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di\Desktop\"/>
    </mc:Choice>
  </mc:AlternateContent>
  <xr:revisionPtr revIDLastSave="0" documentId="13_ncr:1_{E11135A0-8AA9-4700-A5F5-D91549755006}" xr6:coauthVersionLast="41" xr6:coauthVersionMax="41" xr10:uidLastSave="{00000000-0000-0000-0000-000000000000}"/>
  <bookViews>
    <workbookView xWindow="-120" yWindow="-120" windowWidth="29040" windowHeight="15840" tabRatio="773" firstSheet="7" activeTab="27" xr2:uid="{00000000-000D-0000-FFFF-FFFF00000000}"/>
  </bookViews>
  <sheets>
    <sheet name="Заявки" sheetId="35" state="hidden" r:id="rId1"/>
    <sheet name="Список уч-ков" sheetId="24" state="hidden" r:id="rId2"/>
    <sheet name="ЗаявкаКом" sheetId="33" state="hidden" r:id="rId3"/>
    <sheet name="Титул (2)" sheetId="36" state="hidden" r:id="rId4"/>
    <sheet name="Титул" sheetId="19" state="hidden" r:id="rId5"/>
    <sheet name="ИТОГИ(команды)" sheetId="30" state="hidden" r:id="rId6"/>
    <sheet name="ИТОГ" sheetId="39" state="hidden" r:id="rId7"/>
    <sheet name="СписокКЖ" sheetId="1" r:id="rId8"/>
    <sheet name="СписокКМ" sheetId="6" r:id="rId9"/>
    <sheet name="ж6-8" sheetId="34" r:id="rId10"/>
    <sheet name="ФКЖ6-7" sheetId="21" state="hidden" r:id="rId11"/>
    <sheet name="СводникКЖ6-8" sheetId="2" state="hidden" r:id="rId12"/>
    <sheet name="Группы_КЖ8-10" sheetId="11" state="hidden" r:id="rId13"/>
    <sheet name="гр ж9-10" sheetId="37" r:id="rId14"/>
    <sheet name="фЖ9-10" sheetId="38" r:id="rId15"/>
    <sheet name="СводникКЖ9-10" sheetId="5" state="hidden" r:id="rId16"/>
    <sheet name="Группы_КМ6-7" sheetId="13" r:id="rId17"/>
    <sheet name="ФКМ6-7" sheetId="22" r:id="rId18"/>
    <sheet name="2ФКМ6-7" sheetId="42" state="hidden" r:id="rId19"/>
    <sheet name="СводникКМ6-7" sheetId="7" state="hidden" r:id="rId20"/>
    <sheet name="Группы_КМ8" sheetId="26" state="hidden" r:id="rId21"/>
    <sheet name="ФКМ8" sheetId="27" state="hidden" r:id="rId22"/>
    <sheet name="СводникКМ9-10  (2)" sheetId="31" state="hidden" r:id="rId23"/>
    <sheet name="На 6" sheetId="23" state="hidden" r:id="rId24"/>
    <sheet name="км8" sheetId="40" r:id="rId25"/>
    <sheet name="СводникКМ8" sheetId="32" state="hidden" r:id="rId26"/>
    <sheet name="Группы_КМ9-10" sheetId="14" r:id="rId27"/>
    <sheet name="ФКМ9-10" sheetId="9" r:id="rId28"/>
    <sheet name="СводникКМ9-10 " sheetId="8" state="hidden" r:id="rId29"/>
    <sheet name="Протокол матча" sheetId="15" state="hidden" r:id="rId30"/>
    <sheet name="М 1-8" sheetId="16" state="hidden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___xlnm.Database">"#REF!"</definedName>
    <definedName name="____xlnm.Database_1">"#REF!"</definedName>
    <definedName name="___xlnm.Database">"#REF!"</definedName>
    <definedName name="___xlnm.Database_1">"#REF!"</definedName>
    <definedName name="___xlnm.Database_2">"#REF!"</definedName>
    <definedName name="__xlnm.Database">"#REF!"</definedName>
    <definedName name="__xlnm.Database_1">"#REF!"</definedName>
    <definedName name="__xlnm.Database_2">"#REF!"</definedName>
    <definedName name="__Командны" localSheetId="13">#REF!</definedName>
    <definedName name="__Командны" localSheetId="20">#REF!</definedName>
    <definedName name="__Командны" localSheetId="9">#REF!</definedName>
    <definedName name="__Командны" localSheetId="2">#REF!</definedName>
    <definedName name="__Командны" localSheetId="25">#REF!</definedName>
    <definedName name="__Командны" localSheetId="22">#REF!</definedName>
    <definedName name="__Командны" localSheetId="1">#REF!</definedName>
    <definedName name="__Командны" localSheetId="3">#REF!</definedName>
    <definedName name="__Командны" localSheetId="10">#REF!</definedName>
    <definedName name="__Командны" localSheetId="17">#REF!</definedName>
    <definedName name="__Командны" localSheetId="21">#REF!</definedName>
    <definedName name="__Командны">#REF!</definedName>
    <definedName name="_1Excel_BuiltIn_Print_Titles_4_1" localSheetId="13">#REF!</definedName>
    <definedName name="_1Excel_BuiltIn_Print_Titles_4_1" localSheetId="20">#REF!</definedName>
    <definedName name="_1Excel_BuiltIn_Print_Titles_4_1" localSheetId="9">#REF!</definedName>
    <definedName name="_1Excel_BuiltIn_Print_Titles_4_1" localSheetId="2">#REF!</definedName>
    <definedName name="_1Excel_BuiltIn_Print_Titles_4_1" localSheetId="25">#REF!</definedName>
    <definedName name="_1Excel_BuiltIn_Print_Titles_4_1" localSheetId="22">#REF!</definedName>
    <definedName name="_1Excel_BuiltIn_Print_Titles_4_1" localSheetId="1">#REF!</definedName>
    <definedName name="_1Excel_BuiltIn_Print_Titles_4_1" localSheetId="3">#REF!</definedName>
    <definedName name="_1Excel_BuiltIn_Print_Titles_4_1" localSheetId="10">#REF!</definedName>
    <definedName name="_1Excel_BuiltIn_Print_Titles_4_1" localSheetId="17">#REF!</definedName>
    <definedName name="_1Excel_BuiltIn_Print_Titles_4_1" localSheetId="21">#REF!</definedName>
    <definedName name="_1Excel_BuiltIn_Print_Titles_4_1">#REF!</definedName>
    <definedName name="_GoBack" localSheetId="7">СписокКЖ!#REF!</definedName>
    <definedName name="_GoBack" localSheetId="8">СписокКМ!#REF!</definedName>
    <definedName name="_xlnm._FilterDatabase" localSheetId="17" hidden="1">'ФКМ6-7'!$B$1:$B$46</definedName>
    <definedName name="_xlnm._FilterDatabase" localSheetId="21" hidden="1">ФКМ8!#REF!</definedName>
    <definedName name="_xlnm._FilterDatabase" localSheetId="27" hidden="1">'ФКМ9-10'!#REF!</definedName>
    <definedName name="acdb" localSheetId="13">#REF!</definedName>
    <definedName name="acdb" localSheetId="12">#REF!</definedName>
    <definedName name="acdb" localSheetId="16">#REF!</definedName>
    <definedName name="acdb" localSheetId="20">#REF!</definedName>
    <definedName name="acdb" localSheetId="26">#REF!</definedName>
    <definedName name="acdb" localSheetId="9">#REF!</definedName>
    <definedName name="acdb" localSheetId="2">#REF!</definedName>
    <definedName name="acdb" localSheetId="0">#REF!</definedName>
    <definedName name="acdb" localSheetId="30">#REF!</definedName>
    <definedName name="acdb" localSheetId="23">#REF!</definedName>
    <definedName name="acdb" localSheetId="29">#REF!</definedName>
    <definedName name="acdb" localSheetId="11">#REF!</definedName>
    <definedName name="acdb" localSheetId="15">#REF!</definedName>
    <definedName name="acdb" localSheetId="19">#REF!</definedName>
    <definedName name="acdb" localSheetId="25">#REF!</definedName>
    <definedName name="acdb" localSheetId="28">#REF!</definedName>
    <definedName name="acdb" localSheetId="22">#REF!</definedName>
    <definedName name="acdb" localSheetId="1">#REF!</definedName>
    <definedName name="acdb" localSheetId="4">#REF!</definedName>
    <definedName name="acdb" localSheetId="3">#REF!</definedName>
    <definedName name="acdb" localSheetId="10">#REF!</definedName>
    <definedName name="acdb" localSheetId="17">#REF!</definedName>
    <definedName name="acdb" localSheetId="21">#REF!</definedName>
    <definedName name="acdb">#REF!</definedName>
    <definedName name="acdb_18" localSheetId="13">#REF!</definedName>
    <definedName name="acdb_18" localSheetId="20">#REF!</definedName>
    <definedName name="acdb_18" localSheetId="9">#REF!</definedName>
    <definedName name="acdb_18" localSheetId="2">#REF!</definedName>
    <definedName name="acdb_18" localSheetId="25">#REF!</definedName>
    <definedName name="acdb_18" localSheetId="22">#REF!</definedName>
    <definedName name="acdb_18" localSheetId="1">#REF!</definedName>
    <definedName name="acdb_18" localSheetId="3">#REF!</definedName>
    <definedName name="acdb_18" localSheetId="21">#REF!</definedName>
    <definedName name="acdb_18">#REF!</definedName>
    <definedName name="acdb_19" localSheetId="13">#REF!</definedName>
    <definedName name="acdb_19" localSheetId="20">#REF!</definedName>
    <definedName name="acdb_19" localSheetId="9">#REF!</definedName>
    <definedName name="acdb_19" localSheetId="2">#REF!</definedName>
    <definedName name="acdb_19" localSheetId="25">#REF!</definedName>
    <definedName name="acdb_19" localSheetId="22">#REF!</definedName>
    <definedName name="acdb_19" localSheetId="1">#REF!</definedName>
    <definedName name="acdb_19" localSheetId="3">#REF!</definedName>
    <definedName name="acdb_19" localSheetId="21">#REF!</definedName>
    <definedName name="acdb_19">#REF!</definedName>
    <definedName name="acdb_20" localSheetId="13">#REF!</definedName>
    <definedName name="acdb_20" localSheetId="20">#REF!</definedName>
    <definedName name="acdb_20" localSheetId="9">#REF!</definedName>
    <definedName name="acdb_20" localSheetId="2">#REF!</definedName>
    <definedName name="acdb_20" localSheetId="25">#REF!</definedName>
    <definedName name="acdb_20" localSheetId="22">#REF!</definedName>
    <definedName name="acdb_20" localSheetId="1">#REF!</definedName>
    <definedName name="acdb_20" localSheetId="3">#REF!</definedName>
    <definedName name="acdb_20" localSheetId="21">#REF!</definedName>
    <definedName name="acdb_20">#REF!</definedName>
    <definedName name="acdb_21" localSheetId="13">#REF!</definedName>
    <definedName name="acdb_21" localSheetId="20">#REF!</definedName>
    <definedName name="acdb_21" localSheetId="9">#REF!</definedName>
    <definedName name="acdb_21" localSheetId="2">#REF!</definedName>
    <definedName name="acdb_21" localSheetId="25">#REF!</definedName>
    <definedName name="acdb_21" localSheetId="22">#REF!</definedName>
    <definedName name="acdb_21" localSheetId="1">#REF!</definedName>
    <definedName name="acdb_21" localSheetId="3">#REF!</definedName>
    <definedName name="acdb_21" localSheetId="21">#REF!</definedName>
    <definedName name="acdb_21">#REF!</definedName>
    <definedName name="acdb_22" localSheetId="13">#REF!</definedName>
    <definedName name="acdb_22" localSheetId="20">#REF!</definedName>
    <definedName name="acdb_22" localSheetId="9">#REF!</definedName>
    <definedName name="acdb_22" localSheetId="2">#REF!</definedName>
    <definedName name="acdb_22" localSheetId="25">#REF!</definedName>
    <definedName name="acdb_22" localSheetId="22">#REF!</definedName>
    <definedName name="acdb_22" localSheetId="1">#REF!</definedName>
    <definedName name="acdb_22" localSheetId="3">#REF!</definedName>
    <definedName name="acdb_22" localSheetId="21">#REF!</definedName>
    <definedName name="acdb_22">#REF!</definedName>
    <definedName name="acdb_23" localSheetId="13">#REF!</definedName>
    <definedName name="acdb_23" localSheetId="20">#REF!</definedName>
    <definedName name="acdb_23" localSheetId="9">#REF!</definedName>
    <definedName name="acdb_23" localSheetId="2">#REF!</definedName>
    <definedName name="acdb_23" localSheetId="25">#REF!</definedName>
    <definedName name="acdb_23" localSheetId="22">#REF!</definedName>
    <definedName name="acdb_23" localSheetId="1">#REF!</definedName>
    <definedName name="acdb_23" localSheetId="3">#REF!</definedName>
    <definedName name="acdb_23" localSheetId="21">#REF!</definedName>
    <definedName name="acdb_23">#REF!</definedName>
    <definedName name="acdb_24" localSheetId="13">#REF!</definedName>
    <definedName name="acdb_24" localSheetId="20">#REF!</definedName>
    <definedName name="acdb_24" localSheetId="9">#REF!</definedName>
    <definedName name="acdb_24" localSheetId="2">#REF!</definedName>
    <definedName name="acdb_24" localSheetId="25">#REF!</definedName>
    <definedName name="acdb_24" localSheetId="22">#REF!</definedName>
    <definedName name="acdb_24" localSheetId="1">#REF!</definedName>
    <definedName name="acdb_24" localSheetId="3">#REF!</definedName>
    <definedName name="acdb_24" localSheetId="21">#REF!</definedName>
    <definedName name="acdb_24">#REF!</definedName>
    <definedName name="acdb_25" localSheetId="13">#REF!</definedName>
    <definedName name="acdb_25" localSheetId="20">#REF!</definedName>
    <definedName name="acdb_25" localSheetId="9">#REF!</definedName>
    <definedName name="acdb_25" localSheetId="2">#REF!</definedName>
    <definedName name="acdb_25" localSheetId="25">#REF!</definedName>
    <definedName name="acdb_25" localSheetId="22">#REF!</definedName>
    <definedName name="acdb_25" localSheetId="1">#REF!</definedName>
    <definedName name="acdb_25" localSheetId="3">#REF!</definedName>
    <definedName name="acdb_25" localSheetId="21">#REF!</definedName>
    <definedName name="acdb_25">#REF!</definedName>
    <definedName name="acdb_26" localSheetId="13">#REF!</definedName>
    <definedName name="acdb_26" localSheetId="20">#REF!</definedName>
    <definedName name="acdb_26" localSheetId="9">#REF!</definedName>
    <definedName name="acdb_26" localSheetId="2">#REF!</definedName>
    <definedName name="acdb_26" localSheetId="25">#REF!</definedName>
    <definedName name="acdb_26" localSheetId="22">#REF!</definedName>
    <definedName name="acdb_26" localSheetId="1">#REF!</definedName>
    <definedName name="acdb_26" localSheetId="3">#REF!</definedName>
    <definedName name="acdb_26" localSheetId="21">#REF!</definedName>
    <definedName name="acdb_26">#REF!</definedName>
    <definedName name="acdb_27" localSheetId="13">#REF!</definedName>
    <definedName name="acdb_27" localSheetId="20">#REF!</definedName>
    <definedName name="acdb_27" localSheetId="9">#REF!</definedName>
    <definedName name="acdb_27" localSheetId="2">#REF!</definedName>
    <definedName name="acdb_27" localSheetId="25">#REF!</definedName>
    <definedName name="acdb_27" localSheetId="22">#REF!</definedName>
    <definedName name="acdb_27" localSheetId="1">#REF!</definedName>
    <definedName name="acdb_27" localSheetId="3">#REF!</definedName>
    <definedName name="acdb_27" localSheetId="21">#REF!</definedName>
    <definedName name="acdb_27">#REF!</definedName>
    <definedName name="acdb_28" localSheetId="13">#REF!</definedName>
    <definedName name="acdb_28" localSheetId="20">#REF!</definedName>
    <definedName name="acdb_28" localSheetId="9">#REF!</definedName>
    <definedName name="acdb_28" localSheetId="2">#REF!</definedName>
    <definedName name="acdb_28" localSheetId="25">#REF!</definedName>
    <definedName name="acdb_28" localSheetId="22">#REF!</definedName>
    <definedName name="acdb_28" localSheetId="1">#REF!</definedName>
    <definedName name="acdb_28" localSheetId="3">#REF!</definedName>
    <definedName name="acdb_28" localSheetId="21">#REF!</definedName>
    <definedName name="acdb_28">#REF!</definedName>
    <definedName name="acdb_29" localSheetId="13">#REF!</definedName>
    <definedName name="acdb_29" localSheetId="20">#REF!</definedName>
    <definedName name="acdb_29" localSheetId="9">#REF!</definedName>
    <definedName name="acdb_29" localSheetId="2">#REF!</definedName>
    <definedName name="acdb_29" localSheetId="25">#REF!</definedName>
    <definedName name="acdb_29" localSheetId="22">#REF!</definedName>
    <definedName name="acdb_29" localSheetId="1">#REF!</definedName>
    <definedName name="acdb_29" localSheetId="3">#REF!</definedName>
    <definedName name="acdb_29" localSheetId="21">#REF!</definedName>
    <definedName name="acdb_29">#REF!</definedName>
    <definedName name="acdb_30" localSheetId="13">#REF!</definedName>
    <definedName name="acdb_30" localSheetId="20">#REF!</definedName>
    <definedName name="acdb_30" localSheetId="9">#REF!</definedName>
    <definedName name="acdb_30" localSheetId="2">#REF!</definedName>
    <definedName name="acdb_30" localSheetId="25">#REF!</definedName>
    <definedName name="acdb_30" localSheetId="22">#REF!</definedName>
    <definedName name="acdb_30" localSheetId="1">#REF!</definedName>
    <definedName name="acdb_30" localSheetId="3">#REF!</definedName>
    <definedName name="acdb_30" localSheetId="21">#REF!</definedName>
    <definedName name="acdb_30">#REF!</definedName>
    <definedName name="acdb_31" localSheetId="13">#REF!</definedName>
    <definedName name="acdb_31" localSheetId="20">#REF!</definedName>
    <definedName name="acdb_31" localSheetId="9">#REF!</definedName>
    <definedName name="acdb_31" localSheetId="2">#REF!</definedName>
    <definedName name="acdb_31" localSheetId="25">#REF!</definedName>
    <definedName name="acdb_31" localSheetId="22">#REF!</definedName>
    <definedName name="acdb_31" localSheetId="1">#REF!</definedName>
    <definedName name="acdb_31" localSheetId="3">#REF!</definedName>
    <definedName name="acdb_31" localSheetId="21">#REF!</definedName>
    <definedName name="acdb_31">#REF!</definedName>
    <definedName name="acdb_32" localSheetId="13">#REF!</definedName>
    <definedName name="acdb_32" localSheetId="20">#REF!</definedName>
    <definedName name="acdb_32" localSheetId="9">#REF!</definedName>
    <definedName name="acdb_32" localSheetId="2">#REF!</definedName>
    <definedName name="acdb_32" localSheetId="25">#REF!</definedName>
    <definedName name="acdb_32" localSheetId="22">#REF!</definedName>
    <definedName name="acdb_32" localSheetId="1">#REF!</definedName>
    <definedName name="acdb_32" localSheetId="3">#REF!</definedName>
    <definedName name="acdb_32" localSheetId="21">#REF!</definedName>
    <definedName name="acdb_32">#REF!</definedName>
    <definedName name="acdb_33" localSheetId="13">#REF!</definedName>
    <definedName name="acdb_33" localSheetId="20">#REF!</definedName>
    <definedName name="acdb_33" localSheetId="9">#REF!</definedName>
    <definedName name="acdb_33" localSheetId="2">#REF!</definedName>
    <definedName name="acdb_33" localSheetId="25">#REF!</definedName>
    <definedName name="acdb_33" localSheetId="22">#REF!</definedName>
    <definedName name="acdb_33" localSheetId="1">#REF!</definedName>
    <definedName name="acdb_33" localSheetId="3">#REF!</definedName>
    <definedName name="acdb_33" localSheetId="21">#REF!</definedName>
    <definedName name="acdb_33">#REF!</definedName>
    <definedName name="acdb_34" localSheetId="13">#REF!</definedName>
    <definedName name="acdb_34" localSheetId="20">#REF!</definedName>
    <definedName name="acdb_34" localSheetId="9">#REF!</definedName>
    <definedName name="acdb_34" localSheetId="2">#REF!</definedName>
    <definedName name="acdb_34" localSheetId="25">#REF!</definedName>
    <definedName name="acdb_34" localSheetId="22">#REF!</definedName>
    <definedName name="acdb_34" localSheetId="1">#REF!</definedName>
    <definedName name="acdb_34" localSheetId="3">#REF!</definedName>
    <definedName name="acdb_34" localSheetId="21">#REF!</definedName>
    <definedName name="acdb_34">#REF!</definedName>
    <definedName name="acdb_35" localSheetId="13">#REF!</definedName>
    <definedName name="acdb_35" localSheetId="20">#REF!</definedName>
    <definedName name="acdb_35" localSheetId="9">#REF!</definedName>
    <definedName name="acdb_35" localSheetId="2">#REF!</definedName>
    <definedName name="acdb_35" localSheetId="25">#REF!</definedName>
    <definedName name="acdb_35" localSheetId="22">#REF!</definedName>
    <definedName name="acdb_35" localSheetId="1">#REF!</definedName>
    <definedName name="acdb_35" localSheetId="3">#REF!</definedName>
    <definedName name="acdb_35" localSheetId="21">#REF!</definedName>
    <definedName name="acdb_35">#REF!</definedName>
    <definedName name="acdb_36" localSheetId="13">#REF!</definedName>
    <definedName name="acdb_36" localSheetId="20">#REF!</definedName>
    <definedName name="acdb_36" localSheetId="9">#REF!</definedName>
    <definedName name="acdb_36" localSheetId="2">#REF!</definedName>
    <definedName name="acdb_36" localSheetId="25">#REF!</definedName>
    <definedName name="acdb_36" localSheetId="22">#REF!</definedName>
    <definedName name="acdb_36" localSheetId="1">#REF!</definedName>
    <definedName name="acdb_36" localSheetId="3">#REF!</definedName>
    <definedName name="acdb_36" localSheetId="21">#REF!</definedName>
    <definedName name="acdb_36">#REF!</definedName>
    <definedName name="acdb_37" localSheetId="13">#REF!</definedName>
    <definedName name="acdb_37" localSheetId="20">#REF!</definedName>
    <definedName name="acdb_37" localSheetId="9">#REF!</definedName>
    <definedName name="acdb_37" localSheetId="2">#REF!</definedName>
    <definedName name="acdb_37" localSheetId="25">#REF!</definedName>
    <definedName name="acdb_37" localSheetId="22">#REF!</definedName>
    <definedName name="acdb_37" localSheetId="1">#REF!</definedName>
    <definedName name="acdb_37" localSheetId="3">#REF!</definedName>
    <definedName name="acdb_37" localSheetId="21">#REF!</definedName>
    <definedName name="acdb_37">#REF!</definedName>
    <definedName name="acdb_38" localSheetId="13">#REF!</definedName>
    <definedName name="acdb_38" localSheetId="20">#REF!</definedName>
    <definedName name="acdb_38" localSheetId="9">#REF!</definedName>
    <definedName name="acdb_38" localSheetId="2">#REF!</definedName>
    <definedName name="acdb_38" localSheetId="25">#REF!</definedName>
    <definedName name="acdb_38" localSheetId="22">#REF!</definedName>
    <definedName name="acdb_38" localSheetId="1">#REF!</definedName>
    <definedName name="acdb_38" localSheetId="3">#REF!</definedName>
    <definedName name="acdb_38" localSheetId="21">#REF!</definedName>
    <definedName name="acdb_38">#REF!</definedName>
    <definedName name="acdb_40" localSheetId="13">#REF!</definedName>
    <definedName name="acdb_40" localSheetId="20">#REF!</definedName>
    <definedName name="acdb_40" localSheetId="9">#REF!</definedName>
    <definedName name="acdb_40" localSheetId="2">#REF!</definedName>
    <definedName name="acdb_40" localSheetId="25">#REF!</definedName>
    <definedName name="acdb_40" localSheetId="22">#REF!</definedName>
    <definedName name="acdb_40" localSheetId="1">#REF!</definedName>
    <definedName name="acdb_40" localSheetId="3">#REF!</definedName>
    <definedName name="acdb_40" localSheetId="21">#REF!</definedName>
    <definedName name="acdb_40">#REF!</definedName>
    <definedName name="acdb_42" localSheetId="13">#REF!</definedName>
    <definedName name="acdb_42" localSheetId="20">#REF!</definedName>
    <definedName name="acdb_42" localSheetId="9">#REF!</definedName>
    <definedName name="acdb_42" localSheetId="2">#REF!</definedName>
    <definedName name="acdb_42" localSheetId="25">#REF!</definedName>
    <definedName name="acdb_42" localSheetId="22">#REF!</definedName>
    <definedName name="acdb_42" localSheetId="1">#REF!</definedName>
    <definedName name="acdb_42" localSheetId="3">#REF!</definedName>
    <definedName name="acdb_42" localSheetId="21">#REF!</definedName>
    <definedName name="acdb_42">#REF!</definedName>
    <definedName name="acdf" localSheetId="13">#REF!</definedName>
    <definedName name="acdf" localSheetId="12">#REF!</definedName>
    <definedName name="acdf" localSheetId="16">#REF!</definedName>
    <definedName name="acdf" localSheetId="20">#REF!</definedName>
    <definedName name="acdf" localSheetId="26">#REF!</definedName>
    <definedName name="acdf" localSheetId="9">#REF!</definedName>
    <definedName name="acdf" localSheetId="2">#REF!</definedName>
    <definedName name="acdf" localSheetId="0">#REF!</definedName>
    <definedName name="acdf" localSheetId="30">#REF!</definedName>
    <definedName name="acdf" localSheetId="23">#REF!</definedName>
    <definedName name="acdf" localSheetId="29">#REF!</definedName>
    <definedName name="acdf" localSheetId="11">#REF!</definedName>
    <definedName name="acdf" localSheetId="15">#REF!</definedName>
    <definedName name="acdf" localSheetId="19">#REF!</definedName>
    <definedName name="acdf" localSheetId="25">#REF!</definedName>
    <definedName name="acdf" localSheetId="28">#REF!</definedName>
    <definedName name="acdf" localSheetId="22">#REF!</definedName>
    <definedName name="acdf" localSheetId="1">#REF!</definedName>
    <definedName name="acdf" localSheetId="4">#REF!</definedName>
    <definedName name="acdf" localSheetId="3">#REF!</definedName>
    <definedName name="acdf" localSheetId="10">#REF!</definedName>
    <definedName name="acdf" localSheetId="17">#REF!</definedName>
    <definedName name="acdf" localSheetId="21">#REF!</definedName>
    <definedName name="acdf">#REF!</definedName>
    <definedName name="acdf_24" localSheetId="13">#REF!</definedName>
    <definedName name="acdf_24" localSheetId="20">#REF!</definedName>
    <definedName name="acdf_24" localSheetId="9">#REF!</definedName>
    <definedName name="acdf_24" localSheetId="2">#REF!</definedName>
    <definedName name="acdf_24" localSheetId="25">#REF!</definedName>
    <definedName name="acdf_24" localSheetId="22">#REF!</definedName>
    <definedName name="acdf_24" localSheetId="1">#REF!</definedName>
    <definedName name="acdf_24" localSheetId="3">#REF!</definedName>
    <definedName name="acdf_24" localSheetId="21">#REF!</definedName>
    <definedName name="acdf_24">#REF!</definedName>
    <definedName name="acdf_25" localSheetId="13">#REF!</definedName>
    <definedName name="acdf_25" localSheetId="20">#REF!</definedName>
    <definedName name="acdf_25" localSheetId="9">#REF!</definedName>
    <definedName name="acdf_25" localSheetId="2">#REF!</definedName>
    <definedName name="acdf_25" localSheetId="25">#REF!</definedName>
    <definedName name="acdf_25" localSheetId="22">#REF!</definedName>
    <definedName name="acdf_25" localSheetId="1">#REF!</definedName>
    <definedName name="acdf_25" localSheetId="3">#REF!</definedName>
    <definedName name="acdf_25" localSheetId="21">#REF!</definedName>
    <definedName name="acdf_25">#REF!</definedName>
    <definedName name="acdf_26" localSheetId="13">#REF!</definedName>
    <definedName name="acdf_26" localSheetId="20">#REF!</definedName>
    <definedName name="acdf_26" localSheetId="9">#REF!</definedName>
    <definedName name="acdf_26" localSheetId="2">#REF!</definedName>
    <definedName name="acdf_26" localSheetId="25">#REF!</definedName>
    <definedName name="acdf_26" localSheetId="22">#REF!</definedName>
    <definedName name="acdf_26" localSheetId="1">#REF!</definedName>
    <definedName name="acdf_26" localSheetId="3">#REF!</definedName>
    <definedName name="acdf_26" localSheetId="21">#REF!</definedName>
    <definedName name="acdf_26">#REF!</definedName>
    <definedName name="acdf_27" localSheetId="13">#REF!</definedName>
    <definedName name="acdf_27" localSheetId="20">#REF!</definedName>
    <definedName name="acdf_27" localSheetId="9">#REF!</definedName>
    <definedName name="acdf_27" localSheetId="2">#REF!</definedName>
    <definedName name="acdf_27" localSheetId="25">#REF!</definedName>
    <definedName name="acdf_27" localSheetId="22">#REF!</definedName>
    <definedName name="acdf_27" localSheetId="1">#REF!</definedName>
    <definedName name="acdf_27" localSheetId="3">#REF!</definedName>
    <definedName name="acdf_27" localSheetId="21">#REF!</definedName>
    <definedName name="acdf_27">#REF!</definedName>
    <definedName name="acdf_28" localSheetId="13">#REF!</definedName>
    <definedName name="acdf_28" localSheetId="20">#REF!</definedName>
    <definedName name="acdf_28" localSheetId="9">#REF!</definedName>
    <definedName name="acdf_28" localSheetId="2">#REF!</definedName>
    <definedName name="acdf_28" localSheetId="25">#REF!</definedName>
    <definedName name="acdf_28" localSheetId="22">#REF!</definedName>
    <definedName name="acdf_28" localSheetId="1">#REF!</definedName>
    <definedName name="acdf_28" localSheetId="3">#REF!</definedName>
    <definedName name="acdf_28" localSheetId="21">#REF!</definedName>
    <definedName name="acdf_28">#REF!</definedName>
    <definedName name="acdf_29" localSheetId="13">#REF!</definedName>
    <definedName name="acdf_29" localSheetId="20">#REF!</definedName>
    <definedName name="acdf_29" localSheetId="9">#REF!</definedName>
    <definedName name="acdf_29" localSheetId="2">#REF!</definedName>
    <definedName name="acdf_29" localSheetId="25">#REF!</definedName>
    <definedName name="acdf_29" localSheetId="22">#REF!</definedName>
    <definedName name="acdf_29" localSheetId="1">#REF!</definedName>
    <definedName name="acdf_29" localSheetId="3">#REF!</definedName>
    <definedName name="acdf_29" localSheetId="21">#REF!</definedName>
    <definedName name="acdf_29">#REF!</definedName>
    <definedName name="acdf_30" localSheetId="13">#REF!</definedName>
    <definedName name="acdf_30" localSheetId="20">#REF!</definedName>
    <definedName name="acdf_30" localSheetId="9">#REF!</definedName>
    <definedName name="acdf_30" localSheetId="2">#REF!</definedName>
    <definedName name="acdf_30" localSheetId="25">#REF!</definedName>
    <definedName name="acdf_30" localSheetId="22">#REF!</definedName>
    <definedName name="acdf_30" localSheetId="1">#REF!</definedName>
    <definedName name="acdf_30" localSheetId="3">#REF!</definedName>
    <definedName name="acdf_30" localSheetId="21">#REF!</definedName>
    <definedName name="acdf_30">#REF!</definedName>
    <definedName name="acdf_31" localSheetId="13">#REF!</definedName>
    <definedName name="acdf_31" localSheetId="20">#REF!</definedName>
    <definedName name="acdf_31" localSheetId="9">#REF!</definedName>
    <definedName name="acdf_31" localSheetId="2">#REF!</definedName>
    <definedName name="acdf_31" localSheetId="25">#REF!</definedName>
    <definedName name="acdf_31" localSheetId="22">#REF!</definedName>
    <definedName name="acdf_31" localSheetId="1">#REF!</definedName>
    <definedName name="acdf_31" localSheetId="3">#REF!</definedName>
    <definedName name="acdf_31" localSheetId="21">#REF!</definedName>
    <definedName name="acdf_31">#REF!</definedName>
    <definedName name="acdf_32" localSheetId="13">#REF!</definedName>
    <definedName name="acdf_32" localSheetId="20">#REF!</definedName>
    <definedName name="acdf_32" localSheetId="9">#REF!</definedName>
    <definedName name="acdf_32" localSheetId="2">#REF!</definedName>
    <definedName name="acdf_32" localSheetId="25">#REF!</definedName>
    <definedName name="acdf_32" localSheetId="22">#REF!</definedName>
    <definedName name="acdf_32" localSheetId="1">#REF!</definedName>
    <definedName name="acdf_32" localSheetId="3">#REF!</definedName>
    <definedName name="acdf_32" localSheetId="21">#REF!</definedName>
    <definedName name="acdf_32">#REF!</definedName>
    <definedName name="acdf_33" localSheetId="13">#REF!</definedName>
    <definedName name="acdf_33" localSheetId="20">#REF!</definedName>
    <definedName name="acdf_33" localSheetId="9">#REF!</definedName>
    <definedName name="acdf_33" localSheetId="2">#REF!</definedName>
    <definedName name="acdf_33" localSheetId="25">#REF!</definedName>
    <definedName name="acdf_33" localSheetId="22">#REF!</definedName>
    <definedName name="acdf_33" localSheetId="1">#REF!</definedName>
    <definedName name="acdf_33" localSheetId="3">#REF!</definedName>
    <definedName name="acdf_33" localSheetId="21">#REF!</definedName>
    <definedName name="acdf_33">#REF!</definedName>
    <definedName name="acdf_34" localSheetId="13">#REF!</definedName>
    <definedName name="acdf_34" localSheetId="20">#REF!</definedName>
    <definedName name="acdf_34" localSheetId="9">#REF!</definedName>
    <definedName name="acdf_34" localSheetId="2">#REF!</definedName>
    <definedName name="acdf_34" localSheetId="25">#REF!</definedName>
    <definedName name="acdf_34" localSheetId="22">#REF!</definedName>
    <definedName name="acdf_34" localSheetId="1">#REF!</definedName>
    <definedName name="acdf_34" localSheetId="3">#REF!</definedName>
    <definedName name="acdf_34" localSheetId="21">#REF!</definedName>
    <definedName name="acdf_34">#REF!</definedName>
    <definedName name="acdf_35" localSheetId="13">#REF!</definedName>
    <definedName name="acdf_35" localSheetId="20">#REF!</definedName>
    <definedName name="acdf_35" localSheetId="9">#REF!</definedName>
    <definedName name="acdf_35" localSheetId="2">#REF!</definedName>
    <definedName name="acdf_35" localSheetId="25">#REF!</definedName>
    <definedName name="acdf_35" localSheetId="22">#REF!</definedName>
    <definedName name="acdf_35" localSheetId="1">#REF!</definedName>
    <definedName name="acdf_35" localSheetId="3">#REF!</definedName>
    <definedName name="acdf_35" localSheetId="21">#REF!</definedName>
    <definedName name="acdf_35">#REF!</definedName>
    <definedName name="acdf_36" localSheetId="13">#REF!</definedName>
    <definedName name="acdf_36" localSheetId="20">#REF!</definedName>
    <definedName name="acdf_36" localSheetId="9">#REF!</definedName>
    <definedName name="acdf_36" localSheetId="2">#REF!</definedName>
    <definedName name="acdf_36" localSheetId="25">#REF!</definedName>
    <definedName name="acdf_36" localSheetId="22">#REF!</definedName>
    <definedName name="acdf_36" localSheetId="1">#REF!</definedName>
    <definedName name="acdf_36" localSheetId="3">#REF!</definedName>
    <definedName name="acdf_36" localSheetId="21">#REF!</definedName>
    <definedName name="acdf_36">#REF!</definedName>
    <definedName name="acdf_37" localSheetId="13">#REF!</definedName>
    <definedName name="acdf_37" localSheetId="20">#REF!</definedName>
    <definedName name="acdf_37" localSheetId="9">#REF!</definedName>
    <definedName name="acdf_37" localSheetId="2">#REF!</definedName>
    <definedName name="acdf_37" localSheetId="25">#REF!</definedName>
    <definedName name="acdf_37" localSheetId="22">#REF!</definedName>
    <definedName name="acdf_37" localSheetId="1">#REF!</definedName>
    <definedName name="acdf_37" localSheetId="3">#REF!</definedName>
    <definedName name="acdf_37" localSheetId="21">#REF!</definedName>
    <definedName name="acdf_37">#REF!</definedName>
    <definedName name="acdf_38" localSheetId="13">#REF!</definedName>
    <definedName name="acdf_38" localSheetId="20">#REF!</definedName>
    <definedName name="acdf_38" localSheetId="9">#REF!</definedName>
    <definedName name="acdf_38" localSheetId="2">#REF!</definedName>
    <definedName name="acdf_38" localSheetId="25">#REF!</definedName>
    <definedName name="acdf_38" localSheetId="22">#REF!</definedName>
    <definedName name="acdf_38" localSheetId="1">#REF!</definedName>
    <definedName name="acdf_38" localSheetId="3">#REF!</definedName>
    <definedName name="acdf_38" localSheetId="21">#REF!</definedName>
    <definedName name="acdf_38">#REF!</definedName>
    <definedName name="acdf_40" localSheetId="13">#REF!</definedName>
    <definedName name="acdf_40" localSheetId="20">#REF!</definedName>
    <definedName name="acdf_40" localSheetId="9">#REF!</definedName>
    <definedName name="acdf_40" localSheetId="2">#REF!</definedName>
    <definedName name="acdf_40" localSheetId="25">#REF!</definedName>
    <definedName name="acdf_40" localSheetId="22">#REF!</definedName>
    <definedName name="acdf_40" localSheetId="1">#REF!</definedName>
    <definedName name="acdf_40" localSheetId="3">#REF!</definedName>
    <definedName name="acdf_40" localSheetId="21">#REF!</definedName>
    <definedName name="acdf_40">#REF!</definedName>
    <definedName name="acdf_42" localSheetId="13">#REF!</definedName>
    <definedName name="acdf_42" localSheetId="20">#REF!</definedName>
    <definedName name="acdf_42" localSheetId="9">#REF!</definedName>
    <definedName name="acdf_42" localSheetId="2">#REF!</definedName>
    <definedName name="acdf_42" localSheetId="25">#REF!</definedName>
    <definedName name="acdf_42" localSheetId="22">#REF!</definedName>
    <definedName name="acdf_42" localSheetId="1">#REF!</definedName>
    <definedName name="acdf_42" localSheetId="3">#REF!</definedName>
    <definedName name="acdf_42" localSheetId="21">#REF!</definedName>
    <definedName name="acdf_42">#REF!</definedName>
    <definedName name="acdo" localSheetId="13">#REF!</definedName>
    <definedName name="acdo" localSheetId="12">#REF!</definedName>
    <definedName name="acdo" localSheetId="16">#REF!</definedName>
    <definedName name="acdo" localSheetId="20">#REF!</definedName>
    <definedName name="acdo" localSheetId="26">#REF!</definedName>
    <definedName name="acdo" localSheetId="9">#REF!</definedName>
    <definedName name="acdo" localSheetId="2">#REF!</definedName>
    <definedName name="acdo" localSheetId="0">#REF!</definedName>
    <definedName name="acdo" localSheetId="30">#REF!</definedName>
    <definedName name="acdo" localSheetId="23">#REF!</definedName>
    <definedName name="acdo" localSheetId="29">#REF!</definedName>
    <definedName name="acdo" localSheetId="11">#REF!</definedName>
    <definedName name="acdo" localSheetId="15">#REF!</definedName>
    <definedName name="acdo" localSheetId="19">#REF!</definedName>
    <definedName name="acdo" localSheetId="25">#REF!</definedName>
    <definedName name="acdo" localSheetId="28">#REF!</definedName>
    <definedName name="acdo" localSheetId="22">#REF!</definedName>
    <definedName name="acdo" localSheetId="1">#REF!</definedName>
    <definedName name="acdo" localSheetId="4">#REF!</definedName>
    <definedName name="acdo" localSheetId="3">#REF!</definedName>
    <definedName name="acdo" localSheetId="10">#REF!</definedName>
    <definedName name="acdo" localSheetId="17">#REF!</definedName>
    <definedName name="acdo" localSheetId="21">#REF!</definedName>
    <definedName name="acdo">#REF!</definedName>
    <definedName name="acdo_24" localSheetId="13">#REF!</definedName>
    <definedName name="acdo_24" localSheetId="20">#REF!</definedName>
    <definedName name="acdo_24" localSheetId="9">#REF!</definedName>
    <definedName name="acdo_24" localSheetId="2">#REF!</definedName>
    <definedName name="acdo_24" localSheetId="25">#REF!</definedName>
    <definedName name="acdo_24" localSheetId="22">#REF!</definedName>
    <definedName name="acdo_24" localSheetId="1">#REF!</definedName>
    <definedName name="acdo_24" localSheetId="3">#REF!</definedName>
    <definedName name="acdo_24" localSheetId="21">#REF!</definedName>
    <definedName name="acdo_24">#REF!</definedName>
    <definedName name="acdo_25" localSheetId="13">#REF!</definedName>
    <definedName name="acdo_25" localSheetId="20">#REF!</definedName>
    <definedName name="acdo_25" localSheetId="9">#REF!</definedName>
    <definedName name="acdo_25" localSheetId="2">#REF!</definedName>
    <definedName name="acdo_25" localSheetId="25">#REF!</definedName>
    <definedName name="acdo_25" localSheetId="22">#REF!</definedName>
    <definedName name="acdo_25" localSheetId="1">#REF!</definedName>
    <definedName name="acdo_25" localSheetId="3">#REF!</definedName>
    <definedName name="acdo_25" localSheetId="21">#REF!</definedName>
    <definedName name="acdo_25">#REF!</definedName>
    <definedName name="acdo_26" localSheetId="13">#REF!</definedName>
    <definedName name="acdo_26" localSheetId="20">#REF!</definedName>
    <definedName name="acdo_26" localSheetId="9">#REF!</definedName>
    <definedName name="acdo_26" localSheetId="2">#REF!</definedName>
    <definedName name="acdo_26" localSheetId="25">#REF!</definedName>
    <definedName name="acdo_26" localSheetId="22">#REF!</definedName>
    <definedName name="acdo_26" localSheetId="1">#REF!</definedName>
    <definedName name="acdo_26" localSheetId="3">#REF!</definedName>
    <definedName name="acdo_26" localSheetId="21">#REF!</definedName>
    <definedName name="acdo_26">#REF!</definedName>
    <definedName name="acdo_27" localSheetId="13">#REF!</definedName>
    <definedName name="acdo_27" localSheetId="20">#REF!</definedName>
    <definedName name="acdo_27" localSheetId="9">#REF!</definedName>
    <definedName name="acdo_27" localSheetId="2">#REF!</definedName>
    <definedName name="acdo_27" localSheetId="25">#REF!</definedName>
    <definedName name="acdo_27" localSheetId="22">#REF!</definedName>
    <definedName name="acdo_27" localSheetId="1">#REF!</definedName>
    <definedName name="acdo_27" localSheetId="3">#REF!</definedName>
    <definedName name="acdo_27" localSheetId="21">#REF!</definedName>
    <definedName name="acdo_27">#REF!</definedName>
    <definedName name="acdo_28" localSheetId="13">#REF!</definedName>
    <definedName name="acdo_28" localSheetId="20">#REF!</definedName>
    <definedName name="acdo_28" localSheetId="9">#REF!</definedName>
    <definedName name="acdo_28" localSheetId="2">#REF!</definedName>
    <definedName name="acdo_28" localSheetId="25">#REF!</definedName>
    <definedName name="acdo_28" localSheetId="22">#REF!</definedName>
    <definedName name="acdo_28" localSheetId="1">#REF!</definedName>
    <definedName name="acdo_28" localSheetId="3">#REF!</definedName>
    <definedName name="acdo_28" localSheetId="21">#REF!</definedName>
    <definedName name="acdo_28">#REF!</definedName>
    <definedName name="acdo_29" localSheetId="13">#REF!</definedName>
    <definedName name="acdo_29" localSheetId="20">#REF!</definedName>
    <definedName name="acdo_29" localSheetId="9">#REF!</definedName>
    <definedName name="acdo_29" localSheetId="2">#REF!</definedName>
    <definedName name="acdo_29" localSheetId="25">#REF!</definedName>
    <definedName name="acdo_29" localSheetId="22">#REF!</definedName>
    <definedName name="acdo_29" localSheetId="1">#REF!</definedName>
    <definedName name="acdo_29" localSheetId="3">#REF!</definedName>
    <definedName name="acdo_29" localSheetId="21">#REF!</definedName>
    <definedName name="acdo_29">#REF!</definedName>
    <definedName name="acdo_30" localSheetId="13">#REF!</definedName>
    <definedName name="acdo_30" localSheetId="20">#REF!</definedName>
    <definedName name="acdo_30" localSheetId="9">#REF!</definedName>
    <definedName name="acdo_30" localSheetId="2">#REF!</definedName>
    <definedName name="acdo_30" localSheetId="25">#REF!</definedName>
    <definedName name="acdo_30" localSheetId="22">#REF!</definedName>
    <definedName name="acdo_30" localSheetId="1">#REF!</definedName>
    <definedName name="acdo_30" localSheetId="3">#REF!</definedName>
    <definedName name="acdo_30" localSheetId="21">#REF!</definedName>
    <definedName name="acdo_30">#REF!</definedName>
    <definedName name="acdo_31" localSheetId="13">#REF!</definedName>
    <definedName name="acdo_31" localSheetId="20">#REF!</definedName>
    <definedName name="acdo_31" localSheetId="9">#REF!</definedName>
    <definedName name="acdo_31" localSheetId="2">#REF!</definedName>
    <definedName name="acdo_31" localSheetId="25">#REF!</definedName>
    <definedName name="acdo_31" localSheetId="22">#REF!</definedName>
    <definedName name="acdo_31" localSheetId="1">#REF!</definedName>
    <definedName name="acdo_31" localSheetId="3">#REF!</definedName>
    <definedName name="acdo_31" localSheetId="21">#REF!</definedName>
    <definedName name="acdo_31">#REF!</definedName>
    <definedName name="acdo_32" localSheetId="13">#REF!</definedName>
    <definedName name="acdo_32" localSheetId="20">#REF!</definedName>
    <definedName name="acdo_32" localSheetId="9">#REF!</definedName>
    <definedName name="acdo_32" localSheetId="2">#REF!</definedName>
    <definedName name="acdo_32" localSheetId="25">#REF!</definedName>
    <definedName name="acdo_32" localSheetId="22">#REF!</definedName>
    <definedName name="acdo_32" localSheetId="1">#REF!</definedName>
    <definedName name="acdo_32" localSheetId="3">#REF!</definedName>
    <definedName name="acdo_32" localSheetId="21">#REF!</definedName>
    <definedName name="acdo_32">#REF!</definedName>
    <definedName name="acdo_33" localSheetId="13">#REF!</definedName>
    <definedName name="acdo_33" localSheetId="20">#REF!</definedName>
    <definedName name="acdo_33" localSheetId="9">#REF!</definedName>
    <definedName name="acdo_33" localSheetId="2">#REF!</definedName>
    <definedName name="acdo_33" localSheetId="25">#REF!</definedName>
    <definedName name="acdo_33" localSheetId="22">#REF!</definedName>
    <definedName name="acdo_33" localSheetId="1">#REF!</definedName>
    <definedName name="acdo_33" localSheetId="3">#REF!</definedName>
    <definedName name="acdo_33" localSheetId="21">#REF!</definedName>
    <definedName name="acdo_33">#REF!</definedName>
    <definedName name="acdo_34" localSheetId="13">#REF!</definedName>
    <definedName name="acdo_34" localSheetId="20">#REF!</definedName>
    <definedName name="acdo_34" localSheetId="9">#REF!</definedName>
    <definedName name="acdo_34" localSheetId="2">#REF!</definedName>
    <definedName name="acdo_34" localSheetId="25">#REF!</definedName>
    <definedName name="acdo_34" localSheetId="22">#REF!</definedName>
    <definedName name="acdo_34" localSheetId="1">#REF!</definedName>
    <definedName name="acdo_34" localSheetId="3">#REF!</definedName>
    <definedName name="acdo_34" localSheetId="21">#REF!</definedName>
    <definedName name="acdo_34">#REF!</definedName>
    <definedName name="acdo_35" localSheetId="13">#REF!</definedName>
    <definedName name="acdo_35" localSheetId="20">#REF!</definedName>
    <definedName name="acdo_35" localSheetId="9">#REF!</definedName>
    <definedName name="acdo_35" localSheetId="2">#REF!</definedName>
    <definedName name="acdo_35" localSheetId="25">#REF!</definedName>
    <definedName name="acdo_35" localSheetId="22">#REF!</definedName>
    <definedName name="acdo_35" localSheetId="1">#REF!</definedName>
    <definedName name="acdo_35" localSheetId="3">#REF!</definedName>
    <definedName name="acdo_35" localSheetId="21">#REF!</definedName>
    <definedName name="acdo_35">#REF!</definedName>
    <definedName name="acdo_36" localSheetId="13">#REF!</definedName>
    <definedName name="acdo_36" localSheetId="20">#REF!</definedName>
    <definedName name="acdo_36" localSheetId="9">#REF!</definedName>
    <definedName name="acdo_36" localSheetId="2">#REF!</definedName>
    <definedName name="acdo_36" localSheetId="25">#REF!</definedName>
    <definedName name="acdo_36" localSheetId="22">#REF!</definedName>
    <definedName name="acdo_36" localSheetId="1">#REF!</definedName>
    <definedName name="acdo_36" localSheetId="3">#REF!</definedName>
    <definedName name="acdo_36" localSheetId="21">#REF!</definedName>
    <definedName name="acdo_36">#REF!</definedName>
    <definedName name="acdo_37" localSheetId="13">#REF!</definedName>
    <definedName name="acdo_37" localSheetId="20">#REF!</definedName>
    <definedName name="acdo_37" localSheetId="9">#REF!</definedName>
    <definedName name="acdo_37" localSheetId="2">#REF!</definedName>
    <definedName name="acdo_37" localSheetId="25">#REF!</definedName>
    <definedName name="acdo_37" localSheetId="22">#REF!</definedName>
    <definedName name="acdo_37" localSheetId="1">#REF!</definedName>
    <definedName name="acdo_37" localSheetId="3">#REF!</definedName>
    <definedName name="acdo_37" localSheetId="21">#REF!</definedName>
    <definedName name="acdo_37">#REF!</definedName>
    <definedName name="acdo_38" localSheetId="13">#REF!</definedName>
    <definedName name="acdo_38" localSheetId="20">#REF!</definedName>
    <definedName name="acdo_38" localSheetId="9">#REF!</definedName>
    <definedName name="acdo_38" localSheetId="2">#REF!</definedName>
    <definedName name="acdo_38" localSheetId="25">#REF!</definedName>
    <definedName name="acdo_38" localSheetId="22">#REF!</definedName>
    <definedName name="acdo_38" localSheetId="1">#REF!</definedName>
    <definedName name="acdo_38" localSheetId="3">#REF!</definedName>
    <definedName name="acdo_38" localSheetId="21">#REF!</definedName>
    <definedName name="acdo_38">#REF!</definedName>
    <definedName name="acdo_40" localSheetId="13">#REF!</definedName>
    <definedName name="acdo_40" localSheetId="20">#REF!</definedName>
    <definedName name="acdo_40" localSheetId="9">#REF!</definedName>
    <definedName name="acdo_40" localSheetId="2">#REF!</definedName>
    <definedName name="acdo_40" localSheetId="25">#REF!</definedName>
    <definedName name="acdo_40" localSheetId="22">#REF!</definedName>
    <definedName name="acdo_40" localSheetId="1">#REF!</definedName>
    <definedName name="acdo_40" localSheetId="3">#REF!</definedName>
    <definedName name="acdo_40" localSheetId="21">#REF!</definedName>
    <definedName name="acdo_40">#REF!</definedName>
    <definedName name="acdo_42" localSheetId="13">#REF!</definedName>
    <definedName name="acdo_42" localSheetId="20">#REF!</definedName>
    <definedName name="acdo_42" localSheetId="9">#REF!</definedName>
    <definedName name="acdo_42" localSheetId="2">#REF!</definedName>
    <definedName name="acdo_42" localSheetId="25">#REF!</definedName>
    <definedName name="acdo_42" localSheetId="22">#REF!</definedName>
    <definedName name="acdo_42" localSheetId="1">#REF!</definedName>
    <definedName name="acdo_42" localSheetId="3">#REF!</definedName>
    <definedName name="acdo_42" localSheetId="21">#REF!</definedName>
    <definedName name="acdo_42">#REF!</definedName>
    <definedName name="aceq" localSheetId="13">[1]AE!$A:$IV</definedName>
    <definedName name="aceq" localSheetId="12">[1]AE!$A:$IV</definedName>
    <definedName name="aceq" localSheetId="16">[1]AE!$A:$IV</definedName>
    <definedName name="aceq" localSheetId="20">[1]AE!$A:$IV</definedName>
    <definedName name="aceq" localSheetId="26">[1]AE!$A:$IV</definedName>
    <definedName name="aceq" localSheetId="9">[2]AE!$A:$IV</definedName>
    <definedName name="aceq" localSheetId="0">[3]AE!$1:$1048576</definedName>
    <definedName name="aceq" localSheetId="30">[4]AE!$A:$IV</definedName>
    <definedName name="aceq" localSheetId="23">[2]AE!$A:$IV</definedName>
    <definedName name="aceq" localSheetId="29">[5]AE!$1:$1048576</definedName>
    <definedName name="aceq" localSheetId="11">[6]AE!$A:$IV</definedName>
    <definedName name="aceq" localSheetId="15">[6]AE!$A:$IV</definedName>
    <definedName name="aceq" localSheetId="19">[6]AE!$A:$IV</definedName>
    <definedName name="aceq" localSheetId="25">[6]AE!$A:$IV</definedName>
    <definedName name="aceq" localSheetId="28">[6]AE!$A:$IV</definedName>
    <definedName name="aceq" localSheetId="22">[6]AE!$A:$IV</definedName>
    <definedName name="aceq" localSheetId="1">[7]AE!$1:$1048576</definedName>
    <definedName name="aceq" localSheetId="4">[7]AE!$1:$1048576</definedName>
    <definedName name="aceq" localSheetId="3">[8]AE!$1:$1048576</definedName>
    <definedName name="aceq" localSheetId="10">[4]AE!$A:$IV</definedName>
    <definedName name="aceq">[9]AE!$A:$IV</definedName>
    <definedName name="acif" localSheetId="13">#REF!</definedName>
    <definedName name="acif" localSheetId="12">#REF!</definedName>
    <definedName name="acif" localSheetId="16">#REF!</definedName>
    <definedName name="acif" localSheetId="20">#REF!</definedName>
    <definedName name="acif" localSheetId="26">#REF!</definedName>
    <definedName name="acif" localSheetId="9">#REF!</definedName>
    <definedName name="acif" localSheetId="2">#REF!</definedName>
    <definedName name="acif" localSheetId="0">#REF!</definedName>
    <definedName name="acif" localSheetId="30">#REF!</definedName>
    <definedName name="acif" localSheetId="23">#REF!</definedName>
    <definedName name="acif" localSheetId="29">#REF!</definedName>
    <definedName name="acif" localSheetId="11">#REF!</definedName>
    <definedName name="acif" localSheetId="15">#REF!</definedName>
    <definedName name="acif" localSheetId="19">#REF!</definedName>
    <definedName name="acif" localSheetId="25">#REF!</definedName>
    <definedName name="acif" localSheetId="28">#REF!</definedName>
    <definedName name="acif" localSheetId="22">#REF!</definedName>
    <definedName name="acif" localSheetId="1">#REF!</definedName>
    <definedName name="acif" localSheetId="4">#REF!</definedName>
    <definedName name="acif" localSheetId="3">#REF!</definedName>
    <definedName name="acif" localSheetId="10">#REF!</definedName>
    <definedName name="acif" localSheetId="17">#REF!</definedName>
    <definedName name="acif" localSheetId="21">#REF!</definedName>
    <definedName name="acif">#REF!</definedName>
    <definedName name="acif_24" localSheetId="13">#REF!</definedName>
    <definedName name="acif_24" localSheetId="20">#REF!</definedName>
    <definedName name="acif_24" localSheetId="9">#REF!</definedName>
    <definedName name="acif_24" localSheetId="2">#REF!</definedName>
    <definedName name="acif_24" localSheetId="25">#REF!</definedName>
    <definedName name="acif_24" localSheetId="22">#REF!</definedName>
    <definedName name="acif_24" localSheetId="1">#REF!</definedName>
    <definedName name="acif_24" localSheetId="3">#REF!</definedName>
    <definedName name="acif_24" localSheetId="21">#REF!</definedName>
    <definedName name="acif_24">#REF!</definedName>
    <definedName name="acif_25" localSheetId="13">#REF!</definedName>
    <definedName name="acif_25" localSheetId="20">#REF!</definedName>
    <definedName name="acif_25" localSheetId="9">#REF!</definedName>
    <definedName name="acif_25" localSheetId="2">#REF!</definedName>
    <definedName name="acif_25" localSheetId="25">#REF!</definedName>
    <definedName name="acif_25" localSheetId="22">#REF!</definedName>
    <definedName name="acif_25" localSheetId="1">#REF!</definedName>
    <definedName name="acif_25" localSheetId="3">#REF!</definedName>
    <definedName name="acif_25" localSheetId="21">#REF!</definedName>
    <definedName name="acif_25">#REF!</definedName>
    <definedName name="acif_26" localSheetId="13">#REF!</definedName>
    <definedName name="acif_26" localSheetId="20">#REF!</definedName>
    <definedName name="acif_26" localSheetId="9">#REF!</definedName>
    <definedName name="acif_26" localSheetId="2">#REF!</definedName>
    <definedName name="acif_26" localSheetId="25">#REF!</definedName>
    <definedName name="acif_26" localSheetId="22">#REF!</definedName>
    <definedName name="acif_26" localSheetId="1">#REF!</definedName>
    <definedName name="acif_26" localSheetId="3">#REF!</definedName>
    <definedName name="acif_26" localSheetId="21">#REF!</definedName>
    <definedName name="acif_26">#REF!</definedName>
    <definedName name="acif_27" localSheetId="13">#REF!</definedName>
    <definedName name="acif_27" localSheetId="20">#REF!</definedName>
    <definedName name="acif_27" localSheetId="9">#REF!</definedName>
    <definedName name="acif_27" localSheetId="2">#REF!</definedName>
    <definedName name="acif_27" localSheetId="25">#REF!</definedName>
    <definedName name="acif_27" localSheetId="22">#REF!</definedName>
    <definedName name="acif_27" localSheetId="1">#REF!</definedName>
    <definedName name="acif_27" localSheetId="3">#REF!</definedName>
    <definedName name="acif_27" localSheetId="21">#REF!</definedName>
    <definedName name="acif_27">#REF!</definedName>
    <definedName name="acif_28" localSheetId="13">#REF!</definedName>
    <definedName name="acif_28" localSheetId="20">#REF!</definedName>
    <definedName name="acif_28" localSheetId="9">#REF!</definedName>
    <definedName name="acif_28" localSheetId="2">#REF!</definedName>
    <definedName name="acif_28" localSheetId="25">#REF!</definedName>
    <definedName name="acif_28" localSheetId="22">#REF!</definedName>
    <definedName name="acif_28" localSheetId="1">#REF!</definedName>
    <definedName name="acif_28" localSheetId="3">#REF!</definedName>
    <definedName name="acif_28" localSheetId="21">#REF!</definedName>
    <definedName name="acif_28">#REF!</definedName>
    <definedName name="acif_29" localSheetId="13">#REF!</definedName>
    <definedName name="acif_29" localSheetId="20">#REF!</definedName>
    <definedName name="acif_29" localSheetId="9">#REF!</definedName>
    <definedName name="acif_29" localSheetId="2">#REF!</definedName>
    <definedName name="acif_29" localSheetId="25">#REF!</definedName>
    <definedName name="acif_29" localSheetId="22">#REF!</definedName>
    <definedName name="acif_29" localSheetId="1">#REF!</definedName>
    <definedName name="acif_29" localSheetId="3">#REF!</definedName>
    <definedName name="acif_29" localSheetId="21">#REF!</definedName>
    <definedName name="acif_29">#REF!</definedName>
    <definedName name="acif_30" localSheetId="13">#REF!</definedName>
    <definedName name="acif_30" localSheetId="20">#REF!</definedName>
    <definedName name="acif_30" localSheetId="9">#REF!</definedName>
    <definedName name="acif_30" localSheetId="2">#REF!</definedName>
    <definedName name="acif_30" localSheetId="25">#REF!</definedName>
    <definedName name="acif_30" localSheetId="22">#REF!</definedName>
    <definedName name="acif_30" localSheetId="1">#REF!</definedName>
    <definedName name="acif_30" localSheetId="3">#REF!</definedName>
    <definedName name="acif_30" localSheetId="21">#REF!</definedName>
    <definedName name="acif_30">#REF!</definedName>
    <definedName name="acif_31" localSheetId="13">#REF!</definedName>
    <definedName name="acif_31" localSheetId="20">#REF!</definedName>
    <definedName name="acif_31" localSheetId="9">#REF!</definedName>
    <definedName name="acif_31" localSheetId="2">#REF!</definedName>
    <definedName name="acif_31" localSheetId="25">#REF!</definedName>
    <definedName name="acif_31" localSheetId="22">#REF!</definedName>
    <definedName name="acif_31" localSheetId="1">#REF!</definedName>
    <definedName name="acif_31" localSheetId="3">#REF!</definedName>
    <definedName name="acif_31" localSheetId="21">#REF!</definedName>
    <definedName name="acif_31">#REF!</definedName>
    <definedName name="acif_32" localSheetId="13">#REF!</definedName>
    <definedName name="acif_32" localSheetId="20">#REF!</definedName>
    <definedName name="acif_32" localSheetId="9">#REF!</definedName>
    <definedName name="acif_32" localSheetId="2">#REF!</definedName>
    <definedName name="acif_32" localSheetId="25">#REF!</definedName>
    <definedName name="acif_32" localSheetId="22">#REF!</definedName>
    <definedName name="acif_32" localSheetId="1">#REF!</definedName>
    <definedName name="acif_32" localSheetId="3">#REF!</definedName>
    <definedName name="acif_32" localSheetId="21">#REF!</definedName>
    <definedName name="acif_32">#REF!</definedName>
    <definedName name="acif_33" localSheetId="13">#REF!</definedName>
    <definedName name="acif_33" localSheetId="20">#REF!</definedName>
    <definedName name="acif_33" localSheetId="9">#REF!</definedName>
    <definedName name="acif_33" localSheetId="2">#REF!</definedName>
    <definedName name="acif_33" localSheetId="25">#REF!</definedName>
    <definedName name="acif_33" localSheetId="22">#REF!</definedName>
    <definedName name="acif_33" localSheetId="1">#REF!</definedName>
    <definedName name="acif_33" localSheetId="3">#REF!</definedName>
    <definedName name="acif_33" localSheetId="21">#REF!</definedName>
    <definedName name="acif_33">#REF!</definedName>
    <definedName name="acif_34" localSheetId="13">#REF!</definedName>
    <definedName name="acif_34" localSheetId="20">#REF!</definedName>
    <definedName name="acif_34" localSheetId="9">#REF!</definedName>
    <definedName name="acif_34" localSheetId="2">#REF!</definedName>
    <definedName name="acif_34" localSheetId="25">#REF!</definedName>
    <definedName name="acif_34" localSheetId="22">#REF!</definedName>
    <definedName name="acif_34" localSheetId="1">#REF!</definedName>
    <definedName name="acif_34" localSheetId="3">#REF!</definedName>
    <definedName name="acif_34" localSheetId="21">#REF!</definedName>
    <definedName name="acif_34">#REF!</definedName>
    <definedName name="acif_35" localSheetId="13">#REF!</definedName>
    <definedName name="acif_35" localSheetId="20">#REF!</definedName>
    <definedName name="acif_35" localSheetId="9">#REF!</definedName>
    <definedName name="acif_35" localSheetId="2">#REF!</definedName>
    <definedName name="acif_35" localSheetId="25">#REF!</definedName>
    <definedName name="acif_35" localSheetId="22">#REF!</definedName>
    <definedName name="acif_35" localSheetId="1">#REF!</definedName>
    <definedName name="acif_35" localSheetId="3">#REF!</definedName>
    <definedName name="acif_35" localSheetId="21">#REF!</definedName>
    <definedName name="acif_35">#REF!</definedName>
    <definedName name="acif_36" localSheetId="13">#REF!</definedName>
    <definedName name="acif_36" localSheetId="20">#REF!</definedName>
    <definedName name="acif_36" localSheetId="9">#REF!</definedName>
    <definedName name="acif_36" localSheetId="2">#REF!</definedName>
    <definedName name="acif_36" localSheetId="25">#REF!</definedName>
    <definedName name="acif_36" localSheetId="22">#REF!</definedName>
    <definedName name="acif_36" localSheetId="1">#REF!</definedName>
    <definedName name="acif_36" localSheetId="3">#REF!</definedName>
    <definedName name="acif_36" localSheetId="21">#REF!</definedName>
    <definedName name="acif_36">#REF!</definedName>
    <definedName name="acif_37" localSheetId="13">#REF!</definedName>
    <definedName name="acif_37" localSheetId="20">#REF!</definedName>
    <definedName name="acif_37" localSheetId="9">#REF!</definedName>
    <definedName name="acif_37" localSheetId="2">#REF!</definedName>
    <definedName name="acif_37" localSheetId="25">#REF!</definedName>
    <definedName name="acif_37" localSheetId="22">#REF!</definedName>
    <definedName name="acif_37" localSheetId="1">#REF!</definedName>
    <definedName name="acif_37" localSheetId="3">#REF!</definedName>
    <definedName name="acif_37" localSheetId="21">#REF!</definedName>
    <definedName name="acif_37">#REF!</definedName>
    <definedName name="acif_38" localSheetId="13">#REF!</definedName>
    <definedName name="acif_38" localSheetId="20">#REF!</definedName>
    <definedName name="acif_38" localSheetId="9">#REF!</definedName>
    <definedName name="acif_38" localSheetId="2">#REF!</definedName>
    <definedName name="acif_38" localSheetId="25">#REF!</definedName>
    <definedName name="acif_38" localSheetId="22">#REF!</definedName>
    <definedName name="acif_38" localSheetId="1">#REF!</definedName>
    <definedName name="acif_38" localSheetId="3">#REF!</definedName>
    <definedName name="acif_38" localSheetId="21">#REF!</definedName>
    <definedName name="acif_38">#REF!</definedName>
    <definedName name="acif_40" localSheetId="13">#REF!</definedName>
    <definedName name="acif_40" localSheetId="20">#REF!</definedName>
    <definedName name="acif_40" localSheetId="9">#REF!</definedName>
    <definedName name="acif_40" localSheetId="2">#REF!</definedName>
    <definedName name="acif_40" localSheetId="25">#REF!</definedName>
    <definedName name="acif_40" localSheetId="22">#REF!</definedName>
    <definedName name="acif_40" localSheetId="1">#REF!</definedName>
    <definedName name="acif_40" localSheetId="3">#REF!</definedName>
    <definedName name="acif_40" localSheetId="21">#REF!</definedName>
    <definedName name="acif_40">#REF!</definedName>
    <definedName name="acif_42" localSheetId="13">#REF!</definedName>
    <definedName name="acif_42" localSheetId="20">#REF!</definedName>
    <definedName name="acif_42" localSheetId="9">#REF!</definedName>
    <definedName name="acif_42" localSheetId="2">#REF!</definedName>
    <definedName name="acif_42" localSheetId="25">#REF!</definedName>
    <definedName name="acif_42" localSheetId="22">#REF!</definedName>
    <definedName name="acif_42" localSheetId="1">#REF!</definedName>
    <definedName name="acif_42" localSheetId="3">#REF!</definedName>
    <definedName name="acif_42" localSheetId="21">#REF!</definedName>
    <definedName name="acif_42">#REF!</definedName>
    <definedName name="acin" localSheetId="13">#REF!</definedName>
    <definedName name="acin" localSheetId="12">#REF!</definedName>
    <definedName name="acin" localSheetId="16">#REF!</definedName>
    <definedName name="acin" localSheetId="20">#REF!</definedName>
    <definedName name="acin" localSheetId="26">#REF!</definedName>
    <definedName name="acin" localSheetId="9">#REF!</definedName>
    <definedName name="acin" localSheetId="2">#REF!</definedName>
    <definedName name="acin" localSheetId="0">#REF!</definedName>
    <definedName name="acin" localSheetId="30">#REF!</definedName>
    <definedName name="acin" localSheetId="23">#REF!</definedName>
    <definedName name="acin" localSheetId="29">#REF!</definedName>
    <definedName name="acin" localSheetId="11">#REF!</definedName>
    <definedName name="acin" localSheetId="15">#REF!</definedName>
    <definedName name="acin" localSheetId="19">#REF!</definedName>
    <definedName name="acin" localSheetId="25">#REF!</definedName>
    <definedName name="acin" localSheetId="28">#REF!</definedName>
    <definedName name="acin" localSheetId="22">#REF!</definedName>
    <definedName name="acin" localSheetId="1">#REF!</definedName>
    <definedName name="acin" localSheetId="4">#REF!</definedName>
    <definedName name="acin" localSheetId="3">#REF!</definedName>
    <definedName name="acin" localSheetId="10">#REF!</definedName>
    <definedName name="acin" localSheetId="17">#REF!</definedName>
    <definedName name="acin" localSheetId="21">#REF!</definedName>
    <definedName name="acin">#REF!</definedName>
    <definedName name="acin_18" localSheetId="13">#REF!</definedName>
    <definedName name="acin_18" localSheetId="20">#REF!</definedName>
    <definedName name="acin_18" localSheetId="9">#REF!</definedName>
    <definedName name="acin_18" localSheetId="2">#REF!</definedName>
    <definedName name="acin_18" localSheetId="25">#REF!</definedName>
    <definedName name="acin_18" localSheetId="22">#REF!</definedName>
    <definedName name="acin_18" localSheetId="1">#REF!</definedName>
    <definedName name="acin_18" localSheetId="3">#REF!</definedName>
    <definedName name="acin_18" localSheetId="21">#REF!</definedName>
    <definedName name="acin_18">#REF!</definedName>
    <definedName name="acin_19" localSheetId="13">#REF!</definedName>
    <definedName name="acin_19" localSheetId="20">#REF!</definedName>
    <definedName name="acin_19" localSheetId="9">#REF!</definedName>
    <definedName name="acin_19" localSheetId="2">#REF!</definedName>
    <definedName name="acin_19" localSheetId="25">#REF!</definedName>
    <definedName name="acin_19" localSheetId="22">#REF!</definedName>
    <definedName name="acin_19" localSheetId="1">#REF!</definedName>
    <definedName name="acin_19" localSheetId="3">#REF!</definedName>
    <definedName name="acin_19" localSheetId="21">#REF!</definedName>
    <definedName name="acin_19">#REF!</definedName>
    <definedName name="acin_20" localSheetId="13">#REF!</definedName>
    <definedName name="acin_20" localSheetId="20">#REF!</definedName>
    <definedName name="acin_20" localSheetId="9">#REF!</definedName>
    <definedName name="acin_20" localSheetId="2">#REF!</definedName>
    <definedName name="acin_20" localSheetId="25">#REF!</definedName>
    <definedName name="acin_20" localSheetId="22">#REF!</definedName>
    <definedName name="acin_20" localSheetId="1">#REF!</definedName>
    <definedName name="acin_20" localSheetId="3">#REF!</definedName>
    <definedName name="acin_20" localSheetId="21">#REF!</definedName>
    <definedName name="acin_20">#REF!</definedName>
    <definedName name="acin_21" localSheetId="13">#REF!</definedName>
    <definedName name="acin_21" localSheetId="20">#REF!</definedName>
    <definedName name="acin_21" localSheetId="9">#REF!</definedName>
    <definedName name="acin_21" localSheetId="2">#REF!</definedName>
    <definedName name="acin_21" localSheetId="25">#REF!</definedName>
    <definedName name="acin_21" localSheetId="22">#REF!</definedName>
    <definedName name="acin_21" localSheetId="1">#REF!</definedName>
    <definedName name="acin_21" localSheetId="3">#REF!</definedName>
    <definedName name="acin_21" localSheetId="21">#REF!</definedName>
    <definedName name="acin_21">#REF!</definedName>
    <definedName name="acin_22" localSheetId="13">#REF!</definedName>
    <definedName name="acin_22" localSheetId="20">#REF!</definedName>
    <definedName name="acin_22" localSheetId="9">#REF!</definedName>
    <definedName name="acin_22" localSheetId="2">#REF!</definedName>
    <definedName name="acin_22" localSheetId="25">#REF!</definedName>
    <definedName name="acin_22" localSheetId="22">#REF!</definedName>
    <definedName name="acin_22" localSheetId="1">#REF!</definedName>
    <definedName name="acin_22" localSheetId="3">#REF!</definedName>
    <definedName name="acin_22" localSheetId="21">#REF!</definedName>
    <definedName name="acin_22">#REF!</definedName>
    <definedName name="acin_23" localSheetId="13">#REF!</definedName>
    <definedName name="acin_23" localSheetId="20">#REF!</definedName>
    <definedName name="acin_23" localSheetId="9">#REF!</definedName>
    <definedName name="acin_23" localSheetId="2">#REF!</definedName>
    <definedName name="acin_23" localSheetId="25">#REF!</definedName>
    <definedName name="acin_23" localSheetId="22">#REF!</definedName>
    <definedName name="acin_23" localSheetId="1">#REF!</definedName>
    <definedName name="acin_23" localSheetId="3">#REF!</definedName>
    <definedName name="acin_23" localSheetId="21">#REF!</definedName>
    <definedName name="acin_23">#REF!</definedName>
    <definedName name="acin_24" localSheetId="13">#REF!</definedName>
    <definedName name="acin_24" localSheetId="20">#REF!</definedName>
    <definedName name="acin_24" localSheetId="9">#REF!</definedName>
    <definedName name="acin_24" localSheetId="2">#REF!</definedName>
    <definedName name="acin_24" localSheetId="25">#REF!</definedName>
    <definedName name="acin_24" localSheetId="22">#REF!</definedName>
    <definedName name="acin_24" localSheetId="1">#REF!</definedName>
    <definedName name="acin_24" localSheetId="3">#REF!</definedName>
    <definedName name="acin_24" localSheetId="21">#REF!</definedName>
    <definedName name="acin_24">#REF!</definedName>
    <definedName name="acin_25" localSheetId="13">#REF!</definedName>
    <definedName name="acin_25" localSheetId="20">#REF!</definedName>
    <definedName name="acin_25" localSheetId="9">#REF!</definedName>
    <definedName name="acin_25" localSheetId="2">#REF!</definedName>
    <definedName name="acin_25" localSheetId="25">#REF!</definedName>
    <definedName name="acin_25" localSheetId="22">#REF!</definedName>
    <definedName name="acin_25" localSheetId="1">#REF!</definedName>
    <definedName name="acin_25" localSheetId="3">#REF!</definedName>
    <definedName name="acin_25" localSheetId="21">#REF!</definedName>
    <definedName name="acin_25">#REF!</definedName>
    <definedName name="acin_26" localSheetId="13">#REF!</definedName>
    <definedName name="acin_26" localSheetId="20">#REF!</definedName>
    <definedName name="acin_26" localSheetId="9">#REF!</definedName>
    <definedName name="acin_26" localSheetId="2">#REF!</definedName>
    <definedName name="acin_26" localSheetId="25">#REF!</definedName>
    <definedName name="acin_26" localSheetId="22">#REF!</definedName>
    <definedName name="acin_26" localSheetId="1">#REF!</definedName>
    <definedName name="acin_26" localSheetId="3">#REF!</definedName>
    <definedName name="acin_26" localSheetId="21">#REF!</definedName>
    <definedName name="acin_26">#REF!</definedName>
    <definedName name="acin_27" localSheetId="13">#REF!</definedName>
    <definedName name="acin_27" localSheetId="20">#REF!</definedName>
    <definedName name="acin_27" localSheetId="9">#REF!</definedName>
    <definedName name="acin_27" localSheetId="2">#REF!</definedName>
    <definedName name="acin_27" localSheetId="25">#REF!</definedName>
    <definedName name="acin_27" localSheetId="22">#REF!</definedName>
    <definedName name="acin_27" localSheetId="1">#REF!</definedName>
    <definedName name="acin_27" localSheetId="3">#REF!</definedName>
    <definedName name="acin_27" localSheetId="21">#REF!</definedName>
    <definedName name="acin_27">#REF!</definedName>
    <definedName name="acin_28" localSheetId="13">#REF!</definedName>
    <definedName name="acin_28" localSheetId="20">#REF!</definedName>
    <definedName name="acin_28" localSheetId="9">#REF!</definedName>
    <definedName name="acin_28" localSheetId="2">#REF!</definedName>
    <definedName name="acin_28" localSheetId="25">#REF!</definedName>
    <definedName name="acin_28" localSheetId="22">#REF!</definedName>
    <definedName name="acin_28" localSheetId="1">#REF!</definedName>
    <definedName name="acin_28" localSheetId="3">#REF!</definedName>
    <definedName name="acin_28" localSheetId="21">#REF!</definedName>
    <definedName name="acin_28">#REF!</definedName>
    <definedName name="acin_29" localSheetId="13">#REF!</definedName>
    <definedName name="acin_29" localSheetId="20">#REF!</definedName>
    <definedName name="acin_29" localSheetId="9">#REF!</definedName>
    <definedName name="acin_29" localSheetId="2">#REF!</definedName>
    <definedName name="acin_29" localSheetId="25">#REF!</definedName>
    <definedName name="acin_29" localSheetId="22">#REF!</definedName>
    <definedName name="acin_29" localSheetId="1">#REF!</definedName>
    <definedName name="acin_29" localSheetId="3">#REF!</definedName>
    <definedName name="acin_29" localSheetId="21">#REF!</definedName>
    <definedName name="acin_29">#REF!</definedName>
    <definedName name="acin_30" localSheetId="13">#REF!</definedName>
    <definedName name="acin_30" localSheetId="20">#REF!</definedName>
    <definedName name="acin_30" localSheetId="9">#REF!</definedName>
    <definedName name="acin_30" localSheetId="2">#REF!</definedName>
    <definedName name="acin_30" localSheetId="25">#REF!</definedName>
    <definedName name="acin_30" localSheetId="22">#REF!</definedName>
    <definedName name="acin_30" localSheetId="1">#REF!</definedName>
    <definedName name="acin_30" localSheetId="3">#REF!</definedName>
    <definedName name="acin_30" localSheetId="21">#REF!</definedName>
    <definedName name="acin_30">#REF!</definedName>
    <definedName name="acin_31" localSheetId="13">#REF!</definedName>
    <definedName name="acin_31" localSheetId="20">#REF!</definedName>
    <definedName name="acin_31" localSheetId="9">#REF!</definedName>
    <definedName name="acin_31" localSheetId="2">#REF!</definedName>
    <definedName name="acin_31" localSheetId="25">#REF!</definedName>
    <definedName name="acin_31" localSheetId="22">#REF!</definedName>
    <definedName name="acin_31" localSheetId="1">#REF!</definedName>
    <definedName name="acin_31" localSheetId="3">#REF!</definedName>
    <definedName name="acin_31" localSheetId="21">#REF!</definedName>
    <definedName name="acin_31">#REF!</definedName>
    <definedName name="acin_32" localSheetId="13">#REF!</definedName>
    <definedName name="acin_32" localSheetId="20">#REF!</definedName>
    <definedName name="acin_32" localSheetId="9">#REF!</definedName>
    <definedName name="acin_32" localSheetId="2">#REF!</definedName>
    <definedName name="acin_32" localSheetId="25">#REF!</definedName>
    <definedName name="acin_32" localSheetId="22">#REF!</definedName>
    <definedName name="acin_32" localSheetId="1">#REF!</definedName>
    <definedName name="acin_32" localSheetId="3">#REF!</definedName>
    <definedName name="acin_32" localSheetId="21">#REF!</definedName>
    <definedName name="acin_32">#REF!</definedName>
    <definedName name="acin_33" localSheetId="13">#REF!</definedName>
    <definedName name="acin_33" localSheetId="20">#REF!</definedName>
    <definedName name="acin_33" localSheetId="9">#REF!</definedName>
    <definedName name="acin_33" localSheetId="2">#REF!</definedName>
    <definedName name="acin_33" localSheetId="25">#REF!</definedName>
    <definedName name="acin_33" localSheetId="22">#REF!</definedName>
    <definedName name="acin_33" localSheetId="1">#REF!</definedName>
    <definedName name="acin_33" localSheetId="3">#REF!</definedName>
    <definedName name="acin_33" localSheetId="21">#REF!</definedName>
    <definedName name="acin_33">#REF!</definedName>
    <definedName name="acin_34" localSheetId="13">#REF!</definedName>
    <definedName name="acin_34" localSheetId="20">#REF!</definedName>
    <definedName name="acin_34" localSheetId="9">#REF!</definedName>
    <definedName name="acin_34" localSheetId="2">#REF!</definedName>
    <definedName name="acin_34" localSheetId="25">#REF!</definedName>
    <definedName name="acin_34" localSheetId="22">#REF!</definedName>
    <definedName name="acin_34" localSheetId="1">#REF!</definedName>
    <definedName name="acin_34" localSheetId="3">#REF!</definedName>
    <definedName name="acin_34" localSheetId="21">#REF!</definedName>
    <definedName name="acin_34">#REF!</definedName>
    <definedName name="acin_35" localSheetId="13">#REF!</definedName>
    <definedName name="acin_35" localSheetId="20">#REF!</definedName>
    <definedName name="acin_35" localSheetId="9">#REF!</definedName>
    <definedName name="acin_35" localSheetId="2">#REF!</definedName>
    <definedName name="acin_35" localSheetId="25">#REF!</definedName>
    <definedName name="acin_35" localSheetId="22">#REF!</definedName>
    <definedName name="acin_35" localSheetId="1">#REF!</definedName>
    <definedName name="acin_35" localSheetId="3">#REF!</definedName>
    <definedName name="acin_35" localSheetId="21">#REF!</definedName>
    <definedName name="acin_35">#REF!</definedName>
    <definedName name="acin_36" localSheetId="13">#REF!</definedName>
    <definedName name="acin_36" localSheetId="20">#REF!</definedName>
    <definedName name="acin_36" localSheetId="9">#REF!</definedName>
    <definedName name="acin_36" localSheetId="2">#REF!</definedName>
    <definedName name="acin_36" localSheetId="25">#REF!</definedName>
    <definedName name="acin_36" localSheetId="22">#REF!</definedName>
    <definedName name="acin_36" localSheetId="1">#REF!</definedName>
    <definedName name="acin_36" localSheetId="3">#REF!</definedName>
    <definedName name="acin_36" localSheetId="21">#REF!</definedName>
    <definedName name="acin_36">#REF!</definedName>
    <definedName name="acin_37" localSheetId="13">#REF!</definedName>
    <definedName name="acin_37" localSheetId="20">#REF!</definedName>
    <definedName name="acin_37" localSheetId="9">#REF!</definedName>
    <definedName name="acin_37" localSheetId="2">#REF!</definedName>
    <definedName name="acin_37" localSheetId="25">#REF!</definedName>
    <definedName name="acin_37" localSheetId="22">#REF!</definedName>
    <definedName name="acin_37" localSheetId="1">#REF!</definedName>
    <definedName name="acin_37" localSheetId="3">#REF!</definedName>
    <definedName name="acin_37" localSheetId="21">#REF!</definedName>
    <definedName name="acin_37">#REF!</definedName>
    <definedName name="acin_38" localSheetId="13">#REF!</definedName>
    <definedName name="acin_38" localSheetId="20">#REF!</definedName>
    <definedName name="acin_38" localSheetId="9">#REF!</definedName>
    <definedName name="acin_38" localSheetId="2">#REF!</definedName>
    <definedName name="acin_38" localSheetId="25">#REF!</definedName>
    <definedName name="acin_38" localSheetId="22">#REF!</definedName>
    <definedName name="acin_38" localSheetId="1">#REF!</definedName>
    <definedName name="acin_38" localSheetId="3">#REF!</definedName>
    <definedName name="acin_38" localSheetId="21">#REF!</definedName>
    <definedName name="acin_38">#REF!</definedName>
    <definedName name="acin_40" localSheetId="13">#REF!</definedName>
    <definedName name="acin_40" localSheetId="20">#REF!</definedName>
    <definedName name="acin_40" localSheetId="9">#REF!</definedName>
    <definedName name="acin_40" localSheetId="2">#REF!</definedName>
    <definedName name="acin_40" localSheetId="25">#REF!</definedName>
    <definedName name="acin_40" localSheetId="22">#REF!</definedName>
    <definedName name="acin_40" localSheetId="1">#REF!</definedName>
    <definedName name="acin_40" localSheetId="3">#REF!</definedName>
    <definedName name="acin_40" localSheetId="21">#REF!</definedName>
    <definedName name="acin_40">#REF!</definedName>
    <definedName name="acin_42" localSheetId="13">#REF!</definedName>
    <definedName name="acin_42" localSheetId="20">#REF!</definedName>
    <definedName name="acin_42" localSheetId="9">#REF!</definedName>
    <definedName name="acin_42" localSheetId="2">#REF!</definedName>
    <definedName name="acin_42" localSheetId="25">#REF!</definedName>
    <definedName name="acin_42" localSheetId="22">#REF!</definedName>
    <definedName name="acin_42" localSheetId="1">#REF!</definedName>
    <definedName name="acin_42" localSheetId="3">#REF!</definedName>
    <definedName name="acin_42" localSheetId="21">#REF!</definedName>
    <definedName name="acin_42">#REF!</definedName>
    <definedName name="acti" localSheetId="13">#REF!</definedName>
    <definedName name="acti" localSheetId="12">#REF!</definedName>
    <definedName name="acti" localSheetId="16">#REF!</definedName>
    <definedName name="acti" localSheetId="20">#REF!</definedName>
    <definedName name="acti" localSheetId="26">#REF!</definedName>
    <definedName name="acti" localSheetId="9">#REF!</definedName>
    <definedName name="acti" localSheetId="2">#REF!</definedName>
    <definedName name="acti" localSheetId="0">#REF!</definedName>
    <definedName name="acti" localSheetId="30">#REF!</definedName>
    <definedName name="acti" localSheetId="23">#REF!</definedName>
    <definedName name="acti" localSheetId="29">#REF!</definedName>
    <definedName name="acti" localSheetId="11">#REF!</definedName>
    <definedName name="acti" localSheetId="15">#REF!</definedName>
    <definedName name="acti" localSheetId="19">#REF!</definedName>
    <definedName name="acti" localSheetId="25">#REF!</definedName>
    <definedName name="acti" localSheetId="28">#REF!</definedName>
    <definedName name="acti" localSheetId="22">#REF!</definedName>
    <definedName name="acti" localSheetId="1">#REF!</definedName>
    <definedName name="acti" localSheetId="4">#REF!</definedName>
    <definedName name="acti" localSheetId="3">#REF!</definedName>
    <definedName name="acti" localSheetId="10">#REF!</definedName>
    <definedName name="acti" localSheetId="17">#REF!</definedName>
    <definedName name="acti" localSheetId="21">#REF!</definedName>
    <definedName name="acti">#REF!</definedName>
    <definedName name="acti_18" localSheetId="13">#REF!</definedName>
    <definedName name="acti_18" localSheetId="20">#REF!</definedName>
    <definedName name="acti_18" localSheetId="9">#REF!</definedName>
    <definedName name="acti_18" localSheetId="2">#REF!</definedName>
    <definedName name="acti_18" localSheetId="25">#REF!</definedName>
    <definedName name="acti_18" localSheetId="22">#REF!</definedName>
    <definedName name="acti_18" localSheetId="1">#REF!</definedName>
    <definedName name="acti_18" localSheetId="3">#REF!</definedName>
    <definedName name="acti_18" localSheetId="21">#REF!</definedName>
    <definedName name="acti_18">#REF!</definedName>
    <definedName name="acti_19" localSheetId="13">#REF!</definedName>
    <definedName name="acti_19" localSheetId="20">#REF!</definedName>
    <definedName name="acti_19" localSheetId="9">#REF!</definedName>
    <definedName name="acti_19" localSheetId="2">#REF!</definedName>
    <definedName name="acti_19" localSheetId="25">#REF!</definedName>
    <definedName name="acti_19" localSheetId="22">#REF!</definedName>
    <definedName name="acti_19" localSheetId="1">#REF!</definedName>
    <definedName name="acti_19" localSheetId="3">#REF!</definedName>
    <definedName name="acti_19" localSheetId="21">#REF!</definedName>
    <definedName name="acti_19">#REF!</definedName>
    <definedName name="acti_20" localSheetId="13">#REF!</definedName>
    <definedName name="acti_20" localSheetId="20">#REF!</definedName>
    <definedName name="acti_20" localSheetId="9">#REF!</definedName>
    <definedName name="acti_20" localSheetId="2">#REF!</definedName>
    <definedName name="acti_20" localSheetId="25">#REF!</definedName>
    <definedName name="acti_20" localSheetId="22">#REF!</definedName>
    <definedName name="acti_20" localSheetId="1">#REF!</definedName>
    <definedName name="acti_20" localSheetId="3">#REF!</definedName>
    <definedName name="acti_20" localSheetId="21">#REF!</definedName>
    <definedName name="acti_20">#REF!</definedName>
    <definedName name="acti_21" localSheetId="13">#REF!</definedName>
    <definedName name="acti_21" localSheetId="20">#REF!</definedName>
    <definedName name="acti_21" localSheetId="9">#REF!</definedName>
    <definedName name="acti_21" localSheetId="2">#REF!</definedName>
    <definedName name="acti_21" localSheetId="25">#REF!</definedName>
    <definedName name="acti_21" localSheetId="22">#REF!</definedName>
    <definedName name="acti_21" localSheetId="1">#REF!</definedName>
    <definedName name="acti_21" localSheetId="3">#REF!</definedName>
    <definedName name="acti_21" localSheetId="21">#REF!</definedName>
    <definedName name="acti_21">#REF!</definedName>
    <definedName name="acti_22" localSheetId="13">#REF!</definedName>
    <definedName name="acti_22" localSheetId="20">#REF!</definedName>
    <definedName name="acti_22" localSheetId="9">#REF!</definedName>
    <definedName name="acti_22" localSheetId="2">#REF!</definedName>
    <definedName name="acti_22" localSheetId="25">#REF!</definedName>
    <definedName name="acti_22" localSheetId="22">#REF!</definedName>
    <definedName name="acti_22" localSheetId="1">#REF!</definedName>
    <definedName name="acti_22" localSheetId="3">#REF!</definedName>
    <definedName name="acti_22" localSheetId="21">#REF!</definedName>
    <definedName name="acti_22">#REF!</definedName>
    <definedName name="acti_23" localSheetId="13">#REF!</definedName>
    <definedName name="acti_23" localSheetId="20">#REF!</definedName>
    <definedName name="acti_23" localSheetId="9">#REF!</definedName>
    <definedName name="acti_23" localSheetId="2">#REF!</definedName>
    <definedName name="acti_23" localSheetId="25">#REF!</definedName>
    <definedName name="acti_23" localSheetId="22">#REF!</definedName>
    <definedName name="acti_23" localSheetId="1">#REF!</definedName>
    <definedName name="acti_23" localSheetId="3">#REF!</definedName>
    <definedName name="acti_23" localSheetId="21">#REF!</definedName>
    <definedName name="acti_23">#REF!</definedName>
    <definedName name="acti_24" localSheetId="13">#REF!</definedName>
    <definedName name="acti_24" localSheetId="20">#REF!</definedName>
    <definedName name="acti_24" localSheetId="9">#REF!</definedName>
    <definedName name="acti_24" localSheetId="2">#REF!</definedName>
    <definedName name="acti_24" localSheetId="25">#REF!</definedName>
    <definedName name="acti_24" localSheetId="22">#REF!</definedName>
    <definedName name="acti_24" localSheetId="1">#REF!</definedName>
    <definedName name="acti_24" localSheetId="3">#REF!</definedName>
    <definedName name="acti_24" localSheetId="21">#REF!</definedName>
    <definedName name="acti_24">#REF!</definedName>
    <definedName name="acti_25" localSheetId="13">#REF!</definedName>
    <definedName name="acti_25" localSheetId="20">#REF!</definedName>
    <definedName name="acti_25" localSheetId="9">#REF!</definedName>
    <definedName name="acti_25" localSheetId="2">#REF!</definedName>
    <definedName name="acti_25" localSheetId="25">#REF!</definedName>
    <definedName name="acti_25" localSheetId="22">#REF!</definedName>
    <definedName name="acti_25" localSheetId="1">#REF!</definedName>
    <definedName name="acti_25" localSheetId="3">#REF!</definedName>
    <definedName name="acti_25" localSheetId="21">#REF!</definedName>
    <definedName name="acti_25">#REF!</definedName>
    <definedName name="acti_26" localSheetId="13">#REF!</definedName>
    <definedName name="acti_26" localSheetId="20">#REF!</definedName>
    <definedName name="acti_26" localSheetId="9">#REF!</definedName>
    <definedName name="acti_26" localSheetId="2">#REF!</definedName>
    <definedName name="acti_26" localSheetId="25">#REF!</definedName>
    <definedName name="acti_26" localSheetId="22">#REF!</definedName>
    <definedName name="acti_26" localSheetId="1">#REF!</definedName>
    <definedName name="acti_26" localSheetId="3">#REF!</definedName>
    <definedName name="acti_26" localSheetId="21">#REF!</definedName>
    <definedName name="acti_26">#REF!</definedName>
    <definedName name="acti_27" localSheetId="13">#REF!</definedName>
    <definedName name="acti_27" localSheetId="20">#REF!</definedName>
    <definedName name="acti_27" localSheetId="9">#REF!</definedName>
    <definedName name="acti_27" localSheetId="2">#REF!</definedName>
    <definedName name="acti_27" localSheetId="25">#REF!</definedName>
    <definedName name="acti_27" localSheetId="22">#REF!</definedName>
    <definedName name="acti_27" localSheetId="1">#REF!</definedName>
    <definedName name="acti_27" localSheetId="3">#REF!</definedName>
    <definedName name="acti_27" localSheetId="21">#REF!</definedName>
    <definedName name="acti_27">#REF!</definedName>
    <definedName name="acti_28" localSheetId="13">#REF!</definedName>
    <definedName name="acti_28" localSheetId="20">#REF!</definedName>
    <definedName name="acti_28" localSheetId="9">#REF!</definedName>
    <definedName name="acti_28" localSheetId="2">#REF!</definedName>
    <definedName name="acti_28" localSheetId="25">#REF!</definedName>
    <definedName name="acti_28" localSheetId="22">#REF!</definedName>
    <definedName name="acti_28" localSheetId="1">#REF!</definedName>
    <definedName name="acti_28" localSheetId="3">#REF!</definedName>
    <definedName name="acti_28" localSheetId="21">#REF!</definedName>
    <definedName name="acti_28">#REF!</definedName>
    <definedName name="acti_29" localSheetId="13">#REF!</definedName>
    <definedName name="acti_29" localSheetId="20">#REF!</definedName>
    <definedName name="acti_29" localSheetId="9">#REF!</definedName>
    <definedName name="acti_29" localSheetId="2">#REF!</definedName>
    <definedName name="acti_29" localSheetId="25">#REF!</definedName>
    <definedName name="acti_29" localSheetId="22">#REF!</definedName>
    <definedName name="acti_29" localSheetId="1">#REF!</definedName>
    <definedName name="acti_29" localSheetId="3">#REF!</definedName>
    <definedName name="acti_29" localSheetId="21">#REF!</definedName>
    <definedName name="acti_29">#REF!</definedName>
    <definedName name="acti_30" localSheetId="13">#REF!</definedName>
    <definedName name="acti_30" localSheetId="20">#REF!</definedName>
    <definedName name="acti_30" localSheetId="9">#REF!</definedName>
    <definedName name="acti_30" localSheetId="2">#REF!</definedName>
    <definedName name="acti_30" localSheetId="25">#REF!</definedName>
    <definedName name="acti_30" localSheetId="22">#REF!</definedName>
    <definedName name="acti_30" localSheetId="1">#REF!</definedName>
    <definedName name="acti_30" localSheetId="3">#REF!</definedName>
    <definedName name="acti_30" localSheetId="21">#REF!</definedName>
    <definedName name="acti_30">#REF!</definedName>
    <definedName name="acti_31" localSheetId="13">#REF!</definedName>
    <definedName name="acti_31" localSheetId="20">#REF!</definedName>
    <definedName name="acti_31" localSheetId="9">#REF!</definedName>
    <definedName name="acti_31" localSheetId="2">#REF!</definedName>
    <definedName name="acti_31" localSheetId="25">#REF!</definedName>
    <definedName name="acti_31" localSheetId="22">#REF!</definedName>
    <definedName name="acti_31" localSheetId="1">#REF!</definedName>
    <definedName name="acti_31" localSheetId="3">#REF!</definedName>
    <definedName name="acti_31" localSheetId="21">#REF!</definedName>
    <definedName name="acti_31">#REF!</definedName>
    <definedName name="acti_32" localSheetId="13">#REF!</definedName>
    <definedName name="acti_32" localSheetId="20">#REF!</definedName>
    <definedName name="acti_32" localSheetId="9">#REF!</definedName>
    <definedName name="acti_32" localSheetId="2">#REF!</definedName>
    <definedName name="acti_32" localSheetId="25">#REF!</definedName>
    <definedName name="acti_32" localSheetId="22">#REF!</definedName>
    <definedName name="acti_32" localSheetId="1">#REF!</definedName>
    <definedName name="acti_32" localSheetId="3">#REF!</definedName>
    <definedName name="acti_32" localSheetId="21">#REF!</definedName>
    <definedName name="acti_32">#REF!</definedName>
    <definedName name="acti_33" localSheetId="13">#REF!</definedName>
    <definedName name="acti_33" localSheetId="20">#REF!</definedName>
    <definedName name="acti_33" localSheetId="9">#REF!</definedName>
    <definedName name="acti_33" localSheetId="2">#REF!</definedName>
    <definedName name="acti_33" localSheetId="25">#REF!</definedName>
    <definedName name="acti_33" localSheetId="22">#REF!</definedName>
    <definedName name="acti_33" localSheetId="1">#REF!</definedName>
    <definedName name="acti_33" localSheetId="3">#REF!</definedName>
    <definedName name="acti_33" localSheetId="21">#REF!</definedName>
    <definedName name="acti_33">#REF!</definedName>
    <definedName name="acti_34" localSheetId="13">#REF!</definedName>
    <definedName name="acti_34" localSheetId="20">#REF!</definedName>
    <definedName name="acti_34" localSheetId="9">#REF!</definedName>
    <definedName name="acti_34" localSheetId="2">#REF!</definedName>
    <definedName name="acti_34" localSheetId="25">#REF!</definedName>
    <definedName name="acti_34" localSheetId="22">#REF!</definedName>
    <definedName name="acti_34" localSheetId="1">#REF!</definedName>
    <definedName name="acti_34" localSheetId="3">#REF!</definedName>
    <definedName name="acti_34" localSheetId="21">#REF!</definedName>
    <definedName name="acti_34">#REF!</definedName>
    <definedName name="acti_35" localSheetId="13">#REF!</definedName>
    <definedName name="acti_35" localSheetId="20">#REF!</definedName>
    <definedName name="acti_35" localSheetId="9">#REF!</definedName>
    <definedName name="acti_35" localSheetId="2">#REF!</definedName>
    <definedName name="acti_35" localSheetId="25">#REF!</definedName>
    <definedName name="acti_35" localSheetId="22">#REF!</definedName>
    <definedName name="acti_35" localSheetId="1">#REF!</definedName>
    <definedName name="acti_35" localSheetId="3">#REF!</definedName>
    <definedName name="acti_35" localSheetId="21">#REF!</definedName>
    <definedName name="acti_35">#REF!</definedName>
    <definedName name="acti_36" localSheetId="13">#REF!</definedName>
    <definedName name="acti_36" localSheetId="20">#REF!</definedName>
    <definedName name="acti_36" localSheetId="9">#REF!</definedName>
    <definedName name="acti_36" localSheetId="2">#REF!</definedName>
    <definedName name="acti_36" localSheetId="25">#REF!</definedName>
    <definedName name="acti_36" localSheetId="22">#REF!</definedName>
    <definedName name="acti_36" localSheetId="1">#REF!</definedName>
    <definedName name="acti_36" localSheetId="3">#REF!</definedName>
    <definedName name="acti_36" localSheetId="21">#REF!</definedName>
    <definedName name="acti_36">#REF!</definedName>
    <definedName name="acti_37" localSheetId="13">#REF!</definedName>
    <definedName name="acti_37" localSheetId="20">#REF!</definedName>
    <definedName name="acti_37" localSheetId="9">#REF!</definedName>
    <definedName name="acti_37" localSheetId="2">#REF!</definedName>
    <definedName name="acti_37" localSheetId="25">#REF!</definedName>
    <definedName name="acti_37" localSheetId="22">#REF!</definedName>
    <definedName name="acti_37" localSheetId="1">#REF!</definedName>
    <definedName name="acti_37" localSheetId="3">#REF!</definedName>
    <definedName name="acti_37" localSheetId="21">#REF!</definedName>
    <definedName name="acti_37">#REF!</definedName>
    <definedName name="acti_38" localSheetId="13">#REF!</definedName>
    <definedName name="acti_38" localSheetId="20">#REF!</definedName>
    <definedName name="acti_38" localSheetId="9">#REF!</definedName>
    <definedName name="acti_38" localSheetId="2">#REF!</definedName>
    <definedName name="acti_38" localSheetId="25">#REF!</definedName>
    <definedName name="acti_38" localSheetId="22">#REF!</definedName>
    <definedName name="acti_38" localSheetId="1">#REF!</definedName>
    <definedName name="acti_38" localSheetId="3">#REF!</definedName>
    <definedName name="acti_38" localSheetId="21">#REF!</definedName>
    <definedName name="acti_38">#REF!</definedName>
    <definedName name="acti_40" localSheetId="13">#REF!</definedName>
    <definedName name="acti_40" localSheetId="20">#REF!</definedName>
    <definedName name="acti_40" localSheetId="9">#REF!</definedName>
    <definedName name="acti_40" localSheetId="2">#REF!</definedName>
    <definedName name="acti_40" localSheetId="25">#REF!</definedName>
    <definedName name="acti_40" localSheetId="22">#REF!</definedName>
    <definedName name="acti_40" localSheetId="1">#REF!</definedName>
    <definedName name="acti_40" localSheetId="3">#REF!</definedName>
    <definedName name="acti_40" localSheetId="21">#REF!</definedName>
    <definedName name="acti_40">#REF!</definedName>
    <definedName name="acti_42" localSheetId="13">#REF!</definedName>
    <definedName name="acti_42" localSheetId="20">#REF!</definedName>
    <definedName name="acti_42" localSheetId="9">#REF!</definedName>
    <definedName name="acti_42" localSheetId="2">#REF!</definedName>
    <definedName name="acti_42" localSheetId="25">#REF!</definedName>
    <definedName name="acti_42" localSheetId="22">#REF!</definedName>
    <definedName name="acti_42" localSheetId="1">#REF!</definedName>
    <definedName name="acti_42" localSheetId="3">#REF!</definedName>
    <definedName name="acti_42" localSheetId="21">#REF!</definedName>
    <definedName name="acti_42">#REF!</definedName>
    <definedName name="avc">[10]DORSAL!$A$2:$G$120</definedName>
    <definedName name="datos">[11]Datos!$A$2:$G$140</definedName>
    <definedName name="dorsal">[10]DORSAL!$A$2:$G$120</definedName>
    <definedName name="EQ" localSheetId="13">[12]EQU!$A:$IV</definedName>
    <definedName name="EQ" localSheetId="12">[12]EQU!$A:$IV</definedName>
    <definedName name="EQ" localSheetId="16">[12]EQU!$A:$IV</definedName>
    <definedName name="EQ" localSheetId="20">[12]EQU!$A:$IV</definedName>
    <definedName name="EQ" localSheetId="26">[12]EQU!$A:$IV</definedName>
    <definedName name="EQ" localSheetId="9">[13]EQU!$A:$IV</definedName>
    <definedName name="EQ" localSheetId="0">[14]EQU!$1:$1048576</definedName>
    <definedName name="EQ" localSheetId="30">[15]EQU!$A:$IV</definedName>
    <definedName name="EQ" localSheetId="23">[13]EQU!$A:$IV</definedName>
    <definedName name="EQ" localSheetId="29">[16]EQU!$1:$1048576</definedName>
    <definedName name="EQ" localSheetId="11">[17]EQU!$A:$IV</definedName>
    <definedName name="EQ" localSheetId="15">[17]EQU!$A:$IV</definedName>
    <definedName name="EQ" localSheetId="19">[17]EQU!$A:$IV</definedName>
    <definedName name="EQ" localSheetId="25">[17]EQU!$A:$IV</definedName>
    <definedName name="EQ" localSheetId="28">[17]EQU!$A:$IV</definedName>
    <definedName name="EQ" localSheetId="22">[17]EQU!$A:$IV</definedName>
    <definedName name="EQ" localSheetId="1">[18]EQU!$1:$1048576</definedName>
    <definedName name="EQ" localSheetId="4">[18]EQU!$1:$1048576</definedName>
    <definedName name="EQ" localSheetId="3">[19]EQU!$1:$1048576</definedName>
    <definedName name="EQ" localSheetId="10">[15]EQU!$A:$IV</definedName>
    <definedName name="EQ">[20]EQU!$A:$IV</definedName>
    <definedName name="Excel_BuiltIn__FilterDatabase_1" localSheetId="13">#REF!</definedName>
    <definedName name="Excel_BuiltIn__FilterDatabase_1" localSheetId="12">#REF!</definedName>
    <definedName name="Excel_BuiltIn__FilterDatabase_1" localSheetId="16">#REF!</definedName>
    <definedName name="Excel_BuiltIn__FilterDatabase_1" localSheetId="20">#REF!</definedName>
    <definedName name="Excel_BuiltIn__FilterDatabase_1" localSheetId="26">#REF!</definedName>
    <definedName name="Excel_BuiltIn__FilterDatabase_1" localSheetId="9">#REF!</definedName>
    <definedName name="Excel_BuiltIn__FilterDatabase_1" localSheetId="2">#REF!</definedName>
    <definedName name="Excel_BuiltIn__FilterDatabase_1" localSheetId="0">#REF!</definedName>
    <definedName name="Excel_BuiltIn__FilterDatabase_1" localSheetId="30">#REF!</definedName>
    <definedName name="Excel_BuiltIn__FilterDatabase_1" localSheetId="23">#REF!</definedName>
    <definedName name="Excel_BuiltIn__FilterDatabase_1" localSheetId="29">#REF!</definedName>
    <definedName name="Excel_BuiltIn__FilterDatabase_1" localSheetId="11">#REF!</definedName>
    <definedName name="Excel_BuiltIn__FilterDatabase_1" localSheetId="15">#REF!</definedName>
    <definedName name="Excel_BuiltIn__FilterDatabase_1" localSheetId="19">#REF!</definedName>
    <definedName name="Excel_BuiltIn__FilterDatabase_1" localSheetId="25">#REF!</definedName>
    <definedName name="Excel_BuiltIn__FilterDatabase_1" localSheetId="28">#REF!</definedName>
    <definedName name="Excel_BuiltIn__FilterDatabase_1" localSheetId="22">#REF!</definedName>
    <definedName name="Excel_BuiltIn__FilterDatabase_1" localSheetId="1">#REF!</definedName>
    <definedName name="Excel_BuiltIn__FilterDatabase_1" localSheetId="4">#REF!</definedName>
    <definedName name="Excel_BuiltIn__FilterDatabase_1" localSheetId="3">#REF!</definedName>
    <definedName name="Excel_BuiltIn__FilterDatabase_1" localSheetId="10">#REF!</definedName>
    <definedName name="Excel_BuiltIn__FilterDatabase_1" localSheetId="17">#REF!</definedName>
    <definedName name="Excel_BuiltIn__FilterDatabase_1" localSheetId="21">#REF!</definedName>
    <definedName name="Excel_BuiltIn__FilterDatabase_1">#REF!</definedName>
    <definedName name="Excel_BuiltIn__FilterDatabase_10" localSheetId="13">#REF!</definedName>
    <definedName name="Excel_BuiltIn__FilterDatabase_10" localSheetId="20">#REF!</definedName>
    <definedName name="Excel_BuiltIn__FilterDatabase_10" localSheetId="9">#REF!</definedName>
    <definedName name="Excel_BuiltIn__FilterDatabase_10" localSheetId="2">#REF!</definedName>
    <definedName name="Excel_BuiltIn__FilterDatabase_10" localSheetId="0">#REF!</definedName>
    <definedName name="Excel_BuiltIn__FilterDatabase_10" localSheetId="23">#REF!</definedName>
    <definedName name="Excel_BuiltIn__FilterDatabase_10" localSheetId="25">#REF!</definedName>
    <definedName name="Excel_BuiltIn__FilterDatabase_10" localSheetId="22">#REF!</definedName>
    <definedName name="Excel_BuiltIn__FilterDatabase_10" localSheetId="1">#REF!</definedName>
    <definedName name="Excel_BuiltIn__FilterDatabase_10" localSheetId="4">#REF!</definedName>
    <definedName name="Excel_BuiltIn__FilterDatabase_10" localSheetId="3">#REF!</definedName>
    <definedName name="Excel_BuiltIn__FilterDatabase_10" localSheetId="10">#REF!</definedName>
    <definedName name="Excel_BuiltIn__FilterDatabase_10" localSheetId="17">#REF!</definedName>
    <definedName name="Excel_BuiltIn__FilterDatabase_10" localSheetId="21">#REF!</definedName>
    <definedName name="Excel_BuiltIn__FilterDatabase_10">#REF!</definedName>
    <definedName name="Excel_BuiltIn_Database" localSheetId="13">#REF!</definedName>
    <definedName name="Excel_BuiltIn_Database" localSheetId="12">#REF!</definedName>
    <definedName name="Excel_BuiltIn_Database" localSheetId="16">#REF!</definedName>
    <definedName name="Excel_BuiltIn_Database" localSheetId="20">#REF!</definedName>
    <definedName name="Excel_BuiltIn_Database" localSheetId="26">#REF!</definedName>
    <definedName name="Excel_BuiltIn_Database" localSheetId="9">#REF!</definedName>
    <definedName name="Excel_BuiltIn_Database" localSheetId="2">#REF!</definedName>
    <definedName name="Excel_BuiltIn_Database" localSheetId="0">#REF!</definedName>
    <definedName name="Excel_BuiltIn_Database" localSheetId="30">#REF!</definedName>
    <definedName name="Excel_BuiltIn_Database" localSheetId="23">#REF!</definedName>
    <definedName name="Excel_BuiltIn_Database" localSheetId="29">#REF!</definedName>
    <definedName name="Excel_BuiltIn_Database" localSheetId="11">#REF!</definedName>
    <definedName name="Excel_BuiltIn_Database" localSheetId="15">#REF!</definedName>
    <definedName name="Excel_BuiltIn_Database" localSheetId="19">#REF!</definedName>
    <definedName name="Excel_BuiltIn_Database" localSheetId="25">#REF!</definedName>
    <definedName name="Excel_BuiltIn_Database" localSheetId="28">#REF!</definedName>
    <definedName name="Excel_BuiltIn_Database" localSheetId="22">#REF!</definedName>
    <definedName name="Excel_BuiltIn_Database" localSheetId="1">#REF!</definedName>
    <definedName name="Excel_BuiltIn_Database" localSheetId="4">#REF!</definedName>
    <definedName name="Excel_BuiltIn_Database" localSheetId="3">#REF!</definedName>
    <definedName name="Excel_BuiltIn_Database" localSheetId="10">#REF!</definedName>
    <definedName name="Excel_BuiltIn_Database" localSheetId="17">#REF!</definedName>
    <definedName name="Excel_BuiltIn_Database" localSheetId="21">#REF!</definedName>
    <definedName name="Excel_BuiltIn_Database" localSheetId="27">#REF!</definedName>
    <definedName name="Excel_BuiltIn_Database">#REF!</definedName>
    <definedName name="Excel_BuiltIn_Database_1" localSheetId="13">#REF!</definedName>
    <definedName name="Excel_BuiltIn_Database_1" localSheetId="12">#REF!</definedName>
    <definedName name="Excel_BuiltIn_Database_1" localSheetId="16">#REF!</definedName>
    <definedName name="Excel_BuiltIn_Database_1" localSheetId="20">#REF!</definedName>
    <definedName name="Excel_BuiltIn_Database_1" localSheetId="26">#REF!</definedName>
    <definedName name="Excel_BuiltIn_Database_1" localSheetId="9">#REF!</definedName>
    <definedName name="Excel_BuiltIn_Database_1" localSheetId="2">#REF!</definedName>
    <definedName name="Excel_BuiltIn_Database_1" localSheetId="0">#REF!</definedName>
    <definedName name="Excel_BuiltIn_Database_1" localSheetId="30">#REF!</definedName>
    <definedName name="Excel_BuiltIn_Database_1" localSheetId="23">#REF!</definedName>
    <definedName name="Excel_BuiltIn_Database_1" localSheetId="29">#REF!</definedName>
    <definedName name="Excel_BuiltIn_Database_1" localSheetId="11">#REF!</definedName>
    <definedName name="Excel_BuiltIn_Database_1" localSheetId="15">#REF!</definedName>
    <definedName name="Excel_BuiltIn_Database_1" localSheetId="19">#REF!</definedName>
    <definedName name="Excel_BuiltIn_Database_1" localSheetId="25">#REF!</definedName>
    <definedName name="Excel_BuiltIn_Database_1" localSheetId="28">#REF!</definedName>
    <definedName name="Excel_BuiltIn_Database_1" localSheetId="22">#REF!</definedName>
    <definedName name="Excel_BuiltIn_Database_1" localSheetId="1">#REF!</definedName>
    <definedName name="Excel_BuiltIn_Database_1" localSheetId="4">#REF!</definedName>
    <definedName name="Excel_BuiltIn_Database_1" localSheetId="3">#REF!</definedName>
    <definedName name="Excel_BuiltIn_Database_1" localSheetId="10">#REF!</definedName>
    <definedName name="Excel_BuiltIn_Database_1" localSheetId="17">#REF!</definedName>
    <definedName name="Excel_BuiltIn_Database_1" localSheetId="21">#REF!</definedName>
    <definedName name="Excel_BuiltIn_Database_1">#REF!</definedName>
    <definedName name="Excel_BuiltIn_Database_1_1" localSheetId="13">#REF!</definedName>
    <definedName name="Excel_BuiltIn_Database_1_1" localSheetId="20">#REF!</definedName>
    <definedName name="Excel_BuiltIn_Database_1_1" localSheetId="9">#REF!</definedName>
    <definedName name="Excel_BuiltIn_Database_1_1" localSheetId="2">#REF!</definedName>
    <definedName name="Excel_BuiltIn_Database_1_1" localSheetId="25">#REF!</definedName>
    <definedName name="Excel_BuiltIn_Database_1_1" localSheetId="22">#REF!</definedName>
    <definedName name="Excel_BuiltIn_Database_1_1" localSheetId="1">#REF!</definedName>
    <definedName name="Excel_BuiltIn_Database_1_1" localSheetId="3">#REF!</definedName>
    <definedName name="Excel_BuiltIn_Database_1_1" localSheetId="10">#REF!</definedName>
    <definedName name="Excel_BuiltIn_Database_1_1" localSheetId="17">#REF!</definedName>
    <definedName name="Excel_BuiltIn_Database_1_1" localSheetId="21">#REF!</definedName>
    <definedName name="Excel_BuiltIn_Database_1_1">#REF!</definedName>
    <definedName name="Excel_BuiltIn_Database_1_1_1" localSheetId="13">#REF!</definedName>
    <definedName name="Excel_BuiltIn_Database_1_1_1" localSheetId="20">#REF!</definedName>
    <definedName name="Excel_BuiltIn_Database_1_1_1" localSheetId="9">#REF!</definedName>
    <definedName name="Excel_BuiltIn_Database_1_1_1" localSheetId="2">#REF!</definedName>
    <definedName name="Excel_BuiltIn_Database_1_1_1" localSheetId="25">#REF!</definedName>
    <definedName name="Excel_BuiltIn_Database_1_1_1" localSheetId="22">#REF!</definedName>
    <definedName name="Excel_BuiltIn_Database_1_1_1" localSheetId="1">#REF!</definedName>
    <definedName name="Excel_BuiltIn_Database_1_1_1" localSheetId="3">#REF!</definedName>
    <definedName name="Excel_BuiltIn_Database_1_1_1" localSheetId="10">#REF!</definedName>
    <definedName name="Excel_BuiltIn_Database_1_1_1" localSheetId="17">#REF!</definedName>
    <definedName name="Excel_BuiltIn_Database_1_1_1" localSheetId="21">#REF!</definedName>
    <definedName name="Excel_BuiltIn_Database_1_1_1">#REF!</definedName>
    <definedName name="Excel_BuiltIn_Database_1_1_1_1" localSheetId="13">#REF!</definedName>
    <definedName name="Excel_BuiltIn_Database_1_1_1_1" localSheetId="20">#REF!</definedName>
    <definedName name="Excel_BuiltIn_Database_1_1_1_1" localSheetId="9">#REF!</definedName>
    <definedName name="Excel_BuiltIn_Database_1_1_1_1" localSheetId="2">#REF!</definedName>
    <definedName name="Excel_BuiltIn_Database_1_1_1_1" localSheetId="25">#REF!</definedName>
    <definedName name="Excel_BuiltIn_Database_1_1_1_1" localSheetId="22">#REF!</definedName>
    <definedName name="Excel_BuiltIn_Database_1_1_1_1" localSheetId="1">#REF!</definedName>
    <definedName name="Excel_BuiltIn_Database_1_1_1_1" localSheetId="3">#REF!</definedName>
    <definedName name="Excel_BuiltIn_Database_1_1_1_1" localSheetId="10">#REF!</definedName>
    <definedName name="Excel_BuiltIn_Database_1_1_1_1" localSheetId="17">#REF!</definedName>
    <definedName name="Excel_BuiltIn_Database_1_1_1_1" localSheetId="21">#REF!</definedName>
    <definedName name="Excel_BuiltIn_Database_1_1_1_1">#REF!</definedName>
    <definedName name="Excel_BuiltIn_Database_1_1_1_1_1" localSheetId="13">#REF!</definedName>
    <definedName name="Excel_BuiltIn_Database_1_1_1_1_1" localSheetId="20">#REF!</definedName>
    <definedName name="Excel_BuiltIn_Database_1_1_1_1_1" localSheetId="9">#REF!</definedName>
    <definedName name="Excel_BuiltIn_Database_1_1_1_1_1" localSheetId="2">#REF!</definedName>
    <definedName name="Excel_BuiltIn_Database_1_1_1_1_1" localSheetId="25">#REF!</definedName>
    <definedName name="Excel_BuiltIn_Database_1_1_1_1_1" localSheetId="22">#REF!</definedName>
    <definedName name="Excel_BuiltIn_Database_1_1_1_1_1" localSheetId="1">#REF!</definedName>
    <definedName name="Excel_BuiltIn_Database_1_1_1_1_1" localSheetId="3">#REF!</definedName>
    <definedName name="Excel_BuiltIn_Database_1_1_1_1_1" localSheetId="10">#REF!</definedName>
    <definedName name="Excel_BuiltIn_Database_1_1_1_1_1" localSheetId="17">#REF!</definedName>
    <definedName name="Excel_BuiltIn_Database_1_1_1_1_1" localSheetId="21">#REF!</definedName>
    <definedName name="Excel_BuiltIn_Database_1_1_1_1_1">#REF!</definedName>
    <definedName name="Excel_BuiltIn_Database_1_1_2" localSheetId="13">#REF!</definedName>
    <definedName name="Excel_BuiltIn_Database_1_1_2" localSheetId="20">#REF!</definedName>
    <definedName name="Excel_BuiltIn_Database_1_1_2" localSheetId="9">#REF!</definedName>
    <definedName name="Excel_BuiltIn_Database_1_1_2" localSheetId="2">#REF!</definedName>
    <definedName name="Excel_BuiltIn_Database_1_1_2" localSheetId="25">#REF!</definedName>
    <definedName name="Excel_BuiltIn_Database_1_1_2" localSheetId="22">#REF!</definedName>
    <definedName name="Excel_BuiltIn_Database_1_1_2" localSheetId="1">#REF!</definedName>
    <definedName name="Excel_BuiltIn_Database_1_1_2" localSheetId="3">#REF!</definedName>
    <definedName name="Excel_BuiltIn_Database_1_1_2" localSheetId="10">#REF!</definedName>
    <definedName name="Excel_BuiltIn_Database_1_1_2" localSheetId="17">#REF!</definedName>
    <definedName name="Excel_BuiltIn_Database_1_1_2" localSheetId="21">#REF!</definedName>
    <definedName name="Excel_BuiltIn_Database_1_1_2">#REF!</definedName>
    <definedName name="Excel_BuiltIn_Database_1_1_2_1" localSheetId="13">#REF!</definedName>
    <definedName name="Excel_BuiltIn_Database_1_1_2_1" localSheetId="20">#REF!</definedName>
    <definedName name="Excel_BuiltIn_Database_1_1_2_1" localSheetId="9">#REF!</definedName>
    <definedName name="Excel_BuiltIn_Database_1_1_2_1" localSheetId="2">#REF!</definedName>
    <definedName name="Excel_BuiltIn_Database_1_1_2_1" localSheetId="25">#REF!</definedName>
    <definedName name="Excel_BuiltIn_Database_1_1_2_1" localSheetId="22">#REF!</definedName>
    <definedName name="Excel_BuiltIn_Database_1_1_2_1" localSheetId="1">#REF!</definedName>
    <definedName name="Excel_BuiltIn_Database_1_1_2_1" localSheetId="3">#REF!</definedName>
    <definedName name="Excel_BuiltIn_Database_1_1_2_1" localSheetId="10">#REF!</definedName>
    <definedName name="Excel_BuiltIn_Database_1_1_2_1" localSheetId="17">#REF!</definedName>
    <definedName name="Excel_BuiltIn_Database_1_1_2_1" localSheetId="21">#REF!</definedName>
    <definedName name="Excel_BuiltIn_Database_1_1_2_1">#REF!</definedName>
    <definedName name="Excel_BuiltIn_Database_1_15" localSheetId="13">#REF!</definedName>
    <definedName name="Excel_BuiltIn_Database_1_15" localSheetId="20">#REF!</definedName>
    <definedName name="Excel_BuiltIn_Database_1_15" localSheetId="9">#REF!</definedName>
    <definedName name="Excel_BuiltIn_Database_1_15" localSheetId="2">#REF!</definedName>
    <definedName name="Excel_BuiltIn_Database_1_15" localSheetId="25">#REF!</definedName>
    <definedName name="Excel_BuiltIn_Database_1_15" localSheetId="22">#REF!</definedName>
    <definedName name="Excel_BuiltIn_Database_1_15" localSheetId="1">#REF!</definedName>
    <definedName name="Excel_BuiltIn_Database_1_15" localSheetId="3">#REF!</definedName>
    <definedName name="Excel_BuiltIn_Database_1_15" localSheetId="10">#REF!</definedName>
    <definedName name="Excel_BuiltIn_Database_1_15" localSheetId="17">#REF!</definedName>
    <definedName name="Excel_BuiltIn_Database_1_15" localSheetId="21">#REF!</definedName>
    <definedName name="Excel_BuiltIn_Database_1_15">#REF!</definedName>
    <definedName name="Excel_BuiltIn_Database_1_2" localSheetId="13">#REF!</definedName>
    <definedName name="Excel_BuiltIn_Database_1_2" localSheetId="20">#REF!</definedName>
    <definedName name="Excel_BuiltIn_Database_1_2" localSheetId="9">#REF!</definedName>
    <definedName name="Excel_BuiltIn_Database_1_2" localSheetId="2">#REF!</definedName>
    <definedName name="Excel_BuiltIn_Database_1_2" localSheetId="25">#REF!</definedName>
    <definedName name="Excel_BuiltIn_Database_1_2" localSheetId="22">#REF!</definedName>
    <definedName name="Excel_BuiltIn_Database_1_2" localSheetId="1">#REF!</definedName>
    <definedName name="Excel_BuiltIn_Database_1_2" localSheetId="3">#REF!</definedName>
    <definedName name="Excel_BuiltIn_Database_1_2" localSheetId="10">#REF!</definedName>
    <definedName name="Excel_BuiltIn_Database_1_2" localSheetId="17">#REF!</definedName>
    <definedName name="Excel_BuiltIn_Database_1_2" localSheetId="21">#REF!</definedName>
    <definedName name="Excel_BuiltIn_Database_1_2">#REF!</definedName>
    <definedName name="Excel_BuiltIn_Database_1_2_1" localSheetId="13">#REF!</definedName>
    <definedName name="Excel_BuiltIn_Database_1_2_1" localSheetId="20">#REF!</definedName>
    <definedName name="Excel_BuiltIn_Database_1_2_1" localSheetId="9">#REF!</definedName>
    <definedName name="Excel_BuiltIn_Database_1_2_1" localSheetId="2">#REF!</definedName>
    <definedName name="Excel_BuiltIn_Database_1_2_1" localSheetId="25">#REF!</definedName>
    <definedName name="Excel_BuiltIn_Database_1_2_1" localSheetId="22">#REF!</definedName>
    <definedName name="Excel_BuiltIn_Database_1_2_1" localSheetId="1">#REF!</definedName>
    <definedName name="Excel_BuiltIn_Database_1_2_1" localSheetId="3">#REF!</definedName>
    <definedName name="Excel_BuiltIn_Database_1_2_1" localSheetId="10">#REF!</definedName>
    <definedName name="Excel_BuiltIn_Database_1_2_1" localSheetId="17">#REF!</definedName>
    <definedName name="Excel_BuiltIn_Database_1_2_1" localSheetId="21">#REF!</definedName>
    <definedName name="Excel_BuiltIn_Database_1_2_1">#REF!</definedName>
    <definedName name="Excel_BuiltIn_Database_1_2_1_1" localSheetId="13">#REF!</definedName>
    <definedName name="Excel_BuiltIn_Database_1_2_1_1" localSheetId="20">#REF!</definedName>
    <definedName name="Excel_BuiltIn_Database_1_2_1_1" localSheetId="9">#REF!</definedName>
    <definedName name="Excel_BuiltIn_Database_1_2_1_1" localSheetId="2">#REF!</definedName>
    <definedName name="Excel_BuiltIn_Database_1_2_1_1" localSheetId="25">#REF!</definedName>
    <definedName name="Excel_BuiltIn_Database_1_2_1_1" localSheetId="22">#REF!</definedName>
    <definedName name="Excel_BuiltIn_Database_1_2_1_1" localSheetId="1">#REF!</definedName>
    <definedName name="Excel_BuiltIn_Database_1_2_1_1" localSheetId="3">#REF!</definedName>
    <definedName name="Excel_BuiltIn_Database_1_2_1_1" localSheetId="10">#REF!</definedName>
    <definedName name="Excel_BuiltIn_Database_1_2_1_1" localSheetId="17">#REF!</definedName>
    <definedName name="Excel_BuiltIn_Database_1_2_1_1" localSheetId="21">#REF!</definedName>
    <definedName name="Excel_BuiltIn_Database_1_2_1_1">#REF!</definedName>
    <definedName name="Excel_BuiltIn_Database_1_3" localSheetId="13">#REF!</definedName>
    <definedName name="Excel_BuiltIn_Database_1_3" localSheetId="20">#REF!</definedName>
    <definedName name="Excel_BuiltIn_Database_1_3" localSheetId="9">#REF!</definedName>
    <definedName name="Excel_BuiltIn_Database_1_3" localSheetId="2">#REF!</definedName>
    <definedName name="Excel_BuiltIn_Database_1_3" localSheetId="25">#REF!</definedName>
    <definedName name="Excel_BuiltIn_Database_1_3" localSheetId="22">#REF!</definedName>
    <definedName name="Excel_BuiltIn_Database_1_3" localSheetId="1">#REF!</definedName>
    <definedName name="Excel_BuiltIn_Database_1_3" localSheetId="3">#REF!</definedName>
    <definedName name="Excel_BuiltIn_Database_1_3" localSheetId="10">#REF!</definedName>
    <definedName name="Excel_BuiltIn_Database_1_3" localSheetId="17">#REF!</definedName>
    <definedName name="Excel_BuiltIn_Database_1_3" localSheetId="21">#REF!</definedName>
    <definedName name="Excel_BuiltIn_Database_1_3">#REF!</definedName>
    <definedName name="Excel_BuiltIn_Database_1_7" localSheetId="13">#REF!</definedName>
    <definedName name="Excel_BuiltIn_Database_1_7" localSheetId="20">#REF!</definedName>
    <definedName name="Excel_BuiltIn_Database_1_7" localSheetId="9">#REF!</definedName>
    <definedName name="Excel_BuiltIn_Database_1_7" localSheetId="2">#REF!</definedName>
    <definedName name="Excel_BuiltIn_Database_1_7" localSheetId="25">#REF!</definedName>
    <definedName name="Excel_BuiltIn_Database_1_7" localSheetId="22">#REF!</definedName>
    <definedName name="Excel_BuiltIn_Database_1_7" localSheetId="1">#REF!</definedName>
    <definedName name="Excel_BuiltIn_Database_1_7" localSheetId="3">#REF!</definedName>
    <definedName name="Excel_BuiltIn_Database_1_7" localSheetId="10">#REF!</definedName>
    <definedName name="Excel_BuiltIn_Database_1_7" localSheetId="17">#REF!</definedName>
    <definedName name="Excel_BuiltIn_Database_1_7" localSheetId="21">#REF!</definedName>
    <definedName name="Excel_BuiltIn_Database_1_7">#REF!</definedName>
    <definedName name="Excel_BuiltIn_Database_1_8" localSheetId="13">#REF!</definedName>
    <definedName name="Excel_BuiltIn_Database_1_8" localSheetId="20">#REF!</definedName>
    <definedName name="Excel_BuiltIn_Database_1_8" localSheetId="9">#REF!</definedName>
    <definedName name="Excel_BuiltIn_Database_1_8" localSheetId="2">#REF!</definedName>
    <definedName name="Excel_BuiltIn_Database_1_8" localSheetId="25">#REF!</definedName>
    <definedName name="Excel_BuiltIn_Database_1_8" localSheetId="22">#REF!</definedName>
    <definedName name="Excel_BuiltIn_Database_1_8" localSheetId="1">#REF!</definedName>
    <definedName name="Excel_BuiltIn_Database_1_8" localSheetId="3">#REF!</definedName>
    <definedName name="Excel_BuiltIn_Database_1_8" localSheetId="10">#REF!</definedName>
    <definedName name="Excel_BuiltIn_Database_1_8" localSheetId="17">#REF!</definedName>
    <definedName name="Excel_BuiltIn_Database_1_8" localSheetId="21">#REF!</definedName>
    <definedName name="Excel_BuiltIn_Database_1_8">#REF!</definedName>
    <definedName name="Excel_BuiltIn_Database_12" localSheetId="13">#REF!</definedName>
    <definedName name="Excel_BuiltIn_Database_12" localSheetId="20">#REF!</definedName>
    <definedName name="Excel_BuiltIn_Database_12" localSheetId="9">#REF!</definedName>
    <definedName name="Excel_BuiltIn_Database_12" localSheetId="2">#REF!</definedName>
    <definedName name="Excel_BuiltIn_Database_12" localSheetId="0">#REF!</definedName>
    <definedName name="Excel_BuiltIn_Database_12" localSheetId="23">#REF!</definedName>
    <definedName name="Excel_BuiltIn_Database_12" localSheetId="25">#REF!</definedName>
    <definedName name="Excel_BuiltIn_Database_12" localSheetId="22">#REF!</definedName>
    <definedName name="Excel_BuiltIn_Database_12" localSheetId="1">#REF!</definedName>
    <definedName name="Excel_BuiltIn_Database_12" localSheetId="4">#REF!</definedName>
    <definedName name="Excel_BuiltIn_Database_12" localSheetId="3">#REF!</definedName>
    <definedName name="Excel_BuiltIn_Database_12" localSheetId="10">#REF!</definedName>
    <definedName name="Excel_BuiltIn_Database_12" localSheetId="17">#REF!</definedName>
    <definedName name="Excel_BuiltIn_Database_12" localSheetId="21">#REF!</definedName>
    <definedName name="Excel_BuiltIn_Database_12">#REF!</definedName>
    <definedName name="Excel_BuiltIn_Database_12_1" localSheetId="13">#REF!</definedName>
    <definedName name="Excel_BuiltIn_Database_12_1" localSheetId="20">#REF!</definedName>
    <definedName name="Excel_BuiltIn_Database_12_1" localSheetId="9">#REF!</definedName>
    <definedName name="Excel_BuiltIn_Database_12_1" localSheetId="2">#REF!</definedName>
    <definedName name="Excel_BuiltIn_Database_12_1" localSheetId="0">#REF!</definedName>
    <definedName name="Excel_BuiltIn_Database_12_1" localSheetId="23">#REF!</definedName>
    <definedName name="Excel_BuiltIn_Database_12_1" localSheetId="25">#REF!</definedName>
    <definedName name="Excel_BuiltIn_Database_12_1" localSheetId="22">#REF!</definedName>
    <definedName name="Excel_BuiltIn_Database_12_1" localSheetId="1">#REF!</definedName>
    <definedName name="Excel_BuiltIn_Database_12_1" localSheetId="4">#REF!</definedName>
    <definedName name="Excel_BuiltIn_Database_12_1" localSheetId="3">#REF!</definedName>
    <definedName name="Excel_BuiltIn_Database_12_1" localSheetId="10">#REF!</definedName>
    <definedName name="Excel_BuiltIn_Database_12_1" localSheetId="17">#REF!</definedName>
    <definedName name="Excel_BuiltIn_Database_12_1" localSheetId="21">#REF!</definedName>
    <definedName name="Excel_BuiltIn_Database_12_1">#REF!</definedName>
    <definedName name="Excel_BuiltIn_Database_12_1_15" localSheetId="13">#REF!</definedName>
    <definedName name="Excel_BuiltIn_Database_12_1_15" localSheetId="20">#REF!</definedName>
    <definedName name="Excel_BuiltIn_Database_12_1_15" localSheetId="9">#REF!</definedName>
    <definedName name="Excel_BuiltIn_Database_12_1_15" localSheetId="2">#REF!</definedName>
    <definedName name="Excel_BuiltIn_Database_12_1_15" localSheetId="25">#REF!</definedName>
    <definedName name="Excel_BuiltIn_Database_12_1_15" localSheetId="22">#REF!</definedName>
    <definedName name="Excel_BuiltIn_Database_12_1_15" localSheetId="1">#REF!</definedName>
    <definedName name="Excel_BuiltIn_Database_12_1_15" localSheetId="3">#REF!</definedName>
    <definedName name="Excel_BuiltIn_Database_12_1_15" localSheetId="10">#REF!</definedName>
    <definedName name="Excel_BuiltIn_Database_12_1_15" localSheetId="17">#REF!</definedName>
    <definedName name="Excel_BuiltIn_Database_12_1_15" localSheetId="21">#REF!</definedName>
    <definedName name="Excel_BuiltIn_Database_12_1_15">#REF!</definedName>
    <definedName name="Excel_BuiltIn_Database_12_1_3" localSheetId="13">#REF!</definedName>
    <definedName name="Excel_BuiltIn_Database_12_1_3" localSheetId="20">#REF!</definedName>
    <definedName name="Excel_BuiltIn_Database_12_1_3" localSheetId="9">#REF!</definedName>
    <definedName name="Excel_BuiltIn_Database_12_1_3" localSheetId="2">#REF!</definedName>
    <definedName name="Excel_BuiltIn_Database_12_1_3" localSheetId="25">#REF!</definedName>
    <definedName name="Excel_BuiltIn_Database_12_1_3" localSheetId="22">#REF!</definedName>
    <definedName name="Excel_BuiltIn_Database_12_1_3" localSheetId="1">#REF!</definedName>
    <definedName name="Excel_BuiltIn_Database_12_1_3" localSheetId="3">#REF!</definedName>
    <definedName name="Excel_BuiltIn_Database_12_1_3" localSheetId="10">#REF!</definedName>
    <definedName name="Excel_BuiltIn_Database_12_1_3" localSheetId="17">#REF!</definedName>
    <definedName name="Excel_BuiltIn_Database_12_1_3" localSheetId="21">#REF!</definedName>
    <definedName name="Excel_BuiltIn_Database_12_1_3">#REF!</definedName>
    <definedName name="Excel_BuiltIn_Database_12_1_7" localSheetId="13">#REF!</definedName>
    <definedName name="Excel_BuiltIn_Database_12_1_7" localSheetId="20">#REF!</definedName>
    <definedName name="Excel_BuiltIn_Database_12_1_7" localSheetId="9">#REF!</definedName>
    <definedName name="Excel_BuiltIn_Database_12_1_7" localSheetId="2">#REF!</definedName>
    <definedName name="Excel_BuiltIn_Database_12_1_7" localSheetId="25">#REF!</definedName>
    <definedName name="Excel_BuiltIn_Database_12_1_7" localSheetId="22">#REF!</definedName>
    <definedName name="Excel_BuiltIn_Database_12_1_7" localSheetId="1">#REF!</definedName>
    <definedName name="Excel_BuiltIn_Database_12_1_7" localSheetId="3">#REF!</definedName>
    <definedName name="Excel_BuiltIn_Database_12_1_7" localSheetId="10">#REF!</definedName>
    <definedName name="Excel_BuiltIn_Database_12_1_7" localSheetId="17">#REF!</definedName>
    <definedName name="Excel_BuiltIn_Database_12_1_7" localSheetId="21">#REF!</definedName>
    <definedName name="Excel_BuiltIn_Database_12_1_7">#REF!</definedName>
    <definedName name="Excel_BuiltIn_Database_12_1_8" localSheetId="13">#REF!</definedName>
    <definedName name="Excel_BuiltIn_Database_12_1_8" localSheetId="20">#REF!</definedName>
    <definedName name="Excel_BuiltIn_Database_12_1_8" localSheetId="9">#REF!</definedName>
    <definedName name="Excel_BuiltIn_Database_12_1_8" localSheetId="2">#REF!</definedName>
    <definedName name="Excel_BuiltIn_Database_12_1_8" localSheetId="25">#REF!</definedName>
    <definedName name="Excel_BuiltIn_Database_12_1_8" localSheetId="22">#REF!</definedName>
    <definedName name="Excel_BuiltIn_Database_12_1_8" localSheetId="1">#REF!</definedName>
    <definedName name="Excel_BuiltIn_Database_12_1_8" localSheetId="3">#REF!</definedName>
    <definedName name="Excel_BuiltIn_Database_12_1_8" localSheetId="10">#REF!</definedName>
    <definedName name="Excel_BuiltIn_Database_12_1_8" localSheetId="17">#REF!</definedName>
    <definedName name="Excel_BuiltIn_Database_12_1_8" localSheetId="21">#REF!</definedName>
    <definedName name="Excel_BuiltIn_Database_12_1_8">#REF!</definedName>
    <definedName name="Excel_BuiltIn_Database_12_15" localSheetId="13">#REF!</definedName>
    <definedName name="Excel_BuiltIn_Database_12_15" localSheetId="20">#REF!</definedName>
    <definedName name="Excel_BuiltIn_Database_12_15" localSheetId="9">#REF!</definedName>
    <definedName name="Excel_BuiltIn_Database_12_15" localSheetId="2">#REF!</definedName>
    <definedName name="Excel_BuiltIn_Database_12_15" localSheetId="25">#REF!</definedName>
    <definedName name="Excel_BuiltIn_Database_12_15" localSheetId="22">#REF!</definedName>
    <definedName name="Excel_BuiltIn_Database_12_15" localSheetId="1">#REF!</definedName>
    <definedName name="Excel_BuiltIn_Database_12_15" localSheetId="3">#REF!</definedName>
    <definedName name="Excel_BuiltIn_Database_12_15" localSheetId="10">#REF!</definedName>
    <definedName name="Excel_BuiltIn_Database_12_15" localSheetId="17">#REF!</definedName>
    <definedName name="Excel_BuiltIn_Database_12_15" localSheetId="21">#REF!</definedName>
    <definedName name="Excel_BuiltIn_Database_12_15">#REF!</definedName>
    <definedName name="Excel_BuiltIn_Database_12_3" localSheetId="13">#REF!</definedName>
    <definedName name="Excel_BuiltIn_Database_12_3" localSheetId="20">#REF!</definedName>
    <definedName name="Excel_BuiltIn_Database_12_3" localSheetId="9">#REF!</definedName>
    <definedName name="Excel_BuiltIn_Database_12_3" localSheetId="2">#REF!</definedName>
    <definedName name="Excel_BuiltIn_Database_12_3" localSheetId="25">#REF!</definedName>
    <definedName name="Excel_BuiltIn_Database_12_3" localSheetId="22">#REF!</definedName>
    <definedName name="Excel_BuiltIn_Database_12_3" localSheetId="1">#REF!</definedName>
    <definedName name="Excel_BuiltIn_Database_12_3" localSheetId="3">#REF!</definedName>
    <definedName name="Excel_BuiltIn_Database_12_3" localSheetId="10">#REF!</definedName>
    <definedName name="Excel_BuiltIn_Database_12_3" localSheetId="17">#REF!</definedName>
    <definedName name="Excel_BuiltIn_Database_12_3" localSheetId="21">#REF!</definedName>
    <definedName name="Excel_BuiltIn_Database_12_3">#REF!</definedName>
    <definedName name="Excel_BuiltIn_Database_12_7" localSheetId="13">#REF!</definedName>
    <definedName name="Excel_BuiltIn_Database_12_7" localSheetId="20">#REF!</definedName>
    <definedName name="Excel_BuiltIn_Database_12_7" localSheetId="9">#REF!</definedName>
    <definedName name="Excel_BuiltIn_Database_12_7" localSheetId="2">#REF!</definedName>
    <definedName name="Excel_BuiltIn_Database_12_7" localSheetId="25">#REF!</definedName>
    <definedName name="Excel_BuiltIn_Database_12_7" localSheetId="22">#REF!</definedName>
    <definedName name="Excel_BuiltIn_Database_12_7" localSheetId="1">#REF!</definedName>
    <definedName name="Excel_BuiltIn_Database_12_7" localSheetId="3">#REF!</definedName>
    <definedName name="Excel_BuiltIn_Database_12_7" localSheetId="10">#REF!</definedName>
    <definedName name="Excel_BuiltIn_Database_12_7" localSheetId="17">#REF!</definedName>
    <definedName name="Excel_BuiltIn_Database_12_7" localSheetId="21">#REF!</definedName>
    <definedName name="Excel_BuiltIn_Database_12_7">#REF!</definedName>
    <definedName name="Excel_BuiltIn_Database_12_8" localSheetId="13">#REF!</definedName>
    <definedName name="Excel_BuiltIn_Database_12_8" localSheetId="20">#REF!</definedName>
    <definedName name="Excel_BuiltIn_Database_12_8" localSheetId="9">#REF!</definedName>
    <definedName name="Excel_BuiltIn_Database_12_8" localSheetId="2">#REF!</definedName>
    <definedName name="Excel_BuiltIn_Database_12_8" localSheetId="25">#REF!</definedName>
    <definedName name="Excel_BuiltIn_Database_12_8" localSheetId="22">#REF!</definedName>
    <definedName name="Excel_BuiltIn_Database_12_8" localSheetId="1">#REF!</definedName>
    <definedName name="Excel_BuiltIn_Database_12_8" localSheetId="3">#REF!</definedName>
    <definedName name="Excel_BuiltIn_Database_12_8" localSheetId="10">#REF!</definedName>
    <definedName name="Excel_BuiltIn_Database_12_8" localSheetId="17">#REF!</definedName>
    <definedName name="Excel_BuiltIn_Database_12_8" localSheetId="21">#REF!</definedName>
    <definedName name="Excel_BuiltIn_Database_12_8">#REF!</definedName>
    <definedName name="Excel_BuiltIn_Database_14" localSheetId="13">#REF!</definedName>
    <definedName name="Excel_BuiltIn_Database_14" localSheetId="20">#REF!</definedName>
    <definedName name="Excel_BuiltIn_Database_14" localSheetId="9">#REF!</definedName>
    <definedName name="Excel_BuiltIn_Database_14" localSheetId="2">#REF!</definedName>
    <definedName name="Excel_BuiltIn_Database_14" localSheetId="0">#REF!</definedName>
    <definedName name="Excel_BuiltIn_Database_14" localSheetId="23">#REF!</definedName>
    <definedName name="Excel_BuiltIn_Database_14" localSheetId="25">#REF!</definedName>
    <definedName name="Excel_BuiltIn_Database_14" localSheetId="22">#REF!</definedName>
    <definedName name="Excel_BuiltIn_Database_14" localSheetId="1">#REF!</definedName>
    <definedName name="Excel_BuiltIn_Database_14" localSheetId="4">#REF!</definedName>
    <definedName name="Excel_BuiltIn_Database_14" localSheetId="3">#REF!</definedName>
    <definedName name="Excel_BuiltIn_Database_14" localSheetId="10">#REF!</definedName>
    <definedName name="Excel_BuiltIn_Database_14" localSheetId="17">#REF!</definedName>
    <definedName name="Excel_BuiltIn_Database_14" localSheetId="21">#REF!</definedName>
    <definedName name="Excel_BuiltIn_Database_14">#REF!</definedName>
    <definedName name="Excel_BuiltIn_Database_14_1" localSheetId="13">#REF!</definedName>
    <definedName name="Excel_BuiltIn_Database_14_1" localSheetId="20">#REF!</definedName>
    <definedName name="Excel_BuiltIn_Database_14_1" localSheetId="9">#REF!</definedName>
    <definedName name="Excel_BuiltIn_Database_14_1" localSheetId="2">#REF!</definedName>
    <definedName name="Excel_BuiltIn_Database_14_1" localSheetId="0">#REF!</definedName>
    <definedName name="Excel_BuiltIn_Database_14_1" localSheetId="23">#REF!</definedName>
    <definedName name="Excel_BuiltIn_Database_14_1" localSheetId="25">#REF!</definedName>
    <definedName name="Excel_BuiltIn_Database_14_1" localSheetId="22">#REF!</definedName>
    <definedName name="Excel_BuiltIn_Database_14_1" localSheetId="1">#REF!</definedName>
    <definedName name="Excel_BuiltIn_Database_14_1" localSheetId="4">#REF!</definedName>
    <definedName name="Excel_BuiltIn_Database_14_1" localSheetId="3">#REF!</definedName>
    <definedName name="Excel_BuiltIn_Database_14_1" localSheetId="10">#REF!</definedName>
    <definedName name="Excel_BuiltIn_Database_14_1" localSheetId="17">#REF!</definedName>
    <definedName name="Excel_BuiltIn_Database_14_1" localSheetId="21">#REF!</definedName>
    <definedName name="Excel_BuiltIn_Database_14_1">#REF!</definedName>
    <definedName name="Excel_BuiltIn_Database_14_1_15" localSheetId="13">#REF!</definedName>
    <definedName name="Excel_BuiltIn_Database_14_1_15" localSheetId="20">#REF!</definedName>
    <definedName name="Excel_BuiltIn_Database_14_1_15" localSheetId="9">#REF!</definedName>
    <definedName name="Excel_BuiltIn_Database_14_1_15" localSheetId="2">#REF!</definedName>
    <definedName name="Excel_BuiltIn_Database_14_1_15" localSheetId="25">#REF!</definedName>
    <definedName name="Excel_BuiltIn_Database_14_1_15" localSheetId="22">#REF!</definedName>
    <definedName name="Excel_BuiltIn_Database_14_1_15" localSheetId="1">#REF!</definedName>
    <definedName name="Excel_BuiltIn_Database_14_1_15" localSheetId="3">#REF!</definedName>
    <definedName name="Excel_BuiltIn_Database_14_1_15" localSheetId="10">#REF!</definedName>
    <definedName name="Excel_BuiltIn_Database_14_1_15" localSheetId="17">#REF!</definedName>
    <definedName name="Excel_BuiltIn_Database_14_1_15" localSheetId="21">#REF!</definedName>
    <definedName name="Excel_BuiltIn_Database_14_1_15">#REF!</definedName>
    <definedName name="Excel_BuiltIn_Database_14_1_3" localSheetId="13">#REF!</definedName>
    <definedName name="Excel_BuiltIn_Database_14_1_3" localSheetId="20">#REF!</definedName>
    <definedName name="Excel_BuiltIn_Database_14_1_3" localSheetId="9">#REF!</definedName>
    <definedName name="Excel_BuiltIn_Database_14_1_3" localSheetId="2">#REF!</definedName>
    <definedName name="Excel_BuiltIn_Database_14_1_3" localSheetId="25">#REF!</definedName>
    <definedName name="Excel_BuiltIn_Database_14_1_3" localSheetId="22">#REF!</definedName>
    <definedName name="Excel_BuiltIn_Database_14_1_3" localSheetId="1">#REF!</definedName>
    <definedName name="Excel_BuiltIn_Database_14_1_3" localSheetId="3">#REF!</definedName>
    <definedName name="Excel_BuiltIn_Database_14_1_3" localSheetId="10">#REF!</definedName>
    <definedName name="Excel_BuiltIn_Database_14_1_3" localSheetId="17">#REF!</definedName>
    <definedName name="Excel_BuiltIn_Database_14_1_3" localSheetId="21">#REF!</definedName>
    <definedName name="Excel_BuiltIn_Database_14_1_3">#REF!</definedName>
    <definedName name="Excel_BuiltIn_Database_14_1_7" localSheetId="13">#REF!</definedName>
    <definedName name="Excel_BuiltIn_Database_14_1_7" localSheetId="20">#REF!</definedName>
    <definedName name="Excel_BuiltIn_Database_14_1_7" localSheetId="9">#REF!</definedName>
    <definedName name="Excel_BuiltIn_Database_14_1_7" localSheetId="2">#REF!</definedName>
    <definedName name="Excel_BuiltIn_Database_14_1_7" localSheetId="25">#REF!</definedName>
    <definedName name="Excel_BuiltIn_Database_14_1_7" localSheetId="22">#REF!</definedName>
    <definedName name="Excel_BuiltIn_Database_14_1_7" localSheetId="1">#REF!</definedName>
    <definedName name="Excel_BuiltIn_Database_14_1_7" localSheetId="3">#REF!</definedName>
    <definedName name="Excel_BuiltIn_Database_14_1_7" localSheetId="10">#REF!</definedName>
    <definedName name="Excel_BuiltIn_Database_14_1_7" localSheetId="17">#REF!</definedName>
    <definedName name="Excel_BuiltIn_Database_14_1_7" localSheetId="21">#REF!</definedName>
    <definedName name="Excel_BuiltIn_Database_14_1_7">#REF!</definedName>
    <definedName name="Excel_BuiltIn_Database_14_1_8" localSheetId="13">#REF!</definedName>
    <definedName name="Excel_BuiltIn_Database_14_1_8" localSheetId="20">#REF!</definedName>
    <definedName name="Excel_BuiltIn_Database_14_1_8" localSheetId="9">#REF!</definedName>
    <definedName name="Excel_BuiltIn_Database_14_1_8" localSheetId="2">#REF!</definedName>
    <definedName name="Excel_BuiltIn_Database_14_1_8" localSheetId="25">#REF!</definedName>
    <definedName name="Excel_BuiltIn_Database_14_1_8" localSheetId="22">#REF!</definedName>
    <definedName name="Excel_BuiltIn_Database_14_1_8" localSheetId="1">#REF!</definedName>
    <definedName name="Excel_BuiltIn_Database_14_1_8" localSheetId="3">#REF!</definedName>
    <definedName name="Excel_BuiltIn_Database_14_1_8" localSheetId="10">#REF!</definedName>
    <definedName name="Excel_BuiltIn_Database_14_1_8" localSheetId="17">#REF!</definedName>
    <definedName name="Excel_BuiltIn_Database_14_1_8" localSheetId="21">#REF!</definedName>
    <definedName name="Excel_BuiltIn_Database_14_1_8">#REF!</definedName>
    <definedName name="Excel_BuiltIn_Database_14_15" localSheetId="13">#REF!</definedName>
    <definedName name="Excel_BuiltIn_Database_14_15" localSheetId="20">#REF!</definedName>
    <definedName name="Excel_BuiltIn_Database_14_15" localSheetId="9">#REF!</definedName>
    <definedName name="Excel_BuiltIn_Database_14_15" localSheetId="2">#REF!</definedName>
    <definedName name="Excel_BuiltIn_Database_14_15" localSheetId="25">#REF!</definedName>
    <definedName name="Excel_BuiltIn_Database_14_15" localSheetId="22">#REF!</definedName>
    <definedName name="Excel_BuiltIn_Database_14_15" localSheetId="1">#REF!</definedName>
    <definedName name="Excel_BuiltIn_Database_14_15" localSheetId="3">#REF!</definedName>
    <definedName name="Excel_BuiltIn_Database_14_15" localSheetId="10">#REF!</definedName>
    <definedName name="Excel_BuiltIn_Database_14_15" localSheetId="17">#REF!</definedName>
    <definedName name="Excel_BuiltIn_Database_14_15" localSheetId="21">#REF!</definedName>
    <definedName name="Excel_BuiltIn_Database_14_15">#REF!</definedName>
    <definedName name="Excel_BuiltIn_Database_14_3" localSheetId="13">#REF!</definedName>
    <definedName name="Excel_BuiltIn_Database_14_3" localSheetId="20">#REF!</definedName>
    <definedName name="Excel_BuiltIn_Database_14_3" localSheetId="9">#REF!</definedName>
    <definedName name="Excel_BuiltIn_Database_14_3" localSheetId="2">#REF!</definedName>
    <definedName name="Excel_BuiltIn_Database_14_3" localSheetId="25">#REF!</definedName>
    <definedName name="Excel_BuiltIn_Database_14_3" localSheetId="22">#REF!</definedName>
    <definedName name="Excel_BuiltIn_Database_14_3" localSheetId="1">#REF!</definedName>
    <definedName name="Excel_BuiltIn_Database_14_3" localSheetId="3">#REF!</definedName>
    <definedName name="Excel_BuiltIn_Database_14_3" localSheetId="10">#REF!</definedName>
    <definedName name="Excel_BuiltIn_Database_14_3" localSheetId="17">#REF!</definedName>
    <definedName name="Excel_BuiltIn_Database_14_3" localSheetId="21">#REF!</definedName>
    <definedName name="Excel_BuiltIn_Database_14_3">#REF!</definedName>
    <definedName name="Excel_BuiltIn_Database_14_7" localSheetId="13">#REF!</definedName>
    <definedName name="Excel_BuiltIn_Database_14_7" localSheetId="20">#REF!</definedName>
    <definedName name="Excel_BuiltIn_Database_14_7" localSheetId="9">#REF!</definedName>
    <definedName name="Excel_BuiltIn_Database_14_7" localSheetId="2">#REF!</definedName>
    <definedName name="Excel_BuiltIn_Database_14_7" localSheetId="25">#REF!</definedName>
    <definedName name="Excel_BuiltIn_Database_14_7" localSheetId="22">#REF!</definedName>
    <definedName name="Excel_BuiltIn_Database_14_7" localSheetId="1">#REF!</definedName>
    <definedName name="Excel_BuiltIn_Database_14_7" localSheetId="3">#REF!</definedName>
    <definedName name="Excel_BuiltIn_Database_14_7" localSheetId="10">#REF!</definedName>
    <definedName name="Excel_BuiltIn_Database_14_7" localSheetId="17">#REF!</definedName>
    <definedName name="Excel_BuiltIn_Database_14_7" localSheetId="21">#REF!</definedName>
    <definedName name="Excel_BuiltIn_Database_14_7">#REF!</definedName>
    <definedName name="Excel_BuiltIn_Database_14_8" localSheetId="13">#REF!</definedName>
    <definedName name="Excel_BuiltIn_Database_14_8" localSheetId="20">#REF!</definedName>
    <definedName name="Excel_BuiltIn_Database_14_8" localSheetId="9">#REF!</definedName>
    <definedName name="Excel_BuiltIn_Database_14_8" localSheetId="2">#REF!</definedName>
    <definedName name="Excel_BuiltIn_Database_14_8" localSheetId="25">#REF!</definedName>
    <definedName name="Excel_BuiltIn_Database_14_8" localSheetId="22">#REF!</definedName>
    <definedName name="Excel_BuiltIn_Database_14_8" localSheetId="1">#REF!</definedName>
    <definedName name="Excel_BuiltIn_Database_14_8" localSheetId="3">#REF!</definedName>
    <definedName name="Excel_BuiltIn_Database_14_8" localSheetId="10">#REF!</definedName>
    <definedName name="Excel_BuiltIn_Database_14_8" localSheetId="17">#REF!</definedName>
    <definedName name="Excel_BuiltIn_Database_14_8" localSheetId="21">#REF!</definedName>
    <definedName name="Excel_BuiltIn_Database_14_8">#REF!</definedName>
    <definedName name="Excel_BuiltIn_Database_15" localSheetId="13">#REF!</definedName>
    <definedName name="Excel_BuiltIn_Database_15" localSheetId="20">#REF!</definedName>
    <definedName name="Excel_BuiltIn_Database_15" localSheetId="9">#REF!</definedName>
    <definedName name="Excel_BuiltIn_Database_15" localSheetId="2">#REF!</definedName>
    <definedName name="Excel_BuiltIn_Database_15" localSheetId="0">#REF!</definedName>
    <definedName name="Excel_BuiltIn_Database_15" localSheetId="23">#REF!</definedName>
    <definedName name="Excel_BuiltIn_Database_15" localSheetId="25">#REF!</definedName>
    <definedName name="Excel_BuiltIn_Database_15" localSheetId="22">#REF!</definedName>
    <definedName name="Excel_BuiltIn_Database_15" localSheetId="1">#REF!</definedName>
    <definedName name="Excel_BuiltIn_Database_15" localSheetId="4">#REF!</definedName>
    <definedName name="Excel_BuiltIn_Database_15" localSheetId="3">#REF!</definedName>
    <definedName name="Excel_BuiltIn_Database_15" localSheetId="10">#REF!</definedName>
    <definedName name="Excel_BuiltIn_Database_15" localSheetId="17">#REF!</definedName>
    <definedName name="Excel_BuiltIn_Database_15" localSheetId="21">#REF!</definedName>
    <definedName name="Excel_BuiltIn_Database_15">#REF!</definedName>
    <definedName name="Excel_BuiltIn_Database_15_1" localSheetId="13">#REF!</definedName>
    <definedName name="Excel_BuiltIn_Database_15_1" localSheetId="20">#REF!</definedName>
    <definedName name="Excel_BuiltIn_Database_15_1" localSheetId="9">#REF!</definedName>
    <definedName name="Excel_BuiltIn_Database_15_1" localSheetId="2">#REF!</definedName>
    <definedName name="Excel_BuiltIn_Database_15_1" localSheetId="0">#REF!</definedName>
    <definedName name="Excel_BuiltIn_Database_15_1" localSheetId="23">#REF!</definedName>
    <definedName name="Excel_BuiltIn_Database_15_1" localSheetId="25">#REF!</definedName>
    <definedName name="Excel_BuiltIn_Database_15_1" localSheetId="22">#REF!</definedName>
    <definedName name="Excel_BuiltIn_Database_15_1" localSheetId="1">#REF!</definedName>
    <definedName name="Excel_BuiltIn_Database_15_1" localSheetId="4">#REF!</definedName>
    <definedName name="Excel_BuiltIn_Database_15_1" localSheetId="3">#REF!</definedName>
    <definedName name="Excel_BuiltIn_Database_15_1" localSheetId="10">#REF!</definedName>
    <definedName name="Excel_BuiltIn_Database_15_1" localSheetId="17">#REF!</definedName>
    <definedName name="Excel_BuiltIn_Database_15_1" localSheetId="21">#REF!</definedName>
    <definedName name="Excel_BuiltIn_Database_15_1">#REF!</definedName>
    <definedName name="Excel_BuiltIn_Database_15_1_15" localSheetId="13">#REF!</definedName>
    <definedName name="Excel_BuiltIn_Database_15_1_15" localSheetId="20">#REF!</definedName>
    <definedName name="Excel_BuiltIn_Database_15_1_15" localSheetId="9">#REF!</definedName>
    <definedName name="Excel_BuiltIn_Database_15_1_15" localSheetId="2">#REF!</definedName>
    <definedName name="Excel_BuiltIn_Database_15_1_15" localSheetId="25">#REF!</definedName>
    <definedName name="Excel_BuiltIn_Database_15_1_15" localSheetId="22">#REF!</definedName>
    <definedName name="Excel_BuiltIn_Database_15_1_15" localSheetId="1">#REF!</definedName>
    <definedName name="Excel_BuiltIn_Database_15_1_15" localSheetId="3">#REF!</definedName>
    <definedName name="Excel_BuiltIn_Database_15_1_15" localSheetId="10">#REF!</definedName>
    <definedName name="Excel_BuiltIn_Database_15_1_15" localSheetId="17">#REF!</definedName>
    <definedName name="Excel_BuiltIn_Database_15_1_15" localSheetId="21">#REF!</definedName>
    <definedName name="Excel_BuiltIn_Database_15_1_15">#REF!</definedName>
    <definedName name="Excel_BuiltIn_Database_15_1_3" localSheetId="13">#REF!</definedName>
    <definedName name="Excel_BuiltIn_Database_15_1_3" localSheetId="20">#REF!</definedName>
    <definedName name="Excel_BuiltIn_Database_15_1_3" localSheetId="9">#REF!</definedName>
    <definedName name="Excel_BuiltIn_Database_15_1_3" localSheetId="2">#REF!</definedName>
    <definedName name="Excel_BuiltIn_Database_15_1_3" localSheetId="25">#REF!</definedName>
    <definedName name="Excel_BuiltIn_Database_15_1_3" localSheetId="22">#REF!</definedName>
    <definedName name="Excel_BuiltIn_Database_15_1_3" localSheetId="1">#REF!</definedName>
    <definedName name="Excel_BuiltIn_Database_15_1_3" localSheetId="3">#REF!</definedName>
    <definedName name="Excel_BuiltIn_Database_15_1_3" localSheetId="10">#REF!</definedName>
    <definedName name="Excel_BuiltIn_Database_15_1_3" localSheetId="17">#REF!</definedName>
    <definedName name="Excel_BuiltIn_Database_15_1_3" localSheetId="21">#REF!</definedName>
    <definedName name="Excel_BuiltIn_Database_15_1_3">#REF!</definedName>
    <definedName name="Excel_BuiltIn_Database_15_1_7" localSheetId="13">#REF!</definedName>
    <definedName name="Excel_BuiltIn_Database_15_1_7" localSheetId="20">#REF!</definedName>
    <definedName name="Excel_BuiltIn_Database_15_1_7" localSheetId="9">#REF!</definedName>
    <definedName name="Excel_BuiltIn_Database_15_1_7" localSheetId="2">#REF!</definedName>
    <definedName name="Excel_BuiltIn_Database_15_1_7" localSheetId="25">#REF!</definedName>
    <definedName name="Excel_BuiltIn_Database_15_1_7" localSheetId="22">#REF!</definedName>
    <definedName name="Excel_BuiltIn_Database_15_1_7" localSheetId="1">#REF!</definedName>
    <definedName name="Excel_BuiltIn_Database_15_1_7" localSheetId="3">#REF!</definedName>
    <definedName name="Excel_BuiltIn_Database_15_1_7" localSheetId="10">#REF!</definedName>
    <definedName name="Excel_BuiltIn_Database_15_1_7" localSheetId="17">#REF!</definedName>
    <definedName name="Excel_BuiltIn_Database_15_1_7" localSheetId="21">#REF!</definedName>
    <definedName name="Excel_BuiltIn_Database_15_1_7">#REF!</definedName>
    <definedName name="Excel_BuiltIn_Database_15_1_8" localSheetId="13">#REF!</definedName>
    <definedName name="Excel_BuiltIn_Database_15_1_8" localSheetId="20">#REF!</definedName>
    <definedName name="Excel_BuiltIn_Database_15_1_8" localSheetId="9">#REF!</definedName>
    <definedName name="Excel_BuiltIn_Database_15_1_8" localSheetId="2">#REF!</definedName>
    <definedName name="Excel_BuiltIn_Database_15_1_8" localSheetId="25">#REF!</definedName>
    <definedName name="Excel_BuiltIn_Database_15_1_8" localSheetId="22">#REF!</definedName>
    <definedName name="Excel_BuiltIn_Database_15_1_8" localSheetId="1">#REF!</definedName>
    <definedName name="Excel_BuiltIn_Database_15_1_8" localSheetId="3">#REF!</definedName>
    <definedName name="Excel_BuiltIn_Database_15_1_8" localSheetId="10">#REF!</definedName>
    <definedName name="Excel_BuiltIn_Database_15_1_8" localSheetId="17">#REF!</definedName>
    <definedName name="Excel_BuiltIn_Database_15_1_8" localSheetId="21">#REF!</definedName>
    <definedName name="Excel_BuiltIn_Database_15_1_8">#REF!</definedName>
    <definedName name="Excel_BuiltIn_Database_15_15" localSheetId="13">#REF!</definedName>
    <definedName name="Excel_BuiltIn_Database_15_15" localSheetId="20">#REF!</definedName>
    <definedName name="Excel_BuiltIn_Database_15_15" localSheetId="9">#REF!</definedName>
    <definedName name="Excel_BuiltIn_Database_15_15" localSheetId="2">#REF!</definedName>
    <definedName name="Excel_BuiltIn_Database_15_15" localSheetId="25">#REF!</definedName>
    <definedName name="Excel_BuiltIn_Database_15_15" localSheetId="22">#REF!</definedName>
    <definedName name="Excel_BuiltIn_Database_15_15" localSheetId="1">#REF!</definedName>
    <definedName name="Excel_BuiltIn_Database_15_15" localSheetId="3">#REF!</definedName>
    <definedName name="Excel_BuiltIn_Database_15_15" localSheetId="10">#REF!</definedName>
    <definedName name="Excel_BuiltIn_Database_15_15" localSheetId="17">#REF!</definedName>
    <definedName name="Excel_BuiltIn_Database_15_15" localSheetId="21">#REF!</definedName>
    <definedName name="Excel_BuiltIn_Database_15_15">#REF!</definedName>
    <definedName name="Excel_BuiltIn_Database_15_3" localSheetId="13">#REF!</definedName>
    <definedName name="Excel_BuiltIn_Database_15_3" localSheetId="20">#REF!</definedName>
    <definedName name="Excel_BuiltIn_Database_15_3" localSheetId="9">#REF!</definedName>
    <definedName name="Excel_BuiltIn_Database_15_3" localSheetId="2">#REF!</definedName>
    <definedName name="Excel_BuiltIn_Database_15_3" localSheetId="25">#REF!</definedName>
    <definedName name="Excel_BuiltIn_Database_15_3" localSheetId="22">#REF!</definedName>
    <definedName name="Excel_BuiltIn_Database_15_3" localSheetId="1">#REF!</definedName>
    <definedName name="Excel_BuiltIn_Database_15_3" localSheetId="3">#REF!</definedName>
    <definedName name="Excel_BuiltIn_Database_15_3" localSheetId="10">#REF!</definedName>
    <definedName name="Excel_BuiltIn_Database_15_3" localSheetId="17">#REF!</definedName>
    <definedName name="Excel_BuiltIn_Database_15_3" localSheetId="21">#REF!</definedName>
    <definedName name="Excel_BuiltIn_Database_15_3">#REF!</definedName>
    <definedName name="Excel_BuiltIn_Database_15_7" localSheetId="13">#REF!</definedName>
    <definedName name="Excel_BuiltIn_Database_15_7" localSheetId="20">#REF!</definedName>
    <definedName name="Excel_BuiltIn_Database_15_7" localSheetId="9">#REF!</definedName>
    <definedName name="Excel_BuiltIn_Database_15_7" localSheetId="2">#REF!</definedName>
    <definedName name="Excel_BuiltIn_Database_15_7" localSheetId="25">#REF!</definedName>
    <definedName name="Excel_BuiltIn_Database_15_7" localSheetId="22">#REF!</definedName>
    <definedName name="Excel_BuiltIn_Database_15_7" localSheetId="1">#REF!</definedName>
    <definedName name="Excel_BuiltIn_Database_15_7" localSheetId="3">#REF!</definedName>
    <definedName name="Excel_BuiltIn_Database_15_7" localSheetId="10">#REF!</definedName>
    <definedName name="Excel_BuiltIn_Database_15_7" localSheetId="17">#REF!</definedName>
    <definedName name="Excel_BuiltIn_Database_15_7" localSheetId="21">#REF!</definedName>
    <definedName name="Excel_BuiltIn_Database_15_7">#REF!</definedName>
    <definedName name="Excel_BuiltIn_Database_15_8" localSheetId="13">#REF!</definedName>
    <definedName name="Excel_BuiltIn_Database_15_8" localSheetId="20">#REF!</definedName>
    <definedName name="Excel_BuiltIn_Database_15_8" localSheetId="9">#REF!</definedName>
    <definedName name="Excel_BuiltIn_Database_15_8" localSheetId="2">#REF!</definedName>
    <definedName name="Excel_BuiltIn_Database_15_8" localSheetId="25">#REF!</definedName>
    <definedName name="Excel_BuiltIn_Database_15_8" localSheetId="22">#REF!</definedName>
    <definedName name="Excel_BuiltIn_Database_15_8" localSheetId="1">#REF!</definedName>
    <definedName name="Excel_BuiltIn_Database_15_8" localSheetId="3">#REF!</definedName>
    <definedName name="Excel_BuiltIn_Database_15_8" localSheetId="10">#REF!</definedName>
    <definedName name="Excel_BuiltIn_Database_15_8" localSheetId="17">#REF!</definedName>
    <definedName name="Excel_BuiltIn_Database_15_8" localSheetId="21">#REF!</definedName>
    <definedName name="Excel_BuiltIn_Database_15_8">#REF!</definedName>
    <definedName name="Excel_BuiltIn_Database_16" localSheetId="13">#REF!</definedName>
    <definedName name="Excel_BuiltIn_Database_16" localSheetId="20">#REF!</definedName>
    <definedName name="Excel_BuiltIn_Database_16" localSheetId="9">#REF!</definedName>
    <definedName name="Excel_BuiltIn_Database_16" localSheetId="2">#REF!</definedName>
    <definedName name="Excel_BuiltIn_Database_16" localSheetId="0">#REF!</definedName>
    <definedName name="Excel_BuiltIn_Database_16" localSheetId="23">#REF!</definedName>
    <definedName name="Excel_BuiltIn_Database_16" localSheetId="25">#REF!</definedName>
    <definedName name="Excel_BuiltIn_Database_16" localSheetId="22">#REF!</definedName>
    <definedName name="Excel_BuiltIn_Database_16" localSheetId="1">#REF!</definedName>
    <definedName name="Excel_BuiltIn_Database_16" localSheetId="4">#REF!</definedName>
    <definedName name="Excel_BuiltIn_Database_16" localSheetId="3">#REF!</definedName>
    <definedName name="Excel_BuiltIn_Database_16" localSheetId="10">#REF!</definedName>
    <definedName name="Excel_BuiltIn_Database_16" localSheetId="17">#REF!</definedName>
    <definedName name="Excel_BuiltIn_Database_16" localSheetId="21">#REF!</definedName>
    <definedName name="Excel_BuiltIn_Database_16">#REF!</definedName>
    <definedName name="Excel_BuiltIn_Database_16_1" localSheetId="13">#REF!</definedName>
    <definedName name="Excel_BuiltIn_Database_16_1" localSheetId="20">#REF!</definedName>
    <definedName name="Excel_BuiltIn_Database_16_1" localSheetId="9">#REF!</definedName>
    <definedName name="Excel_BuiltIn_Database_16_1" localSheetId="2">#REF!</definedName>
    <definedName name="Excel_BuiltIn_Database_16_1" localSheetId="0">#REF!</definedName>
    <definedName name="Excel_BuiltIn_Database_16_1" localSheetId="23">#REF!</definedName>
    <definedName name="Excel_BuiltIn_Database_16_1" localSheetId="25">#REF!</definedName>
    <definedName name="Excel_BuiltIn_Database_16_1" localSheetId="22">#REF!</definedName>
    <definedName name="Excel_BuiltIn_Database_16_1" localSheetId="1">#REF!</definedName>
    <definedName name="Excel_BuiltIn_Database_16_1" localSheetId="4">#REF!</definedName>
    <definedName name="Excel_BuiltIn_Database_16_1" localSheetId="3">#REF!</definedName>
    <definedName name="Excel_BuiltIn_Database_16_1" localSheetId="10">#REF!</definedName>
    <definedName name="Excel_BuiltIn_Database_16_1" localSheetId="17">#REF!</definedName>
    <definedName name="Excel_BuiltIn_Database_16_1" localSheetId="21">#REF!</definedName>
    <definedName name="Excel_BuiltIn_Database_16_1">#REF!</definedName>
    <definedName name="Excel_BuiltIn_Database_16_1_15" localSheetId="13">#REF!</definedName>
    <definedName name="Excel_BuiltIn_Database_16_1_15" localSheetId="20">#REF!</definedName>
    <definedName name="Excel_BuiltIn_Database_16_1_15" localSheetId="9">#REF!</definedName>
    <definedName name="Excel_BuiltIn_Database_16_1_15" localSheetId="2">#REF!</definedName>
    <definedName name="Excel_BuiltIn_Database_16_1_15" localSheetId="25">#REF!</definedName>
    <definedName name="Excel_BuiltIn_Database_16_1_15" localSheetId="22">#REF!</definedName>
    <definedName name="Excel_BuiltIn_Database_16_1_15" localSheetId="1">#REF!</definedName>
    <definedName name="Excel_BuiltIn_Database_16_1_15" localSheetId="3">#REF!</definedName>
    <definedName name="Excel_BuiltIn_Database_16_1_15" localSheetId="10">#REF!</definedName>
    <definedName name="Excel_BuiltIn_Database_16_1_15" localSheetId="17">#REF!</definedName>
    <definedName name="Excel_BuiltIn_Database_16_1_15" localSheetId="21">#REF!</definedName>
    <definedName name="Excel_BuiltIn_Database_16_1_15">#REF!</definedName>
    <definedName name="Excel_BuiltIn_Database_16_1_3" localSheetId="13">#REF!</definedName>
    <definedName name="Excel_BuiltIn_Database_16_1_3" localSheetId="20">#REF!</definedName>
    <definedName name="Excel_BuiltIn_Database_16_1_3" localSheetId="9">#REF!</definedName>
    <definedName name="Excel_BuiltIn_Database_16_1_3" localSheetId="2">#REF!</definedName>
    <definedName name="Excel_BuiltIn_Database_16_1_3" localSheetId="25">#REF!</definedName>
    <definedName name="Excel_BuiltIn_Database_16_1_3" localSheetId="22">#REF!</definedName>
    <definedName name="Excel_BuiltIn_Database_16_1_3" localSheetId="1">#REF!</definedName>
    <definedName name="Excel_BuiltIn_Database_16_1_3" localSheetId="3">#REF!</definedName>
    <definedName name="Excel_BuiltIn_Database_16_1_3" localSheetId="10">#REF!</definedName>
    <definedName name="Excel_BuiltIn_Database_16_1_3" localSheetId="17">#REF!</definedName>
    <definedName name="Excel_BuiltIn_Database_16_1_3" localSheetId="21">#REF!</definedName>
    <definedName name="Excel_BuiltIn_Database_16_1_3">#REF!</definedName>
    <definedName name="Excel_BuiltIn_Database_16_1_7" localSheetId="13">#REF!</definedName>
    <definedName name="Excel_BuiltIn_Database_16_1_7" localSheetId="20">#REF!</definedName>
    <definedName name="Excel_BuiltIn_Database_16_1_7" localSheetId="9">#REF!</definedName>
    <definedName name="Excel_BuiltIn_Database_16_1_7" localSheetId="2">#REF!</definedName>
    <definedName name="Excel_BuiltIn_Database_16_1_7" localSheetId="25">#REF!</definedName>
    <definedName name="Excel_BuiltIn_Database_16_1_7" localSheetId="22">#REF!</definedName>
    <definedName name="Excel_BuiltIn_Database_16_1_7" localSheetId="1">#REF!</definedName>
    <definedName name="Excel_BuiltIn_Database_16_1_7" localSheetId="3">#REF!</definedName>
    <definedName name="Excel_BuiltIn_Database_16_1_7" localSheetId="10">#REF!</definedName>
    <definedName name="Excel_BuiltIn_Database_16_1_7" localSheetId="17">#REF!</definedName>
    <definedName name="Excel_BuiltIn_Database_16_1_7" localSheetId="21">#REF!</definedName>
    <definedName name="Excel_BuiltIn_Database_16_1_7">#REF!</definedName>
    <definedName name="Excel_BuiltIn_Database_16_1_8" localSheetId="13">#REF!</definedName>
    <definedName name="Excel_BuiltIn_Database_16_1_8" localSheetId="20">#REF!</definedName>
    <definedName name="Excel_BuiltIn_Database_16_1_8" localSheetId="9">#REF!</definedName>
    <definedName name="Excel_BuiltIn_Database_16_1_8" localSheetId="2">#REF!</definedName>
    <definedName name="Excel_BuiltIn_Database_16_1_8" localSheetId="25">#REF!</definedName>
    <definedName name="Excel_BuiltIn_Database_16_1_8" localSheetId="22">#REF!</definedName>
    <definedName name="Excel_BuiltIn_Database_16_1_8" localSheetId="1">#REF!</definedName>
    <definedName name="Excel_BuiltIn_Database_16_1_8" localSheetId="3">#REF!</definedName>
    <definedName name="Excel_BuiltIn_Database_16_1_8" localSheetId="10">#REF!</definedName>
    <definedName name="Excel_BuiltIn_Database_16_1_8" localSheetId="17">#REF!</definedName>
    <definedName name="Excel_BuiltIn_Database_16_1_8" localSheetId="21">#REF!</definedName>
    <definedName name="Excel_BuiltIn_Database_16_1_8">#REF!</definedName>
    <definedName name="Excel_BuiltIn_Database_16_15" localSheetId="13">#REF!</definedName>
    <definedName name="Excel_BuiltIn_Database_16_15" localSheetId="20">#REF!</definedName>
    <definedName name="Excel_BuiltIn_Database_16_15" localSheetId="9">#REF!</definedName>
    <definedName name="Excel_BuiltIn_Database_16_15" localSheetId="2">#REF!</definedName>
    <definedName name="Excel_BuiltIn_Database_16_15" localSheetId="25">#REF!</definedName>
    <definedName name="Excel_BuiltIn_Database_16_15" localSheetId="22">#REF!</definedName>
    <definedName name="Excel_BuiltIn_Database_16_15" localSheetId="1">#REF!</definedName>
    <definedName name="Excel_BuiltIn_Database_16_15" localSheetId="3">#REF!</definedName>
    <definedName name="Excel_BuiltIn_Database_16_15" localSheetId="10">#REF!</definedName>
    <definedName name="Excel_BuiltIn_Database_16_15" localSheetId="17">#REF!</definedName>
    <definedName name="Excel_BuiltIn_Database_16_15" localSheetId="21">#REF!</definedName>
    <definedName name="Excel_BuiltIn_Database_16_15">#REF!</definedName>
    <definedName name="Excel_BuiltIn_Database_16_3" localSheetId="13">#REF!</definedName>
    <definedName name="Excel_BuiltIn_Database_16_3" localSheetId="20">#REF!</definedName>
    <definedName name="Excel_BuiltIn_Database_16_3" localSheetId="9">#REF!</definedName>
    <definedName name="Excel_BuiltIn_Database_16_3" localSheetId="2">#REF!</definedName>
    <definedName name="Excel_BuiltIn_Database_16_3" localSheetId="25">#REF!</definedName>
    <definedName name="Excel_BuiltIn_Database_16_3" localSheetId="22">#REF!</definedName>
    <definedName name="Excel_BuiltIn_Database_16_3" localSheetId="1">#REF!</definedName>
    <definedName name="Excel_BuiltIn_Database_16_3" localSheetId="3">#REF!</definedName>
    <definedName name="Excel_BuiltIn_Database_16_3" localSheetId="10">#REF!</definedName>
    <definedName name="Excel_BuiltIn_Database_16_3" localSheetId="17">#REF!</definedName>
    <definedName name="Excel_BuiltIn_Database_16_3" localSheetId="21">#REF!</definedName>
    <definedName name="Excel_BuiltIn_Database_16_3">#REF!</definedName>
    <definedName name="Excel_BuiltIn_Database_16_7" localSheetId="13">#REF!</definedName>
    <definedName name="Excel_BuiltIn_Database_16_7" localSheetId="20">#REF!</definedName>
    <definedName name="Excel_BuiltIn_Database_16_7" localSheetId="9">#REF!</definedName>
    <definedName name="Excel_BuiltIn_Database_16_7" localSheetId="2">#REF!</definedName>
    <definedName name="Excel_BuiltIn_Database_16_7" localSheetId="25">#REF!</definedName>
    <definedName name="Excel_BuiltIn_Database_16_7" localSheetId="22">#REF!</definedName>
    <definedName name="Excel_BuiltIn_Database_16_7" localSheetId="1">#REF!</definedName>
    <definedName name="Excel_BuiltIn_Database_16_7" localSheetId="3">#REF!</definedName>
    <definedName name="Excel_BuiltIn_Database_16_7" localSheetId="10">#REF!</definedName>
    <definedName name="Excel_BuiltIn_Database_16_7" localSheetId="17">#REF!</definedName>
    <definedName name="Excel_BuiltIn_Database_16_7" localSheetId="21">#REF!</definedName>
    <definedName name="Excel_BuiltIn_Database_16_7">#REF!</definedName>
    <definedName name="Excel_BuiltIn_Database_16_8" localSheetId="13">#REF!</definedName>
    <definedName name="Excel_BuiltIn_Database_16_8" localSheetId="20">#REF!</definedName>
    <definedName name="Excel_BuiltIn_Database_16_8" localSheetId="9">#REF!</definedName>
    <definedName name="Excel_BuiltIn_Database_16_8" localSheetId="2">#REF!</definedName>
    <definedName name="Excel_BuiltIn_Database_16_8" localSheetId="25">#REF!</definedName>
    <definedName name="Excel_BuiltIn_Database_16_8" localSheetId="22">#REF!</definedName>
    <definedName name="Excel_BuiltIn_Database_16_8" localSheetId="1">#REF!</definedName>
    <definedName name="Excel_BuiltIn_Database_16_8" localSheetId="3">#REF!</definedName>
    <definedName name="Excel_BuiltIn_Database_16_8" localSheetId="10">#REF!</definedName>
    <definedName name="Excel_BuiltIn_Database_16_8" localSheetId="17">#REF!</definedName>
    <definedName name="Excel_BuiltIn_Database_16_8" localSheetId="21">#REF!</definedName>
    <definedName name="Excel_BuiltIn_Database_16_8">#REF!</definedName>
    <definedName name="Excel_BuiltIn_Database_17" localSheetId="13">#REF!</definedName>
    <definedName name="Excel_BuiltIn_Database_17" localSheetId="20">#REF!</definedName>
    <definedName name="Excel_BuiltIn_Database_17" localSheetId="9">#REF!</definedName>
    <definedName name="Excel_BuiltIn_Database_17" localSheetId="2">#REF!</definedName>
    <definedName name="Excel_BuiltIn_Database_17" localSheetId="0">#REF!</definedName>
    <definedName name="Excel_BuiltIn_Database_17" localSheetId="23">#REF!</definedName>
    <definedName name="Excel_BuiltIn_Database_17" localSheetId="25">#REF!</definedName>
    <definedName name="Excel_BuiltIn_Database_17" localSheetId="22">#REF!</definedName>
    <definedName name="Excel_BuiltIn_Database_17" localSheetId="1">#REF!</definedName>
    <definedName name="Excel_BuiltIn_Database_17" localSheetId="4">#REF!</definedName>
    <definedName name="Excel_BuiltIn_Database_17" localSheetId="3">#REF!</definedName>
    <definedName name="Excel_BuiltIn_Database_17" localSheetId="10">#REF!</definedName>
    <definedName name="Excel_BuiltIn_Database_17" localSheetId="17">#REF!</definedName>
    <definedName name="Excel_BuiltIn_Database_17" localSheetId="21">#REF!</definedName>
    <definedName name="Excel_BuiltIn_Database_17">#REF!</definedName>
    <definedName name="Excel_BuiltIn_Database_17_1" localSheetId="13">#REF!</definedName>
    <definedName name="Excel_BuiltIn_Database_17_1" localSheetId="20">#REF!</definedName>
    <definedName name="Excel_BuiltIn_Database_17_1" localSheetId="9">#REF!</definedName>
    <definedName name="Excel_BuiltIn_Database_17_1" localSheetId="2">#REF!</definedName>
    <definedName name="Excel_BuiltIn_Database_17_1" localSheetId="0">#REF!</definedName>
    <definedName name="Excel_BuiltIn_Database_17_1" localSheetId="23">#REF!</definedName>
    <definedName name="Excel_BuiltIn_Database_17_1" localSheetId="25">#REF!</definedName>
    <definedName name="Excel_BuiltIn_Database_17_1" localSheetId="22">#REF!</definedName>
    <definedName name="Excel_BuiltIn_Database_17_1" localSheetId="1">#REF!</definedName>
    <definedName name="Excel_BuiltIn_Database_17_1" localSheetId="4">#REF!</definedName>
    <definedName name="Excel_BuiltIn_Database_17_1" localSheetId="3">#REF!</definedName>
    <definedName name="Excel_BuiltIn_Database_17_1" localSheetId="10">#REF!</definedName>
    <definedName name="Excel_BuiltIn_Database_17_1" localSheetId="17">#REF!</definedName>
    <definedName name="Excel_BuiltIn_Database_17_1" localSheetId="21">#REF!</definedName>
    <definedName name="Excel_BuiltIn_Database_17_1">#REF!</definedName>
    <definedName name="Excel_BuiltIn_Database_17_1_15" localSheetId="13">#REF!</definedName>
    <definedName name="Excel_BuiltIn_Database_17_1_15" localSheetId="20">#REF!</definedName>
    <definedName name="Excel_BuiltIn_Database_17_1_15" localSheetId="9">#REF!</definedName>
    <definedName name="Excel_BuiltIn_Database_17_1_15" localSheetId="2">#REF!</definedName>
    <definedName name="Excel_BuiltIn_Database_17_1_15" localSheetId="25">#REF!</definedName>
    <definedName name="Excel_BuiltIn_Database_17_1_15" localSheetId="22">#REF!</definedName>
    <definedName name="Excel_BuiltIn_Database_17_1_15" localSheetId="1">#REF!</definedName>
    <definedName name="Excel_BuiltIn_Database_17_1_15" localSheetId="3">#REF!</definedName>
    <definedName name="Excel_BuiltIn_Database_17_1_15" localSheetId="10">#REF!</definedName>
    <definedName name="Excel_BuiltIn_Database_17_1_15" localSheetId="17">#REF!</definedName>
    <definedName name="Excel_BuiltIn_Database_17_1_15" localSheetId="21">#REF!</definedName>
    <definedName name="Excel_BuiltIn_Database_17_1_15">#REF!</definedName>
    <definedName name="Excel_BuiltIn_Database_17_1_3" localSheetId="13">#REF!</definedName>
    <definedName name="Excel_BuiltIn_Database_17_1_3" localSheetId="20">#REF!</definedName>
    <definedName name="Excel_BuiltIn_Database_17_1_3" localSheetId="9">#REF!</definedName>
    <definedName name="Excel_BuiltIn_Database_17_1_3" localSheetId="2">#REF!</definedName>
    <definedName name="Excel_BuiltIn_Database_17_1_3" localSheetId="25">#REF!</definedName>
    <definedName name="Excel_BuiltIn_Database_17_1_3" localSheetId="22">#REF!</definedName>
    <definedName name="Excel_BuiltIn_Database_17_1_3" localSheetId="1">#REF!</definedName>
    <definedName name="Excel_BuiltIn_Database_17_1_3" localSheetId="3">#REF!</definedName>
    <definedName name="Excel_BuiltIn_Database_17_1_3" localSheetId="10">#REF!</definedName>
    <definedName name="Excel_BuiltIn_Database_17_1_3" localSheetId="17">#REF!</definedName>
    <definedName name="Excel_BuiltIn_Database_17_1_3" localSheetId="21">#REF!</definedName>
    <definedName name="Excel_BuiltIn_Database_17_1_3">#REF!</definedName>
    <definedName name="Excel_BuiltIn_Database_17_1_7" localSheetId="13">#REF!</definedName>
    <definedName name="Excel_BuiltIn_Database_17_1_7" localSheetId="20">#REF!</definedName>
    <definedName name="Excel_BuiltIn_Database_17_1_7" localSheetId="9">#REF!</definedName>
    <definedName name="Excel_BuiltIn_Database_17_1_7" localSheetId="2">#REF!</definedName>
    <definedName name="Excel_BuiltIn_Database_17_1_7" localSheetId="25">#REF!</definedName>
    <definedName name="Excel_BuiltIn_Database_17_1_7" localSheetId="22">#REF!</definedName>
    <definedName name="Excel_BuiltIn_Database_17_1_7" localSheetId="1">#REF!</definedName>
    <definedName name="Excel_BuiltIn_Database_17_1_7" localSheetId="3">#REF!</definedName>
    <definedName name="Excel_BuiltIn_Database_17_1_7" localSheetId="10">#REF!</definedName>
    <definedName name="Excel_BuiltIn_Database_17_1_7" localSheetId="17">#REF!</definedName>
    <definedName name="Excel_BuiltIn_Database_17_1_7" localSheetId="21">#REF!</definedName>
    <definedName name="Excel_BuiltIn_Database_17_1_7">#REF!</definedName>
    <definedName name="Excel_BuiltIn_Database_17_1_8" localSheetId="13">#REF!</definedName>
    <definedName name="Excel_BuiltIn_Database_17_1_8" localSheetId="20">#REF!</definedName>
    <definedName name="Excel_BuiltIn_Database_17_1_8" localSheetId="9">#REF!</definedName>
    <definedName name="Excel_BuiltIn_Database_17_1_8" localSheetId="2">#REF!</definedName>
    <definedName name="Excel_BuiltIn_Database_17_1_8" localSheetId="25">#REF!</definedName>
    <definedName name="Excel_BuiltIn_Database_17_1_8" localSheetId="22">#REF!</definedName>
    <definedName name="Excel_BuiltIn_Database_17_1_8" localSheetId="1">#REF!</definedName>
    <definedName name="Excel_BuiltIn_Database_17_1_8" localSheetId="3">#REF!</definedName>
    <definedName name="Excel_BuiltIn_Database_17_1_8" localSheetId="10">#REF!</definedName>
    <definedName name="Excel_BuiltIn_Database_17_1_8" localSheetId="17">#REF!</definedName>
    <definedName name="Excel_BuiltIn_Database_17_1_8" localSheetId="21">#REF!</definedName>
    <definedName name="Excel_BuiltIn_Database_17_1_8">#REF!</definedName>
    <definedName name="Excel_BuiltIn_Database_17_15" localSheetId="13">#REF!</definedName>
    <definedName name="Excel_BuiltIn_Database_17_15" localSheetId="20">#REF!</definedName>
    <definedName name="Excel_BuiltIn_Database_17_15" localSheetId="9">#REF!</definedName>
    <definedName name="Excel_BuiltIn_Database_17_15" localSheetId="2">#REF!</definedName>
    <definedName name="Excel_BuiltIn_Database_17_15" localSheetId="25">#REF!</definedName>
    <definedName name="Excel_BuiltIn_Database_17_15" localSheetId="22">#REF!</definedName>
    <definedName name="Excel_BuiltIn_Database_17_15" localSheetId="1">#REF!</definedName>
    <definedName name="Excel_BuiltIn_Database_17_15" localSheetId="3">#REF!</definedName>
    <definedName name="Excel_BuiltIn_Database_17_15" localSheetId="10">#REF!</definedName>
    <definedName name="Excel_BuiltIn_Database_17_15" localSheetId="17">#REF!</definedName>
    <definedName name="Excel_BuiltIn_Database_17_15" localSheetId="21">#REF!</definedName>
    <definedName name="Excel_BuiltIn_Database_17_15">#REF!</definedName>
    <definedName name="Excel_BuiltIn_Database_17_3" localSheetId="13">#REF!</definedName>
    <definedName name="Excel_BuiltIn_Database_17_3" localSheetId="20">#REF!</definedName>
    <definedName name="Excel_BuiltIn_Database_17_3" localSheetId="9">#REF!</definedName>
    <definedName name="Excel_BuiltIn_Database_17_3" localSheetId="2">#REF!</definedName>
    <definedName name="Excel_BuiltIn_Database_17_3" localSheetId="25">#REF!</definedName>
    <definedName name="Excel_BuiltIn_Database_17_3" localSheetId="22">#REF!</definedName>
    <definedName name="Excel_BuiltIn_Database_17_3" localSheetId="1">#REF!</definedName>
    <definedName name="Excel_BuiltIn_Database_17_3" localSheetId="3">#REF!</definedName>
    <definedName name="Excel_BuiltIn_Database_17_3" localSheetId="10">#REF!</definedName>
    <definedName name="Excel_BuiltIn_Database_17_3" localSheetId="17">#REF!</definedName>
    <definedName name="Excel_BuiltIn_Database_17_3" localSheetId="21">#REF!</definedName>
    <definedName name="Excel_BuiltIn_Database_17_3">#REF!</definedName>
    <definedName name="Excel_BuiltIn_Database_17_7" localSheetId="13">#REF!</definedName>
    <definedName name="Excel_BuiltIn_Database_17_7" localSheetId="20">#REF!</definedName>
    <definedName name="Excel_BuiltIn_Database_17_7" localSheetId="9">#REF!</definedName>
    <definedName name="Excel_BuiltIn_Database_17_7" localSheetId="2">#REF!</definedName>
    <definedName name="Excel_BuiltIn_Database_17_7" localSheetId="25">#REF!</definedName>
    <definedName name="Excel_BuiltIn_Database_17_7" localSheetId="22">#REF!</definedName>
    <definedName name="Excel_BuiltIn_Database_17_7" localSheetId="1">#REF!</definedName>
    <definedName name="Excel_BuiltIn_Database_17_7" localSheetId="3">#REF!</definedName>
    <definedName name="Excel_BuiltIn_Database_17_7" localSheetId="10">#REF!</definedName>
    <definedName name="Excel_BuiltIn_Database_17_7" localSheetId="17">#REF!</definedName>
    <definedName name="Excel_BuiltIn_Database_17_7" localSheetId="21">#REF!</definedName>
    <definedName name="Excel_BuiltIn_Database_17_7">#REF!</definedName>
    <definedName name="Excel_BuiltIn_Database_17_8" localSheetId="13">#REF!</definedName>
    <definedName name="Excel_BuiltIn_Database_17_8" localSheetId="20">#REF!</definedName>
    <definedName name="Excel_BuiltIn_Database_17_8" localSheetId="9">#REF!</definedName>
    <definedName name="Excel_BuiltIn_Database_17_8" localSheetId="2">#REF!</definedName>
    <definedName name="Excel_BuiltIn_Database_17_8" localSheetId="25">#REF!</definedName>
    <definedName name="Excel_BuiltIn_Database_17_8" localSheetId="22">#REF!</definedName>
    <definedName name="Excel_BuiltIn_Database_17_8" localSheetId="1">#REF!</definedName>
    <definedName name="Excel_BuiltIn_Database_17_8" localSheetId="3">#REF!</definedName>
    <definedName name="Excel_BuiltIn_Database_17_8" localSheetId="10">#REF!</definedName>
    <definedName name="Excel_BuiltIn_Database_17_8" localSheetId="17">#REF!</definedName>
    <definedName name="Excel_BuiltIn_Database_17_8" localSheetId="21">#REF!</definedName>
    <definedName name="Excel_BuiltIn_Database_17_8">#REF!</definedName>
    <definedName name="Excel_BuiltIn_Database_18" localSheetId="13">#REF!</definedName>
    <definedName name="Excel_BuiltIn_Database_18" localSheetId="20">#REF!</definedName>
    <definedName name="Excel_BuiltIn_Database_18" localSheetId="9">#REF!</definedName>
    <definedName name="Excel_BuiltIn_Database_18" localSheetId="2">#REF!</definedName>
    <definedName name="Excel_BuiltIn_Database_18" localSheetId="0">#REF!</definedName>
    <definedName name="Excel_BuiltIn_Database_18" localSheetId="23">#REF!</definedName>
    <definedName name="Excel_BuiltIn_Database_18" localSheetId="25">#REF!</definedName>
    <definedName name="Excel_BuiltIn_Database_18" localSheetId="22">#REF!</definedName>
    <definedName name="Excel_BuiltIn_Database_18" localSheetId="1">#REF!</definedName>
    <definedName name="Excel_BuiltIn_Database_18" localSheetId="4">#REF!</definedName>
    <definedName name="Excel_BuiltIn_Database_18" localSheetId="3">#REF!</definedName>
    <definedName name="Excel_BuiltIn_Database_18" localSheetId="10">#REF!</definedName>
    <definedName name="Excel_BuiltIn_Database_18" localSheetId="17">#REF!</definedName>
    <definedName name="Excel_BuiltIn_Database_18" localSheetId="21">#REF!</definedName>
    <definedName name="Excel_BuiltIn_Database_18">#REF!</definedName>
    <definedName name="Excel_BuiltIn_Database_18_1" localSheetId="13">#REF!</definedName>
    <definedName name="Excel_BuiltIn_Database_18_1" localSheetId="20">#REF!</definedName>
    <definedName name="Excel_BuiltIn_Database_18_1" localSheetId="9">#REF!</definedName>
    <definedName name="Excel_BuiltIn_Database_18_1" localSheetId="2">#REF!</definedName>
    <definedName name="Excel_BuiltIn_Database_18_1" localSheetId="0">#REF!</definedName>
    <definedName name="Excel_BuiltIn_Database_18_1" localSheetId="23">#REF!</definedName>
    <definedName name="Excel_BuiltIn_Database_18_1" localSheetId="25">#REF!</definedName>
    <definedName name="Excel_BuiltIn_Database_18_1" localSheetId="22">#REF!</definedName>
    <definedName name="Excel_BuiltIn_Database_18_1" localSheetId="1">#REF!</definedName>
    <definedName name="Excel_BuiltIn_Database_18_1" localSheetId="4">#REF!</definedName>
    <definedName name="Excel_BuiltIn_Database_18_1" localSheetId="3">#REF!</definedName>
    <definedName name="Excel_BuiltIn_Database_18_1" localSheetId="10">#REF!</definedName>
    <definedName name="Excel_BuiltIn_Database_18_1" localSheetId="17">#REF!</definedName>
    <definedName name="Excel_BuiltIn_Database_18_1" localSheetId="21">#REF!</definedName>
    <definedName name="Excel_BuiltIn_Database_18_1">#REF!</definedName>
    <definedName name="Excel_BuiltIn_Database_18_1_15" localSheetId="13">#REF!</definedName>
    <definedName name="Excel_BuiltIn_Database_18_1_15" localSheetId="20">#REF!</definedName>
    <definedName name="Excel_BuiltIn_Database_18_1_15" localSheetId="9">#REF!</definedName>
    <definedName name="Excel_BuiltIn_Database_18_1_15" localSheetId="2">#REF!</definedName>
    <definedName name="Excel_BuiltIn_Database_18_1_15" localSheetId="25">#REF!</definedName>
    <definedName name="Excel_BuiltIn_Database_18_1_15" localSheetId="22">#REF!</definedName>
    <definedName name="Excel_BuiltIn_Database_18_1_15" localSheetId="1">#REF!</definedName>
    <definedName name="Excel_BuiltIn_Database_18_1_15" localSheetId="3">#REF!</definedName>
    <definedName name="Excel_BuiltIn_Database_18_1_15" localSheetId="10">#REF!</definedName>
    <definedName name="Excel_BuiltIn_Database_18_1_15" localSheetId="17">#REF!</definedName>
    <definedName name="Excel_BuiltIn_Database_18_1_15" localSheetId="21">#REF!</definedName>
    <definedName name="Excel_BuiltIn_Database_18_1_15">#REF!</definedName>
    <definedName name="Excel_BuiltIn_Database_18_1_3" localSheetId="13">#REF!</definedName>
    <definedName name="Excel_BuiltIn_Database_18_1_3" localSheetId="20">#REF!</definedName>
    <definedName name="Excel_BuiltIn_Database_18_1_3" localSheetId="9">#REF!</definedName>
    <definedName name="Excel_BuiltIn_Database_18_1_3" localSheetId="2">#REF!</definedName>
    <definedName name="Excel_BuiltIn_Database_18_1_3" localSheetId="25">#REF!</definedName>
    <definedName name="Excel_BuiltIn_Database_18_1_3" localSheetId="22">#REF!</definedName>
    <definedName name="Excel_BuiltIn_Database_18_1_3" localSheetId="1">#REF!</definedName>
    <definedName name="Excel_BuiltIn_Database_18_1_3" localSheetId="3">#REF!</definedName>
    <definedName name="Excel_BuiltIn_Database_18_1_3" localSheetId="10">#REF!</definedName>
    <definedName name="Excel_BuiltIn_Database_18_1_3" localSheetId="17">#REF!</definedName>
    <definedName name="Excel_BuiltIn_Database_18_1_3" localSheetId="21">#REF!</definedName>
    <definedName name="Excel_BuiltIn_Database_18_1_3">#REF!</definedName>
    <definedName name="Excel_BuiltIn_Database_18_1_7" localSheetId="13">#REF!</definedName>
    <definedName name="Excel_BuiltIn_Database_18_1_7" localSheetId="20">#REF!</definedName>
    <definedName name="Excel_BuiltIn_Database_18_1_7" localSheetId="9">#REF!</definedName>
    <definedName name="Excel_BuiltIn_Database_18_1_7" localSheetId="2">#REF!</definedName>
    <definedName name="Excel_BuiltIn_Database_18_1_7" localSheetId="25">#REF!</definedName>
    <definedName name="Excel_BuiltIn_Database_18_1_7" localSheetId="22">#REF!</definedName>
    <definedName name="Excel_BuiltIn_Database_18_1_7" localSheetId="1">#REF!</definedName>
    <definedName name="Excel_BuiltIn_Database_18_1_7" localSheetId="3">#REF!</definedName>
    <definedName name="Excel_BuiltIn_Database_18_1_7" localSheetId="10">#REF!</definedName>
    <definedName name="Excel_BuiltIn_Database_18_1_7" localSheetId="17">#REF!</definedName>
    <definedName name="Excel_BuiltIn_Database_18_1_7" localSheetId="21">#REF!</definedName>
    <definedName name="Excel_BuiltIn_Database_18_1_7">#REF!</definedName>
    <definedName name="Excel_BuiltIn_Database_18_1_8" localSheetId="13">#REF!</definedName>
    <definedName name="Excel_BuiltIn_Database_18_1_8" localSheetId="20">#REF!</definedName>
    <definedName name="Excel_BuiltIn_Database_18_1_8" localSheetId="9">#REF!</definedName>
    <definedName name="Excel_BuiltIn_Database_18_1_8" localSheetId="2">#REF!</definedName>
    <definedName name="Excel_BuiltIn_Database_18_1_8" localSheetId="25">#REF!</definedName>
    <definedName name="Excel_BuiltIn_Database_18_1_8" localSheetId="22">#REF!</definedName>
    <definedName name="Excel_BuiltIn_Database_18_1_8" localSheetId="1">#REF!</definedName>
    <definedName name="Excel_BuiltIn_Database_18_1_8" localSheetId="3">#REF!</definedName>
    <definedName name="Excel_BuiltIn_Database_18_1_8" localSheetId="10">#REF!</definedName>
    <definedName name="Excel_BuiltIn_Database_18_1_8" localSheetId="17">#REF!</definedName>
    <definedName name="Excel_BuiltIn_Database_18_1_8" localSheetId="21">#REF!</definedName>
    <definedName name="Excel_BuiltIn_Database_18_1_8">#REF!</definedName>
    <definedName name="Excel_BuiltIn_Database_18_15" localSheetId="13">#REF!</definedName>
    <definedName name="Excel_BuiltIn_Database_18_15" localSheetId="20">#REF!</definedName>
    <definedName name="Excel_BuiltIn_Database_18_15" localSheetId="9">#REF!</definedName>
    <definedName name="Excel_BuiltIn_Database_18_15" localSheetId="2">#REF!</definedName>
    <definedName name="Excel_BuiltIn_Database_18_15" localSheetId="25">#REF!</definedName>
    <definedName name="Excel_BuiltIn_Database_18_15" localSheetId="22">#REF!</definedName>
    <definedName name="Excel_BuiltIn_Database_18_15" localSheetId="1">#REF!</definedName>
    <definedName name="Excel_BuiltIn_Database_18_15" localSheetId="3">#REF!</definedName>
    <definedName name="Excel_BuiltIn_Database_18_15" localSheetId="10">#REF!</definedName>
    <definedName name="Excel_BuiltIn_Database_18_15" localSheetId="17">#REF!</definedName>
    <definedName name="Excel_BuiltIn_Database_18_15" localSheetId="21">#REF!</definedName>
    <definedName name="Excel_BuiltIn_Database_18_15">#REF!</definedName>
    <definedName name="Excel_BuiltIn_Database_18_3" localSheetId="13">#REF!</definedName>
    <definedName name="Excel_BuiltIn_Database_18_3" localSheetId="20">#REF!</definedName>
    <definedName name="Excel_BuiltIn_Database_18_3" localSheetId="9">#REF!</definedName>
    <definedName name="Excel_BuiltIn_Database_18_3" localSheetId="2">#REF!</definedName>
    <definedName name="Excel_BuiltIn_Database_18_3" localSheetId="25">#REF!</definedName>
    <definedName name="Excel_BuiltIn_Database_18_3" localSheetId="22">#REF!</definedName>
    <definedName name="Excel_BuiltIn_Database_18_3" localSheetId="1">#REF!</definedName>
    <definedName name="Excel_BuiltIn_Database_18_3" localSheetId="3">#REF!</definedName>
    <definedName name="Excel_BuiltIn_Database_18_3" localSheetId="10">#REF!</definedName>
    <definedName name="Excel_BuiltIn_Database_18_3" localSheetId="17">#REF!</definedName>
    <definedName name="Excel_BuiltIn_Database_18_3" localSheetId="21">#REF!</definedName>
    <definedName name="Excel_BuiltIn_Database_18_3">#REF!</definedName>
    <definedName name="Excel_BuiltIn_Database_18_7" localSheetId="13">#REF!</definedName>
    <definedName name="Excel_BuiltIn_Database_18_7" localSheetId="20">#REF!</definedName>
    <definedName name="Excel_BuiltIn_Database_18_7" localSheetId="9">#REF!</definedName>
    <definedName name="Excel_BuiltIn_Database_18_7" localSheetId="2">#REF!</definedName>
    <definedName name="Excel_BuiltIn_Database_18_7" localSheetId="25">#REF!</definedName>
    <definedName name="Excel_BuiltIn_Database_18_7" localSheetId="22">#REF!</definedName>
    <definedName name="Excel_BuiltIn_Database_18_7" localSheetId="1">#REF!</definedName>
    <definedName name="Excel_BuiltIn_Database_18_7" localSheetId="3">#REF!</definedName>
    <definedName name="Excel_BuiltIn_Database_18_7" localSheetId="10">#REF!</definedName>
    <definedName name="Excel_BuiltIn_Database_18_7" localSheetId="17">#REF!</definedName>
    <definedName name="Excel_BuiltIn_Database_18_7" localSheetId="21">#REF!</definedName>
    <definedName name="Excel_BuiltIn_Database_18_7">#REF!</definedName>
    <definedName name="Excel_BuiltIn_Database_18_8" localSheetId="13">#REF!</definedName>
    <definedName name="Excel_BuiltIn_Database_18_8" localSheetId="20">#REF!</definedName>
    <definedName name="Excel_BuiltIn_Database_18_8" localSheetId="9">#REF!</definedName>
    <definedName name="Excel_BuiltIn_Database_18_8" localSheetId="2">#REF!</definedName>
    <definedName name="Excel_BuiltIn_Database_18_8" localSheetId="25">#REF!</definedName>
    <definedName name="Excel_BuiltIn_Database_18_8" localSheetId="22">#REF!</definedName>
    <definedName name="Excel_BuiltIn_Database_18_8" localSheetId="1">#REF!</definedName>
    <definedName name="Excel_BuiltIn_Database_18_8" localSheetId="3">#REF!</definedName>
    <definedName name="Excel_BuiltIn_Database_18_8" localSheetId="10">#REF!</definedName>
    <definedName name="Excel_BuiltIn_Database_18_8" localSheetId="17">#REF!</definedName>
    <definedName name="Excel_BuiltIn_Database_18_8" localSheetId="21">#REF!</definedName>
    <definedName name="Excel_BuiltIn_Database_18_8">#REF!</definedName>
    <definedName name="Excel_BuiltIn_Database_19" localSheetId="13">#REF!</definedName>
    <definedName name="Excel_BuiltIn_Database_19" localSheetId="20">#REF!</definedName>
    <definedName name="Excel_BuiltIn_Database_19" localSheetId="9">#REF!</definedName>
    <definedName name="Excel_BuiltIn_Database_19" localSheetId="2">#REF!</definedName>
    <definedName name="Excel_BuiltIn_Database_19" localSheetId="0">#REF!</definedName>
    <definedName name="Excel_BuiltIn_Database_19" localSheetId="23">#REF!</definedName>
    <definedName name="Excel_BuiltIn_Database_19" localSheetId="25">#REF!</definedName>
    <definedName name="Excel_BuiltIn_Database_19" localSheetId="22">#REF!</definedName>
    <definedName name="Excel_BuiltIn_Database_19" localSheetId="1">#REF!</definedName>
    <definedName name="Excel_BuiltIn_Database_19" localSheetId="4">#REF!</definedName>
    <definedName name="Excel_BuiltIn_Database_19" localSheetId="3">#REF!</definedName>
    <definedName name="Excel_BuiltIn_Database_19" localSheetId="10">#REF!</definedName>
    <definedName name="Excel_BuiltIn_Database_19" localSheetId="17">#REF!</definedName>
    <definedName name="Excel_BuiltIn_Database_19" localSheetId="21">#REF!</definedName>
    <definedName name="Excel_BuiltIn_Database_19">#REF!</definedName>
    <definedName name="Excel_BuiltIn_Database_19_1" localSheetId="13">#REF!</definedName>
    <definedName name="Excel_BuiltIn_Database_19_1" localSheetId="20">#REF!</definedName>
    <definedName name="Excel_BuiltIn_Database_19_1" localSheetId="9">#REF!</definedName>
    <definedName name="Excel_BuiltIn_Database_19_1" localSheetId="2">#REF!</definedName>
    <definedName name="Excel_BuiltIn_Database_19_1" localSheetId="0">#REF!</definedName>
    <definedName name="Excel_BuiltIn_Database_19_1" localSheetId="23">#REF!</definedName>
    <definedName name="Excel_BuiltIn_Database_19_1" localSheetId="25">#REF!</definedName>
    <definedName name="Excel_BuiltIn_Database_19_1" localSheetId="22">#REF!</definedName>
    <definedName name="Excel_BuiltIn_Database_19_1" localSheetId="1">#REF!</definedName>
    <definedName name="Excel_BuiltIn_Database_19_1" localSheetId="4">#REF!</definedName>
    <definedName name="Excel_BuiltIn_Database_19_1" localSheetId="3">#REF!</definedName>
    <definedName name="Excel_BuiltIn_Database_19_1" localSheetId="10">#REF!</definedName>
    <definedName name="Excel_BuiltIn_Database_19_1" localSheetId="17">#REF!</definedName>
    <definedName name="Excel_BuiltIn_Database_19_1" localSheetId="21">#REF!</definedName>
    <definedName name="Excel_BuiltIn_Database_19_1">#REF!</definedName>
    <definedName name="Excel_BuiltIn_Database_19_1_15" localSheetId="13">#REF!</definedName>
    <definedName name="Excel_BuiltIn_Database_19_1_15" localSheetId="20">#REF!</definedName>
    <definedName name="Excel_BuiltIn_Database_19_1_15" localSheetId="9">#REF!</definedName>
    <definedName name="Excel_BuiltIn_Database_19_1_15" localSheetId="2">#REF!</definedName>
    <definedName name="Excel_BuiltIn_Database_19_1_15" localSheetId="25">#REF!</definedName>
    <definedName name="Excel_BuiltIn_Database_19_1_15" localSheetId="22">#REF!</definedName>
    <definedName name="Excel_BuiltIn_Database_19_1_15" localSheetId="1">#REF!</definedName>
    <definedName name="Excel_BuiltIn_Database_19_1_15" localSheetId="3">#REF!</definedName>
    <definedName name="Excel_BuiltIn_Database_19_1_15" localSheetId="10">#REF!</definedName>
    <definedName name="Excel_BuiltIn_Database_19_1_15" localSheetId="17">#REF!</definedName>
    <definedName name="Excel_BuiltIn_Database_19_1_15" localSheetId="21">#REF!</definedName>
    <definedName name="Excel_BuiltIn_Database_19_1_15">#REF!</definedName>
    <definedName name="Excel_BuiltIn_Database_19_1_3" localSheetId="13">#REF!</definedName>
    <definedName name="Excel_BuiltIn_Database_19_1_3" localSheetId="20">#REF!</definedName>
    <definedName name="Excel_BuiltIn_Database_19_1_3" localSheetId="9">#REF!</definedName>
    <definedName name="Excel_BuiltIn_Database_19_1_3" localSheetId="2">#REF!</definedName>
    <definedName name="Excel_BuiltIn_Database_19_1_3" localSheetId="25">#REF!</definedName>
    <definedName name="Excel_BuiltIn_Database_19_1_3" localSheetId="22">#REF!</definedName>
    <definedName name="Excel_BuiltIn_Database_19_1_3" localSheetId="1">#REF!</definedName>
    <definedName name="Excel_BuiltIn_Database_19_1_3" localSheetId="3">#REF!</definedName>
    <definedName name="Excel_BuiltIn_Database_19_1_3" localSheetId="10">#REF!</definedName>
    <definedName name="Excel_BuiltIn_Database_19_1_3" localSheetId="17">#REF!</definedName>
    <definedName name="Excel_BuiltIn_Database_19_1_3" localSheetId="21">#REF!</definedName>
    <definedName name="Excel_BuiltIn_Database_19_1_3">#REF!</definedName>
    <definedName name="Excel_BuiltIn_Database_19_1_7" localSheetId="13">#REF!</definedName>
    <definedName name="Excel_BuiltIn_Database_19_1_7" localSheetId="20">#REF!</definedName>
    <definedName name="Excel_BuiltIn_Database_19_1_7" localSheetId="9">#REF!</definedName>
    <definedName name="Excel_BuiltIn_Database_19_1_7" localSheetId="2">#REF!</definedName>
    <definedName name="Excel_BuiltIn_Database_19_1_7" localSheetId="25">#REF!</definedName>
    <definedName name="Excel_BuiltIn_Database_19_1_7" localSheetId="22">#REF!</definedName>
    <definedName name="Excel_BuiltIn_Database_19_1_7" localSheetId="1">#REF!</definedName>
    <definedName name="Excel_BuiltIn_Database_19_1_7" localSheetId="3">#REF!</definedName>
    <definedName name="Excel_BuiltIn_Database_19_1_7" localSheetId="10">#REF!</definedName>
    <definedName name="Excel_BuiltIn_Database_19_1_7" localSheetId="17">#REF!</definedName>
    <definedName name="Excel_BuiltIn_Database_19_1_7" localSheetId="21">#REF!</definedName>
    <definedName name="Excel_BuiltIn_Database_19_1_7">#REF!</definedName>
    <definedName name="Excel_BuiltIn_Database_19_1_8" localSheetId="13">#REF!</definedName>
    <definedName name="Excel_BuiltIn_Database_19_1_8" localSheetId="20">#REF!</definedName>
    <definedName name="Excel_BuiltIn_Database_19_1_8" localSheetId="9">#REF!</definedName>
    <definedName name="Excel_BuiltIn_Database_19_1_8" localSheetId="2">#REF!</definedName>
    <definedName name="Excel_BuiltIn_Database_19_1_8" localSheetId="25">#REF!</definedName>
    <definedName name="Excel_BuiltIn_Database_19_1_8" localSheetId="22">#REF!</definedName>
    <definedName name="Excel_BuiltIn_Database_19_1_8" localSheetId="1">#REF!</definedName>
    <definedName name="Excel_BuiltIn_Database_19_1_8" localSheetId="3">#REF!</definedName>
    <definedName name="Excel_BuiltIn_Database_19_1_8" localSheetId="10">#REF!</definedName>
    <definedName name="Excel_BuiltIn_Database_19_1_8" localSheetId="17">#REF!</definedName>
    <definedName name="Excel_BuiltIn_Database_19_1_8" localSheetId="21">#REF!</definedName>
    <definedName name="Excel_BuiltIn_Database_19_1_8">#REF!</definedName>
    <definedName name="Excel_BuiltIn_Database_19_15" localSheetId="13">#REF!</definedName>
    <definedName name="Excel_BuiltIn_Database_19_15" localSheetId="20">#REF!</definedName>
    <definedName name="Excel_BuiltIn_Database_19_15" localSheetId="9">#REF!</definedName>
    <definedName name="Excel_BuiltIn_Database_19_15" localSheetId="2">#REF!</definedName>
    <definedName name="Excel_BuiltIn_Database_19_15" localSheetId="25">#REF!</definedName>
    <definedName name="Excel_BuiltIn_Database_19_15" localSheetId="22">#REF!</definedName>
    <definedName name="Excel_BuiltIn_Database_19_15" localSheetId="1">#REF!</definedName>
    <definedName name="Excel_BuiltIn_Database_19_15" localSheetId="3">#REF!</definedName>
    <definedName name="Excel_BuiltIn_Database_19_15" localSheetId="10">#REF!</definedName>
    <definedName name="Excel_BuiltIn_Database_19_15" localSheetId="17">#REF!</definedName>
    <definedName name="Excel_BuiltIn_Database_19_15" localSheetId="21">#REF!</definedName>
    <definedName name="Excel_BuiltIn_Database_19_15">#REF!</definedName>
    <definedName name="Excel_BuiltIn_Database_19_3" localSheetId="13">#REF!</definedName>
    <definedName name="Excel_BuiltIn_Database_19_3" localSheetId="20">#REF!</definedName>
    <definedName name="Excel_BuiltIn_Database_19_3" localSheetId="9">#REF!</definedName>
    <definedName name="Excel_BuiltIn_Database_19_3" localSheetId="2">#REF!</definedName>
    <definedName name="Excel_BuiltIn_Database_19_3" localSheetId="25">#REF!</definedName>
    <definedName name="Excel_BuiltIn_Database_19_3" localSheetId="22">#REF!</definedName>
    <definedName name="Excel_BuiltIn_Database_19_3" localSheetId="1">#REF!</definedName>
    <definedName name="Excel_BuiltIn_Database_19_3" localSheetId="3">#REF!</definedName>
    <definedName name="Excel_BuiltIn_Database_19_3" localSheetId="10">#REF!</definedName>
    <definedName name="Excel_BuiltIn_Database_19_3" localSheetId="17">#REF!</definedName>
    <definedName name="Excel_BuiltIn_Database_19_3" localSheetId="21">#REF!</definedName>
    <definedName name="Excel_BuiltIn_Database_19_3">#REF!</definedName>
    <definedName name="Excel_BuiltIn_Database_19_7" localSheetId="13">#REF!</definedName>
    <definedName name="Excel_BuiltIn_Database_19_7" localSheetId="20">#REF!</definedName>
    <definedName name="Excel_BuiltIn_Database_19_7" localSheetId="9">#REF!</definedName>
    <definedName name="Excel_BuiltIn_Database_19_7" localSheetId="2">#REF!</definedName>
    <definedName name="Excel_BuiltIn_Database_19_7" localSheetId="25">#REF!</definedName>
    <definedName name="Excel_BuiltIn_Database_19_7" localSheetId="22">#REF!</definedName>
    <definedName name="Excel_BuiltIn_Database_19_7" localSheetId="1">#REF!</definedName>
    <definedName name="Excel_BuiltIn_Database_19_7" localSheetId="3">#REF!</definedName>
    <definedName name="Excel_BuiltIn_Database_19_7" localSheetId="10">#REF!</definedName>
    <definedName name="Excel_BuiltIn_Database_19_7" localSheetId="17">#REF!</definedName>
    <definedName name="Excel_BuiltIn_Database_19_7" localSheetId="21">#REF!</definedName>
    <definedName name="Excel_BuiltIn_Database_19_7">#REF!</definedName>
    <definedName name="Excel_BuiltIn_Database_19_8" localSheetId="13">#REF!</definedName>
    <definedName name="Excel_BuiltIn_Database_19_8" localSheetId="20">#REF!</definedName>
    <definedName name="Excel_BuiltIn_Database_19_8" localSheetId="9">#REF!</definedName>
    <definedName name="Excel_BuiltIn_Database_19_8" localSheetId="2">#REF!</definedName>
    <definedName name="Excel_BuiltIn_Database_19_8" localSheetId="25">#REF!</definedName>
    <definedName name="Excel_BuiltIn_Database_19_8" localSheetId="22">#REF!</definedName>
    <definedName name="Excel_BuiltIn_Database_19_8" localSheetId="1">#REF!</definedName>
    <definedName name="Excel_BuiltIn_Database_19_8" localSheetId="3">#REF!</definedName>
    <definedName name="Excel_BuiltIn_Database_19_8" localSheetId="10">#REF!</definedName>
    <definedName name="Excel_BuiltIn_Database_19_8" localSheetId="17">#REF!</definedName>
    <definedName name="Excel_BuiltIn_Database_19_8" localSheetId="21">#REF!</definedName>
    <definedName name="Excel_BuiltIn_Database_19_8">#REF!</definedName>
    <definedName name="Excel_BuiltIn_Database_2" localSheetId="13">#REF!</definedName>
    <definedName name="Excel_BuiltIn_Database_2" localSheetId="20">#REF!</definedName>
    <definedName name="Excel_BuiltIn_Database_2" localSheetId="9">#REF!</definedName>
    <definedName name="Excel_BuiltIn_Database_2" localSheetId="2">#REF!</definedName>
    <definedName name="Excel_BuiltIn_Database_2" localSheetId="25">#REF!</definedName>
    <definedName name="Excel_BuiltIn_Database_2" localSheetId="22">#REF!</definedName>
    <definedName name="Excel_BuiltIn_Database_2" localSheetId="1">#REF!</definedName>
    <definedName name="Excel_BuiltIn_Database_2" localSheetId="3">#REF!</definedName>
    <definedName name="Excel_BuiltIn_Database_2" localSheetId="10">#REF!</definedName>
    <definedName name="Excel_BuiltIn_Database_2" localSheetId="17">#REF!</definedName>
    <definedName name="Excel_BuiltIn_Database_2" localSheetId="21">#REF!</definedName>
    <definedName name="Excel_BuiltIn_Database_2">#REF!</definedName>
    <definedName name="Excel_BuiltIn_Database_20" localSheetId="13">#REF!</definedName>
    <definedName name="Excel_BuiltIn_Database_20" localSheetId="20">#REF!</definedName>
    <definedName name="Excel_BuiltIn_Database_20" localSheetId="9">#REF!</definedName>
    <definedName name="Excel_BuiltIn_Database_20" localSheetId="2">#REF!</definedName>
    <definedName name="Excel_BuiltIn_Database_20" localSheetId="0">#REF!</definedName>
    <definedName name="Excel_BuiltIn_Database_20" localSheetId="23">#REF!</definedName>
    <definedName name="Excel_BuiltIn_Database_20" localSheetId="25">#REF!</definedName>
    <definedName name="Excel_BuiltIn_Database_20" localSheetId="22">#REF!</definedName>
    <definedName name="Excel_BuiltIn_Database_20" localSheetId="1">#REF!</definedName>
    <definedName name="Excel_BuiltIn_Database_20" localSheetId="4">#REF!</definedName>
    <definedName name="Excel_BuiltIn_Database_20" localSheetId="3">#REF!</definedName>
    <definedName name="Excel_BuiltIn_Database_20" localSheetId="10">#REF!</definedName>
    <definedName name="Excel_BuiltIn_Database_20" localSheetId="17">#REF!</definedName>
    <definedName name="Excel_BuiltIn_Database_20" localSheetId="21">#REF!</definedName>
    <definedName name="Excel_BuiltIn_Database_20">#REF!</definedName>
    <definedName name="Excel_BuiltIn_Database_20_1" localSheetId="13">#REF!</definedName>
    <definedName name="Excel_BuiltIn_Database_20_1" localSheetId="20">#REF!</definedName>
    <definedName name="Excel_BuiltIn_Database_20_1" localSheetId="9">#REF!</definedName>
    <definedName name="Excel_BuiltIn_Database_20_1" localSheetId="2">#REF!</definedName>
    <definedName name="Excel_BuiltIn_Database_20_1" localSheetId="0">#REF!</definedName>
    <definedName name="Excel_BuiltIn_Database_20_1" localSheetId="23">#REF!</definedName>
    <definedName name="Excel_BuiltIn_Database_20_1" localSheetId="25">#REF!</definedName>
    <definedName name="Excel_BuiltIn_Database_20_1" localSheetId="22">#REF!</definedName>
    <definedName name="Excel_BuiltIn_Database_20_1" localSheetId="1">#REF!</definedName>
    <definedName name="Excel_BuiltIn_Database_20_1" localSheetId="4">#REF!</definedName>
    <definedName name="Excel_BuiltIn_Database_20_1" localSheetId="3">#REF!</definedName>
    <definedName name="Excel_BuiltIn_Database_20_1" localSheetId="10">#REF!</definedName>
    <definedName name="Excel_BuiltIn_Database_20_1" localSheetId="17">#REF!</definedName>
    <definedName name="Excel_BuiltIn_Database_20_1" localSheetId="21">#REF!</definedName>
    <definedName name="Excel_BuiltIn_Database_20_1">#REF!</definedName>
    <definedName name="Excel_BuiltIn_Database_20_1_15" localSheetId="13">#REF!</definedName>
    <definedName name="Excel_BuiltIn_Database_20_1_15" localSheetId="20">#REF!</definedName>
    <definedName name="Excel_BuiltIn_Database_20_1_15" localSheetId="9">#REF!</definedName>
    <definedName name="Excel_BuiltIn_Database_20_1_15" localSheetId="2">#REF!</definedName>
    <definedName name="Excel_BuiltIn_Database_20_1_15" localSheetId="25">#REF!</definedName>
    <definedName name="Excel_BuiltIn_Database_20_1_15" localSheetId="22">#REF!</definedName>
    <definedName name="Excel_BuiltIn_Database_20_1_15" localSheetId="1">#REF!</definedName>
    <definedName name="Excel_BuiltIn_Database_20_1_15" localSheetId="3">#REF!</definedName>
    <definedName name="Excel_BuiltIn_Database_20_1_15" localSheetId="10">#REF!</definedName>
    <definedName name="Excel_BuiltIn_Database_20_1_15" localSheetId="17">#REF!</definedName>
    <definedName name="Excel_BuiltIn_Database_20_1_15" localSheetId="21">#REF!</definedName>
    <definedName name="Excel_BuiltIn_Database_20_1_15">#REF!</definedName>
    <definedName name="Excel_BuiltIn_Database_20_1_3" localSheetId="13">#REF!</definedName>
    <definedName name="Excel_BuiltIn_Database_20_1_3" localSheetId="20">#REF!</definedName>
    <definedName name="Excel_BuiltIn_Database_20_1_3" localSheetId="9">#REF!</definedName>
    <definedName name="Excel_BuiltIn_Database_20_1_3" localSheetId="2">#REF!</definedName>
    <definedName name="Excel_BuiltIn_Database_20_1_3" localSheetId="25">#REF!</definedName>
    <definedName name="Excel_BuiltIn_Database_20_1_3" localSheetId="22">#REF!</definedName>
    <definedName name="Excel_BuiltIn_Database_20_1_3" localSheetId="1">#REF!</definedName>
    <definedName name="Excel_BuiltIn_Database_20_1_3" localSheetId="3">#REF!</definedName>
    <definedName name="Excel_BuiltIn_Database_20_1_3" localSheetId="10">#REF!</definedName>
    <definedName name="Excel_BuiltIn_Database_20_1_3" localSheetId="17">#REF!</definedName>
    <definedName name="Excel_BuiltIn_Database_20_1_3" localSheetId="21">#REF!</definedName>
    <definedName name="Excel_BuiltIn_Database_20_1_3">#REF!</definedName>
    <definedName name="Excel_BuiltIn_Database_20_1_7" localSheetId="13">#REF!</definedName>
    <definedName name="Excel_BuiltIn_Database_20_1_7" localSheetId="20">#REF!</definedName>
    <definedName name="Excel_BuiltIn_Database_20_1_7" localSheetId="9">#REF!</definedName>
    <definedName name="Excel_BuiltIn_Database_20_1_7" localSheetId="2">#REF!</definedName>
    <definedName name="Excel_BuiltIn_Database_20_1_7" localSheetId="25">#REF!</definedName>
    <definedName name="Excel_BuiltIn_Database_20_1_7" localSheetId="22">#REF!</definedName>
    <definedName name="Excel_BuiltIn_Database_20_1_7" localSheetId="1">#REF!</definedName>
    <definedName name="Excel_BuiltIn_Database_20_1_7" localSheetId="3">#REF!</definedName>
    <definedName name="Excel_BuiltIn_Database_20_1_7" localSheetId="10">#REF!</definedName>
    <definedName name="Excel_BuiltIn_Database_20_1_7" localSheetId="17">#REF!</definedName>
    <definedName name="Excel_BuiltIn_Database_20_1_7" localSheetId="21">#REF!</definedName>
    <definedName name="Excel_BuiltIn_Database_20_1_7">#REF!</definedName>
    <definedName name="Excel_BuiltIn_Database_20_1_8" localSheetId="13">#REF!</definedName>
    <definedName name="Excel_BuiltIn_Database_20_1_8" localSheetId="20">#REF!</definedName>
    <definedName name="Excel_BuiltIn_Database_20_1_8" localSheetId="9">#REF!</definedName>
    <definedName name="Excel_BuiltIn_Database_20_1_8" localSheetId="2">#REF!</definedName>
    <definedName name="Excel_BuiltIn_Database_20_1_8" localSheetId="25">#REF!</definedName>
    <definedName name="Excel_BuiltIn_Database_20_1_8" localSheetId="22">#REF!</definedName>
    <definedName name="Excel_BuiltIn_Database_20_1_8" localSheetId="1">#REF!</definedName>
    <definedName name="Excel_BuiltIn_Database_20_1_8" localSheetId="3">#REF!</definedName>
    <definedName name="Excel_BuiltIn_Database_20_1_8" localSheetId="10">#REF!</definedName>
    <definedName name="Excel_BuiltIn_Database_20_1_8" localSheetId="17">#REF!</definedName>
    <definedName name="Excel_BuiltIn_Database_20_1_8" localSheetId="21">#REF!</definedName>
    <definedName name="Excel_BuiltIn_Database_20_1_8">#REF!</definedName>
    <definedName name="Excel_BuiltIn_Database_20_15" localSheetId="13">#REF!</definedName>
    <definedName name="Excel_BuiltIn_Database_20_15" localSheetId="20">#REF!</definedName>
    <definedName name="Excel_BuiltIn_Database_20_15" localSheetId="9">#REF!</definedName>
    <definedName name="Excel_BuiltIn_Database_20_15" localSheetId="2">#REF!</definedName>
    <definedName name="Excel_BuiltIn_Database_20_15" localSheetId="25">#REF!</definedName>
    <definedName name="Excel_BuiltIn_Database_20_15" localSheetId="22">#REF!</definedName>
    <definedName name="Excel_BuiltIn_Database_20_15" localSheetId="1">#REF!</definedName>
    <definedName name="Excel_BuiltIn_Database_20_15" localSheetId="3">#REF!</definedName>
    <definedName name="Excel_BuiltIn_Database_20_15" localSheetId="10">#REF!</definedName>
    <definedName name="Excel_BuiltIn_Database_20_15" localSheetId="17">#REF!</definedName>
    <definedName name="Excel_BuiltIn_Database_20_15" localSheetId="21">#REF!</definedName>
    <definedName name="Excel_BuiltIn_Database_20_15">#REF!</definedName>
    <definedName name="Excel_BuiltIn_Database_20_3" localSheetId="13">#REF!</definedName>
    <definedName name="Excel_BuiltIn_Database_20_3" localSheetId="20">#REF!</definedName>
    <definedName name="Excel_BuiltIn_Database_20_3" localSheetId="9">#REF!</definedName>
    <definedName name="Excel_BuiltIn_Database_20_3" localSheetId="2">#REF!</definedName>
    <definedName name="Excel_BuiltIn_Database_20_3" localSheetId="25">#REF!</definedName>
    <definedName name="Excel_BuiltIn_Database_20_3" localSheetId="22">#REF!</definedName>
    <definedName name="Excel_BuiltIn_Database_20_3" localSheetId="1">#REF!</definedName>
    <definedName name="Excel_BuiltIn_Database_20_3" localSheetId="3">#REF!</definedName>
    <definedName name="Excel_BuiltIn_Database_20_3" localSheetId="10">#REF!</definedName>
    <definedName name="Excel_BuiltIn_Database_20_3" localSheetId="17">#REF!</definedName>
    <definedName name="Excel_BuiltIn_Database_20_3" localSheetId="21">#REF!</definedName>
    <definedName name="Excel_BuiltIn_Database_20_3">#REF!</definedName>
    <definedName name="Excel_BuiltIn_Database_20_7" localSheetId="13">#REF!</definedName>
    <definedName name="Excel_BuiltIn_Database_20_7" localSheetId="20">#REF!</definedName>
    <definedName name="Excel_BuiltIn_Database_20_7" localSheetId="9">#REF!</definedName>
    <definedName name="Excel_BuiltIn_Database_20_7" localSheetId="2">#REF!</definedName>
    <definedName name="Excel_BuiltIn_Database_20_7" localSheetId="25">#REF!</definedName>
    <definedName name="Excel_BuiltIn_Database_20_7" localSheetId="22">#REF!</definedName>
    <definedName name="Excel_BuiltIn_Database_20_7" localSheetId="1">#REF!</definedName>
    <definedName name="Excel_BuiltIn_Database_20_7" localSheetId="3">#REF!</definedName>
    <definedName name="Excel_BuiltIn_Database_20_7" localSheetId="10">#REF!</definedName>
    <definedName name="Excel_BuiltIn_Database_20_7" localSheetId="17">#REF!</definedName>
    <definedName name="Excel_BuiltIn_Database_20_7" localSheetId="21">#REF!</definedName>
    <definedName name="Excel_BuiltIn_Database_20_7">#REF!</definedName>
    <definedName name="Excel_BuiltIn_Database_20_8" localSheetId="13">#REF!</definedName>
    <definedName name="Excel_BuiltIn_Database_20_8" localSheetId="20">#REF!</definedName>
    <definedName name="Excel_BuiltIn_Database_20_8" localSheetId="9">#REF!</definedName>
    <definedName name="Excel_BuiltIn_Database_20_8" localSheetId="2">#REF!</definedName>
    <definedName name="Excel_BuiltIn_Database_20_8" localSheetId="25">#REF!</definedName>
    <definedName name="Excel_BuiltIn_Database_20_8" localSheetId="22">#REF!</definedName>
    <definedName name="Excel_BuiltIn_Database_20_8" localSheetId="1">#REF!</definedName>
    <definedName name="Excel_BuiltIn_Database_20_8" localSheetId="3">#REF!</definedName>
    <definedName name="Excel_BuiltIn_Database_20_8" localSheetId="10">#REF!</definedName>
    <definedName name="Excel_BuiltIn_Database_20_8" localSheetId="17">#REF!</definedName>
    <definedName name="Excel_BuiltIn_Database_20_8" localSheetId="21">#REF!</definedName>
    <definedName name="Excel_BuiltIn_Database_20_8">#REF!</definedName>
    <definedName name="Excel_BuiltIn_Database_21" localSheetId="13">#REF!</definedName>
    <definedName name="Excel_BuiltIn_Database_21" localSheetId="20">#REF!</definedName>
    <definedName name="Excel_BuiltIn_Database_21" localSheetId="9">#REF!</definedName>
    <definedName name="Excel_BuiltIn_Database_21" localSheetId="2">#REF!</definedName>
    <definedName name="Excel_BuiltIn_Database_21" localSheetId="0">#REF!</definedName>
    <definedName name="Excel_BuiltIn_Database_21" localSheetId="23">#REF!</definedName>
    <definedName name="Excel_BuiltIn_Database_21" localSheetId="25">#REF!</definedName>
    <definedName name="Excel_BuiltIn_Database_21" localSheetId="22">#REF!</definedName>
    <definedName name="Excel_BuiltIn_Database_21" localSheetId="1">#REF!</definedName>
    <definedName name="Excel_BuiltIn_Database_21" localSheetId="4">#REF!</definedName>
    <definedName name="Excel_BuiltIn_Database_21" localSheetId="3">#REF!</definedName>
    <definedName name="Excel_BuiltIn_Database_21" localSheetId="10">#REF!</definedName>
    <definedName name="Excel_BuiltIn_Database_21" localSheetId="17">#REF!</definedName>
    <definedName name="Excel_BuiltIn_Database_21" localSheetId="21">#REF!</definedName>
    <definedName name="Excel_BuiltIn_Database_21">#REF!</definedName>
    <definedName name="Excel_BuiltIn_Database_21_1" localSheetId="13">#REF!</definedName>
    <definedName name="Excel_BuiltIn_Database_21_1" localSheetId="20">#REF!</definedName>
    <definedName name="Excel_BuiltIn_Database_21_1" localSheetId="9">#REF!</definedName>
    <definedName name="Excel_BuiltIn_Database_21_1" localSheetId="2">#REF!</definedName>
    <definedName name="Excel_BuiltIn_Database_21_1" localSheetId="0">#REF!</definedName>
    <definedName name="Excel_BuiltIn_Database_21_1" localSheetId="23">#REF!</definedName>
    <definedName name="Excel_BuiltIn_Database_21_1" localSheetId="25">#REF!</definedName>
    <definedName name="Excel_BuiltIn_Database_21_1" localSheetId="22">#REF!</definedName>
    <definedName name="Excel_BuiltIn_Database_21_1" localSheetId="1">#REF!</definedName>
    <definedName name="Excel_BuiltIn_Database_21_1" localSheetId="4">#REF!</definedName>
    <definedName name="Excel_BuiltIn_Database_21_1" localSheetId="3">#REF!</definedName>
    <definedName name="Excel_BuiltIn_Database_21_1" localSheetId="10">#REF!</definedName>
    <definedName name="Excel_BuiltIn_Database_21_1" localSheetId="17">#REF!</definedName>
    <definedName name="Excel_BuiltIn_Database_21_1" localSheetId="21">#REF!</definedName>
    <definedName name="Excel_BuiltIn_Database_21_1">#REF!</definedName>
    <definedName name="Excel_BuiltIn_Database_21_1_15" localSheetId="13">#REF!</definedName>
    <definedName name="Excel_BuiltIn_Database_21_1_15" localSheetId="20">#REF!</definedName>
    <definedName name="Excel_BuiltIn_Database_21_1_15" localSheetId="9">#REF!</definedName>
    <definedName name="Excel_BuiltIn_Database_21_1_15" localSheetId="2">#REF!</definedName>
    <definedName name="Excel_BuiltIn_Database_21_1_15" localSheetId="25">#REF!</definedName>
    <definedName name="Excel_BuiltIn_Database_21_1_15" localSheetId="22">#REF!</definedName>
    <definedName name="Excel_BuiltIn_Database_21_1_15" localSheetId="1">#REF!</definedName>
    <definedName name="Excel_BuiltIn_Database_21_1_15" localSheetId="3">#REF!</definedName>
    <definedName name="Excel_BuiltIn_Database_21_1_15" localSheetId="10">#REF!</definedName>
    <definedName name="Excel_BuiltIn_Database_21_1_15" localSheetId="17">#REF!</definedName>
    <definedName name="Excel_BuiltIn_Database_21_1_15" localSheetId="21">#REF!</definedName>
    <definedName name="Excel_BuiltIn_Database_21_1_15">#REF!</definedName>
    <definedName name="Excel_BuiltIn_Database_21_1_3" localSheetId="13">#REF!</definedName>
    <definedName name="Excel_BuiltIn_Database_21_1_3" localSheetId="20">#REF!</definedName>
    <definedName name="Excel_BuiltIn_Database_21_1_3" localSheetId="9">#REF!</definedName>
    <definedName name="Excel_BuiltIn_Database_21_1_3" localSheetId="2">#REF!</definedName>
    <definedName name="Excel_BuiltIn_Database_21_1_3" localSheetId="25">#REF!</definedName>
    <definedName name="Excel_BuiltIn_Database_21_1_3" localSheetId="22">#REF!</definedName>
    <definedName name="Excel_BuiltIn_Database_21_1_3" localSheetId="1">#REF!</definedName>
    <definedName name="Excel_BuiltIn_Database_21_1_3" localSheetId="3">#REF!</definedName>
    <definedName name="Excel_BuiltIn_Database_21_1_3" localSheetId="10">#REF!</definedName>
    <definedName name="Excel_BuiltIn_Database_21_1_3" localSheetId="17">#REF!</definedName>
    <definedName name="Excel_BuiltIn_Database_21_1_3" localSheetId="21">#REF!</definedName>
    <definedName name="Excel_BuiltIn_Database_21_1_3">#REF!</definedName>
    <definedName name="Excel_BuiltIn_Database_21_1_7" localSheetId="13">#REF!</definedName>
    <definedName name="Excel_BuiltIn_Database_21_1_7" localSheetId="20">#REF!</definedName>
    <definedName name="Excel_BuiltIn_Database_21_1_7" localSheetId="9">#REF!</definedName>
    <definedName name="Excel_BuiltIn_Database_21_1_7" localSheetId="2">#REF!</definedName>
    <definedName name="Excel_BuiltIn_Database_21_1_7" localSheetId="25">#REF!</definedName>
    <definedName name="Excel_BuiltIn_Database_21_1_7" localSheetId="22">#REF!</definedName>
    <definedName name="Excel_BuiltIn_Database_21_1_7" localSheetId="1">#REF!</definedName>
    <definedName name="Excel_BuiltIn_Database_21_1_7" localSheetId="3">#REF!</definedName>
    <definedName name="Excel_BuiltIn_Database_21_1_7" localSheetId="10">#REF!</definedName>
    <definedName name="Excel_BuiltIn_Database_21_1_7" localSheetId="17">#REF!</definedName>
    <definedName name="Excel_BuiltIn_Database_21_1_7" localSheetId="21">#REF!</definedName>
    <definedName name="Excel_BuiltIn_Database_21_1_7">#REF!</definedName>
    <definedName name="Excel_BuiltIn_Database_21_1_8" localSheetId="13">#REF!</definedName>
    <definedName name="Excel_BuiltIn_Database_21_1_8" localSheetId="20">#REF!</definedName>
    <definedName name="Excel_BuiltIn_Database_21_1_8" localSheetId="9">#REF!</definedName>
    <definedName name="Excel_BuiltIn_Database_21_1_8" localSheetId="2">#REF!</definedName>
    <definedName name="Excel_BuiltIn_Database_21_1_8" localSheetId="25">#REF!</definedName>
    <definedName name="Excel_BuiltIn_Database_21_1_8" localSheetId="22">#REF!</definedName>
    <definedName name="Excel_BuiltIn_Database_21_1_8" localSheetId="1">#REF!</definedName>
    <definedName name="Excel_BuiltIn_Database_21_1_8" localSheetId="3">#REF!</definedName>
    <definedName name="Excel_BuiltIn_Database_21_1_8" localSheetId="10">#REF!</definedName>
    <definedName name="Excel_BuiltIn_Database_21_1_8" localSheetId="17">#REF!</definedName>
    <definedName name="Excel_BuiltIn_Database_21_1_8" localSheetId="21">#REF!</definedName>
    <definedName name="Excel_BuiltIn_Database_21_1_8">#REF!</definedName>
    <definedName name="Excel_BuiltIn_Database_21_15" localSheetId="13">#REF!</definedName>
    <definedName name="Excel_BuiltIn_Database_21_15" localSheetId="20">#REF!</definedName>
    <definedName name="Excel_BuiltIn_Database_21_15" localSheetId="9">#REF!</definedName>
    <definedName name="Excel_BuiltIn_Database_21_15" localSheetId="2">#REF!</definedName>
    <definedName name="Excel_BuiltIn_Database_21_15" localSheetId="25">#REF!</definedName>
    <definedName name="Excel_BuiltIn_Database_21_15" localSheetId="22">#REF!</definedName>
    <definedName name="Excel_BuiltIn_Database_21_15" localSheetId="1">#REF!</definedName>
    <definedName name="Excel_BuiltIn_Database_21_15" localSheetId="3">#REF!</definedName>
    <definedName name="Excel_BuiltIn_Database_21_15" localSheetId="10">#REF!</definedName>
    <definedName name="Excel_BuiltIn_Database_21_15" localSheetId="17">#REF!</definedName>
    <definedName name="Excel_BuiltIn_Database_21_15" localSheetId="21">#REF!</definedName>
    <definedName name="Excel_BuiltIn_Database_21_15">#REF!</definedName>
    <definedName name="Excel_BuiltIn_Database_21_3" localSheetId="13">#REF!</definedName>
    <definedName name="Excel_BuiltIn_Database_21_3" localSheetId="20">#REF!</definedName>
    <definedName name="Excel_BuiltIn_Database_21_3" localSheetId="9">#REF!</definedName>
    <definedName name="Excel_BuiltIn_Database_21_3" localSheetId="2">#REF!</definedName>
    <definedName name="Excel_BuiltIn_Database_21_3" localSheetId="25">#REF!</definedName>
    <definedName name="Excel_BuiltIn_Database_21_3" localSheetId="22">#REF!</definedName>
    <definedName name="Excel_BuiltIn_Database_21_3" localSheetId="1">#REF!</definedName>
    <definedName name="Excel_BuiltIn_Database_21_3" localSheetId="3">#REF!</definedName>
    <definedName name="Excel_BuiltIn_Database_21_3" localSheetId="10">#REF!</definedName>
    <definedName name="Excel_BuiltIn_Database_21_3" localSheetId="17">#REF!</definedName>
    <definedName name="Excel_BuiltIn_Database_21_3" localSheetId="21">#REF!</definedName>
    <definedName name="Excel_BuiltIn_Database_21_3">#REF!</definedName>
    <definedName name="Excel_BuiltIn_Database_21_7" localSheetId="13">#REF!</definedName>
    <definedName name="Excel_BuiltIn_Database_21_7" localSheetId="20">#REF!</definedName>
    <definedName name="Excel_BuiltIn_Database_21_7" localSheetId="9">#REF!</definedName>
    <definedName name="Excel_BuiltIn_Database_21_7" localSheetId="2">#REF!</definedName>
    <definedName name="Excel_BuiltIn_Database_21_7" localSheetId="25">#REF!</definedName>
    <definedName name="Excel_BuiltIn_Database_21_7" localSheetId="22">#REF!</definedName>
    <definedName name="Excel_BuiltIn_Database_21_7" localSheetId="1">#REF!</definedName>
    <definedName name="Excel_BuiltIn_Database_21_7" localSheetId="3">#REF!</definedName>
    <definedName name="Excel_BuiltIn_Database_21_7" localSheetId="10">#REF!</definedName>
    <definedName name="Excel_BuiltIn_Database_21_7" localSheetId="17">#REF!</definedName>
    <definedName name="Excel_BuiltIn_Database_21_7" localSheetId="21">#REF!</definedName>
    <definedName name="Excel_BuiltIn_Database_21_7">#REF!</definedName>
    <definedName name="Excel_BuiltIn_Database_21_8" localSheetId="13">#REF!</definedName>
    <definedName name="Excel_BuiltIn_Database_21_8" localSheetId="20">#REF!</definedName>
    <definedName name="Excel_BuiltIn_Database_21_8" localSheetId="9">#REF!</definedName>
    <definedName name="Excel_BuiltIn_Database_21_8" localSheetId="2">#REF!</definedName>
    <definedName name="Excel_BuiltIn_Database_21_8" localSheetId="25">#REF!</definedName>
    <definedName name="Excel_BuiltIn_Database_21_8" localSheetId="22">#REF!</definedName>
    <definedName name="Excel_BuiltIn_Database_21_8" localSheetId="1">#REF!</definedName>
    <definedName name="Excel_BuiltIn_Database_21_8" localSheetId="3">#REF!</definedName>
    <definedName name="Excel_BuiltIn_Database_21_8" localSheetId="10">#REF!</definedName>
    <definedName name="Excel_BuiltIn_Database_21_8" localSheetId="17">#REF!</definedName>
    <definedName name="Excel_BuiltIn_Database_21_8" localSheetId="21">#REF!</definedName>
    <definedName name="Excel_BuiltIn_Database_21_8">#REF!</definedName>
    <definedName name="Excel_BuiltIn_Database_22" localSheetId="13">#REF!</definedName>
    <definedName name="Excel_BuiltIn_Database_22" localSheetId="20">#REF!</definedName>
    <definedName name="Excel_BuiltIn_Database_22" localSheetId="9">#REF!</definedName>
    <definedName name="Excel_BuiltIn_Database_22" localSheetId="2">#REF!</definedName>
    <definedName name="Excel_BuiltIn_Database_22" localSheetId="0">#REF!</definedName>
    <definedName name="Excel_BuiltIn_Database_22" localSheetId="23">#REF!</definedName>
    <definedName name="Excel_BuiltIn_Database_22" localSheetId="25">#REF!</definedName>
    <definedName name="Excel_BuiltIn_Database_22" localSheetId="22">#REF!</definedName>
    <definedName name="Excel_BuiltIn_Database_22" localSheetId="1">#REF!</definedName>
    <definedName name="Excel_BuiltIn_Database_22" localSheetId="4">#REF!</definedName>
    <definedName name="Excel_BuiltIn_Database_22" localSheetId="3">#REF!</definedName>
    <definedName name="Excel_BuiltIn_Database_22" localSheetId="10">#REF!</definedName>
    <definedName name="Excel_BuiltIn_Database_22" localSheetId="17">#REF!</definedName>
    <definedName name="Excel_BuiltIn_Database_22" localSheetId="21">#REF!</definedName>
    <definedName name="Excel_BuiltIn_Database_22">#REF!</definedName>
    <definedName name="Excel_BuiltIn_Database_22_1" localSheetId="13">#REF!</definedName>
    <definedName name="Excel_BuiltIn_Database_22_1" localSheetId="20">#REF!</definedName>
    <definedName name="Excel_BuiltIn_Database_22_1" localSheetId="9">#REF!</definedName>
    <definedName name="Excel_BuiltIn_Database_22_1" localSheetId="2">#REF!</definedName>
    <definedName name="Excel_BuiltIn_Database_22_1" localSheetId="0">#REF!</definedName>
    <definedName name="Excel_BuiltIn_Database_22_1" localSheetId="23">#REF!</definedName>
    <definedName name="Excel_BuiltIn_Database_22_1" localSheetId="25">#REF!</definedName>
    <definedName name="Excel_BuiltIn_Database_22_1" localSheetId="22">#REF!</definedName>
    <definedName name="Excel_BuiltIn_Database_22_1" localSheetId="1">#REF!</definedName>
    <definedName name="Excel_BuiltIn_Database_22_1" localSheetId="4">#REF!</definedName>
    <definedName name="Excel_BuiltIn_Database_22_1" localSheetId="3">#REF!</definedName>
    <definedName name="Excel_BuiltIn_Database_22_1" localSheetId="10">#REF!</definedName>
    <definedName name="Excel_BuiltIn_Database_22_1" localSheetId="17">#REF!</definedName>
    <definedName name="Excel_BuiltIn_Database_22_1" localSheetId="21">#REF!</definedName>
    <definedName name="Excel_BuiltIn_Database_22_1">#REF!</definedName>
    <definedName name="Excel_BuiltIn_Database_22_1_15" localSheetId="13">#REF!</definedName>
    <definedName name="Excel_BuiltIn_Database_22_1_15" localSheetId="20">#REF!</definedName>
    <definedName name="Excel_BuiltIn_Database_22_1_15" localSheetId="9">#REF!</definedName>
    <definedName name="Excel_BuiltIn_Database_22_1_15" localSheetId="2">#REF!</definedName>
    <definedName name="Excel_BuiltIn_Database_22_1_15" localSheetId="25">#REF!</definedName>
    <definedName name="Excel_BuiltIn_Database_22_1_15" localSheetId="22">#REF!</definedName>
    <definedName name="Excel_BuiltIn_Database_22_1_15" localSheetId="1">#REF!</definedName>
    <definedName name="Excel_BuiltIn_Database_22_1_15" localSheetId="3">#REF!</definedName>
    <definedName name="Excel_BuiltIn_Database_22_1_15" localSheetId="10">#REF!</definedName>
    <definedName name="Excel_BuiltIn_Database_22_1_15" localSheetId="17">#REF!</definedName>
    <definedName name="Excel_BuiltIn_Database_22_1_15" localSheetId="21">#REF!</definedName>
    <definedName name="Excel_BuiltIn_Database_22_1_15">#REF!</definedName>
    <definedName name="Excel_BuiltIn_Database_22_1_3" localSheetId="13">#REF!</definedName>
    <definedName name="Excel_BuiltIn_Database_22_1_3" localSheetId="20">#REF!</definedName>
    <definedName name="Excel_BuiltIn_Database_22_1_3" localSheetId="9">#REF!</definedName>
    <definedName name="Excel_BuiltIn_Database_22_1_3" localSheetId="2">#REF!</definedName>
    <definedName name="Excel_BuiltIn_Database_22_1_3" localSheetId="25">#REF!</definedName>
    <definedName name="Excel_BuiltIn_Database_22_1_3" localSheetId="22">#REF!</definedName>
    <definedName name="Excel_BuiltIn_Database_22_1_3" localSheetId="1">#REF!</definedName>
    <definedName name="Excel_BuiltIn_Database_22_1_3" localSheetId="3">#REF!</definedName>
    <definedName name="Excel_BuiltIn_Database_22_1_3" localSheetId="10">#REF!</definedName>
    <definedName name="Excel_BuiltIn_Database_22_1_3" localSheetId="17">#REF!</definedName>
    <definedName name="Excel_BuiltIn_Database_22_1_3" localSheetId="21">#REF!</definedName>
    <definedName name="Excel_BuiltIn_Database_22_1_3">#REF!</definedName>
    <definedName name="Excel_BuiltIn_Database_22_1_7" localSheetId="13">#REF!</definedName>
    <definedName name="Excel_BuiltIn_Database_22_1_7" localSheetId="20">#REF!</definedName>
    <definedName name="Excel_BuiltIn_Database_22_1_7" localSheetId="9">#REF!</definedName>
    <definedName name="Excel_BuiltIn_Database_22_1_7" localSheetId="2">#REF!</definedName>
    <definedName name="Excel_BuiltIn_Database_22_1_7" localSheetId="25">#REF!</definedName>
    <definedName name="Excel_BuiltIn_Database_22_1_7" localSheetId="22">#REF!</definedName>
    <definedName name="Excel_BuiltIn_Database_22_1_7" localSheetId="1">#REF!</definedName>
    <definedName name="Excel_BuiltIn_Database_22_1_7" localSheetId="3">#REF!</definedName>
    <definedName name="Excel_BuiltIn_Database_22_1_7" localSheetId="10">#REF!</definedName>
    <definedName name="Excel_BuiltIn_Database_22_1_7" localSheetId="17">#REF!</definedName>
    <definedName name="Excel_BuiltIn_Database_22_1_7" localSheetId="21">#REF!</definedName>
    <definedName name="Excel_BuiltIn_Database_22_1_7">#REF!</definedName>
    <definedName name="Excel_BuiltIn_Database_22_1_8" localSheetId="13">#REF!</definedName>
    <definedName name="Excel_BuiltIn_Database_22_1_8" localSheetId="20">#REF!</definedName>
    <definedName name="Excel_BuiltIn_Database_22_1_8" localSheetId="9">#REF!</definedName>
    <definedName name="Excel_BuiltIn_Database_22_1_8" localSheetId="2">#REF!</definedName>
    <definedName name="Excel_BuiltIn_Database_22_1_8" localSheetId="25">#REF!</definedName>
    <definedName name="Excel_BuiltIn_Database_22_1_8" localSheetId="22">#REF!</definedName>
    <definedName name="Excel_BuiltIn_Database_22_1_8" localSheetId="1">#REF!</definedName>
    <definedName name="Excel_BuiltIn_Database_22_1_8" localSheetId="3">#REF!</definedName>
    <definedName name="Excel_BuiltIn_Database_22_1_8" localSheetId="10">#REF!</definedName>
    <definedName name="Excel_BuiltIn_Database_22_1_8" localSheetId="17">#REF!</definedName>
    <definedName name="Excel_BuiltIn_Database_22_1_8" localSheetId="21">#REF!</definedName>
    <definedName name="Excel_BuiltIn_Database_22_1_8">#REF!</definedName>
    <definedName name="Excel_BuiltIn_Database_22_15" localSheetId="13">#REF!</definedName>
    <definedName name="Excel_BuiltIn_Database_22_15" localSheetId="20">#REF!</definedName>
    <definedName name="Excel_BuiltIn_Database_22_15" localSheetId="9">#REF!</definedName>
    <definedName name="Excel_BuiltIn_Database_22_15" localSheetId="2">#REF!</definedName>
    <definedName name="Excel_BuiltIn_Database_22_15" localSheetId="25">#REF!</definedName>
    <definedName name="Excel_BuiltIn_Database_22_15" localSheetId="22">#REF!</definedName>
    <definedName name="Excel_BuiltIn_Database_22_15" localSheetId="1">#REF!</definedName>
    <definedName name="Excel_BuiltIn_Database_22_15" localSheetId="3">#REF!</definedName>
    <definedName name="Excel_BuiltIn_Database_22_15" localSheetId="10">#REF!</definedName>
    <definedName name="Excel_BuiltIn_Database_22_15" localSheetId="17">#REF!</definedName>
    <definedName name="Excel_BuiltIn_Database_22_15" localSheetId="21">#REF!</definedName>
    <definedName name="Excel_BuiltIn_Database_22_15">#REF!</definedName>
    <definedName name="Excel_BuiltIn_Database_22_3" localSheetId="13">#REF!</definedName>
    <definedName name="Excel_BuiltIn_Database_22_3" localSheetId="20">#REF!</definedName>
    <definedName name="Excel_BuiltIn_Database_22_3" localSheetId="9">#REF!</definedName>
    <definedName name="Excel_BuiltIn_Database_22_3" localSheetId="2">#REF!</definedName>
    <definedName name="Excel_BuiltIn_Database_22_3" localSheetId="25">#REF!</definedName>
    <definedName name="Excel_BuiltIn_Database_22_3" localSheetId="22">#REF!</definedName>
    <definedName name="Excel_BuiltIn_Database_22_3" localSheetId="1">#REF!</definedName>
    <definedName name="Excel_BuiltIn_Database_22_3" localSheetId="3">#REF!</definedName>
    <definedName name="Excel_BuiltIn_Database_22_3" localSheetId="10">#REF!</definedName>
    <definedName name="Excel_BuiltIn_Database_22_3" localSheetId="17">#REF!</definedName>
    <definedName name="Excel_BuiltIn_Database_22_3" localSheetId="21">#REF!</definedName>
    <definedName name="Excel_BuiltIn_Database_22_3">#REF!</definedName>
    <definedName name="Excel_BuiltIn_Database_22_7" localSheetId="13">#REF!</definedName>
    <definedName name="Excel_BuiltIn_Database_22_7" localSheetId="20">#REF!</definedName>
    <definedName name="Excel_BuiltIn_Database_22_7" localSheetId="9">#REF!</definedName>
    <definedName name="Excel_BuiltIn_Database_22_7" localSheetId="2">#REF!</definedName>
    <definedName name="Excel_BuiltIn_Database_22_7" localSheetId="25">#REF!</definedName>
    <definedName name="Excel_BuiltIn_Database_22_7" localSheetId="22">#REF!</definedName>
    <definedName name="Excel_BuiltIn_Database_22_7" localSheetId="1">#REF!</definedName>
    <definedName name="Excel_BuiltIn_Database_22_7" localSheetId="3">#REF!</definedName>
    <definedName name="Excel_BuiltIn_Database_22_7" localSheetId="10">#REF!</definedName>
    <definedName name="Excel_BuiltIn_Database_22_7" localSheetId="17">#REF!</definedName>
    <definedName name="Excel_BuiltIn_Database_22_7" localSheetId="21">#REF!</definedName>
    <definedName name="Excel_BuiltIn_Database_22_7">#REF!</definedName>
    <definedName name="Excel_BuiltIn_Database_22_8" localSheetId="13">#REF!</definedName>
    <definedName name="Excel_BuiltIn_Database_22_8" localSheetId="20">#REF!</definedName>
    <definedName name="Excel_BuiltIn_Database_22_8" localSheetId="9">#REF!</definedName>
    <definedName name="Excel_BuiltIn_Database_22_8" localSheetId="2">#REF!</definedName>
    <definedName name="Excel_BuiltIn_Database_22_8" localSheetId="25">#REF!</definedName>
    <definedName name="Excel_BuiltIn_Database_22_8" localSheetId="22">#REF!</definedName>
    <definedName name="Excel_BuiltIn_Database_22_8" localSheetId="1">#REF!</definedName>
    <definedName name="Excel_BuiltIn_Database_22_8" localSheetId="3">#REF!</definedName>
    <definedName name="Excel_BuiltIn_Database_22_8" localSheetId="10">#REF!</definedName>
    <definedName name="Excel_BuiltIn_Database_22_8" localSheetId="17">#REF!</definedName>
    <definedName name="Excel_BuiltIn_Database_22_8" localSheetId="21">#REF!</definedName>
    <definedName name="Excel_BuiltIn_Database_22_8">#REF!</definedName>
    <definedName name="Excel_BuiltIn_Database_23" localSheetId="13">#REF!</definedName>
    <definedName name="Excel_BuiltIn_Database_23" localSheetId="20">#REF!</definedName>
    <definedName name="Excel_BuiltIn_Database_23" localSheetId="9">#REF!</definedName>
    <definedName name="Excel_BuiltIn_Database_23" localSheetId="2">#REF!</definedName>
    <definedName name="Excel_BuiltIn_Database_23" localSheetId="0">#REF!</definedName>
    <definedName name="Excel_BuiltIn_Database_23" localSheetId="23">#REF!</definedName>
    <definedName name="Excel_BuiltIn_Database_23" localSheetId="25">#REF!</definedName>
    <definedName name="Excel_BuiltIn_Database_23" localSheetId="22">#REF!</definedName>
    <definedName name="Excel_BuiltIn_Database_23" localSheetId="1">#REF!</definedName>
    <definedName name="Excel_BuiltIn_Database_23" localSheetId="4">#REF!</definedName>
    <definedName name="Excel_BuiltIn_Database_23" localSheetId="3">#REF!</definedName>
    <definedName name="Excel_BuiltIn_Database_23" localSheetId="10">#REF!</definedName>
    <definedName name="Excel_BuiltIn_Database_23" localSheetId="17">#REF!</definedName>
    <definedName name="Excel_BuiltIn_Database_23" localSheetId="21">#REF!</definedName>
    <definedName name="Excel_BuiltIn_Database_23">#REF!</definedName>
    <definedName name="Excel_BuiltIn_Database_23_1" localSheetId="13">#REF!</definedName>
    <definedName name="Excel_BuiltIn_Database_23_1" localSheetId="20">#REF!</definedName>
    <definedName name="Excel_BuiltIn_Database_23_1" localSheetId="9">#REF!</definedName>
    <definedName name="Excel_BuiltIn_Database_23_1" localSheetId="2">#REF!</definedName>
    <definedName name="Excel_BuiltIn_Database_23_1" localSheetId="0">#REF!</definedName>
    <definedName name="Excel_BuiltIn_Database_23_1" localSheetId="23">#REF!</definedName>
    <definedName name="Excel_BuiltIn_Database_23_1" localSheetId="25">#REF!</definedName>
    <definedName name="Excel_BuiltIn_Database_23_1" localSheetId="22">#REF!</definedName>
    <definedName name="Excel_BuiltIn_Database_23_1" localSheetId="1">#REF!</definedName>
    <definedName name="Excel_BuiltIn_Database_23_1" localSheetId="4">#REF!</definedName>
    <definedName name="Excel_BuiltIn_Database_23_1" localSheetId="3">#REF!</definedName>
    <definedName name="Excel_BuiltIn_Database_23_1" localSheetId="10">#REF!</definedName>
    <definedName name="Excel_BuiltIn_Database_23_1" localSheetId="17">#REF!</definedName>
    <definedName name="Excel_BuiltIn_Database_23_1" localSheetId="21">#REF!</definedName>
    <definedName name="Excel_BuiltIn_Database_23_1">#REF!</definedName>
    <definedName name="Excel_BuiltIn_Database_23_1_15" localSheetId="13">#REF!</definedName>
    <definedName name="Excel_BuiltIn_Database_23_1_15" localSheetId="20">#REF!</definedName>
    <definedName name="Excel_BuiltIn_Database_23_1_15" localSheetId="9">#REF!</definedName>
    <definedName name="Excel_BuiltIn_Database_23_1_15" localSheetId="2">#REF!</definedName>
    <definedName name="Excel_BuiltIn_Database_23_1_15" localSheetId="25">#REF!</definedName>
    <definedName name="Excel_BuiltIn_Database_23_1_15" localSheetId="22">#REF!</definedName>
    <definedName name="Excel_BuiltIn_Database_23_1_15" localSheetId="1">#REF!</definedName>
    <definedName name="Excel_BuiltIn_Database_23_1_15" localSheetId="3">#REF!</definedName>
    <definedName name="Excel_BuiltIn_Database_23_1_15" localSheetId="10">#REF!</definedName>
    <definedName name="Excel_BuiltIn_Database_23_1_15" localSheetId="17">#REF!</definedName>
    <definedName name="Excel_BuiltIn_Database_23_1_15" localSheetId="21">#REF!</definedName>
    <definedName name="Excel_BuiltIn_Database_23_1_15">#REF!</definedName>
    <definedName name="Excel_BuiltIn_Database_23_1_3" localSheetId="13">#REF!</definedName>
    <definedName name="Excel_BuiltIn_Database_23_1_3" localSheetId="20">#REF!</definedName>
    <definedName name="Excel_BuiltIn_Database_23_1_3" localSheetId="9">#REF!</definedName>
    <definedName name="Excel_BuiltIn_Database_23_1_3" localSheetId="2">#REF!</definedName>
    <definedName name="Excel_BuiltIn_Database_23_1_3" localSheetId="25">#REF!</definedName>
    <definedName name="Excel_BuiltIn_Database_23_1_3" localSheetId="22">#REF!</definedName>
    <definedName name="Excel_BuiltIn_Database_23_1_3" localSheetId="1">#REF!</definedName>
    <definedName name="Excel_BuiltIn_Database_23_1_3" localSheetId="3">#REF!</definedName>
    <definedName name="Excel_BuiltIn_Database_23_1_3" localSheetId="10">#REF!</definedName>
    <definedName name="Excel_BuiltIn_Database_23_1_3" localSheetId="17">#REF!</definedName>
    <definedName name="Excel_BuiltIn_Database_23_1_3" localSheetId="21">#REF!</definedName>
    <definedName name="Excel_BuiltIn_Database_23_1_3">#REF!</definedName>
    <definedName name="Excel_BuiltIn_Database_23_1_7" localSheetId="13">#REF!</definedName>
    <definedName name="Excel_BuiltIn_Database_23_1_7" localSheetId="20">#REF!</definedName>
    <definedName name="Excel_BuiltIn_Database_23_1_7" localSheetId="9">#REF!</definedName>
    <definedName name="Excel_BuiltIn_Database_23_1_7" localSheetId="2">#REF!</definedName>
    <definedName name="Excel_BuiltIn_Database_23_1_7" localSheetId="25">#REF!</definedName>
    <definedName name="Excel_BuiltIn_Database_23_1_7" localSheetId="22">#REF!</definedName>
    <definedName name="Excel_BuiltIn_Database_23_1_7" localSheetId="1">#REF!</definedName>
    <definedName name="Excel_BuiltIn_Database_23_1_7" localSheetId="3">#REF!</definedName>
    <definedName name="Excel_BuiltIn_Database_23_1_7" localSheetId="10">#REF!</definedName>
    <definedName name="Excel_BuiltIn_Database_23_1_7" localSheetId="17">#REF!</definedName>
    <definedName name="Excel_BuiltIn_Database_23_1_7" localSheetId="21">#REF!</definedName>
    <definedName name="Excel_BuiltIn_Database_23_1_7">#REF!</definedName>
    <definedName name="Excel_BuiltIn_Database_23_1_8" localSheetId="13">#REF!</definedName>
    <definedName name="Excel_BuiltIn_Database_23_1_8" localSheetId="20">#REF!</definedName>
    <definedName name="Excel_BuiltIn_Database_23_1_8" localSheetId="9">#REF!</definedName>
    <definedName name="Excel_BuiltIn_Database_23_1_8" localSheetId="2">#REF!</definedName>
    <definedName name="Excel_BuiltIn_Database_23_1_8" localSheetId="25">#REF!</definedName>
    <definedName name="Excel_BuiltIn_Database_23_1_8" localSheetId="22">#REF!</definedName>
    <definedName name="Excel_BuiltIn_Database_23_1_8" localSheetId="1">#REF!</definedName>
    <definedName name="Excel_BuiltIn_Database_23_1_8" localSheetId="3">#REF!</definedName>
    <definedName name="Excel_BuiltIn_Database_23_1_8" localSheetId="10">#REF!</definedName>
    <definedName name="Excel_BuiltIn_Database_23_1_8" localSheetId="17">#REF!</definedName>
    <definedName name="Excel_BuiltIn_Database_23_1_8" localSheetId="21">#REF!</definedName>
    <definedName name="Excel_BuiltIn_Database_23_1_8">#REF!</definedName>
    <definedName name="Excel_BuiltIn_Database_23_15" localSheetId="13">#REF!</definedName>
    <definedName name="Excel_BuiltIn_Database_23_15" localSheetId="20">#REF!</definedName>
    <definedName name="Excel_BuiltIn_Database_23_15" localSheetId="9">#REF!</definedName>
    <definedName name="Excel_BuiltIn_Database_23_15" localSheetId="2">#REF!</definedName>
    <definedName name="Excel_BuiltIn_Database_23_15" localSheetId="25">#REF!</definedName>
    <definedName name="Excel_BuiltIn_Database_23_15" localSheetId="22">#REF!</definedName>
    <definedName name="Excel_BuiltIn_Database_23_15" localSheetId="1">#REF!</definedName>
    <definedName name="Excel_BuiltIn_Database_23_15" localSheetId="3">#REF!</definedName>
    <definedName name="Excel_BuiltIn_Database_23_15" localSheetId="10">#REF!</definedName>
    <definedName name="Excel_BuiltIn_Database_23_15" localSheetId="17">#REF!</definedName>
    <definedName name="Excel_BuiltIn_Database_23_15" localSheetId="21">#REF!</definedName>
    <definedName name="Excel_BuiltIn_Database_23_15">#REF!</definedName>
    <definedName name="Excel_BuiltIn_Database_23_3" localSheetId="13">#REF!</definedName>
    <definedName name="Excel_BuiltIn_Database_23_3" localSheetId="20">#REF!</definedName>
    <definedName name="Excel_BuiltIn_Database_23_3" localSheetId="9">#REF!</definedName>
    <definedName name="Excel_BuiltIn_Database_23_3" localSheetId="2">#REF!</definedName>
    <definedName name="Excel_BuiltIn_Database_23_3" localSheetId="25">#REF!</definedName>
    <definedName name="Excel_BuiltIn_Database_23_3" localSheetId="22">#REF!</definedName>
    <definedName name="Excel_BuiltIn_Database_23_3" localSheetId="1">#REF!</definedName>
    <definedName name="Excel_BuiltIn_Database_23_3" localSheetId="3">#REF!</definedName>
    <definedName name="Excel_BuiltIn_Database_23_3" localSheetId="10">#REF!</definedName>
    <definedName name="Excel_BuiltIn_Database_23_3" localSheetId="17">#REF!</definedName>
    <definedName name="Excel_BuiltIn_Database_23_3" localSheetId="21">#REF!</definedName>
    <definedName name="Excel_BuiltIn_Database_23_3">#REF!</definedName>
    <definedName name="Excel_BuiltIn_Database_23_7" localSheetId="13">#REF!</definedName>
    <definedName name="Excel_BuiltIn_Database_23_7" localSheetId="20">#REF!</definedName>
    <definedName name="Excel_BuiltIn_Database_23_7" localSheetId="9">#REF!</definedName>
    <definedName name="Excel_BuiltIn_Database_23_7" localSheetId="2">#REF!</definedName>
    <definedName name="Excel_BuiltIn_Database_23_7" localSheetId="25">#REF!</definedName>
    <definedName name="Excel_BuiltIn_Database_23_7" localSheetId="22">#REF!</definedName>
    <definedName name="Excel_BuiltIn_Database_23_7" localSheetId="1">#REF!</definedName>
    <definedName name="Excel_BuiltIn_Database_23_7" localSheetId="3">#REF!</definedName>
    <definedName name="Excel_BuiltIn_Database_23_7" localSheetId="10">#REF!</definedName>
    <definedName name="Excel_BuiltIn_Database_23_7" localSheetId="17">#REF!</definedName>
    <definedName name="Excel_BuiltIn_Database_23_7" localSheetId="21">#REF!</definedName>
    <definedName name="Excel_BuiltIn_Database_23_7">#REF!</definedName>
    <definedName name="Excel_BuiltIn_Database_23_8" localSheetId="13">#REF!</definedName>
    <definedName name="Excel_BuiltIn_Database_23_8" localSheetId="20">#REF!</definedName>
    <definedName name="Excel_BuiltIn_Database_23_8" localSheetId="9">#REF!</definedName>
    <definedName name="Excel_BuiltIn_Database_23_8" localSheetId="2">#REF!</definedName>
    <definedName name="Excel_BuiltIn_Database_23_8" localSheetId="25">#REF!</definedName>
    <definedName name="Excel_BuiltIn_Database_23_8" localSheetId="22">#REF!</definedName>
    <definedName name="Excel_BuiltIn_Database_23_8" localSheetId="1">#REF!</definedName>
    <definedName name="Excel_BuiltIn_Database_23_8" localSheetId="3">#REF!</definedName>
    <definedName name="Excel_BuiltIn_Database_23_8" localSheetId="10">#REF!</definedName>
    <definedName name="Excel_BuiltIn_Database_23_8" localSheetId="17">#REF!</definedName>
    <definedName name="Excel_BuiltIn_Database_23_8" localSheetId="21">#REF!</definedName>
    <definedName name="Excel_BuiltIn_Database_23_8">#REF!</definedName>
    <definedName name="Excel_BuiltIn_Database_24" localSheetId="13">#REF!</definedName>
    <definedName name="Excel_BuiltIn_Database_24" localSheetId="20">#REF!</definedName>
    <definedName name="Excel_BuiltIn_Database_24" localSheetId="9">#REF!</definedName>
    <definedName name="Excel_BuiltIn_Database_24" localSheetId="2">#REF!</definedName>
    <definedName name="Excel_BuiltIn_Database_24" localSheetId="0">#REF!</definedName>
    <definedName name="Excel_BuiltIn_Database_24" localSheetId="23">#REF!</definedName>
    <definedName name="Excel_BuiltIn_Database_24" localSheetId="25">#REF!</definedName>
    <definedName name="Excel_BuiltIn_Database_24" localSheetId="22">#REF!</definedName>
    <definedName name="Excel_BuiltIn_Database_24" localSheetId="1">#REF!</definedName>
    <definedName name="Excel_BuiltIn_Database_24" localSheetId="4">#REF!</definedName>
    <definedName name="Excel_BuiltIn_Database_24" localSheetId="3">#REF!</definedName>
    <definedName name="Excel_BuiltIn_Database_24" localSheetId="10">#REF!</definedName>
    <definedName name="Excel_BuiltIn_Database_24" localSheetId="17">#REF!</definedName>
    <definedName name="Excel_BuiltIn_Database_24" localSheetId="21">#REF!</definedName>
    <definedName name="Excel_BuiltIn_Database_24">#REF!</definedName>
    <definedName name="Excel_BuiltIn_Database_24_1" localSheetId="13">#REF!</definedName>
    <definedName name="Excel_BuiltIn_Database_24_1" localSheetId="20">#REF!</definedName>
    <definedName name="Excel_BuiltIn_Database_24_1" localSheetId="9">#REF!</definedName>
    <definedName name="Excel_BuiltIn_Database_24_1" localSheetId="2">#REF!</definedName>
    <definedName name="Excel_BuiltIn_Database_24_1" localSheetId="0">#REF!</definedName>
    <definedName name="Excel_BuiltIn_Database_24_1" localSheetId="23">#REF!</definedName>
    <definedName name="Excel_BuiltIn_Database_24_1" localSheetId="25">#REF!</definedName>
    <definedName name="Excel_BuiltIn_Database_24_1" localSheetId="22">#REF!</definedName>
    <definedName name="Excel_BuiltIn_Database_24_1" localSheetId="1">#REF!</definedName>
    <definedName name="Excel_BuiltIn_Database_24_1" localSheetId="4">#REF!</definedName>
    <definedName name="Excel_BuiltIn_Database_24_1" localSheetId="3">#REF!</definedName>
    <definedName name="Excel_BuiltIn_Database_24_1" localSheetId="10">#REF!</definedName>
    <definedName name="Excel_BuiltIn_Database_24_1" localSheetId="17">#REF!</definedName>
    <definedName name="Excel_BuiltIn_Database_24_1" localSheetId="21">#REF!</definedName>
    <definedName name="Excel_BuiltIn_Database_24_1">#REF!</definedName>
    <definedName name="Excel_BuiltIn_Database_24_1_15" localSheetId="13">#REF!</definedName>
    <definedName name="Excel_BuiltIn_Database_24_1_15" localSheetId="20">#REF!</definedName>
    <definedName name="Excel_BuiltIn_Database_24_1_15" localSheetId="9">#REF!</definedName>
    <definedName name="Excel_BuiltIn_Database_24_1_15" localSheetId="2">#REF!</definedName>
    <definedName name="Excel_BuiltIn_Database_24_1_15" localSheetId="25">#REF!</definedName>
    <definedName name="Excel_BuiltIn_Database_24_1_15" localSheetId="22">#REF!</definedName>
    <definedName name="Excel_BuiltIn_Database_24_1_15" localSheetId="1">#REF!</definedName>
    <definedName name="Excel_BuiltIn_Database_24_1_15" localSheetId="3">#REF!</definedName>
    <definedName name="Excel_BuiltIn_Database_24_1_15" localSheetId="10">#REF!</definedName>
    <definedName name="Excel_BuiltIn_Database_24_1_15" localSheetId="17">#REF!</definedName>
    <definedName name="Excel_BuiltIn_Database_24_1_15" localSheetId="21">#REF!</definedName>
    <definedName name="Excel_BuiltIn_Database_24_1_15">#REF!</definedName>
    <definedName name="Excel_BuiltIn_Database_24_1_3" localSheetId="13">#REF!</definedName>
    <definedName name="Excel_BuiltIn_Database_24_1_3" localSheetId="20">#REF!</definedName>
    <definedName name="Excel_BuiltIn_Database_24_1_3" localSheetId="9">#REF!</definedName>
    <definedName name="Excel_BuiltIn_Database_24_1_3" localSheetId="2">#REF!</definedName>
    <definedName name="Excel_BuiltIn_Database_24_1_3" localSheetId="25">#REF!</definedName>
    <definedName name="Excel_BuiltIn_Database_24_1_3" localSheetId="22">#REF!</definedName>
    <definedName name="Excel_BuiltIn_Database_24_1_3" localSheetId="1">#REF!</definedName>
    <definedName name="Excel_BuiltIn_Database_24_1_3" localSheetId="3">#REF!</definedName>
    <definedName name="Excel_BuiltIn_Database_24_1_3" localSheetId="10">#REF!</definedName>
    <definedName name="Excel_BuiltIn_Database_24_1_3" localSheetId="17">#REF!</definedName>
    <definedName name="Excel_BuiltIn_Database_24_1_3" localSheetId="21">#REF!</definedName>
    <definedName name="Excel_BuiltIn_Database_24_1_3">#REF!</definedName>
    <definedName name="Excel_BuiltIn_Database_24_1_7" localSheetId="13">#REF!</definedName>
    <definedName name="Excel_BuiltIn_Database_24_1_7" localSheetId="20">#REF!</definedName>
    <definedName name="Excel_BuiltIn_Database_24_1_7" localSheetId="9">#REF!</definedName>
    <definedName name="Excel_BuiltIn_Database_24_1_7" localSheetId="2">#REF!</definedName>
    <definedName name="Excel_BuiltIn_Database_24_1_7" localSheetId="25">#REF!</definedName>
    <definedName name="Excel_BuiltIn_Database_24_1_7" localSheetId="22">#REF!</definedName>
    <definedName name="Excel_BuiltIn_Database_24_1_7" localSheetId="1">#REF!</definedName>
    <definedName name="Excel_BuiltIn_Database_24_1_7" localSheetId="3">#REF!</definedName>
    <definedName name="Excel_BuiltIn_Database_24_1_7" localSheetId="10">#REF!</definedName>
    <definedName name="Excel_BuiltIn_Database_24_1_7" localSheetId="17">#REF!</definedName>
    <definedName name="Excel_BuiltIn_Database_24_1_7" localSheetId="21">#REF!</definedName>
    <definedName name="Excel_BuiltIn_Database_24_1_7">#REF!</definedName>
    <definedName name="Excel_BuiltIn_Database_24_1_8" localSheetId="13">#REF!</definedName>
    <definedName name="Excel_BuiltIn_Database_24_1_8" localSheetId="20">#REF!</definedName>
    <definedName name="Excel_BuiltIn_Database_24_1_8" localSheetId="9">#REF!</definedName>
    <definedName name="Excel_BuiltIn_Database_24_1_8" localSheetId="2">#REF!</definedName>
    <definedName name="Excel_BuiltIn_Database_24_1_8" localSheetId="25">#REF!</definedName>
    <definedName name="Excel_BuiltIn_Database_24_1_8" localSheetId="22">#REF!</definedName>
    <definedName name="Excel_BuiltIn_Database_24_1_8" localSheetId="1">#REF!</definedName>
    <definedName name="Excel_BuiltIn_Database_24_1_8" localSheetId="3">#REF!</definedName>
    <definedName name="Excel_BuiltIn_Database_24_1_8" localSheetId="10">#REF!</definedName>
    <definedName name="Excel_BuiltIn_Database_24_1_8" localSheetId="17">#REF!</definedName>
    <definedName name="Excel_BuiltIn_Database_24_1_8" localSheetId="21">#REF!</definedName>
    <definedName name="Excel_BuiltIn_Database_24_1_8">#REF!</definedName>
    <definedName name="Excel_BuiltIn_Database_24_15" localSheetId="13">#REF!</definedName>
    <definedName name="Excel_BuiltIn_Database_24_15" localSheetId="20">#REF!</definedName>
    <definedName name="Excel_BuiltIn_Database_24_15" localSheetId="9">#REF!</definedName>
    <definedName name="Excel_BuiltIn_Database_24_15" localSheetId="2">#REF!</definedName>
    <definedName name="Excel_BuiltIn_Database_24_15" localSheetId="25">#REF!</definedName>
    <definedName name="Excel_BuiltIn_Database_24_15" localSheetId="22">#REF!</definedName>
    <definedName name="Excel_BuiltIn_Database_24_15" localSheetId="1">#REF!</definedName>
    <definedName name="Excel_BuiltIn_Database_24_15" localSheetId="3">#REF!</definedName>
    <definedName name="Excel_BuiltIn_Database_24_15" localSheetId="10">#REF!</definedName>
    <definedName name="Excel_BuiltIn_Database_24_15" localSheetId="17">#REF!</definedName>
    <definedName name="Excel_BuiltIn_Database_24_15" localSheetId="21">#REF!</definedName>
    <definedName name="Excel_BuiltIn_Database_24_15">#REF!</definedName>
    <definedName name="Excel_BuiltIn_Database_24_3" localSheetId="13">#REF!</definedName>
    <definedName name="Excel_BuiltIn_Database_24_3" localSheetId="20">#REF!</definedName>
    <definedName name="Excel_BuiltIn_Database_24_3" localSheetId="9">#REF!</definedName>
    <definedName name="Excel_BuiltIn_Database_24_3" localSheetId="2">#REF!</definedName>
    <definedName name="Excel_BuiltIn_Database_24_3" localSheetId="25">#REF!</definedName>
    <definedName name="Excel_BuiltIn_Database_24_3" localSheetId="22">#REF!</definedName>
    <definedName name="Excel_BuiltIn_Database_24_3" localSheetId="1">#REF!</definedName>
    <definedName name="Excel_BuiltIn_Database_24_3" localSheetId="3">#REF!</definedName>
    <definedName name="Excel_BuiltIn_Database_24_3" localSheetId="10">#REF!</definedName>
    <definedName name="Excel_BuiltIn_Database_24_3" localSheetId="17">#REF!</definedName>
    <definedName name="Excel_BuiltIn_Database_24_3" localSheetId="21">#REF!</definedName>
    <definedName name="Excel_BuiltIn_Database_24_3">#REF!</definedName>
    <definedName name="Excel_BuiltIn_Database_24_7" localSheetId="13">#REF!</definedName>
    <definedName name="Excel_BuiltIn_Database_24_7" localSheetId="20">#REF!</definedName>
    <definedName name="Excel_BuiltIn_Database_24_7" localSheetId="9">#REF!</definedName>
    <definedName name="Excel_BuiltIn_Database_24_7" localSheetId="2">#REF!</definedName>
    <definedName name="Excel_BuiltIn_Database_24_7" localSheetId="25">#REF!</definedName>
    <definedName name="Excel_BuiltIn_Database_24_7" localSheetId="22">#REF!</definedName>
    <definedName name="Excel_BuiltIn_Database_24_7" localSheetId="1">#REF!</definedName>
    <definedName name="Excel_BuiltIn_Database_24_7" localSheetId="3">#REF!</definedName>
    <definedName name="Excel_BuiltIn_Database_24_7" localSheetId="10">#REF!</definedName>
    <definedName name="Excel_BuiltIn_Database_24_7" localSheetId="17">#REF!</definedName>
    <definedName name="Excel_BuiltIn_Database_24_7" localSheetId="21">#REF!</definedName>
    <definedName name="Excel_BuiltIn_Database_24_7">#REF!</definedName>
    <definedName name="Excel_BuiltIn_Database_24_8" localSheetId="13">#REF!</definedName>
    <definedName name="Excel_BuiltIn_Database_24_8" localSheetId="20">#REF!</definedName>
    <definedName name="Excel_BuiltIn_Database_24_8" localSheetId="9">#REF!</definedName>
    <definedName name="Excel_BuiltIn_Database_24_8" localSheetId="2">#REF!</definedName>
    <definedName name="Excel_BuiltIn_Database_24_8" localSheetId="25">#REF!</definedName>
    <definedName name="Excel_BuiltIn_Database_24_8" localSheetId="22">#REF!</definedName>
    <definedName name="Excel_BuiltIn_Database_24_8" localSheetId="1">#REF!</definedName>
    <definedName name="Excel_BuiltIn_Database_24_8" localSheetId="3">#REF!</definedName>
    <definedName name="Excel_BuiltIn_Database_24_8" localSheetId="10">#REF!</definedName>
    <definedName name="Excel_BuiltIn_Database_24_8" localSheetId="17">#REF!</definedName>
    <definedName name="Excel_BuiltIn_Database_24_8" localSheetId="21">#REF!</definedName>
    <definedName name="Excel_BuiltIn_Database_24_8">#REF!</definedName>
    <definedName name="Excel_BuiltIn_Database_25" localSheetId="13">#REF!</definedName>
    <definedName name="Excel_BuiltIn_Database_25" localSheetId="20">#REF!</definedName>
    <definedName name="Excel_BuiltIn_Database_25" localSheetId="9">#REF!</definedName>
    <definedName name="Excel_BuiltIn_Database_25" localSheetId="2">#REF!</definedName>
    <definedName name="Excel_BuiltIn_Database_25" localSheetId="0">#REF!</definedName>
    <definedName name="Excel_BuiltIn_Database_25" localSheetId="23">#REF!</definedName>
    <definedName name="Excel_BuiltIn_Database_25" localSheetId="25">#REF!</definedName>
    <definedName name="Excel_BuiltIn_Database_25" localSheetId="22">#REF!</definedName>
    <definedName name="Excel_BuiltIn_Database_25" localSheetId="1">#REF!</definedName>
    <definedName name="Excel_BuiltIn_Database_25" localSheetId="4">#REF!</definedName>
    <definedName name="Excel_BuiltIn_Database_25" localSheetId="3">#REF!</definedName>
    <definedName name="Excel_BuiltIn_Database_25" localSheetId="10">#REF!</definedName>
    <definedName name="Excel_BuiltIn_Database_25" localSheetId="17">#REF!</definedName>
    <definedName name="Excel_BuiltIn_Database_25" localSheetId="21">#REF!</definedName>
    <definedName name="Excel_BuiltIn_Database_25">#REF!</definedName>
    <definedName name="Excel_BuiltIn_Database_25_1" localSheetId="13">#REF!</definedName>
    <definedName name="Excel_BuiltIn_Database_25_1" localSheetId="20">#REF!</definedName>
    <definedName name="Excel_BuiltIn_Database_25_1" localSheetId="9">#REF!</definedName>
    <definedName name="Excel_BuiltIn_Database_25_1" localSheetId="2">#REF!</definedName>
    <definedName name="Excel_BuiltIn_Database_25_1" localSheetId="0">#REF!</definedName>
    <definedName name="Excel_BuiltIn_Database_25_1" localSheetId="23">#REF!</definedName>
    <definedName name="Excel_BuiltIn_Database_25_1" localSheetId="25">#REF!</definedName>
    <definedName name="Excel_BuiltIn_Database_25_1" localSheetId="22">#REF!</definedName>
    <definedName name="Excel_BuiltIn_Database_25_1" localSheetId="1">#REF!</definedName>
    <definedName name="Excel_BuiltIn_Database_25_1" localSheetId="4">#REF!</definedName>
    <definedName name="Excel_BuiltIn_Database_25_1" localSheetId="3">#REF!</definedName>
    <definedName name="Excel_BuiltIn_Database_25_1" localSheetId="10">#REF!</definedName>
    <definedName name="Excel_BuiltIn_Database_25_1" localSheetId="17">#REF!</definedName>
    <definedName name="Excel_BuiltIn_Database_25_1" localSheetId="21">#REF!</definedName>
    <definedName name="Excel_BuiltIn_Database_25_1">#REF!</definedName>
    <definedName name="Excel_BuiltIn_Database_25_1_15" localSheetId="13">#REF!</definedName>
    <definedName name="Excel_BuiltIn_Database_25_1_15" localSheetId="20">#REF!</definedName>
    <definedName name="Excel_BuiltIn_Database_25_1_15" localSheetId="9">#REF!</definedName>
    <definedName name="Excel_BuiltIn_Database_25_1_15" localSheetId="2">#REF!</definedName>
    <definedName name="Excel_BuiltIn_Database_25_1_15" localSheetId="25">#REF!</definedName>
    <definedName name="Excel_BuiltIn_Database_25_1_15" localSheetId="22">#REF!</definedName>
    <definedName name="Excel_BuiltIn_Database_25_1_15" localSheetId="1">#REF!</definedName>
    <definedName name="Excel_BuiltIn_Database_25_1_15" localSheetId="3">#REF!</definedName>
    <definedName name="Excel_BuiltIn_Database_25_1_15" localSheetId="10">#REF!</definedName>
    <definedName name="Excel_BuiltIn_Database_25_1_15" localSheetId="17">#REF!</definedName>
    <definedName name="Excel_BuiltIn_Database_25_1_15" localSheetId="21">#REF!</definedName>
    <definedName name="Excel_BuiltIn_Database_25_1_15">#REF!</definedName>
    <definedName name="Excel_BuiltIn_Database_25_1_3" localSheetId="13">#REF!</definedName>
    <definedName name="Excel_BuiltIn_Database_25_1_3" localSheetId="20">#REF!</definedName>
    <definedName name="Excel_BuiltIn_Database_25_1_3" localSheetId="9">#REF!</definedName>
    <definedName name="Excel_BuiltIn_Database_25_1_3" localSheetId="2">#REF!</definedName>
    <definedName name="Excel_BuiltIn_Database_25_1_3" localSheetId="25">#REF!</definedName>
    <definedName name="Excel_BuiltIn_Database_25_1_3" localSheetId="22">#REF!</definedName>
    <definedName name="Excel_BuiltIn_Database_25_1_3" localSheetId="1">#REF!</definedName>
    <definedName name="Excel_BuiltIn_Database_25_1_3" localSheetId="3">#REF!</definedName>
    <definedName name="Excel_BuiltIn_Database_25_1_3" localSheetId="10">#REF!</definedName>
    <definedName name="Excel_BuiltIn_Database_25_1_3" localSheetId="17">#REF!</definedName>
    <definedName name="Excel_BuiltIn_Database_25_1_3" localSheetId="21">#REF!</definedName>
    <definedName name="Excel_BuiltIn_Database_25_1_3">#REF!</definedName>
    <definedName name="Excel_BuiltIn_Database_25_1_7" localSheetId="13">#REF!</definedName>
    <definedName name="Excel_BuiltIn_Database_25_1_7" localSheetId="20">#REF!</definedName>
    <definedName name="Excel_BuiltIn_Database_25_1_7" localSheetId="9">#REF!</definedName>
    <definedName name="Excel_BuiltIn_Database_25_1_7" localSheetId="2">#REF!</definedName>
    <definedName name="Excel_BuiltIn_Database_25_1_7" localSheetId="25">#REF!</definedName>
    <definedName name="Excel_BuiltIn_Database_25_1_7" localSheetId="22">#REF!</definedName>
    <definedName name="Excel_BuiltIn_Database_25_1_7" localSheetId="1">#REF!</definedName>
    <definedName name="Excel_BuiltIn_Database_25_1_7" localSheetId="3">#REF!</definedName>
    <definedName name="Excel_BuiltIn_Database_25_1_7" localSheetId="10">#REF!</definedName>
    <definedName name="Excel_BuiltIn_Database_25_1_7" localSheetId="17">#REF!</definedName>
    <definedName name="Excel_BuiltIn_Database_25_1_7" localSheetId="21">#REF!</definedName>
    <definedName name="Excel_BuiltIn_Database_25_1_7">#REF!</definedName>
    <definedName name="Excel_BuiltIn_Database_25_1_8" localSheetId="13">#REF!</definedName>
    <definedName name="Excel_BuiltIn_Database_25_1_8" localSheetId="20">#REF!</definedName>
    <definedName name="Excel_BuiltIn_Database_25_1_8" localSheetId="9">#REF!</definedName>
    <definedName name="Excel_BuiltIn_Database_25_1_8" localSheetId="2">#REF!</definedName>
    <definedName name="Excel_BuiltIn_Database_25_1_8" localSheetId="25">#REF!</definedName>
    <definedName name="Excel_BuiltIn_Database_25_1_8" localSheetId="22">#REF!</definedName>
    <definedName name="Excel_BuiltIn_Database_25_1_8" localSheetId="1">#REF!</definedName>
    <definedName name="Excel_BuiltIn_Database_25_1_8" localSheetId="3">#REF!</definedName>
    <definedName name="Excel_BuiltIn_Database_25_1_8" localSheetId="10">#REF!</definedName>
    <definedName name="Excel_BuiltIn_Database_25_1_8" localSheetId="17">#REF!</definedName>
    <definedName name="Excel_BuiltIn_Database_25_1_8" localSheetId="21">#REF!</definedName>
    <definedName name="Excel_BuiltIn_Database_25_1_8">#REF!</definedName>
    <definedName name="Excel_BuiltIn_Database_25_15" localSheetId="13">#REF!</definedName>
    <definedName name="Excel_BuiltIn_Database_25_15" localSheetId="20">#REF!</definedName>
    <definedName name="Excel_BuiltIn_Database_25_15" localSheetId="9">#REF!</definedName>
    <definedName name="Excel_BuiltIn_Database_25_15" localSheetId="2">#REF!</definedName>
    <definedName name="Excel_BuiltIn_Database_25_15" localSheetId="25">#REF!</definedName>
    <definedName name="Excel_BuiltIn_Database_25_15" localSheetId="22">#REF!</definedName>
    <definedName name="Excel_BuiltIn_Database_25_15" localSheetId="1">#REF!</definedName>
    <definedName name="Excel_BuiltIn_Database_25_15" localSheetId="3">#REF!</definedName>
    <definedName name="Excel_BuiltIn_Database_25_15" localSheetId="10">#REF!</definedName>
    <definedName name="Excel_BuiltIn_Database_25_15" localSheetId="17">#REF!</definedName>
    <definedName name="Excel_BuiltIn_Database_25_15" localSheetId="21">#REF!</definedName>
    <definedName name="Excel_BuiltIn_Database_25_15">#REF!</definedName>
    <definedName name="Excel_BuiltIn_Database_25_3" localSheetId="13">#REF!</definedName>
    <definedName name="Excel_BuiltIn_Database_25_3" localSheetId="20">#REF!</definedName>
    <definedName name="Excel_BuiltIn_Database_25_3" localSheetId="9">#REF!</definedName>
    <definedName name="Excel_BuiltIn_Database_25_3" localSheetId="2">#REF!</definedName>
    <definedName name="Excel_BuiltIn_Database_25_3" localSheetId="25">#REF!</definedName>
    <definedName name="Excel_BuiltIn_Database_25_3" localSheetId="22">#REF!</definedName>
    <definedName name="Excel_BuiltIn_Database_25_3" localSheetId="1">#REF!</definedName>
    <definedName name="Excel_BuiltIn_Database_25_3" localSheetId="3">#REF!</definedName>
    <definedName name="Excel_BuiltIn_Database_25_3" localSheetId="10">#REF!</definedName>
    <definedName name="Excel_BuiltIn_Database_25_3" localSheetId="17">#REF!</definedName>
    <definedName name="Excel_BuiltIn_Database_25_3" localSheetId="21">#REF!</definedName>
    <definedName name="Excel_BuiltIn_Database_25_3">#REF!</definedName>
    <definedName name="Excel_BuiltIn_Database_25_7" localSheetId="13">#REF!</definedName>
    <definedName name="Excel_BuiltIn_Database_25_7" localSheetId="20">#REF!</definedName>
    <definedName name="Excel_BuiltIn_Database_25_7" localSheetId="9">#REF!</definedName>
    <definedName name="Excel_BuiltIn_Database_25_7" localSheetId="2">#REF!</definedName>
    <definedName name="Excel_BuiltIn_Database_25_7" localSheetId="25">#REF!</definedName>
    <definedName name="Excel_BuiltIn_Database_25_7" localSheetId="22">#REF!</definedName>
    <definedName name="Excel_BuiltIn_Database_25_7" localSheetId="1">#REF!</definedName>
    <definedName name="Excel_BuiltIn_Database_25_7" localSheetId="3">#REF!</definedName>
    <definedName name="Excel_BuiltIn_Database_25_7" localSheetId="10">#REF!</definedName>
    <definedName name="Excel_BuiltIn_Database_25_7" localSheetId="17">#REF!</definedName>
    <definedName name="Excel_BuiltIn_Database_25_7" localSheetId="21">#REF!</definedName>
    <definedName name="Excel_BuiltIn_Database_25_7">#REF!</definedName>
    <definedName name="Excel_BuiltIn_Database_25_8" localSheetId="13">#REF!</definedName>
    <definedName name="Excel_BuiltIn_Database_25_8" localSheetId="20">#REF!</definedName>
    <definedName name="Excel_BuiltIn_Database_25_8" localSheetId="9">#REF!</definedName>
    <definedName name="Excel_BuiltIn_Database_25_8" localSheetId="2">#REF!</definedName>
    <definedName name="Excel_BuiltIn_Database_25_8" localSheetId="25">#REF!</definedName>
    <definedName name="Excel_BuiltIn_Database_25_8" localSheetId="22">#REF!</definedName>
    <definedName name="Excel_BuiltIn_Database_25_8" localSheetId="1">#REF!</definedName>
    <definedName name="Excel_BuiltIn_Database_25_8" localSheetId="3">#REF!</definedName>
    <definedName name="Excel_BuiltIn_Database_25_8" localSheetId="10">#REF!</definedName>
    <definedName name="Excel_BuiltIn_Database_25_8" localSheetId="17">#REF!</definedName>
    <definedName name="Excel_BuiltIn_Database_25_8" localSheetId="21">#REF!</definedName>
    <definedName name="Excel_BuiltIn_Database_25_8">#REF!</definedName>
    <definedName name="Excel_BuiltIn_Database_27" localSheetId="13">#REF!</definedName>
    <definedName name="Excel_BuiltIn_Database_27" localSheetId="20">#REF!</definedName>
    <definedName name="Excel_BuiltIn_Database_27" localSheetId="9">#REF!</definedName>
    <definedName name="Excel_BuiltIn_Database_27" localSheetId="2">#REF!</definedName>
    <definedName name="Excel_BuiltIn_Database_27" localSheetId="0">#REF!</definedName>
    <definedName name="Excel_BuiltIn_Database_27" localSheetId="23">#REF!</definedName>
    <definedName name="Excel_BuiltIn_Database_27" localSheetId="25">#REF!</definedName>
    <definedName name="Excel_BuiltIn_Database_27" localSheetId="22">#REF!</definedName>
    <definedName name="Excel_BuiltIn_Database_27" localSheetId="1">#REF!</definedName>
    <definedName name="Excel_BuiltIn_Database_27" localSheetId="4">#REF!</definedName>
    <definedName name="Excel_BuiltIn_Database_27" localSheetId="3">#REF!</definedName>
    <definedName name="Excel_BuiltIn_Database_27" localSheetId="10">#REF!</definedName>
    <definedName name="Excel_BuiltIn_Database_27" localSheetId="17">#REF!</definedName>
    <definedName name="Excel_BuiltIn_Database_27" localSheetId="21">#REF!</definedName>
    <definedName name="Excel_BuiltIn_Database_27">#REF!</definedName>
    <definedName name="Excel_BuiltIn_Database_27_1" localSheetId="13">#REF!</definedName>
    <definedName name="Excel_BuiltIn_Database_27_1" localSheetId="20">#REF!</definedName>
    <definedName name="Excel_BuiltIn_Database_27_1" localSheetId="9">#REF!</definedName>
    <definedName name="Excel_BuiltIn_Database_27_1" localSheetId="2">#REF!</definedName>
    <definedName name="Excel_BuiltIn_Database_27_1" localSheetId="0">#REF!</definedName>
    <definedName name="Excel_BuiltIn_Database_27_1" localSheetId="23">#REF!</definedName>
    <definedName name="Excel_BuiltIn_Database_27_1" localSheetId="25">#REF!</definedName>
    <definedName name="Excel_BuiltIn_Database_27_1" localSheetId="22">#REF!</definedName>
    <definedName name="Excel_BuiltIn_Database_27_1" localSheetId="1">#REF!</definedName>
    <definedName name="Excel_BuiltIn_Database_27_1" localSheetId="4">#REF!</definedName>
    <definedName name="Excel_BuiltIn_Database_27_1" localSheetId="3">#REF!</definedName>
    <definedName name="Excel_BuiltIn_Database_27_1" localSheetId="10">#REF!</definedName>
    <definedName name="Excel_BuiltIn_Database_27_1" localSheetId="17">#REF!</definedName>
    <definedName name="Excel_BuiltIn_Database_27_1" localSheetId="21">#REF!</definedName>
    <definedName name="Excel_BuiltIn_Database_27_1">#REF!</definedName>
    <definedName name="Excel_BuiltIn_Database_27_1_15" localSheetId="13">#REF!</definedName>
    <definedName name="Excel_BuiltIn_Database_27_1_15" localSheetId="20">#REF!</definedName>
    <definedName name="Excel_BuiltIn_Database_27_1_15" localSheetId="9">#REF!</definedName>
    <definedName name="Excel_BuiltIn_Database_27_1_15" localSheetId="2">#REF!</definedName>
    <definedName name="Excel_BuiltIn_Database_27_1_15" localSheetId="25">#REF!</definedName>
    <definedName name="Excel_BuiltIn_Database_27_1_15" localSheetId="22">#REF!</definedName>
    <definedName name="Excel_BuiltIn_Database_27_1_15" localSheetId="1">#REF!</definedName>
    <definedName name="Excel_BuiltIn_Database_27_1_15" localSheetId="3">#REF!</definedName>
    <definedName name="Excel_BuiltIn_Database_27_1_15" localSheetId="10">#REF!</definedName>
    <definedName name="Excel_BuiltIn_Database_27_1_15" localSheetId="17">#REF!</definedName>
    <definedName name="Excel_BuiltIn_Database_27_1_15" localSheetId="21">#REF!</definedName>
    <definedName name="Excel_BuiltIn_Database_27_1_15">#REF!</definedName>
    <definedName name="Excel_BuiltIn_Database_27_1_3" localSheetId="13">#REF!</definedName>
    <definedName name="Excel_BuiltIn_Database_27_1_3" localSheetId="20">#REF!</definedName>
    <definedName name="Excel_BuiltIn_Database_27_1_3" localSheetId="9">#REF!</definedName>
    <definedName name="Excel_BuiltIn_Database_27_1_3" localSheetId="2">#REF!</definedName>
    <definedName name="Excel_BuiltIn_Database_27_1_3" localSheetId="25">#REF!</definedName>
    <definedName name="Excel_BuiltIn_Database_27_1_3" localSheetId="22">#REF!</definedName>
    <definedName name="Excel_BuiltIn_Database_27_1_3" localSheetId="1">#REF!</definedName>
    <definedName name="Excel_BuiltIn_Database_27_1_3" localSheetId="3">#REF!</definedName>
    <definedName name="Excel_BuiltIn_Database_27_1_3" localSheetId="10">#REF!</definedName>
    <definedName name="Excel_BuiltIn_Database_27_1_3" localSheetId="17">#REF!</definedName>
    <definedName name="Excel_BuiltIn_Database_27_1_3" localSheetId="21">#REF!</definedName>
    <definedName name="Excel_BuiltIn_Database_27_1_3">#REF!</definedName>
    <definedName name="Excel_BuiltIn_Database_27_1_7" localSheetId="13">#REF!</definedName>
    <definedName name="Excel_BuiltIn_Database_27_1_7" localSheetId="20">#REF!</definedName>
    <definedName name="Excel_BuiltIn_Database_27_1_7" localSheetId="9">#REF!</definedName>
    <definedName name="Excel_BuiltIn_Database_27_1_7" localSheetId="2">#REF!</definedName>
    <definedName name="Excel_BuiltIn_Database_27_1_7" localSheetId="25">#REF!</definedName>
    <definedName name="Excel_BuiltIn_Database_27_1_7" localSheetId="22">#REF!</definedName>
    <definedName name="Excel_BuiltIn_Database_27_1_7" localSheetId="1">#REF!</definedName>
    <definedName name="Excel_BuiltIn_Database_27_1_7" localSheetId="3">#REF!</definedName>
    <definedName name="Excel_BuiltIn_Database_27_1_7" localSheetId="10">#REF!</definedName>
    <definedName name="Excel_BuiltIn_Database_27_1_7" localSheetId="17">#REF!</definedName>
    <definedName name="Excel_BuiltIn_Database_27_1_7" localSheetId="21">#REF!</definedName>
    <definedName name="Excel_BuiltIn_Database_27_1_7">#REF!</definedName>
    <definedName name="Excel_BuiltIn_Database_27_1_8" localSheetId="13">#REF!</definedName>
    <definedName name="Excel_BuiltIn_Database_27_1_8" localSheetId="20">#REF!</definedName>
    <definedName name="Excel_BuiltIn_Database_27_1_8" localSheetId="9">#REF!</definedName>
    <definedName name="Excel_BuiltIn_Database_27_1_8" localSheetId="2">#REF!</definedName>
    <definedName name="Excel_BuiltIn_Database_27_1_8" localSheetId="25">#REF!</definedName>
    <definedName name="Excel_BuiltIn_Database_27_1_8" localSheetId="22">#REF!</definedName>
    <definedName name="Excel_BuiltIn_Database_27_1_8" localSheetId="1">#REF!</definedName>
    <definedName name="Excel_BuiltIn_Database_27_1_8" localSheetId="3">#REF!</definedName>
    <definedName name="Excel_BuiltIn_Database_27_1_8" localSheetId="10">#REF!</definedName>
    <definedName name="Excel_BuiltIn_Database_27_1_8" localSheetId="17">#REF!</definedName>
    <definedName name="Excel_BuiltIn_Database_27_1_8" localSheetId="21">#REF!</definedName>
    <definedName name="Excel_BuiltIn_Database_27_1_8">#REF!</definedName>
    <definedName name="Excel_BuiltIn_Database_27_15" localSheetId="13">#REF!</definedName>
    <definedName name="Excel_BuiltIn_Database_27_15" localSheetId="20">#REF!</definedName>
    <definedName name="Excel_BuiltIn_Database_27_15" localSheetId="9">#REF!</definedName>
    <definedName name="Excel_BuiltIn_Database_27_15" localSheetId="2">#REF!</definedName>
    <definedName name="Excel_BuiltIn_Database_27_15" localSheetId="25">#REF!</definedName>
    <definedName name="Excel_BuiltIn_Database_27_15" localSheetId="22">#REF!</definedName>
    <definedName name="Excel_BuiltIn_Database_27_15" localSheetId="1">#REF!</definedName>
    <definedName name="Excel_BuiltIn_Database_27_15" localSheetId="3">#REF!</definedName>
    <definedName name="Excel_BuiltIn_Database_27_15" localSheetId="10">#REF!</definedName>
    <definedName name="Excel_BuiltIn_Database_27_15" localSheetId="17">#REF!</definedName>
    <definedName name="Excel_BuiltIn_Database_27_15" localSheetId="21">#REF!</definedName>
    <definedName name="Excel_BuiltIn_Database_27_15">#REF!</definedName>
    <definedName name="Excel_BuiltIn_Database_27_3" localSheetId="13">#REF!</definedName>
    <definedName name="Excel_BuiltIn_Database_27_3" localSheetId="20">#REF!</definedName>
    <definedName name="Excel_BuiltIn_Database_27_3" localSheetId="9">#REF!</definedName>
    <definedName name="Excel_BuiltIn_Database_27_3" localSheetId="2">#REF!</definedName>
    <definedName name="Excel_BuiltIn_Database_27_3" localSheetId="25">#REF!</definedName>
    <definedName name="Excel_BuiltIn_Database_27_3" localSheetId="22">#REF!</definedName>
    <definedName name="Excel_BuiltIn_Database_27_3" localSheetId="1">#REF!</definedName>
    <definedName name="Excel_BuiltIn_Database_27_3" localSheetId="3">#REF!</definedName>
    <definedName name="Excel_BuiltIn_Database_27_3" localSheetId="10">#REF!</definedName>
    <definedName name="Excel_BuiltIn_Database_27_3" localSheetId="17">#REF!</definedName>
    <definedName name="Excel_BuiltIn_Database_27_3" localSheetId="21">#REF!</definedName>
    <definedName name="Excel_BuiltIn_Database_27_3">#REF!</definedName>
    <definedName name="Excel_BuiltIn_Database_27_7" localSheetId="13">#REF!</definedName>
    <definedName name="Excel_BuiltIn_Database_27_7" localSheetId="20">#REF!</definedName>
    <definedName name="Excel_BuiltIn_Database_27_7" localSheetId="9">#REF!</definedName>
    <definedName name="Excel_BuiltIn_Database_27_7" localSheetId="2">#REF!</definedName>
    <definedName name="Excel_BuiltIn_Database_27_7" localSheetId="25">#REF!</definedName>
    <definedName name="Excel_BuiltIn_Database_27_7" localSheetId="22">#REF!</definedName>
    <definedName name="Excel_BuiltIn_Database_27_7" localSheetId="1">#REF!</definedName>
    <definedName name="Excel_BuiltIn_Database_27_7" localSheetId="3">#REF!</definedName>
    <definedName name="Excel_BuiltIn_Database_27_7" localSheetId="10">#REF!</definedName>
    <definedName name="Excel_BuiltIn_Database_27_7" localSheetId="17">#REF!</definedName>
    <definedName name="Excel_BuiltIn_Database_27_7" localSheetId="21">#REF!</definedName>
    <definedName name="Excel_BuiltIn_Database_27_7">#REF!</definedName>
    <definedName name="Excel_BuiltIn_Database_27_8" localSheetId="13">#REF!</definedName>
    <definedName name="Excel_BuiltIn_Database_27_8" localSheetId="20">#REF!</definedName>
    <definedName name="Excel_BuiltIn_Database_27_8" localSheetId="9">#REF!</definedName>
    <definedName name="Excel_BuiltIn_Database_27_8" localSheetId="2">#REF!</definedName>
    <definedName name="Excel_BuiltIn_Database_27_8" localSheetId="25">#REF!</definedName>
    <definedName name="Excel_BuiltIn_Database_27_8" localSheetId="22">#REF!</definedName>
    <definedName name="Excel_BuiltIn_Database_27_8" localSheetId="1">#REF!</definedName>
    <definedName name="Excel_BuiltIn_Database_27_8" localSheetId="3">#REF!</definedName>
    <definedName name="Excel_BuiltIn_Database_27_8" localSheetId="10">#REF!</definedName>
    <definedName name="Excel_BuiltIn_Database_27_8" localSheetId="17">#REF!</definedName>
    <definedName name="Excel_BuiltIn_Database_27_8" localSheetId="21">#REF!</definedName>
    <definedName name="Excel_BuiltIn_Database_27_8">#REF!</definedName>
    <definedName name="Excel_BuiltIn_Database_29" localSheetId="13">#REF!</definedName>
    <definedName name="Excel_BuiltIn_Database_29" localSheetId="20">#REF!</definedName>
    <definedName name="Excel_BuiltIn_Database_29" localSheetId="9">#REF!</definedName>
    <definedName name="Excel_BuiltIn_Database_29" localSheetId="2">#REF!</definedName>
    <definedName name="Excel_BuiltIn_Database_29" localSheetId="0">#REF!</definedName>
    <definedName name="Excel_BuiltIn_Database_29" localSheetId="23">#REF!</definedName>
    <definedName name="Excel_BuiltIn_Database_29" localSheetId="25">#REF!</definedName>
    <definedName name="Excel_BuiltIn_Database_29" localSheetId="22">#REF!</definedName>
    <definedName name="Excel_BuiltIn_Database_29" localSheetId="1">#REF!</definedName>
    <definedName name="Excel_BuiltIn_Database_29" localSheetId="4">#REF!</definedName>
    <definedName name="Excel_BuiltIn_Database_29" localSheetId="3">#REF!</definedName>
    <definedName name="Excel_BuiltIn_Database_29" localSheetId="10">#REF!</definedName>
    <definedName name="Excel_BuiltIn_Database_29" localSheetId="17">#REF!</definedName>
    <definedName name="Excel_BuiltIn_Database_29" localSheetId="21">#REF!</definedName>
    <definedName name="Excel_BuiltIn_Database_29">#REF!</definedName>
    <definedName name="Excel_BuiltIn_Database_29_1" localSheetId="13">#REF!</definedName>
    <definedName name="Excel_BuiltIn_Database_29_1" localSheetId="20">#REF!</definedName>
    <definedName name="Excel_BuiltIn_Database_29_1" localSheetId="9">#REF!</definedName>
    <definedName name="Excel_BuiltIn_Database_29_1" localSheetId="2">#REF!</definedName>
    <definedName name="Excel_BuiltIn_Database_29_1" localSheetId="0">#REF!</definedName>
    <definedName name="Excel_BuiltIn_Database_29_1" localSheetId="23">#REF!</definedName>
    <definedName name="Excel_BuiltIn_Database_29_1" localSheetId="25">#REF!</definedName>
    <definedName name="Excel_BuiltIn_Database_29_1" localSheetId="22">#REF!</definedName>
    <definedName name="Excel_BuiltIn_Database_29_1" localSheetId="1">#REF!</definedName>
    <definedName name="Excel_BuiltIn_Database_29_1" localSheetId="4">#REF!</definedName>
    <definedName name="Excel_BuiltIn_Database_29_1" localSheetId="3">#REF!</definedName>
    <definedName name="Excel_BuiltIn_Database_29_1" localSheetId="10">#REF!</definedName>
    <definedName name="Excel_BuiltIn_Database_29_1" localSheetId="17">#REF!</definedName>
    <definedName name="Excel_BuiltIn_Database_29_1" localSheetId="21">#REF!</definedName>
    <definedName name="Excel_BuiltIn_Database_29_1">#REF!</definedName>
    <definedName name="Excel_BuiltIn_Database_29_1_15" localSheetId="13">#REF!</definedName>
    <definedName name="Excel_BuiltIn_Database_29_1_15" localSheetId="20">#REF!</definedName>
    <definedName name="Excel_BuiltIn_Database_29_1_15" localSheetId="9">#REF!</definedName>
    <definedName name="Excel_BuiltIn_Database_29_1_15" localSheetId="2">#REF!</definedName>
    <definedName name="Excel_BuiltIn_Database_29_1_15" localSheetId="25">#REF!</definedName>
    <definedName name="Excel_BuiltIn_Database_29_1_15" localSheetId="22">#REF!</definedName>
    <definedName name="Excel_BuiltIn_Database_29_1_15" localSheetId="1">#REF!</definedName>
    <definedName name="Excel_BuiltIn_Database_29_1_15" localSheetId="3">#REF!</definedName>
    <definedName name="Excel_BuiltIn_Database_29_1_15" localSheetId="10">#REF!</definedName>
    <definedName name="Excel_BuiltIn_Database_29_1_15" localSheetId="17">#REF!</definedName>
    <definedName name="Excel_BuiltIn_Database_29_1_15" localSheetId="21">#REF!</definedName>
    <definedName name="Excel_BuiltIn_Database_29_1_15">#REF!</definedName>
    <definedName name="Excel_BuiltIn_Database_29_1_3" localSheetId="13">#REF!</definedName>
    <definedName name="Excel_BuiltIn_Database_29_1_3" localSheetId="20">#REF!</definedName>
    <definedName name="Excel_BuiltIn_Database_29_1_3" localSheetId="9">#REF!</definedName>
    <definedName name="Excel_BuiltIn_Database_29_1_3" localSheetId="2">#REF!</definedName>
    <definedName name="Excel_BuiltIn_Database_29_1_3" localSheetId="25">#REF!</definedName>
    <definedName name="Excel_BuiltIn_Database_29_1_3" localSheetId="22">#REF!</definedName>
    <definedName name="Excel_BuiltIn_Database_29_1_3" localSheetId="1">#REF!</definedName>
    <definedName name="Excel_BuiltIn_Database_29_1_3" localSheetId="3">#REF!</definedName>
    <definedName name="Excel_BuiltIn_Database_29_1_3" localSheetId="10">#REF!</definedName>
    <definedName name="Excel_BuiltIn_Database_29_1_3" localSheetId="17">#REF!</definedName>
    <definedName name="Excel_BuiltIn_Database_29_1_3" localSheetId="21">#REF!</definedName>
    <definedName name="Excel_BuiltIn_Database_29_1_3">#REF!</definedName>
    <definedName name="Excel_BuiltIn_Database_29_1_7" localSheetId="13">#REF!</definedName>
    <definedName name="Excel_BuiltIn_Database_29_1_7" localSheetId="20">#REF!</definedName>
    <definedName name="Excel_BuiltIn_Database_29_1_7" localSheetId="9">#REF!</definedName>
    <definedName name="Excel_BuiltIn_Database_29_1_7" localSheetId="2">#REF!</definedName>
    <definedName name="Excel_BuiltIn_Database_29_1_7" localSheetId="25">#REF!</definedName>
    <definedName name="Excel_BuiltIn_Database_29_1_7" localSheetId="22">#REF!</definedName>
    <definedName name="Excel_BuiltIn_Database_29_1_7" localSheetId="1">#REF!</definedName>
    <definedName name="Excel_BuiltIn_Database_29_1_7" localSheetId="3">#REF!</definedName>
    <definedName name="Excel_BuiltIn_Database_29_1_7" localSheetId="10">#REF!</definedName>
    <definedName name="Excel_BuiltIn_Database_29_1_7" localSheetId="17">#REF!</definedName>
    <definedName name="Excel_BuiltIn_Database_29_1_7" localSheetId="21">#REF!</definedName>
    <definedName name="Excel_BuiltIn_Database_29_1_7">#REF!</definedName>
    <definedName name="Excel_BuiltIn_Database_29_1_8" localSheetId="13">#REF!</definedName>
    <definedName name="Excel_BuiltIn_Database_29_1_8" localSheetId="20">#REF!</definedName>
    <definedName name="Excel_BuiltIn_Database_29_1_8" localSheetId="9">#REF!</definedName>
    <definedName name="Excel_BuiltIn_Database_29_1_8" localSheetId="2">#REF!</definedName>
    <definedName name="Excel_BuiltIn_Database_29_1_8" localSheetId="25">#REF!</definedName>
    <definedName name="Excel_BuiltIn_Database_29_1_8" localSheetId="22">#REF!</definedName>
    <definedName name="Excel_BuiltIn_Database_29_1_8" localSheetId="1">#REF!</definedName>
    <definedName name="Excel_BuiltIn_Database_29_1_8" localSheetId="3">#REF!</definedName>
    <definedName name="Excel_BuiltIn_Database_29_1_8" localSheetId="10">#REF!</definedName>
    <definedName name="Excel_BuiltIn_Database_29_1_8" localSheetId="17">#REF!</definedName>
    <definedName name="Excel_BuiltIn_Database_29_1_8" localSheetId="21">#REF!</definedName>
    <definedName name="Excel_BuiltIn_Database_29_1_8">#REF!</definedName>
    <definedName name="Excel_BuiltIn_Database_29_15" localSheetId="13">#REF!</definedName>
    <definedName name="Excel_BuiltIn_Database_29_15" localSheetId="20">#REF!</definedName>
    <definedName name="Excel_BuiltIn_Database_29_15" localSheetId="9">#REF!</definedName>
    <definedName name="Excel_BuiltIn_Database_29_15" localSheetId="2">#REF!</definedName>
    <definedName name="Excel_BuiltIn_Database_29_15" localSheetId="25">#REF!</definedName>
    <definedName name="Excel_BuiltIn_Database_29_15" localSheetId="22">#REF!</definedName>
    <definedName name="Excel_BuiltIn_Database_29_15" localSheetId="1">#REF!</definedName>
    <definedName name="Excel_BuiltIn_Database_29_15" localSheetId="3">#REF!</definedName>
    <definedName name="Excel_BuiltIn_Database_29_15" localSheetId="10">#REF!</definedName>
    <definedName name="Excel_BuiltIn_Database_29_15" localSheetId="17">#REF!</definedName>
    <definedName name="Excel_BuiltIn_Database_29_15" localSheetId="21">#REF!</definedName>
    <definedName name="Excel_BuiltIn_Database_29_15">#REF!</definedName>
    <definedName name="Excel_BuiltIn_Database_29_3" localSheetId="13">#REF!</definedName>
    <definedName name="Excel_BuiltIn_Database_29_3" localSheetId="20">#REF!</definedName>
    <definedName name="Excel_BuiltIn_Database_29_3" localSheetId="9">#REF!</definedName>
    <definedName name="Excel_BuiltIn_Database_29_3" localSheetId="2">#REF!</definedName>
    <definedName name="Excel_BuiltIn_Database_29_3" localSheetId="25">#REF!</definedName>
    <definedName name="Excel_BuiltIn_Database_29_3" localSheetId="22">#REF!</definedName>
    <definedName name="Excel_BuiltIn_Database_29_3" localSheetId="1">#REF!</definedName>
    <definedName name="Excel_BuiltIn_Database_29_3" localSheetId="3">#REF!</definedName>
    <definedName name="Excel_BuiltIn_Database_29_3" localSheetId="10">#REF!</definedName>
    <definedName name="Excel_BuiltIn_Database_29_3" localSheetId="17">#REF!</definedName>
    <definedName name="Excel_BuiltIn_Database_29_3" localSheetId="21">#REF!</definedName>
    <definedName name="Excel_BuiltIn_Database_29_3">#REF!</definedName>
    <definedName name="Excel_BuiltIn_Database_29_7" localSheetId="13">#REF!</definedName>
    <definedName name="Excel_BuiltIn_Database_29_7" localSheetId="20">#REF!</definedName>
    <definedName name="Excel_BuiltIn_Database_29_7" localSheetId="9">#REF!</definedName>
    <definedName name="Excel_BuiltIn_Database_29_7" localSheetId="2">#REF!</definedName>
    <definedName name="Excel_BuiltIn_Database_29_7" localSheetId="25">#REF!</definedName>
    <definedName name="Excel_BuiltIn_Database_29_7" localSheetId="22">#REF!</definedName>
    <definedName name="Excel_BuiltIn_Database_29_7" localSheetId="1">#REF!</definedName>
    <definedName name="Excel_BuiltIn_Database_29_7" localSheetId="3">#REF!</definedName>
    <definedName name="Excel_BuiltIn_Database_29_7" localSheetId="10">#REF!</definedName>
    <definedName name="Excel_BuiltIn_Database_29_7" localSheetId="17">#REF!</definedName>
    <definedName name="Excel_BuiltIn_Database_29_7" localSheetId="21">#REF!</definedName>
    <definedName name="Excel_BuiltIn_Database_29_7">#REF!</definedName>
    <definedName name="Excel_BuiltIn_Database_29_8" localSheetId="13">#REF!</definedName>
    <definedName name="Excel_BuiltIn_Database_29_8" localSheetId="20">#REF!</definedName>
    <definedName name="Excel_BuiltIn_Database_29_8" localSheetId="9">#REF!</definedName>
    <definedName name="Excel_BuiltIn_Database_29_8" localSheetId="2">#REF!</definedName>
    <definedName name="Excel_BuiltIn_Database_29_8" localSheetId="25">#REF!</definedName>
    <definedName name="Excel_BuiltIn_Database_29_8" localSheetId="22">#REF!</definedName>
    <definedName name="Excel_BuiltIn_Database_29_8" localSheetId="1">#REF!</definedName>
    <definedName name="Excel_BuiltIn_Database_29_8" localSheetId="3">#REF!</definedName>
    <definedName name="Excel_BuiltIn_Database_29_8" localSheetId="10">#REF!</definedName>
    <definedName name="Excel_BuiltIn_Database_29_8" localSheetId="17">#REF!</definedName>
    <definedName name="Excel_BuiltIn_Database_29_8" localSheetId="21">#REF!</definedName>
    <definedName name="Excel_BuiltIn_Database_29_8">#REF!</definedName>
    <definedName name="Excel_BuiltIn_Database_3" localSheetId="13">#REF!</definedName>
    <definedName name="Excel_BuiltIn_Database_3" localSheetId="20">#REF!</definedName>
    <definedName name="Excel_BuiltIn_Database_3" localSheetId="9">#REF!</definedName>
    <definedName name="Excel_BuiltIn_Database_3" localSheetId="2">#REF!</definedName>
    <definedName name="Excel_BuiltIn_Database_3" localSheetId="25">#REF!</definedName>
    <definedName name="Excel_BuiltIn_Database_3" localSheetId="22">#REF!</definedName>
    <definedName name="Excel_BuiltIn_Database_3" localSheetId="1">#REF!</definedName>
    <definedName name="Excel_BuiltIn_Database_3" localSheetId="3">#REF!</definedName>
    <definedName name="Excel_BuiltIn_Database_3" localSheetId="10">#REF!</definedName>
    <definedName name="Excel_BuiltIn_Database_3" localSheetId="17">#REF!</definedName>
    <definedName name="Excel_BuiltIn_Database_3" localSheetId="21">#REF!</definedName>
    <definedName name="Excel_BuiltIn_Database_3">#REF!</definedName>
    <definedName name="Excel_BuiltIn_Database_3_1" localSheetId="13">#REF!</definedName>
    <definedName name="Excel_BuiltIn_Database_3_1" localSheetId="20">#REF!</definedName>
    <definedName name="Excel_BuiltIn_Database_3_1" localSheetId="9">#REF!</definedName>
    <definedName name="Excel_BuiltIn_Database_3_1" localSheetId="2">#REF!</definedName>
    <definedName name="Excel_BuiltIn_Database_3_1" localSheetId="25">#REF!</definedName>
    <definedName name="Excel_BuiltIn_Database_3_1" localSheetId="22">#REF!</definedName>
    <definedName name="Excel_BuiltIn_Database_3_1" localSheetId="1">#REF!</definedName>
    <definedName name="Excel_BuiltIn_Database_3_1" localSheetId="3">#REF!</definedName>
    <definedName name="Excel_BuiltIn_Database_3_1" localSheetId="10">#REF!</definedName>
    <definedName name="Excel_BuiltIn_Database_3_1" localSheetId="17">#REF!</definedName>
    <definedName name="Excel_BuiltIn_Database_3_1" localSheetId="21">#REF!</definedName>
    <definedName name="Excel_BuiltIn_Database_3_1">#REF!</definedName>
    <definedName name="Excel_BuiltIn_Database_7" localSheetId="13">#REF!</definedName>
    <definedName name="Excel_BuiltIn_Database_7" localSheetId="20">#REF!</definedName>
    <definedName name="Excel_BuiltIn_Database_7" localSheetId="9">#REF!</definedName>
    <definedName name="Excel_BuiltIn_Database_7" localSheetId="2">#REF!</definedName>
    <definedName name="Excel_BuiltIn_Database_7" localSheetId="25">#REF!</definedName>
    <definedName name="Excel_BuiltIn_Database_7" localSheetId="22">#REF!</definedName>
    <definedName name="Excel_BuiltIn_Database_7" localSheetId="1">#REF!</definedName>
    <definedName name="Excel_BuiltIn_Database_7" localSheetId="3">#REF!</definedName>
    <definedName name="Excel_BuiltIn_Database_7" localSheetId="10">#REF!</definedName>
    <definedName name="Excel_BuiltIn_Database_7" localSheetId="17">#REF!</definedName>
    <definedName name="Excel_BuiltIn_Database_7" localSheetId="21">#REF!</definedName>
    <definedName name="Excel_BuiltIn_Database_7">#REF!</definedName>
    <definedName name="Excel_BuiltIn_Database_7_1" localSheetId="13">#REF!</definedName>
    <definedName name="Excel_BuiltIn_Database_7_1" localSheetId="20">#REF!</definedName>
    <definedName name="Excel_BuiltIn_Database_7_1" localSheetId="9">#REF!</definedName>
    <definedName name="Excel_BuiltIn_Database_7_1" localSheetId="2">#REF!</definedName>
    <definedName name="Excel_BuiltIn_Database_7_1" localSheetId="25">#REF!</definedName>
    <definedName name="Excel_BuiltIn_Database_7_1" localSheetId="22">#REF!</definedName>
    <definedName name="Excel_BuiltIn_Database_7_1" localSheetId="1">#REF!</definedName>
    <definedName name="Excel_BuiltIn_Database_7_1" localSheetId="3">#REF!</definedName>
    <definedName name="Excel_BuiltIn_Database_7_1" localSheetId="10">#REF!</definedName>
    <definedName name="Excel_BuiltIn_Database_7_1" localSheetId="17">#REF!</definedName>
    <definedName name="Excel_BuiltIn_Database_7_1" localSheetId="21">#REF!</definedName>
    <definedName name="Excel_BuiltIn_Database_7_1">#REF!</definedName>
    <definedName name="Excel_BuiltIn_Database_8" localSheetId="13">#REF!</definedName>
    <definedName name="Excel_BuiltIn_Database_8" localSheetId="20">#REF!</definedName>
    <definedName name="Excel_BuiltIn_Database_8" localSheetId="9">#REF!</definedName>
    <definedName name="Excel_BuiltIn_Database_8" localSheetId="2">#REF!</definedName>
    <definedName name="Excel_BuiltIn_Database_8" localSheetId="25">#REF!</definedName>
    <definedName name="Excel_BuiltIn_Database_8" localSheetId="22">#REF!</definedName>
    <definedName name="Excel_BuiltIn_Database_8" localSheetId="1">#REF!</definedName>
    <definedName name="Excel_BuiltIn_Database_8" localSheetId="3">#REF!</definedName>
    <definedName name="Excel_BuiltIn_Database_8" localSheetId="10">#REF!</definedName>
    <definedName name="Excel_BuiltIn_Database_8" localSheetId="17">#REF!</definedName>
    <definedName name="Excel_BuiltIn_Database_8" localSheetId="21">#REF!</definedName>
    <definedName name="Excel_BuiltIn_Database_8">#REF!</definedName>
    <definedName name="Excel_BuiltIn_Print_Titles_4" localSheetId="13">#REF!</definedName>
    <definedName name="Excel_BuiltIn_Print_Titles_4" localSheetId="12">#REF!</definedName>
    <definedName name="Excel_BuiltIn_Print_Titles_4" localSheetId="16">#REF!</definedName>
    <definedName name="Excel_BuiltIn_Print_Titles_4" localSheetId="20">#REF!</definedName>
    <definedName name="Excel_BuiltIn_Print_Titles_4" localSheetId="26">#REF!</definedName>
    <definedName name="Excel_BuiltIn_Print_Titles_4" localSheetId="9">#REF!</definedName>
    <definedName name="Excel_BuiltIn_Print_Titles_4" localSheetId="2">#REF!</definedName>
    <definedName name="Excel_BuiltIn_Print_Titles_4" localSheetId="0">#REF!</definedName>
    <definedName name="Excel_BuiltIn_Print_Titles_4" localSheetId="30">#REF!</definedName>
    <definedName name="Excel_BuiltIn_Print_Titles_4" localSheetId="23">#REF!</definedName>
    <definedName name="Excel_BuiltIn_Print_Titles_4" localSheetId="29">#REF!</definedName>
    <definedName name="Excel_BuiltIn_Print_Titles_4" localSheetId="11">#REF!</definedName>
    <definedName name="Excel_BuiltIn_Print_Titles_4" localSheetId="15">#REF!</definedName>
    <definedName name="Excel_BuiltIn_Print_Titles_4" localSheetId="19">#REF!</definedName>
    <definedName name="Excel_BuiltIn_Print_Titles_4" localSheetId="25">#REF!</definedName>
    <definedName name="Excel_BuiltIn_Print_Titles_4" localSheetId="28">#REF!</definedName>
    <definedName name="Excel_BuiltIn_Print_Titles_4" localSheetId="22">#REF!</definedName>
    <definedName name="Excel_BuiltIn_Print_Titles_4" localSheetId="1">#REF!</definedName>
    <definedName name="Excel_BuiltIn_Print_Titles_4" localSheetId="4">#REF!</definedName>
    <definedName name="Excel_BuiltIn_Print_Titles_4" localSheetId="3">#REF!</definedName>
    <definedName name="Excel_BuiltIn_Print_Titles_4" localSheetId="10">#REF!</definedName>
    <definedName name="Excel_BuiltIn_Print_Titles_4" localSheetId="17">#REF!</definedName>
    <definedName name="Excel_BuiltIn_Print_Titles_4" localSheetId="21">#REF!</definedName>
    <definedName name="Excel_BuiltIn_Print_Titles_4">#REF!</definedName>
    <definedName name="Excel_BuiltIn_Print_Titles_4_1" localSheetId="13">#REF!</definedName>
    <definedName name="Excel_BuiltIn_Print_Titles_4_1" localSheetId="12">#REF!</definedName>
    <definedName name="Excel_BuiltIn_Print_Titles_4_1" localSheetId="16">#REF!</definedName>
    <definedName name="Excel_BuiltIn_Print_Titles_4_1" localSheetId="20">#REF!</definedName>
    <definedName name="Excel_BuiltIn_Print_Titles_4_1" localSheetId="26">#REF!</definedName>
    <definedName name="Excel_BuiltIn_Print_Titles_4_1" localSheetId="9">#REF!</definedName>
    <definedName name="Excel_BuiltIn_Print_Titles_4_1" localSheetId="2">#REF!</definedName>
    <definedName name="Excel_BuiltIn_Print_Titles_4_1" localSheetId="30">#REF!</definedName>
    <definedName name="Excel_BuiltIn_Print_Titles_4_1" localSheetId="23">#REF!</definedName>
    <definedName name="Excel_BuiltIn_Print_Titles_4_1" localSheetId="11">#REF!</definedName>
    <definedName name="Excel_BuiltIn_Print_Titles_4_1" localSheetId="15">#REF!</definedName>
    <definedName name="Excel_BuiltIn_Print_Titles_4_1" localSheetId="19">#REF!</definedName>
    <definedName name="Excel_BuiltIn_Print_Titles_4_1" localSheetId="25">#REF!</definedName>
    <definedName name="Excel_BuiltIn_Print_Titles_4_1" localSheetId="28">#REF!</definedName>
    <definedName name="Excel_BuiltIn_Print_Titles_4_1" localSheetId="22">#REF!</definedName>
    <definedName name="Excel_BuiltIn_Print_Titles_4_1" localSheetId="1">#REF!</definedName>
    <definedName name="Excel_BuiltIn_Print_Titles_4_1" localSheetId="4">#REF!</definedName>
    <definedName name="Excel_BuiltIn_Print_Titles_4_1" localSheetId="3">#REF!</definedName>
    <definedName name="Excel_BuiltIn_Print_Titles_4_1" localSheetId="10">#REF!</definedName>
    <definedName name="Excel_BuiltIn_Print_Titles_4_1" localSheetId="17">#REF!</definedName>
    <definedName name="Excel_BuiltIn_Print_Titles_4_1" localSheetId="21">#REF!</definedName>
    <definedName name="Excel_BuiltIn_Print_Titles_4_1">#REF!</definedName>
    <definedName name="Excel_BuiltIn_Print_Titles_5" localSheetId="13">#REF!</definedName>
    <definedName name="Excel_BuiltIn_Print_Titles_5" localSheetId="12">#REF!</definedName>
    <definedName name="Excel_BuiltIn_Print_Titles_5" localSheetId="16">#REF!</definedName>
    <definedName name="Excel_BuiltIn_Print_Titles_5" localSheetId="20">#REF!</definedName>
    <definedName name="Excel_BuiltIn_Print_Titles_5" localSheetId="26">#REF!</definedName>
    <definedName name="Excel_BuiltIn_Print_Titles_5" localSheetId="9">#REF!</definedName>
    <definedName name="Excel_BuiltIn_Print_Titles_5" localSheetId="2">#REF!</definedName>
    <definedName name="Excel_BuiltIn_Print_Titles_5" localSheetId="0">#REF!</definedName>
    <definedName name="Excel_BuiltIn_Print_Titles_5" localSheetId="30">#REF!</definedName>
    <definedName name="Excel_BuiltIn_Print_Titles_5" localSheetId="23">#REF!</definedName>
    <definedName name="Excel_BuiltIn_Print_Titles_5" localSheetId="29">#REF!</definedName>
    <definedName name="Excel_BuiltIn_Print_Titles_5" localSheetId="11">#REF!</definedName>
    <definedName name="Excel_BuiltIn_Print_Titles_5" localSheetId="15">#REF!</definedName>
    <definedName name="Excel_BuiltIn_Print_Titles_5" localSheetId="19">#REF!</definedName>
    <definedName name="Excel_BuiltIn_Print_Titles_5" localSheetId="25">#REF!</definedName>
    <definedName name="Excel_BuiltIn_Print_Titles_5" localSheetId="28">#REF!</definedName>
    <definedName name="Excel_BuiltIn_Print_Titles_5" localSheetId="22">#REF!</definedName>
    <definedName name="Excel_BuiltIn_Print_Titles_5" localSheetId="1">#REF!</definedName>
    <definedName name="Excel_BuiltIn_Print_Titles_5" localSheetId="4">#REF!</definedName>
    <definedName name="Excel_BuiltIn_Print_Titles_5" localSheetId="3">#REF!</definedName>
    <definedName name="Excel_BuiltIn_Print_Titles_5" localSheetId="10">#REF!</definedName>
    <definedName name="Excel_BuiltIn_Print_Titles_5" localSheetId="17">#REF!</definedName>
    <definedName name="Excel_BuiltIn_Print_Titles_5" localSheetId="21">#REF!</definedName>
    <definedName name="Excel_BuiltIn_Print_Titles_5">#REF!</definedName>
    <definedName name="Excel_E_K" localSheetId="13">#REF!</definedName>
    <definedName name="Excel_E_K">#REF!</definedName>
    <definedName name="Excel_Hrint_42" localSheetId="13">#REF!</definedName>
    <definedName name="Excel_Hrint_42">#REF!</definedName>
    <definedName name="IN" localSheetId="13">[12]IND!$A:$IV</definedName>
    <definedName name="IN" localSheetId="12">[12]IND!$A:$IV</definedName>
    <definedName name="IN" localSheetId="16">[12]IND!$A:$IV</definedName>
    <definedName name="IN" localSheetId="20">[12]IND!$A:$IV</definedName>
    <definedName name="IN" localSheetId="26">[12]IND!$A:$IV</definedName>
    <definedName name="IN" localSheetId="9">[13]IND!$A:$IV</definedName>
    <definedName name="IN" localSheetId="0">[14]IND!$1:$1048576</definedName>
    <definedName name="IN" localSheetId="30">[15]IND!$A:$IV</definedName>
    <definedName name="IN" localSheetId="23">[13]IND!$A:$IV</definedName>
    <definedName name="IN" localSheetId="29">[16]IND!$1:$1048576</definedName>
    <definedName name="IN" localSheetId="11">[17]IND!$A:$IV</definedName>
    <definedName name="IN" localSheetId="15">[17]IND!$A:$IV</definedName>
    <definedName name="IN" localSheetId="19">[17]IND!$A:$IV</definedName>
    <definedName name="IN" localSheetId="25">[17]IND!$A:$IV</definedName>
    <definedName name="IN" localSheetId="28">[17]IND!$A:$IV</definedName>
    <definedName name="IN" localSheetId="22">[17]IND!$A:$IV</definedName>
    <definedName name="IN" localSheetId="1">[18]IND!$1:$1048576</definedName>
    <definedName name="IN" localSheetId="4">[18]IND!$1:$1048576</definedName>
    <definedName name="IN" localSheetId="3">[19]IND!$1:$1048576</definedName>
    <definedName name="IN" localSheetId="10">[15]IND!$A:$IV</definedName>
    <definedName name="IN">[20]IND!$A:$IV</definedName>
    <definedName name="IND" localSheetId="13">[21]IN!$A$3:$IV$102</definedName>
    <definedName name="IND" localSheetId="12">[21]IN!$A$3:$IV$102</definedName>
    <definedName name="IND" localSheetId="16">[21]IN!$A$3:$IV$102</definedName>
    <definedName name="IND" localSheetId="20">[21]IN!$A$3:$IV$102</definedName>
    <definedName name="IND" localSheetId="26">[21]IN!$A$3:$IV$102</definedName>
    <definedName name="IND" localSheetId="9">[22]IN!$A$3:$IV$102</definedName>
    <definedName name="IND" localSheetId="0">[23]IN!$3:$102</definedName>
    <definedName name="IND" localSheetId="30">[24]IN!$A$3:$IV$102</definedName>
    <definedName name="IND" localSheetId="23">[22]IN!$A$3:$IV$102</definedName>
    <definedName name="IND" localSheetId="29">[25]IN!$3:$102</definedName>
    <definedName name="IND" localSheetId="11">[26]IN!$A$3:$IV$102</definedName>
    <definedName name="IND" localSheetId="15">[26]IN!$A$3:$IV$102</definedName>
    <definedName name="IND" localSheetId="19">[26]IN!$A$3:$IV$102</definedName>
    <definedName name="IND" localSheetId="25">[26]IN!$A$3:$IV$102</definedName>
    <definedName name="IND" localSheetId="28">[26]IN!$A$3:$IV$102</definedName>
    <definedName name="IND" localSheetId="22">[26]IN!$A$3:$IV$102</definedName>
    <definedName name="IND" localSheetId="1">[27]IN!$3:$102</definedName>
    <definedName name="IND" localSheetId="4">[27]IN!$3:$102</definedName>
    <definedName name="IND" localSheetId="3">[28]IN!$3:$102</definedName>
    <definedName name="IND" localSheetId="10">[24]IN!$A$3:$IV$102</definedName>
    <definedName name="IND">[29]IN!$A$3:$IV$102</definedName>
    <definedName name="IPC_Member" localSheetId="13">#REF!</definedName>
    <definedName name="IPC_Member" localSheetId="12">#REF!</definedName>
    <definedName name="IPC_Member" localSheetId="16">#REF!</definedName>
    <definedName name="IPC_Member" localSheetId="20">#REF!</definedName>
    <definedName name="IPC_Member" localSheetId="26">#REF!</definedName>
    <definedName name="IPC_Member" localSheetId="9">#REF!</definedName>
    <definedName name="IPC_Member" localSheetId="2">#REF!</definedName>
    <definedName name="IPC_Member" localSheetId="0">#REF!</definedName>
    <definedName name="IPC_Member" localSheetId="30">#REF!</definedName>
    <definedName name="IPC_Member" localSheetId="23">#REF!</definedName>
    <definedName name="IPC_Member" localSheetId="29">#REF!</definedName>
    <definedName name="IPC_Member" localSheetId="11">#REF!</definedName>
    <definedName name="IPC_Member" localSheetId="15">#REF!</definedName>
    <definedName name="IPC_Member" localSheetId="19">#REF!</definedName>
    <definedName name="IPC_Member" localSheetId="25">#REF!</definedName>
    <definedName name="IPC_Member" localSheetId="28">#REF!</definedName>
    <definedName name="IPC_Member" localSheetId="22">#REF!</definedName>
    <definedName name="IPC_Member" localSheetId="1">#REF!</definedName>
    <definedName name="IPC_Member" localSheetId="4">#REF!</definedName>
    <definedName name="IPC_Member" localSheetId="3">#REF!</definedName>
    <definedName name="IPC_Member" localSheetId="10">#REF!</definedName>
    <definedName name="IPC_Member" localSheetId="17">#REF!</definedName>
    <definedName name="IPC_Member" localSheetId="21">#REF!</definedName>
    <definedName name="IPC_Member">#REF!</definedName>
    <definedName name="IPC_Member_18" localSheetId="13">#REF!</definedName>
    <definedName name="IPC_Member_18" localSheetId="20">#REF!</definedName>
    <definedName name="IPC_Member_18" localSheetId="9">#REF!</definedName>
    <definedName name="IPC_Member_18" localSheetId="2">#REF!</definedName>
    <definedName name="IPC_Member_18" localSheetId="25">#REF!</definedName>
    <definedName name="IPC_Member_18" localSheetId="22">#REF!</definedName>
    <definedName name="IPC_Member_18" localSheetId="1">#REF!</definedName>
    <definedName name="IPC_Member_18" localSheetId="3">#REF!</definedName>
    <definedName name="IPC_Member_18" localSheetId="21">#REF!</definedName>
    <definedName name="IPC_Member_18">#REF!</definedName>
    <definedName name="IPC_Member_19" localSheetId="13">#REF!</definedName>
    <definedName name="IPC_Member_19" localSheetId="20">#REF!</definedName>
    <definedName name="IPC_Member_19" localSheetId="9">#REF!</definedName>
    <definedName name="IPC_Member_19" localSheetId="2">#REF!</definedName>
    <definedName name="IPC_Member_19" localSheetId="25">#REF!</definedName>
    <definedName name="IPC_Member_19" localSheetId="22">#REF!</definedName>
    <definedName name="IPC_Member_19" localSheetId="1">#REF!</definedName>
    <definedName name="IPC_Member_19" localSheetId="3">#REF!</definedName>
    <definedName name="IPC_Member_19" localSheetId="21">#REF!</definedName>
    <definedName name="IPC_Member_19">#REF!</definedName>
    <definedName name="IPC_Member_20" localSheetId="13">#REF!</definedName>
    <definedName name="IPC_Member_20" localSheetId="20">#REF!</definedName>
    <definedName name="IPC_Member_20" localSheetId="9">#REF!</definedName>
    <definedName name="IPC_Member_20" localSheetId="2">#REF!</definedName>
    <definedName name="IPC_Member_20" localSheetId="25">#REF!</definedName>
    <definedName name="IPC_Member_20" localSheetId="22">#REF!</definedName>
    <definedName name="IPC_Member_20" localSheetId="1">#REF!</definedName>
    <definedName name="IPC_Member_20" localSheetId="3">#REF!</definedName>
    <definedName name="IPC_Member_20" localSheetId="21">#REF!</definedName>
    <definedName name="IPC_Member_20">#REF!</definedName>
    <definedName name="IPC_Member_21" localSheetId="13">#REF!</definedName>
    <definedName name="IPC_Member_21" localSheetId="20">#REF!</definedName>
    <definedName name="IPC_Member_21" localSheetId="9">#REF!</definedName>
    <definedName name="IPC_Member_21" localSheetId="2">#REF!</definedName>
    <definedName name="IPC_Member_21" localSheetId="25">#REF!</definedName>
    <definedName name="IPC_Member_21" localSheetId="22">#REF!</definedName>
    <definedName name="IPC_Member_21" localSheetId="1">#REF!</definedName>
    <definedName name="IPC_Member_21" localSheetId="3">#REF!</definedName>
    <definedName name="IPC_Member_21" localSheetId="21">#REF!</definedName>
    <definedName name="IPC_Member_21">#REF!</definedName>
    <definedName name="IPC_Member_22" localSheetId="13">#REF!</definedName>
    <definedName name="IPC_Member_22" localSheetId="20">#REF!</definedName>
    <definedName name="IPC_Member_22" localSheetId="9">#REF!</definedName>
    <definedName name="IPC_Member_22" localSheetId="2">#REF!</definedName>
    <definedName name="IPC_Member_22" localSheetId="25">#REF!</definedName>
    <definedName name="IPC_Member_22" localSheetId="22">#REF!</definedName>
    <definedName name="IPC_Member_22" localSheetId="1">#REF!</definedName>
    <definedName name="IPC_Member_22" localSheetId="3">#REF!</definedName>
    <definedName name="IPC_Member_22" localSheetId="21">#REF!</definedName>
    <definedName name="IPC_Member_22">#REF!</definedName>
    <definedName name="IPC_Member_23" localSheetId="13">#REF!</definedName>
    <definedName name="IPC_Member_23" localSheetId="20">#REF!</definedName>
    <definedName name="IPC_Member_23" localSheetId="9">#REF!</definedName>
    <definedName name="IPC_Member_23" localSheetId="2">#REF!</definedName>
    <definedName name="IPC_Member_23" localSheetId="25">#REF!</definedName>
    <definedName name="IPC_Member_23" localSheetId="22">#REF!</definedName>
    <definedName name="IPC_Member_23" localSheetId="1">#REF!</definedName>
    <definedName name="IPC_Member_23" localSheetId="3">#REF!</definedName>
    <definedName name="IPC_Member_23" localSheetId="21">#REF!</definedName>
    <definedName name="IPC_Member_23">#REF!</definedName>
    <definedName name="IPC_Member_24" localSheetId="13">#REF!</definedName>
    <definedName name="IPC_Member_24" localSheetId="20">#REF!</definedName>
    <definedName name="IPC_Member_24" localSheetId="9">#REF!</definedName>
    <definedName name="IPC_Member_24" localSheetId="2">#REF!</definedName>
    <definedName name="IPC_Member_24" localSheetId="25">#REF!</definedName>
    <definedName name="IPC_Member_24" localSheetId="22">#REF!</definedName>
    <definedName name="IPC_Member_24" localSheetId="1">#REF!</definedName>
    <definedName name="IPC_Member_24" localSheetId="3">#REF!</definedName>
    <definedName name="IPC_Member_24" localSheetId="21">#REF!</definedName>
    <definedName name="IPC_Member_24">#REF!</definedName>
    <definedName name="IPC_Member_25" localSheetId="13">#REF!</definedName>
    <definedName name="IPC_Member_25" localSheetId="20">#REF!</definedName>
    <definedName name="IPC_Member_25" localSheetId="9">#REF!</definedName>
    <definedName name="IPC_Member_25" localSheetId="2">#REF!</definedName>
    <definedName name="IPC_Member_25" localSheetId="25">#REF!</definedName>
    <definedName name="IPC_Member_25" localSheetId="22">#REF!</definedName>
    <definedName name="IPC_Member_25" localSheetId="1">#REF!</definedName>
    <definedName name="IPC_Member_25" localSheetId="3">#REF!</definedName>
    <definedName name="IPC_Member_25" localSheetId="21">#REF!</definedName>
    <definedName name="IPC_Member_25">#REF!</definedName>
    <definedName name="IPC_Member_26" localSheetId="13">#REF!</definedName>
    <definedName name="IPC_Member_26" localSheetId="20">#REF!</definedName>
    <definedName name="IPC_Member_26" localSheetId="9">#REF!</definedName>
    <definedName name="IPC_Member_26" localSheetId="2">#REF!</definedName>
    <definedName name="IPC_Member_26" localSheetId="25">#REF!</definedName>
    <definedName name="IPC_Member_26" localSheetId="22">#REF!</definedName>
    <definedName name="IPC_Member_26" localSheetId="1">#REF!</definedName>
    <definedName name="IPC_Member_26" localSheetId="3">#REF!</definedName>
    <definedName name="IPC_Member_26" localSheetId="21">#REF!</definedName>
    <definedName name="IPC_Member_26">#REF!</definedName>
    <definedName name="IPC_Member_27" localSheetId="13">#REF!</definedName>
    <definedName name="IPC_Member_27" localSheetId="20">#REF!</definedName>
    <definedName name="IPC_Member_27" localSheetId="9">#REF!</definedName>
    <definedName name="IPC_Member_27" localSheetId="2">#REF!</definedName>
    <definedName name="IPC_Member_27" localSheetId="25">#REF!</definedName>
    <definedName name="IPC_Member_27" localSheetId="22">#REF!</definedName>
    <definedName name="IPC_Member_27" localSheetId="1">#REF!</definedName>
    <definedName name="IPC_Member_27" localSheetId="3">#REF!</definedName>
    <definedName name="IPC_Member_27" localSheetId="21">#REF!</definedName>
    <definedName name="IPC_Member_27">#REF!</definedName>
    <definedName name="IPC_Member_28" localSheetId="13">#REF!</definedName>
    <definedName name="IPC_Member_28" localSheetId="20">#REF!</definedName>
    <definedName name="IPC_Member_28" localSheetId="9">#REF!</definedName>
    <definedName name="IPC_Member_28" localSheetId="2">#REF!</definedName>
    <definedName name="IPC_Member_28" localSheetId="25">#REF!</definedName>
    <definedName name="IPC_Member_28" localSheetId="22">#REF!</definedName>
    <definedName name="IPC_Member_28" localSheetId="1">#REF!</definedName>
    <definedName name="IPC_Member_28" localSheetId="3">#REF!</definedName>
    <definedName name="IPC_Member_28" localSheetId="21">#REF!</definedName>
    <definedName name="IPC_Member_28">#REF!</definedName>
    <definedName name="IPC_Member_29" localSheetId="13">#REF!</definedName>
    <definedName name="IPC_Member_29" localSheetId="20">#REF!</definedName>
    <definedName name="IPC_Member_29" localSheetId="9">#REF!</definedName>
    <definedName name="IPC_Member_29" localSheetId="2">#REF!</definedName>
    <definedName name="IPC_Member_29" localSheetId="25">#REF!</definedName>
    <definedName name="IPC_Member_29" localSheetId="22">#REF!</definedName>
    <definedName name="IPC_Member_29" localSheetId="1">#REF!</definedName>
    <definedName name="IPC_Member_29" localSheetId="3">#REF!</definedName>
    <definedName name="IPC_Member_29" localSheetId="21">#REF!</definedName>
    <definedName name="IPC_Member_29">#REF!</definedName>
    <definedName name="IPC_Member_30" localSheetId="13">#REF!</definedName>
    <definedName name="IPC_Member_30" localSheetId="20">#REF!</definedName>
    <definedName name="IPC_Member_30" localSheetId="9">#REF!</definedName>
    <definedName name="IPC_Member_30" localSheetId="2">#REF!</definedName>
    <definedName name="IPC_Member_30" localSheetId="25">#REF!</definedName>
    <definedName name="IPC_Member_30" localSheetId="22">#REF!</definedName>
    <definedName name="IPC_Member_30" localSheetId="1">#REF!</definedName>
    <definedName name="IPC_Member_30" localSheetId="3">#REF!</definedName>
    <definedName name="IPC_Member_30" localSheetId="21">#REF!</definedName>
    <definedName name="IPC_Member_30">#REF!</definedName>
    <definedName name="IPC_Member_31" localSheetId="13">#REF!</definedName>
    <definedName name="IPC_Member_31" localSheetId="20">#REF!</definedName>
    <definedName name="IPC_Member_31" localSheetId="9">#REF!</definedName>
    <definedName name="IPC_Member_31" localSheetId="2">#REF!</definedName>
    <definedName name="IPC_Member_31" localSheetId="25">#REF!</definedName>
    <definedName name="IPC_Member_31" localSheetId="22">#REF!</definedName>
    <definedName name="IPC_Member_31" localSheetId="1">#REF!</definedName>
    <definedName name="IPC_Member_31" localSheetId="3">#REF!</definedName>
    <definedName name="IPC_Member_31" localSheetId="21">#REF!</definedName>
    <definedName name="IPC_Member_31">#REF!</definedName>
    <definedName name="IPC_Member_32" localSheetId="13">#REF!</definedName>
    <definedName name="IPC_Member_32" localSheetId="20">#REF!</definedName>
    <definedName name="IPC_Member_32" localSheetId="9">#REF!</definedName>
    <definedName name="IPC_Member_32" localSheetId="2">#REF!</definedName>
    <definedName name="IPC_Member_32" localSheetId="25">#REF!</definedName>
    <definedName name="IPC_Member_32" localSheetId="22">#REF!</definedName>
    <definedName name="IPC_Member_32" localSheetId="1">#REF!</definedName>
    <definedName name="IPC_Member_32" localSheetId="3">#REF!</definedName>
    <definedName name="IPC_Member_32" localSheetId="21">#REF!</definedName>
    <definedName name="IPC_Member_32">#REF!</definedName>
    <definedName name="IPC_Member_33" localSheetId="13">#REF!</definedName>
    <definedName name="IPC_Member_33" localSheetId="20">#REF!</definedName>
    <definedName name="IPC_Member_33" localSheetId="9">#REF!</definedName>
    <definedName name="IPC_Member_33" localSheetId="2">#REF!</definedName>
    <definedName name="IPC_Member_33" localSheetId="25">#REF!</definedName>
    <definedName name="IPC_Member_33" localSheetId="22">#REF!</definedName>
    <definedName name="IPC_Member_33" localSheetId="1">#REF!</definedName>
    <definedName name="IPC_Member_33" localSheetId="3">#REF!</definedName>
    <definedName name="IPC_Member_33" localSheetId="21">#REF!</definedName>
    <definedName name="IPC_Member_33">#REF!</definedName>
    <definedName name="IPC_Member_34" localSheetId="13">#REF!</definedName>
    <definedName name="IPC_Member_34" localSheetId="20">#REF!</definedName>
    <definedName name="IPC_Member_34" localSheetId="9">#REF!</definedName>
    <definedName name="IPC_Member_34" localSheetId="2">#REF!</definedName>
    <definedName name="IPC_Member_34" localSheetId="25">#REF!</definedName>
    <definedName name="IPC_Member_34" localSheetId="22">#REF!</definedName>
    <definedName name="IPC_Member_34" localSheetId="1">#REF!</definedName>
    <definedName name="IPC_Member_34" localSheetId="3">#REF!</definedName>
    <definedName name="IPC_Member_34" localSheetId="21">#REF!</definedName>
    <definedName name="IPC_Member_34">#REF!</definedName>
    <definedName name="IPC_Member_35" localSheetId="13">#REF!</definedName>
    <definedName name="IPC_Member_35" localSheetId="20">#REF!</definedName>
    <definedName name="IPC_Member_35" localSheetId="9">#REF!</definedName>
    <definedName name="IPC_Member_35" localSheetId="2">#REF!</definedName>
    <definedName name="IPC_Member_35" localSheetId="25">#REF!</definedName>
    <definedName name="IPC_Member_35" localSheetId="22">#REF!</definedName>
    <definedName name="IPC_Member_35" localSheetId="1">#REF!</definedName>
    <definedName name="IPC_Member_35" localSheetId="3">#REF!</definedName>
    <definedName name="IPC_Member_35" localSheetId="21">#REF!</definedName>
    <definedName name="IPC_Member_35">#REF!</definedName>
    <definedName name="IPC_Member_36" localSheetId="13">#REF!</definedName>
    <definedName name="IPC_Member_36" localSheetId="20">#REF!</definedName>
    <definedName name="IPC_Member_36" localSheetId="9">#REF!</definedName>
    <definedName name="IPC_Member_36" localSheetId="2">#REF!</definedName>
    <definedName name="IPC_Member_36" localSheetId="25">#REF!</definedName>
    <definedName name="IPC_Member_36" localSheetId="22">#REF!</definedName>
    <definedName name="IPC_Member_36" localSheetId="1">#REF!</definedName>
    <definedName name="IPC_Member_36" localSheetId="3">#REF!</definedName>
    <definedName name="IPC_Member_36" localSheetId="21">#REF!</definedName>
    <definedName name="IPC_Member_36">#REF!</definedName>
    <definedName name="IPC_Member_37" localSheetId="13">#REF!</definedName>
    <definedName name="IPC_Member_37" localSheetId="20">#REF!</definedName>
    <definedName name="IPC_Member_37" localSheetId="9">#REF!</definedName>
    <definedName name="IPC_Member_37" localSheetId="2">#REF!</definedName>
    <definedName name="IPC_Member_37" localSheetId="25">#REF!</definedName>
    <definedName name="IPC_Member_37" localSheetId="22">#REF!</definedName>
    <definedName name="IPC_Member_37" localSheetId="1">#REF!</definedName>
    <definedName name="IPC_Member_37" localSheetId="3">#REF!</definedName>
    <definedName name="IPC_Member_37" localSheetId="21">#REF!</definedName>
    <definedName name="IPC_Member_37">#REF!</definedName>
    <definedName name="IPC_Member_38" localSheetId="13">#REF!</definedName>
    <definedName name="IPC_Member_38" localSheetId="20">#REF!</definedName>
    <definedName name="IPC_Member_38" localSheetId="9">#REF!</definedName>
    <definedName name="IPC_Member_38" localSheetId="2">#REF!</definedName>
    <definedName name="IPC_Member_38" localSheetId="25">#REF!</definedName>
    <definedName name="IPC_Member_38" localSheetId="22">#REF!</definedName>
    <definedName name="IPC_Member_38" localSheetId="1">#REF!</definedName>
    <definedName name="IPC_Member_38" localSheetId="3">#REF!</definedName>
    <definedName name="IPC_Member_38" localSheetId="21">#REF!</definedName>
    <definedName name="IPC_Member_38">#REF!</definedName>
    <definedName name="IPC_Member_40" localSheetId="13">#REF!</definedName>
    <definedName name="IPC_Member_40" localSheetId="20">#REF!</definedName>
    <definedName name="IPC_Member_40" localSheetId="9">#REF!</definedName>
    <definedName name="IPC_Member_40" localSheetId="2">#REF!</definedName>
    <definedName name="IPC_Member_40" localSheetId="25">#REF!</definedName>
    <definedName name="IPC_Member_40" localSheetId="22">#REF!</definedName>
    <definedName name="IPC_Member_40" localSheetId="1">#REF!</definedName>
    <definedName name="IPC_Member_40" localSheetId="3">#REF!</definedName>
    <definedName name="IPC_Member_40" localSheetId="21">#REF!</definedName>
    <definedName name="IPC_Member_40">#REF!</definedName>
    <definedName name="IPC_Member_42" localSheetId="13">#REF!</definedName>
    <definedName name="IPC_Member_42" localSheetId="20">#REF!</definedName>
    <definedName name="IPC_Member_42" localSheetId="9">#REF!</definedName>
    <definedName name="IPC_Member_42" localSheetId="2">#REF!</definedName>
    <definedName name="IPC_Member_42" localSheetId="25">#REF!</definedName>
    <definedName name="IPC_Member_42" localSheetId="22">#REF!</definedName>
    <definedName name="IPC_Member_42" localSheetId="1">#REF!</definedName>
    <definedName name="IPC_Member_42" localSheetId="3">#REF!</definedName>
    <definedName name="IPC_Member_42" localSheetId="21">#REF!</definedName>
    <definedName name="IPC_Member_42">#REF!</definedName>
    <definedName name="JBS" localSheetId="9">[30]JB!$A$1:$E$100</definedName>
    <definedName name="JBS" localSheetId="0">[31]JB!$A$1:$E$100</definedName>
    <definedName name="JBS" localSheetId="30">[32]JB!$A$1:$E$100</definedName>
    <definedName name="JBS" localSheetId="23">[30]JB!$A$1:$E$100</definedName>
    <definedName name="JBS" localSheetId="29">[33]JB!$A$1:$E$100</definedName>
    <definedName name="JBS" localSheetId="11">[34]JB!$A$1:$E$100</definedName>
    <definedName name="JBS" localSheetId="15">[34]JB!$A$1:$E$100</definedName>
    <definedName name="JBS" localSheetId="19">[34]JB!$A$1:$E$100</definedName>
    <definedName name="JBS" localSheetId="25">[34]JB!$A$1:$E$100</definedName>
    <definedName name="JBS" localSheetId="28">[34]JB!$A$1:$E$100</definedName>
    <definedName name="JBS" localSheetId="22">[34]JB!$A$1:$E$100</definedName>
    <definedName name="JBS" localSheetId="1">[35]JB!$A$1:$E$100</definedName>
    <definedName name="JBS" localSheetId="4">[35]JB!$A$1:$E$100</definedName>
    <definedName name="JBS" localSheetId="3">[36]JB!$A$1:$E$100</definedName>
    <definedName name="JBS" localSheetId="10">[32]JB!$A$1:$E$100</definedName>
    <definedName name="JBS">[32]JB!$A$1:$E$100</definedName>
    <definedName name="JBS_24" localSheetId="3">[36]JB!$A$1:$E$100</definedName>
    <definedName name="JBS_24">[35]JB!$A$1:$E$100</definedName>
    <definedName name="JBS_25" localSheetId="3">[36]JB!$A$1:$E$100</definedName>
    <definedName name="JBS_25">[35]JB!$A$1:$E$100</definedName>
    <definedName name="JBS_26" localSheetId="3">[36]JB!$A$1:$E$100</definedName>
    <definedName name="JBS_26">[35]JB!$A$1:$E$100</definedName>
    <definedName name="JBS_27" localSheetId="3">[36]JB!$A$1:$E$100</definedName>
    <definedName name="JBS_27">[35]JB!$A$1:$E$100</definedName>
    <definedName name="JBS_28" localSheetId="3">[36]JB!$A$1:$E$100</definedName>
    <definedName name="JBS_28">[35]JB!$A$1:$E$100</definedName>
    <definedName name="JBS_29" localSheetId="3">[36]JB!$A$1:$E$100</definedName>
    <definedName name="JBS_29">[35]JB!$A$1:$E$100</definedName>
    <definedName name="JBS_30" localSheetId="3">[36]JB!$A$1:$E$100</definedName>
    <definedName name="JBS_30">[35]JB!$A$1:$E$100</definedName>
    <definedName name="JBS_31" localSheetId="3">[36]JB!$A$1:$E$100</definedName>
    <definedName name="JBS_31">[35]JB!$A$1:$E$100</definedName>
    <definedName name="JBS_32" localSheetId="3">[36]JB!$A$1:$E$100</definedName>
    <definedName name="JBS_32">[35]JB!$A$1:$E$100</definedName>
    <definedName name="JBS_33" localSheetId="3">[36]JB!$A$1:$E$100</definedName>
    <definedName name="JBS_33">[35]JB!$A$1:$E$100</definedName>
    <definedName name="JBS_34" localSheetId="3">[36]JB!$A$1:$E$100</definedName>
    <definedName name="JBS_34">[35]JB!$A$1:$E$100</definedName>
    <definedName name="JBS_35" localSheetId="3">[36]JB!$A$1:$E$100</definedName>
    <definedName name="JBS_35">[35]JB!$A$1:$E$100</definedName>
    <definedName name="JBS_36" localSheetId="3">[36]JB!$A$1:$E$100</definedName>
    <definedName name="JBS_36">[35]JB!$A$1:$E$100</definedName>
    <definedName name="JBS_37" localSheetId="3">[36]JB!$A$1:$E$100</definedName>
    <definedName name="JBS_37">[35]JB!$A$1:$E$100</definedName>
    <definedName name="JBS_38" localSheetId="3">[36]JB!$A$1:$E$100</definedName>
    <definedName name="JBS_38">[35]JB!$A$1:$E$100</definedName>
    <definedName name="JBS_40" localSheetId="3">[36]JB!$A$1:$E$100</definedName>
    <definedName name="JBS_40">[35]JB!$A$1:$E$100</definedName>
    <definedName name="JBS_42" localSheetId="3">[36]JB!$A$1:$E$100</definedName>
    <definedName name="JBS_42">[35]JB!$A$1:$E$100</definedName>
    <definedName name="JGS" localSheetId="13">#REF!</definedName>
    <definedName name="JGS" localSheetId="12">#REF!</definedName>
    <definedName name="JGS" localSheetId="16">#REF!</definedName>
    <definedName name="JGS" localSheetId="20">#REF!</definedName>
    <definedName name="JGS" localSheetId="26">#REF!</definedName>
    <definedName name="JGS" localSheetId="9">#REF!</definedName>
    <definedName name="JGS" localSheetId="2">#REF!</definedName>
    <definedName name="JGS" localSheetId="0">#REF!</definedName>
    <definedName name="JGS" localSheetId="30">#REF!</definedName>
    <definedName name="JGS" localSheetId="23">#REF!</definedName>
    <definedName name="JGS" localSheetId="29">#REF!</definedName>
    <definedName name="JGS" localSheetId="11">#REF!</definedName>
    <definedName name="JGS" localSheetId="15">#REF!</definedName>
    <definedName name="JGS" localSheetId="19">#REF!</definedName>
    <definedName name="JGS" localSheetId="25">#REF!</definedName>
    <definedName name="JGS" localSheetId="28">#REF!</definedName>
    <definedName name="JGS" localSheetId="22">#REF!</definedName>
    <definedName name="JGS" localSheetId="1">#REF!</definedName>
    <definedName name="JGS" localSheetId="4">#REF!</definedName>
    <definedName name="JGS" localSheetId="3">#REF!</definedName>
    <definedName name="JGS" localSheetId="10">#REF!</definedName>
    <definedName name="JGS" localSheetId="17">#REF!</definedName>
    <definedName name="JGS" localSheetId="21">#REF!</definedName>
    <definedName name="JGS">#REF!</definedName>
    <definedName name="JGS_18" localSheetId="13">#REF!</definedName>
    <definedName name="JGS_18" localSheetId="20">#REF!</definedName>
    <definedName name="JGS_18" localSheetId="9">#REF!</definedName>
    <definedName name="JGS_18" localSheetId="2">#REF!</definedName>
    <definedName name="JGS_18" localSheetId="25">#REF!</definedName>
    <definedName name="JGS_18" localSheetId="22">#REF!</definedName>
    <definedName name="JGS_18" localSheetId="1">#REF!</definedName>
    <definedName name="JGS_18" localSheetId="3">#REF!</definedName>
    <definedName name="JGS_18" localSheetId="21">#REF!</definedName>
    <definedName name="JGS_18">#REF!</definedName>
    <definedName name="JGS_19" localSheetId="13">#REF!</definedName>
    <definedName name="JGS_19" localSheetId="20">#REF!</definedName>
    <definedName name="JGS_19" localSheetId="9">#REF!</definedName>
    <definedName name="JGS_19" localSheetId="2">#REF!</definedName>
    <definedName name="JGS_19" localSheetId="25">#REF!</definedName>
    <definedName name="JGS_19" localSheetId="22">#REF!</definedName>
    <definedName name="JGS_19" localSheetId="1">#REF!</definedName>
    <definedName name="JGS_19" localSheetId="3">#REF!</definedName>
    <definedName name="JGS_19" localSheetId="21">#REF!</definedName>
    <definedName name="JGS_19">#REF!</definedName>
    <definedName name="JGS_20" localSheetId="13">#REF!</definedName>
    <definedName name="JGS_20" localSheetId="20">#REF!</definedName>
    <definedName name="JGS_20" localSheetId="9">#REF!</definedName>
    <definedName name="JGS_20" localSheetId="2">#REF!</definedName>
    <definedName name="JGS_20" localSheetId="25">#REF!</definedName>
    <definedName name="JGS_20" localSheetId="22">#REF!</definedName>
    <definedName name="JGS_20" localSheetId="1">#REF!</definedName>
    <definedName name="JGS_20" localSheetId="3">#REF!</definedName>
    <definedName name="JGS_20" localSheetId="21">#REF!</definedName>
    <definedName name="JGS_20">#REF!</definedName>
    <definedName name="JGS_21" localSheetId="13">#REF!</definedName>
    <definedName name="JGS_21" localSheetId="20">#REF!</definedName>
    <definedName name="JGS_21" localSheetId="9">#REF!</definedName>
    <definedName name="JGS_21" localSheetId="2">#REF!</definedName>
    <definedName name="JGS_21" localSheetId="25">#REF!</definedName>
    <definedName name="JGS_21" localSheetId="22">#REF!</definedName>
    <definedName name="JGS_21" localSheetId="1">#REF!</definedName>
    <definedName name="JGS_21" localSheetId="3">#REF!</definedName>
    <definedName name="JGS_21" localSheetId="21">#REF!</definedName>
    <definedName name="JGS_21">#REF!</definedName>
    <definedName name="JGS_22" localSheetId="13">#REF!</definedName>
    <definedName name="JGS_22" localSheetId="20">#REF!</definedName>
    <definedName name="JGS_22" localSheetId="9">#REF!</definedName>
    <definedName name="JGS_22" localSheetId="2">#REF!</definedName>
    <definedName name="JGS_22" localSheetId="25">#REF!</definedName>
    <definedName name="JGS_22" localSheetId="22">#REF!</definedName>
    <definedName name="JGS_22" localSheetId="1">#REF!</definedName>
    <definedName name="JGS_22" localSheetId="3">#REF!</definedName>
    <definedName name="JGS_22" localSheetId="21">#REF!</definedName>
    <definedName name="JGS_22">#REF!</definedName>
    <definedName name="JGS_23" localSheetId="13">#REF!</definedName>
    <definedName name="JGS_23" localSheetId="20">#REF!</definedName>
    <definedName name="JGS_23" localSheetId="9">#REF!</definedName>
    <definedName name="JGS_23" localSheetId="2">#REF!</definedName>
    <definedName name="JGS_23" localSheetId="25">#REF!</definedName>
    <definedName name="JGS_23" localSheetId="22">#REF!</definedName>
    <definedName name="JGS_23" localSheetId="1">#REF!</definedName>
    <definedName name="JGS_23" localSheetId="3">#REF!</definedName>
    <definedName name="JGS_23" localSheetId="21">#REF!</definedName>
    <definedName name="JGS_23">#REF!</definedName>
    <definedName name="JGS_24" localSheetId="13">#REF!</definedName>
    <definedName name="JGS_24" localSheetId="20">#REF!</definedName>
    <definedName name="JGS_24" localSheetId="9">#REF!</definedName>
    <definedName name="JGS_24" localSheetId="2">#REF!</definedName>
    <definedName name="JGS_24" localSheetId="25">#REF!</definedName>
    <definedName name="JGS_24" localSheetId="22">#REF!</definedName>
    <definedName name="JGS_24" localSheetId="1">#REF!</definedName>
    <definedName name="JGS_24" localSheetId="3">#REF!</definedName>
    <definedName name="JGS_24" localSheetId="21">#REF!</definedName>
    <definedName name="JGS_24">#REF!</definedName>
    <definedName name="JGS_25" localSheetId="13">#REF!</definedName>
    <definedName name="JGS_25" localSheetId="20">#REF!</definedName>
    <definedName name="JGS_25" localSheetId="9">#REF!</definedName>
    <definedName name="JGS_25" localSheetId="2">#REF!</definedName>
    <definedName name="JGS_25" localSheetId="25">#REF!</definedName>
    <definedName name="JGS_25" localSheetId="22">#REF!</definedName>
    <definedName name="JGS_25" localSheetId="1">#REF!</definedName>
    <definedName name="JGS_25" localSheetId="3">#REF!</definedName>
    <definedName name="JGS_25" localSheetId="21">#REF!</definedName>
    <definedName name="JGS_25">#REF!</definedName>
    <definedName name="JGS_26" localSheetId="13">#REF!</definedName>
    <definedName name="JGS_26" localSheetId="20">#REF!</definedName>
    <definedName name="JGS_26" localSheetId="9">#REF!</definedName>
    <definedName name="JGS_26" localSheetId="2">#REF!</definedName>
    <definedName name="JGS_26" localSheetId="25">#REF!</definedName>
    <definedName name="JGS_26" localSheetId="22">#REF!</definedName>
    <definedName name="JGS_26" localSheetId="1">#REF!</definedName>
    <definedName name="JGS_26" localSheetId="3">#REF!</definedName>
    <definedName name="JGS_26" localSheetId="21">#REF!</definedName>
    <definedName name="JGS_26">#REF!</definedName>
    <definedName name="JGS_27" localSheetId="13">#REF!</definedName>
    <definedName name="JGS_27" localSheetId="20">#REF!</definedName>
    <definedName name="JGS_27" localSheetId="9">#REF!</definedName>
    <definedName name="JGS_27" localSheetId="2">#REF!</definedName>
    <definedName name="JGS_27" localSheetId="25">#REF!</definedName>
    <definedName name="JGS_27" localSheetId="22">#REF!</definedName>
    <definedName name="JGS_27" localSheetId="1">#REF!</definedName>
    <definedName name="JGS_27" localSheetId="3">#REF!</definedName>
    <definedName name="JGS_27" localSheetId="21">#REF!</definedName>
    <definedName name="JGS_27">#REF!</definedName>
    <definedName name="JGS_28" localSheetId="13">#REF!</definedName>
    <definedName name="JGS_28" localSheetId="20">#REF!</definedName>
    <definedName name="JGS_28" localSheetId="9">#REF!</definedName>
    <definedName name="JGS_28" localSheetId="2">#REF!</definedName>
    <definedName name="JGS_28" localSheetId="25">#REF!</definedName>
    <definedName name="JGS_28" localSheetId="22">#REF!</definedName>
    <definedName name="JGS_28" localSheetId="1">#REF!</definedName>
    <definedName name="JGS_28" localSheetId="3">#REF!</definedName>
    <definedName name="JGS_28" localSheetId="21">#REF!</definedName>
    <definedName name="JGS_28">#REF!</definedName>
    <definedName name="JGS_29" localSheetId="13">#REF!</definedName>
    <definedName name="JGS_29" localSheetId="20">#REF!</definedName>
    <definedName name="JGS_29" localSheetId="9">#REF!</definedName>
    <definedName name="JGS_29" localSheetId="2">#REF!</definedName>
    <definedName name="JGS_29" localSheetId="25">#REF!</definedName>
    <definedName name="JGS_29" localSheetId="22">#REF!</definedName>
    <definedName name="JGS_29" localSheetId="1">#REF!</definedName>
    <definedName name="JGS_29" localSheetId="3">#REF!</definedName>
    <definedName name="JGS_29" localSheetId="21">#REF!</definedName>
    <definedName name="JGS_29">#REF!</definedName>
    <definedName name="JGS_30" localSheetId="13">#REF!</definedName>
    <definedName name="JGS_30" localSheetId="20">#REF!</definedName>
    <definedName name="JGS_30" localSheetId="9">#REF!</definedName>
    <definedName name="JGS_30" localSheetId="2">#REF!</definedName>
    <definedName name="JGS_30" localSheetId="25">#REF!</definedName>
    <definedName name="JGS_30" localSheetId="22">#REF!</definedName>
    <definedName name="JGS_30" localSheetId="1">#REF!</definedName>
    <definedName name="JGS_30" localSheetId="3">#REF!</definedName>
    <definedName name="JGS_30" localSheetId="21">#REF!</definedName>
    <definedName name="JGS_30">#REF!</definedName>
    <definedName name="JGS_31" localSheetId="13">#REF!</definedName>
    <definedName name="JGS_31" localSheetId="20">#REF!</definedName>
    <definedName name="JGS_31" localSheetId="9">#REF!</definedName>
    <definedName name="JGS_31" localSheetId="2">#REF!</definedName>
    <definedName name="JGS_31" localSheetId="25">#REF!</definedName>
    <definedName name="JGS_31" localSheetId="22">#REF!</definedName>
    <definedName name="JGS_31" localSheetId="1">#REF!</definedName>
    <definedName name="JGS_31" localSheetId="3">#REF!</definedName>
    <definedName name="JGS_31" localSheetId="21">#REF!</definedName>
    <definedName name="JGS_31">#REF!</definedName>
    <definedName name="JGS_32" localSheetId="13">#REF!</definedName>
    <definedName name="JGS_32" localSheetId="20">#REF!</definedName>
    <definedName name="JGS_32" localSheetId="9">#REF!</definedName>
    <definedName name="JGS_32" localSheetId="2">#REF!</definedName>
    <definedName name="JGS_32" localSheetId="25">#REF!</definedName>
    <definedName name="JGS_32" localSheetId="22">#REF!</definedName>
    <definedName name="JGS_32" localSheetId="1">#REF!</definedName>
    <definedName name="JGS_32" localSheetId="3">#REF!</definedName>
    <definedName name="JGS_32" localSheetId="21">#REF!</definedName>
    <definedName name="JGS_32">#REF!</definedName>
    <definedName name="JGS_33" localSheetId="13">#REF!</definedName>
    <definedName name="JGS_33" localSheetId="20">#REF!</definedName>
    <definedName name="JGS_33" localSheetId="9">#REF!</definedName>
    <definedName name="JGS_33" localSheetId="2">#REF!</definedName>
    <definedName name="JGS_33" localSheetId="25">#REF!</definedName>
    <definedName name="JGS_33" localSheetId="22">#REF!</definedName>
    <definedName name="JGS_33" localSheetId="1">#REF!</definedName>
    <definedName name="JGS_33" localSheetId="3">#REF!</definedName>
    <definedName name="JGS_33" localSheetId="21">#REF!</definedName>
    <definedName name="JGS_33">#REF!</definedName>
    <definedName name="JGS_34" localSheetId="13">#REF!</definedName>
    <definedName name="JGS_34" localSheetId="20">#REF!</definedName>
    <definedName name="JGS_34" localSheetId="9">#REF!</definedName>
    <definedName name="JGS_34" localSheetId="2">#REF!</definedName>
    <definedName name="JGS_34" localSheetId="25">#REF!</definedName>
    <definedName name="JGS_34" localSheetId="22">#REF!</definedName>
    <definedName name="JGS_34" localSheetId="1">#REF!</definedName>
    <definedName name="JGS_34" localSheetId="3">#REF!</definedName>
    <definedName name="JGS_34" localSheetId="21">#REF!</definedName>
    <definedName name="JGS_34">#REF!</definedName>
    <definedName name="JGS_35" localSheetId="13">#REF!</definedName>
    <definedName name="JGS_35" localSheetId="20">#REF!</definedName>
    <definedName name="JGS_35" localSheetId="9">#REF!</definedName>
    <definedName name="JGS_35" localSheetId="2">#REF!</definedName>
    <definedName name="JGS_35" localSheetId="25">#REF!</definedName>
    <definedName name="JGS_35" localSheetId="22">#REF!</definedName>
    <definedName name="JGS_35" localSheetId="1">#REF!</definedName>
    <definedName name="JGS_35" localSheetId="3">#REF!</definedName>
    <definedName name="JGS_35" localSheetId="21">#REF!</definedName>
    <definedName name="JGS_35">#REF!</definedName>
    <definedName name="JGS_36" localSheetId="13">#REF!</definedName>
    <definedName name="JGS_36" localSheetId="20">#REF!</definedName>
    <definedName name="JGS_36" localSheetId="9">#REF!</definedName>
    <definedName name="JGS_36" localSheetId="2">#REF!</definedName>
    <definedName name="JGS_36" localSheetId="25">#REF!</definedName>
    <definedName name="JGS_36" localSheetId="22">#REF!</definedName>
    <definedName name="JGS_36" localSheetId="1">#REF!</definedName>
    <definedName name="JGS_36" localSheetId="3">#REF!</definedName>
    <definedName name="JGS_36" localSheetId="21">#REF!</definedName>
    <definedName name="JGS_36">#REF!</definedName>
    <definedName name="JGS_37" localSheetId="13">#REF!</definedName>
    <definedName name="JGS_37" localSheetId="20">#REF!</definedName>
    <definedName name="JGS_37" localSheetId="9">#REF!</definedName>
    <definedName name="JGS_37" localSheetId="2">#REF!</definedName>
    <definedName name="JGS_37" localSheetId="25">#REF!</definedName>
    <definedName name="JGS_37" localSheetId="22">#REF!</definedName>
    <definedName name="JGS_37" localSheetId="1">#REF!</definedName>
    <definedName name="JGS_37" localSheetId="3">#REF!</definedName>
    <definedName name="JGS_37" localSheetId="21">#REF!</definedName>
    <definedName name="JGS_37">#REF!</definedName>
    <definedName name="JGS_38" localSheetId="13">#REF!</definedName>
    <definedName name="JGS_38" localSheetId="20">#REF!</definedName>
    <definedName name="JGS_38" localSheetId="9">#REF!</definedName>
    <definedName name="JGS_38" localSheetId="2">#REF!</definedName>
    <definedName name="JGS_38" localSheetId="25">#REF!</definedName>
    <definedName name="JGS_38" localSheetId="22">#REF!</definedName>
    <definedName name="JGS_38" localSheetId="1">#REF!</definedName>
    <definedName name="JGS_38" localSheetId="3">#REF!</definedName>
    <definedName name="JGS_38" localSheetId="21">#REF!</definedName>
    <definedName name="JGS_38">#REF!</definedName>
    <definedName name="JGS_40" localSheetId="13">#REF!</definedName>
    <definedName name="JGS_40" localSheetId="20">#REF!</definedName>
    <definedName name="JGS_40" localSheetId="9">#REF!</definedName>
    <definedName name="JGS_40" localSheetId="2">#REF!</definedName>
    <definedName name="JGS_40" localSheetId="25">#REF!</definedName>
    <definedName name="JGS_40" localSheetId="22">#REF!</definedName>
    <definedName name="JGS_40" localSheetId="1">#REF!</definedName>
    <definedName name="JGS_40" localSheetId="3">#REF!</definedName>
    <definedName name="JGS_40" localSheetId="21">#REF!</definedName>
    <definedName name="JGS_40">#REF!</definedName>
    <definedName name="JGS_42" localSheetId="13">#REF!</definedName>
    <definedName name="JGS_42" localSheetId="20">#REF!</definedName>
    <definedName name="JGS_42" localSheetId="9">#REF!</definedName>
    <definedName name="JGS_42" localSheetId="2">#REF!</definedName>
    <definedName name="JGS_42" localSheetId="25">#REF!</definedName>
    <definedName name="JGS_42" localSheetId="22">#REF!</definedName>
    <definedName name="JGS_42" localSheetId="1">#REF!</definedName>
    <definedName name="JGS_42" localSheetId="3">#REF!</definedName>
    <definedName name="JGS_42" localSheetId="21">#REF!</definedName>
    <definedName name="JGS_42">#REF!</definedName>
    <definedName name="JUG">[37]Jug!$A$2:$D$13</definedName>
    <definedName name="PC" localSheetId="13">#REF!</definedName>
    <definedName name="PC" localSheetId="12">#REF!</definedName>
    <definedName name="PC" localSheetId="16">#REF!</definedName>
    <definedName name="PC" localSheetId="20">#REF!</definedName>
    <definedName name="PC" localSheetId="26">#REF!</definedName>
    <definedName name="PC" localSheetId="9">#REF!</definedName>
    <definedName name="PC" localSheetId="2">#REF!</definedName>
    <definedName name="PC" localSheetId="0">#REF!</definedName>
    <definedName name="PC" localSheetId="30">#REF!</definedName>
    <definedName name="PC" localSheetId="23">#REF!</definedName>
    <definedName name="PC" localSheetId="29">#REF!</definedName>
    <definedName name="PC" localSheetId="11">#REF!</definedName>
    <definedName name="PC" localSheetId="15">#REF!</definedName>
    <definedName name="PC" localSheetId="19">#REF!</definedName>
    <definedName name="PC" localSheetId="25">#REF!</definedName>
    <definedName name="PC" localSheetId="28">#REF!</definedName>
    <definedName name="PC" localSheetId="22">#REF!</definedName>
    <definedName name="PC" localSheetId="1">#REF!</definedName>
    <definedName name="PC" localSheetId="4">#REF!</definedName>
    <definedName name="PC" localSheetId="3">#REF!</definedName>
    <definedName name="PC" localSheetId="10">#REF!</definedName>
    <definedName name="PC" localSheetId="17">#REF!</definedName>
    <definedName name="PC" localSheetId="21">#REF!</definedName>
    <definedName name="PC">#REF!</definedName>
    <definedName name="PC_18" localSheetId="13">#REF!</definedName>
    <definedName name="PC_18" localSheetId="20">#REF!</definedName>
    <definedName name="PC_18" localSheetId="9">#REF!</definedName>
    <definedName name="PC_18" localSheetId="2">#REF!</definedName>
    <definedName name="PC_18" localSheetId="25">#REF!</definedName>
    <definedName name="PC_18" localSheetId="22">#REF!</definedName>
    <definedName name="PC_18" localSheetId="1">#REF!</definedName>
    <definedName name="PC_18" localSheetId="3">#REF!</definedName>
    <definedName name="PC_18" localSheetId="21">#REF!</definedName>
    <definedName name="PC_18">#REF!</definedName>
    <definedName name="PC_19" localSheetId="13">#REF!</definedName>
    <definedName name="PC_19" localSheetId="20">#REF!</definedName>
    <definedName name="PC_19" localSheetId="9">#REF!</definedName>
    <definedName name="PC_19" localSheetId="2">#REF!</definedName>
    <definedName name="PC_19" localSheetId="25">#REF!</definedName>
    <definedName name="PC_19" localSheetId="22">#REF!</definedName>
    <definedName name="PC_19" localSheetId="1">#REF!</definedName>
    <definedName name="PC_19" localSheetId="3">#REF!</definedName>
    <definedName name="PC_19" localSheetId="21">#REF!</definedName>
    <definedName name="PC_19">#REF!</definedName>
    <definedName name="PC_20" localSheetId="13">#REF!</definedName>
    <definedName name="PC_20" localSheetId="20">#REF!</definedName>
    <definedName name="PC_20" localSheetId="9">#REF!</definedName>
    <definedName name="PC_20" localSheetId="2">#REF!</definedName>
    <definedName name="PC_20" localSheetId="25">#REF!</definedName>
    <definedName name="PC_20" localSheetId="22">#REF!</definedName>
    <definedName name="PC_20" localSheetId="1">#REF!</definedName>
    <definedName name="PC_20" localSheetId="3">#REF!</definedName>
    <definedName name="PC_20" localSheetId="21">#REF!</definedName>
    <definedName name="PC_20">#REF!</definedName>
    <definedName name="PC_21" localSheetId="13">#REF!</definedName>
    <definedName name="PC_21" localSheetId="20">#REF!</definedName>
    <definedName name="PC_21" localSheetId="9">#REF!</definedName>
    <definedName name="PC_21" localSheetId="2">#REF!</definedName>
    <definedName name="PC_21" localSheetId="25">#REF!</definedName>
    <definedName name="PC_21" localSheetId="22">#REF!</definedName>
    <definedName name="PC_21" localSheetId="1">#REF!</definedName>
    <definedName name="PC_21" localSheetId="3">#REF!</definedName>
    <definedName name="PC_21" localSheetId="21">#REF!</definedName>
    <definedName name="PC_21">#REF!</definedName>
    <definedName name="PC_22" localSheetId="13">#REF!</definedName>
    <definedName name="PC_22" localSheetId="20">#REF!</definedName>
    <definedName name="PC_22" localSheetId="9">#REF!</definedName>
    <definedName name="PC_22" localSheetId="2">#REF!</definedName>
    <definedName name="PC_22" localSheetId="25">#REF!</definedName>
    <definedName name="PC_22" localSheetId="22">#REF!</definedName>
    <definedName name="PC_22" localSheetId="1">#REF!</definedName>
    <definedName name="PC_22" localSheetId="3">#REF!</definedName>
    <definedName name="PC_22" localSheetId="21">#REF!</definedName>
    <definedName name="PC_22">#REF!</definedName>
    <definedName name="PC_23" localSheetId="13">#REF!</definedName>
    <definedName name="PC_23" localSheetId="20">#REF!</definedName>
    <definedName name="PC_23" localSheetId="9">#REF!</definedName>
    <definedName name="PC_23" localSheetId="2">#REF!</definedName>
    <definedName name="PC_23" localSheetId="25">#REF!</definedName>
    <definedName name="PC_23" localSheetId="22">#REF!</definedName>
    <definedName name="PC_23" localSheetId="1">#REF!</definedName>
    <definedName name="PC_23" localSheetId="3">#REF!</definedName>
    <definedName name="PC_23" localSheetId="21">#REF!</definedName>
    <definedName name="PC_23">#REF!</definedName>
    <definedName name="PC_24" localSheetId="13">#REF!</definedName>
    <definedName name="PC_24" localSheetId="20">#REF!</definedName>
    <definedName name="PC_24" localSheetId="9">#REF!</definedName>
    <definedName name="PC_24" localSheetId="2">#REF!</definedName>
    <definedName name="PC_24" localSheetId="25">#REF!</definedName>
    <definedName name="PC_24" localSheetId="22">#REF!</definedName>
    <definedName name="PC_24" localSheetId="1">#REF!</definedName>
    <definedName name="PC_24" localSheetId="3">#REF!</definedName>
    <definedName name="PC_24" localSheetId="21">#REF!</definedName>
    <definedName name="PC_24">#REF!</definedName>
    <definedName name="PC_25" localSheetId="13">#REF!</definedName>
    <definedName name="PC_25" localSheetId="20">#REF!</definedName>
    <definedName name="PC_25" localSheetId="9">#REF!</definedName>
    <definedName name="PC_25" localSheetId="2">#REF!</definedName>
    <definedName name="PC_25" localSheetId="25">#REF!</definedName>
    <definedName name="PC_25" localSheetId="22">#REF!</definedName>
    <definedName name="PC_25" localSheetId="1">#REF!</definedName>
    <definedName name="PC_25" localSheetId="3">#REF!</definedName>
    <definedName name="PC_25" localSheetId="21">#REF!</definedName>
    <definedName name="PC_25">#REF!</definedName>
    <definedName name="PC_26" localSheetId="13">#REF!</definedName>
    <definedName name="PC_26" localSheetId="20">#REF!</definedName>
    <definedName name="PC_26" localSheetId="9">#REF!</definedName>
    <definedName name="PC_26" localSheetId="2">#REF!</definedName>
    <definedName name="PC_26" localSheetId="25">#REF!</definedName>
    <definedName name="PC_26" localSheetId="22">#REF!</definedName>
    <definedName name="PC_26" localSheetId="1">#REF!</definedName>
    <definedName name="PC_26" localSheetId="3">#REF!</definedName>
    <definedName name="PC_26" localSheetId="21">#REF!</definedName>
    <definedName name="PC_26">#REF!</definedName>
    <definedName name="PC_27" localSheetId="13">#REF!</definedName>
    <definedName name="PC_27" localSheetId="20">#REF!</definedName>
    <definedName name="PC_27" localSheetId="9">#REF!</definedName>
    <definedName name="PC_27" localSheetId="2">#REF!</definedName>
    <definedName name="PC_27" localSheetId="25">#REF!</definedName>
    <definedName name="PC_27" localSheetId="22">#REF!</definedName>
    <definedName name="PC_27" localSheetId="1">#REF!</definedName>
    <definedName name="PC_27" localSheetId="3">#REF!</definedName>
    <definedName name="PC_27" localSheetId="21">#REF!</definedName>
    <definedName name="PC_27">#REF!</definedName>
    <definedName name="PC_28" localSheetId="13">#REF!</definedName>
    <definedName name="PC_28" localSheetId="20">#REF!</definedName>
    <definedName name="PC_28" localSheetId="9">#REF!</definedName>
    <definedName name="PC_28" localSheetId="2">#REF!</definedName>
    <definedName name="PC_28" localSheetId="25">#REF!</definedName>
    <definedName name="PC_28" localSheetId="22">#REF!</definedName>
    <definedName name="PC_28" localSheetId="1">#REF!</definedName>
    <definedName name="PC_28" localSheetId="3">#REF!</definedName>
    <definedName name="PC_28" localSheetId="21">#REF!</definedName>
    <definedName name="PC_28">#REF!</definedName>
    <definedName name="PC_29" localSheetId="13">#REF!</definedName>
    <definedName name="PC_29" localSheetId="20">#REF!</definedName>
    <definedName name="PC_29" localSheetId="9">#REF!</definedName>
    <definedName name="PC_29" localSheetId="2">#REF!</definedName>
    <definedName name="PC_29" localSheetId="25">#REF!</definedName>
    <definedName name="PC_29" localSheetId="22">#REF!</definedName>
    <definedName name="PC_29" localSheetId="1">#REF!</definedName>
    <definedName name="PC_29" localSheetId="3">#REF!</definedName>
    <definedName name="PC_29" localSheetId="21">#REF!</definedName>
    <definedName name="PC_29">#REF!</definedName>
    <definedName name="PC_30" localSheetId="13">#REF!</definedName>
    <definedName name="PC_30" localSheetId="20">#REF!</definedName>
    <definedName name="PC_30" localSheetId="9">#REF!</definedName>
    <definedName name="PC_30" localSheetId="2">#REF!</definedName>
    <definedName name="PC_30" localSheetId="25">#REF!</definedName>
    <definedName name="PC_30" localSheetId="22">#REF!</definedName>
    <definedName name="PC_30" localSheetId="1">#REF!</definedName>
    <definedName name="PC_30" localSheetId="3">#REF!</definedName>
    <definedName name="PC_30" localSheetId="21">#REF!</definedName>
    <definedName name="PC_30">#REF!</definedName>
    <definedName name="PC_31" localSheetId="13">#REF!</definedName>
    <definedName name="PC_31" localSheetId="20">#REF!</definedName>
    <definedName name="PC_31" localSheetId="9">#REF!</definedName>
    <definedName name="PC_31" localSheetId="2">#REF!</definedName>
    <definedName name="PC_31" localSheetId="25">#REF!</definedName>
    <definedName name="PC_31" localSheetId="22">#REF!</definedName>
    <definedName name="PC_31" localSheetId="1">#REF!</definedName>
    <definedName name="PC_31" localSheetId="3">#REF!</definedName>
    <definedName name="PC_31" localSheetId="21">#REF!</definedName>
    <definedName name="PC_31">#REF!</definedName>
    <definedName name="PC_32" localSheetId="13">#REF!</definedName>
    <definedName name="PC_32" localSheetId="20">#REF!</definedName>
    <definedName name="PC_32" localSheetId="9">#REF!</definedName>
    <definedName name="PC_32" localSheetId="2">#REF!</definedName>
    <definedName name="PC_32" localSheetId="25">#REF!</definedName>
    <definedName name="PC_32" localSheetId="22">#REF!</definedName>
    <definedName name="PC_32" localSheetId="1">#REF!</definedName>
    <definedName name="PC_32" localSheetId="3">#REF!</definedName>
    <definedName name="PC_32" localSheetId="21">#REF!</definedName>
    <definedName name="PC_32">#REF!</definedName>
    <definedName name="PC_33" localSheetId="13">#REF!</definedName>
    <definedName name="PC_33" localSheetId="20">#REF!</definedName>
    <definedName name="PC_33" localSheetId="9">#REF!</definedName>
    <definedName name="PC_33" localSheetId="2">#REF!</definedName>
    <definedName name="PC_33" localSheetId="25">#REF!</definedName>
    <definedName name="PC_33" localSheetId="22">#REF!</definedName>
    <definedName name="PC_33" localSheetId="1">#REF!</definedName>
    <definedName name="PC_33" localSheetId="3">#REF!</definedName>
    <definedName name="PC_33" localSheetId="21">#REF!</definedName>
    <definedName name="PC_33">#REF!</definedName>
    <definedName name="PC_34" localSheetId="13">#REF!</definedName>
    <definedName name="PC_34" localSheetId="20">#REF!</definedName>
    <definedName name="PC_34" localSheetId="9">#REF!</definedName>
    <definedName name="PC_34" localSheetId="2">#REF!</definedName>
    <definedName name="PC_34" localSheetId="25">#REF!</definedName>
    <definedName name="PC_34" localSheetId="22">#REF!</definedName>
    <definedName name="PC_34" localSheetId="1">#REF!</definedName>
    <definedName name="PC_34" localSheetId="3">#REF!</definedName>
    <definedName name="PC_34" localSheetId="21">#REF!</definedName>
    <definedName name="PC_34">#REF!</definedName>
    <definedName name="PC_35" localSheetId="13">#REF!</definedName>
    <definedName name="PC_35" localSheetId="20">#REF!</definedName>
    <definedName name="PC_35" localSheetId="9">#REF!</definedName>
    <definedName name="PC_35" localSheetId="2">#REF!</definedName>
    <definedName name="PC_35" localSheetId="25">#REF!</definedName>
    <definedName name="PC_35" localSheetId="22">#REF!</definedName>
    <definedName name="PC_35" localSheetId="1">#REF!</definedName>
    <definedName name="PC_35" localSheetId="3">#REF!</definedName>
    <definedName name="PC_35" localSheetId="21">#REF!</definedName>
    <definedName name="PC_35">#REF!</definedName>
    <definedName name="PC_36" localSheetId="13">#REF!</definedName>
    <definedName name="PC_36" localSheetId="20">#REF!</definedName>
    <definedName name="PC_36" localSheetId="9">#REF!</definedName>
    <definedName name="PC_36" localSheetId="2">#REF!</definedName>
    <definedName name="PC_36" localSheetId="25">#REF!</definedName>
    <definedName name="PC_36" localSheetId="22">#REF!</definedName>
    <definedName name="PC_36" localSheetId="1">#REF!</definedName>
    <definedName name="PC_36" localSheetId="3">#REF!</definedName>
    <definedName name="PC_36" localSheetId="21">#REF!</definedName>
    <definedName name="PC_36">#REF!</definedName>
    <definedName name="PC_37" localSheetId="13">#REF!</definedName>
    <definedName name="PC_37" localSheetId="20">#REF!</definedName>
    <definedName name="PC_37" localSheetId="9">#REF!</definedName>
    <definedName name="PC_37" localSheetId="2">#REF!</definedName>
    <definedName name="PC_37" localSheetId="25">#REF!</definedName>
    <definedName name="PC_37" localSheetId="22">#REF!</definedName>
    <definedName name="PC_37" localSheetId="1">#REF!</definedName>
    <definedName name="PC_37" localSheetId="3">#REF!</definedName>
    <definedName name="PC_37" localSheetId="21">#REF!</definedName>
    <definedName name="PC_37">#REF!</definedName>
    <definedName name="PC_38" localSheetId="13">#REF!</definedName>
    <definedName name="PC_38" localSheetId="20">#REF!</definedName>
    <definedName name="PC_38" localSheetId="9">#REF!</definedName>
    <definedName name="PC_38" localSheetId="2">#REF!</definedName>
    <definedName name="PC_38" localSheetId="25">#REF!</definedName>
    <definedName name="PC_38" localSheetId="22">#REF!</definedName>
    <definedName name="PC_38" localSheetId="1">#REF!</definedName>
    <definedName name="PC_38" localSheetId="3">#REF!</definedName>
    <definedName name="PC_38" localSheetId="21">#REF!</definedName>
    <definedName name="PC_38">#REF!</definedName>
    <definedName name="PC_40" localSheetId="13">#REF!</definedName>
    <definedName name="PC_40" localSheetId="20">#REF!</definedName>
    <definedName name="PC_40" localSheetId="9">#REF!</definedName>
    <definedName name="PC_40" localSheetId="2">#REF!</definedName>
    <definedName name="PC_40" localSheetId="25">#REF!</definedName>
    <definedName name="PC_40" localSheetId="22">#REF!</definedName>
    <definedName name="PC_40" localSheetId="1">#REF!</definedName>
    <definedName name="PC_40" localSheetId="3">#REF!</definedName>
    <definedName name="PC_40" localSheetId="21">#REF!</definedName>
    <definedName name="PC_40">#REF!</definedName>
    <definedName name="PC_42" localSheetId="13">#REF!</definedName>
    <definedName name="PC_42" localSheetId="20">#REF!</definedName>
    <definedName name="PC_42" localSheetId="9">#REF!</definedName>
    <definedName name="PC_42" localSheetId="2">#REF!</definedName>
    <definedName name="PC_42" localSheetId="25">#REF!</definedName>
    <definedName name="PC_42" localSheetId="22">#REF!</definedName>
    <definedName name="PC_42" localSheetId="1">#REF!</definedName>
    <definedName name="PC_42" localSheetId="3">#REF!</definedName>
    <definedName name="PC_42" localSheetId="21">#REF!</definedName>
    <definedName name="PC_42">#REF!</definedName>
    <definedName name="PCS" localSheetId="13">#REF!</definedName>
    <definedName name="PCS" localSheetId="12">#REF!</definedName>
    <definedName name="PCS" localSheetId="16">#REF!</definedName>
    <definedName name="PCS" localSheetId="20">#REF!</definedName>
    <definedName name="PCS" localSheetId="26">#REF!</definedName>
    <definedName name="PCS" localSheetId="9">#REF!</definedName>
    <definedName name="PCS" localSheetId="2">#REF!</definedName>
    <definedName name="PCS" localSheetId="0">#REF!</definedName>
    <definedName name="PCS" localSheetId="30">#REF!</definedName>
    <definedName name="PCS" localSheetId="23">#REF!</definedName>
    <definedName name="PCS" localSheetId="29">#REF!</definedName>
    <definedName name="PCS" localSheetId="11">#REF!</definedName>
    <definedName name="PCS" localSheetId="15">#REF!</definedName>
    <definedName name="PCS" localSheetId="19">#REF!</definedName>
    <definedName name="PCS" localSheetId="25">#REF!</definedName>
    <definedName name="PCS" localSheetId="28">#REF!</definedName>
    <definedName name="PCS" localSheetId="22">#REF!</definedName>
    <definedName name="PCS" localSheetId="1">#REF!</definedName>
    <definedName name="PCS" localSheetId="4">#REF!</definedName>
    <definedName name="PCS" localSheetId="3">#REF!</definedName>
    <definedName name="PCS" localSheetId="10">#REF!</definedName>
    <definedName name="PCS" localSheetId="17">#REF!</definedName>
    <definedName name="PCS" localSheetId="21">#REF!</definedName>
    <definedName name="PCS">#REF!</definedName>
    <definedName name="PCS_18" localSheetId="13">#REF!</definedName>
    <definedName name="PCS_18" localSheetId="20">#REF!</definedName>
    <definedName name="PCS_18" localSheetId="9">#REF!</definedName>
    <definedName name="PCS_18" localSheetId="2">#REF!</definedName>
    <definedName name="PCS_18" localSheetId="25">#REF!</definedName>
    <definedName name="PCS_18" localSheetId="22">#REF!</definedName>
    <definedName name="PCS_18" localSheetId="1">#REF!</definedName>
    <definedName name="PCS_18" localSheetId="3">#REF!</definedName>
    <definedName name="PCS_18" localSheetId="21">#REF!</definedName>
    <definedName name="PCS_18">#REF!</definedName>
    <definedName name="PCS_19" localSheetId="13">#REF!</definedName>
    <definedName name="PCS_19" localSheetId="20">#REF!</definedName>
    <definedName name="PCS_19" localSheetId="9">#REF!</definedName>
    <definedName name="PCS_19" localSheetId="2">#REF!</definedName>
    <definedName name="PCS_19" localSheetId="25">#REF!</definedName>
    <definedName name="PCS_19" localSheetId="22">#REF!</definedName>
    <definedName name="PCS_19" localSheetId="1">#REF!</definedName>
    <definedName name="PCS_19" localSheetId="3">#REF!</definedName>
    <definedName name="PCS_19" localSheetId="21">#REF!</definedName>
    <definedName name="PCS_19">#REF!</definedName>
    <definedName name="PCS_20" localSheetId="13">#REF!</definedName>
    <definedName name="PCS_20" localSheetId="20">#REF!</definedName>
    <definedName name="PCS_20" localSheetId="9">#REF!</definedName>
    <definedName name="PCS_20" localSheetId="2">#REF!</definedName>
    <definedName name="PCS_20" localSheetId="25">#REF!</definedName>
    <definedName name="PCS_20" localSheetId="22">#REF!</definedName>
    <definedName name="PCS_20" localSheetId="1">#REF!</definedName>
    <definedName name="PCS_20" localSheetId="3">#REF!</definedName>
    <definedName name="PCS_20" localSheetId="21">#REF!</definedName>
    <definedName name="PCS_20">#REF!</definedName>
    <definedName name="PCS_21" localSheetId="13">#REF!</definedName>
    <definedName name="PCS_21" localSheetId="20">#REF!</definedName>
    <definedName name="PCS_21" localSheetId="9">#REF!</definedName>
    <definedName name="PCS_21" localSheetId="2">#REF!</definedName>
    <definedName name="PCS_21" localSheetId="25">#REF!</definedName>
    <definedName name="PCS_21" localSheetId="22">#REF!</definedName>
    <definedName name="PCS_21" localSheetId="1">#REF!</definedName>
    <definedName name="PCS_21" localSheetId="3">#REF!</definedName>
    <definedName name="PCS_21" localSheetId="21">#REF!</definedName>
    <definedName name="PCS_21">#REF!</definedName>
    <definedName name="PCS_22" localSheetId="13">#REF!</definedName>
    <definedName name="PCS_22" localSheetId="20">#REF!</definedName>
    <definedName name="PCS_22" localSheetId="9">#REF!</definedName>
    <definedName name="PCS_22" localSheetId="2">#REF!</definedName>
    <definedName name="PCS_22" localSheetId="25">#REF!</definedName>
    <definedName name="PCS_22" localSheetId="22">#REF!</definedName>
    <definedName name="PCS_22" localSheetId="1">#REF!</definedName>
    <definedName name="PCS_22" localSheetId="3">#REF!</definedName>
    <definedName name="PCS_22" localSheetId="21">#REF!</definedName>
    <definedName name="PCS_22">#REF!</definedName>
    <definedName name="PCS_23" localSheetId="13">#REF!</definedName>
    <definedName name="PCS_23" localSheetId="20">#REF!</definedName>
    <definedName name="PCS_23" localSheetId="9">#REF!</definedName>
    <definedName name="PCS_23" localSheetId="2">#REF!</definedName>
    <definedName name="PCS_23" localSheetId="25">#REF!</definedName>
    <definedName name="PCS_23" localSheetId="22">#REF!</definedName>
    <definedName name="PCS_23" localSheetId="1">#REF!</definedName>
    <definedName name="PCS_23" localSheetId="3">#REF!</definedName>
    <definedName name="PCS_23" localSheetId="21">#REF!</definedName>
    <definedName name="PCS_23">#REF!</definedName>
    <definedName name="PCS_24" localSheetId="13">#REF!</definedName>
    <definedName name="PCS_24" localSheetId="20">#REF!</definedName>
    <definedName name="PCS_24" localSheetId="9">#REF!</definedName>
    <definedName name="PCS_24" localSheetId="2">#REF!</definedName>
    <definedName name="PCS_24" localSheetId="25">#REF!</definedName>
    <definedName name="PCS_24" localSheetId="22">#REF!</definedName>
    <definedName name="PCS_24" localSheetId="1">#REF!</definedName>
    <definedName name="PCS_24" localSheetId="3">#REF!</definedName>
    <definedName name="PCS_24" localSheetId="21">#REF!</definedName>
    <definedName name="PCS_24">#REF!</definedName>
    <definedName name="PCS_25" localSheetId="13">#REF!</definedName>
    <definedName name="PCS_25" localSheetId="20">#REF!</definedName>
    <definedName name="PCS_25" localSheetId="9">#REF!</definedName>
    <definedName name="PCS_25" localSheetId="2">#REF!</definedName>
    <definedName name="PCS_25" localSheetId="25">#REF!</definedName>
    <definedName name="PCS_25" localSheetId="22">#REF!</definedName>
    <definedName name="PCS_25" localSheetId="1">#REF!</definedName>
    <definedName name="PCS_25" localSheetId="3">#REF!</definedName>
    <definedName name="PCS_25" localSheetId="21">#REF!</definedName>
    <definedName name="PCS_25">#REF!</definedName>
    <definedName name="PCS_26" localSheetId="13">#REF!</definedName>
    <definedName name="PCS_26" localSheetId="20">#REF!</definedName>
    <definedName name="PCS_26" localSheetId="9">#REF!</definedName>
    <definedName name="PCS_26" localSheetId="2">#REF!</definedName>
    <definedName name="PCS_26" localSheetId="25">#REF!</definedName>
    <definedName name="PCS_26" localSheetId="22">#REF!</definedName>
    <definedName name="PCS_26" localSheetId="1">#REF!</definedName>
    <definedName name="PCS_26" localSheetId="3">#REF!</definedName>
    <definedName name="PCS_26" localSheetId="21">#REF!</definedName>
    <definedName name="PCS_26">#REF!</definedName>
    <definedName name="PCS_27" localSheetId="13">#REF!</definedName>
    <definedName name="PCS_27" localSheetId="20">#REF!</definedName>
    <definedName name="PCS_27" localSheetId="9">#REF!</definedName>
    <definedName name="PCS_27" localSheetId="2">#REF!</definedName>
    <definedName name="PCS_27" localSheetId="25">#REF!</definedName>
    <definedName name="PCS_27" localSheetId="22">#REF!</definedName>
    <definedName name="PCS_27" localSheetId="1">#REF!</definedName>
    <definedName name="PCS_27" localSheetId="3">#REF!</definedName>
    <definedName name="PCS_27" localSheetId="21">#REF!</definedName>
    <definedName name="PCS_27">#REF!</definedName>
    <definedName name="PCS_28" localSheetId="13">#REF!</definedName>
    <definedName name="PCS_28" localSheetId="20">#REF!</definedName>
    <definedName name="PCS_28" localSheetId="9">#REF!</definedName>
    <definedName name="PCS_28" localSheetId="2">#REF!</definedName>
    <definedName name="PCS_28" localSheetId="25">#REF!</definedName>
    <definedName name="PCS_28" localSheetId="22">#REF!</definedName>
    <definedName name="PCS_28" localSheetId="1">#REF!</definedName>
    <definedName name="PCS_28" localSheetId="3">#REF!</definedName>
    <definedName name="PCS_28" localSheetId="21">#REF!</definedName>
    <definedName name="PCS_28">#REF!</definedName>
    <definedName name="PCS_29" localSheetId="13">#REF!</definedName>
    <definedName name="PCS_29" localSheetId="20">#REF!</definedName>
    <definedName name="PCS_29" localSheetId="9">#REF!</definedName>
    <definedName name="PCS_29" localSheetId="2">#REF!</definedName>
    <definedName name="PCS_29" localSheetId="25">#REF!</definedName>
    <definedName name="PCS_29" localSheetId="22">#REF!</definedName>
    <definedName name="PCS_29" localSheetId="1">#REF!</definedName>
    <definedName name="PCS_29" localSheetId="3">#REF!</definedName>
    <definedName name="PCS_29" localSheetId="21">#REF!</definedName>
    <definedName name="PCS_29">#REF!</definedName>
    <definedName name="PCS_30" localSheetId="13">#REF!</definedName>
    <definedName name="PCS_30" localSheetId="20">#REF!</definedName>
    <definedName name="PCS_30" localSheetId="9">#REF!</definedName>
    <definedName name="PCS_30" localSheetId="2">#REF!</definedName>
    <definedName name="PCS_30" localSheetId="25">#REF!</definedName>
    <definedName name="PCS_30" localSheetId="22">#REF!</definedName>
    <definedName name="PCS_30" localSheetId="1">#REF!</definedName>
    <definedName name="PCS_30" localSheetId="3">#REF!</definedName>
    <definedName name="PCS_30" localSheetId="21">#REF!</definedName>
    <definedName name="PCS_30">#REF!</definedName>
    <definedName name="PCS_31" localSheetId="13">#REF!</definedName>
    <definedName name="PCS_31" localSheetId="20">#REF!</definedName>
    <definedName name="PCS_31" localSheetId="9">#REF!</definedName>
    <definedName name="PCS_31" localSheetId="2">#REF!</definedName>
    <definedName name="PCS_31" localSheetId="25">#REF!</definedName>
    <definedName name="PCS_31" localSheetId="22">#REF!</definedName>
    <definedName name="PCS_31" localSheetId="1">#REF!</definedName>
    <definedName name="PCS_31" localSheetId="3">#REF!</definedName>
    <definedName name="PCS_31" localSheetId="21">#REF!</definedName>
    <definedName name="PCS_31">#REF!</definedName>
    <definedName name="PCS_32" localSheetId="13">#REF!</definedName>
    <definedName name="PCS_32" localSheetId="20">#REF!</definedName>
    <definedName name="PCS_32" localSheetId="9">#REF!</definedName>
    <definedName name="PCS_32" localSheetId="2">#REF!</definedName>
    <definedName name="PCS_32" localSheetId="25">#REF!</definedName>
    <definedName name="PCS_32" localSheetId="22">#REF!</definedName>
    <definedName name="PCS_32" localSheetId="1">#REF!</definedName>
    <definedName name="PCS_32" localSheetId="3">#REF!</definedName>
    <definedName name="PCS_32" localSheetId="21">#REF!</definedName>
    <definedName name="PCS_32">#REF!</definedName>
    <definedName name="PCS_33" localSheetId="13">#REF!</definedName>
    <definedName name="PCS_33" localSheetId="20">#REF!</definedName>
    <definedName name="PCS_33" localSheetId="9">#REF!</definedName>
    <definedName name="PCS_33" localSheetId="2">#REF!</definedName>
    <definedName name="PCS_33" localSheetId="25">#REF!</definedName>
    <definedName name="PCS_33" localSheetId="22">#REF!</definedName>
    <definedName name="PCS_33" localSheetId="1">#REF!</definedName>
    <definedName name="PCS_33" localSheetId="3">#REF!</definedName>
    <definedName name="PCS_33" localSheetId="21">#REF!</definedName>
    <definedName name="PCS_33">#REF!</definedName>
    <definedName name="PCS_34" localSheetId="13">#REF!</definedName>
    <definedName name="PCS_34" localSheetId="20">#REF!</definedName>
    <definedName name="PCS_34" localSheetId="9">#REF!</definedName>
    <definedName name="PCS_34" localSheetId="2">#REF!</definedName>
    <definedName name="PCS_34" localSheetId="25">#REF!</definedName>
    <definedName name="PCS_34" localSheetId="22">#REF!</definedName>
    <definedName name="PCS_34" localSheetId="1">#REF!</definedName>
    <definedName name="PCS_34" localSheetId="3">#REF!</definedName>
    <definedName name="PCS_34" localSheetId="21">#REF!</definedName>
    <definedName name="PCS_34">#REF!</definedName>
    <definedName name="PCS_35" localSheetId="13">#REF!</definedName>
    <definedName name="PCS_35" localSheetId="20">#REF!</definedName>
    <definedName name="PCS_35" localSheetId="9">#REF!</definedName>
    <definedName name="PCS_35" localSheetId="2">#REF!</definedName>
    <definedName name="PCS_35" localSheetId="25">#REF!</definedName>
    <definedName name="PCS_35" localSheetId="22">#REF!</definedName>
    <definedName name="PCS_35" localSheetId="1">#REF!</definedName>
    <definedName name="PCS_35" localSheetId="3">#REF!</definedName>
    <definedName name="PCS_35" localSheetId="21">#REF!</definedName>
    <definedName name="PCS_35">#REF!</definedName>
    <definedName name="PCS_36" localSheetId="13">#REF!</definedName>
    <definedName name="PCS_36" localSheetId="20">#REF!</definedName>
    <definedName name="PCS_36" localSheetId="9">#REF!</definedName>
    <definedName name="PCS_36" localSheetId="2">#REF!</definedName>
    <definedName name="PCS_36" localSheetId="25">#REF!</definedName>
    <definedName name="PCS_36" localSheetId="22">#REF!</definedName>
    <definedName name="PCS_36" localSheetId="1">#REF!</definedName>
    <definedName name="PCS_36" localSheetId="3">#REF!</definedName>
    <definedName name="PCS_36" localSheetId="21">#REF!</definedName>
    <definedName name="PCS_36">#REF!</definedName>
    <definedName name="PCS_37" localSheetId="13">#REF!</definedName>
    <definedName name="PCS_37" localSheetId="20">#REF!</definedName>
    <definedName name="PCS_37" localSheetId="9">#REF!</definedName>
    <definedName name="PCS_37" localSheetId="2">#REF!</definedName>
    <definedName name="PCS_37" localSheetId="25">#REF!</definedName>
    <definedName name="PCS_37" localSheetId="22">#REF!</definedName>
    <definedName name="PCS_37" localSheetId="1">#REF!</definedName>
    <definedName name="PCS_37" localSheetId="3">#REF!</definedName>
    <definedName name="PCS_37" localSheetId="21">#REF!</definedName>
    <definedName name="PCS_37">#REF!</definedName>
    <definedName name="PCS_38" localSheetId="13">#REF!</definedName>
    <definedName name="PCS_38" localSheetId="20">#REF!</definedName>
    <definedName name="PCS_38" localSheetId="9">#REF!</definedName>
    <definedName name="PCS_38" localSheetId="2">#REF!</definedName>
    <definedName name="PCS_38" localSheetId="25">#REF!</definedName>
    <definedName name="PCS_38" localSheetId="22">#REF!</definedName>
    <definedName name="PCS_38" localSheetId="1">#REF!</definedName>
    <definedName name="PCS_38" localSheetId="3">#REF!</definedName>
    <definedName name="PCS_38" localSheetId="21">#REF!</definedName>
    <definedName name="PCS_38">#REF!</definedName>
    <definedName name="PCS_40" localSheetId="13">#REF!</definedName>
    <definedName name="PCS_40" localSheetId="20">#REF!</definedName>
    <definedName name="PCS_40" localSheetId="9">#REF!</definedName>
    <definedName name="PCS_40" localSheetId="2">#REF!</definedName>
    <definedName name="PCS_40" localSheetId="25">#REF!</definedName>
    <definedName name="PCS_40" localSheetId="22">#REF!</definedName>
    <definedName name="PCS_40" localSheetId="1">#REF!</definedName>
    <definedName name="PCS_40" localSheetId="3">#REF!</definedName>
    <definedName name="PCS_40" localSheetId="21">#REF!</definedName>
    <definedName name="PCS_40">#REF!</definedName>
    <definedName name="PCS_42" localSheetId="13">#REF!</definedName>
    <definedName name="PCS_42" localSheetId="20">#REF!</definedName>
    <definedName name="PCS_42" localSheetId="9">#REF!</definedName>
    <definedName name="PCS_42" localSheetId="2">#REF!</definedName>
    <definedName name="PCS_42" localSheetId="25">#REF!</definedName>
    <definedName name="PCS_42" localSheetId="22">#REF!</definedName>
    <definedName name="PCS_42" localSheetId="1">#REF!</definedName>
    <definedName name="PCS_42" localSheetId="3">#REF!</definedName>
    <definedName name="PCS_42" localSheetId="21">#REF!</definedName>
    <definedName name="PCS_42">#REF!</definedName>
    <definedName name="PLAYERS" localSheetId="13">[38]Players!$B$4:$H$123</definedName>
    <definedName name="PLAYERS" localSheetId="12">[38]Players!$B$4:$H$123</definedName>
    <definedName name="PLAYERS" localSheetId="16">[38]Players!$B$4:$H$123</definedName>
    <definedName name="PLAYERS" localSheetId="20">[38]Players!$B$4:$H$123</definedName>
    <definedName name="PLAYERS" localSheetId="26">[38]Players!$B$4:$H$123</definedName>
    <definedName name="PLAYERS" localSheetId="9">[39]Players!$B$4:$H$123</definedName>
    <definedName name="Players" localSheetId="0">[40]Players!$B$4:$H$124</definedName>
    <definedName name="Players" localSheetId="30">[41]Players!$B$4:$H$124</definedName>
    <definedName name="PLAYERS" localSheetId="23">[39]Players!$B$4:$H$123</definedName>
    <definedName name="Players" localSheetId="29">[42]Players!$B$4:$H$124</definedName>
    <definedName name="Players" localSheetId="11">[43]Players!$B$4:$H$124</definedName>
    <definedName name="Players" localSheetId="15">[43]Players!$B$4:$H$124</definedName>
    <definedName name="Players" localSheetId="19">[43]Players!$B$4:$H$124</definedName>
    <definedName name="Players" localSheetId="25">[43]Players!$B$4:$H$124</definedName>
    <definedName name="Players" localSheetId="28">[43]Players!$B$4:$H$124</definedName>
    <definedName name="Players" localSheetId="22">[43]Players!$B$4:$H$124</definedName>
    <definedName name="Players" localSheetId="1">[44]Players!$B$4:$H$124</definedName>
    <definedName name="Players" localSheetId="4">[44]Players!$B$4:$H$124</definedName>
    <definedName name="Players" localSheetId="3">[45]Players!$B$4:$H$124</definedName>
    <definedName name="Players" localSheetId="10">[41]Players!$B$4:$H$124</definedName>
    <definedName name="Players">[41]Players!$B$4:$H$124</definedName>
    <definedName name="PLAYERS_18" localSheetId="3">[46]Players!$B$4:$H$123</definedName>
    <definedName name="PLAYERS_18">[47]Players!$B$4:$H$123</definedName>
    <definedName name="PLAYERS_19" localSheetId="3">[46]Players!$B$4:$H$123</definedName>
    <definedName name="PLAYERS_19">[47]Players!$B$4:$H$123</definedName>
    <definedName name="PLAYERS_20" localSheetId="3">[46]Players!$B$4:$H$123</definedName>
    <definedName name="PLAYERS_20">[47]Players!$B$4:$H$123</definedName>
    <definedName name="PLAYERS_21" localSheetId="3">[46]Players!$B$4:$H$123</definedName>
    <definedName name="PLAYERS_21">[47]Players!$B$4:$H$123</definedName>
    <definedName name="PLAYERS_22" localSheetId="3">[46]Players!$B$4:$H$123</definedName>
    <definedName name="PLAYERS_22">[47]Players!$B$4:$H$123</definedName>
    <definedName name="PLAYERS_23" localSheetId="3">[46]Players!$B$4:$H$123</definedName>
    <definedName name="PLAYERS_23">[47]Players!$B$4:$H$123</definedName>
    <definedName name="Players_24" localSheetId="3">[45]Players!$B$4:$H$124</definedName>
    <definedName name="Players_24">[44]Players!$B$4:$H$124</definedName>
    <definedName name="Players_25" localSheetId="3">[45]Players!$B$4:$H$124</definedName>
    <definedName name="Players_25">[44]Players!$B$4:$H$124</definedName>
    <definedName name="Players_26" localSheetId="3">[45]Players!$B$4:$H$124</definedName>
    <definedName name="Players_26">[44]Players!$B$4:$H$124</definedName>
    <definedName name="Players_27" localSheetId="3">[45]Players!$B$4:$H$124</definedName>
    <definedName name="Players_27">[44]Players!$B$4:$H$124</definedName>
    <definedName name="Players_28" localSheetId="3">[45]Players!$B$4:$H$124</definedName>
    <definedName name="Players_28">[44]Players!$B$4:$H$124</definedName>
    <definedName name="Players_29" localSheetId="3">[45]Players!$B$4:$H$124</definedName>
    <definedName name="Players_29">[44]Players!$B$4:$H$124</definedName>
    <definedName name="Players_30" localSheetId="3">[45]Players!$B$4:$H$124</definedName>
    <definedName name="Players_30">[44]Players!$B$4:$H$124</definedName>
    <definedName name="Players_31" localSheetId="3">[45]Players!$B$4:$H$124</definedName>
    <definedName name="Players_31">[44]Players!$B$4:$H$124</definedName>
    <definedName name="Players_32" localSheetId="3">[45]Players!$B$4:$H$124</definedName>
    <definedName name="Players_32">[44]Players!$B$4:$H$124</definedName>
    <definedName name="Players_33" localSheetId="3">[45]Players!$B$4:$H$124</definedName>
    <definedName name="Players_33">[44]Players!$B$4:$H$124</definedName>
    <definedName name="Players_34" localSheetId="3">[45]Players!$B$4:$H$124</definedName>
    <definedName name="Players_34">[44]Players!$B$4:$H$124</definedName>
    <definedName name="Players_35" localSheetId="3">[45]Players!$B$4:$H$124</definedName>
    <definedName name="Players_35">[44]Players!$B$4:$H$124</definedName>
    <definedName name="Players_36" localSheetId="3">[45]Players!$B$4:$H$124</definedName>
    <definedName name="Players_36">[44]Players!$B$4:$H$124</definedName>
    <definedName name="Players_37" localSheetId="3">[45]Players!$B$4:$H$124</definedName>
    <definedName name="Players_37">[44]Players!$B$4:$H$124</definedName>
    <definedName name="Players_38" localSheetId="3">[45]Players!$B$4:$H$124</definedName>
    <definedName name="Players_38">[44]Players!$B$4:$H$124</definedName>
    <definedName name="Players_40" localSheetId="3">[45]Players!$B$4:$H$124</definedName>
    <definedName name="Players_40">[44]Players!$B$4:$H$124</definedName>
    <definedName name="Players_42" localSheetId="3">[45]Players!$B$4:$H$124</definedName>
    <definedName name="Players_42">[44]Players!$B$4:$H$124</definedName>
    <definedName name="RK" localSheetId="13">#REF!</definedName>
    <definedName name="RK" localSheetId="12">#REF!</definedName>
    <definedName name="RK" localSheetId="16">#REF!</definedName>
    <definedName name="RK" localSheetId="20">#REF!</definedName>
    <definedName name="RK" localSheetId="26">#REF!</definedName>
    <definedName name="RK" localSheetId="9">#REF!</definedName>
    <definedName name="RK" localSheetId="2">#REF!</definedName>
    <definedName name="RK" localSheetId="0">#REF!</definedName>
    <definedName name="RK" localSheetId="30">#REF!</definedName>
    <definedName name="RK" localSheetId="23">#REF!</definedName>
    <definedName name="RK" localSheetId="29">#REF!</definedName>
    <definedName name="RK" localSheetId="11">#REF!</definedName>
    <definedName name="RK" localSheetId="15">#REF!</definedName>
    <definedName name="RK" localSheetId="19">#REF!</definedName>
    <definedName name="RK" localSheetId="25">#REF!</definedName>
    <definedName name="RK" localSheetId="28">#REF!</definedName>
    <definedName name="RK" localSheetId="22">#REF!</definedName>
    <definedName name="RK" localSheetId="1">#REF!</definedName>
    <definedName name="RK" localSheetId="4">#REF!</definedName>
    <definedName name="RK" localSheetId="3">#REF!</definedName>
    <definedName name="RK" localSheetId="10">#REF!</definedName>
    <definedName name="RK" localSheetId="17">#REF!</definedName>
    <definedName name="RK" localSheetId="21">#REF!</definedName>
    <definedName name="RK">#REF!</definedName>
    <definedName name="RK_18" localSheetId="13">#REF!</definedName>
    <definedName name="RK_18" localSheetId="20">#REF!</definedName>
    <definedName name="RK_18" localSheetId="9">#REF!</definedName>
    <definedName name="RK_18" localSheetId="2">#REF!</definedName>
    <definedName name="RK_18" localSheetId="25">#REF!</definedName>
    <definedName name="RK_18" localSheetId="22">#REF!</definedName>
    <definedName name="RK_18" localSheetId="1">#REF!</definedName>
    <definedName name="RK_18" localSheetId="3">#REF!</definedName>
    <definedName name="RK_18" localSheetId="21">#REF!</definedName>
    <definedName name="RK_18">#REF!</definedName>
    <definedName name="RK_19" localSheetId="13">#REF!</definedName>
    <definedName name="RK_19" localSheetId="20">#REF!</definedName>
    <definedName name="RK_19" localSheetId="9">#REF!</definedName>
    <definedName name="RK_19" localSheetId="2">#REF!</definedName>
    <definedName name="RK_19" localSheetId="25">#REF!</definedName>
    <definedName name="RK_19" localSheetId="22">#REF!</definedName>
    <definedName name="RK_19" localSheetId="1">#REF!</definedName>
    <definedName name="RK_19" localSheetId="3">#REF!</definedName>
    <definedName name="RK_19" localSheetId="21">#REF!</definedName>
    <definedName name="RK_19">#REF!</definedName>
    <definedName name="RK_20" localSheetId="13">#REF!</definedName>
    <definedName name="RK_20" localSheetId="20">#REF!</definedName>
    <definedName name="RK_20" localSheetId="9">#REF!</definedName>
    <definedName name="RK_20" localSheetId="2">#REF!</definedName>
    <definedName name="RK_20" localSheetId="25">#REF!</definedName>
    <definedName name="RK_20" localSheetId="22">#REF!</definedName>
    <definedName name="RK_20" localSheetId="1">#REF!</definedName>
    <definedName name="RK_20" localSheetId="3">#REF!</definedName>
    <definedName name="RK_20" localSheetId="21">#REF!</definedName>
    <definedName name="RK_20">#REF!</definedName>
    <definedName name="RK_21" localSheetId="13">#REF!</definedName>
    <definedName name="RK_21" localSheetId="20">#REF!</definedName>
    <definedName name="RK_21" localSheetId="9">#REF!</definedName>
    <definedName name="RK_21" localSheetId="2">#REF!</definedName>
    <definedName name="RK_21" localSheetId="25">#REF!</definedName>
    <definedName name="RK_21" localSheetId="22">#REF!</definedName>
    <definedName name="RK_21" localSheetId="1">#REF!</definedName>
    <definedName name="RK_21" localSheetId="3">#REF!</definedName>
    <definedName name="RK_21" localSheetId="21">#REF!</definedName>
    <definedName name="RK_21">#REF!</definedName>
    <definedName name="RK_22" localSheetId="13">#REF!</definedName>
    <definedName name="RK_22" localSheetId="20">#REF!</definedName>
    <definedName name="RK_22" localSheetId="9">#REF!</definedName>
    <definedName name="RK_22" localSheetId="2">#REF!</definedName>
    <definedName name="RK_22" localSheetId="25">#REF!</definedName>
    <definedName name="RK_22" localSheetId="22">#REF!</definedName>
    <definedName name="RK_22" localSheetId="1">#REF!</definedName>
    <definedName name="RK_22" localSheetId="3">#REF!</definedName>
    <definedName name="RK_22" localSheetId="21">#REF!</definedName>
    <definedName name="RK_22">#REF!</definedName>
    <definedName name="RK_23" localSheetId="13">#REF!</definedName>
    <definedName name="RK_23" localSheetId="20">#REF!</definedName>
    <definedName name="RK_23" localSheetId="9">#REF!</definedName>
    <definedName name="RK_23" localSheetId="2">#REF!</definedName>
    <definedName name="RK_23" localSheetId="25">#REF!</definedName>
    <definedName name="RK_23" localSheetId="22">#REF!</definedName>
    <definedName name="RK_23" localSheetId="1">#REF!</definedName>
    <definedName name="RK_23" localSheetId="3">#REF!</definedName>
    <definedName name="RK_23" localSheetId="21">#REF!</definedName>
    <definedName name="RK_23">#REF!</definedName>
    <definedName name="RK_24" localSheetId="13">#REF!</definedName>
    <definedName name="RK_24" localSheetId="20">#REF!</definedName>
    <definedName name="RK_24" localSheetId="9">#REF!</definedName>
    <definedName name="RK_24" localSheetId="2">#REF!</definedName>
    <definedName name="RK_24" localSheetId="25">#REF!</definedName>
    <definedName name="RK_24" localSheetId="22">#REF!</definedName>
    <definedName name="RK_24" localSheetId="1">#REF!</definedName>
    <definedName name="RK_24" localSheetId="3">#REF!</definedName>
    <definedName name="RK_24" localSheetId="21">#REF!</definedName>
    <definedName name="RK_24">#REF!</definedName>
    <definedName name="RK_25" localSheetId="13">#REF!</definedName>
    <definedName name="RK_25" localSheetId="20">#REF!</definedName>
    <definedName name="RK_25" localSheetId="9">#REF!</definedName>
    <definedName name="RK_25" localSheetId="2">#REF!</definedName>
    <definedName name="RK_25" localSheetId="25">#REF!</definedName>
    <definedName name="RK_25" localSheetId="22">#REF!</definedName>
    <definedName name="RK_25" localSheetId="1">#REF!</definedName>
    <definedName name="RK_25" localSheetId="3">#REF!</definedName>
    <definedName name="RK_25" localSheetId="21">#REF!</definedName>
    <definedName name="RK_25">#REF!</definedName>
    <definedName name="RK_26" localSheetId="13">#REF!</definedName>
    <definedName name="RK_26" localSheetId="20">#REF!</definedName>
    <definedName name="RK_26" localSheetId="9">#REF!</definedName>
    <definedName name="RK_26" localSheetId="2">#REF!</definedName>
    <definedName name="RK_26" localSheetId="25">#REF!</definedName>
    <definedName name="RK_26" localSheetId="22">#REF!</definedName>
    <definedName name="RK_26" localSheetId="1">#REF!</definedName>
    <definedName name="RK_26" localSheetId="3">#REF!</definedName>
    <definedName name="RK_26" localSheetId="21">#REF!</definedName>
    <definedName name="RK_26">#REF!</definedName>
    <definedName name="RK_27" localSheetId="13">#REF!</definedName>
    <definedName name="RK_27" localSheetId="20">#REF!</definedName>
    <definedName name="RK_27" localSheetId="9">#REF!</definedName>
    <definedName name="RK_27" localSheetId="2">#REF!</definedName>
    <definedName name="RK_27" localSheetId="25">#REF!</definedName>
    <definedName name="RK_27" localSheetId="22">#REF!</definedName>
    <definedName name="RK_27" localSheetId="1">#REF!</definedName>
    <definedName name="RK_27" localSheetId="3">#REF!</definedName>
    <definedName name="RK_27" localSheetId="21">#REF!</definedName>
    <definedName name="RK_27">#REF!</definedName>
    <definedName name="RK_28" localSheetId="13">#REF!</definedName>
    <definedName name="RK_28" localSheetId="20">#REF!</definedName>
    <definedName name="RK_28" localSheetId="9">#REF!</definedName>
    <definedName name="RK_28" localSheetId="2">#REF!</definedName>
    <definedName name="RK_28" localSheetId="25">#REF!</definedName>
    <definedName name="RK_28" localSheetId="22">#REF!</definedName>
    <definedName name="RK_28" localSheetId="1">#REF!</definedName>
    <definedName name="RK_28" localSheetId="3">#REF!</definedName>
    <definedName name="RK_28" localSheetId="21">#REF!</definedName>
    <definedName name="RK_28">#REF!</definedName>
    <definedName name="RK_29" localSheetId="13">#REF!</definedName>
    <definedName name="RK_29" localSheetId="20">#REF!</definedName>
    <definedName name="RK_29" localSheetId="9">#REF!</definedName>
    <definedName name="RK_29" localSheetId="2">#REF!</definedName>
    <definedName name="RK_29" localSheetId="25">#REF!</definedName>
    <definedName name="RK_29" localSheetId="22">#REF!</definedName>
    <definedName name="RK_29" localSheetId="1">#REF!</definedName>
    <definedName name="RK_29" localSheetId="3">#REF!</definedName>
    <definedName name="RK_29" localSheetId="21">#REF!</definedName>
    <definedName name="RK_29">#REF!</definedName>
    <definedName name="RK_30" localSheetId="13">#REF!</definedName>
    <definedName name="RK_30" localSheetId="20">#REF!</definedName>
    <definedName name="RK_30" localSheetId="9">#REF!</definedName>
    <definedName name="RK_30" localSheetId="2">#REF!</definedName>
    <definedName name="RK_30" localSheetId="25">#REF!</definedName>
    <definedName name="RK_30" localSheetId="22">#REF!</definedName>
    <definedName name="RK_30" localSheetId="1">#REF!</definedName>
    <definedName name="RK_30" localSheetId="3">#REF!</definedName>
    <definedName name="RK_30" localSheetId="21">#REF!</definedName>
    <definedName name="RK_30">#REF!</definedName>
    <definedName name="RK_31" localSheetId="13">#REF!</definedName>
    <definedName name="RK_31" localSheetId="20">#REF!</definedName>
    <definedName name="RK_31" localSheetId="9">#REF!</definedName>
    <definedName name="RK_31" localSheetId="2">#REF!</definedName>
    <definedName name="RK_31" localSheetId="25">#REF!</definedName>
    <definedName name="RK_31" localSheetId="22">#REF!</definedName>
    <definedName name="RK_31" localSheetId="1">#REF!</definedName>
    <definedName name="RK_31" localSheetId="3">#REF!</definedName>
    <definedName name="RK_31" localSheetId="21">#REF!</definedName>
    <definedName name="RK_31">#REF!</definedName>
    <definedName name="RK_32" localSheetId="13">#REF!</definedName>
    <definedName name="RK_32" localSheetId="20">#REF!</definedName>
    <definedName name="RK_32" localSheetId="9">#REF!</definedName>
    <definedName name="RK_32" localSheetId="2">#REF!</definedName>
    <definedName name="RK_32" localSheetId="25">#REF!</definedName>
    <definedName name="RK_32" localSheetId="22">#REF!</definedName>
    <definedName name="RK_32" localSheetId="1">#REF!</definedName>
    <definedName name="RK_32" localSheetId="3">#REF!</definedName>
    <definedName name="RK_32" localSheetId="21">#REF!</definedName>
    <definedName name="RK_32">#REF!</definedName>
    <definedName name="RK_33" localSheetId="13">#REF!</definedName>
    <definedName name="RK_33" localSheetId="20">#REF!</definedName>
    <definedName name="RK_33" localSheetId="9">#REF!</definedName>
    <definedName name="RK_33" localSheetId="2">#REF!</definedName>
    <definedName name="RK_33" localSheetId="25">#REF!</definedName>
    <definedName name="RK_33" localSheetId="22">#REF!</definedName>
    <definedName name="RK_33" localSheetId="1">#REF!</definedName>
    <definedName name="RK_33" localSheetId="3">#REF!</definedName>
    <definedName name="RK_33" localSheetId="21">#REF!</definedName>
    <definedName name="RK_33">#REF!</definedName>
    <definedName name="RK_34" localSheetId="13">#REF!</definedName>
    <definedName name="RK_34" localSheetId="20">#REF!</definedName>
    <definedName name="RK_34" localSheetId="9">#REF!</definedName>
    <definedName name="RK_34" localSheetId="2">#REF!</definedName>
    <definedName name="RK_34" localSheetId="25">#REF!</definedName>
    <definedName name="RK_34" localSheetId="22">#REF!</definedName>
    <definedName name="RK_34" localSheetId="1">#REF!</definedName>
    <definedName name="RK_34" localSheetId="3">#REF!</definedName>
    <definedName name="RK_34" localSheetId="21">#REF!</definedName>
    <definedName name="RK_34">#REF!</definedName>
    <definedName name="RK_35" localSheetId="13">#REF!</definedName>
    <definedName name="RK_35" localSheetId="20">#REF!</definedName>
    <definedName name="RK_35" localSheetId="9">#REF!</definedName>
    <definedName name="RK_35" localSheetId="2">#REF!</definedName>
    <definedName name="RK_35" localSheetId="25">#REF!</definedName>
    <definedName name="RK_35" localSheetId="22">#REF!</definedName>
    <definedName name="RK_35" localSheetId="1">#REF!</definedName>
    <definedName name="RK_35" localSheetId="3">#REF!</definedName>
    <definedName name="RK_35" localSheetId="21">#REF!</definedName>
    <definedName name="RK_35">#REF!</definedName>
    <definedName name="RK_36" localSheetId="13">#REF!</definedName>
    <definedName name="RK_36" localSheetId="20">#REF!</definedName>
    <definedName name="RK_36" localSheetId="9">#REF!</definedName>
    <definedName name="RK_36" localSheetId="2">#REF!</definedName>
    <definedName name="RK_36" localSheetId="25">#REF!</definedName>
    <definedName name="RK_36" localSheetId="22">#REF!</definedName>
    <definedName name="RK_36" localSheetId="1">#REF!</definedName>
    <definedName name="RK_36" localSheetId="3">#REF!</definedName>
    <definedName name="RK_36" localSheetId="21">#REF!</definedName>
    <definedName name="RK_36">#REF!</definedName>
    <definedName name="RK_37" localSheetId="13">#REF!</definedName>
    <definedName name="RK_37" localSheetId="20">#REF!</definedName>
    <definedName name="RK_37" localSheetId="9">#REF!</definedName>
    <definedName name="RK_37" localSheetId="2">#REF!</definedName>
    <definedName name="RK_37" localSheetId="25">#REF!</definedName>
    <definedName name="RK_37" localSheetId="22">#REF!</definedName>
    <definedName name="RK_37" localSheetId="1">#REF!</definedName>
    <definedName name="RK_37" localSheetId="3">#REF!</definedName>
    <definedName name="RK_37" localSheetId="21">#REF!</definedName>
    <definedName name="RK_37">#REF!</definedName>
    <definedName name="RK_38" localSheetId="13">#REF!</definedName>
    <definedName name="RK_38" localSheetId="20">#REF!</definedName>
    <definedName name="RK_38" localSheetId="9">#REF!</definedName>
    <definedName name="RK_38" localSheetId="2">#REF!</definedName>
    <definedName name="RK_38" localSheetId="25">#REF!</definedName>
    <definedName name="RK_38" localSheetId="22">#REF!</definedName>
    <definedName name="RK_38" localSheetId="1">#REF!</definedName>
    <definedName name="RK_38" localSheetId="3">#REF!</definedName>
    <definedName name="RK_38" localSheetId="21">#REF!</definedName>
    <definedName name="RK_38">#REF!</definedName>
    <definedName name="RK_40" localSheetId="13">#REF!</definedName>
    <definedName name="RK_40" localSheetId="20">#REF!</definedName>
    <definedName name="RK_40" localSheetId="9">#REF!</definedName>
    <definedName name="RK_40" localSheetId="2">#REF!</definedName>
    <definedName name="RK_40" localSheetId="25">#REF!</definedName>
    <definedName name="RK_40" localSheetId="22">#REF!</definedName>
    <definedName name="RK_40" localSheetId="1">#REF!</definedName>
    <definedName name="RK_40" localSheetId="3">#REF!</definedName>
    <definedName name="RK_40" localSheetId="21">#REF!</definedName>
    <definedName name="RK_40">#REF!</definedName>
    <definedName name="RK_42" localSheetId="13">#REF!</definedName>
    <definedName name="RK_42" localSheetId="20">#REF!</definedName>
    <definedName name="RK_42" localSheetId="9">#REF!</definedName>
    <definedName name="RK_42" localSheetId="2">#REF!</definedName>
    <definedName name="RK_42" localSheetId="25">#REF!</definedName>
    <definedName name="RK_42" localSheetId="22">#REF!</definedName>
    <definedName name="RK_42" localSheetId="1">#REF!</definedName>
    <definedName name="RK_42" localSheetId="3">#REF!</definedName>
    <definedName name="RK_42" localSheetId="21">#REF!</definedName>
    <definedName name="RK_42">#REF!</definedName>
    <definedName name="RKJB" localSheetId="13">#REF!</definedName>
    <definedName name="RKJB" localSheetId="12">#REF!</definedName>
    <definedName name="RKJB" localSheetId="16">#REF!</definedName>
    <definedName name="RKJB" localSheetId="20">#REF!</definedName>
    <definedName name="RKJB" localSheetId="26">#REF!</definedName>
    <definedName name="RKJB" localSheetId="9">#REF!</definedName>
    <definedName name="RKJB" localSheetId="2">#REF!</definedName>
    <definedName name="RKJB" localSheetId="0">#REF!</definedName>
    <definedName name="RKJB" localSheetId="30">#REF!</definedName>
    <definedName name="RKJB" localSheetId="23">#REF!</definedName>
    <definedName name="RKJB" localSheetId="29">#REF!</definedName>
    <definedName name="RKJB" localSheetId="11">#REF!</definedName>
    <definedName name="RKJB" localSheetId="15">#REF!</definedName>
    <definedName name="RKJB" localSheetId="19">#REF!</definedName>
    <definedName name="RKJB" localSheetId="25">#REF!</definedName>
    <definedName name="RKJB" localSheetId="28">#REF!</definedName>
    <definedName name="RKJB" localSheetId="22">#REF!</definedName>
    <definedName name="RKJB" localSheetId="1">#REF!</definedName>
    <definedName name="RKJB" localSheetId="4">#REF!</definedName>
    <definedName name="RKJB" localSheetId="3">#REF!</definedName>
    <definedName name="RKJB" localSheetId="10">#REF!</definedName>
    <definedName name="RKJB" localSheetId="17">#REF!</definedName>
    <definedName name="RKJB" localSheetId="21">#REF!</definedName>
    <definedName name="RKJB">#REF!</definedName>
    <definedName name="RKJB_18" localSheetId="13">#REF!</definedName>
    <definedName name="RKJB_18" localSheetId="20">#REF!</definedName>
    <definedName name="RKJB_18" localSheetId="9">#REF!</definedName>
    <definedName name="RKJB_18" localSheetId="2">#REF!</definedName>
    <definedName name="RKJB_18" localSheetId="25">#REF!</definedName>
    <definedName name="RKJB_18" localSheetId="22">#REF!</definedName>
    <definedName name="RKJB_18" localSheetId="1">#REF!</definedName>
    <definedName name="RKJB_18" localSheetId="3">#REF!</definedName>
    <definedName name="RKJB_18" localSheetId="21">#REF!</definedName>
    <definedName name="RKJB_18">#REF!</definedName>
    <definedName name="RKJB_19" localSheetId="13">#REF!</definedName>
    <definedName name="RKJB_19" localSheetId="20">#REF!</definedName>
    <definedName name="RKJB_19" localSheetId="9">#REF!</definedName>
    <definedName name="RKJB_19" localSheetId="2">#REF!</definedName>
    <definedName name="RKJB_19" localSheetId="25">#REF!</definedName>
    <definedName name="RKJB_19" localSheetId="22">#REF!</definedName>
    <definedName name="RKJB_19" localSheetId="1">#REF!</definedName>
    <definedName name="RKJB_19" localSheetId="3">#REF!</definedName>
    <definedName name="RKJB_19" localSheetId="21">#REF!</definedName>
    <definedName name="RKJB_19">#REF!</definedName>
    <definedName name="RKJB_20" localSheetId="13">#REF!</definedName>
    <definedName name="RKJB_20" localSheetId="20">#REF!</definedName>
    <definedName name="RKJB_20" localSheetId="9">#REF!</definedName>
    <definedName name="RKJB_20" localSheetId="2">#REF!</definedName>
    <definedName name="RKJB_20" localSheetId="25">#REF!</definedName>
    <definedName name="RKJB_20" localSheetId="22">#REF!</definedName>
    <definedName name="RKJB_20" localSheetId="1">#REF!</definedName>
    <definedName name="RKJB_20" localSheetId="3">#REF!</definedName>
    <definedName name="RKJB_20" localSheetId="21">#REF!</definedName>
    <definedName name="RKJB_20">#REF!</definedName>
    <definedName name="RKJB_21" localSheetId="13">#REF!</definedName>
    <definedName name="RKJB_21" localSheetId="20">#REF!</definedName>
    <definedName name="RKJB_21" localSheetId="9">#REF!</definedName>
    <definedName name="RKJB_21" localSheetId="2">#REF!</definedName>
    <definedName name="RKJB_21" localSheetId="25">#REF!</definedName>
    <definedName name="RKJB_21" localSheetId="22">#REF!</definedName>
    <definedName name="RKJB_21" localSheetId="1">#REF!</definedName>
    <definedName name="RKJB_21" localSheetId="3">#REF!</definedName>
    <definedName name="RKJB_21" localSheetId="21">#REF!</definedName>
    <definedName name="RKJB_21">#REF!</definedName>
    <definedName name="RKJB_22" localSheetId="13">#REF!</definedName>
    <definedName name="RKJB_22" localSheetId="20">#REF!</definedName>
    <definedName name="RKJB_22" localSheetId="9">#REF!</definedName>
    <definedName name="RKJB_22" localSheetId="2">#REF!</definedName>
    <definedName name="RKJB_22" localSheetId="25">#REF!</definedName>
    <definedName name="RKJB_22" localSheetId="22">#REF!</definedName>
    <definedName name="RKJB_22" localSheetId="1">#REF!</definedName>
    <definedName name="RKJB_22" localSheetId="3">#REF!</definedName>
    <definedName name="RKJB_22" localSheetId="21">#REF!</definedName>
    <definedName name="RKJB_22">#REF!</definedName>
    <definedName name="RKJB_23" localSheetId="13">#REF!</definedName>
    <definedName name="RKJB_23" localSheetId="20">#REF!</definedName>
    <definedName name="RKJB_23" localSheetId="9">#REF!</definedName>
    <definedName name="RKJB_23" localSheetId="2">#REF!</definedName>
    <definedName name="RKJB_23" localSheetId="25">#REF!</definedName>
    <definedName name="RKJB_23" localSheetId="22">#REF!</definedName>
    <definedName name="RKJB_23" localSheetId="1">#REF!</definedName>
    <definedName name="RKJB_23" localSheetId="3">#REF!</definedName>
    <definedName name="RKJB_23" localSheetId="21">#REF!</definedName>
    <definedName name="RKJB_23">#REF!</definedName>
    <definedName name="RKJB_24" localSheetId="13">#REF!</definedName>
    <definedName name="RKJB_24" localSheetId="20">#REF!</definedName>
    <definedName name="RKJB_24" localSheetId="9">#REF!</definedName>
    <definedName name="RKJB_24" localSheetId="2">#REF!</definedName>
    <definedName name="RKJB_24" localSheetId="25">#REF!</definedName>
    <definedName name="RKJB_24" localSheetId="22">#REF!</definedName>
    <definedName name="RKJB_24" localSheetId="1">#REF!</definedName>
    <definedName name="RKJB_24" localSheetId="3">#REF!</definedName>
    <definedName name="RKJB_24" localSheetId="21">#REF!</definedName>
    <definedName name="RKJB_24">#REF!</definedName>
    <definedName name="RKJB_25" localSheetId="13">#REF!</definedName>
    <definedName name="RKJB_25" localSheetId="20">#REF!</definedName>
    <definedName name="RKJB_25" localSheetId="9">#REF!</definedName>
    <definedName name="RKJB_25" localSheetId="2">#REF!</definedName>
    <definedName name="RKJB_25" localSheetId="25">#REF!</definedName>
    <definedName name="RKJB_25" localSheetId="22">#REF!</definedName>
    <definedName name="RKJB_25" localSheetId="1">#REF!</definedName>
    <definedName name="RKJB_25" localSheetId="3">#REF!</definedName>
    <definedName name="RKJB_25" localSheetId="21">#REF!</definedName>
    <definedName name="RKJB_25">#REF!</definedName>
    <definedName name="RKJB_26" localSheetId="13">#REF!</definedName>
    <definedName name="RKJB_26" localSheetId="20">#REF!</definedName>
    <definedName name="RKJB_26" localSheetId="9">#REF!</definedName>
    <definedName name="RKJB_26" localSheetId="2">#REF!</definedName>
    <definedName name="RKJB_26" localSheetId="25">#REF!</definedName>
    <definedName name="RKJB_26" localSheetId="22">#REF!</definedName>
    <definedName name="RKJB_26" localSheetId="1">#REF!</definedName>
    <definedName name="RKJB_26" localSheetId="3">#REF!</definedName>
    <definedName name="RKJB_26" localSheetId="21">#REF!</definedName>
    <definedName name="RKJB_26">#REF!</definedName>
    <definedName name="RKJB_27" localSheetId="13">#REF!</definedName>
    <definedName name="RKJB_27" localSheetId="20">#REF!</definedName>
    <definedName name="RKJB_27" localSheetId="9">#REF!</definedName>
    <definedName name="RKJB_27" localSheetId="2">#REF!</definedName>
    <definedName name="RKJB_27" localSheetId="25">#REF!</definedName>
    <definedName name="RKJB_27" localSheetId="22">#REF!</definedName>
    <definedName name="RKJB_27" localSheetId="1">#REF!</definedName>
    <definedName name="RKJB_27" localSheetId="3">#REF!</definedName>
    <definedName name="RKJB_27" localSheetId="21">#REF!</definedName>
    <definedName name="RKJB_27">#REF!</definedName>
    <definedName name="RKJB_28" localSheetId="13">#REF!</definedName>
    <definedName name="RKJB_28" localSheetId="20">#REF!</definedName>
    <definedName name="RKJB_28" localSheetId="9">#REF!</definedName>
    <definedName name="RKJB_28" localSheetId="2">#REF!</definedName>
    <definedName name="RKJB_28" localSheetId="25">#REF!</definedName>
    <definedName name="RKJB_28" localSheetId="22">#REF!</definedName>
    <definedName name="RKJB_28" localSheetId="1">#REF!</definedName>
    <definedName name="RKJB_28" localSheetId="3">#REF!</definedName>
    <definedName name="RKJB_28" localSheetId="21">#REF!</definedName>
    <definedName name="RKJB_28">#REF!</definedName>
    <definedName name="RKJB_29" localSheetId="13">#REF!</definedName>
    <definedName name="RKJB_29" localSheetId="20">#REF!</definedName>
    <definedName name="RKJB_29" localSheetId="9">#REF!</definedName>
    <definedName name="RKJB_29" localSheetId="2">#REF!</definedName>
    <definedName name="RKJB_29" localSheetId="25">#REF!</definedName>
    <definedName name="RKJB_29" localSheetId="22">#REF!</definedName>
    <definedName name="RKJB_29" localSheetId="1">#REF!</definedName>
    <definedName name="RKJB_29" localSheetId="3">#REF!</definedName>
    <definedName name="RKJB_29" localSheetId="21">#REF!</definedName>
    <definedName name="RKJB_29">#REF!</definedName>
    <definedName name="RKJB_30" localSheetId="13">#REF!</definedName>
    <definedName name="RKJB_30" localSheetId="20">#REF!</definedName>
    <definedName name="RKJB_30" localSheetId="9">#REF!</definedName>
    <definedName name="RKJB_30" localSheetId="2">#REF!</definedName>
    <definedName name="RKJB_30" localSheetId="25">#REF!</definedName>
    <definedName name="RKJB_30" localSheetId="22">#REF!</definedName>
    <definedName name="RKJB_30" localSheetId="1">#REF!</definedName>
    <definedName name="RKJB_30" localSheetId="3">#REF!</definedName>
    <definedName name="RKJB_30" localSheetId="21">#REF!</definedName>
    <definedName name="RKJB_30">#REF!</definedName>
    <definedName name="RKJB_31" localSheetId="13">#REF!</definedName>
    <definedName name="RKJB_31" localSheetId="20">#REF!</definedName>
    <definedName name="RKJB_31" localSheetId="9">#REF!</definedName>
    <definedName name="RKJB_31" localSheetId="2">#REF!</definedName>
    <definedName name="RKJB_31" localSheetId="25">#REF!</definedName>
    <definedName name="RKJB_31" localSheetId="22">#REF!</definedName>
    <definedName name="RKJB_31" localSheetId="1">#REF!</definedName>
    <definedName name="RKJB_31" localSheetId="3">#REF!</definedName>
    <definedName name="RKJB_31" localSheetId="21">#REF!</definedName>
    <definedName name="RKJB_31">#REF!</definedName>
    <definedName name="RKJB_32" localSheetId="13">#REF!</definedName>
    <definedName name="RKJB_32" localSheetId="20">#REF!</definedName>
    <definedName name="RKJB_32" localSheetId="9">#REF!</definedName>
    <definedName name="RKJB_32" localSheetId="2">#REF!</definedName>
    <definedName name="RKJB_32" localSheetId="25">#REF!</definedName>
    <definedName name="RKJB_32" localSheetId="22">#REF!</definedName>
    <definedName name="RKJB_32" localSheetId="1">#REF!</definedName>
    <definedName name="RKJB_32" localSheetId="3">#REF!</definedName>
    <definedName name="RKJB_32" localSheetId="21">#REF!</definedName>
    <definedName name="RKJB_32">#REF!</definedName>
    <definedName name="RKJB_33" localSheetId="13">#REF!</definedName>
    <definedName name="RKJB_33" localSheetId="20">#REF!</definedName>
    <definedName name="RKJB_33" localSheetId="9">#REF!</definedName>
    <definedName name="RKJB_33" localSheetId="2">#REF!</definedName>
    <definedName name="RKJB_33" localSheetId="25">#REF!</definedName>
    <definedName name="RKJB_33" localSheetId="22">#REF!</definedName>
    <definedName name="RKJB_33" localSheetId="1">#REF!</definedName>
    <definedName name="RKJB_33" localSheetId="3">#REF!</definedName>
    <definedName name="RKJB_33" localSheetId="21">#REF!</definedName>
    <definedName name="RKJB_33">#REF!</definedName>
    <definedName name="RKJB_34" localSheetId="13">#REF!</definedName>
    <definedName name="RKJB_34" localSheetId="20">#REF!</definedName>
    <definedName name="RKJB_34" localSheetId="9">#REF!</definedName>
    <definedName name="RKJB_34" localSheetId="2">#REF!</definedName>
    <definedName name="RKJB_34" localSheetId="25">#REF!</definedName>
    <definedName name="RKJB_34" localSheetId="22">#REF!</definedName>
    <definedName name="RKJB_34" localSheetId="1">#REF!</definedName>
    <definedName name="RKJB_34" localSheetId="3">#REF!</definedName>
    <definedName name="RKJB_34" localSheetId="21">#REF!</definedName>
    <definedName name="RKJB_34">#REF!</definedName>
    <definedName name="RKJB_35" localSheetId="13">#REF!</definedName>
    <definedName name="RKJB_35" localSheetId="20">#REF!</definedName>
    <definedName name="RKJB_35" localSheetId="9">#REF!</definedName>
    <definedName name="RKJB_35" localSheetId="2">#REF!</definedName>
    <definedName name="RKJB_35" localSheetId="25">#REF!</definedName>
    <definedName name="RKJB_35" localSheetId="22">#REF!</definedName>
    <definedName name="RKJB_35" localSheetId="1">#REF!</definedName>
    <definedName name="RKJB_35" localSheetId="3">#REF!</definedName>
    <definedName name="RKJB_35" localSheetId="21">#REF!</definedName>
    <definedName name="RKJB_35">#REF!</definedName>
    <definedName name="RKJB_36" localSheetId="13">#REF!</definedName>
    <definedName name="RKJB_36" localSheetId="20">#REF!</definedName>
    <definedName name="RKJB_36" localSheetId="9">#REF!</definedName>
    <definedName name="RKJB_36" localSheetId="2">#REF!</definedName>
    <definedName name="RKJB_36" localSheetId="25">#REF!</definedName>
    <definedName name="RKJB_36" localSheetId="22">#REF!</definedName>
    <definedName name="RKJB_36" localSheetId="1">#REF!</definedName>
    <definedName name="RKJB_36" localSheetId="3">#REF!</definedName>
    <definedName name="RKJB_36" localSheetId="21">#REF!</definedName>
    <definedName name="RKJB_36">#REF!</definedName>
    <definedName name="RKJB_37" localSheetId="13">#REF!</definedName>
    <definedName name="RKJB_37" localSheetId="20">#REF!</definedName>
    <definedName name="RKJB_37" localSheetId="9">#REF!</definedName>
    <definedName name="RKJB_37" localSheetId="2">#REF!</definedName>
    <definedName name="RKJB_37" localSheetId="25">#REF!</definedName>
    <definedName name="RKJB_37" localSheetId="22">#REF!</definedName>
    <definedName name="RKJB_37" localSheetId="1">#REF!</definedName>
    <definedName name="RKJB_37" localSheetId="3">#REF!</definedName>
    <definedName name="RKJB_37" localSheetId="21">#REF!</definedName>
    <definedName name="RKJB_37">#REF!</definedName>
    <definedName name="RKJB_38" localSheetId="13">#REF!</definedName>
    <definedName name="RKJB_38" localSheetId="20">#REF!</definedName>
    <definedName name="RKJB_38" localSheetId="9">#REF!</definedName>
    <definedName name="RKJB_38" localSheetId="2">#REF!</definedName>
    <definedName name="RKJB_38" localSheetId="25">#REF!</definedName>
    <definedName name="RKJB_38" localSheetId="22">#REF!</definedName>
    <definedName name="RKJB_38" localSheetId="1">#REF!</definedName>
    <definedName name="RKJB_38" localSheetId="3">#REF!</definedName>
    <definedName name="RKJB_38" localSheetId="21">#REF!</definedName>
    <definedName name="RKJB_38">#REF!</definedName>
    <definedName name="RKJB_40" localSheetId="13">#REF!</definedName>
    <definedName name="RKJB_40" localSheetId="20">#REF!</definedName>
    <definedName name="RKJB_40" localSheetId="9">#REF!</definedName>
    <definedName name="RKJB_40" localSheetId="2">#REF!</definedName>
    <definedName name="RKJB_40" localSheetId="25">#REF!</definedName>
    <definedName name="RKJB_40" localSheetId="22">#REF!</definedName>
    <definedName name="RKJB_40" localSheetId="1">#REF!</definedName>
    <definedName name="RKJB_40" localSheetId="3">#REF!</definedName>
    <definedName name="RKJB_40" localSheetId="21">#REF!</definedName>
    <definedName name="RKJB_40">#REF!</definedName>
    <definedName name="RKJB_42" localSheetId="13">#REF!</definedName>
    <definedName name="RKJB_42" localSheetId="20">#REF!</definedName>
    <definedName name="RKJB_42" localSheetId="9">#REF!</definedName>
    <definedName name="RKJB_42" localSheetId="2">#REF!</definedName>
    <definedName name="RKJB_42" localSheetId="25">#REF!</definedName>
    <definedName name="RKJB_42" localSheetId="22">#REF!</definedName>
    <definedName name="RKJB_42" localSheetId="1">#REF!</definedName>
    <definedName name="RKJB_42" localSheetId="3">#REF!</definedName>
    <definedName name="RKJB_42" localSheetId="21">#REF!</definedName>
    <definedName name="RKJB_42">#REF!</definedName>
    <definedName name="RKJG" localSheetId="13">#REF!</definedName>
    <definedName name="RKJG" localSheetId="12">#REF!</definedName>
    <definedName name="RKJG" localSheetId="16">#REF!</definedName>
    <definedName name="RKJG" localSheetId="20">#REF!</definedName>
    <definedName name="RKJG" localSheetId="26">#REF!</definedName>
    <definedName name="RKJG" localSheetId="9">#REF!</definedName>
    <definedName name="RKJG" localSheetId="2">#REF!</definedName>
    <definedName name="RKJG" localSheetId="0">#REF!</definedName>
    <definedName name="RKJG" localSheetId="30">#REF!</definedName>
    <definedName name="RKJG" localSheetId="23">#REF!</definedName>
    <definedName name="RKJG" localSheetId="29">#REF!</definedName>
    <definedName name="RKJG" localSheetId="11">#REF!</definedName>
    <definedName name="RKJG" localSheetId="15">#REF!</definedName>
    <definedName name="RKJG" localSheetId="19">#REF!</definedName>
    <definedName name="RKJG" localSheetId="25">#REF!</definedName>
    <definedName name="RKJG" localSheetId="28">#REF!</definedName>
    <definedName name="RKJG" localSheetId="22">#REF!</definedName>
    <definedName name="RKJG" localSheetId="1">#REF!</definedName>
    <definedName name="RKJG" localSheetId="4">#REF!</definedName>
    <definedName name="RKJG" localSheetId="3">#REF!</definedName>
    <definedName name="RKJG" localSheetId="10">#REF!</definedName>
    <definedName name="RKJG" localSheetId="17">#REF!</definedName>
    <definedName name="RKJG" localSheetId="21">#REF!</definedName>
    <definedName name="RKJG">#REF!</definedName>
    <definedName name="RKJG_18" localSheetId="13">#REF!</definedName>
    <definedName name="RKJG_18" localSheetId="20">#REF!</definedName>
    <definedName name="RKJG_18" localSheetId="9">#REF!</definedName>
    <definedName name="RKJG_18" localSheetId="2">#REF!</definedName>
    <definedName name="RKJG_18" localSheetId="25">#REF!</definedName>
    <definedName name="RKJG_18" localSheetId="22">#REF!</definedName>
    <definedName name="RKJG_18" localSheetId="1">#REF!</definedName>
    <definedName name="RKJG_18" localSheetId="3">#REF!</definedName>
    <definedName name="RKJG_18" localSheetId="21">#REF!</definedName>
    <definedName name="RKJG_18">#REF!</definedName>
    <definedName name="RKJG_19" localSheetId="13">#REF!</definedName>
    <definedName name="RKJG_19" localSheetId="20">#REF!</definedName>
    <definedName name="RKJG_19" localSheetId="9">#REF!</definedName>
    <definedName name="RKJG_19" localSheetId="2">#REF!</definedName>
    <definedName name="RKJG_19" localSheetId="25">#REF!</definedName>
    <definedName name="RKJG_19" localSheetId="22">#REF!</definedName>
    <definedName name="RKJG_19" localSheetId="1">#REF!</definedName>
    <definedName name="RKJG_19" localSheetId="3">#REF!</definedName>
    <definedName name="RKJG_19" localSheetId="21">#REF!</definedName>
    <definedName name="RKJG_19">#REF!</definedName>
    <definedName name="RKJG_20" localSheetId="13">#REF!</definedName>
    <definedName name="RKJG_20" localSheetId="20">#REF!</definedName>
    <definedName name="RKJG_20" localSheetId="9">#REF!</definedName>
    <definedName name="RKJG_20" localSheetId="2">#REF!</definedName>
    <definedName name="RKJG_20" localSheetId="25">#REF!</definedName>
    <definedName name="RKJG_20" localSheetId="22">#REF!</definedName>
    <definedName name="RKJG_20" localSheetId="1">#REF!</definedName>
    <definedName name="RKJG_20" localSheetId="3">#REF!</definedName>
    <definedName name="RKJG_20" localSheetId="21">#REF!</definedName>
    <definedName name="RKJG_20">#REF!</definedName>
    <definedName name="RKJG_21" localSheetId="13">#REF!</definedName>
    <definedName name="RKJG_21" localSheetId="20">#REF!</definedName>
    <definedName name="RKJG_21" localSheetId="9">#REF!</definedName>
    <definedName name="RKJG_21" localSheetId="2">#REF!</definedName>
    <definedName name="RKJG_21" localSheetId="25">#REF!</definedName>
    <definedName name="RKJG_21" localSheetId="22">#REF!</definedName>
    <definedName name="RKJG_21" localSheetId="1">#REF!</definedName>
    <definedName name="RKJG_21" localSheetId="3">#REF!</definedName>
    <definedName name="RKJG_21" localSheetId="21">#REF!</definedName>
    <definedName name="RKJG_21">#REF!</definedName>
    <definedName name="RKJG_22" localSheetId="13">#REF!</definedName>
    <definedName name="RKJG_22" localSheetId="20">#REF!</definedName>
    <definedName name="RKJG_22" localSheetId="9">#REF!</definedName>
    <definedName name="RKJG_22" localSheetId="2">#REF!</definedName>
    <definedName name="RKJG_22" localSheetId="25">#REF!</definedName>
    <definedName name="RKJG_22" localSheetId="22">#REF!</definedName>
    <definedName name="RKJG_22" localSheetId="1">#REF!</definedName>
    <definedName name="RKJG_22" localSheetId="3">#REF!</definedName>
    <definedName name="RKJG_22" localSheetId="21">#REF!</definedName>
    <definedName name="RKJG_22">#REF!</definedName>
    <definedName name="RKJG_23" localSheetId="13">#REF!</definedName>
    <definedName name="RKJG_23" localSheetId="20">#REF!</definedName>
    <definedName name="RKJG_23" localSheetId="9">#REF!</definedName>
    <definedName name="RKJG_23" localSheetId="2">#REF!</definedName>
    <definedName name="RKJG_23" localSheetId="25">#REF!</definedName>
    <definedName name="RKJG_23" localSheetId="22">#REF!</definedName>
    <definedName name="RKJG_23" localSheetId="1">#REF!</definedName>
    <definedName name="RKJG_23" localSheetId="3">#REF!</definedName>
    <definedName name="RKJG_23" localSheetId="21">#REF!</definedName>
    <definedName name="RKJG_23">#REF!</definedName>
    <definedName name="RKJG_24" localSheetId="13">#REF!</definedName>
    <definedName name="RKJG_24" localSheetId="20">#REF!</definedName>
    <definedName name="RKJG_24" localSheetId="9">#REF!</definedName>
    <definedName name="RKJG_24" localSheetId="2">#REF!</definedName>
    <definedName name="RKJG_24" localSheetId="25">#REF!</definedName>
    <definedName name="RKJG_24" localSheetId="22">#REF!</definedName>
    <definedName name="RKJG_24" localSheetId="1">#REF!</definedName>
    <definedName name="RKJG_24" localSheetId="3">#REF!</definedName>
    <definedName name="RKJG_24" localSheetId="21">#REF!</definedName>
    <definedName name="RKJG_24">#REF!</definedName>
    <definedName name="RKJG_25" localSheetId="13">#REF!</definedName>
    <definedName name="RKJG_25" localSheetId="20">#REF!</definedName>
    <definedName name="RKJG_25" localSheetId="9">#REF!</definedName>
    <definedName name="RKJG_25" localSheetId="2">#REF!</definedName>
    <definedName name="RKJG_25" localSheetId="25">#REF!</definedName>
    <definedName name="RKJG_25" localSheetId="22">#REF!</definedName>
    <definedName name="RKJG_25" localSheetId="1">#REF!</definedName>
    <definedName name="RKJG_25" localSheetId="3">#REF!</definedName>
    <definedName name="RKJG_25" localSheetId="21">#REF!</definedName>
    <definedName name="RKJG_25">#REF!</definedName>
    <definedName name="RKJG_26" localSheetId="13">#REF!</definedName>
    <definedName name="RKJG_26" localSheetId="20">#REF!</definedName>
    <definedName name="RKJG_26" localSheetId="9">#REF!</definedName>
    <definedName name="RKJG_26" localSheetId="2">#REF!</definedName>
    <definedName name="RKJG_26" localSheetId="25">#REF!</definedName>
    <definedName name="RKJG_26" localSheetId="22">#REF!</definedName>
    <definedName name="RKJG_26" localSheetId="1">#REF!</definedName>
    <definedName name="RKJG_26" localSheetId="3">#REF!</definedName>
    <definedName name="RKJG_26" localSheetId="21">#REF!</definedName>
    <definedName name="RKJG_26">#REF!</definedName>
    <definedName name="RKJG_27" localSheetId="13">#REF!</definedName>
    <definedName name="RKJG_27" localSheetId="20">#REF!</definedName>
    <definedName name="RKJG_27" localSheetId="9">#REF!</definedName>
    <definedName name="RKJG_27" localSheetId="2">#REF!</definedName>
    <definedName name="RKJG_27" localSheetId="25">#REF!</definedName>
    <definedName name="RKJG_27" localSheetId="22">#REF!</definedName>
    <definedName name="RKJG_27" localSheetId="1">#REF!</definedName>
    <definedName name="RKJG_27" localSheetId="3">#REF!</definedName>
    <definedName name="RKJG_27" localSheetId="21">#REF!</definedName>
    <definedName name="RKJG_27">#REF!</definedName>
    <definedName name="RKJG_28" localSheetId="13">#REF!</definedName>
    <definedName name="RKJG_28" localSheetId="20">#REF!</definedName>
    <definedName name="RKJG_28" localSheetId="9">#REF!</definedName>
    <definedName name="RKJG_28" localSheetId="2">#REF!</definedName>
    <definedName name="RKJG_28" localSheetId="25">#REF!</definedName>
    <definedName name="RKJG_28" localSheetId="22">#REF!</definedName>
    <definedName name="RKJG_28" localSheetId="1">#REF!</definedName>
    <definedName name="RKJG_28" localSheetId="3">#REF!</definedName>
    <definedName name="RKJG_28" localSheetId="21">#REF!</definedName>
    <definedName name="RKJG_28">#REF!</definedName>
    <definedName name="RKJG_29" localSheetId="13">#REF!</definedName>
    <definedName name="RKJG_29" localSheetId="20">#REF!</definedName>
    <definedName name="RKJG_29" localSheetId="9">#REF!</definedName>
    <definedName name="RKJG_29" localSheetId="2">#REF!</definedName>
    <definedName name="RKJG_29" localSheetId="25">#REF!</definedName>
    <definedName name="RKJG_29" localSheetId="22">#REF!</definedName>
    <definedName name="RKJG_29" localSheetId="1">#REF!</definedName>
    <definedName name="RKJG_29" localSheetId="3">#REF!</definedName>
    <definedName name="RKJG_29" localSheetId="21">#REF!</definedName>
    <definedName name="RKJG_29">#REF!</definedName>
    <definedName name="RKJG_30" localSheetId="13">#REF!</definedName>
    <definedName name="RKJG_30" localSheetId="20">#REF!</definedName>
    <definedName name="RKJG_30" localSheetId="9">#REF!</definedName>
    <definedName name="RKJG_30" localSheetId="2">#REF!</definedName>
    <definedName name="RKJG_30" localSheetId="25">#REF!</definedName>
    <definedName name="RKJG_30" localSheetId="22">#REF!</definedName>
    <definedName name="RKJG_30" localSheetId="1">#REF!</definedName>
    <definedName name="RKJG_30" localSheetId="3">#REF!</definedName>
    <definedName name="RKJG_30" localSheetId="21">#REF!</definedName>
    <definedName name="RKJG_30">#REF!</definedName>
    <definedName name="RKJG_31" localSheetId="13">#REF!</definedName>
    <definedName name="RKJG_31" localSheetId="20">#REF!</definedName>
    <definedName name="RKJG_31" localSheetId="9">#REF!</definedName>
    <definedName name="RKJG_31" localSheetId="2">#REF!</definedName>
    <definedName name="RKJG_31" localSheetId="25">#REF!</definedName>
    <definedName name="RKJG_31" localSheetId="22">#REF!</definedName>
    <definedName name="RKJG_31" localSheetId="1">#REF!</definedName>
    <definedName name="RKJG_31" localSheetId="3">#REF!</definedName>
    <definedName name="RKJG_31" localSheetId="21">#REF!</definedName>
    <definedName name="RKJG_31">#REF!</definedName>
    <definedName name="RKJG_32" localSheetId="13">#REF!</definedName>
    <definedName name="RKJG_32" localSheetId="20">#REF!</definedName>
    <definedName name="RKJG_32" localSheetId="9">#REF!</definedName>
    <definedName name="RKJG_32" localSheetId="2">#REF!</definedName>
    <definedName name="RKJG_32" localSheetId="25">#REF!</definedName>
    <definedName name="RKJG_32" localSheetId="22">#REF!</definedName>
    <definedName name="RKJG_32" localSheetId="1">#REF!</definedName>
    <definedName name="RKJG_32" localSheetId="3">#REF!</definedName>
    <definedName name="RKJG_32" localSheetId="21">#REF!</definedName>
    <definedName name="RKJG_32">#REF!</definedName>
    <definedName name="RKJG_33" localSheetId="13">#REF!</definedName>
    <definedName name="RKJG_33" localSheetId="20">#REF!</definedName>
    <definedName name="RKJG_33" localSheetId="9">#REF!</definedName>
    <definedName name="RKJG_33" localSheetId="2">#REF!</definedName>
    <definedName name="RKJG_33" localSheetId="25">#REF!</definedName>
    <definedName name="RKJG_33" localSheetId="22">#REF!</definedName>
    <definedName name="RKJG_33" localSheetId="1">#REF!</definedName>
    <definedName name="RKJG_33" localSheetId="3">#REF!</definedName>
    <definedName name="RKJG_33" localSheetId="21">#REF!</definedName>
    <definedName name="RKJG_33">#REF!</definedName>
    <definedName name="RKJG_34" localSheetId="13">#REF!</definedName>
    <definedName name="RKJG_34" localSheetId="20">#REF!</definedName>
    <definedName name="RKJG_34" localSheetId="9">#REF!</definedName>
    <definedName name="RKJG_34" localSheetId="2">#REF!</definedName>
    <definedName name="RKJG_34" localSheetId="25">#REF!</definedName>
    <definedName name="RKJG_34" localSheetId="22">#REF!</definedName>
    <definedName name="RKJG_34" localSheetId="1">#REF!</definedName>
    <definedName name="RKJG_34" localSheetId="3">#REF!</definedName>
    <definedName name="RKJG_34" localSheetId="21">#REF!</definedName>
    <definedName name="RKJG_34">#REF!</definedName>
    <definedName name="RKJG_35" localSheetId="13">#REF!</definedName>
    <definedName name="RKJG_35" localSheetId="20">#REF!</definedName>
    <definedName name="RKJG_35" localSheetId="9">#REF!</definedName>
    <definedName name="RKJG_35" localSheetId="2">#REF!</definedName>
    <definedName name="RKJG_35" localSheetId="25">#REF!</definedName>
    <definedName name="RKJG_35" localSheetId="22">#REF!</definedName>
    <definedName name="RKJG_35" localSheetId="1">#REF!</definedName>
    <definedName name="RKJG_35" localSheetId="3">#REF!</definedName>
    <definedName name="RKJG_35" localSheetId="21">#REF!</definedName>
    <definedName name="RKJG_35">#REF!</definedName>
    <definedName name="RKJG_36" localSheetId="13">#REF!</definedName>
    <definedName name="RKJG_36" localSheetId="20">#REF!</definedName>
    <definedName name="RKJG_36" localSheetId="9">#REF!</definedName>
    <definedName name="RKJG_36" localSheetId="2">#REF!</definedName>
    <definedName name="RKJG_36" localSheetId="25">#REF!</definedName>
    <definedName name="RKJG_36" localSheetId="22">#REF!</definedName>
    <definedName name="RKJG_36" localSheetId="1">#REF!</definedName>
    <definedName name="RKJG_36" localSheetId="3">#REF!</definedName>
    <definedName name="RKJG_36" localSheetId="21">#REF!</definedName>
    <definedName name="RKJG_36">#REF!</definedName>
    <definedName name="RKJG_37" localSheetId="13">#REF!</definedName>
    <definedName name="RKJG_37" localSheetId="20">#REF!</definedName>
    <definedName name="RKJG_37" localSheetId="9">#REF!</definedName>
    <definedName name="RKJG_37" localSheetId="2">#REF!</definedName>
    <definedName name="RKJG_37" localSheetId="25">#REF!</definedName>
    <definedName name="RKJG_37" localSheetId="22">#REF!</definedName>
    <definedName name="RKJG_37" localSheetId="1">#REF!</definedName>
    <definedName name="RKJG_37" localSheetId="3">#REF!</definedName>
    <definedName name="RKJG_37" localSheetId="21">#REF!</definedName>
    <definedName name="RKJG_37">#REF!</definedName>
    <definedName name="RKJG_38" localSheetId="13">#REF!</definedName>
    <definedName name="RKJG_38" localSheetId="20">#REF!</definedName>
    <definedName name="RKJG_38" localSheetId="9">#REF!</definedName>
    <definedName name="RKJG_38" localSheetId="2">#REF!</definedName>
    <definedName name="RKJG_38" localSheetId="25">#REF!</definedName>
    <definedName name="RKJG_38" localSheetId="22">#REF!</definedName>
    <definedName name="RKJG_38" localSheetId="1">#REF!</definedName>
    <definedName name="RKJG_38" localSheetId="3">#REF!</definedName>
    <definedName name="RKJG_38" localSheetId="21">#REF!</definedName>
    <definedName name="RKJG_38">#REF!</definedName>
    <definedName name="RKJG_40" localSheetId="13">#REF!</definedName>
    <definedName name="RKJG_40" localSheetId="20">#REF!</definedName>
    <definedName name="RKJG_40" localSheetId="9">#REF!</definedName>
    <definedName name="RKJG_40" localSheetId="2">#REF!</definedName>
    <definedName name="RKJG_40" localSheetId="25">#REF!</definedName>
    <definedName name="RKJG_40" localSheetId="22">#REF!</definedName>
    <definedName name="RKJG_40" localSheetId="1">#REF!</definedName>
    <definedName name="RKJG_40" localSheetId="3">#REF!</definedName>
    <definedName name="RKJG_40" localSheetId="21">#REF!</definedName>
    <definedName name="RKJG_40">#REF!</definedName>
    <definedName name="RKJG_42" localSheetId="13">#REF!</definedName>
    <definedName name="RKJG_42" localSheetId="20">#REF!</definedName>
    <definedName name="RKJG_42" localSheetId="9">#REF!</definedName>
    <definedName name="RKJG_42" localSheetId="2">#REF!</definedName>
    <definedName name="RKJG_42" localSheetId="25">#REF!</definedName>
    <definedName name="RKJG_42" localSheetId="22">#REF!</definedName>
    <definedName name="RKJG_42" localSheetId="1">#REF!</definedName>
    <definedName name="RKJG_42" localSheetId="3">#REF!</definedName>
    <definedName name="RKJG_42" localSheetId="21">#REF!</definedName>
    <definedName name="RKJG_42">#REF!</definedName>
    <definedName name="SI" localSheetId="13">#REF!</definedName>
    <definedName name="SI" localSheetId="12">#REF!</definedName>
    <definedName name="SI" localSheetId="16">#REF!</definedName>
    <definedName name="SI" localSheetId="20">#REF!</definedName>
    <definedName name="SI" localSheetId="26">#REF!</definedName>
    <definedName name="SI" localSheetId="9">#REF!</definedName>
    <definedName name="SI" localSheetId="2">#REF!</definedName>
    <definedName name="SI" localSheetId="0">#REF!</definedName>
    <definedName name="SI" localSheetId="30">#REF!</definedName>
    <definedName name="SI" localSheetId="23">#REF!</definedName>
    <definedName name="SI" localSheetId="29">#REF!</definedName>
    <definedName name="SI" localSheetId="11">#REF!</definedName>
    <definedName name="SI" localSheetId="15">#REF!</definedName>
    <definedName name="SI" localSheetId="19">#REF!</definedName>
    <definedName name="SI" localSheetId="25">#REF!</definedName>
    <definedName name="SI" localSheetId="28">#REF!</definedName>
    <definedName name="SI" localSheetId="22">#REF!</definedName>
    <definedName name="SI" localSheetId="1">#REF!</definedName>
    <definedName name="SI" localSheetId="4">#REF!</definedName>
    <definedName name="SI" localSheetId="3">#REF!</definedName>
    <definedName name="SI" localSheetId="10">#REF!</definedName>
    <definedName name="SI" localSheetId="17">#REF!</definedName>
    <definedName name="SI" localSheetId="21">#REF!</definedName>
    <definedName name="SI">#REF!</definedName>
    <definedName name="SI_24" localSheetId="13">#REF!</definedName>
    <definedName name="SI_24" localSheetId="20">#REF!</definedName>
    <definedName name="SI_24" localSheetId="9">#REF!</definedName>
    <definedName name="SI_24" localSheetId="2">#REF!</definedName>
    <definedName name="SI_24" localSheetId="25">#REF!</definedName>
    <definedName name="SI_24" localSheetId="22">#REF!</definedName>
    <definedName name="SI_24" localSheetId="1">#REF!</definedName>
    <definedName name="SI_24" localSheetId="3">#REF!</definedName>
    <definedName name="SI_24" localSheetId="21">#REF!</definedName>
    <definedName name="SI_24">#REF!</definedName>
    <definedName name="SI_25" localSheetId="13">#REF!</definedName>
    <definedName name="SI_25" localSheetId="20">#REF!</definedName>
    <definedName name="SI_25" localSheetId="9">#REF!</definedName>
    <definedName name="SI_25" localSheetId="2">#REF!</definedName>
    <definedName name="SI_25" localSheetId="25">#REF!</definedName>
    <definedName name="SI_25" localSheetId="22">#REF!</definedName>
    <definedName name="SI_25" localSheetId="1">#REF!</definedName>
    <definedName name="SI_25" localSheetId="3">#REF!</definedName>
    <definedName name="SI_25" localSheetId="21">#REF!</definedName>
    <definedName name="SI_25">#REF!</definedName>
    <definedName name="SI_26" localSheetId="13">#REF!</definedName>
    <definedName name="SI_26" localSheetId="20">#REF!</definedName>
    <definedName name="SI_26" localSheetId="9">#REF!</definedName>
    <definedName name="SI_26" localSheetId="2">#REF!</definedName>
    <definedName name="SI_26" localSheetId="25">#REF!</definedName>
    <definedName name="SI_26" localSheetId="22">#REF!</definedName>
    <definedName name="SI_26" localSheetId="1">#REF!</definedName>
    <definedName name="SI_26" localSheetId="3">#REF!</definedName>
    <definedName name="SI_26" localSheetId="21">#REF!</definedName>
    <definedName name="SI_26">#REF!</definedName>
    <definedName name="SI_27" localSheetId="13">#REF!</definedName>
    <definedName name="SI_27" localSheetId="20">#REF!</definedName>
    <definedName name="SI_27" localSheetId="9">#REF!</definedName>
    <definedName name="SI_27" localSheetId="2">#REF!</definedName>
    <definedName name="SI_27" localSheetId="25">#REF!</definedName>
    <definedName name="SI_27" localSheetId="22">#REF!</definedName>
    <definedName name="SI_27" localSheetId="1">#REF!</definedName>
    <definedName name="SI_27" localSheetId="3">#REF!</definedName>
    <definedName name="SI_27" localSheetId="21">#REF!</definedName>
    <definedName name="SI_27">#REF!</definedName>
    <definedName name="SI_28" localSheetId="13">#REF!</definedName>
    <definedName name="SI_28" localSheetId="20">#REF!</definedName>
    <definedName name="SI_28" localSheetId="9">#REF!</definedName>
    <definedName name="SI_28" localSheetId="2">#REF!</definedName>
    <definedName name="SI_28" localSheetId="25">#REF!</definedName>
    <definedName name="SI_28" localSheetId="22">#REF!</definedName>
    <definedName name="SI_28" localSheetId="1">#REF!</definedName>
    <definedName name="SI_28" localSheetId="3">#REF!</definedName>
    <definedName name="SI_28" localSheetId="21">#REF!</definedName>
    <definedName name="SI_28">#REF!</definedName>
    <definedName name="SI_29" localSheetId="13">#REF!</definedName>
    <definedName name="SI_29" localSheetId="20">#REF!</definedName>
    <definedName name="SI_29" localSheetId="9">#REF!</definedName>
    <definedName name="SI_29" localSheetId="2">#REF!</definedName>
    <definedName name="SI_29" localSheetId="25">#REF!</definedName>
    <definedName name="SI_29" localSheetId="22">#REF!</definedName>
    <definedName name="SI_29" localSheetId="1">#REF!</definedName>
    <definedName name="SI_29" localSheetId="3">#REF!</definedName>
    <definedName name="SI_29" localSheetId="21">#REF!</definedName>
    <definedName name="SI_29">#REF!</definedName>
    <definedName name="SI_30" localSheetId="13">#REF!</definedName>
    <definedName name="SI_30" localSheetId="20">#REF!</definedName>
    <definedName name="SI_30" localSheetId="9">#REF!</definedName>
    <definedName name="SI_30" localSheetId="2">#REF!</definedName>
    <definedName name="SI_30" localSheetId="25">#REF!</definedName>
    <definedName name="SI_30" localSheetId="22">#REF!</definedName>
    <definedName name="SI_30" localSheetId="1">#REF!</definedName>
    <definedName name="SI_30" localSheetId="3">#REF!</definedName>
    <definedName name="SI_30" localSheetId="21">#REF!</definedName>
    <definedName name="SI_30">#REF!</definedName>
    <definedName name="SI_31" localSheetId="13">#REF!</definedName>
    <definedName name="SI_31" localSheetId="20">#REF!</definedName>
    <definedName name="SI_31" localSheetId="9">#REF!</definedName>
    <definedName name="SI_31" localSheetId="2">#REF!</definedName>
    <definedName name="SI_31" localSheetId="25">#REF!</definedName>
    <definedName name="SI_31" localSheetId="22">#REF!</definedName>
    <definedName name="SI_31" localSheetId="1">#REF!</definedName>
    <definedName name="SI_31" localSheetId="3">#REF!</definedName>
    <definedName name="SI_31" localSheetId="21">#REF!</definedName>
    <definedName name="SI_31">#REF!</definedName>
    <definedName name="SI_32" localSheetId="13">#REF!</definedName>
    <definedName name="SI_32" localSheetId="20">#REF!</definedName>
    <definedName name="SI_32" localSheetId="9">#REF!</definedName>
    <definedName name="SI_32" localSheetId="2">#REF!</definedName>
    <definedName name="SI_32" localSheetId="25">#REF!</definedName>
    <definedName name="SI_32" localSheetId="22">#REF!</definedName>
    <definedName name="SI_32" localSheetId="1">#REF!</definedName>
    <definedName name="SI_32" localSheetId="3">#REF!</definedName>
    <definedName name="SI_32" localSheetId="21">#REF!</definedName>
    <definedName name="SI_32">#REF!</definedName>
    <definedName name="SI_33" localSheetId="13">#REF!</definedName>
    <definedName name="SI_33" localSheetId="20">#REF!</definedName>
    <definedName name="SI_33" localSheetId="9">#REF!</definedName>
    <definedName name="SI_33" localSheetId="2">#REF!</definedName>
    <definedName name="SI_33" localSheetId="25">#REF!</definedName>
    <definedName name="SI_33" localSheetId="22">#REF!</definedName>
    <definedName name="SI_33" localSheetId="1">#REF!</definedName>
    <definedName name="SI_33" localSheetId="3">#REF!</definedName>
    <definedName name="SI_33" localSheetId="21">#REF!</definedName>
    <definedName name="SI_33">#REF!</definedName>
    <definedName name="SI_34" localSheetId="13">#REF!</definedName>
    <definedName name="SI_34" localSheetId="20">#REF!</definedName>
    <definedName name="SI_34" localSheetId="9">#REF!</definedName>
    <definedName name="SI_34" localSheetId="2">#REF!</definedName>
    <definedName name="SI_34" localSheetId="25">#REF!</definedName>
    <definedName name="SI_34" localSheetId="22">#REF!</definedName>
    <definedName name="SI_34" localSheetId="1">#REF!</definedName>
    <definedName name="SI_34" localSheetId="3">#REF!</definedName>
    <definedName name="SI_34" localSheetId="21">#REF!</definedName>
    <definedName name="SI_34">#REF!</definedName>
    <definedName name="SI_35" localSheetId="13">#REF!</definedName>
    <definedName name="SI_35" localSheetId="20">#REF!</definedName>
    <definedName name="SI_35" localSheetId="9">#REF!</definedName>
    <definedName name="SI_35" localSheetId="2">#REF!</definedName>
    <definedName name="SI_35" localSheetId="25">#REF!</definedName>
    <definedName name="SI_35" localSheetId="22">#REF!</definedName>
    <definedName name="SI_35" localSheetId="1">#REF!</definedName>
    <definedName name="SI_35" localSheetId="3">#REF!</definedName>
    <definedName name="SI_35" localSheetId="21">#REF!</definedName>
    <definedName name="SI_35">#REF!</definedName>
    <definedName name="SI_36" localSheetId="13">#REF!</definedName>
    <definedName name="SI_36" localSheetId="20">#REF!</definedName>
    <definedName name="SI_36" localSheetId="9">#REF!</definedName>
    <definedName name="SI_36" localSheetId="2">#REF!</definedName>
    <definedName name="SI_36" localSheetId="25">#REF!</definedName>
    <definedName name="SI_36" localSheetId="22">#REF!</definedName>
    <definedName name="SI_36" localSheetId="1">#REF!</definedName>
    <definedName name="SI_36" localSheetId="3">#REF!</definedName>
    <definedName name="SI_36" localSheetId="21">#REF!</definedName>
    <definedName name="SI_36">#REF!</definedName>
    <definedName name="SI_37" localSheetId="13">#REF!</definedName>
    <definedName name="SI_37" localSheetId="20">#REF!</definedName>
    <definedName name="SI_37" localSheetId="9">#REF!</definedName>
    <definedName name="SI_37" localSheetId="2">#REF!</definedName>
    <definedName name="SI_37" localSheetId="25">#REF!</definedName>
    <definedName name="SI_37" localSheetId="22">#REF!</definedName>
    <definedName name="SI_37" localSheetId="1">#REF!</definedName>
    <definedName name="SI_37" localSheetId="3">#REF!</definedName>
    <definedName name="SI_37" localSheetId="21">#REF!</definedName>
    <definedName name="SI_37">#REF!</definedName>
    <definedName name="SI_38" localSheetId="13">#REF!</definedName>
    <definedName name="SI_38" localSheetId="20">#REF!</definedName>
    <definedName name="SI_38" localSheetId="9">#REF!</definedName>
    <definedName name="SI_38" localSheetId="2">#REF!</definedName>
    <definedName name="SI_38" localSheetId="25">#REF!</definedName>
    <definedName name="SI_38" localSheetId="22">#REF!</definedName>
    <definedName name="SI_38" localSheetId="1">#REF!</definedName>
    <definedName name="SI_38" localSheetId="3">#REF!</definedName>
    <definedName name="SI_38" localSheetId="21">#REF!</definedName>
    <definedName name="SI_38">#REF!</definedName>
    <definedName name="SI_40" localSheetId="13">#REF!</definedName>
    <definedName name="SI_40" localSheetId="20">#REF!</definedName>
    <definedName name="SI_40" localSheetId="9">#REF!</definedName>
    <definedName name="SI_40" localSheetId="2">#REF!</definedName>
    <definedName name="SI_40" localSheetId="25">#REF!</definedName>
    <definedName name="SI_40" localSheetId="22">#REF!</definedName>
    <definedName name="SI_40" localSheetId="1">#REF!</definedName>
    <definedName name="SI_40" localSheetId="3">#REF!</definedName>
    <definedName name="SI_40" localSheetId="21">#REF!</definedName>
    <definedName name="SI_40">#REF!</definedName>
    <definedName name="SI_42" localSheetId="13">#REF!</definedName>
    <definedName name="SI_42" localSheetId="20">#REF!</definedName>
    <definedName name="SI_42" localSheetId="9">#REF!</definedName>
    <definedName name="SI_42" localSheetId="2">#REF!</definedName>
    <definedName name="SI_42" localSheetId="25">#REF!</definedName>
    <definedName name="SI_42" localSheetId="22">#REF!</definedName>
    <definedName name="SI_42" localSheetId="1">#REF!</definedName>
    <definedName name="SI_42" localSheetId="3">#REF!</definedName>
    <definedName name="SI_42" localSheetId="21">#REF!</definedName>
    <definedName name="SI_42">#REF!</definedName>
    <definedName name="Zuordnung" localSheetId="13">[48]Verknüpfungen!$C$1:$C$48</definedName>
    <definedName name="Zuordnung" localSheetId="12">[48]Verknüpfungen!$C$1:$C$48</definedName>
    <definedName name="Zuordnung" localSheetId="16">[48]Verknüpfungen!$C$1:$C$48</definedName>
    <definedName name="Zuordnung" localSheetId="20">[48]Verknüpfungen!$C$1:$C$48</definedName>
    <definedName name="Zuordnung" localSheetId="26">[48]Verknüpfungen!$C$1:$C$48</definedName>
    <definedName name="Zuordnung" localSheetId="9">[48]Verknüpfungen!$C$1:$C$48</definedName>
    <definedName name="Zuordnung" localSheetId="0">[49]Verknüpfungen!$C$1:$C$48</definedName>
    <definedName name="Zuordnung" localSheetId="30">[48]Verknüpfungen!$C$1:$C$48</definedName>
    <definedName name="Zuordnung" localSheetId="23">[48]Verknüpfungen!$C$1:$C$48</definedName>
    <definedName name="Zuordnung" localSheetId="29">[48]Verknüpfungen!$C$1:$C$48</definedName>
    <definedName name="Zuordnung" localSheetId="1">[48]Verknüpfungen!$C$1:$C$48</definedName>
    <definedName name="Zuordnung" localSheetId="4">[48]Verknüpfungen!$C$1:$C$48</definedName>
    <definedName name="Zuordnung" localSheetId="3">[48]Verknüpfungen!$C$1:$C$48</definedName>
    <definedName name="Zuordnung" localSheetId="10">[48]Verknüpfungen!$C$1:$C$48</definedName>
    <definedName name="Zuordnung" localSheetId="17">[48]Verknüpfungen!$C$1:$C$48</definedName>
    <definedName name="Zuordnung" localSheetId="21">[48]Verknüpfungen!$C$1:$C$48</definedName>
    <definedName name="Zuordnung" localSheetId="27">[48]Verknüpfungen!$C$1:$C$48</definedName>
    <definedName name="Zuordnung">[50]Verknüpfungen!$C$1:$C$48</definedName>
    <definedName name="Zuordnung_1" localSheetId="9">[51]Verknüpfungen!$C$1:$C$48</definedName>
    <definedName name="Zuordnung_1" localSheetId="0">[52]Verknüpfungen!$C$1:$C$48</definedName>
    <definedName name="Zuordnung_1" localSheetId="23">[51]Verknüpfungen!$C$1:$C$48</definedName>
    <definedName name="Zuordnung_1" localSheetId="29">[52]Verknüpfungen!$C$1:$C$48</definedName>
    <definedName name="Zuordnung_1" localSheetId="1">[52]Verknüpfungen!$C$1:$C$48</definedName>
    <definedName name="Zuordnung_1" localSheetId="4">[52]Verknüpfungen!$C$1:$C$48</definedName>
    <definedName name="Zuordnung_1" localSheetId="3">[52]Verknüpfungen!$C$1:$C$48</definedName>
    <definedName name="Zuordnung_1">[53]Verknüpfungen!$C$1:$C$48</definedName>
    <definedName name="Zuordnung_11">[52]Verknüpfungen!$C$1:$C$48</definedName>
    <definedName name="Zuordnung_13" localSheetId="3">[54]Verknüpfungen!$C$1:$C$48</definedName>
    <definedName name="Zuordnung_13">[55]Verknüpfungen!$C$1:$C$48</definedName>
    <definedName name="Zuordnung_16" localSheetId="3">[54]Verknüpfungen!$C$1:$C$48</definedName>
    <definedName name="Zuordnung_16">[55]Verknüpfungen!$C$1:$C$48</definedName>
    <definedName name="Zuordnung_25">[52]Verknüpfungen!$C$1:$C$48</definedName>
    <definedName name="Zuordnung_3" localSheetId="13">#REF!</definedName>
    <definedName name="Zuordnung_3" localSheetId="20">#REF!</definedName>
    <definedName name="Zuordnung_3" localSheetId="9">#REF!</definedName>
    <definedName name="Zuordnung_3" localSheetId="2">#REF!</definedName>
    <definedName name="Zuordnung_3" localSheetId="25">#REF!</definedName>
    <definedName name="Zuordnung_3" localSheetId="22">#REF!</definedName>
    <definedName name="Zuordnung_3" localSheetId="1">#REF!</definedName>
    <definedName name="Zuordnung_3" localSheetId="3">#REF!</definedName>
    <definedName name="Zuordnung_3" localSheetId="21">#REF!</definedName>
    <definedName name="Zuordnung_3">#REF!</definedName>
    <definedName name="Zuordnung_4" localSheetId="13">#REF!</definedName>
    <definedName name="Zuordnung_4" localSheetId="20">#REF!</definedName>
    <definedName name="Zuordnung_4" localSheetId="9">#REF!</definedName>
    <definedName name="Zuordnung_4" localSheetId="2">#REF!</definedName>
    <definedName name="Zuordnung_4" localSheetId="25">#REF!</definedName>
    <definedName name="Zuordnung_4" localSheetId="22">#REF!</definedName>
    <definedName name="Zuordnung_4" localSheetId="1">#REF!</definedName>
    <definedName name="Zuordnung_4" localSheetId="3">#REF!</definedName>
    <definedName name="Zuordnung_4" localSheetId="21">#REF!</definedName>
    <definedName name="Zuordnung_4">#REF!</definedName>
    <definedName name="Zuordnung_5" localSheetId="13">#REF!</definedName>
    <definedName name="Zuordnung_5" localSheetId="20">#REF!</definedName>
    <definedName name="Zuordnung_5" localSheetId="9">#REF!</definedName>
    <definedName name="Zuordnung_5" localSheetId="2">#REF!</definedName>
    <definedName name="Zuordnung_5" localSheetId="25">#REF!</definedName>
    <definedName name="Zuordnung_5" localSheetId="22">#REF!</definedName>
    <definedName name="Zuordnung_5" localSheetId="1">#REF!</definedName>
    <definedName name="Zuordnung_5" localSheetId="3">#REF!</definedName>
    <definedName name="Zuordnung_5" localSheetId="21">#REF!</definedName>
    <definedName name="Zuordnung_5">#REF!</definedName>
    <definedName name="Zuordnung_6" localSheetId="13">#REF!</definedName>
    <definedName name="Zuordnung_6" localSheetId="20">#REF!</definedName>
    <definedName name="Zuordnung_6" localSheetId="9">#REF!</definedName>
    <definedName name="Zuordnung_6" localSheetId="2">#REF!</definedName>
    <definedName name="Zuordnung_6" localSheetId="25">#REF!</definedName>
    <definedName name="Zuordnung_6" localSheetId="22">#REF!</definedName>
    <definedName name="Zuordnung_6" localSheetId="1">#REF!</definedName>
    <definedName name="Zuordnung_6" localSheetId="3">#REF!</definedName>
    <definedName name="Zuordnung_6" localSheetId="21">#REF!</definedName>
    <definedName name="Zuordnung_6">#REF!</definedName>
    <definedName name="Андреев_Дмитрий" localSheetId="13">#REF!</definedName>
    <definedName name="Андреев_Дмитрий">#REF!</definedName>
    <definedName name="_xlnm.Database" localSheetId="13">#REF!</definedName>
    <definedName name="_xlnm.Database" localSheetId="12">#REF!</definedName>
    <definedName name="_xlnm.Database" localSheetId="16">#REF!</definedName>
    <definedName name="_xlnm.Database" localSheetId="20">#REF!</definedName>
    <definedName name="_xlnm.Database" localSheetId="26">#REF!</definedName>
    <definedName name="_xlnm.Database" localSheetId="9">#REF!</definedName>
    <definedName name="_xlnm.Database" localSheetId="2">#REF!</definedName>
    <definedName name="_xlnm.Database" localSheetId="0">#REF!</definedName>
    <definedName name="_xlnm.Database" localSheetId="30">#REF!</definedName>
    <definedName name="_xlnm.Database" localSheetId="23">#REF!</definedName>
    <definedName name="_xlnm.Database" localSheetId="29">#REF!</definedName>
    <definedName name="_xlnm.Database" localSheetId="11">#REF!</definedName>
    <definedName name="_xlnm.Database" localSheetId="15">#REF!</definedName>
    <definedName name="_xlnm.Database" localSheetId="19">#REF!</definedName>
    <definedName name="_xlnm.Database" localSheetId="25">#REF!</definedName>
    <definedName name="_xlnm.Database" localSheetId="28">#REF!</definedName>
    <definedName name="_xlnm.Database" localSheetId="22">#REF!</definedName>
    <definedName name="_xlnm.Database" localSheetId="1">#REF!</definedName>
    <definedName name="_xlnm.Database" localSheetId="4">#REF!</definedName>
    <definedName name="_xlnm.Database" localSheetId="3">#REF!</definedName>
    <definedName name="_xlnm.Database" localSheetId="10">#REF!</definedName>
    <definedName name="_xlnm.Database" localSheetId="17">#REF!</definedName>
    <definedName name="_xlnm.Database" localSheetId="21">#REF!</definedName>
    <definedName name="_xlnm.Database" localSheetId="27">#REF!</definedName>
    <definedName name="_xlnm.Database">#REF!</definedName>
    <definedName name="вап" localSheetId="13">#REF!</definedName>
    <definedName name="вап" localSheetId="20">#REF!</definedName>
    <definedName name="вап" localSheetId="9">#REF!</definedName>
    <definedName name="вап" localSheetId="2">#REF!</definedName>
    <definedName name="вап" localSheetId="25">#REF!</definedName>
    <definedName name="вап" localSheetId="22">#REF!</definedName>
    <definedName name="вап" localSheetId="1">#REF!</definedName>
    <definedName name="вап" localSheetId="3">#REF!</definedName>
    <definedName name="вап" localSheetId="10">#REF!</definedName>
    <definedName name="вап" localSheetId="17">#REF!</definedName>
    <definedName name="вап" localSheetId="21">#REF!</definedName>
    <definedName name="вап">#REF!</definedName>
    <definedName name="ватрыпатыпат" localSheetId="13">#REF!</definedName>
    <definedName name="ватрыпатыпат" localSheetId="20">#REF!</definedName>
    <definedName name="ватрыпатыпат" localSheetId="9">#REF!</definedName>
    <definedName name="ватрыпатыпат" localSheetId="2">#REF!</definedName>
    <definedName name="ватрыпатыпат" localSheetId="25">#REF!</definedName>
    <definedName name="ватрыпатыпат" localSheetId="22">#REF!</definedName>
    <definedName name="ватрыпатыпат" localSheetId="1">#REF!</definedName>
    <definedName name="ватрыпатыпат" localSheetId="3">#REF!</definedName>
    <definedName name="ватрыпатыпат" localSheetId="10">#REF!</definedName>
    <definedName name="ватрыпатыпат" localSheetId="17">#REF!</definedName>
    <definedName name="ватрыпатыпат" localSheetId="21">#REF!</definedName>
    <definedName name="ватрыпатыпат">#REF!</definedName>
    <definedName name="вкаровнело" localSheetId="13">#REF!</definedName>
    <definedName name="вкаровнело" localSheetId="20">#REF!</definedName>
    <definedName name="вкаровнело" localSheetId="9">#REF!</definedName>
    <definedName name="вкаровнело" localSheetId="2">#REF!</definedName>
    <definedName name="вкаровнело" localSheetId="25">#REF!</definedName>
    <definedName name="вкаровнело" localSheetId="22">#REF!</definedName>
    <definedName name="вкаровнело" localSheetId="1">#REF!</definedName>
    <definedName name="вкаровнело" localSheetId="3">#REF!</definedName>
    <definedName name="вкаровнело" localSheetId="10">#REF!</definedName>
    <definedName name="вкаровнело" localSheetId="17">#REF!</definedName>
    <definedName name="вкаровнело" localSheetId="21">#REF!</definedName>
    <definedName name="вкаровнело">#REF!</definedName>
    <definedName name="ву" localSheetId="13">#REF!</definedName>
    <definedName name="ву" localSheetId="20">#REF!</definedName>
    <definedName name="ву" localSheetId="9">#REF!</definedName>
    <definedName name="ву" localSheetId="2">#REF!</definedName>
    <definedName name="ву" localSheetId="25">#REF!</definedName>
    <definedName name="ву" localSheetId="22">#REF!</definedName>
    <definedName name="ву" localSheetId="1">#REF!</definedName>
    <definedName name="ву" localSheetId="3">#REF!</definedName>
    <definedName name="ву" localSheetId="10">#REF!</definedName>
    <definedName name="ву" localSheetId="17">#REF!</definedName>
    <definedName name="ву" localSheetId="21">#REF!</definedName>
    <definedName name="ву">#REF!</definedName>
    <definedName name="ву_1" localSheetId="13">#REF!</definedName>
    <definedName name="ву_1" localSheetId="20">#REF!</definedName>
    <definedName name="ву_1" localSheetId="9">#REF!</definedName>
    <definedName name="ву_1" localSheetId="2">#REF!</definedName>
    <definedName name="ву_1" localSheetId="25">#REF!</definedName>
    <definedName name="ву_1" localSheetId="22">#REF!</definedName>
    <definedName name="ву_1" localSheetId="1">#REF!</definedName>
    <definedName name="ву_1" localSheetId="3">#REF!</definedName>
    <definedName name="ву_1" localSheetId="10">#REF!</definedName>
    <definedName name="ву_1" localSheetId="17">#REF!</definedName>
    <definedName name="ву_1" localSheetId="21">#REF!</definedName>
    <definedName name="ву_1">#REF!</definedName>
    <definedName name="ву_2" localSheetId="13">#REF!</definedName>
    <definedName name="ву_2" localSheetId="20">#REF!</definedName>
    <definedName name="ву_2" localSheetId="9">#REF!</definedName>
    <definedName name="ву_2" localSheetId="2">#REF!</definedName>
    <definedName name="ву_2" localSheetId="25">#REF!</definedName>
    <definedName name="ву_2" localSheetId="22">#REF!</definedName>
    <definedName name="ву_2" localSheetId="1">#REF!</definedName>
    <definedName name="ву_2" localSheetId="3">#REF!</definedName>
    <definedName name="ву_2" localSheetId="10">#REF!</definedName>
    <definedName name="ву_2" localSheetId="17">#REF!</definedName>
    <definedName name="ву_2" localSheetId="21">#REF!</definedName>
    <definedName name="ву_2">#REF!</definedName>
    <definedName name="гр" localSheetId="13">#REF!</definedName>
    <definedName name="гр" localSheetId="20">#REF!</definedName>
    <definedName name="гр" localSheetId="9">#REF!</definedName>
    <definedName name="гр" localSheetId="2">#REF!</definedName>
    <definedName name="гр" localSheetId="0">#REF!</definedName>
    <definedName name="гр" localSheetId="23">#REF!</definedName>
    <definedName name="гр" localSheetId="25">#REF!</definedName>
    <definedName name="гр" localSheetId="22">#REF!</definedName>
    <definedName name="гр" localSheetId="1">#REF!</definedName>
    <definedName name="гр" localSheetId="4">#REF!</definedName>
    <definedName name="гр" localSheetId="3">#REF!</definedName>
    <definedName name="гр" localSheetId="10">#REF!</definedName>
    <definedName name="гр" localSheetId="17">#REF!</definedName>
    <definedName name="гр" localSheetId="21">#REF!</definedName>
    <definedName name="гр">#REF!</definedName>
    <definedName name="гр_3" localSheetId="13">#REF!</definedName>
    <definedName name="гр_3" localSheetId="20">#REF!</definedName>
    <definedName name="гр_3" localSheetId="9">#REF!</definedName>
    <definedName name="гр_3" localSheetId="2">#REF!</definedName>
    <definedName name="гр_3" localSheetId="25">#REF!</definedName>
    <definedName name="гр_3" localSheetId="22">#REF!</definedName>
    <definedName name="гр_3" localSheetId="1">#REF!</definedName>
    <definedName name="гр_3" localSheetId="3">#REF!</definedName>
    <definedName name="гр_3" localSheetId="10">#REF!</definedName>
    <definedName name="гр_3" localSheetId="17">#REF!</definedName>
    <definedName name="гр_3" localSheetId="21">#REF!</definedName>
    <definedName name="гр_3">#REF!</definedName>
    <definedName name="гр_7" localSheetId="13">#REF!</definedName>
    <definedName name="гр_7" localSheetId="20">#REF!</definedName>
    <definedName name="гр_7" localSheetId="9">#REF!</definedName>
    <definedName name="гр_7" localSheetId="2">#REF!</definedName>
    <definedName name="гр_7" localSheetId="25">#REF!</definedName>
    <definedName name="гр_7" localSheetId="22">#REF!</definedName>
    <definedName name="гр_7" localSheetId="1">#REF!</definedName>
    <definedName name="гр_7" localSheetId="3">#REF!</definedName>
    <definedName name="гр_7" localSheetId="10">#REF!</definedName>
    <definedName name="гр_7" localSheetId="17">#REF!</definedName>
    <definedName name="гр_7" localSheetId="21">#REF!</definedName>
    <definedName name="гр_7">#REF!</definedName>
    <definedName name="ГРМуж8" localSheetId="13">#REF!</definedName>
    <definedName name="ГРМуж8" localSheetId="20">#REF!</definedName>
    <definedName name="ГРМуж8" localSheetId="9">#REF!</definedName>
    <definedName name="ГРМуж8" localSheetId="2">#REF!</definedName>
    <definedName name="ГРМуж8" localSheetId="25">#REF!</definedName>
    <definedName name="ГРМуж8" localSheetId="22">#REF!</definedName>
    <definedName name="ГРМуж8" localSheetId="1">#REF!</definedName>
    <definedName name="ГРМуж8" localSheetId="3">#REF!</definedName>
    <definedName name="ГРМуж8" localSheetId="10">#REF!</definedName>
    <definedName name="ГРМуж8" localSheetId="17">#REF!</definedName>
    <definedName name="ГРМуж8" localSheetId="21">#REF!</definedName>
    <definedName name="ГРМуж8">#REF!</definedName>
    <definedName name="групппыыы" localSheetId="13">#REF!</definedName>
    <definedName name="групппыыы" localSheetId="20">#REF!</definedName>
    <definedName name="групппыыы" localSheetId="9">#REF!</definedName>
    <definedName name="групппыыы" localSheetId="2">#REF!</definedName>
    <definedName name="групппыыы" localSheetId="25">#REF!</definedName>
    <definedName name="групппыыы" localSheetId="22">#REF!</definedName>
    <definedName name="групппыыы" localSheetId="1">#REF!</definedName>
    <definedName name="групппыыы" localSheetId="3">#REF!</definedName>
    <definedName name="групппыыы" localSheetId="10">#REF!</definedName>
    <definedName name="групппыыы" localSheetId="17">#REF!</definedName>
    <definedName name="групппыыы" localSheetId="21">#REF!</definedName>
    <definedName name="групппыыы">#REF!</definedName>
    <definedName name="_xlnm.Print_Titles" localSheetId="13">'гр ж9-10'!$1:$3</definedName>
    <definedName name="_xlnm.Print_Titles" localSheetId="12">'Группы_КЖ8-10'!$1:$3</definedName>
    <definedName name="_xlnm.Print_Titles" localSheetId="16">'Группы_КМ6-7'!$1:$3</definedName>
    <definedName name="_xlnm.Print_Titles" localSheetId="20">Группы_КМ8!$1:$3</definedName>
    <definedName name="_xlnm.Print_Titles" localSheetId="26">'Группы_КМ9-10'!$1:$3</definedName>
    <definedName name="_xlnm.Print_Titles" localSheetId="9">'ж6-8'!$1:$3</definedName>
    <definedName name="_xlnm.Print_Titles" localSheetId="23">'На 6'!$1:$3</definedName>
    <definedName name="_xlnm.Print_Titles" localSheetId="11">'СводникКЖ6-8'!$1:$3</definedName>
    <definedName name="_xlnm.Print_Titles" localSheetId="15">'СводникКЖ9-10'!$1:$3</definedName>
    <definedName name="_xlnm.Print_Titles" localSheetId="19">'СводникКМ6-7'!$1:$3</definedName>
    <definedName name="_xlnm.Print_Titles" localSheetId="25">СводникКМ8!$1:$3</definedName>
    <definedName name="_xlnm.Print_Titles" localSheetId="28">'СводникКМ9-10 '!$1:$3</definedName>
    <definedName name="_xlnm.Print_Titles" localSheetId="22">'СводникКМ9-10  (2)'!$1:$3</definedName>
    <definedName name="_xlnm.Print_Titles" localSheetId="1">'Список уч-ков'!$1:$4</definedName>
    <definedName name="_xlnm.Print_Titles" localSheetId="7">СписокКЖ!$1:$3</definedName>
    <definedName name="_xlnm.Print_Titles" localSheetId="8">СписокКМ!$1:$3</definedName>
    <definedName name="заголовок_для_печати" localSheetId="13">#REF!</definedName>
    <definedName name="заголовок_для_печати" localSheetId="12">#REF!</definedName>
    <definedName name="заголовок_для_печати" localSheetId="16">#REF!</definedName>
    <definedName name="заголовок_для_печати" localSheetId="20">#REF!</definedName>
    <definedName name="заголовок_для_печати" localSheetId="26">#REF!</definedName>
    <definedName name="заголовок_для_печати" localSheetId="9">#REF!</definedName>
    <definedName name="заголовок_для_печати" localSheetId="2">#REF!</definedName>
    <definedName name="заголовок_для_печати" localSheetId="30">#REF!</definedName>
    <definedName name="заголовок_для_печати" localSheetId="23">#REF!</definedName>
    <definedName name="заголовок_для_печати" localSheetId="11">'СводникКЖ6-8'!#REF!</definedName>
    <definedName name="заголовок_для_печати" localSheetId="15">'СводникКЖ9-10'!#REF!</definedName>
    <definedName name="заголовок_для_печати" localSheetId="19">'СводникКМ6-7'!#REF!</definedName>
    <definedName name="заголовок_для_печати" localSheetId="25">СводникКМ8!#REF!</definedName>
    <definedName name="заголовок_для_печати" localSheetId="28">'СводникКМ9-10 '!#REF!</definedName>
    <definedName name="заголовок_для_печати" localSheetId="22">'СводникКМ9-10  (2)'!#REF!</definedName>
    <definedName name="заголовок_для_печати" localSheetId="1">#REF!</definedName>
    <definedName name="заголовок_для_печати" localSheetId="4">#REF!</definedName>
    <definedName name="заголовок_для_печати" localSheetId="3">#REF!</definedName>
    <definedName name="заголовок_для_печати" localSheetId="10">#REF!</definedName>
    <definedName name="заголовок_для_печати" localSheetId="17">#REF!</definedName>
    <definedName name="заголовок_для_печати" localSheetId="21">#REF!</definedName>
    <definedName name="заголовок_для_печати">#REF!</definedName>
    <definedName name="Команды_протокол" localSheetId="13">#REF!</definedName>
    <definedName name="Команды_протокол" localSheetId="12">#REF!</definedName>
    <definedName name="Команды_протокол" localSheetId="16">#REF!</definedName>
    <definedName name="Команды_протокол" localSheetId="20">#REF!</definedName>
    <definedName name="Команды_протокол" localSheetId="26">#REF!</definedName>
    <definedName name="Команды_протокол" localSheetId="9">#REF!</definedName>
    <definedName name="Команды_протокол" localSheetId="2">#REF!</definedName>
    <definedName name="Команды_протокол" localSheetId="0">#REF!</definedName>
    <definedName name="Команды_протокол" localSheetId="30">#REF!</definedName>
    <definedName name="Команды_протокол" localSheetId="23">#REF!</definedName>
    <definedName name="Команды_протокол" localSheetId="29">#REF!</definedName>
    <definedName name="Команды_протокол" localSheetId="11">#REF!</definedName>
    <definedName name="Команды_протокол" localSheetId="15">#REF!</definedName>
    <definedName name="Команды_протокол" localSheetId="19">#REF!</definedName>
    <definedName name="Команды_протокол" localSheetId="25">#REF!</definedName>
    <definedName name="Команды_протокол" localSheetId="28">#REF!</definedName>
    <definedName name="Команды_протокол" localSheetId="22">#REF!</definedName>
    <definedName name="Команды_протокол" localSheetId="1">#REF!</definedName>
    <definedName name="Команды_протокол" localSheetId="4">#REF!</definedName>
    <definedName name="Команды_протокол" localSheetId="3">#REF!</definedName>
    <definedName name="Команды_протокол" localSheetId="10">#REF!</definedName>
    <definedName name="Команды_протокол" localSheetId="17">#REF!</definedName>
    <definedName name="Команды_протокол" localSheetId="21">#REF!</definedName>
    <definedName name="Команды_протокол">#REF!</definedName>
    <definedName name="Команды_протокол_1" localSheetId="13">#REF!</definedName>
    <definedName name="Команды_протокол_1" localSheetId="20">#REF!</definedName>
    <definedName name="Команды_протокол_1" localSheetId="9">#REF!</definedName>
    <definedName name="Команды_протокол_1" localSheetId="2">#REF!</definedName>
    <definedName name="Команды_протокол_1" localSheetId="25">#REF!</definedName>
    <definedName name="Команды_протокол_1" localSheetId="22">#REF!</definedName>
    <definedName name="Команды_протокол_1" localSheetId="1">#REF!</definedName>
    <definedName name="Команды_протокол_1" localSheetId="3">#REF!</definedName>
    <definedName name="Команды_протокол_1" localSheetId="10">#REF!</definedName>
    <definedName name="Команды_протокол_1" localSheetId="17">#REF!</definedName>
    <definedName name="Команды_протокол_1" localSheetId="21">#REF!</definedName>
    <definedName name="Команды_протокол_1">#REF!</definedName>
    <definedName name="Команды_протокол_2" localSheetId="13">#REF!</definedName>
    <definedName name="Команды_протокол_2" localSheetId="20">#REF!</definedName>
    <definedName name="Команды_протокол_2" localSheetId="9">#REF!</definedName>
    <definedName name="Команды_протокол_2" localSheetId="2">#REF!</definedName>
    <definedName name="Команды_протокол_2" localSheetId="25">#REF!</definedName>
    <definedName name="Команды_протокол_2" localSheetId="22">#REF!</definedName>
    <definedName name="Команды_протокол_2" localSheetId="1">#REF!</definedName>
    <definedName name="Команды_протокол_2" localSheetId="3">#REF!</definedName>
    <definedName name="Команды_протокол_2" localSheetId="10">#REF!</definedName>
    <definedName name="Команды_протокол_2" localSheetId="17">#REF!</definedName>
    <definedName name="Команды_протокол_2" localSheetId="21">#REF!</definedName>
    <definedName name="Команды_протокол_2">#REF!</definedName>
    <definedName name="Копия">[56]Verknüpfungen!$C$1:$C$48</definedName>
    <definedName name="млабншвешю" localSheetId="13">#REF!</definedName>
    <definedName name="млабншвешю">#REF!</definedName>
    <definedName name="нгк1243465456" localSheetId="13">#REF!</definedName>
    <definedName name="нгк1243465456" localSheetId="20">#REF!</definedName>
    <definedName name="нгк1243465456" localSheetId="9">#REF!</definedName>
    <definedName name="нгк1243465456" localSheetId="2">#REF!</definedName>
    <definedName name="нгк1243465456" localSheetId="25">#REF!</definedName>
    <definedName name="нгк1243465456" localSheetId="22">#REF!</definedName>
    <definedName name="нгк1243465456" localSheetId="1">#REF!</definedName>
    <definedName name="нгк1243465456" localSheetId="3">#REF!</definedName>
    <definedName name="нгк1243465456" localSheetId="10">#REF!</definedName>
    <definedName name="нгк1243465456" localSheetId="17">#REF!</definedName>
    <definedName name="нгк1243465456" localSheetId="21">#REF!</definedName>
    <definedName name="нгк1243465456">#REF!</definedName>
    <definedName name="_xlnm.Print_Area" localSheetId="13">'гр ж9-10'!$BL$1:$CL$25</definedName>
    <definedName name="_xlnm.Print_Area" localSheetId="12">'Группы_КЖ8-10'!$BL$1:$CR$103</definedName>
    <definedName name="_xlnm.Print_Area" localSheetId="16">'Группы_КМ6-7'!$BL$1:$CL$58</definedName>
    <definedName name="_xlnm.Print_Area" localSheetId="20">Группы_КМ8!$BL$1:$CL$58</definedName>
    <definedName name="_xlnm.Print_Area" localSheetId="26">'Группы_КМ9-10'!$BM$1:$CL$59</definedName>
    <definedName name="_xlnm.Print_Area" localSheetId="9">'ж6-8'!$BL$1:$CR$32</definedName>
    <definedName name="_xlnm.Print_Area" localSheetId="0">Заявки!$B$1:$U$49</definedName>
    <definedName name="_xlnm.Print_Area" localSheetId="6">ИТОГ!$A$1:$I$86</definedName>
    <definedName name="_xlnm.Print_Area" localSheetId="5">'ИТОГИ(команды)'!$A$1:$K$91</definedName>
    <definedName name="_xlnm.Print_Area" localSheetId="24">км8!$BP$1:$CR$21</definedName>
    <definedName name="_xlnm.Print_Area" localSheetId="30">'М 1-8'!$A$1:$M$69</definedName>
    <definedName name="_xlnm.Print_Area" localSheetId="23">'На 6'!$BL$1:$DA$34</definedName>
    <definedName name="_xlnm.Print_Area" localSheetId="29">'Протокол матча'!$A$1:$Q$66</definedName>
    <definedName name="_xlnm.Print_Area" localSheetId="11">'СводникКЖ6-8'!$A$1:$CE$93</definedName>
    <definedName name="_xlnm.Print_Area" localSheetId="15">'СводникКЖ9-10'!$A$1:$CE$93</definedName>
    <definedName name="_xlnm.Print_Area" localSheetId="19">'СводникКМ6-7'!$A$1:$CE$282</definedName>
    <definedName name="_xlnm.Print_Area" localSheetId="25">СводникКМ8!$A$1:$CE$93</definedName>
    <definedName name="_xlnm.Print_Area" localSheetId="28">'СводникКМ9-10 '!$A$1:$CE$147</definedName>
    <definedName name="_xlnm.Print_Area" localSheetId="22">'СводникКМ9-10  (2)'!$A$1:$CE$291</definedName>
    <definedName name="_xlnm.Print_Area" localSheetId="7">СписокКЖ!$A$1:$I$82</definedName>
    <definedName name="_xlnm.Print_Area" localSheetId="8">СписокКМ!$A$1:$I$179</definedName>
    <definedName name="_xlnm.Print_Area" localSheetId="4">Титул!$A$1:$L$25</definedName>
    <definedName name="_xlnm.Print_Area" localSheetId="3">'Титул (2)'!$A$1:$L$16</definedName>
    <definedName name="_xlnm.Print_Area" localSheetId="14">'фЖ9-10'!$A$1:$M$32</definedName>
    <definedName name="_xlnm.Print_Area" localSheetId="10">'ФКЖ6-7'!$A$1:$M$69</definedName>
    <definedName name="_xlnm.Print_Area" localSheetId="17">'ФКМ6-7'!$A$1:$P$52</definedName>
    <definedName name="_xlnm.Print_Area" localSheetId="21">ФКМ8!#REF!</definedName>
    <definedName name="_xlnm.Print_Area" localSheetId="27">'ФКМ9-10'!$A$1:$P$54</definedName>
    <definedName name="ОЛВЛВГНЛВ">"#REF!"</definedName>
    <definedName name="порп" localSheetId="13">#REF!</definedName>
    <definedName name="порп" localSheetId="20">#REF!</definedName>
    <definedName name="порп" localSheetId="9">#REF!</definedName>
    <definedName name="порп" localSheetId="2">#REF!</definedName>
    <definedName name="порп" localSheetId="0">#REF!</definedName>
    <definedName name="порп" localSheetId="23">#REF!</definedName>
    <definedName name="порп" localSheetId="25">#REF!</definedName>
    <definedName name="порп" localSheetId="22">#REF!</definedName>
    <definedName name="порп" localSheetId="1">#REF!</definedName>
    <definedName name="порп" localSheetId="4">#REF!</definedName>
    <definedName name="порп" localSheetId="3">#REF!</definedName>
    <definedName name="порп" localSheetId="10">#REF!</definedName>
    <definedName name="порп" localSheetId="17">#REF!</definedName>
    <definedName name="порп" localSheetId="21">#REF!</definedName>
    <definedName name="порп">#REF!</definedName>
    <definedName name="порп_3" localSheetId="13">#REF!</definedName>
    <definedName name="порп_3" localSheetId="20">#REF!</definedName>
    <definedName name="порп_3" localSheetId="9">#REF!</definedName>
    <definedName name="порп_3" localSheetId="2">#REF!</definedName>
    <definedName name="порп_3" localSheetId="25">#REF!</definedName>
    <definedName name="порп_3" localSheetId="22">#REF!</definedName>
    <definedName name="порп_3" localSheetId="1">#REF!</definedName>
    <definedName name="порп_3" localSheetId="3">#REF!</definedName>
    <definedName name="порп_3" localSheetId="10">#REF!</definedName>
    <definedName name="порп_3" localSheetId="17">#REF!</definedName>
    <definedName name="порп_3" localSheetId="21">#REF!</definedName>
    <definedName name="порп_3">#REF!</definedName>
    <definedName name="порп_7" localSheetId="13">#REF!</definedName>
    <definedName name="порп_7" localSheetId="20">#REF!</definedName>
    <definedName name="порп_7" localSheetId="9">#REF!</definedName>
    <definedName name="порп_7" localSheetId="2">#REF!</definedName>
    <definedName name="порп_7" localSheetId="25">#REF!</definedName>
    <definedName name="порп_7" localSheetId="22">#REF!</definedName>
    <definedName name="порп_7" localSheetId="1">#REF!</definedName>
    <definedName name="порп_7" localSheetId="3">#REF!</definedName>
    <definedName name="порп_7" localSheetId="10">#REF!</definedName>
    <definedName name="порп_7" localSheetId="17">#REF!</definedName>
    <definedName name="порп_7" localSheetId="21">#REF!</definedName>
    <definedName name="порп_7">#REF!</definedName>
    <definedName name="ПрвоылОРМ" localSheetId="13">#REF!</definedName>
    <definedName name="ПрвоылОРМ" localSheetId="20">#REF!</definedName>
    <definedName name="ПрвоылОРМ" localSheetId="9">#REF!</definedName>
    <definedName name="ПрвоылОРМ" localSheetId="2">#REF!</definedName>
    <definedName name="ПрвоылОРМ" localSheetId="25">#REF!</definedName>
    <definedName name="ПрвоылОРМ" localSheetId="22">#REF!</definedName>
    <definedName name="ПрвоылОРМ" localSheetId="1">#REF!</definedName>
    <definedName name="ПрвоылОРМ" localSheetId="3">#REF!</definedName>
    <definedName name="ПрвоылОРМ" localSheetId="10">#REF!</definedName>
    <definedName name="ПрвоылОРМ" localSheetId="17">#REF!</definedName>
    <definedName name="ПрвоылОРМ" localSheetId="21">#REF!</definedName>
    <definedName name="ПрвоылОРМ">#REF!</definedName>
    <definedName name="ралр" localSheetId="13">#REF!</definedName>
    <definedName name="ралр" localSheetId="20">#REF!</definedName>
    <definedName name="ралр" localSheetId="9">#REF!</definedName>
    <definedName name="ралр" localSheetId="2">#REF!</definedName>
    <definedName name="ралр" localSheetId="0">#REF!</definedName>
    <definedName name="ралр" localSheetId="23">#REF!</definedName>
    <definedName name="ралр" localSheetId="25">#REF!</definedName>
    <definedName name="ралр" localSheetId="22">#REF!</definedName>
    <definedName name="ралр" localSheetId="1">#REF!</definedName>
    <definedName name="ралр" localSheetId="4">#REF!</definedName>
    <definedName name="ралр" localSheetId="3">#REF!</definedName>
    <definedName name="ралр" localSheetId="10">#REF!</definedName>
    <definedName name="ралр" localSheetId="17">#REF!</definedName>
    <definedName name="ралр" localSheetId="21">#REF!</definedName>
    <definedName name="ралр">#REF!</definedName>
    <definedName name="ралр_3" localSheetId="13">#REF!</definedName>
    <definedName name="ралр_3" localSheetId="20">#REF!</definedName>
    <definedName name="ралр_3" localSheetId="9">#REF!</definedName>
    <definedName name="ралр_3" localSheetId="2">#REF!</definedName>
    <definedName name="ралр_3" localSheetId="25">#REF!</definedName>
    <definedName name="ралр_3" localSheetId="22">#REF!</definedName>
    <definedName name="ралр_3" localSheetId="1">#REF!</definedName>
    <definedName name="ралр_3" localSheetId="3">#REF!</definedName>
    <definedName name="ралр_3" localSheetId="10">#REF!</definedName>
    <definedName name="ралр_3" localSheetId="17">#REF!</definedName>
    <definedName name="ралр_3" localSheetId="21">#REF!</definedName>
    <definedName name="ралр_3">#REF!</definedName>
    <definedName name="ралр_7" localSheetId="13">#REF!</definedName>
    <definedName name="ралр_7" localSheetId="20">#REF!</definedName>
    <definedName name="ралр_7" localSheetId="9">#REF!</definedName>
    <definedName name="ралр_7" localSheetId="2">#REF!</definedName>
    <definedName name="ралр_7" localSheetId="25">#REF!</definedName>
    <definedName name="ралр_7" localSheetId="22">#REF!</definedName>
    <definedName name="ралр_7" localSheetId="1">#REF!</definedName>
    <definedName name="ралр_7" localSheetId="3">#REF!</definedName>
    <definedName name="ралр_7" localSheetId="10">#REF!</definedName>
    <definedName name="ралр_7" localSheetId="17">#REF!</definedName>
    <definedName name="ралр_7" localSheetId="21">#REF!</definedName>
    <definedName name="ралр_7">#REF!</definedName>
    <definedName name="ро" localSheetId="13">#REF!</definedName>
    <definedName name="ро" localSheetId="20">#REF!</definedName>
    <definedName name="ро" localSheetId="9">#REF!</definedName>
    <definedName name="ро" localSheetId="2">#REF!</definedName>
    <definedName name="ро" localSheetId="0">#REF!</definedName>
    <definedName name="ро" localSheetId="23">#REF!</definedName>
    <definedName name="ро" localSheetId="25">#REF!</definedName>
    <definedName name="ро" localSheetId="22">#REF!</definedName>
    <definedName name="ро" localSheetId="10">#REF!</definedName>
    <definedName name="ро" localSheetId="17">#REF!</definedName>
    <definedName name="ро" localSheetId="21">#REF!</definedName>
    <definedName name="ро">#REF!</definedName>
    <definedName name="СМП" localSheetId="13">#REF!</definedName>
    <definedName name="СМП" localSheetId="20">#REF!</definedName>
    <definedName name="СМП" localSheetId="9">#REF!</definedName>
    <definedName name="СМП" localSheetId="2">#REF!</definedName>
    <definedName name="СМП" localSheetId="25">#REF!</definedName>
    <definedName name="СМП" localSheetId="22">#REF!</definedName>
    <definedName name="СМП" localSheetId="1">#REF!</definedName>
    <definedName name="СМП" localSheetId="3">#REF!</definedName>
    <definedName name="СМП" localSheetId="10">#REF!</definedName>
    <definedName name="СМП" localSheetId="17">#REF!</definedName>
    <definedName name="СМП" localSheetId="21">#REF!</definedName>
    <definedName name="СМП">#REF!</definedName>
    <definedName name="СписокКЖ" localSheetId="13">#REF!</definedName>
    <definedName name="СписокКЖ" localSheetId="20">#REF!</definedName>
    <definedName name="СписокКЖ" localSheetId="9">#REF!</definedName>
    <definedName name="СписокКЖ" localSheetId="2">#REF!</definedName>
    <definedName name="СписокКЖ" localSheetId="25">#REF!</definedName>
    <definedName name="СписокКЖ" localSheetId="22">#REF!</definedName>
    <definedName name="СписокКЖ" localSheetId="1">#REF!</definedName>
    <definedName name="СписокКЖ" localSheetId="3">#REF!</definedName>
    <definedName name="СписокКЖ" localSheetId="10">#REF!</definedName>
    <definedName name="СписокКЖ" localSheetId="17">#REF!</definedName>
    <definedName name="СписокКЖ" localSheetId="21">#REF!</definedName>
    <definedName name="СписокКЖ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9" l="1"/>
  <c r="O35" i="9"/>
  <c r="H15" i="39" l="1"/>
  <c r="G15" i="39"/>
  <c r="F15" i="39"/>
  <c r="E15" i="39"/>
  <c r="H77" i="39"/>
  <c r="G77" i="39"/>
  <c r="F77" i="39"/>
  <c r="E77" i="39"/>
  <c r="CB208" i="7"/>
  <c r="CA208" i="7"/>
  <c r="BZ208" i="7"/>
  <c r="BY208" i="7"/>
  <c r="BX208" i="7"/>
  <c r="BW208" i="7"/>
  <c r="BV208" i="7"/>
  <c r="BU208" i="7"/>
  <c r="BT208" i="7"/>
  <c r="BS208" i="7"/>
  <c r="BR208" i="7"/>
  <c r="BQ208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G67" i="39"/>
  <c r="F67" i="39"/>
  <c r="E67" i="39"/>
  <c r="G66" i="39"/>
  <c r="F66" i="39"/>
  <c r="E66" i="39"/>
  <c r="G65" i="39"/>
  <c r="F65" i="39"/>
  <c r="E65" i="39"/>
  <c r="E68" i="39"/>
  <c r="D68" i="39"/>
  <c r="G68" i="39" s="1"/>
  <c r="C68" i="39"/>
  <c r="F68" i="39" s="1"/>
  <c r="C67" i="39"/>
  <c r="C66" i="39"/>
  <c r="H82" i="39"/>
  <c r="G82" i="39"/>
  <c r="F82" i="39"/>
  <c r="E82" i="39"/>
  <c r="C82" i="39"/>
  <c r="H81" i="39"/>
  <c r="G81" i="39"/>
  <c r="F81" i="39"/>
  <c r="E81" i="39"/>
  <c r="C81" i="39"/>
  <c r="H80" i="39"/>
  <c r="G80" i="39"/>
  <c r="F80" i="39"/>
  <c r="E80" i="39"/>
  <c r="C80" i="39"/>
  <c r="H79" i="39"/>
  <c r="G79" i="39"/>
  <c r="F79" i="39"/>
  <c r="E79" i="39"/>
  <c r="H78" i="39"/>
  <c r="G78" i="39"/>
  <c r="F78" i="39"/>
  <c r="E78" i="39"/>
  <c r="C78" i="39"/>
  <c r="H76" i="39"/>
  <c r="G76" i="39"/>
  <c r="F76" i="39"/>
  <c r="E76" i="39"/>
  <c r="C76" i="39"/>
  <c r="H75" i="39"/>
  <c r="G75" i="39"/>
  <c r="F75" i="39"/>
  <c r="E75" i="39"/>
  <c r="D74" i="39"/>
  <c r="C74" i="39"/>
  <c r="H73" i="39"/>
  <c r="G73" i="39"/>
  <c r="F73" i="39"/>
  <c r="E73" i="39"/>
  <c r="C73" i="39"/>
  <c r="H72" i="39"/>
  <c r="G72" i="39"/>
  <c r="F72" i="39"/>
  <c r="E72" i="39"/>
  <c r="C72" i="39"/>
  <c r="H71" i="39"/>
  <c r="G71" i="39"/>
  <c r="F71" i="39"/>
  <c r="E71" i="39"/>
  <c r="C71" i="39"/>
  <c r="H70" i="39"/>
  <c r="G70" i="39"/>
  <c r="F70" i="39"/>
  <c r="E70" i="39"/>
  <c r="H68" i="39"/>
  <c r="H67" i="39"/>
  <c r="H66" i="39"/>
  <c r="H65" i="39"/>
  <c r="H64" i="39"/>
  <c r="G64" i="39"/>
  <c r="F64" i="39"/>
  <c r="E64" i="39"/>
  <c r="C64" i="39"/>
  <c r="H63" i="39"/>
  <c r="G63" i="39"/>
  <c r="F63" i="39"/>
  <c r="E63" i="39"/>
  <c r="C63" i="39"/>
  <c r="H62" i="39"/>
  <c r="G62" i="39"/>
  <c r="F62" i="39"/>
  <c r="E62" i="39"/>
  <c r="D61" i="39"/>
  <c r="C61" i="39"/>
  <c r="H60" i="39"/>
  <c r="G60" i="39"/>
  <c r="F60" i="39"/>
  <c r="E60" i="39"/>
  <c r="C60" i="39"/>
  <c r="H59" i="39"/>
  <c r="G59" i="39"/>
  <c r="F59" i="39"/>
  <c r="E59" i="39"/>
  <c r="C59" i="39"/>
  <c r="H58" i="39"/>
  <c r="G58" i="39"/>
  <c r="F58" i="39"/>
  <c r="E58" i="39"/>
  <c r="C58" i="39"/>
  <c r="H57" i="39"/>
  <c r="G57" i="39"/>
  <c r="F57" i="39"/>
  <c r="E57" i="39"/>
  <c r="H34" i="39"/>
  <c r="G34" i="39"/>
  <c r="F34" i="39"/>
  <c r="E34" i="39"/>
  <c r="C34" i="39"/>
  <c r="H33" i="39"/>
  <c r="G33" i="39"/>
  <c r="F33" i="39"/>
  <c r="E33" i="39"/>
  <c r="C33" i="39"/>
  <c r="H32" i="39"/>
  <c r="G32" i="39"/>
  <c r="F32" i="39"/>
  <c r="E32" i="39"/>
  <c r="C32" i="39"/>
  <c r="H31" i="39"/>
  <c r="G31" i="39"/>
  <c r="F31" i="39"/>
  <c r="E31" i="39"/>
  <c r="H30" i="39"/>
  <c r="G30" i="39"/>
  <c r="F30" i="39"/>
  <c r="E30" i="39"/>
  <c r="C30" i="39"/>
  <c r="H29" i="39"/>
  <c r="G29" i="39"/>
  <c r="F29" i="39"/>
  <c r="E29" i="39"/>
  <c r="C29" i="39"/>
  <c r="H28" i="39"/>
  <c r="G28" i="39"/>
  <c r="F28" i="39"/>
  <c r="E28" i="39"/>
  <c r="D27" i="39"/>
  <c r="C27" i="39"/>
  <c r="H26" i="39"/>
  <c r="G26" i="39"/>
  <c r="F26" i="39"/>
  <c r="E26" i="39"/>
  <c r="C26" i="39"/>
  <c r="H25" i="39"/>
  <c r="G25" i="39"/>
  <c r="F25" i="39"/>
  <c r="E25" i="39"/>
  <c r="C25" i="39"/>
  <c r="H24" i="39"/>
  <c r="G24" i="39"/>
  <c r="F24" i="39"/>
  <c r="E24" i="39"/>
  <c r="C24" i="39"/>
  <c r="H23" i="39"/>
  <c r="G23" i="39"/>
  <c r="F23" i="39"/>
  <c r="E23" i="39"/>
  <c r="C17" i="39"/>
  <c r="C18" i="39"/>
  <c r="C19" i="39"/>
  <c r="C20" i="39"/>
  <c r="C13" i="39"/>
  <c r="C14" i="39"/>
  <c r="C16" i="39"/>
  <c r="C8" i="39"/>
  <c r="C55" i="39"/>
  <c r="C54" i="39"/>
  <c r="C53" i="39"/>
  <c r="C51" i="39"/>
  <c r="C50" i="39"/>
  <c r="C48" i="39"/>
  <c r="C47" i="39"/>
  <c r="C46" i="39"/>
  <c r="C45" i="39"/>
  <c r="C12" i="39"/>
  <c r="C11" i="39"/>
  <c r="C10" i="39"/>
  <c r="C9" i="39"/>
  <c r="BP183" i="8" l="1"/>
  <c r="AX183" i="8"/>
  <c r="AL183" i="8"/>
  <c r="AB183" i="8"/>
  <c r="T183" i="8"/>
  <c r="S183" i="8"/>
  <c r="CA183" i="8" s="1"/>
  <c r="R183" i="8"/>
  <c r="Q183" i="8"/>
  <c r="BM183" i="8" s="1"/>
  <c r="P183" i="8"/>
  <c r="O183" i="8"/>
  <c r="CE183" i="8" s="1"/>
  <c r="F183" i="8"/>
  <c r="B183" i="8"/>
  <c r="A183" i="8"/>
  <c r="D183" i="8" s="1"/>
  <c r="BM182" i="8"/>
  <c r="BE182" i="8"/>
  <c r="AI182" i="8"/>
  <c r="W182" i="8"/>
  <c r="S182" i="8"/>
  <c r="AC182" i="8" s="1"/>
  <c r="R182" i="8"/>
  <c r="BT182" i="8" s="1"/>
  <c r="Q182" i="8"/>
  <c r="BI182" i="8" s="1"/>
  <c r="P182" i="8"/>
  <c r="BF182" i="8" s="1"/>
  <c r="O182" i="8"/>
  <c r="CC182" i="8" s="1"/>
  <c r="B182" i="8"/>
  <c r="F182" i="8" s="1"/>
  <c r="A182" i="8"/>
  <c r="D182" i="8" s="1"/>
  <c r="F181" i="8"/>
  <c r="D181" i="8"/>
  <c r="CD180" i="8"/>
  <c r="CA180" i="8"/>
  <c r="BI180" i="8"/>
  <c r="AS180" i="8"/>
  <c r="AR180" i="8"/>
  <c r="AJ180" i="8"/>
  <c r="X180" i="8"/>
  <c r="V180" i="8"/>
  <c r="S180" i="8"/>
  <c r="AL180" i="8" s="1"/>
  <c r="R180" i="8"/>
  <c r="Q180" i="8"/>
  <c r="BM180" i="8" s="1"/>
  <c r="P180" i="8"/>
  <c r="O180" i="8"/>
  <c r="AW180" i="8" s="1"/>
  <c r="F180" i="8"/>
  <c r="D180" i="8"/>
  <c r="BU179" i="8"/>
  <c r="BQ179" i="8"/>
  <c r="BO179" i="8"/>
  <c r="AK179" i="8"/>
  <c r="S179" i="8"/>
  <c r="R179" i="8"/>
  <c r="BT179" i="8" s="1"/>
  <c r="Q179" i="8"/>
  <c r="P179" i="8"/>
  <c r="BF179" i="8" s="1"/>
  <c r="O179" i="8"/>
  <c r="F179" i="8"/>
  <c r="D179" i="8"/>
  <c r="BZ178" i="8"/>
  <c r="BX178" i="8"/>
  <c r="AZ178" i="8"/>
  <c r="AT178" i="8"/>
  <c r="AH178" i="8"/>
  <c r="T178" i="8"/>
  <c r="S178" i="8"/>
  <c r="CA178" i="8" s="1"/>
  <c r="R178" i="8"/>
  <c r="Q178" i="8"/>
  <c r="BM178" i="8" s="1"/>
  <c r="P178" i="8"/>
  <c r="O178" i="8"/>
  <c r="CE178" i="8" s="1"/>
  <c r="F178" i="8"/>
  <c r="D178" i="8"/>
  <c r="F177" i="8"/>
  <c r="E177" i="8"/>
  <c r="D177" i="8"/>
  <c r="G177" i="8" s="1"/>
  <c r="CE176" i="8"/>
  <c r="CC176" i="8"/>
  <c r="CD176" i="8" s="1"/>
  <c r="AE176" i="8"/>
  <c r="AB176" i="8"/>
  <c r="Z176" i="8"/>
  <c r="X176" i="8"/>
  <c r="Y176" i="8" s="1"/>
  <c r="T176" i="8"/>
  <c r="U176" i="8" s="1"/>
  <c r="F176" i="8"/>
  <c r="E176" i="8"/>
  <c r="D176" i="8"/>
  <c r="G176" i="8" s="1"/>
  <c r="BU174" i="8"/>
  <c r="BQ174" i="8"/>
  <c r="BO174" i="8"/>
  <c r="AK174" i="8"/>
  <c r="Y174" i="8"/>
  <c r="W174" i="8"/>
  <c r="S174" i="8"/>
  <c r="BY174" i="8" s="1"/>
  <c r="R174" i="8"/>
  <c r="BT174" i="8" s="1"/>
  <c r="Q174" i="8"/>
  <c r="BI174" i="8" s="1"/>
  <c r="P174" i="8"/>
  <c r="BF174" i="8" s="1"/>
  <c r="O174" i="8"/>
  <c r="CC174" i="8" s="1"/>
  <c r="B174" i="8"/>
  <c r="F174" i="8" s="1"/>
  <c r="A174" i="8"/>
  <c r="D174" i="8" s="1"/>
  <c r="BD173" i="8"/>
  <c r="S173" i="8"/>
  <c r="R173" i="8"/>
  <c r="W173" i="8" s="1"/>
  <c r="Q173" i="8"/>
  <c r="P173" i="8"/>
  <c r="U173" i="8" s="1"/>
  <c r="O173" i="8"/>
  <c r="B173" i="8"/>
  <c r="F173" i="8" s="1"/>
  <c r="A173" i="8"/>
  <c r="D173" i="8" s="1"/>
  <c r="F172" i="8"/>
  <c r="D172" i="8"/>
  <c r="CD171" i="8"/>
  <c r="BQ171" i="8"/>
  <c r="AS171" i="8"/>
  <c r="AR171" i="8"/>
  <c r="AK171" i="8"/>
  <c r="W171" i="8"/>
  <c r="S171" i="8"/>
  <c r="CB171" i="8" s="1"/>
  <c r="R171" i="8"/>
  <c r="BR171" i="8" s="1"/>
  <c r="Q171" i="8"/>
  <c r="BN171" i="8" s="1"/>
  <c r="P171" i="8"/>
  <c r="BF171" i="8" s="1"/>
  <c r="O171" i="8"/>
  <c r="CE171" i="8" s="1"/>
  <c r="F171" i="8"/>
  <c r="D171" i="8"/>
  <c r="BZ170" i="8"/>
  <c r="BX170" i="8"/>
  <c r="BV170" i="8"/>
  <c r="AZ170" i="8"/>
  <c r="AX170" i="8"/>
  <c r="AT170" i="8"/>
  <c r="AH170" i="8"/>
  <c r="X170" i="8"/>
  <c r="T170" i="8"/>
  <c r="S170" i="8"/>
  <c r="CA170" i="8" s="1"/>
  <c r="R170" i="8"/>
  <c r="BU170" i="8" s="1"/>
  <c r="Q170" i="8"/>
  <c r="BM170" i="8" s="1"/>
  <c r="P170" i="8"/>
  <c r="BG170" i="8" s="1"/>
  <c r="O170" i="8"/>
  <c r="CE170" i="8" s="1"/>
  <c r="F170" i="8"/>
  <c r="D170" i="8"/>
  <c r="BU169" i="8"/>
  <c r="BS169" i="8"/>
  <c r="BQ169" i="8"/>
  <c r="BA169" i="8"/>
  <c r="AO169" i="8"/>
  <c r="W169" i="8"/>
  <c r="S169" i="8"/>
  <c r="AC169" i="8" s="1"/>
  <c r="R169" i="8"/>
  <c r="BT169" i="8" s="1"/>
  <c r="Q169" i="8"/>
  <c r="P169" i="8"/>
  <c r="BF169" i="8" s="1"/>
  <c r="O169" i="8"/>
  <c r="Y169" i="8" s="1"/>
  <c r="F169" i="8"/>
  <c r="D169" i="8"/>
  <c r="F168" i="8"/>
  <c r="E168" i="8"/>
  <c r="D168" i="8"/>
  <c r="G168" i="8" s="1"/>
  <c r="AE167" i="8"/>
  <c r="Y167" i="8"/>
  <c r="AA167" i="8" s="1"/>
  <c r="X167" i="8"/>
  <c r="Z167" i="8" s="1"/>
  <c r="U167" i="8"/>
  <c r="T167" i="8"/>
  <c r="V167" i="8" s="1"/>
  <c r="G167" i="8"/>
  <c r="F167" i="8"/>
  <c r="E167" i="8"/>
  <c r="D167" i="8"/>
  <c r="BQ165" i="8"/>
  <c r="BA165" i="8"/>
  <c r="AK165" i="8"/>
  <c r="S165" i="8"/>
  <c r="BY165" i="8" s="1"/>
  <c r="R165" i="8"/>
  <c r="BT165" i="8" s="1"/>
  <c r="Q165" i="8"/>
  <c r="BM165" i="8" s="1"/>
  <c r="P165" i="8"/>
  <c r="BF165" i="8" s="1"/>
  <c r="O165" i="8"/>
  <c r="CC165" i="8" s="1"/>
  <c r="B165" i="8"/>
  <c r="F165" i="8" s="1"/>
  <c r="A165" i="8"/>
  <c r="D165" i="8" s="1"/>
  <c r="BZ164" i="8"/>
  <c r="BJ164" i="8"/>
  <c r="BH164" i="8"/>
  <c r="AZ164" i="8"/>
  <c r="AJ164" i="8"/>
  <c r="AH164" i="8"/>
  <c r="S164" i="8"/>
  <c r="CA164" i="8" s="1"/>
  <c r="R164" i="8"/>
  <c r="Q164" i="8"/>
  <c r="BM164" i="8" s="1"/>
  <c r="P164" i="8"/>
  <c r="O164" i="8"/>
  <c r="CE164" i="8" s="1"/>
  <c r="B164" i="8"/>
  <c r="F164" i="8" s="1"/>
  <c r="A164" i="8"/>
  <c r="D164" i="8" s="1"/>
  <c r="F163" i="8"/>
  <c r="D163" i="8"/>
  <c r="CD162" i="8"/>
  <c r="AS162" i="8"/>
  <c r="AR162" i="8"/>
  <c r="S162" i="8"/>
  <c r="BZ162" i="8" s="1"/>
  <c r="R162" i="8"/>
  <c r="Q162" i="8"/>
  <c r="BL162" i="8" s="1"/>
  <c r="P162" i="8"/>
  <c r="O162" i="8"/>
  <c r="AZ162" i="8" s="1"/>
  <c r="F162" i="8"/>
  <c r="D162" i="8"/>
  <c r="S161" i="8"/>
  <c r="CB161" i="8" s="1"/>
  <c r="R161" i="8"/>
  <c r="BT161" i="8" s="1"/>
  <c r="Q161" i="8"/>
  <c r="BN161" i="8" s="1"/>
  <c r="P161" i="8"/>
  <c r="BF161" i="8" s="1"/>
  <c r="O161" i="8"/>
  <c r="AZ161" i="8" s="1"/>
  <c r="F161" i="8"/>
  <c r="D161" i="8"/>
  <c r="X160" i="8"/>
  <c r="T160" i="8"/>
  <c r="S160" i="8"/>
  <c r="R160" i="8"/>
  <c r="AK160" i="8" s="1"/>
  <c r="Q160" i="8"/>
  <c r="V160" i="8" s="1"/>
  <c r="P160" i="8"/>
  <c r="BE160" i="8" s="1"/>
  <c r="O160" i="8"/>
  <c r="F160" i="8"/>
  <c r="D160" i="8"/>
  <c r="F159" i="8"/>
  <c r="E159" i="8"/>
  <c r="D159" i="8"/>
  <c r="G159" i="8" s="1"/>
  <c r="CE158" i="8"/>
  <c r="CC158" i="8"/>
  <c r="CD158" i="8" s="1"/>
  <c r="AE158" i="8"/>
  <c r="AB158" i="8"/>
  <c r="X158" i="8"/>
  <c r="Z158" i="8" s="1"/>
  <c r="T158" i="8"/>
  <c r="V158" i="8" s="1"/>
  <c r="F158" i="8"/>
  <c r="E158" i="8"/>
  <c r="D158" i="8"/>
  <c r="G158" i="8" s="1"/>
  <c r="W156" i="8"/>
  <c r="U156" i="8"/>
  <c r="S156" i="8"/>
  <c r="CA156" i="8" s="1"/>
  <c r="R156" i="8"/>
  <c r="BU156" i="8" s="1"/>
  <c r="Q156" i="8"/>
  <c r="BM156" i="8" s="1"/>
  <c r="P156" i="8"/>
  <c r="BG156" i="8" s="1"/>
  <c r="O156" i="8"/>
  <c r="CE156" i="8" s="1"/>
  <c r="B156" i="8"/>
  <c r="F156" i="8" s="1"/>
  <c r="A156" i="8"/>
  <c r="D156" i="8" s="1"/>
  <c r="S155" i="8"/>
  <c r="CB155" i="8" s="1"/>
  <c r="R155" i="8"/>
  <c r="BT155" i="8" s="1"/>
  <c r="Q155" i="8"/>
  <c r="BN155" i="8" s="1"/>
  <c r="P155" i="8"/>
  <c r="BF155" i="8" s="1"/>
  <c r="O155" i="8"/>
  <c r="AZ155" i="8" s="1"/>
  <c r="B155" i="8"/>
  <c r="F155" i="8" s="1"/>
  <c r="A155" i="8"/>
  <c r="D155" i="8" s="1"/>
  <c r="F154" i="8"/>
  <c r="D154" i="8"/>
  <c r="CD153" i="8"/>
  <c r="AS153" i="8"/>
  <c r="AR153" i="8"/>
  <c r="X153" i="8"/>
  <c r="V153" i="8"/>
  <c r="S153" i="8"/>
  <c r="CB153" i="8" s="1"/>
  <c r="R153" i="8"/>
  <c r="BR153" i="8" s="1"/>
  <c r="Q153" i="8"/>
  <c r="BN153" i="8" s="1"/>
  <c r="P153" i="8"/>
  <c r="BF153" i="8" s="1"/>
  <c r="O153" i="8"/>
  <c r="CE153" i="8" s="1"/>
  <c r="F153" i="8"/>
  <c r="D153" i="8"/>
  <c r="S152" i="8"/>
  <c r="CA152" i="8" s="1"/>
  <c r="R152" i="8"/>
  <c r="BU152" i="8" s="1"/>
  <c r="Q152" i="8"/>
  <c r="BM152" i="8" s="1"/>
  <c r="P152" i="8"/>
  <c r="BG152" i="8" s="1"/>
  <c r="O152" i="8"/>
  <c r="CE152" i="8" s="1"/>
  <c r="F152" i="8"/>
  <c r="D152" i="8"/>
  <c r="X151" i="8"/>
  <c r="S151" i="8"/>
  <c r="R151" i="8"/>
  <c r="BR151" i="8" s="1"/>
  <c r="Q151" i="8"/>
  <c r="V151" i="8" s="1"/>
  <c r="P151" i="8"/>
  <c r="BF151" i="8" s="1"/>
  <c r="O151" i="8"/>
  <c r="T151" i="8" s="1"/>
  <c r="F151" i="8"/>
  <c r="D151" i="8"/>
  <c r="F150" i="8"/>
  <c r="E150" i="8"/>
  <c r="D150" i="8"/>
  <c r="G150" i="8" s="1"/>
  <c r="CE149" i="8"/>
  <c r="X149" i="8"/>
  <c r="Z149" i="8" s="1"/>
  <c r="T149" i="8"/>
  <c r="V149" i="8" s="1"/>
  <c r="F149" i="8"/>
  <c r="E149" i="8"/>
  <c r="D149" i="8"/>
  <c r="G149" i="8" s="1"/>
  <c r="S147" i="8"/>
  <c r="CA147" i="8" s="1"/>
  <c r="R147" i="8"/>
  <c r="BU147" i="8" s="1"/>
  <c r="Q147" i="8"/>
  <c r="BM147" i="8" s="1"/>
  <c r="P147" i="8"/>
  <c r="BG147" i="8" s="1"/>
  <c r="O147" i="8"/>
  <c r="CE147" i="8" s="1"/>
  <c r="B147" i="8"/>
  <c r="A147" i="8"/>
  <c r="S146" i="8"/>
  <c r="R146" i="8"/>
  <c r="BT146" i="8" s="1"/>
  <c r="Q146" i="8"/>
  <c r="P146" i="8"/>
  <c r="BF146" i="8" s="1"/>
  <c r="O146" i="8"/>
  <c r="B146" i="8"/>
  <c r="A146" i="8"/>
  <c r="CD144" i="8"/>
  <c r="AS144" i="8"/>
  <c r="AR144" i="8"/>
  <c r="S144" i="8"/>
  <c r="AL144" i="8" s="1"/>
  <c r="R144" i="8"/>
  <c r="Q144" i="8"/>
  <c r="P144" i="8"/>
  <c r="O144" i="8"/>
  <c r="S143" i="8"/>
  <c r="CB143" i="8" s="1"/>
  <c r="R143" i="8"/>
  <c r="BT143" i="8" s="1"/>
  <c r="Q143" i="8"/>
  <c r="P143" i="8"/>
  <c r="BF143" i="8" s="1"/>
  <c r="O143" i="8"/>
  <c r="S142" i="8"/>
  <c r="CA142" i="8" s="1"/>
  <c r="R142" i="8"/>
  <c r="Q142" i="8"/>
  <c r="BM142" i="8" s="1"/>
  <c r="P142" i="8"/>
  <c r="O142" i="8"/>
  <c r="F141" i="8"/>
  <c r="E141" i="8"/>
  <c r="D141" i="8"/>
  <c r="G141" i="8" s="1"/>
  <c r="X140" i="8"/>
  <c r="Y140" i="8" s="1"/>
  <c r="T140" i="8"/>
  <c r="U140" i="8" s="1"/>
  <c r="S138" i="8"/>
  <c r="AL138" i="8" s="1"/>
  <c r="R138" i="8"/>
  <c r="Q138" i="8"/>
  <c r="BM138" i="8" s="1"/>
  <c r="P138" i="8"/>
  <c r="O138" i="8"/>
  <c r="B138" i="8"/>
  <c r="A138" i="8"/>
  <c r="S137" i="8"/>
  <c r="CB137" i="8" s="1"/>
  <c r="R137" i="8"/>
  <c r="BT137" i="8" s="1"/>
  <c r="Q137" i="8"/>
  <c r="P137" i="8"/>
  <c r="BF137" i="8" s="1"/>
  <c r="O137" i="8"/>
  <c r="B137" i="8"/>
  <c r="A137" i="8"/>
  <c r="CD135" i="8"/>
  <c r="AS135" i="8"/>
  <c r="AR135" i="8"/>
  <c r="S135" i="8"/>
  <c r="R135" i="8"/>
  <c r="BR135" i="8" s="1"/>
  <c r="Q135" i="8"/>
  <c r="P135" i="8"/>
  <c r="BF135" i="8" s="1"/>
  <c r="O135" i="8"/>
  <c r="S134" i="8"/>
  <c r="CA134" i="8" s="1"/>
  <c r="R134" i="8"/>
  <c r="Q134" i="8"/>
  <c r="BM134" i="8" s="1"/>
  <c r="P134" i="8"/>
  <c r="O134" i="8"/>
  <c r="S133" i="8"/>
  <c r="R133" i="8"/>
  <c r="BT133" i="8" s="1"/>
  <c r="Q133" i="8"/>
  <c r="P133" i="8"/>
  <c r="BF133" i="8" s="1"/>
  <c r="O133" i="8"/>
  <c r="F132" i="8"/>
  <c r="E132" i="8"/>
  <c r="D132" i="8"/>
  <c r="G132" i="8" s="1"/>
  <c r="X131" i="8"/>
  <c r="Z131" i="8" s="1"/>
  <c r="T131" i="8"/>
  <c r="V131" i="8" s="1"/>
  <c r="S129" i="8"/>
  <c r="CA129" i="8" s="1"/>
  <c r="R129" i="8"/>
  <c r="BU129" i="8" s="1"/>
  <c r="Q129" i="8"/>
  <c r="BM129" i="8" s="1"/>
  <c r="P129" i="8"/>
  <c r="BG129" i="8" s="1"/>
  <c r="O129" i="8"/>
  <c r="CE129" i="8" s="1"/>
  <c r="B129" i="8"/>
  <c r="A129" i="8"/>
  <c r="S128" i="8"/>
  <c r="CB128" i="8" s="1"/>
  <c r="R128" i="8"/>
  <c r="BT128" i="8" s="1"/>
  <c r="Q128" i="8"/>
  <c r="P128" i="8"/>
  <c r="BF128" i="8" s="1"/>
  <c r="O128" i="8"/>
  <c r="B128" i="8"/>
  <c r="A128" i="8"/>
  <c r="CD126" i="8"/>
  <c r="AS126" i="8"/>
  <c r="AR126" i="8"/>
  <c r="S126" i="8"/>
  <c r="AQ126" i="8" s="1"/>
  <c r="R126" i="8"/>
  <c r="Q126" i="8"/>
  <c r="P126" i="8"/>
  <c r="O126" i="8"/>
  <c r="S125" i="8"/>
  <c r="CB125" i="8" s="1"/>
  <c r="R125" i="8"/>
  <c r="BT125" i="8" s="1"/>
  <c r="Q125" i="8"/>
  <c r="P125" i="8"/>
  <c r="BF125" i="8" s="1"/>
  <c r="O125" i="8"/>
  <c r="S124" i="8"/>
  <c r="CA124" i="8" s="1"/>
  <c r="R124" i="8"/>
  <c r="BU124" i="8" s="1"/>
  <c r="Q124" i="8"/>
  <c r="BM124" i="8" s="1"/>
  <c r="P124" i="8"/>
  <c r="O124" i="8"/>
  <c r="F123" i="8"/>
  <c r="E123" i="8"/>
  <c r="D123" i="8"/>
  <c r="G123" i="8" s="1"/>
  <c r="X122" i="8"/>
  <c r="Y122" i="8" s="1"/>
  <c r="T122" i="8"/>
  <c r="U122" i="8" s="1"/>
  <c r="S120" i="8"/>
  <c r="BY120" i="8" s="1"/>
  <c r="R120" i="8"/>
  <c r="BT120" i="8" s="1"/>
  <c r="Q120" i="8"/>
  <c r="BM120" i="8" s="1"/>
  <c r="P120" i="8"/>
  <c r="BG120" i="8" s="1"/>
  <c r="O120" i="8"/>
  <c r="AZ120" i="8" s="1"/>
  <c r="B120" i="8"/>
  <c r="A120" i="8"/>
  <c r="S119" i="8"/>
  <c r="CB119" i="8" s="1"/>
  <c r="R119" i="8"/>
  <c r="BT119" i="8" s="1"/>
  <c r="Q119" i="8"/>
  <c r="P119" i="8"/>
  <c r="BF119" i="8" s="1"/>
  <c r="O119" i="8"/>
  <c r="B119" i="8"/>
  <c r="A119" i="8"/>
  <c r="CD117" i="8"/>
  <c r="AS117" i="8"/>
  <c r="AR117" i="8"/>
  <c r="S117" i="8"/>
  <c r="CB117" i="8" s="1"/>
  <c r="R117" i="8"/>
  <c r="BR117" i="8" s="1"/>
  <c r="Q117" i="8"/>
  <c r="P117" i="8"/>
  <c r="BF117" i="8" s="1"/>
  <c r="O117" i="8"/>
  <c r="S116" i="8"/>
  <c r="CA116" i="8" s="1"/>
  <c r="R116" i="8"/>
  <c r="Q116" i="8"/>
  <c r="BM116" i="8" s="1"/>
  <c r="P116" i="8"/>
  <c r="O116" i="8"/>
  <c r="S115" i="8"/>
  <c r="CB115" i="8" s="1"/>
  <c r="R115" i="8"/>
  <c r="BT115" i="8" s="1"/>
  <c r="Q115" i="8"/>
  <c r="P115" i="8"/>
  <c r="BF115" i="8" s="1"/>
  <c r="O115" i="8"/>
  <c r="F114" i="8"/>
  <c r="E114" i="8"/>
  <c r="D114" i="8"/>
  <c r="G114" i="8" s="1"/>
  <c r="X113" i="8"/>
  <c r="Z113" i="8" s="1"/>
  <c r="T113" i="8"/>
  <c r="V113" i="8" s="1"/>
  <c r="S111" i="8"/>
  <c r="CA111" i="8" s="1"/>
  <c r="R111" i="8"/>
  <c r="BU111" i="8" s="1"/>
  <c r="Q111" i="8"/>
  <c r="BM111" i="8" s="1"/>
  <c r="P111" i="8"/>
  <c r="BG111" i="8" s="1"/>
  <c r="O111" i="8"/>
  <c r="CE111" i="8" s="1"/>
  <c r="B111" i="8"/>
  <c r="A111" i="8"/>
  <c r="S110" i="8"/>
  <c r="CB110" i="8" s="1"/>
  <c r="R110" i="8"/>
  <c r="BT110" i="8" s="1"/>
  <c r="Q110" i="8"/>
  <c r="BN110" i="8" s="1"/>
  <c r="P110" i="8"/>
  <c r="BF110" i="8" s="1"/>
  <c r="O110" i="8"/>
  <c r="AZ110" i="8" s="1"/>
  <c r="B110" i="8"/>
  <c r="A110" i="8"/>
  <c r="CD108" i="8"/>
  <c r="AS108" i="8"/>
  <c r="AR108" i="8"/>
  <c r="S108" i="8"/>
  <c r="AQ108" i="8" s="1"/>
  <c r="R108" i="8"/>
  <c r="Q108" i="8"/>
  <c r="P108" i="8"/>
  <c r="O108" i="8"/>
  <c r="S107" i="8"/>
  <c r="CB107" i="8" s="1"/>
  <c r="R107" i="8"/>
  <c r="BT107" i="8" s="1"/>
  <c r="Q107" i="8"/>
  <c r="P107" i="8"/>
  <c r="BF107" i="8" s="1"/>
  <c r="O107" i="8"/>
  <c r="S106" i="8"/>
  <c r="CA106" i="8" s="1"/>
  <c r="R106" i="8"/>
  <c r="BU106" i="8" s="1"/>
  <c r="Q106" i="8"/>
  <c r="BM106" i="8" s="1"/>
  <c r="P106" i="8"/>
  <c r="O106" i="8"/>
  <c r="F105" i="8"/>
  <c r="E105" i="8"/>
  <c r="D105" i="8"/>
  <c r="G105" i="8" s="1"/>
  <c r="X104" i="8"/>
  <c r="Y104" i="8" s="1"/>
  <c r="T104" i="8"/>
  <c r="U104" i="8" s="1"/>
  <c r="BV102" i="8"/>
  <c r="V102" i="8"/>
  <c r="S102" i="8"/>
  <c r="CA102" i="8" s="1"/>
  <c r="R102" i="8"/>
  <c r="Q102" i="8"/>
  <c r="BM102" i="8" s="1"/>
  <c r="P102" i="8"/>
  <c r="O102" i="8"/>
  <c r="B102" i="8"/>
  <c r="A102" i="8"/>
  <c r="BY101" i="8"/>
  <c r="BO101" i="8"/>
  <c r="AK101" i="8"/>
  <c r="AC101" i="8"/>
  <c r="S101" i="8"/>
  <c r="R101" i="8"/>
  <c r="BT101" i="8" s="1"/>
  <c r="Q101" i="8"/>
  <c r="BI101" i="8" s="1"/>
  <c r="P101" i="8"/>
  <c r="BF101" i="8" s="1"/>
  <c r="O101" i="8"/>
  <c r="B101" i="8"/>
  <c r="A101" i="8"/>
  <c r="CD99" i="8"/>
  <c r="AS99" i="8"/>
  <c r="AR99" i="8"/>
  <c r="S99" i="8"/>
  <c r="AQ99" i="8" s="1"/>
  <c r="R99" i="8"/>
  <c r="Q99" i="8"/>
  <c r="BM99" i="8" s="1"/>
  <c r="P99" i="8"/>
  <c r="O99" i="8"/>
  <c r="AW99" i="8" s="1"/>
  <c r="BQ98" i="8"/>
  <c r="S98" i="8"/>
  <c r="CB98" i="8" s="1"/>
  <c r="R98" i="8"/>
  <c r="BT98" i="8" s="1"/>
  <c r="Q98" i="8"/>
  <c r="P98" i="8"/>
  <c r="BF98" i="8" s="1"/>
  <c r="O98" i="8"/>
  <c r="S97" i="8"/>
  <c r="CA97" i="8" s="1"/>
  <c r="R97" i="8"/>
  <c r="Q97" i="8"/>
  <c r="BM97" i="8" s="1"/>
  <c r="P97" i="8"/>
  <c r="O97" i="8"/>
  <c r="AT97" i="8" s="1"/>
  <c r="AX97" i="8" s="1"/>
  <c r="AH97" i="8" s="1"/>
  <c r="F96" i="8"/>
  <c r="E96" i="8"/>
  <c r="D96" i="8"/>
  <c r="G96" i="8" s="1"/>
  <c r="X95" i="8"/>
  <c r="Y95" i="8" s="1"/>
  <c r="T95" i="8"/>
  <c r="U95" i="8" s="1"/>
  <c r="BU93" i="8"/>
  <c r="BO93" i="8"/>
  <c r="BG93" i="8"/>
  <c r="BE93" i="8"/>
  <c r="BC93" i="8"/>
  <c r="AI93" i="8"/>
  <c r="W93" i="8"/>
  <c r="U93" i="8"/>
  <c r="S93" i="8"/>
  <c r="BY93" i="8" s="1"/>
  <c r="R93" i="8"/>
  <c r="BT93" i="8" s="1"/>
  <c r="Q93" i="8"/>
  <c r="BM93" i="8" s="1"/>
  <c r="P93" i="8"/>
  <c r="BF93" i="8" s="1"/>
  <c r="O93" i="8"/>
  <c r="CC93" i="8" s="1"/>
  <c r="B93" i="8"/>
  <c r="A93" i="8"/>
  <c r="S92" i="8"/>
  <c r="CB92" i="8" s="1"/>
  <c r="R92" i="8"/>
  <c r="BR92" i="8" s="1"/>
  <c r="Q92" i="8"/>
  <c r="P92" i="8"/>
  <c r="BF92" i="8" s="1"/>
  <c r="O92" i="8"/>
  <c r="B92" i="8"/>
  <c r="A92" i="8"/>
  <c r="CD90" i="8"/>
  <c r="AS90" i="8"/>
  <c r="AR90" i="8"/>
  <c r="AG90" i="8"/>
  <c r="AF90" i="8"/>
  <c r="AE90" i="8"/>
  <c r="AD90" i="8"/>
  <c r="S90" i="8"/>
  <c r="BX90" i="8" s="1"/>
  <c r="R90" i="8"/>
  <c r="Q90" i="8"/>
  <c r="BM90" i="8" s="1"/>
  <c r="P90" i="8"/>
  <c r="O90" i="8"/>
  <c r="AY90" i="8" s="1"/>
  <c r="S89" i="8"/>
  <c r="BW89" i="8" s="1"/>
  <c r="R89" i="8"/>
  <c r="Q89" i="8"/>
  <c r="V89" i="8" s="1"/>
  <c r="P89" i="8"/>
  <c r="O89" i="8"/>
  <c r="AY89" i="8" s="1"/>
  <c r="S88" i="8"/>
  <c r="CB88" i="8" s="1"/>
  <c r="R88" i="8"/>
  <c r="BT88" i="8" s="1"/>
  <c r="Q88" i="8"/>
  <c r="P88" i="8"/>
  <c r="BF88" i="8" s="1"/>
  <c r="O88" i="8"/>
  <c r="F87" i="8"/>
  <c r="E87" i="8"/>
  <c r="D87" i="8"/>
  <c r="G87" i="8" s="1"/>
  <c r="X86" i="8"/>
  <c r="Z86" i="8" s="1"/>
  <c r="T86" i="8"/>
  <c r="V86" i="8" s="1"/>
  <c r="H88" i="6"/>
  <c r="G88" i="6"/>
  <c r="F88" i="6"/>
  <c r="E88" i="6"/>
  <c r="H87" i="6"/>
  <c r="G87" i="6"/>
  <c r="F87" i="6"/>
  <c r="E87" i="6"/>
  <c r="S84" i="8"/>
  <c r="CA84" i="8" s="1"/>
  <c r="R84" i="8"/>
  <c r="BU84" i="8" s="1"/>
  <c r="Q84" i="8"/>
  <c r="BM84" i="8" s="1"/>
  <c r="P84" i="8"/>
  <c r="BG84" i="8" s="1"/>
  <c r="O84" i="8"/>
  <c r="CE84" i="8" s="1"/>
  <c r="B84" i="8"/>
  <c r="A84" i="8"/>
  <c r="S83" i="8"/>
  <c r="CB83" i="8" s="1"/>
  <c r="R83" i="8"/>
  <c r="BT83" i="8" s="1"/>
  <c r="Q83" i="8"/>
  <c r="P83" i="8"/>
  <c r="BF83" i="8" s="1"/>
  <c r="O83" i="8"/>
  <c r="B83" i="8"/>
  <c r="A83" i="8"/>
  <c r="CD81" i="8"/>
  <c r="AS81" i="8"/>
  <c r="AR81" i="8"/>
  <c r="S81" i="8"/>
  <c r="AL81" i="8" s="1"/>
  <c r="R81" i="8"/>
  <c r="Q81" i="8"/>
  <c r="P81" i="8"/>
  <c r="O81" i="8"/>
  <c r="S80" i="8"/>
  <c r="R80" i="8"/>
  <c r="BT80" i="8" s="1"/>
  <c r="Q80" i="8"/>
  <c r="P80" i="8"/>
  <c r="BF80" i="8" s="1"/>
  <c r="O80" i="8"/>
  <c r="S79" i="8"/>
  <c r="CA79" i="8" s="1"/>
  <c r="R79" i="8"/>
  <c r="BU79" i="8" s="1"/>
  <c r="Q79" i="8"/>
  <c r="BM79" i="8" s="1"/>
  <c r="P79" i="8"/>
  <c r="O79" i="8"/>
  <c r="F78" i="8"/>
  <c r="E78" i="8"/>
  <c r="D78" i="8"/>
  <c r="G78" i="8" s="1"/>
  <c r="X77" i="8"/>
  <c r="Y77" i="8" s="1"/>
  <c r="T77" i="8"/>
  <c r="U77" i="8" s="1"/>
  <c r="BG75" i="8"/>
  <c r="S75" i="8"/>
  <c r="R75" i="8"/>
  <c r="BT75" i="8" s="1"/>
  <c r="Q75" i="8"/>
  <c r="P75" i="8"/>
  <c r="BF75" i="8" s="1"/>
  <c r="O75" i="8"/>
  <c r="B75" i="8"/>
  <c r="A75" i="8"/>
  <c r="S74" i="8"/>
  <c r="CA74" i="8" s="1"/>
  <c r="R74" i="8"/>
  <c r="BR74" i="8" s="1"/>
  <c r="Q74" i="8"/>
  <c r="BM74" i="8" s="1"/>
  <c r="P74" i="8"/>
  <c r="BB74" i="8" s="1"/>
  <c r="O74" i="8"/>
  <c r="AT74" i="8" s="1"/>
  <c r="AX74" i="8" s="1"/>
  <c r="AH74" i="8" s="1"/>
  <c r="B74" i="8"/>
  <c r="A74" i="8"/>
  <c r="CD72" i="8"/>
  <c r="AS72" i="8"/>
  <c r="AR72" i="8"/>
  <c r="T72" i="8"/>
  <c r="S72" i="8"/>
  <c r="BX72" i="8" s="1"/>
  <c r="R72" i="8"/>
  <c r="BR72" i="8" s="1"/>
  <c r="Q72" i="8"/>
  <c r="BJ72" i="8" s="1"/>
  <c r="P72" i="8"/>
  <c r="Z72" i="8" s="1"/>
  <c r="O72" i="8"/>
  <c r="AT72" i="8" s="1"/>
  <c r="AX72" i="8" s="1"/>
  <c r="AH72" i="8" s="1"/>
  <c r="S71" i="8"/>
  <c r="AC71" i="8" s="1"/>
  <c r="R71" i="8"/>
  <c r="BT71" i="8" s="1"/>
  <c r="Q71" i="8"/>
  <c r="BM71" i="8" s="1"/>
  <c r="P71" i="8"/>
  <c r="BF71" i="8" s="1"/>
  <c r="O71" i="8"/>
  <c r="Y71" i="8" s="1"/>
  <c r="S70" i="8"/>
  <c r="BV70" i="8" s="1"/>
  <c r="R70" i="8"/>
  <c r="BU70" i="8" s="1"/>
  <c r="Q70" i="8"/>
  <c r="BM70" i="8" s="1"/>
  <c r="P70" i="8"/>
  <c r="O70" i="8"/>
  <c r="AT70" i="8" s="1"/>
  <c r="AX70" i="8" s="1"/>
  <c r="AH70" i="8" s="1"/>
  <c r="F69" i="8"/>
  <c r="E69" i="8"/>
  <c r="D69" i="8"/>
  <c r="G69" i="8" s="1"/>
  <c r="X68" i="8"/>
  <c r="Y68" i="8" s="1"/>
  <c r="T68" i="8"/>
  <c r="U68" i="8" s="1"/>
  <c r="S66" i="8"/>
  <c r="CA66" i="8" s="1"/>
  <c r="R66" i="8"/>
  <c r="BU66" i="8" s="1"/>
  <c r="Q66" i="8"/>
  <c r="BM66" i="8" s="1"/>
  <c r="P66" i="8"/>
  <c r="BG66" i="8" s="1"/>
  <c r="O66" i="8"/>
  <c r="CE66" i="8" s="1"/>
  <c r="B66" i="8"/>
  <c r="A66" i="8"/>
  <c r="S65" i="8"/>
  <c r="CB65" i="8" s="1"/>
  <c r="R65" i="8"/>
  <c r="BT65" i="8" s="1"/>
  <c r="Q65" i="8"/>
  <c r="P65" i="8"/>
  <c r="BF65" i="8" s="1"/>
  <c r="O65" i="8"/>
  <c r="B65" i="8"/>
  <c r="A65" i="8"/>
  <c r="CD63" i="8"/>
  <c r="AS63" i="8"/>
  <c r="AR63" i="8"/>
  <c r="S63" i="8"/>
  <c r="CA63" i="8" s="1"/>
  <c r="R63" i="8"/>
  <c r="Q63" i="8"/>
  <c r="BM63" i="8" s="1"/>
  <c r="P63" i="8"/>
  <c r="O63" i="8"/>
  <c r="AW63" i="8" s="1"/>
  <c r="S62" i="8"/>
  <c r="R62" i="8"/>
  <c r="BT62" i="8" s="1"/>
  <c r="Q62" i="8"/>
  <c r="P62" i="8"/>
  <c r="BF62" i="8" s="1"/>
  <c r="O62" i="8"/>
  <c r="S61" i="8"/>
  <c r="CA61" i="8" s="1"/>
  <c r="R61" i="8"/>
  <c r="Q61" i="8"/>
  <c r="P61" i="8"/>
  <c r="O61" i="8"/>
  <c r="F60" i="8"/>
  <c r="E60" i="8"/>
  <c r="D60" i="8"/>
  <c r="G60" i="8" s="1"/>
  <c r="X59" i="8"/>
  <c r="Z59" i="8" s="1"/>
  <c r="T59" i="8"/>
  <c r="U59" i="8" s="1"/>
  <c r="BZ57" i="8"/>
  <c r="BN57" i="8"/>
  <c r="BL57" i="8"/>
  <c r="BJ57" i="8"/>
  <c r="BH57" i="8"/>
  <c r="AT57" i="8"/>
  <c r="AJ57" i="8"/>
  <c r="V57" i="8"/>
  <c r="T57" i="8"/>
  <c r="S57" i="8"/>
  <c r="CA57" i="8" s="1"/>
  <c r="R57" i="8"/>
  <c r="BU57" i="8" s="1"/>
  <c r="Q57" i="8"/>
  <c r="BM57" i="8" s="1"/>
  <c r="P57" i="8"/>
  <c r="BG57" i="8" s="1"/>
  <c r="O57" i="8"/>
  <c r="CE57" i="8" s="1"/>
  <c r="B57" i="8"/>
  <c r="A57" i="8"/>
  <c r="S56" i="8"/>
  <c r="AC56" i="8" s="1"/>
  <c r="R56" i="8"/>
  <c r="BT56" i="8" s="1"/>
  <c r="Q56" i="8"/>
  <c r="P56" i="8"/>
  <c r="BF56" i="8" s="1"/>
  <c r="O56" i="8"/>
  <c r="AW56" i="8" s="1"/>
  <c r="B56" i="8"/>
  <c r="A56" i="8"/>
  <c r="CD54" i="8"/>
  <c r="AS54" i="8"/>
  <c r="AR54" i="8"/>
  <c r="S54" i="8"/>
  <c r="CA54" i="8" s="1"/>
  <c r="R54" i="8"/>
  <c r="BO54" i="8" s="1"/>
  <c r="Q54" i="8"/>
  <c r="BM54" i="8" s="1"/>
  <c r="P54" i="8"/>
  <c r="U54" i="8" s="1"/>
  <c r="O54" i="8"/>
  <c r="AW54" i="8" s="1"/>
  <c r="S53" i="8"/>
  <c r="CA53" i="8" s="1"/>
  <c r="R53" i="8"/>
  <c r="Q53" i="8"/>
  <c r="BM53" i="8" s="1"/>
  <c r="P53" i="8"/>
  <c r="O53" i="8"/>
  <c r="AV53" i="8" s="1"/>
  <c r="S52" i="8"/>
  <c r="BY52" i="8" s="1"/>
  <c r="R52" i="8"/>
  <c r="Q52" i="8"/>
  <c r="BM52" i="8" s="1"/>
  <c r="P52" i="8"/>
  <c r="O52" i="8"/>
  <c r="F51" i="8"/>
  <c r="E51" i="8"/>
  <c r="D51" i="8"/>
  <c r="G51" i="8" s="1"/>
  <c r="X50" i="8"/>
  <c r="Y50" i="8" s="1"/>
  <c r="T50" i="8"/>
  <c r="U50" i="8" s="1"/>
  <c r="N53" i="42"/>
  <c r="L45" i="42"/>
  <c r="N43" i="42"/>
  <c r="O43" i="42" s="1"/>
  <c r="P43" i="42" s="1"/>
  <c r="K41" i="42"/>
  <c r="L41" i="42" s="1"/>
  <c r="O40" i="42"/>
  <c r="P40" i="42" s="1"/>
  <c r="K39" i="42"/>
  <c r="L39" i="42" s="1"/>
  <c r="N38" i="42"/>
  <c r="O38" i="42" s="1"/>
  <c r="P38" i="42" s="1"/>
  <c r="H38" i="42"/>
  <c r="I38" i="42" s="1"/>
  <c r="L37" i="42"/>
  <c r="I37" i="42"/>
  <c r="H36" i="42"/>
  <c r="I36" i="42" s="1"/>
  <c r="O35" i="42"/>
  <c r="P35" i="42" s="1"/>
  <c r="I35" i="42"/>
  <c r="H34" i="42"/>
  <c r="I34" i="42" s="1"/>
  <c r="L33" i="42"/>
  <c r="I33" i="42"/>
  <c r="H32" i="42"/>
  <c r="I32" i="42" s="1"/>
  <c r="N31" i="42"/>
  <c r="O31" i="42" s="1"/>
  <c r="P31" i="42" s="1"/>
  <c r="K30" i="42"/>
  <c r="L30" i="42" s="1"/>
  <c r="O29" i="42"/>
  <c r="P29" i="42" s="1"/>
  <c r="K28" i="42"/>
  <c r="L28" i="42" s="1"/>
  <c r="C28" i="42"/>
  <c r="I26" i="42"/>
  <c r="C26" i="42"/>
  <c r="N25" i="42"/>
  <c r="O25" i="42" s="1"/>
  <c r="P25" i="42" s="1"/>
  <c r="C25" i="42"/>
  <c r="F24" i="42"/>
  <c r="L23" i="42"/>
  <c r="C23" i="42"/>
  <c r="C22" i="42"/>
  <c r="F21" i="42"/>
  <c r="I20" i="42"/>
  <c r="C20" i="42"/>
  <c r="C19" i="42"/>
  <c r="F18" i="42"/>
  <c r="O17" i="42"/>
  <c r="P17" i="42" s="1"/>
  <c r="C17" i="42"/>
  <c r="C16" i="42"/>
  <c r="F15" i="42"/>
  <c r="I14" i="42"/>
  <c r="C14" i="42"/>
  <c r="C13" i="42"/>
  <c r="F12" i="42"/>
  <c r="L11" i="42"/>
  <c r="C11" i="42"/>
  <c r="C10" i="42"/>
  <c r="F9" i="42"/>
  <c r="I8" i="42"/>
  <c r="C8" i="42"/>
  <c r="C7" i="42"/>
  <c r="C5" i="42"/>
  <c r="P2" i="42"/>
  <c r="A1" i="42"/>
  <c r="H24" i="38"/>
  <c r="I24" i="38" s="1"/>
  <c r="I22" i="38"/>
  <c r="B20" i="5"/>
  <c r="CE28" i="7"/>
  <c r="CC28" i="7"/>
  <c r="CD28" i="7" s="1"/>
  <c r="CB10" i="7"/>
  <c r="CA10" i="7"/>
  <c r="BZ10" i="7"/>
  <c r="BY10" i="7"/>
  <c r="BX10" i="7"/>
  <c r="BW10" i="7"/>
  <c r="BV10" i="7"/>
  <c r="BU10" i="7"/>
  <c r="BT10" i="7"/>
  <c r="T153" i="8" l="1"/>
  <c r="BX164" i="8"/>
  <c r="AI165" i="8"/>
  <c r="BO165" i="8"/>
  <c r="U169" i="8"/>
  <c r="BC171" i="8"/>
  <c r="AN173" i="8"/>
  <c r="AW174" i="8"/>
  <c r="BM174" i="8"/>
  <c r="X178" i="8"/>
  <c r="AX178" i="8"/>
  <c r="BV178" i="8"/>
  <c r="W179" i="8"/>
  <c r="BG179" i="8"/>
  <c r="T180" i="8"/>
  <c r="AQ180" i="8"/>
  <c r="BW180" i="8"/>
  <c r="U182" i="8"/>
  <c r="AO182" i="8"/>
  <c r="BY182" i="8"/>
  <c r="X183" i="8"/>
  <c r="AV183" i="8"/>
  <c r="BN183" i="8"/>
  <c r="BY71" i="8"/>
  <c r="BQ75" i="8"/>
  <c r="X89" i="8"/>
  <c r="BS98" i="8"/>
  <c r="BW99" i="8"/>
  <c r="BX102" i="8"/>
  <c r="AL164" i="8"/>
  <c r="CB164" i="8"/>
  <c r="BS165" i="8"/>
  <c r="BC169" i="8"/>
  <c r="AJ170" i="8"/>
  <c r="BH170" i="8"/>
  <c r="BG171" i="8"/>
  <c r="BP173" i="8"/>
  <c r="AC174" i="8"/>
  <c r="BC174" i="8"/>
  <c r="AJ178" i="8"/>
  <c r="BH178" i="8"/>
  <c r="Y182" i="8"/>
  <c r="BA182" i="8"/>
  <c r="BO182" i="8"/>
  <c r="AH183" i="8"/>
  <c r="AZ183" i="8"/>
  <c r="BV183" i="8"/>
  <c r="AL57" i="8"/>
  <c r="CB57" i="8"/>
  <c r="AB149" i="8"/>
  <c r="U152" i="8"/>
  <c r="T155" i="8"/>
  <c r="T164" i="8"/>
  <c r="AT164" i="8"/>
  <c r="BL164" i="8"/>
  <c r="BC165" i="8"/>
  <c r="BU165" i="8"/>
  <c r="W167" i="8"/>
  <c r="BE169" i="8"/>
  <c r="AL170" i="8"/>
  <c r="BJ170" i="8"/>
  <c r="CB170" i="8"/>
  <c r="BO171" i="8"/>
  <c r="BT173" i="8"/>
  <c r="AI174" i="8"/>
  <c r="BE174" i="8"/>
  <c r="BS174" i="8"/>
  <c r="AL178" i="8"/>
  <c r="BJ178" i="8"/>
  <c r="CB178" i="8"/>
  <c r="BA179" i="8"/>
  <c r="BS179" i="8"/>
  <c r="AH180" i="8"/>
  <c r="BC182" i="8"/>
  <c r="BQ182" i="8"/>
  <c r="AJ183" i="8"/>
  <c r="BH183" i="8"/>
  <c r="BX183" i="8"/>
  <c r="AI171" i="8"/>
  <c r="BE171" i="8"/>
  <c r="BA174" i="8"/>
  <c r="AI179" i="8"/>
  <c r="AW182" i="8"/>
  <c r="W54" i="8"/>
  <c r="X72" i="8"/>
  <c r="BU75" i="8"/>
  <c r="X81" i="8"/>
  <c r="CA89" i="8"/>
  <c r="X90" i="8"/>
  <c r="X97" i="8"/>
  <c r="BU98" i="8"/>
  <c r="X99" i="8"/>
  <c r="CA99" i="8"/>
  <c r="BZ102" i="8"/>
  <c r="AV57" i="8"/>
  <c r="AL72" i="8"/>
  <c r="W75" i="8"/>
  <c r="BW90" i="8"/>
  <c r="BV97" i="8"/>
  <c r="W98" i="8"/>
  <c r="AL99" i="8"/>
  <c r="BQ101" i="8"/>
  <c r="X102" i="8"/>
  <c r="CB102" i="8"/>
  <c r="X57" i="8"/>
  <c r="AX57" i="8"/>
  <c r="BV57" i="8"/>
  <c r="AK75" i="8"/>
  <c r="BL72" i="8"/>
  <c r="AK93" i="8"/>
  <c r="BQ93" i="8"/>
  <c r="AK98" i="8"/>
  <c r="BS101" i="8"/>
  <c r="AL102" i="8"/>
  <c r="AE149" i="8"/>
  <c r="W152" i="8"/>
  <c r="V155" i="8"/>
  <c r="V164" i="8"/>
  <c r="AV164" i="8"/>
  <c r="BN164" i="8"/>
  <c r="U165" i="8"/>
  <c r="BE165" i="8"/>
  <c r="AI169" i="8"/>
  <c r="BG169" i="8"/>
  <c r="BL170" i="8"/>
  <c r="BG174" i="8"/>
  <c r="BL178" i="8"/>
  <c r="BC179" i="8"/>
  <c r="BS182" i="8"/>
  <c r="BJ183" i="8"/>
  <c r="BZ183" i="8"/>
  <c r="AH57" i="8"/>
  <c r="AZ57" i="8"/>
  <c r="BX57" i="8"/>
  <c r="BC75" i="8"/>
  <c r="BA93" i="8"/>
  <c r="BS93" i="8"/>
  <c r="BO98" i="8"/>
  <c r="W101" i="8"/>
  <c r="BU101" i="8"/>
  <c r="BH102" i="8"/>
  <c r="CC149" i="8"/>
  <c r="CD149" i="8" s="1"/>
  <c r="X155" i="8"/>
  <c r="X164" i="8"/>
  <c r="AX164" i="8"/>
  <c r="BV164" i="8"/>
  <c r="W165" i="8"/>
  <c r="BG165" i="8"/>
  <c r="AK169" i="8"/>
  <c r="BO169" i="8"/>
  <c r="V170" i="8"/>
  <c r="AV170" i="8"/>
  <c r="BN170" i="8"/>
  <c r="U171" i="8"/>
  <c r="BA171" i="8"/>
  <c r="BT171" i="8"/>
  <c r="U174" i="8"/>
  <c r="AO174" i="8"/>
  <c r="V176" i="8"/>
  <c r="V178" i="8"/>
  <c r="AV178" i="8"/>
  <c r="BN178" i="8"/>
  <c r="U179" i="8"/>
  <c r="BE179" i="8"/>
  <c r="AK182" i="8"/>
  <c r="BG182" i="8"/>
  <c r="BU182" i="8"/>
  <c r="V183" i="8"/>
  <c r="AT183" i="8"/>
  <c r="BL183" i="8"/>
  <c r="CB183" i="8"/>
  <c r="BJ102" i="8"/>
  <c r="BL102" i="8" s="1"/>
  <c r="AJ102" i="8" s="1"/>
  <c r="T102" i="8"/>
  <c r="AT102" i="8"/>
  <c r="AX102" i="8" s="1"/>
  <c r="AH102" i="8" s="1"/>
  <c r="AV102" i="8"/>
  <c r="BM101" i="8"/>
  <c r="U101" i="8"/>
  <c r="BA101" i="8"/>
  <c r="BC101" i="8"/>
  <c r="BE101" i="8" s="1"/>
  <c r="AI101" i="8" s="1"/>
  <c r="AW101" i="8"/>
  <c r="Y101" i="8"/>
  <c r="BX97" i="8"/>
  <c r="BZ97" i="8" s="1"/>
  <c r="AL97" i="8" s="1"/>
  <c r="AZ169" i="8"/>
  <c r="AX169" i="8"/>
  <c r="AV169" i="8"/>
  <c r="AT169" i="8"/>
  <c r="AH169" i="8"/>
  <c r="T169" i="8"/>
  <c r="CE167" i="8"/>
  <c r="CC167" i="8"/>
  <c r="CD167" i="8" s="1"/>
  <c r="AB167" i="8"/>
  <c r="CE169" i="8"/>
  <c r="CC169" i="8"/>
  <c r="AY169" i="8"/>
  <c r="AW169" i="8"/>
  <c r="BN169" i="8"/>
  <c r="BL169" i="8"/>
  <c r="BJ169" i="8"/>
  <c r="BH169" i="8"/>
  <c r="AJ169" i="8"/>
  <c r="V169" i="8"/>
  <c r="BM169" i="8"/>
  <c r="BK169" i="8"/>
  <c r="BI169" i="8"/>
  <c r="CB169" i="8"/>
  <c r="BZ169" i="8"/>
  <c r="BX169" i="8"/>
  <c r="BV169" i="8"/>
  <c r="AL169" i="8"/>
  <c r="X169" i="8"/>
  <c r="CA169" i="8"/>
  <c r="BY169" i="8"/>
  <c r="BW169" i="8"/>
  <c r="AA169" i="8"/>
  <c r="AM169" i="8"/>
  <c r="AQ169" i="8"/>
  <c r="AU169" i="8"/>
  <c r="AF171" i="8"/>
  <c r="AD171" i="8"/>
  <c r="AG171" i="8"/>
  <c r="AE171" i="8"/>
  <c r="Z170" i="8"/>
  <c r="AB170" i="8"/>
  <c r="AN170" i="8"/>
  <c r="AP170" i="8"/>
  <c r="BB170" i="8"/>
  <c r="BD170" i="8"/>
  <c r="BF170" i="8"/>
  <c r="BP170" i="8"/>
  <c r="BR170" i="8"/>
  <c r="BT170" i="8"/>
  <c r="Y171" i="8"/>
  <c r="AA171" i="8"/>
  <c r="AC171" i="8"/>
  <c r="AM171" i="8"/>
  <c r="AO171" i="8"/>
  <c r="AQ171" i="8"/>
  <c r="AU171" i="8"/>
  <c r="AW171" i="8"/>
  <c r="AY171" i="8"/>
  <c r="BI171" i="8"/>
  <c r="BK171" i="8"/>
  <c r="BM171" i="8"/>
  <c r="BW171" i="8"/>
  <c r="BY171" i="8"/>
  <c r="CA171" i="8"/>
  <c r="CE173" i="8"/>
  <c r="CC173" i="8"/>
  <c r="AY173" i="8"/>
  <c r="AW173" i="8"/>
  <c r="AU173" i="8"/>
  <c r="AM173" i="8"/>
  <c r="BM173" i="8"/>
  <c r="BK173" i="8"/>
  <c r="BI173" i="8"/>
  <c r="AO173" i="8"/>
  <c r="CA173" i="8"/>
  <c r="BY173" i="8"/>
  <c r="BW173" i="8"/>
  <c r="AQ173" i="8"/>
  <c r="Y173" i="8"/>
  <c r="AA173" i="8"/>
  <c r="AC173" i="8"/>
  <c r="AJ173" i="8"/>
  <c r="AV173" i="8"/>
  <c r="AZ173" i="8"/>
  <c r="BH173" i="8"/>
  <c r="BL173" i="8"/>
  <c r="BX173" i="8"/>
  <c r="CB173" i="8"/>
  <c r="CD174" i="8"/>
  <c r="AD174" i="8"/>
  <c r="BG178" i="8"/>
  <c r="BE178" i="8"/>
  <c r="BC178" i="8"/>
  <c r="BA178" i="8"/>
  <c r="AI178" i="8"/>
  <c r="U178" i="8"/>
  <c r="BU178" i="8"/>
  <c r="BS178" i="8"/>
  <c r="BQ178" i="8"/>
  <c r="BO178" i="8"/>
  <c r="AK178" i="8"/>
  <c r="W178" i="8"/>
  <c r="AB178" i="8"/>
  <c r="AN178" i="8"/>
  <c r="BD178" i="8"/>
  <c r="BP178" i="8"/>
  <c r="BT178" i="8"/>
  <c r="AZ179" i="8"/>
  <c r="AX179" i="8"/>
  <c r="AV179" i="8"/>
  <c r="AT179" i="8"/>
  <c r="AH179" i="8"/>
  <c r="T179" i="8"/>
  <c r="BN179" i="8"/>
  <c r="BL179" i="8"/>
  <c r="BJ179" i="8"/>
  <c r="BH179" i="8"/>
  <c r="AJ179" i="8"/>
  <c r="V179" i="8"/>
  <c r="CB179" i="8"/>
  <c r="BZ179" i="8"/>
  <c r="BX179" i="8"/>
  <c r="BV179" i="8"/>
  <c r="AL179" i="8"/>
  <c r="X179" i="8"/>
  <c r="AA179" i="8"/>
  <c r="AM179" i="8"/>
  <c r="AQ179" i="8"/>
  <c r="AU179" i="8"/>
  <c r="AY179" i="8"/>
  <c r="BK179" i="8"/>
  <c r="BW179" i="8"/>
  <c r="CA179" i="8"/>
  <c r="CE179" i="8"/>
  <c r="AK176" i="8" s="1"/>
  <c r="BF180" i="8"/>
  <c r="BD180" i="8"/>
  <c r="BB180" i="8"/>
  <c r="BG180" i="8"/>
  <c r="BC180" i="8"/>
  <c r="AI180" i="8"/>
  <c r="U180" i="8"/>
  <c r="BR180" i="8"/>
  <c r="BP180" i="8"/>
  <c r="AP180" i="8"/>
  <c r="BT180" i="8"/>
  <c r="BO180" i="8"/>
  <c r="AK180" i="8"/>
  <c r="W180" i="8"/>
  <c r="AB180" i="8"/>
  <c r="AN180" i="8"/>
  <c r="BE180" i="8"/>
  <c r="CD182" i="8"/>
  <c r="AD182" i="8"/>
  <c r="AE182" i="8"/>
  <c r="Z169" i="8"/>
  <c r="AB169" i="8"/>
  <c r="AN169" i="8"/>
  <c r="AP169" i="8"/>
  <c r="BB169" i="8"/>
  <c r="BD169" i="8"/>
  <c r="BP169" i="8"/>
  <c r="BR169" i="8"/>
  <c r="U170" i="8"/>
  <c r="W170" i="8"/>
  <c r="Y170" i="8"/>
  <c r="AA170" i="8"/>
  <c r="AC170" i="8"/>
  <c r="AI170" i="8"/>
  <c r="AK170" i="8"/>
  <c r="AM170" i="8"/>
  <c r="AO170" i="8"/>
  <c r="AQ170" i="8"/>
  <c r="AU170" i="8"/>
  <c r="AW170" i="8"/>
  <c r="AY170" i="8"/>
  <c r="BA170" i="8"/>
  <c r="BC170" i="8"/>
  <c r="BE170" i="8"/>
  <c r="BI170" i="8"/>
  <c r="BK170" i="8"/>
  <c r="BO170" i="8"/>
  <c r="BQ170" i="8"/>
  <c r="BS170" i="8"/>
  <c r="BW170" i="8"/>
  <c r="BY170" i="8"/>
  <c r="CC170" i="8"/>
  <c r="T171" i="8"/>
  <c r="V171" i="8"/>
  <c r="X171" i="8"/>
  <c r="Z171" i="8"/>
  <c r="AB171" i="8"/>
  <c r="AH171" i="8"/>
  <c r="AJ171" i="8"/>
  <c r="AL171" i="8"/>
  <c r="AN171" i="8"/>
  <c r="AP171" i="8"/>
  <c r="AT171" i="8"/>
  <c r="AV171" i="8"/>
  <c r="AX171" i="8"/>
  <c r="AZ171" i="8"/>
  <c r="BB171" i="8"/>
  <c r="BD171" i="8"/>
  <c r="BH171" i="8"/>
  <c r="BJ171" i="8"/>
  <c r="BL171" i="8"/>
  <c r="BP171" i="8"/>
  <c r="BV171" i="8"/>
  <c r="BX171" i="8"/>
  <c r="BZ171" i="8"/>
  <c r="BG173" i="8"/>
  <c r="BE173" i="8"/>
  <c r="BC173" i="8"/>
  <c r="BA173" i="8"/>
  <c r="AI173" i="8"/>
  <c r="BU173" i="8"/>
  <c r="BS173" i="8"/>
  <c r="BQ173" i="8"/>
  <c r="BO173" i="8"/>
  <c r="AK173" i="8"/>
  <c r="T173" i="8"/>
  <c r="V173" i="8"/>
  <c r="X173" i="8"/>
  <c r="Z173" i="8"/>
  <c r="AB173" i="8"/>
  <c r="AH173" i="8"/>
  <c r="AL173" i="8"/>
  <c r="AP173" i="8"/>
  <c r="AT173" i="8"/>
  <c r="AX173" i="8"/>
  <c r="BB173" i="8"/>
  <c r="BF173" i="8"/>
  <c r="BJ173" i="8"/>
  <c r="BN173" i="8"/>
  <c r="BR173" i="8"/>
  <c r="BV173" i="8"/>
  <c r="BZ173" i="8"/>
  <c r="AZ174" i="8"/>
  <c r="AX174" i="8"/>
  <c r="AV174" i="8"/>
  <c r="AT174" i="8"/>
  <c r="AH174" i="8"/>
  <c r="T174" i="8"/>
  <c r="BN174" i="8"/>
  <c r="BL174" i="8"/>
  <c r="BJ174" i="8"/>
  <c r="BH174" i="8"/>
  <c r="AJ174" i="8"/>
  <c r="V174" i="8"/>
  <c r="CB174" i="8"/>
  <c r="BZ174" i="8"/>
  <c r="BX174" i="8"/>
  <c r="BV174" i="8"/>
  <c r="AL174" i="8"/>
  <c r="X174" i="8"/>
  <c r="AA174" i="8"/>
  <c r="AE174" i="8"/>
  <c r="AM174" i="8"/>
  <c r="AQ174" i="8"/>
  <c r="AU174" i="8"/>
  <c r="AY174" i="8"/>
  <c r="BK174" i="8"/>
  <c r="BW174" i="8"/>
  <c r="CA174" i="8"/>
  <c r="CE174" i="8"/>
  <c r="AG174" i="8" s="1"/>
  <c r="W176" i="8"/>
  <c r="AA176" i="8"/>
  <c r="Z178" i="8"/>
  <c r="AP178" i="8"/>
  <c r="BB178" i="8"/>
  <c r="BF178" i="8"/>
  <c r="BR178" i="8"/>
  <c r="Y179" i="8"/>
  <c r="AC179" i="8"/>
  <c r="AO179" i="8"/>
  <c r="AW179" i="8"/>
  <c r="BI179" i="8"/>
  <c r="BM179" i="8"/>
  <c r="BY179" i="8"/>
  <c r="CC179" i="8"/>
  <c r="Z180" i="8"/>
  <c r="BA180" i="8"/>
  <c r="BQ180" i="8"/>
  <c r="BG183" i="8"/>
  <c r="BE183" i="8"/>
  <c r="BC183" i="8"/>
  <c r="BA183" i="8"/>
  <c r="AI183" i="8"/>
  <c r="U183" i="8"/>
  <c r="BF183" i="8"/>
  <c r="BB183" i="8"/>
  <c r="Z183" i="8"/>
  <c r="BU183" i="8"/>
  <c r="BS183" i="8"/>
  <c r="BQ183" i="8"/>
  <c r="BO183" i="8"/>
  <c r="AK183" i="8"/>
  <c r="W183" i="8"/>
  <c r="BR183" i="8"/>
  <c r="AP183" i="8"/>
  <c r="AN183" i="8"/>
  <c r="BD183" i="8"/>
  <c r="BT183" i="8"/>
  <c r="Z174" i="8"/>
  <c r="AB174" i="8"/>
  <c r="AN174" i="8"/>
  <c r="AP174" i="8"/>
  <c r="BB174" i="8"/>
  <c r="BD174" i="8"/>
  <c r="BP174" i="8"/>
  <c r="BR174" i="8"/>
  <c r="Y178" i="8"/>
  <c r="AA178" i="8"/>
  <c r="AC178" i="8"/>
  <c r="AM178" i="8"/>
  <c r="AO178" i="8"/>
  <c r="AQ178" i="8"/>
  <c r="AU178" i="8"/>
  <c r="AW178" i="8"/>
  <c r="AY178" i="8"/>
  <c r="BI178" i="8"/>
  <c r="BK178" i="8"/>
  <c r="BW178" i="8"/>
  <c r="BY178" i="8"/>
  <c r="CC178" i="8"/>
  <c r="Z179" i="8"/>
  <c r="AB179" i="8"/>
  <c r="AN179" i="8"/>
  <c r="AP179" i="8"/>
  <c r="BB179" i="8"/>
  <c r="BD179" i="8"/>
  <c r="BP179" i="8"/>
  <c r="BR179" i="8"/>
  <c r="CE180" i="8"/>
  <c r="AZ180" i="8"/>
  <c r="AX180" i="8"/>
  <c r="AV180" i="8"/>
  <c r="AT180" i="8"/>
  <c r="BN180" i="8"/>
  <c r="BL180" i="8"/>
  <c r="BJ180" i="8"/>
  <c r="BH180" i="8"/>
  <c r="CB180" i="8"/>
  <c r="BZ180" i="8"/>
  <c r="BX180" i="8"/>
  <c r="BV180" i="8"/>
  <c r="Y180" i="8"/>
  <c r="AA180" i="8"/>
  <c r="AC180" i="8"/>
  <c r="AM180" i="8"/>
  <c r="AO180" i="8"/>
  <c r="AU180" i="8"/>
  <c r="AY180" i="8"/>
  <c r="BK180" i="8"/>
  <c r="BY180" i="8"/>
  <c r="AZ182" i="8"/>
  <c r="AX182" i="8"/>
  <c r="AV182" i="8"/>
  <c r="AT182" i="8"/>
  <c r="AH182" i="8"/>
  <c r="T182" i="8"/>
  <c r="BN182" i="8"/>
  <c r="BL182" i="8"/>
  <c r="BJ182" i="8"/>
  <c r="BH182" i="8"/>
  <c r="AJ182" i="8"/>
  <c r="V182" i="8"/>
  <c r="CB182" i="8"/>
  <c r="BZ182" i="8"/>
  <c r="BX182" i="8"/>
  <c r="BV182" i="8"/>
  <c r="AL182" i="8"/>
  <c r="X182" i="8"/>
  <c r="AA182" i="8"/>
  <c r="AM182" i="8"/>
  <c r="AQ182" i="8"/>
  <c r="AU182" i="8"/>
  <c r="AY182" i="8"/>
  <c r="BK182" i="8"/>
  <c r="BW182" i="8"/>
  <c r="CA182" i="8"/>
  <c r="CE182" i="8"/>
  <c r="AG182" i="8" s="1"/>
  <c r="Z182" i="8"/>
  <c r="AB182" i="8"/>
  <c r="AN182" i="8"/>
  <c r="AP182" i="8"/>
  <c r="BB182" i="8"/>
  <c r="BD182" i="8"/>
  <c r="BP182" i="8"/>
  <c r="BR182" i="8"/>
  <c r="Y183" i="8"/>
  <c r="AA183" i="8"/>
  <c r="AC183" i="8"/>
  <c r="AM183" i="8"/>
  <c r="AO183" i="8"/>
  <c r="AQ183" i="8"/>
  <c r="AU183" i="8"/>
  <c r="AW183" i="8"/>
  <c r="AY183" i="8"/>
  <c r="BI183" i="8"/>
  <c r="BK183" i="8"/>
  <c r="BW183" i="8"/>
  <c r="BY183" i="8"/>
  <c r="CC183" i="8"/>
  <c r="U149" i="8"/>
  <c r="W149" i="8" s="1"/>
  <c r="Y149" i="8"/>
  <c r="AA149" i="8" s="1"/>
  <c r="CE151" i="8"/>
  <c r="CC151" i="8"/>
  <c r="BM151" i="8"/>
  <c r="BK151" i="8"/>
  <c r="BI151" i="8"/>
  <c r="CB151" i="8"/>
  <c r="BZ151" i="8"/>
  <c r="BX151" i="8"/>
  <c r="BV151" i="8"/>
  <c r="CA151" i="8"/>
  <c r="BY151" i="8"/>
  <c r="BW151" i="8"/>
  <c r="U151" i="8"/>
  <c r="W151" i="8"/>
  <c r="Y151" i="8"/>
  <c r="AA151" i="8"/>
  <c r="AC151" i="8"/>
  <c r="AI151" i="8"/>
  <c r="AK151" i="8"/>
  <c r="AM151" i="8"/>
  <c r="AO151" i="8"/>
  <c r="AQ151" i="8"/>
  <c r="AU151" i="8"/>
  <c r="AW151" i="8"/>
  <c r="AY151" i="8"/>
  <c r="BA151" i="8"/>
  <c r="BC151" i="8"/>
  <c r="BJ151" i="8"/>
  <c r="BN151" i="8"/>
  <c r="AF153" i="8"/>
  <c r="AD153" i="8"/>
  <c r="AG153" i="8"/>
  <c r="AE153" i="8"/>
  <c r="BG151" i="8"/>
  <c r="BE151" i="8"/>
  <c r="BT151" i="8"/>
  <c r="BU151" i="8"/>
  <c r="BS151" i="8"/>
  <c r="BQ151" i="8"/>
  <c r="BO151" i="8"/>
  <c r="Z151" i="8"/>
  <c r="AB151" i="8"/>
  <c r="AH151" i="8"/>
  <c r="AJ151" i="8"/>
  <c r="AL151" i="8"/>
  <c r="AN151" i="8"/>
  <c r="AP151" i="8"/>
  <c r="AT151" i="8"/>
  <c r="AV151" i="8"/>
  <c r="AX151" i="8"/>
  <c r="AZ151" i="8"/>
  <c r="BB151" i="8"/>
  <c r="BD151" i="8"/>
  <c r="BH151" i="8"/>
  <c r="BL151" i="8"/>
  <c r="BP151" i="8"/>
  <c r="T152" i="8"/>
  <c r="V152" i="8"/>
  <c r="X152" i="8"/>
  <c r="Z152" i="8"/>
  <c r="AB152" i="8"/>
  <c r="AH152" i="8"/>
  <c r="AJ152" i="8"/>
  <c r="AL152" i="8"/>
  <c r="AN152" i="8"/>
  <c r="AP152" i="8"/>
  <c r="AT152" i="8"/>
  <c r="AV152" i="8"/>
  <c r="AX152" i="8"/>
  <c r="AZ152" i="8"/>
  <c r="BB152" i="8"/>
  <c r="BD152" i="8"/>
  <c r="BF152" i="8"/>
  <c r="BH152" i="8"/>
  <c r="BJ152" i="8"/>
  <c r="BL152" i="8"/>
  <c r="BN152" i="8"/>
  <c r="BP152" i="8"/>
  <c r="BR152" i="8"/>
  <c r="BT152" i="8"/>
  <c r="BV152" i="8"/>
  <c r="BX152" i="8"/>
  <c r="BZ152" i="8"/>
  <c r="CB152" i="8"/>
  <c r="U153" i="8"/>
  <c r="W153" i="8"/>
  <c r="Y153" i="8"/>
  <c r="AA153" i="8"/>
  <c r="AC153" i="8"/>
  <c r="AI153" i="8"/>
  <c r="AK153" i="8"/>
  <c r="AM153" i="8"/>
  <c r="AO153" i="8"/>
  <c r="AQ153" i="8"/>
  <c r="AU153" i="8"/>
  <c r="AW153" i="8"/>
  <c r="AY153" i="8"/>
  <c r="BA153" i="8"/>
  <c r="BC153" i="8"/>
  <c r="BE153" i="8"/>
  <c r="BG153" i="8"/>
  <c r="BI153" i="8"/>
  <c r="BK153" i="8"/>
  <c r="BM153" i="8"/>
  <c r="BO153" i="8"/>
  <c r="BQ153" i="8"/>
  <c r="BT153" i="8"/>
  <c r="BW153" i="8"/>
  <c r="BY153" i="8"/>
  <c r="CA153" i="8"/>
  <c r="U155" i="8"/>
  <c r="W155" i="8"/>
  <c r="Y155" i="8"/>
  <c r="AA155" i="8"/>
  <c r="AC155" i="8"/>
  <c r="AI155" i="8"/>
  <c r="AK155" i="8"/>
  <c r="AM155" i="8"/>
  <c r="AO155" i="8"/>
  <c r="AQ155" i="8"/>
  <c r="AU155" i="8"/>
  <c r="AW155" i="8"/>
  <c r="AY155" i="8"/>
  <c r="BA155" i="8"/>
  <c r="BC155" i="8"/>
  <c r="BE155" i="8"/>
  <c r="BG155" i="8"/>
  <c r="BI155" i="8"/>
  <c r="BK155" i="8"/>
  <c r="BM155" i="8"/>
  <c r="BO155" i="8"/>
  <c r="BQ155" i="8"/>
  <c r="BS155" i="8"/>
  <c r="BU155" i="8"/>
  <c r="BW155" i="8"/>
  <c r="BY155" i="8"/>
  <c r="CA155" i="8"/>
  <c r="CC155" i="8"/>
  <c r="CE155" i="8"/>
  <c r="T156" i="8"/>
  <c r="V156" i="8"/>
  <c r="X156" i="8"/>
  <c r="Z156" i="8"/>
  <c r="AB156" i="8"/>
  <c r="AH156" i="8"/>
  <c r="AJ156" i="8"/>
  <c r="AL156" i="8"/>
  <c r="AN156" i="8"/>
  <c r="AP156" i="8"/>
  <c r="AT156" i="8"/>
  <c r="AV156" i="8"/>
  <c r="AX156" i="8"/>
  <c r="AZ156" i="8"/>
  <c r="BB156" i="8"/>
  <c r="BD156" i="8"/>
  <c r="BF156" i="8"/>
  <c r="BH156" i="8"/>
  <c r="BJ156" i="8"/>
  <c r="BL156" i="8"/>
  <c r="BN156" i="8"/>
  <c r="BP156" i="8"/>
  <c r="BR156" i="8"/>
  <c r="BT156" i="8"/>
  <c r="BV156" i="8"/>
  <c r="BX156" i="8"/>
  <c r="BZ156" i="8"/>
  <c r="CB156" i="8"/>
  <c r="U158" i="8"/>
  <c r="W158" i="8" s="1"/>
  <c r="Y158" i="8"/>
  <c r="AA158" i="8" s="1"/>
  <c r="CE160" i="8"/>
  <c r="CC160" i="8"/>
  <c r="BM160" i="8"/>
  <c r="BK160" i="8"/>
  <c r="BI160" i="8"/>
  <c r="BN160" i="8"/>
  <c r="BL160" i="8"/>
  <c r="BJ160" i="8"/>
  <c r="BH160" i="8"/>
  <c r="CA160" i="8"/>
  <c r="BY160" i="8"/>
  <c r="BW160" i="8"/>
  <c r="CB160" i="8"/>
  <c r="BZ160" i="8"/>
  <c r="BX160" i="8"/>
  <c r="BV160" i="8"/>
  <c r="U160" i="8"/>
  <c r="W160" i="8"/>
  <c r="Y160" i="8"/>
  <c r="AA160" i="8"/>
  <c r="AC160" i="8"/>
  <c r="AI160" i="8"/>
  <c r="AM160" i="8"/>
  <c r="AO160" i="8"/>
  <c r="AQ160" i="8"/>
  <c r="AU160" i="8"/>
  <c r="AW160" i="8"/>
  <c r="AY160" i="8"/>
  <c r="BA160" i="8"/>
  <c r="BC160" i="8"/>
  <c r="Y152" i="8"/>
  <c r="AA152" i="8"/>
  <c r="AC152" i="8"/>
  <c r="AI152" i="8"/>
  <c r="AK152" i="8"/>
  <c r="AM152" i="8"/>
  <c r="AO152" i="8"/>
  <c r="AQ152" i="8"/>
  <c r="AU152" i="8"/>
  <c r="AW152" i="8"/>
  <c r="AY152" i="8"/>
  <c r="BA152" i="8"/>
  <c r="BC152" i="8"/>
  <c r="BE152" i="8"/>
  <c r="BI152" i="8"/>
  <c r="BK152" i="8"/>
  <c r="BO152" i="8"/>
  <c r="BQ152" i="8"/>
  <c r="BS152" i="8"/>
  <c r="BW152" i="8"/>
  <c r="BY152" i="8"/>
  <c r="CC152" i="8"/>
  <c r="Z153" i="8"/>
  <c r="AB153" i="8"/>
  <c r="AH153" i="8"/>
  <c r="AJ153" i="8"/>
  <c r="AL153" i="8"/>
  <c r="AN153" i="8"/>
  <c r="AP153" i="8"/>
  <c r="AT153" i="8"/>
  <c r="AV153" i="8"/>
  <c r="AX153" i="8"/>
  <c r="AZ153" i="8"/>
  <c r="BB153" i="8"/>
  <c r="BD153" i="8"/>
  <c r="BH153" i="8"/>
  <c r="BJ153" i="8"/>
  <c r="BL153" i="8"/>
  <c r="BP153" i="8"/>
  <c r="BV153" i="8"/>
  <c r="BX153" i="8"/>
  <c r="BZ153" i="8"/>
  <c r="Z155" i="8"/>
  <c r="AB155" i="8"/>
  <c r="AH155" i="8"/>
  <c r="AJ155" i="8"/>
  <c r="AL155" i="8"/>
  <c r="AN155" i="8"/>
  <c r="AP155" i="8"/>
  <c r="AT155" i="8"/>
  <c r="AV155" i="8"/>
  <c r="AX155" i="8"/>
  <c r="BB155" i="8"/>
  <c r="BD155" i="8"/>
  <c r="BH155" i="8"/>
  <c r="BJ155" i="8"/>
  <c r="BL155" i="8"/>
  <c r="BP155" i="8"/>
  <c r="BR155" i="8"/>
  <c r="BV155" i="8"/>
  <c r="BX155" i="8"/>
  <c r="BZ155" i="8"/>
  <c r="Y156" i="8"/>
  <c r="AA156" i="8"/>
  <c r="AC156" i="8"/>
  <c r="AI156" i="8"/>
  <c r="AK156" i="8"/>
  <c r="AM156" i="8"/>
  <c r="AO156" i="8"/>
  <c r="AQ156" i="8"/>
  <c r="AU156" i="8"/>
  <c r="AW156" i="8"/>
  <c r="AY156" i="8"/>
  <c r="BA156" i="8"/>
  <c r="BC156" i="8"/>
  <c r="BE156" i="8"/>
  <c r="BI156" i="8"/>
  <c r="BK156" i="8"/>
  <c r="BO156" i="8"/>
  <c r="BQ156" i="8"/>
  <c r="BS156" i="8"/>
  <c r="BW156" i="8"/>
  <c r="BY156" i="8"/>
  <c r="CC156" i="8"/>
  <c r="BG160" i="8"/>
  <c r="BF160" i="8"/>
  <c r="BU160" i="8"/>
  <c r="BS160" i="8"/>
  <c r="BQ160" i="8"/>
  <c r="BO160" i="8"/>
  <c r="BT160" i="8"/>
  <c r="BR160" i="8"/>
  <c r="BP160" i="8"/>
  <c r="Z160" i="8"/>
  <c r="AB160" i="8"/>
  <c r="AH160" i="8"/>
  <c r="AJ160" i="8"/>
  <c r="AL160" i="8"/>
  <c r="AN160" i="8"/>
  <c r="AP160" i="8"/>
  <c r="AT160" i="8"/>
  <c r="AV160" i="8"/>
  <c r="AX160" i="8"/>
  <c r="AZ160" i="8"/>
  <c r="BB160" i="8"/>
  <c r="BD160" i="8"/>
  <c r="CD165" i="8"/>
  <c r="AD165" i="8"/>
  <c r="AE165" i="8"/>
  <c r="U161" i="8"/>
  <c r="W161" i="8"/>
  <c r="Y161" i="8"/>
  <c r="AA161" i="8"/>
  <c r="AC161" i="8"/>
  <c r="AI161" i="8"/>
  <c r="AK161" i="8"/>
  <c r="AM161" i="8"/>
  <c r="AO161" i="8"/>
  <c r="AQ161" i="8"/>
  <c r="AU161" i="8"/>
  <c r="AW161" i="8"/>
  <c r="AY161" i="8"/>
  <c r="BA161" i="8"/>
  <c r="BC161" i="8"/>
  <c r="BE161" i="8"/>
  <c r="BG161" i="8"/>
  <c r="BI161" i="8"/>
  <c r="BK161" i="8"/>
  <c r="BM161" i="8"/>
  <c r="BO161" i="8"/>
  <c r="BQ161" i="8"/>
  <c r="BS161" i="8"/>
  <c r="BU161" i="8"/>
  <c r="BW161" i="8"/>
  <c r="BY161" i="8"/>
  <c r="CA161" i="8"/>
  <c r="CC161" i="8"/>
  <c r="CE161" i="8"/>
  <c r="BG162" i="8"/>
  <c r="BE162" i="8"/>
  <c r="BC162" i="8"/>
  <c r="BA162" i="8"/>
  <c r="BT162" i="8"/>
  <c r="BQ162" i="8"/>
  <c r="BO162" i="8"/>
  <c r="T162" i="8"/>
  <c r="V162" i="8"/>
  <c r="X162" i="8"/>
  <c r="Z162" i="8"/>
  <c r="AB162" i="8"/>
  <c r="AH162" i="8"/>
  <c r="AJ162" i="8"/>
  <c r="AL162" i="8"/>
  <c r="AP162" i="8"/>
  <c r="AV162" i="8"/>
  <c r="BD162" i="8"/>
  <c r="BH162" i="8"/>
  <c r="BP162" i="8"/>
  <c r="BV162" i="8"/>
  <c r="BG164" i="8"/>
  <c r="BE164" i="8"/>
  <c r="BC164" i="8"/>
  <c r="BA164" i="8"/>
  <c r="AI164" i="8"/>
  <c r="AR164" i="8" s="1"/>
  <c r="U164" i="8"/>
  <c r="BU164" i="8"/>
  <c r="BS164" i="8"/>
  <c r="BQ164" i="8"/>
  <c r="BO164" i="8"/>
  <c r="AK164" i="8"/>
  <c r="W164" i="8"/>
  <c r="AB164" i="8"/>
  <c r="AN164" i="8"/>
  <c r="BD164" i="8"/>
  <c r="BP164" i="8"/>
  <c r="BT164" i="8"/>
  <c r="Y165" i="8"/>
  <c r="AC165" i="8"/>
  <c r="AO165" i="8"/>
  <c r="AW165" i="8"/>
  <c r="BI165" i="8"/>
  <c r="T161" i="8"/>
  <c r="V161" i="8"/>
  <c r="X161" i="8"/>
  <c r="Z161" i="8"/>
  <c r="AB161" i="8"/>
  <c r="AH161" i="8"/>
  <c r="AJ161" i="8"/>
  <c r="AL161" i="8"/>
  <c r="AN161" i="8"/>
  <c r="AP161" i="8"/>
  <c r="AT161" i="8"/>
  <c r="AV161" i="8"/>
  <c r="AX161" i="8"/>
  <c r="BB161" i="8"/>
  <c r="BD161" i="8"/>
  <c r="BH161" i="8"/>
  <c r="BJ161" i="8"/>
  <c r="BL161" i="8"/>
  <c r="BP161" i="8"/>
  <c r="BR161" i="8"/>
  <c r="BV161" i="8"/>
  <c r="BX161" i="8"/>
  <c r="BZ161" i="8"/>
  <c r="AY162" i="8"/>
  <c r="AW162" i="8"/>
  <c r="AU162" i="8"/>
  <c r="AM162" i="8"/>
  <c r="BM162" i="8"/>
  <c r="BK162" i="8"/>
  <c r="BI162" i="8"/>
  <c r="AO162" i="8"/>
  <c r="CA162" i="8"/>
  <c r="BY162" i="8"/>
  <c r="BW162" i="8"/>
  <c r="AQ162" i="8"/>
  <c r="U162" i="8"/>
  <c r="W162" i="8"/>
  <c r="Y162" i="8"/>
  <c r="AA162" i="8"/>
  <c r="AC162" i="8"/>
  <c r="AI162" i="8"/>
  <c r="AK162" i="8"/>
  <c r="AN162" i="8"/>
  <c r="AT162" i="8"/>
  <c r="AX162" i="8"/>
  <c r="BB162" i="8"/>
  <c r="BF162" i="8"/>
  <c r="BJ162" i="8"/>
  <c r="BN162" i="8"/>
  <c r="BR162" i="8"/>
  <c r="BX162" i="8"/>
  <c r="CB162" i="8"/>
  <c r="CE162" i="8"/>
  <c r="Z164" i="8"/>
  <c r="AP164" i="8"/>
  <c r="BB164" i="8"/>
  <c r="BF164" i="8"/>
  <c r="BR164" i="8"/>
  <c r="AZ165" i="8"/>
  <c r="AX165" i="8"/>
  <c r="AV165" i="8"/>
  <c r="AT165" i="8"/>
  <c r="AH165" i="8"/>
  <c r="T165" i="8"/>
  <c r="BN165" i="8"/>
  <c r="BL165" i="8"/>
  <c r="BJ165" i="8"/>
  <c r="BH165" i="8"/>
  <c r="AJ165" i="8"/>
  <c r="V165" i="8"/>
  <c r="CB165" i="8"/>
  <c r="BZ165" i="8"/>
  <c r="BX165" i="8"/>
  <c r="BV165" i="8"/>
  <c r="AL165" i="8"/>
  <c r="X165" i="8"/>
  <c r="AA165" i="8"/>
  <c r="AM165" i="8"/>
  <c r="AQ165" i="8"/>
  <c r="AU165" i="8"/>
  <c r="AY165" i="8"/>
  <c r="BK165" i="8"/>
  <c r="BW165" i="8"/>
  <c r="CA165" i="8"/>
  <c r="CE165" i="8"/>
  <c r="AG165" i="8" s="1"/>
  <c r="Y164" i="8"/>
  <c r="AA164" i="8"/>
  <c r="AC164" i="8"/>
  <c r="AM164" i="8"/>
  <c r="AO164" i="8"/>
  <c r="AQ164" i="8"/>
  <c r="AU164" i="8"/>
  <c r="AW164" i="8"/>
  <c r="AY164" i="8"/>
  <c r="BI164" i="8"/>
  <c r="BK164" i="8"/>
  <c r="BW164" i="8"/>
  <c r="BY164" i="8"/>
  <c r="CC164" i="8"/>
  <c r="Z165" i="8"/>
  <c r="AB165" i="8"/>
  <c r="AN165" i="8"/>
  <c r="AP165" i="8"/>
  <c r="BB165" i="8"/>
  <c r="BD165" i="8"/>
  <c r="BP165" i="8"/>
  <c r="BR165" i="8"/>
  <c r="U131" i="8"/>
  <c r="W131" i="8" s="1"/>
  <c r="Y131" i="8"/>
  <c r="AA131" i="8" s="1"/>
  <c r="U133" i="8"/>
  <c r="W133" i="8"/>
  <c r="Y133" i="8"/>
  <c r="AA133" i="8"/>
  <c r="AC133" i="8"/>
  <c r="AU133" i="8"/>
  <c r="AW133" i="8"/>
  <c r="AZ133" i="8" s="1"/>
  <c r="AM133" i="8" s="1"/>
  <c r="AY133" i="8"/>
  <c r="BA133" i="8"/>
  <c r="BC133" i="8"/>
  <c r="BE133" i="8"/>
  <c r="AI133" i="8" s="1"/>
  <c r="BI133" i="8"/>
  <c r="BK133" i="8"/>
  <c r="BN133" i="8" s="1"/>
  <c r="AO133" i="8" s="1"/>
  <c r="BM133" i="8"/>
  <c r="BO133" i="8"/>
  <c r="BQ133" i="8"/>
  <c r="BS133" i="8"/>
  <c r="AK133" i="8" s="1"/>
  <c r="BW133" i="8"/>
  <c r="BY133" i="8"/>
  <c r="CB133" i="8" s="1"/>
  <c r="AQ133" i="8" s="1"/>
  <c r="CA133" i="8"/>
  <c r="T134" i="8"/>
  <c r="V134" i="8"/>
  <c r="X134" i="8"/>
  <c r="Z134" i="8"/>
  <c r="AB134" i="8"/>
  <c r="AT134" i="8"/>
  <c r="AX134" i="8" s="1"/>
  <c r="AH134" i="8" s="1"/>
  <c r="AV134" i="8"/>
  <c r="BB134" i="8"/>
  <c r="BD134" i="8"/>
  <c r="BG134" i="8" s="1"/>
  <c r="AN134" i="8" s="1"/>
  <c r="BF134" i="8"/>
  <c r="BH134" i="8"/>
  <c r="BJ134" i="8"/>
  <c r="BL134" i="8"/>
  <c r="AJ134" i="8" s="1"/>
  <c r="BP134" i="8"/>
  <c r="BR134" i="8"/>
  <c r="BU134" i="8" s="1"/>
  <c r="AP134" i="8" s="1"/>
  <c r="BT134" i="8"/>
  <c r="BV134" i="8"/>
  <c r="BX134" i="8"/>
  <c r="BZ134" i="8"/>
  <c r="AL134" i="8" s="1"/>
  <c r="U135" i="8"/>
  <c r="W135" i="8"/>
  <c r="Y135" i="8"/>
  <c r="AA135" i="8"/>
  <c r="AC135" i="8"/>
  <c r="AK135" i="8"/>
  <c r="AQ135" i="8"/>
  <c r="AU135" i="8"/>
  <c r="AW135" i="8"/>
  <c r="AZ135" i="8" s="1"/>
  <c r="AM135" i="8" s="1"/>
  <c r="AY135" i="8"/>
  <c r="BA135" i="8"/>
  <c r="BC135" i="8"/>
  <c r="BE135" i="8"/>
  <c r="AI135" i="8" s="1"/>
  <c r="BI135" i="8"/>
  <c r="BK135" i="8"/>
  <c r="BN135" i="8" s="1"/>
  <c r="AO135" i="8" s="1"/>
  <c r="BM135" i="8"/>
  <c r="BO135" i="8"/>
  <c r="BQ135" i="8"/>
  <c r="BW135" i="8"/>
  <c r="BY135" i="8"/>
  <c r="U137" i="8"/>
  <c r="W137" i="8"/>
  <c r="Y137" i="8"/>
  <c r="AA137" i="8"/>
  <c r="AC137" i="8"/>
  <c r="AQ137" i="8"/>
  <c r="AU137" i="8"/>
  <c r="AW137" i="8"/>
  <c r="AZ137" i="8" s="1"/>
  <c r="AM137" i="8" s="1"/>
  <c r="AY137" i="8"/>
  <c r="BA137" i="8"/>
  <c r="BE137" i="8" s="1"/>
  <c r="AI137" i="8" s="1"/>
  <c r="BC137" i="8"/>
  <c r="BI137" i="8"/>
  <c r="BK137" i="8"/>
  <c r="BN137" i="8" s="1"/>
  <c r="AO137" i="8" s="1"/>
  <c r="BM137" i="8"/>
  <c r="BO137" i="8"/>
  <c r="BQ137" i="8"/>
  <c r="BS137" i="8" s="1"/>
  <c r="AK137" i="8" s="1"/>
  <c r="BW137" i="8"/>
  <c r="BY137" i="8"/>
  <c r="CA137" i="8"/>
  <c r="BT138" i="8"/>
  <c r="BR138" i="8"/>
  <c r="BP138" i="8"/>
  <c r="T138" i="8"/>
  <c r="V138" i="8"/>
  <c r="X138" i="8"/>
  <c r="Z138" i="8"/>
  <c r="AB138" i="8"/>
  <c r="AP138" i="8"/>
  <c r="AT138" i="8"/>
  <c r="AX138" i="8" s="1"/>
  <c r="AH138" i="8" s="1"/>
  <c r="AV138" i="8"/>
  <c r="BB138" i="8"/>
  <c r="BD138" i="8"/>
  <c r="BG138" i="8" s="1"/>
  <c r="AN138" i="8" s="1"/>
  <c r="BF138" i="8"/>
  <c r="BH138" i="8"/>
  <c r="BL138" i="8" s="1"/>
  <c r="AJ138" i="8" s="1"/>
  <c r="BJ138" i="8"/>
  <c r="BQ138" i="8"/>
  <c r="BU138" i="8"/>
  <c r="T133" i="8"/>
  <c r="V133" i="8"/>
  <c r="X133" i="8"/>
  <c r="Z133" i="8"/>
  <c r="AB133" i="8"/>
  <c r="AT133" i="8"/>
  <c r="AX133" i="8" s="1"/>
  <c r="AH133" i="8" s="1"/>
  <c r="AV133" i="8"/>
  <c r="BB133" i="8"/>
  <c r="BD133" i="8"/>
  <c r="BG133" i="8" s="1"/>
  <c r="AN133" i="8" s="1"/>
  <c r="BH133" i="8"/>
  <c r="BJ133" i="8"/>
  <c r="BL133" i="8" s="1"/>
  <c r="AJ133" i="8" s="1"/>
  <c r="BP133" i="8"/>
  <c r="BR133" i="8"/>
  <c r="BU133" i="8" s="1"/>
  <c r="AP133" i="8" s="1"/>
  <c r="BV133" i="8"/>
  <c r="BX133" i="8"/>
  <c r="BZ133" i="8"/>
  <c r="AL133" i="8" s="1"/>
  <c r="U134" i="8"/>
  <c r="W134" i="8"/>
  <c r="Y134" i="8"/>
  <c r="AA134" i="8"/>
  <c r="AC134" i="8"/>
  <c r="AU134" i="8"/>
  <c r="AW134" i="8"/>
  <c r="AZ134" i="8" s="1"/>
  <c r="AM134" i="8" s="1"/>
  <c r="AY134" i="8"/>
  <c r="BA134" i="8"/>
  <c r="BC134" i="8"/>
  <c r="BE134" i="8" s="1"/>
  <c r="AI134" i="8" s="1"/>
  <c r="BI134" i="8"/>
  <c r="BN134" i="8" s="1"/>
  <c r="AO134" i="8" s="1"/>
  <c r="BK134" i="8"/>
  <c r="BO134" i="8"/>
  <c r="BQ134" i="8"/>
  <c r="BS134" i="8" s="1"/>
  <c r="AK134" i="8" s="1"/>
  <c r="BW134" i="8"/>
  <c r="BY134" i="8"/>
  <c r="CB134" i="8" s="1"/>
  <c r="AQ134" i="8" s="1"/>
  <c r="CC134" i="8"/>
  <c r="T135" i="8"/>
  <c r="V135" i="8"/>
  <c r="X135" i="8"/>
  <c r="Z135" i="8"/>
  <c r="AB135" i="8"/>
  <c r="AL135" i="8"/>
  <c r="AP135" i="8"/>
  <c r="AT135" i="8"/>
  <c r="AX135" i="8" s="1"/>
  <c r="AH135" i="8" s="1"/>
  <c r="AV135" i="8"/>
  <c r="BB135" i="8"/>
  <c r="BD135" i="8"/>
  <c r="BG135" i="8" s="1"/>
  <c r="AN135" i="8" s="1"/>
  <c r="BH135" i="8"/>
  <c r="BJ135" i="8"/>
  <c r="BL135" i="8" s="1"/>
  <c r="AJ135" i="8" s="1"/>
  <c r="BP135" i="8"/>
  <c r="BV135" i="8"/>
  <c r="BX135" i="8"/>
  <c r="T137" i="8"/>
  <c r="V137" i="8"/>
  <c r="X137" i="8"/>
  <c r="Z137" i="8"/>
  <c r="AB137" i="8"/>
  <c r="AL137" i="8"/>
  <c r="AT137" i="8"/>
  <c r="AX137" i="8" s="1"/>
  <c r="AH137" i="8" s="1"/>
  <c r="AV137" i="8"/>
  <c r="BB137" i="8"/>
  <c r="BD137" i="8"/>
  <c r="BG137" i="8" s="1"/>
  <c r="AN137" i="8" s="1"/>
  <c r="BH137" i="8"/>
  <c r="BJ137" i="8"/>
  <c r="BL137" i="8" s="1"/>
  <c r="AJ137" i="8" s="1"/>
  <c r="BP137" i="8"/>
  <c r="BR137" i="8"/>
  <c r="BU137" i="8" s="1"/>
  <c r="AP137" i="8" s="1"/>
  <c r="BV137" i="8"/>
  <c r="BX137" i="8"/>
  <c r="BZ137" i="8"/>
  <c r="CB138" i="8"/>
  <c r="BZ138" i="8"/>
  <c r="BX138" i="8"/>
  <c r="BV138" i="8"/>
  <c r="CA138" i="8"/>
  <c r="BY138" i="8"/>
  <c r="U138" i="8"/>
  <c r="W138" i="8"/>
  <c r="Y138" i="8"/>
  <c r="AA138" i="8"/>
  <c r="AC138" i="8"/>
  <c r="AK138" i="8"/>
  <c r="AQ138" i="8"/>
  <c r="AU138" i="8"/>
  <c r="AW138" i="8"/>
  <c r="AZ138" i="8" s="1"/>
  <c r="AM138" i="8" s="1"/>
  <c r="AY138" i="8"/>
  <c r="BA138" i="8"/>
  <c r="BC138" i="8"/>
  <c r="BE138" i="8" s="1"/>
  <c r="AI138" i="8" s="1"/>
  <c r="BI138" i="8"/>
  <c r="BK138" i="8"/>
  <c r="BN138" i="8" s="1"/>
  <c r="AO138" i="8" s="1"/>
  <c r="BO138" i="8"/>
  <c r="BS138" i="8"/>
  <c r="BW138" i="8"/>
  <c r="V140" i="8"/>
  <c r="W140" i="8" s="1"/>
  <c r="Z140" i="8"/>
  <c r="AA140" i="8" s="1"/>
  <c r="T142" i="8"/>
  <c r="V142" i="8"/>
  <c r="X142" i="8"/>
  <c r="Z142" i="8"/>
  <c r="AB142" i="8"/>
  <c r="AL142" i="8"/>
  <c r="AT142" i="8"/>
  <c r="AX142" i="8" s="1"/>
  <c r="AH142" i="8" s="1"/>
  <c r="AV142" i="8"/>
  <c r="BB142" i="8"/>
  <c r="BD142" i="8"/>
  <c r="BG142" i="8" s="1"/>
  <c r="AN142" i="8" s="1"/>
  <c r="BF142" i="8"/>
  <c r="BH142" i="8"/>
  <c r="BJ142" i="8"/>
  <c r="BL142" i="8" s="1"/>
  <c r="AJ142" i="8" s="1"/>
  <c r="BP142" i="8"/>
  <c r="BR142" i="8"/>
  <c r="BU142" i="8" s="1"/>
  <c r="AP142" i="8" s="1"/>
  <c r="BT142" i="8"/>
  <c r="BV142" i="8"/>
  <c r="BX142" i="8"/>
  <c r="BZ142" i="8"/>
  <c r="CB142" i="8"/>
  <c r="U143" i="8"/>
  <c r="W143" i="8"/>
  <c r="Y143" i="8"/>
  <c r="AA143" i="8"/>
  <c r="AC143" i="8"/>
  <c r="AK143" i="8"/>
  <c r="AQ143" i="8"/>
  <c r="AU143" i="8"/>
  <c r="AW143" i="8"/>
  <c r="AZ143" i="8" s="1"/>
  <c r="AM143" i="8" s="1"/>
  <c r="AY143" i="8"/>
  <c r="BA143" i="8"/>
  <c r="BC143" i="8"/>
  <c r="BE143" i="8" s="1"/>
  <c r="AI143" i="8" s="1"/>
  <c r="BI143" i="8"/>
  <c r="BK143" i="8"/>
  <c r="BN143" i="8" s="1"/>
  <c r="AO143" i="8" s="1"/>
  <c r="BM143" i="8"/>
  <c r="BO143" i="8"/>
  <c r="BQ143" i="8"/>
  <c r="BS143" i="8"/>
  <c r="BU143" i="8"/>
  <c r="BW143" i="8"/>
  <c r="BY143" i="8"/>
  <c r="CA143" i="8"/>
  <c r="BF144" i="8"/>
  <c r="BD144" i="8"/>
  <c r="BG144" i="8" s="1"/>
  <c r="AN144" i="8" s="1"/>
  <c r="BB144" i="8"/>
  <c r="BE144" i="8"/>
  <c r="AI144" i="8" s="1"/>
  <c r="BC144" i="8"/>
  <c r="BA144" i="8"/>
  <c r="BR144" i="8"/>
  <c r="BP144" i="8"/>
  <c r="AP144" i="8"/>
  <c r="BQ144" i="8"/>
  <c r="BO144" i="8"/>
  <c r="T144" i="8"/>
  <c r="V144" i="8"/>
  <c r="X144" i="8"/>
  <c r="Z144" i="8"/>
  <c r="AB144" i="8"/>
  <c r="U142" i="8"/>
  <c r="W142" i="8"/>
  <c r="Y142" i="8"/>
  <c r="AA142" i="8"/>
  <c r="AC142" i="8"/>
  <c r="AQ142" i="8"/>
  <c r="AU142" i="8"/>
  <c r="AW142" i="8"/>
  <c r="AZ142" i="8" s="1"/>
  <c r="AM142" i="8" s="1"/>
  <c r="AY142" i="8"/>
  <c r="BA142" i="8"/>
  <c r="BC142" i="8"/>
  <c r="BE142" i="8" s="1"/>
  <c r="AI142" i="8" s="1"/>
  <c r="BI142" i="8"/>
  <c r="BK142" i="8"/>
  <c r="BN142" i="8" s="1"/>
  <c r="AO142" i="8" s="1"/>
  <c r="BO142" i="8"/>
  <c r="BQ142" i="8"/>
  <c r="BS142" i="8"/>
  <c r="AK142" i="8" s="1"/>
  <c r="BW142" i="8"/>
  <c r="BY142" i="8"/>
  <c r="T143" i="8"/>
  <c r="CC143" i="8" s="1"/>
  <c r="V143" i="8"/>
  <c r="X143" i="8"/>
  <c r="Z143" i="8"/>
  <c r="CE143" i="8" s="1"/>
  <c r="AB143" i="8"/>
  <c r="AL143" i="8"/>
  <c r="AP143" i="8"/>
  <c r="AT143" i="8"/>
  <c r="AX143" i="8" s="1"/>
  <c r="AH143" i="8" s="1"/>
  <c r="AV143" i="8"/>
  <c r="BB143" i="8"/>
  <c r="BD143" i="8"/>
  <c r="BG143" i="8" s="1"/>
  <c r="AN143" i="8" s="1"/>
  <c r="BH143" i="8"/>
  <c r="BJ143" i="8"/>
  <c r="BL143" i="8"/>
  <c r="AJ143" i="8" s="1"/>
  <c r="BP143" i="8"/>
  <c r="BR143" i="8"/>
  <c r="BV143" i="8"/>
  <c r="BX143" i="8"/>
  <c r="BZ143" i="8"/>
  <c r="AV144" i="8"/>
  <c r="AT144" i="8"/>
  <c r="AX144" i="8" s="1"/>
  <c r="AH144" i="8" s="1"/>
  <c r="AY144" i="8"/>
  <c r="AW144" i="8"/>
  <c r="AZ144" i="8" s="1"/>
  <c r="AM144" i="8" s="1"/>
  <c r="AU144" i="8"/>
  <c r="BJ144" i="8"/>
  <c r="BL144" i="8" s="1"/>
  <c r="AJ144" i="8" s="1"/>
  <c r="BH144" i="8"/>
  <c r="BM144" i="8"/>
  <c r="BK144" i="8"/>
  <c r="BI144" i="8"/>
  <c r="BN144" i="8" s="1"/>
  <c r="AO144" i="8" s="1"/>
  <c r="CB144" i="8"/>
  <c r="BZ144" i="8"/>
  <c r="BX144" i="8"/>
  <c r="BV144" i="8"/>
  <c r="CA144" i="8"/>
  <c r="BY144" i="8"/>
  <c r="BW144" i="8"/>
  <c r="AQ144" i="8"/>
  <c r="U144" i="8"/>
  <c r="W144" i="8"/>
  <c r="Y144" i="8"/>
  <c r="AA144" i="8"/>
  <c r="AC144" i="8"/>
  <c r="AK144" i="8"/>
  <c r="U146" i="8"/>
  <c r="W146" i="8"/>
  <c r="Y146" i="8"/>
  <c r="AA146" i="8"/>
  <c r="AC146" i="8"/>
  <c r="AU146" i="8"/>
  <c r="AZ146" i="8" s="1"/>
  <c r="AM146" i="8" s="1"/>
  <c r="AW146" i="8"/>
  <c r="AY146" i="8"/>
  <c r="BA146" i="8"/>
  <c r="BC146" i="8"/>
  <c r="BE146" i="8"/>
  <c r="AI146" i="8" s="1"/>
  <c r="BI146" i="8"/>
  <c r="BK146" i="8"/>
  <c r="BN146" i="8" s="1"/>
  <c r="AO146" i="8" s="1"/>
  <c r="BM146" i="8"/>
  <c r="BO146" i="8"/>
  <c r="BQ146" i="8"/>
  <c r="BS146" i="8"/>
  <c r="AK146" i="8" s="1"/>
  <c r="BW146" i="8"/>
  <c r="BY146" i="8"/>
  <c r="CB146" i="8" s="1"/>
  <c r="AQ146" i="8" s="1"/>
  <c r="CA146" i="8"/>
  <c r="T147" i="8"/>
  <c r="V147" i="8"/>
  <c r="X147" i="8"/>
  <c r="Z147" i="8"/>
  <c r="AB147" i="8"/>
  <c r="AH147" i="8"/>
  <c r="AJ147" i="8"/>
  <c r="AL147" i="8"/>
  <c r="AN147" i="8"/>
  <c r="AP147" i="8"/>
  <c r="AT147" i="8"/>
  <c r="AV147" i="8"/>
  <c r="AX147" i="8"/>
  <c r="AZ147" i="8"/>
  <c r="BB147" i="8"/>
  <c r="BD147" i="8"/>
  <c r="BF147" i="8"/>
  <c r="BH147" i="8"/>
  <c r="BJ147" i="8"/>
  <c r="BL147" i="8"/>
  <c r="BN147" i="8"/>
  <c r="BP147" i="8"/>
  <c r="BR147" i="8"/>
  <c r="BT147" i="8"/>
  <c r="BV147" i="8"/>
  <c r="BX147" i="8"/>
  <c r="BZ147" i="8"/>
  <c r="CB147" i="8"/>
  <c r="T146" i="8"/>
  <c r="V146" i="8"/>
  <c r="X146" i="8"/>
  <c r="Z146" i="8"/>
  <c r="AB146" i="8"/>
  <c r="AT146" i="8"/>
  <c r="AX146" i="8" s="1"/>
  <c r="AH146" i="8" s="1"/>
  <c r="AV146" i="8"/>
  <c r="BB146" i="8"/>
  <c r="BD146" i="8"/>
  <c r="BG146" i="8" s="1"/>
  <c r="AN146" i="8" s="1"/>
  <c r="BH146" i="8"/>
  <c r="BJ146" i="8"/>
  <c r="BL146" i="8" s="1"/>
  <c r="AJ146" i="8" s="1"/>
  <c r="BP146" i="8"/>
  <c r="BR146" i="8"/>
  <c r="BU146" i="8" s="1"/>
  <c r="AP146" i="8" s="1"/>
  <c r="BV146" i="8"/>
  <c r="BX146" i="8"/>
  <c r="BZ146" i="8" s="1"/>
  <c r="AL146" i="8" s="1"/>
  <c r="U147" i="8"/>
  <c r="W147" i="8"/>
  <c r="Y147" i="8"/>
  <c r="AA147" i="8"/>
  <c r="AC147" i="8"/>
  <c r="AI147" i="8"/>
  <c r="AK147" i="8"/>
  <c r="AM147" i="8"/>
  <c r="AO147" i="8"/>
  <c r="AQ147" i="8"/>
  <c r="AU147" i="8"/>
  <c r="AW147" i="8"/>
  <c r="AY147" i="8"/>
  <c r="BA147" i="8"/>
  <c r="BC147" i="8"/>
  <c r="BE147" i="8"/>
  <c r="BI147" i="8"/>
  <c r="BK147" i="8"/>
  <c r="BO147" i="8"/>
  <c r="BQ147" i="8"/>
  <c r="BS147" i="8"/>
  <c r="BW147" i="8"/>
  <c r="BY147" i="8"/>
  <c r="CC147" i="8"/>
  <c r="U113" i="8"/>
  <c r="W113" i="8" s="1"/>
  <c r="Y113" i="8"/>
  <c r="AA113" i="8" s="1"/>
  <c r="U115" i="8"/>
  <c r="W115" i="8"/>
  <c r="Y115" i="8"/>
  <c r="AA115" i="8"/>
  <c r="AC115" i="8"/>
  <c r="AK115" i="8"/>
  <c r="AQ115" i="8"/>
  <c r="AU115" i="8"/>
  <c r="AW115" i="8"/>
  <c r="AZ115" i="8" s="1"/>
  <c r="AM115" i="8" s="1"/>
  <c r="AY115" i="8"/>
  <c r="BA115" i="8"/>
  <c r="BC115" i="8"/>
  <c r="BE115" i="8"/>
  <c r="AI115" i="8" s="1"/>
  <c r="BI115" i="8"/>
  <c r="BK115" i="8"/>
  <c r="BN115" i="8" s="1"/>
  <c r="AO115" i="8" s="1"/>
  <c r="BM115" i="8"/>
  <c r="BO115" i="8"/>
  <c r="BQ115" i="8"/>
  <c r="BS115" i="8"/>
  <c r="BU115" i="8"/>
  <c r="BW115" i="8"/>
  <c r="BY115" i="8"/>
  <c r="CA115" i="8"/>
  <c r="T116" i="8"/>
  <c r="V116" i="8"/>
  <c r="X116" i="8"/>
  <c r="Z116" i="8"/>
  <c r="AB116" i="8"/>
  <c r="AL116" i="8"/>
  <c r="AT116" i="8"/>
  <c r="AV116" i="8"/>
  <c r="AX116" i="8"/>
  <c r="AH116" i="8" s="1"/>
  <c r="BB116" i="8"/>
  <c r="BD116" i="8"/>
  <c r="BG116" i="8" s="1"/>
  <c r="AN116" i="8" s="1"/>
  <c r="BF116" i="8"/>
  <c r="BH116" i="8"/>
  <c r="BJ116" i="8"/>
  <c r="BL116" i="8" s="1"/>
  <c r="AJ116" i="8" s="1"/>
  <c r="BP116" i="8"/>
  <c r="BR116" i="8"/>
  <c r="BU116" i="8" s="1"/>
  <c r="AP116" i="8" s="1"/>
  <c r="BT116" i="8"/>
  <c r="BV116" i="8"/>
  <c r="BX116" i="8"/>
  <c r="BZ116" i="8"/>
  <c r="CB116" i="8"/>
  <c r="U117" i="8"/>
  <c r="W117" i="8"/>
  <c r="Y117" i="8"/>
  <c r="AA117" i="8"/>
  <c r="AC117" i="8"/>
  <c r="AK117" i="8"/>
  <c r="AQ117" i="8"/>
  <c r="AU117" i="8"/>
  <c r="AW117" i="8"/>
  <c r="AZ117" i="8" s="1"/>
  <c r="AM117" i="8" s="1"/>
  <c r="AY117" i="8"/>
  <c r="BA117" i="8"/>
  <c r="BE117" i="8" s="1"/>
  <c r="AI117" i="8" s="1"/>
  <c r="BC117" i="8"/>
  <c r="BI117" i="8"/>
  <c r="BK117" i="8"/>
  <c r="BN117" i="8" s="1"/>
  <c r="AO117" i="8" s="1"/>
  <c r="BM117" i="8"/>
  <c r="BO117" i="8"/>
  <c r="BQ117" i="8"/>
  <c r="BT117" i="8"/>
  <c r="BW117" i="8"/>
  <c r="BY117" i="8"/>
  <c r="CA117" i="8"/>
  <c r="U119" i="8"/>
  <c r="W119" i="8"/>
  <c r="Y119" i="8"/>
  <c r="AA119" i="8"/>
  <c r="AC119" i="8"/>
  <c r="AK119" i="8"/>
  <c r="AQ119" i="8"/>
  <c r="AU119" i="8"/>
  <c r="AW119" i="8"/>
  <c r="AZ119" i="8" s="1"/>
  <c r="AM119" i="8" s="1"/>
  <c r="AY119" i="8"/>
  <c r="BA119" i="8"/>
  <c r="BC119" i="8"/>
  <c r="BE119" i="8"/>
  <c r="AI119" i="8" s="1"/>
  <c r="BI119" i="8"/>
  <c r="BK119" i="8"/>
  <c r="BN119" i="8" s="1"/>
  <c r="AO119" i="8" s="1"/>
  <c r="BM119" i="8"/>
  <c r="BO119" i="8"/>
  <c r="BQ119" i="8"/>
  <c r="BS119" i="8"/>
  <c r="BU119" i="8"/>
  <c r="BW119" i="8"/>
  <c r="BY119" i="8"/>
  <c r="CA119" i="8"/>
  <c r="T120" i="8"/>
  <c r="V120" i="8"/>
  <c r="X120" i="8"/>
  <c r="Z120" i="8"/>
  <c r="AB120" i="8"/>
  <c r="AH120" i="8"/>
  <c r="AJ120" i="8"/>
  <c r="AL120" i="8"/>
  <c r="AN120" i="8"/>
  <c r="AP120" i="8"/>
  <c r="AT120" i="8"/>
  <c r="AV120" i="8"/>
  <c r="AX120" i="8"/>
  <c r="BB120" i="8"/>
  <c r="BD120" i="8"/>
  <c r="BF120" i="8"/>
  <c r="BH120" i="8"/>
  <c r="BJ120" i="8"/>
  <c r="BL120" i="8"/>
  <c r="BN120" i="8"/>
  <c r="BP120" i="8"/>
  <c r="BR120" i="8"/>
  <c r="BU120" i="8"/>
  <c r="T115" i="8"/>
  <c r="CC115" i="8" s="1"/>
  <c r="V115" i="8"/>
  <c r="X115" i="8"/>
  <c r="Z115" i="8"/>
  <c r="AB115" i="8"/>
  <c r="AL115" i="8"/>
  <c r="AP115" i="8"/>
  <c r="AT115" i="8"/>
  <c r="AV115" i="8"/>
  <c r="AX115" i="8"/>
  <c r="AH115" i="8" s="1"/>
  <c r="BB115" i="8"/>
  <c r="BD115" i="8"/>
  <c r="BG115" i="8" s="1"/>
  <c r="AN115" i="8" s="1"/>
  <c r="BH115" i="8"/>
  <c r="BJ115" i="8"/>
  <c r="BL115" i="8"/>
  <c r="AJ115" i="8" s="1"/>
  <c r="BP115" i="8"/>
  <c r="BR115" i="8"/>
  <c r="BV115" i="8"/>
  <c r="BX115" i="8"/>
  <c r="BZ115" i="8"/>
  <c r="U116" i="8"/>
  <c r="CC116" i="8" s="1"/>
  <c r="W116" i="8"/>
  <c r="Y116" i="8"/>
  <c r="AA116" i="8"/>
  <c r="AC116" i="8"/>
  <c r="AQ116" i="8"/>
  <c r="AU116" i="8"/>
  <c r="AZ116" i="8" s="1"/>
  <c r="AM116" i="8" s="1"/>
  <c r="AW116" i="8"/>
  <c r="AY116" i="8"/>
  <c r="BA116" i="8"/>
  <c r="BC116" i="8"/>
  <c r="BE116" i="8" s="1"/>
  <c r="AI116" i="8" s="1"/>
  <c r="BI116" i="8"/>
  <c r="BK116" i="8"/>
  <c r="BN116" i="8" s="1"/>
  <c r="AO116" i="8" s="1"/>
  <c r="BO116" i="8"/>
  <c r="BQ116" i="8"/>
  <c r="BS116" i="8"/>
  <c r="AK116" i="8" s="1"/>
  <c r="BW116" i="8"/>
  <c r="BY116" i="8"/>
  <c r="T117" i="8"/>
  <c r="V117" i="8"/>
  <c r="X117" i="8"/>
  <c r="Z117" i="8"/>
  <c r="AB117" i="8"/>
  <c r="AL117" i="8"/>
  <c r="AP117" i="8"/>
  <c r="AT117" i="8"/>
  <c r="AV117" i="8"/>
  <c r="AX117" i="8" s="1"/>
  <c r="AH117" i="8" s="1"/>
  <c r="BB117" i="8"/>
  <c r="BD117" i="8"/>
  <c r="BG117" i="8" s="1"/>
  <c r="AN117" i="8" s="1"/>
  <c r="BH117" i="8"/>
  <c r="BJ117" i="8"/>
  <c r="BL117" i="8" s="1"/>
  <c r="AJ117" i="8" s="1"/>
  <c r="BP117" i="8"/>
  <c r="BV117" i="8"/>
  <c r="BX117" i="8"/>
  <c r="BZ117" i="8"/>
  <c r="T119" i="8"/>
  <c r="V119" i="8"/>
  <c r="X119" i="8"/>
  <c r="Z119" i="8"/>
  <c r="AB119" i="8"/>
  <c r="AL119" i="8"/>
  <c r="AP119" i="8"/>
  <c r="AT119" i="8"/>
  <c r="AX119" i="8" s="1"/>
  <c r="AH119" i="8" s="1"/>
  <c r="AV119" i="8"/>
  <c r="BB119" i="8"/>
  <c r="BD119" i="8"/>
  <c r="BG119" i="8" s="1"/>
  <c r="AN119" i="8" s="1"/>
  <c r="BH119" i="8"/>
  <c r="BJ119" i="8"/>
  <c r="BL119" i="8" s="1"/>
  <c r="AJ119" i="8" s="1"/>
  <c r="BP119" i="8"/>
  <c r="BR119" i="8"/>
  <c r="BV119" i="8"/>
  <c r="BX119" i="8"/>
  <c r="BZ119" i="8"/>
  <c r="CE120" i="8"/>
  <c r="CC120" i="8"/>
  <c r="CB120" i="8"/>
  <c r="BZ120" i="8"/>
  <c r="BX120" i="8"/>
  <c r="BV120" i="8"/>
  <c r="CA120" i="8"/>
  <c r="U120" i="8"/>
  <c r="W120" i="8"/>
  <c r="Y120" i="8"/>
  <c r="AA120" i="8"/>
  <c r="AC120" i="8"/>
  <c r="AI120" i="8"/>
  <c r="AK120" i="8"/>
  <c r="AM120" i="8"/>
  <c r="AO120" i="8"/>
  <c r="AQ120" i="8"/>
  <c r="AU120" i="8"/>
  <c r="AW120" i="8"/>
  <c r="AY120" i="8"/>
  <c r="BA120" i="8"/>
  <c r="BC120" i="8"/>
  <c r="BE120" i="8"/>
  <c r="BI120" i="8"/>
  <c r="BK120" i="8"/>
  <c r="BO120" i="8"/>
  <c r="BQ120" i="8"/>
  <c r="BS120" i="8"/>
  <c r="BW120" i="8"/>
  <c r="V122" i="8"/>
  <c r="W122" i="8" s="1"/>
  <c r="Z122" i="8"/>
  <c r="AA122" i="8" s="1"/>
  <c r="T124" i="8"/>
  <c r="V124" i="8"/>
  <c r="X124" i="8"/>
  <c r="Z124" i="8"/>
  <c r="AB124" i="8"/>
  <c r="AL124" i="8"/>
  <c r="AP124" i="8"/>
  <c r="AT124" i="8"/>
  <c r="AX124" i="8" s="1"/>
  <c r="AH124" i="8" s="1"/>
  <c r="AV124" i="8"/>
  <c r="BB124" i="8"/>
  <c r="BD124" i="8"/>
  <c r="BF124" i="8"/>
  <c r="BH124" i="8"/>
  <c r="BJ124" i="8"/>
  <c r="BL124" i="8" s="1"/>
  <c r="AJ124" i="8" s="1"/>
  <c r="BP124" i="8"/>
  <c r="BR124" i="8"/>
  <c r="BT124" i="8"/>
  <c r="BV124" i="8"/>
  <c r="BX124" i="8"/>
  <c r="BZ124" i="8"/>
  <c r="CB124" i="8"/>
  <c r="U125" i="8"/>
  <c r="W125" i="8"/>
  <c r="Y125" i="8"/>
  <c r="AA125" i="8"/>
  <c r="AC125" i="8"/>
  <c r="AK125" i="8"/>
  <c r="AQ125" i="8"/>
  <c r="AU125" i="8"/>
  <c r="AW125" i="8"/>
  <c r="AZ125" i="8" s="1"/>
  <c r="AM125" i="8" s="1"/>
  <c r="AY125" i="8"/>
  <c r="BA125" i="8"/>
  <c r="BC125" i="8"/>
  <c r="BE125" i="8"/>
  <c r="AI125" i="8" s="1"/>
  <c r="BI125" i="8"/>
  <c r="BK125" i="8"/>
  <c r="BN125" i="8" s="1"/>
  <c r="AO125" i="8" s="1"/>
  <c r="BM125" i="8"/>
  <c r="BO125" i="8"/>
  <c r="BQ125" i="8"/>
  <c r="BS125" i="8"/>
  <c r="BU125" i="8"/>
  <c r="BW125" i="8"/>
  <c r="BY125" i="8"/>
  <c r="CA125" i="8"/>
  <c r="BF126" i="8"/>
  <c r="BD126" i="8"/>
  <c r="BG126" i="8" s="1"/>
  <c r="AN126" i="8" s="1"/>
  <c r="BB126" i="8"/>
  <c r="BC126" i="8"/>
  <c r="BE126" i="8" s="1"/>
  <c r="AI126" i="8" s="1"/>
  <c r="BA126" i="8"/>
  <c r="BR126" i="8"/>
  <c r="BP126" i="8"/>
  <c r="AP126" i="8"/>
  <c r="BQ126" i="8"/>
  <c r="BO126" i="8"/>
  <c r="T126" i="8"/>
  <c r="V126" i="8"/>
  <c r="X126" i="8"/>
  <c r="Z126" i="8"/>
  <c r="AB126" i="8"/>
  <c r="AL126" i="8"/>
  <c r="U124" i="8"/>
  <c r="W124" i="8"/>
  <c r="CC124" i="8" s="1"/>
  <c r="Y124" i="8"/>
  <c r="AA124" i="8"/>
  <c r="AC124" i="8"/>
  <c r="AK124" i="8"/>
  <c r="AQ124" i="8"/>
  <c r="AU124" i="8"/>
  <c r="AW124" i="8"/>
  <c r="AZ124" i="8" s="1"/>
  <c r="AM124" i="8" s="1"/>
  <c r="AY124" i="8"/>
  <c r="BA124" i="8"/>
  <c r="BC124" i="8"/>
  <c r="BE124" i="8" s="1"/>
  <c r="AI124" i="8" s="1"/>
  <c r="BI124" i="8"/>
  <c r="BK124" i="8"/>
  <c r="BN124" i="8" s="1"/>
  <c r="AO124" i="8" s="1"/>
  <c r="BO124" i="8"/>
  <c r="BQ124" i="8"/>
  <c r="BS124" i="8"/>
  <c r="BW124" i="8"/>
  <c r="BY124" i="8"/>
  <c r="T125" i="8"/>
  <c r="V125" i="8"/>
  <c r="X125" i="8"/>
  <c r="Z125" i="8"/>
  <c r="AB125" i="8"/>
  <c r="AL125" i="8"/>
  <c r="AP125" i="8"/>
  <c r="AT125" i="8"/>
  <c r="AX125" i="8" s="1"/>
  <c r="AH125" i="8" s="1"/>
  <c r="AV125" i="8"/>
  <c r="BB125" i="8"/>
  <c r="BD125" i="8"/>
  <c r="BG125" i="8" s="1"/>
  <c r="AN125" i="8" s="1"/>
  <c r="BH125" i="8"/>
  <c r="BJ125" i="8"/>
  <c r="BL125" i="8" s="1"/>
  <c r="AJ125" i="8" s="1"/>
  <c r="BP125" i="8"/>
  <c r="BR125" i="8"/>
  <c r="BV125" i="8"/>
  <c r="BX125" i="8"/>
  <c r="BZ125" i="8"/>
  <c r="AV126" i="8"/>
  <c r="AT126" i="8"/>
  <c r="AX126" i="8" s="1"/>
  <c r="AH126" i="8" s="1"/>
  <c r="AY126" i="8"/>
  <c r="AW126" i="8"/>
  <c r="AZ126" i="8" s="1"/>
  <c r="AM126" i="8" s="1"/>
  <c r="AU126" i="8"/>
  <c r="BJ126" i="8"/>
  <c r="BL126" i="8" s="1"/>
  <c r="AJ126" i="8" s="1"/>
  <c r="BH126" i="8"/>
  <c r="BM126" i="8"/>
  <c r="BK126" i="8"/>
  <c r="BN126" i="8" s="1"/>
  <c r="AO126" i="8" s="1"/>
  <c r="BI126" i="8"/>
  <c r="CB126" i="8"/>
  <c r="BZ126" i="8"/>
  <c r="BX126" i="8"/>
  <c r="BV126" i="8"/>
  <c r="CA126" i="8"/>
  <c r="BY126" i="8"/>
  <c r="BW126" i="8"/>
  <c r="U126" i="8"/>
  <c r="W126" i="8"/>
  <c r="Y126" i="8"/>
  <c r="AA126" i="8"/>
  <c r="AC126" i="8"/>
  <c r="AK126" i="8"/>
  <c r="U128" i="8"/>
  <c r="W128" i="8"/>
  <c r="Y128" i="8"/>
  <c r="AA128" i="8"/>
  <c r="AC128" i="8"/>
  <c r="AK128" i="8"/>
  <c r="AQ128" i="8"/>
  <c r="AU128" i="8"/>
  <c r="AW128" i="8"/>
  <c r="AZ128" i="8" s="1"/>
  <c r="AM128" i="8" s="1"/>
  <c r="AY128" i="8"/>
  <c r="BA128" i="8"/>
  <c r="BC128" i="8"/>
  <c r="BE128" i="8" s="1"/>
  <c r="AI128" i="8" s="1"/>
  <c r="BI128" i="8"/>
  <c r="BK128" i="8"/>
  <c r="BN128" i="8" s="1"/>
  <c r="AO128" i="8" s="1"/>
  <c r="BM128" i="8"/>
  <c r="BO128" i="8"/>
  <c r="BQ128" i="8"/>
  <c r="BS128" i="8"/>
  <c r="BU128" i="8"/>
  <c r="BW128" i="8"/>
  <c r="BY128" i="8"/>
  <c r="CA128" i="8"/>
  <c r="T129" i="8"/>
  <c r="V129" i="8"/>
  <c r="X129" i="8"/>
  <c r="Z129" i="8"/>
  <c r="AB129" i="8"/>
  <c r="AH129" i="8"/>
  <c r="AJ129" i="8"/>
  <c r="AL129" i="8"/>
  <c r="AN129" i="8"/>
  <c r="AP129" i="8"/>
  <c r="AT129" i="8"/>
  <c r="AV129" i="8"/>
  <c r="AX129" i="8"/>
  <c r="AZ129" i="8"/>
  <c r="BB129" i="8"/>
  <c r="BD129" i="8"/>
  <c r="BF129" i="8"/>
  <c r="BH129" i="8"/>
  <c r="BJ129" i="8"/>
  <c r="BL129" i="8"/>
  <c r="BN129" i="8"/>
  <c r="BP129" i="8"/>
  <c r="BR129" i="8"/>
  <c r="BT129" i="8"/>
  <c r="BV129" i="8"/>
  <c r="BX129" i="8"/>
  <c r="BZ129" i="8"/>
  <c r="CB129" i="8"/>
  <c r="T128" i="8"/>
  <c r="CC128" i="8" s="1"/>
  <c r="V128" i="8"/>
  <c r="X128" i="8"/>
  <c r="Z128" i="8"/>
  <c r="AB128" i="8"/>
  <c r="AL128" i="8"/>
  <c r="AP128" i="8"/>
  <c r="AT128" i="8"/>
  <c r="AX128" i="8" s="1"/>
  <c r="AH128" i="8" s="1"/>
  <c r="AV128" i="8"/>
  <c r="BB128" i="8"/>
  <c r="BD128" i="8"/>
  <c r="BG128" i="8" s="1"/>
  <c r="AN128" i="8" s="1"/>
  <c r="BH128" i="8"/>
  <c r="BJ128" i="8"/>
  <c r="BL128" i="8" s="1"/>
  <c r="AJ128" i="8" s="1"/>
  <c r="BP128" i="8"/>
  <c r="BR128" i="8"/>
  <c r="BV128" i="8"/>
  <c r="BX128" i="8"/>
  <c r="BZ128" i="8"/>
  <c r="U129" i="8"/>
  <c r="W129" i="8"/>
  <c r="Y129" i="8"/>
  <c r="AA129" i="8"/>
  <c r="AC129" i="8"/>
  <c r="AI129" i="8"/>
  <c r="AK129" i="8"/>
  <c r="AM129" i="8"/>
  <c r="AO129" i="8"/>
  <c r="AQ129" i="8"/>
  <c r="AU129" i="8"/>
  <c r="AW129" i="8"/>
  <c r="AY129" i="8"/>
  <c r="BA129" i="8"/>
  <c r="BC129" i="8"/>
  <c r="BE129" i="8"/>
  <c r="BI129" i="8"/>
  <c r="BK129" i="8"/>
  <c r="BO129" i="8"/>
  <c r="BQ129" i="8"/>
  <c r="BS129" i="8"/>
  <c r="BW129" i="8"/>
  <c r="BY129" i="8"/>
  <c r="CC129" i="8"/>
  <c r="V104" i="8"/>
  <c r="W104" i="8" s="1"/>
  <c r="Z104" i="8"/>
  <c r="AA104" i="8" s="1"/>
  <c r="T106" i="8"/>
  <c r="V106" i="8"/>
  <c r="X106" i="8"/>
  <c r="CC106" i="8" s="1"/>
  <c r="Z106" i="8"/>
  <c r="AB106" i="8"/>
  <c r="AL106" i="8"/>
  <c r="AP106" i="8"/>
  <c r="AT106" i="8"/>
  <c r="AV106" i="8"/>
  <c r="AX106" i="8"/>
  <c r="AH106" i="8" s="1"/>
  <c r="BB106" i="8"/>
  <c r="BD106" i="8"/>
  <c r="BG106" i="8" s="1"/>
  <c r="AN106" i="8" s="1"/>
  <c r="BF106" i="8"/>
  <c r="BH106" i="8"/>
  <c r="BJ106" i="8"/>
  <c r="BL106" i="8" s="1"/>
  <c r="AJ106" i="8" s="1"/>
  <c r="BP106" i="8"/>
  <c r="BR106" i="8"/>
  <c r="BT106" i="8"/>
  <c r="BV106" i="8"/>
  <c r="BX106" i="8"/>
  <c r="BZ106" i="8"/>
  <c r="CB106" i="8"/>
  <c r="U107" i="8"/>
  <c r="W107" i="8"/>
  <c r="Y107" i="8"/>
  <c r="AA107" i="8"/>
  <c r="AC107" i="8"/>
  <c r="AK107" i="8"/>
  <c r="AQ107" i="8"/>
  <c r="AU107" i="8"/>
  <c r="AW107" i="8"/>
  <c r="AZ107" i="8" s="1"/>
  <c r="AM107" i="8" s="1"/>
  <c r="AY107" i="8"/>
  <c r="BA107" i="8"/>
  <c r="BC107" i="8"/>
  <c r="BE107" i="8" s="1"/>
  <c r="AI107" i="8" s="1"/>
  <c r="BI107" i="8"/>
  <c r="BK107" i="8"/>
  <c r="BN107" i="8" s="1"/>
  <c r="AO107" i="8" s="1"/>
  <c r="BM107" i="8"/>
  <c r="BO107" i="8"/>
  <c r="BQ107" i="8"/>
  <c r="BS107" i="8"/>
  <c r="BU107" i="8"/>
  <c r="BW107" i="8"/>
  <c r="BY107" i="8"/>
  <c r="CA107" i="8"/>
  <c r="BF108" i="8"/>
  <c r="BD108" i="8"/>
  <c r="BB108" i="8"/>
  <c r="BG108" i="8"/>
  <c r="BC108" i="8"/>
  <c r="BA108" i="8"/>
  <c r="BE108" i="8" s="1"/>
  <c r="AI108" i="8" s="1"/>
  <c r="BR108" i="8"/>
  <c r="BP108" i="8"/>
  <c r="AP108" i="8"/>
  <c r="BT108" i="8"/>
  <c r="BQ108" i="8"/>
  <c r="BO108" i="8"/>
  <c r="T108" i="8"/>
  <c r="V108" i="8"/>
  <c r="X108" i="8"/>
  <c r="Z108" i="8"/>
  <c r="AB108" i="8"/>
  <c r="AL108" i="8"/>
  <c r="AN108" i="8"/>
  <c r="U106" i="8"/>
  <c r="W106" i="8"/>
  <c r="Y106" i="8"/>
  <c r="AA106" i="8"/>
  <c r="AC106" i="8"/>
  <c r="AK106" i="8"/>
  <c r="AQ106" i="8"/>
  <c r="AU106" i="8"/>
  <c r="AW106" i="8"/>
  <c r="AZ106" i="8" s="1"/>
  <c r="AM106" i="8" s="1"/>
  <c r="AY106" i="8"/>
  <c r="BA106" i="8"/>
  <c r="BC106" i="8"/>
  <c r="BE106" i="8" s="1"/>
  <c r="AI106" i="8" s="1"/>
  <c r="BI106" i="8"/>
  <c r="BK106" i="8"/>
  <c r="BN106" i="8" s="1"/>
  <c r="AO106" i="8" s="1"/>
  <c r="BO106" i="8"/>
  <c r="BQ106" i="8"/>
  <c r="BS106" i="8"/>
  <c r="BW106" i="8"/>
  <c r="BY106" i="8"/>
  <c r="T107" i="8"/>
  <c r="V107" i="8"/>
  <c r="X107" i="8"/>
  <c r="Z107" i="8"/>
  <c r="AB107" i="8"/>
  <c r="AL107" i="8"/>
  <c r="AP107" i="8"/>
  <c r="AT107" i="8"/>
  <c r="AV107" i="8"/>
  <c r="AX107" i="8" s="1"/>
  <c r="AH107" i="8" s="1"/>
  <c r="BB107" i="8"/>
  <c r="BD107" i="8"/>
  <c r="BG107" i="8" s="1"/>
  <c r="AN107" i="8" s="1"/>
  <c r="BH107" i="8"/>
  <c r="BL107" i="8" s="1"/>
  <c r="AJ107" i="8" s="1"/>
  <c r="BJ107" i="8"/>
  <c r="BP107" i="8"/>
  <c r="BR107" i="8"/>
  <c r="BV107" i="8"/>
  <c r="BX107" i="8"/>
  <c r="BZ107" i="8"/>
  <c r="AV108" i="8"/>
  <c r="AT108" i="8"/>
  <c r="AX108" i="8" s="1"/>
  <c r="AH108" i="8" s="1"/>
  <c r="AY108" i="8"/>
  <c r="AW108" i="8"/>
  <c r="AZ108" i="8" s="1"/>
  <c r="AM108" i="8" s="1"/>
  <c r="AU108" i="8"/>
  <c r="BJ108" i="8"/>
  <c r="BL108" i="8" s="1"/>
  <c r="AJ108" i="8" s="1"/>
  <c r="BH108" i="8"/>
  <c r="BM108" i="8"/>
  <c r="BK108" i="8"/>
  <c r="BN108" i="8" s="1"/>
  <c r="AO108" i="8" s="1"/>
  <c r="BI108" i="8"/>
  <c r="CB108" i="8"/>
  <c r="BZ108" i="8"/>
  <c r="BX108" i="8"/>
  <c r="BV108" i="8"/>
  <c r="CA108" i="8"/>
  <c r="BY108" i="8"/>
  <c r="BW108" i="8"/>
  <c r="U108" i="8"/>
  <c r="W108" i="8"/>
  <c r="Y108" i="8"/>
  <c r="AA108" i="8"/>
  <c r="AC108" i="8"/>
  <c r="AK108" i="8"/>
  <c r="U110" i="8"/>
  <c r="W110" i="8"/>
  <c r="Y110" i="8"/>
  <c r="AA110" i="8"/>
  <c r="AC110" i="8"/>
  <c r="AI110" i="8"/>
  <c r="AK110" i="8"/>
  <c r="AM110" i="8"/>
  <c r="AO110" i="8"/>
  <c r="AQ110" i="8"/>
  <c r="AU110" i="8"/>
  <c r="AW110" i="8"/>
  <c r="AY110" i="8"/>
  <c r="BA110" i="8"/>
  <c r="BC110" i="8"/>
  <c r="BE110" i="8"/>
  <c r="BG110" i="8"/>
  <c r="BI110" i="8"/>
  <c r="BK110" i="8"/>
  <c r="BM110" i="8"/>
  <c r="BO110" i="8"/>
  <c r="BQ110" i="8"/>
  <c r="BS110" i="8"/>
  <c r="BU110" i="8"/>
  <c r="BW110" i="8"/>
  <c r="BY110" i="8"/>
  <c r="CA110" i="8"/>
  <c r="CC110" i="8"/>
  <c r="CE110" i="8"/>
  <c r="T111" i="8"/>
  <c r="V111" i="8"/>
  <c r="X111" i="8"/>
  <c r="Z111" i="8"/>
  <c r="AB111" i="8"/>
  <c r="AH111" i="8"/>
  <c r="AJ111" i="8"/>
  <c r="AL111" i="8"/>
  <c r="AN111" i="8"/>
  <c r="AP111" i="8"/>
  <c r="AT111" i="8"/>
  <c r="AV111" i="8"/>
  <c r="AX111" i="8"/>
  <c r="AZ111" i="8"/>
  <c r="BB111" i="8"/>
  <c r="BD111" i="8"/>
  <c r="BF111" i="8"/>
  <c r="BH111" i="8"/>
  <c r="BJ111" i="8"/>
  <c r="BL111" i="8"/>
  <c r="BN111" i="8"/>
  <c r="BP111" i="8"/>
  <c r="BR111" i="8"/>
  <c r="BT111" i="8"/>
  <c r="BV111" i="8"/>
  <c r="BX111" i="8"/>
  <c r="BZ111" i="8"/>
  <c r="CB111" i="8"/>
  <c r="T110" i="8"/>
  <c r="V110" i="8"/>
  <c r="X110" i="8"/>
  <c r="Z110" i="8"/>
  <c r="AB110" i="8"/>
  <c r="AH110" i="8"/>
  <c r="AJ110" i="8"/>
  <c r="AL110" i="8"/>
  <c r="AN110" i="8"/>
  <c r="AP110" i="8"/>
  <c r="AT110" i="8"/>
  <c r="AV110" i="8"/>
  <c r="AX110" i="8"/>
  <c r="BB110" i="8"/>
  <c r="BD110" i="8"/>
  <c r="BH110" i="8"/>
  <c r="BJ110" i="8"/>
  <c r="BL110" i="8"/>
  <c r="BP110" i="8"/>
  <c r="BR110" i="8"/>
  <c r="BV110" i="8"/>
  <c r="BX110" i="8"/>
  <c r="BZ110" i="8"/>
  <c r="U111" i="8"/>
  <c r="W111" i="8"/>
  <c r="Y111" i="8"/>
  <c r="AA111" i="8"/>
  <c r="AC111" i="8"/>
  <c r="AI111" i="8"/>
  <c r="AK111" i="8"/>
  <c r="AM111" i="8"/>
  <c r="AO111" i="8"/>
  <c r="AQ111" i="8"/>
  <c r="AU111" i="8"/>
  <c r="AW111" i="8"/>
  <c r="AY111" i="8"/>
  <c r="BA111" i="8"/>
  <c r="BC111" i="8"/>
  <c r="BE111" i="8"/>
  <c r="BI111" i="8"/>
  <c r="BK111" i="8"/>
  <c r="BO111" i="8"/>
  <c r="BQ111" i="8"/>
  <c r="BS111" i="8"/>
  <c r="BW111" i="8"/>
  <c r="BY111" i="8"/>
  <c r="CC111" i="8"/>
  <c r="BH90" i="8"/>
  <c r="T90" i="8"/>
  <c r="AT90" i="8"/>
  <c r="AX90" i="8" s="1"/>
  <c r="AH90" i="8" s="1"/>
  <c r="BK89" i="8"/>
  <c r="BN89" i="8" s="1"/>
  <c r="AO89" i="8" s="1"/>
  <c r="T89" i="8"/>
  <c r="AU89" i="8"/>
  <c r="V97" i="8"/>
  <c r="AV97" i="8"/>
  <c r="BJ97" i="8"/>
  <c r="T97" i="8"/>
  <c r="BH97" i="8"/>
  <c r="U98" i="8"/>
  <c r="BC98" i="8"/>
  <c r="BE98" i="8" s="1"/>
  <c r="AI98" i="8" s="1"/>
  <c r="T99" i="8"/>
  <c r="BI99" i="8"/>
  <c r="BA98" i="8"/>
  <c r="V99" i="8"/>
  <c r="AK88" i="8"/>
  <c r="BQ88" i="8"/>
  <c r="U92" i="8"/>
  <c r="BB92" i="8"/>
  <c r="W88" i="8"/>
  <c r="BA88" i="8"/>
  <c r="BO88" i="8"/>
  <c r="BS88" i="8"/>
  <c r="AQ89" i="8"/>
  <c r="V90" i="8"/>
  <c r="AL90" i="8"/>
  <c r="AV90" i="8"/>
  <c r="BJ90" i="8"/>
  <c r="BL90" i="8" s="1"/>
  <c r="AJ90" i="8" s="1"/>
  <c r="BY90" i="8"/>
  <c r="W92" i="8"/>
  <c r="U88" i="8"/>
  <c r="BC88" i="8"/>
  <c r="BE88" i="8" s="1"/>
  <c r="AI88" i="8" s="1"/>
  <c r="BU88" i="8"/>
  <c r="U86" i="8"/>
  <c r="W86" i="8" s="1"/>
  <c r="Y86" i="8"/>
  <c r="AA86" i="8" s="1"/>
  <c r="Y88" i="8"/>
  <c r="AA88" i="8"/>
  <c r="AC88" i="8"/>
  <c r="AQ88" i="8"/>
  <c r="AU88" i="8"/>
  <c r="AW88" i="8"/>
  <c r="AZ88" i="8" s="1"/>
  <c r="AM88" i="8" s="1"/>
  <c r="AY88" i="8"/>
  <c r="BI88" i="8"/>
  <c r="BK88" i="8"/>
  <c r="BN88" i="8" s="1"/>
  <c r="AO88" i="8" s="1"/>
  <c r="BM88" i="8"/>
  <c r="BW88" i="8"/>
  <c r="BY88" i="8"/>
  <c r="CA88" i="8"/>
  <c r="BF89" i="8"/>
  <c r="BD89" i="8"/>
  <c r="BG89" i="8" s="1"/>
  <c r="AN89" i="8" s="1"/>
  <c r="BB89" i="8"/>
  <c r="BT89" i="8"/>
  <c r="BR89" i="8"/>
  <c r="BP89" i="8"/>
  <c r="AP89" i="8"/>
  <c r="Z89" i="8"/>
  <c r="AB89" i="8"/>
  <c r="BC89" i="8"/>
  <c r="BO89" i="8"/>
  <c r="BS89" i="8"/>
  <c r="BF90" i="8"/>
  <c r="BD90" i="8"/>
  <c r="BB90" i="8"/>
  <c r="BC90" i="8"/>
  <c r="BE90" i="8" s="1"/>
  <c r="AI90" i="8" s="1"/>
  <c r="BA90" i="8"/>
  <c r="U90" i="8"/>
  <c r="BR90" i="8"/>
  <c r="BP90" i="8"/>
  <c r="AP90" i="8"/>
  <c r="BQ90" i="8"/>
  <c r="BO90" i="8"/>
  <c r="AK90" i="8"/>
  <c r="W90" i="8"/>
  <c r="AB90" i="8"/>
  <c r="CD93" i="8"/>
  <c r="AD93" i="8"/>
  <c r="AE93" i="8"/>
  <c r="T88" i="8"/>
  <c r="V88" i="8"/>
  <c r="X88" i="8"/>
  <c r="Z88" i="8"/>
  <c r="AB88" i="8"/>
  <c r="AL88" i="8"/>
  <c r="AP88" i="8"/>
  <c r="AT88" i="8"/>
  <c r="AX88" i="8" s="1"/>
  <c r="AH88" i="8" s="1"/>
  <c r="AV88" i="8"/>
  <c r="BB88" i="8"/>
  <c r="BD88" i="8"/>
  <c r="BG88" i="8" s="1"/>
  <c r="AN88" i="8" s="1"/>
  <c r="BH88" i="8"/>
  <c r="BJ88" i="8"/>
  <c r="BL88" i="8" s="1"/>
  <c r="AJ88" i="8" s="1"/>
  <c r="BP88" i="8"/>
  <c r="BR88" i="8"/>
  <c r="BV88" i="8"/>
  <c r="BX88" i="8"/>
  <c r="BZ88" i="8"/>
  <c r="AV89" i="8"/>
  <c r="AT89" i="8"/>
  <c r="BJ89" i="8"/>
  <c r="BL89" i="8" s="1"/>
  <c r="AJ89" i="8" s="1"/>
  <c r="BH89" i="8"/>
  <c r="CB89" i="8"/>
  <c r="BZ89" i="8"/>
  <c r="BX89" i="8"/>
  <c r="BV89" i="8"/>
  <c r="AL89" i="8"/>
  <c r="U89" i="8"/>
  <c r="CC89" i="8" s="1"/>
  <c r="W89" i="8"/>
  <c r="Y89" i="8"/>
  <c r="AA89" i="8"/>
  <c r="AC89" i="8"/>
  <c r="AI89" i="8"/>
  <c r="AK89" i="8"/>
  <c r="AW89" i="8"/>
  <c r="AZ89" i="8" s="1"/>
  <c r="AM89" i="8" s="1"/>
  <c r="BA89" i="8"/>
  <c r="BE89" i="8"/>
  <c r="BI89" i="8"/>
  <c r="BM89" i="8"/>
  <c r="BQ89" i="8"/>
  <c r="BU89" i="8"/>
  <c r="BY89" i="8"/>
  <c r="Z90" i="8"/>
  <c r="Y90" i="8"/>
  <c r="AA90" i="8"/>
  <c r="AC90" i="8"/>
  <c r="AQ90" i="8"/>
  <c r="AU90" i="8"/>
  <c r="AW90" i="8"/>
  <c r="AZ90" i="8" s="1"/>
  <c r="AM90" i="8" s="1"/>
  <c r="BI90" i="8"/>
  <c r="BK90" i="8"/>
  <c r="BN90" i="8" s="1"/>
  <c r="AO90" i="8" s="1"/>
  <c r="BV90" i="8"/>
  <c r="BC92" i="8"/>
  <c r="BA92" i="8"/>
  <c r="BU92" i="8"/>
  <c r="AP92" i="8" s="1"/>
  <c r="BQ92" i="8"/>
  <c r="BS92" i="8" s="1"/>
  <c r="AK92" i="8" s="1"/>
  <c r="BO92" i="8"/>
  <c r="T92" i="8"/>
  <c r="V92" i="8"/>
  <c r="X92" i="8"/>
  <c r="Z92" i="8"/>
  <c r="AB92" i="8"/>
  <c r="AV92" i="8"/>
  <c r="BD92" i="8"/>
  <c r="BG92" i="8" s="1"/>
  <c r="AN92" i="8" s="1"/>
  <c r="BH92" i="8"/>
  <c r="BP92" i="8"/>
  <c r="BT92" i="8"/>
  <c r="BX92" i="8"/>
  <c r="Y93" i="8"/>
  <c r="AC93" i="8"/>
  <c r="AO93" i="8"/>
  <c r="AW93" i="8"/>
  <c r="BI93" i="8"/>
  <c r="V95" i="8"/>
  <c r="W95" i="8" s="1"/>
  <c r="Z95" i="8"/>
  <c r="CC92" i="8"/>
  <c r="AY92" i="8"/>
  <c r="AW92" i="8"/>
  <c r="AZ92" i="8" s="1"/>
  <c r="AM92" i="8" s="1"/>
  <c r="AU92" i="8"/>
  <c r="BM92" i="8"/>
  <c r="BK92" i="8"/>
  <c r="BI92" i="8"/>
  <c r="CA92" i="8"/>
  <c r="BY92" i="8"/>
  <c r="BW92" i="8"/>
  <c r="AQ92" i="8"/>
  <c r="Y92" i="8"/>
  <c r="AA92" i="8"/>
  <c r="AC92" i="8"/>
  <c r="AL92" i="8"/>
  <c r="AT92" i="8"/>
  <c r="AX92" i="8" s="1"/>
  <c r="AH92" i="8" s="1"/>
  <c r="BJ92" i="8"/>
  <c r="BL92" i="8" s="1"/>
  <c r="AJ92" i="8" s="1"/>
  <c r="BN92" i="8"/>
  <c r="AO92" i="8" s="1"/>
  <c r="BV92" i="8"/>
  <c r="BZ92" i="8"/>
  <c r="AZ93" i="8"/>
  <c r="AX93" i="8"/>
  <c r="AV93" i="8"/>
  <c r="AT93" i="8"/>
  <c r="AH93" i="8"/>
  <c r="T93" i="8"/>
  <c r="BN93" i="8"/>
  <c r="BL93" i="8"/>
  <c r="BJ93" i="8"/>
  <c r="BH93" i="8"/>
  <c r="AJ93" i="8"/>
  <c r="V93" i="8"/>
  <c r="CB93" i="8"/>
  <c r="BZ93" i="8"/>
  <c r="BX93" i="8"/>
  <c r="BV93" i="8"/>
  <c r="AL93" i="8"/>
  <c r="X93" i="8"/>
  <c r="AA93" i="8"/>
  <c r="AM93" i="8"/>
  <c r="AQ93" i="8"/>
  <c r="AU93" i="8"/>
  <c r="AY93" i="8"/>
  <c r="BK93" i="8"/>
  <c r="BW93" i="8"/>
  <c r="CA93" i="8"/>
  <c r="CE93" i="8"/>
  <c r="AG93" i="8" s="1"/>
  <c r="AA95" i="8"/>
  <c r="Z97" i="8"/>
  <c r="AB97" i="8"/>
  <c r="BB97" i="8"/>
  <c r="BD97" i="8"/>
  <c r="BG97" i="8" s="1"/>
  <c r="AN97" i="8" s="1"/>
  <c r="BF97" i="8"/>
  <c r="BP97" i="8"/>
  <c r="BR97" i="8"/>
  <c r="BU97" i="8" s="1"/>
  <c r="AP97" i="8" s="1"/>
  <c r="BT97" i="8"/>
  <c r="Y98" i="8"/>
  <c r="AA98" i="8"/>
  <c r="AC98" i="8"/>
  <c r="AQ98" i="8"/>
  <c r="AU98" i="8"/>
  <c r="AW98" i="8"/>
  <c r="AZ98" i="8" s="1"/>
  <c r="AM98" i="8" s="1"/>
  <c r="AY98" i="8"/>
  <c r="BI98" i="8"/>
  <c r="BK98" i="8"/>
  <c r="BN98" i="8" s="1"/>
  <c r="AO98" i="8" s="1"/>
  <c r="BM98" i="8"/>
  <c r="BW98" i="8"/>
  <c r="BY98" i="8"/>
  <c r="CA98" i="8"/>
  <c r="BF99" i="8"/>
  <c r="BD99" i="8"/>
  <c r="BB99" i="8"/>
  <c r="BR99" i="8"/>
  <c r="BP99" i="8"/>
  <c r="AP99" i="8"/>
  <c r="Z99" i="8"/>
  <c r="AB99" i="8"/>
  <c r="BA99" i="8"/>
  <c r="BQ99" i="8"/>
  <c r="BC102" i="8"/>
  <c r="BE102" i="8" s="1"/>
  <c r="AI102" i="8" s="1"/>
  <c r="BA102" i="8"/>
  <c r="U102" i="8"/>
  <c r="CC102" i="8" s="1"/>
  <c r="BU102" i="8"/>
  <c r="BS102" i="8"/>
  <c r="BQ102" i="8"/>
  <c r="BO102" i="8"/>
  <c r="AK102" i="8"/>
  <c r="W102" i="8"/>
  <c r="AB102" i="8"/>
  <c r="BD102" i="8"/>
  <c r="BG102" i="8" s="1"/>
  <c r="AN102" i="8" s="1"/>
  <c r="BP102" i="8"/>
  <c r="BT102" i="8"/>
  <c r="Z93" i="8"/>
  <c r="AB93" i="8"/>
  <c r="AN93" i="8"/>
  <c r="AP93" i="8"/>
  <c r="BB93" i="8"/>
  <c r="BD93" i="8"/>
  <c r="BP93" i="8"/>
  <c r="BR93" i="8"/>
  <c r="U97" i="8"/>
  <c r="W97" i="8"/>
  <c r="Y97" i="8"/>
  <c r="AA97" i="8"/>
  <c r="AC97" i="8"/>
  <c r="AU97" i="8"/>
  <c r="AW97" i="8"/>
  <c r="AZ97" i="8" s="1"/>
  <c r="AM97" i="8" s="1"/>
  <c r="AY97" i="8"/>
  <c r="BA97" i="8"/>
  <c r="BC97" i="8"/>
  <c r="BE97" i="8" s="1"/>
  <c r="AI97" i="8" s="1"/>
  <c r="BI97" i="8"/>
  <c r="BK97" i="8"/>
  <c r="BN97" i="8" s="1"/>
  <c r="AO97" i="8" s="1"/>
  <c r="BO97" i="8"/>
  <c r="BQ97" i="8"/>
  <c r="BS97" i="8" s="1"/>
  <c r="AK97" i="8" s="1"/>
  <c r="BW97" i="8"/>
  <c r="BY97" i="8"/>
  <c r="CB97" i="8" s="1"/>
  <c r="AQ97" i="8" s="1"/>
  <c r="CC97" i="8"/>
  <c r="T98" i="8"/>
  <c r="V98" i="8"/>
  <c r="X98" i="8"/>
  <c r="Z98" i="8"/>
  <c r="AB98" i="8"/>
  <c r="AL98" i="8"/>
  <c r="AP98" i="8"/>
  <c r="AT98" i="8"/>
  <c r="AX98" i="8" s="1"/>
  <c r="AH98" i="8" s="1"/>
  <c r="AV98" i="8"/>
  <c r="BB98" i="8"/>
  <c r="BD98" i="8"/>
  <c r="BG98" i="8" s="1"/>
  <c r="AN98" i="8" s="1"/>
  <c r="BH98" i="8"/>
  <c r="BJ98" i="8"/>
  <c r="BL98" i="8" s="1"/>
  <c r="AJ98" i="8" s="1"/>
  <c r="BP98" i="8"/>
  <c r="BR98" i="8"/>
  <c r="BV98" i="8"/>
  <c r="BX98" i="8"/>
  <c r="BZ98" i="8"/>
  <c r="AZ99" i="8"/>
  <c r="AM99" i="8" s="1"/>
  <c r="AV99" i="8"/>
  <c r="AT99" i="8"/>
  <c r="AX99" i="8" s="1"/>
  <c r="AH99" i="8" s="1"/>
  <c r="BJ99" i="8"/>
  <c r="BH99" i="8"/>
  <c r="CB99" i="8"/>
  <c r="BZ99" i="8"/>
  <c r="BX99" i="8"/>
  <c r="BV99" i="8"/>
  <c r="U99" i="8"/>
  <c r="W99" i="8"/>
  <c r="Y99" i="8"/>
  <c r="AA99" i="8"/>
  <c r="AC99" i="8"/>
  <c r="AK99" i="8"/>
  <c r="AU99" i="8"/>
  <c r="AY99" i="8"/>
  <c r="BC99" i="8"/>
  <c r="BE99" i="8" s="1"/>
  <c r="AI99" i="8" s="1"/>
  <c r="BG99" i="8"/>
  <c r="AN99" i="8" s="1"/>
  <c r="BK99" i="8"/>
  <c r="BN99" i="8" s="1"/>
  <c r="AO99" i="8" s="1"/>
  <c r="BO99" i="8"/>
  <c r="BY99" i="8"/>
  <c r="AZ101" i="8"/>
  <c r="AM101" i="8" s="1"/>
  <c r="AV101" i="8"/>
  <c r="AT101" i="8"/>
  <c r="AX101" i="8" s="1"/>
  <c r="AH101" i="8" s="1"/>
  <c r="T101" i="8"/>
  <c r="BN101" i="8"/>
  <c r="AO101" i="8" s="1"/>
  <c r="BL101" i="8"/>
  <c r="AJ101" i="8" s="1"/>
  <c r="BJ101" i="8"/>
  <c r="BH101" i="8"/>
  <c r="V101" i="8"/>
  <c r="CB101" i="8"/>
  <c r="BZ101" i="8"/>
  <c r="BX101" i="8"/>
  <c r="BV101" i="8"/>
  <c r="AL101" i="8"/>
  <c r="X101" i="8"/>
  <c r="AA101" i="8"/>
  <c r="AQ101" i="8"/>
  <c r="AU101" i="8"/>
  <c r="AY101" i="8"/>
  <c r="BK101" i="8"/>
  <c r="BW101" i="8"/>
  <c r="CA101" i="8"/>
  <c r="Z102" i="8"/>
  <c r="AP102" i="8"/>
  <c r="BB102" i="8"/>
  <c r="BF102" i="8"/>
  <c r="BR102" i="8"/>
  <c r="Z101" i="8"/>
  <c r="AB101" i="8"/>
  <c r="AP101" i="8"/>
  <c r="BB101" i="8"/>
  <c r="BG101" i="8" s="1"/>
  <c r="AN101" i="8" s="1"/>
  <c r="BD101" i="8"/>
  <c r="BP101" i="8"/>
  <c r="BR101" i="8"/>
  <c r="Y102" i="8"/>
  <c r="AA102" i="8"/>
  <c r="AC102" i="8"/>
  <c r="AQ102" i="8"/>
  <c r="AU102" i="8"/>
  <c r="AW102" i="8"/>
  <c r="AZ102" i="8" s="1"/>
  <c r="AM102" i="8" s="1"/>
  <c r="AY102" i="8"/>
  <c r="BI102" i="8"/>
  <c r="BK102" i="8"/>
  <c r="BN102" i="8" s="1"/>
  <c r="AO102" i="8" s="1"/>
  <c r="BW102" i="8"/>
  <c r="BY102" i="8"/>
  <c r="Z74" i="8"/>
  <c r="BF74" i="8"/>
  <c r="BI71" i="8"/>
  <c r="AW71" i="8"/>
  <c r="V70" i="8"/>
  <c r="AL70" i="8"/>
  <c r="AV70" i="8"/>
  <c r="BJ70" i="8"/>
  <c r="BL70" i="8" s="1"/>
  <c r="AJ70" i="8" s="1"/>
  <c r="BZ70" i="8"/>
  <c r="U71" i="8"/>
  <c r="BC71" i="8"/>
  <c r="BE71" i="8" s="1"/>
  <c r="AI71" i="8" s="1"/>
  <c r="BO71" i="8"/>
  <c r="BB72" i="8"/>
  <c r="BG72" i="8" s="1"/>
  <c r="V74" i="8"/>
  <c r="AV74" i="8"/>
  <c r="BJ74" i="8"/>
  <c r="BL74" i="8" s="1"/>
  <c r="AJ74" i="8" s="1"/>
  <c r="BV74" i="8"/>
  <c r="BZ74" i="8"/>
  <c r="T70" i="8"/>
  <c r="X70" i="8"/>
  <c r="BH70" i="8"/>
  <c r="W71" i="8"/>
  <c r="BA71" i="8"/>
  <c r="BQ71" i="8"/>
  <c r="BS71" i="8" s="1"/>
  <c r="AK71" i="8" s="1"/>
  <c r="V72" i="8"/>
  <c r="T74" i="8"/>
  <c r="X74" i="8"/>
  <c r="AL74" i="8"/>
  <c r="BH74" i="8"/>
  <c r="BX74" i="8"/>
  <c r="CB74" i="8"/>
  <c r="U75" i="8"/>
  <c r="AI75" i="8"/>
  <c r="BA75" i="8"/>
  <c r="BE75" i="8"/>
  <c r="BO75" i="8"/>
  <c r="BS75" i="8"/>
  <c r="X63" i="8"/>
  <c r="V53" i="8"/>
  <c r="AT53" i="8"/>
  <c r="AX53" i="8" s="1"/>
  <c r="AH53" i="8" s="1"/>
  <c r="BH53" i="8"/>
  <c r="BV53" i="8"/>
  <c r="BC54" i="8"/>
  <c r="BT54" i="8"/>
  <c r="W56" i="8"/>
  <c r="BA56" i="8"/>
  <c r="BQ56" i="8"/>
  <c r="X52" i="8"/>
  <c r="T53" i="8"/>
  <c r="X53" i="8"/>
  <c r="BJ53" i="8"/>
  <c r="BX53" i="8"/>
  <c r="BZ53" i="8" s="1"/>
  <c r="AL53" i="8" s="1"/>
  <c r="AK54" i="8"/>
  <c r="U56" i="8"/>
  <c r="BC56" i="8"/>
  <c r="BE56" i="8" s="1"/>
  <c r="AI56" i="8" s="1"/>
  <c r="BO56" i="8"/>
  <c r="BS56" i="8"/>
  <c r="AK56" i="8" s="1"/>
  <c r="V68" i="8"/>
  <c r="W68" i="8" s="1"/>
  <c r="Z68" i="8"/>
  <c r="AA68" i="8" s="1"/>
  <c r="Z70" i="8"/>
  <c r="AB70" i="8"/>
  <c r="AP70" i="8"/>
  <c r="BB70" i="8"/>
  <c r="BD70" i="8"/>
  <c r="BG70" i="8" s="1"/>
  <c r="AN70" i="8" s="1"/>
  <c r="BF70" i="8"/>
  <c r="BP70" i="8"/>
  <c r="BR70" i="8"/>
  <c r="BT70" i="8"/>
  <c r="AZ75" i="8"/>
  <c r="AX75" i="8"/>
  <c r="AV75" i="8"/>
  <c r="AT75" i="8"/>
  <c r="AH75" i="8"/>
  <c r="T75" i="8"/>
  <c r="CC75" i="8"/>
  <c r="AW75" i="8"/>
  <c r="Y75" i="8"/>
  <c r="BN75" i="8"/>
  <c r="BL75" i="8"/>
  <c r="BJ75" i="8"/>
  <c r="BH75" i="8"/>
  <c r="AJ75" i="8"/>
  <c r="V75" i="8"/>
  <c r="BM75" i="8"/>
  <c r="BI75" i="8"/>
  <c r="AO75" i="8"/>
  <c r="CB75" i="8"/>
  <c r="BZ75" i="8"/>
  <c r="BX75" i="8"/>
  <c r="BV75" i="8"/>
  <c r="AL75" i="8"/>
  <c r="X75" i="8"/>
  <c r="BY75" i="8"/>
  <c r="AC75" i="8"/>
  <c r="AQ75" i="8"/>
  <c r="AY75" i="8"/>
  <c r="BW75" i="8"/>
  <c r="CE75" i="8"/>
  <c r="CA70" i="8"/>
  <c r="BY70" i="8"/>
  <c r="BW70" i="8"/>
  <c r="U70" i="8"/>
  <c r="W70" i="8"/>
  <c r="Y70" i="8"/>
  <c r="AA70" i="8"/>
  <c r="AC70" i="8"/>
  <c r="AK70" i="8"/>
  <c r="AQ70" i="8"/>
  <c r="AU70" i="8"/>
  <c r="AW70" i="8"/>
  <c r="AZ70" i="8" s="1"/>
  <c r="AM70" i="8" s="1"/>
  <c r="AY70" i="8"/>
  <c r="BA70" i="8"/>
  <c r="BC70" i="8"/>
  <c r="BE70" i="8" s="1"/>
  <c r="AI70" i="8" s="1"/>
  <c r="BI70" i="8"/>
  <c r="BK70" i="8"/>
  <c r="BN70" i="8" s="1"/>
  <c r="AO70" i="8" s="1"/>
  <c r="BO70" i="8"/>
  <c r="BQ70" i="8"/>
  <c r="BS70" i="8"/>
  <c r="BX70" i="8"/>
  <c r="CB70" i="8"/>
  <c r="AZ71" i="8"/>
  <c r="AM71" i="8" s="1"/>
  <c r="AV71" i="8"/>
  <c r="AT71" i="8"/>
  <c r="AX71" i="8" s="1"/>
  <c r="AH71" i="8" s="1"/>
  <c r="T71" i="8"/>
  <c r="BJ71" i="8"/>
  <c r="BH71" i="8"/>
  <c r="V71" i="8"/>
  <c r="CB71" i="8"/>
  <c r="BZ71" i="8"/>
  <c r="AL71" i="8" s="1"/>
  <c r="BX71" i="8"/>
  <c r="BV71" i="8"/>
  <c r="X71" i="8"/>
  <c r="AA71" i="8"/>
  <c r="AQ71" i="8"/>
  <c r="AU71" i="8"/>
  <c r="AY71" i="8"/>
  <c r="BK71" i="8"/>
  <c r="BN71" i="8" s="1"/>
  <c r="AO71" i="8" s="1"/>
  <c r="BW71" i="8"/>
  <c r="CA71" i="8"/>
  <c r="BC72" i="8"/>
  <c r="BE72" i="8" s="1"/>
  <c r="AI72" i="8" s="1"/>
  <c r="BA72" i="8"/>
  <c r="BD72" i="8"/>
  <c r="U72" i="8"/>
  <c r="BQ72" i="8"/>
  <c r="BO72" i="8"/>
  <c r="BP72" i="8"/>
  <c r="AP72" i="8"/>
  <c r="AK72" i="8"/>
  <c r="W72" i="8"/>
  <c r="AB72" i="8"/>
  <c r="BF72" i="8"/>
  <c r="AA75" i="8"/>
  <c r="AM75" i="8"/>
  <c r="AU75" i="8"/>
  <c r="BK75" i="8"/>
  <c r="CA75" i="8"/>
  <c r="Z71" i="8"/>
  <c r="AB71" i="8"/>
  <c r="BB71" i="8"/>
  <c r="BD71" i="8"/>
  <c r="BP71" i="8"/>
  <c r="BR71" i="8"/>
  <c r="BU71" i="8" s="1"/>
  <c r="AP71" i="8" s="1"/>
  <c r="AY72" i="8"/>
  <c r="AW72" i="8"/>
  <c r="AZ72" i="8" s="1"/>
  <c r="AM72" i="8" s="1"/>
  <c r="AU72" i="8"/>
  <c r="BM72" i="8"/>
  <c r="BK72" i="8"/>
  <c r="BN72" i="8" s="1"/>
  <c r="AO72" i="8" s="1"/>
  <c r="BI72" i="8"/>
  <c r="BY72" i="8"/>
  <c r="BW72" i="8"/>
  <c r="AQ72" i="8"/>
  <c r="Y72" i="8"/>
  <c r="AA72" i="8"/>
  <c r="AC72" i="8"/>
  <c r="AV72" i="8"/>
  <c r="BH72" i="8"/>
  <c r="AJ72" i="8"/>
  <c r="BV72" i="8"/>
  <c r="BG74" i="8"/>
  <c r="AN74" i="8" s="1"/>
  <c r="BC74" i="8"/>
  <c r="BE74" i="8" s="1"/>
  <c r="AI74" i="8" s="1"/>
  <c r="BA74" i="8"/>
  <c r="U74" i="8"/>
  <c r="BU74" i="8"/>
  <c r="AP74" i="8" s="1"/>
  <c r="BQ74" i="8"/>
  <c r="BS74" i="8" s="1"/>
  <c r="AK74" i="8" s="1"/>
  <c r="BO74" i="8"/>
  <c r="W74" i="8"/>
  <c r="AB74" i="8"/>
  <c r="BD74" i="8"/>
  <c r="BP74" i="8"/>
  <c r="BT74" i="8"/>
  <c r="V77" i="8"/>
  <c r="W77" i="8" s="1"/>
  <c r="Z77" i="8"/>
  <c r="AA77" i="8" s="1"/>
  <c r="T79" i="8"/>
  <c r="V79" i="8"/>
  <c r="X79" i="8"/>
  <c r="Z79" i="8"/>
  <c r="AB79" i="8"/>
  <c r="AL79" i="8"/>
  <c r="AP79" i="8"/>
  <c r="AT79" i="8"/>
  <c r="AX79" i="8" s="1"/>
  <c r="AH79" i="8" s="1"/>
  <c r="AV79" i="8"/>
  <c r="BB79" i="8"/>
  <c r="BD79" i="8"/>
  <c r="BG79" i="8" s="1"/>
  <c r="AN79" i="8" s="1"/>
  <c r="BF79" i="8"/>
  <c r="BH79" i="8"/>
  <c r="BJ79" i="8"/>
  <c r="BL79" i="8" s="1"/>
  <c r="AJ79" i="8" s="1"/>
  <c r="BP79" i="8"/>
  <c r="BR79" i="8"/>
  <c r="BT79" i="8"/>
  <c r="BV79" i="8"/>
  <c r="BX79" i="8"/>
  <c r="BZ79" i="8"/>
  <c r="CB79" i="8"/>
  <c r="U80" i="8"/>
  <c r="W80" i="8"/>
  <c r="Y80" i="8"/>
  <c r="AA80" i="8"/>
  <c r="AC80" i="8"/>
  <c r="AU80" i="8"/>
  <c r="AW80" i="8"/>
  <c r="AZ80" i="8" s="1"/>
  <c r="AM80" i="8" s="1"/>
  <c r="AY80" i="8"/>
  <c r="BA80" i="8"/>
  <c r="BC80" i="8"/>
  <c r="BE80" i="8" s="1"/>
  <c r="AI80" i="8" s="1"/>
  <c r="BI80" i="8"/>
  <c r="BK80" i="8"/>
  <c r="BN80" i="8" s="1"/>
  <c r="AO80" i="8" s="1"/>
  <c r="BM80" i="8"/>
  <c r="BO80" i="8"/>
  <c r="BQ80" i="8"/>
  <c r="BS80" i="8" s="1"/>
  <c r="AK80" i="8" s="1"/>
  <c r="BW80" i="8"/>
  <c r="BY80" i="8"/>
  <c r="CB80" i="8" s="1"/>
  <c r="AQ80" i="8" s="1"/>
  <c r="CA80" i="8"/>
  <c r="BF81" i="8"/>
  <c r="BD81" i="8"/>
  <c r="BB81" i="8"/>
  <c r="BG81" i="8"/>
  <c r="BC81" i="8"/>
  <c r="BA81" i="8"/>
  <c r="BE81" i="8" s="1"/>
  <c r="AI81" i="8" s="1"/>
  <c r="BR81" i="8"/>
  <c r="BP81" i="8"/>
  <c r="AP81" i="8"/>
  <c r="BT81" i="8"/>
  <c r="BQ81" i="8"/>
  <c r="BO81" i="8"/>
  <c r="T81" i="8"/>
  <c r="V81" i="8"/>
  <c r="Z81" i="8"/>
  <c r="AB81" i="8"/>
  <c r="AN81" i="8"/>
  <c r="Y74" i="8"/>
  <c r="AA74" i="8"/>
  <c r="AC74" i="8"/>
  <c r="AQ74" i="8"/>
  <c r="AU74" i="8"/>
  <c r="AW74" i="8"/>
  <c r="AY74" i="8"/>
  <c r="BI74" i="8"/>
  <c r="BK74" i="8"/>
  <c r="BN74" i="8" s="1"/>
  <c r="AO74" i="8" s="1"/>
  <c r="BW74" i="8"/>
  <c r="BY74" i="8"/>
  <c r="CC74" i="8"/>
  <c r="Z75" i="8"/>
  <c r="AB75" i="8"/>
  <c r="AN75" i="8"/>
  <c r="AP75" i="8"/>
  <c r="BB75" i="8"/>
  <c r="BD75" i="8"/>
  <c r="BP75" i="8"/>
  <c r="BR75" i="8"/>
  <c r="U79" i="8"/>
  <c r="W79" i="8"/>
  <c r="Y79" i="8"/>
  <c r="AA79" i="8"/>
  <c r="AC79" i="8"/>
  <c r="AK79" i="8"/>
  <c r="AQ79" i="8"/>
  <c r="AU79" i="8"/>
  <c r="AW79" i="8"/>
  <c r="AZ79" i="8" s="1"/>
  <c r="AM79" i="8" s="1"/>
  <c r="AY79" i="8"/>
  <c r="BA79" i="8"/>
  <c r="BC79" i="8"/>
  <c r="BE79" i="8" s="1"/>
  <c r="AI79" i="8" s="1"/>
  <c r="BI79" i="8"/>
  <c r="BK79" i="8"/>
  <c r="BN79" i="8" s="1"/>
  <c r="AO79" i="8" s="1"/>
  <c r="BO79" i="8"/>
  <c r="BQ79" i="8"/>
  <c r="BS79" i="8"/>
  <c r="BW79" i="8"/>
  <c r="BY79" i="8"/>
  <c r="CC79" i="8"/>
  <c r="T80" i="8"/>
  <c r="V80" i="8"/>
  <c r="X80" i="8"/>
  <c r="Z80" i="8"/>
  <c r="AB80" i="8"/>
  <c r="AT80" i="8"/>
  <c r="AX80" i="8" s="1"/>
  <c r="AH80" i="8" s="1"/>
  <c r="AV80" i="8"/>
  <c r="BB80" i="8"/>
  <c r="BD80" i="8"/>
  <c r="BG80" i="8" s="1"/>
  <c r="AN80" i="8" s="1"/>
  <c r="BH80" i="8"/>
  <c r="BJ80" i="8"/>
  <c r="BL80" i="8"/>
  <c r="AJ80" i="8" s="1"/>
  <c r="BP80" i="8"/>
  <c r="BR80" i="8"/>
  <c r="BU80" i="8" s="1"/>
  <c r="AP80" i="8" s="1"/>
  <c r="BV80" i="8"/>
  <c r="BX80" i="8"/>
  <c r="BZ80" i="8"/>
  <c r="AL80" i="8" s="1"/>
  <c r="AV81" i="8"/>
  <c r="AT81" i="8"/>
  <c r="AX81" i="8" s="1"/>
  <c r="AH81" i="8" s="1"/>
  <c r="AY81" i="8"/>
  <c r="AW81" i="8"/>
  <c r="AZ81" i="8" s="1"/>
  <c r="AM81" i="8" s="1"/>
  <c r="AU81" i="8"/>
  <c r="BL81" i="8"/>
  <c r="AJ81" i="8" s="1"/>
  <c r="BJ81" i="8"/>
  <c r="BH81" i="8"/>
  <c r="BM81" i="8"/>
  <c r="BK81" i="8"/>
  <c r="BN81" i="8" s="1"/>
  <c r="AO81" i="8" s="1"/>
  <c r="BI81" i="8"/>
  <c r="CB81" i="8"/>
  <c r="BZ81" i="8"/>
  <c r="BX81" i="8"/>
  <c r="BV81" i="8"/>
  <c r="CA81" i="8"/>
  <c r="BY81" i="8"/>
  <c r="BW81" i="8"/>
  <c r="AQ81" i="8"/>
  <c r="U81" i="8"/>
  <c r="W81" i="8"/>
  <c r="Y81" i="8"/>
  <c r="AA81" i="8"/>
  <c r="AC81" i="8"/>
  <c r="AK81" i="8"/>
  <c r="U83" i="8"/>
  <c r="W83" i="8"/>
  <c r="Y83" i="8"/>
  <c r="AA83" i="8"/>
  <c r="AC83" i="8"/>
  <c r="AK83" i="8"/>
  <c r="AQ83" i="8"/>
  <c r="AU83" i="8"/>
  <c r="AZ83" i="8" s="1"/>
  <c r="AM83" i="8" s="1"/>
  <c r="AW83" i="8"/>
  <c r="AY83" i="8"/>
  <c r="BA83" i="8"/>
  <c r="BC83" i="8"/>
  <c r="BE83" i="8" s="1"/>
  <c r="AI83" i="8" s="1"/>
  <c r="BI83" i="8"/>
  <c r="BK83" i="8"/>
  <c r="BN83" i="8" s="1"/>
  <c r="AO83" i="8" s="1"/>
  <c r="BM83" i="8"/>
  <c r="BO83" i="8"/>
  <c r="BQ83" i="8"/>
  <c r="BS83" i="8"/>
  <c r="BU83" i="8"/>
  <c r="BW83" i="8"/>
  <c r="BY83" i="8"/>
  <c r="CA83" i="8"/>
  <c r="T84" i="8"/>
  <c r="V84" i="8"/>
  <c r="X84" i="8"/>
  <c r="Z84" i="8"/>
  <c r="AB84" i="8"/>
  <c r="AH84" i="8"/>
  <c r="AJ84" i="8"/>
  <c r="AL84" i="8"/>
  <c r="AN84" i="8"/>
  <c r="AP84" i="8"/>
  <c r="AT84" i="8"/>
  <c r="AV84" i="8"/>
  <c r="AX84" i="8"/>
  <c r="AZ84" i="8"/>
  <c r="BB84" i="8"/>
  <c r="BD84" i="8"/>
  <c r="BF84" i="8"/>
  <c r="BH84" i="8"/>
  <c r="BJ84" i="8"/>
  <c r="BL84" i="8"/>
  <c r="BN84" i="8"/>
  <c r="BP84" i="8"/>
  <c r="BR84" i="8"/>
  <c r="BT84" i="8"/>
  <c r="BV84" i="8"/>
  <c r="BX84" i="8"/>
  <c r="BZ84" i="8"/>
  <c r="CB84" i="8"/>
  <c r="T83" i="8"/>
  <c r="CC83" i="8" s="1"/>
  <c r="V83" i="8"/>
  <c r="X83" i="8"/>
  <c r="Z83" i="8"/>
  <c r="CE83" i="8" s="1"/>
  <c r="AB83" i="8"/>
  <c r="AH83" i="8"/>
  <c r="AL83" i="8"/>
  <c r="AP83" i="8"/>
  <c r="AT83" i="8"/>
  <c r="AV83" i="8"/>
  <c r="AX83" i="8"/>
  <c r="BB83" i="8"/>
  <c r="BG83" i="8" s="1"/>
  <c r="AN83" i="8" s="1"/>
  <c r="BD83" i="8"/>
  <c r="BH83" i="8"/>
  <c r="BJ83" i="8"/>
  <c r="BL83" i="8"/>
  <c r="AJ83" i="8" s="1"/>
  <c r="BP83" i="8"/>
  <c r="BR83" i="8"/>
  <c r="BV83" i="8"/>
  <c r="BX83" i="8"/>
  <c r="BZ83" i="8"/>
  <c r="U84" i="8"/>
  <c r="W84" i="8"/>
  <c r="Y84" i="8"/>
  <c r="AA84" i="8"/>
  <c r="AC84" i="8"/>
  <c r="AI84" i="8"/>
  <c r="AK84" i="8"/>
  <c r="AM84" i="8"/>
  <c r="AO84" i="8"/>
  <c r="AQ84" i="8"/>
  <c r="AU84" i="8"/>
  <c r="AW84" i="8"/>
  <c r="AY84" i="8"/>
  <c r="BA84" i="8"/>
  <c r="BC84" i="8"/>
  <c r="BE84" i="8"/>
  <c r="BI84" i="8"/>
  <c r="BK84" i="8"/>
  <c r="BO84" i="8"/>
  <c r="BQ84" i="8"/>
  <c r="BS84" i="8"/>
  <c r="BW84" i="8"/>
  <c r="BY84" i="8"/>
  <c r="CC84" i="8"/>
  <c r="V59" i="8"/>
  <c r="W59" i="8" s="1"/>
  <c r="Y59" i="8"/>
  <c r="AA59" i="8" s="1"/>
  <c r="AY61" i="8"/>
  <c r="AW61" i="8"/>
  <c r="AZ61" i="8" s="1"/>
  <c r="AM61" i="8" s="1"/>
  <c r="AU61" i="8"/>
  <c r="Y61" i="8"/>
  <c r="AV61" i="8"/>
  <c r="AT61" i="8"/>
  <c r="AX61" i="8" s="1"/>
  <c r="AH61" i="8" s="1"/>
  <c r="BM61" i="8"/>
  <c r="BK61" i="8"/>
  <c r="BN61" i="8" s="1"/>
  <c r="AO61" i="8" s="1"/>
  <c r="BI61" i="8"/>
  <c r="AA61" i="8"/>
  <c r="BJ61" i="8"/>
  <c r="BL61" i="8" s="1"/>
  <c r="AJ61" i="8" s="1"/>
  <c r="BH61" i="8"/>
  <c r="V61" i="8"/>
  <c r="CB62" i="8"/>
  <c r="AQ62" i="8" s="1"/>
  <c r="BE61" i="8"/>
  <c r="AI61" i="8" s="1"/>
  <c r="BC61" i="8"/>
  <c r="BA61" i="8"/>
  <c r="U61" i="8"/>
  <c r="BF61" i="8"/>
  <c r="BD61" i="8"/>
  <c r="BG61" i="8" s="1"/>
  <c r="AN61" i="8" s="1"/>
  <c r="BB61" i="8"/>
  <c r="Z61" i="8"/>
  <c r="BU61" i="8"/>
  <c r="BS61" i="8"/>
  <c r="BQ61" i="8"/>
  <c r="BO61" i="8"/>
  <c r="AK61" i="8"/>
  <c r="W61" i="8"/>
  <c r="BT61" i="8"/>
  <c r="BR61" i="8"/>
  <c r="BP61" i="8"/>
  <c r="AP61" i="8"/>
  <c r="AB61" i="8"/>
  <c r="T61" i="8"/>
  <c r="X61" i="8"/>
  <c r="AL61" i="8"/>
  <c r="BV61" i="8"/>
  <c r="BX61" i="8"/>
  <c r="BZ61" i="8"/>
  <c r="CB61" i="8"/>
  <c r="U62" i="8"/>
  <c r="W62" i="8"/>
  <c r="Y62" i="8"/>
  <c r="AA62" i="8"/>
  <c r="AC62" i="8"/>
  <c r="AU62" i="8"/>
  <c r="AW62" i="8"/>
  <c r="AZ62" i="8" s="1"/>
  <c r="AM62" i="8" s="1"/>
  <c r="AY62" i="8"/>
  <c r="BA62" i="8"/>
  <c r="BC62" i="8"/>
  <c r="BE62" i="8" s="1"/>
  <c r="AI62" i="8" s="1"/>
  <c r="BI62" i="8"/>
  <c r="BK62" i="8"/>
  <c r="BN62" i="8" s="1"/>
  <c r="AO62" i="8" s="1"/>
  <c r="BM62" i="8"/>
  <c r="BO62" i="8"/>
  <c r="BQ62" i="8"/>
  <c r="BS62" i="8"/>
  <c r="AK62" i="8" s="1"/>
  <c r="BW62" i="8"/>
  <c r="BY62" i="8"/>
  <c r="CA62" i="8"/>
  <c r="BF63" i="8"/>
  <c r="BD63" i="8"/>
  <c r="BG63" i="8" s="1"/>
  <c r="AN63" i="8" s="1"/>
  <c r="BB63" i="8"/>
  <c r="BR63" i="8"/>
  <c r="BP63" i="8"/>
  <c r="AP63" i="8"/>
  <c r="T63" i="8"/>
  <c r="V63" i="8"/>
  <c r="Z63" i="8"/>
  <c r="AB63" i="8"/>
  <c r="AL63" i="8"/>
  <c r="AQ63" i="8"/>
  <c r="BA63" i="8"/>
  <c r="BI63" i="8"/>
  <c r="BQ63" i="8"/>
  <c r="BW63" i="8"/>
  <c r="BN65" i="8"/>
  <c r="AO65" i="8" s="1"/>
  <c r="AC61" i="8"/>
  <c r="AQ61" i="8"/>
  <c r="BW61" i="8"/>
  <c r="BY61" i="8"/>
  <c r="T62" i="8"/>
  <c r="V62" i="8"/>
  <c r="X62" i="8"/>
  <c r="Z62" i="8"/>
  <c r="AB62" i="8"/>
  <c r="AT62" i="8"/>
  <c r="AX62" i="8" s="1"/>
  <c r="AH62" i="8" s="1"/>
  <c r="AV62" i="8"/>
  <c r="BB62" i="8"/>
  <c r="BD62" i="8"/>
  <c r="BG62" i="8" s="1"/>
  <c r="AN62" i="8" s="1"/>
  <c r="BH62" i="8"/>
  <c r="BJ62" i="8"/>
  <c r="BL62" i="8" s="1"/>
  <c r="AJ62" i="8" s="1"/>
  <c r="BP62" i="8"/>
  <c r="BR62" i="8"/>
  <c r="BU62" i="8" s="1"/>
  <c r="AP62" i="8" s="1"/>
  <c r="BV62" i="8"/>
  <c r="BX62" i="8"/>
  <c r="BZ62" i="8" s="1"/>
  <c r="AL62" i="8" s="1"/>
  <c r="AZ63" i="8"/>
  <c r="AM63" i="8" s="1"/>
  <c r="AV63" i="8"/>
  <c r="AT63" i="8"/>
  <c r="AX63" i="8" s="1"/>
  <c r="AH63" i="8" s="1"/>
  <c r="BJ63" i="8"/>
  <c r="BL63" i="8" s="1"/>
  <c r="AJ63" i="8" s="1"/>
  <c r="BH63" i="8"/>
  <c r="CB63" i="8"/>
  <c r="BZ63" i="8"/>
  <c r="BX63" i="8"/>
  <c r="BV63" i="8"/>
  <c r="U63" i="8"/>
  <c r="W63" i="8"/>
  <c r="Y63" i="8"/>
  <c r="AA63" i="8"/>
  <c r="AC63" i="8"/>
  <c r="AK63" i="8"/>
  <c r="AU63" i="8"/>
  <c r="AY63" i="8"/>
  <c r="BC63" i="8"/>
  <c r="BE63" i="8" s="1"/>
  <c r="AI63" i="8" s="1"/>
  <c r="BK63" i="8"/>
  <c r="BN63" i="8" s="1"/>
  <c r="AO63" i="8" s="1"/>
  <c r="BO63" i="8"/>
  <c r="BY63" i="8"/>
  <c r="U65" i="8"/>
  <c r="W65" i="8"/>
  <c r="Y65" i="8"/>
  <c r="AA65" i="8"/>
  <c r="AC65" i="8"/>
  <c r="AK65" i="8"/>
  <c r="AQ65" i="8"/>
  <c r="AU65" i="8"/>
  <c r="AZ65" i="8" s="1"/>
  <c r="AM65" i="8" s="1"/>
  <c r="AW65" i="8"/>
  <c r="AY65" i="8"/>
  <c r="BA65" i="8"/>
  <c r="BC65" i="8"/>
  <c r="BE65" i="8"/>
  <c r="AI65" i="8" s="1"/>
  <c r="BI65" i="8"/>
  <c r="BK65" i="8"/>
  <c r="BM65" i="8"/>
  <c r="BO65" i="8"/>
  <c r="BQ65" i="8"/>
  <c r="BS65" i="8"/>
  <c r="BU65" i="8"/>
  <c r="BW65" i="8"/>
  <c r="BY65" i="8"/>
  <c r="CA65" i="8"/>
  <c r="T66" i="8"/>
  <c r="V66" i="8"/>
  <c r="X66" i="8"/>
  <c r="Z66" i="8"/>
  <c r="AB66" i="8"/>
  <c r="AH66" i="8"/>
  <c r="AJ66" i="8"/>
  <c r="AL66" i="8"/>
  <c r="AN66" i="8"/>
  <c r="AP66" i="8"/>
  <c r="AT66" i="8"/>
  <c r="AV66" i="8"/>
  <c r="AX66" i="8"/>
  <c r="AZ66" i="8"/>
  <c r="BB66" i="8"/>
  <c r="BD66" i="8"/>
  <c r="BF66" i="8"/>
  <c r="BH66" i="8"/>
  <c r="BJ66" i="8"/>
  <c r="BL66" i="8"/>
  <c r="BN66" i="8"/>
  <c r="BP66" i="8"/>
  <c r="BR66" i="8"/>
  <c r="BT66" i="8"/>
  <c r="BV66" i="8"/>
  <c r="BX66" i="8"/>
  <c r="BZ66" i="8"/>
  <c r="CB66" i="8"/>
  <c r="T65" i="8"/>
  <c r="CC65" i="8" s="1"/>
  <c r="V65" i="8"/>
  <c r="X65" i="8"/>
  <c r="Z65" i="8"/>
  <c r="CE65" i="8" s="1"/>
  <c r="AB65" i="8"/>
  <c r="AL65" i="8"/>
  <c r="AP65" i="8"/>
  <c r="AT65" i="8"/>
  <c r="AV65" i="8"/>
  <c r="AX65" i="8"/>
  <c r="AH65" i="8" s="1"/>
  <c r="BB65" i="8"/>
  <c r="BG65" i="8" s="1"/>
  <c r="AN65" i="8" s="1"/>
  <c r="BD65" i="8"/>
  <c r="BH65" i="8"/>
  <c r="BJ65" i="8"/>
  <c r="BL65" i="8" s="1"/>
  <c r="AJ65" i="8" s="1"/>
  <c r="BP65" i="8"/>
  <c r="BR65" i="8"/>
  <c r="BV65" i="8"/>
  <c r="BX65" i="8"/>
  <c r="BZ65" i="8"/>
  <c r="U66" i="8"/>
  <c r="W66" i="8"/>
  <c r="Y66" i="8"/>
  <c r="AA66" i="8"/>
  <c r="AC66" i="8"/>
  <c r="AI66" i="8"/>
  <c r="AK66" i="8"/>
  <c r="AM66" i="8"/>
  <c r="AO66" i="8"/>
  <c r="AQ66" i="8"/>
  <c r="AU66" i="8"/>
  <c r="AW66" i="8"/>
  <c r="AY66" i="8"/>
  <c r="BA66" i="8"/>
  <c r="BC66" i="8"/>
  <c r="BE66" i="8"/>
  <c r="BI66" i="8"/>
  <c r="BK66" i="8"/>
  <c r="BO66" i="8"/>
  <c r="BQ66" i="8"/>
  <c r="BS66" i="8"/>
  <c r="BW66" i="8"/>
  <c r="BY66" i="8"/>
  <c r="CC66" i="8"/>
  <c r="Z50" i="8"/>
  <c r="AA50" i="8" s="1"/>
  <c r="BF52" i="8"/>
  <c r="BD52" i="8"/>
  <c r="BB52" i="8"/>
  <c r="BT52" i="8"/>
  <c r="BR52" i="8"/>
  <c r="BP52" i="8"/>
  <c r="AP52" i="8"/>
  <c r="T52" i="8"/>
  <c r="V52" i="8"/>
  <c r="Z52" i="8"/>
  <c r="AB52" i="8"/>
  <c r="AK52" i="8"/>
  <c r="AW52" i="8"/>
  <c r="AZ52" i="8" s="1"/>
  <c r="AM52" i="8" s="1"/>
  <c r="BA52" i="8"/>
  <c r="BI52" i="8"/>
  <c r="BQ52" i="8"/>
  <c r="BU52" i="8"/>
  <c r="V50" i="8"/>
  <c r="W50" i="8" s="1"/>
  <c r="AV52" i="8"/>
  <c r="AT52" i="8"/>
  <c r="AX52" i="8" s="1"/>
  <c r="AH52" i="8" s="1"/>
  <c r="BJ52" i="8"/>
  <c r="BL52" i="8" s="1"/>
  <c r="AJ52" i="8" s="1"/>
  <c r="BH52" i="8"/>
  <c r="CB52" i="8"/>
  <c r="BZ52" i="8"/>
  <c r="BX52" i="8"/>
  <c r="BV52" i="8"/>
  <c r="AL52" i="8"/>
  <c r="U52" i="8"/>
  <c r="W52" i="8"/>
  <c r="Y52" i="8"/>
  <c r="AA52" i="8"/>
  <c r="AC52" i="8"/>
  <c r="AQ52" i="8"/>
  <c r="AU52" i="8"/>
  <c r="AY52" i="8"/>
  <c r="BC52" i="8"/>
  <c r="BE52" i="8" s="1"/>
  <c r="AI52" i="8" s="1"/>
  <c r="BG52" i="8"/>
  <c r="AN52" i="8" s="1"/>
  <c r="BK52" i="8"/>
  <c r="BN52" i="8" s="1"/>
  <c r="AO52" i="8" s="1"/>
  <c r="BO52" i="8"/>
  <c r="BS52" i="8"/>
  <c r="BW52" i="8"/>
  <c r="CA52" i="8"/>
  <c r="BF53" i="8"/>
  <c r="BD53" i="8"/>
  <c r="BB53" i="8"/>
  <c r="Z53" i="8"/>
  <c r="BG53" i="8"/>
  <c r="AN53" i="8" s="1"/>
  <c r="BC53" i="8"/>
  <c r="BE53" i="8" s="1"/>
  <c r="AI53" i="8" s="1"/>
  <c r="BA53" i="8"/>
  <c r="U53" i="8"/>
  <c r="BT53" i="8"/>
  <c r="BR53" i="8"/>
  <c r="BP53" i="8"/>
  <c r="AB53" i="8"/>
  <c r="BU53" i="8"/>
  <c r="AP53" i="8" s="1"/>
  <c r="BQ53" i="8"/>
  <c r="BS53" i="8" s="1"/>
  <c r="AK53" i="8" s="1"/>
  <c r="BO53" i="8"/>
  <c r="W53" i="8"/>
  <c r="Y53" i="8"/>
  <c r="AA53" i="8"/>
  <c r="AC53" i="8"/>
  <c r="AU53" i="8"/>
  <c r="AW53" i="8"/>
  <c r="AZ53" i="8" s="1"/>
  <c r="AM53" i="8" s="1"/>
  <c r="AS53" i="8" s="1"/>
  <c r="AY53" i="8"/>
  <c r="BI53" i="8"/>
  <c r="BK53" i="8"/>
  <c r="BN53" i="8" s="1"/>
  <c r="AO53" i="8" s="1"/>
  <c r="BW53" i="8"/>
  <c r="BY53" i="8"/>
  <c r="CB53" i="8" s="1"/>
  <c r="AQ53" i="8" s="1"/>
  <c r="CC53" i="8"/>
  <c r="BF54" i="8"/>
  <c r="BD54" i="8"/>
  <c r="BG54" i="8" s="1"/>
  <c r="AN54" i="8" s="1"/>
  <c r="BB54" i="8"/>
  <c r="BR54" i="8"/>
  <c r="BP54" i="8"/>
  <c r="AP54" i="8"/>
  <c r="T54" i="8"/>
  <c r="V54" i="8"/>
  <c r="X54" i="8"/>
  <c r="Z54" i="8"/>
  <c r="AB54" i="8"/>
  <c r="AL54" i="8"/>
  <c r="AQ54" i="8"/>
  <c r="BA54" i="8"/>
  <c r="BE54" i="8"/>
  <c r="AI54" i="8" s="1"/>
  <c r="BI54" i="8"/>
  <c r="BQ54" i="8"/>
  <c r="BW54" i="8"/>
  <c r="Y56" i="8"/>
  <c r="AZ54" i="8"/>
  <c r="AV54" i="8"/>
  <c r="AT54" i="8"/>
  <c r="AX54" i="8" s="1"/>
  <c r="AH54" i="8" s="1"/>
  <c r="BJ54" i="8"/>
  <c r="BL54" i="8" s="1"/>
  <c r="AJ54" i="8" s="1"/>
  <c r="BH54" i="8"/>
  <c r="CB54" i="8"/>
  <c r="BZ54" i="8"/>
  <c r="BX54" i="8"/>
  <c r="BV54" i="8"/>
  <c r="Y54" i="8"/>
  <c r="AA54" i="8"/>
  <c r="AC54" i="8"/>
  <c r="AM54" i="8"/>
  <c r="AU54" i="8"/>
  <c r="AY54" i="8"/>
  <c r="BK54" i="8"/>
  <c r="BN54" i="8" s="1"/>
  <c r="AO54" i="8" s="1"/>
  <c r="BY54" i="8"/>
  <c r="AV56" i="8"/>
  <c r="AT56" i="8"/>
  <c r="AX56" i="8" s="1"/>
  <c r="AH56" i="8" s="1"/>
  <c r="T56" i="8"/>
  <c r="BJ56" i="8"/>
  <c r="BL56" i="8" s="1"/>
  <c r="AJ56" i="8" s="1"/>
  <c r="BH56" i="8"/>
  <c r="V56" i="8"/>
  <c r="BM56" i="8"/>
  <c r="BK56" i="8"/>
  <c r="BN56" i="8" s="1"/>
  <c r="AO56" i="8" s="1"/>
  <c r="BI56" i="8"/>
  <c r="BX56" i="8"/>
  <c r="BZ56" i="8" s="1"/>
  <c r="AL56" i="8" s="1"/>
  <c r="BV56" i="8"/>
  <c r="X56" i="8"/>
  <c r="CA56" i="8"/>
  <c r="BY56" i="8"/>
  <c r="CB56" i="8" s="1"/>
  <c r="AQ56" i="8" s="1"/>
  <c r="BW56" i="8"/>
  <c r="AA56" i="8"/>
  <c r="AU56" i="8"/>
  <c r="AZ56" i="8" s="1"/>
  <c r="AM56" i="8" s="1"/>
  <c r="AY56" i="8"/>
  <c r="Z57" i="8"/>
  <c r="AB57" i="8"/>
  <c r="AN57" i="8"/>
  <c r="AP57" i="8"/>
  <c r="BB57" i="8"/>
  <c r="BD57" i="8"/>
  <c r="BF57" i="8"/>
  <c r="BP57" i="8"/>
  <c r="BR57" i="8"/>
  <c r="BT57" i="8"/>
  <c r="Z56" i="8"/>
  <c r="AB56" i="8"/>
  <c r="BB56" i="8"/>
  <c r="BD56" i="8"/>
  <c r="BP56" i="8"/>
  <c r="BR56" i="8"/>
  <c r="BU56" i="8" s="1"/>
  <c r="AP56" i="8" s="1"/>
  <c r="U57" i="8"/>
  <c r="W57" i="8"/>
  <c r="Y57" i="8"/>
  <c r="AA57" i="8"/>
  <c r="AC57" i="8"/>
  <c r="AI57" i="8"/>
  <c r="AR57" i="8" s="1"/>
  <c r="AK57" i="8"/>
  <c r="AM57" i="8"/>
  <c r="AO57" i="8"/>
  <c r="AQ57" i="8"/>
  <c r="AU57" i="8"/>
  <c r="AW57" i="8"/>
  <c r="AY57" i="8"/>
  <c r="BA57" i="8"/>
  <c r="BC57" i="8"/>
  <c r="BE57" i="8"/>
  <c r="BI57" i="8"/>
  <c r="BK57" i="8"/>
  <c r="BO57" i="8"/>
  <c r="BQ57" i="8"/>
  <c r="BS57" i="8"/>
  <c r="BW57" i="8"/>
  <c r="BY57" i="8"/>
  <c r="CC57" i="8"/>
  <c r="C233" i="6"/>
  <c r="C232" i="6"/>
  <c r="F59" i="8" s="1"/>
  <c r="C231" i="6"/>
  <c r="D50" i="8" s="1"/>
  <c r="C230" i="6"/>
  <c r="F77" i="8" s="1"/>
  <c r="C229" i="6"/>
  <c r="BT18" i="40"/>
  <c r="BS18" i="40"/>
  <c r="BR18" i="40"/>
  <c r="BU18" i="40" s="1"/>
  <c r="BT17" i="40"/>
  <c r="BS17" i="40"/>
  <c r="BR17" i="40"/>
  <c r="BU17" i="40" s="1"/>
  <c r="BT16" i="40"/>
  <c r="BS16" i="40"/>
  <c r="BR16" i="40"/>
  <c r="BU16" i="40" s="1"/>
  <c r="BS15" i="40"/>
  <c r="BT14" i="40"/>
  <c r="BS14" i="40"/>
  <c r="BR14" i="40"/>
  <c r="BU14" i="40" s="1"/>
  <c r="BS13" i="40"/>
  <c r="BT12" i="40"/>
  <c r="BS12" i="40"/>
  <c r="BR12" i="40"/>
  <c r="BU12" i="40" s="1"/>
  <c r="BS11" i="40"/>
  <c r="BT10" i="40"/>
  <c r="BS10" i="40"/>
  <c r="BR10" i="40"/>
  <c r="BU10" i="40" s="1"/>
  <c r="BS9" i="40"/>
  <c r="BT8" i="40"/>
  <c r="BS8" i="40"/>
  <c r="BR8" i="40"/>
  <c r="BU8" i="40" s="1"/>
  <c r="BT7" i="40"/>
  <c r="BS7" i="40"/>
  <c r="C210" i="6"/>
  <c r="BT13" i="40" s="1"/>
  <c r="C209" i="6"/>
  <c r="BR7" i="40" s="1"/>
  <c r="BU7" i="40" s="1"/>
  <c r="C208" i="6"/>
  <c r="BT15" i="40" s="1"/>
  <c r="C207" i="6"/>
  <c r="BT9" i="40" s="1"/>
  <c r="C206" i="6"/>
  <c r="C65" i="39" s="1"/>
  <c r="C201" i="6"/>
  <c r="F6" i="42" s="1"/>
  <c r="C200" i="6"/>
  <c r="C199" i="6"/>
  <c r="C198" i="6"/>
  <c r="F27" i="42" s="1"/>
  <c r="C197" i="6"/>
  <c r="C196" i="6"/>
  <c r="C195" i="6"/>
  <c r="C194" i="6"/>
  <c r="C193" i="6"/>
  <c r="L33" i="22" s="1"/>
  <c r="CE62" i="8" l="1"/>
  <c r="CE81" i="8"/>
  <c r="AG81" i="8" s="1"/>
  <c r="CC62" i="8"/>
  <c r="CC80" i="8"/>
  <c r="AE80" i="8" s="1"/>
  <c r="AZ74" i="8"/>
  <c r="AM74" i="8" s="1"/>
  <c r="BL71" i="8"/>
  <c r="AJ71" i="8" s="1"/>
  <c r="CC70" i="8"/>
  <c r="CD70" i="8" s="1"/>
  <c r="CE99" i="8"/>
  <c r="CC88" i="8"/>
  <c r="BG124" i="8"/>
  <c r="AN124" i="8" s="1"/>
  <c r="AG120" i="8"/>
  <c r="AF182" i="8"/>
  <c r="BR9" i="40"/>
  <c r="BU9" i="40" s="1"/>
  <c r="BR11" i="40"/>
  <c r="BU11" i="40" s="1"/>
  <c r="BR13" i="40"/>
  <c r="BU13" i="40" s="1"/>
  <c r="BR15" i="40"/>
  <c r="BU15" i="40" s="1"/>
  <c r="D68" i="8"/>
  <c r="D122" i="8"/>
  <c r="F104" i="8"/>
  <c r="D86" i="8"/>
  <c r="CE56" i="8"/>
  <c r="CE54" i="8"/>
  <c r="AD54" i="8" s="1"/>
  <c r="BL53" i="8"/>
  <c r="AJ53" i="8" s="1"/>
  <c r="CE101" i="8"/>
  <c r="CE125" i="8"/>
  <c r="CC119" i="8"/>
  <c r="CE138" i="8"/>
  <c r="CE137" i="8"/>
  <c r="AD137" i="8" s="1"/>
  <c r="AR170" i="8"/>
  <c r="CE98" i="8"/>
  <c r="AG98" i="8" s="1"/>
  <c r="AX89" i="8"/>
  <c r="AH89" i="8" s="1"/>
  <c r="AR89" i="8" s="1"/>
  <c r="CE88" i="8"/>
  <c r="BG90" i="8"/>
  <c r="AN90" i="8" s="1"/>
  <c r="CE116" i="8"/>
  <c r="AE116" i="8" s="1"/>
  <c r="CE146" i="8"/>
  <c r="CE142" i="8"/>
  <c r="AK140" i="8" s="1"/>
  <c r="AS66" i="8"/>
  <c r="CE80" i="8"/>
  <c r="BT11" i="40"/>
  <c r="F131" i="8"/>
  <c r="F86" i="8"/>
  <c r="D59" i="8"/>
  <c r="CE74" i="8"/>
  <c r="AG74" i="8" s="1"/>
  <c r="CE71" i="8"/>
  <c r="CE70" i="8"/>
  <c r="CE108" i="8"/>
  <c r="AE108" i="8" s="1"/>
  <c r="CE107" i="8"/>
  <c r="CE128" i="8"/>
  <c r="AF128" i="8" s="1"/>
  <c r="CE115" i="8"/>
  <c r="AF115" i="8" s="1"/>
  <c r="CC142" i="8"/>
  <c r="CC138" i="8"/>
  <c r="AN72" i="8"/>
  <c r="CE53" i="8"/>
  <c r="CC61" i="8"/>
  <c r="AF61" i="8" s="1"/>
  <c r="CE119" i="8"/>
  <c r="AE119" i="8" s="1"/>
  <c r="CC146" i="8"/>
  <c r="AG143" i="8"/>
  <c r="AG138" i="8"/>
  <c r="CC137" i="8"/>
  <c r="AD135" i="8"/>
  <c r="AG135" i="8"/>
  <c r="CE134" i="8"/>
  <c r="CE133" i="8"/>
  <c r="CC133" i="8"/>
  <c r="AF133" i="8" s="1"/>
  <c r="CC125" i="8"/>
  <c r="CD125" i="8" s="1"/>
  <c r="CE124" i="8"/>
  <c r="AG124" i="8" s="1"/>
  <c r="CE117" i="8"/>
  <c r="AF117" i="8" s="1"/>
  <c r="AE117" i="8"/>
  <c r="CC107" i="8"/>
  <c r="CE106" i="8"/>
  <c r="AK104" i="8" s="1"/>
  <c r="AG106" i="8"/>
  <c r="CE102" i="8"/>
  <c r="AR102" i="8"/>
  <c r="CC101" i="8"/>
  <c r="AD101" i="8" s="1"/>
  <c r="BL99" i="8"/>
  <c r="AJ99" i="8" s="1"/>
  <c r="CC98" i="8"/>
  <c r="BL97" i="8"/>
  <c r="AJ97" i="8" s="1"/>
  <c r="AR97" i="8" s="1"/>
  <c r="CE97" i="8"/>
  <c r="AG97" i="8" s="1"/>
  <c r="AE183" i="8"/>
  <c r="CD183" i="8"/>
  <c r="AD183" i="8"/>
  <c r="AF183" i="8"/>
  <c r="AS183" i="8"/>
  <c r="AG183" i="8"/>
  <c r="AS182" i="8"/>
  <c r="AE178" i="8"/>
  <c r="CD178" i="8"/>
  <c r="AD178" i="8"/>
  <c r="AH176" i="8"/>
  <c r="AF178" i="8"/>
  <c r="AS178" i="8"/>
  <c r="AE170" i="8"/>
  <c r="CD170" i="8"/>
  <c r="AF170" i="8"/>
  <c r="AD170" i="8"/>
  <c r="AS170" i="8"/>
  <c r="AS179" i="8"/>
  <c r="AR178" i="8"/>
  <c r="AF174" i="8"/>
  <c r="AS173" i="8"/>
  <c r="CD173" i="8"/>
  <c r="AF173" i="8"/>
  <c r="AD173" i="8"/>
  <c r="AE173" i="8"/>
  <c r="AK167" i="8"/>
  <c r="AG169" i="8"/>
  <c r="AR182" i="8"/>
  <c r="AG180" i="8"/>
  <c r="AE180" i="8"/>
  <c r="AD180" i="8"/>
  <c r="AF180" i="8"/>
  <c r="AR183" i="8"/>
  <c r="CD179" i="8"/>
  <c r="AF179" i="8"/>
  <c r="AD179" i="8"/>
  <c r="AE179" i="8"/>
  <c r="AG178" i="8"/>
  <c r="AS174" i="8"/>
  <c r="AR174" i="8"/>
  <c r="AR173" i="8"/>
  <c r="AG179" i="8"/>
  <c r="AR179" i="8"/>
  <c r="AG173" i="8"/>
  <c r="AS169" i="8"/>
  <c r="CD169" i="8"/>
  <c r="AF169" i="8"/>
  <c r="AD169" i="8"/>
  <c r="AH167" i="8"/>
  <c r="AE169" i="8"/>
  <c r="AR169" i="8"/>
  <c r="AG170" i="8"/>
  <c r="AE164" i="8"/>
  <c r="CD164" i="8"/>
  <c r="AD164" i="8"/>
  <c r="AF164" i="8"/>
  <c r="AS164" i="8"/>
  <c r="AR165" i="8"/>
  <c r="AG164" i="8"/>
  <c r="AR161" i="8"/>
  <c r="CD161" i="8"/>
  <c r="AF161" i="8"/>
  <c r="AD161" i="8"/>
  <c r="AE161" i="8"/>
  <c r="AS161" i="8"/>
  <c r="AF165" i="8"/>
  <c r="AR160" i="8"/>
  <c r="AE156" i="8"/>
  <c r="CD156" i="8"/>
  <c r="AF156" i="8"/>
  <c r="AD156" i="8"/>
  <c r="AS156" i="8"/>
  <c r="AE152" i="8"/>
  <c r="CD152" i="8"/>
  <c r="AF152" i="8"/>
  <c r="AD152" i="8"/>
  <c r="AS152" i="8"/>
  <c r="AS160" i="8"/>
  <c r="AG160" i="8"/>
  <c r="AK158" i="8"/>
  <c r="CD155" i="8"/>
  <c r="AF155" i="8"/>
  <c r="AD155" i="8"/>
  <c r="AE155" i="8"/>
  <c r="AS155" i="8"/>
  <c r="AR152" i="8"/>
  <c r="AG156" i="8"/>
  <c r="AS151" i="8"/>
  <c r="CD151" i="8"/>
  <c r="AF151" i="8"/>
  <c r="AD151" i="8"/>
  <c r="AH149" i="8"/>
  <c r="AE151" i="8"/>
  <c r="AS165" i="8"/>
  <c r="AG162" i="8"/>
  <c r="AE162" i="8"/>
  <c r="AF162" i="8"/>
  <c r="AD162" i="8"/>
  <c r="AG161" i="8"/>
  <c r="AR155" i="8"/>
  <c r="CD160" i="8"/>
  <c r="AF160" i="8"/>
  <c r="AD160" i="8"/>
  <c r="AH158" i="8"/>
  <c r="AE160" i="8"/>
  <c r="AR156" i="8"/>
  <c r="AG155" i="8"/>
  <c r="AG152" i="8"/>
  <c r="AR151" i="8"/>
  <c r="AG151" i="8"/>
  <c r="AK149" i="8"/>
  <c r="AR146" i="8"/>
  <c r="AR147" i="8"/>
  <c r="AG146" i="8"/>
  <c r="AR137" i="8"/>
  <c r="AR133" i="8"/>
  <c r="AR138" i="8"/>
  <c r="CD137" i="8"/>
  <c r="AS137" i="8"/>
  <c r="AR134" i="8"/>
  <c r="AG133" i="8"/>
  <c r="AE147" i="8"/>
  <c r="CD147" i="8"/>
  <c r="AF147" i="8"/>
  <c r="AD147" i="8"/>
  <c r="AS147" i="8"/>
  <c r="CD146" i="8"/>
  <c r="AF146" i="8"/>
  <c r="AD146" i="8"/>
  <c r="AE146" i="8"/>
  <c r="AS146" i="8"/>
  <c r="AG147" i="8"/>
  <c r="AG144" i="8"/>
  <c r="AE144" i="8"/>
  <c r="AF144" i="8"/>
  <c r="AD144" i="8"/>
  <c r="AR143" i="8"/>
  <c r="AE142" i="8"/>
  <c r="CD142" i="8"/>
  <c r="AF142" i="8"/>
  <c r="AD142" i="8"/>
  <c r="AH140" i="8"/>
  <c r="AS142" i="8"/>
  <c r="CD143" i="8"/>
  <c r="AF143" i="8"/>
  <c r="AD143" i="8"/>
  <c r="AE143" i="8"/>
  <c r="AS143" i="8"/>
  <c r="AR142" i="8"/>
  <c r="AS138" i="8"/>
  <c r="CD138" i="8"/>
  <c r="AE138" i="8"/>
  <c r="AF138" i="8"/>
  <c r="AD138" i="8"/>
  <c r="AE134" i="8"/>
  <c r="CD134" i="8"/>
  <c r="AF134" i="8"/>
  <c r="AD134" i="8"/>
  <c r="AS134" i="8"/>
  <c r="CD133" i="8"/>
  <c r="AS133" i="8"/>
  <c r="AG134" i="8"/>
  <c r="AE129" i="8"/>
  <c r="CD129" i="8"/>
  <c r="AF129" i="8"/>
  <c r="AD129" i="8"/>
  <c r="AS129" i="8"/>
  <c r="CD128" i="8"/>
  <c r="AD128" i="8"/>
  <c r="AS128" i="8"/>
  <c r="AG129" i="8"/>
  <c r="AD125" i="8"/>
  <c r="AS125" i="8"/>
  <c r="AR124" i="8"/>
  <c r="CD120" i="8"/>
  <c r="AE120" i="8"/>
  <c r="AF120" i="8"/>
  <c r="AD120" i="8"/>
  <c r="CD116" i="8"/>
  <c r="AS116" i="8"/>
  <c r="CD119" i="8"/>
  <c r="AF119" i="8"/>
  <c r="AD119" i="8"/>
  <c r="AS119" i="8"/>
  <c r="AR116" i="8"/>
  <c r="AR128" i="8"/>
  <c r="AR129" i="8"/>
  <c r="AG126" i="8"/>
  <c r="AE126" i="8"/>
  <c r="AF126" i="8"/>
  <c r="AD126" i="8"/>
  <c r="AR125" i="8"/>
  <c r="CD124" i="8"/>
  <c r="AF124" i="8"/>
  <c r="AH122" i="8"/>
  <c r="AS124" i="8"/>
  <c r="AQ122" i="8" s="1"/>
  <c r="AS120" i="8"/>
  <c r="AR119" i="8"/>
  <c r="AR115" i="8"/>
  <c r="AR120" i="8"/>
  <c r="AG119" i="8"/>
  <c r="CD115" i="8"/>
  <c r="AD115" i="8"/>
  <c r="AH113" i="8"/>
  <c r="AE115" i="8"/>
  <c r="AS115" i="8"/>
  <c r="AE111" i="8"/>
  <c r="CD111" i="8"/>
  <c r="AF111" i="8"/>
  <c r="AD111" i="8"/>
  <c r="AS111" i="8"/>
  <c r="CD110" i="8"/>
  <c r="AF110" i="8"/>
  <c r="AD110" i="8"/>
  <c r="AE110" i="8"/>
  <c r="AS110" i="8"/>
  <c r="AG111" i="8"/>
  <c r="CD107" i="8"/>
  <c r="AF107" i="8"/>
  <c r="AD107" i="8"/>
  <c r="AE107" i="8"/>
  <c r="AS107" i="8"/>
  <c r="AR106" i="8"/>
  <c r="AR110" i="8"/>
  <c r="AR111" i="8"/>
  <c r="AG110" i="8"/>
  <c r="AR107" i="8"/>
  <c r="AE106" i="8"/>
  <c r="CD106" i="8"/>
  <c r="AF106" i="8"/>
  <c r="AD106" i="8"/>
  <c r="AH104" i="8"/>
  <c r="AS106" i="8"/>
  <c r="AG107" i="8"/>
  <c r="CE92" i="8"/>
  <c r="AG92" i="8" s="1"/>
  <c r="BE92" i="8"/>
  <c r="AI92" i="8" s="1"/>
  <c r="AS89" i="8"/>
  <c r="AS97" i="8"/>
  <c r="AG99" i="8"/>
  <c r="AE99" i="8"/>
  <c r="AF99" i="8"/>
  <c r="AD99" i="8"/>
  <c r="AR98" i="8"/>
  <c r="AR92" i="8"/>
  <c r="AS92" i="8"/>
  <c r="AG88" i="8"/>
  <c r="AS88" i="8"/>
  <c r="CD98" i="8"/>
  <c r="AD98" i="8"/>
  <c r="AS98" i="8"/>
  <c r="CD88" i="8"/>
  <c r="AF88" i="8"/>
  <c r="AD88" i="8"/>
  <c r="AH86" i="8"/>
  <c r="AE88" i="8"/>
  <c r="AE102" i="8"/>
  <c r="CD102" i="8"/>
  <c r="AD102" i="8"/>
  <c r="AF102" i="8"/>
  <c r="AS102" i="8"/>
  <c r="AR101" i="8"/>
  <c r="CD97" i="8"/>
  <c r="AS93" i="8"/>
  <c r="CD92" i="8"/>
  <c r="AE92" i="8"/>
  <c r="AD92" i="8"/>
  <c r="AR88" i="8"/>
  <c r="AG102" i="8"/>
  <c r="AS101" i="8"/>
  <c r="AF101" i="8"/>
  <c r="AR93" i="8"/>
  <c r="CD89" i="8"/>
  <c r="CE89" i="8"/>
  <c r="AG89" i="8" s="1"/>
  <c r="AF93" i="8"/>
  <c r="CE79" i="8"/>
  <c r="BG71" i="8"/>
  <c r="AN71" i="8" s="1"/>
  <c r="AS70" i="8"/>
  <c r="CE63" i="8"/>
  <c r="AE63" i="8" s="1"/>
  <c r="CE61" i="8"/>
  <c r="AG61" i="8" s="1"/>
  <c r="BG56" i="8"/>
  <c r="AN56" i="8" s="1"/>
  <c r="CC56" i="8"/>
  <c r="AG56" i="8" s="1"/>
  <c r="CE52" i="8"/>
  <c r="AK50" i="8" s="1"/>
  <c r="CC52" i="8"/>
  <c r="AG83" i="8"/>
  <c r="AS79" i="8"/>
  <c r="AR74" i="8"/>
  <c r="AR70" i="8"/>
  <c r="AG75" i="8"/>
  <c r="AG65" i="8"/>
  <c r="AS56" i="8"/>
  <c r="AR56" i="8"/>
  <c r="AG53" i="8"/>
  <c r="AR53" i="8"/>
  <c r="CD83" i="8"/>
  <c r="AF83" i="8"/>
  <c r="AD83" i="8"/>
  <c r="AE83" i="8"/>
  <c r="AE81" i="8"/>
  <c r="AD81" i="8"/>
  <c r="AG80" i="8"/>
  <c r="AS80" i="8"/>
  <c r="AS83" i="8"/>
  <c r="AR80" i="8"/>
  <c r="AF80" i="8"/>
  <c r="AD80" i="8"/>
  <c r="AG79" i="8"/>
  <c r="AK77" i="8"/>
  <c r="AS74" i="8"/>
  <c r="AR71" i="8"/>
  <c r="AG70" i="8"/>
  <c r="AE70" i="8"/>
  <c r="AF70" i="8"/>
  <c r="AR83" i="8"/>
  <c r="AR84" i="8"/>
  <c r="AR79" i="8"/>
  <c r="AS71" i="8"/>
  <c r="CC71" i="8"/>
  <c r="AG71" i="8" s="1"/>
  <c r="CD75" i="8"/>
  <c r="AF75" i="8"/>
  <c r="AD75" i="8"/>
  <c r="AE75" i="8"/>
  <c r="AR75" i="8"/>
  <c r="AE84" i="8"/>
  <c r="CD84" i="8"/>
  <c r="AF84" i="8"/>
  <c r="AD84" i="8"/>
  <c r="AS84" i="8"/>
  <c r="AG84" i="8"/>
  <c r="AE79" i="8"/>
  <c r="CD79" i="8"/>
  <c r="AF79" i="8"/>
  <c r="AD79" i="8"/>
  <c r="AE74" i="8"/>
  <c r="CD74" i="8"/>
  <c r="AD74" i="8"/>
  <c r="AS75" i="8"/>
  <c r="CD65" i="8"/>
  <c r="AF65" i="8"/>
  <c r="AD65" i="8"/>
  <c r="AE65" i="8"/>
  <c r="AS65" i="8"/>
  <c r="AG62" i="8"/>
  <c r="AS62" i="8"/>
  <c r="AK59" i="8"/>
  <c r="AR65" i="8"/>
  <c r="CD62" i="8"/>
  <c r="AF62" i="8"/>
  <c r="AD62" i="8"/>
  <c r="AE62" i="8"/>
  <c r="AE61" i="8"/>
  <c r="CD61" i="8"/>
  <c r="AD61" i="8"/>
  <c r="AR61" i="8"/>
  <c r="AS61" i="8"/>
  <c r="AQ59" i="8" s="1"/>
  <c r="AR66" i="8"/>
  <c r="AE66" i="8"/>
  <c r="CD66" i="8"/>
  <c r="AF66" i="8"/>
  <c r="AD66" i="8"/>
  <c r="AG66" i="8"/>
  <c r="AR62" i="8"/>
  <c r="CD56" i="8"/>
  <c r="AD56" i="8"/>
  <c r="AE54" i="8"/>
  <c r="AF54" i="8"/>
  <c r="AR52" i="8"/>
  <c r="AN50" i="8" s="1"/>
  <c r="CD52" i="8"/>
  <c r="AH50" i="8"/>
  <c r="AE57" i="8"/>
  <c r="CD57" i="8"/>
  <c r="AF57" i="8"/>
  <c r="AD57" i="8"/>
  <c r="AS57" i="8"/>
  <c r="AS52" i="8"/>
  <c r="AG57" i="8"/>
  <c r="CD53" i="8"/>
  <c r="AF53" i="8"/>
  <c r="AD53" i="8"/>
  <c r="AE53" i="8"/>
  <c r="A2" i="6"/>
  <c r="CW21" i="40"/>
  <c r="CU21" i="40"/>
  <c r="CV21" i="40" s="1"/>
  <c r="BH21" i="40"/>
  <c r="BG21" i="40"/>
  <c r="BC21" i="40"/>
  <c r="BD21" i="40" s="1"/>
  <c r="BB21" i="40"/>
  <c r="BA21" i="40"/>
  <c r="AZ21" i="40"/>
  <c r="AY21" i="40"/>
  <c r="AX21" i="40"/>
  <c r="AW21" i="40"/>
  <c r="AV21" i="40"/>
  <c r="AU21" i="40"/>
  <c r="AT21" i="40"/>
  <c r="AR21" i="40"/>
  <c r="AS21" i="40" s="1"/>
  <c r="AQ21" i="40"/>
  <c r="AP21" i="40"/>
  <c r="AO21" i="40"/>
  <c r="AN21" i="40"/>
  <c r="AM21" i="40"/>
  <c r="AL21" i="40"/>
  <c r="AK21" i="40"/>
  <c r="AJ21" i="40"/>
  <c r="AI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CW20" i="40"/>
  <c r="CX20" i="40" s="1"/>
  <c r="CU20" i="40"/>
  <c r="BC20" i="40"/>
  <c r="BD20" i="40" s="1"/>
  <c r="BB20" i="40"/>
  <c r="BA20" i="40"/>
  <c r="AZ20" i="40"/>
  <c r="AY20" i="40"/>
  <c r="AX20" i="40"/>
  <c r="AW20" i="40"/>
  <c r="AV20" i="40"/>
  <c r="AU20" i="40"/>
  <c r="AT20" i="40"/>
  <c r="AR20" i="40"/>
  <c r="AS20" i="40" s="1"/>
  <c r="AQ20" i="40"/>
  <c r="AP20" i="40"/>
  <c r="AO20" i="40"/>
  <c r="AN20" i="40"/>
  <c r="AM20" i="40"/>
  <c r="AL20" i="40"/>
  <c r="AK20" i="40"/>
  <c r="AJ20" i="40"/>
  <c r="AI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CW19" i="40"/>
  <c r="CX19" i="40" s="1"/>
  <c r="CU19" i="40"/>
  <c r="BH19" i="40"/>
  <c r="BG19" i="40"/>
  <c r="BC19" i="40"/>
  <c r="BD19" i="40" s="1"/>
  <c r="BB19" i="40"/>
  <c r="BA19" i="40"/>
  <c r="AZ19" i="40"/>
  <c r="AY19" i="40"/>
  <c r="AX19" i="40"/>
  <c r="AW19" i="40"/>
  <c r="AV19" i="40"/>
  <c r="AU19" i="40"/>
  <c r="AT19" i="40"/>
  <c r="AR19" i="40"/>
  <c r="AS19" i="40" s="1"/>
  <c r="AQ19" i="40"/>
  <c r="AP19" i="40"/>
  <c r="AO19" i="40"/>
  <c r="AN19" i="40"/>
  <c r="AM19" i="40"/>
  <c r="AL19" i="40"/>
  <c r="AK19" i="40"/>
  <c r="AJ19" i="40"/>
  <c r="AI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CW18" i="40"/>
  <c r="CX18" i="40" s="1"/>
  <c r="CU18" i="40"/>
  <c r="CV18" i="40" s="1"/>
  <c r="BH18" i="40"/>
  <c r="BD18" i="40"/>
  <c r="BC18" i="40"/>
  <c r="BB18" i="40"/>
  <c r="BA18" i="40"/>
  <c r="AZ18" i="40"/>
  <c r="AY18" i="40"/>
  <c r="AX18" i="40"/>
  <c r="AW18" i="40"/>
  <c r="AV18" i="40"/>
  <c r="AU18" i="40"/>
  <c r="AT18" i="40"/>
  <c r="AR18" i="40"/>
  <c r="AS18" i="40" s="1"/>
  <c r="AQ18" i="40"/>
  <c r="AP18" i="40"/>
  <c r="AO18" i="40"/>
  <c r="AN18" i="40"/>
  <c r="AM18" i="40"/>
  <c r="AL18" i="40"/>
  <c r="AK18" i="40"/>
  <c r="AJ18" i="40"/>
  <c r="AI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CW17" i="40"/>
  <c r="CU17" i="40"/>
  <c r="CJ17" i="40"/>
  <c r="CG17" i="40"/>
  <c r="CD17" i="40"/>
  <c r="CA17" i="40"/>
  <c r="BX17" i="40"/>
  <c r="BC17" i="40"/>
  <c r="BD17" i="40" s="1"/>
  <c r="BB17" i="40"/>
  <c r="BA17" i="40"/>
  <c r="AZ17" i="40"/>
  <c r="AY17" i="40"/>
  <c r="AX17" i="40"/>
  <c r="AW17" i="40"/>
  <c r="AV17" i="40"/>
  <c r="AU17" i="40"/>
  <c r="AT17" i="40"/>
  <c r="AR17" i="40"/>
  <c r="AS17" i="40" s="1"/>
  <c r="AQ17" i="40"/>
  <c r="AP17" i="40"/>
  <c r="AO17" i="40"/>
  <c r="AN17" i="40"/>
  <c r="AM17" i="40"/>
  <c r="AL17" i="40"/>
  <c r="AK17" i="40"/>
  <c r="AJ17" i="40"/>
  <c r="AI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CW16" i="40"/>
  <c r="CU16" i="40"/>
  <c r="CV16" i="40" s="1"/>
  <c r="CL16" i="40"/>
  <c r="BH16" i="40"/>
  <c r="BC16" i="40"/>
  <c r="BD16" i="40" s="1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B16" i="40"/>
  <c r="BH20" i="40" s="1"/>
  <c r="CW15" i="40"/>
  <c r="CU15" i="40"/>
  <c r="CV15" i="40" s="1"/>
  <c r="CM15" i="40"/>
  <c r="CG15" i="40"/>
  <c r="BC15" i="40"/>
  <c r="BD15" i="40" s="1"/>
  <c r="BB15" i="40"/>
  <c r="BA15" i="40"/>
  <c r="AZ15" i="40"/>
  <c r="AY15" i="40"/>
  <c r="AX15" i="40"/>
  <c r="AW15" i="40"/>
  <c r="AV15" i="40"/>
  <c r="AU15" i="40"/>
  <c r="AT15" i="40"/>
  <c r="BX11" i="40" s="1"/>
  <c r="AR15" i="40"/>
  <c r="AS15" i="40" s="1"/>
  <c r="AQ15" i="40"/>
  <c r="AP15" i="40"/>
  <c r="AO15" i="40"/>
  <c r="AN15" i="40"/>
  <c r="AM15" i="40"/>
  <c r="AL15" i="40"/>
  <c r="AK15" i="40"/>
  <c r="AJ15" i="40"/>
  <c r="AI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B15" i="40"/>
  <c r="BH17" i="40" s="1"/>
  <c r="CW14" i="40"/>
  <c r="CU14" i="40"/>
  <c r="CC14" i="40"/>
  <c r="BI14" i="40"/>
  <c r="BI15" i="40" s="1"/>
  <c r="BI16" i="40" s="1"/>
  <c r="BI17" i="40" s="1"/>
  <c r="BI18" i="40" s="1"/>
  <c r="BI19" i="40" s="1"/>
  <c r="BI20" i="40" s="1"/>
  <c r="BI21" i="40" s="1"/>
  <c r="BH14" i="40"/>
  <c r="BC14" i="40"/>
  <c r="BD14" i="40" s="1"/>
  <c r="BB14" i="40"/>
  <c r="BA14" i="40"/>
  <c r="AZ14" i="40"/>
  <c r="AY14" i="40"/>
  <c r="AX14" i="40"/>
  <c r="AW14" i="40"/>
  <c r="AV14" i="40"/>
  <c r="AU14" i="40"/>
  <c r="AT14" i="40"/>
  <c r="CA15" i="40" s="1"/>
  <c r="AR14" i="40"/>
  <c r="AS14" i="40" s="1"/>
  <c r="AQ14" i="40"/>
  <c r="AP14" i="40"/>
  <c r="AO14" i="40"/>
  <c r="AN14" i="40"/>
  <c r="AM14" i="40"/>
  <c r="AL14" i="40"/>
  <c r="AK14" i="40"/>
  <c r="AJ14" i="40"/>
  <c r="AI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B14" i="40"/>
  <c r="BG17" i="40" s="1"/>
  <c r="CW13" i="40"/>
  <c r="CX13" i="40" s="1"/>
  <c r="CU13" i="40"/>
  <c r="CV13" i="40" s="1"/>
  <c r="CM13" i="40"/>
  <c r="CJ13" i="40"/>
  <c r="CD13" i="40"/>
  <c r="BH13" i="40"/>
  <c r="BG13" i="40"/>
  <c r="BC13" i="40"/>
  <c r="BD13" i="40" s="1"/>
  <c r="BB13" i="40"/>
  <c r="BA13" i="40"/>
  <c r="AZ13" i="40"/>
  <c r="AY13" i="40"/>
  <c r="AX13" i="40"/>
  <c r="AW13" i="40"/>
  <c r="AV13" i="40"/>
  <c r="AU13" i="40"/>
  <c r="AT13" i="40"/>
  <c r="AR13" i="40"/>
  <c r="AS13" i="40" s="1"/>
  <c r="AQ13" i="40"/>
  <c r="AP13" i="40"/>
  <c r="AO13" i="40"/>
  <c r="AN13" i="40"/>
  <c r="AM13" i="40"/>
  <c r="AL13" i="40"/>
  <c r="AK13" i="40"/>
  <c r="AJ13" i="40"/>
  <c r="AI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B13" i="40"/>
  <c r="BG18" i="40" s="1"/>
  <c r="CW12" i="40"/>
  <c r="CX12" i="40" s="1"/>
  <c r="CU12" i="40"/>
  <c r="CV12" i="40" s="1"/>
  <c r="BZ12" i="40"/>
  <c r="BC12" i="40"/>
  <c r="BD12" i="40" s="1"/>
  <c r="BB12" i="40"/>
  <c r="BA12" i="40"/>
  <c r="AZ12" i="40"/>
  <c r="AY12" i="40"/>
  <c r="AX12" i="40"/>
  <c r="AW12" i="40"/>
  <c r="AV12" i="40"/>
  <c r="AU12" i="40"/>
  <c r="AT12" i="40"/>
  <c r="BX13" i="40" s="1"/>
  <c r="AS12" i="40"/>
  <c r="AR12" i="40"/>
  <c r="AQ12" i="40"/>
  <c r="AP12" i="40"/>
  <c r="AO12" i="40"/>
  <c r="AN12" i="40"/>
  <c r="AM12" i="40"/>
  <c r="AL12" i="40"/>
  <c r="AK12" i="40"/>
  <c r="AJ12" i="40"/>
  <c r="AI12" i="40"/>
  <c r="BW14" i="40" s="1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CW11" i="40"/>
  <c r="CX11" i="40" s="1"/>
  <c r="CU11" i="40"/>
  <c r="CM11" i="40"/>
  <c r="CG11" i="40"/>
  <c r="CD11" i="40"/>
  <c r="CA11" i="40"/>
  <c r="BH11" i="40"/>
  <c r="BC11" i="40"/>
  <c r="BD11" i="40" s="1"/>
  <c r="BB11" i="40"/>
  <c r="BA11" i="40"/>
  <c r="AZ11" i="40"/>
  <c r="AY11" i="40"/>
  <c r="AX11" i="40"/>
  <c r="AW11" i="40"/>
  <c r="AV11" i="40"/>
  <c r="AU11" i="40"/>
  <c r="AT11" i="40"/>
  <c r="AR11" i="40"/>
  <c r="AS11" i="40" s="1"/>
  <c r="AQ11" i="40"/>
  <c r="AP11" i="40"/>
  <c r="AO11" i="40"/>
  <c r="AN11" i="40"/>
  <c r="AM11" i="40"/>
  <c r="AL11" i="40"/>
  <c r="AK11" i="40"/>
  <c r="AJ11" i="40"/>
  <c r="AI11" i="40"/>
  <c r="BZ18" i="40" s="1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CW10" i="40"/>
  <c r="CU10" i="40"/>
  <c r="CI10" i="40"/>
  <c r="CC10" i="40"/>
  <c r="BH10" i="40"/>
  <c r="BC10" i="40"/>
  <c r="BD10" i="40" s="1"/>
  <c r="BB10" i="40"/>
  <c r="BA10" i="40"/>
  <c r="AZ10" i="40"/>
  <c r="AY10" i="40"/>
  <c r="AX10" i="40"/>
  <c r="AW10" i="40"/>
  <c r="AV10" i="40"/>
  <c r="AU10" i="40"/>
  <c r="AT10" i="40"/>
  <c r="CD15" i="40" s="1"/>
  <c r="AR10" i="40"/>
  <c r="AS10" i="40" s="1"/>
  <c r="AQ10" i="40"/>
  <c r="AP10" i="40"/>
  <c r="AO10" i="40"/>
  <c r="AN10" i="40"/>
  <c r="AM10" i="40"/>
  <c r="AL10" i="40"/>
  <c r="AK10" i="40"/>
  <c r="AJ10" i="40"/>
  <c r="AI10" i="40"/>
  <c r="CJ11" i="40" s="1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B10" i="40"/>
  <c r="BH12" i="40" s="1"/>
  <c r="CW9" i="40"/>
  <c r="CU9" i="40"/>
  <c r="CV9" i="40" s="1"/>
  <c r="CM9" i="40"/>
  <c r="CJ9" i="40"/>
  <c r="CD9" i="40"/>
  <c r="CA9" i="40"/>
  <c r="BX9" i="40"/>
  <c r="BH9" i="40"/>
  <c r="BC9" i="40"/>
  <c r="BD9" i="40" s="1"/>
  <c r="BB9" i="40"/>
  <c r="BA9" i="40"/>
  <c r="AZ9" i="40"/>
  <c r="AY9" i="40"/>
  <c r="AX9" i="40"/>
  <c r="AW9" i="40"/>
  <c r="AV9" i="40"/>
  <c r="AU9" i="40"/>
  <c r="AT9" i="40"/>
  <c r="BX15" i="40" s="1"/>
  <c r="AR9" i="40"/>
  <c r="AS9" i="40" s="1"/>
  <c r="AQ9" i="40"/>
  <c r="AP9" i="40"/>
  <c r="AO9" i="40"/>
  <c r="AN9" i="40"/>
  <c r="AM9" i="40"/>
  <c r="AL9" i="40"/>
  <c r="AK9" i="40"/>
  <c r="AJ9" i="40"/>
  <c r="BE15" i="40" s="1"/>
  <c r="AI9" i="40"/>
  <c r="CI8" i="40" s="1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B9" i="40"/>
  <c r="BG10" i="40" s="1"/>
  <c r="CW8" i="40"/>
  <c r="CX8" i="40" s="1"/>
  <c r="CU8" i="40"/>
  <c r="CL8" i="40"/>
  <c r="BZ8" i="40"/>
  <c r="BI8" i="40"/>
  <c r="BI9" i="40" s="1"/>
  <c r="BI10" i="40" s="1"/>
  <c r="BI11" i="40" s="1"/>
  <c r="BI12" i="40" s="1"/>
  <c r="BH8" i="40"/>
  <c r="BC8" i="40"/>
  <c r="BD8" i="40" s="1"/>
  <c r="BB8" i="40"/>
  <c r="BA8" i="40"/>
  <c r="AZ8" i="40"/>
  <c r="AY8" i="40"/>
  <c r="AX8" i="40"/>
  <c r="AW8" i="40"/>
  <c r="AV8" i="40"/>
  <c r="AU8" i="40"/>
  <c r="AT8" i="40"/>
  <c r="CA13" i="40" s="1"/>
  <c r="AR8" i="40"/>
  <c r="AS8" i="40" s="1"/>
  <c r="AQ8" i="40"/>
  <c r="AP8" i="40"/>
  <c r="AO8" i="40"/>
  <c r="AN8" i="40"/>
  <c r="AM8" i="40"/>
  <c r="AL8" i="40"/>
  <c r="AK8" i="40"/>
  <c r="AJ8" i="40"/>
  <c r="AI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B8" i="40"/>
  <c r="BG11" i="40" s="1"/>
  <c r="CW7" i="40"/>
  <c r="CX7" i="40" s="1"/>
  <c r="CU7" i="40"/>
  <c r="CV7" i="40" s="1"/>
  <c r="CM7" i="40"/>
  <c r="CD7" i="40"/>
  <c r="CA7" i="40"/>
  <c r="BJ7" i="40"/>
  <c r="BJ8" i="40" s="1"/>
  <c r="BJ9" i="40" s="1"/>
  <c r="BH7" i="40"/>
  <c r="BC7" i="40"/>
  <c r="BD7" i="40" s="1"/>
  <c r="BB7" i="40"/>
  <c r="BA7" i="40"/>
  <c r="AZ7" i="40"/>
  <c r="AY7" i="40"/>
  <c r="AX7" i="40"/>
  <c r="AW7" i="40"/>
  <c r="AV7" i="40"/>
  <c r="AU7" i="40"/>
  <c r="AT7" i="40"/>
  <c r="AR7" i="40"/>
  <c r="AS7" i="40" s="1"/>
  <c r="AQ7" i="40"/>
  <c r="AP7" i="40"/>
  <c r="AO7" i="40"/>
  <c r="AN7" i="40"/>
  <c r="AM7" i="40"/>
  <c r="AL7" i="40"/>
  <c r="AK7" i="40"/>
  <c r="AJ7" i="40"/>
  <c r="BE17" i="40" s="1"/>
  <c r="AI7" i="40"/>
  <c r="CC18" i="40" s="1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B7" i="40"/>
  <c r="BG12" i="40" s="1"/>
  <c r="C6" i="40"/>
  <c r="CT3" i="40"/>
  <c r="BP2" i="40"/>
  <c r="BL1" i="40"/>
  <c r="C2" i="9"/>
  <c r="C2" i="27"/>
  <c r="BP2" i="26"/>
  <c r="C2" i="38"/>
  <c r="BP2" i="34"/>
  <c r="C108" i="1"/>
  <c r="F23" i="38" s="1"/>
  <c r="C107" i="1"/>
  <c r="C28" i="39" s="1"/>
  <c r="C106" i="1"/>
  <c r="C23" i="39" s="1"/>
  <c r="C105" i="1"/>
  <c r="F21" i="38" s="1"/>
  <c r="C93" i="1"/>
  <c r="C92" i="1"/>
  <c r="C91" i="1"/>
  <c r="C90" i="1"/>
  <c r="D28" i="1"/>
  <c r="D46" i="6"/>
  <c r="H45" i="6"/>
  <c r="G45" i="6"/>
  <c r="F45" i="6"/>
  <c r="E45" i="6"/>
  <c r="H44" i="6"/>
  <c r="G44" i="6"/>
  <c r="F44" i="6"/>
  <c r="E44" i="6"/>
  <c r="D43" i="6"/>
  <c r="H42" i="6"/>
  <c r="G42" i="6"/>
  <c r="F42" i="6"/>
  <c r="E42" i="6"/>
  <c r="H41" i="6"/>
  <c r="G41" i="6"/>
  <c r="F41" i="6"/>
  <c r="E41" i="6"/>
  <c r="D51" i="1"/>
  <c r="H50" i="1"/>
  <c r="G50" i="1"/>
  <c r="F50" i="1"/>
  <c r="E50" i="1"/>
  <c r="H49" i="1"/>
  <c r="G49" i="1"/>
  <c r="F49" i="1"/>
  <c r="E49" i="1"/>
  <c r="E52" i="1"/>
  <c r="E53" i="1"/>
  <c r="E54" i="1"/>
  <c r="E55" i="1"/>
  <c r="D56" i="1"/>
  <c r="H27" i="1"/>
  <c r="G27" i="1"/>
  <c r="F27" i="1"/>
  <c r="E27" i="1"/>
  <c r="H26" i="1"/>
  <c r="G26" i="1"/>
  <c r="F26" i="1"/>
  <c r="E26" i="1"/>
  <c r="H25" i="1"/>
  <c r="G25" i="1"/>
  <c r="F25" i="1"/>
  <c r="E25" i="1"/>
  <c r="H72" i="1"/>
  <c r="G72" i="1"/>
  <c r="F72" i="1"/>
  <c r="E72" i="1"/>
  <c r="H18" i="1"/>
  <c r="G18" i="1"/>
  <c r="F18" i="1"/>
  <c r="E18" i="1"/>
  <c r="D155" i="6"/>
  <c r="H154" i="6"/>
  <c r="G154" i="6"/>
  <c r="F154" i="6"/>
  <c r="E154" i="6"/>
  <c r="H153" i="6"/>
  <c r="G153" i="6"/>
  <c r="F153" i="6"/>
  <c r="E153" i="6"/>
  <c r="H18" i="6"/>
  <c r="G18" i="6"/>
  <c r="F18" i="6"/>
  <c r="E18" i="6"/>
  <c r="H17" i="6"/>
  <c r="G17" i="6"/>
  <c r="F17" i="6"/>
  <c r="E17" i="6"/>
  <c r="H16" i="6"/>
  <c r="G16" i="6"/>
  <c r="F16" i="6"/>
  <c r="E16" i="6"/>
  <c r="H52" i="6"/>
  <c r="G52" i="6"/>
  <c r="F52" i="6"/>
  <c r="E52" i="6"/>
  <c r="H51" i="6"/>
  <c r="G51" i="6"/>
  <c r="F51" i="6"/>
  <c r="E51" i="6"/>
  <c r="H50" i="6"/>
  <c r="G50" i="6"/>
  <c r="F50" i="6"/>
  <c r="E50" i="6"/>
  <c r="H48" i="6"/>
  <c r="G48" i="6"/>
  <c r="F48" i="6"/>
  <c r="E48" i="6"/>
  <c r="H47" i="6"/>
  <c r="G47" i="6"/>
  <c r="F47" i="6"/>
  <c r="E47" i="6"/>
  <c r="H83" i="6"/>
  <c r="G83" i="6"/>
  <c r="F83" i="6"/>
  <c r="E83" i="6"/>
  <c r="H54" i="1"/>
  <c r="G54" i="1"/>
  <c r="F54" i="1"/>
  <c r="H53" i="1"/>
  <c r="G53" i="1"/>
  <c r="F53" i="1"/>
  <c r="BE7" i="40" l="1"/>
  <c r="CP7" i="40" s="1"/>
  <c r="CJ7" i="40"/>
  <c r="CX9" i="40"/>
  <c r="CX10" i="40"/>
  <c r="CF18" i="40"/>
  <c r="CV19" i="40"/>
  <c r="AG54" i="8"/>
  <c r="AH59" i="8"/>
  <c r="AF74" i="8"/>
  <c r="AD70" i="8"/>
  <c r="CD80" i="8"/>
  <c r="AF81" i="8"/>
  <c r="AF92" i="8"/>
  <c r="AF97" i="8"/>
  <c r="AE98" i="8"/>
  <c r="AG108" i="8"/>
  <c r="AK122" i="8"/>
  <c r="AD124" i="8"/>
  <c r="AG115" i="8"/>
  <c r="AE125" i="8"/>
  <c r="AE128" i="8"/>
  <c r="AD133" i="8"/>
  <c r="AK131" i="8"/>
  <c r="AF137" i="8"/>
  <c r="CD101" i="8"/>
  <c r="AG128" i="8"/>
  <c r="CF8" i="40"/>
  <c r="BZ10" i="40"/>
  <c r="CX14" i="40"/>
  <c r="CL18" i="40"/>
  <c r="CI18" i="40"/>
  <c r="AG52" i="8"/>
  <c r="AF63" i="8"/>
  <c r="AH77" i="8"/>
  <c r="AQ77" i="8"/>
  <c r="AK68" i="8"/>
  <c r="AE97" i="8"/>
  <c r="AF98" i="8"/>
  <c r="AQ104" i="8"/>
  <c r="AD116" i="8"/>
  <c r="AF125" i="8"/>
  <c r="AB122" i="8" s="1"/>
  <c r="AG137" i="8"/>
  <c r="AN140" i="8"/>
  <c r="AQ149" i="8"/>
  <c r="AG117" i="8"/>
  <c r="CX16" i="40"/>
  <c r="AG63" i="8"/>
  <c r="CE59" i="8" s="1"/>
  <c r="AD108" i="8"/>
  <c r="AG116" i="8"/>
  <c r="AE124" i="8"/>
  <c r="AF116" i="8"/>
  <c r="AG142" i="8"/>
  <c r="AN167" i="8"/>
  <c r="AQ167" i="8"/>
  <c r="CL10" i="40"/>
  <c r="C2" i="42"/>
  <c r="C44" i="39"/>
  <c r="C52" i="39"/>
  <c r="C49" i="39"/>
  <c r="AH95" i="8"/>
  <c r="AK95" i="8"/>
  <c r="AF108" i="8"/>
  <c r="AQ113" i="8"/>
  <c r="AQ131" i="8"/>
  <c r="AE137" i="8"/>
  <c r="AR6" i="40"/>
  <c r="AR1" i="40" s="1"/>
  <c r="CG7" i="40"/>
  <c r="CC8" i="40"/>
  <c r="BG16" i="40"/>
  <c r="BW18" i="40"/>
  <c r="CF12" i="40"/>
  <c r="BW10" i="40"/>
  <c r="AE52" i="8"/>
  <c r="AD97" i="8"/>
  <c r="AK113" i="8"/>
  <c r="AE133" i="8"/>
  <c r="AG101" i="8"/>
  <c r="AG125" i="8"/>
  <c r="CE122" i="8" s="1"/>
  <c r="CE140" i="8"/>
  <c r="AE140" i="8"/>
  <c r="CC140" i="8"/>
  <c r="CD140" i="8" s="1"/>
  <c r="AB140" i="8"/>
  <c r="AE135" i="8"/>
  <c r="AF135" i="8"/>
  <c r="AH131" i="8"/>
  <c r="CE131" i="8"/>
  <c r="AE131" i="8"/>
  <c r="CC131" i="8"/>
  <c r="CD131" i="8" s="1"/>
  <c r="AB131" i="8"/>
  <c r="AD117" i="8"/>
  <c r="CC113" i="8"/>
  <c r="CD113" i="8" s="1"/>
  <c r="AB113" i="8"/>
  <c r="CE113" i="8"/>
  <c r="AE113" i="8"/>
  <c r="CC104" i="8"/>
  <c r="CD104" i="8" s="1"/>
  <c r="AB104" i="8"/>
  <c r="CE104" i="8"/>
  <c r="AE104" i="8"/>
  <c r="CV20" i="40"/>
  <c r="CX17" i="40"/>
  <c r="CX15" i="40"/>
  <c r="CV10" i="40"/>
  <c r="AE101" i="8"/>
  <c r="AQ95" i="8"/>
  <c r="AN95" i="8"/>
  <c r="AN176" i="8"/>
  <c r="AQ176" i="8"/>
  <c r="AQ158" i="8"/>
  <c r="AN149" i="8"/>
  <c r="AN158" i="8"/>
  <c r="AQ140" i="8"/>
  <c r="AN131" i="8"/>
  <c r="AN113" i="8"/>
  <c r="AN122" i="8"/>
  <c r="AN104" i="8"/>
  <c r="AF89" i="8"/>
  <c r="AE95" i="8"/>
  <c r="CE95" i="8"/>
  <c r="AQ86" i="8"/>
  <c r="AE86" i="8"/>
  <c r="CE86" i="8"/>
  <c r="AD89" i="8"/>
  <c r="AE89" i="8"/>
  <c r="AN86" i="8"/>
  <c r="AB95" i="8"/>
  <c r="CC95" i="8"/>
  <c r="CD95" i="8" s="1"/>
  <c r="CC86" i="8"/>
  <c r="CD86" i="8" s="1"/>
  <c r="AB86" i="8"/>
  <c r="AK86" i="8"/>
  <c r="CI14" i="40"/>
  <c r="CM17" i="40"/>
  <c r="BW12" i="40"/>
  <c r="AD63" i="8"/>
  <c r="AE56" i="8"/>
  <c r="AF56" i="8"/>
  <c r="AB50" i="8" s="1"/>
  <c r="AD52" i="8"/>
  <c r="AF52" i="8"/>
  <c r="CC50" i="8" s="1"/>
  <c r="CD50" i="8" s="1"/>
  <c r="BZ16" i="40"/>
  <c r="AN77" i="8"/>
  <c r="AN68" i="8"/>
  <c r="AQ68" i="8"/>
  <c r="CC77" i="8"/>
  <c r="CD77" i="8" s="1"/>
  <c r="AB77" i="8"/>
  <c r="CD71" i="8"/>
  <c r="AF71" i="8"/>
  <c r="AB68" i="8" s="1"/>
  <c r="AD71" i="8"/>
  <c r="AE71" i="8"/>
  <c r="AG72" i="8"/>
  <c r="AE72" i="8"/>
  <c r="AF72" i="8"/>
  <c r="AD72" i="8"/>
  <c r="AH68" i="8"/>
  <c r="AE68" i="8"/>
  <c r="CE68" i="8"/>
  <c r="AE77" i="8"/>
  <c r="CE77" i="8"/>
  <c r="AN59" i="8"/>
  <c r="CC59" i="8"/>
  <c r="CD59" i="8" s="1"/>
  <c r="AB59" i="8"/>
  <c r="AQ50" i="8"/>
  <c r="AE50" i="8"/>
  <c r="CE50" i="8"/>
  <c r="CC16" i="40"/>
  <c r="BZ14" i="40"/>
  <c r="CG9" i="40"/>
  <c r="BW16" i="40"/>
  <c r="CX21" i="40"/>
  <c r="CV17" i="40"/>
  <c r="CV11" i="40"/>
  <c r="CV14" i="40"/>
  <c r="CV8" i="40"/>
  <c r="BF17" i="40"/>
  <c r="CR17" i="40" s="1"/>
  <c r="CP17" i="40"/>
  <c r="BJ10" i="40"/>
  <c r="BJ11" i="40" s="1"/>
  <c r="BJ12" i="40" s="1"/>
  <c r="BJ13" i="40"/>
  <c r="BJ14" i="40" s="1"/>
  <c r="BJ15" i="40" s="1"/>
  <c r="BJ16" i="40" s="1"/>
  <c r="BJ17" i="40" s="1"/>
  <c r="BJ18" i="40" s="1"/>
  <c r="BJ19" i="40" s="1"/>
  <c r="BJ20" i="40" s="1"/>
  <c r="BJ21" i="40" s="1"/>
  <c r="CP15" i="40"/>
  <c r="BG7" i="40"/>
  <c r="BG8" i="40"/>
  <c r="BE9" i="40"/>
  <c r="BG9" i="40"/>
  <c r="BE11" i="40"/>
  <c r="CL12" i="40"/>
  <c r="BE13" i="40"/>
  <c r="BF15" i="40" s="1"/>
  <c r="BG14" i="40"/>
  <c r="CL14" i="40"/>
  <c r="BG15" i="40"/>
  <c r="CF16" i="40"/>
  <c r="BG20" i="40"/>
  <c r="CF10" i="40"/>
  <c r="CC12" i="40"/>
  <c r="CI12" i="40"/>
  <c r="BH15" i="40"/>
  <c r="D122" i="6"/>
  <c r="H121" i="6"/>
  <c r="G121" i="6"/>
  <c r="F121" i="6"/>
  <c r="E121" i="6"/>
  <c r="H120" i="6"/>
  <c r="G120" i="6"/>
  <c r="F120" i="6"/>
  <c r="E120" i="6"/>
  <c r="H119" i="6"/>
  <c r="G119" i="6"/>
  <c r="F119" i="6"/>
  <c r="E119" i="6"/>
  <c r="D118" i="6"/>
  <c r="H117" i="6"/>
  <c r="G117" i="6"/>
  <c r="F117" i="6"/>
  <c r="E117" i="6"/>
  <c r="H116" i="6"/>
  <c r="G116" i="6"/>
  <c r="F116" i="6"/>
  <c r="E116" i="6"/>
  <c r="H115" i="6"/>
  <c r="G115" i="6"/>
  <c r="F115" i="6"/>
  <c r="E115" i="6"/>
  <c r="D114" i="6"/>
  <c r="H113" i="6"/>
  <c r="G113" i="6"/>
  <c r="F113" i="6"/>
  <c r="E113" i="6"/>
  <c r="H112" i="6"/>
  <c r="G112" i="6"/>
  <c r="F112" i="6"/>
  <c r="E112" i="6"/>
  <c r="H111" i="6"/>
  <c r="G111" i="6"/>
  <c r="F111" i="6"/>
  <c r="E111" i="6"/>
  <c r="B2" i="24"/>
  <c r="CC122" i="8" l="1"/>
  <c r="CD122" i="8" s="1"/>
  <c r="CC68" i="8"/>
  <c r="CD68" i="8" s="1"/>
  <c r="AE122" i="8"/>
  <c r="AE59" i="8"/>
  <c r="BF7" i="40"/>
  <c r="BF13" i="40"/>
  <c r="CP13" i="40"/>
  <c r="BF9" i="40"/>
  <c r="BE6" i="40"/>
  <c r="BC6" i="40" s="1"/>
  <c r="BC1" i="40" s="1"/>
  <c r="CP9" i="40"/>
  <c r="BF11" i="40"/>
  <c r="CP11" i="40"/>
  <c r="H20" i="39"/>
  <c r="G20" i="39"/>
  <c r="F20" i="39"/>
  <c r="E20" i="39"/>
  <c r="H19" i="39"/>
  <c r="G19" i="39"/>
  <c r="F19" i="39"/>
  <c r="E19" i="39"/>
  <c r="H18" i="39"/>
  <c r="G18" i="39"/>
  <c r="F18" i="39"/>
  <c r="E18" i="39"/>
  <c r="H17" i="39"/>
  <c r="G17" i="39"/>
  <c r="F17" i="39"/>
  <c r="E17" i="39"/>
  <c r="H16" i="39"/>
  <c r="G16" i="39"/>
  <c r="F16" i="39"/>
  <c r="E16" i="39"/>
  <c r="H14" i="39"/>
  <c r="G14" i="39"/>
  <c r="F14" i="39"/>
  <c r="E14" i="39"/>
  <c r="H13" i="39"/>
  <c r="G13" i="39"/>
  <c r="F13" i="39"/>
  <c r="E13" i="39"/>
  <c r="D12" i="39"/>
  <c r="H11" i="39"/>
  <c r="G11" i="39"/>
  <c r="F11" i="39"/>
  <c r="E11" i="39"/>
  <c r="H10" i="39"/>
  <c r="G10" i="39"/>
  <c r="F10" i="39"/>
  <c r="E10" i="39"/>
  <c r="H9" i="39"/>
  <c r="G9" i="39"/>
  <c r="F9" i="39"/>
  <c r="E9" i="39"/>
  <c r="H8" i="39"/>
  <c r="G8" i="39"/>
  <c r="F8" i="39"/>
  <c r="E8" i="39"/>
  <c r="G169" i="39"/>
  <c r="H169" i="39" s="1"/>
  <c r="F169" i="39"/>
  <c r="E169" i="39"/>
  <c r="G168" i="39"/>
  <c r="H168" i="39" s="1"/>
  <c r="F168" i="39"/>
  <c r="E168" i="39"/>
  <c r="G166" i="39"/>
  <c r="H166" i="39" s="1"/>
  <c r="F166" i="39"/>
  <c r="E166" i="39"/>
  <c r="G162" i="39"/>
  <c r="H162" i="39" s="1"/>
  <c r="F162" i="39"/>
  <c r="E162" i="39"/>
  <c r="G161" i="39"/>
  <c r="H161" i="39" s="1"/>
  <c r="F161" i="39"/>
  <c r="E161" i="39"/>
  <c r="G159" i="39"/>
  <c r="H159" i="39" s="1"/>
  <c r="F159" i="39"/>
  <c r="E159" i="39"/>
  <c r="G155" i="39"/>
  <c r="H155" i="39" s="1"/>
  <c r="F155" i="39"/>
  <c r="E155" i="39"/>
  <c r="G154" i="39"/>
  <c r="H154" i="39" s="1"/>
  <c r="F154" i="39"/>
  <c r="E154" i="39"/>
  <c r="G152" i="39"/>
  <c r="H152" i="39" s="1"/>
  <c r="F152" i="39"/>
  <c r="E152" i="39"/>
  <c r="G148" i="39"/>
  <c r="H148" i="39" s="1"/>
  <c r="F148" i="39"/>
  <c r="E148" i="39"/>
  <c r="G147" i="39"/>
  <c r="H147" i="39" s="1"/>
  <c r="F147" i="39"/>
  <c r="E147" i="39"/>
  <c r="G145" i="39"/>
  <c r="H145" i="39" s="1"/>
  <c r="F145" i="39"/>
  <c r="E145" i="39"/>
  <c r="G98" i="39"/>
  <c r="H98" i="39" s="1"/>
  <c r="F98" i="39"/>
  <c r="E98" i="39"/>
  <c r="G97" i="39"/>
  <c r="H97" i="39" s="1"/>
  <c r="F97" i="39"/>
  <c r="E97" i="39"/>
  <c r="G95" i="39"/>
  <c r="H95" i="39" s="1"/>
  <c r="F95" i="39"/>
  <c r="E95" i="39"/>
  <c r="G105" i="39"/>
  <c r="H105" i="39" s="1"/>
  <c r="F105" i="39"/>
  <c r="E105" i="39"/>
  <c r="G104" i="39"/>
  <c r="H104" i="39" s="1"/>
  <c r="F104" i="39"/>
  <c r="E104" i="39"/>
  <c r="G102" i="39"/>
  <c r="H102" i="39" s="1"/>
  <c r="F102" i="39"/>
  <c r="E102" i="39"/>
  <c r="G112" i="39"/>
  <c r="H112" i="39" s="1"/>
  <c r="F112" i="39"/>
  <c r="E112" i="39"/>
  <c r="G111" i="39"/>
  <c r="H111" i="39" s="1"/>
  <c r="F111" i="39"/>
  <c r="E111" i="39"/>
  <c r="G109" i="39"/>
  <c r="H109" i="39" s="1"/>
  <c r="F109" i="39"/>
  <c r="E109" i="39"/>
  <c r="G119" i="39"/>
  <c r="H119" i="39" s="1"/>
  <c r="F119" i="39"/>
  <c r="E119" i="39"/>
  <c r="G118" i="39"/>
  <c r="H118" i="39" s="1"/>
  <c r="F118" i="39"/>
  <c r="E118" i="39"/>
  <c r="G116" i="39"/>
  <c r="H116" i="39" s="1"/>
  <c r="F116" i="39"/>
  <c r="E116" i="39"/>
  <c r="G126" i="39"/>
  <c r="H126" i="39" s="1"/>
  <c r="F126" i="39"/>
  <c r="E126" i="39"/>
  <c r="G125" i="39"/>
  <c r="H125" i="39" s="1"/>
  <c r="F125" i="39"/>
  <c r="E125" i="39"/>
  <c r="G123" i="39"/>
  <c r="H123" i="39" s="1"/>
  <c r="F123" i="39"/>
  <c r="E123" i="39"/>
  <c r="H55" i="39"/>
  <c r="G55" i="39"/>
  <c r="F55" i="39"/>
  <c r="E55" i="39"/>
  <c r="H54" i="39"/>
  <c r="G54" i="39"/>
  <c r="F54" i="39"/>
  <c r="E54" i="39"/>
  <c r="H53" i="39"/>
  <c r="G53" i="39"/>
  <c r="F53" i="39"/>
  <c r="E53" i="39"/>
  <c r="H52" i="39"/>
  <c r="G52" i="39"/>
  <c r="F52" i="39"/>
  <c r="E52" i="39"/>
  <c r="G141" i="39"/>
  <c r="F141" i="39"/>
  <c r="E141" i="39"/>
  <c r="G140" i="39"/>
  <c r="F140" i="39"/>
  <c r="E140" i="39"/>
  <c r="G138" i="39"/>
  <c r="F138" i="39"/>
  <c r="E138" i="39"/>
  <c r="H51" i="39"/>
  <c r="G51" i="39"/>
  <c r="F51" i="39"/>
  <c r="E51" i="39"/>
  <c r="H50" i="39"/>
  <c r="G50" i="39"/>
  <c r="F50" i="39"/>
  <c r="E50" i="39"/>
  <c r="H49" i="39"/>
  <c r="G49" i="39"/>
  <c r="F49" i="39"/>
  <c r="E49" i="39"/>
  <c r="D48" i="39"/>
  <c r="H47" i="39"/>
  <c r="G47" i="39"/>
  <c r="F47" i="39"/>
  <c r="E47" i="39"/>
  <c r="H46" i="39"/>
  <c r="G46" i="39"/>
  <c r="F46" i="39"/>
  <c r="E46" i="39"/>
  <c r="H45" i="39"/>
  <c r="G45" i="39"/>
  <c r="F45" i="39"/>
  <c r="E45" i="39"/>
  <c r="H44" i="39"/>
  <c r="G44" i="39"/>
  <c r="F44" i="39"/>
  <c r="E44" i="39"/>
  <c r="BF6" i="40" l="1"/>
  <c r="H138" i="39"/>
  <c r="H140" i="39"/>
  <c r="H141" i="39"/>
  <c r="N38" i="9"/>
  <c r="H38" i="9"/>
  <c r="I37" i="9"/>
  <c r="H36" i="9"/>
  <c r="I35" i="9"/>
  <c r="H34" i="9"/>
  <c r="I33" i="9"/>
  <c r="H32" i="9"/>
  <c r="K39" i="9" s="1"/>
  <c r="K30" i="9"/>
  <c r="K28" i="9"/>
  <c r="C28" i="9"/>
  <c r="C26" i="9"/>
  <c r="N25" i="9"/>
  <c r="C25" i="9"/>
  <c r="C23" i="9"/>
  <c r="C22" i="9"/>
  <c r="C20" i="9"/>
  <c r="C19" i="9"/>
  <c r="C17" i="9"/>
  <c r="C16" i="9"/>
  <c r="C14" i="9"/>
  <c r="C13" i="9"/>
  <c r="C11" i="9"/>
  <c r="C10" i="9"/>
  <c r="C8" i="9"/>
  <c r="C7" i="9"/>
  <c r="C5" i="9"/>
  <c r="P2" i="9"/>
  <c r="A1" i="9"/>
  <c r="N68" i="27"/>
  <c r="L45" i="27"/>
  <c r="N38" i="27"/>
  <c r="H38" i="27"/>
  <c r="I37" i="27"/>
  <c r="H36" i="27"/>
  <c r="K41" i="27" s="1"/>
  <c r="I35" i="27"/>
  <c r="H34" i="27"/>
  <c r="I33" i="27"/>
  <c r="H32" i="27"/>
  <c r="K39" i="27" s="1"/>
  <c r="K30" i="27"/>
  <c r="K28" i="27"/>
  <c r="C28" i="27"/>
  <c r="C26" i="27"/>
  <c r="N25" i="27"/>
  <c r="C25" i="27"/>
  <c r="C23" i="27"/>
  <c r="C22" i="27"/>
  <c r="C20" i="27"/>
  <c r="C19" i="27"/>
  <c r="C17" i="27"/>
  <c r="C16" i="27"/>
  <c r="C14" i="27"/>
  <c r="C13" i="27"/>
  <c r="C11" i="27"/>
  <c r="C10" i="27"/>
  <c r="C8" i="27"/>
  <c r="C7" i="27"/>
  <c r="C5" i="27"/>
  <c r="P2" i="27"/>
  <c r="A1" i="27"/>
  <c r="A32" i="38"/>
  <c r="A29" i="38"/>
  <c r="M2" i="38"/>
  <c r="A1" i="38"/>
  <c r="E16" i="38"/>
  <c r="E14" i="38"/>
  <c r="H12" i="38"/>
  <c r="C11" i="38"/>
  <c r="C8" i="38"/>
  <c r="CE10" i="32"/>
  <c r="CC10" i="32"/>
  <c r="CD10" i="32" s="1"/>
  <c r="G69" i="1"/>
  <c r="F69" i="1"/>
  <c r="K41" i="9" l="1"/>
  <c r="N31" i="9"/>
  <c r="N31" i="27"/>
  <c r="H17" i="38"/>
  <c r="N43" i="9"/>
  <c r="N43" i="27"/>
  <c r="F12" i="27"/>
  <c r="L30" i="9"/>
  <c r="C228" i="6"/>
  <c r="C227" i="6"/>
  <c r="C226" i="6"/>
  <c r="C225" i="6"/>
  <c r="D110" i="6"/>
  <c r="H109" i="6"/>
  <c r="G109" i="6"/>
  <c r="F109" i="6"/>
  <c r="E109" i="6"/>
  <c r="H108" i="6"/>
  <c r="G108" i="6"/>
  <c r="F108" i="6"/>
  <c r="E108" i="6"/>
  <c r="BT14" i="37"/>
  <c r="BS14" i="37"/>
  <c r="BR14" i="37"/>
  <c r="BU14" i="37" s="1"/>
  <c r="BT13" i="37"/>
  <c r="BS13" i="37"/>
  <c r="BR13" i="37"/>
  <c r="BU13" i="37" s="1"/>
  <c r="BT12" i="37"/>
  <c r="BS12" i="37"/>
  <c r="BR12" i="37"/>
  <c r="BU12" i="37" s="1"/>
  <c r="BS11" i="37"/>
  <c r="BT10" i="37"/>
  <c r="BS10" i="37"/>
  <c r="BR10" i="37"/>
  <c r="BU10" i="37" s="1"/>
  <c r="BS9" i="37"/>
  <c r="BT25" i="37"/>
  <c r="BS25" i="37"/>
  <c r="BR25" i="37"/>
  <c r="BU25" i="37" s="1"/>
  <c r="BT24" i="37"/>
  <c r="BS24" i="37"/>
  <c r="BR24" i="37"/>
  <c r="BU24" i="37" s="1"/>
  <c r="BT23" i="37"/>
  <c r="BS23" i="37"/>
  <c r="BR23" i="37"/>
  <c r="BU23" i="37" s="1"/>
  <c r="BS22" i="37"/>
  <c r="BR22" i="37"/>
  <c r="BU22" i="37" s="1"/>
  <c r="BT21" i="37"/>
  <c r="BS21" i="37"/>
  <c r="BR21" i="37"/>
  <c r="BU21" i="37" s="1"/>
  <c r="BS20" i="37"/>
  <c r="BT19" i="37"/>
  <c r="BS19" i="37"/>
  <c r="BR19" i="37"/>
  <c r="BU19" i="37" s="1"/>
  <c r="BS18" i="37"/>
  <c r="D173" i="6"/>
  <c r="D170" i="6"/>
  <c r="BT103" i="37"/>
  <c r="BS103" i="37"/>
  <c r="BR103" i="37"/>
  <c r="BU103" i="37" s="1"/>
  <c r="CD102" i="37"/>
  <c r="CA102" i="37"/>
  <c r="BX102" i="37"/>
  <c r="BT102" i="37"/>
  <c r="BS102" i="37"/>
  <c r="BR102" i="37"/>
  <c r="BU102" i="37" s="1"/>
  <c r="CQ101" i="37"/>
  <c r="CR101" i="37" s="1"/>
  <c r="CO101" i="37"/>
  <c r="CP101" i="37" s="1"/>
  <c r="BT101" i="37"/>
  <c r="BS101" i="37"/>
  <c r="BR101" i="37"/>
  <c r="BU101" i="37" s="1"/>
  <c r="BL101" i="37"/>
  <c r="BC101" i="37"/>
  <c r="BD101" i="37" s="1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CQ100" i="37"/>
  <c r="CR100" i="37" s="1"/>
  <c r="CO100" i="37"/>
  <c r="CP100" i="37" s="1"/>
  <c r="CG100" i="37"/>
  <c r="CA100" i="37"/>
  <c r="BX100" i="37"/>
  <c r="BT100" i="37"/>
  <c r="BS100" i="37"/>
  <c r="BR100" i="37"/>
  <c r="BU100" i="37" s="1"/>
  <c r="BL100" i="37"/>
  <c r="BC100" i="37"/>
  <c r="BD100" i="37" s="1"/>
  <c r="BB100" i="37"/>
  <c r="BA100" i="37"/>
  <c r="AZ100" i="37"/>
  <c r="AY100" i="37"/>
  <c r="AX100" i="37"/>
  <c r="AW100" i="37"/>
  <c r="AV100" i="37"/>
  <c r="AU100" i="37"/>
  <c r="AT100" i="37"/>
  <c r="AR100" i="37"/>
  <c r="AS100" i="37" s="1"/>
  <c r="AQ100" i="37"/>
  <c r="AP100" i="37"/>
  <c r="AO100" i="37"/>
  <c r="AN100" i="37"/>
  <c r="AM100" i="37"/>
  <c r="AL100" i="37"/>
  <c r="AK100" i="37"/>
  <c r="AJ100" i="37"/>
  <c r="AI100" i="37"/>
  <c r="BW103" i="37" s="1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CQ99" i="37"/>
  <c r="CR99" i="37" s="1"/>
  <c r="CO99" i="37"/>
  <c r="CP99" i="37" s="1"/>
  <c r="CC99" i="37"/>
  <c r="BT99" i="37"/>
  <c r="BS99" i="37"/>
  <c r="BR99" i="37"/>
  <c r="BU99" i="37" s="1"/>
  <c r="BL99" i="37"/>
  <c r="BC99" i="37"/>
  <c r="BD99" i="37" s="1"/>
  <c r="BB99" i="37"/>
  <c r="BA99" i="37"/>
  <c r="AZ99" i="37"/>
  <c r="AY99" i="37"/>
  <c r="AX99" i="37"/>
  <c r="AW99" i="37"/>
  <c r="AV99" i="37"/>
  <c r="AU99" i="37"/>
  <c r="AT99" i="37"/>
  <c r="AR99" i="37"/>
  <c r="AS99" i="37" s="1"/>
  <c r="AQ99" i="37"/>
  <c r="AP99" i="37"/>
  <c r="AO99" i="37"/>
  <c r="AN99" i="37"/>
  <c r="AM99" i="37"/>
  <c r="AL99" i="37"/>
  <c r="AK99" i="37"/>
  <c r="AJ99" i="37"/>
  <c r="AI99" i="37"/>
  <c r="CC103" i="37" s="1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CQ98" i="37"/>
  <c r="CR98" i="37" s="1"/>
  <c r="CO98" i="37"/>
  <c r="CP98" i="37" s="1"/>
  <c r="CG98" i="37"/>
  <c r="CD98" i="37"/>
  <c r="BX98" i="37"/>
  <c r="BT98" i="37"/>
  <c r="BS98" i="37"/>
  <c r="BR98" i="37"/>
  <c r="BU98" i="37" s="1"/>
  <c r="BL98" i="37"/>
  <c r="BC98" i="37"/>
  <c r="BD98" i="37" s="1"/>
  <c r="BB98" i="37"/>
  <c r="BA98" i="37"/>
  <c r="AZ98" i="37"/>
  <c r="AY98" i="37"/>
  <c r="AX98" i="37"/>
  <c r="AW98" i="37"/>
  <c r="AV98" i="37"/>
  <c r="AU98" i="37"/>
  <c r="AT98" i="37"/>
  <c r="AR98" i="37"/>
  <c r="AS98" i="37" s="1"/>
  <c r="AQ98" i="37"/>
  <c r="AP98" i="37"/>
  <c r="AO98" i="37"/>
  <c r="AN98" i="37"/>
  <c r="AM98" i="37"/>
  <c r="AL98" i="37"/>
  <c r="AK98" i="37"/>
  <c r="AJ98" i="37"/>
  <c r="BZ97" i="37" s="1"/>
  <c r="AI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CQ97" i="37"/>
  <c r="CR97" i="37" s="1"/>
  <c r="CO97" i="37"/>
  <c r="CP97" i="37" s="1"/>
  <c r="BT97" i="37"/>
  <c r="BS97" i="37"/>
  <c r="BR97" i="37"/>
  <c r="BU97" i="37" s="1"/>
  <c r="BL97" i="37"/>
  <c r="BI97" i="37"/>
  <c r="BI98" i="37" s="1"/>
  <c r="BI99" i="37" s="1"/>
  <c r="BI100" i="37" s="1"/>
  <c r="BI101" i="37" s="1"/>
  <c r="BC97" i="37"/>
  <c r="BD97" i="37" s="1"/>
  <c r="BB97" i="37"/>
  <c r="BA97" i="37"/>
  <c r="AZ97" i="37"/>
  <c r="AY97" i="37"/>
  <c r="AX97" i="37"/>
  <c r="AW97" i="37"/>
  <c r="AV97" i="37"/>
  <c r="AU97" i="37"/>
  <c r="AT97" i="37"/>
  <c r="AR97" i="37"/>
  <c r="AS97" i="37" s="1"/>
  <c r="AQ97" i="37"/>
  <c r="AP97" i="37"/>
  <c r="AO97" i="37"/>
  <c r="AN97" i="37"/>
  <c r="AM97" i="37"/>
  <c r="AL97" i="37"/>
  <c r="AK97" i="37"/>
  <c r="AJ97" i="37"/>
  <c r="AI97" i="37"/>
  <c r="CF99" i="37" s="1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CQ96" i="37"/>
  <c r="CR96" i="37" s="1"/>
  <c r="CO96" i="37"/>
  <c r="CP96" i="37" s="1"/>
  <c r="CG96" i="37"/>
  <c r="CD96" i="37"/>
  <c r="CA96" i="37"/>
  <c r="BT96" i="37"/>
  <c r="BS96" i="37"/>
  <c r="BR96" i="37"/>
  <c r="BU96" i="37" s="1"/>
  <c r="BL96" i="37"/>
  <c r="BC96" i="37"/>
  <c r="BD96" i="37" s="1"/>
  <c r="BB96" i="37"/>
  <c r="BA96" i="37"/>
  <c r="AZ96" i="37"/>
  <c r="AY96" i="37"/>
  <c r="AX96" i="37"/>
  <c r="AW96" i="37"/>
  <c r="AV96" i="37"/>
  <c r="AU96" i="37"/>
  <c r="AT96" i="37"/>
  <c r="AR96" i="37"/>
  <c r="AS96" i="37" s="1"/>
  <c r="AQ96" i="37"/>
  <c r="AP96" i="37"/>
  <c r="AO96" i="37"/>
  <c r="AN96" i="37"/>
  <c r="AM96" i="37"/>
  <c r="AL96" i="37"/>
  <c r="AK96" i="37"/>
  <c r="AJ96" i="37"/>
  <c r="AI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CN94" i="37"/>
  <c r="BT92" i="37"/>
  <c r="BS92" i="37"/>
  <c r="BR92" i="37"/>
  <c r="BU92" i="37" s="1"/>
  <c r="CD91" i="37"/>
  <c r="CA91" i="37"/>
  <c r="BX91" i="37"/>
  <c r="BT91" i="37"/>
  <c r="BS91" i="37"/>
  <c r="BR91" i="37"/>
  <c r="BU91" i="37" s="1"/>
  <c r="CQ90" i="37"/>
  <c r="CR90" i="37" s="1"/>
  <c r="CO90" i="37"/>
  <c r="CP90" i="37" s="1"/>
  <c r="BT90" i="37"/>
  <c r="BS90" i="37"/>
  <c r="BR90" i="37"/>
  <c r="BU90" i="37" s="1"/>
  <c r="BL90" i="37"/>
  <c r="BC90" i="37"/>
  <c r="BD90" i="37" s="1"/>
  <c r="BB90" i="37"/>
  <c r="BA90" i="37"/>
  <c r="AZ90" i="37"/>
  <c r="AY90" i="37"/>
  <c r="AX90" i="37"/>
  <c r="AW90" i="37"/>
  <c r="AV90" i="37"/>
  <c r="AU90" i="37"/>
  <c r="AT90" i="37"/>
  <c r="AR90" i="37"/>
  <c r="AS90" i="37" s="1"/>
  <c r="AQ90" i="37"/>
  <c r="AP90" i="37"/>
  <c r="AO90" i="37"/>
  <c r="AN90" i="37"/>
  <c r="AM90" i="37"/>
  <c r="AL90" i="37"/>
  <c r="AK90" i="37"/>
  <c r="AJ90" i="37"/>
  <c r="CC88" i="37" s="1"/>
  <c r="AI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CQ89" i="37"/>
  <c r="CR89" i="37" s="1"/>
  <c r="CO89" i="37"/>
  <c r="CP89" i="37" s="1"/>
  <c r="CG89" i="37"/>
  <c r="CA89" i="37"/>
  <c r="BX89" i="37"/>
  <c r="BT89" i="37"/>
  <c r="BS89" i="37"/>
  <c r="BR89" i="37"/>
  <c r="BU89" i="37" s="1"/>
  <c r="BL89" i="37"/>
  <c r="BC89" i="37"/>
  <c r="BD89" i="37" s="1"/>
  <c r="BB89" i="37"/>
  <c r="BA89" i="37"/>
  <c r="AZ89" i="37"/>
  <c r="AY89" i="37"/>
  <c r="AX89" i="37"/>
  <c r="AW89" i="37"/>
  <c r="AV89" i="37"/>
  <c r="AU89" i="37"/>
  <c r="AT89" i="37"/>
  <c r="AR89" i="37"/>
  <c r="AS89" i="37" s="1"/>
  <c r="AQ89" i="37"/>
  <c r="AP89" i="37"/>
  <c r="AO89" i="37"/>
  <c r="AN89" i="37"/>
  <c r="AM89" i="37"/>
  <c r="AL89" i="37"/>
  <c r="AK89" i="37"/>
  <c r="AJ89" i="37"/>
  <c r="AI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CQ88" i="37"/>
  <c r="CR88" i="37" s="1"/>
  <c r="CO88" i="37"/>
  <c r="CP88" i="37" s="1"/>
  <c r="BT88" i="37"/>
  <c r="BS88" i="37"/>
  <c r="BR88" i="37"/>
  <c r="BU88" i="37" s="1"/>
  <c r="BL88" i="37"/>
  <c r="BC88" i="37"/>
  <c r="BD88" i="37" s="1"/>
  <c r="BB88" i="37"/>
  <c r="BA88" i="37"/>
  <c r="AZ88" i="37"/>
  <c r="AY88" i="37"/>
  <c r="AX88" i="37"/>
  <c r="AW88" i="37"/>
  <c r="AV88" i="37"/>
  <c r="AU88" i="37"/>
  <c r="AT88" i="37"/>
  <c r="AR88" i="37"/>
  <c r="AS88" i="37" s="1"/>
  <c r="AQ88" i="37"/>
  <c r="AP88" i="37"/>
  <c r="AO88" i="37"/>
  <c r="AN88" i="37"/>
  <c r="AM88" i="37"/>
  <c r="AL88" i="37"/>
  <c r="AK88" i="37"/>
  <c r="AJ88" i="37"/>
  <c r="AI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CQ87" i="37"/>
  <c r="CR87" i="37" s="1"/>
  <c r="CO87" i="37"/>
  <c r="CP87" i="37" s="1"/>
  <c r="CG87" i="37"/>
  <c r="CD87" i="37"/>
  <c r="BX87" i="37"/>
  <c r="BT87" i="37"/>
  <c r="BS87" i="37"/>
  <c r="BR87" i="37"/>
  <c r="BU87" i="37" s="1"/>
  <c r="BL87" i="37"/>
  <c r="BC87" i="37"/>
  <c r="BD87" i="37" s="1"/>
  <c r="BB87" i="37"/>
  <c r="BA87" i="37"/>
  <c r="AZ87" i="37"/>
  <c r="AY87" i="37"/>
  <c r="AX87" i="37"/>
  <c r="AW87" i="37"/>
  <c r="AV87" i="37"/>
  <c r="AU87" i="37"/>
  <c r="AT87" i="37"/>
  <c r="AR87" i="37"/>
  <c r="AS87" i="37" s="1"/>
  <c r="AQ87" i="37"/>
  <c r="AP87" i="37"/>
  <c r="AO87" i="37"/>
  <c r="AN87" i="37"/>
  <c r="AM87" i="37"/>
  <c r="AL87" i="37"/>
  <c r="AK87" i="37"/>
  <c r="AJ87" i="37"/>
  <c r="AI87" i="37"/>
  <c r="BW88" i="37" s="1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CQ86" i="37"/>
  <c r="CR86" i="37" s="1"/>
  <c r="CO86" i="37"/>
  <c r="CP86" i="37" s="1"/>
  <c r="BT86" i="37"/>
  <c r="BS86" i="37"/>
  <c r="BR86" i="37"/>
  <c r="BU86" i="37" s="1"/>
  <c r="BL86" i="37"/>
  <c r="BI86" i="37"/>
  <c r="BI87" i="37" s="1"/>
  <c r="BI88" i="37" s="1"/>
  <c r="BI89" i="37" s="1"/>
  <c r="BI90" i="37" s="1"/>
  <c r="BC86" i="37"/>
  <c r="BD86" i="37" s="1"/>
  <c r="BB86" i="37"/>
  <c r="BA86" i="37"/>
  <c r="AZ86" i="37"/>
  <c r="AY86" i="37"/>
  <c r="AX86" i="37"/>
  <c r="AW86" i="37"/>
  <c r="AV86" i="37"/>
  <c r="AU86" i="37"/>
  <c r="AT86" i="37"/>
  <c r="AR86" i="37"/>
  <c r="AS86" i="37" s="1"/>
  <c r="AQ86" i="37"/>
  <c r="AP86" i="37"/>
  <c r="AO86" i="37"/>
  <c r="AN86" i="37"/>
  <c r="AM86" i="37"/>
  <c r="AL86" i="37"/>
  <c r="AK86" i="37"/>
  <c r="AJ86" i="37"/>
  <c r="BE91" i="37" s="1"/>
  <c r="AI86" i="37"/>
  <c r="BZ92" i="37" s="1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CQ85" i="37"/>
  <c r="CR85" i="37" s="1"/>
  <c r="CO85" i="37"/>
  <c r="CP85" i="37" s="1"/>
  <c r="CG85" i="37"/>
  <c r="CD85" i="37"/>
  <c r="CA85" i="37"/>
  <c r="BT85" i="37"/>
  <c r="BS85" i="37"/>
  <c r="BR85" i="37"/>
  <c r="BU85" i="37" s="1"/>
  <c r="BL85" i="37"/>
  <c r="BC85" i="37"/>
  <c r="BD85" i="37" s="1"/>
  <c r="BB85" i="37"/>
  <c r="BA85" i="37"/>
  <c r="AZ85" i="37"/>
  <c r="AY85" i="37"/>
  <c r="AX85" i="37"/>
  <c r="AW85" i="37"/>
  <c r="AV85" i="37"/>
  <c r="AU85" i="37"/>
  <c r="AT85" i="37"/>
  <c r="AR85" i="37"/>
  <c r="AS85" i="37" s="1"/>
  <c r="AQ85" i="37"/>
  <c r="AP85" i="37"/>
  <c r="AO85" i="37"/>
  <c r="AN85" i="37"/>
  <c r="AM85" i="37"/>
  <c r="AL85" i="37"/>
  <c r="AK85" i="37"/>
  <c r="AJ85" i="37"/>
  <c r="AI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CN83" i="37"/>
  <c r="BT81" i="37"/>
  <c r="BS81" i="37"/>
  <c r="BR81" i="37"/>
  <c r="BU81" i="37" s="1"/>
  <c r="CD80" i="37"/>
  <c r="CA80" i="37"/>
  <c r="BX80" i="37"/>
  <c r="BT80" i="37"/>
  <c r="BS80" i="37"/>
  <c r="BR80" i="37"/>
  <c r="BU80" i="37" s="1"/>
  <c r="CQ79" i="37"/>
  <c r="CR79" i="37" s="1"/>
  <c r="CO79" i="37"/>
  <c r="CP79" i="37" s="1"/>
  <c r="BT79" i="37"/>
  <c r="BS79" i="37"/>
  <c r="BR79" i="37"/>
  <c r="BU79" i="37" s="1"/>
  <c r="BL79" i="37"/>
  <c r="BC79" i="37"/>
  <c r="BD79" i="37" s="1"/>
  <c r="BB79" i="37"/>
  <c r="BA79" i="37"/>
  <c r="AZ79" i="37"/>
  <c r="AY79" i="37"/>
  <c r="AX79" i="37"/>
  <c r="AW79" i="37"/>
  <c r="AV79" i="37"/>
  <c r="AU79" i="37"/>
  <c r="AT79" i="37"/>
  <c r="AR79" i="37"/>
  <c r="AS79" i="37" s="1"/>
  <c r="AQ79" i="37"/>
  <c r="AP79" i="37"/>
  <c r="AO79" i="37"/>
  <c r="AN79" i="37"/>
  <c r="AM79" i="37"/>
  <c r="AL79" i="37"/>
  <c r="AK79" i="37"/>
  <c r="AJ79" i="37"/>
  <c r="AI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CQ78" i="37"/>
  <c r="CR78" i="37" s="1"/>
  <c r="CO78" i="37"/>
  <c r="CP78" i="37" s="1"/>
  <c r="CG78" i="37"/>
  <c r="CA78" i="37"/>
  <c r="BX78" i="37"/>
  <c r="BT78" i="37"/>
  <c r="BS78" i="37"/>
  <c r="BR78" i="37"/>
  <c r="BU78" i="37" s="1"/>
  <c r="BL78" i="37"/>
  <c r="BC78" i="37"/>
  <c r="BD78" i="37" s="1"/>
  <c r="BB78" i="37"/>
  <c r="BA78" i="37"/>
  <c r="AZ78" i="37"/>
  <c r="AY78" i="37"/>
  <c r="AX78" i="37"/>
  <c r="AW78" i="37"/>
  <c r="AV78" i="37"/>
  <c r="AU78" i="37"/>
  <c r="AT78" i="37"/>
  <c r="AR78" i="37"/>
  <c r="AS78" i="37" s="1"/>
  <c r="AQ78" i="37"/>
  <c r="AP78" i="37"/>
  <c r="AO78" i="37"/>
  <c r="AN78" i="37"/>
  <c r="AM78" i="37"/>
  <c r="AL78" i="37"/>
  <c r="AK78" i="37"/>
  <c r="AJ78" i="37"/>
  <c r="CF75" i="37" s="1"/>
  <c r="AI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CQ77" i="37"/>
  <c r="CR77" i="37" s="1"/>
  <c r="CO77" i="37"/>
  <c r="CP77" i="37" s="1"/>
  <c r="CC77" i="37"/>
  <c r="BT77" i="37"/>
  <c r="BS77" i="37"/>
  <c r="BR77" i="37"/>
  <c r="BU77" i="37" s="1"/>
  <c r="BL77" i="37"/>
  <c r="BC77" i="37"/>
  <c r="BD77" i="37" s="1"/>
  <c r="BB77" i="37"/>
  <c r="BA77" i="37"/>
  <c r="AZ77" i="37"/>
  <c r="AY77" i="37"/>
  <c r="AX77" i="37"/>
  <c r="AW77" i="37"/>
  <c r="AV77" i="37"/>
  <c r="AU77" i="37"/>
  <c r="AT77" i="37"/>
  <c r="AR77" i="37"/>
  <c r="AS77" i="37" s="1"/>
  <c r="AQ77" i="37"/>
  <c r="AP77" i="37"/>
  <c r="AO77" i="37"/>
  <c r="AN77" i="37"/>
  <c r="AM77" i="37"/>
  <c r="AL77" i="37"/>
  <c r="AK77" i="37"/>
  <c r="AJ77" i="37"/>
  <c r="AI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CQ76" i="37"/>
  <c r="CR76" i="37" s="1"/>
  <c r="CO76" i="37"/>
  <c r="CP76" i="37" s="1"/>
  <c r="CG76" i="37"/>
  <c r="CD76" i="37"/>
  <c r="BX76" i="37"/>
  <c r="BT76" i="37"/>
  <c r="BS76" i="37"/>
  <c r="BR76" i="37"/>
  <c r="BU76" i="37" s="1"/>
  <c r="BL76" i="37"/>
  <c r="BD76" i="37"/>
  <c r="BC76" i="37"/>
  <c r="BB76" i="37"/>
  <c r="BA76" i="37"/>
  <c r="AZ76" i="37"/>
  <c r="AY76" i="37"/>
  <c r="AX76" i="37"/>
  <c r="AW76" i="37"/>
  <c r="AV76" i="37"/>
  <c r="AU76" i="37"/>
  <c r="AT76" i="37"/>
  <c r="AR76" i="37"/>
  <c r="AS76" i="37" s="1"/>
  <c r="AQ76" i="37"/>
  <c r="AP76" i="37"/>
  <c r="AO76" i="37"/>
  <c r="AN76" i="37"/>
  <c r="AM76" i="37"/>
  <c r="AL76" i="37"/>
  <c r="AK76" i="37"/>
  <c r="AJ76" i="37"/>
  <c r="AI76" i="37"/>
  <c r="BW77" i="37" s="1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CQ75" i="37"/>
  <c r="CR75" i="37" s="1"/>
  <c r="CO75" i="37"/>
  <c r="CP75" i="37" s="1"/>
  <c r="BT75" i="37"/>
  <c r="BS75" i="37"/>
  <c r="BR75" i="37"/>
  <c r="BU75" i="37" s="1"/>
  <c r="BL75" i="37"/>
  <c r="BI75" i="37"/>
  <c r="BI76" i="37" s="1"/>
  <c r="BI77" i="37" s="1"/>
  <c r="BI78" i="37" s="1"/>
  <c r="BI79" i="37" s="1"/>
  <c r="BC75" i="37"/>
  <c r="BD75" i="37" s="1"/>
  <c r="BB75" i="37"/>
  <c r="BA75" i="37"/>
  <c r="AZ75" i="37"/>
  <c r="AY75" i="37"/>
  <c r="AX75" i="37"/>
  <c r="AW75" i="37"/>
  <c r="AV75" i="37"/>
  <c r="AU75" i="37"/>
  <c r="AT75" i="37"/>
  <c r="AR75" i="37"/>
  <c r="AS75" i="37" s="1"/>
  <c r="AQ75" i="37"/>
  <c r="AP75" i="37"/>
  <c r="AO75" i="37"/>
  <c r="AN75" i="37"/>
  <c r="AM75" i="37"/>
  <c r="AL75" i="37"/>
  <c r="AK75" i="37"/>
  <c r="AJ75" i="37"/>
  <c r="BE80" i="37" s="1"/>
  <c r="AI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CQ74" i="37"/>
  <c r="CR74" i="37" s="1"/>
  <c r="CO74" i="37"/>
  <c r="CP74" i="37" s="1"/>
  <c r="CG74" i="37"/>
  <c r="CD74" i="37"/>
  <c r="CA74" i="37"/>
  <c r="BT74" i="37"/>
  <c r="BS74" i="37"/>
  <c r="BR74" i="37"/>
  <c r="BU74" i="37" s="1"/>
  <c r="BL74" i="37"/>
  <c r="BC74" i="37"/>
  <c r="BD74" i="37" s="1"/>
  <c r="BB74" i="37"/>
  <c r="BA74" i="37"/>
  <c r="AZ74" i="37"/>
  <c r="AY74" i="37"/>
  <c r="AX74" i="37"/>
  <c r="AW74" i="37"/>
  <c r="AV74" i="37"/>
  <c r="AU74" i="37"/>
  <c r="AT74" i="37"/>
  <c r="AR74" i="37"/>
  <c r="AS74" i="37" s="1"/>
  <c r="AQ74" i="37"/>
  <c r="AP74" i="37"/>
  <c r="AO74" i="37"/>
  <c r="AN74" i="37"/>
  <c r="AM74" i="37"/>
  <c r="AL74" i="37"/>
  <c r="AK74" i="37"/>
  <c r="AJ74" i="37"/>
  <c r="AI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3" i="37"/>
  <c r="B76" i="37" s="1"/>
  <c r="A73" i="37"/>
  <c r="A84" i="37" s="1"/>
  <c r="CN72" i="37"/>
  <c r="BT70" i="37"/>
  <c r="BS70" i="37"/>
  <c r="BR70" i="37"/>
  <c r="BU70" i="37" s="1"/>
  <c r="CD69" i="37"/>
  <c r="CA69" i="37"/>
  <c r="BX69" i="37"/>
  <c r="BT69" i="37"/>
  <c r="BS69" i="37"/>
  <c r="BR69" i="37"/>
  <c r="BU69" i="37" s="1"/>
  <c r="CQ68" i="37"/>
  <c r="CR68" i="37" s="1"/>
  <c r="CO68" i="37"/>
  <c r="CP68" i="37" s="1"/>
  <c r="BT68" i="37"/>
  <c r="BS68" i="37"/>
  <c r="BR68" i="37"/>
  <c r="BU68" i="37" s="1"/>
  <c r="BL68" i="37"/>
  <c r="BC68" i="37"/>
  <c r="BD68" i="37" s="1"/>
  <c r="BB68" i="37"/>
  <c r="BA68" i="37"/>
  <c r="AZ68" i="37"/>
  <c r="AY68" i="37"/>
  <c r="AX68" i="37"/>
  <c r="AW68" i="37"/>
  <c r="AV68" i="37"/>
  <c r="AU68" i="37"/>
  <c r="AT68" i="37"/>
  <c r="AR68" i="37"/>
  <c r="AS68" i="37" s="1"/>
  <c r="AQ68" i="37"/>
  <c r="AP68" i="37"/>
  <c r="AO68" i="37"/>
  <c r="AN68" i="37"/>
  <c r="AM68" i="37"/>
  <c r="AL68" i="37"/>
  <c r="AK68" i="37"/>
  <c r="AJ68" i="37"/>
  <c r="CC66" i="37" s="1"/>
  <c r="AI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CQ67" i="37"/>
  <c r="CR67" i="37" s="1"/>
  <c r="CO67" i="37"/>
  <c r="CP67" i="37" s="1"/>
  <c r="CG67" i="37"/>
  <c r="CA67" i="37"/>
  <c r="BX67" i="37"/>
  <c r="BT67" i="37"/>
  <c r="BS67" i="37"/>
  <c r="BR67" i="37"/>
  <c r="BU67" i="37" s="1"/>
  <c r="BL67" i="37"/>
  <c r="BC67" i="37"/>
  <c r="BD67" i="37" s="1"/>
  <c r="BB67" i="37"/>
  <c r="BA67" i="37"/>
  <c r="AZ67" i="37"/>
  <c r="AY67" i="37"/>
  <c r="AX67" i="37"/>
  <c r="AW67" i="37"/>
  <c r="AV67" i="37"/>
  <c r="AU67" i="37"/>
  <c r="AT67" i="37"/>
  <c r="AR67" i="37"/>
  <c r="AS67" i="37" s="1"/>
  <c r="AQ67" i="37"/>
  <c r="AP67" i="37"/>
  <c r="AO67" i="37"/>
  <c r="AN67" i="37"/>
  <c r="AM67" i="37"/>
  <c r="AL67" i="37"/>
  <c r="AK67" i="37"/>
  <c r="AJ67" i="37"/>
  <c r="AI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CQ66" i="37"/>
  <c r="CR66" i="37" s="1"/>
  <c r="CO66" i="37"/>
  <c r="CP66" i="37" s="1"/>
  <c r="BT66" i="37"/>
  <c r="BS66" i="37"/>
  <c r="BR66" i="37"/>
  <c r="BU66" i="37" s="1"/>
  <c r="BL66" i="37"/>
  <c r="BC66" i="37"/>
  <c r="BD66" i="37" s="1"/>
  <c r="BB66" i="37"/>
  <c r="BA66" i="37"/>
  <c r="AZ66" i="37"/>
  <c r="AY66" i="37"/>
  <c r="AX66" i="37"/>
  <c r="AW66" i="37"/>
  <c r="AV66" i="37"/>
  <c r="AU66" i="37"/>
  <c r="AT66" i="37"/>
  <c r="AR66" i="37"/>
  <c r="AS66" i="37" s="1"/>
  <c r="AQ66" i="37"/>
  <c r="AP66" i="37"/>
  <c r="AO66" i="37"/>
  <c r="AN66" i="37"/>
  <c r="AM66" i="37"/>
  <c r="AL66" i="37"/>
  <c r="AK66" i="37"/>
  <c r="AJ66" i="37"/>
  <c r="AI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B66" i="37"/>
  <c r="BH64" i="37" s="1"/>
  <c r="CQ65" i="37"/>
  <c r="CR65" i="37" s="1"/>
  <c r="CP65" i="37"/>
  <c r="CO65" i="37"/>
  <c r="CG65" i="37"/>
  <c r="CD65" i="37"/>
  <c r="BX65" i="37"/>
  <c r="BT65" i="37"/>
  <c r="BS65" i="37"/>
  <c r="BR65" i="37"/>
  <c r="BU65" i="37" s="1"/>
  <c r="BL65" i="37"/>
  <c r="BC65" i="37"/>
  <c r="BD65" i="37" s="1"/>
  <c r="BB65" i="37"/>
  <c r="BA65" i="37"/>
  <c r="AZ65" i="37"/>
  <c r="AY65" i="37"/>
  <c r="AX65" i="37"/>
  <c r="AW65" i="37"/>
  <c r="AV65" i="37"/>
  <c r="AU65" i="37"/>
  <c r="AT65" i="37"/>
  <c r="AR65" i="37"/>
  <c r="AS65" i="37" s="1"/>
  <c r="AQ65" i="37"/>
  <c r="AP65" i="37"/>
  <c r="AO65" i="37"/>
  <c r="AN65" i="37"/>
  <c r="AM65" i="37"/>
  <c r="AL65" i="37"/>
  <c r="AK65" i="37"/>
  <c r="AJ65" i="37"/>
  <c r="BZ64" i="37" s="1"/>
  <c r="AI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B65" i="37"/>
  <c r="BH68" i="37" s="1"/>
  <c r="CQ64" i="37"/>
  <c r="CR64" i="37" s="1"/>
  <c r="CO64" i="37"/>
  <c r="CP64" i="37" s="1"/>
  <c r="BT64" i="37"/>
  <c r="BS64" i="37"/>
  <c r="BR64" i="37"/>
  <c r="BU64" i="37" s="1"/>
  <c r="BL64" i="37"/>
  <c r="BI64" i="37"/>
  <c r="BI65" i="37" s="1"/>
  <c r="BI66" i="37" s="1"/>
  <c r="BI67" i="37" s="1"/>
  <c r="BI68" i="37" s="1"/>
  <c r="BC64" i="37"/>
  <c r="BD64" i="37" s="1"/>
  <c r="BB64" i="37"/>
  <c r="BA64" i="37"/>
  <c r="AZ64" i="37"/>
  <c r="AY64" i="37"/>
  <c r="AX64" i="37"/>
  <c r="AW64" i="37"/>
  <c r="AV64" i="37"/>
  <c r="AU64" i="37"/>
  <c r="AT64" i="37"/>
  <c r="AR64" i="37"/>
  <c r="AS64" i="37" s="1"/>
  <c r="AQ64" i="37"/>
  <c r="AP64" i="37"/>
  <c r="AO64" i="37"/>
  <c r="AN64" i="37"/>
  <c r="AM64" i="37"/>
  <c r="AL64" i="37"/>
  <c r="AK64" i="37"/>
  <c r="AJ64" i="37"/>
  <c r="BE69" i="37" s="1"/>
  <c r="AI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B64" i="37"/>
  <c r="BG68" i="37" s="1"/>
  <c r="CQ63" i="37"/>
  <c r="CR63" i="37" s="1"/>
  <c r="CP63" i="37"/>
  <c r="CO63" i="37"/>
  <c r="CG63" i="37"/>
  <c r="CD63" i="37"/>
  <c r="CA63" i="37"/>
  <c r="BT63" i="37"/>
  <c r="BS63" i="37"/>
  <c r="BR63" i="37"/>
  <c r="BU63" i="37" s="1"/>
  <c r="BL63" i="37"/>
  <c r="BJ63" i="37"/>
  <c r="BJ64" i="37" s="1"/>
  <c r="BJ65" i="37" s="1"/>
  <c r="BJ66" i="37" s="1"/>
  <c r="BJ67" i="37" s="1"/>
  <c r="BJ68" i="37" s="1"/>
  <c r="BJ74" i="37" s="1"/>
  <c r="BJ75" i="37" s="1"/>
  <c r="BJ76" i="37" s="1"/>
  <c r="BJ77" i="37" s="1"/>
  <c r="BJ78" i="37" s="1"/>
  <c r="BJ79" i="37" s="1"/>
  <c r="BJ85" i="37" s="1"/>
  <c r="BJ86" i="37" s="1"/>
  <c r="BJ87" i="37" s="1"/>
  <c r="BJ88" i="37" s="1"/>
  <c r="BJ89" i="37" s="1"/>
  <c r="BJ90" i="37" s="1"/>
  <c r="BJ96" i="37" s="1"/>
  <c r="BJ97" i="37" s="1"/>
  <c r="BJ98" i="37" s="1"/>
  <c r="BJ99" i="37" s="1"/>
  <c r="BJ100" i="37" s="1"/>
  <c r="BJ101" i="37" s="1"/>
  <c r="BH63" i="37"/>
  <c r="BC63" i="37"/>
  <c r="BD63" i="37" s="1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B63" i="37"/>
  <c r="BV69" i="37" s="1"/>
  <c r="AR62" i="37"/>
  <c r="C62" i="37"/>
  <c r="CN61" i="37"/>
  <c r="BT47" i="37"/>
  <c r="BS47" i="37"/>
  <c r="BR47" i="37"/>
  <c r="BU47" i="37" s="1"/>
  <c r="CD46" i="37"/>
  <c r="CA46" i="37"/>
  <c r="BX46" i="37"/>
  <c r="BT46" i="37"/>
  <c r="BS46" i="37"/>
  <c r="BR46" i="37"/>
  <c r="BU46" i="37" s="1"/>
  <c r="CQ45" i="37"/>
  <c r="CR45" i="37" s="1"/>
  <c r="CO45" i="37"/>
  <c r="CP45" i="37" s="1"/>
  <c r="BT45" i="37"/>
  <c r="BS45" i="37"/>
  <c r="BR45" i="37"/>
  <c r="BU45" i="37" s="1"/>
  <c r="BL45" i="37"/>
  <c r="BC45" i="37"/>
  <c r="BD45" i="37" s="1"/>
  <c r="BB45" i="37"/>
  <c r="BA45" i="37"/>
  <c r="AZ45" i="37"/>
  <c r="AY45" i="37"/>
  <c r="AX45" i="37"/>
  <c r="AW45" i="37"/>
  <c r="AV45" i="37"/>
  <c r="AU45" i="37"/>
  <c r="AT45" i="37"/>
  <c r="AR45" i="37"/>
  <c r="AS45" i="37" s="1"/>
  <c r="AQ45" i="37"/>
  <c r="AP45" i="37"/>
  <c r="AO45" i="37"/>
  <c r="AN45" i="37"/>
  <c r="AM45" i="37"/>
  <c r="AL45" i="37"/>
  <c r="AK45" i="37"/>
  <c r="AJ45" i="37"/>
  <c r="AI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CQ44" i="37"/>
  <c r="CR44" i="37" s="1"/>
  <c r="CO44" i="37"/>
  <c r="CP44" i="37" s="1"/>
  <c r="CG44" i="37"/>
  <c r="CA44" i="37"/>
  <c r="BX44" i="37"/>
  <c r="BT44" i="37"/>
  <c r="BS44" i="37"/>
  <c r="BR44" i="37"/>
  <c r="BU44" i="37" s="1"/>
  <c r="BL44" i="37"/>
  <c r="BC44" i="37"/>
  <c r="BD44" i="37" s="1"/>
  <c r="BB44" i="37"/>
  <c r="BA44" i="37"/>
  <c r="AZ44" i="37"/>
  <c r="AY44" i="37"/>
  <c r="AX44" i="37"/>
  <c r="AW44" i="37"/>
  <c r="AV44" i="37"/>
  <c r="AU44" i="37"/>
  <c r="AT44" i="37"/>
  <c r="AR44" i="37"/>
  <c r="AS44" i="37" s="1"/>
  <c r="AQ44" i="37"/>
  <c r="AP44" i="37"/>
  <c r="AO44" i="37"/>
  <c r="AN44" i="37"/>
  <c r="AM44" i="37"/>
  <c r="AL44" i="37"/>
  <c r="AK44" i="37"/>
  <c r="AJ44" i="37"/>
  <c r="AI44" i="37"/>
  <c r="BW47" i="37" s="1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CQ43" i="37"/>
  <c r="CR43" i="37" s="1"/>
  <c r="CO43" i="37"/>
  <c r="CP43" i="37" s="1"/>
  <c r="BT43" i="37"/>
  <c r="BS43" i="37"/>
  <c r="BR43" i="37"/>
  <c r="BU43" i="37" s="1"/>
  <c r="BL43" i="37"/>
  <c r="BC43" i="37"/>
  <c r="BD43" i="37" s="1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CQ42" i="37"/>
  <c r="CR42" i="37" s="1"/>
  <c r="CP42" i="37"/>
  <c r="CO42" i="37"/>
  <c r="CG42" i="37"/>
  <c r="CD42" i="37"/>
  <c r="BX42" i="37"/>
  <c r="BT42" i="37"/>
  <c r="BS42" i="37"/>
  <c r="BR42" i="37"/>
  <c r="BU42" i="37" s="1"/>
  <c r="BL42" i="37"/>
  <c r="BC42" i="37"/>
  <c r="BD42" i="37" s="1"/>
  <c r="BB42" i="37"/>
  <c r="BA42" i="37"/>
  <c r="AZ42" i="37"/>
  <c r="AY42" i="37"/>
  <c r="AX42" i="37"/>
  <c r="AW42" i="37"/>
  <c r="AV42" i="37"/>
  <c r="AU42" i="37"/>
  <c r="AT42" i="37"/>
  <c r="AR42" i="37"/>
  <c r="AS42" i="37" s="1"/>
  <c r="AQ42" i="37"/>
  <c r="AP42" i="37"/>
  <c r="AO42" i="37"/>
  <c r="AN42" i="37"/>
  <c r="AM42" i="37"/>
  <c r="AL42" i="37"/>
  <c r="AK42" i="37"/>
  <c r="AJ42" i="37"/>
  <c r="AI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CQ41" i="37"/>
  <c r="CR41" i="37" s="1"/>
  <c r="CO41" i="37"/>
  <c r="CP41" i="37" s="1"/>
  <c r="CF41" i="37"/>
  <c r="BT41" i="37"/>
  <c r="BS41" i="37"/>
  <c r="BR41" i="37"/>
  <c r="BU41" i="37" s="1"/>
  <c r="BL41" i="37"/>
  <c r="BI41" i="37"/>
  <c r="BI42" i="37" s="1"/>
  <c r="BI43" i="37" s="1"/>
  <c r="BI44" i="37" s="1"/>
  <c r="BI45" i="37" s="1"/>
  <c r="BC41" i="37"/>
  <c r="BD41" i="37" s="1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BE46" i="37" s="1"/>
  <c r="AI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CQ40" i="37"/>
  <c r="CR40" i="37" s="1"/>
  <c r="CO40" i="37"/>
  <c r="CP40" i="37" s="1"/>
  <c r="CG40" i="37"/>
  <c r="CD40" i="37"/>
  <c r="CA40" i="37"/>
  <c r="BT40" i="37"/>
  <c r="BS40" i="37"/>
  <c r="BR40" i="37"/>
  <c r="BU40" i="37" s="1"/>
  <c r="BL40" i="37"/>
  <c r="BC40" i="37"/>
  <c r="BD40" i="37" s="1"/>
  <c r="BB40" i="37"/>
  <c r="BA40" i="37"/>
  <c r="AZ40" i="37"/>
  <c r="AY40" i="37"/>
  <c r="AX40" i="37"/>
  <c r="AW40" i="37"/>
  <c r="AV40" i="37"/>
  <c r="AU40" i="37"/>
  <c r="AT40" i="37"/>
  <c r="AR40" i="37"/>
  <c r="AS40" i="37" s="1"/>
  <c r="AQ40" i="37"/>
  <c r="AP40" i="37"/>
  <c r="AO40" i="37"/>
  <c r="AN40" i="37"/>
  <c r="AM40" i="37"/>
  <c r="AL40" i="37"/>
  <c r="AK40" i="37"/>
  <c r="AJ40" i="37"/>
  <c r="AI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CN38" i="37"/>
  <c r="BT36" i="37"/>
  <c r="BS36" i="37"/>
  <c r="BR36" i="37"/>
  <c r="BU36" i="37" s="1"/>
  <c r="CD35" i="37"/>
  <c r="CA35" i="37"/>
  <c r="BX35" i="37"/>
  <c r="BT35" i="37"/>
  <c r="BS35" i="37"/>
  <c r="BR35" i="37"/>
  <c r="BU35" i="37" s="1"/>
  <c r="CQ34" i="37"/>
  <c r="CR34" i="37" s="1"/>
  <c r="CO34" i="37"/>
  <c r="CP34" i="37" s="1"/>
  <c r="BT34" i="37"/>
  <c r="BS34" i="37"/>
  <c r="BR34" i="37"/>
  <c r="BU34" i="37" s="1"/>
  <c r="BL34" i="37"/>
  <c r="BC34" i="37"/>
  <c r="BD34" i="37" s="1"/>
  <c r="BB34" i="37"/>
  <c r="BA34" i="37"/>
  <c r="AZ34" i="37"/>
  <c r="AY34" i="37"/>
  <c r="AX34" i="37"/>
  <c r="AW34" i="37"/>
  <c r="AV34" i="37"/>
  <c r="AU34" i="37"/>
  <c r="AT34" i="37"/>
  <c r="AR34" i="37"/>
  <c r="AS34" i="37" s="1"/>
  <c r="AQ34" i="37"/>
  <c r="AP34" i="37"/>
  <c r="AO34" i="37"/>
  <c r="AN34" i="37"/>
  <c r="AM34" i="37"/>
  <c r="AL34" i="37"/>
  <c r="AK34" i="37"/>
  <c r="AJ34" i="37"/>
  <c r="CC32" i="37" s="1"/>
  <c r="AI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CQ33" i="37"/>
  <c r="CR33" i="37" s="1"/>
  <c r="CO33" i="37"/>
  <c r="CP33" i="37" s="1"/>
  <c r="CG33" i="37"/>
  <c r="CA33" i="37"/>
  <c r="BX33" i="37"/>
  <c r="BT33" i="37"/>
  <c r="BS33" i="37"/>
  <c r="BR33" i="37"/>
  <c r="BU33" i="37" s="1"/>
  <c r="BL33" i="37"/>
  <c r="BC33" i="37"/>
  <c r="BD33" i="37" s="1"/>
  <c r="BB33" i="37"/>
  <c r="BA33" i="37"/>
  <c r="AZ33" i="37"/>
  <c r="AY33" i="37"/>
  <c r="AX33" i="37"/>
  <c r="AW33" i="37"/>
  <c r="AV33" i="37"/>
  <c r="AU33" i="37"/>
  <c r="AT33" i="37"/>
  <c r="AR33" i="37"/>
  <c r="AS33" i="37" s="1"/>
  <c r="AQ33" i="37"/>
  <c r="AP33" i="37"/>
  <c r="AO33" i="37"/>
  <c r="AN33" i="37"/>
  <c r="AM33" i="37"/>
  <c r="AL33" i="37"/>
  <c r="AK33" i="37"/>
  <c r="AJ33" i="37"/>
  <c r="CF30" i="37" s="1"/>
  <c r="AI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CQ32" i="37"/>
  <c r="CR32" i="37" s="1"/>
  <c r="CO32" i="37"/>
  <c r="CP32" i="37" s="1"/>
  <c r="BT32" i="37"/>
  <c r="BS32" i="37"/>
  <c r="BR32" i="37"/>
  <c r="BU32" i="37" s="1"/>
  <c r="BL32" i="37"/>
  <c r="BC32" i="37"/>
  <c r="BD32" i="37" s="1"/>
  <c r="BB32" i="37"/>
  <c r="BA32" i="37"/>
  <c r="AZ32" i="37"/>
  <c r="AY32" i="37"/>
  <c r="AX32" i="37"/>
  <c r="AW32" i="37"/>
  <c r="AV32" i="37"/>
  <c r="AU32" i="37"/>
  <c r="AT32" i="37"/>
  <c r="AR32" i="37"/>
  <c r="AS32" i="37" s="1"/>
  <c r="AQ32" i="37"/>
  <c r="AP32" i="37"/>
  <c r="AO32" i="37"/>
  <c r="AN32" i="37"/>
  <c r="AM32" i="37"/>
  <c r="AL32" i="37"/>
  <c r="AK32" i="37"/>
  <c r="AJ32" i="37"/>
  <c r="AI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CQ31" i="37"/>
  <c r="CR31" i="37" s="1"/>
  <c r="CO31" i="37"/>
  <c r="CP31" i="37" s="1"/>
  <c r="CG31" i="37"/>
  <c r="CD31" i="37"/>
  <c r="BX31" i="37"/>
  <c r="BT31" i="37"/>
  <c r="BS31" i="37"/>
  <c r="BR31" i="37"/>
  <c r="BU31" i="37" s="1"/>
  <c r="BL31" i="37"/>
  <c r="BC31" i="37"/>
  <c r="BD31" i="37" s="1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CQ30" i="37"/>
  <c r="CR30" i="37" s="1"/>
  <c r="CP30" i="37"/>
  <c r="CO30" i="37"/>
  <c r="BT30" i="37"/>
  <c r="BS30" i="37"/>
  <c r="BR30" i="37"/>
  <c r="BU30" i="37" s="1"/>
  <c r="BL30" i="37"/>
  <c r="BI30" i="37"/>
  <c r="BI31" i="37" s="1"/>
  <c r="BI32" i="37" s="1"/>
  <c r="BI33" i="37" s="1"/>
  <c r="BI34" i="37" s="1"/>
  <c r="BC30" i="37"/>
  <c r="BD30" i="37" s="1"/>
  <c r="BB30" i="37"/>
  <c r="BA30" i="37"/>
  <c r="AZ30" i="37"/>
  <c r="AY30" i="37"/>
  <c r="AX30" i="37"/>
  <c r="AW30" i="37"/>
  <c r="AV30" i="37"/>
  <c r="AU30" i="37"/>
  <c r="AT30" i="37"/>
  <c r="AR30" i="37"/>
  <c r="AS30" i="37" s="1"/>
  <c r="AQ30" i="37"/>
  <c r="AP30" i="37"/>
  <c r="AO30" i="37"/>
  <c r="AN30" i="37"/>
  <c r="AM30" i="37"/>
  <c r="AL30" i="37"/>
  <c r="AK30" i="37"/>
  <c r="AJ30" i="37"/>
  <c r="AI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CQ29" i="37"/>
  <c r="CR29" i="37" s="1"/>
  <c r="CO29" i="37"/>
  <c r="CP29" i="37" s="1"/>
  <c r="CG29" i="37"/>
  <c r="CD29" i="37"/>
  <c r="CA29" i="37"/>
  <c r="BT29" i="37"/>
  <c r="BS29" i="37"/>
  <c r="BR29" i="37"/>
  <c r="BU29" i="37" s="1"/>
  <c r="BL29" i="37"/>
  <c r="BC29" i="37"/>
  <c r="BD29" i="37" s="1"/>
  <c r="BB29" i="37"/>
  <c r="BA29" i="37"/>
  <c r="AZ29" i="37"/>
  <c r="AY29" i="37"/>
  <c r="AX29" i="37"/>
  <c r="AW29" i="37"/>
  <c r="AV29" i="37"/>
  <c r="AU29" i="37"/>
  <c r="AT29" i="37"/>
  <c r="AR29" i="37"/>
  <c r="AS29" i="37" s="1"/>
  <c r="AQ29" i="37"/>
  <c r="AP29" i="37"/>
  <c r="AO29" i="37"/>
  <c r="AN29" i="37"/>
  <c r="AM29" i="37"/>
  <c r="AL29" i="37"/>
  <c r="AK29" i="37"/>
  <c r="AJ29" i="37"/>
  <c r="AI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CN27" i="37"/>
  <c r="CD24" i="37"/>
  <c r="CA24" i="37"/>
  <c r="BX24" i="37"/>
  <c r="CQ23" i="37"/>
  <c r="CO23" i="37"/>
  <c r="BL23" i="37"/>
  <c r="BC23" i="37"/>
  <c r="BD23" i="37" s="1"/>
  <c r="BB23" i="37"/>
  <c r="BA23" i="37"/>
  <c r="AZ23" i="37"/>
  <c r="AY23" i="37"/>
  <c r="AX23" i="37"/>
  <c r="AW23" i="37"/>
  <c r="AV23" i="37"/>
  <c r="AU23" i="37"/>
  <c r="AT23" i="37"/>
  <c r="CA22" i="37" s="1"/>
  <c r="AR23" i="37"/>
  <c r="AS23" i="37" s="1"/>
  <c r="AQ23" i="37"/>
  <c r="AP23" i="37"/>
  <c r="AO23" i="37"/>
  <c r="AN23" i="37"/>
  <c r="AM23" i="37"/>
  <c r="AL23" i="37"/>
  <c r="AK23" i="37"/>
  <c r="AJ23" i="37"/>
  <c r="AI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CQ22" i="37"/>
  <c r="CR22" i="37" s="1"/>
  <c r="CO22" i="37"/>
  <c r="CG22" i="37"/>
  <c r="BL22" i="37"/>
  <c r="BC22" i="37"/>
  <c r="BD22" i="37" s="1"/>
  <c r="BB22" i="37"/>
  <c r="BA22" i="37"/>
  <c r="AZ22" i="37"/>
  <c r="AY22" i="37"/>
  <c r="AX22" i="37"/>
  <c r="AW22" i="37"/>
  <c r="AV22" i="37"/>
  <c r="AU22" i="37"/>
  <c r="AT22" i="37"/>
  <c r="AR22" i="37"/>
  <c r="AS22" i="37" s="1"/>
  <c r="AQ22" i="37"/>
  <c r="AP22" i="37"/>
  <c r="AO22" i="37"/>
  <c r="AN22" i="37"/>
  <c r="AM22" i="37"/>
  <c r="AL22" i="37"/>
  <c r="AK22" i="37"/>
  <c r="AJ22" i="37"/>
  <c r="AI22" i="37"/>
  <c r="CF19" i="37" s="1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CQ21" i="37"/>
  <c r="CR21" i="37" s="1"/>
  <c r="CO21" i="37"/>
  <c r="BL21" i="37"/>
  <c r="BC21" i="37"/>
  <c r="BD21" i="37" s="1"/>
  <c r="BB21" i="37"/>
  <c r="BA21" i="37"/>
  <c r="AZ21" i="37"/>
  <c r="AY21" i="37"/>
  <c r="AX21" i="37"/>
  <c r="AW21" i="37"/>
  <c r="AV21" i="37"/>
  <c r="AU21" i="37"/>
  <c r="AT21" i="37"/>
  <c r="AR21" i="37"/>
  <c r="AS21" i="37" s="1"/>
  <c r="AQ21" i="37"/>
  <c r="AP21" i="37"/>
  <c r="AO21" i="37"/>
  <c r="AN21" i="37"/>
  <c r="AM21" i="37"/>
  <c r="AL21" i="37"/>
  <c r="AK21" i="37"/>
  <c r="AJ21" i="37"/>
  <c r="AI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CQ20" i="37"/>
  <c r="CO20" i="37"/>
  <c r="CG20" i="37"/>
  <c r="CD20" i="37"/>
  <c r="BL20" i="37"/>
  <c r="BC20" i="37"/>
  <c r="BD20" i="37" s="1"/>
  <c r="BB20" i="37"/>
  <c r="BA20" i="37"/>
  <c r="AZ20" i="37"/>
  <c r="AY20" i="37"/>
  <c r="AX20" i="37"/>
  <c r="AW20" i="37"/>
  <c r="AV20" i="37"/>
  <c r="AU20" i="37"/>
  <c r="AT20" i="37"/>
  <c r="BX20" i="37" s="1"/>
  <c r="AR20" i="37"/>
  <c r="AS20" i="37" s="1"/>
  <c r="AQ20" i="37"/>
  <c r="AP20" i="37"/>
  <c r="AO20" i="37"/>
  <c r="AN20" i="37"/>
  <c r="AM20" i="37"/>
  <c r="AL20" i="37"/>
  <c r="AK20" i="37"/>
  <c r="AJ20" i="37"/>
  <c r="AI20" i="37"/>
  <c r="CA18" i="37" s="1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CQ19" i="37"/>
  <c r="CR19" i="37" s="1"/>
  <c r="CO19" i="37"/>
  <c r="BL19" i="37"/>
  <c r="BI19" i="37"/>
  <c r="BI20" i="37" s="1"/>
  <c r="BI21" i="37" s="1"/>
  <c r="BI22" i="37" s="1"/>
  <c r="BI23" i="37" s="1"/>
  <c r="BC19" i="37"/>
  <c r="BD19" i="37" s="1"/>
  <c r="BB19" i="37"/>
  <c r="BA19" i="37"/>
  <c r="AZ19" i="37"/>
  <c r="AY19" i="37"/>
  <c r="AX19" i="37"/>
  <c r="AW19" i="37"/>
  <c r="AV19" i="37"/>
  <c r="AU19" i="37"/>
  <c r="AT19" i="37"/>
  <c r="AR19" i="37"/>
  <c r="AS19" i="37" s="1"/>
  <c r="AQ19" i="37"/>
  <c r="AP19" i="37"/>
  <c r="AO19" i="37"/>
  <c r="AN19" i="37"/>
  <c r="AM19" i="37"/>
  <c r="AL19" i="37"/>
  <c r="AK19" i="37"/>
  <c r="AJ19" i="37"/>
  <c r="AI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CQ18" i="37"/>
  <c r="CO18" i="37"/>
  <c r="CG18" i="37"/>
  <c r="BL18" i="37"/>
  <c r="BC18" i="37"/>
  <c r="BD18" i="37" s="1"/>
  <c r="BB18" i="37"/>
  <c r="BA18" i="37"/>
  <c r="AZ18" i="37"/>
  <c r="AY18" i="37"/>
  <c r="AX18" i="37"/>
  <c r="AW18" i="37"/>
  <c r="AV18" i="37"/>
  <c r="AU18" i="37"/>
  <c r="AT18" i="37"/>
  <c r="BX22" i="37" s="1"/>
  <c r="AR18" i="37"/>
  <c r="AS18" i="37" s="1"/>
  <c r="AQ18" i="37"/>
  <c r="AP18" i="37"/>
  <c r="AO18" i="37"/>
  <c r="AN18" i="37"/>
  <c r="AM18" i="37"/>
  <c r="AL18" i="37"/>
  <c r="AK18" i="37"/>
  <c r="AJ18" i="37"/>
  <c r="AI18" i="37"/>
  <c r="CD18" i="37" s="1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7" i="37"/>
  <c r="A17" i="37"/>
  <c r="CN16" i="37"/>
  <c r="CD13" i="37"/>
  <c r="CA13" i="37"/>
  <c r="BX13" i="37"/>
  <c r="CQ12" i="37"/>
  <c r="CO12" i="37"/>
  <c r="BL12" i="37"/>
  <c r="BC12" i="37"/>
  <c r="BD12" i="37" s="1"/>
  <c r="BB12" i="37"/>
  <c r="BA12" i="37"/>
  <c r="AZ12" i="37"/>
  <c r="AY12" i="37"/>
  <c r="AX12" i="37"/>
  <c r="AW12" i="37"/>
  <c r="AV12" i="37"/>
  <c r="AU12" i="37"/>
  <c r="AT12" i="37"/>
  <c r="AR12" i="37"/>
  <c r="AS12" i="37" s="1"/>
  <c r="AQ12" i="37"/>
  <c r="AP12" i="37"/>
  <c r="AO12" i="37"/>
  <c r="AN12" i="37"/>
  <c r="AM12" i="37"/>
  <c r="AL12" i="37"/>
  <c r="AK12" i="37"/>
  <c r="AJ12" i="37"/>
  <c r="AI12" i="37"/>
  <c r="BZ12" i="37" s="1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CQ11" i="37"/>
  <c r="CR11" i="37" s="1"/>
  <c r="CO11" i="37"/>
  <c r="CG11" i="37"/>
  <c r="CA11" i="37"/>
  <c r="BL11" i="37"/>
  <c r="BC11" i="37"/>
  <c r="BD11" i="37" s="1"/>
  <c r="BB11" i="37"/>
  <c r="BA11" i="37"/>
  <c r="AZ11" i="37"/>
  <c r="AY11" i="37"/>
  <c r="AX11" i="37"/>
  <c r="AW11" i="37"/>
  <c r="AV11" i="37"/>
  <c r="AU11" i="37"/>
  <c r="AT11" i="37"/>
  <c r="AR11" i="37"/>
  <c r="AS11" i="37" s="1"/>
  <c r="AQ11" i="37"/>
  <c r="AP11" i="37"/>
  <c r="AO11" i="37"/>
  <c r="AN11" i="37"/>
  <c r="AM11" i="37"/>
  <c r="AL11" i="37"/>
  <c r="AK11" i="37"/>
  <c r="AJ11" i="37"/>
  <c r="CF8" i="37" s="1"/>
  <c r="AI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CQ10" i="37"/>
  <c r="CR10" i="37" s="1"/>
  <c r="CO10" i="37"/>
  <c r="BL10" i="37"/>
  <c r="BC10" i="37"/>
  <c r="BD10" i="37" s="1"/>
  <c r="BB10" i="37"/>
  <c r="BA10" i="37"/>
  <c r="AZ10" i="37"/>
  <c r="AY10" i="37"/>
  <c r="AX10" i="37"/>
  <c r="AW10" i="37"/>
  <c r="AV10" i="37"/>
  <c r="AU10" i="37"/>
  <c r="AT10" i="37"/>
  <c r="AR10" i="37"/>
  <c r="AS10" i="37" s="1"/>
  <c r="AQ10" i="37"/>
  <c r="AP10" i="37"/>
  <c r="AO10" i="37"/>
  <c r="AN10" i="37"/>
  <c r="AM10" i="37"/>
  <c r="AL10" i="37"/>
  <c r="AK10" i="37"/>
  <c r="AJ10" i="37"/>
  <c r="AI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B10" i="37"/>
  <c r="BH11" i="37" s="1"/>
  <c r="CQ9" i="37"/>
  <c r="CO9" i="37"/>
  <c r="CG9" i="37"/>
  <c r="BL9" i="37"/>
  <c r="BC9" i="37"/>
  <c r="BD9" i="37" s="1"/>
  <c r="BB9" i="37"/>
  <c r="BA9" i="37"/>
  <c r="AZ9" i="37"/>
  <c r="AY9" i="37"/>
  <c r="AX9" i="37"/>
  <c r="AW9" i="37"/>
  <c r="AV9" i="37"/>
  <c r="AU9" i="37"/>
  <c r="AT9" i="37"/>
  <c r="BX9" i="37" s="1"/>
  <c r="AR9" i="37"/>
  <c r="AS9" i="37" s="1"/>
  <c r="AQ9" i="37"/>
  <c r="AP9" i="37"/>
  <c r="AO9" i="37"/>
  <c r="AN9" i="37"/>
  <c r="AM9" i="37"/>
  <c r="AL9" i="37"/>
  <c r="AK9" i="37"/>
  <c r="AJ9" i="37"/>
  <c r="AI9" i="37"/>
  <c r="CA7" i="37" s="1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B9" i="37"/>
  <c r="BH12" i="37" s="1"/>
  <c r="CQ8" i="37"/>
  <c r="CR8" i="37" s="1"/>
  <c r="CO8" i="37"/>
  <c r="BT8" i="37"/>
  <c r="BS8" i="37"/>
  <c r="BR8" i="37"/>
  <c r="BU8" i="37" s="1"/>
  <c r="BL8" i="37"/>
  <c r="BI8" i="37"/>
  <c r="BI9" i="37" s="1"/>
  <c r="BI10" i="37" s="1"/>
  <c r="BI11" i="37" s="1"/>
  <c r="BI12" i="37" s="1"/>
  <c r="BD8" i="37"/>
  <c r="BC8" i="37"/>
  <c r="BB8" i="37"/>
  <c r="BA8" i="37"/>
  <c r="AZ8" i="37"/>
  <c r="AY8" i="37"/>
  <c r="AX8" i="37"/>
  <c r="AW8" i="37"/>
  <c r="AV8" i="37"/>
  <c r="AU8" i="37"/>
  <c r="AT8" i="37"/>
  <c r="AR8" i="37"/>
  <c r="AS8" i="37" s="1"/>
  <c r="AQ8" i="37"/>
  <c r="AP8" i="37"/>
  <c r="AO8" i="37"/>
  <c r="AN8" i="37"/>
  <c r="AM8" i="37"/>
  <c r="AL8" i="37"/>
  <c r="AK8" i="37"/>
  <c r="AJ8" i="37"/>
  <c r="AI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B8" i="37"/>
  <c r="BG12" i="37" s="1"/>
  <c r="CQ7" i="37"/>
  <c r="CO7" i="37"/>
  <c r="CG7" i="37"/>
  <c r="BS7" i="37"/>
  <c r="BL7" i="37"/>
  <c r="BJ7" i="37"/>
  <c r="BJ8" i="37" s="1"/>
  <c r="BJ9" i="37" s="1"/>
  <c r="BJ10" i="37" s="1"/>
  <c r="BJ11" i="37" s="1"/>
  <c r="BJ12" i="37" s="1"/>
  <c r="BJ18" i="37" s="1"/>
  <c r="BJ19" i="37" s="1"/>
  <c r="BJ20" i="37" s="1"/>
  <c r="BJ21" i="37" s="1"/>
  <c r="BJ22" i="37" s="1"/>
  <c r="BJ23" i="37" s="1"/>
  <c r="BJ29" i="37" s="1"/>
  <c r="BJ30" i="37" s="1"/>
  <c r="BJ31" i="37" s="1"/>
  <c r="BJ32" i="37" s="1"/>
  <c r="BJ33" i="37" s="1"/>
  <c r="BJ34" i="37" s="1"/>
  <c r="BJ40" i="37" s="1"/>
  <c r="BJ41" i="37" s="1"/>
  <c r="BJ42" i="37" s="1"/>
  <c r="BJ43" i="37" s="1"/>
  <c r="BJ44" i="37" s="1"/>
  <c r="BJ45" i="37" s="1"/>
  <c r="BH7" i="37"/>
  <c r="BC7" i="37"/>
  <c r="BD7" i="37" s="1"/>
  <c r="BB7" i="37"/>
  <c r="BA7" i="37"/>
  <c r="AZ7" i="37"/>
  <c r="AY7" i="37"/>
  <c r="AX7" i="37"/>
  <c r="AW7" i="37"/>
  <c r="AV7" i="37"/>
  <c r="AU7" i="37"/>
  <c r="AT7" i="37"/>
  <c r="BX11" i="37" s="1"/>
  <c r="AR7" i="37"/>
  <c r="AS7" i="37" s="1"/>
  <c r="AQ7" i="37"/>
  <c r="AP7" i="37"/>
  <c r="AO7" i="37"/>
  <c r="AN7" i="37"/>
  <c r="AM7" i="37"/>
  <c r="AL7" i="37"/>
  <c r="AK7" i="37"/>
  <c r="AJ7" i="37"/>
  <c r="AI7" i="37"/>
  <c r="CD7" i="37" s="1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B7" i="37"/>
  <c r="BV13" i="37" s="1"/>
  <c r="C6" i="37"/>
  <c r="CN5" i="37"/>
  <c r="CN3" i="37"/>
  <c r="CL2" i="37"/>
  <c r="BP2" i="37"/>
  <c r="BL1" i="37"/>
  <c r="H147" i="6"/>
  <c r="G147" i="6"/>
  <c r="F147" i="6"/>
  <c r="E147" i="6"/>
  <c r="H146" i="6"/>
  <c r="G146" i="6"/>
  <c r="F146" i="6"/>
  <c r="E146" i="6"/>
  <c r="H95" i="6"/>
  <c r="G95" i="6"/>
  <c r="F95" i="6"/>
  <c r="E95" i="6"/>
  <c r="H12" i="6"/>
  <c r="G12" i="6"/>
  <c r="F12" i="6"/>
  <c r="E12" i="6"/>
  <c r="H138" i="6"/>
  <c r="G138" i="6"/>
  <c r="F138" i="6"/>
  <c r="E138" i="6"/>
  <c r="H137" i="6"/>
  <c r="G137" i="6"/>
  <c r="F137" i="6"/>
  <c r="E137" i="6"/>
  <c r="H29" i="6"/>
  <c r="G29" i="6"/>
  <c r="F29" i="6"/>
  <c r="E29" i="6"/>
  <c r="H98" i="6"/>
  <c r="G98" i="6"/>
  <c r="F98" i="6"/>
  <c r="E98" i="6"/>
  <c r="D99" i="6"/>
  <c r="D93" i="6"/>
  <c r="H172" i="6"/>
  <c r="G172" i="6"/>
  <c r="F172" i="6"/>
  <c r="E172" i="6"/>
  <c r="H171" i="6"/>
  <c r="G171" i="6"/>
  <c r="F171" i="6"/>
  <c r="E171" i="6"/>
  <c r="D107" i="6"/>
  <c r="H106" i="6"/>
  <c r="G106" i="6"/>
  <c r="F106" i="6"/>
  <c r="E106" i="6"/>
  <c r="H105" i="6"/>
  <c r="G105" i="6"/>
  <c r="F105" i="6"/>
  <c r="E105" i="6"/>
  <c r="H104" i="6"/>
  <c r="G104" i="6"/>
  <c r="F104" i="6"/>
  <c r="E104" i="6"/>
  <c r="H167" i="6"/>
  <c r="G167" i="6"/>
  <c r="F167" i="6"/>
  <c r="E167" i="6"/>
  <c r="H141" i="6"/>
  <c r="G141" i="6"/>
  <c r="F141" i="6"/>
  <c r="E141" i="6"/>
  <c r="H164" i="6"/>
  <c r="G164" i="6"/>
  <c r="F164" i="6"/>
  <c r="E164" i="6"/>
  <c r="H25" i="6"/>
  <c r="G25" i="6"/>
  <c r="F25" i="6"/>
  <c r="E25" i="6"/>
  <c r="D27" i="6"/>
  <c r="H26" i="6"/>
  <c r="G26" i="6"/>
  <c r="F26" i="6"/>
  <c r="E26" i="6"/>
  <c r="H24" i="6"/>
  <c r="G24" i="6"/>
  <c r="F24" i="6"/>
  <c r="E24" i="6"/>
  <c r="H23" i="6"/>
  <c r="G23" i="6"/>
  <c r="F23" i="6"/>
  <c r="E23" i="6"/>
  <c r="H92" i="6"/>
  <c r="G92" i="6"/>
  <c r="E92" i="6"/>
  <c r="H91" i="6"/>
  <c r="G91" i="6"/>
  <c r="E91" i="6"/>
  <c r="H39" i="6"/>
  <c r="G39" i="6"/>
  <c r="F39" i="6"/>
  <c r="E39" i="6"/>
  <c r="H38" i="6"/>
  <c r="G38" i="6"/>
  <c r="F38" i="6"/>
  <c r="E38" i="6"/>
  <c r="H36" i="6"/>
  <c r="G36" i="6"/>
  <c r="F36" i="6"/>
  <c r="E36" i="6"/>
  <c r="H35" i="6"/>
  <c r="G35" i="6"/>
  <c r="F35" i="6"/>
  <c r="E35" i="6"/>
  <c r="H33" i="6"/>
  <c r="G33" i="6"/>
  <c r="F33" i="6"/>
  <c r="E33" i="6"/>
  <c r="H32" i="6"/>
  <c r="G32" i="6"/>
  <c r="F32" i="6"/>
  <c r="E32" i="6"/>
  <c r="H30" i="6"/>
  <c r="G30" i="6"/>
  <c r="F30" i="6"/>
  <c r="E30" i="6"/>
  <c r="H28" i="6"/>
  <c r="G28" i="6"/>
  <c r="F28" i="6"/>
  <c r="E28" i="6"/>
  <c r="H21" i="6"/>
  <c r="G21" i="6"/>
  <c r="F21" i="6"/>
  <c r="E21" i="6"/>
  <c r="H20" i="6"/>
  <c r="G20" i="6"/>
  <c r="F20" i="6"/>
  <c r="E20" i="6"/>
  <c r="H15" i="6"/>
  <c r="G15" i="6"/>
  <c r="F15" i="6"/>
  <c r="E15" i="6"/>
  <c r="H13" i="6"/>
  <c r="G13" i="6"/>
  <c r="F13" i="6"/>
  <c r="E13" i="6"/>
  <c r="H11" i="6"/>
  <c r="G11" i="6"/>
  <c r="F11" i="6"/>
  <c r="E11" i="6"/>
  <c r="H9" i="6"/>
  <c r="G9" i="6"/>
  <c r="F9" i="6"/>
  <c r="E9" i="6"/>
  <c r="H8" i="6"/>
  <c r="G8" i="6"/>
  <c r="F8" i="6"/>
  <c r="E8" i="6"/>
  <c r="H7" i="6"/>
  <c r="G7" i="6"/>
  <c r="F7" i="6"/>
  <c r="E7" i="6"/>
  <c r="H165" i="6"/>
  <c r="G165" i="6"/>
  <c r="F165" i="6"/>
  <c r="E165" i="6"/>
  <c r="H163" i="6"/>
  <c r="G163" i="6"/>
  <c r="F163" i="6"/>
  <c r="E163" i="6"/>
  <c r="H162" i="6"/>
  <c r="G162" i="6"/>
  <c r="F162" i="6"/>
  <c r="E162" i="6"/>
  <c r="H160" i="6"/>
  <c r="G160" i="6"/>
  <c r="F160" i="6"/>
  <c r="E160" i="6"/>
  <c r="H159" i="6"/>
  <c r="G159" i="6"/>
  <c r="F159" i="6"/>
  <c r="E159" i="6"/>
  <c r="H157" i="6"/>
  <c r="G157" i="6"/>
  <c r="F157" i="6"/>
  <c r="E157" i="6"/>
  <c r="H156" i="6"/>
  <c r="G156" i="6"/>
  <c r="F156" i="6"/>
  <c r="E156" i="6"/>
  <c r="H151" i="6"/>
  <c r="G151" i="6"/>
  <c r="F151" i="6"/>
  <c r="E151" i="6"/>
  <c r="H150" i="6"/>
  <c r="G150" i="6"/>
  <c r="F150" i="6"/>
  <c r="E150" i="6"/>
  <c r="H148" i="6"/>
  <c r="G148" i="6"/>
  <c r="F148" i="6"/>
  <c r="E148" i="6"/>
  <c r="H145" i="6"/>
  <c r="G145" i="6"/>
  <c r="F145" i="6"/>
  <c r="E145" i="6"/>
  <c r="H143" i="6"/>
  <c r="G143" i="6"/>
  <c r="F143" i="6"/>
  <c r="E143" i="6"/>
  <c r="H142" i="6"/>
  <c r="G142" i="6"/>
  <c r="F142" i="6"/>
  <c r="E142" i="6"/>
  <c r="H140" i="6"/>
  <c r="G140" i="6"/>
  <c r="F140" i="6"/>
  <c r="E140" i="6"/>
  <c r="H136" i="6"/>
  <c r="G136" i="6"/>
  <c r="F136" i="6"/>
  <c r="E136" i="6"/>
  <c r="H134" i="6"/>
  <c r="G134" i="6"/>
  <c r="F134" i="6"/>
  <c r="E134" i="6"/>
  <c r="H133" i="6"/>
  <c r="G133" i="6"/>
  <c r="F133" i="6"/>
  <c r="E133" i="6"/>
  <c r="H132" i="6"/>
  <c r="G132" i="6"/>
  <c r="F132" i="6"/>
  <c r="E132" i="6"/>
  <c r="H102" i="6"/>
  <c r="G102" i="6"/>
  <c r="F102" i="6"/>
  <c r="E102" i="6"/>
  <c r="H101" i="6"/>
  <c r="G101" i="6"/>
  <c r="F101" i="6"/>
  <c r="E101" i="6"/>
  <c r="H100" i="6"/>
  <c r="G100" i="6"/>
  <c r="F100" i="6"/>
  <c r="E100" i="6"/>
  <c r="H97" i="6"/>
  <c r="G97" i="6"/>
  <c r="F97" i="6"/>
  <c r="E97" i="6"/>
  <c r="H94" i="6"/>
  <c r="G94" i="6"/>
  <c r="F94" i="6"/>
  <c r="E94" i="6"/>
  <c r="H89" i="6"/>
  <c r="G89" i="6"/>
  <c r="F89" i="6"/>
  <c r="E89" i="6"/>
  <c r="H86" i="6"/>
  <c r="G86" i="6"/>
  <c r="F86" i="6"/>
  <c r="E86" i="6"/>
  <c r="H84" i="6"/>
  <c r="G84" i="6"/>
  <c r="F84" i="6"/>
  <c r="E84" i="6"/>
  <c r="H82" i="6"/>
  <c r="G82" i="6"/>
  <c r="F82" i="6"/>
  <c r="E82" i="6"/>
  <c r="E67" i="1"/>
  <c r="F67" i="1"/>
  <c r="G67" i="1"/>
  <c r="H67" i="1"/>
  <c r="E68" i="1"/>
  <c r="F68" i="1"/>
  <c r="G68" i="1"/>
  <c r="H68" i="1"/>
  <c r="E69" i="1"/>
  <c r="H69" i="1"/>
  <c r="D70" i="1"/>
  <c r="H9" i="1"/>
  <c r="G9" i="1"/>
  <c r="F9" i="1"/>
  <c r="E9" i="1"/>
  <c r="D59" i="1"/>
  <c r="H58" i="1"/>
  <c r="G58" i="1"/>
  <c r="F58" i="1"/>
  <c r="E58" i="1"/>
  <c r="H57" i="1"/>
  <c r="G57" i="1"/>
  <c r="F57" i="1"/>
  <c r="E57" i="1"/>
  <c r="H73" i="1"/>
  <c r="G73" i="1"/>
  <c r="F73" i="1"/>
  <c r="E73" i="1"/>
  <c r="H71" i="1"/>
  <c r="G71" i="1"/>
  <c r="F71" i="1"/>
  <c r="E71" i="1"/>
  <c r="H62" i="1"/>
  <c r="G62" i="1"/>
  <c r="F62" i="1"/>
  <c r="E62" i="1"/>
  <c r="H61" i="1"/>
  <c r="G61" i="1"/>
  <c r="F61" i="1"/>
  <c r="E61" i="1"/>
  <c r="H60" i="1"/>
  <c r="G60" i="1"/>
  <c r="F60" i="1"/>
  <c r="E60" i="1"/>
  <c r="H55" i="1"/>
  <c r="G55" i="1"/>
  <c r="F55" i="1"/>
  <c r="H52" i="1"/>
  <c r="G52" i="1"/>
  <c r="F52" i="1"/>
  <c r="H23" i="1"/>
  <c r="G23" i="1"/>
  <c r="F23" i="1"/>
  <c r="E23" i="1"/>
  <c r="H22" i="1"/>
  <c r="G22" i="1"/>
  <c r="F22" i="1"/>
  <c r="E22" i="1"/>
  <c r="H21" i="1"/>
  <c r="G21" i="1"/>
  <c r="F21" i="1"/>
  <c r="E21" i="1"/>
  <c r="H19" i="1"/>
  <c r="G19" i="1"/>
  <c r="F19" i="1"/>
  <c r="E19" i="1"/>
  <c r="H17" i="1"/>
  <c r="G17" i="1"/>
  <c r="F17" i="1"/>
  <c r="E17" i="1"/>
  <c r="H15" i="1"/>
  <c r="G15" i="1"/>
  <c r="F15" i="1"/>
  <c r="E15" i="1"/>
  <c r="H14" i="1"/>
  <c r="G14" i="1"/>
  <c r="F14" i="1"/>
  <c r="E14" i="1"/>
  <c r="H13" i="1"/>
  <c r="G13" i="1"/>
  <c r="F13" i="1"/>
  <c r="E13" i="1"/>
  <c r="H12" i="1"/>
  <c r="G12" i="1"/>
  <c r="F12" i="1"/>
  <c r="E12" i="1"/>
  <c r="H10" i="1"/>
  <c r="G10" i="1"/>
  <c r="F10" i="1"/>
  <c r="E10" i="1"/>
  <c r="H8" i="1"/>
  <c r="G8" i="1"/>
  <c r="F8" i="1"/>
  <c r="E8" i="1"/>
  <c r="H7" i="1"/>
  <c r="G7" i="1"/>
  <c r="F7" i="1"/>
  <c r="E7" i="1"/>
  <c r="BZ41" i="37" l="1"/>
  <c r="BW92" i="37"/>
  <c r="BE35" i="37"/>
  <c r="BW32" i="37"/>
  <c r="CC47" i="37"/>
  <c r="BE102" i="37"/>
  <c r="D77" i="8"/>
  <c r="F122" i="8"/>
  <c r="F68" i="8"/>
  <c r="D95" i="8"/>
  <c r="F113" i="8"/>
  <c r="BW45" i="37"/>
  <c r="BZ45" i="37"/>
  <c r="BW68" i="37"/>
  <c r="CF97" i="37"/>
  <c r="F24" i="9"/>
  <c r="F50" i="8"/>
  <c r="F95" i="8"/>
  <c r="D131" i="8"/>
  <c r="CF10" i="37"/>
  <c r="O25" i="9"/>
  <c r="P25" i="9" s="1"/>
  <c r="D113" i="8"/>
  <c r="D140" i="8"/>
  <c r="AR6" i="37"/>
  <c r="BE24" i="37"/>
  <c r="BZ34" i="37"/>
  <c r="CF43" i="37"/>
  <c r="F140" i="8"/>
  <c r="D104" i="8"/>
  <c r="CF64" i="37"/>
  <c r="BZ86" i="37"/>
  <c r="BZ101" i="37"/>
  <c r="BZ19" i="37"/>
  <c r="CC25" i="37"/>
  <c r="CC21" i="37"/>
  <c r="BG64" i="37"/>
  <c r="BE13" i="37"/>
  <c r="BF13" i="37" s="1"/>
  <c r="CL13" i="37" s="1"/>
  <c r="BH8" i="37"/>
  <c r="BW10" i="37"/>
  <c r="CC14" i="37"/>
  <c r="BW14" i="37"/>
  <c r="CF21" i="37"/>
  <c r="BW25" i="37"/>
  <c r="BZ23" i="37"/>
  <c r="CC30" i="37"/>
  <c r="BZ36" i="37"/>
  <c r="BZ30" i="37"/>
  <c r="BE31" i="37"/>
  <c r="BF31" i="37" s="1"/>
  <c r="CC36" i="37"/>
  <c r="BW36" i="37"/>
  <c r="BW43" i="37"/>
  <c r="CC43" i="37"/>
  <c r="BG63" i="37"/>
  <c r="BE65" i="37"/>
  <c r="BE67" i="37"/>
  <c r="BW70" i="37"/>
  <c r="BZ68" i="37"/>
  <c r="CC75" i="37"/>
  <c r="BZ81" i="37"/>
  <c r="BZ75" i="37"/>
  <c r="BE78" i="37"/>
  <c r="BW81" i="37"/>
  <c r="BZ79" i="37"/>
  <c r="BW99" i="37"/>
  <c r="CF86" i="37"/>
  <c r="BZ90" i="37"/>
  <c r="BW101" i="37"/>
  <c r="O17" i="9"/>
  <c r="P17" i="9" s="1"/>
  <c r="L11" i="9"/>
  <c r="I8" i="9"/>
  <c r="F6" i="9"/>
  <c r="L37" i="9"/>
  <c r="F21" i="9"/>
  <c r="I14" i="9"/>
  <c r="O29" i="9"/>
  <c r="P29" i="9" s="1"/>
  <c r="F15" i="9"/>
  <c r="O43" i="27"/>
  <c r="P43" i="27" s="1"/>
  <c r="P35" i="9"/>
  <c r="L41" i="9"/>
  <c r="I38" i="9"/>
  <c r="O38" i="9"/>
  <c r="P38" i="9" s="1"/>
  <c r="L33" i="9"/>
  <c r="I32" i="9"/>
  <c r="F9" i="9"/>
  <c r="F27" i="9"/>
  <c r="L23" i="9"/>
  <c r="I26" i="9"/>
  <c r="F18" i="9"/>
  <c r="O40" i="9"/>
  <c r="P40" i="9" s="1"/>
  <c r="I34" i="9"/>
  <c r="F12" i="9"/>
  <c r="O43" i="9"/>
  <c r="P43" i="9" s="1"/>
  <c r="I36" i="9"/>
  <c r="L28" i="9"/>
  <c r="L39" i="27"/>
  <c r="I34" i="27"/>
  <c r="L39" i="9"/>
  <c r="O31" i="9"/>
  <c r="P31" i="9" s="1"/>
  <c r="BW21" i="37"/>
  <c r="BZ8" i="37"/>
  <c r="CD9" i="37"/>
  <c r="CC10" i="37"/>
  <c r="BE9" i="37"/>
  <c r="BG9" i="37"/>
  <c r="BH10" i="37"/>
  <c r="BE11" i="37"/>
  <c r="A28" i="37"/>
  <c r="C17" i="37"/>
  <c r="BW23" i="37"/>
  <c r="CC19" i="37"/>
  <c r="BE18" i="37"/>
  <c r="CJ46" i="37"/>
  <c r="BF46" i="37"/>
  <c r="CL46" i="37" s="1"/>
  <c r="BW12" i="37"/>
  <c r="BE7" i="37"/>
  <c r="BG7" i="37"/>
  <c r="BZ14" i="37"/>
  <c r="BG8" i="37"/>
  <c r="CC8" i="37"/>
  <c r="BH9" i="37"/>
  <c r="CF12" i="37"/>
  <c r="BG10" i="37"/>
  <c r="BG11" i="37"/>
  <c r="R28" i="37"/>
  <c r="B21" i="37"/>
  <c r="B19" i="37"/>
  <c r="B18" i="37"/>
  <c r="B20" i="37"/>
  <c r="CJ24" i="37"/>
  <c r="BF24" i="37"/>
  <c r="CL24" i="37" s="1"/>
  <c r="CJ35" i="37"/>
  <c r="BF35" i="37"/>
  <c r="CL35" i="37" s="1"/>
  <c r="BF65" i="37"/>
  <c r="CL65" i="37" s="1"/>
  <c r="CJ65" i="37"/>
  <c r="CJ67" i="37"/>
  <c r="BF67" i="37"/>
  <c r="CL67" i="37" s="1"/>
  <c r="BE22" i="37"/>
  <c r="BZ25" i="37"/>
  <c r="CJ31" i="37"/>
  <c r="BE33" i="37"/>
  <c r="BW34" i="37"/>
  <c r="CF34" i="37"/>
  <c r="BE40" i="37"/>
  <c r="CC41" i="37"/>
  <c r="BE44" i="37"/>
  <c r="BZ47" i="37"/>
  <c r="CJ69" i="37"/>
  <c r="BF69" i="37"/>
  <c r="CL69" i="37" s="1"/>
  <c r="BW66" i="37"/>
  <c r="BG65" i="37"/>
  <c r="BH67" i="37"/>
  <c r="BH66" i="37"/>
  <c r="BG77" i="37"/>
  <c r="BH79" i="37"/>
  <c r="BH74" i="37"/>
  <c r="CJ80" i="37"/>
  <c r="BF80" i="37"/>
  <c r="CL80" i="37" s="1"/>
  <c r="BE20" i="37"/>
  <c r="CF23" i="37"/>
  <c r="BE29" i="37"/>
  <c r="CF32" i="37"/>
  <c r="BE42" i="37"/>
  <c r="CF45" i="37"/>
  <c r="BE63" i="37"/>
  <c r="BZ70" i="37"/>
  <c r="CF66" i="37"/>
  <c r="CC64" i="37"/>
  <c r="BH65" i="37"/>
  <c r="CC70" i="37"/>
  <c r="CF68" i="37"/>
  <c r="BG66" i="37"/>
  <c r="BG67" i="37"/>
  <c r="A95" i="37"/>
  <c r="C95" i="37" s="1"/>
  <c r="C84" i="37"/>
  <c r="CJ78" i="37"/>
  <c r="BF78" i="37"/>
  <c r="CL78" i="37" s="1"/>
  <c r="C73" i="37"/>
  <c r="B74" i="37"/>
  <c r="B75" i="37"/>
  <c r="BE76" i="37"/>
  <c r="B77" i="37"/>
  <c r="CF77" i="37"/>
  <c r="BW79" i="37"/>
  <c r="CF79" i="37"/>
  <c r="CC81" i="37"/>
  <c r="R84" i="37"/>
  <c r="CC86" i="37"/>
  <c r="BW90" i="37"/>
  <c r="BE85" i="37"/>
  <c r="CJ91" i="37"/>
  <c r="BF91" i="37"/>
  <c r="CL91" i="37" s="1"/>
  <c r="CJ102" i="37"/>
  <c r="BF102" i="37"/>
  <c r="CL102" i="37" s="1"/>
  <c r="BE74" i="37"/>
  <c r="BE89" i="37"/>
  <c r="BE87" i="37"/>
  <c r="CF88" i="37"/>
  <c r="CF90" i="37"/>
  <c r="CC92" i="37"/>
  <c r="BE96" i="37"/>
  <c r="CC97" i="37"/>
  <c r="BE100" i="37"/>
  <c r="BZ103" i="37"/>
  <c r="BE98" i="37"/>
  <c r="CF101" i="37"/>
  <c r="CJ13" i="37" l="1"/>
  <c r="BF100" i="37"/>
  <c r="CL100" i="37" s="1"/>
  <c r="CJ100" i="37"/>
  <c r="CJ96" i="37"/>
  <c r="BF96" i="37"/>
  <c r="BE95" i="37"/>
  <c r="BC95" i="37" s="1"/>
  <c r="BF87" i="37"/>
  <c r="CL87" i="37" s="1"/>
  <c r="CJ87" i="37"/>
  <c r="CJ74" i="37"/>
  <c r="BF74" i="37"/>
  <c r="BE73" i="37"/>
  <c r="BC73" i="37" s="1"/>
  <c r="B87" i="37"/>
  <c r="R95" i="37"/>
  <c r="B88" i="37"/>
  <c r="B85" i="37"/>
  <c r="B86" i="37"/>
  <c r="BF76" i="37"/>
  <c r="CL76" i="37" s="1"/>
  <c r="CJ76" i="37"/>
  <c r="BG78" i="37"/>
  <c r="BG74" i="37"/>
  <c r="BG76" i="37"/>
  <c r="AR73" i="37"/>
  <c r="CJ63" i="37"/>
  <c r="BF63" i="37"/>
  <c r="BE62" i="37"/>
  <c r="BC62" i="37" s="1"/>
  <c r="CJ42" i="37"/>
  <c r="BF42" i="37"/>
  <c r="CL42" i="37" s="1"/>
  <c r="CJ29" i="37"/>
  <c r="BF29" i="37"/>
  <c r="BE28" i="37"/>
  <c r="BC28" i="37" s="1"/>
  <c r="CJ20" i="37"/>
  <c r="BF20" i="37"/>
  <c r="CL20" i="37" s="1"/>
  <c r="BF33" i="37"/>
  <c r="CJ33" i="37"/>
  <c r="BH23" i="37"/>
  <c r="BH18" i="37"/>
  <c r="BG21" i="37"/>
  <c r="BG23" i="37"/>
  <c r="BH20" i="37"/>
  <c r="BG19" i="37"/>
  <c r="B32" i="37"/>
  <c r="B31" i="37"/>
  <c r="R39" i="37"/>
  <c r="B30" i="37"/>
  <c r="B29" i="37"/>
  <c r="BF11" i="37"/>
  <c r="CL11" i="37" s="1"/>
  <c r="CJ11" i="37"/>
  <c r="CJ98" i="37"/>
  <c r="BF98" i="37"/>
  <c r="CL98" i="37" s="1"/>
  <c r="CJ89" i="37"/>
  <c r="BF89" i="37"/>
  <c r="CL89" i="37" s="1"/>
  <c r="CJ85" i="37"/>
  <c r="BF85" i="37"/>
  <c r="BE84" i="37"/>
  <c r="BC84" i="37" s="1"/>
  <c r="BH78" i="37"/>
  <c r="BH77" i="37"/>
  <c r="BH75" i="37"/>
  <c r="BG79" i="37"/>
  <c r="BH76" i="37"/>
  <c r="BG75" i="37"/>
  <c r="BF44" i="37"/>
  <c r="CL44" i="37" s="1"/>
  <c r="CJ44" i="37"/>
  <c r="CJ40" i="37"/>
  <c r="BF40" i="37"/>
  <c r="BE39" i="37"/>
  <c r="BC39" i="37" s="1"/>
  <c r="BF22" i="37"/>
  <c r="CL22" i="37" s="1"/>
  <c r="CJ22" i="37"/>
  <c r="BG20" i="37"/>
  <c r="AR17" i="37"/>
  <c r="BG22" i="37"/>
  <c r="BG18" i="37"/>
  <c r="BH22" i="37"/>
  <c r="BH21" i="37"/>
  <c r="BH19" i="37"/>
  <c r="CJ7" i="37"/>
  <c r="BF7" i="37"/>
  <c r="BE6" i="37"/>
  <c r="BC6" i="37" s="1"/>
  <c r="CJ18" i="37"/>
  <c r="BF18" i="37"/>
  <c r="BE17" i="37"/>
  <c r="BC17" i="37" s="1"/>
  <c r="A39" i="37"/>
  <c r="C39" i="37" s="1"/>
  <c r="C28" i="37"/>
  <c r="BF9" i="37"/>
  <c r="CL9" i="37" s="1"/>
  <c r="CJ9" i="37"/>
  <c r="K28" i="22"/>
  <c r="BC1" i="37" l="1"/>
  <c r="CL18" i="37"/>
  <c r="BF17" i="37"/>
  <c r="CL85" i="37"/>
  <c r="BF84" i="37"/>
  <c r="BG29" i="37"/>
  <c r="BG33" i="37"/>
  <c r="BG31" i="37"/>
  <c r="AR28" i="37"/>
  <c r="B43" i="37"/>
  <c r="B41" i="37"/>
  <c r="B40" i="37"/>
  <c r="B42" i="37"/>
  <c r="BH33" i="37"/>
  <c r="BH32" i="37"/>
  <c r="BH30" i="37"/>
  <c r="CL29" i="37"/>
  <c r="BF28" i="37"/>
  <c r="BG89" i="37"/>
  <c r="BG85" i="37"/>
  <c r="BG87" i="37"/>
  <c r="AR84" i="37"/>
  <c r="B99" i="37"/>
  <c r="B97" i="37"/>
  <c r="B96" i="37"/>
  <c r="B98" i="37"/>
  <c r="CL96" i="37"/>
  <c r="BF95" i="37"/>
  <c r="CL7" i="37"/>
  <c r="BF6" i="37"/>
  <c r="CL40" i="37"/>
  <c r="BF39" i="37"/>
  <c r="BG34" i="37"/>
  <c r="BH31" i="37"/>
  <c r="BG30" i="37"/>
  <c r="BH34" i="37"/>
  <c r="BG32" i="37"/>
  <c r="BH29" i="37"/>
  <c r="CL63" i="37"/>
  <c r="BF62" i="37"/>
  <c r="BG90" i="37"/>
  <c r="BH87" i="37"/>
  <c r="BG86" i="37"/>
  <c r="BH89" i="37"/>
  <c r="BH88" i="37"/>
  <c r="BH86" i="37"/>
  <c r="BG88" i="37"/>
  <c r="BH90" i="37"/>
  <c r="BH85" i="37"/>
  <c r="CL74" i="37"/>
  <c r="BF73" i="37"/>
  <c r="BH101" i="37" l="1"/>
  <c r="BH96" i="37"/>
  <c r="BG99" i="37"/>
  <c r="BG101" i="37"/>
  <c r="BH98" i="37"/>
  <c r="BG97" i="37"/>
  <c r="BG42" i="37"/>
  <c r="AR39" i="37"/>
  <c r="BG44" i="37"/>
  <c r="BG40" i="37"/>
  <c r="BH44" i="37"/>
  <c r="BH43" i="37"/>
  <c r="BH41" i="37"/>
  <c r="BG98" i="37"/>
  <c r="AR95" i="37"/>
  <c r="BG100" i="37"/>
  <c r="BG96" i="37"/>
  <c r="BH100" i="37"/>
  <c r="BH99" i="37"/>
  <c r="BH97" i="37"/>
  <c r="BH45" i="37"/>
  <c r="BH40" i="37"/>
  <c r="BG43" i="37"/>
  <c r="BG45" i="37"/>
  <c r="BH42" i="37"/>
  <c r="BG41" i="37"/>
  <c r="BL11" i="13"/>
  <c r="BL10" i="13"/>
  <c r="BL8" i="13"/>
  <c r="AR1" i="37" l="1"/>
  <c r="CW21" i="34"/>
  <c r="CU21" i="34"/>
  <c r="BH21" i="34"/>
  <c r="BG21" i="34"/>
  <c r="BC21" i="34"/>
  <c r="BD21" i="34" s="1"/>
  <c r="BB21" i="34"/>
  <c r="BA21" i="34"/>
  <c r="AZ21" i="34"/>
  <c r="AY21" i="34"/>
  <c r="AX21" i="34"/>
  <c r="AW21" i="34"/>
  <c r="AV21" i="34"/>
  <c r="AU21" i="34"/>
  <c r="AT21" i="34"/>
  <c r="BX9" i="34" s="1"/>
  <c r="AR21" i="34"/>
  <c r="AS21" i="34" s="1"/>
  <c r="AQ21" i="34"/>
  <c r="AP21" i="34"/>
  <c r="AO21" i="34"/>
  <c r="AN21" i="34"/>
  <c r="AM21" i="34"/>
  <c r="AL21" i="34"/>
  <c r="AK21" i="34"/>
  <c r="AJ21" i="34"/>
  <c r="AI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CW20" i="34"/>
  <c r="CU20" i="34"/>
  <c r="BC20" i="34"/>
  <c r="BD20" i="34" s="1"/>
  <c r="BB20" i="34"/>
  <c r="BA20" i="34"/>
  <c r="AZ20" i="34"/>
  <c r="AY20" i="34"/>
  <c r="AX20" i="34"/>
  <c r="AW20" i="34"/>
  <c r="AV20" i="34"/>
  <c r="AU20" i="34"/>
  <c r="AT20" i="34"/>
  <c r="CD13" i="34" s="1"/>
  <c r="AR20" i="34"/>
  <c r="AS20" i="34" s="1"/>
  <c r="AQ20" i="34"/>
  <c r="AP20" i="34"/>
  <c r="AO20" i="34"/>
  <c r="AN20" i="34"/>
  <c r="AM20" i="34"/>
  <c r="AL20" i="34"/>
  <c r="AK20" i="34"/>
  <c r="AJ20" i="34"/>
  <c r="AI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CW19" i="34"/>
  <c r="CX19" i="34" s="1"/>
  <c r="CU19" i="34"/>
  <c r="BH19" i="34"/>
  <c r="BG19" i="34"/>
  <c r="BC19" i="34"/>
  <c r="BD19" i="34" s="1"/>
  <c r="BB19" i="34"/>
  <c r="BA19" i="34"/>
  <c r="AZ19" i="34"/>
  <c r="AY19" i="34"/>
  <c r="AX19" i="34"/>
  <c r="AW19" i="34"/>
  <c r="AV19" i="34"/>
  <c r="AU19" i="34"/>
  <c r="AT19" i="34"/>
  <c r="AR19" i="34"/>
  <c r="AS19" i="34" s="1"/>
  <c r="AQ19" i="34"/>
  <c r="AP19" i="34"/>
  <c r="AO19" i="34"/>
  <c r="AN19" i="34"/>
  <c r="AM19" i="34"/>
  <c r="AL19" i="34"/>
  <c r="AK19" i="34"/>
  <c r="AJ19" i="34"/>
  <c r="CI18" i="34" s="1"/>
  <c r="AI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CW18" i="34"/>
  <c r="CX18" i="34" s="1"/>
  <c r="CU18" i="34"/>
  <c r="BT18" i="34"/>
  <c r="BS18" i="34"/>
  <c r="BR18" i="34"/>
  <c r="BU18" i="34" s="1"/>
  <c r="BH18" i="34"/>
  <c r="BC18" i="34"/>
  <c r="BD18" i="34" s="1"/>
  <c r="BB18" i="34"/>
  <c r="BA18" i="34"/>
  <c r="AZ18" i="34"/>
  <c r="AY18" i="34"/>
  <c r="AX18" i="34"/>
  <c r="AW18" i="34"/>
  <c r="AV18" i="34"/>
  <c r="AU18" i="34"/>
  <c r="AT18" i="34"/>
  <c r="AR18" i="34"/>
  <c r="AS18" i="34" s="1"/>
  <c r="AQ18" i="34"/>
  <c r="AP18" i="34"/>
  <c r="AO18" i="34"/>
  <c r="AN18" i="34"/>
  <c r="AM18" i="34"/>
  <c r="AL18" i="34"/>
  <c r="AK18" i="34"/>
  <c r="AJ18" i="34"/>
  <c r="AI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CW17" i="34"/>
  <c r="CU17" i="34"/>
  <c r="CJ17" i="34"/>
  <c r="CG17" i="34"/>
  <c r="CD17" i="34"/>
  <c r="CA17" i="34"/>
  <c r="BX17" i="34"/>
  <c r="BT17" i="34"/>
  <c r="BS17" i="34"/>
  <c r="BR17" i="34"/>
  <c r="BU17" i="34" s="1"/>
  <c r="BC17" i="34"/>
  <c r="BD17" i="34" s="1"/>
  <c r="BB17" i="34"/>
  <c r="BA17" i="34"/>
  <c r="AZ17" i="34"/>
  <c r="AY17" i="34"/>
  <c r="AX17" i="34"/>
  <c r="AW17" i="34"/>
  <c r="AV17" i="34"/>
  <c r="AU17" i="34"/>
  <c r="AT17" i="34"/>
  <c r="CA11" i="34" s="1"/>
  <c r="AR17" i="34"/>
  <c r="AS17" i="34" s="1"/>
  <c r="AQ17" i="34"/>
  <c r="AP17" i="34"/>
  <c r="AO17" i="34"/>
  <c r="AN17" i="34"/>
  <c r="AM17" i="34"/>
  <c r="AL17" i="34"/>
  <c r="AK17" i="34"/>
  <c r="AJ17" i="34"/>
  <c r="AI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CW16" i="34"/>
  <c r="CU16" i="34"/>
  <c r="BT16" i="34"/>
  <c r="BS16" i="34"/>
  <c r="BR16" i="34"/>
  <c r="BU16" i="34" s="1"/>
  <c r="BH16" i="34"/>
  <c r="BC16" i="34"/>
  <c r="BD16" i="34" s="1"/>
  <c r="BB16" i="34"/>
  <c r="BA16" i="34"/>
  <c r="AZ16" i="34"/>
  <c r="AY16" i="34"/>
  <c r="AX16" i="34"/>
  <c r="AW16" i="34"/>
  <c r="AV16" i="34"/>
  <c r="AU16" i="34"/>
  <c r="AT16" i="34"/>
  <c r="CG15" i="34" s="1"/>
  <c r="AR16" i="34"/>
  <c r="AS16" i="34" s="1"/>
  <c r="AQ16" i="34"/>
  <c r="AP16" i="34"/>
  <c r="AO16" i="34"/>
  <c r="AN16" i="34"/>
  <c r="AM16" i="34"/>
  <c r="AL16" i="34"/>
  <c r="AK16" i="34"/>
  <c r="AJ16" i="34"/>
  <c r="AI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B16" i="34"/>
  <c r="BG13" i="34" s="1"/>
  <c r="CW15" i="34"/>
  <c r="CU15" i="34"/>
  <c r="CM15" i="34"/>
  <c r="BS15" i="34"/>
  <c r="BC15" i="34"/>
  <c r="BD15" i="34" s="1"/>
  <c r="BB15" i="34"/>
  <c r="BA15" i="34"/>
  <c r="AZ15" i="34"/>
  <c r="AY15" i="34"/>
  <c r="AX15" i="34"/>
  <c r="AW15" i="34"/>
  <c r="AV15" i="34"/>
  <c r="AU15" i="34"/>
  <c r="AT15" i="34"/>
  <c r="AR15" i="34"/>
  <c r="AS15" i="34" s="1"/>
  <c r="AQ15" i="34"/>
  <c r="AP15" i="34"/>
  <c r="AO15" i="34"/>
  <c r="AN15" i="34"/>
  <c r="AM15" i="34"/>
  <c r="AL15" i="34"/>
  <c r="AK15" i="34"/>
  <c r="AJ15" i="34"/>
  <c r="AI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B15" i="34"/>
  <c r="BG20" i="34" s="1"/>
  <c r="CW14" i="34"/>
  <c r="CU14" i="34"/>
  <c r="BT14" i="34"/>
  <c r="BS14" i="34"/>
  <c r="BR14" i="34"/>
  <c r="BU14" i="34" s="1"/>
  <c r="BI14" i="34"/>
  <c r="BI15" i="34" s="1"/>
  <c r="BI16" i="34" s="1"/>
  <c r="BI17" i="34" s="1"/>
  <c r="BI18" i="34" s="1"/>
  <c r="BI19" i="34" s="1"/>
  <c r="BI20" i="34" s="1"/>
  <c r="BI21" i="34" s="1"/>
  <c r="BH14" i="34"/>
  <c r="BC14" i="34"/>
  <c r="BD14" i="34" s="1"/>
  <c r="BB14" i="34"/>
  <c r="BA14" i="34"/>
  <c r="AZ14" i="34"/>
  <c r="AY14" i="34"/>
  <c r="AX14" i="34"/>
  <c r="AW14" i="34"/>
  <c r="AV14" i="34"/>
  <c r="AU14" i="34"/>
  <c r="AT14" i="34"/>
  <c r="CA15" i="34" s="1"/>
  <c r="AR14" i="34"/>
  <c r="AS14" i="34" s="1"/>
  <c r="AQ14" i="34"/>
  <c r="AP14" i="34"/>
  <c r="AO14" i="34"/>
  <c r="AN14" i="34"/>
  <c r="AM14" i="34"/>
  <c r="AL14" i="34"/>
  <c r="AK14" i="34"/>
  <c r="AJ14" i="34"/>
  <c r="AI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B14" i="34"/>
  <c r="BG17" i="34" s="1"/>
  <c r="CW13" i="34"/>
  <c r="CX13" i="34" s="1"/>
  <c r="CU13" i="34"/>
  <c r="CM13" i="34"/>
  <c r="BS13" i="34"/>
  <c r="BH13" i="34"/>
  <c r="BC13" i="34"/>
  <c r="BD13" i="34" s="1"/>
  <c r="BB13" i="34"/>
  <c r="BA13" i="34"/>
  <c r="AZ13" i="34"/>
  <c r="AY13" i="34"/>
  <c r="AX13" i="34"/>
  <c r="AW13" i="34"/>
  <c r="AV13" i="34"/>
  <c r="AU13" i="34"/>
  <c r="AT13" i="34"/>
  <c r="AR13" i="34"/>
  <c r="AS13" i="34" s="1"/>
  <c r="AQ13" i="34"/>
  <c r="AP13" i="34"/>
  <c r="AO13" i="34"/>
  <c r="AN13" i="34"/>
  <c r="AM13" i="34"/>
  <c r="AL13" i="34"/>
  <c r="AK13" i="34"/>
  <c r="AJ13" i="34"/>
  <c r="AI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B13" i="34"/>
  <c r="BG18" i="34" s="1"/>
  <c r="CW12" i="34"/>
  <c r="CU12" i="34"/>
  <c r="BT12" i="34"/>
  <c r="BS12" i="34"/>
  <c r="BR12" i="34"/>
  <c r="BU12" i="34" s="1"/>
  <c r="BC12" i="34"/>
  <c r="BD12" i="34" s="1"/>
  <c r="BB12" i="34"/>
  <c r="BA12" i="34"/>
  <c r="AZ12" i="34"/>
  <c r="AY12" i="34"/>
  <c r="AX12" i="34"/>
  <c r="AW12" i="34"/>
  <c r="AV12" i="34"/>
  <c r="AU12" i="34"/>
  <c r="AT12" i="34"/>
  <c r="BX13" i="34" s="1"/>
  <c r="AR12" i="34"/>
  <c r="AS12" i="34" s="1"/>
  <c r="AQ12" i="34"/>
  <c r="AP12" i="34"/>
  <c r="AO12" i="34"/>
  <c r="AN12" i="34"/>
  <c r="AM12" i="34"/>
  <c r="AL12" i="34"/>
  <c r="AK12" i="34"/>
  <c r="AJ12" i="34"/>
  <c r="AI12" i="34"/>
  <c r="CG7" i="34" s="1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CW11" i="34"/>
  <c r="CX11" i="34" s="1"/>
  <c r="CU11" i="34"/>
  <c r="CM11" i="34"/>
  <c r="CG11" i="34"/>
  <c r="CD11" i="34"/>
  <c r="BX11" i="34"/>
  <c r="BS11" i="34"/>
  <c r="BH11" i="34"/>
  <c r="BC11" i="34"/>
  <c r="BD11" i="34" s="1"/>
  <c r="BB11" i="34"/>
  <c r="BA11" i="34"/>
  <c r="AZ11" i="34"/>
  <c r="AY11" i="34"/>
  <c r="AX11" i="34"/>
  <c r="AW11" i="34"/>
  <c r="AV11" i="34"/>
  <c r="AU11" i="34"/>
  <c r="AT11" i="34"/>
  <c r="AR11" i="34"/>
  <c r="AS11" i="34" s="1"/>
  <c r="AQ11" i="34"/>
  <c r="AP11" i="34"/>
  <c r="AO11" i="34"/>
  <c r="AN11" i="34"/>
  <c r="AM11" i="34"/>
  <c r="AL11" i="34"/>
  <c r="AK11" i="34"/>
  <c r="AJ11" i="34"/>
  <c r="AI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CW10" i="34"/>
  <c r="CU10" i="34"/>
  <c r="BT10" i="34"/>
  <c r="BS10" i="34"/>
  <c r="BR10" i="34"/>
  <c r="BU10" i="34" s="1"/>
  <c r="BH10" i="34"/>
  <c r="BC10" i="34"/>
  <c r="BD10" i="34" s="1"/>
  <c r="BB10" i="34"/>
  <c r="BA10" i="34"/>
  <c r="AZ10" i="34"/>
  <c r="AY10" i="34"/>
  <c r="AX10" i="34"/>
  <c r="AW10" i="34"/>
  <c r="AV10" i="34"/>
  <c r="AU10" i="34"/>
  <c r="AT10" i="34"/>
  <c r="CD15" i="34" s="1"/>
  <c r="AR10" i="34"/>
  <c r="AS10" i="34" s="1"/>
  <c r="AQ10" i="34"/>
  <c r="AP10" i="34"/>
  <c r="AO10" i="34"/>
  <c r="AN10" i="34"/>
  <c r="AM10" i="34"/>
  <c r="AL10" i="34"/>
  <c r="AK10" i="34"/>
  <c r="AJ10" i="34"/>
  <c r="AI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B10" i="34"/>
  <c r="BH12" i="34" s="1"/>
  <c r="CW9" i="34"/>
  <c r="CU9" i="34"/>
  <c r="CM9" i="34"/>
  <c r="CJ9" i="34"/>
  <c r="CD9" i="34"/>
  <c r="CA9" i="34"/>
  <c r="BS9" i="34"/>
  <c r="BH9" i="34"/>
  <c r="BC9" i="34"/>
  <c r="BD9" i="34" s="1"/>
  <c r="BB9" i="34"/>
  <c r="BA9" i="34"/>
  <c r="AZ9" i="34"/>
  <c r="AY9" i="34"/>
  <c r="AX9" i="34"/>
  <c r="AW9" i="34"/>
  <c r="AV9" i="34"/>
  <c r="AU9" i="34"/>
  <c r="AT9" i="34"/>
  <c r="BX15" i="34" s="1"/>
  <c r="AR9" i="34"/>
  <c r="AS9" i="34" s="1"/>
  <c r="AQ9" i="34"/>
  <c r="AP9" i="34"/>
  <c r="AO9" i="34"/>
  <c r="AN9" i="34"/>
  <c r="AM9" i="34"/>
  <c r="AL9" i="34"/>
  <c r="AK9" i="34"/>
  <c r="AJ9" i="34"/>
  <c r="AI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B9" i="34"/>
  <c r="BG10" i="34" s="1"/>
  <c r="CW8" i="34"/>
  <c r="CU8" i="34"/>
  <c r="BT8" i="34"/>
  <c r="BS8" i="34"/>
  <c r="BR8" i="34"/>
  <c r="BU8" i="34" s="1"/>
  <c r="BI8" i="34"/>
  <c r="BI9" i="34" s="1"/>
  <c r="BI10" i="34" s="1"/>
  <c r="BI11" i="34" s="1"/>
  <c r="BI12" i="34" s="1"/>
  <c r="BC8" i="34"/>
  <c r="BD8" i="34" s="1"/>
  <c r="BB8" i="34"/>
  <c r="BA8" i="34"/>
  <c r="AZ8" i="34"/>
  <c r="AY8" i="34"/>
  <c r="AX8" i="34"/>
  <c r="AW8" i="34"/>
  <c r="AV8" i="34"/>
  <c r="AU8" i="34"/>
  <c r="AT8" i="34"/>
  <c r="CA13" i="34" s="1"/>
  <c r="AR8" i="34"/>
  <c r="AS8" i="34" s="1"/>
  <c r="AQ8" i="34"/>
  <c r="AP8" i="34"/>
  <c r="AO8" i="34"/>
  <c r="AN8" i="34"/>
  <c r="AM8" i="34"/>
  <c r="AL8" i="34"/>
  <c r="AK8" i="34"/>
  <c r="AJ8" i="34"/>
  <c r="AI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B8" i="34"/>
  <c r="BG8" i="34" s="1"/>
  <c r="CW7" i="34"/>
  <c r="CX7" i="34" s="1"/>
  <c r="CU7" i="34"/>
  <c r="CM7" i="34"/>
  <c r="CA7" i="34"/>
  <c r="BS7" i="34"/>
  <c r="BJ7" i="34"/>
  <c r="BJ8" i="34" s="1"/>
  <c r="BJ9" i="34" s="1"/>
  <c r="BH7" i="34"/>
  <c r="BC7" i="34"/>
  <c r="BD7" i="34" s="1"/>
  <c r="BB7" i="34"/>
  <c r="BA7" i="34"/>
  <c r="AZ7" i="34"/>
  <c r="AY7" i="34"/>
  <c r="AX7" i="34"/>
  <c r="AW7" i="34"/>
  <c r="AV7" i="34"/>
  <c r="AU7" i="34"/>
  <c r="AT7" i="34"/>
  <c r="AR7" i="34"/>
  <c r="AS7" i="34" s="1"/>
  <c r="AQ7" i="34"/>
  <c r="AP7" i="34"/>
  <c r="AO7" i="34"/>
  <c r="AN7" i="34"/>
  <c r="AM7" i="34"/>
  <c r="AL7" i="34"/>
  <c r="AK7" i="34"/>
  <c r="AJ7" i="34"/>
  <c r="AI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B7" i="34"/>
  <c r="BG12" i="34" s="1"/>
  <c r="C6" i="34"/>
  <c r="CT3" i="34"/>
  <c r="BL1" i="34"/>
  <c r="CC14" i="34" l="1"/>
  <c r="BE17" i="34"/>
  <c r="BF17" i="34" s="1"/>
  <c r="CR17" i="34" s="1"/>
  <c r="BG7" i="34"/>
  <c r="CL16" i="34"/>
  <c r="CC10" i="34"/>
  <c r="CC18" i="34"/>
  <c r="BH8" i="34"/>
  <c r="BG9" i="34"/>
  <c r="BG14" i="34"/>
  <c r="BG16" i="34"/>
  <c r="BH17" i="34"/>
  <c r="BH20" i="34"/>
  <c r="BW10" i="34"/>
  <c r="CL10" i="34"/>
  <c r="CF18" i="34"/>
  <c r="BW18" i="34"/>
  <c r="CF12" i="34"/>
  <c r="CC12" i="34"/>
  <c r="CF16" i="34"/>
  <c r="CJ13" i="34"/>
  <c r="CM17" i="34"/>
  <c r="BZ8" i="34"/>
  <c r="BZ12" i="34"/>
  <c r="BW12" i="34"/>
  <c r="CC8" i="34"/>
  <c r="CD7" i="34"/>
  <c r="BE7" i="34"/>
  <c r="CP7" i="34" s="1"/>
  <c r="BZ16" i="34"/>
  <c r="CF8" i="34"/>
  <c r="BE15" i="34"/>
  <c r="CP15" i="34" s="1"/>
  <c r="CC16" i="34"/>
  <c r="CJ11" i="34"/>
  <c r="BZ14" i="34"/>
  <c r="CF10" i="34"/>
  <c r="CG9" i="34"/>
  <c r="CJ7" i="34"/>
  <c r="CI8" i="34"/>
  <c r="BJ13" i="34"/>
  <c r="BJ14" i="34" s="1"/>
  <c r="BJ15" i="34" s="1"/>
  <c r="BJ16" i="34" s="1"/>
  <c r="BJ17" i="34" s="1"/>
  <c r="BJ18" i="34" s="1"/>
  <c r="BJ19" i="34" s="1"/>
  <c r="BJ20" i="34" s="1"/>
  <c r="BJ21" i="34" s="1"/>
  <c r="BJ10" i="34"/>
  <c r="BJ11" i="34" s="1"/>
  <c r="BJ12" i="34" s="1"/>
  <c r="CI10" i="34"/>
  <c r="BG11" i="34"/>
  <c r="CI12" i="34"/>
  <c r="BW14" i="34"/>
  <c r="CL14" i="34"/>
  <c r="BG15" i="34"/>
  <c r="BW16" i="34"/>
  <c r="BZ18" i="34"/>
  <c r="CL18" i="34"/>
  <c r="AR6" i="34"/>
  <c r="AR1" i="34" s="1"/>
  <c r="BE9" i="34"/>
  <c r="BZ10" i="34"/>
  <c r="CL12" i="34"/>
  <c r="BH15" i="34"/>
  <c r="BE11" i="34"/>
  <c r="CL8" i="34"/>
  <c r="BE13" i="34"/>
  <c r="BF15" i="34" s="1"/>
  <c r="CI14" i="34"/>
  <c r="CP17" i="34" l="1"/>
  <c r="F6" i="27"/>
  <c r="L11" i="27"/>
  <c r="I8" i="27"/>
  <c r="O25" i="27"/>
  <c r="P25" i="27" s="1"/>
  <c r="F24" i="27"/>
  <c r="O40" i="27"/>
  <c r="P40" i="27" s="1"/>
  <c r="I38" i="27"/>
  <c r="L41" i="27"/>
  <c r="O35" i="27"/>
  <c r="P35" i="27" s="1"/>
  <c r="F9" i="27"/>
  <c r="L33" i="27"/>
  <c r="I32" i="27"/>
  <c r="I26" i="27"/>
  <c r="F27" i="27"/>
  <c r="L23" i="27"/>
  <c r="O17" i="27"/>
  <c r="P17" i="27" s="1"/>
  <c r="F21" i="27"/>
  <c r="L37" i="27"/>
  <c r="O38" i="27"/>
  <c r="P38" i="27" s="1"/>
  <c r="I36" i="27"/>
  <c r="BT20" i="37"/>
  <c r="CR20" i="37"/>
  <c r="CP19" i="37"/>
  <c r="CP23" i="37"/>
  <c r="BT18" i="37"/>
  <c r="CP18" i="37"/>
  <c r="CP22" i="37"/>
  <c r="CP20" i="37"/>
  <c r="BT22" i="37"/>
  <c r="CR23" i="37"/>
  <c r="CR18" i="37"/>
  <c r="CP21" i="37"/>
  <c r="BF7" i="34"/>
  <c r="CP13" i="34"/>
  <c r="BF13" i="34"/>
  <c r="BF11" i="34"/>
  <c r="CP11" i="34"/>
  <c r="BF9" i="34"/>
  <c r="CP9" i="34"/>
  <c r="BE6" i="34"/>
  <c r="BC6" i="34" s="1"/>
  <c r="BC1" i="34" s="1"/>
  <c r="BF6" i="34" l="1"/>
  <c r="F325" i="7"/>
  <c r="E325" i="7"/>
  <c r="D325" i="7"/>
  <c r="G325" i="7" s="1"/>
  <c r="F324" i="7"/>
  <c r="E324" i="7"/>
  <c r="D324" i="7"/>
  <c r="G324" i="7" s="1"/>
  <c r="F317" i="7"/>
  <c r="E317" i="7"/>
  <c r="D317" i="7"/>
  <c r="G317" i="7" s="1"/>
  <c r="F316" i="7"/>
  <c r="E316" i="7"/>
  <c r="D316" i="7"/>
  <c r="G316" i="7" s="1"/>
  <c r="F309" i="7"/>
  <c r="E309" i="7"/>
  <c r="D309" i="7"/>
  <c r="G309" i="7" s="1"/>
  <c r="F308" i="7"/>
  <c r="E308" i="7"/>
  <c r="D308" i="7"/>
  <c r="G308" i="7" s="1"/>
  <c r="F301" i="7"/>
  <c r="E301" i="7"/>
  <c r="D301" i="7"/>
  <c r="G301" i="7" s="1"/>
  <c r="F300" i="7"/>
  <c r="E300" i="7"/>
  <c r="D300" i="7"/>
  <c r="G300" i="7" s="1"/>
  <c r="F293" i="7"/>
  <c r="E293" i="7"/>
  <c r="D293" i="7"/>
  <c r="G293" i="7" s="1"/>
  <c r="F292" i="7"/>
  <c r="E292" i="7"/>
  <c r="D292" i="7"/>
  <c r="G292" i="7" s="1"/>
  <c r="F285" i="7"/>
  <c r="E285" i="7"/>
  <c r="D285" i="7"/>
  <c r="G285" i="7" s="1"/>
  <c r="F284" i="7"/>
  <c r="E284" i="7"/>
  <c r="D284" i="7"/>
  <c r="G284" i="7" s="1"/>
  <c r="F276" i="7"/>
  <c r="E276" i="7"/>
  <c r="D276" i="7"/>
  <c r="G276" i="7" s="1"/>
  <c r="F275" i="7"/>
  <c r="E275" i="7"/>
  <c r="D275" i="7"/>
  <c r="G275" i="7" s="1"/>
  <c r="F267" i="7"/>
  <c r="E267" i="7"/>
  <c r="D267" i="7"/>
  <c r="G267" i="7" s="1"/>
  <c r="F266" i="7"/>
  <c r="E266" i="7"/>
  <c r="D266" i="7"/>
  <c r="G266" i="7" s="1"/>
  <c r="F258" i="7"/>
  <c r="E258" i="7"/>
  <c r="D258" i="7"/>
  <c r="G258" i="7" s="1"/>
  <c r="F257" i="7"/>
  <c r="E257" i="7"/>
  <c r="D257" i="7"/>
  <c r="G257" i="7" s="1"/>
  <c r="F249" i="7"/>
  <c r="E249" i="7"/>
  <c r="D249" i="7"/>
  <c r="G249" i="7" s="1"/>
  <c r="F248" i="7"/>
  <c r="E248" i="7"/>
  <c r="D248" i="7"/>
  <c r="G248" i="7" s="1"/>
  <c r="F240" i="7"/>
  <c r="E240" i="7"/>
  <c r="D240" i="7"/>
  <c r="G240" i="7" s="1"/>
  <c r="F239" i="7"/>
  <c r="F231" i="7"/>
  <c r="E231" i="7"/>
  <c r="D231" i="7"/>
  <c r="G231" i="7" s="1"/>
  <c r="F230" i="7"/>
  <c r="D230" i="7"/>
  <c r="F222" i="7"/>
  <c r="E222" i="7"/>
  <c r="D222" i="7"/>
  <c r="G222" i="7" s="1"/>
  <c r="F221" i="7"/>
  <c r="F213" i="7"/>
  <c r="E213" i="7"/>
  <c r="D213" i="7"/>
  <c r="G213" i="7" s="1"/>
  <c r="F212" i="7"/>
  <c r="F204" i="7"/>
  <c r="E204" i="7"/>
  <c r="D204" i="7"/>
  <c r="G204" i="7" s="1"/>
  <c r="F203" i="7"/>
  <c r="D203" i="7"/>
  <c r="F195" i="7"/>
  <c r="E195" i="7"/>
  <c r="D195" i="7"/>
  <c r="G195" i="7" s="1"/>
  <c r="F194" i="7"/>
  <c r="D194" i="7"/>
  <c r="F186" i="7"/>
  <c r="E186" i="7"/>
  <c r="D186" i="7"/>
  <c r="G186" i="7" s="1"/>
  <c r="D185" i="7"/>
  <c r="F177" i="7"/>
  <c r="E177" i="7"/>
  <c r="D177" i="7"/>
  <c r="G177" i="7" s="1"/>
  <c r="F168" i="7"/>
  <c r="E168" i="7"/>
  <c r="D168" i="7"/>
  <c r="G168" i="7" s="1"/>
  <c r="D167" i="7"/>
  <c r="F159" i="7"/>
  <c r="E159" i="7"/>
  <c r="D159" i="7"/>
  <c r="G159" i="7" s="1"/>
  <c r="D158" i="7"/>
  <c r="F150" i="7"/>
  <c r="E150" i="7"/>
  <c r="D150" i="7"/>
  <c r="G150" i="7" s="1"/>
  <c r="F149" i="7"/>
  <c r="D149" i="7"/>
  <c r="F141" i="7"/>
  <c r="E141" i="7"/>
  <c r="D141" i="7"/>
  <c r="G141" i="7" s="1"/>
  <c r="F140" i="7"/>
  <c r="F132" i="7"/>
  <c r="E132" i="7"/>
  <c r="D132" i="7"/>
  <c r="G132" i="7" s="1"/>
  <c r="F131" i="7"/>
  <c r="D131" i="7"/>
  <c r="F123" i="7"/>
  <c r="E123" i="7"/>
  <c r="D123" i="7"/>
  <c r="G123" i="7" s="1"/>
  <c r="F122" i="7"/>
  <c r="F114" i="7"/>
  <c r="E114" i="7"/>
  <c r="D114" i="7"/>
  <c r="G114" i="7" s="1"/>
  <c r="F105" i="7"/>
  <c r="E105" i="7"/>
  <c r="D105" i="7"/>
  <c r="G105" i="7" s="1"/>
  <c r="F104" i="7"/>
  <c r="D104" i="7"/>
  <c r="F96" i="7"/>
  <c r="E96" i="7"/>
  <c r="D96" i="7"/>
  <c r="G96" i="7" s="1"/>
  <c r="F95" i="7"/>
  <c r="D95" i="7"/>
  <c r="F87" i="7"/>
  <c r="E87" i="7"/>
  <c r="D87" i="7"/>
  <c r="G87" i="7" s="1"/>
  <c r="F86" i="7"/>
  <c r="D86" i="7"/>
  <c r="F78" i="7"/>
  <c r="E78" i="7"/>
  <c r="D78" i="7"/>
  <c r="G78" i="7" s="1"/>
  <c r="F77" i="7"/>
  <c r="F69" i="7"/>
  <c r="E69" i="7"/>
  <c r="D69" i="7"/>
  <c r="G69" i="7" s="1"/>
  <c r="F68" i="7"/>
  <c r="D68" i="7"/>
  <c r="F60" i="7"/>
  <c r="E60" i="7"/>
  <c r="D60" i="7"/>
  <c r="G60" i="7" s="1"/>
  <c r="F59" i="7"/>
  <c r="D59" i="7"/>
  <c r="F51" i="7"/>
  <c r="F42" i="7"/>
  <c r="E42" i="7"/>
  <c r="D42" i="7"/>
  <c r="G42" i="7" s="1"/>
  <c r="F33" i="7"/>
  <c r="E33" i="7"/>
  <c r="D33" i="7"/>
  <c r="G33" i="7" s="1"/>
  <c r="F32" i="7"/>
  <c r="D32" i="7"/>
  <c r="F24" i="7"/>
  <c r="E24" i="7"/>
  <c r="D24" i="7"/>
  <c r="G24" i="7" s="1"/>
  <c r="F23" i="7"/>
  <c r="D23" i="7"/>
  <c r="F15" i="7"/>
  <c r="E15" i="7"/>
  <c r="D15" i="7"/>
  <c r="G15" i="7" s="1"/>
  <c r="F14" i="7"/>
  <c r="D14" i="7"/>
  <c r="F7" i="2"/>
  <c r="A52" i="30"/>
  <c r="S339" i="32" l="1"/>
  <c r="CA339" i="32" s="1"/>
  <c r="R339" i="32"/>
  <c r="Q339" i="32"/>
  <c r="BK339" i="32" s="1"/>
  <c r="P339" i="32"/>
  <c r="O339" i="32"/>
  <c r="CE339" i="32" s="1"/>
  <c r="B339" i="32"/>
  <c r="F339" i="32" s="1"/>
  <c r="A339" i="32"/>
  <c r="D339" i="32" s="1"/>
  <c r="S338" i="32"/>
  <c r="R338" i="32"/>
  <c r="BT338" i="32" s="1"/>
  <c r="Q338" i="32"/>
  <c r="AO338" i="32" s="1"/>
  <c r="P338" i="32"/>
  <c r="BE338" i="32" s="1"/>
  <c r="O338" i="32"/>
  <c r="Y338" i="32" s="1"/>
  <c r="B338" i="32"/>
  <c r="F338" i="32" s="1"/>
  <c r="A338" i="32"/>
  <c r="D338" i="32" s="1"/>
  <c r="F337" i="32"/>
  <c r="D337" i="32"/>
  <c r="AS336" i="32"/>
  <c r="AR336" i="32"/>
  <c r="S336" i="32"/>
  <c r="AQ336" i="32" s="1"/>
  <c r="R336" i="32"/>
  <c r="BP336" i="32" s="1"/>
  <c r="Q336" i="32"/>
  <c r="P336" i="32"/>
  <c r="BD336" i="32" s="1"/>
  <c r="O336" i="32"/>
  <c r="AV336" i="32" s="1"/>
  <c r="F336" i="32"/>
  <c r="D336" i="32"/>
  <c r="S335" i="32"/>
  <c r="R335" i="32"/>
  <c r="Q335" i="32"/>
  <c r="BM335" i="32" s="1"/>
  <c r="P335" i="32"/>
  <c r="BE335" i="32" s="1"/>
  <c r="O335" i="32"/>
  <c r="F335" i="32"/>
  <c r="D335" i="32"/>
  <c r="S334" i="32"/>
  <c r="CB334" i="32" s="1"/>
  <c r="R334" i="32"/>
  <c r="AP334" i="32" s="1"/>
  <c r="Q334" i="32"/>
  <c r="P334" i="32"/>
  <c r="BD334" i="32" s="1"/>
  <c r="O334" i="32"/>
  <c r="AZ334" i="32" s="1"/>
  <c r="F334" i="32"/>
  <c r="D334" i="32"/>
  <c r="F333" i="32"/>
  <c r="E333" i="32"/>
  <c r="D333" i="32"/>
  <c r="G333" i="32" s="1"/>
  <c r="X332" i="32"/>
  <c r="T332" i="32"/>
  <c r="F332" i="32"/>
  <c r="E332" i="32"/>
  <c r="D332" i="32"/>
  <c r="G332" i="32" s="1"/>
  <c r="S331" i="32"/>
  <c r="CA331" i="32" s="1"/>
  <c r="R331" i="32"/>
  <c r="BR331" i="32" s="1"/>
  <c r="Q331" i="32"/>
  <c r="BN331" i="32" s="1"/>
  <c r="P331" i="32"/>
  <c r="BB331" i="32" s="1"/>
  <c r="O331" i="32"/>
  <c r="CE331" i="32" s="1"/>
  <c r="B331" i="32"/>
  <c r="F331" i="32" s="1"/>
  <c r="A331" i="32"/>
  <c r="D331" i="32" s="1"/>
  <c r="S330" i="32"/>
  <c r="CA330" i="32" s="1"/>
  <c r="R330" i="32"/>
  <c r="BR330" i="32" s="1"/>
  <c r="Q330" i="32"/>
  <c r="BK330" i="32" s="1"/>
  <c r="P330" i="32"/>
  <c r="O330" i="32"/>
  <c r="CE330" i="32" s="1"/>
  <c r="B330" i="32"/>
  <c r="F330" i="32" s="1"/>
  <c r="A330" i="32"/>
  <c r="D330" i="32" s="1"/>
  <c r="F329" i="32"/>
  <c r="D329" i="32"/>
  <c r="AS328" i="32"/>
  <c r="AR328" i="32"/>
  <c r="S328" i="32"/>
  <c r="CA328" i="32" s="1"/>
  <c r="R328" i="32"/>
  <c r="BR328" i="32" s="1"/>
  <c r="Q328" i="32"/>
  <c r="V328" i="32" s="1"/>
  <c r="P328" i="32"/>
  <c r="BD328" i="32" s="1"/>
  <c r="O328" i="32"/>
  <c r="CE328" i="32" s="1"/>
  <c r="F328" i="32"/>
  <c r="D328" i="32"/>
  <c r="S327" i="32"/>
  <c r="CA327" i="32" s="1"/>
  <c r="R327" i="32"/>
  <c r="Q327" i="32"/>
  <c r="BJ327" i="32" s="1"/>
  <c r="P327" i="32"/>
  <c r="O327" i="32"/>
  <c r="CE327" i="32" s="1"/>
  <c r="F327" i="32"/>
  <c r="D327" i="32"/>
  <c r="S326" i="32"/>
  <c r="R326" i="32"/>
  <c r="BR326" i="32" s="1"/>
  <c r="Q326" i="32"/>
  <c r="BM326" i="32" s="1"/>
  <c r="P326" i="32"/>
  <c r="O326" i="32"/>
  <c r="F326" i="32"/>
  <c r="D326" i="32"/>
  <c r="F325" i="32"/>
  <c r="E325" i="32"/>
  <c r="D325" i="32"/>
  <c r="G325" i="32" s="1"/>
  <c r="X324" i="32"/>
  <c r="Z324" i="32" s="1"/>
  <c r="T324" i="32"/>
  <c r="S323" i="32"/>
  <c r="CA323" i="32" s="1"/>
  <c r="R323" i="32"/>
  <c r="BR323" i="32" s="1"/>
  <c r="Q323" i="32"/>
  <c r="P323" i="32"/>
  <c r="BE323" i="32" s="1"/>
  <c r="O323" i="32"/>
  <c r="CE323" i="32" s="1"/>
  <c r="B323" i="32"/>
  <c r="F323" i="32" s="1"/>
  <c r="A323" i="32"/>
  <c r="D323" i="32" s="1"/>
  <c r="S322" i="32"/>
  <c r="BZ322" i="32" s="1"/>
  <c r="R322" i="32"/>
  <c r="BO322" i="32" s="1"/>
  <c r="Q322" i="32"/>
  <c r="BJ322" i="32" s="1"/>
  <c r="P322" i="32"/>
  <c r="O322" i="32"/>
  <c r="AY322" i="32" s="1"/>
  <c r="B322" i="32"/>
  <c r="F322" i="32" s="1"/>
  <c r="A322" i="32"/>
  <c r="D322" i="32" s="1"/>
  <c r="F321" i="32"/>
  <c r="D321" i="32"/>
  <c r="AS320" i="32"/>
  <c r="AR320" i="32"/>
  <c r="S320" i="32"/>
  <c r="X320" i="32" s="1"/>
  <c r="R320" i="32"/>
  <c r="BR320" i="32" s="1"/>
  <c r="Q320" i="32"/>
  <c r="P320" i="32"/>
  <c r="O320" i="32"/>
  <c r="F320" i="32"/>
  <c r="D320" i="32"/>
  <c r="S319" i="32"/>
  <c r="CB319" i="32" s="1"/>
  <c r="R319" i="32"/>
  <c r="Q319" i="32"/>
  <c r="BN319" i="32" s="1"/>
  <c r="P319" i="32"/>
  <c r="BD319" i="32" s="1"/>
  <c r="O319" i="32"/>
  <c r="AM319" i="32" s="1"/>
  <c r="F319" i="32"/>
  <c r="D319" i="32"/>
  <c r="S318" i="32"/>
  <c r="CA318" i="32" s="1"/>
  <c r="R318" i="32"/>
  <c r="BR318" i="32" s="1"/>
  <c r="Q318" i="32"/>
  <c r="V318" i="32" s="1"/>
  <c r="P318" i="32"/>
  <c r="BF318" i="32" s="1"/>
  <c r="O318" i="32"/>
  <c r="Y318" i="32" s="1"/>
  <c r="F318" i="32"/>
  <c r="D318" i="32"/>
  <c r="F317" i="32"/>
  <c r="E317" i="32"/>
  <c r="D317" i="32"/>
  <c r="G317" i="32" s="1"/>
  <c r="X316" i="32"/>
  <c r="T316" i="32"/>
  <c r="U316" i="32" s="1"/>
  <c r="F316" i="32"/>
  <c r="E316" i="32"/>
  <c r="D316" i="32"/>
  <c r="G316" i="32" s="1"/>
  <c r="AM315" i="32"/>
  <c r="S315" i="32"/>
  <c r="CA315" i="32" s="1"/>
  <c r="R315" i="32"/>
  <c r="Q315" i="32"/>
  <c r="P315" i="32"/>
  <c r="O315" i="32"/>
  <c r="AU315" i="32" s="1"/>
  <c r="B315" i="32"/>
  <c r="F315" i="32" s="1"/>
  <c r="A315" i="32"/>
  <c r="D315" i="32" s="1"/>
  <c r="S314" i="32"/>
  <c r="BX314" i="32" s="1"/>
  <c r="R314" i="32"/>
  <c r="Q314" i="32"/>
  <c r="BN314" i="32" s="1"/>
  <c r="P314" i="32"/>
  <c r="BG314" i="32" s="1"/>
  <c r="O314" i="32"/>
  <c r="B314" i="32"/>
  <c r="F314" i="32" s="1"/>
  <c r="A314" i="32"/>
  <c r="D314" i="32" s="1"/>
  <c r="F313" i="32"/>
  <c r="D313" i="32"/>
  <c r="AS312" i="32"/>
  <c r="AR312" i="32"/>
  <c r="S312" i="32"/>
  <c r="BV312" i="32" s="1"/>
  <c r="R312" i="32"/>
  <c r="Q312" i="32"/>
  <c r="BM312" i="32" s="1"/>
  <c r="P312" i="32"/>
  <c r="O312" i="32"/>
  <c r="AX312" i="32" s="1"/>
  <c r="F312" i="32"/>
  <c r="D312" i="32"/>
  <c r="S311" i="32"/>
  <c r="R311" i="32"/>
  <c r="AK311" i="32" s="1"/>
  <c r="Q311" i="32"/>
  <c r="P311" i="32"/>
  <c r="BA311" i="32" s="1"/>
  <c r="O311" i="32"/>
  <c r="F311" i="32"/>
  <c r="D311" i="32"/>
  <c r="S310" i="32"/>
  <c r="CA310" i="32" s="1"/>
  <c r="R310" i="32"/>
  <c r="BS310" i="32" s="1"/>
  <c r="Q310" i="32"/>
  <c r="BM310" i="32" s="1"/>
  <c r="P310" i="32"/>
  <c r="O310" i="32"/>
  <c r="CE310" i="32" s="1"/>
  <c r="F310" i="32"/>
  <c r="D310" i="32"/>
  <c r="F309" i="32"/>
  <c r="E309" i="32"/>
  <c r="D309" i="32"/>
  <c r="G309" i="32" s="1"/>
  <c r="X308" i="32"/>
  <c r="Z308" i="32" s="1"/>
  <c r="T308" i="32"/>
  <c r="V308" i="32" s="1"/>
  <c r="F308" i="32"/>
  <c r="E308" i="32"/>
  <c r="D308" i="32"/>
  <c r="G308" i="32" s="1"/>
  <c r="S307" i="32"/>
  <c r="R307" i="32"/>
  <c r="BR307" i="32" s="1"/>
  <c r="Q307" i="32"/>
  <c r="BN307" i="32" s="1"/>
  <c r="P307" i="32"/>
  <c r="BD307" i="32" s="1"/>
  <c r="O307" i="32"/>
  <c r="B307" i="32"/>
  <c r="F307" i="32" s="1"/>
  <c r="A307" i="32"/>
  <c r="D307" i="32" s="1"/>
  <c r="S306" i="32"/>
  <c r="BV306" i="32" s="1"/>
  <c r="R306" i="32"/>
  <c r="Q306" i="32"/>
  <c r="BJ306" i="32" s="1"/>
  <c r="P306" i="32"/>
  <c r="O306" i="32"/>
  <c r="AX306" i="32" s="1"/>
  <c r="B306" i="32"/>
  <c r="F306" i="32" s="1"/>
  <c r="A306" i="32"/>
  <c r="D306" i="32" s="1"/>
  <c r="F305" i="32"/>
  <c r="D305" i="32"/>
  <c r="AS304" i="32"/>
  <c r="AR304" i="32"/>
  <c r="S304" i="32"/>
  <c r="AQ304" i="32" s="1"/>
  <c r="R304" i="32"/>
  <c r="BR304" i="32" s="1"/>
  <c r="Q304" i="32"/>
  <c r="P304" i="32"/>
  <c r="O304" i="32"/>
  <c r="AY304" i="32" s="1"/>
  <c r="F304" i="32"/>
  <c r="D304" i="32"/>
  <c r="S303" i="32"/>
  <c r="R303" i="32"/>
  <c r="Q303" i="32"/>
  <c r="P303" i="32"/>
  <c r="BD303" i="32" s="1"/>
  <c r="O303" i="32"/>
  <c r="F303" i="32"/>
  <c r="D303" i="32"/>
  <c r="S302" i="32"/>
  <c r="CA302" i="32" s="1"/>
  <c r="R302" i="32"/>
  <c r="Q302" i="32"/>
  <c r="BI302" i="32" s="1"/>
  <c r="P302" i="32"/>
  <c r="O302" i="32"/>
  <c r="CE302" i="32" s="1"/>
  <c r="F302" i="32"/>
  <c r="D302" i="32"/>
  <c r="F301" i="32"/>
  <c r="E301" i="32"/>
  <c r="D301" i="32"/>
  <c r="G301" i="32" s="1"/>
  <c r="CE300" i="32"/>
  <c r="AB300" i="32"/>
  <c r="X300" i="32"/>
  <c r="T300" i="32"/>
  <c r="V300" i="32" s="1"/>
  <c r="F300" i="32"/>
  <c r="E300" i="32"/>
  <c r="D300" i="32"/>
  <c r="G300" i="32" s="1"/>
  <c r="AV299" i="32"/>
  <c r="S299" i="32"/>
  <c r="R299" i="32"/>
  <c r="BR299" i="32" s="1"/>
  <c r="Q299" i="32"/>
  <c r="BM299" i="32" s="1"/>
  <c r="P299" i="32"/>
  <c r="BE299" i="32" s="1"/>
  <c r="O299" i="32"/>
  <c r="B299" i="32"/>
  <c r="F299" i="32" s="1"/>
  <c r="A299" i="32"/>
  <c r="D299" i="32" s="1"/>
  <c r="S298" i="32"/>
  <c r="BW298" i="32" s="1"/>
  <c r="R298" i="32"/>
  <c r="Q298" i="32"/>
  <c r="P298" i="32"/>
  <c r="BD298" i="32" s="1"/>
  <c r="O298" i="32"/>
  <c r="B298" i="32"/>
  <c r="F298" i="32" s="1"/>
  <c r="A298" i="32"/>
  <c r="D298" i="32" s="1"/>
  <c r="F297" i="32"/>
  <c r="D297" i="32"/>
  <c r="AS296" i="32"/>
  <c r="AR296" i="32"/>
  <c r="S296" i="32"/>
  <c r="CA296" i="32" s="1"/>
  <c r="R296" i="32"/>
  <c r="BQ296" i="32" s="1"/>
  <c r="Q296" i="32"/>
  <c r="BJ296" i="32" s="1"/>
  <c r="P296" i="32"/>
  <c r="Z296" i="32" s="1"/>
  <c r="O296" i="32"/>
  <c r="CE296" i="32" s="1"/>
  <c r="F296" i="32"/>
  <c r="D296" i="32"/>
  <c r="S295" i="32"/>
  <c r="R295" i="32"/>
  <c r="BQ295" i="32" s="1"/>
  <c r="Q295" i="32"/>
  <c r="BI295" i="32" s="1"/>
  <c r="P295" i="32"/>
  <c r="BD295" i="32" s="1"/>
  <c r="O295" i="32"/>
  <c r="F295" i="32"/>
  <c r="D295" i="32"/>
  <c r="S294" i="32"/>
  <c r="BX294" i="32" s="1"/>
  <c r="R294" i="32"/>
  <c r="Q294" i="32"/>
  <c r="V294" i="32" s="1"/>
  <c r="P294" i="32"/>
  <c r="AI294" i="32" s="1"/>
  <c r="O294" i="32"/>
  <c r="AX294" i="32" s="1"/>
  <c r="F294" i="32"/>
  <c r="D294" i="32"/>
  <c r="F293" i="32"/>
  <c r="E293" i="32"/>
  <c r="D293" i="32"/>
  <c r="G293" i="32" s="1"/>
  <c r="X292" i="32"/>
  <c r="T292" i="32"/>
  <c r="U292" i="32" s="1"/>
  <c r="F292" i="32"/>
  <c r="E292" i="32"/>
  <c r="D292" i="32"/>
  <c r="G292" i="32" s="1"/>
  <c r="S291" i="32"/>
  <c r="R291" i="32"/>
  <c r="BU291" i="32" s="1"/>
  <c r="Q291" i="32"/>
  <c r="BM291" i="32" s="1"/>
  <c r="P291" i="32"/>
  <c r="O291" i="32"/>
  <c r="B291" i="32"/>
  <c r="F291" i="32" s="1"/>
  <c r="A291" i="32"/>
  <c r="D291" i="32" s="1"/>
  <c r="S290" i="32"/>
  <c r="CA290" i="32" s="1"/>
  <c r="R290" i="32"/>
  <c r="Q290" i="32"/>
  <c r="BM290" i="32" s="1"/>
  <c r="P290" i="32"/>
  <c r="BC290" i="32" s="1"/>
  <c r="O290" i="32"/>
  <c r="B290" i="32"/>
  <c r="F290" i="32" s="1"/>
  <c r="A290" i="32"/>
  <c r="D290" i="32" s="1"/>
  <c r="F289" i="32"/>
  <c r="D289" i="32"/>
  <c r="AS288" i="32"/>
  <c r="AR288" i="32"/>
  <c r="S288" i="32"/>
  <c r="BY288" i="32" s="1"/>
  <c r="R288" i="32"/>
  <c r="Q288" i="32"/>
  <c r="P288" i="32"/>
  <c r="BF288" i="32" s="1"/>
  <c r="O288" i="32"/>
  <c r="CC288" i="32" s="1"/>
  <c r="AE288" i="32" s="1"/>
  <c r="F288" i="32"/>
  <c r="D288" i="32"/>
  <c r="S287" i="32"/>
  <c r="CA287" i="32" s="1"/>
  <c r="R287" i="32"/>
  <c r="Q287" i="32"/>
  <c r="BK287" i="32" s="1"/>
  <c r="P287" i="32"/>
  <c r="O287" i="32"/>
  <c r="AX287" i="32" s="1"/>
  <c r="F287" i="32"/>
  <c r="D287" i="32"/>
  <c r="S286" i="32"/>
  <c r="X286" i="32" s="1"/>
  <c r="R286" i="32"/>
  <c r="BQ286" i="32" s="1"/>
  <c r="Q286" i="32"/>
  <c r="V286" i="32" s="1"/>
  <c r="P286" i="32"/>
  <c r="BD286" i="32" s="1"/>
  <c r="O286" i="32"/>
  <c r="AX286" i="32" s="1"/>
  <c r="F286" i="32"/>
  <c r="D286" i="32"/>
  <c r="F285" i="32"/>
  <c r="E285" i="32"/>
  <c r="D285" i="32"/>
  <c r="G285" i="32" s="1"/>
  <c r="AE284" i="32"/>
  <c r="X284" i="32"/>
  <c r="Y284" i="32" s="1"/>
  <c r="T284" i="32"/>
  <c r="F284" i="32"/>
  <c r="E284" i="32"/>
  <c r="D284" i="32"/>
  <c r="G284" i="32" s="1"/>
  <c r="S282" i="32"/>
  <c r="CA282" i="32" s="1"/>
  <c r="R282" i="32"/>
  <c r="Q282" i="32"/>
  <c r="BL282" i="32" s="1"/>
  <c r="P282" i="32"/>
  <c r="BD282" i="32" s="1"/>
  <c r="O282" i="32"/>
  <c r="CE282" i="32" s="1"/>
  <c r="B282" i="32"/>
  <c r="F282" i="32" s="1"/>
  <c r="A282" i="32"/>
  <c r="D282" i="32" s="1"/>
  <c r="S281" i="32"/>
  <c r="R281" i="32"/>
  <c r="BT281" i="32" s="1"/>
  <c r="Q281" i="32"/>
  <c r="BM281" i="32" s="1"/>
  <c r="P281" i="32"/>
  <c r="BD281" i="32" s="1"/>
  <c r="O281" i="32"/>
  <c r="B281" i="32"/>
  <c r="F281" i="32" s="1"/>
  <c r="A281" i="32"/>
  <c r="D281" i="32" s="1"/>
  <c r="F280" i="32"/>
  <c r="D280" i="32"/>
  <c r="AS279" i="32"/>
  <c r="AR279" i="32"/>
  <c r="S279" i="32"/>
  <c r="AL279" i="32" s="1"/>
  <c r="R279" i="32"/>
  <c r="AB279" i="32" s="1"/>
  <c r="Q279" i="32"/>
  <c r="P279" i="32"/>
  <c r="BB279" i="32" s="1"/>
  <c r="O279" i="32"/>
  <c r="F279" i="32"/>
  <c r="D279" i="32"/>
  <c r="S278" i="32"/>
  <c r="CA278" i="32" s="1"/>
  <c r="R278" i="32"/>
  <c r="Q278" i="32"/>
  <c r="BI278" i="32" s="1"/>
  <c r="P278" i="32"/>
  <c r="O278" i="32"/>
  <c r="CC278" i="32" s="1"/>
  <c r="F278" i="32"/>
  <c r="D278" i="32"/>
  <c r="S277" i="32"/>
  <c r="X277" i="32" s="1"/>
  <c r="R277" i="32"/>
  <c r="BR277" i="32" s="1"/>
  <c r="Q277" i="32"/>
  <c r="V277" i="32" s="1"/>
  <c r="P277" i="32"/>
  <c r="BF277" i="32" s="1"/>
  <c r="O277" i="32"/>
  <c r="CC277" i="32" s="1"/>
  <c r="AE277" i="32" s="1"/>
  <c r="F277" i="32"/>
  <c r="D277" i="32"/>
  <c r="F276" i="32"/>
  <c r="E276" i="32"/>
  <c r="D276" i="32"/>
  <c r="G276" i="32" s="1"/>
  <c r="CE275" i="32"/>
  <c r="X275" i="32"/>
  <c r="Y275" i="32" s="1"/>
  <c r="T275" i="32"/>
  <c r="U275" i="32" s="1"/>
  <c r="F275" i="32"/>
  <c r="E275" i="32"/>
  <c r="D275" i="32"/>
  <c r="G275" i="32" s="1"/>
  <c r="S273" i="32"/>
  <c r="AC273" i="32" s="1"/>
  <c r="R273" i="32"/>
  <c r="BS273" i="32" s="1"/>
  <c r="Q273" i="32"/>
  <c r="BM273" i="32" s="1"/>
  <c r="P273" i="32"/>
  <c r="BF273" i="32" s="1"/>
  <c r="O273" i="32"/>
  <c r="B273" i="32"/>
  <c r="F273" i="32" s="1"/>
  <c r="A273" i="32"/>
  <c r="D273" i="32" s="1"/>
  <c r="S272" i="32"/>
  <c r="R272" i="32"/>
  <c r="BR272" i="32" s="1"/>
  <c r="Q272" i="32"/>
  <c r="AJ272" i="32" s="1"/>
  <c r="P272" i="32"/>
  <c r="BF272" i="32" s="1"/>
  <c r="O272" i="32"/>
  <c r="B272" i="32"/>
  <c r="F272" i="32" s="1"/>
  <c r="A272" i="32"/>
  <c r="D272" i="32" s="1"/>
  <c r="F271" i="32"/>
  <c r="D271" i="32"/>
  <c r="AS270" i="32"/>
  <c r="AR270" i="32"/>
  <c r="S270" i="32"/>
  <c r="CA270" i="32" s="1"/>
  <c r="R270" i="32"/>
  <c r="Q270" i="32"/>
  <c r="BM270" i="32" s="1"/>
  <c r="P270" i="32"/>
  <c r="BF270" i="32" s="1"/>
  <c r="O270" i="32"/>
  <c r="AU270" i="32" s="1"/>
  <c r="F270" i="32"/>
  <c r="D270" i="32"/>
  <c r="S269" i="32"/>
  <c r="AL269" i="32" s="1"/>
  <c r="R269" i="32"/>
  <c r="BU269" i="32" s="1"/>
  <c r="Q269" i="32"/>
  <c r="BM269" i="32" s="1"/>
  <c r="P269" i="32"/>
  <c r="BF269" i="32" s="1"/>
  <c r="O269" i="32"/>
  <c r="F269" i="32"/>
  <c r="D269" i="32"/>
  <c r="S268" i="32"/>
  <c r="BY268" i="32" s="1"/>
  <c r="R268" i="32"/>
  <c r="Q268" i="32"/>
  <c r="BM268" i="32" s="1"/>
  <c r="P268" i="32"/>
  <c r="O268" i="32"/>
  <c r="CC268" i="32" s="1"/>
  <c r="F268" i="32"/>
  <c r="D268" i="32"/>
  <c r="F267" i="32"/>
  <c r="E267" i="32"/>
  <c r="D267" i="32"/>
  <c r="G267" i="32" s="1"/>
  <c r="X266" i="32"/>
  <c r="T266" i="32"/>
  <c r="V266" i="32" s="1"/>
  <c r="F266" i="32"/>
  <c r="E266" i="32"/>
  <c r="D266" i="32"/>
  <c r="G266" i="32" s="1"/>
  <c r="S264" i="32"/>
  <c r="BY264" i="32" s="1"/>
  <c r="R264" i="32"/>
  <c r="Q264" i="32"/>
  <c r="P264" i="32"/>
  <c r="BF264" i="32" s="1"/>
  <c r="O264" i="32"/>
  <c r="CC264" i="32" s="1"/>
  <c r="B264" i="32"/>
  <c r="F264" i="32" s="1"/>
  <c r="A264" i="32"/>
  <c r="D264" i="32" s="1"/>
  <c r="S263" i="32"/>
  <c r="R263" i="32"/>
  <c r="BS263" i="32" s="1"/>
  <c r="Q263" i="32"/>
  <c r="BK263" i="32" s="1"/>
  <c r="P263" i="32"/>
  <c r="BG263" i="32" s="1"/>
  <c r="O263" i="32"/>
  <c r="CE263" i="32" s="1"/>
  <c r="B263" i="32"/>
  <c r="F263" i="32" s="1"/>
  <c r="A263" i="32"/>
  <c r="D263" i="32" s="1"/>
  <c r="F262" i="32"/>
  <c r="D262" i="32"/>
  <c r="AS261" i="32"/>
  <c r="AR261" i="32"/>
  <c r="S261" i="32"/>
  <c r="AL261" i="32" s="1"/>
  <c r="R261" i="32"/>
  <c r="BR261" i="32" s="1"/>
  <c r="Q261" i="32"/>
  <c r="P261" i="32"/>
  <c r="BF261" i="32" s="1"/>
  <c r="O261" i="32"/>
  <c r="AX261" i="32" s="1"/>
  <c r="F261" i="32"/>
  <c r="D261" i="32"/>
  <c r="S260" i="32"/>
  <c r="BY260" i="32" s="1"/>
  <c r="R260" i="32"/>
  <c r="BT260" i="32" s="1"/>
  <c r="Q260" i="32"/>
  <c r="BM260" i="32" s="1"/>
  <c r="P260" i="32"/>
  <c r="O260" i="32"/>
  <c r="CC260" i="32" s="1"/>
  <c r="F260" i="32"/>
  <c r="D260" i="32"/>
  <c r="S259" i="32"/>
  <c r="R259" i="32"/>
  <c r="BT259" i="32" s="1"/>
  <c r="Q259" i="32"/>
  <c r="P259" i="32"/>
  <c r="BF259" i="32" s="1"/>
  <c r="O259" i="32"/>
  <c r="AV259" i="32" s="1"/>
  <c r="F259" i="32"/>
  <c r="D259" i="32"/>
  <c r="F258" i="32"/>
  <c r="E258" i="32"/>
  <c r="D258" i="32"/>
  <c r="G258" i="32" s="1"/>
  <c r="X257" i="32"/>
  <c r="T257" i="32"/>
  <c r="F257" i="32"/>
  <c r="E257" i="32"/>
  <c r="D257" i="32"/>
  <c r="G257" i="32" s="1"/>
  <c r="S255" i="32"/>
  <c r="CA255" i="32" s="1"/>
  <c r="R255" i="32"/>
  <c r="Q255" i="32"/>
  <c r="AA255" i="32" s="1"/>
  <c r="P255" i="32"/>
  <c r="O255" i="32"/>
  <c r="AM255" i="32" s="1"/>
  <c r="F255" i="32"/>
  <c r="B255" i="32"/>
  <c r="A255" i="32"/>
  <c r="D255" i="32" s="1"/>
  <c r="S254" i="32"/>
  <c r="BY254" i="32" s="1"/>
  <c r="R254" i="32"/>
  <c r="AB254" i="32" s="1"/>
  <c r="Q254" i="32"/>
  <c r="V254" i="32" s="1"/>
  <c r="P254" i="32"/>
  <c r="O254" i="32"/>
  <c r="CC254" i="32" s="1"/>
  <c r="AE254" i="32" s="1"/>
  <c r="B254" i="32"/>
  <c r="F254" i="32" s="1"/>
  <c r="A254" i="32"/>
  <c r="D254" i="32" s="1"/>
  <c r="F253" i="32"/>
  <c r="D253" i="32"/>
  <c r="AS252" i="32"/>
  <c r="AR252" i="32"/>
  <c r="S252" i="32"/>
  <c r="CA252" i="32" s="1"/>
  <c r="R252" i="32"/>
  <c r="BT252" i="32" s="1"/>
  <c r="Q252" i="32"/>
  <c r="BI252" i="32" s="1"/>
  <c r="P252" i="32"/>
  <c r="O252" i="32"/>
  <c r="CC252" i="32" s="1"/>
  <c r="F252" i="32"/>
  <c r="D252" i="32"/>
  <c r="S251" i="32"/>
  <c r="R251" i="32"/>
  <c r="BR251" i="32" s="1"/>
  <c r="Q251" i="32"/>
  <c r="P251" i="32"/>
  <c r="BD251" i="32" s="1"/>
  <c r="O251" i="32"/>
  <c r="CC251" i="32" s="1"/>
  <c r="F251" i="32"/>
  <c r="D251" i="32"/>
  <c r="S250" i="32"/>
  <c r="R250" i="32"/>
  <c r="BS250" i="32" s="1"/>
  <c r="Q250" i="32"/>
  <c r="BM250" i="32" s="1"/>
  <c r="P250" i="32"/>
  <c r="BF250" i="32" s="1"/>
  <c r="O250" i="32"/>
  <c r="CE250" i="32" s="1"/>
  <c r="F250" i="32"/>
  <c r="D250" i="32"/>
  <c r="F249" i="32"/>
  <c r="E249" i="32"/>
  <c r="D249" i="32"/>
  <c r="G249" i="32" s="1"/>
  <c r="X248" i="32"/>
  <c r="T248" i="32"/>
  <c r="V248" i="32" s="1"/>
  <c r="F248" i="32"/>
  <c r="E248" i="32"/>
  <c r="D248" i="32"/>
  <c r="G248" i="32" s="1"/>
  <c r="S246" i="32"/>
  <c r="R246" i="32"/>
  <c r="BR246" i="32" s="1"/>
  <c r="Q246" i="32"/>
  <c r="BN246" i="32" s="1"/>
  <c r="P246" i="32"/>
  <c r="O246" i="32"/>
  <c r="B246" i="32"/>
  <c r="F246" i="32" s="1"/>
  <c r="A246" i="32"/>
  <c r="D246" i="32" s="1"/>
  <c r="S245" i="32"/>
  <c r="BW245" i="32" s="1"/>
  <c r="R245" i="32"/>
  <c r="Q245" i="32"/>
  <c r="BK245" i="32" s="1"/>
  <c r="P245" i="32"/>
  <c r="BD245" i="32" s="1"/>
  <c r="O245" i="32"/>
  <c r="CE245" i="32" s="1"/>
  <c r="B245" i="32"/>
  <c r="F245" i="32" s="1"/>
  <c r="A245" i="32"/>
  <c r="D245" i="32" s="1"/>
  <c r="F244" i="32"/>
  <c r="D244" i="32"/>
  <c r="AS243" i="32"/>
  <c r="AR243" i="32"/>
  <c r="S243" i="32"/>
  <c r="BY243" i="32" s="1"/>
  <c r="R243" i="32"/>
  <c r="BQ243" i="32" s="1"/>
  <c r="Q243" i="32"/>
  <c r="BN243" i="32" s="1"/>
  <c r="P243" i="32"/>
  <c r="BD243" i="32" s="1"/>
  <c r="O243" i="32"/>
  <c r="AH243" i="32" s="1"/>
  <c r="F243" i="32"/>
  <c r="D243" i="32"/>
  <c r="S242" i="32"/>
  <c r="R242" i="32"/>
  <c r="BT242" i="32" s="1"/>
  <c r="Q242" i="32"/>
  <c r="BK242" i="32" s="1"/>
  <c r="P242" i="32"/>
  <c r="BC242" i="32" s="1"/>
  <c r="O242" i="32"/>
  <c r="CC242" i="32" s="1"/>
  <c r="F242" i="32"/>
  <c r="D242" i="32"/>
  <c r="S241" i="32"/>
  <c r="CB241" i="32" s="1"/>
  <c r="R241" i="32"/>
  <c r="BR241" i="32" s="1"/>
  <c r="Q241" i="32"/>
  <c r="P241" i="32"/>
  <c r="BD241" i="32" s="1"/>
  <c r="O241" i="32"/>
  <c r="AV241" i="32" s="1"/>
  <c r="F241" i="32"/>
  <c r="D241" i="32"/>
  <c r="F240" i="32"/>
  <c r="E240" i="32"/>
  <c r="D240" i="32"/>
  <c r="G240" i="32" s="1"/>
  <c r="CE239" i="32"/>
  <c r="X239" i="32"/>
  <c r="T239" i="32"/>
  <c r="U239" i="32" s="1"/>
  <c r="F239" i="32"/>
  <c r="E239" i="32"/>
  <c r="D239" i="32"/>
  <c r="G239" i="32" s="1"/>
  <c r="S237" i="32"/>
  <c r="CA237" i="32" s="1"/>
  <c r="R237" i="32"/>
  <c r="BS237" i="32" s="1"/>
  <c r="Q237" i="32"/>
  <c r="BM237" i="32" s="1"/>
  <c r="P237" i="32"/>
  <c r="BG237" i="32" s="1"/>
  <c r="O237" i="32"/>
  <c r="AZ237" i="32" s="1"/>
  <c r="B237" i="32"/>
  <c r="F237" i="32" s="1"/>
  <c r="A237" i="32"/>
  <c r="D237" i="32" s="1"/>
  <c r="S236" i="32"/>
  <c r="R236" i="32"/>
  <c r="BT236" i="32" s="1"/>
  <c r="Q236" i="32"/>
  <c r="BM236" i="32" s="1"/>
  <c r="P236" i="32"/>
  <c r="BD236" i="32" s="1"/>
  <c r="O236" i="32"/>
  <c r="AT236" i="32" s="1"/>
  <c r="B236" i="32"/>
  <c r="F236" i="32" s="1"/>
  <c r="A236" i="32"/>
  <c r="D236" i="32" s="1"/>
  <c r="F235" i="32"/>
  <c r="D235" i="32"/>
  <c r="AS234" i="32"/>
  <c r="AR234" i="32"/>
  <c r="S234" i="32"/>
  <c r="CA234" i="32" s="1"/>
  <c r="R234" i="32"/>
  <c r="Q234" i="32"/>
  <c r="P234" i="32"/>
  <c r="BD234" i="32" s="1"/>
  <c r="O234" i="32"/>
  <c r="CE234" i="32" s="1"/>
  <c r="F234" i="32"/>
  <c r="D234" i="32"/>
  <c r="S233" i="32"/>
  <c r="BV233" i="32" s="1"/>
  <c r="R233" i="32"/>
  <c r="BR233" i="32" s="1"/>
  <c r="Q233" i="32"/>
  <c r="BL233" i="32" s="1"/>
  <c r="P233" i="32"/>
  <c r="O233" i="32"/>
  <c r="F233" i="32"/>
  <c r="D233" i="32"/>
  <c r="S232" i="32"/>
  <c r="CB232" i="32" s="1"/>
  <c r="R232" i="32"/>
  <c r="BT232" i="32" s="1"/>
  <c r="Q232" i="32"/>
  <c r="BI232" i="32" s="1"/>
  <c r="P232" i="32"/>
  <c r="BC232" i="32" s="1"/>
  <c r="O232" i="32"/>
  <c r="AZ232" i="32" s="1"/>
  <c r="F232" i="32"/>
  <c r="D232" i="32"/>
  <c r="F231" i="32"/>
  <c r="E231" i="32"/>
  <c r="D231" i="32"/>
  <c r="G231" i="32" s="1"/>
  <c r="X230" i="32"/>
  <c r="Z230" i="32" s="1"/>
  <c r="T230" i="32"/>
  <c r="V230" i="32" s="1"/>
  <c r="F230" i="32"/>
  <c r="E230" i="32"/>
  <c r="D230" i="32"/>
  <c r="G230" i="32" s="1"/>
  <c r="S228" i="32"/>
  <c r="CA228" i="32" s="1"/>
  <c r="R228" i="32"/>
  <c r="Q228" i="32"/>
  <c r="AJ228" i="32" s="1"/>
  <c r="P228" i="32"/>
  <c r="BF228" i="32" s="1"/>
  <c r="O228" i="32"/>
  <c r="CE228" i="32" s="1"/>
  <c r="B228" i="32"/>
  <c r="F228" i="32" s="1"/>
  <c r="A228" i="32"/>
  <c r="D228" i="32" s="1"/>
  <c r="S227" i="32"/>
  <c r="BW227" i="32" s="1"/>
  <c r="R227" i="32"/>
  <c r="BS227" i="32" s="1"/>
  <c r="Q227" i="32"/>
  <c r="BK227" i="32" s="1"/>
  <c r="P227" i="32"/>
  <c r="BA227" i="32" s="1"/>
  <c r="O227" i="32"/>
  <c r="CE227" i="32" s="1"/>
  <c r="B227" i="32"/>
  <c r="F227" i="32" s="1"/>
  <c r="A227" i="32"/>
  <c r="D227" i="32" s="1"/>
  <c r="F226" i="32"/>
  <c r="D226" i="32"/>
  <c r="AS225" i="32"/>
  <c r="AR225" i="32"/>
  <c r="S225" i="32"/>
  <c r="R225" i="32"/>
  <c r="BR225" i="32" s="1"/>
  <c r="Q225" i="32"/>
  <c r="BL225" i="32" s="1"/>
  <c r="P225" i="32"/>
  <c r="BF225" i="32" s="1"/>
  <c r="O225" i="32"/>
  <c r="AX225" i="32" s="1"/>
  <c r="F225" i="32"/>
  <c r="D225" i="32"/>
  <c r="S224" i="32"/>
  <c r="R224" i="32"/>
  <c r="BS224" i="32" s="1"/>
  <c r="Q224" i="32"/>
  <c r="BK224" i="32" s="1"/>
  <c r="P224" i="32"/>
  <c r="BD224" i="32" s="1"/>
  <c r="O224" i="32"/>
  <c r="F224" i="32"/>
  <c r="D224" i="32"/>
  <c r="S223" i="32"/>
  <c r="BV223" i="32" s="1"/>
  <c r="R223" i="32"/>
  <c r="BR223" i="32" s="1"/>
  <c r="Q223" i="32"/>
  <c r="P223" i="32"/>
  <c r="O223" i="32"/>
  <c r="AV223" i="32" s="1"/>
  <c r="F223" i="32"/>
  <c r="D223" i="32"/>
  <c r="F222" i="32"/>
  <c r="E222" i="32"/>
  <c r="D222" i="32"/>
  <c r="G222" i="32" s="1"/>
  <c r="X221" i="32"/>
  <c r="Y221" i="32" s="1"/>
  <c r="T221" i="32"/>
  <c r="F221" i="32"/>
  <c r="E221" i="32"/>
  <c r="D221" i="32"/>
  <c r="G221" i="32" s="1"/>
  <c r="S219" i="32"/>
  <c r="BW219" i="32" s="1"/>
  <c r="R219" i="32"/>
  <c r="Q219" i="32"/>
  <c r="P219" i="32"/>
  <c r="BA219" i="32" s="1"/>
  <c r="O219" i="32"/>
  <c r="CE219" i="32" s="1"/>
  <c r="B219" i="32"/>
  <c r="F219" i="32" s="1"/>
  <c r="A219" i="32"/>
  <c r="D219" i="32" s="1"/>
  <c r="BH218" i="32"/>
  <c r="S218" i="32"/>
  <c r="CB218" i="32" s="1"/>
  <c r="R218" i="32"/>
  <c r="BT218" i="32" s="1"/>
  <c r="Q218" i="32"/>
  <c r="P218" i="32"/>
  <c r="O218" i="32"/>
  <c r="B218" i="32"/>
  <c r="F218" i="32" s="1"/>
  <c r="A218" i="32"/>
  <c r="D218" i="32" s="1"/>
  <c r="F217" i="32"/>
  <c r="D217" i="32"/>
  <c r="AS216" i="32"/>
  <c r="AR216" i="32"/>
  <c r="S216" i="32"/>
  <c r="BY216" i="32" s="1"/>
  <c r="R216" i="32"/>
  <c r="BR216" i="32" s="1"/>
  <c r="Q216" i="32"/>
  <c r="BI216" i="32" s="1"/>
  <c r="P216" i="32"/>
  <c r="BE216" i="32" s="1"/>
  <c r="O216" i="32"/>
  <c r="AW216" i="32" s="1"/>
  <c r="F216" i="32"/>
  <c r="D216" i="32"/>
  <c r="S215" i="32"/>
  <c r="R215" i="32"/>
  <c r="BR215" i="32" s="1"/>
  <c r="Q215" i="32"/>
  <c r="P215" i="32"/>
  <c r="BD215" i="32" s="1"/>
  <c r="O215" i="32"/>
  <c r="F215" i="32"/>
  <c r="D215" i="32"/>
  <c r="S214" i="32"/>
  <c r="R214" i="32"/>
  <c r="BQ214" i="32" s="1"/>
  <c r="Q214" i="32"/>
  <c r="BK214" i="32" s="1"/>
  <c r="P214" i="32"/>
  <c r="O214" i="32"/>
  <c r="AX214" i="32" s="1"/>
  <c r="F214" i="32"/>
  <c r="D214" i="32"/>
  <c r="F213" i="32"/>
  <c r="E213" i="32"/>
  <c r="D213" i="32"/>
  <c r="G213" i="32" s="1"/>
  <c r="X212" i="32"/>
  <c r="T212" i="32"/>
  <c r="F212" i="32"/>
  <c r="E212" i="32"/>
  <c r="D212" i="32"/>
  <c r="G212" i="32" s="1"/>
  <c r="S210" i="32"/>
  <c r="R210" i="32"/>
  <c r="BR210" i="32" s="1"/>
  <c r="Q210" i="32"/>
  <c r="V210" i="32" s="1"/>
  <c r="P210" i="32"/>
  <c r="BD210" i="32" s="1"/>
  <c r="O210" i="32"/>
  <c r="AX210" i="32" s="1"/>
  <c r="B210" i="32"/>
  <c r="F210" i="32" s="1"/>
  <c r="A210" i="32"/>
  <c r="D210" i="32" s="1"/>
  <c r="S209" i="32"/>
  <c r="CB209" i="32" s="1"/>
  <c r="R209" i="32"/>
  <c r="AK209" i="32" s="1"/>
  <c r="Q209" i="32"/>
  <c r="BI209" i="32" s="1"/>
  <c r="P209" i="32"/>
  <c r="O209" i="32"/>
  <c r="AW209" i="32" s="1"/>
  <c r="B209" i="32"/>
  <c r="F209" i="32" s="1"/>
  <c r="A209" i="32"/>
  <c r="D209" i="32" s="1"/>
  <c r="F208" i="32"/>
  <c r="D208" i="32"/>
  <c r="AS207" i="32"/>
  <c r="AR207" i="32"/>
  <c r="S207" i="32"/>
  <c r="R207" i="32"/>
  <c r="BT207" i="32" s="1"/>
  <c r="Q207" i="32"/>
  <c r="BK207" i="32" s="1"/>
  <c r="P207" i="32"/>
  <c r="BD207" i="32" s="1"/>
  <c r="O207" i="32"/>
  <c r="F207" i="32"/>
  <c r="D207" i="32"/>
  <c r="BO206" i="32"/>
  <c r="S206" i="32"/>
  <c r="CA206" i="32" s="1"/>
  <c r="R206" i="32"/>
  <c r="BR206" i="32" s="1"/>
  <c r="Q206" i="32"/>
  <c r="BK206" i="32" s="1"/>
  <c r="P206" i="32"/>
  <c r="BF206" i="32" s="1"/>
  <c r="O206" i="32"/>
  <c r="CE206" i="32" s="1"/>
  <c r="F206" i="32"/>
  <c r="D206" i="32"/>
  <c r="S205" i="32"/>
  <c r="R205" i="32"/>
  <c r="Q205" i="32"/>
  <c r="AJ205" i="32" s="1"/>
  <c r="P205" i="32"/>
  <c r="BF205" i="32" s="1"/>
  <c r="O205" i="32"/>
  <c r="AX205" i="32" s="1"/>
  <c r="F205" i="32"/>
  <c r="D205" i="32"/>
  <c r="F204" i="32"/>
  <c r="E204" i="32"/>
  <c r="D204" i="32"/>
  <c r="G204" i="32" s="1"/>
  <c r="CC203" i="32"/>
  <c r="CD203" i="32" s="1"/>
  <c r="X203" i="32"/>
  <c r="Z203" i="32" s="1"/>
  <c r="T203" i="32"/>
  <c r="V203" i="32" s="1"/>
  <c r="F203" i="32"/>
  <c r="E203" i="32"/>
  <c r="D203" i="32"/>
  <c r="G203" i="32" s="1"/>
  <c r="S201" i="32"/>
  <c r="R201" i="32"/>
  <c r="BQ201" i="32" s="1"/>
  <c r="Q201" i="32"/>
  <c r="BK201" i="32" s="1"/>
  <c r="P201" i="32"/>
  <c r="AI201" i="32" s="1"/>
  <c r="O201" i="32"/>
  <c r="B201" i="32"/>
  <c r="F201" i="32" s="1"/>
  <c r="A201" i="32"/>
  <c r="D201" i="32" s="1"/>
  <c r="S200" i="32"/>
  <c r="BV200" i="32" s="1"/>
  <c r="R200" i="32"/>
  <c r="BT200" i="32" s="1"/>
  <c r="Q200" i="32"/>
  <c r="P200" i="32"/>
  <c r="BD200" i="32" s="1"/>
  <c r="O200" i="32"/>
  <c r="AV200" i="32" s="1"/>
  <c r="B200" i="32"/>
  <c r="F200" i="32" s="1"/>
  <c r="A200" i="32"/>
  <c r="D200" i="32" s="1"/>
  <c r="F199" i="32"/>
  <c r="D199" i="32"/>
  <c r="AS198" i="32"/>
  <c r="AR198" i="32"/>
  <c r="S198" i="32"/>
  <c r="R198" i="32"/>
  <c r="BR198" i="32" s="1"/>
  <c r="Q198" i="32"/>
  <c r="BK198" i="32" s="1"/>
  <c r="P198" i="32"/>
  <c r="BG198" i="32" s="1"/>
  <c r="O198" i="32"/>
  <c r="F198" i="32"/>
  <c r="D198" i="32"/>
  <c r="S197" i="32"/>
  <c r="R197" i="32"/>
  <c r="Q197" i="32"/>
  <c r="P197" i="32"/>
  <c r="BF197" i="32" s="1"/>
  <c r="O197" i="32"/>
  <c r="T197" i="32" s="1"/>
  <c r="F197" i="32"/>
  <c r="D197" i="32"/>
  <c r="S196" i="32"/>
  <c r="BY196" i="32" s="1"/>
  <c r="R196" i="32"/>
  <c r="Q196" i="32"/>
  <c r="P196" i="32"/>
  <c r="BD196" i="32" s="1"/>
  <c r="O196" i="32"/>
  <c r="CC196" i="32" s="1"/>
  <c r="F196" i="32"/>
  <c r="D196" i="32"/>
  <c r="F195" i="32"/>
  <c r="E195" i="32"/>
  <c r="D195" i="32"/>
  <c r="G195" i="32" s="1"/>
  <c r="X194" i="32"/>
  <c r="T194" i="32"/>
  <c r="F194" i="32"/>
  <c r="E194" i="32"/>
  <c r="D194" i="32"/>
  <c r="G194" i="32" s="1"/>
  <c r="S192" i="32"/>
  <c r="R192" i="32"/>
  <c r="Q192" i="32"/>
  <c r="BM192" i="32" s="1"/>
  <c r="P192" i="32"/>
  <c r="BF192" i="32" s="1"/>
  <c r="O192" i="32"/>
  <c r="B192" i="32"/>
  <c r="F192" i="32" s="1"/>
  <c r="A192" i="32"/>
  <c r="D192" i="32" s="1"/>
  <c r="S191" i="32"/>
  <c r="CA191" i="32" s="1"/>
  <c r="R191" i="32"/>
  <c r="Q191" i="32"/>
  <c r="BK191" i="32" s="1"/>
  <c r="P191" i="32"/>
  <c r="O191" i="32"/>
  <c r="CE191" i="32" s="1"/>
  <c r="B191" i="32"/>
  <c r="F191" i="32" s="1"/>
  <c r="A191" i="32"/>
  <c r="D191" i="32" s="1"/>
  <c r="F190" i="32"/>
  <c r="D190" i="32"/>
  <c r="AS189" i="32"/>
  <c r="AR189" i="32"/>
  <c r="S189" i="32"/>
  <c r="AL189" i="32" s="1"/>
  <c r="R189" i="32"/>
  <c r="Q189" i="32"/>
  <c r="BM189" i="32" s="1"/>
  <c r="P189" i="32"/>
  <c r="BF189" i="32" s="1"/>
  <c r="O189" i="32"/>
  <c r="F189" i="32"/>
  <c r="D189" i="32"/>
  <c r="S188" i="32"/>
  <c r="R188" i="32"/>
  <c r="BQ188" i="32" s="1"/>
  <c r="Q188" i="32"/>
  <c r="P188" i="32"/>
  <c r="BD188" i="32" s="1"/>
  <c r="O188" i="32"/>
  <c r="AY188" i="32" s="1"/>
  <c r="F188" i="32"/>
  <c r="D188" i="32"/>
  <c r="S187" i="32"/>
  <c r="R187" i="32"/>
  <c r="BR187" i="32" s="1"/>
  <c r="Q187" i="32"/>
  <c r="BK187" i="32" s="1"/>
  <c r="P187" i="32"/>
  <c r="BF187" i="32" s="1"/>
  <c r="O187" i="32"/>
  <c r="AT187" i="32" s="1"/>
  <c r="F187" i="32"/>
  <c r="D187" i="32"/>
  <c r="F186" i="32"/>
  <c r="E186" i="32"/>
  <c r="D186" i="32"/>
  <c r="G186" i="32" s="1"/>
  <c r="AB185" i="32"/>
  <c r="X185" i="32"/>
  <c r="Y185" i="32" s="1"/>
  <c r="T185" i="32"/>
  <c r="F185" i="32"/>
  <c r="E185" i="32"/>
  <c r="D185" i="32"/>
  <c r="G185" i="32" s="1"/>
  <c r="S183" i="32"/>
  <c r="R183" i="32"/>
  <c r="BT183" i="32" s="1"/>
  <c r="Q183" i="32"/>
  <c r="AO183" i="32" s="1"/>
  <c r="P183" i="32"/>
  <c r="O183" i="32"/>
  <c r="B183" i="32"/>
  <c r="F183" i="32" s="1"/>
  <c r="A183" i="32"/>
  <c r="D183" i="32" s="1"/>
  <c r="S182" i="32"/>
  <c r="BY182" i="32" s="1"/>
  <c r="R182" i="32"/>
  <c r="Q182" i="32"/>
  <c r="P182" i="32"/>
  <c r="BF182" i="32" s="1"/>
  <c r="O182" i="32"/>
  <c r="CC182" i="32" s="1"/>
  <c r="AE182" i="32" s="1"/>
  <c r="B182" i="32"/>
  <c r="F182" i="32" s="1"/>
  <c r="A182" i="32"/>
  <c r="D182" i="32" s="1"/>
  <c r="F181" i="32"/>
  <c r="D181" i="32"/>
  <c r="AS180" i="32"/>
  <c r="AR180" i="32"/>
  <c r="S180" i="32"/>
  <c r="CA180" i="32" s="1"/>
  <c r="R180" i="32"/>
  <c r="BT180" i="32" s="1"/>
  <c r="Q180" i="32"/>
  <c r="BM180" i="32" s="1"/>
  <c r="P180" i="32"/>
  <c r="BD180" i="32" s="1"/>
  <c r="O180" i="32"/>
  <c r="AU180" i="32" s="1"/>
  <c r="F180" i="32"/>
  <c r="D180" i="32"/>
  <c r="S179" i="32"/>
  <c r="R179" i="32"/>
  <c r="BR179" i="32" s="1"/>
  <c r="Q179" i="32"/>
  <c r="BK179" i="32" s="1"/>
  <c r="P179" i="32"/>
  <c r="BF179" i="32" s="1"/>
  <c r="O179" i="32"/>
  <c r="AZ179" i="32" s="1"/>
  <c r="F179" i="32"/>
  <c r="D179" i="32"/>
  <c r="S178" i="32"/>
  <c r="CA178" i="32" s="1"/>
  <c r="R178" i="32"/>
  <c r="BU178" i="32" s="1"/>
  <c r="Q178" i="32"/>
  <c r="BI178" i="32" s="1"/>
  <c r="P178" i="32"/>
  <c r="BF178" i="32" s="1"/>
  <c r="O178" i="32"/>
  <c r="CC178" i="32" s="1"/>
  <c r="F178" i="32"/>
  <c r="D178" i="32"/>
  <c r="F177" i="32"/>
  <c r="E177" i="32"/>
  <c r="D177" i="32"/>
  <c r="G177" i="32" s="1"/>
  <c r="X176" i="32"/>
  <c r="Z176" i="32" s="1"/>
  <c r="T176" i="32"/>
  <c r="F176" i="32"/>
  <c r="E176" i="32"/>
  <c r="D176" i="32"/>
  <c r="G176" i="32" s="1"/>
  <c r="S174" i="32"/>
  <c r="CB174" i="32" s="1"/>
  <c r="R174" i="32"/>
  <c r="BR174" i="32" s="1"/>
  <c r="Q174" i="32"/>
  <c r="V174" i="32" s="1"/>
  <c r="P174" i="32"/>
  <c r="BF174" i="32" s="1"/>
  <c r="O174" i="32"/>
  <c r="AH174" i="32" s="1"/>
  <c r="B174" i="32"/>
  <c r="F174" i="32" s="1"/>
  <c r="A174" i="32"/>
  <c r="D174" i="32" s="1"/>
  <c r="S173" i="32"/>
  <c r="R173" i="32"/>
  <c r="Q173" i="32"/>
  <c r="BM173" i="32" s="1"/>
  <c r="P173" i="32"/>
  <c r="BD173" i="32" s="1"/>
  <c r="O173" i="32"/>
  <c r="CC173" i="32" s="1"/>
  <c r="AE173" i="32" s="1"/>
  <c r="B173" i="32"/>
  <c r="F173" i="32" s="1"/>
  <c r="A173" i="32"/>
  <c r="D173" i="32" s="1"/>
  <c r="F172" i="32"/>
  <c r="D172" i="32"/>
  <c r="AS171" i="32"/>
  <c r="AR171" i="32"/>
  <c r="S171" i="32"/>
  <c r="R171" i="32"/>
  <c r="Q171" i="32"/>
  <c r="BK171" i="32" s="1"/>
  <c r="P171" i="32"/>
  <c r="O171" i="32"/>
  <c r="F171" i="32"/>
  <c r="D171" i="32"/>
  <c r="S170" i="32"/>
  <c r="BY170" i="32" s="1"/>
  <c r="R170" i="32"/>
  <c r="Q170" i="32"/>
  <c r="AA170" i="32" s="1"/>
  <c r="P170" i="32"/>
  <c r="BC170" i="32" s="1"/>
  <c r="O170" i="32"/>
  <c r="AW170" i="32" s="1"/>
  <c r="F170" i="32"/>
  <c r="D170" i="32"/>
  <c r="S169" i="32"/>
  <c r="BY169" i="32" s="1"/>
  <c r="R169" i="32"/>
  <c r="AP169" i="32" s="1"/>
  <c r="Q169" i="32"/>
  <c r="P169" i="32"/>
  <c r="BB169" i="32" s="1"/>
  <c r="O169" i="32"/>
  <c r="CC169" i="32" s="1"/>
  <c r="AE169" i="32" s="1"/>
  <c r="F169" i="32"/>
  <c r="D169" i="32"/>
  <c r="F168" i="32"/>
  <c r="E168" i="32"/>
  <c r="D168" i="32"/>
  <c r="G168" i="32" s="1"/>
  <c r="X167" i="32"/>
  <c r="Y167" i="32" s="1"/>
  <c r="T167" i="32"/>
  <c r="U167" i="32" s="1"/>
  <c r="F167" i="32"/>
  <c r="E167" i="32"/>
  <c r="D167" i="32"/>
  <c r="G167" i="32" s="1"/>
  <c r="S165" i="32"/>
  <c r="R165" i="32"/>
  <c r="BQ165" i="32" s="1"/>
  <c r="Q165" i="32"/>
  <c r="BI165" i="32" s="1"/>
  <c r="P165" i="32"/>
  <c r="BC165" i="32" s="1"/>
  <c r="O165" i="32"/>
  <c r="CC165" i="32" s="1"/>
  <c r="B165" i="32"/>
  <c r="F165" i="32" s="1"/>
  <c r="A165" i="32"/>
  <c r="D165" i="32" s="1"/>
  <c r="S164" i="32"/>
  <c r="AL164" i="32" s="1"/>
  <c r="R164" i="32"/>
  <c r="BR164" i="32" s="1"/>
  <c r="Q164" i="32"/>
  <c r="BL164" i="32" s="1"/>
  <c r="P164" i="32"/>
  <c r="O164" i="32"/>
  <c r="AT164" i="32" s="1"/>
  <c r="B164" i="32"/>
  <c r="F164" i="32" s="1"/>
  <c r="A164" i="32"/>
  <c r="D164" i="32" s="1"/>
  <c r="F163" i="32"/>
  <c r="D163" i="32"/>
  <c r="AS162" i="32"/>
  <c r="AR162" i="32"/>
  <c r="Y162" i="32"/>
  <c r="S162" i="32"/>
  <c r="BY162" i="32" s="1"/>
  <c r="R162" i="32"/>
  <c r="AK162" i="32" s="1"/>
  <c r="Q162" i="32"/>
  <c r="AO162" i="32" s="1"/>
  <c r="P162" i="32"/>
  <c r="BA162" i="32" s="1"/>
  <c r="O162" i="32"/>
  <c r="AM162" i="32" s="1"/>
  <c r="F162" i="32"/>
  <c r="D162" i="32"/>
  <c r="S161" i="32"/>
  <c r="BX161" i="32" s="1"/>
  <c r="R161" i="32"/>
  <c r="BP161" i="32" s="1"/>
  <c r="Q161" i="32"/>
  <c r="BJ161" i="32" s="1"/>
  <c r="P161" i="32"/>
  <c r="O161" i="32"/>
  <c r="AX161" i="32" s="1"/>
  <c r="F161" i="32"/>
  <c r="D161" i="32"/>
  <c r="S160" i="32"/>
  <c r="BY160" i="32" s="1"/>
  <c r="R160" i="32"/>
  <c r="BU160" i="32" s="1"/>
  <c r="Q160" i="32"/>
  <c r="AA160" i="32" s="1"/>
  <c r="P160" i="32"/>
  <c r="BD160" i="32" s="1"/>
  <c r="O160" i="32"/>
  <c r="F160" i="32"/>
  <c r="D160" i="32"/>
  <c r="F159" i="32"/>
  <c r="E159" i="32"/>
  <c r="D159" i="32"/>
  <c r="G159" i="32" s="1"/>
  <c r="AT158" i="32"/>
  <c r="X158" i="32"/>
  <c r="Y158" i="32" s="1"/>
  <c r="T158" i="32"/>
  <c r="F158" i="32"/>
  <c r="E158" i="32"/>
  <c r="D158" i="32"/>
  <c r="G158" i="32" s="1"/>
  <c r="S156" i="32"/>
  <c r="CA156" i="32" s="1"/>
  <c r="R156" i="32"/>
  <c r="BS156" i="32" s="1"/>
  <c r="Q156" i="32"/>
  <c r="P156" i="32"/>
  <c r="BF156" i="32" s="1"/>
  <c r="O156" i="32"/>
  <c r="AU156" i="32" s="1"/>
  <c r="B156" i="32"/>
  <c r="F156" i="32" s="1"/>
  <c r="A156" i="32"/>
  <c r="D156" i="32" s="1"/>
  <c r="S155" i="32"/>
  <c r="R155" i="32"/>
  <c r="BR155" i="32" s="1"/>
  <c r="Q155" i="32"/>
  <c r="BK155" i="32" s="1"/>
  <c r="P155" i="32"/>
  <c r="BF155" i="32" s="1"/>
  <c r="O155" i="32"/>
  <c r="B155" i="32"/>
  <c r="F155" i="32" s="1"/>
  <c r="A155" i="32"/>
  <c r="D155" i="32" s="1"/>
  <c r="F154" i="32"/>
  <c r="D154" i="32"/>
  <c r="AS153" i="32"/>
  <c r="AR153" i="32"/>
  <c r="S153" i="32"/>
  <c r="CA153" i="32" s="1"/>
  <c r="R153" i="32"/>
  <c r="Q153" i="32"/>
  <c r="P153" i="32"/>
  <c r="O153" i="32"/>
  <c r="AU153" i="32" s="1"/>
  <c r="F153" i="32"/>
  <c r="D153" i="32"/>
  <c r="S152" i="32"/>
  <c r="R152" i="32"/>
  <c r="BR152" i="32" s="1"/>
  <c r="Q152" i="32"/>
  <c r="BM152" i="32" s="1"/>
  <c r="P152" i="32"/>
  <c r="BF152" i="32" s="1"/>
  <c r="O152" i="32"/>
  <c r="AV152" i="32" s="1"/>
  <c r="F152" i="32"/>
  <c r="D152" i="32"/>
  <c r="S151" i="32"/>
  <c r="BY151" i="32" s="1"/>
  <c r="R151" i="32"/>
  <c r="Q151" i="32"/>
  <c r="BM151" i="32" s="1"/>
  <c r="P151" i="32"/>
  <c r="BD151" i="32" s="1"/>
  <c r="O151" i="32"/>
  <c r="F151" i="32"/>
  <c r="D151" i="32"/>
  <c r="F150" i="32"/>
  <c r="E150" i="32"/>
  <c r="D150" i="32"/>
  <c r="G150" i="32" s="1"/>
  <c r="AT149" i="32"/>
  <c r="X149" i="32"/>
  <c r="Z149" i="32" s="1"/>
  <c r="T149" i="32"/>
  <c r="V149" i="32" s="1"/>
  <c r="F149" i="32"/>
  <c r="E149" i="32"/>
  <c r="D149" i="32"/>
  <c r="G149" i="32" s="1"/>
  <c r="S147" i="32"/>
  <c r="CA147" i="32" s="1"/>
  <c r="R147" i="32"/>
  <c r="BR147" i="32" s="1"/>
  <c r="Q147" i="32"/>
  <c r="BK147" i="32" s="1"/>
  <c r="P147" i="32"/>
  <c r="BF147" i="32" s="1"/>
  <c r="O147" i="32"/>
  <c r="CE147" i="32" s="1"/>
  <c r="B147" i="32"/>
  <c r="F147" i="32" s="1"/>
  <c r="A147" i="32"/>
  <c r="D147" i="32" s="1"/>
  <c r="S146" i="32"/>
  <c r="CA146" i="32" s="1"/>
  <c r="R146" i="32"/>
  <c r="BT146" i="32" s="1"/>
  <c r="Q146" i="32"/>
  <c r="BL146" i="32" s="1"/>
  <c r="P146" i="32"/>
  <c r="BD146" i="32" s="1"/>
  <c r="O146" i="32"/>
  <c r="CE146" i="32" s="1"/>
  <c r="B146" i="32"/>
  <c r="F146" i="32" s="1"/>
  <c r="A146" i="32"/>
  <c r="D146" i="32" s="1"/>
  <c r="F145" i="32"/>
  <c r="D145" i="32"/>
  <c r="AS144" i="32"/>
  <c r="AR144" i="32"/>
  <c r="S144" i="32"/>
  <c r="CA144" i="32" s="1"/>
  <c r="R144" i="32"/>
  <c r="Q144" i="32"/>
  <c r="BK144" i="32" s="1"/>
  <c r="P144" i="32"/>
  <c r="O144" i="32"/>
  <c r="CE144" i="32" s="1"/>
  <c r="F144" i="32"/>
  <c r="D144" i="32"/>
  <c r="S143" i="32"/>
  <c r="CB143" i="32" s="1"/>
  <c r="R143" i="32"/>
  <c r="BR143" i="32" s="1"/>
  <c r="Q143" i="32"/>
  <c r="BM143" i="32" s="1"/>
  <c r="P143" i="32"/>
  <c r="BF143" i="32" s="1"/>
  <c r="O143" i="32"/>
  <c r="F143" i="32"/>
  <c r="D143" i="32"/>
  <c r="S142" i="32"/>
  <c r="BY142" i="32" s="1"/>
  <c r="R142" i="32"/>
  <c r="Q142" i="32"/>
  <c r="BM142" i="32" s="1"/>
  <c r="P142" i="32"/>
  <c r="BD142" i="32" s="1"/>
  <c r="O142" i="32"/>
  <c r="CC142" i="32" s="1"/>
  <c r="F142" i="32"/>
  <c r="D142" i="32"/>
  <c r="F141" i="32"/>
  <c r="E141" i="32"/>
  <c r="D141" i="32"/>
  <c r="G141" i="32" s="1"/>
  <c r="AT140" i="32"/>
  <c r="X140" i="32"/>
  <c r="Y140" i="32" s="1"/>
  <c r="T140" i="32"/>
  <c r="F140" i="32"/>
  <c r="E140" i="32"/>
  <c r="D140" i="32"/>
  <c r="G140" i="32" s="1"/>
  <c r="S138" i="32"/>
  <c r="CA138" i="32" s="1"/>
  <c r="R138" i="32"/>
  <c r="Q138" i="32"/>
  <c r="P138" i="32"/>
  <c r="BF138" i="32" s="1"/>
  <c r="O138" i="32"/>
  <c r="CE138" i="32" s="1"/>
  <c r="B138" i="32"/>
  <c r="F138" i="32" s="1"/>
  <c r="A138" i="32"/>
  <c r="D138" i="32" s="1"/>
  <c r="S137" i="32"/>
  <c r="AL137" i="32" s="1"/>
  <c r="R137" i="32"/>
  <c r="Q137" i="32"/>
  <c r="BK137" i="32" s="1"/>
  <c r="P137" i="32"/>
  <c r="BD137" i="32" s="1"/>
  <c r="O137" i="32"/>
  <c r="B137" i="32"/>
  <c r="F137" i="32" s="1"/>
  <c r="A137" i="32"/>
  <c r="D137" i="32" s="1"/>
  <c r="F136" i="32"/>
  <c r="D136" i="32"/>
  <c r="AS135" i="32"/>
  <c r="AR135" i="32"/>
  <c r="S135" i="32"/>
  <c r="CA135" i="32" s="1"/>
  <c r="R135" i="32"/>
  <c r="BR135" i="32" s="1"/>
  <c r="Q135" i="32"/>
  <c r="BN135" i="32" s="1"/>
  <c r="P135" i="32"/>
  <c r="BF135" i="32" s="1"/>
  <c r="O135" i="32"/>
  <c r="CE135" i="32" s="1"/>
  <c r="F135" i="32"/>
  <c r="D135" i="32"/>
  <c r="S134" i="32"/>
  <c r="BZ134" i="32" s="1"/>
  <c r="R134" i="32"/>
  <c r="BR134" i="32" s="1"/>
  <c r="Q134" i="32"/>
  <c r="BM134" i="32" s="1"/>
  <c r="P134" i="32"/>
  <c r="BE134" i="32" s="1"/>
  <c r="O134" i="32"/>
  <c r="AT134" i="32" s="1"/>
  <c r="F134" i="32"/>
  <c r="D134" i="32"/>
  <c r="S133" i="32"/>
  <c r="CB133" i="32" s="1"/>
  <c r="R133" i="32"/>
  <c r="BT133" i="32" s="1"/>
  <c r="Q133" i="32"/>
  <c r="BM133" i="32" s="1"/>
  <c r="P133" i="32"/>
  <c r="BD133" i="32" s="1"/>
  <c r="O133" i="32"/>
  <c r="F133" i="32"/>
  <c r="D133" i="32"/>
  <c r="F132" i="32"/>
  <c r="E132" i="32"/>
  <c r="D132" i="32"/>
  <c r="G132" i="32" s="1"/>
  <c r="AT131" i="32"/>
  <c r="X131" i="32"/>
  <c r="Y131" i="32" s="1"/>
  <c r="T131" i="32"/>
  <c r="F131" i="32"/>
  <c r="E131" i="32"/>
  <c r="D131" i="32"/>
  <c r="G131" i="32" s="1"/>
  <c r="S129" i="32"/>
  <c r="R129" i="32"/>
  <c r="BR129" i="32" s="1"/>
  <c r="Q129" i="32"/>
  <c r="BN129" i="32" s="1"/>
  <c r="P129" i="32"/>
  <c r="BG129" i="32" s="1"/>
  <c r="O129" i="32"/>
  <c r="AM129" i="32" s="1"/>
  <c r="B129" i="32"/>
  <c r="F129" i="32" s="1"/>
  <c r="A129" i="32"/>
  <c r="D129" i="32" s="1"/>
  <c r="S128" i="32"/>
  <c r="AL128" i="32" s="1"/>
  <c r="R128" i="32"/>
  <c r="BS128" i="32" s="1"/>
  <c r="Q128" i="32"/>
  <c r="BK128" i="32" s="1"/>
  <c r="P128" i="32"/>
  <c r="BD128" i="32" s="1"/>
  <c r="O128" i="32"/>
  <c r="B128" i="32"/>
  <c r="F128" i="32" s="1"/>
  <c r="A128" i="32"/>
  <c r="D128" i="32" s="1"/>
  <c r="F127" i="32"/>
  <c r="D127" i="32"/>
  <c r="AS126" i="32"/>
  <c r="AR126" i="32"/>
  <c r="Y126" i="32"/>
  <c r="S126" i="32"/>
  <c r="AQ126" i="32" s="1"/>
  <c r="R126" i="32"/>
  <c r="Q126" i="32"/>
  <c r="BK126" i="32" s="1"/>
  <c r="P126" i="32"/>
  <c r="BF126" i="32" s="1"/>
  <c r="O126" i="32"/>
  <c r="CE126" i="32" s="1"/>
  <c r="F126" i="32"/>
  <c r="D126" i="32"/>
  <c r="S125" i="32"/>
  <c r="BX125" i="32" s="1"/>
  <c r="R125" i="32"/>
  <c r="BR125" i="32" s="1"/>
  <c r="Q125" i="32"/>
  <c r="P125" i="32"/>
  <c r="O125" i="32"/>
  <c r="AZ125" i="32" s="1"/>
  <c r="F125" i="32"/>
  <c r="D125" i="32"/>
  <c r="S124" i="32"/>
  <c r="BY124" i="32" s="1"/>
  <c r="R124" i="32"/>
  <c r="BT124" i="32" s="1"/>
  <c r="Q124" i="32"/>
  <c r="BI124" i="32" s="1"/>
  <c r="P124" i="32"/>
  <c r="BE124" i="32" s="1"/>
  <c r="O124" i="32"/>
  <c r="F124" i="32"/>
  <c r="D124" i="32"/>
  <c r="F123" i="32"/>
  <c r="E123" i="32"/>
  <c r="D123" i="32"/>
  <c r="G123" i="32" s="1"/>
  <c r="AT122" i="32"/>
  <c r="X122" i="32"/>
  <c r="Y122" i="32" s="1"/>
  <c r="T122" i="32"/>
  <c r="U122" i="32" s="1"/>
  <c r="F122" i="32"/>
  <c r="E122" i="32"/>
  <c r="D122" i="32"/>
  <c r="G122" i="32" s="1"/>
  <c r="S120" i="32"/>
  <c r="CA120" i="32" s="1"/>
  <c r="R120" i="32"/>
  <c r="Q120" i="32"/>
  <c r="P120" i="32"/>
  <c r="BE120" i="32" s="1"/>
  <c r="O120" i="32"/>
  <c r="CC120" i="32" s="1"/>
  <c r="B120" i="32"/>
  <c r="F120" i="32" s="1"/>
  <c r="A120" i="32"/>
  <c r="D120" i="32" s="1"/>
  <c r="S119" i="32"/>
  <c r="CA119" i="32" s="1"/>
  <c r="R119" i="32"/>
  <c r="BR119" i="32" s="1"/>
  <c r="Q119" i="32"/>
  <c r="BK119" i="32" s="1"/>
  <c r="P119" i="32"/>
  <c r="BF119" i="32" s="1"/>
  <c r="O119" i="32"/>
  <c r="CE119" i="32" s="1"/>
  <c r="B119" i="32"/>
  <c r="F119" i="32" s="1"/>
  <c r="A119" i="32"/>
  <c r="D119" i="32" s="1"/>
  <c r="F118" i="32"/>
  <c r="D118" i="32"/>
  <c r="AS117" i="32"/>
  <c r="AR117" i="32"/>
  <c r="S117" i="32"/>
  <c r="R117" i="32"/>
  <c r="BR117" i="32" s="1"/>
  <c r="Q117" i="32"/>
  <c r="BM117" i="32" s="1"/>
  <c r="P117" i="32"/>
  <c r="O117" i="32"/>
  <c r="F117" i="32"/>
  <c r="D117" i="32"/>
  <c r="S116" i="32"/>
  <c r="CB116" i="32" s="1"/>
  <c r="R116" i="32"/>
  <c r="AB116" i="32" s="1"/>
  <c r="Q116" i="32"/>
  <c r="BL116" i="32" s="1"/>
  <c r="P116" i="32"/>
  <c r="BF116" i="32" s="1"/>
  <c r="O116" i="32"/>
  <c r="F116" i="32"/>
  <c r="D116" i="32"/>
  <c r="S115" i="32"/>
  <c r="CA115" i="32" s="1"/>
  <c r="R115" i="32"/>
  <c r="BT115" i="32" s="1"/>
  <c r="Q115" i="32"/>
  <c r="AA115" i="32" s="1"/>
  <c r="P115" i="32"/>
  <c r="BD115" i="32" s="1"/>
  <c r="O115" i="32"/>
  <c r="CC115" i="32" s="1"/>
  <c r="F115" i="32"/>
  <c r="D115" i="32"/>
  <c r="F114" i="32"/>
  <c r="E114" i="32"/>
  <c r="D114" i="32"/>
  <c r="G114" i="32" s="1"/>
  <c r="AT113" i="32"/>
  <c r="X113" i="32"/>
  <c r="Y113" i="32" s="1"/>
  <c r="T113" i="32"/>
  <c r="U113" i="32" s="1"/>
  <c r="F113" i="32"/>
  <c r="E113" i="32"/>
  <c r="D113" i="32"/>
  <c r="G113" i="32" s="1"/>
  <c r="S111" i="32"/>
  <c r="AC111" i="32" s="1"/>
  <c r="R111" i="32"/>
  <c r="AK111" i="32" s="1"/>
  <c r="Q111" i="32"/>
  <c r="BI111" i="32" s="1"/>
  <c r="P111" i="32"/>
  <c r="BF111" i="32" s="1"/>
  <c r="O111" i="32"/>
  <c r="B111" i="32"/>
  <c r="F111" i="32" s="1"/>
  <c r="A111" i="32"/>
  <c r="D111" i="32" s="1"/>
  <c r="S110" i="32"/>
  <c r="BZ110" i="32" s="1"/>
  <c r="R110" i="32"/>
  <c r="BR110" i="32" s="1"/>
  <c r="Q110" i="32"/>
  <c r="BK110" i="32" s="1"/>
  <c r="P110" i="32"/>
  <c r="BF110" i="32" s="1"/>
  <c r="O110" i="32"/>
  <c r="AT110" i="32" s="1"/>
  <c r="B110" i="32"/>
  <c r="F110" i="32" s="1"/>
  <c r="A110" i="32"/>
  <c r="D110" i="32" s="1"/>
  <c r="F109" i="32"/>
  <c r="D109" i="32"/>
  <c r="AS108" i="32"/>
  <c r="AR108" i="32"/>
  <c r="S108" i="32"/>
  <c r="R108" i="32"/>
  <c r="BR108" i="32" s="1"/>
  <c r="Q108" i="32"/>
  <c r="BM108" i="32" s="1"/>
  <c r="P108" i="32"/>
  <c r="BG108" i="32" s="1"/>
  <c r="O108" i="32"/>
  <c r="F108" i="32"/>
  <c r="D108" i="32"/>
  <c r="S107" i="32"/>
  <c r="BY107" i="32" s="1"/>
  <c r="R107" i="32"/>
  <c r="BR107" i="32" s="1"/>
  <c r="Q107" i="32"/>
  <c r="BM107" i="32" s="1"/>
  <c r="P107" i="32"/>
  <c r="BF107" i="32" s="1"/>
  <c r="O107" i="32"/>
  <c r="CC107" i="32" s="1"/>
  <c r="AE107" i="32" s="1"/>
  <c r="F107" i="32"/>
  <c r="D107" i="32"/>
  <c r="S106" i="32"/>
  <c r="CA106" i="32" s="1"/>
  <c r="R106" i="32"/>
  <c r="BU106" i="32" s="1"/>
  <c r="Q106" i="32"/>
  <c r="BI106" i="32" s="1"/>
  <c r="P106" i="32"/>
  <c r="O106" i="32"/>
  <c r="CC106" i="32" s="1"/>
  <c r="F106" i="32"/>
  <c r="D106" i="32"/>
  <c r="F105" i="32"/>
  <c r="E105" i="32"/>
  <c r="D105" i="32"/>
  <c r="G105" i="32" s="1"/>
  <c r="AT104" i="32"/>
  <c r="X104" i="32"/>
  <c r="Y104" i="32" s="1"/>
  <c r="T104" i="32"/>
  <c r="F104" i="32"/>
  <c r="E104" i="32"/>
  <c r="D104" i="32"/>
  <c r="G104" i="32" s="1"/>
  <c r="S102" i="32"/>
  <c r="BY102" i="32" s="1"/>
  <c r="R102" i="32"/>
  <c r="BR102" i="32" s="1"/>
  <c r="Q102" i="32"/>
  <c r="BI102" i="32" s="1"/>
  <c r="P102" i="32"/>
  <c r="O102" i="32"/>
  <c r="CC102" i="32" s="1"/>
  <c r="B102" i="32"/>
  <c r="F102" i="32" s="1"/>
  <c r="A102" i="32"/>
  <c r="D102" i="32" s="1"/>
  <c r="S101" i="32"/>
  <c r="CA101" i="32" s="1"/>
  <c r="R101" i="32"/>
  <c r="AP101" i="32" s="1"/>
  <c r="Q101" i="32"/>
  <c r="V101" i="32" s="1"/>
  <c r="P101" i="32"/>
  <c r="BF101" i="32" s="1"/>
  <c r="O101" i="32"/>
  <c r="CE101" i="32" s="1"/>
  <c r="B101" i="32"/>
  <c r="F101" i="32" s="1"/>
  <c r="A101" i="32"/>
  <c r="D101" i="32" s="1"/>
  <c r="F100" i="32"/>
  <c r="D100" i="32"/>
  <c r="AS99" i="32"/>
  <c r="AR99" i="32"/>
  <c r="S99" i="32"/>
  <c r="CA99" i="32" s="1"/>
  <c r="R99" i="32"/>
  <c r="BR99" i="32" s="1"/>
  <c r="Q99" i="32"/>
  <c r="P99" i="32"/>
  <c r="BA99" i="32" s="1"/>
  <c r="O99" i="32"/>
  <c r="AU99" i="32" s="1"/>
  <c r="F99" i="32"/>
  <c r="D99" i="32"/>
  <c r="S98" i="32"/>
  <c r="R98" i="32"/>
  <c r="BR98" i="32" s="1"/>
  <c r="Q98" i="32"/>
  <c r="V98" i="32" s="1"/>
  <c r="P98" i="32"/>
  <c r="BD98" i="32" s="1"/>
  <c r="O98" i="32"/>
  <c r="CC98" i="32" s="1"/>
  <c r="AE98" i="32" s="1"/>
  <c r="F98" i="32"/>
  <c r="D98" i="32"/>
  <c r="S97" i="32"/>
  <c r="AC97" i="32" s="1"/>
  <c r="R97" i="32"/>
  <c r="BT97" i="32" s="1"/>
  <c r="Q97" i="32"/>
  <c r="BI97" i="32" s="1"/>
  <c r="P97" i="32"/>
  <c r="BE97" i="32" s="1"/>
  <c r="O97" i="32"/>
  <c r="CC97" i="32" s="1"/>
  <c r="AE97" i="32" s="1"/>
  <c r="F97" i="32"/>
  <c r="D97" i="32"/>
  <c r="F96" i="32"/>
  <c r="E96" i="32"/>
  <c r="D96" i="32"/>
  <c r="G96" i="32" s="1"/>
  <c r="AT95" i="32"/>
  <c r="X95" i="32"/>
  <c r="Y95" i="32" s="1"/>
  <c r="T95" i="32"/>
  <c r="U95" i="32" s="1"/>
  <c r="F95" i="32"/>
  <c r="E95" i="32"/>
  <c r="D95" i="32"/>
  <c r="G95" i="32" s="1"/>
  <c r="S93" i="32"/>
  <c r="CA93" i="32" s="1"/>
  <c r="R93" i="32"/>
  <c r="BS93" i="32" s="1"/>
  <c r="Q93" i="32"/>
  <c r="AO93" i="32" s="1"/>
  <c r="P93" i="32"/>
  <c r="BF93" i="32" s="1"/>
  <c r="O93" i="32"/>
  <c r="CC93" i="32" s="1"/>
  <c r="B93" i="32"/>
  <c r="A93" i="32"/>
  <c r="S92" i="32"/>
  <c r="AL92" i="32" s="1"/>
  <c r="R92" i="32"/>
  <c r="AK92" i="32" s="1"/>
  <c r="Q92" i="32"/>
  <c r="BM92" i="32" s="1"/>
  <c r="P92" i="32"/>
  <c r="BF92" i="32" s="1"/>
  <c r="O92" i="32"/>
  <c r="B92" i="32"/>
  <c r="A92" i="32"/>
  <c r="AS90" i="32"/>
  <c r="AR90" i="32"/>
  <c r="S90" i="32"/>
  <c r="CA90" i="32" s="1"/>
  <c r="R90" i="32"/>
  <c r="BR90" i="32" s="1"/>
  <c r="Q90" i="32"/>
  <c r="BM90" i="32" s="1"/>
  <c r="P90" i="32"/>
  <c r="O90" i="32"/>
  <c r="S89" i="32"/>
  <c r="CB89" i="32" s="1"/>
  <c r="R89" i="32"/>
  <c r="Q89" i="32"/>
  <c r="BM89" i="32" s="1"/>
  <c r="P89" i="32"/>
  <c r="BD89" i="32" s="1"/>
  <c r="O89" i="32"/>
  <c r="S88" i="32"/>
  <c r="CA88" i="32" s="1"/>
  <c r="R88" i="32"/>
  <c r="BS88" i="32" s="1"/>
  <c r="Q88" i="32"/>
  <c r="BM88" i="32" s="1"/>
  <c r="P88" i="32"/>
  <c r="BC88" i="32" s="1"/>
  <c r="O88" i="32"/>
  <c r="F87" i="32"/>
  <c r="E87" i="32"/>
  <c r="D87" i="32"/>
  <c r="G87" i="32" s="1"/>
  <c r="X86" i="32"/>
  <c r="Z86" i="32" s="1"/>
  <c r="T86" i="32"/>
  <c r="V86" i="32" s="1"/>
  <c r="F86" i="32"/>
  <c r="D86" i="32"/>
  <c r="S84" i="32"/>
  <c r="CA84" i="32" s="1"/>
  <c r="R84" i="32"/>
  <c r="Q84" i="32"/>
  <c r="BM84" i="32" s="1"/>
  <c r="P84" i="32"/>
  <c r="BE84" i="32" s="1"/>
  <c r="O84" i="32"/>
  <c r="CE84" i="32" s="1"/>
  <c r="B84" i="32"/>
  <c r="A84" i="32"/>
  <c r="S83" i="32"/>
  <c r="CA83" i="32" s="1"/>
  <c r="R83" i="32"/>
  <c r="BR83" i="32" s="1"/>
  <c r="Q83" i="32"/>
  <c r="BN83" i="32" s="1"/>
  <c r="P83" i="32"/>
  <c r="BF83" i="32" s="1"/>
  <c r="O83" i="32"/>
  <c r="CE83" i="32" s="1"/>
  <c r="B83" i="32"/>
  <c r="A83" i="32"/>
  <c r="AS81" i="32"/>
  <c r="AR81" i="32"/>
  <c r="S81" i="32"/>
  <c r="CA81" i="32" s="1"/>
  <c r="R81" i="32"/>
  <c r="Q81" i="32"/>
  <c r="BM81" i="32" s="1"/>
  <c r="P81" i="32"/>
  <c r="O81" i="32"/>
  <c r="S80" i="32"/>
  <c r="CB80" i="32" s="1"/>
  <c r="R80" i="32"/>
  <c r="BR80" i="32" s="1"/>
  <c r="Q80" i="32"/>
  <c r="P80" i="32"/>
  <c r="BD80" i="32" s="1"/>
  <c r="O80" i="32"/>
  <c r="S79" i="32"/>
  <c r="CA79" i="32" s="1"/>
  <c r="R79" i="32"/>
  <c r="BS79" i="32" s="1"/>
  <c r="Q79" i="32"/>
  <c r="P79" i="32"/>
  <c r="O79" i="32"/>
  <c r="F78" i="32"/>
  <c r="E78" i="32"/>
  <c r="D78" i="32"/>
  <c r="G78" i="32" s="1"/>
  <c r="X77" i="32"/>
  <c r="Z77" i="32" s="1"/>
  <c r="T77" i="32"/>
  <c r="V77" i="32" s="1"/>
  <c r="F77" i="32"/>
  <c r="D77" i="32"/>
  <c r="S75" i="32"/>
  <c r="CB75" i="32" s="1"/>
  <c r="R75" i="32"/>
  <c r="BR75" i="32" s="1"/>
  <c r="Q75" i="32"/>
  <c r="P75" i="32"/>
  <c r="BE75" i="32" s="1"/>
  <c r="O75" i="32"/>
  <c r="AZ75" i="32" s="1"/>
  <c r="B75" i="32"/>
  <c r="A75" i="32"/>
  <c r="S74" i="32"/>
  <c r="X74" i="32" s="1"/>
  <c r="R74" i="32"/>
  <c r="BR74" i="32" s="1"/>
  <c r="Q74" i="32"/>
  <c r="P74" i="32"/>
  <c r="BD74" i="32" s="1"/>
  <c r="O74" i="32"/>
  <c r="B74" i="32"/>
  <c r="A74" i="32"/>
  <c r="AS72" i="32"/>
  <c r="AR72" i="32"/>
  <c r="S72" i="32"/>
  <c r="BX72" i="32" s="1"/>
  <c r="R72" i="32"/>
  <c r="W72" i="32" s="1"/>
  <c r="Q72" i="32"/>
  <c r="P72" i="32"/>
  <c r="BD72" i="32" s="1"/>
  <c r="O72" i="32"/>
  <c r="Y72" i="32" s="1"/>
  <c r="S71" i="32"/>
  <c r="CB71" i="32" s="1"/>
  <c r="R71" i="32"/>
  <c r="BO71" i="32" s="1"/>
  <c r="Q71" i="32"/>
  <c r="P71" i="32"/>
  <c r="BD71" i="32" s="1"/>
  <c r="O71" i="32"/>
  <c r="S70" i="32"/>
  <c r="BW70" i="32" s="1"/>
  <c r="R70" i="32"/>
  <c r="Q70" i="32"/>
  <c r="P70" i="32"/>
  <c r="O70" i="32"/>
  <c r="AY70" i="32" s="1"/>
  <c r="F69" i="32"/>
  <c r="E69" i="32"/>
  <c r="D69" i="32"/>
  <c r="G69" i="32" s="1"/>
  <c r="X68" i="32"/>
  <c r="T68" i="32"/>
  <c r="F68" i="32"/>
  <c r="D68" i="32"/>
  <c r="S66" i="32"/>
  <c r="BX66" i="32" s="1"/>
  <c r="R66" i="32"/>
  <c r="BR66" i="32" s="1"/>
  <c r="Q66" i="32"/>
  <c r="BL66" i="32" s="1"/>
  <c r="P66" i="32"/>
  <c r="BD66" i="32" s="1"/>
  <c r="O66" i="32"/>
  <c r="AZ66" i="32" s="1"/>
  <c r="B66" i="32"/>
  <c r="A66" i="32"/>
  <c r="S65" i="32"/>
  <c r="R65" i="32"/>
  <c r="BR65" i="32" s="1"/>
  <c r="Q65" i="32"/>
  <c r="P65" i="32"/>
  <c r="BD65" i="32" s="1"/>
  <c r="O65" i="32"/>
  <c r="B65" i="32"/>
  <c r="A65" i="32"/>
  <c r="AS63" i="32"/>
  <c r="AR63" i="32"/>
  <c r="S63" i="32"/>
  <c r="R63" i="32"/>
  <c r="Q63" i="32"/>
  <c r="P63" i="32"/>
  <c r="BD63" i="32" s="1"/>
  <c r="O63" i="32"/>
  <c r="Y63" i="32" s="1"/>
  <c r="S62" i="32"/>
  <c r="R62" i="32"/>
  <c r="BO62" i="32" s="1"/>
  <c r="Q62" i="32"/>
  <c r="P62" i="32"/>
  <c r="BD62" i="32" s="1"/>
  <c r="O62" i="32"/>
  <c r="S61" i="32"/>
  <c r="R61" i="32"/>
  <c r="Q61" i="32"/>
  <c r="P61" i="32"/>
  <c r="O61" i="32"/>
  <c r="AY61" i="32" s="1"/>
  <c r="F60" i="32"/>
  <c r="E60" i="32"/>
  <c r="D60" i="32"/>
  <c r="G60" i="32" s="1"/>
  <c r="X59" i="32"/>
  <c r="Y59" i="32" s="1"/>
  <c r="T59" i="32"/>
  <c r="F59" i="32"/>
  <c r="D59" i="32"/>
  <c r="T57" i="32"/>
  <c r="S57" i="32"/>
  <c r="CB57" i="32" s="1"/>
  <c r="R57" i="32"/>
  <c r="BR57" i="32" s="1"/>
  <c r="Q57" i="32"/>
  <c r="BM57" i="32" s="1"/>
  <c r="P57" i="32"/>
  <c r="BD57" i="32" s="1"/>
  <c r="O57" i="32"/>
  <c r="AV57" i="32" s="1"/>
  <c r="B57" i="32"/>
  <c r="A57" i="32"/>
  <c r="S56" i="32"/>
  <c r="R56" i="32"/>
  <c r="BP56" i="32" s="1"/>
  <c r="Q56" i="32"/>
  <c r="P56" i="32"/>
  <c r="BD56" i="32" s="1"/>
  <c r="O56" i="32"/>
  <c r="AU56" i="32" s="1"/>
  <c r="B56" i="32"/>
  <c r="A56" i="32"/>
  <c r="AS54" i="32"/>
  <c r="AR54" i="32"/>
  <c r="S54" i="32"/>
  <c r="R54" i="32"/>
  <c r="Q54" i="32"/>
  <c r="P54" i="32"/>
  <c r="O54" i="32"/>
  <c r="CA53" i="32"/>
  <c r="S53" i="32"/>
  <c r="BV53" i="32" s="1"/>
  <c r="R53" i="32"/>
  <c r="BR53" i="32" s="1"/>
  <c r="Q53" i="32"/>
  <c r="BI53" i="32" s="1"/>
  <c r="P53" i="32"/>
  <c r="BC53" i="32" s="1"/>
  <c r="O53" i="32"/>
  <c r="S52" i="32"/>
  <c r="R52" i="32"/>
  <c r="Q52" i="32"/>
  <c r="BJ52" i="32" s="1"/>
  <c r="P52" i="32"/>
  <c r="BB52" i="32" s="1"/>
  <c r="O52" i="32"/>
  <c r="F51" i="32"/>
  <c r="X50" i="32"/>
  <c r="Y50" i="32" s="1"/>
  <c r="T50" i="32"/>
  <c r="U50" i="32" s="1"/>
  <c r="F50" i="32"/>
  <c r="D50" i="32"/>
  <c r="AA48" i="32"/>
  <c r="S48" i="32"/>
  <c r="CA48" i="32" s="1"/>
  <c r="R48" i="32"/>
  <c r="BT48" i="32" s="1"/>
  <c r="Q48" i="32"/>
  <c r="BM48" i="32" s="1"/>
  <c r="P48" i="32"/>
  <c r="O48" i="32"/>
  <c r="CE48" i="32" s="1"/>
  <c r="B48" i="32"/>
  <c r="A48" i="32"/>
  <c r="S47" i="32"/>
  <c r="BY47" i="32" s="1"/>
  <c r="R47" i="32"/>
  <c r="BR47" i="32" s="1"/>
  <c r="Q47" i="32"/>
  <c r="BM47" i="32" s="1"/>
  <c r="P47" i="32"/>
  <c r="BD47" i="32" s="1"/>
  <c r="O47" i="32"/>
  <c r="B47" i="32"/>
  <c r="A47" i="32"/>
  <c r="AS45" i="32"/>
  <c r="AR45" i="32"/>
  <c r="X45" i="32"/>
  <c r="S45" i="32"/>
  <c r="CA45" i="32" s="1"/>
  <c r="R45" i="32"/>
  <c r="Q45" i="32"/>
  <c r="BM45" i="32" s="1"/>
  <c r="P45" i="32"/>
  <c r="BD45" i="32" s="1"/>
  <c r="O45" i="32"/>
  <c r="S44" i="32"/>
  <c r="CA44" i="32" s="1"/>
  <c r="R44" i="32"/>
  <c r="Q44" i="32"/>
  <c r="BK44" i="32" s="1"/>
  <c r="P44" i="32"/>
  <c r="BB44" i="32" s="1"/>
  <c r="O44" i="32"/>
  <c r="S43" i="32"/>
  <c r="CA43" i="32" s="1"/>
  <c r="R43" i="32"/>
  <c r="BR43" i="32" s="1"/>
  <c r="Q43" i="32"/>
  <c r="BM43" i="32" s="1"/>
  <c r="P43" i="32"/>
  <c r="BF43" i="32" s="1"/>
  <c r="O43" i="32"/>
  <c r="F42" i="32"/>
  <c r="E42" i="32"/>
  <c r="D42" i="32"/>
  <c r="G42" i="32" s="1"/>
  <c r="X41" i="32"/>
  <c r="Z41" i="32" s="1"/>
  <c r="T41" i="32"/>
  <c r="V41" i="32" s="1"/>
  <c r="F41" i="32"/>
  <c r="D41" i="32"/>
  <c r="S39" i="32"/>
  <c r="CA39" i="32" s="1"/>
  <c r="R39" i="32"/>
  <c r="AK39" i="32" s="1"/>
  <c r="Q39" i="32"/>
  <c r="BK39" i="32" s="1"/>
  <c r="P39" i="32"/>
  <c r="BE39" i="32" s="1"/>
  <c r="O39" i="32"/>
  <c r="CE39" i="32" s="1"/>
  <c r="B39" i="32"/>
  <c r="A39" i="32"/>
  <c r="S38" i="32"/>
  <c r="CA38" i="32" s="1"/>
  <c r="R38" i="32"/>
  <c r="BT38" i="32" s="1"/>
  <c r="Q38" i="32"/>
  <c r="BM38" i="32" s="1"/>
  <c r="P38" i="32"/>
  <c r="BD38" i="32" s="1"/>
  <c r="O38" i="32"/>
  <c r="B38" i="32"/>
  <c r="A38" i="32"/>
  <c r="AS36" i="32"/>
  <c r="AR36" i="32"/>
  <c r="S36" i="32"/>
  <c r="CA36" i="32" s="1"/>
  <c r="R36" i="32"/>
  <c r="BR36" i="32" s="1"/>
  <c r="Q36" i="32"/>
  <c r="BK36" i="32" s="1"/>
  <c r="P36" i="32"/>
  <c r="BD36" i="32" s="1"/>
  <c r="O36" i="32"/>
  <c r="S35" i="32"/>
  <c r="CA35" i="32" s="1"/>
  <c r="R35" i="32"/>
  <c r="BR35" i="32" s="1"/>
  <c r="Q35" i="32"/>
  <c r="BM35" i="32" s="1"/>
  <c r="P35" i="32"/>
  <c r="BF35" i="32" s="1"/>
  <c r="O35" i="32"/>
  <c r="S34" i="32"/>
  <c r="BY34" i="32" s="1"/>
  <c r="R34" i="32"/>
  <c r="BR34" i="32" s="1"/>
  <c r="Q34" i="32"/>
  <c r="BM34" i="32" s="1"/>
  <c r="P34" i="32"/>
  <c r="BD34" i="32" s="1"/>
  <c r="O34" i="32"/>
  <c r="F33" i="32"/>
  <c r="E33" i="32"/>
  <c r="D33" i="32"/>
  <c r="G33" i="32" s="1"/>
  <c r="X32" i="32"/>
  <c r="Z32" i="32" s="1"/>
  <c r="T32" i="32"/>
  <c r="V32" i="32" s="1"/>
  <c r="F32" i="32"/>
  <c r="D32" i="32"/>
  <c r="S30" i="32"/>
  <c r="CA30" i="32" s="1"/>
  <c r="R30" i="32"/>
  <c r="BR30" i="32" s="1"/>
  <c r="Q30" i="32"/>
  <c r="BM30" i="32" s="1"/>
  <c r="P30" i="32"/>
  <c r="BF30" i="32" s="1"/>
  <c r="O30" i="32"/>
  <c r="CE30" i="32" s="1"/>
  <c r="B30" i="32"/>
  <c r="A30" i="32"/>
  <c r="S29" i="32"/>
  <c r="CA29" i="32" s="1"/>
  <c r="R29" i="32"/>
  <c r="BR29" i="32" s="1"/>
  <c r="Q29" i="32"/>
  <c r="BK29" i="32" s="1"/>
  <c r="P29" i="32"/>
  <c r="BD29" i="32" s="1"/>
  <c r="O29" i="32"/>
  <c r="AU29" i="32" s="1"/>
  <c r="B29" i="32"/>
  <c r="A29" i="32"/>
  <c r="AS27" i="32"/>
  <c r="AR27" i="32"/>
  <c r="S27" i="32"/>
  <c r="CA27" i="32" s="1"/>
  <c r="R27" i="32"/>
  <c r="BR27" i="32" s="1"/>
  <c r="Q27" i="32"/>
  <c r="BM27" i="32" s="1"/>
  <c r="P27" i="32"/>
  <c r="BF27" i="32" s="1"/>
  <c r="O27" i="32"/>
  <c r="S26" i="32"/>
  <c r="BY26" i="32" s="1"/>
  <c r="R26" i="32"/>
  <c r="BR26" i="32" s="1"/>
  <c r="Q26" i="32"/>
  <c r="BI26" i="32" s="1"/>
  <c r="P26" i="32"/>
  <c r="BD26" i="32" s="1"/>
  <c r="O26" i="32"/>
  <c r="S25" i="32"/>
  <c r="CA25" i="32" s="1"/>
  <c r="R25" i="32"/>
  <c r="BT25" i="32" s="1"/>
  <c r="Q25" i="32"/>
  <c r="BM25" i="32" s="1"/>
  <c r="P25" i="32"/>
  <c r="BF25" i="32" s="1"/>
  <c r="O25" i="32"/>
  <c r="F24" i="32"/>
  <c r="E24" i="32"/>
  <c r="D24" i="32"/>
  <c r="G24" i="32" s="1"/>
  <c r="X23" i="32"/>
  <c r="Z23" i="32" s="1"/>
  <c r="T23" i="32"/>
  <c r="V23" i="32" s="1"/>
  <c r="F23" i="32"/>
  <c r="D23" i="32"/>
  <c r="S21" i="32"/>
  <c r="R21" i="32"/>
  <c r="BR21" i="32" s="1"/>
  <c r="Q21" i="32"/>
  <c r="AJ21" i="32" s="1"/>
  <c r="P21" i="32"/>
  <c r="BF21" i="32" s="1"/>
  <c r="O21" i="32"/>
  <c r="B21" i="32"/>
  <c r="A21" i="32"/>
  <c r="S20" i="32"/>
  <c r="CA20" i="32" s="1"/>
  <c r="R20" i="32"/>
  <c r="BR20" i="32" s="1"/>
  <c r="Q20" i="32"/>
  <c r="BK20" i="32" s="1"/>
  <c r="P20" i="32"/>
  <c r="BD20" i="32" s="1"/>
  <c r="O20" i="32"/>
  <c r="AY20" i="32" s="1"/>
  <c r="B20" i="32"/>
  <c r="A20" i="32"/>
  <c r="AS18" i="32"/>
  <c r="AR18" i="32"/>
  <c r="S18" i="32"/>
  <c r="CA18" i="32" s="1"/>
  <c r="R18" i="32"/>
  <c r="BT18" i="32" s="1"/>
  <c r="Q18" i="32"/>
  <c r="BM18" i="32" s="1"/>
  <c r="P18" i="32"/>
  <c r="BF18" i="32" s="1"/>
  <c r="O18" i="32"/>
  <c r="S17" i="32"/>
  <c r="AC17" i="32" s="1"/>
  <c r="R17" i="32"/>
  <c r="BR17" i="32" s="1"/>
  <c r="Q17" i="32"/>
  <c r="BI17" i="32" s="1"/>
  <c r="P17" i="32"/>
  <c r="BD17" i="32" s="1"/>
  <c r="O17" i="32"/>
  <c r="S16" i="32"/>
  <c r="CA16" i="32" s="1"/>
  <c r="R16" i="32"/>
  <c r="BT16" i="32" s="1"/>
  <c r="Q16" i="32"/>
  <c r="BM16" i="32" s="1"/>
  <c r="P16" i="32"/>
  <c r="BD16" i="32" s="1"/>
  <c r="O16" i="32"/>
  <c r="F15" i="32"/>
  <c r="E15" i="32"/>
  <c r="D15" i="32"/>
  <c r="G15" i="32" s="1"/>
  <c r="X14" i="32"/>
  <c r="Y14" i="32" s="1"/>
  <c r="T14" i="32"/>
  <c r="U14" i="32" s="1"/>
  <c r="F14" i="32"/>
  <c r="D14" i="32"/>
  <c r="C14" i="32"/>
  <c r="C23" i="32" s="1"/>
  <c r="C32" i="32" s="1"/>
  <c r="C41" i="32" s="1"/>
  <c r="C50" i="32" s="1"/>
  <c r="C59" i="32" s="1"/>
  <c r="C68" i="32" s="1"/>
  <c r="C77" i="32" s="1"/>
  <c r="C86" i="32" s="1"/>
  <c r="C95" i="32" s="1"/>
  <c r="C104" i="32" s="1"/>
  <c r="C113" i="32" s="1"/>
  <c r="C122" i="32" s="1"/>
  <c r="C131" i="32" s="1"/>
  <c r="C140" i="32" s="1"/>
  <c r="C149" i="32" s="1"/>
  <c r="C158" i="32" s="1"/>
  <c r="C167" i="32" s="1"/>
  <c r="C176" i="32" s="1"/>
  <c r="C185" i="32" s="1"/>
  <c r="C194" i="32" s="1"/>
  <c r="C203" i="32" s="1"/>
  <c r="C212" i="32" s="1"/>
  <c r="C221" i="32" s="1"/>
  <c r="C230" i="32" s="1"/>
  <c r="C239" i="32" s="1"/>
  <c r="C248" i="32" s="1"/>
  <c r="C257" i="32" s="1"/>
  <c r="C266" i="32" s="1"/>
  <c r="C275" i="32" s="1"/>
  <c r="C284" i="32" s="1"/>
  <c r="C292" i="32" s="1"/>
  <c r="C300" i="32" s="1"/>
  <c r="C308" i="32" s="1"/>
  <c r="C316" i="32" s="1"/>
  <c r="C324" i="32" s="1"/>
  <c r="C332" i="32" s="1"/>
  <c r="S12" i="32"/>
  <c r="AC12" i="32" s="1"/>
  <c r="R12" i="32"/>
  <c r="BR12" i="32" s="1"/>
  <c r="Q12" i="32"/>
  <c r="AO12" i="32" s="1"/>
  <c r="P12" i="32"/>
  <c r="BD12" i="32" s="1"/>
  <c r="O12" i="32"/>
  <c r="AW12" i="32" s="1"/>
  <c r="B12" i="32"/>
  <c r="A12" i="32"/>
  <c r="S11" i="32"/>
  <c r="AL11" i="32" s="1"/>
  <c r="R11" i="32"/>
  <c r="BU11" i="32" s="1"/>
  <c r="Q11" i="32"/>
  <c r="BM11" i="32" s="1"/>
  <c r="P11" i="32"/>
  <c r="BF11" i="32" s="1"/>
  <c r="O11" i="32"/>
  <c r="B11" i="32"/>
  <c r="A11" i="32"/>
  <c r="AS9" i="32"/>
  <c r="AR9" i="32"/>
  <c r="S9" i="32"/>
  <c r="BY9" i="32" s="1"/>
  <c r="R9" i="32"/>
  <c r="BR9" i="32" s="1"/>
  <c r="Q9" i="32"/>
  <c r="BI9" i="32" s="1"/>
  <c r="P9" i="32"/>
  <c r="BD9" i="32" s="1"/>
  <c r="O9" i="32"/>
  <c r="S8" i="32"/>
  <c r="CA8" i="32" s="1"/>
  <c r="R8" i="32"/>
  <c r="BT8" i="32" s="1"/>
  <c r="Q8" i="32"/>
  <c r="BM8" i="32" s="1"/>
  <c r="P8" i="32"/>
  <c r="O8" i="32"/>
  <c r="S7" i="32"/>
  <c r="BW7" i="32" s="1"/>
  <c r="R7" i="32"/>
  <c r="BR7" i="32" s="1"/>
  <c r="Q7" i="32"/>
  <c r="AA7" i="32" s="1"/>
  <c r="P7" i="32"/>
  <c r="BD7" i="32" s="1"/>
  <c r="O7" i="32"/>
  <c r="F6" i="32"/>
  <c r="E6" i="32"/>
  <c r="D6" i="32"/>
  <c r="G6" i="32" s="1"/>
  <c r="X5" i="32"/>
  <c r="Z5" i="32" s="1"/>
  <c r="T5" i="32"/>
  <c r="U5" i="32" s="1"/>
  <c r="F5" i="32"/>
  <c r="D5" i="32"/>
  <c r="CC2" i="32"/>
  <c r="C2" i="32"/>
  <c r="A1" i="32"/>
  <c r="BO54" i="32" l="1"/>
  <c r="BP54" i="32"/>
  <c r="BQ54" i="32"/>
  <c r="BR54" i="32"/>
  <c r="BQ75" i="32"/>
  <c r="BX189" i="32"/>
  <c r="BL319" i="32"/>
  <c r="T48" i="32"/>
  <c r="BV54" i="32"/>
  <c r="BW54" i="32"/>
  <c r="BX54" i="32"/>
  <c r="BY54" i="32"/>
  <c r="CA57" i="32"/>
  <c r="BA83" i="32"/>
  <c r="AL143" i="32"/>
  <c r="Z275" i="32"/>
  <c r="AC90" i="32"/>
  <c r="BV92" i="32"/>
  <c r="BL155" i="32"/>
  <c r="BN174" i="32"/>
  <c r="AI180" i="32"/>
  <c r="AM188" i="32"/>
  <c r="AB275" i="32"/>
  <c r="AC27" i="32"/>
  <c r="AX48" i="32"/>
  <c r="AV54" i="32"/>
  <c r="AY54" i="32"/>
  <c r="AV98" i="32"/>
  <c r="AE275" i="32"/>
  <c r="AZ277" i="32"/>
  <c r="BL48" i="32"/>
  <c r="BF54" i="32"/>
  <c r="BA54" i="32"/>
  <c r="BG54" i="32"/>
  <c r="BB54" i="32"/>
  <c r="BC54" i="32"/>
  <c r="BD54" i="32"/>
  <c r="BE54" i="32"/>
  <c r="T161" i="32"/>
  <c r="BM54" i="32"/>
  <c r="BH54" i="32"/>
  <c r="BI54" i="32"/>
  <c r="BN54" i="32" s="1"/>
  <c r="BJ54" i="32"/>
  <c r="BL54" i="32" s="1"/>
  <c r="AJ54" i="32" s="1"/>
  <c r="BK54" i="32"/>
  <c r="AC290" i="32"/>
  <c r="BK89" i="32"/>
  <c r="AA88" i="32"/>
  <c r="AY43" i="32"/>
  <c r="BG20" i="32"/>
  <c r="CE21" i="32"/>
  <c r="AW21" i="32"/>
  <c r="T21" i="32"/>
  <c r="BM21" i="32"/>
  <c r="BJ21" i="32"/>
  <c r="CA21" i="32"/>
  <c r="BZ21" i="32"/>
  <c r="CE11" i="32"/>
  <c r="AX11" i="32"/>
  <c r="CA11" i="32"/>
  <c r="CB11" i="32"/>
  <c r="AC11" i="32"/>
  <c r="BV11" i="32"/>
  <c r="BO26" i="32"/>
  <c r="W39" i="32"/>
  <c r="AL43" i="32"/>
  <c r="BP80" i="32"/>
  <c r="Z92" i="32"/>
  <c r="BS97" i="32"/>
  <c r="AK99" i="32"/>
  <c r="AK102" i="32"/>
  <c r="AT107" i="32"/>
  <c r="BV107" i="32"/>
  <c r="W117" i="32"/>
  <c r="AK133" i="32"/>
  <c r="BA135" i="32"/>
  <c r="BC142" i="32"/>
  <c r="X146" i="32"/>
  <c r="BG216" i="32"/>
  <c r="BF227" i="32"/>
  <c r="AB246" i="32"/>
  <c r="BV261" i="32"/>
  <c r="BY286" i="32"/>
  <c r="BX288" i="32"/>
  <c r="AB291" i="32"/>
  <c r="CC296" i="32"/>
  <c r="BC298" i="32"/>
  <c r="Y302" i="32"/>
  <c r="BX302" i="32"/>
  <c r="AB310" i="32"/>
  <c r="AP311" i="32"/>
  <c r="AY312" i="32"/>
  <c r="AU318" i="32"/>
  <c r="W326" i="32"/>
  <c r="BZ327" i="32"/>
  <c r="BO328" i="32"/>
  <c r="BC335" i="32"/>
  <c r="BA12" i="32"/>
  <c r="Z20" i="32"/>
  <c r="BB20" i="32"/>
  <c r="BU20" i="32"/>
  <c r="BY27" i="32"/>
  <c r="Y29" i="32"/>
  <c r="BQ39" i="32"/>
  <c r="X43" i="32"/>
  <c r="CB43" i="32"/>
  <c r="CB45" i="32"/>
  <c r="X48" i="32"/>
  <c r="AT48" i="32"/>
  <c r="BH48" i="32"/>
  <c r="BX48" i="32"/>
  <c r="BN57" i="32"/>
  <c r="BF65" i="32"/>
  <c r="W75" i="32"/>
  <c r="AT83" i="32"/>
  <c r="BU90" i="32"/>
  <c r="T107" i="32"/>
  <c r="BH107" i="32"/>
  <c r="BB110" i="32"/>
  <c r="BC115" i="32"/>
  <c r="AT119" i="32"/>
  <c r="BE133" i="32"/>
  <c r="T146" i="32"/>
  <c r="AZ146" i="32"/>
  <c r="AH161" i="32"/>
  <c r="CA162" i="32"/>
  <c r="W180" i="32"/>
  <c r="BO180" i="32"/>
  <c r="X182" i="32"/>
  <c r="AZ197" i="32"/>
  <c r="BU198" i="32"/>
  <c r="Z200" i="32"/>
  <c r="BE201" i="32"/>
  <c r="AI206" i="32"/>
  <c r="AK214" i="32"/>
  <c r="CB228" i="32"/>
  <c r="Y232" i="32"/>
  <c r="BR254" i="32"/>
  <c r="AA260" i="32"/>
  <c r="T261" i="32"/>
  <c r="BL272" i="32"/>
  <c r="AB284" i="32"/>
  <c r="X288" i="32"/>
  <c r="BN291" i="32"/>
  <c r="X296" i="32"/>
  <c r="AE300" i="32"/>
  <c r="T302" i="32"/>
  <c r="AZ302" i="32"/>
  <c r="CB302" i="32"/>
  <c r="BQ311" i="32"/>
  <c r="V312" i="32"/>
  <c r="BK312" i="32"/>
  <c r="CE315" i="32"/>
  <c r="AB322" i="32"/>
  <c r="AC323" i="32"/>
  <c r="BV323" i="32"/>
  <c r="BP326" i="32"/>
  <c r="AV327" i="32"/>
  <c r="BG328" i="32"/>
  <c r="BG335" i="32"/>
  <c r="AJ57" i="32"/>
  <c r="AU57" i="32"/>
  <c r="BH57" i="32"/>
  <c r="AW81" i="32"/>
  <c r="BA93" i="32"/>
  <c r="BA156" i="32"/>
  <c r="Y160" i="32"/>
  <c r="AW160" i="32"/>
  <c r="BK251" i="32"/>
  <c r="AJ251" i="32"/>
  <c r="Z65" i="32"/>
  <c r="BF74" i="32"/>
  <c r="BX75" i="32"/>
  <c r="BT80" i="32"/>
  <c r="T81" i="32"/>
  <c r="CB81" i="32"/>
  <c r="BM93" i="32"/>
  <c r="AU108" i="32"/>
  <c r="AM108" i="32"/>
  <c r="CA108" i="32"/>
  <c r="BY108" i="32"/>
  <c r="AC108" i="32"/>
  <c r="BR144" i="32"/>
  <c r="W144" i="32"/>
  <c r="BU144" i="32"/>
  <c r="BE151" i="32"/>
  <c r="BF153" i="32"/>
  <c r="BA153" i="32"/>
  <c r="BD214" i="32"/>
  <c r="BG214" i="32"/>
  <c r="BB214" i="32"/>
  <c r="BM218" i="32"/>
  <c r="AJ218" i="32"/>
  <c r="AX233" i="32"/>
  <c r="Y233" i="32"/>
  <c r="BR270" i="32"/>
  <c r="BU270" i="32"/>
  <c r="W270" i="32"/>
  <c r="CE272" i="32"/>
  <c r="AX272" i="32"/>
  <c r="CA272" i="32"/>
  <c r="CB272" i="32"/>
  <c r="AJ279" i="32"/>
  <c r="BH279" i="32"/>
  <c r="V279" i="32"/>
  <c r="BT302" i="32"/>
  <c r="W302" i="32"/>
  <c r="BE306" i="32"/>
  <c r="BF306" i="32"/>
  <c r="BB306" i="32"/>
  <c r="W315" i="32"/>
  <c r="BO315" i="32"/>
  <c r="BT142" i="32"/>
  <c r="AK142" i="32"/>
  <c r="BF245" i="32"/>
  <c r="BQ66" i="32"/>
  <c r="Y75" i="32"/>
  <c r="AZ84" i="32"/>
  <c r="BJ88" i="32"/>
  <c r="V89" i="32"/>
  <c r="AV92" i="32"/>
  <c r="CA102" i="32"/>
  <c r="BJ128" i="32"/>
  <c r="CC160" i="32"/>
  <c r="AE160" i="32" s="1"/>
  <c r="BL187" i="32"/>
  <c r="AL197" i="32"/>
  <c r="X197" i="32"/>
  <c r="BX197" i="32"/>
  <c r="CA198" i="32"/>
  <c r="AC198" i="32"/>
  <c r="BM228" i="32"/>
  <c r="BJ228" i="32"/>
  <c r="BD287" i="32"/>
  <c r="BC287" i="32"/>
  <c r="BA287" i="32"/>
  <c r="AI287" i="32"/>
  <c r="BE312" i="32"/>
  <c r="BC312" i="32"/>
  <c r="Z74" i="32"/>
  <c r="AW111" i="32"/>
  <c r="AU111" i="32"/>
  <c r="CC116" i="32"/>
  <c r="AE116" i="32" s="1"/>
  <c r="AT116" i="32"/>
  <c r="BY116" i="32"/>
  <c r="X116" i="32"/>
  <c r="BC173" i="32"/>
  <c r="BC178" i="32"/>
  <c r="BR191" i="32"/>
  <c r="W191" i="32"/>
  <c r="BD246" i="32"/>
  <c r="BF246" i="32"/>
  <c r="BO75" i="32"/>
  <c r="AB80" i="32"/>
  <c r="BY84" i="32"/>
  <c r="BP90" i="32"/>
  <c r="T92" i="32"/>
  <c r="BS99" i="32"/>
  <c r="BD106" i="32"/>
  <c r="BA106" i="32"/>
  <c r="BI120" i="32"/>
  <c r="AA120" i="32"/>
  <c r="BM125" i="32"/>
  <c r="BJ125" i="32"/>
  <c r="BQ142" i="32"/>
  <c r="BK146" i="32"/>
  <c r="AJ146" i="32"/>
  <c r="AB164" i="32"/>
  <c r="AP164" i="32"/>
  <c r="CE179" i="32"/>
  <c r="AT179" i="32"/>
  <c r="T179" i="32"/>
  <c r="CA179" i="32"/>
  <c r="BZ179" i="32"/>
  <c r="BB223" i="32"/>
  <c r="AN223" i="32"/>
  <c r="Z223" i="32"/>
  <c r="BL251" i="32"/>
  <c r="BK259" i="32"/>
  <c r="BL259" i="32"/>
  <c r="BK261" i="32"/>
  <c r="BJ261" i="32"/>
  <c r="CE299" i="32"/>
  <c r="Y299" i="32"/>
  <c r="CA299" i="32"/>
  <c r="BV299" i="32"/>
  <c r="BI304" i="32"/>
  <c r="AA304" i="32"/>
  <c r="AX107" i="32"/>
  <c r="CB107" i="32"/>
  <c r="BQ115" i="32"/>
  <c r="BH119" i="32"/>
  <c r="W124" i="32"/>
  <c r="BT128" i="32"/>
  <c r="AK129" i="32"/>
  <c r="BQ133" i="32"/>
  <c r="BL134" i="32"/>
  <c r="AI135" i="32"/>
  <c r="BK135" i="32"/>
  <c r="BJ137" i="32"/>
  <c r="BC138" i="32"/>
  <c r="BH143" i="32"/>
  <c r="BZ146" i="32"/>
  <c r="AK147" i="32"/>
  <c r="BH179" i="32"/>
  <c r="BQ180" i="32"/>
  <c r="AZ182" i="32"/>
  <c r="BC196" i="32"/>
  <c r="AC200" i="32"/>
  <c r="W206" i="32"/>
  <c r="BU206" i="32"/>
  <c r="AI216" i="32"/>
  <c r="BS216" i="32"/>
  <c r="CC221" i="32"/>
  <c r="CD221" i="32" s="1"/>
  <c r="AI227" i="32"/>
  <c r="AV228" i="32"/>
  <c r="BY232" i="32"/>
  <c r="W252" i="32"/>
  <c r="AB269" i="32"/>
  <c r="V272" i="32"/>
  <c r="AO273" i="32"/>
  <c r="W281" i="32"/>
  <c r="AA291" i="32"/>
  <c r="BJ294" i="32"/>
  <c r="AO295" i="32"/>
  <c r="BF298" i="32"/>
  <c r="V299" i="32"/>
  <c r="BI299" i="32"/>
  <c r="AV302" i="32"/>
  <c r="CE308" i="32"/>
  <c r="AW310" i="32"/>
  <c r="AM312" i="32"/>
  <c r="AC318" i="32"/>
  <c r="AC322" i="32"/>
  <c r="AL323" i="32"/>
  <c r="CB323" i="32"/>
  <c r="BX330" i="32"/>
  <c r="AA331" i="32"/>
  <c r="AI336" i="32"/>
  <c r="BO111" i="32"/>
  <c r="T119" i="32"/>
  <c r="BL119" i="32"/>
  <c r="BS129" i="32"/>
  <c r="BQ135" i="32"/>
  <c r="AT146" i="32"/>
  <c r="BG147" i="32"/>
  <c r="AK160" i="32"/>
  <c r="V164" i="32"/>
  <c r="AE167" i="32"/>
  <c r="X169" i="32"/>
  <c r="BH171" i="32"/>
  <c r="AJ179" i="32"/>
  <c r="BL179" i="32"/>
  <c r="BS180" i="32"/>
  <c r="BX182" i="32"/>
  <c r="BM183" i="32"/>
  <c r="AZ223" i="32"/>
  <c r="AI224" i="32"/>
  <c r="BN236" i="32"/>
  <c r="BA237" i="32"/>
  <c r="BT246" i="32"/>
  <c r="BA250" i="32"/>
  <c r="Y255" i="32"/>
  <c r="BO260" i="32"/>
  <c r="AV261" i="32"/>
  <c r="X264" i="32"/>
  <c r="BL269" i="32"/>
  <c r="BC270" i="32"/>
  <c r="BK295" i="32"/>
  <c r="BA296" i="32"/>
  <c r="BV304" i="32"/>
  <c r="BB307" i="32"/>
  <c r="BU310" i="32"/>
  <c r="BK314" i="32"/>
  <c r="BT320" i="32"/>
  <c r="AW322" i="32"/>
  <c r="AW323" i="32"/>
  <c r="AN336" i="32"/>
  <c r="AH107" i="32"/>
  <c r="BL107" i="32"/>
  <c r="AH110" i="32"/>
  <c r="AI115" i="32"/>
  <c r="BS117" i="32"/>
  <c r="AH119" i="32"/>
  <c r="BZ119" i="32"/>
  <c r="BQ147" i="32"/>
  <c r="BH161" i="32"/>
  <c r="BU162" i="32"/>
  <c r="CE167" i="32"/>
  <c r="AV169" i="32"/>
  <c r="AL174" i="32"/>
  <c r="BA180" i="32"/>
  <c r="X200" i="32"/>
  <c r="BA206" i="32"/>
  <c r="BJ207" i="32"/>
  <c r="T228" i="32"/>
  <c r="BV228" i="32"/>
  <c r="BC234" i="32"/>
  <c r="AZ241" i="32"/>
  <c r="AN242" i="32"/>
  <c r="AU255" i="32"/>
  <c r="BU260" i="32"/>
  <c r="AI270" i="32"/>
  <c r="AT277" i="32"/>
  <c r="BU281" i="32"/>
  <c r="X282" i="32"/>
  <c r="Z288" i="32"/>
  <c r="AJ291" i="32"/>
  <c r="BA298" i="32"/>
  <c r="AO299" i="32"/>
  <c r="U300" i="32"/>
  <c r="W300" i="32" s="1"/>
  <c r="BF307" i="32"/>
  <c r="CC310" i="32"/>
  <c r="CE312" i="32"/>
  <c r="BV318" i="32"/>
  <c r="AQ319" i="32"/>
  <c r="BV322" i="32"/>
  <c r="T323" i="32"/>
  <c r="BS326" i="32"/>
  <c r="Y327" i="32"/>
  <c r="T330" i="32"/>
  <c r="CC332" i="32"/>
  <c r="CD332" i="32" s="1"/>
  <c r="BF334" i="32"/>
  <c r="BB335" i="32"/>
  <c r="AV339" i="32"/>
  <c r="AK36" i="32"/>
  <c r="BT26" i="32"/>
  <c r="AB26" i="32"/>
  <c r="AC18" i="32"/>
  <c r="BZ18" i="32"/>
  <c r="AA17" i="32"/>
  <c r="BJ18" i="32"/>
  <c r="BO9" i="32"/>
  <c r="AB9" i="32"/>
  <c r="BT9" i="32"/>
  <c r="Z50" i="32"/>
  <c r="U230" i="32"/>
  <c r="V50" i="32"/>
  <c r="Y230" i="32"/>
  <c r="U308" i="32"/>
  <c r="W308" i="32" s="1"/>
  <c r="V113" i="32"/>
  <c r="Z122" i="32"/>
  <c r="Z284" i="32"/>
  <c r="V54" i="32"/>
  <c r="BK53" i="32"/>
  <c r="BT52" i="32"/>
  <c r="BA47" i="32"/>
  <c r="BH35" i="32"/>
  <c r="AV27" i="32"/>
  <c r="BC26" i="32"/>
  <c r="T18" i="32"/>
  <c r="AT18" i="32"/>
  <c r="BK17" i="32"/>
  <c r="BF16" i="32"/>
  <c r="BC9" i="32"/>
  <c r="BF8" i="32"/>
  <c r="Y7" i="32"/>
  <c r="AY71" i="32"/>
  <c r="AU71" i="32"/>
  <c r="T71" i="32"/>
  <c r="BM169" i="32"/>
  <c r="BH169" i="32"/>
  <c r="BF191" i="32"/>
  <c r="BE191" i="32"/>
  <c r="BA191" i="32"/>
  <c r="V212" i="32"/>
  <c r="U212" i="32"/>
  <c r="BE233" i="32"/>
  <c r="BB233" i="32"/>
  <c r="BD252" i="32"/>
  <c r="BE252" i="32"/>
  <c r="BC252" i="32"/>
  <c r="AI252" i="32"/>
  <c r="BA252" i="32"/>
  <c r="Z252" i="32"/>
  <c r="BF252" i="32"/>
  <c r="BY7" i="32"/>
  <c r="BJ8" i="32"/>
  <c r="W9" i="32"/>
  <c r="BQ9" i="32"/>
  <c r="AA12" i="32"/>
  <c r="BJ16" i="32"/>
  <c r="BA17" i="32"/>
  <c r="BQ20" i="32"/>
  <c r="AZ21" i="32"/>
  <c r="BX21" i="32"/>
  <c r="Z25" i="32"/>
  <c r="AK26" i="32"/>
  <c r="BQ26" i="32"/>
  <c r="BY29" i="32"/>
  <c r="AC30" i="32"/>
  <c r="BC34" i="32"/>
  <c r="T35" i="32"/>
  <c r="T38" i="32"/>
  <c r="AV38" i="32"/>
  <c r="BV38" i="32"/>
  <c r="AC43" i="32"/>
  <c r="AV43" i="32"/>
  <c r="AT45" i="32"/>
  <c r="BC47" i="32"/>
  <c r="BT47" i="32"/>
  <c r="AJ48" i="32"/>
  <c r="BK48" i="32"/>
  <c r="CB48" i="32"/>
  <c r="BD52" i="32"/>
  <c r="BG52" i="32" s="1"/>
  <c r="AN52" i="32" s="1"/>
  <c r="BF52" i="32"/>
  <c r="U52" i="32"/>
  <c r="Y56" i="32"/>
  <c r="AT61" i="32"/>
  <c r="BV61" i="32"/>
  <c r="BO63" i="32"/>
  <c r="Y66" i="32"/>
  <c r="BM70" i="32"/>
  <c r="BK70" i="32"/>
  <c r="BR84" i="32"/>
  <c r="BU84" i="32"/>
  <c r="BP84" i="32"/>
  <c r="BS84" i="32"/>
  <c r="BM99" i="32"/>
  <c r="BK99" i="32"/>
  <c r="AA99" i="32"/>
  <c r="BM116" i="32"/>
  <c r="BH116" i="32"/>
  <c r="AJ116" i="32"/>
  <c r="BD124" i="32"/>
  <c r="BA124" i="32"/>
  <c r="AI124" i="32"/>
  <c r="CE137" i="32"/>
  <c r="AH137" i="32"/>
  <c r="AZ137" i="32"/>
  <c r="AV137" i="32"/>
  <c r="T137" i="32"/>
  <c r="CA137" i="32"/>
  <c r="CB137" i="32"/>
  <c r="BX137" i="32"/>
  <c r="X137" i="32"/>
  <c r="CC143" i="32"/>
  <c r="AZ143" i="32"/>
  <c r="AX143" i="32"/>
  <c r="AT143" i="32"/>
  <c r="T143" i="32"/>
  <c r="BY143" i="32"/>
  <c r="BZ143" i="32"/>
  <c r="BV143" i="32"/>
  <c r="X143" i="32"/>
  <c r="U158" i="32"/>
  <c r="V158" i="32"/>
  <c r="BF161" i="32"/>
  <c r="BB161" i="32"/>
  <c r="Z161" i="32"/>
  <c r="V176" i="32"/>
  <c r="U176" i="32"/>
  <c r="CC189" i="32"/>
  <c r="AV189" i="32"/>
  <c r="AH189" i="32"/>
  <c r="T189" i="32"/>
  <c r="BY189" i="32"/>
  <c r="X189" i="32"/>
  <c r="CB189" i="32"/>
  <c r="AZ189" i="32"/>
  <c r="BG191" i="32"/>
  <c r="BM196" i="32"/>
  <c r="AA196" i="32"/>
  <c r="BY225" i="32"/>
  <c r="AL225" i="32"/>
  <c r="BR228" i="32"/>
  <c r="AP228" i="32"/>
  <c r="U284" i="32"/>
  <c r="V284" i="32"/>
  <c r="AB21" i="32"/>
  <c r="BT21" i="32"/>
  <c r="AL38" i="32"/>
  <c r="BJ45" i="32"/>
  <c r="BL45" i="32" s="1"/>
  <c r="AJ45" i="32" s="1"/>
  <c r="BQ47" i="32"/>
  <c r="CA56" i="32"/>
  <c r="CA71" i="32"/>
  <c r="BW71" i="32"/>
  <c r="BM79" i="32"/>
  <c r="BK79" i="32"/>
  <c r="BD88" i="32"/>
  <c r="BA88" i="32"/>
  <c r="BF88" i="32"/>
  <c r="AL30" i="32"/>
  <c r="X35" i="32"/>
  <c r="AV35" i="32"/>
  <c r="BV35" i="32"/>
  <c r="X38" i="32"/>
  <c r="BZ38" i="32"/>
  <c r="BB39" i="32"/>
  <c r="BV43" i="32"/>
  <c r="AL45" i="32"/>
  <c r="AV45" i="32"/>
  <c r="BV45" i="32"/>
  <c r="W47" i="32"/>
  <c r="BE47" i="32"/>
  <c r="AI47" i="32" s="1"/>
  <c r="BI56" i="32"/>
  <c r="BM56" i="32"/>
  <c r="V59" i="32"/>
  <c r="U59" i="32"/>
  <c r="AY62" i="32"/>
  <c r="AU62" i="32"/>
  <c r="T62" i="32"/>
  <c r="CA62" i="32"/>
  <c r="BW62" i="32"/>
  <c r="CB62" i="32"/>
  <c r="W63" i="32"/>
  <c r="BM71" i="32"/>
  <c r="BJ71" i="32"/>
  <c r="AZ71" i="32"/>
  <c r="AM71" i="32" s="1"/>
  <c r="BR72" i="32"/>
  <c r="BQ72" i="32"/>
  <c r="AK72" i="32"/>
  <c r="CC151" i="32"/>
  <c r="AB149" i="32"/>
  <c r="CE155" i="32"/>
  <c r="AX155" i="32"/>
  <c r="T155" i="32"/>
  <c r="CA155" i="32"/>
  <c r="BZ155" i="32"/>
  <c r="X155" i="32"/>
  <c r="BV155" i="32"/>
  <c r="BR156" i="32"/>
  <c r="BO156" i="32"/>
  <c r="W156" i="32"/>
  <c r="BL169" i="32"/>
  <c r="CE171" i="32"/>
  <c r="AZ171" i="32"/>
  <c r="AV171" i="32"/>
  <c r="T171" i="32"/>
  <c r="CA171" i="32"/>
  <c r="BV171" i="32"/>
  <c r="X171" i="32"/>
  <c r="BZ171" i="32"/>
  <c r="BT173" i="32"/>
  <c r="BQ173" i="32"/>
  <c r="AK173" i="32"/>
  <c r="W173" i="32"/>
  <c r="BU173" i="32"/>
  <c r="BS173" i="32"/>
  <c r="BM182" i="32"/>
  <c r="BN182" i="32"/>
  <c r="BJ182" i="32"/>
  <c r="BH182" i="32"/>
  <c r="AW183" i="32"/>
  <c r="CC183" i="32"/>
  <c r="AE183" i="32" s="1"/>
  <c r="Y183" i="32"/>
  <c r="BY183" i="32"/>
  <c r="AC183" i="32"/>
  <c r="BM205" i="32"/>
  <c r="BH205" i="32"/>
  <c r="AA205" i="32"/>
  <c r="BN205" i="32"/>
  <c r="BL205" i="32"/>
  <c r="BK264" i="32"/>
  <c r="V264" i="32"/>
  <c r="BJ264" i="32"/>
  <c r="BD268" i="32"/>
  <c r="BB268" i="32"/>
  <c r="BA268" i="32"/>
  <c r="BG268" i="32"/>
  <c r="BF268" i="32"/>
  <c r="Z268" i="32"/>
  <c r="BS29" i="32"/>
  <c r="BY30" i="32"/>
  <c r="BJ43" i="32"/>
  <c r="BL43" i="32" s="1"/>
  <c r="AJ43" i="32" s="1"/>
  <c r="BD53" i="32"/>
  <c r="BA53" i="32"/>
  <c r="BF53" i="32"/>
  <c r="Z53" i="32"/>
  <c r="AW56" i="32"/>
  <c r="AZ56" i="32" s="1"/>
  <c r="AM56" i="32" s="1"/>
  <c r="T56" i="32"/>
  <c r="BX56" i="32"/>
  <c r="BM62" i="32"/>
  <c r="BJ62" i="32"/>
  <c r="BL62" i="32" s="1"/>
  <c r="AJ62" i="32" s="1"/>
  <c r="BR63" i="32"/>
  <c r="BQ63" i="32"/>
  <c r="AK63" i="32"/>
  <c r="BR120" i="32"/>
  <c r="AK120" i="32"/>
  <c r="BQ120" i="32"/>
  <c r="U131" i="32"/>
  <c r="V131" i="32"/>
  <c r="BN138" i="32"/>
  <c r="AA138" i="32"/>
  <c r="BF144" i="32"/>
  <c r="BG144" i="32"/>
  <c r="AC7" i="32"/>
  <c r="Z8" i="32"/>
  <c r="AK9" i="32"/>
  <c r="BG9" i="32"/>
  <c r="BP11" i="32"/>
  <c r="BK12" i="32"/>
  <c r="Z16" i="32"/>
  <c r="X18" i="32"/>
  <c r="AL18" i="32"/>
  <c r="AW18" i="32"/>
  <c r="AZ18" i="32" s="1"/>
  <c r="AM18" i="32" s="1"/>
  <c r="BX18" i="32"/>
  <c r="W20" i="32"/>
  <c r="X21" i="32"/>
  <c r="AT21" i="32"/>
  <c r="BN21" i="32"/>
  <c r="CC21" i="32"/>
  <c r="BJ25" i="32"/>
  <c r="BL25" i="32" s="1"/>
  <c r="AJ25" i="32" s="1"/>
  <c r="W26" i="32"/>
  <c r="BG26" i="32"/>
  <c r="AL27" i="32"/>
  <c r="BP27" i="32"/>
  <c r="AC29" i="32"/>
  <c r="AX30" i="32"/>
  <c r="AC35" i="32"/>
  <c r="BY35" i="32"/>
  <c r="CB35" i="32" s="1"/>
  <c r="AQ35" i="32" s="1"/>
  <c r="BJ38" i="32"/>
  <c r="BF39" i="32"/>
  <c r="T43" i="32"/>
  <c r="BH43" i="32"/>
  <c r="BY43" i="32"/>
  <c r="T45" i="32"/>
  <c r="BZ45" i="32"/>
  <c r="BO47" i="32"/>
  <c r="BN48" i="32"/>
  <c r="BH56" i="32"/>
  <c r="BM61" i="32"/>
  <c r="BK61" i="32"/>
  <c r="BW61" i="32"/>
  <c r="AT70" i="32"/>
  <c r="BV70" i="32"/>
  <c r="AQ70" i="32"/>
  <c r="BL71" i="32"/>
  <c r="BO72" i="32"/>
  <c r="BM80" i="32"/>
  <c r="BK80" i="32"/>
  <c r="BD83" i="32"/>
  <c r="BB83" i="32"/>
  <c r="U83" i="32"/>
  <c r="W84" i="32"/>
  <c r="BY98" i="32"/>
  <c r="CB98" i="32"/>
  <c r="BP101" i="32"/>
  <c r="BR101" i="32"/>
  <c r="AB101" i="32"/>
  <c r="BF117" i="32"/>
  <c r="BE117" i="32"/>
  <c r="BA117" i="32"/>
  <c r="AI117" i="32"/>
  <c r="BF125" i="32"/>
  <c r="BD125" i="32"/>
  <c r="AN125" i="32"/>
  <c r="CE128" i="32"/>
  <c r="AZ128" i="32"/>
  <c r="AH128" i="32"/>
  <c r="AX128" i="32"/>
  <c r="AV128" i="32"/>
  <c r="T128" i="32"/>
  <c r="CA128" i="32"/>
  <c r="BV128" i="32"/>
  <c r="X128" i="32"/>
  <c r="CB128" i="32"/>
  <c r="BX128" i="32"/>
  <c r="U140" i="32"/>
  <c r="V140" i="32"/>
  <c r="BC144" i="32"/>
  <c r="AT155" i="32"/>
  <c r="BI160" i="32"/>
  <c r="AO160" i="32"/>
  <c r="BM160" i="32"/>
  <c r="BD164" i="32"/>
  <c r="BB164" i="32"/>
  <c r="Z164" i="32"/>
  <c r="BI170" i="32"/>
  <c r="AO170" i="32"/>
  <c r="BM170" i="32"/>
  <c r="BR178" i="32"/>
  <c r="BQ178" i="32"/>
  <c r="AK178" i="32"/>
  <c r="BO178" i="32"/>
  <c r="W178" i="32"/>
  <c r="CE187" i="32"/>
  <c r="CC185" i="32"/>
  <c r="CD185" i="32" s="1"/>
  <c r="AX187" i="32"/>
  <c r="T187" i="32"/>
  <c r="AE185" i="32"/>
  <c r="CA187" i="32"/>
  <c r="BZ187" i="32"/>
  <c r="X187" i="32"/>
  <c r="BV187" i="32"/>
  <c r="BT188" i="32"/>
  <c r="W188" i="32"/>
  <c r="BU188" i="32"/>
  <c r="BR192" i="32"/>
  <c r="AB192" i="32"/>
  <c r="AA57" i="32"/>
  <c r="AX57" i="32"/>
  <c r="BW57" i="32"/>
  <c r="U65" i="32"/>
  <c r="W66" i="32"/>
  <c r="BO66" i="32"/>
  <c r="U74" i="32"/>
  <c r="X81" i="32"/>
  <c r="BX81" i="32"/>
  <c r="AZ83" i="32"/>
  <c r="BZ83" i="32"/>
  <c r="BJ89" i="32"/>
  <c r="BS90" i="32"/>
  <c r="AC92" i="32"/>
  <c r="AW92" i="32"/>
  <c r="AZ92" i="32" s="1"/>
  <c r="AM92" i="32" s="1"/>
  <c r="BX92" i="32"/>
  <c r="AA93" i="32"/>
  <c r="AU97" i="32"/>
  <c r="CA97" i="32"/>
  <c r="Z98" i="32"/>
  <c r="BF98" i="32"/>
  <c r="AV101" i="32"/>
  <c r="AM102" i="32"/>
  <c r="AA106" i="32"/>
  <c r="X107" i="32"/>
  <c r="AV107" i="32"/>
  <c r="BP107" i="32"/>
  <c r="AK108" i="32"/>
  <c r="AY108" i="32"/>
  <c r="BL110" i="32"/>
  <c r="BA111" i="32"/>
  <c r="W115" i="32"/>
  <c r="BE115" i="32"/>
  <c r="AD116" i="32"/>
  <c r="AV116" i="32"/>
  <c r="BP116" i="32"/>
  <c r="BU117" i="32"/>
  <c r="X119" i="32"/>
  <c r="AX119" i="32"/>
  <c r="BV119" i="32"/>
  <c r="BM120" i="32"/>
  <c r="BO124" i="32"/>
  <c r="BN128" i="32"/>
  <c r="AA129" i="32"/>
  <c r="BA133" i="32"/>
  <c r="BS133" i="32"/>
  <c r="W135" i="32"/>
  <c r="BO135" i="32"/>
  <c r="BN137" i="32"/>
  <c r="BA142" i="32"/>
  <c r="BU142" i="32"/>
  <c r="BL143" i="32"/>
  <c r="AK144" i="32"/>
  <c r="AL146" i="32"/>
  <c r="BH146" i="32"/>
  <c r="CB146" i="32"/>
  <c r="W147" i="32"/>
  <c r="BO147" i="32"/>
  <c r="AI151" i="32"/>
  <c r="BC156" i="32"/>
  <c r="AC160" i="32"/>
  <c r="BC160" i="32"/>
  <c r="AC162" i="32"/>
  <c r="AU162" i="32"/>
  <c r="BW162" i="32"/>
  <c r="BX164" i="32"/>
  <c r="AA165" i="32"/>
  <c r="AB167" i="32"/>
  <c r="AH169" i="32"/>
  <c r="AX169" i="32"/>
  <c r="BX169" i="32"/>
  <c r="AC170" i="32"/>
  <c r="CC170" i="32"/>
  <c r="AE170" i="32" s="1"/>
  <c r="BL171" i="32"/>
  <c r="BG173" i="32"/>
  <c r="AZ174" i="32"/>
  <c r="BG178" i="32"/>
  <c r="X179" i="32"/>
  <c r="AX179" i="32"/>
  <c r="BV179" i="32"/>
  <c r="AK180" i="32"/>
  <c r="BE180" i="32"/>
  <c r="AH182" i="32"/>
  <c r="CB182" i="32"/>
  <c r="BQ183" i="32"/>
  <c r="BA188" i="32"/>
  <c r="BJ189" i="32"/>
  <c r="AK191" i="32"/>
  <c r="BO191" i="32"/>
  <c r="BM197" i="32"/>
  <c r="BH197" i="32"/>
  <c r="BN197" i="32"/>
  <c r="BJ197" i="32"/>
  <c r="CE198" i="32"/>
  <c r="Y198" i="32"/>
  <c r="BK200" i="32"/>
  <c r="BN200" i="32"/>
  <c r="BJ200" i="32"/>
  <c r="BR201" i="32"/>
  <c r="BS201" i="32"/>
  <c r="BO201" i="32"/>
  <c r="AB201" i="32"/>
  <c r="BR209" i="32"/>
  <c r="BU209" i="32"/>
  <c r="BP209" i="32"/>
  <c r="AM215" i="32"/>
  <c r="AH215" i="32"/>
  <c r="AI219" i="32"/>
  <c r="U221" i="32"/>
  <c r="V221" i="32"/>
  <c r="BN234" i="32"/>
  <c r="BK234" i="32"/>
  <c r="AA237" i="32"/>
  <c r="CE246" i="32"/>
  <c r="CC246" i="32"/>
  <c r="AW246" i="32"/>
  <c r="CA246" i="32"/>
  <c r="AC246" i="32"/>
  <c r="BX246" i="32"/>
  <c r="CE251" i="32"/>
  <c r="AX251" i="32"/>
  <c r="AV251" i="32"/>
  <c r="T251" i="32"/>
  <c r="CA251" i="32"/>
  <c r="BZ251" i="32"/>
  <c r="BX251" i="32"/>
  <c r="X251" i="32"/>
  <c r="BB254" i="32"/>
  <c r="AN254" i="32"/>
  <c r="Z254" i="32"/>
  <c r="BT255" i="32"/>
  <c r="BO255" i="32"/>
  <c r="Z266" i="32"/>
  <c r="Y266" i="32"/>
  <c r="AX303" i="32"/>
  <c r="AV303" i="32"/>
  <c r="X303" i="32"/>
  <c r="BV303" i="32"/>
  <c r="Z316" i="32"/>
  <c r="Y316" i="32"/>
  <c r="BK320" i="32"/>
  <c r="BM320" i="32"/>
  <c r="AO320" i="32"/>
  <c r="AJ320" i="32"/>
  <c r="BH320" i="32"/>
  <c r="AW97" i="32"/>
  <c r="AJ98" i="32"/>
  <c r="BN98" i="32"/>
  <c r="AU102" i="32"/>
  <c r="BU108" i="32"/>
  <c r="AH116" i="32"/>
  <c r="AX116" i="32"/>
  <c r="BV116" i="32"/>
  <c r="AK117" i="32"/>
  <c r="AK124" i="32"/>
  <c r="BQ124" i="32"/>
  <c r="BE126" i="32"/>
  <c r="BY133" i="32"/>
  <c r="Z134" i="32"/>
  <c r="BQ144" i="32"/>
  <c r="BH155" i="32"/>
  <c r="BE156" i="32"/>
  <c r="AL169" i="32"/>
  <c r="BZ169" i="32"/>
  <c r="BN171" i="32"/>
  <c r="AL182" i="32"/>
  <c r="BH187" i="32"/>
  <c r="BE188" i="32"/>
  <c r="BL189" i="32"/>
  <c r="BS191" i="32"/>
  <c r="CC205" i="32"/>
  <c r="AT205" i="32"/>
  <c r="T205" i="32"/>
  <c r="AB203" i="32"/>
  <c r="BY205" i="32"/>
  <c r="BZ205" i="32"/>
  <c r="CE218" i="32"/>
  <c r="AZ218" i="32"/>
  <c r="AW218" i="32"/>
  <c r="AT218" i="32"/>
  <c r="T218" i="32"/>
  <c r="CA218" i="32"/>
  <c r="BY218" i="32"/>
  <c r="AC218" i="32"/>
  <c r="BV218" i="32"/>
  <c r="X218" i="32"/>
  <c r="BR224" i="32"/>
  <c r="BP224" i="32"/>
  <c r="AB224" i="32"/>
  <c r="W224" i="32"/>
  <c r="BU224" i="32"/>
  <c r="BR242" i="32"/>
  <c r="BQ242" i="32"/>
  <c r="BO242" i="32"/>
  <c r="W242" i="32"/>
  <c r="BR278" i="32"/>
  <c r="W278" i="32"/>
  <c r="BQ278" i="32"/>
  <c r="BO278" i="32"/>
  <c r="BR314" i="32"/>
  <c r="BO314" i="32"/>
  <c r="W314" i="32"/>
  <c r="BK315" i="32"/>
  <c r="V315" i="32"/>
  <c r="AA315" i="32"/>
  <c r="Z332" i="32"/>
  <c r="Y332" i="32"/>
  <c r="AM57" i="32"/>
  <c r="BK57" i="32"/>
  <c r="CE57" i="32"/>
  <c r="BB65" i="32"/>
  <c r="AK66" i="32"/>
  <c r="BT66" i="32"/>
  <c r="BB74" i="32"/>
  <c r="AK75" i="32"/>
  <c r="BT75" i="32"/>
  <c r="W80" i="32"/>
  <c r="BS80" i="32"/>
  <c r="AC83" i="32"/>
  <c r="AC84" i="32"/>
  <c r="AA89" i="32"/>
  <c r="BL89" i="32"/>
  <c r="AJ89" i="32" s="1"/>
  <c r="W90" i="32"/>
  <c r="AV90" i="32"/>
  <c r="X92" i="32"/>
  <c r="AT92" i="32"/>
  <c r="AX92" i="32" s="1"/>
  <c r="AH92" i="32" s="1"/>
  <c r="BI93" i="32"/>
  <c r="AB95" i="32"/>
  <c r="Y97" i="32"/>
  <c r="AN98" i="32"/>
  <c r="AJ101" i="32"/>
  <c r="CB101" i="32"/>
  <c r="AC102" i="32"/>
  <c r="BQ102" i="32"/>
  <c r="BM106" i="32"/>
  <c r="AL107" i="32"/>
  <c r="BX107" i="32"/>
  <c r="BW108" i="32"/>
  <c r="Y111" i="32"/>
  <c r="CA111" i="32"/>
  <c r="BA115" i="32"/>
  <c r="BU115" i="32"/>
  <c r="T116" i="32"/>
  <c r="BZ116" i="32"/>
  <c r="BO117" i="32"/>
  <c r="AL119" i="32"/>
  <c r="BJ119" i="32"/>
  <c r="BS124" i="32"/>
  <c r="AA126" i="32"/>
  <c r="Z131" i="32"/>
  <c r="W133" i="32"/>
  <c r="BO133" i="32"/>
  <c r="BB134" i="32"/>
  <c r="AK135" i="32"/>
  <c r="BE135" i="32"/>
  <c r="BU135" i="32"/>
  <c r="BH137" i="32"/>
  <c r="Z140" i="32"/>
  <c r="W142" i="32"/>
  <c r="BG142" i="32"/>
  <c r="AJ143" i="32"/>
  <c r="BS144" i="32"/>
  <c r="AX146" i="32"/>
  <c r="BV146" i="32"/>
  <c r="BC147" i="32"/>
  <c r="BU147" i="32"/>
  <c r="BJ152" i="32"/>
  <c r="AI153" i="32"/>
  <c r="AJ155" i="32"/>
  <c r="BJ155" i="32"/>
  <c r="AI156" i="32"/>
  <c r="Z158" i="32"/>
  <c r="AP161" i="32"/>
  <c r="BK162" i="32"/>
  <c r="CC167" i="32"/>
  <c r="CD167" i="32" s="1"/>
  <c r="T169" i="32"/>
  <c r="AT169" i="32"/>
  <c r="CB169" i="32"/>
  <c r="Y170" i="32"/>
  <c r="AJ171" i="32"/>
  <c r="Y176" i="32"/>
  <c r="AL179" i="32"/>
  <c r="CB179" i="32"/>
  <c r="T182" i="32"/>
  <c r="AV182" i="32"/>
  <c r="AJ187" i="32"/>
  <c r="BJ187" i="32"/>
  <c r="AI188" i="32"/>
  <c r="BG188" i="32"/>
  <c r="BN189" i="32"/>
  <c r="BH192" i="32"/>
  <c r="CC197" i="32"/>
  <c r="AH197" i="32"/>
  <c r="BY197" i="32"/>
  <c r="CB197" i="32"/>
  <c r="AV197" i="32"/>
  <c r="CE200" i="32"/>
  <c r="AZ200" i="32"/>
  <c r="AH200" i="32"/>
  <c r="T200" i="32"/>
  <c r="AT200" i="32"/>
  <c r="CA200" i="32"/>
  <c r="BX200" i="32"/>
  <c r="AL200" i="32"/>
  <c r="CB200" i="32"/>
  <c r="BF201" i="32"/>
  <c r="BA201" i="32"/>
  <c r="W201" i="32"/>
  <c r="X205" i="32"/>
  <c r="BV205" i="32"/>
  <c r="BF209" i="32"/>
  <c r="BC209" i="32"/>
  <c r="W209" i="32"/>
  <c r="V223" i="32"/>
  <c r="BK223" i="32"/>
  <c r="CE236" i="32"/>
  <c r="AX236" i="32"/>
  <c r="T236" i="32"/>
  <c r="CA236" i="32"/>
  <c r="CB236" i="32"/>
  <c r="BX236" i="32"/>
  <c r="X236" i="32"/>
  <c r="BL237" i="32"/>
  <c r="AL246" i="32"/>
  <c r="BR250" i="32"/>
  <c r="BP250" i="32"/>
  <c r="AK250" i="32"/>
  <c r="W250" i="32"/>
  <c r="BU250" i="32"/>
  <c r="AW259" i="32"/>
  <c r="Y259" i="32"/>
  <c r="AE257" i="32"/>
  <c r="AZ259" i="32"/>
  <c r="T259" i="32"/>
  <c r="AB257" i="32"/>
  <c r="BY259" i="32"/>
  <c r="BZ259" i="32"/>
  <c r="BX259" i="32"/>
  <c r="BR273" i="32"/>
  <c r="BQ273" i="32"/>
  <c r="BO273" i="32"/>
  <c r="W273" i="32"/>
  <c r="BQ287" i="32"/>
  <c r="BO287" i="32"/>
  <c r="BR290" i="32"/>
  <c r="BT290" i="32"/>
  <c r="BP290" i="32"/>
  <c r="W290" i="32"/>
  <c r="BU290" i="32"/>
  <c r="BO290" i="32"/>
  <c r="AK206" i="32"/>
  <c r="BS206" i="32"/>
  <c r="Z214" i="32"/>
  <c r="BE214" i="32"/>
  <c r="AN216" i="32"/>
  <c r="BP216" i="32"/>
  <c r="BL218" i="32"/>
  <c r="AB223" i="32"/>
  <c r="BA224" i="32"/>
  <c r="V225" i="32"/>
  <c r="Z227" i="32"/>
  <c r="BN228" i="32"/>
  <c r="AE230" i="32"/>
  <c r="AC232" i="32"/>
  <c r="BO232" i="32"/>
  <c r="AV233" i="32"/>
  <c r="AK237" i="32"/>
  <c r="BQ237" i="32"/>
  <c r="BP241" i="32"/>
  <c r="BD242" i="32"/>
  <c r="V246" i="32"/>
  <c r="BC250" i="32"/>
  <c r="BN251" i="32"/>
  <c r="BO252" i="32"/>
  <c r="BV254" i="32"/>
  <c r="BK255" i="32"/>
  <c r="BN259" i="32"/>
  <c r="AK260" i="32"/>
  <c r="AA261" i="32"/>
  <c r="AB263" i="32"/>
  <c r="AH264" i="32"/>
  <c r="BV264" i="32"/>
  <c r="AA268" i="32"/>
  <c r="AA269" i="32"/>
  <c r="BN269" i="32"/>
  <c r="BA270" i="32"/>
  <c r="AL272" i="32"/>
  <c r="BZ272" i="32"/>
  <c r="BE273" i="32"/>
  <c r="AM290" i="32"/>
  <c r="AY290" i="32"/>
  <c r="Y290" i="32"/>
  <c r="CE290" i="32"/>
  <c r="AU290" i="32"/>
  <c r="BS291" i="32"/>
  <c r="BB294" i="32"/>
  <c r="BC294" i="32"/>
  <c r="Z300" i="32"/>
  <c r="Y300" i="32"/>
  <c r="BO306" i="32"/>
  <c r="BR306" i="32"/>
  <c r="W306" i="32"/>
  <c r="AO307" i="32"/>
  <c r="Y326" i="32"/>
  <c r="AB324" i="32"/>
  <c r="BM330" i="32"/>
  <c r="BJ330" i="32"/>
  <c r="BL330" i="32"/>
  <c r="AJ330" i="32"/>
  <c r="AA330" i="32"/>
  <c r="BS339" i="32"/>
  <c r="BP339" i="32"/>
  <c r="BE224" i="32"/>
  <c r="AK232" i="32"/>
  <c r="BQ232" i="32"/>
  <c r="BH236" i="32"/>
  <c r="BX241" i="32"/>
  <c r="Z245" i="32"/>
  <c r="BG250" i="32"/>
  <c r="BS252" i="32"/>
  <c r="AB261" i="32"/>
  <c r="AV264" i="32"/>
  <c r="BX264" i="32"/>
  <c r="CE279" i="32"/>
  <c r="AT279" i="32"/>
  <c r="CA279" i="32"/>
  <c r="BX279" i="32"/>
  <c r="BV279" i="32"/>
  <c r="X279" i="32"/>
  <c r="BK282" i="32"/>
  <c r="BN282" i="32"/>
  <c r="AJ282" i="32"/>
  <c r="AA282" i="32"/>
  <c r="BM288" i="32"/>
  <c r="BN288" i="32"/>
  <c r="BK288" i="32"/>
  <c r="AA288" i="32"/>
  <c r="BH288" i="32"/>
  <c r="AW291" i="32"/>
  <c r="CC291" i="32"/>
  <c r="AZ291" i="32"/>
  <c r="T291" i="32"/>
  <c r="CA291" i="32"/>
  <c r="AL291" i="32"/>
  <c r="X291" i="32"/>
  <c r="BX291" i="32"/>
  <c r="AV291" i="32"/>
  <c r="BL294" i="32"/>
  <c r="AJ294" i="32"/>
  <c r="AK327" i="32"/>
  <c r="BR327" i="32"/>
  <c r="AK334" i="32"/>
  <c r="BR334" i="32"/>
  <c r="BQ334" i="32"/>
  <c r="BR336" i="32"/>
  <c r="BO336" i="32"/>
  <c r="W336" i="32"/>
  <c r="BT336" i="32"/>
  <c r="BD338" i="32"/>
  <c r="BA338" i="32"/>
  <c r="U338" i="32"/>
  <c r="BE206" i="32"/>
  <c r="AA209" i="32"/>
  <c r="AP214" i="32"/>
  <c r="BR214" i="32"/>
  <c r="W216" i="32"/>
  <c r="BU216" i="32"/>
  <c r="Z221" i="32"/>
  <c r="X228" i="32"/>
  <c r="AX228" i="32"/>
  <c r="BY228" i="32"/>
  <c r="AW232" i="32"/>
  <c r="Z234" i="32"/>
  <c r="AJ236" i="32"/>
  <c r="BK236" i="32"/>
  <c r="W237" i="32"/>
  <c r="BE237" i="32"/>
  <c r="AB239" i="32"/>
  <c r="AM241" i="32"/>
  <c r="AI242" i="32"/>
  <c r="BJ243" i="32"/>
  <c r="BA245" i="32"/>
  <c r="AB251" i="32"/>
  <c r="BJ251" i="32"/>
  <c r="AZ254" i="32"/>
  <c r="AJ259" i="32"/>
  <c r="BJ259" i="32"/>
  <c r="W260" i="32"/>
  <c r="BS260" i="32"/>
  <c r="AH261" i="32"/>
  <c r="AZ261" i="32"/>
  <c r="BZ261" i="32"/>
  <c r="AX264" i="32"/>
  <c r="U266" i="32"/>
  <c r="W266" i="32" s="1"/>
  <c r="BH269" i="32"/>
  <c r="BG270" i="32"/>
  <c r="X272" i="32"/>
  <c r="AZ272" i="32"/>
  <c r="AA273" i="32"/>
  <c r="BY277" i="32"/>
  <c r="CB277" i="32"/>
  <c r="AL277" i="32"/>
  <c r="BV277" i="32"/>
  <c r="AV279" i="32"/>
  <c r="BG281" i="32"/>
  <c r="BH282" i="32"/>
  <c r="CE286" i="32"/>
  <c r="AW286" i="32"/>
  <c r="CE284" i="32"/>
  <c r="CA286" i="32"/>
  <c r="BZ286" i="32"/>
  <c r="AL286" i="32"/>
  <c r="AJ288" i="32"/>
  <c r="BJ288" i="32"/>
  <c r="AQ290" i="32"/>
  <c r="BW290" i="32"/>
  <c r="AX291" i="32"/>
  <c r="BD294" i="32"/>
  <c r="AU295" i="32"/>
  <c r="CC295" i="32"/>
  <c r="AE295" i="32" s="1"/>
  <c r="Y295" i="32"/>
  <c r="AW295" i="32"/>
  <c r="T295" i="32"/>
  <c r="CA295" i="32"/>
  <c r="BX295" i="32"/>
  <c r="AZ311" i="32"/>
  <c r="AW311" i="32"/>
  <c r="CB311" i="32"/>
  <c r="BZ311" i="32"/>
  <c r="BV311" i="32"/>
  <c r="U303" i="32"/>
  <c r="AW318" i="32"/>
  <c r="BW318" i="32"/>
  <c r="AV319" i="32"/>
  <c r="BW319" i="32"/>
  <c r="BU320" i="32"/>
  <c r="AC327" i="32"/>
  <c r="AX327" i="32"/>
  <c r="CC327" i="32"/>
  <c r="CD327" i="32" s="1"/>
  <c r="AU331" i="32"/>
  <c r="AT334" i="32"/>
  <c r="BM338" i="32"/>
  <c r="BH339" i="32"/>
  <c r="AB281" i="32"/>
  <c r="BO281" i="32"/>
  <c r="AA284" i="32"/>
  <c r="Z287" i="32"/>
  <c r="BE287" i="32"/>
  <c r="AH296" i="32"/>
  <c r="AV296" i="32"/>
  <c r="BX296" i="32"/>
  <c r="AC299" i="32"/>
  <c r="AX299" i="32"/>
  <c r="BY299" i="32"/>
  <c r="BQ302" i="32"/>
  <c r="BA303" i="32"/>
  <c r="Y308" i="32"/>
  <c r="AA308" i="32" s="1"/>
  <c r="AY315" i="32"/>
  <c r="AE316" i="32"/>
  <c r="AH318" i="32"/>
  <c r="BB318" i="32"/>
  <c r="CC318" i="32"/>
  <c r="AD318" i="32" s="1"/>
  <c r="AH319" i="32"/>
  <c r="AX319" i="32"/>
  <c r="BX319" i="32"/>
  <c r="BO320" i="32"/>
  <c r="AH322" i="32"/>
  <c r="CA322" i="32"/>
  <c r="BU326" i="32"/>
  <c r="T327" i="32"/>
  <c r="AH327" i="32"/>
  <c r="Z328" i="32"/>
  <c r="BB328" i="32"/>
  <c r="AZ330" i="32"/>
  <c r="BS330" i="32"/>
  <c r="AB332" i="32"/>
  <c r="Y334" i="32"/>
  <c r="BB334" i="32"/>
  <c r="CC334" i="32"/>
  <c r="Z335" i="32"/>
  <c r="BK335" i="32"/>
  <c r="BU338" i="32"/>
  <c r="T339" i="32"/>
  <c r="BL339" i="32"/>
  <c r="AK281" i="32"/>
  <c r="BS281" i="32"/>
  <c r="AX282" i="32"/>
  <c r="BZ282" i="32"/>
  <c r="BF287" i="32"/>
  <c r="AH288" i="32"/>
  <c r="AX288" i="32"/>
  <c r="BH291" i="32"/>
  <c r="BH295" i="32"/>
  <c r="T296" i="32"/>
  <c r="AL296" i="32"/>
  <c r="AX296" i="32"/>
  <c r="BZ296" i="32"/>
  <c r="AL298" i="32"/>
  <c r="T299" i="32"/>
  <c r="AH299" i="32"/>
  <c r="CB299" i="32"/>
  <c r="AC302" i="32"/>
  <c r="Z303" i="32"/>
  <c r="BE303" i="32"/>
  <c r="BM304" i="32"/>
  <c r="AL306" i="32"/>
  <c r="AK307" i="32"/>
  <c r="BQ307" i="32"/>
  <c r="AE308" i="32"/>
  <c r="X310" i="32"/>
  <c r="BQ310" i="32"/>
  <c r="AA312" i="32"/>
  <c r="AT312" i="32"/>
  <c r="BW312" i="32"/>
  <c r="AJ314" i="32"/>
  <c r="V316" i="32"/>
  <c r="CC316" i="32"/>
  <c r="CD316" i="32" s="1"/>
  <c r="AQ318" i="32"/>
  <c r="BG318" i="32"/>
  <c r="AL319" i="32"/>
  <c r="BG319" i="32"/>
  <c r="W320" i="32"/>
  <c r="BP320" i="32"/>
  <c r="T322" i="32"/>
  <c r="AV322" i="32"/>
  <c r="CC322" i="32"/>
  <c r="AV323" i="32"/>
  <c r="BZ323" i="32"/>
  <c r="AK326" i="32"/>
  <c r="V327" i="32"/>
  <c r="AL327" i="32"/>
  <c r="BX327" i="32"/>
  <c r="AI328" i="32"/>
  <c r="BE328" i="32"/>
  <c r="AH334" i="32"/>
  <c r="AJ339" i="32"/>
  <c r="AL8" i="32"/>
  <c r="BV8" i="32"/>
  <c r="BF29" i="32"/>
  <c r="U36" i="32"/>
  <c r="BR44" i="32"/>
  <c r="BO44" i="32"/>
  <c r="BS44" i="32"/>
  <c r="W44" i="32"/>
  <c r="BQ44" i="32"/>
  <c r="BD48" i="32"/>
  <c r="Z48" i="32"/>
  <c r="CA52" i="32"/>
  <c r="CB52" i="32"/>
  <c r="BV52" i="32"/>
  <c r="X52" i="32"/>
  <c r="BY52" i="32"/>
  <c r="AL52" i="32"/>
  <c r="BD61" i="32"/>
  <c r="BF61" i="32"/>
  <c r="BA61" i="32"/>
  <c r="BC61" i="32"/>
  <c r="U61" i="32"/>
  <c r="X63" i="32"/>
  <c r="BY63" i="32"/>
  <c r="CA65" i="32"/>
  <c r="BY65" i="32"/>
  <c r="CB65" i="32"/>
  <c r="BV65" i="32"/>
  <c r="AC65" i="32"/>
  <c r="BX65" i="32"/>
  <c r="CE74" i="32"/>
  <c r="AV74" i="32"/>
  <c r="AH74" i="32"/>
  <c r="Y74" i="32"/>
  <c r="T74" i="32"/>
  <c r="AX74" i="32"/>
  <c r="BX74" i="32"/>
  <c r="BD79" i="32"/>
  <c r="BG79" i="32" s="1"/>
  <c r="AN79" i="32" s="1"/>
  <c r="BC79" i="32"/>
  <c r="BB79" i="32"/>
  <c r="Z79" i="32"/>
  <c r="BF79" i="32"/>
  <c r="BA79" i="32"/>
  <c r="U79" i="32"/>
  <c r="U99" i="32"/>
  <c r="BF102" i="32"/>
  <c r="BA102" i="32"/>
  <c r="AI102" i="32"/>
  <c r="BG102" i="32"/>
  <c r="BE102" i="32"/>
  <c r="BR138" i="32"/>
  <c r="BU138" i="32"/>
  <c r="W138" i="32"/>
  <c r="BS138" i="32"/>
  <c r="AK138" i="32"/>
  <c r="BQ138" i="32"/>
  <c r="CE207" i="32"/>
  <c r="AT207" i="32"/>
  <c r="AZ207" i="32"/>
  <c r="AH207" i="32"/>
  <c r="AX207" i="32"/>
  <c r="T207" i="32"/>
  <c r="AV207" i="32"/>
  <c r="Y207" i="32"/>
  <c r="U257" i="32"/>
  <c r="V257" i="32"/>
  <c r="AE296" i="32"/>
  <c r="CD296" i="32"/>
  <c r="AF296" i="32"/>
  <c r="AD296" i="32"/>
  <c r="BM298" i="32"/>
  <c r="BK298" i="32"/>
  <c r="BJ298" i="32"/>
  <c r="V298" i="32"/>
  <c r="AA298" i="32"/>
  <c r="BN298" i="32"/>
  <c r="V5" i="32"/>
  <c r="W7" i="32"/>
  <c r="BB7" i="32"/>
  <c r="BG7" i="32"/>
  <c r="BU7" i="32"/>
  <c r="T8" i="32"/>
  <c r="AA8" i="32"/>
  <c r="AT8" i="32"/>
  <c r="BB8" i="32"/>
  <c r="BK8" i="32"/>
  <c r="BX8" i="32"/>
  <c r="AA9" i="32"/>
  <c r="BE9" i="32"/>
  <c r="BP9" i="32"/>
  <c r="X11" i="32"/>
  <c r="AT11" i="32"/>
  <c r="AZ11" i="32"/>
  <c r="BN11" i="32"/>
  <c r="BX11" i="32"/>
  <c r="CC11" i="32"/>
  <c r="AB12" i="32"/>
  <c r="BC12" i="32"/>
  <c r="BO12" i="32"/>
  <c r="BT12" i="32"/>
  <c r="Z14" i="32"/>
  <c r="AA14" i="32" s="1"/>
  <c r="T16" i="32"/>
  <c r="AA16" i="32"/>
  <c r="AT16" i="32"/>
  <c r="BB16" i="32"/>
  <c r="BK16" i="32"/>
  <c r="BX16" i="32"/>
  <c r="AB17" i="32"/>
  <c r="BC17" i="32"/>
  <c r="BO17" i="32"/>
  <c r="BT17" i="32"/>
  <c r="Y18" i="32"/>
  <c r="AX18" i="32"/>
  <c r="AH18" i="32" s="1"/>
  <c r="BL18" i="32"/>
  <c r="AJ18" i="32" s="1"/>
  <c r="BV18" i="32"/>
  <c r="CB18" i="32"/>
  <c r="U20" i="32"/>
  <c r="AC20" i="32"/>
  <c r="BA20" i="32"/>
  <c r="BF20" i="32"/>
  <c r="BS20" i="32"/>
  <c r="V21" i="32"/>
  <c r="AC21" i="32"/>
  <c r="AL21" i="32"/>
  <c r="AX21" i="32"/>
  <c r="BL21" i="32"/>
  <c r="BV21" i="32"/>
  <c r="CB21" i="32"/>
  <c r="U23" i="32"/>
  <c r="T25" i="32"/>
  <c r="AA25" i="32"/>
  <c r="AT25" i="32"/>
  <c r="BB25" i="32"/>
  <c r="BK25" i="32"/>
  <c r="BX25" i="32"/>
  <c r="AA26" i="32"/>
  <c r="BA26" i="32"/>
  <c r="BK26" i="32"/>
  <c r="BN26" i="32" s="1"/>
  <c r="AO26" i="32" s="1"/>
  <c r="BS26" i="32"/>
  <c r="X27" i="32"/>
  <c r="AW27" i="32"/>
  <c r="BJ27" i="32"/>
  <c r="BT27" i="32"/>
  <c r="BZ27" i="32"/>
  <c r="W29" i="32"/>
  <c r="AI29" i="32"/>
  <c r="BB29" i="32"/>
  <c r="BG29" i="32"/>
  <c r="BU29" i="32"/>
  <c r="X30" i="32"/>
  <c r="AT30" i="32"/>
  <c r="AZ30" i="32"/>
  <c r="BN30" i="32"/>
  <c r="BZ30" i="32"/>
  <c r="U32" i="32"/>
  <c r="W32" i="32" s="1"/>
  <c r="BE34" i="32"/>
  <c r="AI34" i="32" s="1"/>
  <c r="BQ34" i="32"/>
  <c r="V35" i="32"/>
  <c r="AT35" i="32"/>
  <c r="AX35" i="32" s="1"/>
  <c r="AH35" i="32" s="1"/>
  <c r="BZ35" i="32"/>
  <c r="AL35" i="32" s="1"/>
  <c r="W36" i="32"/>
  <c r="BC36" i="32"/>
  <c r="BO36" i="32"/>
  <c r="AA38" i="32"/>
  <c r="AT38" i="32"/>
  <c r="BH38" i="32"/>
  <c r="BL38" i="32" s="1"/>
  <c r="AJ38" i="32" s="1"/>
  <c r="CB38" i="32"/>
  <c r="BR39" i="32"/>
  <c r="BS39" i="32"/>
  <c r="BO39" i="32"/>
  <c r="Z39" i="32"/>
  <c r="BU39" i="32"/>
  <c r="BU44" i="32"/>
  <c r="BZ52" i="32"/>
  <c r="BW53" i="32"/>
  <c r="AC53" i="32"/>
  <c r="BY53" i="32"/>
  <c r="AU53" i="32"/>
  <c r="Z59" i="32"/>
  <c r="AA59" i="32" s="1"/>
  <c r="Z61" i="32"/>
  <c r="BB61" i="32"/>
  <c r="BX63" i="32"/>
  <c r="AL65" i="32"/>
  <c r="BZ65" i="32"/>
  <c r="AC66" i="32"/>
  <c r="Z70" i="32"/>
  <c r="BB70" i="32"/>
  <c r="AL74" i="32"/>
  <c r="BZ74" i="32"/>
  <c r="AC75" i="32"/>
  <c r="BD92" i="32"/>
  <c r="BB92" i="32"/>
  <c r="BA92" i="32"/>
  <c r="BE92" i="32" s="1"/>
  <c r="AI92" i="32" s="1"/>
  <c r="U92" i="32"/>
  <c r="BC102" i="32"/>
  <c r="BF120" i="32"/>
  <c r="BC120" i="32"/>
  <c r="AI120" i="32"/>
  <c r="BA120" i="32"/>
  <c r="BG120" i="32"/>
  <c r="U120" i="32"/>
  <c r="BF129" i="32"/>
  <c r="BE129" i="32"/>
  <c r="AI129" i="32"/>
  <c r="BC129" i="32"/>
  <c r="BA129" i="32"/>
  <c r="U129" i="32"/>
  <c r="AC133" i="32"/>
  <c r="BR161" i="32"/>
  <c r="W5" i="32"/>
  <c r="AL16" i="32"/>
  <c r="BV16" i="32"/>
  <c r="AW20" i="32"/>
  <c r="AL25" i="32"/>
  <c r="BV25" i="32"/>
  <c r="U29" i="32"/>
  <c r="V30" i="32"/>
  <c r="BL30" i="32"/>
  <c r="AB34" i="32"/>
  <c r="AK44" i="32"/>
  <c r="AV52" i="32"/>
  <c r="T52" i="32"/>
  <c r="BX52" i="32"/>
  <c r="AV65" i="32"/>
  <c r="Y65" i="32"/>
  <c r="T65" i="32"/>
  <c r="BI66" i="32"/>
  <c r="AO66" i="32"/>
  <c r="BM66" i="32"/>
  <c r="U70" i="32"/>
  <c r="CA72" i="32"/>
  <c r="X72" i="32"/>
  <c r="BY72" i="32"/>
  <c r="BF99" i="32"/>
  <c r="BG99" i="32"/>
  <c r="AI99" i="32"/>
  <c r="BE99" i="32"/>
  <c r="BC99" i="32"/>
  <c r="U102" i="32"/>
  <c r="BO138" i="32"/>
  <c r="BR153" i="32"/>
  <c r="BU153" i="32"/>
  <c r="W153" i="32"/>
  <c r="BS153" i="32"/>
  <c r="BQ153" i="32"/>
  <c r="AK153" i="32"/>
  <c r="CA207" i="32"/>
  <c r="BV207" i="32"/>
  <c r="X207" i="32"/>
  <c r="CB207" i="32"/>
  <c r="BZ207" i="32"/>
  <c r="AC207" i="32"/>
  <c r="BX207" i="32"/>
  <c r="AL207" i="32"/>
  <c r="BO7" i="32"/>
  <c r="BZ8" i="32"/>
  <c r="BY11" i="32"/>
  <c r="V16" i="32"/>
  <c r="BL16" i="32"/>
  <c r="BZ16" i="32"/>
  <c r="U17" i="32"/>
  <c r="AB18" i="32"/>
  <c r="V25" i="32"/>
  <c r="AV25" i="32"/>
  <c r="BZ25" i="32"/>
  <c r="Y27" i="32"/>
  <c r="BL27" i="32"/>
  <c r="BV27" i="32"/>
  <c r="CB27" i="32"/>
  <c r="AK29" i="32"/>
  <c r="BC29" i="32"/>
  <c r="BO29" i="32"/>
  <c r="Y30" i="32"/>
  <c r="AH30" i="32"/>
  <c r="AV30" i="32"/>
  <c r="BH30" i="32"/>
  <c r="BV30" i="32"/>
  <c r="CB30" i="32"/>
  <c r="U34" i="32"/>
  <c r="AK34" i="32"/>
  <c r="BG34" i="32"/>
  <c r="BS34" i="32"/>
  <c r="Z36" i="32"/>
  <c r="BE36" i="32"/>
  <c r="BQ36" i="32"/>
  <c r="BD44" i="32"/>
  <c r="BC44" i="32"/>
  <c r="BE44" i="32" s="1"/>
  <c r="AI44" i="32" s="1"/>
  <c r="BF44" i="32"/>
  <c r="BA44" i="32"/>
  <c r="U44" i="32"/>
  <c r="Y52" i="32"/>
  <c r="AT52" i="32"/>
  <c r="AX52" i="32" s="1"/>
  <c r="AH52" i="32" s="1"/>
  <c r="AP54" i="32"/>
  <c r="BR56" i="32"/>
  <c r="BT56" i="32"/>
  <c r="BO56" i="32"/>
  <c r="W56" i="32"/>
  <c r="BQ56" i="32"/>
  <c r="AB56" i="32"/>
  <c r="BS56" i="32"/>
  <c r="BE61" i="32"/>
  <c r="AI61" i="32" s="1"/>
  <c r="BI63" i="32"/>
  <c r="BM63" i="32"/>
  <c r="BI65" i="32"/>
  <c r="V65" i="32"/>
  <c r="X65" i="32"/>
  <c r="AT65" i="32"/>
  <c r="AX65" i="32" s="1"/>
  <c r="AH65" i="32" s="1"/>
  <c r="CE66" i="32"/>
  <c r="CC66" i="32"/>
  <c r="T66" i="32"/>
  <c r="AW66" i="32"/>
  <c r="CA66" i="32"/>
  <c r="BY66" i="32"/>
  <c r="X66" i="32"/>
  <c r="CB66" i="32"/>
  <c r="BI72" i="32"/>
  <c r="BM72" i="32"/>
  <c r="CB72" i="32"/>
  <c r="BN74" i="32"/>
  <c r="BI74" i="32"/>
  <c r="AO74" i="32"/>
  <c r="V74" i="32"/>
  <c r="AT74" i="32"/>
  <c r="CC74" i="32"/>
  <c r="AD74" i="32" s="1"/>
  <c r="CE75" i="32"/>
  <c r="T75" i="32"/>
  <c r="CC75" i="32"/>
  <c r="AE75" i="32" s="1"/>
  <c r="AW75" i="32"/>
  <c r="CA75" i="32"/>
  <c r="BY75" i="32"/>
  <c r="X75" i="32"/>
  <c r="BE79" i="32"/>
  <c r="AI79" i="32" s="1"/>
  <c r="BR81" i="32"/>
  <c r="BP81" i="32"/>
  <c r="W81" i="32"/>
  <c r="BO81" i="32"/>
  <c r="AB81" i="32"/>
  <c r="AK81" i="32"/>
  <c r="BQ81" i="32"/>
  <c r="BR89" i="32"/>
  <c r="BT89" i="32"/>
  <c r="W89" i="32"/>
  <c r="BS89" i="32"/>
  <c r="BP89" i="32"/>
  <c r="AB89" i="32"/>
  <c r="BO89" i="32"/>
  <c r="BR93" i="32"/>
  <c r="BQ93" i="32"/>
  <c r="W93" i="32"/>
  <c r="BO93" i="32"/>
  <c r="AK93" i="32"/>
  <c r="BU93" i="32"/>
  <c r="BD97" i="32"/>
  <c r="BC97" i="32"/>
  <c r="BA97" i="32"/>
  <c r="BG97" i="32"/>
  <c r="AI97" i="32"/>
  <c r="U97" i="32"/>
  <c r="BM98" i="32"/>
  <c r="BL98" i="32"/>
  <c r="BJ98" i="32"/>
  <c r="BH98" i="32"/>
  <c r="BK101" i="32"/>
  <c r="BH101" i="32"/>
  <c r="BN101" i="32"/>
  <c r="BL101" i="32"/>
  <c r="BJ101" i="32"/>
  <c r="BT106" i="32"/>
  <c r="BS106" i="32"/>
  <c r="W106" i="32"/>
  <c r="BQ106" i="32"/>
  <c r="AK106" i="32"/>
  <c r="BO106" i="32"/>
  <c r="CE110" i="32"/>
  <c r="AZ110" i="32"/>
  <c r="AX110" i="32"/>
  <c r="AV110" i="32"/>
  <c r="T110" i="32"/>
  <c r="CA110" i="32"/>
  <c r="BX110" i="32"/>
  <c r="X110" i="32"/>
  <c r="BV110" i="32"/>
  <c r="AL110" i="32"/>
  <c r="CB110" i="32"/>
  <c r="BR111" i="32"/>
  <c r="BU111" i="32"/>
  <c r="W111" i="32"/>
  <c r="BS111" i="32"/>
  <c r="BQ111" i="32"/>
  <c r="Y117" i="32"/>
  <c r="AM117" i="32"/>
  <c r="AU117" i="32"/>
  <c r="CA117" i="32"/>
  <c r="BY117" i="32"/>
  <c r="BS137" i="32"/>
  <c r="BT137" i="32"/>
  <c r="BP137" i="32"/>
  <c r="AB137" i="32"/>
  <c r="CC152" i="32"/>
  <c r="AT152" i="32"/>
  <c r="AZ152" i="32"/>
  <c r="AX152" i="32"/>
  <c r="T152" i="32"/>
  <c r="BY152" i="32"/>
  <c r="BV152" i="32"/>
  <c r="X152" i="32"/>
  <c r="CB152" i="32"/>
  <c r="AL152" i="32"/>
  <c r="BZ152" i="32"/>
  <c r="BX152" i="32"/>
  <c r="BO153" i="32"/>
  <c r="BT160" i="32"/>
  <c r="BS160" i="32"/>
  <c r="W160" i="32"/>
  <c r="BQ160" i="32"/>
  <c r="BO160" i="32"/>
  <c r="BT171" i="32"/>
  <c r="BP171" i="32"/>
  <c r="AP171" i="32"/>
  <c r="AB171" i="32"/>
  <c r="BR219" i="32"/>
  <c r="BS219" i="32"/>
  <c r="AK219" i="32"/>
  <c r="W219" i="32"/>
  <c r="BU219" i="32"/>
  <c r="BP219" i="32"/>
  <c r="BO219" i="32"/>
  <c r="AB219" i="32"/>
  <c r="BT219" i="32"/>
  <c r="BQ219" i="32"/>
  <c r="U7" i="32"/>
  <c r="BA7" i="32"/>
  <c r="BF7" i="32"/>
  <c r="V11" i="32"/>
  <c r="BL11" i="32"/>
  <c r="BS12" i="32"/>
  <c r="BS17" i="32"/>
  <c r="V27" i="32"/>
  <c r="BH27" i="32"/>
  <c r="BA29" i="32"/>
  <c r="BP34" i="32"/>
  <c r="BU34" i="32"/>
  <c r="BB36" i="32"/>
  <c r="BG36" i="32" s="1"/>
  <c r="AN36" i="32" s="1"/>
  <c r="BR62" i="32"/>
  <c r="BP62" i="32"/>
  <c r="BT62" i="32"/>
  <c r="AB62" i="32"/>
  <c r="AW63" i="32"/>
  <c r="AZ63" i="32" s="1"/>
  <c r="AM63" i="32" s="1"/>
  <c r="T63" i="32"/>
  <c r="BD70" i="32"/>
  <c r="BF70" i="32"/>
  <c r="BA70" i="32"/>
  <c r="BC70" i="32"/>
  <c r="BE70" i="32" s="1"/>
  <c r="AI70" i="32" s="1"/>
  <c r="BR71" i="32"/>
  <c r="BP71" i="32"/>
  <c r="BT71" i="32"/>
  <c r="AB71" i="32"/>
  <c r="AW72" i="32"/>
  <c r="AZ72" i="32" s="1"/>
  <c r="AM72" i="32" s="1"/>
  <c r="T72" i="32"/>
  <c r="CA74" i="32"/>
  <c r="BY74" i="32"/>
  <c r="CB74" i="32"/>
  <c r="BV74" i="32"/>
  <c r="AC74" i="32"/>
  <c r="AZ74" i="32"/>
  <c r="BI75" i="32"/>
  <c r="AO75" i="32"/>
  <c r="BI115" i="32"/>
  <c r="BC7" i="32"/>
  <c r="V8" i="32"/>
  <c r="AV8" i="32"/>
  <c r="Y11" i="32"/>
  <c r="AH11" i="32"/>
  <c r="AV11" i="32"/>
  <c r="BH11" i="32"/>
  <c r="U12" i="32"/>
  <c r="AI12" i="32"/>
  <c r="BE12" i="32"/>
  <c r="BP12" i="32"/>
  <c r="BU12" i="32"/>
  <c r="AV16" i="32"/>
  <c r="BE17" i="32"/>
  <c r="AI17" i="32" s="1"/>
  <c r="BP17" i="32"/>
  <c r="BU17" i="32"/>
  <c r="Z7" i="32"/>
  <c r="AW7" i="32"/>
  <c r="BE7" i="32"/>
  <c r="AI7" i="32" s="1"/>
  <c r="BQ7" i="32"/>
  <c r="BS7" i="32" s="1"/>
  <c r="AK7" i="32" s="1"/>
  <c r="X8" i="32"/>
  <c r="AX8" i="32"/>
  <c r="AH8" i="32" s="1"/>
  <c r="BH8" i="32"/>
  <c r="BL8" i="32" s="1"/>
  <c r="AJ8" i="32" s="1"/>
  <c r="BN8" i="32"/>
  <c r="CB8" i="32"/>
  <c r="U9" i="32"/>
  <c r="AI9" i="32"/>
  <c r="BA9" i="32"/>
  <c r="BK9" i="32"/>
  <c r="T11" i="32"/>
  <c r="AB11" i="32"/>
  <c r="AJ11" i="32"/>
  <c r="AW11" i="32"/>
  <c r="BJ11" i="32"/>
  <c r="BT11" i="32"/>
  <c r="BZ11" i="32"/>
  <c r="W12" i="32"/>
  <c r="AK12" i="32"/>
  <c r="BG12" i="32"/>
  <c r="BQ12" i="32"/>
  <c r="X16" i="32"/>
  <c r="AJ16" i="32"/>
  <c r="AX16" i="32"/>
  <c r="AH16" i="32" s="1"/>
  <c r="BH16" i="32"/>
  <c r="BN16" i="32"/>
  <c r="AO16" i="32" s="1"/>
  <c r="CB16" i="32"/>
  <c r="W17" i="32"/>
  <c r="AK17" i="32"/>
  <c r="BG17" i="32"/>
  <c r="AN17" i="32" s="1"/>
  <c r="BQ17" i="32"/>
  <c r="V18" i="32"/>
  <c r="AV18" i="32"/>
  <c r="BH18" i="32"/>
  <c r="BP18" i="32"/>
  <c r="BY18" i="32"/>
  <c r="Y20" i="32"/>
  <c r="AK20" i="32"/>
  <c r="BC20" i="32"/>
  <c r="BE20" i="32" s="1"/>
  <c r="AI20" i="32" s="1"/>
  <c r="BO20" i="32"/>
  <c r="BY20" i="32"/>
  <c r="Y21" i="32"/>
  <c r="AH21" i="32"/>
  <c r="AV21" i="32"/>
  <c r="BH21" i="32"/>
  <c r="BP21" i="32"/>
  <c r="BY21" i="32"/>
  <c r="CD21" i="32"/>
  <c r="X25" i="32"/>
  <c r="AX25" i="32"/>
  <c r="AH25" i="32" s="1"/>
  <c r="BH25" i="32"/>
  <c r="BN25" i="32"/>
  <c r="CB25" i="32"/>
  <c r="U26" i="32"/>
  <c r="BE26" i="32"/>
  <c r="AI26" i="32" s="1"/>
  <c r="BP26" i="32"/>
  <c r="BU26" i="32"/>
  <c r="T27" i="32"/>
  <c r="AB27" i="32"/>
  <c r="AJ27" i="32"/>
  <c r="AT27" i="32"/>
  <c r="AX27" i="32" s="1"/>
  <c r="AH27" i="32" s="1"/>
  <c r="AZ27" i="32"/>
  <c r="BX27" i="32"/>
  <c r="Z29" i="32"/>
  <c r="AW29" i="32"/>
  <c r="BE29" i="32"/>
  <c r="BQ29" i="32"/>
  <c r="T30" i="32"/>
  <c r="AB30" i="32"/>
  <c r="AJ30" i="32"/>
  <c r="AW30" i="32"/>
  <c r="BJ30" i="32"/>
  <c r="BX30" i="32"/>
  <c r="CC30" i="32"/>
  <c r="W34" i="32"/>
  <c r="BA34" i="32"/>
  <c r="BO34" i="32"/>
  <c r="BT34" i="32"/>
  <c r="Y35" i="32"/>
  <c r="AW35" i="32"/>
  <c r="AZ35" i="32" s="1"/>
  <c r="AM35" i="32" s="1"/>
  <c r="BJ35" i="32"/>
  <c r="BL35" i="32" s="1"/>
  <c r="AJ35" i="32" s="1"/>
  <c r="BX35" i="32"/>
  <c r="AI36" i="32"/>
  <c r="BA36" i="32"/>
  <c r="BF36" i="32"/>
  <c r="V38" i="32"/>
  <c r="AX38" i="32"/>
  <c r="AH38" i="32" s="1"/>
  <c r="BK38" i="32"/>
  <c r="BN38" i="32" s="1"/>
  <c r="AO38" i="32" s="1"/>
  <c r="BX38" i="32"/>
  <c r="BD39" i="32"/>
  <c r="BC39" i="32"/>
  <c r="AI39" i="32"/>
  <c r="U39" i="32"/>
  <c r="BA39" i="32"/>
  <c r="BG39" i="32"/>
  <c r="Z44" i="32"/>
  <c r="BG44" i="32"/>
  <c r="W50" i="32"/>
  <c r="D51" i="32" s="1"/>
  <c r="G51" i="32" s="1"/>
  <c r="AC52" i="32"/>
  <c r="AW52" i="32"/>
  <c r="AZ52" i="32" s="1"/>
  <c r="AM52" i="32" s="1"/>
  <c r="BN53" i="32"/>
  <c r="AO53" i="32" s="1"/>
  <c r="BJ53" i="32"/>
  <c r="BL53" i="32" s="1"/>
  <c r="AJ53" i="32" s="1"/>
  <c r="AK56" i="32"/>
  <c r="BU56" i="32"/>
  <c r="BG61" i="32"/>
  <c r="W62" i="32"/>
  <c r="BS62" i="32"/>
  <c r="AC63" i="32"/>
  <c r="AV63" i="32"/>
  <c r="AW65" i="32"/>
  <c r="AZ65" i="32" s="1"/>
  <c r="AM65" i="32" s="1"/>
  <c r="BM65" i="32"/>
  <c r="AV66" i="32"/>
  <c r="BG70" i="32"/>
  <c r="W71" i="32"/>
  <c r="BS71" i="32"/>
  <c r="AC72" i="32"/>
  <c r="AV72" i="32"/>
  <c r="AW74" i="32"/>
  <c r="BM74" i="32"/>
  <c r="AV75" i="32"/>
  <c r="U104" i="32"/>
  <c r="V104" i="32"/>
  <c r="BF108" i="32"/>
  <c r="BE108" i="32"/>
  <c r="AI108" i="32"/>
  <c r="BC108" i="32"/>
  <c r="BA108" i="32"/>
  <c r="U108" i="32"/>
  <c r="CC124" i="32"/>
  <c r="AU124" i="32"/>
  <c r="AM124" i="32"/>
  <c r="AB122" i="32"/>
  <c r="AC124" i="32"/>
  <c r="CA124" i="32"/>
  <c r="CC125" i="32"/>
  <c r="AX125" i="32"/>
  <c r="AV125" i="32"/>
  <c r="AT125" i="32"/>
  <c r="AH125" i="32"/>
  <c r="T125" i="32"/>
  <c r="BY125" i="32"/>
  <c r="BV125" i="32"/>
  <c r="AL125" i="32"/>
  <c r="X125" i="32"/>
  <c r="CB125" i="32"/>
  <c r="BZ125" i="32"/>
  <c r="BR126" i="32"/>
  <c r="BO126" i="32"/>
  <c r="AK126" i="32"/>
  <c r="W126" i="32"/>
  <c r="BU126" i="32"/>
  <c r="BS126" i="32"/>
  <c r="BQ126" i="32"/>
  <c r="AZ133" i="32"/>
  <c r="AW133" i="32"/>
  <c r="Y133" i="32"/>
  <c r="CC133" i="32"/>
  <c r="AB131" i="32"/>
  <c r="CC134" i="32"/>
  <c r="AE134" i="32" s="1"/>
  <c r="AZ134" i="32"/>
  <c r="AX134" i="32"/>
  <c r="AV134" i="32"/>
  <c r="AH134" i="32"/>
  <c r="T134" i="32"/>
  <c r="BY134" i="32"/>
  <c r="BX134" i="32"/>
  <c r="AL134" i="32"/>
  <c r="X134" i="32"/>
  <c r="BV134" i="32"/>
  <c r="CB134" i="32"/>
  <c r="BT151" i="32"/>
  <c r="BQ151" i="32"/>
  <c r="W151" i="32"/>
  <c r="BO151" i="32"/>
  <c r="BU151" i="32"/>
  <c r="AK151" i="32"/>
  <c r="BS151" i="32"/>
  <c r="AH152" i="32"/>
  <c r="AO156" i="32"/>
  <c r="AA156" i="32"/>
  <c r="BM156" i="32"/>
  <c r="BI156" i="32"/>
  <c r="BR170" i="32"/>
  <c r="BS170" i="32"/>
  <c r="W170" i="32"/>
  <c r="BO170" i="32"/>
  <c r="AK170" i="32"/>
  <c r="BU170" i="32"/>
  <c r="BQ170" i="32"/>
  <c r="BM215" i="32"/>
  <c r="BJ215" i="32"/>
  <c r="AA215" i="32"/>
  <c r="BL215" i="32"/>
  <c r="AJ215" i="32"/>
  <c r="BH215" i="32"/>
  <c r="V215" i="32"/>
  <c r="BN215" i="32"/>
  <c r="BK215" i="32"/>
  <c r="V43" i="32"/>
  <c r="AT43" i="32"/>
  <c r="AX43" i="32" s="1"/>
  <c r="BZ43" i="32"/>
  <c r="AA45" i="32"/>
  <c r="AX45" i="32"/>
  <c r="AH45" i="32" s="1"/>
  <c r="BK45" i="32"/>
  <c r="BX45" i="32"/>
  <c r="U47" i="32"/>
  <c r="AK47" i="32"/>
  <c r="BG47" i="32"/>
  <c r="BS47" i="32"/>
  <c r="V48" i="32"/>
  <c r="AH48" i="32"/>
  <c r="AV48" i="32"/>
  <c r="BJ48" i="32"/>
  <c r="BV48" i="32"/>
  <c r="Z52" i="32"/>
  <c r="BA52" i="32"/>
  <c r="BQ52" i="32"/>
  <c r="BS52" i="32" s="1"/>
  <c r="AK52" i="32" s="1"/>
  <c r="U53" i="32"/>
  <c r="BE53" i="32"/>
  <c r="AI53" i="32" s="1"/>
  <c r="AV56" i="32"/>
  <c r="BK56" i="32"/>
  <c r="BN56" i="32" s="1"/>
  <c r="AO56" i="32" s="1"/>
  <c r="BW56" i="32"/>
  <c r="AH57" i="32"/>
  <c r="AQ57" i="32"/>
  <c r="AZ57" i="32"/>
  <c r="BL57" i="32"/>
  <c r="BX57" i="32"/>
  <c r="AA61" i="32"/>
  <c r="AU61" i="32"/>
  <c r="BJ61" i="32"/>
  <c r="CA61" i="32"/>
  <c r="AA62" i="32"/>
  <c r="AQ62" i="32"/>
  <c r="BH62" i="32"/>
  <c r="AB63" i="32"/>
  <c r="BS66" i="32"/>
  <c r="AA70" i="32"/>
  <c r="AU70" i="32"/>
  <c r="BJ70" i="32"/>
  <c r="CA70" i="32"/>
  <c r="AA71" i="32"/>
  <c r="AQ71" i="32"/>
  <c r="BH71" i="32"/>
  <c r="AB72" i="32"/>
  <c r="BE74" i="32"/>
  <c r="BP75" i="32"/>
  <c r="BU75" i="32"/>
  <c r="V79" i="32"/>
  <c r="BN79" i="32"/>
  <c r="V80" i="32"/>
  <c r="Y81" i="32"/>
  <c r="AZ81" i="32"/>
  <c r="BY81" i="32"/>
  <c r="X83" i="32"/>
  <c r="AV83" i="32"/>
  <c r="BV83" i="32"/>
  <c r="CB83" i="32"/>
  <c r="X84" i="32"/>
  <c r="AK84" i="32"/>
  <c r="BO84" i="32"/>
  <c r="BT84" i="32"/>
  <c r="CB84" i="32"/>
  <c r="U88" i="32"/>
  <c r="BE88" i="32"/>
  <c r="AI88" i="32" s="1"/>
  <c r="BK88" i="32"/>
  <c r="X90" i="32"/>
  <c r="AK90" i="32"/>
  <c r="AW90" i="32"/>
  <c r="BQ90" i="32"/>
  <c r="BX90" i="32"/>
  <c r="AI93" i="32"/>
  <c r="BC93" i="32"/>
  <c r="W97" i="32"/>
  <c r="BU97" i="32"/>
  <c r="X98" i="32"/>
  <c r="AL98" i="32"/>
  <c r="AX98" i="32"/>
  <c r="BV98" i="32"/>
  <c r="W99" i="32"/>
  <c r="AO99" i="32"/>
  <c r="BU99" i="32"/>
  <c r="X101" i="32"/>
  <c r="AL101" i="32"/>
  <c r="AX101" i="32"/>
  <c r="BV101" i="32"/>
  <c r="W102" i="32"/>
  <c r="BS102" i="32"/>
  <c r="AI106" i="32"/>
  <c r="BC106" i="32"/>
  <c r="V107" i="32"/>
  <c r="AJ107" i="32"/>
  <c r="BJ107" i="32"/>
  <c r="W108" i="32"/>
  <c r="BO108" i="32"/>
  <c r="AJ110" i="32"/>
  <c r="BD110" i="32"/>
  <c r="BN110" i="32"/>
  <c r="AM111" i="32"/>
  <c r="BC111" i="32"/>
  <c r="CC111" i="32"/>
  <c r="AE111" i="32" s="1"/>
  <c r="BO115" i="32"/>
  <c r="V116" i="32"/>
  <c r="BJ116" i="32"/>
  <c r="BR116" i="32"/>
  <c r="U117" i="32"/>
  <c r="BG117" i="32"/>
  <c r="Z119" i="32"/>
  <c r="AN119" i="32"/>
  <c r="AZ119" i="32"/>
  <c r="BX119" i="32"/>
  <c r="W120" i="32"/>
  <c r="AO120" i="32"/>
  <c r="BS120" i="32"/>
  <c r="U124" i="32"/>
  <c r="BC124" i="32"/>
  <c r="BB125" i="32"/>
  <c r="BL125" i="32"/>
  <c r="BG126" i="32"/>
  <c r="V128" i="32"/>
  <c r="AJ128" i="32"/>
  <c r="BL128" i="32"/>
  <c r="W129" i="32"/>
  <c r="BK129" i="32"/>
  <c r="BU129" i="32"/>
  <c r="U133" i="32"/>
  <c r="AI133" i="32"/>
  <c r="BC133" i="32"/>
  <c r="BF134" i="32"/>
  <c r="BN134" i="32"/>
  <c r="U135" i="32"/>
  <c r="BC135" i="32"/>
  <c r="AT137" i="32"/>
  <c r="BZ137" i="32"/>
  <c r="AI138" i="32"/>
  <c r="BE138" i="32"/>
  <c r="AA140" i="32"/>
  <c r="Y142" i="32"/>
  <c r="BO142" i="32"/>
  <c r="V143" i="32"/>
  <c r="BN143" i="32"/>
  <c r="U144" i="32"/>
  <c r="BE144" i="32"/>
  <c r="V146" i="32"/>
  <c r="BN146" i="32"/>
  <c r="U147" i="32"/>
  <c r="BA147" i="32"/>
  <c r="BG151" i="32"/>
  <c r="AJ152" i="32"/>
  <c r="BL152" i="32"/>
  <c r="BC153" i="32"/>
  <c r="AH155" i="32"/>
  <c r="AV155" i="32"/>
  <c r="BX155" i="32"/>
  <c r="Y156" i="32"/>
  <c r="AK156" i="32"/>
  <c r="BU156" i="32"/>
  <c r="BE160" i="32"/>
  <c r="CC161" i="32"/>
  <c r="AV161" i="32"/>
  <c r="BY161" i="32"/>
  <c r="BZ161" i="32"/>
  <c r="X161" i="32"/>
  <c r="AT161" i="32"/>
  <c r="BV161" i="32"/>
  <c r="BR162" i="32"/>
  <c r="BS162" i="32"/>
  <c r="BO162" i="32"/>
  <c r="W162" i="32"/>
  <c r="BQ162" i="32"/>
  <c r="CE164" i="32"/>
  <c r="AV164" i="32"/>
  <c r="AZ164" i="32"/>
  <c r="T164" i="32"/>
  <c r="CA164" i="32"/>
  <c r="BZ164" i="32"/>
  <c r="X164" i="32"/>
  <c r="BV164" i="32"/>
  <c r="AH164" i="32"/>
  <c r="AX164" i="32"/>
  <c r="BR165" i="32"/>
  <c r="BS165" i="32"/>
  <c r="BO165" i="32"/>
  <c r="W165" i="32"/>
  <c r="AK165" i="32"/>
  <c r="BU165" i="32"/>
  <c r="BD169" i="32"/>
  <c r="Z169" i="32"/>
  <c r="BF169" i="32"/>
  <c r="AU173" i="32"/>
  <c r="Y173" i="32"/>
  <c r="CA173" i="32"/>
  <c r="BY173" i="32"/>
  <c r="AW173" i="32"/>
  <c r="BK174" i="32"/>
  <c r="BH174" i="32"/>
  <c r="BL174" i="32"/>
  <c r="AJ174" i="32"/>
  <c r="BJ174" i="32"/>
  <c r="U185" i="32"/>
  <c r="V185" i="32"/>
  <c r="CC192" i="32"/>
  <c r="AZ192" i="32"/>
  <c r="AX192" i="32"/>
  <c r="AV192" i="32"/>
  <c r="AH192" i="32"/>
  <c r="T192" i="32"/>
  <c r="BY192" i="32"/>
  <c r="CB192" i="32"/>
  <c r="AL192" i="32"/>
  <c r="X192" i="32"/>
  <c r="BZ192" i="32"/>
  <c r="BX192" i="32"/>
  <c r="BV192" i="32"/>
  <c r="V194" i="32"/>
  <c r="U194" i="32"/>
  <c r="BR197" i="32"/>
  <c r="AB197" i="32"/>
  <c r="BF198" i="32"/>
  <c r="BE198" i="32"/>
  <c r="BC198" i="32"/>
  <c r="BA198" i="32"/>
  <c r="AI198" i="32"/>
  <c r="U198" i="32"/>
  <c r="AV210" i="32"/>
  <c r="AZ210" i="32"/>
  <c r="T210" i="32"/>
  <c r="AU210" i="32"/>
  <c r="AM210" i="32"/>
  <c r="AH210" i="32"/>
  <c r="CB210" i="32"/>
  <c r="BX210" i="32"/>
  <c r="CA210" i="32"/>
  <c r="BM241" i="32"/>
  <c r="BK241" i="32"/>
  <c r="AJ241" i="32"/>
  <c r="BJ241" i="32"/>
  <c r="BN241" i="32"/>
  <c r="BH241" i="32"/>
  <c r="AA241" i="32"/>
  <c r="V241" i="32"/>
  <c r="BL241" i="32"/>
  <c r="BH80" i="32"/>
  <c r="BN80" i="32"/>
  <c r="Y83" i="32"/>
  <c r="AH83" i="32"/>
  <c r="AW83" i="32"/>
  <c r="BX83" i="32"/>
  <c r="CC83" i="32"/>
  <c r="AG83" i="32" s="1"/>
  <c r="Y84" i="32"/>
  <c r="AV84" i="32"/>
  <c r="CC84" i="32"/>
  <c r="AE84" i="32" s="1"/>
  <c r="V88" i="32"/>
  <c r="BN88" i="32"/>
  <c r="Y90" i="32"/>
  <c r="AZ90" i="32"/>
  <c r="BY90" i="32"/>
  <c r="U93" i="32"/>
  <c r="BE93" i="32"/>
  <c r="AK97" i="32"/>
  <c r="BO97" i="32"/>
  <c r="AZ98" i="32"/>
  <c r="BX98" i="32"/>
  <c r="BO99" i="32"/>
  <c r="AZ101" i="32"/>
  <c r="BX101" i="32"/>
  <c r="BU102" i="32"/>
  <c r="U106" i="32"/>
  <c r="BE106" i="32"/>
  <c r="BQ108" i="32"/>
  <c r="V110" i="32"/>
  <c r="BH110" i="32"/>
  <c r="U111" i="32"/>
  <c r="BE111" i="32"/>
  <c r="BD119" i="32"/>
  <c r="BU120" i="32"/>
  <c r="V125" i="32"/>
  <c r="AJ125" i="32"/>
  <c r="BN125" i="32"/>
  <c r="U126" i="32"/>
  <c r="AI126" i="32"/>
  <c r="BA126" i="32"/>
  <c r="BO129" i="32"/>
  <c r="V134" i="32"/>
  <c r="AJ134" i="32"/>
  <c r="BH134" i="32"/>
  <c r="U138" i="32"/>
  <c r="BG138" i="32"/>
  <c r="AC142" i="32"/>
  <c r="U151" i="32"/>
  <c r="BA151" i="32"/>
  <c r="V152" i="32"/>
  <c r="BN152" i="32"/>
  <c r="U153" i="32"/>
  <c r="BE153" i="32"/>
  <c r="BY156" i="32"/>
  <c r="U160" i="32"/>
  <c r="BG160" i="32"/>
  <c r="BF170" i="32"/>
  <c r="BA170" i="32"/>
  <c r="AI170" i="32"/>
  <c r="BE170" i="32"/>
  <c r="U170" i="32"/>
  <c r="BG170" i="32"/>
  <c r="BD171" i="32"/>
  <c r="Z171" i="32"/>
  <c r="BR182" i="32"/>
  <c r="AB182" i="32"/>
  <c r="BD183" i="32"/>
  <c r="BE183" i="32"/>
  <c r="BC183" i="32"/>
  <c r="BA183" i="32"/>
  <c r="AI183" i="32"/>
  <c r="U183" i="32"/>
  <c r="BG183" i="32"/>
  <c r="BM188" i="32"/>
  <c r="BK188" i="32"/>
  <c r="AA188" i="32"/>
  <c r="BR189" i="32"/>
  <c r="BP189" i="32"/>
  <c r="AB189" i="32"/>
  <c r="Z194" i="32"/>
  <c r="Y194" i="32"/>
  <c r="CE201" i="32"/>
  <c r="Y201" i="32"/>
  <c r="CA201" i="32"/>
  <c r="AC201" i="32"/>
  <c r="BR205" i="32"/>
  <c r="AB205" i="32"/>
  <c r="Y212" i="32"/>
  <c r="Z212" i="32"/>
  <c r="BM233" i="32"/>
  <c r="BN233" i="32"/>
  <c r="AJ233" i="32"/>
  <c r="BJ233" i="32"/>
  <c r="BH233" i="32"/>
  <c r="V233" i="32"/>
  <c r="BR234" i="32"/>
  <c r="BS234" i="32"/>
  <c r="AK234" i="32"/>
  <c r="W234" i="32"/>
  <c r="BQ234" i="32"/>
  <c r="BO234" i="32"/>
  <c r="BU234" i="32"/>
  <c r="BW250" i="32"/>
  <c r="AC250" i="32"/>
  <c r="Y43" i="32"/>
  <c r="AW43" i="32"/>
  <c r="BX43" i="32"/>
  <c r="V45" i="32"/>
  <c r="BH45" i="32"/>
  <c r="BN45" i="32"/>
  <c r="AB47" i="32"/>
  <c r="BP47" i="32"/>
  <c r="BU47" i="32"/>
  <c r="AL48" i="32"/>
  <c r="AZ48" i="32"/>
  <c r="BZ48" i="32"/>
  <c r="AA50" i="32"/>
  <c r="E51" i="32" s="1"/>
  <c r="BB53" i="32"/>
  <c r="BG53" i="32"/>
  <c r="AA54" i="32"/>
  <c r="V57" i="32"/>
  <c r="AL57" i="32"/>
  <c r="BJ57" i="32"/>
  <c r="BV57" i="32"/>
  <c r="V61" i="32"/>
  <c r="BN61" i="32"/>
  <c r="V62" i="32"/>
  <c r="BK62" i="32"/>
  <c r="BN62" i="32" s="1"/>
  <c r="AO62" i="32" s="1"/>
  <c r="BP63" i="32"/>
  <c r="BA65" i="32"/>
  <c r="AB66" i="32"/>
  <c r="BP66" i="32"/>
  <c r="BU66" i="32"/>
  <c r="V70" i="32"/>
  <c r="BN70" i="32"/>
  <c r="V71" i="32"/>
  <c r="AJ71" i="32"/>
  <c r="BK71" i="32"/>
  <c r="BN71" i="32" s="1"/>
  <c r="AO71" i="32" s="1"/>
  <c r="BP72" i="32"/>
  <c r="BA74" i="32"/>
  <c r="AB75" i="32"/>
  <c r="BS75" i="32"/>
  <c r="AA79" i="32"/>
  <c r="BJ79" i="32"/>
  <c r="AA80" i="32"/>
  <c r="BJ80" i="32"/>
  <c r="BL80" i="32" s="1"/>
  <c r="AJ80" i="32" s="1"/>
  <c r="BO80" i="32"/>
  <c r="AC81" i="32"/>
  <c r="AV81" i="32"/>
  <c r="T83" i="32"/>
  <c r="Z83" i="32"/>
  <c r="AL83" i="32"/>
  <c r="AX83" i="32"/>
  <c r="BE83" i="32"/>
  <c r="BY83" i="32"/>
  <c r="T84" i="32"/>
  <c r="AB84" i="32"/>
  <c r="AW84" i="32"/>
  <c r="BQ84" i="32"/>
  <c r="BX84" i="32"/>
  <c r="Z88" i="32"/>
  <c r="BB88" i="32"/>
  <c r="BG88" i="32"/>
  <c r="BH89" i="32"/>
  <c r="BN89" i="32"/>
  <c r="T90" i="32"/>
  <c r="AB90" i="32"/>
  <c r="BO90" i="32"/>
  <c r="BT90" i="32"/>
  <c r="CB90" i="32"/>
  <c r="Y92" i="32"/>
  <c r="BG93" i="32"/>
  <c r="Z95" i="32"/>
  <c r="AM97" i="32"/>
  <c r="BQ97" i="32"/>
  <c r="T98" i="32"/>
  <c r="AH98" i="32"/>
  <c r="AT98" i="32"/>
  <c r="BZ98" i="32"/>
  <c r="BQ99" i="32"/>
  <c r="T101" i="32"/>
  <c r="AH101" i="32"/>
  <c r="AT101" i="32"/>
  <c r="BZ101" i="32"/>
  <c r="BO102" i="32"/>
  <c r="AO106" i="32"/>
  <c r="BG106" i="32"/>
  <c r="AB107" i="32"/>
  <c r="AP107" i="32"/>
  <c r="AZ107" i="32"/>
  <c r="BN107" i="32"/>
  <c r="BZ107" i="32"/>
  <c r="BS108" i="32"/>
  <c r="CE108" i="32"/>
  <c r="AN110" i="32"/>
  <c r="BJ110" i="32"/>
  <c r="AI111" i="32"/>
  <c r="BG111" i="32"/>
  <c r="U115" i="32"/>
  <c r="AK115" i="32"/>
  <c r="BG115" i="32"/>
  <c r="BS115" i="32"/>
  <c r="AL116" i="32"/>
  <c r="AZ116" i="32"/>
  <c r="BN116" i="32"/>
  <c r="BX116" i="32"/>
  <c r="BC117" i="32"/>
  <c r="BQ117" i="32"/>
  <c r="V119" i="32"/>
  <c r="AJ119" i="32"/>
  <c r="AV119" i="32"/>
  <c r="BN119" i="32"/>
  <c r="CB119" i="32"/>
  <c r="BO120" i="32"/>
  <c r="BG124" i="32"/>
  <c r="BU124" i="32"/>
  <c r="BH125" i="32"/>
  <c r="BC126" i="32"/>
  <c r="AB128" i="32"/>
  <c r="AT128" i="32"/>
  <c r="BH128" i="32"/>
  <c r="BP128" i="32"/>
  <c r="BZ128" i="32"/>
  <c r="BQ129" i="32"/>
  <c r="AA131" i="32"/>
  <c r="BG133" i="32"/>
  <c r="BU133" i="32"/>
  <c r="BJ134" i="32"/>
  <c r="AA135" i="32"/>
  <c r="BG135" i="32"/>
  <c r="BS135" i="32"/>
  <c r="V137" i="32"/>
  <c r="AJ137" i="32"/>
  <c r="AX137" i="32"/>
  <c r="BL137" i="32"/>
  <c r="BV137" i="32"/>
  <c r="BA138" i="32"/>
  <c r="BK138" i="32"/>
  <c r="W140" i="32"/>
  <c r="AB140" i="32"/>
  <c r="U142" i="32"/>
  <c r="AI142" i="32"/>
  <c r="BE142" i="32"/>
  <c r="BS142" i="32"/>
  <c r="AH143" i="32"/>
  <c r="AV143" i="32"/>
  <c r="BJ143" i="32"/>
  <c r="BX143" i="32"/>
  <c r="AI144" i="32"/>
  <c r="BA144" i="32"/>
  <c r="BO144" i="32"/>
  <c r="AH146" i="32"/>
  <c r="AV146" i="32"/>
  <c r="BJ146" i="32"/>
  <c r="BX146" i="32"/>
  <c r="AI147" i="32"/>
  <c r="BE147" i="32"/>
  <c r="BS147" i="32"/>
  <c r="BC151" i="32"/>
  <c r="BH152" i="32"/>
  <c r="BG153" i="32"/>
  <c r="V155" i="32"/>
  <c r="AL155" i="32"/>
  <c r="AZ155" i="32"/>
  <c r="BN155" i="32"/>
  <c r="CB155" i="32"/>
  <c r="U156" i="32"/>
  <c r="AC156" i="32"/>
  <c r="AW156" i="32"/>
  <c r="BG156" i="32"/>
  <c r="BQ156" i="32"/>
  <c r="CC156" i="32"/>
  <c r="AE156" i="32" s="1"/>
  <c r="AI160" i="32"/>
  <c r="BA160" i="32"/>
  <c r="BM161" i="32"/>
  <c r="BN161" i="32"/>
  <c r="AJ161" i="32"/>
  <c r="V161" i="32"/>
  <c r="AL161" i="32"/>
  <c r="AZ161" i="32"/>
  <c r="BL161" i="32"/>
  <c r="CB161" i="32"/>
  <c r="BF162" i="32"/>
  <c r="BG162" i="32"/>
  <c r="BC162" i="32"/>
  <c r="AI162" i="32"/>
  <c r="U162" i="32"/>
  <c r="BE162" i="32"/>
  <c r="BK164" i="32"/>
  <c r="BN164" i="32"/>
  <c r="AJ164" i="32"/>
  <c r="BJ164" i="32"/>
  <c r="BH164" i="32"/>
  <c r="CB164" i="32"/>
  <c r="BF165" i="32"/>
  <c r="BE165" i="32"/>
  <c r="AI165" i="32"/>
  <c r="BA165" i="32"/>
  <c r="U165" i="32"/>
  <c r="BG165" i="32"/>
  <c r="BR169" i="32"/>
  <c r="AO173" i="32"/>
  <c r="BI173" i="32"/>
  <c r="AC173" i="32"/>
  <c r="CE174" i="32"/>
  <c r="AT174" i="32"/>
  <c r="AX174" i="32"/>
  <c r="T174" i="32"/>
  <c r="CA174" i="32"/>
  <c r="BV174" i="32"/>
  <c r="X174" i="32"/>
  <c r="BZ174" i="32"/>
  <c r="AV174" i="32"/>
  <c r="BX174" i="32"/>
  <c r="BT189" i="32"/>
  <c r="AT192" i="32"/>
  <c r="BT196" i="32"/>
  <c r="BO196" i="32"/>
  <c r="W196" i="32"/>
  <c r="BU196" i="32"/>
  <c r="AK196" i="32"/>
  <c r="BS196" i="32"/>
  <c r="BQ196" i="32"/>
  <c r="BV210" i="32"/>
  <c r="V169" i="32"/>
  <c r="AJ169" i="32"/>
  <c r="BN169" i="32"/>
  <c r="AL171" i="32"/>
  <c r="AT171" i="32"/>
  <c r="BX171" i="32"/>
  <c r="U173" i="32"/>
  <c r="AI173" i="32"/>
  <c r="BA173" i="32"/>
  <c r="AA176" i="32"/>
  <c r="U178" i="32"/>
  <c r="BA178" i="32"/>
  <c r="V179" i="32"/>
  <c r="BN179" i="32"/>
  <c r="U180" i="32"/>
  <c r="BC180" i="32"/>
  <c r="AT182" i="32"/>
  <c r="BV182" i="32"/>
  <c r="W183" i="32"/>
  <c r="BI183" i="32"/>
  <c r="BS183" i="32"/>
  <c r="AH187" i="32"/>
  <c r="AV187" i="32"/>
  <c r="BX187" i="32"/>
  <c r="AU188" i="32"/>
  <c r="BS188" i="32"/>
  <c r="AX189" i="32"/>
  <c r="BV189" i="32"/>
  <c r="Y191" i="32"/>
  <c r="AW191" i="32"/>
  <c r="BU191" i="32"/>
  <c r="BJ192" i="32"/>
  <c r="AI196" i="32"/>
  <c r="BE196" i="32"/>
  <c r="AT197" i="32"/>
  <c r="BV197" i="32"/>
  <c r="W198" i="32"/>
  <c r="BO198" i="32"/>
  <c r="V200" i="32"/>
  <c r="BH200" i="32"/>
  <c r="U201" i="32"/>
  <c r="BC201" i="32"/>
  <c r="AL205" i="32"/>
  <c r="AZ205" i="32"/>
  <c r="CB205" i="32"/>
  <c r="U206" i="32"/>
  <c r="BG206" i="32"/>
  <c r="BL207" i="32"/>
  <c r="U209" i="32"/>
  <c r="AI209" i="32"/>
  <c r="BE209" i="32"/>
  <c r="BC210" i="32"/>
  <c r="BD218" i="32"/>
  <c r="BF218" i="32"/>
  <c r="BM223" i="32"/>
  <c r="BJ223" i="32"/>
  <c r="AA223" i="32"/>
  <c r="BL223" i="32"/>
  <c r="BN223" i="32"/>
  <c r="CE225" i="32"/>
  <c r="AZ225" i="32"/>
  <c r="AT225" i="32"/>
  <c r="T225" i="32"/>
  <c r="CC225" i="32"/>
  <c r="AW225" i="32"/>
  <c r="CA225" i="32"/>
  <c r="BZ225" i="32"/>
  <c r="AC225" i="32"/>
  <c r="BX225" i="32"/>
  <c r="X225" i="32"/>
  <c r="AH225" i="32"/>
  <c r="AV225" i="32"/>
  <c r="BV225" i="32"/>
  <c r="BR227" i="32"/>
  <c r="BQ227" i="32"/>
  <c r="AK227" i="32"/>
  <c r="W227" i="32"/>
  <c r="BU227" i="32"/>
  <c r="BO227" i="32"/>
  <c r="AB228" i="32"/>
  <c r="BD232" i="32"/>
  <c r="BA232" i="32"/>
  <c r="AI232" i="32"/>
  <c r="BE232" i="32"/>
  <c r="U232" i="32"/>
  <c r="AC233" i="32"/>
  <c r="BK246" i="32"/>
  <c r="BL246" i="32"/>
  <c r="AJ246" i="32"/>
  <c r="BJ246" i="32"/>
  <c r="BH246" i="32"/>
  <c r="AE246" i="32"/>
  <c r="CD246" i="32"/>
  <c r="AD246" i="32"/>
  <c r="AE251" i="32"/>
  <c r="AD251" i="32"/>
  <c r="CD251" i="32"/>
  <c r="BD255" i="32"/>
  <c r="BC255" i="32"/>
  <c r="Z255" i="32"/>
  <c r="BG255" i="32"/>
  <c r="BB255" i="32"/>
  <c r="BF255" i="32"/>
  <c r="BA255" i="32"/>
  <c r="AI255" i="32"/>
  <c r="U255" i="32"/>
  <c r="BE255" i="32"/>
  <c r="AK183" i="32"/>
  <c r="BU183" i="32"/>
  <c r="AC191" i="32"/>
  <c r="V192" i="32"/>
  <c r="AJ192" i="32"/>
  <c r="BL192" i="32"/>
  <c r="U196" i="32"/>
  <c r="BG196" i="32"/>
  <c r="AK198" i="32"/>
  <c r="BQ198" i="32"/>
  <c r="V207" i="32"/>
  <c r="BN207" i="32"/>
  <c r="BM210" i="32"/>
  <c r="BK210" i="32"/>
  <c r="AJ210" i="32"/>
  <c r="BN210" i="32"/>
  <c r="BH210" i="32"/>
  <c r="AA210" i="32"/>
  <c r="BJ210" i="32"/>
  <c r="AV215" i="32"/>
  <c r="AU215" i="32"/>
  <c r="AZ215" i="32"/>
  <c r="T215" i="32"/>
  <c r="CB215" i="32"/>
  <c r="BV215" i="32"/>
  <c r="CA215" i="32"/>
  <c r="AX215" i="32"/>
  <c r="BX215" i="32"/>
  <c r="BD219" i="32"/>
  <c r="BG219" i="32"/>
  <c r="BC219" i="32"/>
  <c r="U219" i="32"/>
  <c r="BE219" i="32"/>
  <c r="CC224" i="32"/>
  <c r="CE224" i="32"/>
  <c r="AY224" i="32"/>
  <c r="Y224" i="32"/>
  <c r="AQ224" i="32"/>
  <c r="AC224" i="32"/>
  <c r="BW224" i="32"/>
  <c r="AM224" i="32"/>
  <c r="CA224" i="32"/>
  <c r="CE233" i="32"/>
  <c r="AW233" i="32"/>
  <c r="T233" i="32"/>
  <c r="CC233" i="32"/>
  <c r="AZ233" i="32"/>
  <c r="AT233" i="32"/>
  <c r="CA233" i="32"/>
  <c r="BZ233" i="32"/>
  <c r="BY233" i="32"/>
  <c r="BX233" i="32"/>
  <c r="X233" i="32"/>
  <c r="AH233" i="32"/>
  <c r="CB233" i="32"/>
  <c r="Y239" i="32"/>
  <c r="Z239" i="32"/>
  <c r="CE243" i="32"/>
  <c r="CC243" i="32"/>
  <c r="AV243" i="32"/>
  <c r="AZ243" i="32"/>
  <c r="AT243" i="32"/>
  <c r="AX243" i="32"/>
  <c r="T243" i="32"/>
  <c r="CA243" i="32"/>
  <c r="BX243" i="32"/>
  <c r="X243" i="32"/>
  <c r="CB243" i="32"/>
  <c r="BV243" i="32"/>
  <c r="AL243" i="32"/>
  <c r="BZ243" i="32"/>
  <c r="AC243" i="32"/>
  <c r="BT245" i="32"/>
  <c r="BQ245" i="32"/>
  <c r="W245" i="32"/>
  <c r="BO245" i="32"/>
  <c r="AK245" i="32"/>
  <c r="BU245" i="32"/>
  <c r="Z248" i="32"/>
  <c r="Y248" i="32"/>
  <c r="BM254" i="32"/>
  <c r="BJ254" i="32"/>
  <c r="AA254" i="32"/>
  <c r="BN254" i="32"/>
  <c r="BH254" i="32"/>
  <c r="AJ254" i="32"/>
  <c r="BL254" i="32"/>
  <c r="BK254" i="32"/>
  <c r="BD259" i="32"/>
  <c r="BB259" i="32"/>
  <c r="Z259" i="32"/>
  <c r="BD260" i="32"/>
  <c r="BF260" i="32"/>
  <c r="BA260" i="32"/>
  <c r="Z260" i="32"/>
  <c r="BE260" i="32"/>
  <c r="AI260" i="32"/>
  <c r="BC260" i="32"/>
  <c r="BB260" i="32"/>
  <c r="U260" i="32"/>
  <c r="BG260" i="32"/>
  <c r="BR264" i="32"/>
  <c r="AB264" i="32"/>
  <c r="BF278" i="32"/>
  <c r="BG278" i="32"/>
  <c r="BE278" i="32"/>
  <c r="AI278" i="32"/>
  <c r="BC278" i="32"/>
  <c r="BA278" i="32"/>
  <c r="U278" i="32"/>
  <c r="BG304" i="32"/>
  <c r="BE304" i="32"/>
  <c r="Z304" i="32"/>
  <c r="BC304" i="32"/>
  <c r="BB304" i="32"/>
  <c r="AI304" i="32"/>
  <c r="BF304" i="32"/>
  <c r="U304" i="32"/>
  <c r="BA304" i="32"/>
  <c r="AA162" i="32"/>
  <c r="AY162" i="32"/>
  <c r="CE162" i="32"/>
  <c r="BF164" i="32"/>
  <c r="AZ169" i="32"/>
  <c r="BJ169" i="32"/>
  <c r="BV169" i="32"/>
  <c r="V171" i="32"/>
  <c r="AH171" i="32"/>
  <c r="AX171" i="32"/>
  <c r="BJ171" i="32"/>
  <c r="CB171" i="32"/>
  <c r="BE173" i="32"/>
  <c r="BO173" i="32"/>
  <c r="AI178" i="32"/>
  <c r="BE178" i="32"/>
  <c r="BS178" i="32"/>
  <c r="AH179" i="32"/>
  <c r="AV179" i="32"/>
  <c r="BJ179" i="32"/>
  <c r="BX179" i="32"/>
  <c r="AA180" i="32"/>
  <c r="BG180" i="32"/>
  <c r="BU180" i="32"/>
  <c r="V182" i="32"/>
  <c r="AJ182" i="32"/>
  <c r="AX182" i="32"/>
  <c r="BL182" i="32"/>
  <c r="BZ182" i="32"/>
  <c r="AA183" i="32"/>
  <c r="BO183" i="32"/>
  <c r="Z185" i="32"/>
  <c r="CE185" i="32"/>
  <c r="V187" i="32"/>
  <c r="AL187" i="32"/>
  <c r="AZ187" i="32"/>
  <c r="BN187" i="32"/>
  <c r="CB187" i="32"/>
  <c r="U188" i="32"/>
  <c r="AK188" i="32"/>
  <c r="BC188" i="32"/>
  <c r="BO188" i="32"/>
  <c r="V189" i="32"/>
  <c r="AJ189" i="32"/>
  <c r="AT189" i="32"/>
  <c r="BH189" i="32"/>
  <c r="BZ189" i="32"/>
  <c r="U191" i="32"/>
  <c r="AI191" i="32"/>
  <c r="BC191" i="32"/>
  <c r="BQ191" i="32"/>
  <c r="BN192" i="32"/>
  <c r="BA196" i="32"/>
  <c r="V197" i="32"/>
  <c r="AJ197" i="32"/>
  <c r="AX197" i="32"/>
  <c r="BL197" i="32"/>
  <c r="BZ197" i="32"/>
  <c r="AB198" i="32"/>
  <c r="BS198" i="32"/>
  <c r="Y200" i="32"/>
  <c r="AJ200" i="32"/>
  <c r="AX200" i="32"/>
  <c r="BL200" i="32"/>
  <c r="BZ200" i="32"/>
  <c r="AK201" i="32"/>
  <c r="BG201" i="32"/>
  <c r="BU201" i="32"/>
  <c r="CE203" i="32"/>
  <c r="V205" i="32"/>
  <c r="AH205" i="32"/>
  <c r="AV205" i="32"/>
  <c r="BJ205" i="32"/>
  <c r="BX205" i="32"/>
  <c r="AB206" i="32"/>
  <c r="BC206" i="32"/>
  <c r="BQ206" i="32"/>
  <c r="AJ207" i="32"/>
  <c r="BH207" i="32"/>
  <c r="Z209" i="32"/>
  <c r="BA209" i="32"/>
  <c r="BS209" i="32"/>
  <c r="BL210" i="32"/>
  <c r="W212" i="32"/>
  <c r="BY214" i="32"/>
  <c r="AQ214" i="32"/>
  <c r="AL214" i="32"/>
  <c r="AW214" i="32"/>
  <c r="CE223" i="32"/>
  <c r="AX223" i="32"/>
  <c r="T223" i="32"/>
  <c r="CE221" i="32"/>
  <c r="AT223" i="32"/>
  <c r="AH223" i="32"/>
  <c r="AB221" i="32"/>
  <c r="CA223" i="32"/>
  <c r="CB223" i="32"/>
  <c r="AL223" i="32"/>
  <c r="BX223" i="32"/>
  <c r="X223" i="32"/>
  <c r="AJ223" i="32"/>
  <c r="BH223" i="32"/>
  <c r="BZ223" i="32"/>
  <c r="AU224" i="32"/>
  <c r="BM225" i="32"/>
  <c r="BN225" i="32"/>
  <c r="AJ225" i="32"/>
  <c r="BJ225" i="32"/>
  <c r="Y225" i="32"/>
  <c r="BH225" i="32"/>
  <c r="CB225" i="32"/>
  <c r="BD227" i="32"/>
  <c r="BE227" i="32"/>
  <c r="BG227" i="32"/>
  <c r="BB227" i="32"/>
  <c r="U227" i="32"/>
  <c r="BC227" i="32"/>
  <c r="BD228" i="32"/>
  <c r="BR232" i="32"/>
  <c r="BS232" i="32"/>
  <c r="W232" i="32"/>
  <c r="BU232" i="32"/>
  <c r="BP232" i="32"/>
  <c r="AB232" i="32"/>
  <c r="BG232" i="32"/>
  <c r="AL233" i="32"/>
  <c r="BS236" i="32"/>
  <c r="BP236" i="32"/>
  <c r="AB236" i="32"/>
  <c r="BX242" i="32"/>
  <c r="AQ242" i="32"/>
  <c r="AV242" i="32"/>
  <c r="Y243" i="32"/>
  <c r="AW243" i="32"/>
  <c r="BS245" i="32"/>
  <c r="BM303" i="32"/>
  <c r="V303" i="32"/>
  <c r="BN303" i="32"/>
  <c r="BJ303" i="32"/>
  <c r="U214" i="32"/>
  <c r="BA214" i="32"/>
  <c r="BF214" i="32"/>
  <c r="BU214" i="32"/>
  <c r="U216" i="32"/>
  <c r="AK216" i="32"/>
  <c r="BC216" i="32"/>
  <c r="BQ216" i="32"/>
  <c r="V218" i="32"/>
  <c r="AL218" i="32"/>
  <c r="AX218" i="32"/>
  <c r="BJ218" i="32"/>
  <c r="BX218" i="32"/>
  <c r="CC218" i="32"/>
  <c r="AG218" i="32" s="1"/>
  <c r="AC219" i="32"/>
  <c r="BD223" i="32"/>
  <c r="AK224" i="32"/>
  <c r="BG224" i="32"/>
  <c r="BQ224" i="32"/>
  <c r="AC227" i="32"/>
  <c r="Y228" i="32"/>
  <c r="AH228" i="32"/>
  <c r="AT228" i="32"/>
  <c r="AZ228" i="32"/>
  <c r="BL228" i="32"/>
  <c r="BX228" i="32"/>
  <c r="CC228" i="32"/>
  <c r="AG228" i="32" s="1"/>
  <c r="AO232" i="32"/>
  <c r="AA234" i="32"/>
  <c r="BE234" i="32"/>
  <c r="AA236" i="32"/>
  <c r="AL236" i="32"/>
  <c r="AZ236" i="32"/>
  <c r="BL236" i="32"/>
  <c r="BV236" i="32"/>
  <c r="U237" i="32"/>
  <c r="AI237" i="32"/>
  <c r="BD237" i="32"/>
  <c r="BO237" i="32"/>
  <c r="AP241" i="32"/>
  <c r="CA241" i="32"/>
  <c r="U242" i="32"/>
  <c r="AK242" i="32"/>
  <c r="BA242" i="32"/>
  <c r="BP242" i="32"/>
  <c r="BU242" i="32"/>
  <c r="AJ243" i="32"/>
  <c r="BM243" i="32"/>
  <c r="AI245" i="32"/>
  <c r="BB245" i="32"/>
  <c r="BG245" i="32"/>
  <c r="X246" i="32"/>
  <c r="AP246" i="32"/>
  <c r="AX246" i="32"/>
  <c r="BP246" i="32"/>
  <c r="BY246" i="32"/>
  <c r="U250" i="32"/>
  <c r="AI250" i="32"/>
  <c r="BE250" i="32"/>
  <c r="BQ250" i="32"/>
  <c r="V251" i="32"/>
  <c r="AC251" i="32"/>
  <c r="AL251" i="32"/>
  <c r="AW251" i="32"/>
  <c r="BH251" i="32"/>
  <c r="BP251" i="32"/>
  <c r="BY251" i="32"/>
  <c r="U252" i="32"/>
  <c r="AK252" i="32"/>
  <c r="BB252" i="32"/>
  <c r="BG252" i="32"/>
  <c r="BU252" i="32"/>
  <c r="X254" i="32"/>
  <c r="AH254" i="32"/>
  <c r="AT254" i="32"/>
  <c r="BD254" i="32"/>
  <c r="BX254" i="32"/>
  <c r="W255" i="32"/>
  <c r="BQ255" i="32"/>
  <c r="CC257" i="32"/>
  <c r="CD257" i="32" s="1"/>
  <c r="X259" i="32"/>
  <c r="AH259" i="32"/>
  <c r="BK260" i="32"/>
  <c r="BM261" i="32"/>
  <c r="BN261" i="32"/>
  <c r="BH261" i="32"/>
  <c r="AJ261" i="32"/>
  <c r="V261" i="32"/>
  <c r="BL261" i="32"/>
  <c r="BR263" i="32"/>
  <c r="BU263" i="32"/>
  <c r="BP263" i="32"/>
  <c r="W263" i="32"/>
  <c r="BT263" i="32"/>
  <c r="BO263" i="32"/>
  <c r="AK263" i="32"/>
  <c r="BQ263" i="32"/>
  <c r="AJ264" i="32"/>
  <c r="Y273" i="32"/>
  <c r="CC273" i="32"/>
  <c r="AE273" i="32" s="1"/>
  <c r="AW273" i="32"/>
  <c r="BY273" i="32"/>
  <c r="BK279" i="32"/>
  <c r="BN279" i="32"/>
  <c r="BL279" i="32"/>
  <c r="AA279" i="32"/>
  <c r="BJ279" i="32"/>
  <c r="BR288" i="32"/>
  <c r="AB288" i="32"/>
  <c r="BT288" i="32"/>
  <c r="BP288" i="32"/>
  <c r="BF290" i="32"/>
  <c r="BA290" i="32"/>
  <c r="BG290" i="32"/>
  <c r="BE290" i="32"/>
  <c r="AI290" i="32"/>
  <c r="U290" i="32"/>
  <c r="AM335" i="32"/>
  <c r="AX335" i="32"/>
  <c r="AU335" i="32"/>
  <c r="AT335" i="32"/>
  <c r="AH335" i="32"/>
  <c r="CA335" i="32"/>
  <c r="BV335" i="32"/>
  <c r="AL335" i="32"/>
  <c r="U234" i="32"/>
  <c r="AI234" i="32"/>
  <c r="BA234" i="32"/>
  <c r="BF234" i="32"/>
  <c r="AH241" i="32"/>
  <c r="AU241" i="32"/>
  <c r="V243" i="32"/>
  <c r="U245" i="32"/>
  <c r="BC245" i="32"/>
  <c r="AG246" i="32"/>
  <c r="Y246" i="32"/>
  <c r="AH246" i="32"/>
  <c r="AT246" i="32"/>
  <c r="AZ246" i="32"/>
  <c r="BZ246" i="32"/>
  <c r="AP251" i="32"/>
  <c r="BT251" i="32"/>
  <c r="AV254" i="32"/>
  <c r="BZ254" i="32"/>
  <c r="AK255" i="32"/>
  <c r="BS255" i="32"/>
  <c r="Y257" i="32"/>
  <c r="Z257" i="32"/>
  <c r="CA263" i="32"/>
  <c r="AC263" i="32"/>
  <c r="AW263" i="32"/>
  <c r="AX269" i="32"/>
  <c r="AV269" i="32"/>
  <c r="AH269" i="32"/>
  <c r="AT269" i="32"/>
  <c r="T269" i="32"/>
  <c r="CB269" i="32"/>
  <c r="X269" i="32"/>
  <c r="BX269" i="32"/>
  <c r="AZ269" i="32"/>
  <c r="BM277" i="32"/>
  <c r="BL277" i="32"/>
  <c r="AJ277" i="32"/>
  <c r="BJ277" i="32"/>
  <c r="BH277" i="32"/>
  <c r="BN277" i="32"/>
  <c r="BT282" i="32"/>
  <c r="AB282" i="32"/>
  <c r="BN286" i="32"/>
  <c r="BH286" i="32"/>
  <c r="AJ286" i="32"/>
  <c r="BM286" i="32"/>
  <c r="AO286" i="32"/>
  <c r="BD291" i="32"/>
  <c r="Z291" i="32"/>
  <c r="AN291" i="32"/>
  <c r="BR294" i="32"/>
  <c r="BT294" i="32"/>
  <c r="BO294" i="32"/>
  <c r="BE315" i="32"/>
  <c r="BB315" i="32"/>
  <c r="AI315" i="32"/>
  <c r="BC315" i="32"/>
  <c r="Z315" i="32"/>
  <c r="BG315" i="32"/>
  <c r="BF315" i="32"/>
  <c r="AI214" i="32"/>
  <c r="BC214" i="32"/>
  <c r="BO214" i="32"/>
  <c r="AB216" i="32"/>
  <c r="BO216" i="32"/>
  <c r="BT216" i="32"/>
  <c r="Y218" i="32"/>
  <c r="AH218" i="32"/>
  <c r="AV218" i="32"/>
  <c r="BN218" i="32"/>
  <c r="BZ218" i="32"/>
  <c r="U224" i="32"/>
  <c r="BC224" i="32"/>
  <c r="BO224" i="32"/>
  <c r="BT224" i="32"/>
  <c r="V228" i="32"/>
  <c r="AC228" i="32"/>
  <c r="AL228" i="32"/>
  <c r="AW228" i="32"/>
  <c r="BH228" i="32"/>
  <c r="BZ228" i="32"/>
  <c r="BM232" i="32"/>
  <c r="CC232" i="32"/>
  <c r="CD232" i="32" s="1"/>
  <c r="Z233" i="32"/>
  <c r="BF233" i="32"/>
  <c r="BB234" i="32"/>
  <c r="BG234" i="32"/>
  <c r="V236" i="32"/>
  <c r="AH236" i="32"/>
  <c r="AV236" i="32"/>
  <c r="BJ236" i="32"/>
  <c r="BZ236" i="32"/>
  <c r="Z237" i="32"/>
  <c r="AN237" i="32"/>
  <c r="BT237" i="32"/>
  <c r="CC239" i="32"/>
  <c r="CD239" i="32" s="1"/>
  <c r="T241" i="32"/>
  <c r="AX241" i="32"/>
  <c r="BV241" i="32"/>
  <c r="AB242" i="32"/>
  <c r="BG242" i="32"/>
  <c r="BS242" i="32"/>
  <c r="AO243" i="32"/>
  <c r="BH243" i="32"/>
  <c r="AO245" i="32"/>
  <c r="BE245" i="32"/>
  <c r="T246" i="32"/>
  <c r="AV246" i="32"/>
  <c r="BV246" i="32"/>
  <c r="CB246" i="32"/>
  <c r="U248" i="32"/>
  <c r="W248" i="32" s="1"/>
  <c r="AB250" i="32"/>
  <c r="BO250" i="32"/>
  <c r="BT250" i="32"/>
  <c r="AG251" i="32"/>
  <c r="Y251" i="32"/>
  <c r="AH251" i="32"/>
  <c r="AT251" i="32"/>
  <c r="AZ251" i="32"/>
  <c r="BV251" i="32"/>
  <c r="CB251" i="32"/>
  <c r="BQ252" i="32"/>
  <c r="T254" i="32"/>
  <c r="AL254" i="32"/>
  <c r="AX254" i="32"/>
  <c r="CB254" i="32"/>
  <c r="BU255" i="32"/>
  <c r="CE259" i="32"/>
  <c r="AX259" i="32"/>
  <c r="CE257" i="32"/>
  <c r="CA259" i="32"/>
  <c r="CB259" i="32"/>
  <c r="BV259" i="32"/>
  <c r="AL259" i="32"/>
  <c r="AC259" i="32"/>
  <c r="AT259" i="32"/>
  <c r="CC259" i="32"/>
  <c r="CC261" i="32"/>
  <c r="AT261" i="32"/>
  <c r="BY261" i="32"/>
  <c r="CB261" i="32"/>
  <c r="X261" i="32"/>
  <c r="BX261" i="32"/>
  <c r="BF263" i="32"/>
  <c r="BC263" i="32"/>
  <c r="AI263" i="32"/>
  <c r="BA263" i="32"/>
  <c r="U263" i="32"/>
  <c r="Y263" i="32"/>
  <c r="BE263" i="32"/>
  <c r="BM264" i="32"/>
  <c r="BN264" i="32"/>
  <c r="BH264" i="32"/>
  <c r="BL264" i="32"/>
  <c r="AA264" i="32"/>
  <c r="BT268" i="32"/>
  <c r="BQ268" i="32"/>
  <c r="AK268" i="32"/>
  <c r="W268" i="32"/>
  <c r="BO268" i="32"/>
  <c r="BU268" i="32"/>
  <c r="BS268" i="32"/>
  <c r="BK272" i="32"/>
  <c r="BJ272" i="32"/>
  <c r="BH272" i="32"/>
  <c r="BN272" i="32"/>
  <c r="AU281" i="32"/>
  <c r="Y281" i="32"/>
  <c r="CC281" i="32"/>
  <c r="AE281" i="32" s="1"/>
  <c r="AM281" i="32"/>
  <c r="AQ281" i="32"/>
  <c r="AC281" i="32"/>
  <c r="AY281" i="32"/>
  <c r="BJ286" i="32"/>
  <c r="CD291" i="32"/>
  <c r="AD291" i="32"/>
  <c r="BD311" i="32"/>
  <c r="BF311" i="32"/>
  <c r="BE311" i="32"/>
  <c r="Z311" i="32"/>
  <c r="BB311" i="32"/>
  <c r="U311" i="32"/>
  <c r="BO270" i="32"/>
  <c r="U273" i="32"/>
  <c r="BG273" i="32"/>
  <c r="U281" i="32"/>
  <c r="BA281" i="32"/>
  <c r="AL282" i="32"/>
  <c r="AZ282" i="32"/>
  <c r="CB282" i="32"/>
  <c r="BR287" i="32"/>
  <c r="AZ288" i="32"/>
  <c r="BZ288" i="32"/>
  <c r="V291" i="32"/>
  <c r="BJ291" i="32"/>
  <c r="BR295" i="32"/>
  <c r="BU295" i="32"/>
  <c r="BP295" i="32"/>
  <c r="W295" i="32"/>
  <c r="BS295" i="32"/>
  <c r="AB295" i="32"/>
  <c r="BT295" i="32"/>
  <c r="BT296" i="32"/>
  <c r="AK296" i="32"/>
  <c r="BP296" i="32"/>
  <c r="AP296" i="32"/>
  <c r="BU296" i="32"/>
  <c r="BE302" i="32"/>
  <c r="U302" i="32"/>
  <c r="AZ307" i="32"/>
  <c r="AW307" i="32"/>
  <c r="AT307" i="32"/>
  <c r="Y307" i="32"/>
  <c r="AH307" i="32"/>
  <c r="CB307" i="32"/>
  <c r="BZ307" i="32"/>
  <c r="AL307" i="32"/>
  <c r="BY307" i="32"/>
  <c r="BV307" i="32"/>
  <c r="AX307" i="32"/>
  <c r="CC307" i="32"/>
  <c r="BR312" i="32"/>
  <c r="AP312" i="32"/>
  <c r="BJ318" i="32"/>
  <c r="BM318" i="32"/>
  <c r="BD320" i="32"/>
  <c r="AI320" i="32"/>
  <c r="BC320" i="32"/>
  <c r="AN320" i="32"/>
  <c r="AL264" i="32"/>
  <c r="AZ264" i="32"/>
  <c r="BZ264" i="32"/>
  <c r="U268" i="32"/>
  <c r="AI268" i="32"/>
  <c r="BC268" i="32"/>
  <c r="V269" i="32"/>
  <c r="BJ269" i="32"/>
  <c r="AK270" i="32"/>
  <c r="BQ270" i="32"/>
  <c r="AB272" i="32"/>
  <c r="AT272" i="32"/>
  <c r="BV272" i="32"/>
  <c r="AI273" i="32"/>
  <c r="BA273" i="32"/>
  <c r="BI273" i="32"/>
  <c r="V275" i="32"/>
  <c r="AH277" i="32"/>
  <c r="AV277" i="32"/>
  <c r="BX277" i="32"/>
  <c r="BS278" i="32"/>
  <c r="AX279" i="32"/>
  <c r="BZ279" i="32"/>
  <c r="BC281" i="32"/>
  <c r="T282" i="32"/>
  <c r="AT282" i="32"/>
  <c r="BV282" i="32"/>
  <c r="Y286" i="32"/>
  <c r="AH286" i="32"/>
  <c r="AT286" i="32"/>
  <c r="AZ286" i="32"/>
  <c r="BV286" i="32"/>
  <c r="CB286" i="32"/>
  <c r="BU287" i="32"/>
  <c r="T288" i="32"/>
  <c r="AL288" i="32"/>
  <c r="AT288" i="32"/>
  <c r="BB288" i="32"/>
  <c r="CB288" i="32"/>
  <c r="AK290" i="32"/>
  <c r="BQ290" i="32"/>
  <c r="BK291" i="32"/>
  <c r="V292" i="32"/>
  <c r="W292" i="32" s="1"/>
  <c r="AN294" i="32"/>
  <c r="BG294" i="32"/>
  <c r="AK295" i="32"/>
  <c r="AT298" i="32"/>
  <c r="AY298" i="32"/>
  <c r="AM298" i="32"/>
  <c r="BV298" i="32"/>
  <c r="CA298" i="32"/>
  <c r="AQ298" i="32"/>
  <c r="CE298" i="32"/>
  <c r="CE303" i="32"/>
  <c r="CC303" i="32"/>
  <c r="AZ303" i="32"/>
  <c r="AT303" i="32"/>
  <c r="AW303" i="32"/>
  <c r="AH303" i="32"/>
  <c r="Y303" i="32"/>
  <c r="T303" i="32"/>
  <c r="CA303" i="32"/>
  <c r="BX303" i="32"/>
  <c r="AC303" i="32"/>
  <c r="BZ303" i="32"/>
  <c r="BY303" i="32"/>
  <c r="BM306" i="32"/>
  <c r="V306" i="32"/>
  <c r="BN306" i="32"/>
  <c r="AA306" i="32"/>
  <c r="BK306" i="32"/>
  <c r="AC307" i="32"/>
  <c r="BL310" i="32"/>
  <c r="BH310" i="32"/>
  <c r="AO310" i="32"/>
  <c r="BS319" i="32"/>
  <c r="AB319" i="32"/>
  <c r="W319" i="32"/>
  <c r="BN336" i="32"/>
  <c r="AJ336" i="32"/>
  <c r="BL336" i="32"/>
  <c r="BK336" i="32"/>
  <c r="BH336" i="32"/>
  <c r="AA336" i="32"/>
  <c r="V259" i="32"/>
  <c r="BH259" i="32"/>
  <c r="BQ260" i="32"/>
  <c r="T264" i="32"/>
  <c r="AT264" i="32"/>
  <c r="CB264" i="32"/>
  <c r="BE268" i="32"/>
  <c r="AJ269" i="32"/>
  <c r="BK269" i="32"/>
  <c r="U270" i="32"/>
  <c r="BE270" i="32"/>
  <c r="BS270" i="32"/>
  <c r="T272" i="32"/>
  <c r="AH272" i="32"/>
  <c r="AV272" i="32"/>
  <c r="BX272" i="32"/>
  <c r="AK273" i="32"/>
  <c r="BC273" i="32"/>
  <c r="BU273" i="32"/>
  <c r="CC275" i="32"/>
  <c r="CD275" i="32" s="1"/>
  <c r="T277" i="32"/>
  <c r="AX277" i="32"/>
  <c r="BZ277" i="32"/>
  <c r="AK278" i="32"/>
  <c r="BU278" i="32"/>
  <c r="T279" i="32"/>
  <c r="AH279" i="32"/>
  <c r="AZ279" i="32"/>
  <c r="CB279" i="32"/>
  <c r="AI281" i="32"/>
  <c r="BE281" i="32"/>
  <c r="BQ281" i="32"/>
  <c r="V282" i="32"/>
  <c r="AH282" i="32"/>
  <c r="AV282" i="32"/>
  <c r="BJ282" i="32"/>
  <c r="BX282" i="32"/>
  <c r="CC284" i="32"/>
  <c r="CD284" i="32" s="1"/>
  <c r="T286" i="32"/>
  <c r="AC286" i="32"/>
  <c r="AV286" i="32"/>
  <c r="BX286" i="32"/>
  <c r="CC286" i="32"/>
  <c r="U287" i="32"/>
  <c r="BB287" i="32"/>
  <c r="BG287" i="32"/>
  <c r="V288" i="32"/>
  <c r="AN288" i="32"/>
  <c r="AV288" i="32"/>
  <c r="BL288" i="32"/>
  <c r="BV288" i="32"/>
  <c r="AB290" i="32"/>
  <c r="BK290" i="32"/>
  <c r="BS290" i="32"/>
  <c r="AH291" i="32"/>
  <c r="AT291" i="32"/>
  <c r="BL291" i="32"/>
  <c r="BM294" i="32"/>
  <c r="BN294" i="32"/>
  <c r="BK294" i="32"/>
  <c r="AA294" i="32"/>
  <c r="BH294" i="32"/>
  <c r="BO295" i="32"/>
  <c r="BD296" i="32"/>
  <c r="U296" i="32"/>
  <c r="AN296" i="32"/>
  <c r="BF296" i="32"/>
  <c r="AU298" i="32"/>
  <c r="BD299" i="32"/>
  <c r="BF299" i="32"/>
  <c r="BB299" i="32"/>
  <c r="Z299" i="32"/>
  <c r="U299" i="32"/>
  <c r="BA299" i="32"/>
  <c r="BR302" i="32"/>
  <c r="BS302" i="32"/>
  <c r="AK302" i="32"/>
  <c r="BU302" i="32"/>
  <c r="BP302" i="32"/>
  <c r="AB302" i="32"/>
  <c r="BO302" i="32"/>
  <c r="AL303" i="32"/>
  <c r="CB303" i="32"/>
  <c r="AJ310" i="32"/>
  <c r="BD314" i="32"/>
  <c r="AI314" i="32"/>
  <c r="BC314" i="32"/>
  <c r="AN314" i="32"/>
  <c r="AJ323" i="32"/>
  <c r="BN323" i="32"/>
  <c r="BM323" i="32"/>
  <c r="AO323" i="32"/>
  <c r="BJ323" i="32"/>
  <c r="V323" i="32"/>
  <c r="AM295" i="32"/>
  <c r="AZ295" i="32"/>
  <c r="BM295" i="32"/>
  <c r="AG296" i="32"/>
  <c r="Y296" i="32"/>
  <c r="AT296" i="32"/>
  <c r="AZ296" i="32"/>
  <c r="BV296" i="32"/>
  <c r="CB296" i="32"/>
  <c r="Z298" i="32"/>
  <c r="BE298" i="32"/>
  <c r="AL299" i="32"/>
  <c r="AW299" i="32"/>
  <c r="BZ299" i="32"/>
  <c r="AW302" i="32"/>
  <c r="CC302" i="32"/>
  <c r="BB303" i="32"/>
  <c r="V304" i="32"/>
  <c r="BH304" i="32"/>
  <c r="Z306" i="32"/>
  <c r="AM306" i="32"/>
  <c r="BC306" i="32"/>
  <c r="BS306" i="32"/>
  <c r="U307" i="32"/>
  <c r="AP307" i="32"/>
  <c r="BA307" i="32"/>
  <c r="BI307" i="32"/>
  <c r="AB308" i="32"/>
  <c r="Y310" i="32"/>
  <c r="AK310" i="32"/>
  <c r="AZ310" i="32"/>
  <c r="BP310" i="32"/>
  <c r="BX310" i="32"/>
  <c r="Y311" i="32"/>
  <c r="AH311" i="32"/>
  <c r="AT311" i="32"/>
  <c r="BR311" i="32"/>
  <c r="CC311" i="32"/>
  <c r="AH312" i="32"/>
  <c r="BF312" i="32"/>
  <c r="BN312" i="32"/>
  <c r="BZ312" i="32"/>
  <c r="AA314" i="32"/>
  <c r="BH314" i="32"/>
  <c r="BP314" i="32"/>
  <c r="BM315" i="32"/>
  <c r="BJ315" i="32"/>
  <c r="AJ319" i="32"/>
  <c r="V322" i="32"/>
  <c r="AJ322" i="32"/>
  <c r="BD331" i="32"/>
  <c r="BF331" i="32"/>
  <c r="BA331" i="32"/>
  <c r="Z331" i="32"/>
  <c r="BE331" i="32"/>
  <c r="BC331" i="32"/>
  <c r="AI331" i="32"/>
  <c r="U331" i="32"/>
  <c r="BG331" i="32"/>
  <c r="AD334" i="32"/>
  <c r="CD334" i="32"/>
  <c r="W304" i="32"/>
  <c r="AT306" i="32"/>
  <c r="BZ306" i="32"/>
  <c r="BM307" i="32"/>
  <c r="AF310" i="32"/>
  <c r="BY310" i="32"/>
  <c r="AI312" i="32"/>
  <c r="BG312" i="32"/>
  <c r="AB314" i="32"/>
  <c r="BS314" i="32"/>
  <c r="BR315" i="32"/>
  <c r="BS315" i="32"/>
  <c r="CD322" i="32"/>
  <c r="AD322" i="32"/>
  <c r="CE326" i="32"/>
  <c r="AW326" i="32"/>
  <c r="AV326" i="32"/>
  <c r="CE324" i="32"/>
  <c r="T326" i="32"/>
  <c r="AE324" i="32"/>
  <c r="CA326" i="32"/>
  <c r="CB326" i="32"/>
  <c r="X326" i="32"/>
  <c r="BY326" i="32"/>
  <c r="AC326" i="32"/>
  <c r="BX326" i="32"/>
  <c r="AZ326" i="32"/>
  <c r="CC326" i="32"/>
  <c r="AD326" i="32" s="1"/>
  <c r="BD327" i="32"/>
  <c r="BF327" i="32"/>
  <c r="BE327" i="32"/>
  <c r="BB327" i="32"/>
  <c r="Z327" i="32"/>
  <c r="U327" i="32"/>
  <c r="BA327" i="32"/>
  <c r="V332" i="32"/>
  <c r="U332" i="32"/>
  <c r="AZ338" i="32"/>
  <c r="AW338" i="32"/>
  <c r="T338" i="32"/>
  <c r="CB338" i="32"/>
  <c r="BY338" i="32"/>
  <c r="X338" i="32"/>
  <c r="AC338" i="32"/>
  <c r="CC338" i="32"/>
  <c r="AJ295" i="32"/>
  <c r="AC296" i="32"/>
  <c r="AW296" i="32"/>
  <c r="BY296" i="32"/>
  <c r="U298" i="32"/>
  <c r="AI298" i="32"/>
  <c r="BB298" i="32"/>
  <c r="BG298" i="32"/>
  <c r="X299" i="32"/>
  <c r="AT299" i="32"/>
  <c r="AZ299" i="32"/>
  <c r="BX299" i="32"/>
  <c r="CC299" i="32"/>
  <c r="AD299" i="32" s="1"/>
  <c r="X302" i="32"/>
  <c r="BY302" i="32"/>
  <c r="BF303" i="32"/>
  <c r="BN304" i="32"/>
  <c r="AI306" i="32"/>
  <c r="AU306" i="32"/>
  <c r="BG306" i="32"/>
  <c r="CA306" i="32"/>
  <c r="Z307" i="32"/>
  <c r="BE307" i="32"/>
  <c r="CC308" i="32"/>
  <c r="CD308" i="32" s="1"/>
  <c r="T310" i="32"/>
  <c r="AC310" i="32"/>
  <c r="AV310" i="32"/>
  <c r="BT310" i="32"/>
  <c r="CB310" i="32"/>
  <c r="AC311" i="32"/>
  <c r="AL311" i="32"/>
  <c r="AX311" i="32"/>
  <c r="BY311" i="32"/>
  <c r="Z312" i="32"/>
  <c r="AL312" i="32"/>
  <c r="BB312" i="32"/>
  <c r="BJ312" i="32"/>
  <c r="BL314" i="32"/>
  <c r="BT314" i="32"/>
  <c r="BN315" i="32"/>
  <c r="BC318" i="32"/>
  <c r="BA318" i="32"/>
  <c r="Z318" i="32"/>
  <c r="U318" i="32"/>
  <c r="BM319" i="32"/>
  <c r="BK319" i="32"/>
  <c r="V319" i="32"/>
  <c r="BJ319" i="32"/>
  <c r="AA319" i="32"/>
  <c r="BH319" i="32"/>
  <c r="BM328" i="32"/>
  <c r="BN328" i="32"/>
  <c r="AA328" i="32"/>
  <c r="BK328" i="32"/>
  <c r="BJ328" i="32"/>
  <c r="AL318" i="32"/>
  <c r="BB319" i="32"/>
  <c r="AK320" i="32"/>
  <c r="BI320" i="32"/>
  <c r="BQ320" i="32"/>
  <c r="X322" i="32"/>
  <c r="AL322" i="32"/>
  <c r="AX322" i="32"/>
  <c r="BW322" i="32"/>
  <c r="CE322" i="32"/>
  <c r="AG322" i="32" s="1"/>
  <c r="X323" i="32"/>
  <c r="AX323" i="32"/>
  <c r="BX323" i="32"/>
  <c r="CC323" i="32"/>
  <c r="AB326" i="32"/>
  <c r="AO326" i="32"/>
  <c r="BL326" i="32"/>
  <c r="BQ326" i="32"/>
  <c r="AW327" i="32"/>
  <c r="BV327" i="32"/>
  <c r="CB327" i="32"/>
  <c r="W328" i="32"/>
  <c r="BC328" i="32"/>
  <c r="BS328" i="32"/>
  <c r="V330" i="32"/>
  <c r="AB330" i="32"/>
  <c r="BH330" i="32"/>
  <c r="BN330" i="32"/>
  <c r="BT330" i="32"/>
  <c r="V331" i="32"/>
  <c r="BK331" i="32"/>
  <c r="Z334" i="32"/>
  <c r="AW334" i="32"/>
  <c r="BE334" i="32"/>
  <c r="BV334" i="32"/>
  <c r="V335" i="32"/>
  <c r="AI335" i="32"/>
  <c r="BF335" i="32"/>
  <c r="BN335" i="32"/>
  <c r="AB336" i="32"/>
  <c r="BS336" i="32"/>
  <c r="AB338" i="32"/>
  <c r="BQ338" i="32"/>
  <c r="X339" i="32"/>
  <c r="AZ339" i="32"/>
  <c r="BT339" i="32"/>
  <c r="BC319" i="32"/>
  <c r="AB320" i="32"/>
  <c r="BS320" i="32"/>
  <c r="Y322" i="32"/>
  <c r="AT322" i="32"/>
  <c r="AZ322" i="32"/>
  <c r="Y323" i="32"/>
  <c r="AH323" i="32"/>
  <c r="AT323" i="32"/>
  <c r="AZ323" i="32"/>
  <c r="BY323" i="32"/>
  <c r="W330" i="32"/>
  <c r="BO330" i="32"/>
  <c r="W331" i="32"/>
  <c r="BO331" i="32"/>
  <c r="AC334" i="32"/>
  <c r="AL334" i="32"/>
  <c r="AX334" i="32"/>
  <c r="BY334" i="32"/>
  <c r="AB339" i="32"/>
  <c r="BX339" i="32"/>
  <c r="BB323" i="32"/>
  <c r="BO326" i="32"/>
  <c r="BT326" i="32"/>
  <c r="AG327" i="32"/>
  <c r="X327" i="32"/>
  <c r="AD327" i="32"/>
  <c r="AT327" i="32"/>
  <c r="AZ327" i="32"/>
  <c r="BY327" i="32"/>
  <c r="U328" i="32"/>
  <c r="BA328" i="32"/>
  <c r="BF328" i="32"/>
  <c r="X330" i="32"/>
  <c r="AV330" i="32"/>
  <c r="BP330" i="32"/>
  <c r="CB330" i="32"/>
  <c r="BS331" i="32"/>
  <c r="AE332" i="32"/>
  <c r="U334" i="32"/>
  <c r="BA334" i="32"/>
  <c r="BZ334" i="32"/>
  <c r="AA335" i="32"/>
  <c r="BJ335" i="32"/>
  <c r="AK338" i="32"/>
  <c r="CB339" i="32"/>
  <c r="Y32" i="32"/>
  <c r="AA32" i="32" s="1"/>
  <c r="Y23" i="32"/>
  <c r="AA23" i="32" s="1"/>
  <c r="W23" i="32"/>
  <c r="V14" i="32"/>
  <c r="W14" i="32" s="1"/>
  <c r="Y5" i="32"/>
  <c r="AA5" i="32" s="1"/>
  <c r="AG11" i="32"/>
  <c r="AF11" i="32"/>
  <c r="AG30" i="32"/>
  <c r="AF30" i="32"/>
  <c r="AG21" i="32"/>
  <c r="AF21" i="32"/>
  <c r="BM7" i="32"/>
  <c r="AQ9" i="32"/>
  <c r="CA9" i="32"/>
  <c r="AQ7" i="32"/>
  <c r="BK7" i="32"/>
  <c r="BN7" i="32" s="1"/>
  <c r="AO7" i="32" s="1"/>
  <c r="CA7" i="32"/>
  <c r="BD8" i="32"/>
  <c r="Y9" i="32"/>
  <c r="AW9" i="32"/>
  <c r="BM9" i="32"/>
  <c r="Z11" i="32"/>
  <c r="AP11" i="32"/>
  <c r="BB11" i="32"/>
  <c r="BR11" i="32"/>
  <c r="BI12" i="32"/>
  <c r="BM12" i="32"/>
  <c r="BY12" i="32"/>
  <c r="CC12" i="32"/>
  <c r="BP16" i="32"/>
  <c r="Y17" i="32"/>
  <c r="AW17" i="32"/>
  <c r="BM17" i="32"/>
  <c r="BY17" i="32"/>
  <c r="Z18" i="32"/>
  <c r="AP18" i="32"/>
  <c r="BB18" i="32"/>
  <c r="BR18" i="32"/>
  <c r="AQ20" i="32"/>
  <c r="BW20" i="32"/>
  <c r="Z21" i="32"/>
  <c r="AB25" i="32"/>
  <c r="BD25" i="32"/>
  <c r="BG25" i="32" s="1"/>
  <c r="AN25" i="32" s="1"/>
  <c r="Y26" i="32"/>
  <c r="AW26" i="32"/>
  <c r="AZ26" i="32" s="1"/>
  <c r="AM26" i="32" s="1"/>
  <c r="BM26" i="32"/>
  <c r="AA29" i="32"/>
  <c r="AM29" i="32"/>
  <c r="AQ29" i="32"/>
  <c r="AY29" i="32"/>
  <c r="BW29" i="32"/>
  <c r="CE29" i="32"/>
  <c r="T7" i="32"/>
  <c r="X7" i="32"/>
  <c r="AB7" i="32"/>
  <c r="AN7" i="32"/>
  <c r="AV7" i="32"/>
  <c r="AZ7" i="32"/>
  <c r="AM7" i="32" s="1"/>
  <c r="BH7" i="32"/>
  <c r="BP7" i="32"/>
  <c r="BT7" i="32"/>
  <c r="BX7" i="32"/>
  <c r="CB7" i="32"/>
  <c r="U8" i="32"/>
  <c r="Y8" i="32"/>
  <c r="AC8" i="32"/>
  <c r="AO8" i="32"/>
  <c r="AW8" i="32"/>
  <c r="AZ8" i="32" s="1"/>
  <c r="AM8" i="32" s="1"/>
  <c r="BA8" i="32"/>
  <c r="BI8" i="32"/>
  <c r="BQ8" i="32"/>
  <c r="BY8" i="32"/>
  <c r="V9" i="32"/>
  <c r="Z9" i="32"/>
  <c r="AL9" i="32"/>
  <c r="AP9" i="32"/>
  <c r="AT9" i="32"/>
  <c r="AX9" i="32" s="1"/>
  <c r="AH9" i="32" s="1"/>
  <c r="BB9" i="32"/>
  <c r="BF9" i="32"/>
  <c r="BJ9" i="32"/>
  <c r="BN9" i="32"/>
  <c r="AO9" i="32" s="1"/>
  <c r="BV9" i="32"/>
  <c r="W11" i="32"/>
  <c r="AA11" i="32"/>
  <c r="AI11" i="32"/>
  <c r="AM11" i="32"/>
  <c r="AQ11" i="32"/>
  <c r="AU11" i="32"/>
  <c r="AY11" i="32"/>
  <c r="BC11" i="32"/>
  <c r="BG11" i="32"/>
  <c r="BK11" i="32"/>
  <c r="BO11" i="32"/>
  <c r="BS11" i="32"/>
  <c r="BW11" i="32"/>
  <c r="V12" i="32"/>
  <c r="Z12" i="32"/>
  <c r="AH12" i="32"/>
  <c r="AL12" i="32"/>
  <c r="AP12" i="32"/>
  <c r="AT12" i="32"/>
  <c r="AX12" i="32"/>
  <c r="BB12" i="32"/>
  <c r="BF12" i="32"/>
  <c r="BJ12" i="32"/>
  <c r="BN12" i="32"/>
  <c r="BV12" i="32"/>
  <c r="BZ12" i="32"/>
  <c r="U16" i="32"/>
  <c r="Y16" i="32"/>
  <c r="AC16" i="32"/>
  <c r="AK16" i="32"/>
  <c r="AW16" i="32"/>
  <c r="AZ16" i="32" s="1"/>
  <c r="AM16" i="32" s="1"/>
  <c r="BA16" i="32"/>
  <c r="BI16" i="32"/>
  <c r="BQ16" i="32"/>
  <c r="BU16" i="32"/>
  <c r="BY16" i="32"/>
  <c r="V17" i="32"/>
  <c r="Z17" i="32"/>
  <c r="AL17" i="32"/>
  <c r="AP17" i="32"/>
  <c r="AT17" i="32"/>
  <c r="AX17" i="32" s="1"/>
  <c r="AH17" i="32" s="1"/>
  <c r="BB17" i="32"/>
  <c r="BF17" i="32"/>
  <c r="BJ17" i="32"/>
  <c r="BN17" i="32"/>
  <c r="AO17" i="32" s="1"/>
  <c r="BV17" i="32"/>
  <c r="BZ17" i="32"/>
  <c r="W18" i="32"/>
  <c r="AA18" i="32"/>
  <c r="AQ18" i="32"/>
  <c r="AU18" i="32"/>
  <c r="AY18" i="32"/>
  <c r="BC18" i="32"/>
  <c r="BE18" i="32" s="1"/>
  <c r="AI18" i="32" s="1"/>
  <c r="BK18" i="32"/>
  <c r="BN18" i="32" s="1"/>
  <c r="AO18" i="32" s="1"/>
  <c r="BO18" i="32"/>
  <c r="BW18" i="32"/>
  <c r="T20" i="32"/>
  <c r="X20" i="32"/>
  <c r="AB20" i="32"/>
  <c r="AN20" i="32"/>
  <c r="AV20" i="32"/>
  <c r="AZ20" i="32"/>
  <c r="BH20" i="32"/>
  <c r="BP20" i="32"/>
  <c r="BT20" i="32"/>
  <c r="BX20" i="32"/>
  <c r="CB20" i="32"/>
  <c r="W21" i="32"/>
  <c r="AA21" i="32"/>
  <c r="AI21" i="32"/>
  <c r="AM21" i="32"/>
  <c r="AQ21" i="32"/>
  <c r="AU21" i="32"/>
  <c r="AY21" i="32"/>
  <c r="BC21" i="32"/>
  <c r="BG21" i="32"/>
  <c r="BK21" i="32"/>
  <c r="BO21" i="32"/>
  <c r="BS21" i="32"/>
  <c r="BW21" i="32"/>
  <c r="U25" i="32"/>
  <c r="CC25" i="32" s="1"/>
  <c r="Y25" i="32"/>
  <c r="AC25" i="32"/>
  <c r="AK25" i="32"/>
  <c r="AO25" i="32"/>
  <c r="AW25" i="32"/>
  <c r="AZ25" i="32" s="1"/>
  <c r="AM25" i="32" s="1"/>
  <c r="BA25" i="32"/>
  <c r="BI25" i="32"/>
  <c r="BQ25" i="32"/>
  <c r="BU25" i="32"/>
  <c r="BY25" i="32"/>
  <c r="V26" i="32"/>
  <c r="Z26" i="32"/>
  <c r="AL26" i="32"/>
  <c r="AP26" i="32"/>
  <c r="AT26" i="32"/>
  <c r="AX26" i="32" s="1"/>
  <c r="AH26" i="32" s="1"/>
  <c r="BB26" i="32"/>
  <c r="BF26" i="32"/>
  <c r="BJ26" i="32"/>
  <c r="BV26" i="32"/>
  <c r="BZ26" i="32"/>
  <c r="W27" i="32"/>
  <c r="AA27" i="32"/>
  <c r="AM27" i="32"/>
  <c r="AQ27" i="32"/>
  <c r="AU27" i="32"/>
  <c r="AY27" i="32"/>
  <c r="BC27" i="32"/>
  <c r="BK27" i="32"/>
  <c r="BN27" i="32" s="1"/>
  <c r="AO27" i="32" s="1"/>
  <c r="BO27" i="32"/>
  <c r="BW27" i="32"/>
  <c r="T29" i="32"/>
  <c r="X29" i="32"/>
  <c r="AB29" i="32"/>
  <c r="AJ29" i="32"/>
  <c r="AN29" i="32"/>
  <c r="AV29" i="32"/>
  <c r="AZ29" i="32"/>
  <c r="BH29" i="32"/>
  <c r="BL29" i="32"/>
  <c r="BP29" i="32"/>
  <c r="BT29" i="32"/>
  <c r="BX29" i="32"/>
  <c r="CB29" i="32"/>
  <c r="W30" i="32"/>
  <c r="AA30" i="32"/>
  <c r="AI30" i="32"/>
  <c r="AM30" i="32"/>
  <c r="AQ30" i="32"/>
  <c r="AU30" i="32"/>
  <c r="AY30" i="32"/>
  <c r="BC30" i="32"/>
  <c r="BG30" i="32"/>
  <c r="BK30" i="32"/>
  <c r="BO30" i="32"/>
  <c r="BS30" i="32"/>
  <c r="BW30" i="32"/>
  <c r="V34" i="32"/>
  <c r="Z34" i="32"/>
  <c r="AL34" i="32"/>
  <c r="AP34" i="32"/>
  <c r="AT34" i="32"/>
  <c r="AX34" i="32"/>
  <c r="AH34" i="32" s="1"/>
  <c r="BB34" i="32"/>
  <c r="BF34" i="32"/>
  <c r="BJ34" i="32"/>
  <c r="BV34" i="32"/>
  <c r="BZ34" i="32"/>
  <c r="W35" i="32"/>
  <c r="AA35" i="32"/>
  <c r="AU35" i="32"/>
  <c r="AY35" i="32"/>
  <c r="BC35" i="32"/>
  <c r="BK35" i="32"/>
  <c r="BN35" i="32" s="1"/>
  <c r="AO35" i="32" s="1"/>
  <c r="BO35" i="32"/>
  <c r="BW35" i="32"/>
  <c r="T36" i="32"/>
  <c r="X36" i="32"/>
  <c r="AB36" i="32"/>
  <c r="AV36" i="32"/>
  <c r="BH36" i="32"/>
  <c r="BP36" i="32"/>
  <c r="BT36" i="32"/>
  <c r="BX36" i="32"/>
  <c r="CB36" i="32"/>
  <c r="U38" i="32"/>
  <c r="Y38" i="32"/>
  <c r="AC38" i="32"/>
  <c r="AK38" i="32"/>
  <c r="AW38" i="32"/>
  <c r="AZ38" i="32" s="1"/>
  <c r="AM38" i="32" s="1"/>
  <c r="BA38" i="32"/>
  <c r="BI38" i="32"/>
  <c r="BQ38" i="32"/>
  <c r="BU38" i="32"/>
  <c r="BY38" i="32"/>
  <c r="T39" i="32"/>
  <c r="X39" i="32"/>
  <c r="AB39" i="32"/>
  <c r="AJ39" i="32"/>
  <c r="AN39" i="32"/>
  <c r="AV39" i="32"/>
  <c r="AZ39" i="32"/>
  <c r="BH39" i="32"/>
  <c r="BL39" i="32"/>
  <c r="BP39" i="32"/>
  <c r="BT39" i="32"/>
  <c r="BX39" i="32"/>
  <c r="CB39" i="32"/>
  <c r="W43" i="32"/>
  <c r="AA43" i="32"/>
  <c r="AQ43" i="32"/>
  <c r="AU43" i="32"/>
  <c r="BC43" i="32"/>
  <c r="BK43" i="32"/>
  <c r="BO43" i="32"/>
  <c r="BS43" i="32"/>
  <c r="BW43" i="32"/>
  <c r="T44" i="32"/>
  <c r="X44" i="32"/>
  <c r="AB44" i="32"/>
  <c r="AN44" i="32"/>
  <c r="AV44" i="32"/>
  <c r="BH44" i="32"/>
  <c r="BP44" i="32"/>
  <c r="BT44" i="32"/>
  <c r="BX44" i="32"/>
  <c r="CB44" i="32"/>
  <c r="U45" i="32"/>
  <c r="Y45" i="32"/>
  <c r="AC45" i="32"/>
  <c r="AK45" i="32"/>
  <c r="AO45" i="32"/>
  <c r="AW45" i="32"/>
  <c r="AZ45" i="32" s="1"/>
  <c r="AM45" i="32" s="1"/>
  <c r="BA45" i="32"/>
  <c r="BI45" i="32"/>
  <c r="BQ45" i="32"/>
  <c r="BY45" i="32"/>
  <c r="V47" i="32"/>
  <c r="Z47" i="32"/>
  <c r="AL47" i="32"/>
  <c r="AP47" i="32"/>
  <c r="AT47" i="32"/>
  <c r="AX47" i="32"/>
  <c r="AH47" i="32" s="1"/>
  <c r="BB47" i="32"/>
  <c r="BF47" i="32"/>
  <c r="BJ47" i="32"/>
  <c r="BV47" i="32"/>
  <c r="BZ47" i="32"/>
  <c r="U48" i="32"/>
  <c r="Y48" i="32"/>
  <c r="AC48" i="32"/>
  <c r="AK48" i="32"/>
  <c r="AO48" i="32"/>
  <c r="AW48" i="32"/>
  <c r="BA48" i="32"/>
  <c r="BE48" i="32"/>
  <c r="BI48" i="32"/>
  <c r="BQ48" i="32"/>
  <c r="BU48" i="32"/>
  <c r="BY48" i="32"/>
  <c r="CC48" i="32"/>
  <c r="BC52" i="32"/>
  <c r="BE52" i="32"/>
  <c r="AI52" i="32" s="1"/>
  <c r="BP52" i="32"/>
  <c r="BH53" i="32"/>
  <c r="V53" i="32"/>
  <c r="AA53" i="32"/>
  <c r="AL53" i="32"/>
  <c r="AQ53" i="32"/>
  <c r="AW53" i="32"/>
  <c r="BM53" i="32"/>
  <c r="AK54" i="32"/>
  <c r="W54" i="32"/>
  <c r="AB54" i="32"/>
  <c r="AT56" i="32"/>
  <c r="AX56" i="32" s="1"/>
  <c r="AH56" i="32" s="1"/>
  <c r="BZ56" i="32"/>
  <c r="AL56" i="32" s="1"/>
  <c r="BV56" i="32"/>
  <c r="X56" i="32"/>
  <c r="AC56" i="32"/>
  <c r="AY56" i="32"/>
  <c r="BY56" i="32"/>
  <c r="CB56" i="32" s="1"/>
  <c r="AQ56" i="32" s="1"/>
  <c r="CC57" i="32"/>
  <c r="AW57" i="32"/>
  <c r="Y57" i="32"/>
  <c r="BY57" i="32"/>
  <c r="AC57" i="32"/>
  <c r="X57" i="32"/>
  <c r="AI57" i="32"/>
  <c r="AN57" i="32"/>
  <c r="AT57" i="32"/>
  <c r="AY57" i="32"/>
  <c r="BO57" i="32"/>
  <c r="BT57" i="32"/>
  <c r="BZ57" i="32"/>
  <c r="AT62" i="32"/>
  <c r="AX62" i="32" s="1"/>
  <c r="AH62" i="32" s="1"/>
  <c r="AW62" i="32"/>
  <c r="AZ62" i="32" s="1"/>
  <c r="AM62" i="32" s="1"/>
  <c r="Y62" i="32"/>
  <c r="BZ62" i="32"/>
  <c r="BV62" i="32"/>
  <c r="AL62" i="32"/>
  <c r="BY62" i="32"/>
  <c r="AC62" i="32"/>
  <c r="X62" i="32"/>
  <c r="AV62" i="32"/>
  <c r="BX62" i="32"/>
  <c r="BK63" i="32"/>
  <c r="AA63" i="32"/>
  <c r="BN63" i="32"/>
  <c r="AO63" i="32" s="1"/>
  <c r="BJ63" i="32"/>
  <c r="BL63" i="32" s="1"/>
  <c r="AJ63" i="32" s="1"/>
  <c r="V63" i="32"/>
  <c r="U63" i="32"/>
  <c r="BH63" i="32"/>
  <c r="BK66" i="32"/>
  <c r="AA66" i="32"/>
  <c r="BN66" i="32"/>
  <c r="BJ66" i="32"/>
  <c r="V66" i="32"/>
  <c r="U66" i="32"/>
  <c r="AJ66" i="32"/>
  <c r="BH66" i="32"/>
  <c r="AL70" i="32"/>
  <c r="AX71" i="32"/>
  <c r="AH71" i="32" s="1"/>
  <c r="AT71" i="32"/>
  <c r="AW71" i="32"/>
  <c r="Y71" i="32"/>
  <c r="BZ71" i="32"/>
  <c r="BV71" i="32"/>
  <c r="AL71" i="32"/>
  <c r="BY71" i="32"/>
  <c r="AC71" i="32"/>
  <c r="X71" i="32"/>
  <c r="AV71" i="32"/>
  <c r="BX71" i="32"/>
  <c r="BK72" i="32"/>
  <c r="AA72" i="32"/>
  <c r="BN72" i="32"/>
  <c r="AO72" i="32" s="1"/>
  <c r="BJ72" i="32"/>
  <c r="BL72" i="32" s="1"/>
  <c r="AJ72" i="32" s="1"/>
  <c r="V72" i="32"/>
  <c r="U72" i="32"/>
  <c r="BH72" i="32"/>
  <c r="BM75" i="32"/>
  <c r="BL75" i="32"/>
  <c r="BH75" i="32"/>
  <c r="BK75" i="32"/>
  <c r="AA75" i="32"/>
  <c r="BN75" i="32"/>
  <c r="BJ75" i="32"/>
  <c r="V75" i="32"/>
  <c r="U75" i="32"/>
  <c r="AJ75" i="32"/>
  <c r="CD124" i="32"/>
  <c r="AD124" i="32"/>
  <c r="AE124" i="32"/>
  <c r="BR8" i="32"/>
  <c r="BU8" i="32" s="1"/>
  <c r="AP8" i="32" s="1"/>
  <c r="BD11" i="32"/>
  <c r="AM12" i="32"/>
  <c r="AU12" i="32"/>
  <c r="BW12" i="32"/>
  <c r="CA12" i="32"/>
  <c r="CE12" i="32"/>
  <c r="AG12" i="32" s="1"/>
  <c r="AP16" i="32"/>
  <c r="AU17" i="32"/>
  <c r="CA17" i="32"/>
  <c r="BD18" i="32"/>
  <c r="BG18" i="32" s="1"/>
  <c r="AN18" i="32" s="1"/>
  <c r="AN21" i="32"/>
  <c r="BD21" i="32"/>
  <c r="BR25" i="32"/>
  <c r="AQ26" i="32"/>
  <c r="AU26" i="32"/>
  <c r="AY26" i="32"/>
  <c r="BW26" i="32"/>
  <c r="CA26" i="32"/>
  <c r="BD27" i="32"/>
  <c r="BG27" i="32" s="1"/>
  <c r="AN27" i="32" s="1"/>
  <c r="AO29" i="32"/>
  <c r="BI29" i="32"/>
  <c r="BM29" i="32"/>
  <c r="CC29" i="32"/>
  <c r="AN30" i="32"/>
  <c r="BD30" i="32"/>
  <c r="BP30" i="32"/>
  <c r="BT30" i="32"/>
  <c r="AA34" i="32"/>
  <c r="AQ34" i="32"/>
  <c r="AU34" i="32"/>
  <c r="AY34" i="32"/>
  <c r="BK34" i="32"/>
  <c r="BN34" i="32" s="1"/>
  <c r="AO34" i="32" s="1"/>
  <c r="BW34" i="32"/>
  <c r="CA34" i="32"/>
  <c r="AB35" i="32"/>
  <c r="BD35" i="32"/>
  <c r="BG35" i="32" s="1"/>
  <c r="AN35" i="32" s="1"/>
  <c r="BP35" i="32"/>
  <c r="BT35" i="32"/>
  <c r="Y36" i="32"/>
  <c r="AC36" i="32"/>
  <c r="AW36" i="32"/>
  <c r="AZ36" i="32" s="1"/>
  <c r="AM36" i="32" s="1"/>
  <c r="BI36" i="32"/>
  <c r="BM36" i="32"/>
  <c r="BY36" i="32"/>
  <c r="Z38" i="32"/>
  <c r="AP38" i="32"/>
  <c r="BB38" i="32"/>
  <c r="BF38" i="32"/>
  <c r="BR38" i="32"/>
  <c r="Y39" i="32"/>
  <c r="AC39" i="32"/>
  <c r="AO39" i="32"/>
  <c r="AW39" i="32"/>
  <c r="BI39" i="32"/>
  <c r="BM39" i="32"/>
  <c r="BY39" i="32"/>
  <c r="CC39" i="32"/>
  <c r="AB43" i="32"/>
  <c r="BD43" i="32"/>
  <c r="BG43" i="32" s="1"/>
  <c r="AN43" i="32" s="1"/>
  <c r="BP43" i="32"/>
  <c r="BT43" i="32"/>
  <c r="Y44" i="32"/>
  <c r="AC44" i="32"/>
  <c r="AW44" i="32"/>
  <c r="AZ44" i="32" s="1"/>
  <c r="AM44" i="32" s="1"/>
  <c r="BI44" i="32"/>
  <c r="BM44" i="32"/>
  <c r="BY44" i="32"/>
  <c r="Z45" i="32"/>
  <c r="AP45" i="32"/>
  <c r="BB45" i="32"/>
  <c r="BF45" i="32"/>
  <c r="BR45" i="32"/>
  <c r="AA47" i="32"/>
  <c r="AQ47" i="32"/>
  <c r="AU47" i="32"/>
  <c r="AY47" i="32"/>
  <c r="BK47" i="32"/>
  <c r="BN47" i="32" s="1"/>
  <c r="AO47" i="32" s="1"/>
  <c r="BW47" i="32"/>
  <c r="CA47" i="32"/>
  <c r="AP48" i="32"/>
  <c r="BB48" i="32"/>
  <c r="BF48" i="32"/>
  <c r="BR48" i="32"/>
  <c r="BK52" i="32"/>
  <c r="AA52" i="32"/>
  <c r="BL52" i="32"/>
  <c r="AJ52" i="32" s="1"/>
  <c r="BT53" i="32"/>
  <c r="BP53" i="32"/>
  <c r="AB53" i="32"/>
  <c r="W53" i="32"/>
  <c r="AW54" i="32"/>
  <c r="AZ54" i="32" s="1"/>
  <c r="AM54" i="32" s="1"/>
  <c r="Y54" i="32"/>
  <c r="AC54" i="32"/>
  <c r="X54" i="32"/>
  <c r="BF56" i="32"/>
  <c r="BB56" i="32"/>
  <c r="Z56" i="32"/>
  <c r="BE57" i="32"/>
  <c r="BA57" i="32"/>
  <c r="U57" i="32"/>
  <c r="Z57" i="32"/>
  <c r="AP57" i="32"/>
  <c r="BF57" i="32"/>
  <c r="BP57" i="32"/>
  <c r="BQ61" i="32"/>
  <c r="BT61" i="32"/>
  <c r="BP61" i="32"/>
  <c r="AB61" i="32"/>
  <c r="W61" i="32"/>
  <c r="BO61" i="32"/>
  <c r="BF62" i="32"/>
  <c r="BB62" i="32"/>
  <c r="Z62" i="32"/>
  <c r="BA62" i="32"/>
  <c r="U62" i="32"/>
  <c r="CC62" i="32" s="1"/>
  <c r="BG62" i="32"/>
  <c r="AN62" i="32" s="1"/>
  <c r="BA63" i="32"/>
  <c r="BQ65" i="32"/>
  <c r="BA66" i="32"/>
  <c r="AE66" i="32"/>
  <c r="CD66" i="32"/>
  <c r="AD66" i="32"/>
  <c r="Z68" i="32"/>
  <c r="Y68" i="32"/>
  <c r="BU70" i="32"/>
  <c r="BQ70" i="32"/>
  <c r="AK70" i="32"/>
  <c r="BT70" i="32"/>
  <c r="BP70" i="32"/>
  <c r="AB70" i="32"/>
  <c r="W70" i="32"/>
  <c r="BO70" i="32"/>
  <c r="BF71" i="32"/>
  <c r="BB71" i="32"/>
  <c r="Z71" i="32"/>
  <c r="BA71" i="32"/>
  <c r="U71" i="32"/>
  <c r="CC71" i="32" s="1"/>
  <c r="BG71" i="32"/>
  <c r="AN71" i="32" s="1"/>
  <c r="BA72" i="32"/>
  <c r="BQ74" i="32"/>
  <c r="AF74" i="32"/>
  <c r="AE74" i="32"/>
  <c r="BA75" i="32"/>
  <c r="CD93" i="32"/>
  <c r="AD93" i="32"/>
  <c r="AE93" i="32"/>
  <c r="CD106" i="32"/>
  <c r="AD106" i="32"/>
  <c r="AE106" i="32"/>
  <c r="BI7" i="32"/>
  <c r="AU9" i="32"/>
  <c r="AY9" i="32"/>
  <c r="BW9" i="32"/>
  <c r="AN11" i="32"/>
  <c r="AQ12" i="32"/>
  <c r="AY12" i="32"/>
  <c r="BR16" i="32"/>
  <c r="AQ17" i="32"/>
  <c r="AY17" i="32"/>
  <c r="BW17" i="32"/>
  <c r="BI20" i="32"/>
  <c r="BM20" i="32"/>
  <c r="AP25" i="32"/>
  <c r="V7" i="32"/>
  <c r="AL7" i="32"/>
  <c r="AP7" i="32"/>
  <c r="AT7" i="32"/>
  <c r="AX7" i="32" s="1"/>
  <c r="AH7" i="32" s="1"/>
  <c r="BJ7" i="32"/>
  <c r="BL7" i="32" s="1"/>
  <c r="AJ7" i="32" s="1"/>
  <c r="BV7" i="32"/>
  <c r="BZ7" i="32"/>
  <c r="W8" i="32"/>
  <c r="CC8" i="32" s="1"/>
  <c r="AQ8" i="32"/>
  <c r="AU8" i="32"/>
  <c r="AY8" i="32"/>
  <c r="BC8" i="32"/>
  <c r="BE8" i="32" s="1"/>
  <c r="AI8" i="32" s="1"/>
  <c r="BG8" i="32"/>
  <c r="AN8" i="32" s="1"/>
  <c r="BO8" i="32"/>
  <c r="BS8" i="32"/>
  <c r="AK8" i="32" s="1"/>
  <c r="BW8" i="32"/>
  <c r="T9" i="32"/>
  <c r="X9" i="32"/>
  <c r="AN9" i="32"/>
  <c r="AV9" i="32"/>
  <c r="AZ9" i="32"/>
  <c r="AM9" i="32" s="1"/>
  <c r="BH9" i="32"/>
  <c r="BL9" i="32"/>
  <c r="AJ9" i="32" s="1"/>
  <c r="BX9" i="32"/>
  <c r="U11" i="32"/>
  <c r="AK11" i="32"/>
  <c r="AO11" i="32"/>
  <c r="BA11" i="32"/>
  <c r="BE11" i="32"/>
  <c r="BI11" i="32"/>
  <c r="BQ11" i="32"/>
  <c r="T12" i="32"/>
  <c r="X12" i="32"/>
  <c r="AJ12" i="32"/>
  <c r="AN12" i="32"/>
  <c r="AV12" i="32"/>
  <c r="AZ12" i="32"/>
  <c r="BH12" i="32"/>
  <c r="BL12" i="32"/>
  <c r="BX12" i="32"/>
  <c r="CB12" i="32"/>
  <c r="W16" i="32"/>
  <c r="CC16" i="32" s="1"/>
  <c r="AQ16" i="32"/>
  <c r="AU16" i="32"/>
  <c r="AY16" i="32"/>
  <c r="BC16" i="32"/>
  <c r="BE16" i="32" s="1"/>
  <c r="AI16" i="32" s="1"/>
  <c r="BG16" i="32"/>
  <c r="BO16" i="32"/>
  <c r="BS16" i="32"/>
  <c r="BW16" i="32"/>
  <c r="T17" i="32"/>
  <c r="X17" i="32"/>
  <c r="AV17" i="32"/>
  <c r="AZ17" i="32"/>
  <c r="AM17" i="32" s="1"/>
  <c r="BH17" i="32"/>
  <c r="BL17" i="32"/>
  <c r="AJ17" i="32" s="1"/>
  <c r="BX17" i="32"/>
  <c r="CB17" i="32"/>
  <c r="U18" i="32"/>
  <c r="AK18" i="32"/>
  <c r="BA18" i="32"/>
  <c r="BI18" i="32"/>
  <c r="BQ18" i="32"/>
  <c r="V20" i="32"/>
  <c r="AL20" i="32"/>
  <c r="AP20" i="32"/>
  <c r="AT20" i="32"/>
  <c r="AX20" i="32"/>
  <c r="AH20" i="32" s="1"/>
  <c r="BJ20" i="32"/>
  <c r="BL20" i="32" s="1"/>
  <c r="AJ20" i="32" s="1"/>
  <c r="BN20" i="32"/>
  <c r="AO20" i="32" s="1"/>
  <c r="BV20" i="32"/>
  <c r="BZ20" i="32"/>
  <c r="U21" i="32"/>
  <c r="AK21" i="32"/>
  <c r="AO21" i="32"/>
  <c r="BA21" i="32"/>
  <c r="BE21" i="32"/>
  <c r="BI21" i="32"/>
  <c r="BQ21" i="32"/>
  <c r="BU21" i="32"/>
  <c r="W25" i="32"/>
  <c r="AQ25" i="32"/>
  <c r="AU25" i="32"/>
  <c r="AY25" i="32"/>
  <c r="BC25" i="32"/>
  <c r="BE25" i="32" s="1"/>
  <c r="AI25" i="32" s="1"/>
  <c r="BO25" i="32"/>
  <c r="BS25" i="32"/>
  <c r="BW25" i="32"/>
  <c r="T26" i="32"/>
  <c r="X26" i="32"/>
  <c r="AN26" i="32"/>
  <c r="AV26" i="32"/>
  <c r="BH26" i="32"/>
  <c r="BL26" i="32"/>
  <c r="AJ26" i="32" s="1"/>
  <c r="BX26" i="32"/>
  <c r="CB26" i="32"/>
  <c r="U27" i="32"/>
  <c r="AK27" i="32"/>
  <c r="BA27" i="32"/>
  <c r="BE27" i="32"/>
  <c r="AI27" i="32" s="1"/>
  <c r="BI27" i="32"/>
  <c r="BQ27" i="32"/>
  <c r="V29" i="32"/>
  <c r="AH29" i="32"/>
  <c r="AL29" i="32"/>
  <c r="AP29" i="32"/>
  <c r="AT29" i="32"/>
  <c r="AX29" i="32"/>
  <c r="BJ29" i="32"/>
  <c r="BN29" i="32"/>
  <c r="BV29" i="32"/>
  <c r="BZ29" i="32"/>
  <c r="U30" i="32"/>
  <c r="AK30" i="32"/>
  <c r="AO30" i="32"/>
  <c r="BA30" i="32"/>
  <c r="BE30" i="32"/>
  <c r="BI30" i="32"/>
  <c r="BQ30" i="32"/>
  <c r="BU30" i="32"/>
  <c r="T34" i="32"/>
  <c r="X34" i="32"/>
  <c r="AN34" i="32"/>
  <c r="AV34" i="32"/>
  <c r="BH34" i="32"/>
  <c r="BL34" i="32"/>
  <c r="AJ34" i="32" s="1"/>
  <c r="BX34" i="32"/>
  <c r="CB34" i="32"/>
  <c r="U35" i="32"/>
  <c r="CC35" i="32" s="1"/>
  <c r="BA35" i="32"/>
  <c r="BE35" i="32"/>
  <c r="AI35" i="32" s="1"/>
  <c r="BI35" i="32"/>
  <c r="BQ35" i="32"/>
  <c r="BS35" i="32" s="1"/>
  <c r="AK35" i="32" s="1"/>
  <c r="BU35" i="32"/>
  <c r="AP35" i="32" s="1"/>
  <c r="V36" i="32"/>
  <c r="AL36" i="32"/>
  <c r="AP36" i="32"/>
  <c r="AT36" i="32"/>
  <c r="AX36" i="32" s="1"/>
  <c r="AH36" i="32" s="1"/>
  <c r="BJ36" i="32"/>
  <c r="BL36" i="32" s="1"/>
  <c r="AJ36" i="32" s="1"/>
  <c r="BN36" i="32"/>
  <c r="AO36" i="32" s="1"/>
  <c r="BV36" i="32"/>
  <c r="BZ36" i="32"/>
  <c r="W38" i="32"/>
  <c r="AQ38" i="32"/>
  <c r="AU38" i="32"/>
  <c r="AY38" i="32"/>
  <c r="BC38" i="32"/>
  <c r="BE38" i="32" s="1"/>
  <c r="AI38" i="32" s="1"/>
  <c r="BG38" i="32"/>
  <c r="BO38" i="32"/>
  <c r="BS38" i="32"/>
  <c r="BW38" i="32"/>
  <c r="V39" i="32"/>
  <c r="AH39" i="32"/>
  <c r="AL39" i="32"/>
  <c r="AP39" i="32"/>
  <c r="AT39" i="32"/>
  <c r="AX39" i="32"/>
  <c r="BJ39" i="32"/>
  <c r="BN39" i="32"/>
  <c r="BV39" i="32"/>
  <c r="BZ39" i="32"/>
  <c r="U41" i="32"/>
  <c r="W41" i="32" s="1"/>
  <c r="Y41" i="32"/>
  <c r="AA41" i="32" s="1"/>
  <c r="U43" i="32"/>
  <c r="AK43" i="32"/>
  <c r="BA43" i="32"/>
  <c r="BE43" i="32"/>
  <c r="AI43" i="32" s="1"/>
  <c r="BI43" i="32"/>
  <c r="BN43" i="32" s="1"/>
  <c r="AO43" i="32" s="1"/>
  <c r="BQ43" i="32"/>
  <c r="BU43" i="32"/>
  <c r="V44" i="32"/>
  <c r="CC44" i="32" s="1"/>
  <c r="AL44" i="32"/>
  <c r="AP44" i="32"/>
  <c r="AT44" i="32"/>
  <c r="AX44" i="32"/>
  <c r="AH44" i="32" s="1"/>
  <c r="BJ44" i="32"/>
  <c r="BN44" i="32"/>
  <c r="AO44" i="32" s="1"/>
  <c r="BV44" i="32"/>
  <c r="BZ44" i="32"/>
  <c r="W45" i="32"/>
  <c r="AQ45" i="32"/>
  <c r="AU45" i="32"/>
  <c r="AY45" i="32"/>
  <c r="BC45" i="32"/>
  <c r="BE45" i="32" s="1"/>
  <c r="AI45" i="32" s="1"/>
  <c r="BG45" i="32"/>
  <c r="BO45" i="32"/>
  <c r="BW45" i="32"/>
  <c r="T47" i="32"/>
  <c r="X47" i="32"/>
  <c r="AN47" i="32"/>
  <c r="AV47" i="32"/>
  <c r="BH47" i="32"/>
  <c r="BL47" i="32"/>
  <c r="AJ47" i="32" s="1"/>
  <c r="BX47" i="32"/>
  <c r="CB47" i="32"/>
  <c r="W48" i="32"/>
  <c r="AI48" i="32"/>
  <c r="AR48" i="32" s="1"/>
  <c r="AM48" i="32"/>
  <c r="AQ48" i="32"/>
  <c r="AU48" i="32"/>
  <c r="AY48" i="32"/>
  <c r="BC48" i="32"/>
  <c r="BG48" i="32"/>
  <c r="BO48" i="32"/>
  <c r="BS48" i="32"/>
  <c r="BW48" i="32"/>
  <c r="BO52" i="32"/>
  <c r="W52" i="32"/>
  <c r="V52" i="32"/>
  <c r="AB52" i="32"/>
  <c r="BH52" i="32"/>
  <c r="BM52" i="32"/>
  <c r="BR52" i="32"/>
  <c r="BU52" i="32" s="1"/>
  <c r="AP52" i="32" s="1"/>
  <c r="AZ53" i="32"/>
  <c r="AM53" i="32" s="1"/>
  <c r="AV53" i="32"/>
  <c r="T53" i="32"/>
  <c r="CC53" i="32" s="1"/>
  <c r="CB53" i="32"/>
  <c r="BX53" i="32"/>
  <c r="X53" i="32"/>
  <c r="Y53" i="32"/>
  <c r="AT53" i="32"/>
  <c r="AX53" i="32" s="1"/>
  <c r="AH53" i="32" s="1"/>
  <c r="AY53" i="32"/>
  <c r="BO53" i="32"/>
  <c r="BU53" i="32"/>
  <c r="BZ53" i="32"/>
  <c r="AI54" i="32"/>
  <c r="U54" i="32"/>
  <c r="T54" i="32"/>
  <c r="Z54" i="32"/>
  <c r="AT54" i="32"/>
  <c r="AX54" i="32" s="1"/>
  <c r="AN54" i="32"/>
  <c r="BJ56" i="32"/>
  <c r="BL56" i="32" s="1"/>
  <c r="AJ56" i="32" s="1"/>
  <c r="V56" i="32"/>
  <c r="U56" i="32"/>
  <c r="AA56" i="32"/>
  <c r="BA56" i="32"/>
  <c r="BG56" i="32"/>
  <c r="AN56" i="32" s="1"/>
  <c r="BB57" i="32"/>
  <c r="BG57" i="32"/>
  <c r="AW61" i="32"/>
  <c r="Y61" i="32"/>
  <c r="AZ61" i="32"/>
  <c r="AM61" i="32" s="1"/>
  <c r="AV61" i="32"/>
  <c r="T61" i="32"/>
  <c r="BY61" i="32"/>
  <c r="AC61" i="32"/>
  <c r="CB61" i="32"/>
  <c r="AQ61" i="32" s="1"/>
  <c r="BX61" i="32"/>
  <c r="X61" i="32"/>
  <c r="AX61" i="32"/>
  <c r="AH61" i="32" s="1"/>
  <c r="BR61" i="32"/>
  <c r="BU61" i="32" s="1"/>
  <c r="AP61" i="32" s="1"/>
  <c r="BZ61" i="32"/>
  <c r="AL61" i="32" s="1"/>
  <c r="BH65" i="32"/>
  <c r="BK65" i="32"/>
  <c r="BN65" i="32" s="1"/>
  <c r="AO65" i="32" s="1"/>
  <c r="AA65" i="32"/>
  <c r="BJ65" i="32"/>
  <c r="BL65" i="32" s="1"/>
  <c r="AJ65" i="32" s="1"/>
  <c r="AN66" i="32"/>
  <c r="AW70" i="32"/>
  <c r="AZ70" i="32" s="1"/>
  <c r="AM70" i="32" s="1"/>
  <c r="Y70" i="32"/>
  <c r="CE70" i="32" s="1"/>
  <c r="AV70" i="32"/>
  <c r="T70" i="32"/>
  <c r="BY70" i="32"/>
  <c r="AC70" i="32"/>
  <c r="CB70" i="32"/>
  <c r="BX70" i="32"/>
  <c r="X70" i="32"/>
  <c r="AP70" i="32"/>
  <c r="AX70" i="32"/>
  <c r="AH70" i="32" s="1"/>
  <c r="BR70" i="32"/>
  <c r="BZ70" i="32"/>
  <c r="BL74" i="32"/>
  <c r="BH74" i="32"/>
  <c r="AJ74" i="32"/>
  <c r="BK74" i="32"/>
  <c r="AA74" i="32"/>
  <c r="AP74" i="32"/>
  <c r="BJ74" i="32"/>
  <c r="CD74" i="32"/>
  <c r="AN75" i="32"/>
  <c r="AG84" i="32"/>
  <c r="CD115" i="32"/>
  <c r="AD115" i="32"/>
  <c r="AE115" i="32"/>
  <c r="AU7" i="32"/>
  <c r="AY7" i="32"/>
  <c r="AB8" i="32"/>
  <c r="BP8" i="32"/>
  <c r="AC9" i="32"/>
  <c r="Y12" i="32"/>
  <c r="AB16" i="32"/>
  <c r="AN16" i="32"/>
  <c r="AA20" i="32"/>
  <c r="CE20" i="32" s="1"/>
  <c r="AM20" i="32"/>
  <c r="AU20" i="32"/>
  <c r="AP21" i="32"/>
  <c r="BB21" i="32"/>
  <c r="BP25" i="32"/>
  <c r="AC26" i="32"/>
  <c r="Z27" i="32"/>
  <c r="AP27" i="32"/>
  <c r="BB27" i="32"/>
  <c r="Z30" i="32"/>
  <c r="AP30" i="32"/>
  <c r="BB30" i="32"/>
  <c r="Y34" i="32"/>
  <c r="AC34" i="32"/>
  <c r="AW34" i="32"/>
  <c r="AZ34" i="32" s="1"/>
  <c r="AM34" i="32" s="1"/>
  <c r="BI34" i="32"/>
  <c r="Z35" i="32"/>
  <c r="BB35" i="32"/>
  <c r="AA36" i="32"/>
  <c r="AQ36" i="32"/>
  <c r="AU36" i="32"/>
  <c r="AY36" i="32"/>
  <c r="BW36" i="32"/>
  <c r="AB38" i="32"/>
  <c r="AN38" i="32"/>
  <c r="BP38" i="32"/>
  <c r="AA39" i="32"/>
  <c r="AM39" i="32"/>
  <c r="AQ39" i="32"/>
  <c r="AU39" i="32"/>
  <c r="AY39" i="32"/>
  <c r="BW39" i="32"/>
  <c r="Z43" i="32"/>
  <c r="AP43" i="32"/>
  <c r="BB43" i="32"/>
  <c r="AA44" i="32"/>
  <c r="AQ44" i="32"/>
  <c r="AU44" i="32"/>
  <c r="AY44" i="32"/>
  <c r="BW44" i="32"/>
  <c r="AB45" i="32"/>
  <c r="AN45" i="32"/>
  <c r="BP45" i="32"/>
  <c r="Y47" i="32"/>
  <c r="CE47" i="32" s="1"/>
  <c r="AC47" i="32"/>
  <c r="AW47" i="32"/>
  <c r="AZ47" i="32" s="1"/>
  <c r="AM47" i="32" s="1"/>
  <c r="BI47" i="32"/>
  <c r="AB48" i="32"/>
  <c r="AN48" i="32"/>
  <c r="BP48" i="32"/>
  <c r="BI52" i="32"/>
  <c r="BN52" i="32"/>
  <c r="AO52" i="32" s="1"/>
  <c r="AP53" i="32"/>
  <c r="BQ53" i="32"/>
  <c r="BS53" i="32" s="1"/>
  <c r="AK53" i="32" s="1"/>
  <c r="AL54" i="32"/>
  <c r="AQ54" i="32"/>
  <c r="AU54" i="32"/>
  <c r="BC56" i="32"/>
  <c r="BE56" i="32" s="1"/>
  <c r="AI56" i="32" s="1"/>
  <c r="BU57" i="32"/>
  <c r="BQ57" i="32"/>
  <c r="AK57" i="32"/>
  <c r="W57" i="32"/>
  <c r="AB57" i="32"/>
  <c r="BC57" i="32"/>
  <c r="BS57" i="32"/>
  <c r="AG57" i="32"/>
  <c r="BS61" i="32"/>
  <c r="AK61" i="32" s="1"/>
  <c r="BC62" i="32"/>
  <c r="BE62" i="32" s="1"/>
  <c r="AI62" i="32" s="1"/>
  <c r="BC63" i="32"/>
  <c r="BF63" i="32"/>
  <c r="BB63" i="32"/>
  <c r="BG63" i="32" s="1"/>
  <c r="AN63" i="32" s="1"/>
  <c r="Z63" i="32"/>
  <c r="BE63" i="32"/>
  <c r="AI63" i="32" s="1"/>
  <c r="BT65" i="32"/>
  <c r="BP65" i="32"/>
  <c r="AB65" i="32"/>
  <c r="BS65" i="32"/>
  <c r="AK65" i="32" s="1"/>
  <c r="BO65" i="32"/>
  <c r="W65" i="32"/>
  <c r="CC65" i="32" s="1"/>
  <c r="CD65" i="32" s="1"/>
  <c r="BU65" i="32"/>
  <c r="AP65" i="32" s="1"/>
  <c r="BG66" i="32"/>
  <c r="BC66" i="32"/>
  <c r="AI66" i="32"/>
  <c r="BF66" i="32"/>
  <c r="BB66" i="32"/>
  <c r="Z66" i="32"/>
  <c r="BE66" i="32"/>
  <c r="V68" i="32"/>
  <c r="U68" i="32"/>
  <c r="BS70" i="32"/>
  <c r="BC71" i="32"/>
  <c r="BE71" i="32" s="1"/>
  <c r="AI71" i="32" s="1"/>
  <c r="BG72" i="32"/>
  <c r="AN72" i="32" s="1"/>
  <c r="BC72" i="32"/>
  <c r="BE72" i="32" s="1"/>
  <c r="AI72" i="32" s="1"/>
  <c r="BF72" i="32"/>
  <c r="BB72" i="32"/>
  <c r="Z72" i="32"/>
  <c r="BT74" i="32"/>
  <c r="BP74" i="32"/>
  <c r="AB74" i="32"/>
  <c r="BS74" i="32"/>
  <c r="BO74" i="32"/>
  <c r="W74" i="32"/>
  <c r="AK74" i="32"/>
  <c r="BU74" i="32"/>
  <c r="BD75" i="32"/>
  <c r="BG75" i="32"/>
  <c r="BC75" i="32"/>
  <c r="AI75" i="32"/>
  <c r="BF75" i="32"/>
  <c r="BB75" i="32"/>
  <c r="Z75" i="32"/>
  <c r="CD102" i="32"/>
  <c r="AD102" i="32"/>
  <c r="AE102" i="32"/>
  <c r="CD120" i="32"/>
  <c r="AD120" i="32"/>
  <c r="AE120" i="32"/>
  <c r="AQ52" i="32"/>
  <c r="AU52" i="32"/>
  <c r="AY52" i="32"/>
  <c r="BW52" i="32"/>
  <c r="AN53" i="32"/>
  <c r="AO54" i="32"/>
  <c r="AP56" i="32"/>
  <c r="AO57" i="32"/>
  <c r="BI57" i="32"/>
  <c r="AN61" i="32"/>
  <c r="BH61" i="32"/>
  <c r="BL61" i="32"/>
  <c r="AJ61" i="32" s="1"/>
  <c r="AK62" i="32"/>
  <c r="BI62" i="32"/>
  <c r="BQ62" i="32"/>
  <c r="BU62" i="32"/>
  <c r="AL63" i="32"/>
  <c r="AP63" i="32"/>
  <c r="AT63" i="32"/>
  <c r="AX63" i="32"/>
  <c r="AH63" i="32" s="1"/>
  <c r="BV63" i="32"/>
  <c r="AQ65" i="32"/>
  <c r="AU65" i="32"/>
  <c r="AY65" i="32"/>
  <c r="BC65" i="32"/>
  <c r="BE65" i="32" s="1"/>
  <c r="AI65" i="32" s="1"/>
  <c r="BG65" i="32"/>
  <c r="BW65" i="32"/>
  <c r="AH66" i="32"/>
  <c r="AL66" i="32"/>
  <c r="AP66" i="32"/>
  <c r="AT66" i="32"/>
  <c r="AX66" i="32"/>
  <c r="BV66" i="32"/>
  <c r="BZ66" i="32"/>
  <c r="AN70" i="32"/>
  <c r="BH70" i="32"/>
  <c r="BL70" i="32"/>
  <c r="AJ70" i="32" s="1"/>
  <c r="AK71" i="32"/>
  <c r="BI71" i="32"/>
  <c r="BQ71" i="32"/>
  <c r="BU71" i="32"/>
  <c r="AL72" i="32"/>
  <c r="AP72" i="32"/>
  <c r="AT72" i="32"/>
  <c r="AX72" i="32"/>
  <c r="AH72" i="32" s="1"/>
  <c r="BV72" i="32"/>
  <c r="BZ72" i="32"/>
  <c r="AI74" i="32"/>
  <c r="AM74" i="32"/>
  <c r="AQ74" i="32"/>
  <c r="AU74" i="32"/>
  <c r="AY74" i="32"/>
  <c r="BC74" i="32"/>
  <c r="BG74" i="32"/>
  <c r="BW74" i="32"/>
  <c r="AD75" i="32"/>
  <c r="AH75" i="32"/>
  <c r="AL75" i="32"/>
  <c r="AP75" i="32"/>
  <c r="AT75" i="32"/>
  <c r="AX75" i="32"/>
  <c r="BV75" i="32"/>
  <c r="BZ75" i="32"/>
  <c r="CD75" i="32"/>
  <c r="U77" i="32"/>
  <c r="W77" i="32" s="1"/>
  <c r="Y77" i="32"/>
  <c r="AA77" i="32" s="1"/>
  <c r="T79" i="32"/>
  <c r="X79" i="32"/>
  <c r="AB79" i="32"/>
  <c r="AV79" i="32"/>
  <c r="BH79" i="32"/>
  <c r="BL79" i="32"/>
  <c r="AJ79" i="32" s="1"/>
  <c r="BP79" i="32"/>
  <c r="BT79" i="32"/>
  <c r="BX79" i="32"/>
  <c r="CB79" i="32"/>
  <c r="U80" i="32"/>
  <c r="Y80" i="32"/>
  <c r="AC80" i="32"/>
  <c r="AK80" i="32"/>
  <c r="AO80" i="32"/>
  <c r="AW80" i="32"/>
  <c r="AZ80" i="32" s="1"/>
  <c r="AM80" i="32" s="1"/>
  <c r="BA80" i="32"/>
  <c r="BI80" i="32"/>
  <c r="BQ80" i="32"/>
  <c r="BU80" i="32"/>
  <c r="BY80" i="32"/>
  <c r="V81" i="32"/>
  <c r="Z81" i="32"/>
  <c r="AL81" i="32"/>
  <c r="AP81" i="32"/>
  <c r="AT81" i="32"/>
  <c r="AX81" i="32" s="1"/>
  <c r="AH81" i="32" s="1"/>
  <c r="BB81" i="32"/>
  <c r="BF81" i="32"/>
  <c r="BJ81" i="32"/>
  <c r="BV81" i="32"/>
  <c r="BZ81" i="32"/>
  <c r="W83" i="32"/>
  <c r="AA83" i="32"/>
  <c r="AE83" i="32"/>
  <c r="AI83" i="32"/>
  <c r="AM83" i="32"/>
  <c r="AQ83" i="32"/>
  <c r="AU83" i="32"/>
  <c r="AY83" i="32"/>
  <c r="BC83" i="32"/>
  <c r="BG83" i="32"/>
  <c r="BK83" i="32"/>
  <c r="BO83" i="32"/>
  <c r="BS83" i="32"/>
  <c r="BW83" i="32"/>
  <c r="V84" i="32"/>
  <c r="Z84" i="32"/>
  <c r="AH84" i="32"/>
  <c r="AL84" i="32"/>
  <c r="AP84" i="32"/>
  <c r="AT84" i="32"/>
  <c r="AX84" i="32"/>
  <c r="BB84" i="32"/>
  <c r="BF84" i="32"/>
  <c r="BJ84" i="32"/>
  <c r="BN84" i="32"/>
  <c r="BV84" i="32"/>
  <c r="BZ84" i="32"/>
  <c r="U86" i="32"/>
  <c r="W86" i="32" s="1"/>
  <c r="Y86" i="32"/>
  <c r="AA86" i="32" s="1"/>
  <c r="T88" i="32"/>
  <c r="X88" i="32"/>
  <c r="AB88" i="32"/>
  <c r="AN88" i="32"/>
  <c r="AV88" i="32"/>
  <c r="BH88" i="32"/>
  <c r="BL88" i="32"/>
  <c r="AJ88" i="32" s="1"/>
  <c r="BP88" i="32"/>
  <c r="BT88" i="32"/>
  <c r="BX88" i="32"/>
  <c r="CB88" i="32"/>
  <c r="U89" i="32"/>
  <c r="Y89" i="32"/>
  <c r="AC89" i="32"/>
  <c r="AK89" i="32"/>
  <c r="AO89" i="32"/>
  <c r="AW89" i="32"/>
  <c r="AZ89" i="32" s="1"/>
  <c r="AM89" i="32" s="1"/>
  <c r="BA89" i="32"/>
  <c r="BI89" i="32"/>
  <c r="BQ89" i="32"/>
  <c r="BU89" i="32"/>
  <c r="BY89" i="32"/>
  <c r="V90" i="32"/>
  <c r="Z90" i="32"/>
  <c r="AL90" i="32"/>
  <c r="AP90" i="32"/>
  <c r="AT90" i="32"/>
  <c r="AX90" i="32" s="1"/>
  <c r="AH90" i="32" s="1"/>
  <c r="BB90" i="32"/>
  <c r="BF90" i="32"/>
  <c r="BJ90" i="32"/>
  <c r="BV90" i="32"/>
  <c r="BZ90" i="32"/>
  <c r="CA92" i="32"/>
  <c r="BW92" i="32"/>
  <c r="BY92" i="32"/>
  <c r="W92" i="32"/>
  <c r="AA92" i="32"/>
  <c r="AQ92" i="32"/>
  <c r="AU92" i="32"/>
  <c r="AY92" i="32"/>
  <c r="BC92" i="32"/>
  <c r="BG92" i="32"/>
  <c r="BK92" i="32"/>
  <c r="BR92" i="32"/>
  <c r="BZ92" i="32"/>
  <c r="BN93" i="32"/>
  <c r="BJ93" i="32"/>
  <c r="V93" i="32"/>
  <c r="BL93" i="32"/>
  <c r="BH93" i="32"/>
  <c r="AJ93" i="32"/>
  <c r="AM93" i="32"/>
  <c r="AU93" i="32"/>
  <c r="BK93" i="32"/>
  <c r="AA95" i="32"/>
  <c r="AZ97" i="32"/>
  <c r="AV97" i="32"/>
  <c r="T97" i="32"/>
  <c r="CE95" i="32"/>
  <c r="AE95" i="32"/>
  <c r="AX97" i="32"/>
  <c r="AT97" i="32"/>
  <c r="AH97" i="32"/>
  <c r="CC95" i="32"/>
  <c r="CD95" i="32" s="1"/>
  <c r="CB97" i="32"/>
  <c r="BX97" i="32"/>
  <c r="X97" i="32"/>
  <c r="BZ97" i="32"/>
  <c r="BV97" i="32"/>
  <c r="AL97" i="32"/>
  <c r="AA97" i="32"/>
  <c r="AQ97" i="32"/>
  <c r="AY97" i="32"/>
  <c r="BW97" i="32"/>
  <c r="CE97" i="32"/>
  <c r="BE98" i="32"/>
  <c r="BA98" i="32"/>
  <c r="U98" i="32"/>
  <c r="BG98" i="32"/>
  <c r="BC98" i="32"/>
  <c r="AI98" i="32"/>
  <c r="AB98" i="32"/>
  <c r="BP98" i="32"/>
  <c r="BN99" i="32"/>
  <c r="BJ99" i="32"/>
  <c r="V99" i="32"/>
  <c r="BL99" i="32"/>
  <c r="BH99" i="32"/>
  <c r="AJ99" i="32"/>
  <c r="AM99" i="32"/>
  <c r="BI99" i="32"/>
  <c r="BY99" i="32"/>
  <c r="BS101" i="32"/>
  <c r="BO101" i="32"/>
  <c r="W101" i="32"/>
  <c r="BU101" i="32"/>
  <c r="BQ101" i="32"/>
  <c r="AK101" i="32"/>
  <c r="AN101" i="32"/>
  <c r="BD101" i="32"/>
  <c r="BT101" i="32"/>
  <c r="Y102" i="32"/>
  <c r="AO102" i="32"/>
  <c r="AW102" i="32"/>
  <c r="BM102" i="32"/>
  <c r="Z104" i="32"/>
  <c r="AC106" i="32"/>
  <c r="BY106" i="32"/>
  <c r="AD107" i="32"/>
  <c r="BB107" i="32"/>
  <c r="Y108" i="32"/>
  <c r="AO108" i="32"/>
  <c r="BK108" i="32"/>
  <c r="Z110" i="32"/>
  <c r="AP110" i="32"/>
  <c r="AX111" i="32"/>
  <c r="AT111" i="32"/>
  <c r="AH111" i="32"/>
  <c r="AZ111" i="32"/>
  <c r="AV111" i="32"/>
  <c r="T111" i="32"/>
  <c r="BZ111" i="32"/>
  <c r="BV111" i="32"/>
  <c r="AL111" i="32"/>
  <c r="CB111" i="32"/>
  <c r="BX111" i="32"/>
  <c r="X111" i="32"/>
  <c r="AA111" i="32"/>
  <c r="AQ111" i="32"/>
  <c r="AY111" i="32"/>
  <c r="BW111" i="32"/>
  <c r="CE111" i="32"/>
  <c r="AG111" i="32" s="1"/>
  <c r="W113" i="32"/>
  <c r="AB113" i="32"/>
  <c r="BL115" i="32"/>
  <c r="BH115" i="32"/>
  <c r="AJ115" i="32"/>
  <c r="BN115" i="32"/>
  <c r="BJ115" i="32"/>
  <c r="V115" i="32"/>
  <c r="AM115" i="32"/>
  <c r="AU115" i="32"/>
  <c r="BK115" i="32"/>
  <c r="BU116" i="32"/>
  <c r="BQ116" i="32"/>
  <c r="AK116" i="32"/>
  <c r="BS116" i="32"/>
  <c r="BO116" i="32"/>
  <c r="W116" i="32"/>
  <c r="AN116" i="32"/>
  <c r="BD116" i="32"/>
  <c r="BT116" i="32"/>
  <c r="AX117" i="32"/>
  <c r="AT117" i="32"/>
  <c r="AH117" i="32"/>
  <c r="AZ117" i="32"/>
  <c r="AV117" i="32"/>
  <c r="T117" i="32"/>
  <c r="BZ117" i="32"/>
  <c r="BV117" i="32"/>
  <c r="AL117" i="32"/>
  <c r="CB117" i="32"/>
  <c r="BX117" i="32"/>
  <c r="X117" i="32"/>
  <c r="AA117" i="32"/>
  <c r="AQ117" i="32"/>
  <c r="AW117" i="32"/>
  <c r="CC117" i="32"/>
  <c r="BG119" i="32"/>
  <c r="BC119" i="32"/>
  <c r="AI119" i="32"/>
  <c r="BE119" i="32"/>
  <c r="BA119" i="32"/>
  <c r="U119" i="32"/>
  <c r="AB119" i="32"/>
  <c r="BP119" i="32"/>
  <c r="AC120" i="32"/>
  <c r="BY120" i="32"/>
  <c r="V122" i="32"/>
  <c r="Y124" i="32"/>
  <c r="AO124" i="32"/>
  <c r="AW124" i="32"/>
  <c r="BM124" i="32"/>
  <c r="Z125" i="32"/>
  <c r="AP125" i="32"/>
  <c r="AC126" i="32"/>
  <c r="AM126" i="32"/>
  <c r="AU126" i="32"/>
  <c r="CA126" i="32"/>
  <c r="AY129" i="32"/>
  <c r="AD134" i="32"/>
  <c r="CD152" i="32"/>
  <c r="AD152" i="32"/>
  <c r="AE152" i="32"/>
  <c r="CD165" i="32"/>
  <c r="AD165" i="32"/>
  <c r="AE165" i="32"/>
  <c r="AO61" i="32"/>
  <c r="BI61" i="32"/>
  <c r="AP62" i="32"/>
  <c r="AQ63" i="32"/>
  <c r="AU63" i="32"/>
  <c r="AY63" i="32"/>
  <c r="BW63" i="32"/>
  <c r="AN65" i="32"/>
  <c r="AM66" i="32"/>
  <c r="AQ66" i="32"/>
  <c r="AU66" i="32"/>
  <c r="AY66" i="32"/>
  <c r="BW66" i="32"/>
  <c r="AO70" i="32"/>
  <c r="BI70" i="32"/>
  <c r="AP71" i="32"/>
  <c r="AQ72" i="32"/>
  <c r="AU72" i="32"/>
  <c r="AY72" i="32"/>
  <c r="BW72" i="32"/>
  <c r="AN74" i="32"/>
  <c r="AM75" i="32"/>
  <c r="AQ75" i="32"/>
  <c r="AU75" i="32"/>
  <c r="AY75" i="32"/>
  <c r="BW75" i="32"/>
  <c r="Y79" i="32"/>
  <c r="CE79" i="32" s="1"/>
  <c r="AC79" i="32"/>
  <c r="AK79" i="32"/>
  <c r="AO79" i="32"/>
  <c r="AW79" i="32"/>
  <c r="AZ79" i="32" s="1"/>
  <c r="AM79" i="32" s="1"/>
  <c r="BI79" i="32"/>
  <c r="BQ79" i="32"/>
  <c r="BU79" i="32"/>
  <c r="BY79" i="32"/>
  <c r="Z80" i="32"/>
  <c r="AL80" i="32"/>
  <c r="AP80" i="32"/>
  <c r="AT80" i="32"/>
  <c r="AX80" i="32" s="1"/>
  <c r="AH80" i="32" s="1"/>
  <c r="BB80" i="32"/>
  <c r="BF80" i="32"/>
  <c r="BV80" i="32"/>
  <c r="BZ80" i="32"/>
  <c r="AA81" i="32"/>
  <c r="AM81" i="32"/>
  <c r="AQ81" i="32"/>
  <c r="AU81" i="32"/>
  <c r="AY81" i="32"/>
  <c r="BC81" i="32"/>
  <c r="BE81" i="32" s="1"/>
  <c r="AI81" i="32" s="1"/>
  <c r="BK81" i="32"/>
  <c r="BN81" i="32" s="1"/>
  <c r="AO81" i="32" s="1"/>
  <c r="BW81" i="32"/>
  <c r="AB83" i="32"/>
  <c r="AF83" i="32"/>
  <c r="AJ83" i="32"/>
  <c r="AN83" i="32"/>
  <c r="BH83" i="32"/>
  <c r="BL83" i="32"/>
  <c r="BP83" i="32"/>
  <c r="BT83" i="32"/>
  <c r="AA84" i="32"/>
  <c r="AI84" i="32"/>
  <c r="AM84" i="32"/>
  <c r="AQ84" i="32"/>
  <c r="AU84" i="32"/>
  <c r="AY84" i="32"/>
  <c r="BC84" i="32"/>
  <c r="BG84" i="32"/>
  <c r="BK84" i="32"/>
  <c r="BW84" i="32"/>
  <c r="Y88" i="32"/>
  <c r="AC88" i="32"/>
  <c r="AK88" i="32"/>
  <c r="AO88" i="32"/>
  <c r="AW88" i="32"/>
  <c r="AZ88" i="32" s="1"/>
  <c r="AM88" i="32" s="1"/>
  <c r="BI88" i="32"/>
  <c r="BQ88" i="32"/>
  <c r="BU88" i="32"/>
  <c r="BY88" i="32"/>
  <c r="Z89" i="32"/>
  <c r="AL89" i="32"/>
  <c r="AP89" i="32"/>
  <c r="AT89" i="32"/>
  <c r="AX89" i="32"/>
  <c r="AH89" i="32" s="1"/>
  <c r="BB89" i="32"/>
  <c r="BF89" i="32"/>
  <c r="BV89" i="32"/>
  <c r="BZ89" i="32"/>
  <c r="AA90" i="32"/>
  <c r="AM90" i="32"/>
  <c r="AQ90" i="32"/>
  <c r="AU90" i="32"/>
  <c r="AY90" i="32"/>
  <c r="BC90" i="32"/>
  <c r="BE90" i="32" s="1"/>
  <c r="AI90" i="32" s="1"/>
  <c r="BG90" i="32"/>
  <c r="BK90" i="32"/>
  <c r="BN90" i="32" s="1"/>
  <c r="AO90" i="32" s="1"/>
  <c r="BW90" i="32"/>
  <c r="AB92" i="32"/>
  <c r="AN92" i="32"/>
  <c r="BH92" i="32"/>
  <c r="BT92" i="32"/>
  <c r="CB92" i="32"/>
  <c r="Y93" i="32"/>
  <c r="AW93" i="32"/>
  <c r="BY97" i="32"/>
  <c r="AD98" i="32"/>
  <c r="BB98" i="32"/>
  <c r="Y99" i="32"/>
  <c r="Z101" i="32"/>
  <c r="AX102" i="32"/>
  <c r="AT102" i="32"/>
  <c r="AH102" i="32"/>
  <c r="AZ102" i="32"/>
  <c r="AV102" i="32"/>
  <c r="T102" i="32"/>
  <c r="BZ102" i="32"/>
  <c r="BV102" i="32"/>
  <c r="AL102" i="32"/>
  <c r="CB102" i="32"/>
  <c r="BX102" i="32"/>
  <c r="X102" i="32"/>
  <c r="AA102" i="32"/>
  <c r="AQ102" i="32"/>
  <c r="AY102" i="32"/>
  <c r="BW102" i="32"/>
  <c r="CE102" i="32"/>
  <c r="AG102" i="32" s="1"/>
  <c r="W104" i="32"/>
  <c r="AB104" i="32"/>
  <c r="BL106" i="32"/>
  <c r="BH106" i="32"/>
  <c r="AJ106" i="32"/>
  <c r="BN106" i="32"/>
  <c r="BJ106" i="32"/>
  <c r="V106" i="32"/>
  <c r="AM106" i="32"/>
  <c r="AU106" i="32"/>
  <c r="BK106" i="32"/>
  <c r="BU107" i="32"/>
  <c r="BQ107" i="32"/>
  <c r="AK107" i="32"/>
  <c r="BS107" i="32"/>
  <c r="BO107" i="32"/>
  <c r="W107" i="32"/>
  <c r="AN107" i="32"/>
  <c r="BD107" i="32"/>
  <c r="BT107" i="32"/>
  <c r="AX108" i="32"/>
  <c r="AT108" i="32"/>
  <c r="AH108" i="32"/>
  <c r="AZ108" i="32"/>
  <c r="AV108" i="32"/>
  <c r="T108" i="32"/>
  <c r="BZ108" i="32"/>
  <c r="BV108" i="32"/>
  <c r="AL108" i="32"/>
  <c r="CB108" i="32"/>
  <c r="BX108" i="32"/>
  <c r="X108" i="32"/>
  <c r="AA108" i="32"/>
  <c r="AQ108" i="32"/>
  <c r="AW108" i="32"/>
  <c r="CC108" i="32"/>
  <c r="BG110" i="32"/>
  <c r="BC110" i="32"/>
  <c r="AI110" i="32"/>
  <c r="BE110" i="32"/>
  <c r="BA110" i="32"/>
  <c r="U110" i="32"/>
  <c r="AB110" i="32"/>
  <c r="BP110" i="32"/>
  <c r="BY111" i="32"/>
  <c r="Y115" i="32"/>
  <c r="AO115" i="32"/>
  <c r="AW115" i="32"/>
  <c r="BM115" i="32"/>
  <c r="Z116" i="32"/>
  <c r="AP116" i="32"/>
  <c r="CD116" i="32"/>
  <c r="AC117" i="32"/>
  <c r="AY117" i="32"/>
  <c r="BW117" i="32"/>
  <c r="CE117" i="32"/>
  <c r="BB119" i="32"/>
  <c r="BN120" i="32"/>
  <c r="BJ120" i="32"/>
  <c r="V120" i="32"/>
  <c r="BL120" i="32"/>
  <c r="BH120" i="32"/>
  <c r="AJ120" i="32"/>
  <c r="AM120" i="32"/>
  <c r="AU120" i="32"/>
  <c r="BK120" i="32"/>
  <c r="AA122" i="32"/>
  <c r="AZ124" i="32"/>
  <c r="AV124" i="32"/>
  <c r="T124" i="32"/>
  <c r="CE122" i="32"/>
  <c r="AE122" i="32"/>
  <c r="AX124" i="32"/>
  <c r="AT124" i="32"/>
  <c r="AH124" i="32"/>
  <c r="CC122" i="32"/>
  <c r="CD122" i="32" s="1"/>
  <c r="CB124" i="32"/>
  <c r="BX124" i="32"/>
  <c r="X124" i="32"/>
  <c r="BZ124" i="32"/>
  <c r="BV124" i="32"/>
  <c r="AL124" i="32"/>
  <c r="AA124" i="32"/>
  <c r="AQ124" i="32"/>
  <c r="AY124" i="32"/>
  <c r="BW124" i="32"/>
  <c r="CE124" i="32"/>
  <c r="BE125" i="32"/>
  <c r="BA125" i="32"/>
  <c r="U125" i="32"/>
  <c r="BG125" i="32"/>
  <c r="BC125" i="32"/>
  <c r="AI125" i="32"/>
  <c r="AB125" i="32"/>
  <c r="BP125" i="32"/>
  <c r="BN126" i="32"/>
  <c r="BJ126" i="32"/>
  <c r="V126" i="32"/>
  <c r="BM126" i="32"/>
  <c r="BI126" i="32"/>
  <c r="AO126" i="32"/>
  <c r="BL126" i="32"/>
  <c r="BH126" i="32"/>
  <c r="AJ126" i="32"/>
  <c r="AY126" i="32"/>
  <c r="AE151" i="32"/>
  <c r="CD151" i="32"/>
  <c r="AD151" i="32"/>
  <c r="AL79" i="32"/>
  <c r="AP79" i="32"/>
  <c r="AT79" i="32"/>
  <c r="AX79" i="32" s="1"/>
  <c r="AH79" i="32" s="1"/>
  <c r="BR79" i="32"/>
  <c r="BV79" i="32"/>
  <c r="BZ79" i="32"/>
  <c r="AQ80" i="32"/>
  <c r="AU80" i="32"/>
  <c r="AY80" i="32"/>
  <c r="BC80" i="32"/>
  <c r="BE80" i="32" s="1"/>
  <c r="AI80" i="32" s="1"/>
  <c r="BG80" i="32"/>
  <c r="AN80" i="32" s="1"/>
  <c r="BW80" i="32"/>
  <c r="CA80" i="32"/>
  <c r="CE80" i="32"/>
  <c r="BD81" i="32"/>
  <c r="BG81" i="32" s="1"/>
  <c r="AN81" i="32" s="1"/>
  <c r="BH81" i="32"/>
  <c r="BL81" i="32"/>
  <c r="AJ81" i="32" s="1"/>
  <c r="AK83" i="32"/>
  <c r="AO83" i="32"/>
  <c r="BI83" i="32"/>
  <c r="BM83" i="32"/>
  <c r="BQ83" i="32"/>
  <c r="BU83" i="32"/>
  <c r="AJ84" i="32"/>
  <c r="AN84" i="32"/>
  <c r="BD84" i="32"/>
  <c r="BH84" i="32"/>
  <c r="BL84" i="32"/>
  <c r="AL88" i="32"/>
  <c r="AP88" i="32"/>
  <c r="AT88" i="32"/>
  <c r="AX88" i="32" s="1"/>
  <c r="AH88" i="32" s="1"/>
  <c r="BR88" i="32"/>
  <c r="BV88" i="32"/>
  <c r="BZ88" i="32"/>
  <c r="AQ89" i="32"/>
  <c r="AU89" i="32"/>
  <c r="AY89" i="32"/>
  <c r="BC89" i="32"/>
  <c r="BE89" i="32" s="1"/>
  <c r="AI89" i="32" s="1"/>
  <c r="BG89" i="32"/>
  <c r="BW89" i="32"/>
  <c r="CA89" i="32"/>
  <c r="CE89" i="32"/>
  <c r="AN90" i="32"/>
  <c r="BD90" i="32"/>
  <c r="BH90" i="32"/>
  <c r="BL90" i="32"/>
  <c r="AJ90" i="32" s="1"/>
  <c r="BI92" i="32"/>
  <c r="BN92" i="32"/>
  <c r="AO92" i="32" s="1"/>
  <c r="AX93" i="32"/>
  <c r="AT93" i="32"/>
  <c r="AH93" i="32"/>
  <c r="AZ93" i="32"/>
  <c r="AV93" i="32"/>
  <c r="T93" i="32"/>
  <c r="BZ93" i="32"/>
  <c r="BV93" i="32"/>
  <c r="AL93" i="32"/>
  <c r="CB93" i="32"/>
  <c r="BX93" i="32"/>
  <c r="X93" i="32"/>
  <c r="AQ93" i="32"/>
  <c r="AY93" i="32"/>
  <c r="BW93" i="32"/>
  <c r="CE93" i="32"/>
  <c r="AG93" i="32" s="1"/>
  <c r="BL97" i="32"/>
  <c r="BH97" i="32"/>
  <c r="AJ97" i="32"/>
  <c r="BN97" i="32"/>
  <c r="BJ97" i="32"/>
  <c r="V97" i="32"/>
  <c r="BK97" i="32"/>
  <c r="BU98" i="32"/>
  <c r="BQ98" i="32"/>
  <c r="AK98" i="32"/>
  <c r="BS98" i="32"/>
  <c r="BO98" i="32"/>
  <c r="W98" i="32"/>
  <c r="BT98" i="32"/>
  <c r="AX99" i="32"/>
  <c r="AT99" i="32"/>
  <c r="AH99" i="32"/>
  <c r="AZ99" i="32"/>
  <c r="AV99" i="32"/>
  <c r="T99" i="32"/>
  <c r="BZ99" i="32"/>
  <c r="BV99" i="32"/>
  <c r="AL99" i="32"/>
  <c r="CB99" i="32"/>
  <c r="BX99" i="32"/>
  <c r="X99" i="32"/>
  <c r="AQ99" i="32"/>
  <c r="AW99" i="32"/>
  <c r="CC99" i="32"/>
  <c r="BG101" i="32"/>
  <c r="BC101" i="32"/>
  <c r="AI101" i="32"/>
  <c r="AR101" i="32" s="1"/>
  <c r="BE101" i="32"/>
  <c r="BA101" i="32"/>
  <c r="U101" i="32"/>
  <c r="Y106" i="32"/>
  <c r="AW106" i="32"/>
  <c r="Z107" i="32"/>
  <c r="CD107" i="32"/>
  <c r="BN111" i="32"/>
  <c r="BJ111" i="32"/>
  <c r="V111" i="32"/>
  <c r="BL111" i="32"/>
  <c r="BH111" i="32"/>
  <c r="AJ111" i="32"/>
  <c r="BK111" i="32"/>
  <c r="AZ115" i="32"/>
  <c r="AV115" i="32"/>
  <c r="T115" i="32"/>
  <c r="CE113" i="32"/>
  <c r="AE113" i="32"/>
  <c r="AX115" i="32"/>
  <c r="AT115" i="32"/>
  <c r="AH115" i="32"/>
  <c r="CC113" i="32"/>
  <c r="CD113" i="32" s="1"/>
  <c r="CB115" i="32"/>
  <c r="BX115" i="32"/>
  <c r="X115" i="32"/>
  <c r="BZ115" i="32"/>
  <c r="BV115" i="32"/>
  <c r="AL115" i="32"/>
  <c r="AQ115" i="32"/>
  <c r="AY115" i="32"/>
  <c r="BW115" i="32"/>
  <c r="CE115" i="32"/>
  <c r="BE116" i="32"/>
  <c r="BA116" i="32"/>
  <c r="U116" i="32"/>
  <c r="BG116" i="32"/>
  <c r="BC116" i="32"/>
  <c r="AI116" i="32"/>
  <c r="BN117" i="32"/>
  <c r="BJ117" i="32"/>
  <c r="V117" i="32"/>
  <c r="BL117" i="32"/>
  <c r="BH117" i="32"/>
  <c r="AJ117" i="32"/>
  <c r="BI117" i="32"/>
  <c r="BS119" i="32"/>
  <c r="BO119" i="32"/>
  <c r="W119" i="32"/>
  <c r="BU119" i="32"/>
  <c r="BQ119" i="32"/>
  <c r="AK119" i="32"/>
  <c r="BT119" i="32"/>
  <c r="Y120" i="32"/>
  <c r="AW120" i="32"/>
  <c r="CE129" i="32"/>
  <c r="AX129" i="32"/>
  <c r="AT129" i="32"/>
  <c r="AH129" i="32"/>
  <c r="CC129" i="32"/>
  <c r="AW129" i="32"/>
  <c r="Y129" i="32"/>
  <c r="AZ129" i="32"/>
  <c r="AV129" i="32"/>
  <c r="T129" i="32"/>
  <c r="CA129" i="32"/>
  <c r="BW129" i="32"/>
  <c r="BZ129" i="32"/>
  <c r="BV129" i="32"/>
  <c r="AL129" i="32"/>
  <c r="BY129" i="32"/>
  <c r="AC129" i="32"/>
  <c r="CB129" i="32"/>
  <c r="BX129" i="32"/>
  <c r="X129" i="32"/>
  <c r="AQ129" i="32"/>
  <c r="AE142" i="32"/>
  <c r="CD142" i="32"/>
  <c r="AD142" i="32"/>
  <c r="CD178" i="32"/>
  <c r="AD178" i="32"/>
  <c r="AE178" i="32"/>
  <c r="W79" i="32"/>
  <c r="CC79" i="32" s="1"/>
  <c r="AQ79" i="32"/>
  <c r="AU79" i="32"/>
  <c r="AY79" i="32"/>
  <c r="BO79" i="32"/>
  <c r="BW79" i="32"/>
  <c r="T80" i="32"/>
  <c r="X80" i="32"/>
  <c r="AV80" i="32"/>
  <c r="BX80" i="32"/>
  <c r="U81" i="32"/>
  <c r="CD81" i="32" s="1"/>
  <c r="BA81" i="32"/>
  <c r="BI81" i="32"/>
  <c r="V83" i="32"/>
  <c r="AP83" i="32"/>
  <c r="BJ83" i="32"/>
  <c r="U84" i="32"/>
  <c r="AO84" i="32"/>
  <c r="BA84" i="32"/>
  <c r="BI84" i="32"/>
  <c r="W88" i="32"/>
  <c r="CC88" i="32" s="1"/>
  <c r="AQ88" i="32"/>
  <c r="AU88" i="32"/>
  <c r="AY88" i="32"/>
  <c r="BO88" i="32"/>
  <c r="BW88" i="32"/>
  <c r="T89" i="32"/>
  <c r="CC89" i="32" s="1"/>
  <c r="X89" i="32"/>
  <c r="AN89" i="32"/>
  <c r="AV89" i="32"/>
  <c r="BX89" i="32"/>
  <c r="U90" i="32"/>
  <c r="BA90" i="32"/>
  <c r="BI90" i="32"/>
  <c r="BS92" i="32"/>
  <c r="BO92" i="32"/>
  <c r="BU92" i="32"/>
  <c r="BQ92" i="32"/>
  <c r="V92" i="32"/>
  <c r="CC92" i="32" s="1"/>
  <c r="AP92" i="32"/>
  <c r="BJ92" i="32"/>
  <c r="BL92" i="32" s="1"/>
  <c r="AJ92" i="32" s="1"/>
  <c r="BP92" i="32"/>
  <c r="AC93" i="32"/>
  <c r="BY93" i="32"/>
  <c r="V95" i="32"/>
  <c r="W95" i="32" s="1"/>
  <c r="AO97" i="32"/>
  <c r="BM97" i="32"/>
  <c r="AF97" i="32"/>
  <c r="CD97" i="32"/>
  <c r="AD97" i="32"/>
  <c r="AP98" i="32"/>
  <c r="CD98" i="32"/>
  <c r="AC99" i="32"/>
  <c r="AY99" i="32"/>
  <c r="BW99" i="32"/>
  <c r="CE99" i="32"/>
  <c r="AG99" i="32" s="1"/>
  <c r="BB101" i="32"/>
  <c r="BN102" i="32"/>
  <c r="BJ102" i="32"/>
  <c r="V102" i="32"/>
  <c r="BL102" i="32"/>
  <c r="BH102" i="32"/>
  <c r="AJ102" i="32"/>
  <c r="BK102" i="32"/>
  <c r="AA104" i="32"/>
  <c r="AZ106" i="32"/>
  <c r="AV106" i="32"/>
  <c r="T106" i="32"/>
  <c r="CE104" i="32"/>
  <c r="AE104" i="32"/>
  <c r="AX106" i="32"/>
  <c r="AT106" i="32"/>
  <c r="AH106" i="32"/>
  <c r="CC104" i="32"/>
  <c r="CD104" i="32" s="1"/>
  <c r="CB106" i="32"/>
  <c r="BX106" i="32"/>
  <c r="X106" i="32"/>
  <c r="BZ106" i="32"/>
  <c r="BV106" i="32"/>
  <c r="AL106" i="32"/>
  <c r="AQ106" i="32"/>
  <c r="AY106" i="32"/>
  <c r="BW106" i="32"/>
  <c r="CE106" i="32"/>
  <c r="BE107" i="32"/>
  <c r="BA107" i="32"/>
  <c r="U107" i="32"/>
  <c r="BG107" i="32"/>
  <c r="BC107" i="32"/>
  <c r="AI107" i="32"/>
  <c r="BN108" i="32"/>
  <c r="BJ108" i="32"/>
  <c r="V108" i="32"/>
  <c r="BL108" i="32"/>
  <c r="BH108" i="32"/>
  <c r="AJ108" i="32"/>
  <c r="BI108" i="32"/>
  <c r="BS110" i="32"/>
  <c r="BO110" i="32"/>
  <c r="W110" i="32"/>
  <c r="BU110" i="32"/>
  <c r="BQ110" i="32"/>
  <c r="AK110" i="32"/>
  <c r="BT110" i="32"/>
  <c r="AO111" i="32"/>
  <c r="BM111" i="32"/>
  <c r="CD111" i="32"/>
  <c r="AD111" i="32"/>
  <c r="Z113" i="32"/>
  <c r="AA113" i="32" s="1"/>
  <c r="AC115" i="32"/>
  <c r="BY115" i="32"/>
  <c r="BB116" i="32"/>
  <c r="AO117" i="32"/>
  <c r="BK117" i="32"/>
  <c r="AP119" i="32"/>
  <c r="AX120" i="32"/>
  <c r="AT120" i="32"/>
  <c r="AH120" i="32"/>
  <c r="AZ120" i="32"/>
  <c r="AV120" i="32"/>
  <c r="T120" i="32"/>
  <c r="BZ120" i="32"/>
  <c r="BV120" i="32"/>
  <c r="AL120" i="32"/>
  <c r="CB120" i="32"/>
  <c r="BX120" i="32"/>
  <c r="X120" i="32"/>
  <c r="AQ120" i="32"/>
  <c r="AY120" i="32"/>
  <c r="BW120" i="32"/>
  <c r="CE120" i="32"/>
  <c r="AG120" i="32" s="1"/>
  <c r="W122" i="32"/>
  <c r="BL124" i="32"/>
  <c r="BH124" i="32"/>
  <c r="AJ124" i="32"/>
  <c r="BN124" i="32"/>
  <c r="BJ124" i="32"/>
  <c r="V124" i="32"/>
  <c r="BK124" i="32"/>
  <c r="BU125" i="32"/>
  <c r="BQ125" i="32"/>
  <c r="AK125" i="32"/>
  <c r="BS125" i="32"/>
  <c r="BO125" i="32"/>
  <c r="W125" i="32"/>
  <c r="BT125" i="32"/>
  <c r="AX126" i="32"/>
  <c r="AT126" i="32"/>
  <c r="AH126" i="32"/>
  <c r="CC126" i="32"/>
  <c r="AW126" i="32"/>
  <c r="AZ126" i="32"/>
  <c r="AV126" i="32"/>
  <c r="T126" i="32"/>
  <c r="BZ126" i="32"/>
  <c r="BV126" i="32"/>
  <c r="AL126" i="32"/>
  <c r="BY126" i="32"/>
  <c r="CB126" i="32"/>
  <c r="BX126" i="32"/>
  <c r="X126" i="32"/>
  <c r="BW126" i="32"/>
  <c r="BG128" i="32"/>
  <c r="BC128" i="32"/>
  <c r="AI128" i="32"/>
  <c r="BF128" i="32"/>
  <c r="BB128" i="32"/>
  <c r="Z128" i="32"/>
  <c r="BE128" i="32"/>
  <c r="BA128" i="32"/>
  <c r="U128" i="32"/>
  <c r="AN128" i="32"/>
  <c r="AU129" i="32"/>
  <c r="CD143" i="32"/>
  <c r="AD143" i="32"/>
  <c r="AE143" i="32"/>
  <c r="AB93" i="32"/>
  <c r="AN93" i="32"/>
  <c r="BD93" i="32"/>
  <c r="BP93" i="32"/>
  <c r="BT93" i="32"/>
  <c r="Z97" i="32"/>
  <c r="AP97" i="32"/>
  <c r="BB97" i="32"/>
  <c r="BF97" i="32"/>
  <c r="BR97" i="32"/>
  <c r="AA98" i="32"/>
  <c r="AM98" i="32"/>
  <c r="AQ98" i="32"/>
  <c r="AU98" i="32"/>
  <c r="AY98" i="32"/>
  <c r="BK98" i="32"/>
  <c r="BW98" i="32"/>
  <c r="CA98" i="32"/>
  <c r="CE98" i="32"/>
  <c r="AG98" i="32" s="1"/>
  <c r="AB99" i="32"/>
  <c r="AN99" i="32"/>
  <c r="BD99" i="32"/>
  <c r="BP99" i="32"/>
  <c r="BT99" i="32"/>
  <c r="Y101" i="32"/>
  <c r="AC101" i="32"/>
  <c r="AO101" i="32"/>
  <c r="AW101" i="32"/>
  <c r="BI101" i="32"/>
  <c r="BM101" i="32"/>
  <c r="BY101" i="32"/>
  <c r="CC101" i="32"/>
  <c r="AB102" i="32"/>
  <c r="AN102" i="32"/>
  <c r="BD102" i="32"/>
  <c r="BP102" i="32"/>
  <c r="BT102" i="32"/>
  <c r="Z106" i="32"/>
  <c r="AP106" i="32"/>
  <c r="BB106" i="32"/>
  <c r="BF106" i="32"/>
  <c r="BR106" i="32"/>
  <c r="AA107" i="32"/>
  <c r="AM107" i="32"/>
  <c r="AQ107" i="32"/>
  <c r="AU107" i="32"/>
  <c r="AY107" i="32"/>
  <c r="BK107" i="32"/>
  <c r="BW107" i="32"/>
  <c r="CA107" i="32"/>
  <c r="CE107" i="32"/>
  <c r="AG107" i="32" s="1"/>
  <c r="AB108" i="32"/>
  <c r="AN108" i="32"/>
  <c r="BD108" i="32"/>
  <c r="BP108" i="32"/>
  <c r="BT108" i="32"/>
  <c r="Y110" i="32"/>
  <c r="AC110" i="32"/>
  <c r="AO110" i="32"/>
  <c r="AW110" i="32"/>
  <c r="BI110" i="32"/>
  <c r="BM110" i="32"/>
  <c r="BY110" i="32"/>
  <c r="CC110" i="32"/>
  <c r="AB111" i="32"/>
  <c r="AN111" i="32"/>
  <c r="BD111" i="32"/>
  <c r="BP111" i="32"/>
  <c r="BT111" i="32"/>
  <c r="Z115" i="32"/>
  <c r="AP115" i="32"/>
  <c r="BB115" i="32"/>
  <c r="BF115" i="32"/>
  <c r="BR115" i="32"/>
  <c r="AA116" i="32"/>
  <c r="AM116" i="32"/>
  <c r="AQ116" i="32"/>
  <c r="AU116" i="32"/>
  <c r="AY116" i="32"/>
  <c r="BK116" i="32"/>
  <c r="BW116" i="32"/>
  <c r="CA116" i="32"/>
  <c r="CE116" i="32"/>
  <c r="AG116" i="32" s="1"/>
  <c r="AB117" i="32"/>
  <c r="AN117" i="32"/>
  <c r="BD117" i="32"/>
  <c r="BP117" i="32"/>
  <c r="BT117" i="32"/>
  <c r="Y119" i="32"/>
  <c r="AC119" i="32"/>
  <c r="AO119" i="32"/>
  <c r="AW119" i="32"/>
  <c r="BI119" i="32"/>
  <c r="BM119" i="32"/>
  <c r="BY119" i="32"/>
  <c r="CC119" i="32"/>
  <c r="AB120" i="32"/>
  <c r="AN120" i="32"/>
  <c r="BD120" i="32"/>
  <c r="BP120" i="32"/>
  <c r="BT120" i="32"/>
  <c r="Z124" i="32"/>
  <c r="AP124" i="32"/>
  <c r="BB124" i="32"/>
  <c r="BF124" i="32"/>
  <c r="BR124" i="32"/>
  <c r="AA125" i="32"/>
  <c r="AM125" i="32"/>
  <c r="AQ125" i="32"/>
  <c r="AU125" i="32"/>
  <c r="AY125" i="32"/>
  <c r="BK125" i="32"/>
  <c r="BW125" i="32"/>
  <c r="CA125" i="32"/>
  <c r="CE125" i="32"/>
  <c r="AB126" i="32"/>
  <c r="AN126" i="32"/>
  <c r="BD126" i="32"/>
  <c r="BP126" i="32"/>
  <c r="BT126" i="32"/>
  <c r="Y128" i="32"/>
  <c r="AC128" i="32"/>
  <c r="AK128" i="32"/>
  <c r="AO128" i="32"/>
  <c r="AW128" i="32"/>
  <c r="BI128" i="32"/>
  <c r="BM128" i="32"/>
  <c r="BQ128" i="32"/>
  <c r="BU128" i="32"/>
  <c r="BY128" i="32"/>
  <c r="CC128" i="32"/>
  <c r="AB129" i="32"/>
  <c r="AJ129" i="32"/>
  <c r="AN129" i="32"/>
  <c r="BD129" i="32"/>
  <c r="BH129" i="32"/>
  <c r="BL129" i="32"/>
  <c r="BP129" i="32"/>
  <c r="BT129" i="32"/>
  <c r="CC131" i="32"/>
  <c r="CD131" i="32" s="1"/>
  <c r="V133" i="32"/>
  <c r="Z133" i="32"/>
  <c r="AD133" i="32"/>
  <c r="AH133" i="32"/>
  <c r="AL133" i="32"/>
  <c r="AP133" i="32"/>
  <c r="AT133" i="32"/>
  <c r="AX133" i="32"/>
  <c r="BB133" i="32"/>
  <c r="BF133" i="32"/>
  <c r="BJ133" i="32"/>
  <c r="BN133" i="32"/>
  <c r="BR133" i="32"/>
  <c r="BV133" i="32"/>
  <c r="BZ133" i="32"/>
  <c r="CD133" i="32"/>
  <c r="W134" i="32"/>
  <c r="AA134" i="32"/>
  <c r="AI134" i="32"/>
  <c r="AM134" i="32"/>
  <c r="AQ134" i="32"/>
  <c r="AU134" i="32"/>
  <c r="AY134" i="32"/>
  <c r="BC134" i="32"/>
  <c r="BG134" i="32"/>
  <c r="BK134" i="32"/>
  <c r="BO134" i="32"/>
  <c r="BS134" i="32"/>
  <c r="BW134" i="32"/>
  <c r="CA134" i="32"/>
  <c r="CE134" i="32"/>
  <c r="T135" i="32"/>
  <c r="X135" i="32"/>
  <c r="AB135" i="32"/>
  <c r="AJ135" i="32"/>
  <c r="AN135" i="32"/>
  <c r="AV135" i="32"/>
  <c r="AZ135" i="32"/>
  <c r="BD135" i="32"/>
  <c r="BH135" i="32"/>
  <c r="BL135" i="32"/>
  <c r="BP135" i="32"/>
  <c r="BT135" i="32"/>
  <c r="BX135" i="32"/>
  <c r="CB135" i="32"/>
  <c r="U137" i="32"/>
  <c r="Y137" i="32"/>
  <c r="AC137" i="32"/>
  <c r="AK137" i="32"/>
  <c r="AO137" i="32"/>
  <c r="AW137" i="32"/>
  <c r="BA137" i="32"/>
  <c r="BE137" i="32"/>
  <c r="BI137" i="32"/>
  <c r="BM137" i="32"/>
  <c r="BQ137" i="32"/>
  <c r="BU137" i="32"/>
  <c r="BY137" i="32"/>
  <c r="CC137" i="32"/>
  <c r="T138" i="32"/>
  <c r="X138" i="32"/>
  <c r="AB138" i="32"/>
  <c r="AJ138" i="32"/>
  <c r="AN138" i="32"/>
  <c r="AV138" i="32"/>
  <c r="AZ138" i="32"/>
  <c r="BD138" i="32"/>
  <c r="BH138" i="32"/>
  <c r="BL138" i="32"/>
  <c r="BP138" i="32"/>
  <c r="BT138" i="32"/>
  <c r="BX138" i="32"/>
  <c r="CB138" i="32"/>
  <c r="CC140" i="32"/>
  <c r="CD140" i="32" s="1"/>
  <c r="V142" i="32"/>
  <c r="Z142" i="32"/>
  <c r="AH142" i="32"/>
  <c r="AL142" i="32"/>
  <c r="AP142" i="32"/>
  <c r="AT142" i="32"/>
  <c r="AX142" i="32"/>
  <c r="BB142" i="32"/>
  <c r="BF142" i="32"/>
  <c r="BJ142" i="32"/>
  <c r="BN142" i="32"/>
  <c r="BR142" i="32"/>
  <c r="BV142" i="32"/>
  <c r="BZ142" i="32"/>
  <c r="W143" i="32"/>
  <c r="AA143" i="32"/>
  <c r="AI143" i="32"/>
  <c r="AM143" i="32"/>
  <c r="AQ143" i="32"/>
  <c r="AU143" i="32"/>
  <c r="AY143" i="32"/>
  <c r="BC143" i="32"/>
  <c r="BG143" i="32"/>
  <c r="BK143" i="32"/>
  <c r="BO143" i="32"/>
  <c r="BS143" i="32"/>
  <c r="BW143" i="32"/>
  <c r="CA143" i="32"/>
  <c r="CE143" i="32"/>
  <c r="AG143" i="32" s="1"/>
  <c r="T144" i="32"/>
  <c r="X144" i="32"/>
  <c r="AB144" i="32"/>
  <c r="AJ144" i="32"/>
  <c r="AN144" i="32"/>
  <c r="AV144" i="32"/>
  <c r="AZ144" i="32"/>
  <c r="BD144" i="32"/>
  <c r="BH144" i="32"/>
  <c r="BL144" i="32"/>
  <c r="BP144" i="32"/>
  <c r="BT144" i="32"/>
  <c r="BX144" i="32"/>
  <c r="CB144" i="32"/>
  <c r="U146" i="32"/>
  <c r="Y146" i="32"/>
  <c r="AC146" i="32"/>
  <c r="AK146" i="32"/>
  <c r="AO146" i="32"/>
  <c r="AW146" i="32"/>
  <c r="BA146" i="32"/>
  <c r="BE146" i="32"/>
  <c r="BI146" i="32"/>
  <c r="BM146" i="32"/>
  <c r="BQ146" i="32"/>
  <c r="BU146" i="32"/>
  <c r="BY146" i="32"/>
  <c r="CC146" i="32"/>
  <c r="T147" i="32"/>
  <c r="X147" i="32"/>
  <c r="AB147" i="32"/>
  <c r="AJ147" i="32"/>
  <c r="AN147" i="32"/>
  <c r="AV147" i="32"/>
  <c r="AZ147" i="32"/>
  <c r="BD147" i="32"/>
  <c r="BH147" i="32"/>
  <c r="BL147" i="32"/>
  <c r="BP147" i="32"/>
  <c r="BT147" i="32"/>
  <c r="BX147" i="32"/>
  <c r="CB147" i="32"/>
  <c r="CC149" i="32"/>
  <c r="CD149" i="32" s="1"/>
  <c r="V151" i="32"/>
  <c r="Z151" i="32"/>
  <c r="AH151" i="32"/>
  <c r="AL151" i="32"/>
  <c r="AP151" i="32"/>
  <c r="AT151" i="32"/>
  <c r="AX151" i="32"/>
  <c r="BB151" i="32"/>
  <c r="BF151" i="32"/>
  <c r="BJ151" i="32"/>
  <c r="BN151" i="32"/>
  <c r="BR151" i="32"/>
  <c r="BV151" i="32"/>
  <c r="BZ151" i="32"/>
  <c r="W152" i="32"/>
  <c r="AA152" i="32"/>
  <c r="AI152" i="32"/>
  <c r="AM152" i="32"/>
  <c r="AQ152" i="32"/>
  <c r="AU152" i="32"/>
  <c r="AY152" i="32"/>
  <c r="BC152" i="32"/>
  <c r="BG152" i="32"/>
  <c r="BK152" i="32"/>
  <c r="BO152" i="32"/>
  <c r="BS152" i="32"/>
  <c r="BW152" i="32"/>
  <c r="CA152" i="32"/>
  <c r="CE152" i="32"/>
  <c r="AG152" i="32" s="1"/>
  <c r="AC153" i="32"/>
  <c r="AY153" i="32"/>
  <c r="BW153" i="32"/>
  <c r="CE153" i="32"/>
  <c r="BB155" i="32"/>
  <c r="BN156" i="32"/>
  <c r="BJ156" i="32"/>
  <c r="V156" i="32"/>
  <c r="BL156" i="32"/>
  <c r="BH156" i="32"/>
  <c r="AJ156" i="32"/>
  <c r="AM156" i="32"/>
  <c r="BK156" i="32"/>
  <c r="AA158" i="32"/>
  <c r="AZ160" i="32"/>
  <c r="AV160" i="32"/>
  <c r="T160" i="32"/>
  <c r="CE158" i="32"/>
  <c r="AE158" i="32"/>
  <c r="AX160" i="32"/>
  <c r="AT160" i="32"/>
  <c r="AH160" i="32"/>
  <c r="CC158" i="32"/>
  <c r="CD158" i="32" s="1"/>
  <c r="CB160" i="32"/>
  <c r="BX160" i="32"/>
  <c r="X160" i="32"/>
  <c r="BZ160" i="32"/>
  <c r="BV160" i="32"/>
  <c r="AL160" i="32"/>
  <c r="AQ160" i="32"/>
  <c r="AY160" i="32"/>
  <c r="BW160" i="32"/>
  <c r="CE160" i="32"/>
  <c r="BE161" i="32"/>
  <c r="BA161" i="32"/>
  <c r="U161" i="32"/>
  <c r="BG161" i="32"/>
  <c r="BC161" i="32"/>
  <c r="AI161" i="32"/>
  <c r="AB161" i="32"/>
  <c r="BN162" i="32"/>
  <c r="BJ162" i="32"/>
  <c r="V162" i="32"/>
  <c r="BL162" i="32"/>
  <c r="BH162" i="32"/>
  <c r="AJ162" i="32"/>
  <c r="BI162" i="32"/>
  <c r="BS164" i="32"/>
  <c r="BO164" i="32"/>
  <c r="W164" i="32"/>
  <c r="BU164" i="32"/>
  <c r="BQ164" i="32"/>
  <c r="AK164" i="32"/>
  <c r="AN164" i="32"/>
  <c r="BT164" i="32"/>
  <c r="Y165" i="32"/>
  <c r="AO165" i="32"/>
  <c r="AW165" i="32"/>
  <c r="BM165" i="32"/>
  <c r="Z167" i="32"/>
  <c r="BU169" i="32"/>
  <c r="BQ169" i="32"/>
  <c r="AK169" i="32"/>
  <c r="BS169" i="32"/>
  <c r="BO169" i="32"/>
  <c r="W169" i="32"/>
  <c r="AN169" i="32"/>
  <c r="BT169" i="32"/>
  <c r="AX170" i="32"/>
  <c r="AT170" i="32"/>
  <c r="AH170" i="32"/>
  <c r="AZ170" i="32"/>
  <c r="AV170" i="32"/>
  <c r="T170" i="32"/>
  <c r="BZ170" i="32"/>
  <c r="BV170" i="32"/>
  <c r="AL170" i="32"/>
  <c r="CB170" i="32"/>
  <c r="BX170" i="32"/>
  <c r="X170" i="32"/>
  <c r="AQ170" i="32"/>
  <c r="AY170" i="32"/>
  <c r="BW170" i="32"/>
  <c r="CE170" i="32"/>
  <c r="AG170" i="32" s="1"/>
  <c r="BG171" i="32"/>
  <c r="BC171" i="32"/>
  <c r="AI171" i="32"/>
  <c r="BE171" i="32"/>
  <c r="BA171" i="32"/>
  <c r="U171" i="32"/>
  <c r="BF171" i="32"/>
  <c r="BL173" i="32"/>
  <c r="BH173" i="32"/>
  <c r="AJ173" i="32"/>
  <c r="BN173" i="32"/>
  <c r="BJ173" i="32"/>
  <c r="V173" i="32"/>
  <c r="AM173" i="32"/>
  <c r="BK173" i="32"/>
  <c r="BB174" i="32"/>
  <c r="AC178" i="32"/>
  <c r="BY178" i="32"/>
  <c r="BB179" i="32"/>
  <c r="Y180" i="32"/>
  <c r="AO180" i="32"/>
  <c r="BK180" i="32"/>
  <c r="Z182" i="32"/>
  <c r="AP182" i="32"/>
  <c r="CD182" i="32"/>
  <c r="AZ183" i="32"/>
  <c r="AV183" i="32"/>
  <c r="T183" i="32"/>
  <c r="AX183" i="32"/>
  <c r="AT183" i="32"/>
  <c r="AH183" i="32"/>
  <c r="CB183" i="32"/>
  <c r="BX183" i="32"/>
  <c r="X183" i="32"/>
  <c r="BZ183" i="32"/>
  <c r="BV183" i="32"/>
  <c r="AL183" i="32"/>
  <c r="AQ183" i="32"/>
  <c r="AY183" i="32"/>
  <c r="BW183" i="32"/>
  <c r="CE183" i="32"/>
  <c r="AG183" i="32" s="1"/>
  <c r="Z187" i="32"/>
  <c r="AP187" i="32"/>
  <c r="CD189" i="32"/>
  <c r="AD189" i="32"/>
  <c r="AE189" i="32"/>
  <c r="AE196" i="32"/>
  <c r="CD196" i="32"/>
  <c r="AD196" i="32"/>
  <c r="CD197" i="32"/>
  <c r="AD197" i="32"/>
  <c r="AE197" i="32"/>
  <c r="AF224" i="32"/>
  <c r="CD224" i="32"/>
  <c r="AD224" i="32"/>
  <c r="AE224" i="32"/>
  <c r="AP128" i="32"/>
  <c r="BR128" i="32"/>
  <c r="AO129" i="32"/>
  <c r="BI129" i="32"/>
  <c r="BM129" i="32"/>
  <c r="AA133" i="32"/>
  <c r="AE133" i="32"/>
  <c r="AM133" i="32"/>
  <c r="AQ133" i="32"/>
  <c r="AU133" i="32"/>
  <c r="AY133" i="32"/>
  <c r="BK133" i="32"/>
  <c r="BW133" i="32"/>
  <c r="CA133" i="32"/>
  <c r="CE133" i="32"/>
  <c r="AF133" i="32" s="1"/>
  <c r="AB134" i="32"/>
  <c r="AN134" i="32"/>
  <c r="BD134" i="32"/>
  <c r="BP134" i="32"/>
  <c r="BT134" i="32"/>
  <c r="Y135" i="32"/>
  <c r="AC135" i="32"/>
  <c r="AO135" i="32"/>
  <c r="AW135" i="32"/>
  <c r="BI135" i="32"/>
  <c r="BM135" i="32"/>
  <c r="BY135" i="32"/>
  <c r="CC135" i="32"/>
  <c r="AG135" i="32" s="1"/>
  <c r="Z137" i="32"/>
  <c r="AP137" i="32"/>
  <c r="BB137" i="32"/>
  <c r="BF137" i="32"/>
  <c r="BR137" i="32"/>
  <c r="Y138" i="32"/>
  <c r="AC138" i="32"/>
  <c r="AO138" i="32"/>
  <c r="AW138" i="32"/>
  <c r="BI138" i="32"/>
  <c r="BM138" i="32"/>
  <c r="BY138" i="32"/>
  <c r="CC138" i="32"/>
  <c r="AA142" i="32"/>
  <c r="AM142" i="32"/>
  <c r="AQ142" i="32"/>
  <c r="AU142" i="32"/>
  <c r="AY142" i="32"/>
  <c r="BK142" i="32"/>
  <c r="BW142" i="32"/>
  <c r="CA142" i="32"/>
  <c r="CE142" i="32"/>
  <c r="AF142" i="32" s="1"/>
  <c r="AB143" i="32"/>
  <c r="AN143" i="32"/>
  <c r="BD143" i="32"/>
  <c r="BP143" i="32"/>
  <c r="BT143" i="32"/>
  <c r="Y144" i="32"/>
  <c r="AC144" i="32"/>
  <c r="AO144" i="32"/>
  <c r="AW144" i="32"/>
  <c r="BI144" i="32"/>
  <c r="BM144" i="32"/>
  <c r="BY144" i="32"/>
  <c r="CC144" i="32"/>
  <c r="Z146" i="32"/>
  <c r="AP146" i="32"/>
  <c r="BB146" i="32"/>
  <c r="BF146" i="32"/>
  <c r="BR146" i="32"/>
  <c r="Y147" i="32"/>
  <c r="AC147" i="32"/>
  <c r="AO147" i="32"/>
  <c r="AW147" i="32"/>
  <c r="BI147" i="32"/>
  <c r="BM147" i="32"/>
  <c r="BY147" i="32"/>
  <c r="CC147" i="32"/>
  <c r="AA151" i="32"/>
  <c r="AM151" i="32"/>
  <c r="AQ151" i="32"/>
  <c r="AU151" i="32"/>
  <c r="AY151" i="32"/>
  <c r="BK151" i="32"/>
  <c r="BW151" i="32"/>
  <c r="CA151" i="32"/>
  <c r="CE151" i="32"/>
  <c r="AB152" i="32"/>
  <c r="AN152" i="32"/>
  <c r="BD152" i="32"/>
  <c r="BP152" i="32"/>
  <c r="BT152" i="32"/>
  <c r="BN153" i="32"/>
  <c r="BJ153" i="32"/>
  <c r="V153" i="32"/>
  <c r="BL153" i="32"/>
  <c r="BH153" i="32"/>
  <c r="AJ153" i="32"/>
  <c r="AM153" i="32"/>
  <c r="BI153" i="32"/>
  <c r="BY153" i="32"/>
  <c r="BS155" i="32"/>
  <c r="BO155" i="32"/>
  <c r="W155" i="32"/>
  <c r="BU155" i="32"/>
  <c r="BQ155" i="32"/>
  <c r="AK155" i="32"/>
  <c r="AN155" i="32"/>
  <c r="BD155" i="32"/>
  <c r="BT155" i="32"/>
  <c r="AX165" i="32"/>
  <c r="AT165" i="32"/>
  <c r="AH165" i="32"/>
  <c r="AZ165" i="32"/>
  <c r="AV165" i="32"/>
  <c r="T165" i="32"/>
  <c r="BZ165" i="32"/>
  <c r="BV165" i="32"/>
  <c r="AL165" i="32"/>
  <c r="CB165" i="32"/>
  <c r="BX165" i="32"/>
  <c r="X165" i="32"/>
  <c r="AQ165" i="32"/>
  <c r="AY165" i="32"/>
  <c r="BW165" i="32"/>
  <c r="CE165" i="32"/>
  <c r="AG165" i="32" s="1"/>
  <c r="CD169" i="32"/>
  <c r="CD173" i="32"/>
  <c r="AD173" i="32"/>
  <c r="BS174" i="32"/>
  <c r="BO174" i="32"/>
  <c r="W174" i="32"/>
  <c r="BU174" i="32"/>
  <c r="BQ174" i="32"/>
  <c r="AK174" i="32"/>
  <c r="AN174" i="32"/>
  <c r="BD174" i="32"/>
  <c r="BT174" i="32"/>
  <c r="BN178" i="32"/>
  <c r="BJ178" i="32"/>
  <c r="V178" i="32"/>
  <c r="BL178" i="32"/>
  <c r="BH178" i="32"/>
  <c r="AJ178" i="32"/>
  <c r="AM178" i="32"/>
  <c r="AU178" i="32"/>
  <c r="BK178" i="32"/>
  <c r="BS179" i="32"/>
  <c r="BO179" i="32"/>
  <c r="W179" i="32"/>
  <c r="BU179" i="32"/>
  <c r="BQ179" i="32"/>
  <c r="AK179" i="32"/>
  <c r="AN179" i="32"/>
  <c r="BD179" i="32"/>
  <c r="BT179" i="32"/>
  <c r="AZ180" i="32"/>
  <c r="AV180" i="32"/>
  <c r="T180" i="32"/>
  <c r="AX180" i="32"/>
  <c r="AT180" i="32"/>
  <c r="AH180" i="32"/>
  <c r="CB180" i="32"/>
  <c r="BX180" i="32"/>
  <c r="X180" i="32"/>
  <c r="BZ180" i="32"/>
  <c r="BV180" i="32"/>
  <c r="AL180" i="32"/>
  <c r="AQ180" i="32"/>
  <c r="AW180" i="32"/>
  <c r="CC180" i="32"/>
  <c r="BE182" i="32"/>
  <c r="BA182" i="32"/>
  <c r="U182" i="32"/>
  <c r="BG182" i="32"/>
  <c r="BC182" i="32"/>
  <c r="AI182" i="32"/>
  <c r="BP182" i="32"/>
  <c r="BG187" i="32"/>
  <c r="BC187" i="32"/>
  <c r="AI187" i="32"/>
  <c r="BE187" i="32"/>
  <c r="BA187" i="32"/>
  <c r="U187" i="32"/>
  <c r="AB187" i="32"/>
  <c r="BP187" i="32"/>
  <c r="CD205" i="32"/>
  <c r="AD205" i="32"/>
  <c r="AE205" i="32"/>
  <c r="Z93" i="32"/>
  <c r="AP93" i="32"/>
  <c r="BB93" i="32"/>
  <c r="AB97" i="32"/>
  <c r="AN97" i="32"/>
  <c r="AS97" i="32" s="1"/>
  <c r="BP97" i="32"/>
  <c r="Y98" i="32"/>
  <c r="AC98" i="32"/>
  <c r="AO98" i="32"/>
  <c r="AW98" i="32"/>
  <c r="BI98" i="32"/>
  <c r="Z99" i="32"/>
  <c r="AP99" i="32"/>
  <c r="BB99" i="32"/>
  <c r="AA101" i="32"/>
  <c r="AM101" i="32"/>
  <c r="AQ101" i="32"/>
  <c r="AU101" i="32"/>
  <c r="AY101" i="32"/>
  <c r="BW101" i="32"/>
  <c r="Z102" i="32"/>
  <c r="AP102" i="32"/>
  <c r="BB102" i="32"/>
  <c r="AB106" i="32"/>
  <c r="AN106" i="32"/>
  <c r="BP106" i="32"/>
  <c r="Y107" i="32"/>
  <c r="AC107" i="32"/>
  <c r="AO107" i="32"/>
  <c r="AW107" i="32"/>
  <c r="BI107" i="32"/>
  <c r="Z108" i="32"/>
  <c r="AP108" i="32"/>
  <c r="BB108" i="32"/>
  <c r="AA110" i="32"/>
  <c r="AM110" i="32"/>
  <c r="AQ110" i="32"/>
  <c r="AU110" i="32"/>
  <c r="AY110" i="32"/>
  <c r="BW110" i="32"/>
  <c r="Z111" i="32"/>
  <c r="AP111" i="32"/>
  <c r="BB111" i="32"/>
  <c r="AB115" i="32"/>
  <c r="AN115" i="32"/>
  <c r="BP115" i="32"/>
  <c r="Y116" i="32"/>
  <c r="AC116" i="32"/>
  <c r="AO116" i="32"/>
  <c r="AW116" i="32"/>
  <c r="BI116" i="32"/>
  <c r="Z117" i="32"/>
  <c r="AP117" i="32"/>
  <c r="BB117" i="32"/>
  <c r="AA119" i="32"/>
  <c r="AM119" i="32"/>
  <c r="AQ119" i="32"/>
  <c r="AU119" i="32"/>
  <c r="AY119" i="32"/>
  <c r="BW119" i="32"/>
  <c r="Z120" i="32"/>
  <c r="AP120" i="32"/>
  <c r="BB120" i="32"/>
  <c r="AB124" i="32"/>
  <c r="AN124" i="32"/>
  <c r="BP124" i="32"/>
  <c r="Y125" i="32"/>
  <c r="AC125" i="32"/>
  <c r="AO125" i="32"/>
  <c r="AW125" i="32"/>
  <c r="BI125" i="32"/>
  <c r="Z126" i="32"/>
  <c r="AP126" i="32"/>
  <c r="BB126" i="32"/>
  <c r="W128" i="32"/>
  <c r="AA128" i="32"/>
  <c r="AM128" i="32"/>
  <c r="AQ128" i="32"/>
  <c r="AU128" i="32"/>
  <c r="AY128" i="32"/>
  <c r="BO128" i="32"/>
  <c r="BW128" i="32"/>
  <c r="V129" i="32"/>
  <c r="Z129" i="32"/>
  <c r="AP129" i="32"/>
  <c r="BB129" i="32"/>
  <c r="BJ129" i="32"/>
  <c r="AE131" i="32"/>
  <c r="CE131" i="32"/>
  <c r="T133" i="32"/>
  <c r="X133" i="32"/>
  <c r="AB133" i="32"/>
  <c r="AJ133" i="32"/>
  <c r="AN133" i="32"/>
  <c r="AV133" i="32"/>
  <c r="BH133" i="32"/>
  <c r="BL133" i="32"/>
  <c r="BP133" i="32"/>
  <c r="BX133" i="32"/>
  <c r="U134" i="32"/>
  <c r="Y134" i="32"/>
  <c r="AC134" i="32"/>
  <c r="AK134" i="32"/>
  <c r="AO134" i="32"/>
  <c r="AW134" i="32"/>
  <c r="BA134" i="32"/>
  <c r="BI134" i="32"/>
  <c r="BQ134" i="32"/>
  <c r="BU134" i="32"/>
  <c r="V135" i="32"/>
  <c r="Z135" i="32"/>
  <c r="AH135" i="32"/>
  <c r="AL135" i="32"/>
  <c r="AP135" i="32"/>
  <c r="AT135" i="32"/>
  <c r="AX135" i="32"/>
  <c r="BB135" i="32"/>
  <c r="BJ135" i="32"/>
  <c r="BV135" i="32"/>
  <c r="BZ135" i="32"/>
  <c r="W137" i="32"/>
  <c r="AA137" i="32"/>
  <c r="AI137" i="32"/>
  <c r="AR137" i="32" s="1"/>
  <c r="AM137" i="32"/>
  <c r="AQ137" i="32"/>
  <c r="AU137" i="32"/>
  <c r="AY137" i="32"/>
  <c r="BC137" i="32"/>
  <c r="BG137" i="32"/>
  <c r="BO137" i="32"/>
  <c r="BW137" i="32"/>
  <c r="V138" i="32"/>
  <c r="Z138" i="32"/>
  <c r="AH138" i="32"/>
  <c r="AL138" i="32"/>
  <c r="AP138" i="32"/>
  <c r="AT138" i="32"/>
  <c r="AX138" i="32"/>
  <c r="BB138" i="32"/>
  <c r="BJ138" i="32"/>
  <c r="BV138" i="32"/>
  <c r="BZ138" i="32"/>
  <c r="AE140" i="32"/>
  <c r="CE140" i="32"/>
  <c r="T142" i="32"/>
  <c r="X142" i="32"/>
  <c r="AB142" i="32"/>
  <c r="AJ142" i="32"/>
  <c r="AN142" i="32"/>
  <c r="AV142" i="32"/>
  <c r="AZ142" i="32"/>
  <c r="BH142" i="32"/>
  <c r="BL142" i="32"/>
  <c r="BP142" i="32"/>
  <c r="BX142" i="32"/>
  <c r="CB142" i="32"/>
  <c r="U143" i="32"/>
  <c r="Y143" i="32"/>
  <c r="AC143" i="32"/>
  <c r="AK143" i="32"/>
  <c r="AO143" i="32"/>
  <c r="AW143" i="32"/>
  <c r="BA143" i="32"/>
  <c r="BE143" i="32"/>
  <c r="BI143" i="32"/>
  <c r="BQ143" i="32"/>
  <c r="BU143" i="32"/>
  <c r="V144" i="32"/>
  <c r="Z144" i="32"/>
  <c r="AH144" i="32"/>
  <c r="AL144" i="32"/>
  <c r="AP144" i="32"/>
  <c r="AT144" i="32"/>
  <c r="AX144" i="32"/>
  <c r="BB144" i="32"/>
  <c r="BJ144" i="32"/>
  <c r="BN144" i="32"/>
  <c r="BV144" i="32"/>
  <c r="BZ144" i="32"/>
  <c r="W146" i="32"/>
  <c r="AA146" i="32"/>
  <c r="AI146" i="32"/>
  <c r="AM146" i="32"/>
  <c r="AQ146" i="32"/>
  <c r="AU146" i="32"/>
  <c r="AY146" i="32"/>
  <c r="BC146" i="32"/>
  <c r="BG146" i="32"/>
  <c r="BO146" i="32"/>
  <c r="BS146" i="32"/>
  <c r="BW146" i="32"/>
  <c r="V147" i="32"/>
  <c r="Z147" i="32"/>
  <c r="AH147" i="32"/>
  <c r="AL147" i="32"/>
  <c r="AP147" i="32"/>
  <c r="AT147" i="32"/>
  <c r="AX147" i="32"/>
  <c r="BB147" i="32"/>
  <c r="BJ147" i="32"/>
  <c r="BN147" i="32"/>
  <c r="BV147" i="32"/>
  <c r="BZ147" i="32"/>
  <c r="U149" i="32"/>
  <c r="W149" i="32" s="1"/>
  <c r="Y149" i="32"/>
  <c r="AA149" i="32" s="1"/>
  <c r="AE149" i="32"/>
  <c r="CE149" i="32"/>
  <c r="T151" i="32"/>
  <c r="X151" i="32"/>
  <c r="AB151" i="32"/>
  <c r="AJ151" i="32"/>
  <c r="AN151" i="32"/>
  <c r="AV151" i="32"/>
  <c r="AZ151" i="32"/>
  <c r="BH151" i="32"/>
  <c r="BL151" i="32"/>
  <c r="BP151" i="32"/>
  <c r="BX151" i="32"/>
  <c r="CB151" i="32"/>
  <c r="U152" i="32"/>
  <c r="Y152" i="32"/>
  <c r="AC152" i="32"/>
  <c r="AK152" i="32"/>
  <c r="AO152" i="32"/>
  <c r="AW152" i="32"/>
  <c r="BA152" i="32"/>
  <c r="BE152" i="32"/>
  <c r="BI152" i="32"/>
  <c r="BQ152" i="32"/>
  <c r="BU152" i="32"/>
  <c r="Y153" i="32"/>
  <c r="AO153" i="32"/>
  <c r="BK153" i="32"/>
  <c r="Z155" i="32"/>
  <c r="AP155" i="32"/>
  <c r="AX156" i="32"/>
  <c r="AT156" i="32"/>
  <c r="AH156" i="32"/>
  <c r="AZ156" i="32"/>
  <c r="AV156" i="32"/>
  <c r="T156" i="32"/>
  <c r="BZ156" i="32"/>
  <c r="BV156" i="32"/>
  <c r="AL156" i="32"/>
  <c r="CB156" i="32"/>
  <c r="BX156" i="32"/>
  <c r="X156" i="32"/>
  <c r="AQ156" i="32"/>
  <c r="AY156" i="32"/>
  <c r="BW156" i="32"/>
  <c r="CE156" i="32"/>
  <c r="AG156" i="32" s="1"/>
  <c r="W158" i="32"/>
  <c r="AB158" i="32"/>
  <c r="BL160" i="32"/>
  <c r="BH160" i="32"/>
  <c r="AJ160" i="32"/>
  <c r="BN160" i="32"/>
  <c r="BJ160" i="32"/>
  <c r="V160" i="32"/>
  <c r="AM160" i="32"/>
  <c r="AU160" i="32"/>
  <c r="BK160" i="32"/>
  <c r="CA160" i="32"/>
  <c r="BU161" i="32"/>
  <c r="BQ161" i="32"/>
  <c r="AK161" i="32"/>
  <c r="BS161" i="32"/>
  <c r="BO161" i="32"/>
  <c r="W161" i="32"/>
  <c r="AN161" i="32"/>
  <c r="BD161" i="32"/>
  <c r="BT161" i="32"/>
  <c r="AX162" i="32"/>
  <c r="AT162" i="32"/>
  <c r="AH162" i="32"/>
  <c r="AZ162" i="32"/>
  <c r="AV162" i="32"/>
  <c r="T162" i="32"/>
  <c r="BZ162" i="32"/>
  <c r="BV162" i="32"/>
  <c r="AL162" i="32"/>
  <c r="CB162" i="32"/>
  <c r="BX162" i="32"/>
  <c r="X162" i="32"/>
  <c r="AQ162" i="32"/>
  <c r="AW162" i="32"/>
  <c r="BM162" i="32"/>
  <c r="CC162" i="32"/>
  <c r="BG164" i="32"/>
  <c r="BC164" i="32"/>
  <c r="AI164" i="32"/>
  <c r="AR164" i="32" s="1"/>
  <c r="BE164" i="32"/>
  <c r="BA164" i="32"/>
  <c r="U164" i="32"/>
  <c r="BP164" i="32"/>
  <c r="AC165" i="32"/>
  <c r="BY165" i="32"/>
  <c r="V167" i="32"/>
  <c r="W167" i="32" s="1"/>
  <c r="BE169" i="32"/>
  <c r="BA169" i="32"/>
  <c r="U169" i="32"/>
  <c r="BG169" i="32"/>
  <c r="BC169" i="32"/>
  <c r="AI169" i="32"/>
  <c r="AR169" i="32" s="1"/>
  <c r="AB169" i="32"/>
  <c r="BP169" i="32"/>
  <c r="BN170" i="32"/>
  <c r="BJ170" i="32"/>
  <c r="V170" i="32"/>
  <c r="BL170" i="32"/>
  <c r="BH170" i="32"/>
  <c r="AJ170" i="32"/>
  <c r="AM170" i="32"/>
  <c r="AU170" i="32"/>
  <c r="BK170" i="32"/>
  <c r="CA170" i="32"/>
  <c r="BS171" i="32"/>
  <c r="BO171" i="32"/>
  <c r="W171" i="32"/>
  <c r="BU171" i="32"/>
  <c r="BQ171" i="32"/>
  <c r="AK171" i="32"/>
  <c r="AN171" i="32"/>
  <c r="BB171" i="32"/>
  <c r="BR171" i="32"/>
  <c r="AZ173" i="32"/>
  <c r="AV173" i="32"/>
  <c r="T173" i="32"/>
  <c r="AX173" i="32"/>
  <c r="AT173" i="32"/>
  <c r="AH173" i="32"/>
  <c r="CB173" i="32"/>
  <c r="BX173" i="32"/>
  <c r="X173" i="32"/>
  <c r="BZ173" i="32"/>
  <c r="BV173" i="32"/>
  <c r="AL173" i="32"/>
  <c r="AA173" i="32"/>
  <c r="AQ173" i="32"/>
  <c r="AY173" i="32"/>
  <c r="BW173" i="32"/>
  <c r="CE173" i="32"/>
  <c r="AG173" i="32" s="1"/>
  <c r="Z174" i="32"/>
  <c r="AP174" i="32"/>
  <c r="AE176" i="32"/>
  <c r="Y178" i="32"/>
  <c r="AO178" i="32"/>
  <c r="AW178" i="32"/>
  <c r="BM178" i="32"/>
  <c r="Z179" i="32"/>
  <c r="AP179" i="32"/>
  <c r="AC180" i="32"/>
  <c r="AY180" i="32"/>
  <c r="BW180" i="32"/>
  <c r="CE180" i="32"/>
  <c r="AG180" i="32" s="1"/>
  <c r="AD182" i="32"/>
  <c r="BB182" i="32"/>
  <c r="BL183" i="32"/>
  <c r="BH183" i="32"/>
  <c r="AJ183" i="32"/>
  <c r="BN183" i="32"/>
  <c r="BJ183" i="32"/>
  <c r="V183" i="32"/>
  <c r="AM183" i="32"/>
  <c r="AU183" i="32"/>
  <c r="BK183" i="32"/>
  <c r="CA183" i="32"/>
  <c r="AA185" i="32"/>
  <c r="BB187" i="32"/>
  <c r="CC188" i="32"/>
  <c r="AW188" i="32"/>
  <c r="Y188" i="32"/>
  <c r="AZ188" i="32"/>
  <c r="AV188" i="32"/>
  <c r="T188" i="32"/>
  <c r="CE188" i="32"/>
  <c r="AX188" i="32"/>
  <c r="AT188" i="32"/>
  <c r="AH188" i="32"/>
  <c r="BY188" i="32"/>
  <c r="AC188" i="32"/>
  <c r="CB188" i="32"/>
  <c r="BX188" i="32"/>
  <c r="X188" i="32"/>
  <c r="CA188" i="32"/>
  <c r="BW188" i="32"/>
  <c r="BZ188" i="32"/>
  <c r="BV188" i="32"/>
  <c r="AL188" i="32"/>
  <c r="AQ188" i="32"/>
  <c r="AO133" i="32"/>
  <c r="BI133" i="32"/>
  <c r="AP134" i="32"/>
  <c r="AM135" i="32"/>
  <c r="AQ135" i="32"/>
  <c r="AU135" i="32"/>
  <c r="AY135" i="32"/>
  <c r="BW135" i="32"/>
  <c r="AN137" i="32"/>
  <c r="AM138" i="32"/>
  <c r="AQ138" i="32"/>
  <c r="AU138" i="32"/>
  <c r="AY138" i="32"/>
  <c r="BW138" i="32"/>
  <c r="AO142" i="32"/>
  <c r="AW142" i="32"/>
  <c r="BI142" i="32"/>
  <c r="Z143" i="32"/>
  <c r="AP143" i="32"/>
  <c r="BB143" i="32"/>
  <c r="AA144" i="32"/>
  <c r="AM144" i="32"/>
  <c r="AQ144" i="32"/>
  <c r="AU144" i="32"/>
  <c r="AY144" i="32"/>
  <c r="BW144" i="32"/>
  <c r="AB146" i="32"/>
  <c r="AN146" i="32"/>
  <c r="BP146" i="32"/>
  <c r="AA147" i="32"/>
  <c r="AM147" i="32"/>
  <c r="AQ147" i="32"/>
  <c r="AU147" i="32"/>
  <c r="AY147" i="32"/>
  <c r="BW147" i="32"/>
  <c r="Y151" i="32"/>
  <c r="AC151" i="32"/>
  <c r="AO151" i="32"/>
  <c r="AW151" i="32"/>
  <c r="BI151" i="32"/>
  <c r="Z152" i="32"/>
  <c r="AP152" i="32"/>
  <c r="BB152" i="32"/>
  <c r="AX153" i="32"/>
  <c r="AT153" i="32"/>
  <c r="AH153" i="32"/>
  <c r="AZ153" i="32"/>
  <c r="AV153" i="32"/>
  <c r="T153" i="32"/>
  <c r="BZ153" i="32"/>
  <c r="BV153" i="32"/>
  <c r="AL153" i="32"/>
  <c r="CB153" i="32"/>
  <c r="BX153" i="32"/>
  <c r="X153" i="32"/>
  <c r="AA153" i="32"/>
  <c r="AQ153" i="32"/>
  <c r="AW153" i="32"/>
  <c r="BM153" i="32"/>
  <c r="CC153" i="32"/>
  <c r="BG155" i="32"/>
  <c r="BC155" i="32"/>
  <c r="AI155" i="32"/>
  <c r="AR155" i="32" s="1"/>
  <c r="BE155" i="32"/>
  <c r="BA155" i="32"/>
  <c r="U155" i="32"/>
  <c r="AB155" i="32"/>
  <c r="BP155" i="32"/>
  <c r="AF160" i="32"/>
  <c r="CD160" i="32"/>
  <c r="AD160" i="32"/>
  <c r="CD161" i="32"/>
  <c r="BN165" i="32"/>
  <c r="BJ165" i="32"/>
  <c r="V165" i="32"/>
  <c r="BL165" i="32"/>
  <c r="BH165" i="32"/>
  <c r="AJ165" i="32"/>
  <c r="AM165" i="32"/>
  <c r="AU165" i="32"/>
  <c r="BK165" i="32"/>
  <c r="CA165" i="32"/>
  <c r="AA167" i="32"/>
  <c r="AD169" i="32"/>
  <c r="CD170" i="32"/>
  <c r="AD170" i="32"/>
  <c r="AF170" i="32"/>
  <c r="BG174" i="32"/>
  <c r="BC174" i="32"/>
  <c r="AI174" i="32"/>
  <c r="AR174" i="32" s="1"/>
  <c r="BE174" i="32"/>
  <c r="BA174" i="32"/>
  <c r="U174" i="32"/>
  <c r="AB174" i="32"/>
  <c r="BP174" i="32"/>
  <c r="AX178" i="32"/>
  <c r="AT178" i="32"/>
  <c r="AH178" i="32"/>
  <c r="CC176" i="32"/>
  <c r="CD176" i="32" s="1"/>
  <c r="AZ178" i="32"/>
  <c r="AV178" i="32"/>
  <c r="T178" i="32"/>
  <c r="CE176" i="32"/>
  <c r="AB176" i="32"/>
  <c r="BZ178" i="32"/>
  <c r="BV178" i="32"/>
  <c r="AL178" i="32"/>
  <c r="CB178" i="32"/>
  <c r="BX178" i="32"/>
  <c r="X178" i="32"/>
  <c r="AA178" i="32"/>
  <c r="AQ178" i="32"/>
  <c r="AY178" i="32"/>
  <c r="BW178" i="32"/>
  <c r="CE178" i="32"/>
  <c r="BG179" i="32"/>
  <c r="BC179" i="32"/>
  <c r="AI179" i="32"/>
  <c r="BE179" i="32"/>
  <c r="BA179" i="32"/>
  <c r="U179" i="32"/>
  <c r="AB179" i="32"/>
  <c r="BP179" i="32"/>
  <c r="BL180" i="32"/>
  <c r="BH180" i="32"/>
  <c r="AJ180" i="32"/>
  <c r="BN180" i="32"/>
  <c r="BJ180" i="32"/>
  <c r="V180" i="32"/>
  <c r="AM180" i="32"/>
  <c r="BI180" i="32"/>
  <c r="BY180" i="32"/>
  <c r="BU182" i="32"/>
  <c r="BQ182" i="32"/>
  <c r="AK182" i="32"/>
  <c r="BS182" i="32"/>
  <c r="BO182" i="32"/>
  <c r="W182" i="32"/>
  <c r="AN182" i="32"/>
  <c r="BD182" i="32"/>
  <c r="BT182" i="32"/>
  <c r="CD183" i="32"/>
  <c r="AD183" i="32"/>
  <c r="BT187" i="32"/>
  <c r="BS187" i="32"/>
  <c r="BO187" i="32"/>
  <c r="W187" i="32"/>
  <c r="BU187" i="32"/>
  <c r="BQ187" i="32"/>
  <c r="AK187" i="32"/>
  <c r="AN187" i="32"/>
  <c r="BD187" i="32"/>
  <c r="CD192" i="32"/>
  <c r="AD192" i="32"/>
  <c r="AE192" i="32"/>
  <c r="AB153" i="32"/>
  <c r="AN153" i="32"/>
  <c r="BD153" i="32"/>
  <c r="BP153" i="32"/>
  <c r="BT153" i="32"/>
  <c r="Y155" i="32"/>
  <c r="AC155" i="32"/>
  <c r="AO155" i="32"/>
  <c r="AW155" i="32"/>
  <c r="BI155" i="32"/>
  <c r="BM155" i="32"/>
  <c r="BY155" i="32"/>
  <c r="CC155" i="32"/>
  <c r="AG155" i="32" s="1"/>
  <c r="AB156" i="32"/>
  <c r="AN156" i="32"/>
  <c r="BD156" i="32"/>
  <c r="BP156" i="32"/>
  <c r="BT156" i="32"/>
  <c r="Z160" i="32"/>
  <c r="AP160" i="32"/>
  <c r="BB160" i="32"/>
  <c r="BF160" i="32"/>
  <c r="BR160" i="32"/>
  <c r="AA161" i="32"/>
  <c r="AM161" i="32"/>
  <c r="AQ161" i="32"/>
  <c r="AU161" i="32"/>
  <c r="AY161" i="32"/>
  <c r="BK161" i="32"/>
  <c r="BW161" i="32"/>
  <c r="CA161" i="32"/>
  <c r="CE161" i="32"/>
  <c r="AG161" i="32" s="1"/>
  <c r="AB162" i="32"/>
  <c r="AN162" i="32"/>
  <c r="BD162" i="32"/>
  <c r="BP162" i="32"/>
  <c r="BT162" i="32"/>
  <c r="Y164" i="32"/>
  <c r="AC164" i="32"/>
  <c r="AO164" i="32"/>
  <c r="AW164" i="32"/>
  <c r="BI164" i="32"/>
  <c r="BM164" i="32"/>
  <c r="BY164" i="32"/>
  <c r="CC164" i="32"/>
  <c r="AG164" i="32" s="1"/>
  <c r="AB165" i="32"/>
  <c r="AN165" i="32"/>
  <c r="BD165" i="32"/>
  <c r="BP165" i="32"/>
  <c r="BT165" i="32"/>
  <c r="AA169" i="32"/>
  <c r="AM169" i="32"/>
  <c r="AQ169" i="32"/>
  <c r="AU169" i="32"/>
  <c r="AY169" i="32"/>
  <c r="BK169" i="32"/>
  <c r="BW169" i="32"/>
  <c r="CA169" i="32"/>
  <c r="CE169" i="32"/>
  <c r="AB170" i="32"/>
  <c r="AN170" i="32"/>
  <c r="BD170" i="32"/>
  <c r="BP170" i="32"/>
  <c r="BT170" i="32"/>
  <c r="Y171" i="32"/>
  <c r="AC171" i="32"/>
  <c r="AO171" i="32"/>
  <c r="AW171" i="32"/>
  <c r="BI171" i="32"/>
  <c r="BM171" i="32"/>
  <c r="BY171" i="32"/>
  <c r="CC171" i="32"/>
  <c r="Z173" i="32"/>
  <c r="AP173" i="32"/>
  <c r="BB173" i="32"/>
  <c r="BF173" i="32"/>
  <c r="BR173" i="32"/>
  <c r="Y174" i="32"/>
  <c r="AC174" i="32"/>
  <c r="AO174" i="32"/>
  <c r="AW174" i="32"/>
  <c r="BI174" i="32"/>
  <c r="BM174" i="32"/>
  <c r="BY174" i="32"/>
  <c r="CC174" i="32"/>
  <c r="AG174" i="32" s="1"/>
  <c r="AB178" i="32"/>
  <c r="AN178" i="32"/>
  <c r="BD178" i="32"/>
  <c r="BP178" i="32"/>
  <c r="BT178" i="32"/>
  <c r="Y179" i="32"/>
  <c r="AC179" i="32"/>
  <c r="AO179" i="32"/>
  <c r="AW179" i="32"/>
  <c r="BI179" i="32"/>
  <c r="BM179" i="32"/>
  <c r="BY179" i="32"/>
  <c r="CC179" i="32"/>
  <c r="Z180" i="32"/>
  <c r="AP180" i="32"/>
  <c r="BB180" i="32"/>
  <c r="BF180" i="32"/>
  <c r="BR180" i="32"/>
  <c r="AA182" i="32"/>
  <c r="AM182" i="32"/>
  <c r="AQ182" i="32"/>
  <c r="AU182" i="32"/>
  <c r="AY182" i="32"/>
  <c r="BK182" i="32"/>
  <c r="BW182" i="32"/>
  <c r="CA182" i="32"/>
  <c r="CE182" i="32"/>
  <c r="Z183" i="32"/>
  <c r="AP183" i="32"/>
  <c r="BB183" i="32"/>
  <c r="BF183" i="32"/>
  <c r="BR183" i="32"/>
  <c r="Y187" i="32"/>
  <c r="AC187" i="32"/>
  <c r="AO187" i="32"/>
  <c r="AW187" i="32"/>
  <c r="BI187" i="32"/>
  <c r="BM187" i="32"/>
  <c r="BY187" i="32"/>
  <c r="CC187" i="32"/>
  <c r="AG187" i="32" s="1"/>
  <c r="V188" i="32"/>
  <c r="Z188" i="32"/>
  <c r="AP188" i="32"/>
  <c r="BB188" i="32"/>
  <c r="BF188" i="32"/>
  <c r="BJ188" i="32"/>
  <c r="BN188" i="32"/>
  <c r="BR188" i="32"/>
  <c r="W189" i="32"/>
  <c r="AA189" i="32"/>
  <c r="AI189" i="32"/>
  <c r="AM189" i="32"/>
  <c r="AQ189" i="32"/>
  <c r="AU189" i="32"/>
  <c r="AY189" i="32"/>
  <c r="BC189" i="32"/>
  <c r="BG189" i="32"/>
  <c r="BK189" i="32"/>
  <c r="BO189" i="32"/>
  <c r="BS189" i="32"/>
  <c r="BW189" i="32"/>
  <c r="CA189" i="32"/>
  <c r="CE189" i="32"/>
  <c r="AG189" i="32" s="1"/>
  <c r="T191" i="32"/>
  <c r="X191" i="32"/>
  <c r="AB191" i="32"/>
  <c r="AJ191" i="32"/>
  <c r="AN191" i="32"/>
  <c r="AV191" i="32"/>
  <c r="AZ191" i="32"/>
  <c r="BD191" i="32"/>
  <c r="BH191" i="32"/>
  <c r="BL191" i="32"/>
  <c r="BP191" i="32"/>
  <c r="BT191" i="32"/>
  <c r="BX191" i="32"/>
  <c r="CB191" i="32"/>
  <c r="W192" i="32"/>
  <c r="AA192" i="32"/>
  <c r="AI192" i="32"/>
  <c r="AM192" i="32"/>
  <c r="AQ192" i="32"/>
  <c r="AU192" i="32"/>
  <c r="AY192" i="32"/>
  <c r="BC192" i="32"/>
  <c r="BG192" i="32"/>
  <c r="BK192" i="32"/>
  <c r="BO192" i="32"/>
  <c r="BS192" i="32"/>
  <c r="BW192" i="32"/>
  <c r="CA192" i="32"/>
  <c r="CE192" i="32"/>
  <c r="AG192" i="32" s="1"/>
  <c r="CC194" i="32"/>
  <c r="CD194" i="32" s="1"/>
  <c r="V196" i="32"/>
  <c r="Z196" i="32"/>
  <c r="AH196" i="32"/>
  <c r="AL196" i="32"/>
  <c r="AP196" i="32"/>
  <c r="AT196" i="32"/>
  <c r="AX196" i="32"/>
  <c r="BB196" i="32"/>
  <c r="BF196" i="32"/>
  <c r="BJ196" i="32"/>
  <c r="BN196" i="32"/>
  <c r="BR196" i="32"/>
  <c r="BV196" i="32"/>
  <c r="BZ196" i="32"/>
  <c r="W197" i="32"/>
  <c r="AA197" i="32"/>
  <c r="AI197" i="32"/>
  <c r="AM197" i="32"/>
  <c r="AQ197" i="32"/>
  <c r="AU197" i="32"/>
  <c r="AY197" i="32"/>
  <c r="BC197" i="32"/>
  <c r="BG197" i="32"/>
  <c r="BK197" i="32"/>
  <c r="BO197" i="32"/>
  <c r="BS197" i="32"/>
  <c r="BW197" i="32"/>
  <c r="CA197" i="32"/>
  <c r="CE197" i="32"/>
  <c r="AG197" i="32" s="1"/>
  <c r="T198" i="32"/>
  <c r="X198" i="32"/>
  <c r="AJ198" i="32"/>
  <c r="AN198" i="32"/>
  <c r="AV198" i="32"/>
  <c r="AZ198" i="32"/>
  <c r="BD198" i="32"/>
  <c r="BH198" i="32"/>
  <c r="BL198" i="32"/>
  <c r="BP198" i="32"/>
  <c r="BT198" i="32"/>
  <c r="BX198" i="32"/>
  <c r="CB198" i="32"/>
  <c r="U200" i="32"/>
  <c r="AK200" i="32"/>
  <c r="AO200" i="32"/>
  <c r="AW200" i="32"/>
  <c r="BA200" i="32"/>
  <c r="BE200" i="32"/>
  <c r="BI200" i="32"/>
  <c r="BM200" i="32"/>
  <c r="BQ200" i="32"/>
  <c r="BU200" i="32"/>
  <c r="BY200" i="32"/>
  <c r="CC200" i="32"/>
  <c r="T201" i="32"/>
  <c r="X201" i="32"/>
  <c r="AJ201" i="32"/>
  <c r="AN201" i="32"/>
  <c r="AV201" i="32"/>
  <c r="AZ201" i="32"/>
  <c r="BD201" i="32"/>
  <c r="BH201" i="32"/>
  <c r="BL201" i="32"/>
  <c r="BP201" i="32"/>
  <c r="BT201" i="32"/>
  <c r="BX201" i="32"/>
  <c r="CB201" i="32"/>
  <c r="W205" i="32"/>
  <c r="AI205" i="32"/>
  <c r="AM205" i="32"/>
  <c r="AQ205" i="32"/>
  <c r="AU205" i="32"/>
  <c r="AY205" i="32"/>
  <c r="BC205" i="32"/>
  <c r="BG205" i="32"/>
  <c r="BK205" i="32"/>
  <c r="BO205" i="32"/>
  <c r="BS205" i="32"/>
  <c r="BW205" i="32"/>
  <c r="CA205" i="32"/>
  <c r="CE205" i="32"/>
  <c r="AF205" i="32" s="1"/>
  <c r="T206" i="32"/>
  <c r="X206" i="32"/>
  <c r="AJ206" i="32"/>
  <c r="AN206" i="32"/>
  <c r="AV206" i="32"/>
  <c r="AZ206" i="32"/>
  <c r="BD206" i="32"/>
  <c r="BH206" i="32"/>
  <c r="BL206" i="32"/>
  <c r="BP206" i="32"/>
  <c r="BT206" i="32"/>
  <c r="BX206" i="32"/>
  <c r="CB206" i="32"/>
  <c r="U207" i="32"/>
  <c r="AK207" i="32"/>
  <c r="AO207" i="32"/>
  <c r="AW207" i="32"/>
  <c r="BA207" i="32"/>
  <c r="BE207" i="32"/>
  <c r="BI207" i="32"/>
  <c r="BM207" i="32"/>
  <c r="BQ207" i="32"/>
  <c r="BU207" i="32"/>
  <c r="BY207" i="32"/>
  <c r="CC207" i="32"/>
  <c r="V209" i="32"/>
  <c r="AH209" i="32"/>
  <c r="AL209" i="32"/>
  <c r="AP209" i="32"/>
  <c r="AT209" i="32"/>
  <c r="AX209" i="32"/>
  <c r="BB209" i="32"/>
  <c r="BG209" i="32"/>
  <c r="BL209" i="32"/>
  <c r="BQ209" i="32"/>
  <c r="BW209" i="32"/>
  <c r="AL210" i="32"/>
  <c r="AQ210" i="32"/>
  <c r="BB210" i="32"/>
  <c r="BG210" i="32"/>
  <c r="BW210" i="32"/>
  <c r="AE212" i="32"/>
  <c r="CC212" i="32"/>
  <c r="CD212" i="32" s="1"/>
  <c r="AU214" i="32"/>
  <c r="BV214" i="32"/>
  <c r="CA214" i="32"/>
  <c r="AL215" i="32"/>
  <c r="AQ215" i="32"/>
  <c r="BB215" i="32"/>
  <c r="BG215" i="32"/>
  <c r="BW215" i="32"/>
  <c r="AM216" i="32"/>
  <c r="BM216" i="32"/>
  <c r="AB218" i="32"/>
  <c r="AP218" i="32"/>
  <c r="AQ219" i="32"/>
  <c r="AY219" i="32"/>
  <c r="CA219" i="32"/>
  <c r="AA221" i="32"/>
  <c r="BS223" i="32"/>
  <c r="BO223" i="32"/>
  <c r="W223" i="32"/>
  <c r="BU223" i="32"/>
  <c r="BQ223" i="32"/>
  <c r="AK223" i="32"/>
  <c r="BP223" i="32"/>
  <c r="BL224" i="32"/>
  <c r="BH224" i="32"/>
  <c r="AJ224" i="32"/>
  <c r="BN224" i="32"/>
  <c r="BJ224" i="32"/>
  <c r="V224" i="32"/>
  <c r="BI224" i="32"/>
  <c r="Y227" i="32"/>
  <c r="AM227" i="32"/>
  <c r="AU227" i="32"/>
  <c r="BU228" i="32"/>
  <c r="BQ228" i="32"/>
  <c r="AK228" i="32"/>
  <c r="BT228" i="32"/>
  <c r="BP228" i="32"/>
  <c r="BS228" i="32"/>
  <c r="BO228" i="32"/>
  <c r="W228" i="32"/>
  <c r="AA230" i="32"/>
  <c r="AG233" i="32"/>
  <c r="AF233" i="32"/>
  <c r="AN189" i="32"/>
  <c r="BD189" i="32"/>
  <c r="AO191" i="32"/>
  <c r="BI191" i="32"/>
  <c r="BM191" i="32"/>
  <c r="BY191" i="32"/>
  <c r="CC191" i="32"/>
  <c r="AN192" i="32"/>
  <c r="BD192" i="32"/>
  <c r="BP192" i="32"/>
  <c r="BT192" i="32"/>
  <c r="AM196" i="32"/>
  <c r="AQ196" i="32"/>
  <c r="AU196" i="32"/>
  <c r="AY196" i="32"/>
  <c r="BK196" i="32"/>
  <c r="BW196" i="32"/>
  <c r="CA196" i="32"/>
  <c r="CE196" i="32"/>
  <c r="AN197" i="32"/>
  <c r="BD197" i="32"/>
  <c r="BP197" i="32"/>
  <c r="BT197" i="32"/>
  <c r="AO198" i="32"/>
  <c r="AW198" i="32"/>
  <c r="BI198" i="32"/>
  <c r="BM198" i="32"/>
  <c r="BY198" i="32"/>
  <c r="CC198" i="32"/>
  <c r="AP200" i="32"/>
  <c r="BB200" i="32"/>
  <c r="BF200" i="32"/>
  <c r="BR200" i="32"/>
  <c r="AO201" i="32"/>
  <c r="AW201" i="32"/>
  <c r="BI201" i="32"/>
  <c r="BM201" i="32"/>
  <c r="BY201" i="32"/>
  <c r="CC201" i="32"/>
  <c r="AN205" i="32"/>
  <c r="BD205" i="32"/>
  <c r="BP205" i="32"/>
  <c r="BT205" i="32"/>
  <c r="Y206" i="32"/>
  <c r="AC206" i="32"/>
  <c r="AO206" i="32"/>
  <c r="AW206" i="32"/>
  <c r="BI206" i="32"/>
  <c r="BM206" i="32"/>
  <c r="BY206" i="32"/>
  <c r="CC206" i="32"/>
  <c r="AG206" i="32" s="1"/>
  <c r="Z207" i="32"/>
  <c r="AP207" i="32"/>
  <c r="BB207" i="32"/>
  <c r="BF207" i="32"/>
  <c r="BR207" i="32"/>
  <c r="BZ209" i="32"/>
  <c r="BV209" i="32"/>
  <c r="AM209" i="32"/>
  <c r="AQ209" i="32"/>
  <c r="AU209" i="32"/>
  <c r="AY209" i="32"/>
  <c r="BH209" i="32"/>
  <c r="BM209" i="32"/>
  <c r="BX209" i="32"/>
  <c r="CC209" i="32"/>
  <c r="BU210" i="32"/>
  <c r="BQ210" i="32"/>
  <c r="AK210" i="32"/>
  <c r="W210" i="32"/>
  <c r="AB210" i="32"/>
  <c r="BS210" i="32"/>
  <c r="BL214" i="32"/>
  <c r="BH214" i="32"/>
  <c r="AJ214" i="32"/>
  <c r="V214" i="32"/>
  <c r="AA214" i="32"/>
  <c r="BM214" i="32"/>
  <c r="BW214" i="32"/>
  <c r="CC214" i="32"/>
  <c r="BU215" i="32"/>
  <c r="BQ215" i="32"/>
  <c r="AK215" i="32"/>
  <c r="W215" i="32"/>
  <c r="AB215" i="32"/>
  <c r="BC215" i="32"/>
  <c r="BS215" i="32"/>
  <c r="AZ216" i="32"/>
  <c r="AX216" i="32"/>
  <c r="AT216" i="32"/>
  <c r="AH216" i="32"/>
  <c r="CB216" i="32"/>
  <c r="BX216" i="32"/>
  <c r="BZ216" i="32"/>
  <c r="BV216" i="32"/>
  <c r="AL216" i="32"/>
  <c r="X216" i="32"/>
  <c r="AC216" i="32"/>
  <c r="AY216" i="32"/>
  <c r="CA216" i="32"/>
  <c r="BU218" i="32"/>
  <c r="BQ218" i="32"/>
  <c r="AK218" i="32"/>
  <c r="BS218" i="32"/>
  <c r="BO218" i="32"/>
  <c r="W218" i="32"/>
  <c r="BL219" i="32"/>
  <c r="BH219" i="32"/>
  <c r="AJ219" i="32"/>
  <c r="BN219" i="32"/>
  <c r="BJ219" i="32"/>
  <c r="V219" i="32"/>
  <c r="BI219" i="32"/>
  <c r="CC219" i="32"/>
  <c r="AK221" i="32"/>
  <c r="BE225" i="32"/>
  <c r="BA225" i="32"/>
  <c r="U225" i="32"/>
  <c r="BG225" i="32"/>
  <c r="BC225" i="32"/>
  <c r="AI225" i="32"/>
  <c r="Z225" i="32"/>
  <c r="AN225" i="32"/>
  <c r="BP225" i="32"/>
  <c r="AX227" i="32"/>
  <c r="AT227" i="32"/>
  <c r="AH227" i="32"/>
  <c r="AZ227" i="32"/>
  <c r="AV227" i="32"/>
  <c r="T227" i="32"/>
  <c r="BZ227" i="32"/>
  <c r="BV227" i="32"/>
  <c r="AL227" i="32"/>
  <c r="CB227" i="32"/>
  <c r="BX227" i="32"/>
  <c r="X227" i="32"/>
  <c r="AO227" i="32"/>
  <c r="AW227" i="32"/>
  <c r="BI227" i="32"/>
  <c r="BY227" i="32"/>
  <c r="Z153" i="32"/>
  <c r="AP153" i="32"/>
  <c r="BB153" i="32"/>
  <c r="AA155" i="32"/>
  <c r="AM155" i="32"/>
  <c r="AQ155" i="32"/>
  <c r="AU155" i="32"/>
  <c r="AY155" i="32"/>
  <c r="BW155" i="32"/>
  <c r="Z156" i="32"/>
  <c r="AP156" i="32"/>
  <c r="BB156" i="32"/>
  <c r="AB160" i="32"/>
  <c r="AN160" i="32"/>
  <c r="BP160" i="32"/>
  <c r="Y161" i="32"/>
  <c r="AC161" i="32"/>
  <c r="AO161" i="32"/>
  <c r="AW161" i="32"/>
  <c r="BI161" i="32"/>
  <c r="Z162" i="32"/>
  <c r="AP162" i="32"/>
  <c r="BB162" i="32"/>
  <c r="AA164" i="32"/>
  <c r="AM164" i="32"/>
  <c r="AQ164" i="32"/>
  <c r="AU164" i="32"/>
  <c r="AY164" i="32"/>
  <c r="BW164" i="32"/>
  <c r="Z165" i="32"/>
  <c r="AP165" i="32"/>
  <c r="BB165" i="32"/>
  <c r="Y169" i="32"/>
  <c r="AC169" i="32"/>
  <c r="AO169" i="32"/>
  <c r="AW169" i="32"/>
  <c r="BI169" i="32"/>
  <c r="Z170" i="32"/>
  <c r="AP170" i="32"/>
  <c r="BB170" i="32"/>
  <c r="AA171" i="32"/>
  <c r="AM171" i="32"/>
  <c r="AQ171" i="32"/>
  <c r="AU171" i="32"/>
  <c r="AY171" i="32"/>
  <c r="BW171" i="32"/>
  <c r="AB173" i="32"/>
  <c r="AN173" i="32"/>
  <c r="BP173" i="32"/>
  <c r="AA174" i="32"/>
  <c r="AM174" i="32"/>
  <c r="AQ174" i="32"/>
  <c r="AU174" i="32"/>
  <c r="AY174" i="32"/>
  <c r="BW174" i="32"/>
  <c r="Z178" i="32"/>
  <c r="AP178" i="32"/>
  <c r="BB178" i="32"/>
  <c r="AA179" i="32"/>
  <c r="AM179" i="32"/>
  <c r="AQ179" i="32"/>
  <c r="AU179" i="32"/>
  <c r="AY179" i="32"/>
  <c r="BW179" i="32"/>
  <c r="AB180" i="32"/>
  <c r="AN180" i="32"/>
  <c r="BP180" i="32"/>
  <c r="Y182" i="32"/>
  <c r="AC182" i="32"/>
  <c r="AO182" i="32"/>
  <c r="AW182" i="32"/>
  <c r="BI182" i="32"/>
  <c r="AB183" i="32"/>
  <c r="AN183" i="32"/>
  <c r="BP183" i="32"/>
  <c r="AA187" i="32"/>
  <c r="AM187" i="32"/>
  <c r="AQ187" i="32"/>
  <c r="AU187" i="32"/>
  <c r="AY187" i="32"/>
  <c r="BW187" i="32"/>
  <c r="AB188" i="32"/>
  <c r="AJ188" i="32"/>
  <c r="AN188" i="32"/>
  <c r="BH188" i="32"/>
  <c r="BL188" i="32"/>
  <c r="BP188" i="32"/>
  <c r="U189" i="32"/>
  <c r="Y189" i="32"/>
  <c r="AC189" i="32"/>
  <c r="AK189" i="32"/>
  <c r="AO189" i="32"/>
  <c r="AW189" i="32"/>
  <c r="BA189" i="32"/>
  <c r="BE189" i="32"/>
  <c r="BI189" i="32"/>
  <c r="BQ189" i="32"/>
  <c r="BU189" i="32"/>
  <c r="V191" i="32"/>
  <c r="Z191" i="32"/>
  <c r="AH191" i="32"/>
  <c r="AL191" i="32"/>
  <c r="AP191" i="32"/>
  <c r="AT191" i="32"/>
  <c r="AX191" i="32"/>
  <c r="BB191" i="32"/>
  <c r="BJ191" i="32"/>
  <c r="BN191" i="32"/>
  <c r="BV191" i="32"/>
  <c r="BZ191" i="32"/>
  <c r="U192" i="32"/>
  <c r="Y192" i="32"/>
  <c r="AC192" i="32"/>
  <c r="AK192" i="32"/>
  <c r="AO192" i="32"/>
  <c r="AW192" i="32"/>
  <c r="BA192" i="32"/>
  <c r="BE192" i="32"/>
  <c r="BI192" i="32"/>
  <c r="BQ192" i="32"/>
  <c r="BU192" i="32"/>
  <c r="AB194" i="32"/>
  <c r="CE194" i="32"/>
  <c r="T196" i="32"/>
  <c r="X196" i="32"/>
  <c r="AB196" i="32"/>
  <c r="AJ196" i="32"/>
  <c r="AN196" i="32"/>
  <c r="AV196" i="32"/>
  <c r="AZ196" i="32"/>
  <c r="BH196" i="32"/>
  <c r="BL196" i="32"/>
  <c r="BP196" i="32"/>
  <c r="BX196" i="32"/>
  <c r="CB196" i="32"/>
  <c r="U197" i="32"/>
  <c r="Y197" i="32"/>
  <c r="AC197" i="32"/>
  <c r="AK197" i="32"/>
  <c r="AO197" i="32"/>
  <c r="AW197" i="32"/>
  <c r="BA197" i="32"/>
  <c r="BE197" i="32"/>
  <c r="BI197" i="32"/>
  <c r="BQ197" i="32"/>
  <c r="BU197" i="32"/>
  <c r="V198" i="32"/>
  <c r="Z198" i="32"/>
  <c r="AH198" i="32"/>
  <c r="AL198" i="32"/>
  <c r="AP198" i="32"/>
  <c r="AT198" i="32"/>
  <c r="AX198" i="32"/>
  <c r="BB198" i="32"/>
  <c r="BJ198" i="32"/>
  <c r="BN198" i="32"/>
  <c r="BV198" i="32"/>
  <c r="BZ198" i="32"/>
  <c r="W200" i="32"/>
  <c r="AA200" i="32"/>
  <c r="AI200" i="32"/>
  <c r="AM200" i="32"/>
  <c r="AQ200" i="32"/>
  <c r="AU200" i="32"/>
  <c r="AY200" i="32"/>
  <c r="BC200" i="32"/>
  <c r="BG200" i="32"/>
  <c r="BO200" i="32"/>
  <c r="BS200" i="32"/>
  <c r="BW200" i="32"/>
  <c r="V201" i="32"/>
  <c r="Z201" i="32"/>
  <c r="AH201" i="32"/>
  <c r="AL201" i="32"/>
  <c r="AP201" i="32"/>
  <c r="AT201" i="32"/>
  <c r="AX201" i="32"/>
  <c r="BB201" i="32"/>
  <c r="BJ201" i="32"/>
  <c r="BN201" i="32"/>
  <c r="BV201" i="32"/>
  <c r="BZ201" i="32"/>
  <c r="U203" i="32"/>
  <c r="W203" i="32" s="1"/>
  <c r="Y203" i="32"/>
  <c r="AA203" i="32" s="1"/>
  <c r="AE203" i="32"/>
  <c r="U205" i="32"/>
  <c r="Y205" i="32"/>
  <c r="AC205" i="32"/>
  <c r="AK205" i="32"/>
  <c r="AO205" i="32"/>
  <c r="AW205" i="32"/>
  <c r="BA205" i="32"/>
  <c r="BE205" i="32"/>
  <c r="BI205" i="32"/>
  <c r="BQ205" i="32"/>
  <c r="BU205" i="32"/>
  <c r="V206" i="32"/>
  <c r="Z206" i="32"/>
  <c r="AH206" i="32"/>
  <c r="AL206" i="32"/>
  <c r="AP206" i="32"/>
  <c r="AT206" i="32"/>
  <c r="AX206" i="32"/>
  <c r="BB206" i="32"/>
  <c r="BJ206" i="32"/>
  <c r="BN206" i="32"/>
  <c r="BV206" i="32"/>
  <c r="BZ206" i="32"/>
  <c r="W207" i="32"/>
  <c r="AA207" i="32"/>
  <c r="AI207" i="32"/>
  <c r="AM207" i="32"/>
  <c r="AQ207" i="32"/>
  <c r="AU207" i="32"/>
  <c r="AY207" i="32"/>
  <c r="BC207" i="32"/>
  <c r="BG207" i="32"/>
  <c r="BO207" i="32"/>
  <c r="BS207" i="32"/>
  <c r="BW207" i="32"/>
  <c r="T209" i="32"/>
  <c r="X209" i="32"/>
  <c r="AB209" i="32"/>
  <c r="AJ209" i="32"/>
  <c r="AN209" i="32"/>
  <c r="AV209" i="32"/>
  <c r="AZ209" i="32"/>
  <c r="BD209" i="32"/>
  <c r="BO209" i="32"/>
  <c r="BT209" i="32"/>
  <c r="BY209" i="32"/>
  <c r="CE209" i="32"/>
  <c r="CC210" i="32"/>
  <c r="AW210" i="32"/>
  <c r="Y210" i="32"/>
  <c r="BY210" i="32"/>
  <c r="AC210" i="32"/>
  <c r="X210" i="32"/>
  <c r="AI210" i="32"/>
  <c r="AN210" i="32"/>
  <c r="AT210" i="32"/>
  <c r="AY210" i="32"/>
  <c r="BO210" i="32"/>
  <c r="BT210" i="32"/>
  <c r="BZ210" i="32"/>
  <c r="CE210" i="32"/>
  <c r="BT214" i="32"/>
  <c r="BP214" i="32"/>
  <c r="AB214" i="32"/>
  <c r="W214" i="32"/>
  <c r="AC214" i="32"/>
  <c r="AH214" i="32"/>
  <c r="AM214" i="32"/>
  <c r="BI214" i="32"/>
  <c r="BN214" i="32"/>
  <c r="BS214" i="32"/>
  <c r="CC215" i="32"/>
  <c r="AW215" i="32"/>
  <c r="Y215" i="32"/>
  <c r="BY215" i="32"/>
  <c r="AC215" i="32"/>
  <c r="X215" i="32"/>
  <c r="AI215" i="32"/>
  <c r="AN215" i="32"/>
  <c r="AT215" i="32"/>
  <c r="AY215" i="32"/>
  <c r="BO215" i="32"/>
  <c r="BT215" i="32"/>
  <c r="BZ215" i="32"/>
  <c r="CE215" i="32"/>
  <c r="BD216" i="32"/>
  <c r="BF216" i="32"/>
  <c r="BB216" i="32"/>
  <c r="Z216" i="32"/>
  <c r="T216" i="32"/>
  <c r="Y216" i="32"/>
  <c r="AJ216" i="32"/>
  <c r="AO216" i="32"/>
  <c r="AU216" i="32"/>
  <c r="BA216" i="32"/>
  <c r="CC216" i="32"/>
  <c r="BP218" i="32"/>
  <c r="Y219" i="32"/>
  <c r="AM219" i="32"/>
  <c r="AU219" i="32"/>
  <c r="BK219" i="32"/>
  <c r="W221" i="32"/>
  <c r="BG223" i="32"/>
  <c r="BC223" i="32"/>
  <c r="AI223" i="32"/>
  <c r="BE223" i="32"/>
  <c r="BA223" i="32"/>
  <c r="U223" i="32"/>
  <c r="AP223" i="32"/>
  <c r="BF223" i="32"/>
  <c r="BT223" i="32"/>
  <c r="AZ224" i="32"/>
  <c r="AV224" i="32"/>
  <c r="T224" i="32"/>
  <c r="AX224" i="32"/>
  <c r="AT224" i="32"/>
  <c r="AH224" i="32"/>
  <c r="CB224" i="32"/>
  <c r="BX224" i="32"/>
  <c r="X224" i="32"/>
  <c r="BZ224" i="32"/>
  <c r="BV224" i="32"/>
  <c r="AL224" i="32"/>
  <c r="AA224" i="32"/>
  <c r="AO224" i="32"/>
  <c r="AW224" i="32"/>
  <c r="BM224" i="32"/>
  <c r="BY224" i="32"/>
  <c r="AB225" i="32"/>
  <c r="AP225" i="32"/>
  <c r="BB225" i="32"/>
  <c r="AA227" i="32"/>
  <c r="AQ227" i="32"/>
  <c r="AY227" i="32"/>
  <c r="CA227" i="32"/>
  <c r="BE228" i="32"/>
  <c r="BA228" i="32"/>
  <c r="U228" i="32"/>
  <c r="BG228" i="32"/>
  <c r="BC228" i="32"/>
  <c r="AI228" i="32"/>
  <c r="Z228" i="32"/>
  <c r="AF228" i="32"/>
  <c r="AN228" i="32"/>
  <c r="BB228" i="32"/>
  <c r="W230" i="32"/>
  <c r="BL232" i="32"/>
  <c r="BH232" i="32"/>
  <c r="AJ232" i="32"/>
  <c r="BK232" i="32"/>
  <c r="AA232" i="32"/>
  <c r="BN232" i="32"/>
  <c r="BJ232" i="32"/>
  <c r="V232" i="32"/>
  <c r="AO188" i="32"/>
  <c r="BI188" i="32"/>
  <c r="Z189" i="32"/>
  <c r="AP189" i="32"/>
  <c r="BB189" i="32"/>
  <c r="AA191" i="32"/>
  <c r="AM191" i="32"/>
  <c r="AQ191" i="32"/>
  <c r="AU191" i="32"/>
  <c r="AY191" i="32"/>
  <c r="BW191" i="32"/>
  <c r="Z192" i="32"/>
  <c r="AP192" i="32"/>
  <c r="BB192" i="32"/>
  <c r="AE194" i="32"/>
  <c r="Y196" i="32"/>
  <c r="AC196" i="32"/>
  <c r="AO196" i="32"/>
  <c r="AW196" i="32"/>
  <c r="BI196" i="32"/>
  <c r="Z197" i="32"/>
  <c r="AP197" i="32"/>
  <c r="BB197" i="32"/>
  <c r="AA198" i="32"/>
  <c r="AM198" i="32"/>
  <c r="AQ198" i="32"/>
  <c r="AU198" i="32"/>
  <c r="AY198" i="32"/>
  <c r="BW198" i="32"/>
  <c r="AB200" i="32"/>
  <c r="AN200" i="32"/>
  <c r="BP200" i="32"/>
  <c r="AA201" i="32"/>
  <c r="AM201" i="32"/>
  <c r="AQ201" i="32"/>
  <c r="AU201" i="32"/>
  <c r="AY201" i="32"/>
  <c r="BW201" i="32"/>
  <c r="Z205" i="32"/>
  <c r="AP205" i="32"/>
  <c r="BB205" i="32"/>
  <c r="AA206" i="32"/>
  <c r="AM206" i="32"/>
  <c r="AQ206" i="32"/>
  <c r="AU206" i="32"/>
  <c r="AY206" i="32"/>
  <c r="BW206" i="32"/>
  <c r="AB207" i="32"/>
  <c r="AN207" i="32"/>
  <c r="BP207" i="32"/>
  <c r="BN209" i="32"/>
  <c r="BJ209" i="32"/>
  <c r="Y209" i="32"/>
  <c r="AC209" i="32"/>
  <c r="AO209" i="32"/>
  <c r="BK209" i="32"/>
  <c r="CA209" i="32"/>
  <c r="BE210" i="32"/>
  <c r="BA210" i="32"/>
  <c r="U210" i="32"/>
  <c r="Z210" i="32"/>
  <c r="AP210" i="32"/>
  <c r="BF210" i="32"/>
  <c r="BP210" i="32"/>
  <c r="AZ214" i="32"/>
  <c r="AV214" i="32"/>
  <c r="T214" i="32"/>
  <c r="CE212" i="32"/>
  <c r="AB212" i="32"/>
  <c r="CB214" i="32"/>
  <c r="BX214" i="32"/>
  <c r="X214" i="32"/>
  <c r="Y214" i="32"/>
  <c r="AO214" i="32"/>
  <c r="AT214" i="32"/>
  <c r="AY214" i="32"/>
  <c r="BJ214" i="32"/>
  <c r="BZ214" i="32"/>
  <c r="CE214" i="32"/>
  <c r="BE215" i="32"/>
  <c r="BA215" i="32"/>
  <c r="U215" i="32"/>
  <c r="Z215" i="32"/>
  <c r="AP215" i="32"/>
  <c r="BF215" i="32"/>
  <c r="BP215" i="32"/>
  <c r="BL216" i="32"/>
  <c r="BH216" i="32"/>
  <c r="BN216" i="32"/>
  <c r="BJ216" i="32"/>
  <c r="V216" i="32"/>
  <c r="AA216" i="32"/>
  <c r="AQ216" i="32"/>
  <c r="AV216" i="32"/>
  <c r="BK216" i="32"/>
  <c r="BW216" i="32"/>
  <c r="CE216" i="32"/>
  <c r="BE218" i="32"/>
  <c r="BA218" i="32"/>
  <c r="U218" i="32"/>
  <c r="BG218" i="32"/>
  <c r="BC218" i="32"/>
  <c r="AI218" i="32"/>
  <c r="Z218" i="32"/>
  <c r="AN218" i="32"/>
  <c r="BB218" i="32"/>
  <c r="BR218" i="32"/>
  <c r="AZ219" i="32"/>
  <c r="AV219" i="32"/>
  <c r="T219" i="32"/>
  <c r="AX219" i="32"/>
  <c r="AT219" i="32"/>
  <c r="AH219" i="32"/>
  <c r="CB219" i="32"/>
  <c r="BX219" i="32"/>
  <c r="X219" i="32"/>
  <c r="BZ219" i="32"/>
  <c r="BV219" i="32"/>
  <c r="AL219" i="32"/>
  <c r="AA219" i="32"/>
  <c r="AO219" i="32"/>
  <c r="AW219" i="32"/>
  <c r="BM219" i="32"/>
  <c r="BY219" i="32"/>
  <c r="BU225" i="32"/>
  <c r="BQ225" i="32"/>
  <c r="AK225" i="32"/>
  <c r="BS225" i="32"/>
  <c r="BO225" i="32"/>
  <c r="W225" i="32"/>
  <c r="BD225" i="32"/>
  <c r="BT225" i="32"/>
  <c r="BN227" i="32"/>
  <c r="BJ227" i="32"/>
  <c r="V227" i="32"/>
  <c r="BL227" i="32"/>
  <c r="BH227" i="32"/>
  <c r="AJ227" i="32"/>
  <c r="BM227" i="32"/>
  <c r="CC227" i="32"/>
  <c r="CD242" i="32"/>
  <c r="AD242" i="32"/>
  <c r="AE242" i="32"/>
  <c r="CD252" i="32"/>
  <c r="AD252" i="32"/>
  <c r="AE252" i="32"/>
  <c r="AO210" i="32"/>
  <c r="BI210" i="32"/>
  <c r="AN214" i="32"/>
  <c r="AO215" i="32"/>
  <c r="BI215" i="32"/>
  <c r="AP216" i="32"/>
  <c r="AA218" i="32"/>
  <c r="AM218" i="32"/>
  <c r="AQ218" i="32"/>
  <c r="AU218" i="32"/>
  <c r="AY218" i="32"/>
  <c r="BK218" i="32"/>
  <c r="BW218" i="32"/>
  <c r="Z219" i="32"/>
  <c r="AP219" i="32"/>
  <c r="BB219" i="32"/>
  <c r="BF219" i="32"/>
  <c r="AE221" i="32"/>
  <c r="Y223" i="32"/>
  <c r="AC223" i="32"/>
  <c r="AO223" i="32"/>
  <c r="AW223" i="32"/>
  <c r="BI223" i="32"/>
  <c r="BY223" i="32"/>
  <c r="CC223" i="32"/>
  <c r="Z224" i="32"/>
  <c r="AP224" i="32"/>
  <c r="BB224" i="32"/>
  <c r="BF224" i="32"/>
  <c r="AA225" i="32"/>
  <c r="AM225" i="32"/>
  <c r="AQ225" i="32"/>
  <c r="AU225" i="32"/>
  <c r="AY225" i="32"/>
  <c r="BK225" i="32"/>
  <c r="BW225" i="32"/>
  <c r="AB227" i="32"/>
  <c r="AN227" i="32"/>
  <c r="BP227" i="32"/>
  <c r="BT227" i="32"/>
  <c r="AA228" i="32"/>
  <c r="AM228" i="32"/>
  <c r="AQ228" i="32"/>
  <c r="AU228" i="32"/>
  <c r="AY228" i="32"/>
  <c r="BK228" i="32"/>
  <c r="BW228" i="32"/>
  <c r="CC230" i="32"/>
  <c r="CD230" i="32" s="1"/>
  <c r="Z232" i="32"/>
  <c r="AD232" i="32"/>
  <c r="AH232" i="32"/>
  <c r="AL232" i="32"/>
  <c r="AP232" i="32"/>
  <c r="AT232" i="32"/>
  <c r="AX232" i="32"/>
  <c r="BB232" i="32"/>
  <c r="BF232" i="32"/>
  <c r="BV232" i="32"/>
  <c r="BZ232" i="32"/>
  <c r="W233" i="32"/>
  <c r="AA233" i="32"/>
  <c r="AI233" i="32"/>
  <c r="AM233" i="32"/>
  <c r="AQ233" i="32"/>
  <c r="AU233" i="32"/>
  <c r="AY233" i="32"/>
  <c r="BC233" i="32"/>
  <c r="BG233" i="32"/>
  <c r="BK233" i="32"/>
  <c r="BO233" i="32"/>
  <c r="BS233" i="32"/>
  <c r="BW233" i="32"/>
  <c r="T234" i="32"/>
  <c r="X234" i="32"/>
  <c r="AB234" i="32"/>
  <c r="AJ234" i="32"/>
  <c r="AN234" i="32"/>
  <c r="AV234" i="32"/>
  <c r="AZ234" i="32"/>
  <c r="BH234" i="32"/>
  <c r="BL234" i="32"/>
  <c r="BP234" i="32"/>
  <c r="BT234" i="32"/>
  <c r="BX234" i="32"/>
  <c r="CB234" i="32"/>
  <c r="U236" i="32"/>
  <c r="Y236" i="32"/>
  <c r="AC236" i="32"/>
  <c r="AK236" i="32"/>
  <c r="AO236" i="32"/>
  <c r="AW236" i="32"/>
  <c r="BA236" i="32"/>
  <c r="BE236" i="32"/>
  <c r="BI236" i="32"/>
  <c r="BQ236" i="32"/>
  <c r="BU236" i="32"/>
  <c r="BY236" i="32"/>
  <c r="CC236" i="32"/>
  <c r="BF237" i="32"/>
  <c r="BB237" i="32"/>
  <c r="T237" i="32"/>
  <c r="X237" i="32"/>
  <c r="AB237" i="32"/>
  <c r="AM237" i="32"/>
  <c r="AW237" i="32"/>
  <c r="BC237" i="32"/>
  <c r="BH237" i="32"/>
  <c r="BX237" i="32"/>
  <c r="CC237" i="32"/>
  <c r="V239" i="32"/>
  <c r="W239" i="32" s="1"/>
  <c r="AL241" i="32"/>
  <c r="AQ241" i="32"/>
  <c r="BB241" i="32"/>
  <c r="BG241" i="32"/>
  <c r="BW241" i="32"/>
  <c r="AM242" i="32"/>
  <c r="AW242" i="32"/>
  <c r="BH242" i="32"/>
  <c r="BM242" i="32"/>
  <c r="AN243" i="32"/>
  <c r="BI243" i="32"/>
  <c r="BT243" i="32"/>
  <c r="CD243" i="32"/>
  <c r="AA245" i="32"/>
  <c r="AQ245" i="32"/>
  <c r="AY245" i="32"/>
  <c r="CA245" i="32"/>
  <c r="BG246" i="32"/>
  <c r="BC246" i="32"/>
  <c r="AI246" i="32"/>
  <c r="BE246" i="32"/>
  <c r="BA246" i="32"/>
  <c r="U246" i="32"/>
  <c r="Z246" i="32"/>
  <c r="AF246" i="32"/>
  <c r="AN246" i="32"/>
  <c r="BB246" i="32"/>
  <c r="AE248" i="32"/>
  <c r="Y250" i="32"/>
  <c r="AM250" i="32"/>
  <c r="AU250" i="32"/>
  <c r="BK250" i="32"/>
  <c r="BG251" i="32"/>
  <c r="BC251" i="32"/>
  <c r="AI251" i="32"/>
  <c r="BE251" i="32"/>
  <c r="BA251" i="32"/>
  <c r="U251" i="32"/>
  <c r="Z251" i="32"/>
  <c r="AF251" i="32"/>
  <c r="AN251" i="32"/>
  <c r="BB251" i="32"/>
  <c r="AA252" i="32"/>
  <c r="AQ252" i="32"/>
  <c r="AW252" i="32"/>
  <c r="BY252" i="32"/>
  <c r="BU254" i="32"/>
  <c r="BQ254" i="32"/>
  <c r="AK254" i="32"/>
  <c r="BS254" i="32"/>
  <c r="BO254" i="32"/>
  <c r="W254" i="32"/>
  <c r="AD254" i="32"/>
  <c r="BP254" i="32"/>
  <c r="CC255" i="32"/>
  <c r="AW255" i="32"/>
  <c r="AZ255" i="32"/>
  <c r="AV255" i="32"/>
  <c r="T255" i="32"/>
  <c r="AX255" i="32"/>
  <c r="AT255" i="32"/>
  <c r="AH255" i="32"/>
  <c r="BY255" i="32"/>
  <c r="AC255" i="32"/>
  <c r="CB255" i="32"/>
  <c r="BX255" i="32"/>
  <c r="X255" i="32"/>
  <c r="BZ255" i="32"/>
  <c r="BV255" i="32"/>
  <c r="AL255" i="32"/>
  <c r="AY255" i="32"/>
  <c r="BW255" i="32"/>
  <c r="AA257" i="32"/>
  <c r="AE260" i="32"/>
  <c r="CD260" i="32"/>
  <c r="AD260" i="32"/>
  <c r="CD261" i="32"/>
  <c r="AD261" i="32"/>
  <c r="AE261" i="32"/>
  <c r="CD278" i="32"/>
  <c r="AD278" i="32"/>
  <c r="AE278" i="32"/>
  <c r="AE232" i="32"/>
  <c r="AM232" i="32"/>
  <c r="AQ232" i="32"/>
  <c r="AU232" i="32"/>
  <c r="AY232" i="32"/>
  <c r="BW232" i="32"/>
  <c r="CA232" i="32"/>
  <c r="CE232" i="32"/>
  <c r="AB233" i="32"/>
  <c r="AN233" i="32"/>
  <c r="BD233" i="32"/>
  <c r="BP233" i="32"/>
  <c r="BT233" i="32"/>
  <c r="Y234" i="32"/>
  <c r="AC234" i="32"/>
  <c r="AO234" i="32"/>
  <c r="AW234" i="32"/>
  <c r="BI234" i="32"/>
  <c r="BM234" i="32"/>
  <c r="BY234" i="32"/>
  <c r="CC234" i="32"/>
  <c r="Z236" i="32"/>
  <c r="AP236" i="32"/>
  <c r="BB236" i="32"/>
  <c r="BF236" i="32"/>
  <c r="BR236" i="32"/>
  <c r="BN237" i="32"/>
  <c r="BJ237" i="32"/>
  <c r="Y237" i="32"/>
  <c r="AC237" i="32"/>
  <c r="AY237" i="32"/>
  <c r="BI237" i="32"/>
  <c r="BY237" i="32"/>
  <c r="CE237" i="32"/>
  <c r="BU241" i="32"/>
  <c r="BQ241" i="32"/>
  <c r="AK241" i="32"/>
  <c r="W241" i="32"/>
  <c r="AB241" i="32"/>
  <c r="BC241" i="32"/>
  <c r="BS241" i="32"/>
  <c r="AX242" i="32"/>
  <c r="AT242" i="32"/>
  <c r="AH242" i="32"/>
  <c r="BZ242" i="32"/>
  <c r="BV242" i="32"/>
  <c r="AL242" i="32"/>
  <c r="X242" i="32"/>
  <c r="AC242" i="32"/>
  <c r="AY242" i="32"/>
  <c r="BI242" i="32"/>
  <c r="BY242" i="32"/>
  <c r="CE242" i="32"/>
  <c r="AG242" i="32" s="1"/>
  <c r="BG243" i="32"/>
  <c r="BC243" i="32"/>
  <c r="AI243" i="32"/>
  <c r="BE243" i="32"/>
  <c r="BP243" i="32"/>
  <c r="BU243" i="32"/>
  <c r="BL245" i="32"/>
  <c r="BH245" i="32"/>
  <c r="AJ245" i="32"/>
  <c r="BN245" i="32"/>
  <c r="BJ245" i="32"/>
  <c r="V245" i="32"/>
  <c r="AC245" i="32"/>
  <c r="BM245" i="32"/>
  <c r="CC245" i="32"/>
  <c r="AG245" i="32" s="1"/>
  <c r="AX250" i="32"/>
  <c r="AT250" i="32"/>
  <c r="AH250" i="32"/>
  <c r="CC248" i="32"/>
  <c r="CD248" i="32" s="1"/>
  <c r="AZ250" i="32"/>
  <c r="AV250" i="32"/>
  <c r="T250" i="32"/>
  <c r="CE248" i="32"/>
  <c r="AB248" i="32"/>
  <c r="BZ250" i="32"/>
  <c r="BV250" i="32"/>
  <c r="AL250" i="32"/>
  <c r="CB250" i="32"/>
  <c r="BX250" i="32"/>
  <c r="X250" i="32"/>
  <c r="AA250" i="32"/>
  <c r="AO250" i="32"/>
  <c r="AW250" i="32"/>
  <c r="BY250" i="32"/>
  <c r="BL252" i="32"/>
  <c r="BH252" i="32"/>
  <c r="AJ252" i="32"/>
  <c r="BN252" i="32"/>
  <c r="BJ252" i="32"/>
  <c r="V252" i="32"/>
  <c r="AC252" i="32"/>
  <c r="AY252" i="32"/>
  <c r="BK252" i="32"/>
  <c r="AF259" i="32"/>
  <c r="AG259" i="32"/>
  <c r="AE268" i="32"/>
  <c r="CD268" i="32"/>
  <c r="AD268" i="32"/>
  <c r="AO218" i="32"/>
  <c r="BI218" i="32"/>
  <c r="AN219" i="32"/>
  <c r="AM223" i="32"/>
  <c r="AS223" i="32" s="1"/>
  <c r="AQ223" i="32"/>
  <c r="AU223" i="32"/>
  <c r="AY223" i="32"/>
  <c r="BW223" i="32"/>
  <c r="AN224" i="32"/>
  <c r="AO225" i="32"/>
  <c r="BI225" i="32"/>
  <c r="AP227" i="32"/>
  <c r="AO228" i="32"/>
  <c r="BI228" i="32"/>
  <c r="AB230" i="32"/>
  <c r="CE230" i="32"/>
  <c r="T232" i="32"/>
  <c r="X232" i="32"/>
  <c r="AN232" i="32"/>
  <c r="AV232" i="32"/>
  <c r="BX232" i="32"/>
  <c r="U233" i="32"/>
  <c r="AK233" i="32"/>
  <c r="AO233" i="32"/>
  <c r="BA233" i="32"/>
  <c r="BI233" i="32"/>
  <c r="BQ233" i="32"/>
  <c r="BU233" i="32"/>
  <c r="V234" i="32"/>
  <c r="AH234" i="32"/>
  <c r="AL234" i="32"/>
  <c r="AP234" i="32"/>
  <c r="AT234" i="32"/>
  <c r="AX234" i="32"/>
  <c r="BJ234" i="32"/>
  <c r="BV234" i="32"/>
  <c r="BZ234" i="32"/>
  <c r="W236" i="32"/>
  <c r="AI236" i="32"/>
  <c r="AM236" i="32"/>
  <c r="AQ236" i="32"/>
  <c r="AU236" i="32"/>
  <c r="AY236" i="32"/>
  <c r="BC236" i="32"/>
  <c r="BG236" i="32"/>
  <c r="BO236" i="32"/>
  <c r="BW236" i="32"/>
  <c r="BR237" i="32"/>
  <c r="AP237" i="32"/>
  <c r="V237" i="32"/>
  <c r="AJ237" i="32"/>
  <c r="AO237" i="32"/>
  <c r="AU237" i="32"/>
  <c r="BK237" i="32"/>
  <c r="BP237" i="32"/>
  <c r="BU237" i="32"/>
  <c r="CC241" i="32"/>
  <c r="AW241" i="32"/>
  <c r="Y241" i="32"/>
  <c r="AE239" i="32"/>
  <c r="BY241" i="32"/>
  <c r="AC241" i="32"/>
  <c r="X241" i="32"/>
  <c r="AI241" i="32"/>
  <c r="AR241" i="32" s="1"/>
  <c r="AN241" i="32"/>
  <c r="AT241" i="32"/>
  <c r="AY241" i="32"/>
  <c r="BO241" i="32"/>
  <c r="BT241" i="32"/>
  <c r="BZ241" i="32"/>
  <c r="CE241" i="32"/>
  <c r="BF242" i="32"/>
  <c r="BB242" i="32"/>
  <c r="Z242" i="32"/>
  <c r="T242" i="32"/>
  <c r="Y242" i="32"/>
  <c r="AJ242" i="32"/>
  <c r="AO242" i="32"/>
  <c r="AU242" i="32"/>
  <c r="AZ242" i="32"/>
  <c r="BE242" i="32"/>
  <c r="CA242" i="32"/>
  <c r="BK243" i="32"/>
  <c r="AA243" i="32"/>
  <c r="U243" i="32"/>
  <c r="Z243" i="32"/>
  <c r="AF243" i="32"/>
  <c r="AK243" i="32"/>
  <c r="AP243" i="32"/>
  <c r="BA243" i="32"/>
  <c r="BF243" i="32"/>
  <c r="BL243" i="32"/>
  <c r="Y245" i="32"/>
  <c r="AM245" i="32"/>
  <c r="AU245" i="32"/>
  <c r="BS246" i="32"/>
  <c r="BO246" i="32"/>
  <c r="W246" i="32"/>
  <c r="BU246" i="32"/>
  <c r="BQ246" i="32"/>
  <c r="AK246" i="32"/>
  <c r="AQ250" i="32"/>
  <c r="AY250" i="32"/>
  <c r="CA250" i="32"/>
  <c r="BS251" i="32"/>
  <c r="BO251" i="32"/>
  <c r="W251" i="32"/>
  <c r="BU251" i="32"/>
  <c r="BQ251" i="32"/>
  <c r="AK251" i="32"/>
  <c r="BF251" i="32"/>
  <c r="Y252" i="32"/>
  <c r="AM252" i="32"/>
  <c r="BM252" i="32"/>
  <c r="BE254" i="32"/>
  <c r="BA254" i="32"/>
  <c r="U254" i="32"/>
  <c r="BG254" i="32"/>
  <c r="BC254" i="32"/>
  <c r="AI254" i="32"/>
  <c r="AR254" i="32" s="1"/>
  <c r="AP254" i="32"/>
  <c r="BF254" i="32"/>
  <c r="BT254" i="32"/>
  <c r="BM255" i="32"/>
  <c r="BI255" i="32"/>
  <c r="AO255" i="32"/>
  <c r="BL255" i="32"/>
  <c r="BH255" i="32"/>
  <c r="AJ255" i="32"/>
  <c r="BN255" i="32"/>
  <c r="BJ255" i="32"/>
  <c r="V255" i="32"/>
  <c r="AQ255" i="32"/>
  <c r="CE255" i="32"/>
  <c r="W257" i="32"/>
  <c r="CD264" i="32"/>
  <c r="AD264" i="32"/>
  <c r="AE264" i="32"/>
  <c r="AP233" i="32"/>
  <c r="AM234" i="32"/>
  <c r="AQ234" i="32"/>
  <c r="AU234" i="32"/>
  <c r="AY234" i="32"/>
  <c r="BW234" i="32"/>
  <c r="AN236" i="32"/>
  <c r="AX237" i="32"/>
  <c r="AT237" i="32"/>
  <c r="AH237" i="32"/>
  <c r="BZ237" i="32"/>
  <c r="BV237" i="32"/>
  <c r="AL237" i="32"/>
  <c r="AQ237" i="32"/>
  <c r="AV237" i="32"/>
  <c r="BW237" i="32"/>
  <c r="CB237" i="32"/>
  <c r="BE241" i="32"/>
  <c r="BA241" i="32"/>
  <c r="U241" i="32"/>
  <c r="Z241" i="32"/>
  <c r="BF241" i="32"/>
  <c r="BN242" i="32"/>
  <c r="BJ242" i="32"/>
  <c r="V242" i="32"/>
  <c r="AA242" i="32"/>
  <c r="BL242" i="32"/>
  <c r="BW242" i="32"/>
  <c r="CB242" i="32"/>
  <c r="BS243" i="32"/>
  <c r="BO243" i="32"/>
  <c r="W243" i="32"/>
  <c r="AB243" i="32"/>
  <c r="BB243" i="32"/>
  <c r="BR243" i="32"/>
  <c r="AZ245" i="32"/>
  <c r="AV245" i="32"/>
  <c r="T245" i="32"/>
  <c r="AX245" i="32"/>
  <c r="AT245" i="32"/>
  <c r="AH245" i="32"/>
  <c r="CB245" i="32"/>
  <c r="BX245" i="32"/>
  <c r="X245" i="32"/>
  <c r="BZ245" i="32"/>
  <c r="BV245" i="32"/>
  <c r="AL245" i="32"/>
  <c r="AW245" i="32"/>
  <c r="BI245" i="32"/>
  <c r="BY245" i="32"/>
  <c r="BN250" i="32"/>
  <c r="BJ250" i="32"/>
  <c r="V250" i="32"/>
  <c r="BL250" i="32"/>
  <c r="BH250" i="32"/>
  <c r="AJ250" i="32"/>
  <c r="BI250" i="32"/>
  <c r="CC250" i="32"/>
  <c r="AZ252" i="32"/>
  <c r="AV252" i="32"/>
  <c r="T252" i="32"/>
  <c r="AX252" i="32"/>
  <c r="AT252" i="32"/>
  <c r="AH252" i="32"/>
  <c r="CB252" i="32"/>
  <c r="BX252" i="32"/>
  <c r="X252" i="32"/>
  <c r="BZ252" i="32"/>
  <c r="BV252" i="32"/>
  <c r="AL252" i="32"/>
  <c r="AO252" i="32"/>
  <c r="AU252" i="32"/>
  <c r="BW252" i="32"/>
  <c r="CE252" i="32"/>
  <c r="AG252" i="32" s="1"/>
  <c r="CD254" i="32"/>
  <c r="AP245" i="32"/>
  <c r="BR245" i="32"/>
  <c r="AO246" i="32"/>
  <c r="BI246" i="32"/>
  <c r="BM246" i="32"/>
  <c r="AN250" i="32"/>
  <c r="BD250" i="32"/>
  <c r="AO251" i="32"/>
  <c r="BI251" i="32"/>
  <c r="BM251" i="32"/>
  <c r="AP252" i="32"/>
  <c r="BR252" i="32"/>
  <c r="AM254" i="32"/>
  <c r="AQ254" i="32"/>
  <c r="AU254" i="32"/>
  <c r="AY254" i="32"/>
  <c r="BW254" i="32"/>
  <c r="CA254" i="32"/>
  <c r="CE254" i="32"/>
  <c r="AG254" i="32" s="1"/>
  <c r="AP255" i="32"/>
  <c r="BR255" i="32"/>
  <c r="U259" i="32"/>
  <c r="AK259" i="32"/>
  <c r="AO259" i="32"/>
  <c r="BA259" i="32"/>
  <c r="BE259" i="32"/>
  <c r="BI259" i="32"/>
  <c r="BM259" i="32"/>
  <c r="BQ259" i="32"/>
  <c r="BU259" i="32"/>
  <c r="V260" i="32"/>
  <c r="AH260" i="32"/>
  <c r="AL260" i="32"/>
  <c r="AP260" i="32"/>
  <c r="AT260" i="32"/>
  <c r="AX260" i="32"/>
  <c r="BJ260" i="32"/>
  <c r="BN260" i="32"/>
  <c r="BR260" i="32"/>
  <c r="BV260" i="32"/>
  <c r="BZ260" i="32"/>
  <c r="W261" i="32"/>
  <c r="AI261" i="32"/>
  <c r="AM261" i="32"/>
  <c r="AQ261" i="32"/>
  <c r="AU261" i="32"/>
  <c r="AY261" i="32"/>
  <c r="BC261" i="32"/>
  <c r="BG261" i="32"/>
  <c r="BO261" i="32"/>
  <c r="BS261" i="32"/>
  <c r="BW261" i="32"/>
  <c r="CA261" i="32"/>
  <c r="CE261" i="32"/>
  <c r="AG261" i="32" s="1"/>
  <c r="T263" i="32"/>
  <c r="X263" i="32"/>
  <c r="AJ263" i="32"/>
  <c r="AN263" i="32"/>
  <c r="AV263" i="32"/>
  <c r="AZ263" i="32"/>
  <c r="BD263" i="32"/>
  <c r="BH263" i="32"/>
  <c r="BL263" i="32"/>
  <c r="BX263" i="32"/>
  <c r="CB263" i="32"/>
  <c r="W264" i="32"/>
  <c r="AI264" i="32"/>
  <c r="AM264" i="32"/>
  <c r="AQ264" i="32"/>
  <c r="AU264" i="32"/>
  <c r="AY264" i="32"/>
  <c r="BC264" i="32"/>
  <c r="BG264" i="32"/>
  <c r="BO264" i="32"/>
  <c r="BS264" i="32"/>
  <c r="BW264" i="32"/>
  <c r="CA264" i="32"/>
  <c r="CE264" i="32"/>
  <c r="AG264" i="32" s="1"/>
  <c r="CC266" i="32"/>
  <c r="CD266" i="32" s="1"/>
  <c r="V268" i="32"/>
  <c r="AH268" i="32"/>
  <c r="AL268" i="32"/>
  <c r="AP268" i="32"/>
  <c r="AT268" i="32"/>
  <c r="AX268" i="32"/>
  <c r="BJ268" i="32"/>
  <c r="BN268" i="32"/>
  <c r="BR268" i="32"/>
  <c r="BV268" i="32"/>
  <c r="BZ268" i="32"/>
  <c r="CC269" i="32"/>
  <c r="CE269" i="32"/>
  <c r="BY269" i="32"/>
  <c r="CA269" i="32"/>
  <c r="BW269" i="32"/>
  <c r="W269" i="32"/>
  <c r="AI269" i="32"/>
  <c r="AM269" i="32"/>
  <c r="AQ269" i="32"/>
  <c r="AU269" i="32"/>
  <c r="AY269" i="32"/>
  <c r="BC269" i="32"/>
  <c r="BG269" i="32"/>
  <c r="BO269" i="32"/>
  <c r="BS269" i="32"/>
  <c r="BZ269" i="32"/>
  <c r="Y270" i="32"/>
  <c r="AO270" i="32"/>
  <c r="BK270" i="32"/>
  <c r="Z272" i="32"/>
  <c r="AP272" i="32"/>
  <c r="AX273" i="32"/>
  <c r="AT273" i="32"/>
  <c r="AH273" i="32"/>
  <c r="AZ273" i="32"/>
  <c r="AV273" i="32"/>
  <c r="T273" i="32"/>
  <c r="BZ273" i="32"/>
  <c r="BV273" i="32"/>
  <c r="AL273" i="32"/>
  <c r="CB273" i="32"/>
  <c r="BX273" i="32"/>
  <c r="X273" i="32"/>
  <c r="AQ273" i="32"/>
  <c r="AY273" i="32"/>
  <c r="BW273" i="32"/>
  <c r="CE273" i="32"/>
  <c r="AG273" i="32" s="1"/>
  <c r="W275" i="32"/>
  <c r="Z277" i="32"/>
  <c r="AP277" i="32"/>
  <c r="CD277" i="32"/>
  <c r="AC278" i="32"/>
  <c r="BY278" i="32"/>
  <c r="BF279" i="32"/>
  <c r="BL281" i="32"/>
  <c r="BH281" i="32"/>
  <c r="AJ281" i="32"/>
  <c r="BK281" i="32"/>
  <c r="BN281" i="32"/>
  <c r="BJ281" i="32"/>
  <c r="V281" i="32"/>
  <c r="BI281" i="32"/>
  <c r="AP259" i="32"/>
  <c r="BR259" i="32"/>
  <c r="AM260" i="32"/>
  <c r="AQ260" i="32"/>
  <c r="AU260" i="32"/>
  <c r="AY260" i="32"/>
  <c r="BW260" i="32"/>
  <c r="CA260" i="32"/>
  <c r="CE260" i="32"/>
  <c r="AG260" i="32" s="1"/>
  <c r="AN261" i="32"/>
  <c r="BD261" i="32"/>
  <c r="BP261" i="32"/>
  <c r="BT261" i="32"/>
  <c r="AO263" i="32"/>
  <c r="BI263" i="32"/>
  <c r="BM263" i="32"/>
  <c r="BY263" i="32"/>
  <c r="CC263" i="32"/>
  <c r="AG263" i="32" s="1"/>
  <c r="AN264" i="32"/>
  <c r="BD264" i="32"/>
  <c r="BP264" i="32"/>
  <c r="BT264" i="32"/>
  <c r="AM268" i="32"/>
  <c r="AQ268" i="32"/>
  <c r="AU268" i="32"/>
  <c r="AY268" i="32"/>
  <c r="BK268" i="32"/>
  <c r="BW268" i="32"/>
  <c r="CA268" i="32"/>
  <c r="CE268" i="32"/>
  <c r="AN269" i="32"/>
  <c r="BD269" i="32"/>
  <c r="BP269" i="32"/>
  <c r="BT269" i="32"/>
  <c r="AX270" i="32"/>
  <c r="AT270" i="32"/>
  <c r="AH270" i="32"/>
  <c r="AZ270" i="32"/>
  <c r="AV270" i="32"/>
  <c r="T270" i="32"/>
  <c r="BZ270" i="32"/>
  <c r="BV270" i="32"/>
  <c r="AL270" i="32"/>
  <c r="CB270" i="32"/>
  <c r="BX270" i="32"/>
  <c r="X270" i="32"/>
  <c r="AA270" i="32"/>
  <c r="AQ270" i="32"/>
  <c r="AW270" i="32"/>
  <c r="CC270" i="32"/>
  <c r="BG272" i="32"/>
  <c r="BC272" i="32"/>
  <c r="AI272" i="32"/>
  <c r="BE272" i="32"/>
  <c r="BA272" i="32"/>
  <c r="U272" i="32"/>
  <c r="BP272" i="32"/>
  <c r="BE277" i="32"/>
  <c r="BA277" i="32"/>
  <c r="U277" i="32"/>
  <c r="BG277" i="32"/>
  <c r="BC277" i="32"/>
  <c r="AI277" i="32"/>
  <c r="AB277" i="32"/>
  <c r="BP277" i="32"/>
  <c r="BN278" i="32"/>
  <c r="BJ278" i="32"/>
  <c r="V278" i="32"/>
  <c r="BL278" i="32"/>
  <c r="BH278" i="32"/>
  <c r="AJ278" i="32"/>
  <c r="AM278" i="32"/>
  <c r="AU278" i="32"/>
  <c r="BK278" i="32"/>
  <c r="BS279" i="32"/>
  <c r="BO279" i="32"/>
  <c r="W279" i="32"/>
  <c r="BU279" i="32"/>
  <c r="BQ279" i="32"/>
  <c r="AK279" i="32"/>
  <c r="BP279" i="32"/>
  <c r="AO241" i="32"/>
  <c r="BI241" i="32"/>
  <c r="AP242" i="32"/>
  <c r="AM243" i="32"/>
  <c r="AQ243" i="32"/>
  <c r="AU243" i="32"/>
  <c r="AY243" i="32"/>
  <c r="BW243" i="32"/>
  <c r="AB245" i="32"/>
  <c r="AN245" i="32"/>
  <c r="BP245" i="32"/>
  <c r="AA246" i="32"/>
  <c r="AM246" i="32"/>
  <c r="AQ246" i="32"/>
  <c r="AU246" i="32"/>
  <c r="AY246" i="32"/>
  <c r="BW246" i="32"/>
  <c r="Z250" i="32"/>
  <c r="AP250" i="32"/>
  <c r="BB250" i="32"/>
  <c r="AA251" i="32"/>
  <c r="AM251" i="32"/>
  <c r="AQ251" i="32"/>
  <c r="AU251" i="32"/>
  <c r="AY251" i="32"/>
  <c r="BW251" i="32"/>
  <c r="AB252" i="32"/>
  <c r="AN252" i="32"/>
  <c r="BP252" i="32"/>
  <c r="Y254" i="32"/>
  <c r="AC254" i="32"/>
  <c r="AO254" i="32"/>
  <c r="AW254" i="32"/>
  <c r="BI254" i="32"/>
  <c r="AB255" i="32"/>
  <c r="AN255" i="32"/>
  <c r="BP255" i="32"/>
  <c r="W259" i="32"/>
  <c r="AA259" i="32"/>
  <c r="AI259" i="32"/>
  <c r="AR259" i="32" s="1"/>
  <c r="AM259" i="32"/>
  <c r="AQ259" i="32"/>
  <c r="AU259" i="32"/>
  <c r="AY259" i="32"/>
  <c r="BC259" i="32"/>
  <c r="BG259" i="32"/>
  <c r="BO259" i="32"/>
  <c r="BS259" i="32"/>
  <c r="BW259" i="32"/>
  <c r="T260" i="32"/>
  <c r="X260" i="32"/>
  <c r="AB260" i="32"/>
  <c r="AJ260" i="32"/>
  <c r="AN260" i="32"/>
  <c r="AV260" i="32"/>
  <c r="AZ260" i="32"/>
  <c r="BH260" i="32"/>
  <c r="BL260" i="32"/>
  <c r="BP260" i="32"/>
  <c r="BX260" i="32"/>
  <c r="CB260" i="32"/>
  <c r="U261" i="32"/>
  <c r="Y261" i="32"/>
  <c r="AC261" i="32"/>
  <c r="AK261" i="32"/>
  <c r="AO261" i="32"/>
  <c r="AW261" i="32"/>
  <c r="BA261" i="32"/>
  <c r="BE261" i="32"/>
  <c r="BI261" i="32"/>
  <c r="BQ261" i="32"/>
  <c r="BU261" i="32"/>
  <c r="V263" i="32"/>
  <c r="Z263" i="32"/>
  <c r="AH263" i="32"/>
  <c r="AL263" i="32"/>
  <c r="AP263" i="32"/>
  <c r="AT263" i="32"/>
  <c r="AX263" i="32"/>
  <c r="BB263" i="32"/>
  <c r="BJ263" i="32"/>
  <c r="BN263" i="32"/>
  <c r="BV263" i="32"/>
  <c r="BZ263" i="32"/>
  <c r="U264" i="32"/>
  <c r="Y264" i="32"/>
  <c r="AC264" i="32"/>
  <c r="AK264" i="32"/>
  <c r="AO264" i="32"/>
  <c r="AW264" i="32"/>
  <c r="BA264" i="32"/>
  <c r="BE264" i="32"/>
  <c r="BI264" i="32"/>
  <c r="BQ264" i="32"/>
  <c r="BU264" i="32"/>
  <c r="AB266" i="32"/>
  <c r="CE266" i="32"/>
  <c r="T268" i="32"/>
  <c r="X268" i="32"/>
  <c r="AB268" i="32"/>
  <c r="AJ268" i="32"/>
  <c r="AN268" i="32"/>
  <c r="AV268" i="32"/>
  <c r="AZ268" i="32"/>
  <c r="BH268" i="32"/>
  <c r="BL268" i="32"/>
  <c r="BP268" i="32"/>
  <c r="BX268" i="32"/>
  <c r="CB268" i="32"/>
  <c r="U269" i="32"/>
  <c r="Y269" i="32"/>
  <c r="AC269" i="32"/>
  <c r="AK269" i="32"/>
  <c r="AO269" i="32"/>
  <c r="AW269" i="32"/>
  <c r="BA269" i="32"/>
  <c r="BE269" i="32"/>
  <c r="BI269" i="32"/>
  <c r="BQ269" i="32"/>
  <c r="BV269" i="32"/>
  <c r="AC270" i="32"/>
  <c r="AY270" i="32"/>
  <c r="BW270" i="32"/>
  <c r="CE270" i="32"/>
  <c r="BB272" i="32"/>
  <c r="BN273" i="32"/>
  <c r="BJ273" i="32"/>
  <c r="V273" i="32"/>
  <c r="BL273" i="32"/>
  <c r="BH273" i="32"/>
  <c r="AJ273" i="32"/>
  <c r="AM273" i="32"/>
  <c r="AU273" i="32"/>
  <c r="BK273" i="32"/>
  <c r="CA273" i="32"/>
  <c r="AA275" i="32"/>
  <c r="AD277" i="32"/>
  <c r="BB277" i="32"/>
  <c r="Y278" i="32"/>
  <c r="AO278" i="32"/>
  <c r="AW278" i="32"/>
  <c r="BM278" i="32"/>
  <c r="Z279" i="32"/>
  <c r="AN279" i="32"/>
  <c r="BR279" i="32"/>
  <c r="AZ281" i="32"/>
  <c r="AV281" i="32"/>
  <c r="T281" i="32"/>
  <c r="CE281" i="32"/>
  <c r="AG281" i="32" s="1"/>
  <c r="AX281" i="32"/>
  <c r="AT281" i="32"/>
  <c r="AH281" i="32"/>
  <c r="CB281" i="32"/>
  <c r="BX281" i="32"/>
  <c r="X281" i="32"/>
  <c r="CA281" i="32"/>
  <c r="BW281" i="32"/>
  <c r="BZ281" i="32"/>
  <c r="BV281" i="32"/>
  <c r="AL281" i="32"/>
  <c r="AA281" i="32"/>
  <c r="AO281" i="32"/>
  <c r="AW281" i="32"/>
  <c r="BY281" i="32"/>
  <c r="AB259" i="32"/>
  <c r="AN259" i="32"/>
  <c r="BP259" i="32"/>
  <c r="Y260" i="32"/>
  <c r="AC260" i="32"/>
  <c r="AO260" i="32"/>
  <c r="AW260" i="32"/>
  <c r="BI260" i="32"/>
  <c r="Z261" i="32"/>
  <c r="AP261" i="32"/>
  <c r="BB261" i="32"/>
  <c r="AA263" i="32"/>
  <c r="AM263" i="32"/>
  <c r="AQ263" i="32"/>
  <c r="AU263" i="32"/>
  <c r="AY263" i="32"/>
  <c r="BW263" i="32"/>
  <c r="Z264" i="32"/>
  <c r="AP264" i="32"/>
  <c r="BB264" i="32"/>
  <c r="AE266" i="32"/>
  <c r="Y268" i="32"/>
  <c r="AC268" i="32"/>
  <c r="AO268" i="32"/>
  <c r="AW268" i="32"/>
  <c r="BI268" i="32"/>
  <c r="Z269" i="32"/>
  <c r="AP269" i="32"/>
  <c r="BB269" i="32"/>
  <c r="BR269" i="32"/>
  <c r="BN270" i="32"/>
  <c r="BJ270" i="32"/>
  <c r="V270" i="32"/>
  <c r="BL270" i="32"/>
  <c r="BH270" i="32"/>
  <c r="AJ270" i="32"/>
  <c r="AM270" i="32"/>
  <c r="BI270" i="32"/>
  <c r="BY270" i="32"/>
  <c r="BS272" i="32"/>
  <c r="BO272" i="32"/>
  <c r="W272" i="32"/>
  <c r="BU272" i="32"/>
  <c r="BQ272" i="32"/>
  <c r="AK272" i="32"/>
  <c r="AN272" i="32"/>
  <c r="BD272" i="32"/>
  <c r="BT272" i="32"/>
  <c r="CD273" i="32"/>
  <c r="AD273" i="32"/>
  <c r="BU277" i="32"/>
  <c r="BQ277" i="32"/>
  <c r="AK277" i="32"/>
  <c r="BS277" i="32"/>
  <c r="BO277" i="32"/>
  <c r="W277" i="32"/>
  <c r="AN277" i="32"/>
  <c r="BD277" i="32"/>
  <c r="BT277" i="32"/>
  <c r="AX278" i="32"/>
  <c r="AT278" i="32"/>
  <c r="AH278" i="32"/>
  <c r="AZ278" i="32"/>
  <c r="AV278" i="32"/>
  <c r="T278" i="32"/>
  <c r="BZ278" i="32"/>
  <c r="BV278" i="32"/>
  <c r="AL278" i="32"/>
  <c r="CB278" i="32"/>
  <c r="BX278" i="32"/>
  <c r="X278" i="32"/>
  <c r="AA278" i="32"/>
  <c r="AQ278" i="32"/>
  <c r="AY278" i="32"/>
  <c r="BW278" i="32"/>
  <c r="CE278" i="32"/>
  <c r="AG278" i="32" s="1"/>
  <c r="BG279" i="32"/>
  <c r="BC279" i="32"/>
  <c r="AI279" i="32"/>
  <c r="BE279" i="32"/>
  <c r="BA279" i="32"/>
  <c r="U279" i="32"/>
  <c r="AP279" i="32"/>
  <c r="BD279" i="32"/>
  <c r="BT279" i="32"/>
  <c r="CD281" i="32"/>
  <c r="AD281" i="32"/>
  <c r="AB270" i="32"/>
  <c r="AN270" i="32"/>
  <c r="BD270" i="32"/>
  <c r="BP270" i="32"/>
  <c r="BT270" i="32"/>
  <c r="Y272" i="32"/>
  <c r="AC272" i="32"/>
  <c r="AO272" i="32"/>
  <c r="AW272" i="32"/>
  <c r="BI272" i="32"/>
  <c r="BM272" i="32"/>
  <c r="BY272" i="32"/>
  <c r="CC272" i="32"/>
  <c r="AB273" i="32"/>
  <c r="AN273" i="32"/>
  <c r="BD273" i="32"/>
  <c r="BP273" i="32"/>
  <c r="BT273" i="32"/>
  <c r="AA277" i="32"/>
  <c r="AM277" i="32"/>
  <c r="AQ277" i="32"/>
  <c r="AU277" i="32"/>
  <c r="AY277" i="32"/>
  <c r="BK277" i="32"/>
  <c r="BW277" i="32"/>
  <c r="CA277" i="32"/>
  <c r="CE277" i="32"/>
  <c r="AB278" i="32"/>
  <c r="AN278" i="32"/>
  <c r="BD278" i="32"/>
  <c r="BP278" i="32"/>
  <c r="BT278" i="32"/>
  <c r="Y279" i="32"/>
  <c r="AC279" i="32"/>
  <c r="AO279" i="32"/>
  <c r="AW279" i="32"/>
  <c r="BI279" i="32"/>
  <c r="BM279" i="32"/>
  <c r="BY279" i="32"/>
  <c r="CC279" i="32"/>
  <c r="Z281" i="32"/>
  <c r="AP281" i="32"/>
  <c r="BB281" i="32"/>
  <c r="BF281" i="32"/>
  <c r="BR281" i="32"/>
  <c r="U282" i="32"/>
  <c r="Y282" i="32"/>
  <c r="AC282" i="32"/>
  <c r="AK282" i="32"/>
  <c r="AO282" i="32"/>
  <c r="AW282" i="32"/>
  <c r="BA282" i="32"/>
  <c r="BE282" i="32"/>
  <c r="BI282" i="32"/>
  <c r="BM282" i="32"/>
  <c r="BQ282" i="32"/>
  <c r="BU282" i="32"/>
  <c r="BY282" i="32"/>
  <c r="CC282" i="32"/>
  <c r="AG282" i="32" s="1"/>
  <c r="AN286" i="32"/>
  <c r="BI286" i="32"/>
  <c r="BT286" i="32"/>
  <c r="CD286" i="32"/>
  <c r="AK287" i="32"/>
  <c r="AP287" i="32"/>
  <c r="AU287" i="32"/>
  <c r="BW287" i="32"/>
  <c r="CE287" i="32"/>
  <c r="BE288" i="32"/>
  <c r="BA288" i="32"/>
  <c r="U288" i="32"/>
  <c r="BG288" i="32"/>
  <c r="BC288" i="32"/>
  <c r="AI288" i="32"/>
  <c r="AP288" i="32"/>
  <c r="BD288" i="32"/>
  <c r="AX290" i="32"/>
  <c r="AT290" i="32"/>
  <c r="AH290" i="32"/>
  <c r="AZ290" i="32"/>
  <c r="AV290" i="32"/>
  <c r="T290" i="32"/>
  <c r="BZ290" i="32"/>
  <c r="BV290" i="32"/>
  <c r="AL290" i="32"/>
  <c r="CB290" i="32"/>
  <c r="BX290" i="32"/>
  <c r="X290" i="32"/>
  <c r="AA290" i="32"/>
  <c r="AO290" i="32"/>
  <c r="AW290" i="32"/>
  <c r="BY290" i="32"/>
  <c r="BE291" i="32"/>
  <c r="BA291" i="32"/>
  <c r="U291" i="32"/>
  <c r="BG291" i="32"/>
  <c r="BC291" i="32"/>
  <c r="AI291" i="32"/>
  <c r="AP291" i="32"/>
  <c r="BF291" i="32"/>
  <c r="Z282" i="32"/>
  <c r="AP282" i="32"/>
  <c r="BB282" i="32"/>
  <c r="BF282" i="32"/>
  <c r="BR282" i="32"/>
  <c r="BG286" i="32"/>
  <c r="BC286" i="32"/>
  <c r="AI286" i="32"/>
  <c r="BE286" i="32"/>
  <c r="BP286" i="32"/>
  <c r="BU286" i="32"/>
  <c r="BL287" i="32"/>
  <c r="BH287" i="32"/>
  <c r="AJ287" i="32"/>
  <c r="V287" i="32"/>
  <c r="AA287" i="32"/>
  <c r="AL287" i="32"/>
  <c r="AQ287" i="32"/>
  <c r="AW287" i="32"/>
  <c r="BM287" i="32"/>
  <c r="BY287" i="32"/>
  <c r="Z270" i="32"/>
  <c r="AP270" i="32"/>
  <c r="BB270" i="32"/>
  <c r="AA272" i="32"/>
  <c r="AM272" i="32"/>
  <c r="AQ272" i="32"/>
  <c r="AU272" i="32"/>
  <c r="AY272" i="32"/>
  <c r="BW272" i="32"/>
  <c r="Z273" i="32"/>
  <c r="AP273" i="32"/>
  <c r="BB273" i="32"/>
  <c r="Y277" i="32"/>
  <c r="AC277" i="32"/>
  <c r="AO277" i="32"/>
  <c r="AW277" i="32"/>
  <c r="BI277" i="32"/>
  <c r="Z278" i="32"/>
  <c r="AP278" i="32"/>
  <c r="BB278" i="32"/>
  <c r="AM279" i="32"/>
  <c r="AQ279" i="32"/>
  <c r="AU279" i="32"/>
  <c r="AY279" i="32"/>
  <c r="BW279" i="32"/>
  <c r="AN281" i="32"/>
  <c r="BP281" i="32"/>
  <c r="W282" i="32"/>
  <c r="AI282" i="32"/>
  <c r="AM282" i="32"/>
  <c r="AQ282" i="32"/>
  <c r="AU282" i="32"/>
  <c r="AY282" i="32"/>
  <c r="BC282" i="32"/>
  <c r="BG282" i="32"/>
  <c r="BO282" i="32"/>
  <c r="BS282" i="32"/>
  <c r="BW282" i="32"/>
  <c r="BK286" i="32"/>
  <c r="AA286" i="32"/>
  <c r="U286" i="32"/>
  <c r="Z286" i="32"/>
  <c r="AF286" i="32"/>
  <c r="AK286" i="32"/>
  <c r="AP286" i="32"/>
  <c r="BA286" i="32"/>
  <c r="BF286" i="32"/>
  <c r="BL286" i="32"/>
  <c r="BT287" i="32"/>
  <c r="BP287" i="32"/>
  <c r="AB287" i="32"/>
  <c r="W287" i="32"/>
  <c r="AC287" i="32"/>
  <c r="AH287" i="32"/>
  <c r="AM287" i="32"/>
  <c r="BI287" i="32"/>
  <c r="BN287" i="32"/>
  <c r="BS287" i="32"/>
  <c r="BU288" i="32"/>
  <c r="BQ288" i="32"/>
  <c r="AK288" i="32"/>
  <c r="BS288" i="32"/>
  <c r="BO288" i="32"/>
  <c r="W288" i="32"/>
  <c r="AD288" i="32"/>
  <c r="CD288" i="32"/>
  <c r="BN290" i="32"/>
  <c r="BJ290" i="32"/>
  <c r="V290" i="32"/>
  <c r="BL290" i="32"/>
  <c r="BH290" i="32"/>
  <c r="AJ290" i="32"/>
  <c r="BI290" i="32"/>
  <c r="CC290" i="32"/>
  <c r="BR291" i="32"/>
  <c r="BQ291" i="32"/>
  <c r="AK291" i="32"/>
  <c r="BT291" i="32"/>
  <c r="BO291" i="32"/>
  <c r="W291" i="32"/>
  <c r="BB291" i="32"/>
  <c r="BP291" i="32"/>
  <c r="AN282" i="32"/>
  <c r="BP282" i="32"/>
  <c r="BS286" i="32"/>
  <c r="BO286" i="32"/>
  <c r="W286" i="32"/>
  <c r="AB286" i="32"/>
  <c r="BB286" i="32"/>
  <c r="BR286" i="32"/>
  <c r="AZ287" i="32"/>
  <c r="AV287" i="32"/>
  <c r="T287" i="32"/>
  <c r="CB287" i="32"/>
  <c r="BX287" i="32"/>
  <c r="X287" i="32"/>
  <c r="BZ287" i="32"/>
  <c r="BV287" i="32"/>
  <c r="Y287" i="32"/>
  <c r="AO287" i="32"/>
  <c r="AT287" i="32"/>
  <c r="AY287" i="32"/>
  <c r="BJ287" i="32"/>
  <c r="CC287" i="32"/>
  <c r="Y292" i="32"/>
  <c r="Z292" i="32"/>
  <c r="AM288" i="32"/>
  <c r="AQ288" i="32"/>
  <c r="AU288" i="32"/>
  <c r="AY288" i="32"/>
  <c r="BW288" i="32"/>
  <c r="CA288" i="32"/>
  <c r="CE288" i="32"/>
  <c r="AG288" i="32" s="1"/>
  <c r="AN290" i="32"/>
  <c r="BD290" i="32"/>
  <c r="BZ291" i="32"/>
  <c r="BV291" i="32"/>
  <c r="AE291" i="32"/>
  <c r="AM291" i="32"/>
  <c r="AQ291" i="32"/>
  <c r="AU291" i="32"/>
  <c r="AY291" i="32"/>
  <c r="BY291" i="32"/>
  <c r="CE291" i="32"/>
  <c r="AB292" i="32"/>
  <c r="CC292" i="32"/>
  <c r="CD292" i="32" s="1"/>
  <c r="BU294" i="32"/>
  <c r="BQ294" i="32"/>
  <c r="AK294" i="32"/>
  <c r="W294" i="32"/>
  <c r="AB294" i="32"/>
  <c r="AH294" i="32"/>
  <c r="AM294" i="32"/>
  <c r="BS294" i="32"/>
  <c r="AX295" i="32"/>
  <c r="AT295" i="32"/>
  <c r="AH295" i="32"/>
  <c r="BZ295" i="32"/>
  <c r="BV295" i="32"/>
  <c r="AL295" i="32"/>
  <c r="X295" i="32"/>
  <c r="AC295" i="32"/>
  <c r="AI295" i="32"/>
  <c r="AN295" i="32"/>
  <c r="AY295" i="32"/>
  <c r="BY295" i="32"/>
  <c r="CE295" i="32"/>
  <c r="AG295" i="32" s="1"/>
  <c r="BG296" i="32"/>
  <c r="BC296" i="32"/>
  <c r="AI296" i="32"/>
  <c r="AJ296" i="32"/>
  <c r="AO296" i="32"/>
  <c r="BE296" i="32"/>
  <c r="BL299" i="32"/>
  <c r="BH299" i="32"/>
  <c r="AJ299" i="32"/>
  <c r="BK299" i="32"/>
  <c r="AA299" i="32"/>
  <c r="AP299" i="32"/>
  <c r="BJ299" i="32"/>
  <c r="CD299" i="32"/>
  <c r="BD302" i="32"/>
  <c r="AN302" i="32"/>
  <c r="BG302" i="32"/>
  <c r="BC302" i="32"/>
  <c r="AI302" i="32"/>
  <c r="BF302" i="32"/>
  <c r="BB302" i="32"/>
  <c r="Z302" i="32"/>
  <c r="BG310" i="32"/>
  <c r="BC310" i="32"/>
  <c r="AI310" i="32"/>
  <c r="BF310" i="32"/>
  <c r="BB310" i="32"/>
  <c r="Z310" i="32"/>
  <c r="BE310" i="32"/>
  <c r="BD310" i="32"/>
  <c r="AN310" i="32"/>
  <c r="BA310" i="32"/>
  <c r="U310" i="32"/>
  <c r="BU312" i="32"/>
  <c r="BQ312" i="32"/>
  <c r="AK312" i="32"/>
  <c r="BT312" i="32"/>
  <c r="BP312" i="32"/>
  <c r="AB312" i="32"/>
  <c r="BO312" i="32"/>
  <c r="W312" i="32"/>
  <c r="BS312" i="32"/>
  <c r="CC294" i="32"/>
  <c r="AW294" i="32"/>
  <c r="Y294" i="32"/>
  <c r="AE292" i="32"/>
  <c r="BY294" i="32"/>
  <c r="AC294" i="32"/>
  <c r="X294" i="32"/>
  <c r="AT294" i="32"/>
  <c r="AY294" i="32"/>
  <c r="BZ294" i="32"/>
  <c r="CE294" i="32"/>
  <c r="BF295" i="32"/>
  <c r="BB295" i="32"/>
  <c r="Z295" i="32"/>
  <c r="BE295" i="32"/>
  <c r="BK296" i="32"/>
  <c r="AA296" i="32"/>
  <c r="BL296" i="32"/>
  <c r="BU298" i="32"/>
  <c r="BQ298" i="32"/>
  <c r="AK298" i="32"/>
  <c r="BT298" i="32"/>
  <c r="BP298" i="32"/>
  <c r="AB298" i="32"/>
  <c r="W298" i="32"/>
  <c r="BO298" i="32"/>
  <c r="BT299" i="32"/>
  <c r="BP299" i="32"/>
  <c r="AB299" i="32"/>
  <c r="BS299" i="32"/>
  <c r="BO299" i="32"/>
  <c r="W299" i="32"/>
  <c r="AK299" i="32"/>
  <c r="BU299" i="32"/>
  <c r="BL302" i="32"/>
  <c r="BH302" i="32"/>
  <c r="AJ302" i="32"/>
  <c r="BK302" i="32"/>
  <c r="AA302" i="32"/>
  <c r="BN302" i="32"/>
  <c r="BJ302" i="32"/>
  <c r="V302" i="32"/>
  <c r="AO302" i="32"/>
  <c r="BM302" i="32"/>
  <c r="BU303" i="32"/>
  <c r="BQ303" i="32"/>
  <c r="AK303" i="32"/>
  <c r="BT303" i="32"/>
  <c r="BP303" i="32"/>
  <c r="AB303" i="32"/>
  <c r="BS303" i="32"/>
  <c r="BO303" i="32"/>
  <c r="W303" i="32"/>
  <c r="AP303" i="32"/>
  <c r="BR303" i="32"/>
  <c r="AM286" i="32"/>
  <c r="AQ286" i="32"/>
  <c r="AU286" i="32"/>
  <c r="AY286" i="32"/>
  <c r="BW286" i="32"/>
  <c r="AN287" i="32"/>
  <c r="Y288" i="32"/>
  <c r="AC288" i="32"/>
  <c r="AO288" i="32"/>
  <c r="AW288" i="32"/>
  <c r="BI288" i="32"/>
  <c r="Z290" i="32"/>
  <c r="AP290" i="32"/>
  <c r="BB290" i="32"/>
  <c r="Y291" i="32"/>
  <c r="AC291" i="32"/>
  <c r="AO291" i="32"/>
  <c r="BI291" i="32"/>
  <c r="BW291" i="32"/>
  <c r="CB291" i="32"/>
  <c r="CE292" i="32"/>
  <c r="BE294" i="32"/>
  <c r="BA294" i="32"/>
  <c r="U294" i="32"/>
  <c r="T294" i="32"/>
  <c r="Z294" i="32"/>
  <c r="AP294" i="32"/>
  <c r="AU294" i="32"/>
  <c r="AZ294" i="32"/>
  <c r="BF294" i="32"/>
  <c r="BP294" i="32"/>
  <c r="BV294" i="32"/>
  <c r="CA294" i="32"/>
  <c r="BN295" i="32"/>
  <c r="BJ295" i="32"/>
  <c r="V295" i="32"/>
  <c r="U295" i="32"/>
  <c r="AA295" i="32"/>
  <c r="AQ295" i="32"/>
  <c r="AV295" i="32"/>
  <c r="BA295" i="32"/>
  <c r="BG295" i="32"/>
  <c r="BL295" i="32"/>
  <c r="BW295" i="32"/>
  <c r="CB295" i="32"/>
  <c r="BS296" i="32"/>
  <c r="BO296" i="32"/>
  <c r="W296" i="32"/>
  <c r="V296" i="32"/>
  <c r="AB296" i="32"/>
  <c r="BB296" i="32"/>
  <c r="BH296" i="32"/>
  <c r="BM296" i="32"/>
  <c r="BR296" i="32"/>
  <c r="CC298" i="32"/>
  <c r="AW298" i="32"/>
  <c r="Y298" i="32"/>
  <c r="AZ298" i="32"/>
  <c r="AV298" i="32"/>
  <c r="T298" i="32"/>
  <c r="BY298" i="32"/>
  <c r="AC298" i="32"/>
  <c r="CB298" i="32"/>
  <c r="BX298" i="32"/>
  <c r="X298" i="32"/>
  <c r="AH298" i="32"/>
  <c r="AP298" i="32"/>
  <c r="AX298" i="32"/>
  <c r="BR298" i="32"/>
  <c r="BZ298" i="32"/>
  <c r="BN299" i="32"/>
  <c r="BA302" i="32"/>
  <c r="AQ314" i="32"/>
  <c r="AL294" i="32"/>
  <c r="AQ294" i="32"/>
  <c r="AV294" i="32"/>
  <c r="BW294" i="32"/>
  <c r="CB294" i="32"/>
  <c r="BC295" i="32"/>
  <c r="CD295" i="32"/>
  <c r="AD295" i="32"/>
  <c r="BI296" i="32"/>
  <c r="BN296" i="32"/>
  <c r="BS298" i="32"/>
  <c r="BQ299" i="32"/>
  <c r="AF299" i="32"/>
  <c r="AE299" i="32"/>
  <c r="AG302" i="32"/>
  <c r="AF302" i="32"/>
  <c r="AE302" i="32"/>
  <c r="CD302" i="32"/>
  <c r="AD302" i="32"/>
  <c r="CE304" i="32"/>
  <c r="CC304" i="32"/>
  <c r="AX304" i="32"/>
  <c r="AT304" i="32"/>
  <c r="AH304" i="32"/>
  <c r="AW304" i="32"/>
  <c r="Y304" i="32"/>
  <c r="AZ304" i="32"/>
  <c r="AV304" i="32"/>
  <c r="T304" i="32"/>
  <c r="CB304" i="32"/>
  <c r="BX304" i="32"/>
  <c r="CA304" i="32"/>
  <c r="BW304" i="32"/>
  <c r="AL304" i="32"/>
  <c r="BZ304" i="32"/>
  <c r="AC304" i="32"/>
  <c r="BY304" i="32"/>
  <c r="X304" i="32"/>
  <c r="AM304" i="32"/>
  <c r="AU304" i="32"/>
  <c r="BL311" i="32"/>
  <c r="BH311" i="32"/>
  <c r="AJ311" i="32"/>
  <c r="BK311" i="32"/>
  <c r="AA311" i="32"/>
  <c r="BI311" i="32"/>
  <c r="BN311" i="32"/>
  <c r="BM311" i="32"/>
  <c r="AO311" i="32"/>
  <c r="V311" i="32"/>
  <c r="BJ311" i="32"/>
  <c r="CE314" i="32"/>
  <c r="AX314" i="32"/>
  <c r="AT314" i="32"/>
  <c r="AH314" i="32"/>
  <c r="CC314" i="32"/>
  <c r="AW314" i="32"/>
  <c r="Y314" i="32"/>
  <c r="AV314" i="32"/>
  <c r="AU314" i="32"/>
  <c r="AM314" i="32"/>
  <c r="AZ314" i="32"/>
  <c r="T314" i="32"/>
  <c r="CA314" i="32"/>
  <c r="BW314" i="32"/>
  <c r="BZ314" i="32"/>
  <c r="BV314" i="32"/>
  <c r="AL314" i="32"/>
  <c r="BY314" i="32"/>
  <c r="AC314" i="32"/>
  <c r="X314" i="32"/>
  <c r="CB314" i="32"/>
  <c r="AY314" i="32"/>
  <c r="AE338" i="32"/>
  <c r="CD338" i="32"/>
  <c r="AD338" i="32"/>
  <c r="BG339" i="32"/>
  <c r="BC339" i="32"/>
  <c r="AI339" i="32"/>
  <c r="BF339" i="32"/>
  <c r="BB339" i="32"/>
  <c r="Z339" i="32"/>
  <c r="BE339" i="32"/>
  <c r="BA339" i="32"/>
  <c r="U339" i="32"/>
  <c r="BD339" i="32"/>
  <c r="AN339" i="32"/>
  <c r="AO294" i="32"/>
  <c r="BI294" i="32"/>
  <c r="AP295" i="32"/>
  <c r="AM296" i="32"/>
  <c r="AQ296" i="32"/>
  <c r="AU296" i="32"/>
  <c r="AY296" i="32"/>
  <c r="BW296" i="32"/>
  <c r="AJ298" i="32"/>
  <c r="AN298" i="32"/>
  <c r="BH298" i="32"/>
  <c r="BL298" i="32"/>
  <c r="AI299" i="32"/>
  <c r="AM299" i="32"/>
  <c r="AQ299" i="32"/>
  <c r="AU299" i="32"/>
  <c r="AY299" i="32"/>
  <c r="BC299" i="32"/>
  <c r="BG299" i="32"/>
  <c r="BW299" i="32"/>
  <c r="CC300" i="32"/>
  <c r="CD300" i="32" s="1"/>
  <c r="AH302" i="32"/>
  <c r="AL302" i="32"/>
  <c r="AP302" i="32"/>
  <c r="AT302" i="32"/>
  <c r="AX302" i="32"/>
  <c r="BV302" i="32"/>
  <c r="BZ302" i="32"/>
  <c r="AA303" i="32"/>
  <c r="AE303" i="32"/>
  <c r="AI303" i="32"/>
  <c r="AM303" i="32"/>
  <c r="AQ303" i="32"/>
  <c r="AU303" i="32"/>
  <c r="AY303" i="32"/>
  <c r="BC303" i="32"/>
  <c r="BG303" i="32"/>
  <c r="BK303" i="32"/>
  <c r="BW303" i="32"/>
  <c r="AB304" i="32"/>
  <c r="AJ304" i="32"/>
  <c r="AN304" i="32"/>
  <c r="BD304" i="32"/>
  <c r="BQ304" i="32"/>
  <c r="BU306" i="32"/>
  <c r="BQ306" i="32"/>
  <c r="AK306" i="32"/>
  <c r="BT306" i="32"/>
  <c r="BP306" i="32"/>
  <c r="AB306" i="32"/>
  <c r="AH306" i="32"/>
  <c r="AP306" i="32"/>
  <c r="BL307" i="32"/>
  <c r="BH307" i="32"/>
  <c r="AJ307" i="32"/>
  <c r="BK307" i="32"/>
  <c r="AA307" i="32"/>
  <c r="V307" i="32"/>
  <c r="BJ307" i="32"/>
  <c r="BK310" i="32"/>
  <c r="AA310" i="32"/>
  <c r="BN310" i="32"/>
  <c r="BJ310" i="32"/>
  <c r="V310" i="32"/>
  <c r="BI310" i="32"/>
  <c r="BT311" i="32"/>
  <c r="BP311" i="32"/>
  <c r="AB311" i="32"/>
  <c r="BS311" i="32"/>
  <c r="BO311" i="32"/>
  <c r="W311" i="32"/>
  <c r="BU311" i="32"/>
  <c r="AE311" i="32"/>
  <c r="CC312" i="32"/>
  <c r="AW312" i="32"/>
  <c r="Y312" i="32"/>
  <c r="AZ312" i="32"/>
  <c r="AV312" i="32"/>
  <c r="T312" i="32"/>
  <c r="BY312" i="32"/>
  <c r="AC312" i="32"/>
  <c r="CB312" i="32"/>
  <c r="BX312" i="32"/>
  <c r="X312" i="32"/>
  <c r="AQ312" i="32"/>
  <c r="AU312" i="32"/>
  <c r="CA312" i="32"/>
  <c r="BF314" i="32"/>
  <c r="BB314" i="32"/>
  <c r="Z314" i="32"/>
  <c r="BE314" i="32"/>
  <c r="BA314" i="32"/>
  <c r="U314" i="32"/>
  <c r="AX315" i="32"/>
  <c r="AT315" i="32"/>
  <c r="AH315" i="32"/>
  <c r="CC315" i="32"/>
  <c r="AG315" i="32" s="1"/>
  <c r="AW315" i="32"/>
  <c r="Y315" i="32"/>
  <c r="AZ315" i="32"/>
  <c r="AV315" i="32"/>
  <c r="T315" i="32"/>
  <c r="BZ315" i="32"/>
  <c r="BV315" i="32"/>
  <c r="AL315" i="32"/>
  <c r="BY315" i="32"/>
  <c r="AC315" i="32"/>
  <c r="CB315" i="32"/>
  <c r="BX315" i="32"/>
  <c r="X315" i="32"/>
  <c r="AQ315" i="32"/>
  <c r="BW315" i="32"/>
  <c r="W316" i="32"/>
  <c r="BT318" i="32"/>
  <c r="BP318" i="32"/>
  <c r="BQ318" i="32"/>
  <c r="AP318" i="32"/>
  <c r="AK318" i="32"/>
  <c r="BU318" i="32"/>
  <c r="BO318" i="32"/>
  <c r="AB318" i="32"/>
  <c r="BS318" i="32"/>
  <c r="W318" i="32"/>
  <c r="BU319" i="32"/>
  <c r="BQ319" i="32"/>
  <c r="AK319" i="32"/>
  <c r="BR319" i="32"/>
  <c r="BP319" i="32"/>
  <c r="AP319" i="32"/>
  <c r="BT319" i="32"/>
  <c r="BO319" i="32"/>
  <c r="AO298" i="32"/>
  <c r="BI298" i="32"/>
  <c r="AN299" i="32"/>
  <c r="AM302" i="32"/>
  <c r="AQ302" i="32"/>
  <c r="AU302" i="32"/>
  <c r="AY302" i="32"/>
  <c r="BW302" i="32"/>
  <c r="AJ303" i="32"/>
  <c r="AN303" i="32"/>
  <c r="BH303" i="32"/>
  <c r="BL303" i="32"/>
  <c r="BL304" i="32"/>
  <c r="BK304" i="32"/>
  <c r="AK304" i="32"/>
  <c r="AO304" i="32"/>
  <c r="BJ304" i="32"/>
  <c r="CC306" i="32"/>
  <c r="AW306" i="32"/>
  <c r="Y306" i="32"/>
  <c r="AZ306" i="32"/>
  <c r="AV306" i="32"/>
  <c r="T306" i="32"/>
  <c r="BY306" i="32"/>
  <c r="AC306" i="32"/>
  <c r="CB306" i="32"/>
  <c r="BX306" i="32"/>
  <c r="X306" i="32"/>
  <c r="AQ306" i="32"/>
  <c r="AY306" i="32"/>
  <c r="BW306" i="32"/>
  <c r="CE306" i="32"/>
  <c r="BT307" i="32"/>
  <c r="BP307" i="32"/>
  <c r="AB307" i="32"/>
  <c r="BS307" i="32"/>
  <c r="BO307" i="32"/>
  <c r="W307" i="32"/>
  <c r="BU307" i="32"/>
  <c r="AE307" i="32"/>
  <c r="AX320" i="32"/>
  <c r="AT320" i="32"/>
  <c r="AH320" i="32"/>
  <c r="CC320" i="32"/>
  <c r="AW320" i="32"/>
  <c r="AM320" i="32"/>
  <c r="AV320" i="32"/>
  <c r="AZ320" i="32"/>
  <c r="AU320" i="32"/>
  <c r="Y320" i="32"/>
  <c r="T320" i="32"/>
  <c r="BZ320" i="32"/>
  <c r="BV320" i="32"/>
  <c r="AL320" i="32"/>
  <c r="BX320" i="32"/>
  <c r="CB320" i="32"/>
  <c r="BW320" i="32"/>
  <c r="AQ320" i="32"/>
  <c r="CA320" i="32"/>
  <c r="AC320" i="32"/>
  <c r="AY320" i="32"/>
  <c r="BY320" i="32"/>
  <c r="BD322" i="32"/>
  <c r="BC322" i="32"/>
  <c r="AI322" i="32"/>
  <c r="BG322" i="32"/>
  <c r="BB322" i="32"/>
  <c r="BF322" i="32"/>
  <c r="BA322" i="32"/>
  <c r="U322" i="32"/>
  <c r="BE322" i="32"/>
  <c r="Z322" i="32"/>
  <c r="AN322" i="32"/>
  <c r="BT323" i="32"/>
  <c r="BP323" i="32"/>
  <c r="BS323" i="32"/>
  <c r="BO323" i="32"/>
  <c r="W323" i="32"/>
  <c r="BQ323" i="32"/>
  <c r="AP323" i="32"/>
  <c r="AK323" i="32"/>
  <c r="BU323" i="32"/>
  <c r="AB323" i="32"/>
  <c r="AO303" i="32"/>
  <c r="BI303" i="32"/>
  <c r="BT304" i="32"/>
  <c r="BP304" i="32"/>
  <c r="BS304" i="32"/>
  <c r="BO304" i="32"/>
  <c r="AP304" i="32"/>
  <c r="BU304" i="32"/>
  <c r="AG310" i="32"/>
  <c r="AE310" i="32"/>
  <c r="CD310" i="32"/>
  <c r="AD310" i="32"/>
  <c r="AG312" i="32"/>
  <c r="CD318" i="32"/>
  <c r="AE318" i="32"/>
  <c r="CE320" i="32"/>
  <c r="AJ306" i="32"/>
  <c r="AN306" i="32"/>
  <c r="BD306" i="32"/>
  <c r="BH306" i="32"/>
  <c r="BL306" i="32"/>
  <c r="AI307" i="32"/>
  <c r="AM307" i="32"/>
  <c r="AQ307" i="32"/>
  <c r="AU307" i="32"/>
  <c r="AY307" i="32"/>
  <c r="BC307" i="32"/>
  <c r="BG307" i="32"/>
  <c r="BW307" i="32"/>
  <c r="CA307" i="32"/>
  <c r="CE307" i="32"/>
  <c r="AG307" i="32" s="1"/>
  <c r="AH310" i="32"/>
  <c r="AL310" i="32"/>
  <c r="AP310" i="32"/>
  <c r="AT310" i="32"/>
  <c r="AX310" i="32"/>
  <c r="BR310" i="32"/>
  <c r="BV310" i="32"/>
  <c r="BZ310" i="32"/>
  <c r="AI311" i="32"/>
  <c r="AM311" i="32"/>
  <c r="AQ311" i="32"/>
  <c r="AU311" i="32"/>
  <c r="AY311" i="32"/>
  <c r="BC311" i="32"/>
  <c r="BG311" i="32"/>
  <c r="BW311" i="32"/>
  <c r="CA311" i="32"/>
  <c r="CE311" i="32"/>
  <c r="AG311" i="32" s="1"/>
  <c r="AJ312" i="32"/>
  <c r="AN312" i="32"/>
  <c r="BD312" i="32"/>
  <c r="BH312" i="32"/>
  <c r="BL312" i="32"/>
  <c r="AK314" i="32"/>
  <c r="AO314" i="32"/>
  <c r="BI314" i="32"/>
  <c r="BM314" i="32"/>
  <c r="BQ314" i="32"/>
  <c r="BU314" i="32"/>
  <c r="AB315" i="32"/>
  <c r="AJ315" i="32"/>
  <c r="AN315" i="32"/>
  <c r="BD315" i="32"/>
  <c r="BH315" i="32"/>
  <c r="BL315" i="32"/>
  <c r="BP315" i="32"/>
  <c r="BT315" i="32"/>
  <c r="AZ318" i="32"/>
  <c r="AV318" i="32"/>
  <c r="CB318" i="32"/>
  <c r="BX318" i="32"/>
  <c r="AA318" i="32"/>
  <c r="AI318" i="32"/>
  <c r="AM318" i="32"/>
  <c r="AX318" i="32"/>
  <c r="BI318" i="32"/>
  <c r="BN318" i="32"/>
  <c r="BY318" i="32"/>
  <c r="CC319" i="32"/>
  <c r="AW319" i="32"/>
  <c r="Y319" i="32"/>
  <c r="BY319" i="32"/>
  <c r="AC319" i="32"/>
  <c r="X319" i="32"/>
  <c r="AI319" i="32"/>
  <c r="AN319" i="32"/>
  <c r="AT319" i="32"/>
  <c r="AY319" i="32"/>
  <c r="BZ319" i="32"/>
  <c r="CE319" i="32"/>
  <c r="BF320" i="32"/>
  <c r="BB320" i="32"/>
  <c r="Z320" i="32"/>
  <c r="BE320" i="32"/>
  <c r="BU327" i="32"/>
  <c r="BQ327" i="32"/>
  <c r="BT327" i="32"/>
  <c r="BP327" i="32"/>
  <c r="AB327" i="32"/>
  <c r="BS327" i="32"/>
  <c r="BO327" i="32"/>
  <c r="W327" i="32"/>
  <c r="AP327" i="32"/>
  <c r="U306" i="32"/>
  <c r="AO306" i="32"/>
  <c r="BA306" i="32"/>
  <c r="BI306" i="32"/>
  <c r="T307" i="32"/>
  <c r="X307" i="32"/>
  <c r="AN307" i="32"/>
  <c r="AV307" i="32"/>
  <c r="BX307" i="32"/>
  <c r="W310" i="32"/>
  <c r="AM310" i="32"/>
  <c r="AQ310" i="32"/>
  <c r="AU310" i="32"/>
  <c r="AY310" i="32"/>
  <c r="BO310" i="32"/>
  <c r="BW310" i="32"/>
  <c r="T311" i="32"/>
  <c r="X311" i="32"/>
  <c r="AN311" i="32"/>
  <c r="AV311" i="32"/>
  <c r="BX311" i="32"/>
  <c r="U312" i="32"/>
  <c r="AO312" i="32"/>
  <c r="BA312" i="32"/>
  <c r="BI312" i="32"/>
  <c r="V314" i="32"/>
  <c r="AP314" i="32"/>
  <c r="BJ314" i="32"/>
  <c r="U315" i="32"/>
  <c r="AK315" i="32"/>
  <c r="AO315" i="32"/>
  <c r="BA315" i="32"/>
  <c r="BI315" i="32"/>
  <c r="BQ315" i="32"/>
  <c r="BU315" i="32"/>
  <c r="AB316" i="32"/>
  <c r="CE316" i="32"/>
  <c r="BD318" i="32"/>
  <c r="AN318" i="32"/>
  <c r="T318" i="32"/>
  <c r="X318" i="32"/>
  <c r="AJ318" i="32"/>
  <c r="AO318" i="32"/>
  <c r="AT318" i="32"/>
  <c r="AY318" i="32"/>
  <c r="BE318" i="32"/>
  <c r="BZ318" i="32"/>
  <c r="CE318" i="32"/>
  <c r="BE319" i="32"/>
  <c r="BA319" i="32"/>
  <c r="U319" i="32"/>
  <c r="T319" i="32"/>
  <c r="Z319" i="32"/>
  <c r="AU319" i="32"/>
  <c r="AZ319" i="32"/>
  <c r="BF319" i="32"/>
  <c r="BV319" i="32"/>
  <c r="CA319" i="32"/>
  <c r="BN320" i="32"/>
  <c r="BJ320" i="32"/>
  <c r="V320" i="32"/>
  <c r="U320" i="32"/>
  <c r="AA320" i="32"/>
  <c r="BA320" i="32"/>
  <c r="BG320" i="32"/>
  <c r="BL320" i="32"/>
  <c r="BT322" i="32"/>
  <c r="BP322" i="32"/>
  <c r="BS322" i="32"/>
  <c r="W322" i="32"/>
  <c r="BR322" i="32"/>
  <c r="AP322" i="32"/>
  <c r="BQ322" i="32"/>
  <c r="AK322" i="32"/>
  <c r="BU322" i="32"/>
  <c r="AP315" i="32"/>
  <c r="BL318" i="32"/>
  <c r="BH318" i="32"/>
  <c r="BK318" i="32"/>
  <c r="V324" i="32"/>
  <c r="U324" i="32"/>
  <c r="BG326" i="32"/>
  <c r="BC326" i="32"/>
  <c r="AI326" i="32"/>
  <c r="BF326" i="32"/>
  <c r="BB326" i="32"/>
  <c r="Z326" i="32"/>
  <c r="BD326" i="32"/>
  <c r="AN326" i="32"/>
  <c r="BA326" i="32"/>
  <c r="U326" i="32"/>
  <c r="BE326" i="32"/>
  <c r="BL322" i="32"/>
  <c r="BH322" i="32"/>
  <c r="AO322" i="32"/>
  <c r="BK322" i="32"/>
  <c r="AN323" i="32"/>
  <c r="BK326" i="32"/>
  <c r="AA326" i="32"/>
  <c r="BN326" i="32"/>
  <c r="BJ326" i="32"/>
  <c r="V326" i="32"/>
  <c r="AJ326" i="32"/>
  <c r="BH326" i="32"/>
  <c r="AY331" i="32"/>
  <c r="BL334" i="32"/>
  <c r="BH334" i="32"/>
  <c r="AJ334" i="32"/>
  <c r="BK334" i="32"/>
  <c r="AA334" i="32"/>
  <c r="BI334" i="32"/>
  <c r="BN334" i="32"/>
  <c r="BM334" i="32"/>
  <c r="AO334" i="32"/>
  <c r="V334" i="32"/>
  <c r="BJ334" i="32"/>
  <c r="BM322" i="32"/>
  <c r="BD323" i="32"/>
  <c r="BG323" i="32"/>
  <c r="BC323" i="32"/>
  <c r="AI323" i="32"/>
  <c r="AR323" i="32" s="1"/>
  <c r="BF323" i="32"/>
  <c r="BI326" i="32"/>
  <c r="CD326" i="32"/>
  <c r="AO327" i="32"/>
  <c r="AF327" i="32"/>
  <c r="AX328" i="32"/>
  <c r="AT328" i="32"/>
  <c r="AH328" i="32"/>
  <c r="CC328" i="32"/>
  <c r="AW328" i="32"/>
  <c r="Y328" i="32"/>
  <c r="AZ328" i="32"/>
  <c r="AV328" i="32"/>
  <c r="T328" i="32"/>
  <c r="BZ328" i="32"/>
  <c r="BV328" i="32"/>
  <c r="AL328" i="32"/>
  <c r="BY328" i="32"/>
  <c r="AC328" i="32"/>
  <c r="CB328" i="32"/>
  <c r="BX328" i="32"/>
  <c r="X328" i="32"/>
  <c r="AM328" i="32"/>
  <c r="AU328" i="32"/>
  <c r="AX331" i="32"/>
  <c r="AT331" i="32"/>
  <c r="AH331" i="32"/>
  <c r="CC331" i="32"/>
  <c r="AW331" i="32"/>
  <c r="Y331" i="32"/>
  <c r="AZ331" i="32"/>
  <c r="AV331" i="32"/>
  <c r="T331" i="32"/>
  <c r="BZ331" i="32"/>
  <c r="BV331" i="32"/>
  <c r="AL331" i="32"/>
  <c r="BY331" i="32"/>
  <c r="AC331" i="32"/>
  <c r="CB331" i="32"/>
  <c r="BX331" i="32"/>
  <c r="X331" i="32"/>
  <c r="AM331" i="32"/>
  <c r="BU335" i="32"/>
  <c r="BQ335" i="32"/>
  <c r="AK335" i="32"/>
  <c r="BT335" i="32"/>
  <c r="BP335" i="32"/>
  <c r="AB335" i="32"/>
  <c r="BS335" i="32"/>
  <c r="W335" i="32"/>
  <c r="BR335" i="32"/>
  <c r="BO335" i="32"/>
  <c r="AO319" i="32"/>
  <c r="BI319" i="32"/>
  <c r="AP320" i="32"/>
  <c r="CB322" i="32"/>
  <c r="BX322" i="32"/>
  <c r="AA322" i="32"/>
  <c r="AE322" i="32"/>
  <c r="AM322" i="32"/>
  <c r="AQ322" i="32"/>
  <c r="AU322" i="32"/>
  <c r="BI322" i="32"/>
  <c r="BN322" i="32"/>
  <c r="BY322" i="32"/>
  <c r="BL323" i="32"/>
  <c r="BH323" i="32"/>
  <c r="BK323" i="32"/>
  <c r="AA323" i="32"/>
  <c r="U323" i="32"/>
  <c r="Z323" i="32"/>
  <c r="BA323" i="32"/>
  <c r="BI323" i="32"/>
  <c r="Y324" i="32"/>
  <c r="AA324" i="32" s="1"/>
  <c r="AK324" i="32"/>
  <c r="BM327" i="32"/>
  <c r="BI327" i="32"/>
  <c r="BL327" i="32"/>
  <c r="BH327" i="32"/>
  <c r="AJ327" i="32"/>
  <c r="BK327" i="32"/>
  <c r="AA327" i="32"/>
  <c r="BN327" i="32"/>
  <c r="AQ328" i="32"/>
  <c r="AY328" i="32"/>
  <c r="BW328" i="32"/>
  <c r="BG330" i="32"/>
  <c r="BC330" i="32"/>
  <c r="AI330" i="32"/>
  <c r="BF330" i="32"/>
  <c r="BB330" i="32"/>
  <c r="Z330" i="32"/>
  <c r="BE330" i="32"/>
  <c r="BA330" i="32"/>
  <c r="U330" i="32"/>
  <c r="AN330" i="32"/>
  <c r="BD330" i="32"/>
  <c r="AQ331" i="32"/>
  <c r="BW331" i="32"/>
  <c r="AP335" i="32"/>
  <c r="CE336" i="32"/>
  <c r="AY336" i="32"/>
  <c r="AX336" i="32"/>
  <c r="AT336" i="32"/>
  <c r="AH336" i="32"/>
  <c r="CC336" i="32"/>
  <c r="AW336" i="32"/>
  <c r="Y336" i="32"/>
  <c r="AU336" i="32"/>
  <c r="AM336" i="32"/>
  <c r="AZ336" i="32"/>
  <c r="T336" i="32"/>
  <c r="CA336" i="32"/>
  <c r="BW336" i="32"/>
  <c r="BZ336" i="32"/>
  <c r="BV336" i="32"/>
  <c r="AL336" i="32"/>
  <c r="BY336" i="32"/>
  <c r="AC336" i="32"/>
  <c r="CB336" i="32"/>
  <c r="X336" i="32"/>
  <c r="BX336" i="32"/>
  <c r="AM323" i="32"/>
  <c r="AQ323" i="32"/>
  <c r="AU323" i="32"/>
  <c r="AY323" i="32"/>
  <c r="BW323" i="32"/>
  <c r="CC324" i="32"/>
  <c r="CD324" i="32" s="1"/>
  <c r="AH326" i="32"/>
  <c r="AL326" i="32"/>
  <c r="AP326" i="32"/>
  <c r="AT326" i="32"/>
  <c r="AX326" i="32"/>
  <c r="BV326" i="32"/>
  <c r="BZ326" i="32"/>
  <c r="AE327" i="32"/>
  <c r="AI327" i="32"/>
  <c r="AR327" i="32" s="1"/>
  <c r="AM327" i="32"/>
  <c r="AQ327" i="32"/>
  <c r="AU327" i="32"/>
  <c r="AY327" i="32"/>
  <c r="BC327" i="32"/>
  <c r="BG327" i="32"/>
  <c r="BW327" i="32"/>
  <c r="AB328" i="32"/>
  <c r="AJ328" i="32"/>
  <c r="AN328" i="32"/>
  <c r="BH328" i="32"/>
  <c r="BL328" i="32"/>
  <c r="BP328" i="32"/>
  <c r="BT328" i="32"/>
  <c r="Y330" i="32"/>
  <c r="AC330" i="32"/>
  <c r="AK330" i="32"/>
  <c r="AO330" i="32"/>
  <c r="AW330" i="32"/>
  <c r="BI330" i="32"/>
  <c r="BQ330" i="32"/>
  <c r="BU330" i="32"/>
  <c r="BY330" i="32"/>
  <c r="CC330" i="32"/>
  <c r="AB331" i="32"/>
  <c r="AJ331" i="32"/>
  <c r="AN331" i="32"/>
  <c r="BH331" i="32"/>
  <c r="BL331" i="32"/>
  <c r="BP331" i="32"/>
  <c r="BT331" i="32"/>
  <c r="BT334" i="32"/>
  <c r="BP334" i="32"/>
  <c r="AB334" i="32"/>
  <c r="BS334" i="32"/>
  <c r="BO334" i="32"/>
  <c r="W334" i="32"/>
  <c r="BU334" i="32"/>
  <c r="AE334" i="32"/>
  <c r="CC335" i="32"/>
  <c r="AW335" i="32"/>
  <c r="Y335" i="32"/>
  <c r="AZ335" i="32"/>
  <c r="AV335" i="32"/>
  <c r="T335" i="32"/>
  <c r="BY335" i="32"/>
  <c r="AC335" i="32"/>
  <c r="CB335" i="32"/>
  <c r="BX335" i="32"/>
  <c r="X335" i="32"/>
  <c r="AQ335" i="32"/>
  <c r="AY335" i="32"/>
  <c r="BW335" i="32"/>
  <c r="CE335" i="32"/>
  <c r="BG336" i="32"/>
  <c r="BC336" i="32"/>
  <c r="BF336" i="32"/>
  <c r="BB336" i="32"/>
  <c r="Z336" i="32"/>
  <c r="BE336" i="32"/>
  <c r="BA336" i="32"/>
  <c r="U336" i="32"/>
  <c r="AM326" i="32"/>
  <c r="AQ326" i="32"/>
  <c r="AU326" i="32"/>
  <c r="AY326" i="32"/>
  <c r="BW326" i="32"/>
  <c r="AN327" i="32"/>
  <c r="AK328" i="32"/>
  <c r="AO328" i="32"/>
  <c r="BI328" i="32"/>
  <c r="BQ328" i="32"/>
  <c r="BU328" i="32"/>
  <c r="AH330" i="32"/>
  <c r="AL330" i="32"/>
  <c r="AP330" i="32"/>
  <c r="AT330" i="32"/>
  <c r="AX330" i="32"/>
  <c r="BV330" i="32"/>
  <c r="BZ330" i="32"/>
  <c r="AK331" i="32"/>
  <c r="AO331" i="32"/>
  <c r="BI331" i="32"/>
  <c r="BM331" i="32"/>
  <c r="BQ331" i="32"/>
  <c r="BU331" i="32"/>
  <c r="AA332" i="32"/>
  <c r="BZ335" i="32"/>
  <c r="AP328" i="32"/>
  <c r="AM330" i="32"/>
  <c r="AQ330" i="32"/>
  <c r="AU330" i="32"/>
  <c r="AY330" i="32"/>
  <c r="BW330" i="32"/>
  <c r="AP331" i="32"/>
  <c r="BJ331" i="32"/>
  <c r="BL338" i="32"/>
  <c r="BH338" i="32"/>
  <c r="AJ338" i="32"/>
  <c r="BK338" i="32"/>
  <c r="AA338" i="32"/>
  <c r="BN338" i="32"/>
  <c r="BJ338" i="32"/>
  <c r="V338" i="32"/>
  <c r="BI338" i="32"/>
  <c r="AI334" i="32"/>
  <c r="AR334" i="32" s="1"/>
  <c r="AM334" i="32"/>
  <c r="AQ334" i="32"/>
  <c r="AU334" i="32"/>
  <c r="AY334" i="32"/>
  <c r="BC334" i="32"/>
  <c r="BG334" i="32"/>
  <c r="BW334" i="32"/>
  <c r="CA334" i="32"/>
  <c r="CE334" i="32"/>
  <c r="AJ335" i="32"/>
  <c r="AN335" i="32"/>
  <c r="BD335" i="32"/>
  <c r="BH335" i="32"/>
  <c r="BL335" i="32"/>
  <c r="AK336" i="32"/>
  <c r="AO336" i="32"/>
  <c r="BI336" i="32"/>
  <c r="BM336" i="32"/>
  <c r="BQ336" i="32"/>
  <c r="BU336" i="32"/>
  <c r="Z338" i="32"/>
  <c r="AH338" i="32"/>
  <c r="AL338" i="32"/>
  <c r="AP338" i="32"/>
  <c r="AT338" i="32"/>
  <c r="AX338" i="32"/>
  <c r="BB338" i="32"/>
  <c r="BF338" i="32"/>
  <c r="BR338" i="32"/>
  <c r="BV338" i="32"/>
  <c r="BZ338" i="32"/>
  <c r="Y339" i="32"/>
  <c r="AC339" i="32"/>
  <c r="AK339" i="32"/>
  <c r="AO339" i="32"/>
  <c r="AW339" i="32"/>
  <c r="BI339" i="32"/>
  <c r="BM339" i="32"/>
  <c r="BQ339" i="32"/>
  <c r="BU339" i="32"/>
  <c r="BY339" i="32"/>
  <c r="CC339" i="32"/>
  <c r="AG339" i="32" s="1"/>
  <c r="CE332" i="32"/>
  <c r="T334" i="32"/>
  <c r="X334" i="32"/>
  <c r="AN334" i="32"/>
  <c r="AV334" i="32"/>
  <c r="BX334" i="32"/>
  <c r="U335" i="32"/>
  <c r="AO335" i="32"/>
  <c r="BA335" i="32"/>
  <c r="BI335" i="32"/>
  <c r="V336" i="32"/>
  <c r="AP336" i="32"/>
  <c r="BJ336" i="32"/>
  <c r="W338" i="32"/>
  <c r="AI338" i="32"/>
  <c r="AM338" i="32"/>
  <c r="AQ338" i="32"/>
  <c r="AU338" i="32"/>
  <c r="AY338" i="32"/>
  <c r="BC338" i="32"/>
  <c r="BG338" i="32"/>
  <c r="BO338" i="32"/>
  <c r="BS338" i="32"/>
  <c r="BW338" i="32"/>
  <c r="CA338" i="32"/>
  <c r="CE338" i="32"/>
  <c r="AG338" i="32" s="1"/>
  <c r="V339" i="32"/>
  <c r="AH339" i="32"/>
  <c r="AL339" i="32"/>
  <c r="AP339" i="32"/>
  <c r="AT339" i="32"/>
  <c r="AX339" i="32"/>
  <c r="BJ339" i="32"/>
  <c r="BN339" i="32"/>
  <c r="BR339" i="32"/>
  <c r="BV339" i="32"/>
  <c r="BZ339" i="32"/>
  <c r="AN338" i="32"/>
  <c r="AV338" i="32"/>
  <c r="BP338" i="32"/>
  <c r="BX338" i="32"/>
  <c r="W339" i="32"/>
  <c r="AA339" i="32"/>
  <c r="AM339" i="32"/>
  <c r="AQ339" i="32"/>
  <c r="AU339" i="32"/>
  <c r="AY339" i="32"/>
  <c r="BO339" i="32"/>
  <c r="BW339" i="32"/>
  <c r="AR303" i="32" l="1"/>
  <c r="AF281" i="32"/>
  <c r="AG270" i="32"/>
  <c r="CC80" i="32"/>
  <c r="CE34" i="32"/>
  <c r="CC34" i="32"/>
  <c r="CC45" i="32"/>
  <c r="W131" i="32"/>
  <c r="CE88" i="32"/>
  <c r="CC70" i="32"/>
  <c r="CC9" i="32"/>
  <c r="CE26" i="32"/>
  <c r="AS302" i="32"/>
  <c r="AS255" i="32"/>
  <c r="AR237" i="32"/>
  <c r="AH230" i="32"/>
  <c r="CE16" i="32"/>
  <c r="CE92" i="32"/>
  <c r="AH54" i="32"/>
  <c r="CC47" i="32"/>
  <c r="AG47" i="32" s="1"/>
  <c r="CC17" i="32"/>
  <c r="CC90" i="32"/>
  <c r="CE90" i="32"/>
  <c r="CD90" i="32"/>
  <c r="CE81" i="32"/>
  <c r="AF81" i="32"/>
  <c r="AG81" i="32"/>
  <c r="AD81" i="32"/>
  <c r="AE81" i="32"/>
  <c r="AG79" i="32"/>
  <c r="CD72" i="32"/>
  <c r="AD72" i="32"/>
  <c r="CE71" i="32"/>
  <c r="AG71" i="32" s="1"/>
  <c r="CE65" i="32"/>
  <c r="AF65" i="32" s="1"/>
  <c r="CC63" i="32"/>
  <c r="CD63" i="32" s="1"/>
  <c r="CE62" i="32"/>
  <c r="CC61" i="32"/>
  <c r="CE61" i="32"/>
  <c r="CE53" i="32"/>
  <c r="AD53" i="32" s="1"/>
  <c r="BL44" i="32"/>
  <c r="AJ44" i="32" s="1"/>
  <c r="AH43" i="32"/>
  <c r="AZ43" i="32"/>
  <c r="AM43" i="32" s="1"/>
  <c r="AS43" i="32" s="1"/>
  <c r="CE36" i="32"/>
  <c r="CC36" i="32"/>
  <c r="CC20" i="32"/>
  <c r="AE20" i="32" s="1"/>
  <c r="CE9" i="32"/>
  <c r="AR251" i="32"/>
  <c r="AS281" i="32"/>
  <c r="AR116" i="32"/>
  <c r="AR74" i="32"/>
  <c r="CC7" i="32"/>
  <c r="AA68" i="32"/>
  <c r="W332" i="32"/>
  <c r="CE8" i="32"/>
  <c r="AS57" i="32"/>
  <c r="AG80" i="32"/>
  <c r="AR319" i="32"/>
  <c r="AR299" i="32"/>
  <c r="AR107" i="32"/>
  <c r="AG66" i="32"/>
  <c r="AR215" i="32"/>
  <c r="AF111" i="32"/>
  <c r="AR106" i="32"/>
  <c r="AS79" i="32"/>
  <c r="AG89" i="32"/>
  <c r="AG117" i="32"/>
  <c r="W68" i="32"/>
  <c r="CC18" i="32"/>
  <c r="CD18" i="32" s="1"/>
  <c r="AA316" i="32"/>
  <c r="AA266" i="32"/>
  <c r="W284" i="32"/>
  <c r="W176" i="32"/>
  <c r="CE56" i="32"/>
  <c r="CC56" i="32"/>
  <c r="AG54" i="32"/>
  <c r="AR53" i="32"/>
  <c r="CC52" i="32"/>
  <c r="CD52" i="32" s="1"/>
  <c r="CE52" i="32"/>
  <c r="AR52" i="32"/>
  <c r="AD47" i="32"/>
  <c r="CE44" i="32"/>
  <c r="AG44" i="32" s="1"/>
  <c r="AS44" i="32"/>
  <c r="CE43" i="32"/>
  <c r="CC43" i="32"/>
  <c r="CC38" i="32"/>
  <c r="CE38" i="32"/>
  <c r="AR38" i="32"/>
  <c r="CE35" i="32"/>
  <c r="AG35" i="32" s="1"/>
  <c r="CD34" i="32"/>
  <c r="AD34" i="32"/>
  <c r="CE27" i="32"/>
  <c r="AG27" i="32" s="1"/>
  <c r="CC26" i="32"/>
  <c r="CE25" i="32"/>
  <c r="AG25" i="32" s="1"/>
  <c r="CE17" i="32"/>
  <c r="AG17" i="32" s="1"/>
  <c r="CD17" i="32"/>
  <c r="AR16" i="32"/>
  <c r="CE7" i="32"/>
  <c r="CD7" i="32"/>
  <c r="AR98" i="32"/>
  <c r="AF322" i="32"/>
  <c r="AG299" i="32"/>
  <c r="AG225" i="32"/>
  <c r="W185" i="32"/>
  <c r="AA300" i="32"/>
  <c r="AE21" i="32"/>
  <c r="AD21" i="32"/>
  <c r="W59" i="32"/>
  <c r="AG319" i="32"/>
  <c r="AR287" i="32"/>
  <c r="AR326" i="32"/>
  <c r="AG336" i="32"/>
  <c r="AH308" i="32"/>
  <c r="AS286" i="32"/>
  <c r="AS251" i="32"/>
  <c r="AG209" i="32"/>
  <c r="AR173" i="32"/>
  <c r="AG224" i="32"/>
  <c r="AA212" i="32"/>
  <c r="AG72" i="32"/>
  <c r="AS322" i="32"/>
  <c r="W324" i="32"/>
  <c r="AR210" i="32"/>
  <c r="AR57" i="32"/>
  <c r="AE125" i="32"/>
  <c r="AD125" i="32"/>
  <c r="AS335" i="32"/>
  <c r="AS326" i="32"/>
  <c r="AE326" i="32"/>
  <c r="AR311" i="32"/>
  <c r="AG320" i="32"/>
  <c r="AS295" i="32"/>
  <c r="AF288" i="32"/>
  <c r="AR282" i="32"/>
  <c r="AS272" i="32"/>
  <c r="AR278" i="32"/>
  <c r="AF273" i="32"/>
  <c r="AR236" i="32"/>
  <c r="AR218" i="32"/>
  <c r="AR228" i="32"/>
  <c r="AR223" i="32"/>
  <c r="AG215" i="32"/>
  <c r="AG210" i="32"/>
  <c r="AH149" i="32"/>
  <c r="AR147" i="32"/>
  <c r="AR146" i="32"/>
  <c r="AR138" i="32"/>
  <c r="AR152" i="32"/>
  <c r="AR143" i="32"/>
  <c r="AG134" i="32"/>
  <c r="AR134" i="32"/>
  <c r="AR88" i="32"/>
  <c r="AS75" i="32"/>
  <c r="CD134" i="32"/>
  <c r="AR92" i="32"/>
  <c r="AS53" i="32"/>
  <c r="AS20" i="32"/>
  <c r="AR25" i="32"/>
  <c r="AR43" i="32"/>
  <c r="AR35" i="32"/>
  <c r="AG326" i="32"/>
  <c r="CD311" i="32"/>
  <c r="AD311" i="32"/>
  <c r="AE218" i="32"/>
  <c r="AD218" i="32"/>
  <c r="CD218" i="32"/>
  <c r="AF218" i="32"/>
  <c r="AA248" i="32"/>
  <c r="AA239" i="32"/>
  <c r="AA194" i="32"/>
  <c r="W194" i="32"/>
  <c r="AE30" i="32"/>
  <c r="CD30" i="32"/>
  <c r="AD30" i="32"/>
  <c r="AG65" i="32"/>
  <c r="AE11" i="32"/>
  <c r="CD11" i="32"/>
  <c r="AD11" i="32"/>
  <c r="AG74" i="32"/>
  <c r="CD27" i="32"/>
  <c r="AF75" i="32"/>
  <c r="AG75" i="32"/>
  <c r="AS319" i="32"/>
  <c r="AS315" i="32"/>
  <c r="AG306" i="32"/>
  <c r="AG255" i="32"/>
  <c r="AS201" i="32"/>
  <c r="AR200" i="32"/>
  <c r="AH194" i="32"/>
  <c r="AS147" i="32"/>
  <c r="AS124" i="32"/>
  <c r="AD156" i="32"/>
  <c r="AR161" i="32"/>
  <c r="AS129" i="32"/>
  <c r="AS111" i="32"/>
  <c r="AR115" i="32"/>
  <c r="AR119" i="32"/>
  <c r="AN113" i="32" s="1"/>
  <c r="CD84" i="32"/>
  <c r="AD84" i="32"/>
  <c r="AS62" i="32"/>
  <c r="AS61" i="32"/>
  <c r="AS56" i="32"/>
  <c r="CD53" i="32"/>
  <c r="AE323" i="32"/>
  <c r="CD323" i="32"/>
  <c r="AD323" i="32"/>
  <c r="AG323" i="32"/>
  <c r="AE286" i="32"/>
  <c r="AG286" i="32"/>
  <c r="AD286" i="32"/>
  <c r="AF303" i="32"/>
  <c r="AD303" i="32"/>
  <c r="CD303" i="32"/>
  <c r="AD307" i="32"/>
  <c r="CD307" i="32"/>
  <c r="AE259" i="32"/>
  <c r="CD259" i="32"/>
  <c r="AD259" i="32"/>
  <c r="AE243" i="32"/>
  <c r="AD243" i="32"/>
  <c r="AE43" i="32"/>
  <c r="AE161" i="32"/>
  <c r="AD161" i="32"/>
  <c r="AH104" i="32"/>
  <c r="AE225" i="32"/>
  <c r="AF225" i="32"/>
  <c r="AD225" i="32"/>
  <c r="CD225" i="32"/>
  <c r="AR335" i="32"/>
  <c r="AS330" i="32"/>
  <c r="AG335" i="32"/>
  <c r="AS323" i="32"/>
  <c r="AF326" i="32"/>
  <c r="AS334" i="32"/>
  <c r="AR318" i="32"/>
  <c r="AR307" i="32"/>
  <c r="AS306" i="32"/>
  <c r="AS298" i="32"/>
  <c r="AH300" i="32"/>
  <c r="AS290" i="32"/>
  <c r="AS241" i="32"/>
  <c r="AS224" i="32"/>
  <c r="AG237" i="32"/>
  <c r="AR246" i="32"/>
  <c r="AR233" i="32"/>
  <c r="AR232" i="32"/>
  <c r="AG216" i="32"/>
  <c r="AS215" i="32"/>
  <c r="AR214" i="32"/>
  <c r="AS210" i="32"/>
  <c r="AS188" i="32"/>
  <c r="AS179" i="32"/>
  <c r="AF183" i="32"/>
  <c r="AR179" i="32"/>
  <c r="AR178" i="32"/>
  <c r="AG188" i="32"/>
  <c r="AS119" i="32"/>
  <c r="AS110" i="32"/>
  <c r="AS101" i="32"/>
  <c r="CD156" i="32"/>
  <c r="AR79" i="32"/>
  <c r="AG88" i="32"/>
  <c r="AS66" i="32"/>
  <c r="CD125" i="32"/>
  <c r="AR83" i="32"/>
  <c r="AR75" i="32"/>
  <c r="AS71" i="32"/>
  <c r="AS70" i="32"/>
  <c r="AR66" i="32"/>
  <c r="AR65" i="32"/>
  <c r="AS7" i="32"/>
  <c r="AF84" i="32"/>
  <c r="AF66" i="32"/>
  <c r="AR44" i="32"/>
  <c r="AR39" i="32"/>
  <c r="AR8" i="32"/>
  <c r="AG26" i="32"/>
  <c r="AF323" i="32"/>
  <c r="AG303" i="32"/>
  <c r="AE228" i="32"/>
  <c r="AD228" i="32"/>
  <c r="CD228" i="32"/>
  <c r="AG243" i="32"/>
  <c r="AE233" i="32"/>
  <c r="CD233" i="32"/>
  <c r="AD233" i="32"/>
  <c r="CD83" i="32"/>
  <c r="AD83" i="32"/>
  <c r="AD35" i="32"/>
  <c r="CD35" i="32"/>
  <c r="AS339" i="32"/>
  <c r="AR339" i="32"/>
  <c r="AS338" i="32"/>
  <c r="AE339" i="32"/>
  <c r="CD339" i="32"/>
  <c r="AD339" i="32"/>
  <c r="AF339" i="32"/>
  <c r="AR338" i="32"/>
  <c r="AN332" i="32" s="1"/>
  <c r="AF335" i="32"/>
  <c r="AE335" i="32"/>
  <c r="AD335" i="32"/>
  <c r="AH332" i="32"/>
  <c r="CD335" i="32"/>
  <c r="AS327" i="32"/>
  <c r="CD336" i="32"/>
  <c r="AD336" i="32"/>
  <c r="AF336" i="32"/>
  <c r="AE336" i="32"/>
  <c r="AS310" i="32"/>
  <c r="AF319" i="32"/>
  <c r="AE319" i="32"/>
  <c r="AD319" i="32"/>
  <c r="CD319" i="32"/>
  <c r="AH316" i="32"/>
  <c r="AR310" i="32"/>
  <c r="CD320" i="32"/>
  <c r="AD320" i="32"/>
  <c r="AF320" i="32"/>
  <c r="AE320" i="32"/>
  <c r="AS303" i="32"/>
  <c r="CD314" i="32"/>
  <c r="AD314" i="32"/>
  <c r="AF314" i="32"/>
  <c r="AE314" i="32"/>
  <c r="AG314" i="32"/>
  <c r="AG304" i="32"/>
  <c r="AK300" i="32"/>
  <c r="AF294" i="32"/>
  <c r="AE294" i="32"/>
  <c r="AD294" i="32"/>
  <c r="CD294" i="32"/>
  <c r="AH292" i="32"/>
  <c r="AR295" i="32"/>
  <c r="AS294" i="32"/>
  <c r="AA292" i="32"/>
  <c r="CD290" i="32"/>
  <c r="AD290" i="32"/>
  <c r="AF290" i="32"/>
  <c r="AE290" i="32"/>
  <c r="AS282" i="32"/>
  <c r="AR286" i="32"/>
  <c r="AR263" i="32"/>
  <c r="AR272" i="32"/>
  <c r="AG269" i="32"/>
  <c r="AS264" i="32"/>
  <c r="AR260" i="32"/>
  <c r="AG241" i="32"/>
  <c r="AK239" i="32"/>
  <c r="AR250" i="32"/>
  <c r="AK230" i="32"/>
  <c r="AG232" i="32"/>
  <c r="AS233" i="32"/>
  <c r="AE223" i="32"/>
  <c r="CD223" i="32"/>
  <c r="AH221" i="32"/>
  <c r="AF223" i="32"/>
  <c r="AD223" i="32"/>
  <c r="AF252" i="32"/>
  <c r="AF242" i="32"/>
  <c r="AG234" i="32"/>
  <c r="AR219" i="32"/>
  <c r="CD216" i="32"/>
  <c r="AD216" i="32"/>
  <c r="AF216" i="32"/>
  <c r="AE216" i="32"/>
  <c r="AE215" i="32"/>
  <c r="AD215" i="32"/>
  <c r="CD215" i="32"/>
  <c r="AF215" i="32"/>
  <c r="AS214" i="32"/>
  <c r="AE210" i="32"/>
  <c r="AD210" i="32"/>
  <c r="CD210" i="32"/>
  <c r="AF210" i="32"/>
  <c r="AR201" i="32"/>
  <c r="AR191" i="32"/>
  <c r="AS187" i="32"/>
  <c r="AS164" i="32"/>
  <c r="AS155" i="32"/>
  <c r="AF232" i="32"/>
  <c r="AF219" i="32"/>
  <c r="CD219" i="32"/>
  <c r="AD219" i="32"/>
  <c r="AE219" i="32"/>
  <c r="AS196" i="32"/>
  <c r="AF207" i="32"/>
  <c r="AE207" i="32"/>
  <c r="CD207" i="32"/>
  <c r="AD207" i="32"/>
  <c r="AS205" i="32"/>
  <c r="AF200" i="32"/>
  <c r="AE200" i="32"/>
  <c r="CD200" i="32"/>
  <c r="AD200" i="32"/>
  <c r="AS197" i="32"/>
  <c r="AG182" i="32"/>
  <c r="AF182" i="32"/>
  <c r="AE171" i="32"/>
  <c r="AH167" i="32"/>
  <c r="AF171" i="32"/>
  <c r="AD171" i="32"/>
  <c r="CD171" i="32"/>
  <c r="AS169" i="32"/>
  <c r="AS138" i="32"/>
  <c r="AG198" i="32"/>
  <c r="AR188" i="32"/>
  <c r="AS170" i="32"/>
  <c r="AF161" i="32"/>
  <c r="AR156" i="32"/>
  <c r="AS146" i="32"/>
  <c r="AR187" i="32"/>
  <c r="AR182" i="32"/>
  <c r="AS178" i="32"/>
  <c r="AG151" i="32"/>
  <c r="AK149" i="32"/>
  <c r="AE138" i="32"/>
  <c r="CD138" i="32"/>
  <c r="AD138" i="32"/>
  <c r="AF138" i="32"/>
  <c r="AK158" i="32"/>
  <c r="AG160" i="32"/>
  <c r="AS152" i="32"/>
  <c r="AS143" i="32"/>
  <c r="AS134" i="32"/>
  <c r="AR133" i="32"/>
  <c r="AS125" i="32"/>
  <c r="AE119" i="32"/>
  <c r="CD119" i="32"/>
  <c r="AF119" i="32"/>
  <c r="AD119" i="32"/>
  <c r="AS116" i="32"/>
  <c r="AE110" i="32"/>
  <c r="AF110" i="32"/>
  <c r="AD110" i="32"/>
  <c r="CD110" i="32"/>
  <c r="AS107" i="32"/>
  <c r="AE101" i="32"/>
  <c r="AD101" i="32"/>
  <c r="CD101" i="32"/>
  <c r="AF101" i="32"/>
  <c r="AS98" i="32"/>
  <c r="CD126" i="32"/>
  <c r="AD126" i="32"/>
  <c r="AF126" i="32"/>
  <c r="AE126" i="32"/>
  <c r="AR120" i="32"/>
  <c r="AG119" i="32"/>
  <c r="AK104" i="32"/>
  <c r="AG106" i="32"/>
  <c r="AS88" i="32"/>
  <c r="CD129" i="32"/>
  <c r="AD129" i="32"/>
  <c r="AF129" i="32"/>
  <c r="AE129" i="32"/>
  <c r="AG129" i="32"/>
  <c r="AK113" i="32"/>
  <c r="AG115" i="32"/>
  <c r="AS89" i="32"/>
  <c r="AS84" i="32"/>
  <c r="AF116" i="32"/>
  <c r="AR111" i="32"/>
  <c r="AK95" i="32"/>
  <c r="AG97" i="32"/>
  <c r="AR97" i="32"/>
  <c r="AS83" i="32"/>
  <c r="AF80" i="32"/>
  <c r="AE80" i="32"/>
  <c r="CD80" i="32"/>
  <c r="AD80" i="32"/>
  <c r="AS65" i="32"/>
  <c r="AS52" i="32"/>
  <c r="AF102" i="32"/>
  <c r="AS39" i="32"/>
  <c r="AF115" i="32"/>
  <c r="AH68" i="32"/>
  <c r="AF70" i="32"/>
  <c r="AE70" i="32"/>
  <c r="CD70" i="32"/>
  <c r="AD70" i="32"/>
  <c r="AF61" i="32"/>
  <c r="AE61" i="32"/>
  <c r="AH59" i="32"/>
  <c r="CD61" i="32"/>
  <c r="AD61" i="32"/>
  <c r="AS25" i="32"/>
  <c r="AR20" i="32"/>
  <c r="AS16" i="32"/>
  <c r="AS17" i="32"/>
  <c r="AF106" i="32"/>
  <c r="AS47" i="32"/>
  <c r="AE39" i="32"/>
  <c r="CD39" i="32"/>
  <c r="AD39" i="32"/>
  <c r="AF39" i="32"/>
  <c r="CD71" i="32"/>
  <c r="AD71" i="32"/>
  <c r="AE71" i="32"/>
  <c r="AF71" i="32"/>
  <c r="CD62" i="32"/>
  <c r="AR56" i="32"/>
  <c r="AF45" i="32"/>
  <c r="AE45" i="32"/>
  <c r="CD45" i="32"/>
  <c r="AD45" i="32"/>
  <c r="AF38" i="32"/>
  <c r="AR21" i="32"/>
  <c r="AR17" i="32"/>
  <c r="AR11" i="32"/>
  <c r="AE8" i="32"/>
  <c r="AF8" i="32"/>
  <c r="CD8" i="32"/>
  <c r="AD8" i="32"/>
  <c r="AG39" i="32"/>
  <c r="AK332" i="32"/>
  <c r="AG334" i="32"/>
  <c r="AE330" i="32"/>
  <c r="CD330" i="32"/>
  <c r="AD330" i="32"/>
  <c r="AF330" i="32"/>
  <c r="CD331" i="32"/>
  <c r="AD331" i="32"/>
  <c r="AF331" i="32"/>
  <c r="AE331" i="32"/>
  <c r="AG330" i="32"/>
  <c r="CD328" i="32"/>
  <c r="AD328" i="32"/>
  <c r="AF328" i="32"/>
  <c r="AE328" i="32"/>
  <c r="AS318" i="32"/>
  <c r="AS307" i="32"/>
  <c r="AQ300" i="32" s="1"/>
  <c r="AF306" i="32"/>
  <c r="AD306" i="32"/>
  <c r="CD306" i="32"/>
  <c r="AE306" i="32"/>
  <c r="AF312" i="32"/>
  <c r="AE312" i="32"/>
  <c r="CD312" i="32"/>
  <c r="AD312" i="32"/>
  <c r="AR306" i="32"/>
  <c r="AR314" i="32"/>
  <c r="AF298" i="32"/>
  <c r="AE298" i="32"/>
  <c r="CD298" i="32"/>
  <c r="AD298" i="32"/>
  <c r="AG298" i="32"/>
  <c r="AR294" i="32"/>
  <c r="AG291" i="32"/>
  <c r="AF291" i="32"/>
  <c r="AG287" i="32"/>
  <c r="AE272" i="32"/>
  <c r="AF272" i="32"/>
  <c r="AD272" i="32"/>
  <c r="CD272" i="32"/>
  <c r="AR281" i="32"/>
  <c r="AS278" i="32"/>
  <c r="AR273" i="32"/>
  <c r="AD269" i="32"/>
  <c r="CD269" i="32"/>
  <c r="AF269" i="32"/>
  <c r="AE269" i="32"/>
  <c r="AR264" i="32"/>
  <c r="CD250" i="32"/>
  <c r="AD250" i="32"/>
  <c r="AH248" i="32"/>
  <c r="AF250" i="32"/>
  <c r="AE250" i="32"/>
  <c r="AF264" i="32"/>
  <c r="AS245" i="32"/>
  <c r="AF278" i="32"/>
  <c r="AF261" i="32"/>
  <c r="AF236" i="32"/>
  <c r="AE236" i="32"/>
  <c r="CD236" i="32"/>
  <c r="AD236" i="32"/>
  <c r="AS218" i="32"/>
  <c r="AK248" i="32"/>
  <c r="CD227" i="32"/>
  <c r="AD227" i="32"/>
  <c r="AF227" i="32"/>
  <c r="AE227" i="32"/>
  <c r="AS219" i="32"/>
  <c r="AS209" i="32"/>
  <c r="AE206" i="32"/>
  <c r="CD206" i="32"/>
  <c r="AD206" i="32"/>
  <c r="AF206" i="32"/>
  <c r="AE201" i="32"/>
  <c r="CD201" i="32"/>
  <c r="AD201" i="32"/>
  <c r="AF201" i="32"/>
  <c r="AG196" i="32"/>
  <c r="AK194" i="32"/>
  <c r="AE191" i="32"/>
  <c r="CD191" i="32"/>
  <c r="AD191" i="32"/>
  <c r="AF191" i="32"/>
  <c r="AG205" i="32"/>
  <c r="AK203" i="32"/>
  <c r="AR205" i="32"/>
  <c r="AR197" i="32"/>
  <c r="AG169" i="32"/>
  <c r="AK167" i="32"/>
  <c r="AG227" i="32"/>
  <c r="AF192" i="32"/>
  <c r="AF188" i="32"/>
  <c r="CD188" i="32"/>
  <c r="AD188" i="32"/>
  <c r="AE188" i="32"/>
  <c r="CD162" i="32"/>
  <c r="AD162" i="32"/>
  <c r="AF162" i="32"/>
  <c r="AH158" i="32"/>
  <c r="AG162" i="32"/>
  <c r="AE162" i="32"/>
  <c r="AH203" i="32"/>
  <c r="AG191" i="32"/>
  <c r="AE147" i="32"/>
  <c r="CD147" i="32"/>
  <c r="AD147" i="32"/>
  <c r="AF147" i="32"/>
  <c r="AE135" i="32"/>
  <c r="CD135" i="32"/>
  <c r="AD135" i="32"/>
  <c r="AF135" i="32"/>
  <c r="AS133" i="32"/>
  <c r="AF196" i="32"/>
  <c r="AK185" i="32"/>
  <c r="AR183" i="32"/>
  <c r="AR170" i="32"/>
  <c r="AN167" i="32" s="1"/>
  <c r="AS156" i="32"/>
  <c r="AG153" i="32"/>
  <c r="AF146" i="32"/>
  <c r="AE146" i="32"/>
  <c r="CD146" i="32"/>
  <c r="AD146" i="32"/>
  <c r="AF137" i="32"/>
  <c r="AE137" i="32"/>
  <c r="CD137" i="32"/>
  <c r="AD137" i="32"/>
  <c r="AE128" i="32"/>
  <c r="CD128" i="32"/>
  <c r="AD128" i="32"/>
  <c r="AF128" i="32"/>
  <c r="AG125" i="32"/>
  <c r="AF125" i="32"/>
  <c r="AR128" i="32"/>
  <c r="AR129" i="32"/>
  <c r="AG128" i="32"/>
  <c r="CD99" i="32"/>
  <c r="AD99" i="32"/>
  <c r="AF99" i="32"/>
  <c r="AH95" i="32"/>
  <c r="AE99" i="32"/>
  <c r="AF98" i="32"/>
  <c r="AR93" i="32"/>
  <c r="AG138" i="32"/>
  <c r="AR125" i="32"/>
  <c r="AF107" i="32"/>
  <c r="AR102" i="32"/>
  <c r="AG101" i="32"/>
  <c r="AR89" i="32"/>
  <c r="AR80" i="32"/>
  <c r="CD117" i="32"/>
  <c r="AD117" i="32"/>
  <c r="AF117" i="32"/>
  <c r="AE117" i="32"/>
  <c r="AS115" i="32"/>
  <c r="AG110" i="32"/>
  <c r="AD92" i="32"/>
  <c r="CD92" i="32"/>
  <c r="AF92" i="32"/>
  <c r="AE92" i="32"/>
  <c r="AS74" i="32"/>
  <c r="AH113" i="32"/>
  <c r="AS38" i="32"/>
  <c r="AE36" i="32"/>
  <c r="CD36" i="32"/>
  <c r="AD36" i="32"/>
  <c r="AF36" i="32"/>
  <c r="AS34" i="32"/>
  <c r="AR71" i="32"/>
  <c r="AR62" i="32"/>
  <c r="CD57" i="32"/>
  <c r="AF57" i="32"/>
  <c r="AE57" i="32"/>
  <c r="AD57" i="32"/>
  <c r="AR47" i="32"/>
  <c r="AR34" i="32"/>
  <c r="AN32" i="32" s="1"/>
  <c r="AE25" i="32"/>
  <c r="CD25" i="32"/>
  <c r="AH23" i="32"/>
  <c r="AG29" i="32"/>
  <c r="AS29" i="32"/>
  <c r="AF12" i="32"/>
  <c r="AE12" i="32"/>
  <c r="CD12" i="32"/>
  <c r="AD12" i="32"/>
  <c r="AK23" i="32"/>
  <c r="AF56" i="32"/>
  <c r="AF17" i="32"/>
  <c r="AR330" i="32"/>
  <c r="AF334" i="32"/>
  <c r="AR331" i="32"/>
  <c r="CD315" i="32"/>
  <c r="AD315" i="32"/>
  <c r="AF315" i="32"/>
  <c r="AE315" i="32"/>
  <c r="AR302" i="32"/>
  <c r="AS299" i="32"/>
  <c r="AF338" i="32"/>
  <c r="AR298" i="32"/>
  <c r="AG294" i="32"/>
  <c r="AK292" i="32"/>
  <c r="AS291" i="32"/>
  <c r="AF287" i="32"/>
  <c r="CD287" i="32"/>
  <c r="AD287" i="32"/>
  <c r="AH284" i="32"/>
  <c r="AE287" i="32"/>
  <c r="AF295" i="32"/>
  <c r="AR290" i="32"/>
  <c r="AK284" i="32"/>
  <c r="AE279" i="32"/>
  <c r="AF279" i="32"/>
  <c r="AD279" i="32"/>
  <c r="CD279" i="32"/>
  <c r="AS277" i="32"/>
  <c r="AS263" i="32"/>
  <c r="AH275" i="32"/>
  <c r="AS259" i="32"/>
  <c r="AS246" i="32"/>
  <c r="AR277" i="32"/>
  <c r="AS268" i="32"/>
  <c r="AS260" i="32"/>
  <c r="AG272" i="32"/>
  <c r="AS269" i="32"/>
  <c r="AR245" i="32"/>
  <c r="AE241" i="32"/>
  <c r="AD241" i="32"/>
  <c r="AH239" i="32"/>
  <c r="CD241" i="32"/>
  <c r="AF241" i="32"/>
  <c r="AF254" i="32"/>
  <c r="AS232" i="32"/>
  <c r="AF255" i="32"/>
  <c r="CD255" i="32"/>
  <c r="AD255" i="32"/>
  <c r="AE255" i="32"/>
  <c r="CD237" i="32"/>
  <c r="AD237" i="32"/>
  <c r="AF237" i="32"/>
  <c r="AE237" i="32"/>
  <c r="AG250" i="32"/>
  <c r="AK212" i="32"/>
  <c r="AG214" i="32"/>
  <c r="AS206" i="32"/>
  <c r="AS191" i="32"/>
  <c r="AR206" i="32"/>
  <c r="AS174" i="32"/>
  <c r="AR227" i="32"/>
  <c r="AG223" i="32"/>
  <c r="CD209" i="32"/>
  <c r="AF209" i="32"/>
  <c r="AE209" i="32"/>
  <c r="AD209" i="32"/>
  <c r="AS227" i="32"/>
  <c r="AR209" i="32"/>
  <c r="AS192" i="32"/>
  <c r="AE179" i="32"/>
  <c r="CD179" i="32"/>
  <c r="AF179" i="32"/>
  <c r="AD179" i="32"/>
  <c r="AG219" i="32"/>
  <c r="AK176" i="32"/>
  <c r="AG178" i="32"/>
  <c r="AG171" i="32"/>
  <c r="CD153" i="32"/>
  <c r="AD153" i="32"/>
  <c r="AF153" i="32"/>
  <c r="AE153" i="32"/>
  <c r="AG179" i="32"/>
  <c r="AS160" i="32"/>
  <c r="AS128" i="32"/>
  <c r="AF180" i="32"/>
  <c r="CD180" i="32"/>
  <c r="AD180" i="32"/>
  <c r="AE180" i="32"/>
  <c r="AF173" i="32"/>
  <c r="AR165" i="32"/>
  <c r="AF156" i="32"/>
  <c r="AE144" i="32"/>
  <c r="CD144" i="32"/>
  <c r="AD144" i="32"/>
  <c r="AF144" i="32"/>
  <c r="AS142" i="32"/>
  <c r="AQ140" i="32" s="1"/>
  <c r="AG133" i="32"/>
  <c r="AK131" i="32"/>
  <c r="AF197" i="32"/>
  <c r="AS173" i="32"/>
  <c r="AF169" i="32"/>
  <c r="AS102" i="32"/>
  <c r="AF143" i="32"/>
  <c r="AF178" i="32"/>
  <c r="AS80" i="32"/>
  <c r="AG137" i="32"/>
  <c r="AS120" i="32"/>
  <c r="CD108" i="32"/>
  <c r="AD108" i="32"/>
  <c r="AF108" i="32"/>
  <c r="AE108" i="32"/>
  <c r="AS106" i="32"/>
  <c r="AF165" i="32"/>
  <c r="AG147" i="32"/>
  <c r="AF134" i="32"/>
  <c r="AS92" i="32"/>
  <c r="AG92" i="32"/>
  <c r="AF89" i="32"/>
  <c r="AE89" i="32"/>
  <c r="CD89" i="32"/>
  <c r="AD89" i="32"/>
  <c r="AG108" i="32"/>
  <c r="AK77" i="32"/>
  <c r="AR61" i="32"/>
  <c r="AK50" i="32"/>
  <c r="AG53" i="32"/>
  <c r="AR29" i="32"/>
  <c r="AS8" i="32"/>
  <c r="AR7" i="32"/>
  <c r="AG126" i="32"/>
  <c r="AF93" i="32"/>
  <c r="AG61" i="32"/>
  <c r="AF54" i="32"/>
  <c r="AE54" i="32"/>
  <c r="CD54" i="32"/>
  <c r="AD54" i="32"/>
  <c r="AF48" i="32"/>
  <c r="AE48" i="32"/>
  <c r="CD48" i="32"/>
  <c r="AD48" i="32"/>
  <c r="AS30" i="32"/>
  <c r="AR26" i="32"/>
  <c r="AG45" i="32"/>
  <c r="AS331" i="32"/>
  <c r="AH324" i="32"/>
  <c r="AG328" i="32"/>
  <c r="AG318" i="32"/>
  <c r="AK316" i="32"/>
  <c r="AG331" i="32"/>
  <c r="AS311" i="32"/>
  <c r="AF318" i="32"/>
  <c r="AK308" i="32"/>
  <c r="AR322" i="32"/>
  <c r="AN316" i="32" s="1"/>
  <c r="AF307" i="32"/>
  <c r="AR315" i="32"/>
  <c r="AF311" i="32"/>
  <c r="AS314" i="32"/>
  <c r="AD304" i="32"/>
  <c r="AF304" i="32"/>
  <c r="CD304" i="32"/>
  <c r="AE304" i="32"/>
  <c r="AS287" i="32"/>
  <c r="AQ284" i="32" s="1"/>
  <c r="AR291" i="32"/>
  <c r="AF282" i="32"/>
  <c r="AE282" i="32"/>
  <c r="CD282" i="32"/>
  <c r="AD282" i="32"/>
  <c r="AG277" i="32"/>
  <c r="AK275" i="32"/>
  <c r="AF277" i="32"/>
  <c r="AG290" i="32"/>
  <c r="AG279" i="32"/>
  <c r="AS273" i="32"/>
  <c r="CD270" i="32"/>
  <c r="AD270" i="32"/>
  <c r="AF270" i="32"/>
  <c r="AE270" i="32"/>
  <c r="AG268" i="32"/>
  <c r="AK266" i="32"/>
  <c r="AE263" i="32"/>
  <c r="CD263" i="32"/>
  <c r="AD263" i="32"/>
  <c r="AF263" i="32"/>
  <c r="AH257" i="32"/>
  <c r="AR269" i="32"/>
  <c r="AR268" i="32"/>
  <c r="AS254" i="32"/>
  <c r="AS236" i="32"/>
  <c r="AH266" i="32"/>
  <c r="AF268" i="32"/>
  <c r="AK257" i="32"/>
  <c r="AF245" i="32"/>
  <c r="CD245" i="32"/>
  <c r="AD245" i="32"/>
  <c r="AE245" i="32"/>
  <c r="AR242" i="32"/>
  <c r="AE234" i="32"/>
  <c r="CD234" i="32"/>
  <c r="AD234" i="32"/>
  <c r="AF234" i="32"/>
  <c r="AF260" i="32"/>
  <c r="AR255" i="32"/>
  <c r="AS250" i="32"/>
  <c r="AS242" i="32"/>
  <c r="AS237" i="32"/>
  <c r="AS228" i="32"/>
  <c r="AG236" i="32"/>
  <c r="AR224" i="32"/>
  <c r="AS200" i="32"/>
  <c r="AF214" i="32"/>
  <c r="AD214" i="32"/>
  <c r="CD214" i="32"/>
  <c r="AH212" i="32"/>
  <c r="AE214" i="32"/>
  <c r="AE198" i="32"/>
  <c r="CD198" i="32"/>
  <c r="AD198" i="32"/>
  <c r="AF198" i="32"/>
  <c r="AR196" i="32"/>
  <c r="AN194" i="32" s="1"/>
  <c r="AR192" i="32"/>
  <c r="AE187" i="32"/>
  <c r="CD187" i="32"/>
  <c r="AF187" i="32"/>
  <c r="AD187" i="32"/>
  <c r="AH185" i="32"/>
  <c r="AS182" i="32"/>
  <c r="AE174" i="32"/>
  <c r="CD174" i="32"/>
  <c r="AF174" i="32"/>
  <c r="AD174" i="32"/>
  <c r="AE164" i="32"/>
  <c r="AD164" i="32"/>
  <c r="CD164" i="32"/>
  <c r="AF164" i="32"/>
  <c r="AS161" i="32"/>
  <c r="AE155" i="32"/>
  <c r="CD155" i="32"/>
  <c r="AF155" i="32"/>
  <c r="AD155" i="32"/>
  <c r="AG201" i="32"/>
  <c r="AS165" i="32"/>
  <c r="AG200" i="32"/>
  <c r="AS183" i="32"/>
  <c r="AS137" i="32"/>
  <c r="AS151" i="32"/>
  <c r="AG142" i="32"/>
  <c r="AK140" i="32"/>
  <c r="AG207" i="32"/>
  <c r="AF189" i="32"/>
  <c r="AR160" i="32"/>
  <c r="AR151" i="32"/>
  <c r="AR142" i="32"/>
  <c r="AG146" i="32"/>
  <c r="AH176" i="32"/>
  <c r="AH140" i="32"/>
  <c r="AF151" i="32"/>
  <c r="AK122" i="32"/>
  <c r="AG124" i="32"/>
  <c r="AR124" i="32"/>
  <c r="AR110" i="32"/>
  <c r="AN104" i="32" s="1"/>
  <c r="AE88" i="32"/>
  <c r="CD88" i="32"/>
  <c r="AD88" i="32"/>
  <c r="AH86" i="32"/>
  <c r="AF88" i="32"/>
  <c r="AE79" i="32"/>
  <c r="CD79" i="32"/>
  <c r="AD79" i="32"/>
  <c r="AH77" i="32"/>
  <c r="AF79" i="32"/>
  <c r="AF152" i="32"/>
  <c r="AG144" i="32"/>
  <c r="AH131" i="32"/>
  <c r="AS93" i="32"/>
  <c r="AR84" i="32"/>
  <c r="AF120" i="32"/>
  <c r="AR70" i="32"/>
  <c r="AS48" i="32"/>
  <c r="AG70" i="32"/>
  <c r="AE44" i="32"/>
  <c r="AH41" i="32"/>
  <c r="CD44" i="32"/>
  <c r="AD44" i="32"/>
  <c r="CD29" i="32"/>
  <c r="AD29" i="32"/>
  <c r="AF29" i="32"/>
  <c r="AE29" i="32"/>
  <c r="AS26" i="32"/>
  <c r="AS12" i="32"/>
  <c r="AH122" i="32"/>
  <c r="AF124" i="32"/>
  <c r="AS35" i="32"/>
  <c r="AR30" i="32"/>
  <c r="AS21" i="32"/>
  <c r="CD16" i="32"/>
  <c r="AR12" i="32"/>
  <c r="AS11" i="32"/>
  <c r="AF26" i="32"/>
  <c r="AE26" i="32"/>
  <c r="CD26" i="32"/>
  <c r="AD26" i="32"/>
  <c r="AG36" i="32"/>
  <c r="AF47" i="32"/>
  <c r="AG48" i="32"/>
  <c r="AG8" i="32"/>
  <c r="BT291" i="31"/>
  <c r="S291" i="31"/>
  <c r="R291" i="31"/>
  <c r="BS291" i="31" s="1"/>
  <c r="Q291" i="31"/>
  <c r="P291" i="31"/>
  <c r="O291" i="31"/>
  <c r="B291" i="31"/>
  <c r="F291" i="31" s="1"/>
  <c r="A291" i="31"/>
  <c r="D291" i="31" s="1"/>
  <c r="AC290" i="31"/>
  <c r="S290" i="31"/>
  <c r="CB290" i="31" s="1"/>
  <c r="R290" i="31"/>
  <c r="Q290" i="31"/>
  <c r="BM290" i="31" s="1"/>
  <c r="P290" i="31"/>
  <c r="O290" i="31"/>
  <c r="AZ290" i="31" s="1"/>
  <c r="B290" i="31"/>
  <c r="F290" i="31" s="1"/>
  <c r="A290" i="31"/>
  <c r="D290" i="31" s="1"/>
  <c r="F289" i="31"/>
  <c r="D289" i="31"/>
  <c r="AS288" i="31"/>
  <c r="AR288" i="31"/>
  <c r="AB288" i="31"/>
  <c r="S288" i="31"/>
  <c r="R288" i="31"/>
  <c r="BS288" i="31" s="1"/>
  <c r="Q288" i="31"/>
  <c r="P288" i="31"/>
  <c r="O288" i="31"/>
  <c r="F288" i="31"/>
  <c r="D288" i="31"/>
  <c r="BC287" i="31"/>
  <c r="AI287" i="31"/>
  <c r="W287" i="31"/>
  <c r="S287" i="31"/>
  <c r="CA287" i="31" s="1"/>
  <c r="R287" i="31"/>
  <c r="BR287" i="31" s="1"/>
  <c r="Q287" i="31"/>
  <c r="BK287" i="31" s="1"/>
  <c r="P287" i="31"/>
  <c r="BF287" i="31" s="1"/>
  <c r="O287" i="31"/>
  <c r="AM287" i="31" s="1"/>
  <c r="F287" i="31"/>
  <c r="D287" i="31"/>
  <c r="BX286" i="31"/>
  <c r="BF286" i="31"/>
  <c r="X286" i="31"/>
  <c r="S286" i="31"/>
  <c r="BY286" i="31" s="1"/>
  <c r="R286" i="31"/>
  <c r="AP286" i="31" s="1"/>
  <c r="Q286" i="31"/>
  <c r="P286" i="31"/>
  <c r="O286" i="31"/>
  <c r="CC286" i="31" s="1"/>
  <c r="CD286" i="31" s="1"/>
  <c r="F286" i="31"/>
  <c r="D286" i="31"/>
  <c r="F285" i="31"/>
  <c r="E285" i="31"/>
  <c r="D285" i="31"/>
  <c r="G285" i="31" s="1"/>
  <c r="CE284" i="31"/>
  <c r="AT284" i="31"/>
  <c r="AB284" i="31"/>
  <c r="X284" i="31"/>
  <c r="Z284" i="31" s="1"/>
  <c r="T284" i="31"/>
  <c r="V284" i="31" s="1"/>
  <c r="F284" i="31"/>
  <c r="E284" i="31"/>
  <c r="D284" i="31"/>
  <c r="G284" i="31" s="1"/>
  <c r="BZ282" i="31"/>
  <c r="BP282" i="31"/>
  <c r="AT282" i="31"/>
  <c r="X282" i="31"/>
  <c r="S282" i="31"/>
  <c r="CA282" i="31" s="1"/>
  <c r="R282" i="31"/>
  <c r="Q282" i="31"/>
  <c r="P282" i="31"/>
  <c r="BD282" i="31" s="1"/>
  <c r="O282" i="31"/>
  <c r="CE282" i="31" s="1"/>
  <c r="F282" i="31"/>
  <c r="B282" i="31"/>
  <c r="A282" i="31"/>
  <c r="D282" i="31" s="1"/>
  <c r="BT281" i="31"/>
  <c r="BO281" i="31"/>
  <c r="BG281" i="31"/>
  <c r="AB281" i="31"/>
  <c r="S281" i="31"/>
  <c r="BW281" i="31" s="1"/>
  <c r="R281" i="31"/>
  <c r="BR281" i="31" s="1"/>
  <c r="Q281" i="31"/>
  <c r="P281" i="31"/>
  <c r="BD281" i="31" s="1"/>
  <c r="O281" i="31"/>
  <c r="B281" i="31"/>
  <c r="F281" i="31" s="1"/>
  <c r="A281" i="31"/>
  <c r="D281" i="31" s="1"/>
  <c r="F280" i="31"/>
  <c r="D280" i="31"/>
  <c r="BX279" i="31"/>
  <c r="BJ279" i="31"/>
  <c r="AS279" i="31"/>
  <c r="AR279" i="31"/>
  <c r="V279" i="31"/>
  <c r="S279" i="31"/>
  <c r="CA279" i="31" s="1"/>
  <c r="R279" i="31"/>
  <c r="BT279" i="31" s="1"/>
  <c r="Q279" i="31"/>
  <c r="BM279" i="31" s="1"/>
  <c r="P279" i="31"/>
  <c r="AN279" i="31" s="1"/>
  <c r="O279" i="31"/>
  <c r="AT279" i="31" s="1"/>
  <c r="F279" i="31"/>
  <c r="D279" i="31"/>
  <c r="BY278" i="31"/>
  <c r="S278" i="31"/>
  <c r="AC278" i="31" s="1"/>
  <c r="R278" i="31"/>
  <c r="BS278" i="31" s="1"/>
  <c r="Q278" i="31"/>
  <c r="P278" i="31"/>
  <c r="O278" i="31"/>
  <c r="AW278" i="31" s="1"/>
  <c r="F278" i="31"/>
  <c r="D278" i="31"/>
  <c r="W277" i="31"/>
  <c r="S277" i="31"/>
  <c r="CB277" i="31" s="1"/>
  <c r="R277" i="31"/>
  <c r="BT277" i="31" s="1"/>
  <c r="Q277" i="31"/>
  <c r="BK277" i="31" s="1"/>
  <c r="P277" i="31"/>
  <c r="O277" i="31"/>
  <c r="AV277" i="31" s="1"/>
  <c r="F277" i="31"/>
  <c r="D277" i="31"/>
  <c r="F276" i="31"/>
  <c r="E276" i="31"/>
  <c r="D276" i="31"/>
  <c r="G276" i="31" s="1"/>
  <c r="AT275" i="31"/>
  <c r="X275" i="31"/>
  <c r="T275" i="31"/>
  <c r="F275" i="31"/>
  <c r="E275" i="31"/>
  <c r="D275" i="31"/>
  <c r="G275" i="31" s="1"/>
  <c r="AW273" i="31"/>
  <c r="AC273" i="31"/>
  <c r="S273" i="31"/>
  <c r="CB273" i="31" s="1"/>
  <c r="R273" i="31"/>
  <c r="BR273" i="31" s="1"/>
  <c r="Q273" i="31"/>
  <c r="BM273" i="31" s="1"/>
  <c r="P273" i="31"/>
  <c r="BD273" i="31" s="1"/>
  <c r="O273" i="31"/>
  <c r="AZ273" i="31" s="1"/>
  <c r="B273" i="31"/>
  <c r="F273" i="31" s="1"/>
  <c r="A273" i="31"/>
  <c r="D273" i="31" s="1"/>
  <c r="BB272" i="31"/>
  <c r="AL272" i="31"/>
  <c r="AC272" i="31"/>
  <c r="S272" i="31"/>
  <c r="R272" i="31"/>
  <c r="Q272" i="31"/>
  <c r="V272" i="31" s="1"/>
  <c r="P272" i="31"/>
  <c r="BE272" i="31" s="1"/>
  <c r="O272" i="31"/>
  <c r="AX272" i="31" s="1"/>
  <c r="B272" i="31"/>
  <c r="F272" i="31" s="1"/>
  <c r="A272" i="31"/>
  <c r="D272" i="31" s="1"/>
  <c r="F271" i="31"/>
  <c r="D271" i="31"/>
  <c r="BY270" i="31"/>
  <c r="AS270" i="31"/>
  <c r="AR270" i="31"/>
  <c r="AC270" i="31"/>
  <c r="Y270" i="31"/>
  <c r="S270" i="31"/>
  <c r="CB270" i="31" s="1"/>
  <c r="R270" i="31"/>
  <c r="BQ270" i="31" s="1"/>
  <c r="Q270" i="31"/>
  <c r="BI270" i="31" s="1"/>
  <c r="P270" i="31"/>
  <c r="BE270" i="31" s="1"/>
  <c r="O270" i="31"/>
  <c r="AZ270" i="31" s="1"/>
  <c r="F270" i="31"/>
  <c r="D270" i="31"/>
  <c r="CB269" i="31"/>
  <c r="BP269" i="31"/>
  <c r="AX269" i="31"/>
  <c r="V269" i="31"/>
  <c r="S269" i="31"/>
  <c r="R269" i="31"/>
  <c r="Q269" i="31"/>
  <c r="BJ269" i="31" s="1"/>
  <c r="P269" i="31"/>
  <c r="O269" i="31"/>
  <c r="F269" i="31"/>
  <c r="D269" i="31"/>
  <c r="BS268" i="31"/>
  <c r="BB268" i="31"/>
  <c r="AA268" i="31"/>
  <c r="S268" i="31"/>
  <c r="CA268" i="31" s="1"/>
  <c r="R268" i="31"/>
  <c r="Q268" i="31"/>
  <c r="BK268" i="31" s="1"/>
  <c r="P268" i="31"/>
  <c r="BG268" i="31" s="1"/>
  <c r="O268" i="31"/>
  <c r="F268" i="31"/>
  <c r="D268" i="31"/>
  <c r="F267" i="31"/>
  <c r="E267" i="31"/>
  <c r="D267" i="31"/>
  <c r="G267" i="31" s="1"/>
  <c r="CC266" i="31"/>
  <c r="CD266" i="31" s="1"/>
  <c r="AT266" i="31"/>
  <c r="X266" i="31"/>
  <c r="T266" i="31"/>
  <c r="F266" i="31"/>
  <c r="E266" i="31"/>
  <c r="D266" i="31"/>
  <c r="G266" i="31" s="1"/>
  <c r="CC264" i="31"/>
  <c r="AE264" i="31" s="1"/>
  <c r="CA264" i="31"/>
  <c r="BE264" i="31"/>
  <c r="AU264" i="31"/>
  <c r="T264" i="31"/>
  <c r="S264" i="31"/>
  <c r="CB264" i="31" s="1"/>
  <c r="R264" i="31"/>
  <c r="AK264" i="31" s="1"/>
  <c r="Q264" i="31"/>
  <c r="BK264" i="31" s="1"/>
  <c r="P264" i="31"/>
  <c r="O264" i="31"/>
  <c r="AZ264" i="31" s="1"/>
  <c r="B264" i="31"/>
  <c r="F264" i="31" s="1"/>
  <c r="A264" i="31"/>
  <c r="D264" i="31" s="1"/>
  <c r="CC263" i="31"/>
  <c r="BH263" i="31"/>
  <c r="AV263" i="31"/>
  <c r="AO263" i="31"/>
  <c r="AC263" i="31"/>
  <c r="T263" i="31"/>
  <c r="S263" i="31"/>
  <c r="CA263" i="31" s="1"/>
  <c r="R263" i="31"/>
  <c r="Q263" i="31"/>
  <c r="BJ263" i="31" s="1"/>
  <c r="P263" i="31"/>
  <c r="O263" i="31"/>
  <c r="CE263" i="31" s="1"/>
  <c r="AG263" i="31" s="1"/>
  <c r="B263" i="31"/>
  <c r="F263" i="31" s="1"/>
  <c r="A263" i="31"/>
  <c r="D263" i="31" s="1"/>
  <c r="F262" i="31"/>
  <c r="D262" i="31"/>
  <c r="AS261" i="31"/>
  <c r="AR261" i="31"/>
  <c r="S261" i="31"/>
  <c r="R261" i="31"/>
  <c r="BT261" i="31" s="1"/>
  <c r="Q261" i="31"/>
  <c r="BN261" i="31" s="1"/>
  <c r="P261" i="31"/>
  <c r="BF261" i="31" s="1"/>
  <c r="O261" i="31"/>
  <c r="CC261" i="31" s="1"/>
  <c r="F261" i="31"/>
  <c r="D261" i="31"/>
  <c r="BQ260" i="31"/>
  <c r="W260" i="31"/>
  <c r="S260" i="31"/>
  <c r="R260" i="31"/>
  <c r="BT260" i="31" s="1"/>
  <c r="Q260" i="31"/>
  <c r="AO260" i="31" s="1"/>
  <c r="P260" i="31"/>
  <c r="O260" i="31"/>
  <c r="F260" i="31"/>
  <c r="D260" i="31"/>
  <c r="BJ259" i="31"/>
  <c r="AX259" i="31"/>
  <c r="S259" i="31"/>
  <c r="R259" i="31"/>
  <c r="BS259" i="31" s="1"/>
  <c r="Q259" i="31"/>
  <c r="V259" i="31" s="1"/>
  <c r="P259" i="31"/>
  <c r="AN259" i="31" s="1"/>
  <c r="O259" i="31"/>
  <c r="F259" i="31"/>
  <c r="D259" i="31"/>
  <c r="F258" i="31"/>
  <c r="E258" i="31"/>
  <c r="D258" i="31"/>
  <c r="G258" i="31" s="1"/>
  <c r="CE257" i="31"/>
  <c r="AT257" i="31"/>
  <c r="AB257" i="31"/>
  <c r="X257" i="31"/>
  <c r="Z257" i="31" s="1"/>
  <c r="T257" i="31"/>
  <c r="V257" i="31" s="1"/>
  <c r="F257" i="31"/>
  <c r="E257" i="31"/>
  <c r="D257" i="31"/>
  <c r="G257" i="31" s="1"/>
  <c r="CD255" i="31"/>
  <c r="BV255" i="31"/>
  <c r="BL255" i="31"/>
  <c r="AT255" i="31"/>
  <c r="AD255" i="31"/>
  <c r="X255" i="31"/>
  <c r="S255" i="31"/>
  <c r="BY255" i="31" s="1"/>
  <c r="R255" i="31"/>
  <c r="Q255" i="31"/>
  <c r="BM255" i="31" s="1"/>
  <c r="P255" i="31"/>
  <c r="BD255" i="31" s="1"/>
  <c r="O255" i="31"/>
  <c r="CC255" i="31" s="1"/>
  <c r="AE255" i="31" s="1"/>
  <c r="B255" i="31"/>
  <c r="F255" i="31" s="1"/>
  <c r="A255" i="31"/>
  <c r="D255" i="31" s="1"/>
  <c r="BI254" i="31"/>
  <c r="S254" i="31"/>
  <c r="BW254" i="31" s="1"/>
  <c r="R254" i="31"/>
  <c r="Q254" i="31"/>
  <c r="P254" i="31"/>
  <c r="BA254" i="31" s="1"/>
  <c r="O254" i="31"/>
  <c r="CE254" i="31" s="1"/>
  <c r="B254" i="31"/>
  <c r="F254" i="31" s="1"/>
  <c r="A254" i="31"/>
  <c r="D254" i="31" s="1"/>
  <c r="F253" i="31"/>
  <c r="D253" i="31"/>
  <c r="AS252" i="31"/>
  <c r="AR252" i="31"/>
  <c r="S252" i="31"/>
  <c r="BV252" i="31" s="1"/>
  <c r="R252" i="31"/>
  <c r="Q252" i="31"/>
  <c r="BJ252" i="31" s="1"/>
  <c r="P252" i="31"/>
  <c r="BB252" i="31" s="1"/>
  <c r="O252" i="31"/>
  <c r="AV252" i="31" s="1"/>
  <c r="F252" i="31"/>
  <c r="D252" i="31"/>
  <c r="BO251" i="31"/>
  <c r="BC251" i="31"/>
  <c r="S251" i="31"/>
  <c r="BY251" i="31" s="1"/>
  <c r="R251" i="31"/>
  <c r="BU251" i="31" s="1"/>
  <c r="Q251" i="31"/>
  <c r="AA251" i="31" s="1"/>
  <c r="P251" i="31"/>
  <c r="BD251" i="31" s="1"/>
  <c r="O251" i="31"/>
  <c r="AX251" i="31" s="1"/>
  <c r="F251" i="31"/>
  <c r="D251" i="31"/>
  <c r="S250" i="31"/>
  <c r="CA250" i="31" s="1"/>
  <c r="R250" i="31"/>
  <c r="BQ250" i="31" s="1"/>
  <c r="Q250" i="31"/>
  <c r="BM250" i="31" s="1"/>
  <c r="P250" i="31"/>
  <c r="O250" i="31"/>
  <c r="F250" i="31"/>
  <c r="D250" i="31"/>
  <c r="F249" i="31"/>
  <c r="E249" i="31"/>
  <c r="D249" i="31"/>
  <c r="G249" i="31" s="1"/>
  <c r="CE248" i="31"/>
  <c r="AT248" i="31"/>
  <c r="X248" i="31"/>
  <c r="Z248" i="31" s="1"/>
  <c r="T248" i="31"/>
  <c r="V248" i="31" s="1"/>
  <c r="F248" i="31"/>
  <c r="E248" i="31"/>
  <c r="D248" i="31"/>
  <c r="G248" i="31" s="1"/>
  <c r="BK246" i="31"/>
  <c r="S246" i="31"/>
  <c r="R246" i="31"/>
  <c r="BR246" i="31" s="1"/>
  <c r="Q246" i="31"/>
  <c r="BM246" i="31" s="1"/>
  <c r="P246" i="31"/>
  <c r="BD246" i="31" s="1"/>
  <c r="O246" i="31"/>
  <c r="AM246" i="31" s="1"/>
  <c r="F246" i="31"/>
  <c r="B246" i="31"/>
  <c r="A246" i="31"/>
  <c r="D246" i="31" s="1"/>
  <c r="BV245" i="31"/>
  <c r="BJ245" i="31"/>
  <c r="X245" i="31"/>
  <c r="S245" i="31"/>
  <c r="CA245" i="31" s="1"/>
  <c r="R245" i="31"/>
  <c r="BS245" i="31" s="1"/>
  <c r="Q245" i="31"/>
  <c r="BM245" i="31" s="1"/>
  <c r="P245" i="31"/>
  <c r="BD245" i="31" s="1"/>
  <c r="O245" i="31"/>
  <c r="B245" i="31"/>
  <c r="F245" i="31" s="1"/>
  <c r="A245" i="31"/>
  <c r="D245" i="31" s="1"/>
  <c r="F244" i="31"/>
  <c r="D244" i="31"/>
  <c r="BO243" i="31"/>
  <c r="BE243" i="31"/>
  <c r="BB243" i="31"/>
  <c r="AS243" i="31"/>
  <c r="AR243" i="31"/>
  <c r="AK243" i="31"/>
  <c r="S243" i="31"/>
  <c r="R243" i="31"/>
  <c r="BR243" i="31" s="1"/>
  <c r="Q243" i="31"/>
  <c r="BN243" i="31" s="1"/>
  <c r="P243" i="31"/>
  <c r="BD243" i="31" s="1"/>
  <c r="O243" i="31"/>
  <c r="CE243" i="31" s="1"/>
  <c r="F243" i="31"/>
  <c r="D243" i="31"/>
  <c r="CC242" i="31"/>
  <c r="AE242" i="31" s="1"/>
  <c r="BN242" i="31"/>
  <c r="AZ242" i="31"/>
  <c r="AW242" i="31"/>
  <c r="AD242" i="31"/>
  <c r="T242" i="31"/>
  <c r="S242" i="31"/>
  <c r="CA242" i="31" s="1"/>
  <c r="R242" i="31"/>
  <c r="Q242" i="31"/>
  <c r="BM242" i="31" s="1"/>
  <c r="P242" i="31"/>
  <c r="BE242" i="31" s="1"/>
  <c r="O242" i="31"/>
  <c r="CE242" i="31" s="1"/>
  <c r="F242" i="31"/>
  <c r="D242" i="31"/>
  <c r="AW241" i="31"/>
  <c r="Y241" i="31"/>
  <c r="S241" i="31"/>
  <c r="CB241" i="31" s="1"/>
  <c r="R241" i="31"/>
  <c r="BR241" i="31" s="1"/>
  <c r="Q241" i="31"/>
  <c r="BI241" i="31" s="1"/>
  <c r="P241" i="31"/>
  <c r="BD241" i="31" s="1"/>
  <c r="O241" i="31"/>
  <c r="AZ241" i="31" s="1"/>
  <c r="F241" i="31"/>
  <c r="D241" i="31"/>
  <c r="F240" i="31"/>
  <c r="E240" i="31"/>
  <c r="D240" i="31"/>
  <c r="G240" i="31" s="1"/>
  <c r="AT239" i="31"/>
  <c r="AB239" i="31"/>
  <c r="X239" i="31"/>
  <c r="Y239" i="31" s="1"/>
  <c r="T239" i="31"/>
  <c r="U239" i="31" s="1"/>
  <c r="F239" i="31"/>
  <c r="E239" i="31"/>
  <c r="D239" i="31"/>
  <c r="G239" i="31" s="1"/>
  <c r="BS237" i="31"/>
  <c r="BO237" i="31"/>
  <c r="BA237" i="31"/>
  <c r="W237" i="31"/>
  <c r="S237" i="31"/>
  <c r="R237" i="31"/>
  <c r="BR237" i="31" s="1"/>
  <c r="Q237" i="31"/>
  <c r="BI237" i="31" s="1"/>
  <c r="P237" i="31"/>
  <c r="O237" i="31"/>
  <c r="CE237" i="31" s="1"/>
  <c r="B237" i="31"/>
  <c r="F237" i="31" s="1"/>
  <c r="A237" i="31"/>
  <c r="D237" i="31" s="1"/>
  <c r="BL236" i="31"/>
  <c r="X236" i="31"/>
  <c r="S236" i="31"/>
  <c r="CA236" i="31" s="1"/>
  <c r="R236" i="31"/>
  <c r="BP236" i="31" s="1"/>
  <c r="Q236" i="31"/>
  <c r="BM236" i="31" s="1"/>
  <c r="P236" i="31"/>
  <c r="BD236" i="31" s="1"/>
  <c r="O236" i="31"/>
  <c r="B236" i="31"/>
  <c r="F236" i="31" s="1"/>
  <c r="A236" i="31"/>
  <c r="D236" i="31" s="1"/>
  <c r="F235" i="31"/>
  <c r="D235" i="31"/>
  <c r="BS234" i="31"/>
  <c r="BG234" i="31"/>
  <c r="BE234" i="31"/>
  <c r="AS234" i="31"/>
  <c r="AR234" i="31"/>
  <c r="Z234" i="31"/>
  <c r="W234" i="31"/>
  <c r="S234" i="31"/>
  <c r="BY234" i="31" s="1"/>
  <c r="R234" i="31"/>
  <c r="BR234" i="31" s="1"/>
  <c r="Q234" i="31"/>
  <c r="BI234" i="31" s="1"/>
  <c r="P234" i="31"/>
  <c r="BD234" i="31" s="1"/>
  <c r="O234" i="31"/>
  <c r="CC234" i="31" s="1"/>
  <c r="F234" i="31"/>
  <c r="D234" i="31"/>
  <c r="AT233" i="31"/>
  <c r="AH233" i="31"/>
  <c r="S233" i="31"/>
  <c r="BZ233" i="31" s="1"/>
  <c r="R233" i="31"/>
  <c r="BT233" i="31" s="1"/>
  <c r="Q233" i="31"/>
  <c r="BM233" i="31" s="1"/>
  <c r="P233" i="31"/>
  <c r="O233" i="31"/>
  <c r="CE233" i="31" s="1"/>
  <c r="F233" i="31"/>
  <c r="D233" i="31"/>
  <c r="BW232" i="31"/>
  <c r="AW232" i="31"/>
  <c r="AA232" i="31"/>
  <c r="S232" i="31"/>
  <c r="BY232" i="31" s="1"/>
  <c r="R232" i="31"/>
  <c r="BR232" i="31" s="1"/>
  <c r="Q232" i="31"/>
  <c r="P232" i="31"/>
  <c r="BE232" i="31" s="1"/>
  <c r="O232" i="31"/>
  <c r="AV232" i="31" s="1"/>
  <c r="F232" i="31"/>
  <c r="D232" i="31"/>
  <c r="F231" i="31"/>
  <c r="E231" i="31"/>
  <c r="D231" i="31"/>
  <c r="G231" i="31" s="1"/>
  <c r="AT230" i="31"/>
  <c r="AE230" i="31"/>
  <c r="AB230" i="31"/>
  <c r="X230" i="31"/>
  <c r="Z230" i="31" s="1"/>
  <c r="T230" i="31"/>
  <c r="U230" i="31" s="1"/>
  <c r="F230" i="31"/>
  <c r="E230" i="31"/>
  <c r="D230" i="31"/>
  <c r="G230" i="31" s="1"/>
  <c r="AW228" i="31"/>
  <c r="S228" i="31"/>
  <c r="BW228" i="31" s="1"/>
  <c r="R228" i="31"/>
  <c r="BR228" i="31" s="1"/>
  <c r="Q228" i="31"/>
  <c r="P228" i="31"/>
  <c r="BD228" i="31" s="1"/>
  <c r="O228" i="31"/>
  <c r="CC228" i="31" s="1"/>
  <c r="B228" i="31"/>
  <c r="F228" i="31" s="1"/>
  <c r="A228" i="31"/>
  <c r="D228" i="31" s="1"/>
  <c r="BD227" i="31"/>
  <c r="S227" i="31"/>
  <c r="BX227" i="31" s="1"/>
  <c r="R227" i="31"/>
  <c r="Q227" i="31"/>
  <c r="BM227" i="31" s="1"/>
  <c r="P227" i="31"/>
  <c r="BC227" i="31" s="1"/>
  <c r="O227" i="31"/>
  <c r="AX227" i="31" s="1"/>
  <c r="B227" i="31"/>
  <c r="F227" i="31" s="1"/>
  <c r="A227" i="31"/>
  <c r="D227" i="31" s="1"/>
  <c r="F226" i="31"/>
  <c r="D226" i="31"/>
  <c r="BF225" i="31"/>
  <c r="BA225" i="31"/>
  <c r="AS225" i="31"/>
  <c r="AR225" i="31"/>
  <c r="AI225" i="31"/>
  <c r="Z225" i="31"/>
  <c r="S225" i="31"/>
  <c r="BW225" i="31" s="1"/>
  <c r="R225" i="31"/>
  <c r="BQ225" i="31" s="1"/>
  <c r="Q225" i="31"/>
  <c r="AA225" i="31" s="1"/>
  <c r="P225" i="31"/>
  <c r="BD225" i="31" s="1"/>
  <c r="O225" i="31"/>
  <c r="CC225" i="31" s="1"/>
  <c r="F225" i="31"/>
  <c r="D225" i="31"/>
  <c r="S224" i="31"/>
  <c r="CB224" i="31" s="1"/>
  <c r="R224" i="31"/>
  <c r="Q224" i="31"/>
  <c r="AJ224" i="31" s="1"/>
  <c r="P224" i="31"/>
  <c r="O224" i="31"/>
  <c r="AZ224" i="31" s="1"/>
  <c r="F224" i="31"/>
  <c r="D224" i="31"/>
  <c r="BT223" i="31"/>
  <c r="BO223" i="31"/>
  <c r="S223" i="31"/>
  <c r="BW223" i="31" s="1"/>
  <c r="R223" i="31"/>
  <c r="BR223" i="31" s="1"/>
  <c r="Q223" i="31"/>
  <c r="BN223" i="31" s="1"/>
  <c r="P223" i="31"/>
  <c r="BF223" i="31" s="1"/>
  <c r="O223" i="31"/>
  <c r="AU223" i="31" s="1"/>
  <c r="F223" i="31"/>
  <c r="D223" i="31"/>
  <c r="F222" i="31"/>
  <c r="E222" i="31"/>
  <c r="D222" i="31"/>
  <c r="G222" i="31" s="1"/>
  <c r="AT221" i="31"/>
  <c r="X221" i="31"/>
  <c r="T221" i="31"/>
  <c r="F221" i="31"/>
  <c r="E221" i="31"/>
  <c r="D221" i="31"/>
  <c r="G221" i="31" s="1"/>
  <c r="S219" i="31"/>
  <c r="CB219" i="31" s="1"/>
  <c r="R219" i="31"/>
  <c r="BT219" i="31" s="1"/>
  <c r="Q219" i="31"/>
  <c r="BI219" i="31" s="1"/>
  <c r="P219" i="31"/>
  <c r="O219" i="31"/>
  <c r="AZ219" i="31" s="1"/>
  <c r="B219" i="31"/>
  <c r="F219" i="31" s="1"/>
  <c r="A219" i="31"/>
  <c r="D219" i="31" s="1"/>
  <c r="AP218" i="31"/>
  <c r="S218" i="31"/>
  <c r="BY218" i="31" s="1"/>
  <c r="R218" i="31"/>
  <c r="Q218" i="31"/>
  <c r="BM218" i="31" s="1"/>
  <c r="P218" i="31"/>
  <c r="BE218" i="31" s="1"/>
  <c r="O218" i="31"/>
  <c r="CC218" i="31" s="1"/>
  <c r="B218" i="31"/>
  <c r="F218" i="31" s="1"/>
  <c r="A218" i="31"/>
  <c r="D218" i="31" s="1"/>
  <c r="F217" i="31"/>
  <c r="D217" i="31"/>
  <c r="BF216" i="31"/>
  <c r="BA216" i="31"/>
  <c r="AS216" i="31"/>
  <c r="AR216" i="31"/>
  <c r="S216" i="31"/>
  <c r="CB216" i="31" s="1"/>
  <c r="R216" i="31"/>
  <c r="BT216" i="31" s="1"/>
  <c r="Q216" i="31"/>
  <c r="BM216" i="31" s="1"/>
  <c r="P216" i="31"/>
  <c r="BD216" i="31" s="1"/>
  <c r="O216" i="31"/>
  <c r="F216" i="31"/>
  <c r="D216" i="31"/>
  <c r="AW215" i="31"/>
  <c r="AH215" i="31"/>
  <c r="S215" i="31"/>
  <c r="R215" i="31"/>
  <c r="Q215" i="31"/>
  <c r="BK215" i="31" s="1"/>
  <c r="P215" i="31"/>
  <c r="O215" i="31"/>
  <c r="CE215" i="31" s="1"/>
  <c r="F215" i="31"/>
  <c r="D215" i="31"/>
  <c r="BS214" i="31"/>
  <c r="AI214" i="31"/>
  <c r="S214" i="31"/>
  <c r="BW214" i="31" s="1"/>
  <c r="R214" i="31"/>
  <c r="BR214" i="31" s="1"/>
  <c r="Q214" i="31"/>
  <c r="BH214" i="31" s="1"/>
  <c r="P214" i="31"/>
  <c r="BC214" i="31" s="1"/>
  <c r="O214" i="31"/>
  <c r="F214" i="31"/>
  <c r="D214" i="31"/>
  <c r="F213" i="31"/>
  <c r="E213" i="31"/>
  <c r="D213" i="31"/>
  <c r="G213" i="31" s="1"/>
  <c r="AT212" i="31"/>
  <c r="X212" i="31"/>
  <c r="Z212" i="31" s="1"/>
  <c r="T212" i="31"/>
  <c r="V212" i="31" s="1"/>
  <c r="F212" i="31"/>
  <c r="E212" i="31"/>
  <c r="D212" i="31"/>
  <c r="G212" i="31" s="1"/>
  <c r="BV210" i="31"/>
  <c r="BG210" i="31"/>
  <c r="BE210" i="31"/>
  <c r="AI210" i="31"/>
  <c r="S210" i="31"/>
  <c r="R210" i="31"/>
  <c r="BU210" i="31" s="1"/>
  <c r="Q210" i="31"/>
  <c r="P210" i="31"/>
  <c r="BD210" i="31" s="1"/>
  <c r="O210" i="31"/>
  <c r="B210" i="31"/>
  <c r="F210" i="31" s="1"/>
  <c r="A210" i="31"/>
  <c r="D210" i="31" s="1"/>
  <c r="BO209" i="31"/>
  <c r="BC209" i="31"/>
  <c r="AI209" i="31"/>
  <c r="X209" i="31"/>
  <c r="S209" i="31"/>
  <c r="R209" i="31"/>
  <c r="BP209" i="31" s="1"/>
  <c r="Q209" i="31"/>
  <c r="BL209" i="31" s="1"/>
  <c r="P209" i="31"/>
  <c r="BD209" i="31" s="1"/>
  <c r="O209" i="31"/>
  <c r="B209" i="31"/>
  <c r="F209" i="31" s="1"/>
  <c r="A209" i="31"/>
  <c r="D209" i="31" s="1"/>
  <c r="F208" i="31"/>
  <c r="D208" i="31"/>
  <c r="BZ207" i="31"/>
  <c r="BV207" i="31"/>
  <c r="AT207" i="31"/>
  <c r="AS207" i="31"/>
  <c r="AR207" i="31"/>
  <c r="S207" i="31"/>
  <c r="CA207" i="31" s="1"/>
  <c r="R207" i="31"/>
  <c r="W207" i="31" s="1"/>
  <c r="Q207" i="31"/>
  <c r="BN207" i="31" s="1"/>
  <c r="P207" i="31"/>
  <c r="O207" i="31"/>
  <c r="CE207" i="31" s="1"/>
  <c r="F207" i="31"/>
  <c r="D207" i="31"/>
  <c r="BT206" i="31"/>
  <c r="BD206" i="31"/>
  <c r="S206" i="31"/>
  <c r="R206" i="31"/>
  <c r="BU206" i="31" s="1"/>
  <c r="Q206" i="31"/>
  <c r="P206" i="31"/>
  <c r="BB206" i="31" s="1"/>
  <c r="O206" i="31"/>
  <c r="F206" i="31"/>
  <c r="D206" i="31"/>
  <c r="BS205" i="31"/>
  <c r="BP205" i="31"/>
  <c r="S205" i="31"/>
  <c r="CB205" i="31" s="1"/>
  <c r="R205" i="31"/>
  <c r="BR205" i="31" s="1"/>
  <c r="Q205" i="31"/>
  <c r="BK205" i="31" s="1"/>
  <c r="P205" i="31"/>
  <c r="O205" i="31"/>
  <c r="AV205" i="31" s="1"/>
  <c r="F205" i="31"/>
  <c r="D205" i="31"/>
  <c r="F204" i="31"/>
  <c r="E204" i="31"/>
  <c r="D204" i="31"/>
  <c r="G204" i="31" s="1"/>
  <c r="CE203" i="31"/>
  <c r="AT203" i="31"/>
  <c r="AE203" i="31"/>
  <c r="X203" i="31"/>
  <c r="Y203" i="31" s="1"/>
  <c r="T203" i="31"/>
  <c r="V203" i="31" s="1"/>
  <c r="F203" i="31"/>
  <c r="E203" i="31"/>
  <c r="D203" i="31"/>
  <c r="G203" i="31" s="1"/>
  <c r="CA201" i="31"/>
  <c r="S201" i="31"/>
  <c r="AQ201" i="31" s="1"/>
  <c r="R201" i="31"/>
  <c r="BR201" i="31" s="1"/>
  <c r="Q201" i="31"/>
  <c r="BM201" i="31" s="1"/>
  <c r="P201" i="31"/>
  <c r="BD201" i="31" s="1"/>
  <c r="O201" i="31"/>
  <c r="B201" i="31"/>
  <c r="F201" i="31" s="1"/>
  <c r="A201" i="31"/>
  <c r="D201" i="31" s="1"/>
  <c r="BD200" i="31"/>
  <c r="S200" i="31"/>
  <c r="CA200" i="31" s="1"/>
  <c r="R200" i="31"/>
  <c r="BS200" i="31" s="1"/>
  <c r="Q200" i="31"/>
  <c r="BM200" i="31" s="1"/>
  <c r="P200" i="31"/>
  <c r="AN200" i="31" s="1"/>
  <c r="O200" i="31"/>
  <c r="CE200" i="31" s="1"/>
  <c r="B200" i="31"/>
  <c r="F200" i="31" s="1"/>
  <c r="A200" i="31"/>
  <c r="D200" i="31" s="1"/>
  <c r="F199" i="31"/>
  <c r="D199" i="31"/>
  <c r="BS198" i="31"/>
  <c r="BG198" i="31"/>
  <c r="BE198" i="31"/>
  <c r="AS198" i="31"/>
  <c r="AR198" i="31"/>
  <c r="W198" i="31"/>
  <c r="S198" i="31"/>
  <c r="R198" i="31"/>
  <c r="BR198" i="31" s="1"/>
  <c r="Q198" i="31"/>
  <c r="BN198" i="31" s="1"/>
  <c r="P198" i="31"/>
  <c r="BD198" i="31" s="1"/>
  <c r="O198" i="31"/>
  <c r="CE198" i="31" s="1"/>
  <c r="F198" i="31"/>
  <c r="D198" i="31"/>
  <c r="BZ197" i="31"/>
  <c r="BX197" i="31"/>
  <c r="BJ197" i="31"/>
  <c r="AZ197" i="31"/>
  <c r="AT197" i="31"/>
  <c r="X197" i="31"/>
  <c r="T197" i="31"/>
  <c r="S197" i="31"/>
  <c r="CA197" i="31" s="1"/>
  <c r="R197" i="31"/>
  <c r="Q197" i="31"/>
  <c r="BM197" i="31" s="1"/>
  <c r="P197" i="31"/>
  <c r="BE197" i="31" s="1"/>
  <c r="O197" i="31"/>
  <c r="F197" i="31"/>
  <c r="D197" i="31"/>
  <c r="BU196" i="31"/>
  <c r="BS196" i="31"/>
  <c r="W196" i="31"/>
  <c r="S196" i="31"/>
  <c r="BY196" i="31" s="1"/>
  <c r="R196" i="31"/>
  <c r="BR196" i="31" s="1"/>
  <c r="Q196" i="31"/>
  <c r="BM196" i="31" s="1"/>
  <c r="P196" i="31"/>
  <c r="BD196" i="31" s="1"/>
  <c r="O196" i="31"/>
  <c r="AU196" i="31" s="1"/>
  <c r="F196" i="31"/>
  <c r="D196" i="31"/>
  <c r="F195" i="31"/>
  <c r="E195" i="31"/>
  <c r="D195" i="31"/>
  <c r="G195" i="31" s="1"/>
  <c r="AT194" i="31"/>
  <c r="X194" i="31"/>
  <c r="Y194" i="31" s="1"/>
  <c r="T194" i="31"/>
  <c r="U194" i="31" s="1"/>
  <c r="F194" i="31"/>
  <c r="E194" i="31"/>
  <c r="D194" i="31"/>
  <c r="G194" i="31" s="1"/>
  <c r="BQ192" i="31"/>
  <c r="W192" i="31"/>
  <c r="S192" i="31"/>
  <c r="BW192" i="31" s="1"/>
  <c r="R192" i="31"/>
  <c r="BR192" i="31" s="1"/>
  <c r="Q192" i="31"/>
  <c r="P192" i="31"/>
  <c r="AI192" i="31" s="1"/>
  <c r="O192" i="31"/>
  <c r="B192" i="31"/>
  <c r="F192" i="31" s="1"/>
  <c r="A192" i="31"/>
  <c r="D192" i="31" s="1"/>
  <c r="Z191" i="31"/>
  <c r="S191" i="31"/>
  <c r="R191" i="31"/>
  <c r="BR191" i="31" s="1"/>
  <c r="Q191" i="31"/>
  <c r="P191" i="31"/>
  <c r="BB191" i="31" s="1"/>
  <c r="O191" i="31"/>
  <c r="B191" i="31"/>
  <c r="F191" i="31" s="1"/>
  <c r="A191" i="31"/>
  <c r="D191" i="31" s="1"/>
  <c r="F190" i="31"/>
  <c r="D190" i="31"/>
  <c r="AS189" i="31"/>
  <c r="AR189" i="31"/>
  <c r="S189" i="31"/>
  <c r="CA189" i="31" s="1"/>
  <c r="R189" i="31"/>
  <c r="Q189" i="31"/>
  <c r="BI189" i="31" s="1"/>
  <c r="P189" i="31"/>
  <c r="O189" i="31"/>
  <c r="CC189" i="31" s="1"/>
  <c r="F189" i="31"/>
  <c r="D189" i="31"/>
  <c r="BR188" i="31"/>
  <c r="BJ188" i="31"/>
  <c r="AX188" i="31"/>
  <c r="AP188" i="31"/>
  <c r="AJ188" i="31"/>
  <c r="T188" i="31"/>
  <c r="S188" i="31"/>
  <c r="R188" i="31"/>
  <c r="Q188" i="31"/>
  <c r="P188" i="31"/>
  <c r="BD188" i="31" s="1"/>
  <c r="O188" i="31"/>
  <c r="CE188" i="31" s="1"/>
  <c r="F188" i="31"/>
  <c r="D188" i="31"/>
  <c r="BT187" i="31"/>
  <c r="BO187" i="31"/>
  <c r="AB187" i="31"/>
  <c r="S187" i="31"/>
  <c r="BW187" i="31" s="1"/>
  <c r="R187" i="31"/>
  <c r="Q187" i="31"/>
  <c r="BM187" i="31" s="1"/>
  <c r="P187" i="31"/>
  <c r="BA187" i="31" s="1"/>
  <c r="O187" i="31"/>
  <c r="CE187" i="31" s="1"/>
  <c r="F187" i="31"/>
  <c r="D187" i="31"/>
  <c r="F186" i="31"/>
  <c r="E186" i="31"/>
  <c r="D186" i="31"/>
  <c r="G186" i="31" s="1"/>
  <c r="AT185" i="31"/>
  <c r="AB185" i="31"/>
  <c r="X185" i="31"/>
  <c r="Y185" i="31" s="1"/>
  <c r="T185" i="31"/>
  <c r="U185" i="31" s="1"/>
  <c r="F185" i="31"/>
  <c r="E185" i="31"/>
  <c r="D185" i="31"/>
  <c r="G185" i="31" s="1"/>
  <c r="CE183" i="31"/>
  <c r="BW183" i="31"/>
  <c r="AU183" i="31"/>
  <c r="AO183" i="31"/>
  <c r="Y183" i="31"/>
  <c r="S183" i="31"/>
  <c r="CA183" i="31" s="1"/>
  <c r="R183" i="31"/>
  <c r="Q183" i="31"/>
  <c r="P183" i="31"/>
  <c r="O183" i="31"/>
  <c r="AY183" i="31" s="1"/>
  <c r="F183" i="31"/>
  <c r="B183" i="31"/>
  <c r="A183" i="31"/>
  <c r="D183" i="31" s="1"/>
  <c r="AN182" i="31"/>
  <c r="Z182" i="31"/>
  <c r="S182" i="31"/>
  <c r="R182" i="31"/>
  <c r="BR182" i="31" s="1"/>
  <c r="Q182" i="31"/>
  <c r="P182" i="31"/>
  <c r="BB182" i="31" s="1"/>
  <c r="O182" i="31"/>
  <c r="AT182" i="31" s="1"/>
  <c r="B182" i="31"/>
  <c r="F182" i="31" s="1"/>
  <c r="A182" i="31"/>
  <c r="D182" i="31" s="1"/>
  <c r="F181" i="31"/>
  <c r="D181" i="31"/>
  <c r="BM180" i="31"/>
  <c r="AY180" i="31"/>
  <c r="AS180" i="31"/>
  <c r="AR180" i="31"/>
  <c r="AL180" i="31"/>
  <c r="S180" i="31"/>
  <c r="R180" i="31"/>
  <c r="BU180" i="31" s="1"/>
  <c r="Q180" i="31"/>
  <c r="BJ180" i="31" s="1"/>
  <c r="P180" i="31"/>
  <c r="BD180" i="31" s="1"/>
  <c r="O180" i="31"/>
  <c r="F180" i="31"/>
  <c r="D180" i="31"/>
  <c r="CB179" i="31"/>
  <c r="BY179" i="31"/>
  <c r="BV179" i="31"/>
  <c r="X179" i="31"/>
  <c r="S179" i="31"/>
  <c r="CA179" i="31" s="1"/>
  <c r="R179" i="31"/>
  <c r="BU179" i="31" s="1"/>
  <c r="Q179" i="31"/>
  <c r="BL179" i="31" s="1"/>
  <c r="P179" i="31"/>
  <c r="BF179" i="31" s="1"/>
  <c r="O179" i="31"/>
  <c r="F179" i="31"/>
  <c r="D179" i="31"/>
  <c r="CC178" i="31"/>
  <c r="BK178" i="31"/>
  <c r="BH178" i="31"/>
  <c r="AW178" i="31"/>
  <c r="AE178" i="31"/>
  <c r="T178" i="31"/>
  <c r="S178" i="31"/>
  <c r="R178" i="31"/>
  <c r="BR178" i="31" s="1"/>
  <c r="Q178" i="31"/>
  <c r="BM178" i="31" s="1"/>
  <c r="P178" i="31"/>
  <c r="BE178" i="31" s="1"/>
  <c r="O178" i="31"/>
  <c r="AZ178" i="31" s="1"/>
  <c r="F178" i="31"/>
  <c r="D178" i="31"/>
  <c r="F177" i="31"/>
  <c r="E177" i="31"/>
  <c r="D177" i="31"/>
  <c r="G177" i="31" s="1"/>
  <c r="CE176" i="31"/>
  <c r="AT176" i="31"/>
  <c r="AE176" i="31"/>
  <c r="X176" i="31"/>
  <c r="Z176" i="31" s="1"/>
  <c r="T176" i="31"/>
  <c r="V176" i="31" s="1"/>
  <c r="F176" i="31"/>
  <c r="E176" i="31"/>
  <c r="D176" i="31"/>
  <c r="G176" i="31" s="1"/>
  <c r="CA174" i="31"/>
  <c r="S174" i="31"/>
  <c r="BZ174" i="31" s="1"/>
  <c r="R174" i="31"/>
  <c r="BS174" i="31" s="1"/>
  <c r="Q174" i="31"/>
  <c r="BJ174" i="31" s="1"/>
  <c r="P174" i="31"/>
  <c r="BA174" i="31" s="1"/>
  <c r="O174" i="31"/>
  <c r="B174" i="31"/>
  <c r="F174" i="31" s="1"/>
  <c r="A174" i="31"/>
  <c r="D174" i="31" s="1"/>
  <c r="BZ173" i="31"/>
  <c r="BJ173" i="31"/>
  <c r="AV173" i="31"/>
  <c r="AC173" i="31"/>
  <c r="T173" i="31"/>
  <c r="S173" i="31"/>
  <c r="CA173" i="31" s="1"/>
  <c r="R173" i="31"/>
  <c r="BQ173" i="31" s="1"/>
  <c r="Q173" i="31"/>
  <c r="BN173" i="31" s="1"/>
  <c r="P173" i="31"/>
  <c r="BD173" i="31" s="1"/>
  <c r="O173" i="31"/>
  <c r="CE173" i="31" s="1"/>
  <c r="B173" i="31"/>
  <c r="F173" i="31" s="1"/>
  <c r="A173" i="31"/>
  <c r="D173" i="31" s="1"/>
  <c r="F172" i="31"/>
  <c r="D172" i="31"/>
  <c r="BW171" i="31"/>
  <c r="AS171" i="31"/>
  <c r="AR171" i="31"/>
  <c r="X171" i="31"/>
  <c r="S171" i="31"/>
  <c r="CB171" i="31" s="1"/>
  <c r="R171" i="31"/>
  <c r="BR171" i="31" s="1"/>
  <c r="Q171" i="31"/>
  <c r="BK171" i="31" s="1"/>
  <c r="P171" i="31"/>
  <c r="BE171" i="31" s="1"/>
  <c r="O171" i="31"/>
  <c r="T171" i="31" s="1"/>
  <c r="F171" i="31"/>
  <c r="D171" i="31"/>
  <c r="S170" i="31"/>
  <c r="BY170" i="31" s="1"/>
  <c r="R170" i="31"/>
  <c r="BR170" i="31" s="1"/>
  <c r="Q170" i="31"/>
  <c r="BM170" i="31" s="1"/>
  <c r="P170" i="31"/>
  <c r="BD170" i="31" s="1"/>
  <c r="O170" i="31"/>
  <c r="CC170" i="31" s="1"/>
  <c r="F170" i="31"/>
  <c r="D170" i="31"/>
  <c r="S169" i="31"/>
  <c r="CA169" i="31" s="1"/>
  <c r="R169" i="31"/>
  <c r="BT169" i="31" s="1"/>
  <c r="Q169" i="31"/>
  <c r="BM169" i="31" s="1"/>
  <c r="P169" i="31"/>
  <c r="BD169" i="31" s="1"/>
  <c r="O169" i="31"/>
  <c r="CE169" i="31" s="1"/>
  <c r="F169" i="31"/>
  <c r="D169" i="31"/>
  <c r="F168" i="31"/>
  <c r="E168" i="31"/>
  <c r="D168" i="31"/>
  <c r="G168" i="31" s="1"/>
  <c r="CE167" i="31"/>
  <c r="AT167" i="31"/>
  <c r="AB167" i="31"/>
  <c r="X167" i="31"/>
  <c r="Z167" i="31" s="1"/>
  <c r="T167" i="31"/>
  <c r="V167" i="31" s="1"/>
  <c r="F167" i="31"/>
  <c r="E167" i="31"/>
  <c r="D167" i="31"/>
  <c r="G167" i="31" s="1"/>
  <c r="BF165" i="31"/>
  <c r="S165" i="31"/>
  <c r="CA165" i="31" s="1"/>
  <c r="R165" i="31"/>
  <c r="BT165" i="31" s="1"/>
  <c r="Q165" i="31"/>
  <c r="BM165" i="31" s="1"/>
  <c r="P165" i="31"/>
  <c r="BD165" i="31" s="1"/>
  <c r="O165" i="31"/>
  <c r="CE165" i="31" s="1"/>
  <c r="B165" i="31"/>
  <c r="F165" i="31" s="1"/>
  <c r="A165" i="31"/>
  <c r="D165" i="31" s="1"/>
  <c r="BU164" i="31"/>
  <c r="BQ164" i="31"/>
  <c r="BB164" i="31"/>
  <c r="Z164" i="31"/>
  <c r="W164" i="31"/>
  <c r="S164" i="31"/>
  <c r="AC164" i="31" s="1"/>
  <c r="R164" i="31"/>
  <c r="BR164" i="31" s="1"/>
  <c r="Q164" i="31"/>
  <c r="BK164" i="31" s="1"/>
  <c r="P164" i="31"/>
  <c r="BD164" i="31" s="1"/>
  <c r="O164" i="31"/>
  <c r="CC164" i="31" s="1"/>
  <c r="B164" i="31"/>
  <c r="F164" i="31" s="1"/>
  <c r="A164" i="31"/>
  <c r="D164" i="31" s="1"/>
  <c r="F163" i="31"/>
  <c r="D163" i="31"/>
  <c r="BY162" i="31"/>
  <c r="BV162" i="31"/>
  <c r="AV162" i="31"/>
  <c r="AS162" i="31"/>
  <c r="AR162" i="31"/>
  <c r="AL162" i="31"/>
  <c r="T162" i="31"/>
  <c r="S162" i="31"/>
  <c r="CA162" i="31" s="1"/>
  <c r="R162" i="31"/>
  <c r="BP162" i="31" s="1"/>
  <c r="Q162" i="31"/>
  <c r="P162" i="31"/>
  <c r="BD162" i="31" s="1"/>
  <c r="O162" i="31"/>
  <c r="CE162" i="31" s="1"/>
  <c r="F162" i="31"/>
  <c r="D162" i="31"/>
  <c r="S161" i="31"/>
  <c r="BX161" i="31" s="1"/>
  <c r="R161" i="31"/>
  <c r="BR161" i="31" s="1"/>
  <c r="Q161" i="31"/>
  <c r="BK161" i="31" s="1"/>
  <c r="P161" i="31"/>
  <c r="BC161" i="31" s="1"/>
  <c r="O161" i="31"/>
  <c r="CC161" i="31" s="1"/>
  <c r="F161" i="31"/>
  <c r="D161" i="31"/>
  <c r="CA160" i="31"/>
  <c r="AU160" i="31"/>
  <c r="S160" i="31"/>
  <c r="CB160" i="31" s="1"/>
  <c r="R160" i="31"/>
  <c r="BR160" i="31" s="1"/>
  <c r="Q160" i="31"/>
  <c r="P160" i="31"/>
  <c r="BD160" i="31" s="1"/>
  <c r="O160" i="31"/>
  <c r="AV160" i="31" s="1"/>
  <c r="F160" i="31"/>
  <c r="D160" i="31"/>
  <c r="F159" i="31"/>
  <c r="E159" i="31"/>
  <c r="D159" i="31"/>
  <c r="G159" i="31" s="1"/>
  <c r="CE158" i="31"/>
  <c r="AT158" i="31"/>
  <c r="AB158" i="31"/>
  <c r="X158" i="31"/>
  <c r="Z158" i="31" s="1"/>
  <c r="T158" i="31"/>
  <c r="V158" i="31" s="1"/>
  <c r="F158" i="31"/>
  <c r="E158" i="31"/>
  <c r="D158" i="31"/>
  <c r="G158" i="31" s="1"/>
  <c r="S156" i="31"/>
  <c r="BX156" i="31" s="1"/>
  <c r="R156" i="31"/>
  <c r="BU156" i="31" s="1"/>
  <c r="Q156" i="31"/>
  <c r="BJ156" i="31" s="1"/>
  <c r="P156" i="31"/>
  <c r="BF156" i="31" s="1"/>
  <c r="O156" i="31"/>
  <c r="CC156" i="31" s="1"/>
  <c r="B156" i="31"/>
  <c r="F156" i="31" s="1"/>
  <c r="A156" i="31"/>
  <c r="D156" i="31" s="1"/>
  <c r="Z155" i="31"/>
  <c r="S155" i="31"/>
  <c r="CA155" i="31" s="1"/>
  <c r="R155" i="31"/>
  <c r="BT155" i="31" s="1"/>
  <c r="Q155" i="31"/>
  <c r="BM155" i="31" s="1"/>
  <c r="P155" i="31"/>
  <c r="BD155" i="31" s="1"/>
  <c r="O155" i="31"/>
  <c r="CE155" i="31" s="1"/>
  <c r="B155" i="31"/>
  <c r="F155" i="31" s="1"/>
  <c r="A155" i="31"/>
  <c r="D155" i="31" s="1"/>
  <c r="F154" i="31"/>
  <c r="D154" i="31"/>
  <c r="BU153" i="31"/>
  <c r="BQ153" i="31"/>
  <c r="BG153" i="31"/>
  <c r="BE153" i="31"/>
  <c r="AS153" i="31"/>
  <c r="AR153" i="31"/>
  <c r="Z153" i="31"/>
  <c r="W153" i="31"/>
  <c r="S153" i="31"/>
  <c r="CA153" i="31" s="1"/>
  <c r="R153" i="31"/>
  <c r="BR153" i="31" s="1"/>
  <c r="Q153" i="31"/>
  <c r="BK153" i="31" s="1"/>
  <c r="P153" i="31"/>
  <c r="BD153" i="31" s="1"/>
  <c r="O153" i="31"/>
  <c r="CE153" i="31" s="1"/>
  <c r="F153" i="31"/>
  <c r="D153" i="31"/>
  <c r="BZ152" i="31"/>
  <c r="BX152" i="31"/>
  <c r="BN152" i="31"/>
  <c r="BJ152" i="31"/>
  <c r="X152" i="31"/>
  <c r="S152" i="31"/>
  <c r="CA152" i="31" s="1"/>
  <c r="R152" i="31"/>
  <c r="BR152" i="31" s="1"/>
  <c r="Q152" i="31"/>
  <c r="BM152" i="31" s="1"/>
  <c r="P152" i="31"/>
  <c r="BF152" i="31" s="1"/>
  <c r="O152" i="31"/>
  <c r="F152" i="31"/>
  <c r="D152" i="31"/>
  <c r="BK151" i="31"/>
  <c r="S151" i="31"/>
  <c r="BY151" i="31" s="1"/>
  <c r="R151" i="31"/>
  <c r="BR151" i="31" s="1"/>
  <c r="Q151" i="31"/>
  <c r="BM151" i="31" s="1"/>
  <c r="P151" i="31"/>
  <c r="BD151" i="31" s="1"/>
  <c r="O151" i="31"/>
  <c r="CC151" i="31" s="1"/>
  <c r="F151" i="31"/>
  <c r="D151" i="31"/>
  <c r="F150" i="31"/>
  <c r="E150" i="31"/>
  <c r="D150" i="31"/>
  <c r="G150" i="31" s="1"/>
  <c r="AT149" i="31"/>
  <c r="X149" i="31"/>
  <c r="Z149" i="31" s="1"/>
  <c r="T149" i="31"/>
  <c r="V149" i="31" s="1"/>
  <c r="F149" i="31"/>
  <c r="E149" i="31"/>
  <c r="D149" i="31"/>
  <c r="G149" i="31" s="1"/>
  <c r="AC147" i="31"/>
  <c r="S147" i="31"/>
  <c r="CA147" i="31" s="1"/>
  <c r="R147" i="31"/>
  <c r="BR147" i="31" s="1"/>
  <c r="Q147" i="31"/>
  <c r="AO147" i="31" s="1"/>
  <c r="P147" i="31"/>
  <c r="BD147" i="31" s="1"/>
  <c r="O147" i="31"/>
  <c r="B147" i="31"/>
  <c r="F147" i="31" s="1"/>
  <c r="A147" i="31"/>
  <c r="D147" i="31" s="1"/>
  <c r="CB146" i="31"/>
  <c r="BX146" i="31"/>
  <c r="BN146" i="31"/>
  <c r="BK146" i="31"/>
  <c r="AA146" i="31"/>
  <c r="X146" i="31"/>
  <c r="S146" i="31"/>
  <c r="CA146" i="31" s="1"/>
  <c r="R146" i="31"/>
  <c r="BR146" i="31" s="1"/>
  <c r="Q146" i="31"/>
  <c r="BM146" i="31" s="1"/>
  <c r="P146" i="31"/>
  <c r="BD146" i="31" s="1"/>
  <c r="O146" i="31"/>
  <c r="F146" i="31"/>
  <c r="B146" i="31"/>
  <c r="A146" i="31"/>
  <c r="D146" i="31" s="1"/>
  <c r="F145" i="31"/>
  <c r="D145" i="31"/>
  <c r="BS144" i="31"/>
  <c r="AS144" i="31"/>
  <c r="AR144" i="31"/>
  <c r="S144" i="31"/>
  <c r="AQ144" i="31" s="1"/>
  <c r="R144" i="31"/>
  <c r="BR144" i="31" s="1"/>
  <c r="Q144" i="31"/>
  <c r="BI144" i="31" s="1"/>
  <c r="P144" i="31"/>
  <c r="O144" i="31"/>
  <c r="AM144" i="31" s="1"/>
  <c r="F144" i="31"/>
  <c r="D144" i="31"/>
  <c r="BT143" i="31"/>
  <c r="BF143" i="31"/>
  <c r="S143" i="31"/>
  <c r="CA143" i="31" s="1"/>
  <c r="R143" i="31"/>
  <c r="BR143" i="31" s="1"/>
  <c r="Q143" i="31"/>
  <c r="BM143" i="31" s="1"/>
  <c r="P143" i="31"/>
  <c r="BD143" i="31" s="1"/>
  <c r="O143" i="31"/>
  <c r="CE143" i="31" s="1"/>
  <c r="F143" i="31"/>
  <c r="D143" i="31"/>
  <c r="S142" i="31"/>
  <c r="BW142" i="31" s="1"/>
  <c r="R142" i="31"/>
  <c r="BR142" i="31" s="1"/>
  <c r="Q142" i="31"/>
  <c r="P142" i="31"/>
  <c r="BD142" i="31" s="1"/>
  <c r="O142" i="31"/>
  <c r="CE142" i="31" s="1"/>
  <c r="F142" i="31"/>
  <c r="D142" i="31"/>
  <c r="F141" i="31"/>
  <c r="E141" i="31"/>
  <c r="D141" i="31"/>
  <c r="G141" i="31" s="1"/>
  <c r="AT140" i="31"/>
  <c r="X140" i="31"/>
  <c r="Y140" i="31" s="1"/>
  <c r="T140" i="31"/>
  <c r="U140" i="31" s="1"/>
  <c r="F140" i="31"/>
  <c r="E140" i="31"/>
  <c r="D140" i="31"/>
  <c r="G140" i="31" s="1"/>
  <c r="AQ138" i="31"/>
  <c r="AA138" i="31"/>
  <c r="S138" i="31"/>
  <c r="CA138" i="31" s="1"/>
  <c r="R138" i="31"/>
  <c r="BR138" i="31" s="1"/>
  <c r="Q138" i="31"/>
  <c r="BI138" i="31" s="1"/>
  <c r="P138" i="31"/>
  <c r="BD138" i="31" s="1"/>
  <c r="O138" i="31"/>
  <c r="B138" i="31"/>
  <c r="F138" i="31" s="1"/>
  <c r="A138" i="31"/>
  <c r="D138" i="31" s="1"/>
  <c r="BN137" i="31"/>
  <c r="AV137" i="31"/>
  <c r="AH137" i="31"/>
  <c r="S137" i="31"/>
  <c r="CA137" i="31" s="1"/>
  <c r="R137" i="31"/>
  <c r="BT137" i="31" s="1"/>
  <c r="Q137" i="31"/>
  <c r="P137" i="31"/>
  <c r="BB137" i="31" s="1"/>
  <c r="O137" i="31"/>
  <c r="CE137" i="31" s="1"/>
  <c r="B137" i="31"/>
  <c r="F137" i="31" s="1"/>
  <c r="A137" i="31"/>
  <c r="D137" i="31" s="1"/>
  <c r="F136" i="31"/>
  <c r="D136" i="31"/>
  <c r="BU135" i="31"/>
  <c r="AS135" i="31"/>
  <c r="AR135" i="31"/>
  <c r="S135" i="31"/>
  <c r="CA135" i="31" s="1"/>
  <c r="R135" i="31"/>
  <c r="BR135" i="31" s="1"/>
  <c r="Q135" i="31"/>
  <c r="BI135" i="31" s="1"/>
  <c r="P135" i="31"/>
  <c r="O135" i="31"/>
  <c r="CC135" i="31" s="1"/>
  <c r="F135" i="31"/>
  <c r="D135" i="31"/>
  <c r="S134" i="31"/>
  <c r="CA134" i="31" s="1"/>
  <c r="R134" i="31"/>
  <c r="BQ134" i="31" s="1"/>
  <c r="Q134" i="31"/>
  <c r="BN134" i="31" s="1"/>
  <c r="P134" i="31"/>
  <c r="BD134" i="31" s="1"/>
  <c r="O134" i="31"/>
  <c r="CE134" i="31" s="1"/>
  <c r="F134" i="31"/>
  <c r="D134" i="31"/>
  <c r="BT133" i="31"/>
  <c r="BQ133" i="31"/>
  <c r="W133" i="31"/>
  <c r="S133" i="31"/>
  <c r="BX133" i="31" s="1"/>
  <c r="R133" i="31"/>
  <c r="BR133" i="31" s="1"/>
  <c r="Q133" i="31"/>
  <c r="BK133" i="31" s="1"/>
  <c r="P133" i="31"/>
  <c r="BC133" i="31" s="1"/>
  <c r="O133" i="31"/>
  <c r="CC133" i="31" s="1"/>
  <c r="F133" i="31"/>
  <c r="D133" i="31"/>
  <c r="F132" i="31"/>
  <c r="E132" i="31"/>
  <c r="D132" i="31"/>
  <c r="G132" i="31" s="1"/>
  <c r="AT131" i="31"/>
  <c r="X131" i="31"/>
  <c r="Z131" i="31" s="1"/>
  <c r="T131" i="31"/>
  <c r="V131" i="31" s="1"/>
  <c r="F131" i="31"/>
  <c r="E131" i="31"/>
  <c r="D131" i="31"/>
  <c r="G131" i="31" s="1"/>
  <c r="BQ129" i="31"/>
  <c r="BG129" i="31"/>
  <c r="BE129" i="31"/>
  <c r="Z129" i="31"/>
  <c r="S129" i="31"/>
  <c r="BY129" i="31" s="1"/>
  <c r="R129" i="31"/>
  <c r="BR129" i="31" s="1"/>
  <c r="Q129" i="31"/>
  <c r="BK129" i="31" s="1"/>
  <c r="P129" i="31"/>
  <c r="BD129" i="31" s="1"/>
  <c r="O129" i="31"/>
  <c r="AX129" i="31" s="1"/>
  <c r="B129" i="31"/>
  <c r="F129" i="31" s="1"/>
  <c r="A129" i="31"/>
  <c r="D129" i="31" s="1"/>
  <c r="BJ128" i="31"/>
  <c r="AZ128" i="31"/>
  <c r="AA128" i="31"/>
  <c r="S128" i="31"/>
  <c r="CA128" i="31" s="1"/>
  <c r="R128" i="31"/>
  <c r="BR128" i="31" s="1"/>
  <c r="Q128" i="31"/>
  <c r="BM128" i="31" s="1"/>
  <c r="P128" i="31"/>
  <c r="BD128" i="31" s="1"/>
  <c r="O128" i="31"/>
  <c r="T128" i="31" s="1"/>
  <c r="F128" i="31"/>
  <c r="B128" i="31"/>
  <c r="A128" i="31"/>
  <c r="D128" i="31" s="1"/>
  <c r="F127" i="31"/>
  <c r="D127" i="31"/>
  <c r="AS126" i="31"/>
  <c r="AR126" i="31"/>
  <c r="S126" i="31"/>
  <c r="BW126" i="31" s="1"/>
  <c r="R126" i="31"/>
  <c r="BS126" i="31" s="1"/>
  <c r="Q126" i="31"/>
  <c r="BI126" i="31" s="1"/>
  <c r="P126" i="31"/>
  <c r="BD126" i="31" s="1"/>
  <c r="O126" i="31"/>
  <c r="CC126" i="31" s="1"/>
  <c r="F126" i="31"/>
  <c r="D126" i="31"/>
  <c r="BY125" i="31"/>
  <c r="BV125" i="31"/>
  <c r="AX125" i="31"/>
  <c r="AL125" i="31"/>
  <c r="AH125" i="31"/>
  <c r="T125" i="31"/>
  <c r="S125" i="31"/>
  <c r="CA125" i="31" s="1"/>
  <c r="R125" i="31"/>
  <c r="BR125" i="31" s="1"/>
  <c r="Q125" i="31"/>
  <c r="P125" i="31"/>
  <c r="BF125" i="31" s="1"/>
  <c r="O125" i="31"/>
  <c r="CE125" i="31" s="1"/>
  <c r="F125" i="31"/>
  <c r="D125" i="31"/>
  <c r="BK124" i="31"/>
  <c r="AA124" i="31"/>
  <c r="S124" i="31"/>
  <c r="BY124" i="31" s="1"/>
  <c r="R124" i="31"/>
  <c r="BR124" i="31" s="1"/>
  <c r="Q124" i="31"/>
  <c r="BM124" i="31" s="1"/>
  <c r="P124" i="31"/>
  <c r="BD124" i="31" s="1"/>
  <c r="O124" i="31"/>
  <c r="CC124" i="31" s="1"/>
  <c r="F124" i="31"/>
  <c r="D124" i="31"/>
  <c r="F123" i="31"/>
  <c r="E123" i="31"/>
  <c r="D123" i="31"/>
  <c r="G123" i="31" s="1"/>
  <c r="AT122" i="31"/>
  <c r="X122" i="31"/>
  <c r="Z122" i="31" s="1"/>
  <c r="T122" i="31"/>
  <c r="V122" i="31" s="1"/>
  <c r="F122" i="31"/>
  <c r="E122" i="31"/>
  <c r="D122" i="31"/>
  <c r="G122" i="31" s="1"/>
  <c r="BU120" i="31"/>
  <c r="BQ120" i="31"/>
  <c r="Z120" i="31"/>
  <c r="W120" i="31"/>
  <c r="S120" i="31"/>
  <c r="CA120" i="31" s="1"/>
  <c r="R120" i="31"/>
  <c r="BR120" i="31" s="1"/>
  <c r="Q120" i="31"/>
  <c r="BK120" i="31" s="1"/>
  <c r="P120" i="31"/>
  <c r="O120" i="31"/>
  <c r="CE120" i="31" s="1"/>
  <c r="B120" i="31"/>
  <c r="F120" i="31" s="1"/>
  <c r="A120" i="31"/>
  <c r="D120" i="31" s="1"/>
  <c r="BF119" i="31"/>
  <c r="Z119" i="31"/>
  <c r="S119" i="31"/>
  <c r="CA119" i="31" s="1"/>
  <c r="R119" i="31"/>
  <c r="BT119" i="31" s="1"/>
  <c r="Q119" i="31"/>
  <c r="BM119" i="31" s="1"/>
  <c r="P119" i="31"/>
  <c r="BD119" i="31" s="1"/>
  <c r="O119" i="31"/>
  <c r="CE119" i="31" s="1"/>
  <c r="B119" i="31"/>
  <c r="F119" i="31" s="1"/>
  <c r="A119" i="31"/>
  <c r="D119" i="31" s="1"/>
  <c r="F118" i="31"/>
  <c r="D118" i="31"/>
  <c r="BG117" i="31"/>
  <c r="BE117" i="31"/>
  <c r="BB117" i="31"/>
  <c r="AS117" i="31"/>
  <c r="AR117" i="31"/>
  <c r="Z117" i="31"/>
  <c r="W117" i="31"/>
  <c r="S117" i="31"/>
  <c r="CA117" i="31" s="1"/>
  <c r="R117" i="31"/>
  <c r="BR117" i="31" s="1"/>
  <c r="Q117" i="31"/>
  <c r="BK117" i="31" s="1"/>
  <c r="P117" i="31"/>
  <c r="BD117" i="31" s="1"/>
  <c r="O117" i="31"/>
  <c r="CE117" i="31" s="1"/>
  <c r="F117" i="31"/>
  <c r="D117" i="31"/>
  <c r="BN116" i="31"/>
  <c r="BJ116" i="31"/>
  <c r="AZ116" i="31"/>
  <c r="X116" i="31"/>
  <c r="T116" i="31"/>
  <c r="S116" i="31"/>
  <c r="CA116" i="31" s="1"/>
  <c r="R116" i="31"/>
  <c r="BR116" i="31" s="1"/>
  <c r="Q116" i="31"/>
  <c r="BM116" i="31" s="1"/>
  <c r="P116" i="31"/>
  <c r="BF116" i="31" s="1"/>
  <c r="O116" i="31"/>
  <c r="F116" i="31"/>
  <c r="D116" i="31"/>
  <c r="S115" i="31"/>
  <c r="BY115" i="31" s="1"/>
  <c r="R115" i="31"/>
  <c r="BR115" i="31" s="1"/>
  <c r="Q115" i="31"/>
  <c r="P115" i="31"/>
  <c r="BD115" i="31" s="1"/>
  <c r="O115" i="31"/>
  <c r="CC115" i="31" s="1"/>
  <c r="F115" i="31"/>
  <c r="D115" i="31"/>
  <c r="F114" i="31"/>
  <c r="E114" i="31"/>
  <c r="D114" i="31"/>
  <c r="G114" i="31" s="1"/>
  <c r="AT113" i="31"/>
  <c r="AB113" i="31"/>
  <c r="X113" i="31"/>
  <c r="Z113" i="31" s="1"/>
  <c r="T113" i="31"/>
  <c r="V113" i="31" s="1"/>
  <c r="F113" i="31"/>
  <c r="E113" i="31"/>
  <c r="D113" i="31"/>
  <c r="G113" i="31" s="1"/>
  <c r="BG111" i="31"/>
  <c r="BE111" i="31"/>
  <c r="BB111" i="31"/>
  <c r="S111" i="31"/>
  <c r="CA111" i="31" s="1"/>
  <c r="R111" i="31"/>
  <c r="Q111" i="31"/>
  <c r="BK111" i="31" s="1"/>
  <c r="P111" i="31"/>
  <c r="BD111" i="31" s="1"/>
  <c r="O111" i="31"/>
  <c r="CE111" i="31" s="1"/>
  <c r="B111" i="31"/>
  <c r="F111" i="31" s="1"/>
  <c r="A111" i="31"/>
  <c r="D111" i="31" s="1"/>
  <c r="BF110" i="31"/>
  <c r="S110" i="31"/>
  <c r="CA110" i="31" s="1"/>
  <c r="R110" i="31"/>
  <c r="BT110" i="31" s="1"/>
  <c r="Q110" i="31"/>
  <c r="BM110" i="31" s="1"/>
  <c r="P110" i="31"/>
  <c r="O110" i="31"/>
  <c r="CE110" i="31" s="1"/>
  <c r="B110" i="31"/>
  <c r="F110" i="31" s="1"/>
  <c r="A110" i="31"/>
  <c r="D110" i="31" s="1"/>
  <c r="F109" i="31"/>
  <c r="D109" i="31"/>
  <c r="BU108" i="31"/>
  <c r="BQ108" i="31"/>
  <c r="AS108" i="31"/>
  <c r="AR108" i="31"/>
  <c r="S108" i="31"/>
  <c r="R108" i="31"/>
  <c r="BR108" i="31" s="1"/>
  <c r="Q108" i="31"/>
  <c r="BK108" i="31" s="1"/>
  <c r="P108" i="31"/>
  <c r="O108" i="31"/>
  <c r="F108" i="31"/>
  <c r="D108" i="31"/>
  <c r="CC107" i="31"/>
  <c r="BZ107" i="31"/>
  <c r="BX107" i="31"/>
  <c r="AW107" i="31"/>
  <c r="AT107" i="31"/>
  <c r="AD107" i="31"/>
  <c r="S107" i="31"/>
  <c r="CA107" i="31" s="1"/>
  <c r="R107" i="31"/>
  <c r="Q107" i="31"/>
  <c r="AJ107" i="31" s="1"/>
  <c r="P107" i="31"/>
  <c r="O107" i="31"/>
  <c r="CE107" i="31" s="1"/>
  <c r="F107" i="31"/>
  <c r="D107" i="31"/>
  <c r="BU106" i="31"/>
  <c r="BS106" i="31"/>
  <c r="BP106" i="31"/>
  <c r="AK106" i="31"/>
  <c r="AB106" i="31"/>
  <c r="W106" i="31"/>
  <c r="S106" i="31"/>
  <c r="R106" i="31"/>
  <c r="BR106" i="31" s="1"/>
  <c r="Q106" i="31"/>
  <c r="BK106" i="31" s="1"/>
  <c r="P106" i="31"/>
  <c r="BD106" i="31" s="1"/>
  <c r="O106" i="31"/>
  <c r="CE106" i="31" s="1"/>
  <c r="F106" i="31"/>
  <c r="D106" i="31"/>
  <c r="F105" i="31"/>
  <c r="E105" i="31"/>
  <c r="D105" i="31"/>
  <c r="G105" i="31" s="1"/>
  <c r="AT104" i="31"/>
  <c r="X104" i="31"/>
  <c r="T104" i="31"/>
  <c r="F104" i="31"/>
  <c r="E104" i="31"/>
  <c r="D104" i="31"/>
  <c r="G104" i="31" s="1"/>
  <c r="BY102" i="31"/>
  <c r="AW102" i="31"/>
  <c r="AC102" i="31"/>
  <c r="S102" i="31"/>
  <c r="CA102" i="31" s="1"/>
  <c r="R102" i="31"/>
  <c r="BS102" i="31" s="1"/>
  <c r="Q102" i="31"/>
  <c r="BM102" i="31" s="1"/>
  <c r="P102" i="31"/>
  <c r="BG102" i="31" s="1"/>
  <c r="O102" i="31"/>
  <c r="CE102" i="31" s="1"/>
  <c r="B102" i="31"/>
  <c r="F102" i="31" s="1"/>
  <c r="A102" i="31"/>
  <c r="D102" i="31" s="1"/>
  <c r="CB101" i="31"/>
  <c r="BX101" i="31"/>
  <c r="AZ101" i="31"/>
  <c r="AV101" i="31"/>
  <c r="AL101" i="31"/>
  <c r="AH101" i="31"/>
  <c r="S101" i="31"/>
  <c r="CA101" i="31" s="1"/>
  <c r="R101" i="31"/>
  <c r="BR101" i="31" s="1"/>
  <c r="Q101" i="31"/>
  <c r="P101" i="31"/>
  <c r="O101" i="31"/>
  <c r="CE101" i="31" s="1"/>
  <c r="B101" i="31"/>
  <c r="F101" i="31" s="1"/>
  <c r="A101" i="31"/>
  <c r="D101" i="31" s="1"/>
  <c r="F100" i="31"/>
  <c r="D100" i="31"/>
  <c r="AS99" i="31"/>
  <c r="AR99" i="31"/>
  <c r="AQ99" i="31"/>
  <c r="AM99" i="31"/>
  <c r="S99" i="31"/>
  <c r="CA99" i="31" s="1"/>
  <c r="R99" i="31"/>
  <c r="BS99" i="31" s="1"/>
  <c r="Q99" i="31"/>
  <c r="P99" i="31"/>
  <c r="BC99" i="31" s="1"/>
  <c r="O99" i="31"/>
  <c r="AY99" i="31" s="1"/>
  <c r="F99" i="31"/>
  <c r="D99" i="31"/>
  <c r="BY98" i="31"/>
  <c r="BL98" i="31"/>
  <c r="AX98" i="31"/>
  <c r="S98" i="31"/>
  <c r="AL98" i="31" s="1"/>
  <c r="R98" i="31"/>
  <c r="BT98" i="31" s="1"/>
  <c r="Q98" i="31"/>
  <c r="V98" i="31" s="1"/>
  <c r="P98" i="31"/>
  <c r="BF98" i="31" s="1"/>
  <c r="O98" i="31"/>
  <c r="F98" i="31"/>
  <c r="D98" i="31"/>
  <c r="CC97" i="31"/>
  <c r="AE97" i="31" s="1"/>
  <c r="AQ97" i="31"/>
  <c r="AK97" i="31"/>
  <c r="S97" i="31"/>
  <c r="R97" i="31"/>
  <c r="BT97" i="31" s="1"/>
  <c r="Q97" i="31"/>
  <c r="P97" i="31"/>
  <c r="BD97" i="31" s="1"/>
  <c r="O97" i="31"/>
  <c r="F97" i="31"/>
  <c r="D97" i="31"/>
  <c r="F96" i="31"/>
  <c r="E96" i="31"/>
  <c r="D96" i="31"/>
  <c r="G96" i="31" s="1"/>
  <c r="AT95" i="31"/>
  <c r="X95" i="31"/>
  <c r="Y95" i="31" s="1"/>
  <c r="T95" i="31"/>
  <c r="U95" i="31" s="1"/>
  <c r="F95" i="31"/>
  <c r="E95" i="31"/>
  <c r="D95" i="31"/>
  <c r="G95" i="31" s="1"/>
  <c r="BE93" i="31"/>
  <c r="BB93" i="31"/>
  <c r="S93" i="31"/>
  <c r="BW93" i="31" s="1"/>
  <c r="R93" i="31"/>
  <c r="Q93" i="31"/>
  <c r="AO93" i="31" s="1"/>
  <c r="P93" i="31"/>
  <c r="BD93" i="31" s="1"/>
  <c r="O93" i="31"/>
  <c r="CE93" i="31" s="1"/>
  <c r="B93" i="31"/>
  <c r="F93" i="31" s="1"/>
  <c r="A93" i="31"/>
  <c r="D93" i="31" s="1"/>
  <c r="CB92" i="31"/>
  <c r="BX92" i="31"/>
  <c r="AZ92" i="31"/>
  <c r="AV92" i="31"/>
  <c r="AL92" i="31"/>
  <c r="AH92" i="31"/>
  <c r="S92" i="31"/>
  <c r="CA92" i="31" s="1"/>
  <c r="R92" i="31"/>
  <c r="AB92" i="31" s="1"/>
  <c r="Q92" i="31"/>
  <c r="P92" i="31"/>
  <c r="O92" i="31"/>
  <c r="CE92" i="31" s="1"/>
  <c r="B92" i="31"/>
  <c r="F92" i="31" s="1"/>
  <c r="A92" i="31"/>
  <c r="D92" i="31" s="1"/>
  <c r="F91" i="31"/>
  <c r="D91" i="31"/>
  <c r="BI90" i="31"/>
  <c r="BC90" i="31"/>
  <c r="AS90" i="31"/>
  <c r="AR90" i="31"/>
  <c r="AA90" i="31"/>
  <c r="S90" i="31"/>
  <c r="CA90" i="31" s="1"/>
  <c r="R90" i="31"/>
  <c r="BS90" i="31" s="1"/>
  <c r="Q90" i="31"/>
  <c r="BM90" i="31" s="1"/>
  <c r="P90" i="31"/>
  <c r="AI90" i="31" s="1"/>
  <c r="O90" i="31"/>
  <c r="Y90" i="31" s="1"/>
  <c r="F90" i="31"/>
  <c r="D90" i="31"/>
  <c r="AV89" i="31"/>
  <c r="AJ89" i="31"/>
  <c r="V89" i="31"/>
  <c r="S89" i="31"/>
  <c r="CB89" i="31" s="1"/>
  <c r="R89" i="31"/>
  <c r="BQ89" i="31" s="1"/>
  <c r="Q89" i="31"/>
  <c r="P89" i="31"/>
  <c r="O89" i="31"/>
  <c r="F89" i="31"/>
  <c r="D89" i="31"/>
  <c r="BD88" i="31"/>
  <c r="S88" i="31"/>
  <c r="R88" i="31"/>
  <c r="Q88" i="31"/>
  <c r="BK88" i="31" s="1"/>
  <c r="P88" i="31"/>
  <c r="BC88" i="31" s="1"/>
  <c r="O88" i="31"/>
  <c r="F88" i="31"/>
  <c r="D88" i="31"/>
  <c r="F87" i="31"/>
  <c r="E87" i="31"/>
  <c r="D87" i="31"/>
  <c r="G87" i="31" s="1"/>
  <c r="AT86" i="31"/>
  <c r="X86" i="31"/>
  <c r="Z86" i="31" s="1"/>
  <c r="T86" i="31"/>
  <c r="U86" i="31" s="1"/>
  <c r="F86" i="31"/>
  <c r="E86" i="31"/>
  <c r="S84" i="31"/>
  <c r="BY84" i="31" s="1"/>
  <c r="R84" i="31"/>
  <c r="BU84" i="31" s="1"/>
  <c r="Q84" i="31"/>
  <c r="BK84" i="31" s="1"/>
  <c r="P84" i="31"/>
  <c r="BG84" i="31" s="1"/>
  <c r="O84" i="31"/>
  <c r="AX84" i="31" s="1"/>
  <c r="F84" i="31"/>
  <c r="B84" i="31"/>
  <c r="A84" i="31"/>
  <c r="D84" i="31" s="1"/>
  <c r="BN83" i="31"/>
  <c r="BK83" i="31"/>
  <c r="AJ83" i="31"/>
  <c r="AA83" i="31"/>
  <c r="S83" i="31"/>
  <c r="CB83" i="31" s="1"/>
  <c r="R83" i="31"/>
  <c r="BR83" i="31" s="1"/>
  <c r="Q83" i="31"/>
  <c r="BM83" i="31" s="1"/>
  <c r="P83" i="31"/>
  <c r="BD83" i="31" s="1"/>
  <c r="O83" i="31"/>
  <c r="B83" i="31"/>
  <c r="F83" i="31" s="1"/>
  <c r="A83" i="31"/>
  <c r="D83" i="31" s="1"/>
  <c r="F82" i="31"/>
  <c r="D82" i="31"/>
  <c r="BS81" i="31"/>
  <c r="AS81" i="31"/>
  <c r="AR81" i="31"/>
  <c r="S81" i="31"/>
  <c r="BW81" i="31" s="1"/>
  <c r="R81" i="31"/>
  <c r="BU81" i="31" s="1"/>
  <c r="Q81" i="31"/>
  <c r="BJ81" i="31" s="1"/>
  <c r="P81" i="31"/>
  <c r="O81" i="31"/>
  <c r="CC81" i="31" s="1"/>
  <c r="F81" i="31"/>
  <c r="D81" i="31"/>
  <c r="BV80" i="31"/>
  <c r="S80" i="31"/>
  <c r="AL80" i="31" s="1"/>
  <c r="R80" i="31"/>
  <c r="BQ80" i="31" s="1"/>
  <c r="Q80" i="31"/>
  <c r="V80" i="31" s="1"/>
  <c r="P80" i="31"/>
  <c r="BD80" i="31" s="1"/>
  <c r="O80" i="31"/>
  <c r="AW80" i="31" s="1"/>
  <c r="F80" i="31"/>
  <c r="D80" i="31"/>
  <c r="BT79" i="31"/>
  <c r="BO79" i="31"/>
  <c r="S79" i="31"/>
  <c r="BX79" i="31" s="1"/>
  <c r="R79" i="31"/>
  <c r="AB79" i="31" s="1"/>
  <c r="Q79" i="31"/>
  <c r="BK79" i="31" s="1"/>
  <c r="P79" i="31"/>
  <c r="BA79" i="31" s="1"/>
  <c r="O79" i="31"/>
  <c r="CC79" i="31" s="1"/>
  <c r="F79" i="31"/>
  <c r="D79" i="31"/>
  <c r="F78" i="31"/>
  <c r="E78" i="31"/>
  <c r="D78" i="31"/>
  <c r="G78" i="31" s="1"/>
  <c r="AT77" i="31"/>
  <c r="AB77" i="31"/>
  <c r="X77" i="31"/>
  <c r="Z77" i="31" s="1"/>
  <c r="T77" i="31"/>
  <c r="V77" i="31" s="1"/>
  <c r="F77" i="31"/>
  <c r="E77" i="31"/>
  <c r="D77" i="31"/>
  <c r="G77" i="31" s="1"/>
  <c r="BC75" i="31"/>
  <c r="S75" i="31"/>
  <c r="BY75" i="31" s="1"/>
  <c r="R75" i="31"/>
  <c r="BQ75" i="31" s="1"/>
  <c r="Q75" i="31"/>
  <c r="BK75" i="31" s="1"/>
  <c r="P75" i="31"/>
  <c r="O75" i="31"/>
  <c r="AX75" i="31" s="1"/>
  <c r="B75" i="31"/>
  <c r="F75" i="31" s="1"/>
  <c r="A75" i="31"/>
  <c r="D75" i="31" s="1"/>
  <c r="BL74" i="31"/>
  <c r="BJ74" i="31"/>
  <c r="T74" i="31"/>
  <c r="S74" i="31"/>
  <c r="R74" i="31"/>
  <c r="BR74" i="31" s="1"/>
  <c r="Q74" i="31"/>
  <c r="BM74" i="31" s="1"/>
  <c r="P74" i="31"/>
  <c r="BD74" i="31" s="1"/>
  <c r="O74" i="31"/>
  <c r="AV74" i="31" s="1"/>
  <c r="B74" i="31"/>
  <c r="F74" i="31" s="1"/>
  <c r="A74" i="31"/>
  <c r="D74" i="31" s="1"/>
  <c r="F73" i="31"/>
  <c r="D73" i="31"/>
  <c r="BF72" i="31"/>
  <c r="BC72" i="31"/>
  <c r="AS72" i="31"/>
  <c r="AR72" i="31"/>
  <c r="S72" i="31"/>
  <c r="BW72" i="31" s="1"/>
  <c r="R72" i="31"/>
  <c r="Q72" i="31"/>
  <c r="BJ72" i="31" s="1"/>
  <c r="P72" i="31"/>
  <c r="BD72" i="31" s="1"/>
  <c r="O72" i="31"/>
  <c r="CC72" i="31" s="1"/>
  <c r="F72" i="31"/>
  <c r="D72" i="31"/>
  <c r="S71" i="31"/>
  <c r="CB71" i="31" s="1"/>
  <c r="R71" i="31"/>
  <c r="BQ71" i="31" s="1"/>
  <c r="Q71" i="31"/>
  <c r="BM71" i="31" s="1"/>
  <c r="P71" i="31"/>
  <c r="BD71" i="31" s="1"/>
  <c r="O71" i="31"/>
  <c r="AW71" i="31" s="1"/>
  <c r="F71" i="31"/>
  <c r="D71" i="31"/>
  <c r="BA70" i="31"/>
  <c r="AI70" i="31"/>
  <c r="S70" i="31"/>
  <c r="R70" i="31"/>
  <c r="BR70" i="31" s="1"/>
  <c r="Q70" i="31"/>
  <c r="BM70" i="31" s="1"/>
  <c r="P70" i="31"/>
  <c r="O70" i="31"/>
  <c r="F70" i="31"/>
  <c r="D70" i="31"/>
  <c r="F69" i="31"/>
  <c r="E69" i="31"/>
  <c r="D69" i="31"/>
  <c r="G69" i="31" s="1"/>
  <c r="AT68" i="31"/>
  <c r="X68" i="31"/>
  <c r="Y68" i="31" s="1"/>
  <c r="T68" i="31"/>
  <c r="U68" i="31" s="1"/>
  <c r="F68" i="31"/>
  <c r="E68" i="31"/>
  <c r="D68" i="31"/>
  <c r="G68" i="31" s="1"/>
  <c r="S66" i="31"/>
  <c r="CA66" i="31" s="1"/>
  <c r="R66" i="31"/>
  <c r="BS66" i="31" s="1"/>
  <c r="Q66" i="31"/>
  <c r="BK66" i="31" s="1"/>
  <c r="P66" i="31"/>
  <c r="BF66" i="31" s="1"/>
  <c r="O66" i="31"/>
  <c r="CE66" i="31" s="1"/>
  <c r="F66" i="31"/>
  <c r="B66" i="31"/>
  <c r="A66" i="31"/>
  <c r="D66" i="31" s="1"/>
  <c r="S65" i="31"/>
  <c r="BV65" i="31" s="1"/>
  <c r="R65" i="31"/>
  <c r="BT65" i="31" s="1"/>
  <c r="Q65" i="31"/>
  <c r="V65" i="31" s="1"/>
  <c r="P65" i="31"/>
  <c r="BD65" i="31" s="1"/>
  <c r="O65" i="31"/>
  <c r="AV65" i="31" s="1"/>
  <c r="B65" i="31"/>
  <c r="F65" i="31" s="1"/>
  <c r="A65" i="31"/>
  <c r="D65" i="31" s="1"/>
  <c r="F64" i="31"/>
  <c r="D64" i="31"/>
  <c r="BS63" i="31"/>
  <c r="BG63" i="31"/>
  <c r="AS63" i="31"/>
  <c r="AR63" i="31"/>
  <c r="AK63" i="31"/>
  <c r="W63" i="31"/>
  <c r="S63" i="31"/>
  <c r="CA63" i="31" s="1"/>
  <c r="R63" i="31"/>
  <c r="Q63" i="31"/>
  <c r="BK63" i="31" s="1"/>
  <c r="P63" i="31"/>
  <c r="BD63" i="31" s="1"/>
  <c r="O63" i="31"/>
  <c r="CE63" i="31" s="1"/>
  <c r="F63" i="31"/>
  <c r="D63" i="31"/>
  <c r="BN62" i="31"/>
  <c r="BJ62" i="31"/>
  <c r="X62" i="31"/>
  <c r="S62" i="31"/>
  <c r="CA62" i="31" s="1"/>
  <c r="R62" i="31"/>
  <c r="BR62" i="31" s="1"/>
  <c r="Q62" i="31"/>
  <c r="BM62" i="31" s="1"/>
  <c r="P62" i="31"/>
  <c r="BF62" i="31" s="1"/>
  <c r="O62" i="31"/>
  <c r="F62" i="31"/>
  <c r="D62" i="31"/>
  <c r="S61" i="31"/>
  <c r="R61" i="31"/>
  <c r="BR61" i="31" s="1"/>
  <c r="Q61" i="31"/>
  <c r="BM61" i="31" s="1"/>
  <c r="P61" i="31"/>
  <c r="BD61" i="31" s="1"/>
  <c r="O61" i="31"/>
  <c r="CC61" i="31" s="1"/>
  <c r="F61" i="31"/>
  <c r="D61" i="31"/>
  <c r="F60" i="31"/>
  <c r="E60" i="31"/>
  <c r="D60" i="31"/>
  <c r="G60" i="31" s="1"/>
  <c r="AE59" i="31"/>
  <c r="X59" i="31"/>
  <c r="U59" i="31"/>
  <c r="W59" i="31" s="1"/>
  <c r="T59" i="31"/>
  <c r="V59" i="31" s="1"/>
  <c r="F59" i="31"/>
  <c r="E59" i="31"/>
  <c r="D59" i="31"/>
  <c r="G59" i="31" s="1"/>
  <c r="CC57" i="31"/>
  <c r="BZ57" i="31"/>
  <c r="AW57" i="31"/>
  <c r="AT57" i="31"/>
  <c r="T57" i="31"/>
  <c r="S57" i="31"/>
  <c r="R57" i="31"/>
  <c r="BR57" i="31" s="1"/>
  <c r="Q57" i="31"/>
  <c r="BM57" i="31" s="1"/>
  <c r="P57" i="31"/>
  <c r="BF57" i="31" s="1"/>
  <c r="O57" i="31"/>
  <c r="CE57" i="31" s="1"/>
  <c r="B57" i="31"/>
  <c r="F57" i="31" s="1"/>
  <c r="A57" i="31"/>
  <c r="D57" i="31" s="1"/>
  <c r="BU56" i="31"/>
  <c r="AK56" i="31"/>
  <c r="W56" i="31"/>
  <c r="S56" i="31"/>
  <c r="CA56" i="31" s="1"/>
  <c r="R56" i="31"/>
  <c r="BR56" i="31" s="1"/>
  <c r="Q56" i="31"/>
  <c r="BK56" i="31" s="1"/>
  <c r="P56" i="31"/>
  <c r="O56" i="31"/>
  <c r="CE56" i="31" s="1"/>
  <c r="B56" i="31"/>
  <c r="F56" i="31" s="1"/>
  <c r="A56" i="31"/>
  <c r="D56" i="31" s="1"/>
  <c r="F55" i="31"/>
  <c r="D55" i="31"/>
  <c r="AS54" i="31"/>
  <c r="AR54" i="31"/>
  <c r="S54" i="31"/>
  <c r="CA54" i="31" s="1"/>
  <c r="R54" i="31"/>
  <c r="BR54" i="31" s="1"/>
  <c r="Q54" i="31"/>
  <c r="BM54" i="31" s="1"/>
  <c r="P54" i="31"/>
  <c r="BF54" i="31" s="1"/>
  <c r="O54" i="31"/>
  <c r="CE54" i="31" s="1"/>
  <c r="F54" i="31"/>
  <c r="D54" i="31"/>
  <c r="BA53" i="31"/>
  <c r="AI53" i="31"/>
  <c r="S53" i="31"/>
  <c r="BY53" i="31" s="1"/>
  <c r="R53" i="31"/>
  <c r="Q53" i="31"/>
  <c r="BM53" i="31" s="1"/>
  <c r="P53" i="31"/>
  <c r="BD53" i="31" s="1"/>
  <c r="O53" i="31"/>
  <c r="CC53" i="31" s="1"/>
  <c r="F53" i="31"/>
  <c r="D53" i="31"/>
  <c r="S52" i="31"/>
  <c r="CA52" i="31" s="1"/>
  <c r="R52" i="31"/>
  <c r="BT52" i="31" s="1"/>
  <c r="Q52" i="31"/>
  <c r="BM52" i="31" s="1"/>
  <c r="P52" i="31"/>
  <c r="BD52" i="31" s="1"/>
  <c r="O52" i="31"/>
  <c r="CE52" i="31" s="1"/>
  <c r="F52" i="31"/>
  <c r="D52" i="31"/>
  <c r="F51" i="31"/>
  <c r="E51" i="31"/>
  <c r="D51" i="31"/>
  <c r="G51" i="31" s="1"/>
  <c r="X50" i="31"/>
  <c r="Z50" i="31" s="1"/>
  <c r="T50" i="31"/>
  <c r="V50" i="31" s="1"/>
  <c r="F50" i="31"/>
  <c r="E50" i="31"/>
  <c r="D50" i="31"/>
  <c r="G50" i="31" s="1"/>
  <c r="BU48" i="31"/>
  <c r="BS48" i="31"/>
  <c r="BP48" i="31"/>
  <c r="AB48" i="31"/>
  <c r="W48" i="31"/>
  <c r="S48" i="31"/>
  <c r="BY48" i="31" s="1"/>
  <c r="R48" i="31"/>
  <c r="BR48" i="31" s="1"/>
  <c r="Q48" i="31"/>
  <c r="BM48" i="31" s="1"/>
  <c r="P48" i="31"/>
  <c r="BD48" i="31" s="1"/>
  <c r="O48" i="31"/>
  <c r="CC48" i="31" s="1"/>
  <c r="B48" i="31"/>
  <c r="F48" i="31" s="1"/>
  <c r="A48" i="31"/>
  <c r="D48" i="31" s="1"/>
  <c r="BZ47" i="31"/>
  <c r="BX47" i="31"/>
  <c r="AJ47" i="31"/>
  <c r="X47" i="31"/>
  <c r="S47" i="31"/>
  <c r="CA47" i="31" s="1"/>
  <c r="R47" i="31"/>
  <c r="BR47" i="31" s="1"/>
  <c r="Q47" i="31"/>
  <c r="BM47" i="31" s="1"/>
  <c r="P47" i="31"/>
  <c r="BE47" i="31" s="1"/>
  <c r="O47" i="31"/>
  <c r="CE47" i="31" s="1"/>
  <c r="B47" i="31"/>
  <c r="F47" i="31" s="1"/>
  <c r="A47" i="31"/>
  <c r="D47" i="31" s="1"/>
  <c r="F46" i="31"/>
  <c r="D46" i="31"/>
  <c r="AS45" i="31"/>
  <c r="AR45" i="31"/>
  <c r="S45" i="31"/>
  <c r="CB45" i="31" s="1"/>
  <c r="R45" i="31"/>
  <c r="BR45" i="31" s="1"/>
  <c r="Q45" i="31"/>
  <c r="BM45" i="31" s="1"/>
  <c r="P45" i="31"/>
  <c r="BD45" i="31" s="1"/>
  <c r="O45" i="31"/>
  <c r="AZ45" i="31" s="1"/>
  <c r="F45" i="31"/>
  <c r="D45" i="31"/>
  <c r="BP44" i="31"/>
  <c r="S44" i="31"/>
  <c r="CA44" i="31" s="1"/>
  <c r="R44" i="31"/>
  <c r="BS44" i="31" s="1"/>
  <c r="Q44" i="31"/>
  <c r="BM44" i="31" s="1"/>
  <c r="P44" i="31"/>
  <c r="BD44" i="31" s="1"/>
  <c r="O44" i="31"/>
  <c r="CE44" i="31" s="1"/>
  <c r="F44" i="31"/>
  <c r="D44" i="31"/>
  <c r="BS43" i="31"/>
  <c r="BO43" i="31"/>
  <c r="AK43" i="31"/>
  <c r="W43" i="31"/>
  <c r="S43" i="31"/>
  <c r="CA43" i="31" s="1"/>
  <c r="R43" i="31"/>
  <c r="BR43" i="31" s="1"/>
  <c r="Q43" i="31"/>
  <c r="BN43" i="31" s="1"/>
  <c r="P43" i="31"/>
  <c r="BD43" i="31" s="1"/>
  <c r="O43" i="31"/>
  <c r="CE43" i="31" s="1"/>
  <c r="F43" i="31"/>
  <c r="D43" i="31"/>
  <c r="F42" i="31"/>
  <c r="E42" i="31"/>
  <c r="D42" i="31"/>
  <c r="G42" i="31" s="1"/>
  <c r="X41" i="31"/>
  <c r="Z41" i="31" s="1"/>
  <c r="T41" i="31"/>
  <c r="F41" i="31"/>
  <c r="E41" i="31"/>
  <c r="D41" i="31"/>
  <c r="G41" i="31" s="1"/>
  <c r="BU39" i="31"/>
  <c r="BQ39" i="31"/>
  <c r="BE39" i="31"/>
  <c r="S39" i="31"/>
  <c r="CA39" i="31" s="1"/>
  <c r="R39" i="31"/>
  <c r="BS39" i="31" s="1"/>
  <c r="Q39" i="31"/>
  <c r="BI39" i="31" s="1"/>
  <c r="P39" i="31"/>
  <c r="BD39" i="31" s="1"/>
  <c r="O39" i="31"/>
  <c r="CE39" i="31" s="1"/>
  <c r="B39" i="31"/>
  <c r="F39" i="31" s="1"/>
  <c r="A39" i="31"/>
  <c r="D39" i="31" s="1"/>
  <c r="BV38" i="31"/>
  <c r="BN38" i="31"/>
  <c r="AC38" i="31"/>
  <c r="S38" i="31"/>
  <c r="CB38" i="31" s="1"/>
  <c r="R38" i="31"/>
  <c r="BR38" i="31" s="1"/>
  <c r="Q38" i="31"/>
  <c r="BM38" i="31" s="1"/>
  <c r="P38" i="31"/>
  <c r="BD38" i="31" s="1"/>
  <c r="O38" i="31"/>
  <c r="AZ38" i="31" s="1"/>
  <c r="B38" i="31"/>
  <c r="F38" i="31" s="1"/>
  <c r="A38" i="31"/>
  <c r="D38" i="31" s="1"/>
  <c r="F37" i="31"/>
  <c r="D37" i="31"/>
  <c r="CB36" i="31"/>
  <c r="BY36" i="31"/>
  <c r="BV36" i="31"/>
  <c r="AS36" i="31"/>
  <c r="AR36" i="31"/>
  <c r="X36" i="31"/>
  <c r="S36" i="31"/>
  <c r="CA36" i="31" s="1"/>
  <c r="R36" i="31"/>
  <c r="BS36" i="31" s="1"/>
  <c r="Q36" i="31"/>
  <c r="BM36" i="31" s="1"/>
  <c r="P36" i="31"/>
  <c r="BD36" i="31" s="1"/>
  <c r="O36" i="31"/>
  <c r="CE36" i="31" s="1"/>
  <c r="F36" i="31"/>
  <c r="D36" i="31"/>
  <c r="BS35" i="31"/>
  <c r="BP35" i="31"/>
  <c r="AN35" i="31"/>
  <c r="W35" i="31"/>
  <c r="S35" i="31"/>
  <c r="CA35" i="31" s="1"/>
  <c r="R35" i="31"/>
  <c r="BR35" i="31" s="1"/>
  <c r="Q35" i="31"/>
  <c r="BN35" i="31" s="1"/>
  <c r="P35" i="31"/>
  <c r="BD35" i="31" s="1"/>
  <c r="O35" i="31"/>
  <c r="CE35" i="31" s="1"/>
  <c r="F35" i="31"/>
  <c r="D35" i="31"/>
  <c r="BN34" i="31"/>
  <c r="AU34" i="31"/>
  <c r="S34" i="31"/>
  <c r="BW34" i="31" s="1"/>
  <c r="R34" i="31"/>
  <c r="BR34" i="31" s="1"/>
  <c r="Q34" i="31"/>
  <c r="BM34" i="31" s="1"/>
  <c r="P34" i="31"/>
  <c r="BE34" i="31" s="1"/>
  <c r="O34" i="31"/>
  <c r="CE34" i="31" s="1"/>
  <c r="F34" i="31"/>
  <c r="D34" i="31"/>
  <c r="F33" i="31"/>
  <c r="E33" i="31"/>
  <c r="D33" i="31"/>
  <c r="G33" i="31" s="1"/>
  <c r="X32" i="31"/>
  <c r="Y32" i="31" s="1"/>
  <c r="T32" i="31"/>
  <c r="U32" i="31" s="1"/>
  <c r="F32" i="31"/>
  <c r="E32" i="31"/>
  <c r="D32" i="31"/>
  <c r="G32" i="31" s="1"/>
  <c r="X30" i="31"/>
  <c r="S30" i="31"/>
  <c r="CA30" i="31" s="1"/>
  <c r="R30" i="31"/>
  <c r="BR30" i="31" s="1"/>
  <c r="Q30" i="31"/>
  <c r="BN30" i="31" s="1"/>
  <c r="P30" i="31"/>
  <c r="AN30" i="31" s="1"/>
  <c r="O30" i="31"/>
  <c r="CE30" i="31" s="1"/>
  <c r="B30" i="31"/>
  <c r="F30" i="31" s="1"/>
  <c r="A30" i="31"/>
  <c r="D30" i="31" s="1"/>
  <c r="BE29" i="31"/>
  <c r="U29" i="31"/>
  <c r="S29" i="31"/>
  <c r="CA29" i="31" s="1"/>
  <c r="R29" i="31"/>
  <c r="BS29" i="31" s="1"/>
  <c r="Q29" i="31"/>
  <c r="BI29" i="31" s="1"/>
  <c r="P29" i="31"/>
  <c r="BD29" i="31" s="1"/>
  <c r="O29" i="31"/>
  <c r="CE29" i="31" s="1"/>
  <c r="B29" i="31"/>
  <c r="F29" i="31" s="1"/>
  <c r="A29" i="31"/>
  <c r="D29" i="31" s="1"/>
  <c r="F28" i="31"/>
  <c r="D28" i="31"/>
  <c r="AS27" i="31"/>
  <c r="AR27" i="31"/>
  <c r="S27" i="31"/>
  <c r="BX27" i="31" s="1"/>
  <c r="R27" i="31"/>
  <c r="BR27" i="31" s="1"/>
  <c r="Q27" i="31"/>
  <c r="BN27" i="31" s="1"/>
  <c r="P27" i="31"/>
  <c r="BD27" i="31" s="1"/>
  <c r="O27" i="31"/>
  <c r="AV27" i="31" s="1"/>
  <c r="F27" i="31"/>
  <c r="D27" i="31"/>
  <c r="CA26" i="31"/>
  <c r="BW26" i="31"/>
  <c r="BL26" i="31"/>
  <c r="AQ26" i="31"/>
  <c r="AM26" i="31"/>
  <c r="AJ26" i="31"/>
  <c r="S26" i="31"/>
  <c r="BZ26" i="31" s="1"/>
  <c r="R26" i="31"/>
  <c r="BR26" i="31" s="1"/>
  <c r="Q26" i="31"/>
  <c r="BM26" i="31" s="1"/>
  <c r="P26" i="31"/>
  <c r="BE26" i="31" s="1"/>
  <c r="O26" i="31"/>
  <c r="CE26" i="31" s="1"/>
  <c r="F26" i="31"/>
  <c r="D26" i="31"/>
  <c r="BZ25" i="31"/>
  <c r="BV25" i="31"/>
  <c r="AC25" i="31"/>
  <c r="S25" i="31"/>
  <c r="BY25" i="31" s="1"/>
  <c r="R25" i="31"/>
  <c r="BU25" i="31" s="1"/>
  <c r="Q25" i="31"/>
  <c r="BM25" i="31" s="1"/>
  <c r="P25" i="31"/>
  <c r="BD25" i="31" s="1"/>
  <c r="O25" i="31"/>
  <c r="CC25" i="31" s="1"/>
  <c r="F25" i="31"/>
  <c r="D25" i="31"/>
  <c r="F24" i="31"/>
  <c r="E24" i="31"/>
  <c r="D24" i="31"/>
  <c r="G24" i="31" s="1"/>
  <c r="CC23" i="31"/>
  <c r="CD23" i="31" s="1"/>
  <c r="X23" i="31"/>
  <c r="Y23" i="31" s="1"/>
  <c r="T23" i="31"/>
  <c r="U23" i="31" s="1"/>
  <c r="F23" i="31"/>
  <c r="E23" i="31"/>
  <c r="D23" i="31"/>
  <c r="G23" i="31" s="1"/>
  <c r="BX21" i="31"/>
  <c r="BV21" i="31"/>
  <c r="AU21" i="31"/>
  <c r="AQ21" i="31"/>
  <c r="AL21" i="31"/>
  <c r="S21" i="31"/>
  <c r="CB21" i="31" s="1"/>
  <c r="R21" i="31"/>
  <c r="BT21" i="31" s="1"/>
  <c r="Q21" i="31"/>
  <c r="BM21" i="31" s="1"/>
  <c r="P21" i="31"/>
  <c r="BG21" i="31" s="1"/>
  <c r="O21" i="31"/>
  <c r="AY21" i="31" s="1"/>
  <c r="F21" i="31"/>
  <c r="B21" i="31"/>
  <c r="A21" i="31"/>
  <c r="D21" i="31" s="1"/>
  <c r="CC20" i="31"/>
  <c r="AF20" i="31" s="1"/>
  <c r="CA20" i="31"/>
  <c r="BX20" i="31"/>
  <c r="AZ20" i="31"/>
  <c r="AU20" i="31"/>
  <c r="AE20" i="31"/>
  <c r="T20" i="31"/>
  <c r="S20" i="31"/>
  <c r="CB20" i="31" s="1"/>
  <c r="R20" i="31"/>
  <c r="BR20" i="31" s="1"/>
  <c r="Q20" i="31"/>
  <c r="BL20" i="31" s="1"/>
  <c r="P20" i="31"/>
  <c r="BG20" i="31" s="1"/>
  <c r="O20" i="31"/>
  <c r="CE20" i="31" s="1"/>
  <c r="B20" i="31"/>
  <c r="F20" i="31" s="1"/>
  <c r="A20" i="31"/>
  <c r="D20" i="31" s="1"/>
  <c r="F19" i="31"/>
  <c r="D19" i="31"/>
  <c r="CE18" i="31"/>
  <c r="CA18" i="31"/>
  <c r="BX18" i="31"/>
  <c r="BH18" i="31"/>
  <c r="AX18" i="31"/>
  <c r="AS18" i="31"/>
  <c r="AR18" i="31"/>
  <c r="AQ18" i="31"/>
  <c r="AL18" i="31"/>
  <c r="T18" i="31"/>
  <c r="S18" i="31"/>
  <c r="CB18" i="31" s="1"/>
  <c r="R18" i="31"/>
  <c r="BT18" i="31" s="1"/>
  <c r="Q18" i="31"/>
  <c r="BM18" i="31" s="1"/>
  <c r="P18" i="31"/>
  <c r="O18" i="31"/>
  <c r="AY18" i="31" s="1"/>
  <c r="F18" i="31"/>
  <c r="D18" i="31"/>
  <c r="BR17" i="31"/>
  <c r="BO17" i="31"/>
  <c r="BJ17" i="31"/>
  <c r="AP17" i="31"/>
  <c r="AA17" i="31"/>
  <c r="V17" i="31"/>
  <c r="S17" i="31"/>
  <c r="BZ17" i="31" s="1"/>
  <c r="R17" i="31"/>
  <c r="BS17" i="31" s="1"/>
  <c r="Q17" i="31"/>
  <c r="P17" i="31"/>
  <c r="BD17" i="31" s="1"/>
  <c r="O17" i="31"/>
  <c r="AM17" i="31" s="1"/>
  <c r="F17" i="31"/>
  <c r="D17" i="31"/>
  <c r="BM16" i="31"/>
  <c r="BJ16" i="31"/>
  <c r="BH16" i="31"/>
  <c r="AO16" i="31"/>
  <c r="AJ16" i="31"/>
  <c r="V16" i="31"/>
  <c r="T16" i="31"/>
  <c r="S16" i="31"/>
  <c r="CA16" i="31" s="1"/>
  <c r="R16" i="31"/>
  <c r="BU16" i="31" s="1"/>
  <c r="Q16" i="31"/>
  <c r="BN16" i="31" s="1"/>
  <c r="P16" i="31"/>
  <c r="BE16" i="31" s="1"/>
  <c r="O16" i="31"/>
  <c r="CE16" i="31" s="1"/>
  <c r="F16" i="31"/>
  <c r="D16" i="31"/>
  <c r="F15" i="31"/>
  <c r="E15" i="31"/>
  <c r="D15" i="31"/>
  <c r="G15" i="31" s="1"/>
  <c r="CE14" i="31"/>
  <c r="CC14" i="31"/>
  <c r="CD14" i="31" s="1"/>
  <c r="AE14" i="31"/>
  <c r="AB14" i="31"/>
  <c r="X14" i="31"/>
  <c r="T14" i="31"/>
  <c r="F14" i="31"/>
  <c r="E14" i="31"/>
  <c r="D14" i="31"/>
  <c r="G14" i="31" s="1"/>
  <c r="C14" i="31"/>
  <c r="C23" i="31" s="1"/>
  <c r="C32" i="31" s="1"/>
  <c r="C41" i="31" s="1"/>
  <c r="C50" i="31" s="1"/>
  <c r="C59" i="31" s="1"/>
  <c r="C68" i="31" s="1"/>
  <c r="C77" i="31" s="1"/>
  <c r="C86" i="31" s="1"/>
  <c r="C95" i="31" s="1"/>
  <c r="C104" i="31" s="1"/>
  <c r="C113" i="31" s="1"/>
  <c r="C122" i="31" s="1"/>
  <c r="C131" i="31" s="1"/>
  <c r="C140" i="31" s="1"/>
  <c r="C149" i="31" s="1"/>
  <c r="C158" i="31" s="1"/>
  <c r="C167" i="31" s="1"/>
  <c r="C176" i="31" s="1"/>
  <c r="C185" i="31" s="1"/>
  <c r="C194" i="31" s="1"/>
  <c r="C203" i="31" s="1"/>
  <c r="C212" i="31" s="1"/>
  <c r="C221" i="31" s="1"/>
  <c r="C230" i="31" s="1"/>
  <c r="C239" i="31" s="1"/>
  <c r="C248" i="31" s="1"/>
  <c r="C257" i="31" s="1"/>
  <c r="C266" i="31" s="1"/>
  <c r="C275" i="31" s="1"/>
  <c r="C284" i="31" s="1"/>
  <c r="BJ12" i="31"/>
  <c r="AY12" i="31"/>
  <c r="AW12" i="31"/>
  <c r="AC12" i="31"/>
  <c r="S12" i="31"/>
  <c r="BZ12" i="31" s="1"/>
  <c r="R12" i="31"/>
  <c r="BU12" i="31" s="1"/>
  <c r="Q12" i="31"/>
  <c r="BN12" i="31" s="1"/>
  <c r="P12" i="31"/>
  <c r="BD12" i="31" s="1"/>
  <c r="O12" i="31"/>
  <c r="AT12" i="31" s="1"/>
  <c r="B12" i="31"/>
  <c r="F12" i="31" s="1"/>
  <c r="A12" i="31"/>
  <c r="D12" i="31" s="1"/>
  <c r="CE11" i="31"/>
  <c r="BN11" i="31"/>
  <c r="BK11" i="31"/>
  <c r="BH11" i="31"/>
  <c r="AQ11" i="31"/>
  <c r="AL11" i="31"/>
  <c r="T11" i="31"/>
  <c r="S11" i="31"/>
  <c r="CB11" i="31" s="1"/>
  <c r="R11" i="31"/>
  <c r="BS11" i="31" s="1"/>
  <c r="Q11" i="31"/>
  <c r="BM11" i="31" s="1"/>
  <c r="P11" i="31"/>
  <c r="BF11" i="31" s="1"/>
  <c r="O11" i="31"/>
  <c r="AY11" i="31" s="1"/>
  <c r="B11" i="31"/>
  <c r="F11" i="31" s="1"/>
  <c r="A11" i="31"/>
  <c r="D11" i="31" s="1"/>
  <c r="F10" i="31"/>
  <c r="D10" i="31"/>
  <c r="BU9" i="31"/>
  <c r="BR9" i="31"/>
  <c r="BO9" i="31"/>
  <c r="AS9" i="31"/>
  <c r="AR9" i="31"/>
  <c r="AP9" i="31"/>
  <c r="S9" i="31"/>
  <c r="BZ9" i="31" s="1"/>
  <c r="R9" i="31"/>
  <c r="BS9" i="31" s="1"/>
  <c r="Q9" i="31"/>
  <c r="BM9" i="31" s="1"/>
  <c r="P9" i="31"/>
  <c r="BD9" i="31" s="1"/>
  <c r="O9" i="31"/>
  <c r="CE9" i="31" s="1"/>
  <c r="F9" i="31"/>
  <c r="D9" i="31"/>
  <c r="BD8" i="31"/>
  <c r="BA8" i="31"/>
  <c r="U8" i="31"/>
  <c r="S8" i="31"/>
  <c r="CA8" i="31" s="1"/>
  <c r="R8" i="31"/>
  <c r="BU8" i="31" s="1"/>
  <c r="Q8" i="31"/>
  <c r="BM8" i="31" s="1"/>
  <c r="P8" i="31"/>
  <c r="BE8" i="31" s="1"/>
  <c r="O8" i="31"/>
  <c r="CE8" i="31" s="1"/>
  <c r="F8" i="31"/>
  <c r="D8" i="31"/>
  <c r="BU7" i="31"/>
  <c r="W7" i="31"/>
  <c r="S7" i="31"/>
  <c r="CB7" i="31" s="1"/>
  <c r="R7" i="31"/>
  <c r="BT7" i="31" s="1"/>
  <c r="Q7" i="31"/>
  <c r="BL7" i="31" s="1"/>
  <c r="P7" i="31"/>
  <c r="BG7" i="31" s="1"/>
  <c r="O7" i="31"/>
  <c r="CE7" i="31" s="1"/>
  <c r="F7" i="31"/>
  <c r="D7" i="31"/>
  <c r="F6" i="31"/>
  <c r="E6" i="31"/>
  <c r="D6" i="31"/>
  <c r="G6" i="31" s="1"/>
  <c r="CE5" i="31"/>
  <c r="CC5" i="31"/>
  <c r="CD5" i="31" s="1"/>
  <c r="X5" i="31"/>
  <c r="Z5" i="31" s="1"/>
  <c r="T5" i="31"/>
  <c r="V5" i="31" s="1"/>
  <c r="F5" i="31"/>
  <c r="E5" i="31"/>
  <c r="D5" i="31"/>
  <c r="G5" i="31" s="1"/>
  <c r="CC2" i="31"/>
  <c r="C2" i="31"/>
  <c r="A1" i="31"/>
  <c r="U7" i="31" l="1"/>
  <c r="AP8" i="31"/>
  <c r="AL16" i="31"/>
  <c r="AT17" i="31"/>
  <c r="AZ18" i="31"/>
  <c r="AG20" i="31"/>
  <c r="Y20" i="31"/>
  <c r="AW20" i="31"/>
  <c r="BN21" i="31"/>
  <c r="AH25" i="31"/>
  <c r="T30" i="31"/>
  <c r="BK34" i="31"/>
  <c r="AO36" i="31"/>
  <c r="Y38" i="31"/>
  <c r="BU45" i="31"/>
  <c r="BN47" i="31"/>
  <c r="AB50" i="31"/>
  <c r="BD56" i="31"/>
  <c r="BG56" i="31"/>
  <c r="BE56" i="31"/>
  <c r="BB56" i="31"/>
  <c r="BY61" i="31"/>
  <c r="AC61" i="31"/>
  <c r="BD75" i="31"/>
  <c r="Z75" i="31"/>
  <c r="BF75" i="31"/>
  <c r="AZ83" i="31"/>
  <c r="T83" i="31"/>
  <c r="AX83" i="31"/>
  <c r="AU83" i="31"/>
  <c r="AM83" i="31"/>
  <c r="BR88" i="31"/>
  <c r="BT88" i="31"/>
  <c r="W88" i="31"/>
  <c r="BQ88" i="31"/>
  <c r="BD108" i="31"/>
  <c r="BG108" i="31"/>
  <c r="Z108" i="31"/>
  <c r="BE108" i="31"/>
  <c r="BB108" i="31"/>
  <c r="BR111" i="31"/>
  <c r="BU111" i="31"/>
  <c r="BQ111" i="31"/>
  <c r="W111" i="31"/>
  <c r="CE116" i="31"/>
  <c r="CC116" i="31"/>
  <c r="AW116" i="31"/>
  <c r="AT116" i="31"/>
  <c r="BM137" i="31"/>
  <c r="BH137" i="31"/>
  <c r="BK137" i="31"/>
  <c r="BL162" i="31"/>
  <c r="BJ162" i="31"/>
  <c r="AX174" i="31"/>
  <c r="AU174" i="31"/>
  <c r="AH174" i="31"/>
  <c r="AL259" i="31"/>
  <c r="BZ259" i="31"/>
  <c r="AC259" i="31"/>
  <c r="BD260" i="31"/>
  <c r="BG260" i="31"/>
  <c r="BE260" i="31"/>
  <c r="BB260" i="31"/>
  <c r="Z260" i="31"/>
  <c r="AI260" i="31"/>
  <c r="Z59" i="31"/>
  <c r="Y59" i="31"/>
  <c r="BM115" i="31"/>
  <c r="BK115" i="31"/>
  <c r="AA115" i="31"/>
  <c r="BK142" i="31"/>
  <c r="AO142" i="31"/>
  <c r="AA142" i="31"/>
  <c r="BE7" i="31"/>
  <c r="Z8" i="31"/>
  <c r="BF8" i="31"/>
  <c r="BB9" i="31"/>
  <c r="AU11" i="31"/>
  <c r="BV11" i="31"/>
  <c r="AH12" i="31"/>
  <c r="BM12" i="31"/>
  <c r="AT16" i="31"/>
  <c r="BX16" i="31"/>
  <c r="AH17" i="31"/>
  <c r="AR17" i="31" s="1"/>
  <c r="BB17" i="31"/>
  <c r="BU17" i="31"/>
  <c r="BK18" i="31"/>
  <c r="AJ20" i="31"/>
  <c r="BH20" i="31"/>
  <c r="AX21" i="31"/>
  <c r="AT25" i="31"/>
  <c r="AU26" i="31"/>
  <c r="BS27" i="31"/>
  <c r="AV30" i="31"/>
  <c r="V34" i="31"/>
  <c r="CA34" i="31"/>
  <c r="BU35" i="31"/>
  <c r="AH38" i="31"/>
  <c r="BZ38" i="31"/>
  <c r="BE43" i="31"/>
  <c r="BC45" i="31"/>
  <c r="AT47" i="31"/>
  <c r="BC48" i="31"/>
  <c r="CA57" i="31"/>
  <c r="BX57" i="31"/>
  <c r="X57" i="31"/>
  <c r="BD70" i="31"/>
  <c r="BE70" i="31"/>
  <c r="BU72" i="31"/>
  <c r="BQ72" i="31"/>
  <c r="BI80" i="31"/>
  <c r="BM101" i="31"/>
  <c r="BN101" i="31"/>
  <c r="BK101" i="31"/>
  <c r="BH101" i="31"/>
  <c r="BD110" i="31"/>
  <c r="Z110" i="31"/>
  <c r="BD120" i="31"/>
  <c r="BG120" i="31"/>
  <c r="BE120" i="31"/>
  <c r="BB120" i="31"/>
  <c r="AI120" i="31"/>
  <c r="BB156" i="31"/>
  <c r="AT171" i="31"/>
  <c r="BC7" i="31"/>
  <c r="AY17" i="31"/>
  <c r="AE57" i="31"/>
  <c r="AD57" i="31"/>
  <c r="BP7" i="31"/>
  <c r="AK8" i="31"/>
  <c r="BE9" i="31"/>
  <c r="AX11" i="31"/>
  <c r="BX11" i="31"/>
  <c r="AM12" i="31"/>
  <c r="BW12" i="31"/>
  <c r="Y16" i="31"/>
  <c r="AW16" i="31"/>
  <c r="BZ16" i="31"/>
  <c r="AK17" i="31"/>
  <c r="BE17" i="31"/>
  <c r="BN18" i="31"/>
  <c r="AM20" i="31"/>
  <c r="BK20" i="31"/>
  <c r="AZ21" i="31"/>
  <c r="CA21" i="31"/>
  <c r="AX25" i="31"/>
  <c r="V26" i="31"/>
  <c r="AY26" i="31"/>
  <c r="W27" i="31"/>
  <c r="BU27" i="31"/>
  <c r="BQ29" i="31"/>
  <c r="BK30" i="31"/>
  <c r="AM34" i="31"/>
  <c r="AV36" i="31"/>
  <c r="AL38" i="31"/>
  <c r="BG43" i="31"/>
  <c r="W45" i="31"/>
  <c r="BG45" i="31"/>
  <c r="AW47" i="31"/>
  <c r="CC47" i="31"/>
  <c r="BG48" i="31"/>
  <c r="BE53" i="31"/>
  <c r="CE62" i="31"/>
  <c r="AZ62" i="31"/>
  <c r="T62" i="31"/>
  <c r="CC62" i="31"/>
  <c r="AW62" i="31"/>
  <c r="AT62" i="31"/>
  <c r="BO88" i="31"/>
  <c r="BM92" i="31"/>
  <c r="BN92" i="31"/>
  <c r="BK92" i="31"/>
  <c r="BH92" i="31"/>
  <c r="AA137" i="31"/>
  <c r="AW171" i="31"/>
  <c r="AO25" i="31"/>
  <c r="BP27" i="31"/>
  <c r="BB43" i="31"/>
  <c r="BD81" i="31"/>
  <c r="BF81" i="31"/>
  <c r="Z81" i="31"/>
  <c r="BC81" i="31"/>
  <c r="BA81" i="31"/>
  <c r="BM160" i="31"/>
  <c r="AA160" i="31"/>
  <c r="BL160" i="31"/>
  <c r="BJ160" i="31"/>
  <c r="CA178" i="31"/>
  <c r="BX178" i="31"/>
  <c r="AE5" i="31"/>
  <c r="BS7" i="31"/>
  <c r="AN8" i="31"/>
  <c r="AK9" i="31"/>
  <c r="BG9" i="31"/>
  <c r="AZ11" i="31"/>
  <c r="CA11" i="31"/>
  <c r="CA12" i="31"/>
  <c r="AZ16" i="31"/>
  <c r="CC16" i="31"/>
  <c r="BG17" i="31"/>
  <c r="AU18" i="31"/>
  <c r="BV18" i="31"/>
  <c r="AO20" i="31"/>
  <c r="BM20" i="31"/>
  <c r="T21" i="31"/>
  <c r="BH21" i="31"/>
  <c r="CE21" i="31"/>
  <c r="AE23" i="31"/>
  <c r="Y25" i="31"/>
  <c r="BJ25" i="31"/>
  <c r="AH26" i="31"/>
  <c r="BJ26" i="31"/>
  <c r="AN27" i="31"/>
  <c r="BU29" i="31"/>
  <c r="BX30" i="31"/>
  <c r="T36" i="31"/>
  <c r="AX36" i="31"/>
  <c r="AT38" i="31"/>
  <c r="U39" i="31"/>
  <c r="AB45" i="31"/>
  <c r="BP45" i="31"/>
  <c r="T47" i="31"/>
  <c r="AZ47" i="31"/>
  <c r="AH65" i="31"/>
  <c r="BA75" i="31"/>
  <c r="AY90" i="31"/>
  <c r="AM90" i="31"/>
  <c r="AI108" i="31"/>
  <c r="AB122" i="31"/>
  <c r="BM125" i="31"/>
  <c r="BL125" i="31"/>
  <c r="BH125" i="31"/>
  <c r="AX128" i="31"/>
  <c r="AV128" i="31"/>
  <c r="AM128" i="31"/>
  <c r="CE138" i="31"/>
  <c r="CC138" i="31"/>
  <c r="AE138" i="31" s="1"/>
  <c r="Y138" i="31"/>
  <c r="AY138" i="31"/>
  <c r="BD144" i="31"/>
  <c r="BF144" i="31"/>
  <c r="BC144" i="31"/>
  <c r="BA144" i="31"/>
  <c r="CE146" i="31"/>
  <c r="T146" i="31"/>
  <c r="AX146" i="31"/>
  <c r="AT146" i="31"/>
  <c r="BD156" i="31"/>
  <c r="AN156" i="31"/>
  <c r="Z156" i="31"/>
  <c r="AJ160" i="31"/>
  <c r="CE179" i="31"/>
  <c r="AF179" i="31" s="1"/>
  <c r="T179" i="31"/>
  <c r="AZ179" i="31"/>
  <c r="AW179" i="31"/>
  <c r="AT179" i="31"/>
  <c r="CA188" i="31"/>
  <c r="BY188" i="31"/>
  <c r="X188" i="31"/>
  <c r="CB188" i="31"/>
  <c r="BV188" i="31"/>
  <c r="BF277" i="31"/>
  <c r="BA277" i="31"/>
  <c r="BE277" i="31"/>
  <c r="AI48" i="31"/>
  <c r="CE50" i="31"/>
  <c r="BD89" i="31"/>
  <c r="BB89" i="31"/>
  <c r="BM99" i="31"/>
  <c r="AA99" i="31"/>
  <c r="BI99" i="31"/>
  <c r="CE152" i="31"/>
  <c r="AZ152" i="31"/>
  <c r="T152" i="31"/>
  <c r="CC152" i="31"/>
  <c r="AW152" i="31"/>
  <c r="AT152" i="31"/>
  <c r="BK21" i="31"/>
  <c r="BN25" i="31"/>
  <c r="BH34" i="31"/>
  <c r="BI36" i="31"/>
  <c r="AX38" i="31"/>
  <c r="AI45" i="31"/>
  <c r="BS45" i="31"/>
  <c r="BJ47" i="31"/>
  <c r="BR53" i="31"/>
  <c r="BT53" i="31"/>
  <c r="AB53" i="31"/>
  <c r="BQ53" i="31"/>
  <c r="W53" i="31"/>
  <c r="BO53" i="31"/>
  <c r="CB74" i="31"/>
  <c r="CA74" i="31"/>
  <c r="BV74" i="31"/>
  <c r="BR93" i="31"/>
  <c r="BS93" i="31"/>
  <c r="BO93" i="31"/>
  <c r="W93" i="31"/>
  <c r="BR97" i="31"/>
  <c r="BQ97" i="31"/>
  <c r="BO97" i="31"/>
  <c r="AB97" i="31"/>
  <c r="W97" i="31"/>
  <c r="BM107" i="31"/>
  <c r="BN107" i="31"/>
  <c r="BJ107" i="31"/>
  <c r="BJ126" i="31"/>
  <c r="AO126" i="31"/>
  <c r="BD135" i="31"/>
  <c r="BG135" i="31"/>
  <c r="BE135" i="31"/>
  <c r="BB135" i="31"/>
  <c r="CE147" i="31"/>
  <c r="Y147" i="31"/>
  <c r="CC147" i="31"/>
  <c r="AE147" i="31" s="1"/>
  <c r="AW147" i="31"/>
  <c r="AX171" i="31"/>
  <c r="CC171" i="31"/>
  <c r="CD171" i="31" s="1"/>
  <c r="BM173" i="31"/>
  <c r="BH173" i="31"/>
  <c r="AO173" i="31"/>
  <c r="AJ173" i="31"/>
  <c r="T174" i="31"/>
  <c r="BM286" i="31"/>
  <c r="BJ286" i="31"/>
  <c r="BN286" i="31"/>
  <c r="AG62" i="32"/>
  <c r="AD62" i="32"/>
  <c r="AE62" i="32"/>
  <c r="AT210" i="31"/>
  <c r="Y210" i="31"/>
  <c r="BD219" i="31"/>
  <c r="AI219" i="31"/>
  <c r="BF219" i="31"/>
  <c r="BA219" i="31"/>
  <c r="BD237" i="31"/>
  <c r="BF237" i="31"/>
  <c r="BC237" i="31"/>
  <c r="BY261" i="31"/>
  <c r="X261" i="31"/>
  <c r="BW261" i="31"/>
  <c r="BD269" i="31"/>
  <c r="BB269" i="31"/>
  <c r="AE90" i="32"/>
  <c r="AD90" i="32"/>
  <c r="AG90" i="32"/>
  <c r="AF90" i="32"/>
  <c r="AF16" i="32"/>
  <c r="AB14" i="32" s="1"/>
  <c r="AE16" i="32"/>
  <c r="AK14" i="32"/>
  <c r="AG16" i="32"/>
  <c r="AD16" i="32"/>
  <c r="CD9" i="32"/>
  <c r="AE9" i="32"/>
  <c r="AD9" i="32"/>
  <c r="AF9" i="32"/>
  <c r="AF34" i="32"/>
  <c r="AE34" i="32"/>
  <c r="AG34" i="32"/>
  <c r="AK32" i="32"/>
  <c r="AZ57" i="31"/>
  <c r="Y61" i="31"/>
  <c r="AJ62" i="31"/>
  <c r="BX62" i="31"/>
  <c r="BJ65" i="31"/>
  <c r="Z72" i="31"/>
  <c r="AA74" i="31"/>
  <c r="CB80" i="31"/>
  <c r="BW83" i="31"/>
  <c r="BG93" i="31"/>
  <c r="BC97" i="31"/>
  <c r="AV125" i="31"/>
  <c r="CC125" i="31"/>
  <c r="AJ128" i="31"/>
  <c r="BL128" i="31"/>
  <c r="AK129" i="31"/>
  <c r="BU129" i="31"/>
  <c r="AI133" i="31"/>
  <c r="AL137" i="31"/>
  <c r="BX137" i="31"/>
  <c r="AJ146" i="31"/>
  <c r="AB149" i="31"/>
  <c r="AA151" i="31"/>
  <c r="AJ152" i="31"/>
  <c r="AI153" i="31"/>
  <c r="BF155" i="31"/>
  <c r="BT156" i="31"/>
  <c r="AZ160" i="31"/>
  <c r="CB162" i="31"/>
  <c r="AI164" i="31"/>
  <c r="AC171" i="31"/>
  <c r="BI171" i="31"/>
  <c r="BX173" i="31"/>
  <c r="AO174" i="31"/>
  <c r="Y178" i="31"/>
  <c r="CA180" i="31"/>
  <c r="BV180" i="31"/>
  <c r="AQ180" i="31"/>
  <c r="BZ180" i="31"/>
  <c r="BD182" i="31"/>
  <c r="BK183" i="31"/>
  <c r="BI183" i="31"/>
  <c r="AA183" i="31"/>
  <c r="CE268" i="31"/>
  <c r="AG268" i="31" s="1"/>
  <c r="AB266" i="31"/>
  <c r="AY268" i="31"/>
  <c r="CC268" i="31"/>
  <c r="AE268" i="31" s="1"/>
  <c r="Y268" i="31"/>
  <c r="BM282" i="31"/>
  <c r="BL282" i="31"/>
  <c r="BJ282" i="31"/>
  <c r="AJ282" i="31"/>
  <c r="BD288" i="31"/>
  <c r="AN288" i="31"/>
  <c r="AK5" i="32"/>
  <c r="AG9" i="32"/>
  <c r="BJ57" i="31"/>
  <c r="BZ62" i="31"/>
  <c r="BO70" i="31"/>
  <c r="AJ74" i="31"/>
  <c r="BO75" i="31"/>
  <c r="CA83" i="31"/>
  <c r="BV89" i="31"/>
  <c r="T92" i="31"/>
  <c r="BG97" i="31"/>
  <c r="Y99" i="31"/>
  <c r="T101" i="31"/>
  <c r="BA106" i="31"/>
  <c r="T107" i="31"/>
  <c r="AZ107" i="31"/>
  <c r="Z111" i="31"/>
  <c r="AJ116" i="31"/>
  <c r="BX116" i="31"/>
  <c r="AI117" i="31"/>
  <c r="BQ117" i="31"/>
  <c r="BV128" i="31"/>
  <c r="AP129" i="31"/>
  <c r="AN133" i="31"/>
  <c r="CB137" i="31"/>
  <c r="AJ171" i="31"/>
  <c r="BD192" i="31"/>
  <c r="BG192" i="31"/>
  <c r="BE192" i="31"/>
  <c r="Z192" i="31"/>
  <c r="BB192" i="31"/>
  <c r="CE236" i="31"/>
  <c r="AZ236" i="31"/>
  <c r="AV236" i="31"/>
  <c r="T236" i="31"/>
  <c r="CE250" i="31"/>
  <c r="AF250" i="31" s="1"/>
  <c r="AB248" i="31"/>
  <c r="AB254" i="31"/>
  <c r="BS254" i="31"/>
  <c r="AH5" i="32"/>
  <c r="BN57" i="31"/>
  <c r="BB63" i="31"/>
  <c r="W70" i="31"/>
  <c r="BQ70" i="31"/>
  <c r="AU74" i="31"/>
  <c r="BU75" i="31"/>
  <c r="AI88" i="31"/>
  <c r="AQ90" i="31"/>
  <c r="BY90" i="31"/>
  <c r="X92" i="31"/>
  <c r="AI93" i="31"/>
  <c r="BY99" i="31"/>
  <c r="X101" i="31"/>
  <c r="Y102" i="31"/>
  <c r="BE106" i="31"/>
  <c r="X107" i="31"/>
  <c r="W108" i="31"/>
  <c r="AI111" i="31"/>
  <c r="BZ116" i="31"/>
  <c r="BU117" i="31"/>
  <c r="X125" i="31"/>
  <c r="AQ128" i="31"/>
  <c r="BX128" i="31"/>
  <c r="BB129" i="31"/>
  <c r="BD133" i="31"/>
  <c r="W135" i="31"/>
  <c r="T137" i="31"/>
  <c r="AZ137" i="31"/>
  <c r="BW138" i="31"/>
  <c r="W144" i="31"/>
  <c r="CC158" i="31"/>
  <c r="CD158" i="31" s="1"/>
  <c r="T160" i="31"/>
  <c r="X162" i="31"/>
  <c r="AX162" i="31"/>
  <c r="BE164" i="31"/>
  <c r="BY171" i="31"/>
  <c r="X173" i="31"/>
  <c r="AX173" i="31"/>
  <c r="CC173" i="31"/>
  <c r="BI174" i="31"/>
  <c r="AO178" i="31"/>
  <c r="BI179" i="31"/>
  <c r="CE180" i="31"/>
  <c r="AU180" i="31"/>
  <c r="BM188" i="31"/>
  <c r="BN188" i="31"/>
  <c r="AN191" i="31"/>
  <c r="BC196" i="31"/>
  <c r="CE197" i="31"/>
  <c r="CC197" i="31"/>
  <c r="AF197" i="31" s="1"/>
  <c r="AW197" i="31"/>
  <c r="CA215" i="31"/>
  <c r="BY215" i="31"/>
  <c r="BV215" i="31"/>
  <c r="AC215" i="31"/>
  <c r="CB215" i="31"/>
  <c r="CE245" i="31"/>
  <c r="AX245" i="31"/>
  <c r="AT245" i="31"/>
  <c r="T245" i="31"/>
  <c r="CB261" i="31"/>
  <c r="AJ286" i="31"/>
  <c r="AK86" i="32"/>
  <c r="AK59" i="32"/>
  <c r="BQ56" i="31"/>
  <c r="AJ57" i="31"/>
  <c r="BE63" i="31"/>
  <c r="AB70" i="31"/>
  <c r="BT70" i="31"/>
  <c r="BA72" i="31"/>
  <c r="AZ74" i="31"/>
  <c r="AK81" i="31"/>
  <c r="BO81" i="31"/>
  <c r="BH83" i="31"/>
  <c r="AN88" i="31"/>
  <c r="CB128" i="31"/>
  <c r="BO133" i="31"/>
  <c r="AK135" i="31"/>
  <c r="BQ135" i="31"/>
  <c r="X137" i="31"/>
  <c r="AK144" i="31"/>
  <c r="BO144" i="31"/>
  <c r="BH146" i="31"/>
  <c r="BB153" i="31"/>
  <c r="BV160" i="31"/>
  <c r="AC162" i="31"/>
  <c r="BG164" i="31"/>
  <c r="BN174" i="31"/>
  <c r="BD191" i="31"/>
  <c r="BG196" i="31"/>
  <c r="BC219" i="31"/>
  <c r="BQ224" i="31"/>
  <c r="BU224" i="31"/>
  <c r="BP224" i="31"/>
  <c r="AP224" i="31"/>
  <c r="CA233" i="31"/>
  <c r="X233" i="31"/>
  <c r="BX233" i="31"/>
  <c r="AL233" i="31"/>
  <c r="AF62" i="32"/>
  <c r="AE38" i="32"/>
  <c r="AG38" i="32"/>
  <c r="AH32" i="32"/>
  <c r="AB182" i="31"/>
  <c r="AB191" i="31"/>
  <c r="BU192" i="31"/>
  <c r="AK196" i="31"/>
  <c r="BB198" i="31"/>
  <c r="BU205" i="31"/>
  <c r="BP206" i="31"/>
  <c r="CC207" i="31"/>
  <c r="AN209" i="31"/>
  <c r="BR210" i="31"/>
  <c r="AA214" i="31"/>
  <c r="BU214" i="31"/>
  <c r="AT215" i="31"/>
  <c r="BC216" i="31"/>
  <c r="Z218" i="31"/>
  <c r="BQ223" i="31"/>
  <c r="BC225" i="31"/>
  <c r="AI227" i="31"/>
  <c r="BY228" i="31"/>
  <c r="CE232" i="31"/>
  <c r="AK234" i="31"/>
  <c r="BO234" i="31"/>
  <c r="BJ236" i="31"/>
  <c r="AK237" i="31"/>
  <c r="AC241" i="31"/>
  <c r="X242" i="31"/>
  <c r="BJ242" i="31"/>
  <c r="W243" i="31"/>
  <c r="BG243" i="31"/>
  <c r="BL245" i="31"/>
  <c r="BP250" i="31"/>
  <c r="BF251" i="31"/>
  <c r="AJ255" i="31"/>
  <c r="BZ255" i="31"/>
  <c r="BD259" i="31"/>
  <c r="BU260" i="31"/>
  <c r="X263" i="31"/>
  <c r="AX263" i="31"/>
  <c r="AW264" i="31"/>
  <c r="AJ269" i="31"/>
  <c r="BY273" i="31"/>
  <c r="BL279" i="31"/>
  <c r="W281" i="31"/>
  <c r="BQ281" i="31"/>
  <c r="BV282" i="31"/>
  <c r="AD286" i="31"/>
  <c r="AN131" i="32"/>
  <c r="AE47" i="32"/>
  <c r="W205" i="31"/>
  <c r="U206" i="31"/>
  <c r="AW207" i="31"/>
  <c r="BG209" i="31"/>
  <c r="AK214" i="31"/>
  <c r="T215" i="31"/>
  <c r="AZ215" i="31"/>
  <c r="AI216" i="31"/>
  <c r="BU216" i="31"/>
  <c r="BC218" i="31"/>
  <c r="AI223" i="31"/>
  <c r="AM232" i="31"/>
  <c r="T233" i="31"/>
  <c r="AW233" i="31"/>
  <c r="CC233" i="31"/>
  <c r="AA236" i="31"/>
  <c r="BX236" i="31"/>
  <c r="BM241" i="31"/>
  <c r="AJ242" i="31"/>
  <c r="BX242" i="31"/>
  <c r="BS243" i="31"/>
  <c r="AJ245" i="31"/>
  <c r="BZ245" i="31"/>
  <c r="Z251" i="31"/>
  <c r="BR251" i="31"/>
  <c r="AX255" i="31"/>
  <c r="BT259" i="31"/>
  <c r="T261" i="31"/>
  <c r="AV261" i="31"/>
  <c r="BM263" i="31"/>
  <c r="Y264" i="31"/>
  <c r="BQ264" i="31"/>
  <c r="BW268" i="31"/>
  <c r="AJ279" i="31"/>
  <c r="CB279" i="31"/>
  <c r="AK281" i="31"/>
  <c r="AX282" i="31"/>
  <c r="AE284" i="31"/>
  <c r="AV286" i="31"/>
  <c r="CB286" i="31"/>
  <c r="AW290" i="31"/>
  <c r="AQ122" i="32"/>
  <c r="AF53" i="32"/>
  <c r="CC50" i="32" s="1"/>
  <c r="CD50" i="32" s="1"/>
  <c r="AG63" i="32"/>
  <c r="AE59" i="32" s="1"/>
  <c r="AF7" i="32"/>
  <c r="CD47" i="32"/>
  <c r="AE56" i="32"/>
  <c r="CD20" i="32"/>
  <c r="AD63" i="32"/>
  <c r="CC187" i="31"/>
  <c r="AE187" i="31" s="1"/>
  <c r="AV188" i="31"/>
  <c r="BP196" i="31"/>
  <c r="BN197" i="31"/>
  <c r="AK198" i="31"/>
  <c r="BO198" i="31"/>
  <c r="BP200" i="31"/>
  <c r="AB205" i="31"/>
  <c r="AK206" i="31"/>
  <c r="AC207" i="31"/>
  <c r="BJ207" i="31"/>
  <c r="BB210" i="31"/>
  <c r="Y215" i="31"/>
  <c r="BH215" i="31"/>
  <c r="BG218" i="31"/>
  <c r="BU219" i="31"/>
  <c r="AK223" i="31"/>
  <c r="AC228" i="31"/>
  <c r="AQ232" i="31"/>
  <c r="AZ233" i="31"/>
  <c r="BB234" i="31"/>
  <c r="AJ236" i="31"/>
  <c r="CB236" i="31"/>
  <c r="CC241" i="31"/>
  <c r="AE241" i="31" s="1"/>
  <c r="AT242" i="31"/>
  <c r="BZ242" i="31"/>
  <c r="AI251" i="31"/>
  <c r="T255" i="31"/>
  <c r="BJ255" i="31"/>
  <c r="AZ261" i="31"/>
  <c r="AJ263" i="31"/>
  <c r="BX263" i="31"/>
  <c r="BW264" i="31"/>
  <c r="AQ268" i="31"/>
  <c r="Y273" i="31"/>
  <c r="BC281" i="31"/>
  <c r="AZ286" i="31"/>
  <c r="BS287" i="31"/>
  <c r="BP288" i="31"/>
  <c r="BY290" i="31"/>
  <c r="AF20" i="32"/>
  <c r="AF63" i="32"/>
  <c r="CC59" i="32" s="1"/>
  <c r="CD59" i="32" s="1"/>
  <c r="AJ197" i="31"/>
  <c r="AN206" i="31"/>
  <c r="AM207" i="31"/>
  <c r="BP214" i="31"/>
  <c r="BG223" i="31"/>
  <c r="AM228" i="31"/>
  <c r="AS228" i="31" s="1"/>
  <c r="BJ233" i="31"/>
  <c r="BA251" i="31"/>
  <c r="AA261" i="31"/>
  <c r="BJ261" i="31"/>
  <c r="BZ263" i="31"/>
  <c r="AO264" i="31"/>
  <c r="AU278" i="31"/>
  <c r="T282" i="31"/>
  <c r="CC284" i="31"/>
  <c r="CD284" i="31" s="1"/>
  <c r="T286" i="31"/>
  <c r="AN140" i="32"/>
  <c r="AQ275" i="32"/>
  <c r="AN212" i="32"/>
  <c r="AF52" i="32"/>
  <c r="BN233" i="31"/>
  <c r="AJ261" i="31"/>
  <c r="BL261" i="31"/>
  <c r="AN300" i="32"/>
  <c r="AQ68" i="32"/>
  <c r="AQ316" i="32"/>
  <c r="AE86" i="32"/>
  <c r="CE86" i="32"/>
  <c r="AB86" i="32"/>
  <c r="CC86" i="32"/>
  <c r="CD86" i="32" s="1"/>
  <c r="CC77" i="32"/>
  <c r="CD77" i="32" s="1"/>
  <c r="AB77" i="32"/>
  <c r="CE77" i="32"/>
  <c r="AE77" i="32"/>
  <c r="AF72" i="32"/>
  <c r="AE72" i="32"/>
  <c r="AK68" i="32"/>
  <c r="AB68" i="32"/>
  <c r="CC68" i="32"/>
  <c r="CD68" i="32" s="1"/>
  <c r="CE68" i="32"/>
  <c r="AE68" i="32"/>
  <c r="AE65" i="32"/>
  <c r="AD65" i="32"/>
  <c r="AE63" i="32"/>
  <c r="CE59" i="32"/>
  <c r="AE53" i="32"/>
  <c r="AD25" i="32"/>
  <c r="AF25" i="32"/>
  <c r="AG20" i="32"/>
  <c r="AD20" i="32"/>
  <c r="AH14" i="32"/>
  <c r="BI8" i="31"/>
  <c r="BL8" i="31"/>
  <c r="BN8" i="31"/>
  <c r="BQ8" i="31"/>
  <c r="BT8" i="31"/>
  <c r="BV8" i="31"/>
  <c r="BY8" i="31"/>
  <c r="CB8" i="31"/>
  <c r="U9" i="31"/>
  <c r="W9" i="31"/>
  <c r="Z9" i="31"/>
  <c r="AC9" i="31"/>
  <c r="AI9" i="31"/>
  <c r="AL9" i="31"/>
  <c r="AO9" i="31"/>
  <c r="AQ9" i="31"/>
  <c r="AU9" i="31"/>
  <c r="AX9" i="31"/>
  <c r="BA9" i="31"/>
  <c r="BC9" i="31"/>
  <c r="BF9" i="31"/>
  <c r="BI9" i="31"/>
  <c r="BK9" i="31"/>
  <c r="BN9" i="31"/>
  <c r="BQ9" i="31"/>
  <c r="BV9" i="31"/>
  <c r="BY9" i="31"/>
  <c r="CA9" i="31"/>
  <c r="V11" i="31"/>
  <c r="X11" i="31"/>
  <c r="AA11" i="31"/>
  <c r="AH11" i="31"/>
  <c r="AJ11" i="31"/>
  <c r="AM11" i="31"/>
  <c r="AP11" i="31"/>
  <c r="AT11" i="31"/>
  <c r="AV11" i="31"/>
  <c r="BB11" i="31"/>
  <c r="BD11" i="31"/>
  <c r="BG11" i="31"/>
  <c r="BJ11" i="31"/>
  <c r="BL11" i="31"/>
  <c r="BO11" i="31"/>
  <c r="BR11" i="31"/>
  <c r="BT11" i="31"/>
  <c r="BW11" i="31"/>
  <c r="BZ11" i="31"/>
  <c r="CE12" i="31"/>
  <c r="AG12" i="31" s="1"/>
  <c r="CC12" i="31"/>
  <c r="V12" i="31"/>
  <c r="Y12" i="31"/>
  <c r="AA12" i="31"/>
  <c r="AI12" i="31"/>
  <c r="AL12" i="31"/>
  <c r="AO12" i="31"/>
  <c r="AQ12" i="31"/>
  <c r="AU12" i="31"/>
  <c r="AX12" i="31"/>
  <c r="BA12" i="31"/>
  <c r="BC12" i="31"/>
  <c r="BF12" i="31"/>
  <c r="BI12" i="31"/>
  <c r="BK12" i="31"/>
  <c r="BQ12" i="31"/>
  <c r="BS12" i="31"/>
  <c r="BV12" i="31"/>
  <c r="BY12" i="31"/>
  <c r="Y14" i="31"/>
  <c r="Z14" i="31"/>
  <c r="AB16" i="31"/>
  <c r="BP16" i="31"/>
  <c r="AX17" i="31"/>
  <c r="AU17" i="31"/>
  <c r="BN17" i="31"/>
  <c r="BK17" i="31"/>
  <c r="BI17" i="31"/>
  <c r="AO17" i="31"/>
  <c r="CA17" i="31"/>
  <c r="BY17" i="31"/>
  <c r="BV17" i="31"/>
  <c r="AQ17" i="31"/>
  <c r="AL17" i="31"/>
  <c r="AC17" i="31"/>
  <c r="Y17" i="31"/>
  <c r="AW17" i="31"/>
  <c r="BM17" i="31"/>
  <c r="BW17" i="31"/>
  <c r="CC17" i="31"/>
  <c r="Y7" i="31"/>
  <c r="AA7" i="31"/>
  <c r="AC7" i="31"/>
  <c r="AJ7" i="31"/>
  <c r="AM7" i="31"/>
  <c r="AO7" i="31"/>
  <c r="AU7" i="31"/>
  <c r="AW7" i="31"/>
  <c r="AZ7" i="31"/>
  <c r="BH7" i="31"/>
  <c r="BK7" i="31"/>
  <c r="BM7" i="31"/>
  <c r="BX7" i="31"/>
  <c r="CA7" i="31"/>
  <c r="CC7" i="31"/>
  <c r="X8" i="31"/>
  <c r="AC8" i="31"/>
  <c r="AH8" i="31"/>
  <c r="AV8" i="31"/>
  <c r="AX8" i="31"/>
  <c r="AB5" i="31"/>
  <c r="T7" i="31"/>
  <c r="V7" i="31"/>
  <c r="X7" i="31"/>
  <c r="Z7" i="31"/>
  <c r="AB7" i="31"/>
  <c r="AI7" i="31"/>
  <c r="AK7" i="31"/>
  <c r="AN7" i="31"/>
  <c r="AQ7" i="31"/>
  <c r="AV7" i="31"/>
  <c r="AY7" i="31"/>
  <c r="BA7" i="31"/>
  <c r="BD7" i="31"/>
  <c r="BI7" i="31"/>
  <c r="BO7" i="31"/>
  <c r="BQ7" i="31"/>
  <c r="BW7" i="31"/>
  <c r="BY7" i="31"/>
  <c r="T8" i="31"/>
  <c r="V8" i="31"/>
  <c r="Y8" i="31"/>
  <c r="AB8" i="31"/>
  <c r="AJ8" i="31"/>
  <c r="AL8" i="31"/>
  <c r="AO8" i="31"/>
  <c r="AT8" i="31"/>
  <c r="AW8" i="31"/>
  <c r="AZ8" i="31"/>
  <c r="BB8" i="31"/>
  <c r="BH8" i="31"/>
  <c r="BJ8" i="31"/>
  <c r="BP8" i="31"/>
  <c r="BR8" i="31"/>
  <c r="BX8" i="31"/>
  <c r="BZ8" i="31"/>
  <c r="CC8" i="31"/>
  <c r="V9" i="31"/>
  <c r="Y9" i="31"/>
  <c r="AA9" i="31"/>
  <c r="AH9" i="31"/>
  <c r="AM9" i="31"/>
  <c r="AT9" i="31"/>
  <c r="AW9" i="31"/>
  <c r="AY9" i="31"/>
  <c r="BJ9" i="31"/>
  <c r="BW9" i="31"/>
  <c r="CC9" i="31"/>
  <c r="AG9" i="31" s="1"/>
  <c r="W11" i="31"/>
  <c r="Z11" i="31"/>
  <c r="AB11" i="31"/>
  <c r="AI11" i="31"/>
  <c r="AN11" i="31"/>
  <c r="BC11" i="31"/>
  <c r="BP11" i="31"/>
  <c r="U12" i="31"/>
  <c r="W12" i="31"/>
  <c r="Z12" i="31"/>
  <c r="AK12" i="31"/>
  <c r="AP12" i="31"/>
  <c r="BB12" i="31"/>
  <c r="BE12" i="31"/>
  <c r="BG12" i="31"/>
  <c r="BO12" i="31"/>
  <c r="BR12" i="31"/>
  <c r="V14" i="31"/>
  <c r="U14" i="31"/>
  <c r="BF16" i="31"/>
  <c r="BD16" i="31"/>
  <c r="BA16" i="31"/>
  <c r="AN16" i="31"/>
  <c r="Z16" i="31"/>
  <c r="U16" i="31"/>
  <c r="BT16" i="31"/>
  <c r="BQ16" i="31"/>
  <c r="AP16" i="31"/>
  <c r="AK16" i="31"/>
  <c r="BB16" i="31"/>
  <c r="BR16" i="31"/>
  <c r="AE16" i="31"/>
  <c r="CD16" i="31"/>
  <c r="AF16" i="31"/>
  <c r="CE17" i="31"/>
  <c r="AG17" i="31" s="1"/>
  <c r="BG18" i="31"/>
  <c r="BD18" i="31"/>
  <c r="BB18" i="31"/>
  <c r="BF18" i="31"/>
  <c r="BC18" i="31"/>
  <c r="AN18" i="31"/>
  <c r="AI18" i="31"/>
  <c r="Z18" i="31"/>
  <c r="AD25" i="31"/>
  <c r="CD25" i="31"/>
  <c r="W18" i="31"/>
  <c r="AB18" i="31"/>
  <c r="BP18" i="31"/>
  <c r="BS18" i="31"/>
  <c r="W20" i="31"/>
  <c r="AB20" i="31"/>
  <c r="BC20" i="31"/>
  <c r="BE20" i="31"/>
  <c r="BP20" i="31"/>
  <c r="BS20" i="31"/>
  <c r="BU20" i="31"/>
  <c r="W21" i="31"/>
  <c r="Z21" i="31"/>
  <c r="AB21" i="31"/>
  <c r="AI21" i="31"/>
  <c r="AN21" i="31"/>
  <c r="BC21" i="31"/>
  <c r="BF21" i="31"/>
  <c r="BP21" i="31"/>
  <c r="BS21" i="31"/>
  <c r="U25" i="31"/>
  <c r="AK25" i="31"/>
  <c r="BB25" i="31"/>
  <c r="BE25" i="31"/>
  <c r="BG25" i="31"/>
  <c r="BR25" i="31"/>
  <c r="Z26" i="31"/>
  <c r="BC26" i="31"/>
  <c r="BG26" i="31"/>
  <c r="BO26" i="31"/>
  <c r="BS26" i="31"/>
  <c r="AA27" i="31"/>
  <c r="AJ27" i="31"/>
  <c r="AZ27" i="31"/>
  <c r="BH27" i="31"/>
  <c r="BL27" i="31"/>
  <c r="CB27" i="31"/>
  <c r="Y29" i="31"/>
  <c r="AC29" i="31"/>
  <c r="AH29" i="31"/>
  <c r="AL29" i="31"/>
  <c r="AT29" i="31"/>
  <c r="AW29" i="31"/>
  <c r="AZ29" i="31"/>
  <c r="BM29" i="31"/>
  <c r="BX29" i="31"/>
  <c r="BZ29" i="31"/>
  <c r="CC29" i="31"/>
  <c r="AG29" i="31" s="1"/>
  <c r="AB30" i="31"/>
  <c r="AK30" i="31"/>
  <c r="BD30" i="31"/>
  <c r="BO30" i="31"/>
  <c r="BQ30" i="31"/>
  <c r="BT30" i="31"/>
  <c r="Z34" i="31"/>
  <c r="AI34" i="31"/>
  <c r="BB34" i="31"/>
  <c r="BF34" i="31"/>
  <c r="BS34" i="31"/>
  <c r="AA35" i="31"/>
  <c r="AJ35" i="31"/>
  <c r="AZ35" i="31"/>
  <c r="BH35" i="31"/>
  <c r="BL35" i="31"/>
  <c r="CB35" i="31"/>
  <c r="AB36" i="31"/>
  <c r="AK36" i="31"/>
  <c r="BA36" i="31"/>
  <c r="BP36" i="31"/>
  <c r="BT36" i="31"/>
  <c r="U38" i="31"/>
  <c r="BB38" i="31"/>
  <c r="BE38" i="31"/>
  <c r="BG38" i="31"/>
  <c r="Y39" i="31"/>
  <c r="AC39" i="31"/>
  <c r="AH39" i="31"/>
  <c r="AL39" i="31"/>
  <c r="AT39" i="31"/>
  <c r="AW39" i="31"/>
  <c r="AZ39" i="31"/>
  <c r="BM39" i="31"/>
  <c r="BX39" i="31"/>
  <c r="BZ39" i="31"/>
  <c r="CC39" i="31"/>
  <c r="AG39" i="31" s="1"/>
  <c r="U43" i="31"/>
  <c r="Z43" i="31"/>
  <c r="AI43" i="31"/>
  <c r="BA43" i="31"/>
  <c r="BC43" i="31"/>
  <c r="BF43" i="31"/>
  <c r="BK43" i="31"/>
  <c r="BQ43" i="31"/>
  <c r="BU43" i="31"/>
  <c r="T44" i="31"/>
  <c r="X44" i="31"/>
  <c r="AB44" i="31"/>
  <c r="AJ44" i="31"/>
  <c r="AT44" i="31"/>
  <c r="AX44" i="31"/>
  <c r="BH44" i="31"/>
  <c r="BK44" i="31"/>
  <c r="BN44" i="31"/>
  <c r="BT44" i="31"/>
  <c r="BX44" i="31"/>
  <c r="CB44" i="31"/>
  <c r="U45" i="31"/>
  <c r="Y45" i="31"/>
  <c r="AC45" i="31"/>
  <c r="AK45" i="31"/>
  <c r="BA45" i="31"/>
  <c r="BE45" i="31"/>
  <c r="BO45" i="31"/>
  <c r="BQ45" i="31"/>
  <c r="BT45" i="31"/>
  <c r="BY45" i="31"/>
  <c r="V47" i="31"/>
  <c r="Y47" i="31"/>
  <c r="AC47" i="31"/>
  <c r="AH47" i="31"/>
  <c r="AL47" i="31"/>
  <c r="AV47" i="31"/>
  <c r="AX47" i="31"/>
  <c r="BB47" i="31"/>
  <c r="BH47" i="31"/>
  <c r="BL47" i="31"/>
  <c r="BV47" i="31"/>
  <c r="BY47" i="31"/>
  <c r="CB47" i="31"/>
  <c r="CD47" i="31"/>
  <c r="U48" i="31"/>
  <c r="Y48" i="31"/>
  <c r="AC48" i="31"/>
  <c r="AK48" i="31"/>
  <c r="BA48" i="31"/>
  <c r="BE48" i="31"/>
  <c r="BO48" i="31"/>
  <c r="BQ48" i="31"/>
  <c r="BT48" i="31"/>
  <c r="CC50" i="31"/>
  <c r="CD50" i="31" s="1"/>
  <c r="T52" i="31"/>
  <c r="X52" i="31"/>
  <c r="AB52" i="31"/>
  <c r="AJ52" i="31"/>
  <c r="AT52" i="31"/>
  <c r="AX52" i="31"/>
  <c r="BH52" i="31"/>
  <c r="BK52" i="31"/>
  <c r="BN52" i="31"/>
  <c r="BX52" i="31"/>
  <c r="CB52" i="31"/>
  <c r="U53" i="31"/>
  <c r="Y53" i="31"/>
  <c r="AC53" i="31"/>
  <c r="AK53" i="31"/>
  <c r="BC53" i="31"/>
  <c r="BG53" i="31"/>
  <c r="BP53" i="31"/>
  <c r="BS53" i="31"/>
  <c r="BU53" i="31"/>
  <c r="T54" i="31"/>
  <c r="X54" i="31"/>
  <c r="Z54" i="31"/>
  <c r="AJ54" i="31"/>
  <c r="AT54" i="31"/>
  <c r="AW54" i="31"/>
  <c r="AZ54" i="31"/>
  <c r="BJ54" i="31"/>
  <c r="BN54" i="31"/>
  <c r="BX54" i="31"/>
  <c r="BZ54" i="31"/>
  <c r="CC54" i="31"/>
  <c r="U56" i="31"/>
  <c r="Z56" i="31"/>
  <c r="AI56" i="31"/>
  <c r="BA56" i="31"/>
  <c r="BC56" i="31"/>
  <c r="BF56" i="31"/>
  <c r="BO56" i="31"/>
  <c r="BS56" i="31"/>
  <c r="V57" i="31"/>
  <c r="Y57" i="31"/>
  <c r="AC57" i="31"/>
  <c r="AH57" i="31"/>
  <c r="AL57" i="31"/>
  <c r="AV57" i="31"/>
  <c r="AX57" i="31"/>
  <c r="BH57" i="31"/>
  <c r="BL57" i="31"/>
  <c r="BV57" i="31"/>
  <c r="BY57" i="31"/>
  <c r="CB57" i="31"/>
  <c r="CD57" i="31"/>
  <c r="W61" i="31"/>
  <c r="AB61" i="31"/>
  <c r="AI61" i="31"/>
  <c r="BA61" i="31"/>
  <c r="BE61" i="31"/>
  <c r="BO61" i="31"/>
  <c r="BQ61" i="31"/>
  <c r="BT61" i="31"/>
  <c r="V62" i="31"/>
  <c r="Y62" i="31"/>
  <c r="AC62" i="31"/>
  <c r="AH62" i="31"/>
  <c r="AL62" i="31"/>
  <c r="AV62" i="31"/>
  <c r="AX62" i="31"/>
  <c r="BH62" i="31"/>
  <c r="BL62" i="31"/>
  <c r="BV62" i="31"/>
  <c r="BY62" i="31"/>
  <c r="CB62" i="31"/>
  <c r="CD62" i="31"/>
  <c r="BR63" i="31"/>
  <c r="BU63" i="31"/>
  <c r="BQ63" i="31"/>
  <c r="U63" i="31"/>
  <c r="Z63" i="31"/>
  <c r="AI63" i="31"/>
  <c r="BA63" i="31"/>
  <c r="BC63" i="31"/>
  <c r="BF63" i="31"/>
  <c r="BO63" i="31"/>
  <c r="CE65" i="31"/>
  <c r="AX65" i="31"/>
  <c r="AT65" i="31"/>
  <c r="T65" i="31"/>
  <c r="BM65" i="31"/>
  <c r="BN65" i="31"/>
  <c r="BK65" i="31"/>
  <c r="BH65" i="31"/>
  <c r="AJ65" i="31"/>
  <c r="CA65" i="31"/>
  <c r="CB65" i="31"/>
  <c r="BX65" i="31"/>
  <c r="X65" i="31"/>
  <c r="AA65" i="31"/>
  <c r="AL65" i="31"/>
  <c r="AZ65" i="31"/>
  <c r="BL65" i="31"/>
  <c r="BZ65" i="31"/>
  <c r="Z66" i="31"/>
  <c r="BA66" i="31"/>
  <c r="CC70" i="31"/>
  <c r="Y70" i="31"/>
  <c r="AB68" i="31"/>
  <c r="BY70" i="31"/>
  <c r="AC70" i="31"/>
  <c r="V71" i="31"/>
  <c r="AL71" i="31"/>
  <c r="BG79" i="31"/>
  <c r="BC79" i="31"/>
  <c r="AN79" i="31"/>
  <c r="AI79" i="31"/>
  <c r="BR79" i="31"/>
  <c r="BU79" i="31"/>
  <c r="BS79" i="31"/>
  <c r="BP79" i="31"/>
  <c r="W79" i="31"/>
  <c r="U79" i="31"/>
  <c r="AK79" i="31"/>
  <c r="BD79" i="31"/>
  <c r="BQ79" i="31"/>
  <c r="CE80" i="31"/>
  <c r="CC80" i="31"/>
  <c r="CD80" i="31" s="1"/>
  <c r="AX80" i="31"/>
  <c r="AV80" i="31"/>
  <c r="T80" i="31"/>
  <c r="BN80" i="31"/>
  <c r="BJ80" i="31"/>
  <c r="BH80" i="31"/>
  <c r="AO80" i="31"/>
  <c r="AJ80" i="31"/>
  <c r="CA80" i="31"/>
  <c r="BZ80" i="31"/>
  <c r="BX80" i="31"/>
  <c r="AC80" i="31"/>
  <c r="X80" i="31"/>
  <c r="Y80" i="31"/>
  <c r="AH80" i="31"/>
  <c r="AT80" i="31"/>
  <c r="AZ80" i="31"/>
  <c r="BM80" i="31"/>
  <c r="BY80" i="31"/>
  <c r="AI84" i="31"/>
  <c r="BB84" i="31"/>
  <c r="CE89" i="31"/>
  <c r="CC89" i="31"/>
  <c r="AZ89" i="31"/>
  <c r="AW89" i="31"/>
  <c r="AT89" i="31"/>
  <c r="AH89" i="31"/>
  <c r="T89" i="31"/>
  <c r="BN89" i="31"/>
  <c r="BM89" i="31"/>
  <c r="BH89" i="31"/>
  <c r="CA89" i="31"/>
  <c r="BZ89" i="31"/>
  <c r="BX89" i="31"/>
  <c r="AL89" i="31"/>
  <c r="AC89" i="31"/>
  <c r="X89" i="31"/>
  <c r="Y89" i="31"/>
  <c r="AO89" i="31"/>
  <c r="AX89" i="31"/>
  <c r="BJ89" i="31"/>
  <c r="BY89" i="31"/>
  <c r="BD90" i="31"/>
  <c r="BG90" i="31"/>
  <c r="BE90" i="31"/>
  <c r="BB90" i="31"/>
  <c r="Z90" i="31"/>
  <c r="BR90" i="31"/>
  <c r="BU90" i="31"/>
  <c r="BQ90" i="31"/>
  <c r="AK90" i="31"/>
  <c r="W90" i="31"/>
  <c r="U90" i="31"/>
  <c r="BA90" i="31"/>
  <c r="BF90" i="31"/>
  <c r="BO90" i="31"/>
  <c r="BK93" i="31"/>
  <c r="BI93" i="31"/>
  <c r="CE97" i="31"/>
  <c r="AG97" i="31" s="1"/>
  <c r="AU97" i="31"/>
  <c r="AM97" i="31"/>
  <c r="Y97" i="31"/>
  <c r="AB95" i="31"/>
  <c r="BM97" i="31"/>
  <c r="BK97" i="31"/>
  <c r="CA97" i="31"/>
  <c r="AC97" i="31"/>
  <c r="AY97" i="31"/>
  <c r="BW97" i="31"/>
  <c r="CE98" i="31"/>
  <c r="CC98" i="31"/>
  <c r="AZ98" i="31"/>
  <c r="AW98" i="31"/>
  <c r="AT98" i="31"/>
  <c r="T98" i="31"/>
  <c r="BM98" i="31"/>
  <c r="BN98" i="31"/>
  <c r="BJ98" i="31"/>
  <c r="AJ98" i="31"/>
  <c r="CA98" i="31"/>
  <c r="BZ98" i="31"/>
  <c r="BX98" i="31"/>
  <c r="AC98" i="31"/>
  <c r="X98" i="31"/>
  <c r="Y98" i="31"/>
  <c r="AH98" i="31"/>
  <c r="AV98" i="31"/>
  <c r="BH98" i="31"/>
  <c r="BV98" i="31"/>
  <c r="CB98" i="31"/>
  <c r="AI99" i="31"/>
  <c r="BF101" i="31"/>
  <c r="BB101" i="31"/>
  <c r="AK102" i="31"/>
  <c r="BB102" i="31"/>
  <c r="BR107" i="31"/>
  <c r="BP107" i="31"/>
  <c r="AB107" i="31"/>
  <c r="BT107" i="31"/>
  <c r="CE108" i="31"/>
  <c r="Y108" i="31"/>
  <c r="CA108" i="31"/>
  <c r="BY108" i="31"/>
  <c r="AC108" i="31"/>
  <c r="AW108" i="31"/>
  <c r="CC108" i="31"/>
  <c r="AE108" i="31" s="1"/>
  <c r="X16" i="31"/>
  <c r="AC16" i="31"/>
  <c r="AH16" i="31"/>
  <c r="AV16" i="31"/>
  <c r="AX16" i="31"/>
  <c r="BI16" i="31"/>
  <c r="BL16" i="31"/>
  <c r="BV16" i="31"/>
  <c r="BY16" i="31"/>
  <c r="CB16" i="31"/>
  <c r="U17" i="31"/>
  <c r="W17" i="31"/>
  <c r="Z17" i="31"/>
  <c r="AI17" i="31"/>
  <c r="BA17" i="31"/>
  <c r="BC17" i="31"/>
  <c r="BF17" i="31"/>
  <c r="BQ17" i="31"/>
  <c r="V18" i="31"/>
  <c r="X18" i="31"/>
  <c r="AA18" i="31"/>
  <c r="AH18" i="31"/>
  <c r="AJ18" i="31"/>
  <c r="AM18" i="31"/>
  <c r="AP18" i="31"/>
  <c r="AT18" i="31"/>
  <c r="AV18" i="31"/>
  <c r="BJ18" i="31"/>
  <c r="BL18" i="31"/>
  <c r="BO18" i="31"/>
  <c r="BR18" i="31"/>
  <c r="BW18" i="31"/>
  <c r="BZ18" i="31"/>
  <c r="U20" i="31"/>
  <c r="X20" i="31"/>
  <c r="AA20" i="31"/>
  <c r="AC20" i="31"/>
  <c r="AI20" i="31"/>
  <c r="AK20" i="31"/>
  <c r="AN20" i="31"/>
  <c r="AQ20" i="31"/>
  <c r="AV20" i="31"/>
  <c r="AY20" i="31"/>
  <c r="BA20" i="31"/>
  <c r="BD20" i="31"/>
  <c r="BI20" i="31"/>
  <c r="BO20" i="31"/>
  <c r="BQ20" i="31"/>
  <c r="BT20" i="31"/>
  <c r="BW20" i="31"/>
  <c r="BY20" i="31"/>
  <c r="V21" i="31"/>
  <c r="X21" i="31"/>
  <c r="AA21" i="31"/>
  <c r="AH21" i="31"/>
  <c r="AJ21" i="31"/>
  <c r="AM21" i="31"/>
  <c r="AP21" i="31"/>
  <c r="AT21" i="31"/>
  <c r="AV21" i="31"/>
  <c r="BB21" i="31"/>
  <c r="BD21" i="31"/>
  <c r="BJ21" i="31"/>
  <c r="BL21" i="31"/>
  <c r="BO21" i="31"/>
  <c r="BR21" i="31"/>
  <c r="BW21" i="31"/>
  <c r="BZ21" i="31"/>
  <c r="V25" i="31"/>
  <c r="Z25" i="31"/>
  <c r="AI25" i="31"/>
  <c r="AL25" i="31"/>
  <c r="AP25" i="31"/>
  <c r="AW25" i="31"/>
  <c r="BA25" i="31"/>
  <c r="BC25" i="31"/>
  <c r="BF25" i="31"/>
  <c r="BI25" i="31"/>
  <c r="BQ25" i="31"/>
  <c r="W26" i="31"/>
  <c r="AA26" i="31"/>
  <c r="AI26" i="31"/>
  <c r="AL26" i="31"/>
  <c r="AP26" i="31"/>
  <c r="AT26" i="31"/>
  <c r="AX26" i="31"/>
  <c r="BB26" i="31"/>
  <c r="BF26" i="31"/>
  <c r="BH26" i="31"/>
  <c r="BK26" i="31"/>
  <c r="BN26" i="31"/>
  <c r="BV26" i="31"/>
  <c r="T27" i="31"/>
  <c r="X27" i="31"/>
  <c r="AB27" i="31"/>
  <c r="AK27" i="31"/>
  <c r="BK27" i="31"/>
  <c r="BO27" i="31"/>
  <c r="BQ27" i="31"/>
  <c r="BT27" i="31"/>
  <c r="T29" i="31"/>
  <c r="X29" i="31"/>
  <c r="AB29" i="31"/>
  <c r="AK29" i="31"/>
  <c r="AO29" i="31"/>
  <c r="AV29" i="31"/>
  <c r="AX29" i="31"/>
  <c r="BA29" i="31"/>
  <c r="BP29" i="31"/>
  <c r="BT29" i="31"/>
  <c r="BV29" i="31"/>
  <c r="BY29" i="31"/>
  <c r="CB29" i="31"/>
  <c r="W30" i="31"/>
  <c r="AA30" i="31"/>
  <c r="AJ30" i="31"/>
  <c r="AZ30" i="31"/>
  <c r="BH30" i="31"/>
  <c r="BL30" i="31"/>
  <c r="BP30" i="31"/>
  <c r="BS30" i="31"/>
  <c r="BU30" i="31"/>
  <c r="CB30" i="31"/>
  <c r="W34" i="31"/>
  <c r="AA34" i="31"/>
  <c r="AJ34" i="31"/>
  <c r="AQ34" i="31"/>
  <c r="AY34" i="31"/>
  <c r="BC34" i="31"/>
  <c r="BG34" i="31"/>
  <c r="BJ34" i="31"/>
  <c r="BL34" i="31"/>
  <c r="BO34" i="31"/>
  <c r="T35" i="31"/>
  <c r="X35" i="31"/>
  <c r="AB35" i="31"/>
  <c r="AK35" i="31"/>
  <c r="AV35" i="31"/>
  <c r="BK35" i="31"/>
  <c r="BO35" i="31"/>
  <c r="BQ35" i="31"/>
  <c r="BT35" i="31"/>
  <c r="BX35" i="31"/>
  <c r="U36" i="31"/>
  <c r="Y36" i="31"/>
  <c r="AC36" i="31"/>
  <c r="AH36" i="31"/>
  <c r="AL36" i="31"/>
  <c r="AT36" i="31"/>
  <c r="AW36" i="31"/>
  <c r="AZ36" i="31"/>
  <c r="BE36" i="31"/>
  <c r="BQ36" i="31"/>
  <c r="BU36" i="31"/>
  <c r="BX36" i="31"/>
  <c r="BZ36" i="31"/>
  <c r="CC36" i="31"/>
  <c r="AG36" i="31" s="1"/>
  <c r="V38" i="31"/>
  <c r="Z38" i="31"/>
  <c r="AI38" i="31"/>
  <c r="AP38" i="31"/>
  <c r="AW38" i="31"/>
  <c r="BA38" i="31"/>
  <c r="BC38" i="31"/>
  <c r="BF38" i="31"/>
  <c r="BJ38" i="31"/>
  <c r="BY38" i="31"/>
  <c r="CC38" i="31"/>
  <c r="T39" i="31"/>
  <c r="X39" i="31"/>
  <c r="AB39" i="31"/>
  <c r="AK39" i="31"/>
  <c r="AO39" i="31"/>
  <c r="AV39" i="31"/>
  <c r="AX39" i="31"/>
  <c r="BA39" i="31"/>
  <c r="BP39" i="31"/>
  <c r="BT39" i="31"/>
  <c r="BV39" i="31"/>
  <c r="BY39" i="31"/>
  <c r="CB39" i="31"/>
  <c r="AA43" i="31"/>
  <c r="V44" i="31"/>
  <c r="AA44" i="31"/>
  <c r="AH44" i="31"/>
  <c r="AL44" i="31"/>
  <c r="AV44" i="31"/>
  <c r="AZ44" i="31"/>
  <c r="BJ44" i="31"/>
  <c r="BL44" i="31"/>
  <c r="BV44" i="31"/>
  <c r="BZ44" i="31"/>
  <c r="AW45" i="31"/>
  <c r="CC45" i="31"/>
  <c r="Z47" i="31"/>
  <c r="BF47" i="31"/>
  <c r="AW48" i="31"/>
  <c r="V52" i="31"/>
  <c r="AA52" i="31"/>
  <c r="AH52" i="31"/>
  <c r="AL52" i="31"/>
  <c r="AV52" i="31"/>
  <c r="AZ52" i="31"/>
  <c r="BJ52" i="31"/>
  <c r="BL52" i="31"/>
  <c r="BV52" i="31"/>
  <c r="BZ52" i="31"/>
  <c r="V54" i="31"/>
  <c r="Y54" i="31"/>
  <c r="AC54" i="31"/>
  <c r="AH54" i="31"/>
  <c r="AL54" i="31"/>
  <c r="AV54" i="31"/>
  <c r="AX54" i="31"/>
  <c r="BH54" i="31"/>
  <c r="BL54" i="31"/>
  <c r="BV54" i="31"/>
  <c r="BY54" i="31"/>
  <c r="CB54" i="31"/>
  <c r="AA56" i="31"/>
  <c r="Z57" i="31"/>
  <c r="U61" i="31"/>
  <c r="AK61" i="31"/>
  <c r="BC61" i="31"/>
  <c r="BG61" i="31"/>
  <c r="BP61" i="31"/>
  <c r="BS61" i="31"/>
  <c r="BU61" i="31"/>
  <c r="Z62" i="31"/>
  <c r="AA63" i="31"/>
  <c r="BD66" i="31"/>
  <c r="BG66" i="31"/>
  <c r="BE66" i="31"/>
  <c r="BB66" i="31"/>
  <c r="BR66" i="31"/>
  <c r="BU66" i="31"/>
  <c r="BQ66" i="31"/>
  <c r="AK66" i="31"/>
  <c r="W66" i="31"/>
  <c r="U66" i="31"/>
  <c r="AI66" i="31"/>
  <c r="BC66" i="31"/>
  <c r="BO66" i="31"/>
  <c r="CC71" i="31"/>
  <c r="AZ71" i="31"/>
  <c r="AV71" i="31"/>
  <c r="Y71" i="31"/>
  <c r="T71" i="31"/>
  <c r="BN71" i="31"/>
  <c r="BJ71" i="31"/>
  <c r="AO71" i="31"/>
  <c r="AJ71" i="31"/>
  <c r="BZ71" i="31"/>
  <c r="BV71" i="31"/>
  <c r="AT71" i="31"/>
  <c r="BH71" i="31"/>
  <c r="BX71" i="31"/>
  <c r="BD84" i="31"/>
  <c r="BF84" i="31"/>
  <c r="BC84" i="31"/>
  <c r="BA84" i="31"/>
  <c r="Z84" i="31"/>
  <c r="BR84" i="31"/>
  <c r="BO84" i="31"/>
  <c r="AK84" i="31"/>
  <c r="U84" i="31"/>
  <c r="AP84" i="31"/>
  <c r="BE84" i="31"/>
  <c r="BQ84" i="31"/>
  <c r="CC88" i="31"/>
  <c r="AB86" i="31"/>
  <c r="BX88" i="31"/>
  <c r="AQ88" i="31"/>
  <c r="AV88" i="31"/>
  <c r="BD92" i="31"/>
  <c r="BB92" i="31"/>
  <c r="BD99" i="31"/>
  <c r="BG99" i="31"/>
  <c r="BE99" i="31"/>
  <c r="BB99" i="31"/>
  <c r="Z99" i="31"/>
  <c r="BR99" i="31"/>
  <c r="BU99" i="31"/>
  <c r="BQ99" i="31"/>
  <c r="AK99" i="31"/>
  <c r="W99" i="31"/>
  <c r="U99" i="31"/>
  <c r="BA99" i="31"/>
  <c r="BF99" i="31"/>
  <c r="BO99" i="31"/>
  <c r="BD102" i="31"/>
  <c r="BF102" i="31"/>
  <c r="BC102" i="31"/>
  <c r="BA102" i="31"/>
  <c r="AI102" i="31"/>
  <c r="Z102" i="31"/>
  <c r="BR102" i="31"/>
  <c r="BU102" i="31"/>
  <c r="BQ102" i="31"/>
  <c r="W102" i="31"/>
  <c r="U102" i="31"/>
  <c r="BE102" i="31"/>
  <c r="BO102" i="31"/>
  <c r="AY106" i="31"/>
  <c r="AB104" i="31"/>
  <c r="BM106" i="31"/>
  <c r="AA106" i="31"/>
  <c r="BW106" i="31"/>
  <c r="AQ106" i="31"/>
  <c r="AU106" i="31"/>
  <c r="AE107" i="31"/>
  <c r="CD107" i="31"/>
  <c r="AG180" i="31"/>
  <c r="AB65" i="31"/>
  <c r="AA66" i="31"/>
  <c r="U70" i="31"/>
  <c r="AK70" i="31"/>
  <c r="BC70" i="31"/>
  <c r="BG70" i="31"/>
  <c r="BP70" i="31"/>
  <c r="BS70" i="31"/>
  <c r="BU70" i="31"/>
  <c r="U72" i="31"/>
  <c r="AI72" i="31"/>
  <c r="BB72" i="31"/>
  <c r="BE72" i="31"/>
  <c r="BG72" i="31"/>
  <c r="BS72" i="31"/>
  <c r="V74" i="31"/>
  <c r="AH74" i="31"/>
  <c r="AM74" i="31"/>
  <c r="AX74" i="31"/>
  <c r="BH74" i="31"/>
  <c r="BK74" i="31"/>
  <c r="BN74" i="31"/>
  <c r="BX74" i="31"/>
  <c r="U75" i="31"/>
  <c r="AI75" i="31"/>
  <c r="BB75" i="31"/>
  <c r="BE75" i="31"/>
  <c r="BG75" i="31"/>
  <c r="BR75" i="31"/>
  <c r="U81" i="31"/>
  <c r="AI81" i="31"/>
  <c r="AP81" i="31"/>
  <c r="BB81" i="31"/>
  <c r="BE81" i="31"/>
  <c r="BG81" i="31"/>
  <c r="BQ81" i="31"/>
  <c r="V83" i="31"/>
  <c r="AH83" i="31"/>
  <c r="AL83" i="31"/>
  <c r="AQ83" i="31"/>
  <c r="AV83" i="31"/>
  <c r="BJ83" i="31"/>
  <c r="BL83" i="31"/>
  <c r="BV83" i="31"/>
  <c r="BX83" i="31"/>
  <c r="U88" i="31"/>
  <c r="AB88" i="31"/>
  <c r="AK88" i="31"/>
  <c r="BA88" i="31"/>
  <c r="BG88" i="31"/>
  <c r="BP88" i="31"/>
  <c r="BS88" i="31"/>
  <c r="BU88" i="31"/>
  <c r="AO90" i="31"/>
  <c r="AW90" i="31"/>
  <c r="CC90" i="31"/>
  <c r="AE90" i="31" s="1"/>
  <c r="V92" i="31"/>
  <c r="AA92" i="31"/>
  <c r="AJ92" i="31"/>
  <c r="AT92" i="31"/>
  <c r="AX92" i="31"/>
  <c r="BJ92" i="31"/>
  <c r="BL92" i="31"/>
  <c r="BV92" i="31"/>
  <c r="BZ92" i="31"/>
  <c r="U93" i="31"/>
  <c r="Z93" i="31"/>
  <c r="AK93" i="31"/>
  <c r="BA93" i="31"/>
  <c r="BC93" i="31"/>
  <c r="BF93" i="31"/>
  <c r="BQ93" i="31"/>
  <c r="BU93" i="31"/>
  <c r="U97" i="31"/>
  <c r="AI97" i="31"/>
  <c r="BA97" i="31"/>
  <c r="BE97" i="31"/>
  <c r="BP97" i="31"/>
  <c r="BS97" i="31"/>
  <c r="BU97" i="31"/>
  <c r="AO99" i="31"/>
  <c r="AW99" i="31"/>
  <c r="CC99" i="31"/>
  <c r="AE99" i="31" s="1"/>
  <c r="V101" i="31"/>
  <c r="AA101" i="31"/>
  <c r="AJ101" i="31"/>
  <c r="AT101" i="31"/>
  <c r="AX101" i="31"/>
  <c r="BJ101" i="31"/>
  <c r="BL101" i="31"/>
  <c r="BV101" i="31"/>
  <c r="BZ101" i="31"/>
  <c r="AO102" i="31"/>
  <c r="CC102" i="31"/>
  <c r="U106" i="31"/>
  <c r="AI106" i="31"/>
  <c r="BC106" i="31"/>
  <c r="BG106" i="31"/>
  <c r="BO106" i="31"/>
  <c r="BQ106" i="31"/>
  <c r="BT106" i="31"/>
  <c r="V107" i="31"/>
  <c r="Y107" i="31"/>
  <c r="AC107" i="31"/>
  <c r="AH107" i="31"/>
  <c r="AL107" i="31"/>
  <c r="AV107" i="31"/>
  <c r="AX107" i="31"/>
  <c r="BH107" i="31"/>
  <c r="BL107" i="31"/>
  <c r="BV107" i="31"/>
  <c r="BY107" i="31"/>
  <c r="CB107" i="31"/>
  <c r="U108" i="31"/>
  <c r="AK108" i="31"/>
  <c r="BA108" i="31"/>
  <c r="BC108" i="31"/>
  <c r="BF108" i="31"/>
  <c r="BO108" i="31"/>
  <c r="BS108" i="31"/>
  <c r="T110" i="31"/>
  <c r="X110" i="31"/>
  <c r="AA110" i="31"/>
  <c r="AJ110" i="31"/>
  <c r="AT110" i="31"/>
  <c r="AX110" i="31"/>
  <c r="BB110" i="31"/>
  <c r="BH110" i="31"/>
  <c r="BK110" i="31"/>
  <c r="BN110" i="31"/>
  <c r="BX110" i="31"/>
  <c r="CB110" i="31"/>
  <c r="U111" i="31"/>
  <c r="Y111" i="31"/>
  <c r="AC111" i="31"/>
  <c r="AK111" i="31"/>
  <c r="BA111" i="31"/>
  <c r="BC111" i="31"/>
  <c r="BF111" i="31"/>
  <c r="BO111" i="31"/>
  <c r="BS111" i="31"/>
  <c r="BY111" i="31"/>
  <c r="W115" i="31"/>
  <c r="AB115" i="31"/>
  <c r="AK115" i="31"/>
  <c r="BC115" i="31"/>
  <c r="BG115" i="31"/>
  <c r="BO115" i="31"/>
  <c r="BQ115" i="31"/>
  <c r="BT115" i="31"/>
  <c r="V116" i="31"/>
  <c r="Y116" i="31"/>
  <c r="AC116" i="31"/>
  <c r="AH116" i="31"/>
  <c r="AL116" i="31"/>
  <c r="AV116" i="31"/>
  <c r="AX116" i="31"/>
  <c r="BH116" i="31"/>
  <c r="BL116" i="31"/>
  <c r="BP116" i="31"/>
  <c r="BV116" i="31"/>
  <c r="BY116" i="31"/>
  <c r="CB116" i="31"/>
  <c r="CD116" i="31"/>
  <c r="U117" i="31"/>
  <c r="Y117" i="31"/>
  <c r="AC117" i="31"/>
  <c r="AK117" i="31"/>
  <c r="BA117" i="31"/>
  <c r="BC117" i="31"/>
  <c r="BF117" i="31"/>
  <c r="BO117" i="31"/>
  <c r="BS117" i="31"/>
  <c r="BY117" i="31"/>
  <c r="T119" i="31"/>
  <c r="X119" i="31"/>
  <c r="AA119" i="31"/>
  <c r="AJ119" i="31"/>
  <c r="AT119" i="31"/>
  <c r="AX119" i="31"/>
  <c r="BB119" i="31"/>
  <c r="BH119" i="31"/>
  <c r="BK119" i="31"/>
  <c r="BN119" i="31"/>
  <c r="BX119" i="31"/>
  <c r="CB119" i="31"/>
  <c r="U120" i="31"/>
  <c r="Y120" i="31"/>
  <c r="AC120" i="31"/>
  <c r="AK120" i="31"/>
  <c r="BA120" i="31"/>
  <c r="BC120" i="31"/>
  <c r="BF120" i="31"/>
  <c r="BO120" i="31"/>
  <c r="BS120" i="31"/>
  <c r="BY120" i="31"/>
  <c r="W124" i="31"/>
  <c r="AB124" i="31"/>
  <c r="AK124" i="31"/>
  <c r="BC124" i="31"/>
  <c r="BG124" i="31"/>
  <c r="BO124" i="31"/>
  <c r="BQ124" i="31"/>
  <c r="BT124" i="31"/>
  <c r="V125" i="31"/>
  <c r="Y125" i="31"/>
  <c r="AC125" i="31"/>
  <c r="AF125" i="31"/>
  <c r="AJ125" i="31"/>
  <c r="AT125" i="31"/>
  <c r="AW125" i="31"/>
  <c r="AZ125" i="31"/>
  <c r="BJ125" i="31"/>
  <c r="BN125" i="31"/>
  <c r="BX125" i="31"/>
  <c r="BZ125" i="31"/>
  <c r="Z126" i="31"/>
  <c r="AK126" i="31"/>
  <c r="AP126" i="31"/>
  <c r="BB126" i="31"/>
  <c r="BE126" i="31"/>
  <c r="BG126" i="31"/>
  <c r="BN126" i="31"/>
  <c r="BQ126" i="31"/>
  <c r="BU126" i="31"/>
  <c r="V128" i="31"/>
  <c r="AH128" i="31"/>
  <c r="AL128" i="31"/>
  <c r="AP128" i="31"/>
  <c r="AU128" i="31"/>
  <c r="BH128" i="31"/>
  <c r="BK128" i="31"/>
  <c r="BN128" i="31"/>
  <c r="BW128" i="31"/>
  <c r="U129" i="31"/>
  <c r="AI129" i="31"/>
  <c r="AO129" i="31"/>
  <c r="BA129" i="31"/>
  <c r="BC129" i="31"/>
  <c r="BF129" i="31"/>
  <c r="BO129" i="31"/>
  <c r="U133" i="31"/>
  <c r="AB133" i="31"/>
  <c r="AK133" i="31"/>
  <c r="BA133" i="31"/>
  <c r="BG133" i="31"/>
  <c r="BP133" i="31"/>
  <c r="BS133" i="31"/>
  <c r="BU133" i="31"/>
  <c r="T134" i="31"/>
  <c r="X134" i="31"/>
  <c r="AC134" i="31"/>
  <c r="AJ134" i="31"/>
  <c r="AO134" i="31"/>
  <c r="AV134" i="31"/>
  <c r="AX134" i="31"/>
  <c r="BH134" i="31"/>
  <c r="BM134" i="31"/>
  <c r="BX134" i="31"/>
  <c r="BZ134" i="31"/>
  <c r="CC134" i="31"/>
  <c r="U135" i="31"/>
  <c r="Z135" i="31"/>
  <c r="AI135" i="31"/>
  <c r="BA135" i="31"/>
  <c r="BC135" i="31"/>
  <c r="BF135" i="31"/>
  <c r="BO135" i="31"/>
  <c r="BS135" i="31"/>
  <c r="V137" i="31"/>
  <c r="Z137" i="31"/>
  <c r="AB137" i="31"/>
  <c r="AJ137" i="31"/>
  <c r="AN137" i="31"/>
  <c r="AT137" i="31"/>
  <c r="AX137" i="31"/>
  <c r="BD137" i="31"/>
  <c r="BJ137" i="31"/>
  <c r="BL137" i="31"/>
  <c r="BR137" i="31"/>
  <c r="BV137" i="31"/>
  <c r="BZ137" i="31"/>
  <c r="W138" i="31"/>
  <c r="Z138" i="31"/>
  <c r="AC138" i="31"/>
  <c r="AI138" i="31"/>
  <c r="AM138" i="31"/>
  <c r="AU138" i="31"/>
  <c r="BA138" i="31"/>
  <c r="BC138" i="31"/>
  <c r="BF138" i="31"/>
  <c r="BK138" i="31"/>
  <c r="BQ138" i="31"/>
  <c r="BU138" i="31"/>
  <c r="W142" i="31"/>
  <c r="AB142" i="31"/>
  <c r="AK142" i="31"/>
  <c r="BA142" i="31"/>
  <c r="BE142" i="31"/>
  <c r="BM142" i="31"/>
  <c r="BP142" i="31"/>
  <c r="BS142" i="31"/>
  <c r="BU142" i="31"/>
  <c r="T143" i="31"/>
  <c r="X143" i="31"/>
  <c r="AB143" i="31"/>
  <c r="AJ143" i="31"/>
  <c r="AP143" i="31"/>
  <c r="AV143" i="31"/>
  <c r="AX143" i="31"/>
  <c r="BH143" i="31"/>
  <c r="BL143" i="31"/>
  <c r="BP143" i="31"/>
  <c r="BV143" i="31"/>
  <c r="BY143" i="31"/>
  <c r="CB143" i="31"/>
  <c r="U144" i="31"/>
  <c r="Z144" i="31"/>
  <c r="AI144" i="31"/>
  <c r="AY144" i="31"/>
  <c r="BB144" i="31"/>
  <c r="BE144" i="31"/>
  <c r="BG144" i="31"/>
  <c r="BQ144" i="31"/>
  <c r="BU144" i="31"/>
  <c r="V146" i="31"/>
  <c r="Z146" i="31"/>
  <c r="AH146" i="31"/>
  <c r="AL146" i="31"/>
  <c r="AV146" i="31"/>
  <c r="AZ146" i="31"/>
  <c r="BF146" i="31"/>
  <c r="BJ146" i="31"/>
  <c r="BL146" i="31"/>
  <c r="BV146" i="31"/>
  <c r="BZ146" i="31"/>
  <c r="AG147" i="31"/>
  <c r="W147" i="31"/>
  <c r="Z147" i="31"/>
  <c r="AI147" i="31"/>
  <c r="BA147" i="31"/>
  <c r="BC147" i="31"/>
  <c r="BF147" i="31"/>
  <c r="BO147" i="31"/>
  <c r="BS147" i="31"/>
  <c r="BY147" i="31"/>
  <c r="W151" i="31"/>
  <c r="AB151" i="31"/>
  <c r="AK151" i="31"/>
  <c r="BC151" i="31"/>
  <c r="BG151" i="31"/>
  <c r="BO151" i="31"/>
  <c r="BQ151" i="31"/>
  <c r="BT151" i="31"/>
  <c r="V152" i="31"/>
  <c r="Y152" i="31"/>
  <c r="AC152" i="31"/>
  <c r="AH152" i="31"/>
  <c r="AL152" i="31"/>
  <c r="AV152" i="31"/>
  <c r="AX152" i="31"/>
  <c r="BH152" i="31"/>
  <c r="BL152" i="31"/>
  <c r="BP152" i="31"/>
  <c r="BV152" i="31"/>
  <c r="BY152" i="31"/>
  <c r="CB152" i="31"/>
  <c r="CD152" i="31"/>
  <c r="U153" i="31"/>
  <c r="Y153" i="31"/>
  <c r="AC153" i="31"/>
  <c r="AK153" i="31"/>
  <c r="BA153" i="31"/>
  <c r="BC153" i="31"/>
  <c r="BF153" i="31"/>
  <c r="BO153" i="31"/>
  <c r="BS153" i="31"/>
  <c r="BY153" i="31"/>
  <c r="T155" i="31"/>
  <c r="X155" i="31"/>
  <c r="AA155" i="31"/>
  <c r="AJ155" i="31"/>
  <c r="AT155" i="31"/>
  <c r="AX155" i="31"/>
  <c r="BB155" i="31"/>
  <c r="BH155" i="31"/>
  <c r="BK155" i="31"/>
  <c r="BN155" i="31"/>
  <c r="BX155" i="31"/>
  <c r="CB155" i="31"/>
  <c r="U156" i="31"/>
  <c r="AK156" i="31"/>
  <c r="AP156" i="31"/>
  <c r="BA156" i="31"/>
  <c r="BQ156" i="31"/>
  <c r="BV156" i="31"/>
  <c r="V160" i="31"/>
  <c r="AH160" i="31"/>
  <c r="AM160" i="31"/>
  <c r="AX160" i="31"/>
  <c r="BH160" i="31"/>
  <c r="BK160" i="31"/>
  <c r="BN160" i="31"/>
  <c r="BX160" i="31"/>
  <c r="W161" i="31"/>
  <c r="AI161" i="31"/>
  <c r="AN161" i="31"/>
  <c r="BD161" i="31"/>
  <c r="BO161" i="31"/>
  <c r="BQ161" i="31"/>
  <c r="BT161" i="31"/>
  <c r="V162" i="31"/>
  <c r="Y162" i="31"/>
  <c r="AH162" i="31"/>
  <c r="AT162" i="31"/>
  <c r="AW162" i="31"/>
  <c r="AZ162" i="31"/>
  <c r="BN162" i="31"/>
  <c r="BX162" i="31"/>
  <c r="BZ162" i="31"/>
  <c r="CC162" i="31"/>
  <c r="U164" i="31"/>
  <c r="Y164" i="31"/>
  <c r="AA164" i="31"/>
  <c r="AK164" i="31"/>
  <c r="AO164" i="31"/>
  <c r="AU164" i="31"/>
  <c r="BA164" i="31"/>
  <c r="BC164" i="31"/>
  <c r="BF164" i="31"/>
  <c r="BI164" i="31"/>
  <c r="BO164" i="31"/>
  <c r="BS164" i="31"/>
  <c r="BW164" i="31"/>
  <c r="CE164" i="31"/>
  <c r="T165" i="31"/>
  <c r="X165" i="31"/>
  <c r="AC165" i="31"/>
  <c r="AJ165" i="31"/>
  <c r="AT165" i="31"/>
  <c r="AW165" i="31"/>
  <c r="AZ165" i="31"/>
  <c r="BH165" i="31"/>
  <c r="BL165" i="31"/>
  <c r="BV165" i="31"/>
  <c r="BY165" i="31"/>
  <c r="CB165" i="31"/>
  <c r="V169" i="31"/>
  <c r="AA169" i="31"/>
  <c r="AJ169" i="31"/>
  <c r="AT169" i="31"/>
  <c r="AX169" i="31"/>
  <c r="BH169" i="31"/>
  <c r="BK169" i="31"/>
  <c r="BN169" i="31"/>
  <c r="BX169" i="31"/>
  <c r="CB169" i="31"/>
  <c r="U170" i="31"/>
  <c r="AB170" i="31"/>
  <c r="AK170" i="31"/>
  <c r="BC170" i="31"/>
  <c r="BG170" i="31"/>
  <c r="BP170" i="31"/>
  <c r="BS170" i="31"/>
  <c r="BU170" i="31"/>
  <c r="BQ174" i="31"/>
  <c r="BU174" i="31"/>
  <c r="AK178" i="31"/>
  <c r="BO178" i="31"/>
  <c r="BQ178" i="31"/>
  <c r="BT178" i="31"/>
  <c r="Z179" i="31"/>
  <c r="AK179" i="31"/>
  <c r="AN179" i="31"/>
  <c r="BD179" i="31"/>
  <c r="BP179" i="31"/>
  <c r="BT179" i="31"/>
  <c r="U180" i="31"/>
  <c r="Z180" i="31"/>
  <c r="AI180" i="31"/>
  <c r="BB180" i="31"/>
  <c r="BE180" i="31"/>
  <c r="BG180" i="31"/>
  <c r="CC180" i="31"/>
  <c r="AE180" i="31" s="1"/>
  <c r="BM182" i="31"/>
  <c r="BN182" i="31"/>
  <c r="BK182" i="31"/>
  <c r="BH182" i="31"/>
  <c r="BX182" i="31"/>
  <c r="BV182" i="31"/>
  <c r="BL182" i="31"/>
  <c r="BD183" i="31"/>
  <c r="BG183" i="31"/>
  <c r="BE183" i="31"/>
  <c r="BB183" i="31"/>
  <c r="AI183" i="31"/>
  <c r="Z183" i="31"/>
  <c r="BR183" i="31"/>
  <c r="BU183" i="31"/>
  <c r="BQ183" i="31"/>
  <c r="W183" i="31"/>
  <c r="U183" i="31"/>
  <c r="BA183" i="31"/>
  <c r="BF183" i="31"/>
  <c r="BO183" i="31"/>
  <c r="BD189" i="31"/>
  <c r="BG189" i="31"/>
  <c r="BE189" i="31"/>
  <c r="BB189" i="31"/>
  <c r="AI189" i="31"/>
  <c r="BR189" i="31"/>
  <c r="BU189" i="31"/>
  <c r="BQ189" i="31"/>
  <c r="W189" i="31"/>
  <c r="U189" i="31"/>
  <c r="AK189" i="31"/>
  <c r="BC189" i="31"/>
  <c r="BO189" i="31"/>
  <c r="CE191" i="31"/>
  <c r="AX191" i="31"/>
  <c r="AT191" i="31"/>
  <c r="AH191" i="31"/>
  <c r="T191" i="31"/>
  <c r="BM191" i="31"/>
  <c r="BN191" i="31"/>
  <c r="BK191" i="31"/>
  <c r="BH191" i="31"/>
  <c r="AA191" i="31"/>
  <c r="CA191" i="31"/>
  <c r="BZ191" i="31"/>
  <c r="BV191" i="31"/>
  <c r="AL191" i="31"/>
  <c r="X191" i="31"/>
  <c r="AJ191" i="31"/>
  <c r="AV191" i="31"/>
  <c r="BL191" i="31"/>
  <c r="BX191" i="31"/>
  <c r="CE192" i="31"/>
  <c r="AU192" i="31"/>
  <c r="Y192" i="31"/>
  <c r="BI192" i="31"/>
  <c r="AO192" i="31"/>
  <c r="AA192" i="31"/>
  <c r="AM192" i="31"/>
  <c r="AY192" i="31"/>
  <c r="BK192" i="31"/>
  <c r="V110" i="31"/>
  <c r="AH110" i="31"/>
  <c r="AL110" i="31"/>
  <c r="AV110" i="31"/>
  <c r="AZ110" i="31"/>
  <c r="BJ110" i="31"/>
  <c r="BL110" i="31"/>
  <c r="BV110" i="31"/>
  <c r="BZ110" i="31"/>
  <c r="AW111" i="31"/>
  <c r="CC111" i="31"/>
  <c r="AE111" i="31" s="1"/>
  <c r="U115" i="31"/>
  <c r="AI115" i="31"/>
  <c r="BA115" i="31"/>
  <c r="BE115" i="31"/>
  <c r="BP115" i="31"/>
  <c r="BS115" i="31"/>
  <c r="BU115" i="31"/>
  <c r="AB116" i="31"/>
  <c r="BT116" i="31"/>
  <c r="AW117" i="31"/>
  <c r="CC117" i="31"/>
  <c r="AE117" i="31" s="1"/>
  <c r="V119" i="31"/>
  <c r="AH119" i="31"/>
  <c r="AL119" i="31"/>
  <c r="AV119" i="31"/>
  <c r="AZ119" i="31"/>
  <c r="BJ119" i="31"/>
  <c r="BL119" i="31"/>
  <c r="BV119" i="31"/>
  <c r="BZ119" i="31"/>
  <c r="AW120" i="31"/>
  <c r="CC120" i="31"/>
  <c r="AE120" i="31" s="1"/>
  <c r="U124" i="31"/>
  <c r="AI124" i="31"/>
  <c r="BA124" i="31"/>
  <c r="BE124" i="31"/>
  <c r="BP124" i="31"/>
  <c r="BS124" i="31"/>
  <c r="BU124" i="31"/>
  <c r="AB125" i="31"/>
  <c r="U126" i="31"/>
  <c r="AI126" i="31"/>
  <c r="BA126" i="31"/>
  <c r="BC126" i="31"/>
  <c r="BF126" i="31"/>
  <c r="BO126" i="31"/>
  <c r="V134" i="31"/>
  <c r="Y134" i="31"/>
  <c r="AH134" i="31"/>
  <c r="AL134" i="31"/>
  <c r="AT134" i="31"/>
  <c r="AW134" i="31"/>
  <c r="AZ134" i="31"/>
  <c r="BJ134" i="31"/>
  <c r="BV134" i="31"/>
  <c r="BY134" i="31"/>
  <c r="CB134" i="31"/>
  <c r="AC135" i="31"/>
  <c r="AP137" i="31"/>
  <c r="U138" i="31"/>
  <c r="AK138" i="31"/>
  <c r="BB138" i="31"/>
  <c r="BE138" i="31"/>
  <c r="BG138" i="31"/>
  <c r="BO138" i="31"/>
  <c r="BS138" i="31"/>
  <c r="U142" i="31"/>
  <c r="AI142" i="31"/>
  <c r="BC142" i="31"/>
  <c r="BG142" i="31"/>
  <c r="BO142" i="31"/>
  <c r="BQ142" i="31"/>
  <c r="BT142" i="31"/>
  <c r="V143" i="31"/>
  <c r="Y143" i="31"/>
  <c r="AC143" i="31"/>
  <c r="AH143" i="31"/>
  <c r="AL143" i="31"/>
  <c r="AT143" i="31"/>
  <c r="AW143" i="31"/>
  <c r="AZ143" i="31"/>
  <c r="BJ143" i="31"/>
  <c r="BN143" i="31"/>
  <c r="BX143" i="31"/>
  <c r="BZ143" i="31"/>
  <c r="CC143" i="31"/>
  <c r="AC144" i="31"/>
  <c r="BB146" i="31"/>
  <c r="U147" i="31"/>
  <c r="AK147" i="31"/>
  <c r="BB147" i="31"/>
  <c r="BE147" i="31"/>
  <c r="BG147" i="31"/>
  <c r="BQ147" i="31"/>
  <c r="BU147" i="31"/>
  <c r="U151" i="31"/>
  <c r="AI151" i="31"/>
  <c r="BA151" i="31"/>
  <c r="BE151" i="31"/>
  <c r="BP151" i="31"/>
  <c r="BS151" i="31"/>
  <c r="BU151" i="31"/>
  <c r="AB152" i="31"/>
  <c r="BT152" i="31"/>
  <c r="AW153" i="31"/>
  <c r="CC153" i="31"/>
  <c r="AE153" i="31" s="1"/>
  <c r="V155" i="31"/>
  <c r="AH155" i="31"/>
  <c r="AL155" i="31"/>
  <c r="AV155" i="31"/>
  <c r="AZ155" i="31"/>
  <c r="BJ155" i="31"/>
  <c r="BL155" i="31"/>
  <c r="BV155" i="31"/>
  <c r="BZ155" i="31"/>
  <c r="AV156" i="31"/>
  <c r="CB156" i="31"/>
  <c r="U161" i="31"/>
  <c r="AB161" i="31"/>
  <c r="AK161" i="31"/>
  <c r="BA161" i="31"/>
  <c r="BG161" i="31"/>
  <c r="BP161" i="31"/>
  <c r="BS161" i="31"/>
  <c r="BU161" i="31"/>
  <c r="AM164" i="31"/>
  <c r="AQ164" i="31"/>
  <c r="AY164" i="31"/>
  <c r="CA164" i="31"/>
  <c r="V165" i="31"/>
  <c r="Y165" i="31"/>
  <c r="AH165" i="31"/>
  <c r="AL165" i="31"/>
  <c r="AV165" i="31"/>
  <c r="AX165" i="31"/>
  <c r="BJ165" i="31"/>
  <c r="BN165" i="31"/>
  <c r="BX165" i="31"/>
  <c r="BZ165" i="31"/>
  <c r="CC165" i="31"/>
  <c r="AE167" i="31"/>
  <c r="CC167" i="31"/>
  <c r="CD167" i="31" s="1"/>
  <c r="T169" i="31"/>
  <c r="X169" i="31"/>
  <c r="AH169" i="31"/>
  <c r="AL169" i="31"/>
  <c r="AV169" i="31"/>
  <c r="AZ169" i="31"/>
  <c r="BJ169" i="31"/>
  <c r="BL169" i="31"/>
  <c r="BV169" i="31"/>
  <c r="BZ169" i="31"/>
  <c r="W170" i="31"/>
  <c r="AI170" i="31"/>
  <c r="BA170" i="31"/>
  <c r="BE170" i="31"/>
  <c r="BO170" i="31"/>
  <c r="BQ170" i="31"/>
  <c r="BT170" i="31"/>
  <c r="V171" i="31"/>
  <c r="Y171" i="31"/>
  <c r="AH171" i="31"/>
  <c r="AL171" i="31"/>
  <c r="AV171" i="31"/>
  <c r="AY171" i="31"/>
  <c r="BL171" i="31"/>
  <c r="BX171" i="31"/>
  <c r="CE171" i="31"/>
  <c r="V173" i="31"/>
  <c r="Y173" i="31"/>
  <c r="AD173" i="31"/>
  <c r="AH173" i="31"/>
  <c r="AL173" i="31"/>
  <c r="AT173" i="31"/>
  <c r="AW173" i="31"/>
  <c r="AZ173" i="31"/>
  <c r="BI173" i="31"/>
  <c r="BV173" i="31"/>
  <c r="BY173" i="31"/>
  <c r="CB173" i="31"/>
  <c r="W174" i="31"/>
  <c r="AK174" i="31"/>
  <c r="AP174" i="31"/>
  <c r="AY174" i="31"/>
  <c r="BO174" i="31"/>
  <c r="BY174" i="31"/>
  <c r="CE174" i="31"/>
  <c r="W178" i="31"/>
  <c r="AB178" i="31"/>
  <c r="AJ178" i="31"/>
  <c r="AM178" i="31"/>
  <c r="AU178" i="31"/>
  <c r="BI178" i="31"/>
  <c r="BP178" i="31"/>
  <c r="BS178" i="31"/>
  <c r="BU178" i="31"/>
  <c r="U179" i="31"/>
  <c r="Y179" i="31"/>
  <c r="AC179" i="31"/>
  <c r="AH179" i="31"/>
  <c r="AL179" i="31"/>
  <c r="AP179" i="31"/>
  <c r="AV179" i="31"/>
  <c r="AX179" i="31"/>
  <c r="BA179" i="31"/>
  <c r="BN179" i="31"/>
  <c r="BQ179" i="31"/>
  <c r="BX179" i="31"/>
  <c r="BZ179" i="31"/>
  <c r="CC179" i="31"/>
  <c r="W180" i="31"/>
  <c r="AC180" i="31"/>
  <c r="AH180" i="31"/>
  <c r="AK180" i="31"/>
  <c r="AM180" i="31"/>
  <c r="AT180" i="31"/>
  <c r="AW180" i="31"/>
  <c r="BA180" i="31"/>
  <c r="BC180" i="31"/>
  <c r="BF180" i="31"/>
  <c r="BW180" i="31"/>
  <c r="V182" i="31"/>
  <c r="AA182" i="31"/>
  <c r="AJ182" i="31"/>
  <c r="AZ182" i="31"/>
  <c r="BJ182" i="31"/>
  <c r="AK183" i="31"/>
  <c r="BC183" i="31"/>
  <c r="BS183" i="31"/>
  <c r="BD187" i="31"/>
  <c r="BG187" i="31"/>
  <c r="BC187" i="31"/>
  <c r="BR187" i="31"/>
  <c r="BU187" i="31"/>
  <c r="BS187" i="31"/>
  <c r="BP187" i="31"/>
  <c r="AK187" i="31"/>
  <c r="W187" i="31"/>
  <c r="U187" i="31"/>
  <c r="AI187" i="31"/>
  <c r="BE187" i="31"/>
  <c r="BQ187" i="31"/>
  <c r="BT188" i="31"/>
  <c r="BP188" i="31"/>
  <c r="AB188" i="31"/>
  <c r="Z189" i="31"/>
  <c r="BA189" i="31"/>
  <c r="BF189" i="31"/>
  <c r="BS189" i="31"/>
  <c r="V191" i="31"/>
  <c r="AZ191" i="31"/>
  <c r="BJ191" i="31"/>
  <c r="CB191" i="31"/>
  <c r="AQ192" i="31"/>
  <c r="CA192" i="31"/>
  <c r="AC196" i="31"/>
  <c r="Z197" i="31"/>
  <c r="BF197" i="31"/>
  <c r="AA198" i="31"/>
  <c r="V200" i="31"/>
  <c r="AA200" i="31"/>
  <c r="AH200" i="31"/>
  <c r="AL200" i="31"/>
  <c r="AT200" i="31"/>
  <c r="AX200" i="31"/>
  <c r="BJ200" i="31"/>
  <c r="BL200" i="31"/>
  <c r="BV200" i="31"/>
  <c r="BZ200" i="31"/>
  <c r="U201" i="31"/>
  <c r="Z201" i="31"/>
  <c r="AI201" i="31"/>
  <c r="BC201" i="31"/>
  <c r="BF201" i="31"/>
  <c r="BQ201" i="31"/>
  <c r="AJ205" i="31"/>
  <c r="AM205" i="31"/>
  <c r="AU205" i="31"/>
  <c r="AZ205" i="31"/>
  <c r="BI205" i="31"/>
  <c r="BM205" i="31"/>
  <c r="CA205" i="31"/>
  <c r="CE206" i="31"/>
  <c r="CC206" i="31"/>
  <c r="CA206" i="31"/>
  <c r="BZ206" i="31"/>
  <c r="Y206" i="31"/>
  <c r="AC206" i="31"/>
  <c r="AT206" i="31"/>
  <c r="AW206" i="31"/>
  <c r="AZ206" i="31"/>
  <c r="BV206" i="31"/>
  <c r="BY206" i="31"/>
  <c r="BD207" i="31"/>
  <c r="BG207" i="31"/>
  <c r="BE207" i="31"/>
  <c r="BB207" i="31"/>
  <c r="Z207" i="31"/>
  <c r="U207" i="31"/>
  <c r="AI207" i="31"/>
  <c r="BA207" i="31"/>
  <c r="BF207" i="31"/>
  <c r="AN215" i="31"/>
  <c r="BD215" i="31"/>
  <c r="BS215" i="31"/>
  <c r="BU215" i="31"/>
  <c r="BQ215" i="31"/>
  <c r="AB215" i="31"/>
  <c r="AK215" i="31"/>
  <c r="BT215" i="31"/>
  <c r="AZ216" i="31"/>
  <c r="CC216" i="31"/>
  <c r="AW216" i="31"/>
  <c r="Y216" i="31"/>
  <c r="AX216" i="31"/>
  <c r="AT216" i="31"/>
  <c r="AH216" i="31"/>
  <c r="AM183" i="31"/>
  <c r="AQ183" i="31"/>
  <c r="AC187" i="31"/>
  <c r="AG188" i="31"/>
  <c r="V188" i="31"/>
  <c r="Y188" i="31"/>
  <c r="AC188" i="31"/>
  <c r="AH188" i="31"/>
  <c r="AL188" i="31"/>
  <c r="AT188" i="31"/>
  <c r="AW188" i="31"/>
  <c r="AZ188" i="31"/>
  <c r="BH188" i="31"/>
  <c r="BL188" i="31"/>
  <c r="BX188" i="31"/>
  <c r="BZ188" i="31"/>
  <c r="CC188" i="31"/>
  <c r="AO189" i="31"/>
  <c r="U192" i="31"/>
  <c r="AK192" i="31"/>
  <c r="BA192" i="31"/>
  <c r="BC192" i="31"/>
  <c r="BF192" i="31"/>
  <c r="BO192" i="31"/>
  <c r="BS192" i="31"/>
  <c r="AB194" i="31"/>
  <c r="U196" i="31"/>
  <c r="AB196" i="31"/>
  <c r="AI196" i="31"/>
  <c r="BA196" i="31"/>
  <c r="BE196" i="31"/>
  <c r="BO196" i="31"/>
  <c r="BQ196" i="31"/>
  <c r="BT196" i="31"/>
  <c r="V197" i="31"/>
  <c r="Y197" i="31"/>
  <c r="AC197" i="31"/>
  <c r="AH197" i="31"/>
  <c r="AL197" i="31"/>
  <c r="AV197" i="31"/>
  <c r="AX197" i="31"/>
  <c r="BB197" i="31"/>
  <c r="BH197" i="31"/>
  <c r="BL197" i="31"/>
  <c r="BV197" i="31"/>
  <c r="BY197" i="31"/>
  <c r="CB197" i="31"/>
  <c r="U198" i="31"/>
  <c r="Z198" i="31"/>
  <c r="AI198" i="31"/>
  <c r="BA198" i="31"/>
  <c r="BC198" i="31"/>
  <c r="BF198" i="31"/>
  <c r="BK198" i="31"/>
  <c r="BQ198" i="31"/>
  <c r="BU198" i="31"/>
  <c r="T200" i="31"/>
  <c r="X200" i="31"/>
  <c r="AB200" i="31"/>
  <c r="AJ200" i="31"/>
  <c r="AV200" i="31"/>
  <c r="AZ200" i="31"/>
  <c r="BH200" i="31"/>
  <c r="BK200" i="31"/>
  <c r="BN200" i="31"/>
  <c r="BT200" i="31"/>
  <c r="BX200" i="31"/>
  <c r="CB200" i="31"/>
  <c r="W201" i="31"/>
  <c r="AA201" i="31"/>
  <c r="AK201" i="31"/>
  <c r="BA201" i="31"/>
  <c r="BE201" i="31"/>
  <c r="BK201" i="31"/>
  <c r="BS201" i="31"/>
  <c r="U203" i="31"/>
  <c r="Z203" i="31"/>
  <c r="T205" i="31"/>
  <c r="Y205" i="31"/>
  <c r="AK205" i="31"/>
  <c r="AO205" i="31"/>
  <c r="AW205" i="31"/>
  <c r="BH205" i="31"/>
  <c r="BO205" i="31"/>
  <c r="BQ205" i="31"/>
  <c r="BT205" i="31"/>
  <c r="BX205" i="31"/>
  <c r="CC205" i="31"/>
  <c r="AE205" i="31" s="1"/>
  <c r="T206" i="31"/>
  <c r="X206" i="31"/>
  <c r="Z206" i="31"/>
  <c r="AH206" i="31"/>
  <c r="AL206" i="31"/>
  <c r="AP206" i="31"/>
  <c r="AV206" i="31"/>
  <c r="AX206" i="31"/>
  <c r="BA206" i="31"/>
  <c r="BF206" i="31"/>
  <c r="BQ206" i="31"/>
  <c r="BX206" i="31"/>
  <c r="CB206" i="31"/>
  <c r="BC207" i="31"/>
  <c r="BM209" i="31"/>
  <c r="BN209" i="31"/>
  <c r="BK209" i="31"/>
  <c r="BH209" i="31"/>
  <c r="AJ209" i="31"/>
  <c r="AA209" i="31"/>
  <c r="V209" i="31"/>
  <c r="BJ209" i="31"/>
  <c r="AZ210" i="31"/>
  <c r="CC210" i="31"/>
  <c r="AW210" i="31"/>
  <c r="AH210" i="31"/>
  <c r="CB210" i="31"/>
  <c r="BY210" i="31"/>
  <c r="AC210" i="31"/>
  <c r="AL210" i="31"/>
  <c r="AX210" i="31"/>
  <c r="BZ210" i="31"/>
  <c r="AU214" i="31"/>
  <c r="AE212" i="31"/>
  <c r="BN214" i="31"/>
  <c r="BK214" i="31"/>
  <c r="AJ214" i="31"/>
  <c r="AZ214" i="31"/>
  <c r="BL214" i="31"/>
  <c r="BP215" i="31"/>
  <c r="AH207" i="31"/>
  <c r="AL207" i="31"/>
  <c r="AQ207" i="31"/>
  <c r="AU207" i="31"/>
  <c r="AY207" i="31"/>
  <c r="BM207" i="31"/>
  <c r="BW207" i="31"/>
  <c r="BB209" i="31"/>
  <c r="BR209" i="31"/>
  <c r="U210" i="31"/>
  <c r="Z210" i="31"/>
  <c r="AK210" i="31"/>
  <c r="AP210" i="31"/>
  <c r="BA210" i="31"/>
  <c r="BC210" i="31"/>
  <c r="BF210" i="31"/>
  <c r="BQ210" i="31"/>
  <c r="W214" i="31"/>
  <c r="AB214" i="31"/>
  <c r="AN214" i="31"/>
  <c r="BD214" i="31"/>
  <c r="BO214" i="31"/>
  <c r="BQ214" i="31"/>
  <c r="BT214" i="31"/>
  <c r="AG215" i="31"/>
  <c r="X215" i="31"/>
  <c r="AJ215" i="31"/>
  <c r="AL215" i="31"/>
  <c r="AV215" i="31"/>
  <c r="AX215" i="31"/>
  <c r="BL215" i="31"/>
  <c r="BX215" i="31"/>
  <c r="BZ215" i="31"/>
  <c r="CC215" i="31"/>
  <c r="U216" i="31"/>
  <c r="Z216" i="31"/>
  <c r="AK216" i="31"/>
  <c r="BB216" i="31"/>
  <c r="BE216" i="31"/>
  <c r="BG216" i="31"/>
  <c r="BQ216" i="31"/>
  <c r="BV216" i="31"/>
  <c r="BZ216" i="31"/>
  <c r="V218" i="31"/>
  <c r="AA218" i="31"/>
  <c r="AI218" i="31"/>
  <c r="AL218" i="31"/>
  <c r="AT218" i="31"/>
  <c r="BB218" i="31"/>
  <c r="BF218" i="31"/>
  <c r="BH218" i="31"/>
  <c r="BK218" i="31"/>
  <c r="BN218" i="31"/>
  <c r="BZ218" i="31"/>
  <c r="U219" i="31"/>
  <c r="Z219" i="31"/>
  <c r="AH219" i="31"/>
  <c r="AK219" i="31"/>
  <c r="AT219" i="31"/>
  <c r="AX219" i="31"/>
  <c r="BB219" i="31"/>
  <c r="BE219" i="31"/>
  <c r="BG219" i="31"/>
  <c r="BQ219" i="31"/>
  <c r="BV219" i="31"/>
  <c r="BZ219" i="31"/>
  <c r="W223" i="31"/>
  <c r="AB223" i="31"/>
  <c r="AJ223" i="31"/>
  <c r="AQ223" i="31"/>
  <c r="BC223" i="31"/>
  <c r="BH223" i="31"/>
  <c r="BL223" i="31"/>
  <c r="BP223" i="31"/>
  <c r="BS223" i="31"/>
  <c r="BU223" i="31"/>
  <c r="CE223" i="31"/>
  <c r="T224" i="31"/>
  <c r="AK224" i="31"/>
  <c r="AO224" i="31"/>
  <c r="AT224" i="31"/>
  <c r="AW224" i="31"/>
  <c r="BJ224" i="31"/>
  <c r="BV224" i="31"/>
  <c r="BZ224" i="31"/>
  <c r="CC224" i="31"/>
  <c r="U225" i="31"/>
  <c r="AH225" i="31"/>
  <c r="AL225" i="31"/>
  <c r="AQ225" i="31"/>
  <c r="AW225" i="31"/>
  <c r="BB225" i="31"/>
  <c r="BE225" i="31"/>
  <c r="BG225" i="31"/>
  <c r="BV225" i="31"/>
  <c r="CA225" i="31"/>
  <c r="V227" i="31"/>
  <c r="AH227" i="31"/>
  <c r="AJ227" i="31"/>
  <c r="AN227" i="31"/>
  <c r="BH227" i="31"/>
  <c r="BK227" i="31"/>
  <c r="BN227" i="31"/>
  <c r="Z228" i="31"/>
  <c r="AH228" i="31"/>
  <c r="AL228" i="31"/>
  <c r="AQ228" i="31"/>
  <c r="AX228" i="31"/>
  <c r="BB228" i="31"/>
  <c r="BE228" i="31"/>
  <c r="BG228" i="31"/>
  <c r="W232" i="31"/>
  <c r="AB232" i="31"/>
  <c r="AK232" i="31"/>
  <c r="AN232" i="31"/>
  <c r="BC232" i="31"/>
  <c r="BG232" i="31"/>
  <c r="BP232" i="31"/>
  <c r="BS232" i="31"/>
  <c r="BU232" i="31"/>
  <c r="AG233" i="31"/>
  <c r="V233" i="31"/>
  <c r="Y233" i="31"/>
  <c r="AC233" i="31"/>
  <c r="AF233" i="31"/>
  <c r="AJ233" i="31"/>
  <c r="AP233" i="31"/>
  <c r="AV233" i="31"/>
  <c r="AX233" i="31"/>
  <c r="BH233" i="31"/>
  <c r="BL233" i="31"/>
  <c r="BR233" i="31"/>
  <c r="BV233" i="31"/>
  <c r="BY233" i="31"/>
  <c r="CB233" i="31"/>
  <c r="CD233" i="31"/>
  <c r="U234" i="31"/>
  <c r="Y234" i="31"/>
  <c r="AA234" i="31"/>
  <c r="AI234" i="31"/>
  <c r="AM234" i="31"/>
  <c r="AW234" i="31"/>
  <c r="BA234" i="31"/>
  <c r="BC234" i="31"/>
  <c r="BF234" i="31"/>
  <c r="BQ234" i="31"/>
  <c r="BU234" i="31"/>
  <c r="CA234" i="31"/>
  <c r="V236" i="31"/>
  <c r="Z236" i="31"/>
  <c r="AH236" i="31"/>
  <c r="AL236" i="31"/>
  <c r="AT236" i="31"/>
  <c r="AX236" i="31"/>
  <c r="BB236" i="31"/>
  <c r="BH236" i="31"/>
  <c r="BK236" i="31"/>
  <c r="BN236" i="31"/>
  <c r="BV236" i="31"/>
  <c r="BZ236" i="31"/>
  <c r="U237" i="31"/>
  <c r="Z237" i="31"/>
  <c r="AI237" i="31"/>
  <c r="AO237" i="31"/>
  <c r="BB237" i="31"/>
  <c r="BE237" i="31"/>
  <c r="BG237" i="31"/>
  <c r="BK237" i="31"/>
  <c r="BQ237" i="31"/>
  <c r="BU237" i="31"/>
  <c r="W241" i="31"/>
  <c r="AB241" i="31"/>
  <c r="AI241" i="31"/>
  <c r="AO241" i="31"/>
  <c r="BA241" i="31"/>
  <c r="BE241" i="31"/>
  <c r="BO241" i="31"/>
  <c r="BQ241" i="31"/>
  <c r="BT241" i="31"/>
  <c r="BY241" i="31"/>
  <c r="V242" i="31"/>
  <c r="Y242" i="31"/>
  <c r="AC242" i="31"/>
  <c r="AH242" i="31"/>
  <c r="AL242" i="31"/>
  <c r="AV242" i="31"/>
  <c r="AX242" i="31"/>
  <c r="BB242" i="31"/>
  <c r="BH242" i="31"/>
  <c r="BL242" i="31"/>
  <c r="BV242" i="31"/>
  <c r="BY242" i="31"/>
  <c r="CB242" i="31"/>
  <c r="CD242" i="31"/>
  <c r="U243" i="31"/>
  <c r="Z243" i="31"/>
  <c r="AI243" i="31"/>
  <c r="BA243" i="31"/>
  <c r="BC243" i="31"/>
  <c r="BF243" i="31"/>
  <c r="BK243" i="31"/>
  <c r="BQ243" i="31"/>
  <c r="BU243" i="31"/>
  <c r="V245" i="31"/>
  <c r="AA245" i="31"/>
  <c r="AH245" i="31"/>
  <c r="AL245" i="31"/>
  <c r="AV245" i="31"/>
  <c r="AZ245" i="31"/>
  <c r="BH245" i="31"/>
  <c r="BK245" i="31"/>
  <c r="BN245" i="31"/>
  <c r="BT245" i="31"/>
  <c r="BX245" i="31"/>
  <c r="CB245" i="31"/>
  <c r="W246" i="31"/>
  <c r="AA246" i="31"/>
  <c r="AK246" i="31"/>
  <c r="BB246" i="31"/>
  <c r="BE246" i="31"/>
  <c r="BG246" i="31"/>
  <c r="BP246" i="31"/>
  <c r="U248" i="31"/>
  <c r="W248" i="31" s="1"/>
  <c r="Y248" i="31"/>
  <c r="AE248" i="31"/>
  <c r="CC248" i="31"/>
  <c r="CD248" i="31" s="1"/>
  <c r="T250" i="31"/>
  <c r="X250" i="31"/>
  <c r="AC250" i="31"/>
  <c r="AJ250" i="31"/>
  <c r="AO250" i="31"/>
  <c r="AV250" i="31"/>
  <c r="AX250" i="31"/>
  <c r="BH250" i="31"/>
  <c r="BJ250" i="31"/>
  <c r="BN250" i="31"/>
  <c r="BU250" i="31"/>
  <c r="BX250" i="31"/>
  <c r="BZ250" i="31"/>
  <c r="CC250" i="31"/>
  <c r="U251" i="31"/>
  <c r="AK251" i="31"/>
  <c r="AP251" i="31"/>
  <c r="AW251" i="31"/>
  <c r="BB251" i="31"/>
  <c r="BE251" i="31"/>
  <c r="BG251" i="31"/>
  <c r="BQ251" i="31"/>
  <c r="CC251" i="31"/>
  <c r="T252" i="31"/>
  <c r="X252" i="31"/>
  <c r="AJ252" i="31"/>
  <c r="BF254" i="31"/>
  <c r="BG254" i="31"/>
  <c r="BC254" i="31"/>
  <c r="BR254" i="31"/>
  <c r="BT254" i="31"/>
  <c r="BQ254" i="31"/>
  <c r="BO254" i="31"/>
  <c r="AK254" i="31"/>
  <c r="W254" i="31"/>
  <c r="U254" i="31"/>
  <c r="AI254" i="31"/>
  <c r="BE254" i="31"/>
  <c r="BP254" i="31"/>
  <c r="BU254" i="31"/>
  <c r="CE259" i="31"/>
  <c r="AZ259" i="31"/>
  <c r="AW259" i="31"/>
  <c r="AT259" i="31"/>
  <c r="T259" i="31"/>
  <c r="CC257" i="31"/>
  <c r="CD257" i="31" s="1"/>
  <c r="AE257" i="31"/>
  <c r="BK259" i="31"/>
  <c r="BL259" i="31"/>
  <c r="BH259" i="31"/>
  <c r="AJ259" i="31"/>
  <c r="CA259" i="31"/>
  <c r="CB259" i="31"/>
  <c r="BY259" i="31"/>
  <c r="BV259" i="31"/>
  <c r="X259" i="31"/>
  <c r="Y259" i="31"/>
  <c r="AH259" i="31"/>
  <c r="AV259" i="31"/>
  <c r="BN259" i="31"/>
  <c r="BX259" i="31"/>
  <c r="CC259" i="31"/>
  <c r="AE263" i="31"/>
  <c r="AD263" i="31"/>
  <c r="BR264" i="31"/>
  <c r="BU264" i="31"/>
  <c r="BS264" i="31"/>
  <c r="BP264" i="31"/>
  <c r="AB264" i="31"/>
  <c r="W264" i="31"/>
  <c r="BO264" i="31"/>
  <c r="BT264" i="31"/>
  <c r="BD268" i="31"/>
  <c r="BF268" i="31"/>
  <c r="BC268" i="31"/>
  <c r="BA268" i="31"/>
  <c r="AI268" i="31"/>
  <c r="Z268" i="31"/>
  <c r="BR268" i="31"/>
  <c r="BU268" i="31"/>
  <c r="BQ268" i="31"/>
  <c r="W268" i="31"/>
  <c r="U268" i="31"/>
  <c r="AK268" i="31"/>
  <c r="BE268" i="31"/>
  <c r="BO268" i="31"/>
  <c r="CE269" i="31"/>
  <c r="AZ269" i="31"/>
  <c r="AV269" i="31"/>
  <c r="AH269" i="31"/>
  <c r="T269" i="31"/>
  <c r="BM269" i="31"/>
  <c r="BN269" i="31"/>
  <c r="BK269" i="31"/>
  <c r="BH269" i="31"/>
  <c r="CA269" i="31"/>
  <c r="BZ269" i="31"/>
  <c r="BV269" i="31"/>
  <c r="AL269" i="31"/>
  <c r="X269" i="31"/>
  <c r="AA269" i="31"/>
  <c r="AT269" i="31"/>
  <c r="BL269" i="31"/>
  <c r="BX269" i="31"/>
  <c r="AK270" i="31"/>
  <c r="CE272" i="31"/>
  <c r="CC272" i="31"/>
  <c r="AZ272" i="31"/>
  <c r="AW272" i="31"/>
  <c r="AT272" i="31"/>
  <c r="T272" i="31"/>
  <c r="BM272" i="31"/>
  <c r="BJ272" i="31"/>
  <c r="BN272" i="31"/>
  <c r="AJ272" i="31"/>
  <c r="CA272" i="31"/>
  <c r="CB272" i="31"/>
  <c r="BY272" i="31"/>
  <c r="BV272" i="31"/>
  <c r="BZ272" i="31"/>
  <c r="BX272" i="31"/>
  <c r="X272" i="31"/>
  <c r="Y272" i="31"/>
  <c r="AH272" i="31"/>
  <c r="AV272" i="31"/>
  <c r="AC216" i="31"/>
  <c r="AL216" i="31"/>
  <c r="BY216" i="31"/>
  <c r="AH218" i="31"/>
  <c r="AR218" i="31" s="1"/>
  <c r="AJ218" i="31"/>
  <c r="AX218" i="31"/>
  <c r="BJ218" i="31"/>
  <c r="BL218" i="31"/>
  <c r="BV218" i="31"/>
  <c r="Y219" i="31"/>
  <c r="AC219" i="31"/>
  <c r="AL219" i="31"/>
  <c r="AW219" i="31"/>
  <c r="BY219" i="31"/>
  <c r="CC219" i="31"/>
  <c r="AA223" i="31"/>
  <c r="AY223" i="31"/>
  <c r="BK223" i="31"/>
  <c r="Y224" i="31"/>
  <c r="AL224" i="31"/>
  <c r="AV224" i="31"/>
  <c r="BX224" i="31"/>
  <c r="AC225" i="31"/>
  <c r="AM225" i="31"/>
  <c r="AU225" i="31"/>
  <c r="AA227" i="31"/>
  <c r="AM227" i="31"/>
  <c r="BJ227" i="31"/>
  <c r="BL227" i="31"/>
  <c r="U228" i="31"/>
  <c r="AI228" i="31"/>
  <c r="BA228" i="31"/>
  <c r="BC228" i="31"/>
  <c r="BF228" i="31"/>
  <c r="U232" i="31"/>
  <c r="AI232" i="31"/>
  <c r="BO232" i="31"/>
  <c r="BQ232" i="31"/>
  <c r="BT232" i="31"/>
  <c r="AB233" i="31"/>
  <c r="AC234" i="31"/>
  <c r="AQ234" i="31"/>
  <c r="AY234" i="31"/>
  <c r="AN236" i="31"/>
  <c r="AA237" i="31"/>
  <c r="U241" i="31"/>
  <c r="AK241" i="31"/>
  <c r="BC241" i="31"/>
  <c r="BG241" i="31"/>
  <c r="BP241" i="31"/>
  <c r="BS241" i="31"/>
  <c r="BU241" i="31"/>
  <c r="Z242" i="31"/>
  <c r="BF242" i="31"/>
  <c r="AA243" i="31"/>
  <c r="AB245" i="31"/>
  <c r="BP245" i="31"/>
  <c r="U246" i="31"/>
  <c r="Z246" i="31"/>
  <c r="AI246" i="31"/>
  <c r="BA246" i="31"/>
  <c r="BC246" i="31"/>
  <c r="BF246" i="31"/>
  <c r="BS246" i="31"/>
  <c r="V250" i="31"/>
  <c r="Y250" i="31"/>
  <c r="AH250" i="31"/>
  <c r="AL250" i="31"/>
  <c r="AT250" i="31"/>
  <c r="AW250" i="31"/>
  <c r="AZ250" i="31"/>
  <c r="BI250" i="31"/>
  <c r="BV250" i="31"/>
  <c r="BY250" i="31"/>
  <c r="CB250" i="31"/>
  <c r="AL251" i="31"/>
  <c r="AQ251" i="31"/>
  <c r="BW251" i="31"/>
  <c r="CC252" i="31"/>
  <c r="AX252" i="31"/>
  <c r="AT252" i="31"/>
  <c r="BM252" i="31"/>
  <c r="BN252" i="31"/>
  <c r="BK252" i="31"/>
  <c r="BH252" i="31"/>
  <c r="BY252" i="31"/>
  <c r="CB252" i="31"/>
  <c r="BX252" i="31"/>
  <c r="V252" i="31"/>
  <c r="AA252" i="31"/>
  <c r="AH252" i="31"/>
  <c r="AL252" i="31"/>
  <c r="AZ252" i="31"/>
  <c r="BL252" i="31"/>
  <c r="BZ252" i="31"/>
  <c r="BB255" i="31"/>
  <c r="AZ260" i="31"/>
  <c r="Y260" i="31"/>
  <c r="CB260" i="31"/>
  <c r="BY260" i="31"/>
  <c r="AC260" i="31"/>
  <c r="AW260" i="31"/>
  <c r="CC260" i="31"/>
  <c r="BE261" i="31"/>
  <c r="BB261" i="31"/>
  <c r="Z261" i="31"/>
  <c r="AP261" i="31"/>
  <c r="BQ263" i="31"/>
  <c r="BP263" i="31"/>
  <c r="BU263" i="31"/>
  <c r="U266" i="31"/>
  <c r="V266" i="31"/>
  <c r="W266" i="31" s="1"/>
  <c r="BD270" i="31"/>
  <c r="BG270" i="31"/>
  <c r="BC270" i="31"/>
  <c r="AI270" i="31"/>
  <c r="BR270" i="31"/>
  <c r="BU270" i="31"/>
  <c r="BS270" i="31"/>
  <c r="BP270" i="31"/>
  <c r="AB270" i="31"/>
  <c r="W270" i="31"/>
  <c r="U270" i="31"/>
  <c r="BA270" i="31"/>
  <c r="BO270" i="31"/>
  <c r="BT270" i="31"/>
  <c r="AC254" i="31"/>
  <c r="CC254" i="31"/>
  <c r="V255" i="31"/>
  <c r="AA255" i="31"/>
  <c r="AH255" i="31"/>
  <c r="AL255" i="31"/>
  <c r="AV255" i="31"/>
  <c r="AZ255" i="31"/>
  <c r="BH255" i="31"/>
  <c r="BK255" i="31"/>
  <c r="BN255" i="31"/>
  <c r="BX255" i="31"/>
  <c r="CB255" i="31"/>
  <c r="AB259" i="31"/>
  <c r="BP259" i="31"/>
  <c r="U260" i="31"/>
  <c r="AK260" i="31"/>
  <c r="BA260" i="31"/>
  <c r="BC260" i="31"/>
  <c r="BF260" i="31"/>
  <c r="BO260" i="31"/>
  <c r="BS260" i="31"/>
  <c r="V261" i="31"/>
  <c r="AH261" i="31"/>
  <c r="AL261" i="31"/>
  <c r="AT261" i="31"/>
  <c r="AX261" i="31"/>
  <c r="BH261" i="31"/>
  <c r="BK261" i="31"/>
  <c r="CE261" i="31"/>
  <c r="V263" i="31"/>
  <c r="Y263" i="31"/>
  <c r="AH263" i="31"/>
  <c r="AL263" i="31"/>
  <c r="AT263" i="31"/>
  <c r="AW263" i="31"/>
  <c r="AZ263" i="31"/>
  <c r="BV263" i="31"/>
  <c r="BY263" i="31"/>
  <c r="CB263" i="31"/>
  <c r="AJ264" i="31"/>
  <c r="AM264" i="31"/>
  <c r="AQ264" i="31"/>
  <c r="AV264" i="31"/>
  <c r="BX264" i="31"/>
  <c r="AC268" i="31"/>
  <c r="AM268" i="31"/>
  <c r="AU268" i="31"/>
  <c r="AW270" i="31"/>
  <c r="CC270" i="31"/>
  <c r="Z272" i="31"/>
  <c r="BF272" i="31"/>
  <c r="U273" i="31"/>
  <c r="AK273" i="31"/>
  <c r="BE273" i="31"/>
  <c r="BO273" i="31"/>
  <c r="BQ273" i="31"/>
  <c r="BT273" i="31"/>
  <c r="AA277" i="31"/>
  <c r="AM277" i="31"/>
  <c r="BL277" i="31"/>
  <c r="BD278" i="31"/>
  <c r="BF278" i="31"/>
  <c r="BC278" i="31"/>
  <c r="BA278" i="31"/>
  <c r="U278" i="31"/>
  <c r="AI278" i="31"/>
  <c r="BB278" i="31"/>
  <c r="BG278" i="31"/>
  <c r="BB279" i="31"/>
  <c r="CE281" i="31"/>
  <c r="AM281" i="31"/>
  <c r="Y281" i="31"/>
  <c r="BM281" i="31"/>
  <c r="BK281" i="31"/>
  <c r="AU281" i="31"/>
  <c r="CE288" i="31"/>
  <c r="AV288" i="31"/>
  <c r="T288" i="31"/>
  <c r="BK288" i="31"/>
  <c r="BL288" i="31"/>
  <c r="AJ288" i="31"/>
  <c r="CA288" i="31"/>
  <c r="CB288" i="31"/>
  <c r="X288" i="31"/>
  <c r="AZ288" i="31"/>
  <c r="BD290" i="31"/>
  <c r="BA290" i="31"/>
  <c r="BT290" i="31"/>
  <c r="BU290" i="31"/>
  <c r="AK290" i="31"/>
  <c r="U290" i="31"/>
  <c r="BQ290" i="31"/>
  <c r="CE291" i="31"/>
  <c r="AV291" i="31"/>
  <c r="T291" i="31"/>
  <c r="BK291" i="31"/>
  <c r="BH291" i="31"/>
  <c r="CA291" i="31"/>
  <c r="BX291" i="31"/>
  <c r="AJ291" i="31"/>
  <c r="BL291" i="31"/>
  <c r="CB291" i="31"/>
  <c r="W273" i="31"/>
  <c r="AB273" i="31"/>
  <c r="AI273" i="31"/>
  <c r="AO273" i="31"/>
  <c r="BA273" i="31"/>
  <c r="BP273" i="31"/>
  <c r="BS273" i="31"/>
  <c r="BU273" i="31"/>
  <c r="CC273" i="31"/>
  <c r="AE273" i="31" s="1"/>
  <c r="AB275" i="31"/>
  <c r="U277" i="31"/>
  <c r="Z277" i="31"/>
  <c r="AI277" i="31"/>
  <c r="BD277" i="31"/>
  <c r="BQ277" i="31"/>
  <c r="BK278" i="31"/>
  <c r="BI278" i="31"/>
  <c r="BW278" i="31"/>
  <c r="AQ278" i="31"/>
  <c r="AL278" i="31"/>
  <c r="Z278" i="31"/>
  <c r="AH278" i="31"/>
  <c r="AM278" i="31"/>
  <c r="AX278" i="31"/>
  <c r="BE278" i="31"/>
  <c r="BN278" i="31"/>
  <c r="Z279" i="31"/>
  <c r="BP279" i="31"/>
  <c r="BS282" i="31"/>
  <c r="BT282" i="31"/>
  <c r="AB282" i="31"/>
  <c r="BD286" i="31"/>
  <c r="BB286" i="31"/>
  <c r="Z286" i="31"/>
  <c r="CE287" i="31"/>
  <c r="AU287" i="31"/>
  <c r="BN287" i="31"/>
  <c r="AA287" i="31"/>
  <c r="V288" i="31"/>
  <c r="BH288" i="31"/>
  <c r="BX288" i="31"/>
  <c r="BE290" i="31"/>
  <c r="X291" i="31"/>
  <c r="AZ291" i="31"/>
  <c r="X279" i="31"/>
  <c r="AA279" i="31"/>
  <c r="AL279" i="31"/>
  <c r="BH279" i="31"/>
  <c r="BK279" i="31"/>
  <c r="BN279" i="31"/>
  <c r="BV279" i="31"/>
  <c r="BZ279" i="31"/>
  <c r="U281" i="31"/>
  <c r="AI281" i="31"/>
  <c r="BA281" i="31"/>
  <c r="BE281" i="31"/>
  <c r="BP281" i="31"/>
  <c r="BS281" i="31"/>
  <c r="BU281" i="31"/>
  <c r="V282" i="31"/>
  <c r="AA282" i="31"/>
  <c r="AH282" i="31"/>
  <c r="AL282" i="31"/>
  <c r="AV282" i="31"/>
  <c r="AZ282" i="31"/>
  <c r="BH282" i="31"/>
  <c r="BK282" i="31"/>
  <c r="BN282" i="31"/>
  <c r="BX282" i="31"/>
  <c r="CC282" i="31"/>
  <c r="AF282" i="31" s="1"/>
  <c r="V286" i="31"/>
  <c r="AH286" i="31"/>
  <c r="AL286" i="31"/>
  <c r="AT286" i="31"/>
  <c r="AX286" i="31"/>
  <c r="BH286" i="31"/>
  <c r="BL286" i="31"/>
  <c r="BV286" i="31"/>
  <c r="BZ286" i="31"/>
  <c r="U287" i="31"/>
  <c r="AK287" i="31"/>
  <c r="BG287" i="31"/>
  <c r="BO287" i="31"/>
  <c r="BT288" i="31"/>
  <c r="Y290" i="31"/>
  <c r="CC290" i="31"/>
  <c r="AB291" i="31"/>
  <c r="BP291" i="31"/>
  <c r="AN77" i="32"/>
  <c r="AN122" i="32"/>
  <c r="AN158" i="32"/>
  <c r="AN324" i="32"/>
  <c r="AD38" i="32"/>
  <c r="AG43" i="32"/>
  <c r="AE41" i="32" s="1"/>
  <c r="AG56" i="32"/>
  <c r="AH50" i="32"/>
  <c r="AN50" i="32"/>
  <c r="AF44" i="32"/>
  <c r="AF27" i="32"/>
  <c r="CC23" i="32" s="1"/>
  <c r="CD23" i="32" s="1"/>
  <c r="AE27" i="32"/>
  <c r="AG18" i="32"/>
  <c r="AA248" i="31"/>
  <c r="Y5" i="31"/>
  <c r="V23" i="31"/>
  <c r="W23" i="31" s="1"/>
  <c r="Z68" i="31"/>
  <c r="Y77" i="31"/>
  <c r="Y86" i="31"/>
  <c r="AA86" i="31" s="1"/>
  <c r="V95" i="31"/>
  <c r="Y131" i="31"/>
  <c r="AA131" i="31" s="1"/>
  <c r="Y167" i="31"/>
  <c r="AA167" i="31" s="1"/>
  <c r="AA203" i="31"/>
  <c r="Y212" i="31"/>
  <c r="AA212" i="31" s="1"/>
  <c r="Z239" i="31"/>
  <c r="AA239" i="31" s="1"/>
  <c r="U257" i="31"/>
  <c r="W257" i="31" s="1"/>
  <c r="Y257" i="31"/>
  <c r="AA257" i="31" s="1"/>
  <c r="U284" i="31"/>
  <c r="W284" i="31" s="1"/>
  <c r="AA5" i="31"/>
  <c r="U5" i="31"/>
  <c r="W5" i="31" s="1"/>
  <c r="Z23" i="31"/>
  <c r="AA23" i="31" s="1"/>
  <c r="Z32" i="31"/>
  <c r="AA32" i="31" s="1"/>
  <c r="V68" i="31"/>
  <c r="W68" i="31" s="1"/>
  <c r="V86" i="31"/>
  <c r="W86" i="31" s="1"/>
  <c r="Z95" i="31"/>
  <c r="Y158" i="31"/>
  <c r="AA158" i="31" s="1"/>
  <c r="U167" i="31"/>
  <c r="W167" i="31" s="1"/>
  <c r="U212" i="31"/>
  <c r="W212" i="31" s="1"/>
  <c r="V230" i="31"/>
  <c r="W230" i="31" s="1"/>
  <c r="V239" i="31"/>
  <c r="W239" i="31" s="1"/>
  <c r="Y284" i="31"/>
  <c r="AA284" i="31" s="1"/>
  <c r="AA68" i="31"/>
  <c r="AD56" i="32"/>
  <c r="CD56" i="32"/>
  <c r="AG52" i="32"/>
  <c r="AE50" i="32" s="1"/>
  <c r="AE52" i="32"/>
  <c r="AD52" i="32"/>
  <c r="CE50" i="32"/>
  <c r="AB50" i="32"/>
  <c r="AK41" i="32"/>
  <c r="AD43" i="32"/>
  <c r="CD43" i="32"/>
  <c r="CE41" i="32"/>
  <c r="AF43" i="32"/>
  <c r="AB41" i="32" s="1"/>
  <c r="CD38" i="32"/>
  <c r="AE35" i="32"/>
  <c r="AF35" i="32"/>
  <c r="AE32" i="32"/>
  <c r="CE32" i="32"/>
  <c r="AD27" i="32"/>
  <c r="CE23" i="32"/>
  <c r="AE23" i="32"/>
  <c r="AE18" i="32"/>
  <c r="AF18" i="32"/>
  <c r="AD18" i="32"/>
  <c r="AE17" i="32"/>
  <c r="AD17" i="32"/>
  <c r="CE14" i="32"/>
  <c r="AE14" i="32"/>
  <c r="AE7" i="32"/>
  <c r="AD7" i="32"/>
  <c r="AG7" i="32"/>
  <c r="CE5" i="32" s="1"/>
  <c r="AB5" i="32"/>
  <c r="CC5" i="32"/>
  <c r="CD5" i="32" s="1"/>
  <c r="AN14" i="32"/>
  <c r="AQ77" i="32"/>
  <c r="AN176" i="32"/>
  <c r="AN230" i="32"/>
  <c r="AQ221" i="32"/>
  <c r="AQ332" i="32"/>
  <c r="AN86" i="32"/>
  <c r="AQ95" i="32"/>
  <c r="AQ149" i="32"/>
  <c r="AN23" i="32"/>
  <c r="AN275" i="32"/>
  <c r="AN68" i="32"/>
  <c r="AQ324" i="32"/>
  <c r="AQ5" i="32"/>
  <c r="AN59" i="32"/>
  <c r="AQ104" i="32"/>
  <c r="AN41" i="32"/>
  <c r="AQ50" i="32"/>
  <c r="AN149" i="32"/>
  <c r="AN221" i="32"/>
  <c r="AQ239" i="32"/>
  <c r="AN239" i="32"/>
  <c r="AQ59" i="32"/>
  <c r="AN257" i="32"/>
  <c r="AQ41" i="32"/>
  <c r="AQ248" i="32"/>
  <c r="AQ158" i="32"/>
  <c r="AQ257" i="32"/>
  <c r="AN203" i="32"/>
  <c r="AQ176" i="32"/>
  <c r="AQ194" i="32"/>
  <c r="AQ185" i="32"/>
  <c r="AN248" i="32"/>
  <c r="AN284" i="32"/>
  <c r="AQ308" i="32"/>
  <c r="AN5" i="32"/>
  <c r="AQ266" i="32"/>
  <c r="AQ14" i="32"/>
  <c r="AN95" i="32"/>
  <c r="AN266" i="32"/>
  <c r="AQ230" i="32"/>
  <c r="AQ32" i="32"/>
  <c r="AQ131" i="32"/>
  <c r="AN185" i="32"/>
  <c r="AQ167" i="32"/>
  <c r="AN308" i="32"/>
  <c r="AQ113" i="32"/>
  <c r="AN292" i="32"/>
  <c r="AQ23" i="32"/>
  <c r="AQ86" i="32"/>
  <c r="AQ203" i="32"/>
  <c r="AQ212" i="32"/>
  <c r="AQ292" i="32"/>
  <c r="V32" i="31"/>
  <c r="W32" i="31" s="1"/>
  <c r="AE9" i="31"/>
  <c r="AA14" i="31"/>
  <c r="AF12" i="31"/>
  <c r="W14" i="31"/>
  <c r="AX7" i="31"/>
  <c r="AT7" i="31"/>
  <c r="AH7" i="31"/>
  <c r="BF7" i="31"/>
  <c r="BB7" i="31"/>
  <c r="BN7" i="31"/>
  <c r="BJ7" i="31"/>
  <c r="BR7" i="31"/>
  <c r="AP7" i="31"/>
  <c r="AS7" i="31" s="1"/>
  <c r="BZ7" i="31"/>
  <c r="BV7" i="31"/>
  <c r="AL7" i="31"/>
  <c r="CD7" i="31"/>
  <c r="AD7" i="31"/>
  <c r="BG8" i="31"/>
  <c r="BC8" i="31"/>
  <c r="AI8" i="31"/>
  <c r="AR8" i="31" s="1"/>
  <c r="BK8" i="31"/>
  <c r="AA8" i="31"/>
  <c r="BS8" i="31"/>
  <c r="BO8" i="31"/>
  <c r="W8" i="31"/>
  <c r="AZ9" i="31"/>
  <c r="AV9" i="31"/>
  <c r="T9" i="31"/>
  <c r="BL9" i="31"/>
  <c r="BH9" i="31"/>
  <c r="AJ9" i="31"/>
  <c r="BT9" i="31"/>
  <c r="BP9" i="31"/>
  <c r="AB9" i="31"/>
  <c r="CB9" i="31"/>
  <c r="BX9" i="31"/>
  <c r="X9" i="31"/>
  <c r="CC11" i="31"/>
  <c r="AW11" i="31"/>
  <c r="Y11" i="31"/>
  <c r="BE11" i="31"/>
  <c r="BA11" i="31"/>
  <c r="U11" i="31"/>
  <c r="BU11" i="31"/>
  <c r="BQ11" i="31"/>
  <c r="AK11" i="31"/>
  <c r="AR11" i="31" s="1"/>
  <c r="BY11" i="31"/>
  <c r="AC11" i="31"/>
  <c r="AZ12" i="31"/>
  <c r="AV12" i="31"/>
  <c r="T12" i="31"/>
  <c r="BL12" i="31"/>
  <c r="BH12" i="31"/>
  <c r="AJ12" i="31"/>
  <c r="BT12" i="31"/>
  <c r="BP12" i="31"/>
  <c r="AB12" i="31"/>
  <c r="CB12" i="31"/>
  <c r="BX12" i="31"/>
  <c r="X12" i="31"/>
  <c r="BG16" i="31"/>
  <c r="BC16" i="31"/>
  <c r="AI16" i="31"/>
  <c r="BK16" i="31"/>
  <c r="AA16" i="31"/>
  <c r="BS16" i="31"/>
  <c r="BO16" i="31"/>
  <c r="W16" i="31"/>
  <c r="AZ17" i="31"/>
  <c r="AV17" i="31"/>
  <c r="T17" i="31"/>
  <c r="BL17" i="31"/>
  <c r="BH17" i="31"/>
  <c r="AJ17" i="31"/>
  <c r="BT17" i="31"/>
  <c r="BP17" i="31"/>
  <c r="AB17" i="31"/>
  <c r="CB17" i="31"/>
  <c r="BX17" i="31"/>
  <c r="X17" i="31"/>
  <c r="CC18" i="31"/>
  <c r="AG18" i="31" s="1"/>
  <c r="AW18" i="31"/>
  <c r="Y18" i="31"/>
  <c r="BE18" i="31"/>
  <c r="BA18" i="31"/>
  <c r="U18" i="31"/>
  <c r="BU18" i="31"/>
  <c r="BQ18" i="31"/>
  <c r="AK18" i="31"/>
  <c r="BY18" i="31"/>
  <c r="AC18" i="31"/>
  <c r="AX20" i="31"/>
  <c r="AT20" i="31"/>
  <c r="AH20" i="31"/>
  <c r="BF20" i="31"/>
  <c r="BB20" i="31"/>
  <c r="Z20" i="31"/>
  <c r="BN20" i="31"/>
  <c r="BJ20" i="31"/>
  <c r="V20" i="31"/>
  <c r="BZ20" i="31"/>
  <c r="BV20" i="31"/>
  <c r="AL20" i="31"/>
  <c r="CD20" i="31"/>
  <c r="AD20" i="31"/>
  <c r="CC21" i="31"/>
  <c r="AW21" i="31"/>
  <c r="Y21" i="31"/>
  <c r="BE21" i="31"/>
  <c r="BA21" i="31"/>
  <c r="U21" i="31"/>
  <c r="BU21" i="31"/>
  <c r="BQ21" i="31"/>
  <c r="AK21" i="31"/>
  <c r="BY21" i="31"/>
  <c r="AC21" i="31"/>
  <c r="AZ25" i="31"/>
  <c r="AV25" i="31"/>
  <c r="T25" i="31"/>
  <c r="CE23" i="31"/>
  <c r="AB23" i="31"/>
  <c r="CE25" i="31"/>
  <c r="AY25" i="31"/>
  <c r="AU25" i="31"/>
  <c r="AM25" i="31"/>
  <c r="BL25" i="31"/>
  <c r="BH25" i="31"/>
  <c r="AJ25" i="31"/>
  <c r="AR25" i="31" s="1"/>
  <c r="BK25" i="31"/>
  <c r="AA25" i="31"/>
  <c r="BT25" i="31"/>
  <c r="BP25" i="31"/>
  <c r="AB25" i="31"/>
  <c r="BS25" i="31"/>
  <c r="BO25" i="31"/>
  <c r="W25" i="31"/>
  <c r="CB25" i="31"/>
  <c r="BX25" i="31"/>
  <c r="X25" i="31"/>
  <c r="CA25" i="31"/>
  <c r="BW25" i="31"/>
  <c r="AQ25" i="31"/>
  <c r="AF25" i="31"/>
  <c r="AE25" i="31"/>
  <c r="CC26" i="31"/>
  <c r="AW26" i="31"/>
  <c r="Y26" i="31"/>
  <c r="AZ26" i="31"/>
  <c r="AV26" i="31"/>
  <c r="T26" i="31"/>
  <c r="BU26" i="31"/>
  <c r="BQ26" i="31"/>
  <c r="AK26" i="31"/>
  <c r="AR26" i="31" s="1"/>
  <c r="BT26" i="31"/>
  <c r="BP26" i="31"/>
  <c r="AB26" i="31"/>
  <c r="BY26" i="31"/>
  <c r="AC26" i="31"/>
  <c r="CB26" i="31"/>
  <c r="BX26" i="31"/>
  <c r="X26" i="31"/>
  <c r="CE27" i="31"/>
  <c r="AY27" i="31"/>
  <c r="AU27" i="31"/>
  <c r="AM27" i="31"/>
  <c r="AX27" i="31"/>
  <c r="AT27" i="31"/>
  <c r="AH27" i="31"/>
  <c r="CC27" i="31"/>
  <c r="AW27" i="31"/>
  <c r="Y27" i="31"/>
  <c r="BG27" i="31"/>
  <c r="BC27" i="31"/>
  <c r="AI27" i="31"/>
  <c r="BF27" i="31"/>
  <c r="BB27" i="31"/>
  <c r="Z27" i="31"/>
  <c r="BE27" i="31"/>
  <c r="BA27" i="31"/>
  <c r="U27" i="31"/>
  <c r="CA27" i="31"/>
  <c r="BW27" i="31"/>
  <c r="AQ27" i="31"/>
  <c r="BZ27" i="31"/>
  <c r="BV27" i="31"/>
  <c r="AL27" i="31"/>
  <c r="BY27" i="31"/>
  <c r="AC27" i="31"/>
  <c r="BL29" i="31"/>
  <c r="BH29" i="31"/>
  <c r="AJ29" i="31"/>
  <c r="BK29" i="31"/>
  <c r="AA29" i="31"/>
  <c r="BN29" i="31"/>
  <c r="BJ29" i="31"/>
  <c r="V29" i="31"/>
  <c r="AF29" i="31"/>
  <c r="AE29" i="31"/>
  <c r="CD29" i="31"/>
  <c r="AD29" i="31"/>
  <c r="BG30" i="31"/>
  <c r="BC30" i="31"/>
  <c r="AI30" i="31"/>
  <c r="BF30" i="31"/>
  <c r="BB30" i="31"/>
  <c r="Z30" i="31"/>
  <c r="BE30" i="31"/>
  <c r="BA30" i="31"/>
  <c r="U30" i="31"/>
  <c r="AX34" i="31"/>
  <c r="AT34" i="31"/>
  <c r="AH34" i="31"/>
  <c r="CC32" i="31"/>
  <c r="CD32" i="31" s="1"/>
  <c r="CC34" i="31"/>
  <c r="AE34" i="31" s="1"/>
  <c r="AW34" i="31"/>
  <c r="Y34" i="31"/>
  <c r="AE32" i="31"/>
  <c r="AZ34" i="31"/>
  <c r="AV34" i="31"/>
  <c r="T34" i="31"/>
  <c r="CE32" i="31"/>
  <c r="AB32" i="31"/>
  <c r="BZ34" i="31"/>
  <c r="BV34" i="31"/>
  <c r="AL34" i="31"/>
  <c r="BY34" i="31"/>
  <c r="AC34" i="31"/>
  <c r="CB34" i="31"/>
  <c r="BX34" i="31"/>
  <c r="X34" i="31"/>
  <c r="BG35" i="31"/>
  <c r="BC35" i="31"/>
  <c r="AI35" i="31"/>
  <c r="BF35" i="31"/>
  <c r="BB35" i="31"/>
  <c r="Z35" i="31"/>
  <c r="BE35" i="31"/>
  <c r="BA35" i="31"/>
  <c r="U35" i="31"/>
  <c r="BL36" i="31"/>
  <c r="BH36" i="31"/>
  <c r="AJ36" i="31"/>
  <c r="BK36" i="31"/>
  <c r="AA36" i="31"/>
  <c r="BN36" i="31"/>
  <c r="BJ36" i="31"/>
  <c r="V36" i="31"/>
  <c r="BU38" i="31"/>
  <c r="BQ38" i="31"/>
  <c r="AK38" i="31"/>
  <c r="BT38" i="31"/>
  <c r="BP38" i="31"/>
  <c r="AB38" i="31"/>
  <c r="BS38" i="31"/>
  <c r="BO38" i="31"/>
  <c r="W38" i="31"/>
  <c r="BL39" i="31"/>
  <c r="BH39" i="31"/>
  <c r="AJ39" i="31"/>
  <c r="BK39" i="31"/>
  <c r="AA39" i="31"/>
  <c r="BN39" i="31"/>
  <c r="BJ39" i="31"/>
  <c r="V39" i="31"/>
  <c r="AF39" i="31"/>
  <c r="AE39" i="31"/>
  <c r="CD39" i="31"/>
  <c r="AD39" i="31"/>
  <c r="V41" i="31"/>
  <c r="U41" i="31"/>
  <c r="AG47" i="31"/>
  <c r="AF47" i="31"/>
  <c r="AE48" i="31"/>
  <c r="CD48" i="31"/>
  <c r="AD48" i="31"/>
  <c r="AE53" i="31"/>
  <c r="CD53" i="31"/>
  <c r="AD53" i="31"/>
  <c r="AG54" i="31"/>
  <c r="AF54" i="31"/>
  <c r="AG57" i="31"/>
  <c r="AF57" i="31"/>
  <c r="AE61" i="31"/>
  <c r="CD61" i="31"/>
  <c r="AD61" i="31"/>
  <c r="AG62" i="31"/>
  <c r="AF62" i="31"/>
  <c r="AE70" i="31"/>
  <c r="CD70" i="31"/>
  <c r="AD70" i="31"/>
  <c r="CD72" i="31"/>
  <c r="AD72" i="31"/>
  <c r="AE72" i="31"/>
  <c r="CD79" i="31"/>
  <c r="AD79" i="31"/>
  <c r="AE79" i="31"/>
  <c r="AE81" i="31"/>
  <c r="CD81" i="31"/>
  <c r="AD81" i="31"/>
  <c r="CD88" i="31"/>
  <c r="AD88" i="31"/>
  <c r="AE88" i="31"/>
  <c r="AB41" i="31"/>
  <c r="CE41" i="31"/>
  <c r="T43" i="31"/>
  <c r="X43" i="31"/>
  <c r="AB43" i="31"/>
  <c r="AJ43" i="31"/>
  <c r="AN43" i="31"/>
  <c r="AV43" i="31"/>
  <c r="AZ43" i="31"/>
  <c r="BH43" i="31"/>
  <c r="BL43" i="31"/>
  <c r="BP43" i="31"/>
  <c r="BT43" i="31"/>
  <c r="BX43" i="31"/>
  <c r="CB43" i="31"/>
  <c r="U44" i="31"/>
  <c r="Y44" i="31"/>
  <c r="AC44" i="31"/>
  <c r="AK44" i="31"/>
  <c r="AO44" i="31"/>
  <c r="AW44" i="31"/>
  <c r="BA44" i="31"/>
  <c r="BE44" i="31"/>
  <c r="BI44" i="31"/>
  <c r="BQ44" i="31"/>
  <c r="BU44" i="31"/>
  <c r="BY44" i="31"/>
  <c r="CC44" i="31"/>
  <c r="AG44" i="31" s="1"/>
  <c r="V45" i="31"/>
  <c r="Z45" i="31"/>
  <c r="AD45" i="31"/>
  <c r="AH45" i="31"/>
  <c r="AL45" i="31"/>
  <c r="AP45" i="31"/>
  <c r="AT45" i="31"/>
  <c r="AX45" i="31"/>
  <c r="BB45" i="31"/>
  <c r="BF45" i="31"/>
  <c r="BJ45" i="31"/>
  <c r="BN45" i="31"/>
  <c r="BV45" i="31"/>
  <c r="BZ45" i="31"/>
  <c r="CD45" i="31"/>
  <c r="W47" i="31"/>
  <c r="AA47" i="31"/>
  <c r="AI47" i="31"/>
  <c r="AM47" i="31"/>
  <c r="AQ47" i="31"/>
  <c r="AU47" i="31"/>
  <c r="AY47" i="31"/>
  <c r="BC47" i="31"/>
  <c r="BG47" i="31"/>
  <c r="BK47" i="31"/>
  <c r="BO47" i="31"/>
  <c r="BS47" i="31"/>
  <c r="BW47" i="31"/>
  <c r="V48" i="31"/>
  <c r="Z48" i="31"/>
  <c r="AH48" i="31"/>
  <c r="AL48" i="31"/>
  <c r="AP48" i="31"/>
  <c r="AT48" i="31"/>
  <c r="AX48" i="31"/>
  <c r="BB48" i="31"/>
  <c r="BF48" i="31"/>
  <c r="BJ48" i="31"/>
  <c r="BN48" i="31"/>
  <c r="BV48" i="31"/>
  <c r="BZ48" i="31"/>
  <c r="U50" i="31"/>
  <c r="W50" i="31" s="1"/>
  <c r="Y50" i="31"/>
  <c r="AA50" i="31" s="1"/>
  <c r="AE50" i="31"/>
  <c r="U52" i="31"/>
  <c r="Y52" i="31"/>
  <c r="AC52" i="31"/>
  <c r="AK52" i="31"/>
  <c r="AO52" i="31"/>
  <c r="AW52" i="31"/>
  <c r="BA52" i="31"/>
  <c r="BE52" i="31"/>
  <c r="BI52" i="31"/>
  <c r="BQ52" i="31"/>
  <c r="BU52" i="31"/>
  <c r="BY52" i="31"/>
  <c r="CC52" i="31"/>
  <c r="AG52" i="31" s="1"/>
  <c r="V53" i="31"/>
  <c r="Z53" i="31"/>
  <c r="AH53" i="31"/>
  <c r="AL53" i="31"/>
  <c r="AP53" i="31"/>
  <c r="AT53" i="31"/>
  <c r="AX53" i="31"/>
  <c r="BB53" i="31"/>
  <c r="BF53" i="31"/>
  <c r="BJ53" i="31"/>
  <c r="BN53" i="31"/>
  <c r="BV53" i="31"/>
  <c r="BZ53" i="31"/>
  <c r="W54" i="31"/>
  <c r="AA54" i="31"/>
  <c r="AI54" i="31"/>
  <c r="AM54" i="31"/>
  <c r="AQ54" i="31"/>
  <c r="AU54" i="31"/>
  <c r="AY54" i="31"/>
  <c r="BC54" i="31"/>
  <c r="BG54" i="31"/>
  <c r="BK54" i="31"/>
  <c r="BO54" i="31"/>
  <c r="BS54" i="31"/>
  <c r="BW54" i="31"/>
  <c r="T56" i="31"/>
  <c r="X56" i="31"/>
  <c r="AB56" i="31"/>
  <c r="AJ56" i="31"/>
  <c r="AN56" i="31"/>
  <c r="AV56" i="31"/>
  <c r="AZ56" i="31"/>
  <c r="BH56" i="31"/>
  <c r="BL56" i="31"/>
  <c r="BP56" i="31"/>
  <c r="BT56" i="31"/>
  <c r="BX56" i="31"/>
  <c r="CB56" i="31"/>
  <c r="W57" i="31"/>
  <c r="AA57" i="31"/>
  <c r="AI57" i="31"/>
  <c r="AM57" i="31"/>
  <c r="AQ57" i="31"/>
  <c r="AU57" i="31"/>
  <c r="AY57" i="31"/>
  <c r="BC57" i="31"/>
  <c r="BG57" i="31"/>
  <c r="BK57" i="31"/>
  <c r="BO57" i="31"/>
  <c r="BS57" i="31"/>
  <c r="BW57" i="31"/>
  <c r="CC59" i="31"/>
  <c r="CD59" i="31" s="1"/>
  <c r="V61" i="31"/>
  <c r="Z61" i="31"/>
  <c r="AH61" i="31"/>
  <c r="AL61" i="31"/>
  <c r="AP61" i="31"/>
  <c r="AT61" i="31"/>
  <c r="AX61" i="31"/>
  <c r="BB61" i="31"/>
  <c r="BF61" i="31"/>
  <c r="BJ61" i="31"/>
  <c r="BN61" i="31"/>
  <c r="BV61" i="31"/>
  <c r="BZ61" i="31"/>
  <c r="W62" i="31"/>
  <c r="AA62" i="31"/>
  <c r="AI62" i="31"/>
  <c r="AM62" i="31"/>
  <c r="AQ62" i="31"/>
  <c r="AU62" i="31"/>
  <c r="AY62" i="31"/>
  <c r="BC62" i="31"/>
  <c r="BG62" i="31"/>
  <c r="BK62" i="31"/>
  <c r="BO62" i="31"/>
  <c r="BS62" i="31"/>
  <c r="BW62" i="31"/>
  <c r="T63" i="31"/>
  <c r="X63" i="31"/>
  <c r="AB63" i="31"/>
  <c r="AJ63" i="31"/>
  <c r="AN63" i="31"/>
  <c r="AV63" i="31"/>
  <c r="AZ63" i="31"/>
  <c r="BH63" i="31"/>
  <c r="BL63" i="31"/>
  <c r="BP63" i="31"/>
  <c r="BT63" i="31"/>
  <c r="BX63" i="31"/>
  <c r="CB63" i="31"/>
  <c r="U65" i="31"/>
  <c r="Y65" i="31"/>
  <c r="AC65" i="31"/>
  <c r="AK65" i="31"/>
  <c r="AO65" i="31"/>
  <c r="AW65" i="31"/>
  <c r="BA65" i="31"/>
  <c r="BE65" i="31"/>
  <c r="BI65" i="31"/>
  <c r="BQ65" i="31"/>
  <c r="BU65" i="31"/>
  <c r="BY65" i="31"/>
  <c r="CC65" i="31"/>
  <c r="AG65" i="31" s="1"/>
  <c r="T66" i="31"/>
  <c r="X66" i="31"/>
  <c r="AB66" i="31"/>
  <c r="AJ66" i="31"/>
  <c r="AN66" i="31"/>
  <c r="AV66" i="31"/>
  <c r="AZ66" i="31"/>
  <c r="BH66" i="31"/>
  <c r="BL66" i="31"/>
  <c r="BP66" i="31"/>
  <c r="BT66" i="31"/>
  <c r="BX66" i="31"/>
  <c r="CB66" i="31"/>
  <c r="CC68" i="31"/>
  <c r="CD68" i="31" s="1"/>
  <c r="V70" i="31"/>
  <c r="Z70" i="31"/>
  <c r="AH70" i="31"/>
  <c r="AL70" i="31"/>
  <c r="AP70" i="31"/>
  <c r="AT70" i="31"/>
  <c r="AX70" i="31"/>
  <c r="BB70" i="31"/>
  <c r="BF70" i="31"/>
  <c r="BJ70" i="31"/>
  <c r="BN70" i="31"/>
  <c r="BV70" i="31"/>
  <c r="BZ70" i="31"/>
  <c r="CE71" i="31"/>
  <c r="AG71" i="31" s="1"/>
  <c r="AY71" i="31"/>
  <c r="AU71" i="31"/>
  <c r="AM71" i="31"/>
  <c r="CA71" i="31"/>
  <c r="BW71" i="31"/>
  <c r="AQ71" i="31"/>
  <c r="X71" i="31"/>
  <c r="AC71" i="31"/>
  <c r="AH71" i="31"/>
  <c r="AN71" i="31"/>
  <c r="AX71" i="31"/>
  <c r="BI71" i="31"/>
  <c r="BT71" i="31"/>
  <c r="BY71" i="31"/>
  <c r="CD71" i="31"/>
  <c r="AK72" i="31"/>
  <c r="AP72" i="31"/>
  <c r="AT72" i="31"/>
  <c r="AY72" i="31"/>
  <c r="BO72" i="31"/>
  <c r="BZ72" i="31"/>
  <c r="CE72" i="31"/>
  <c r="AG72" i="31" s="1"/>
  <c r="AL74" i="31"/>
  <c r="AQ74" i="31"/>
  <c r="BB74" i="31"/>
  <c r="BG74" i="31"/>
  <c r="BW74" i="31"/>
  <c r="AK75" i="31"/>
  <c r="AP75" i="31"/>
  <c r="AU75" i="31"/>
  <c r="BV75" i="31"/>
  <c r="CA75" i="31"/>
  <c r="U77" i="31"/>
  <c r="W77" i="31" s="1"/>
  <c r="CE77" i="31"/>
  <c r="BF79" i="31"/>
  <c r="BB79" i="31"/>
  <c r="Z79" i="31"/>
  <c r="T79" i="31"/>
  <c r="Y79" i="31"/>
  <c r="AJ79" i="31"/>
  <c r="AO79" i="31"/>
  <c r="AU79" i="31"/>
  <c r="AZ79" i="31"/>
  <c r="BE79" i="31"/>
  <c r="CA79" i="31"/>
  <c r="BK80" i="31"/>
  <c r="AA80" i="31"/>
  <c r="U80" i="31"/>
  <c r="Z80" i="31"/>
  <c r="AK80" i="31"/>
  <c r="AP80" i="31"/>
  <c r="BA80" i="31"/>
  <c r="BF80" i="31"/>
  <c r="BL80" i="31"/>
  <c r="BT81" i="31"/>
  <c r="BP81" i="31"/>
  <c r="AB81" i="31"/>
  <c r="W81" i="31"/>
  <c r="AC81" i="31"/>
  <c r="AH81" i="31"/>
  <c r="AM81" i="31"/>
  <c r="AW81" i="31"/>
  <c r="BM81" i="31"/>
  <c r="BR81" i="31"/>
  <c r="CC83" i="31"/>
  <c r="AW83" i="31"/>
  <c r="Y83" i="31"/>
  <c r="BY83" i="31"/>
  <c r="AC83" i="31"/>
  <c r="X83" i="31"/>
  <c r="AI83" i="31"/>
  <c r="AN83" i="31"/>
  <c r="AT83" i="31"/>
  <c r="AY83" i="31"/>
  <c r="BO83" i="31"/>
  <c r="BT83" i="31"/>
  <c r="BZ83" i="31"/>
  <c r="CE83" i="31"/>
  <c r="AG83" i="31" s="1"/>
  <c r="BT84" i="31"/>
  <c r="BP84" i="31"/>
  <c r="AB84" i="31"/>
  <c r="W84" i="31"/>
  <c r="AC84" i="31"/>
  <c r="AH84" i="31"/>
  <c r="AM84" i="31"/>
  <c r="BI84" i="31"/>
  <c r="BN84" i="31"/>
  <c r="BS84" i="31"/>
  <c r="AE86" i="31"/>
  <c r="AM88" i="31"/>
  <c r="AW88" i="31"/>
  <c r="BH88" i="31"/>
  <c r="BM88" i="31"/>
  <c r="AN89" i="31"/>
  <c r="BI89" i="31"/>
  <c r="BT89" i="31"/>
  <c r="BN90" i="31"/>
  <c r="BJ90" i="31"/>
  <c r="V90" i="31"/>
  <c r="BL90" i="31"/>
  <c r="BH90" i="31"/>
  <c r="AJ90" i="31"/>
  <c r="AC90" i="31"/>
  <c r="BK90" i="31"/>
  <c r="Z92" i="31"/>
  <c r="AN92" i="31"/>
  <c r="BR92" i="31"/>
  <c r="AA93" i="31"/>
  <c r="AQ93" i="31"/>
  <c r="AY93" i="31"/>
  <c r="CA93" i="31"/>
  <c r="AA95" i="31"/>
  <c r="AZ97" i="31"/>
  <c r="AV97" i="31"/>
  <c r="T97" i="31"/>
  <c r="CE95" i="31"/>
  <c r="AE95" i="31"/>
  <c r="AX97" i="31"/>
  <c r="AT97" i="31"/>
  <c r="AH97" i="31"/>
  <c r="CC95" i="31"/>
  <c r="CD95" i="31" s="1"/>
  <c r="CB97" i="31"/>
  <c r="BX97" i="31"/>
  <c r="X97" i="31"/>
  <c r="BZ97" i="31"/>
  <c r="BV97" i="31"/>
  <c r="AL97" i="31"/>
  <c r="AA97" i="31"/>
  <c r="AO97" i="31"/>
  <c r="AW97" i="31"/>
  <c r="BY97" i="31"/>
  <c r="AB98" i="31"/>
  <c r="AP98" i="31"/>
  <c r="BD98" i="31"/>
  <c r="BN99" i="31"/>
  <c r="BJ99" i="31"/>
  <c r="V99" i="31"/>
  <c r="BL99" i="31"/>
  <c r="BH99" i="31"/>
  <c r="AJ99" i="31"/>
  <c r="AC99" i="31"/>
  <c r="BK99" i="31"/>
  <c r="Z101" i="31"/>
  <c r="AN101" i="31"/>
  <c r="CC106" i="31"/>
  <c r="AW106" i="31"/>
  <c r="Y106" i="31"/>
  <c r="AZ106" i="31"/>
  <c r="AV106" i="31"/>
  <c r="T106" i="31"/>
  <c r="CE104" i="31"/>
  <c r="AE104" i="31"/>
  <c r="AX106" i="31"/>
  <c r="AT106" i="31"/>
  <c r="AH106" i="31"/>
  <c r="CC104" i="31"/>
  <c r="CD104" i="31" s="1"/>
  <c r="BY106" i="31"/>
  <c r="AC106" i="31"/>
  <c r="CB106" i="31"/>
  <c r="BX106" i="31"/>
  <c r="X106" i="31"/>
  <c r="BZ106" i="31"/>
  <c r="BV106" i="31"/>
  <c r="AL106" i="31"/>
  <c r="AM106" i="31"/>
  <c r="CA106" i="31"/>
  <c r="AG107" i="31"/>
  <c r="AF107" i="31"/>
  <c r="AE115" i="31"/>
  <c r="CD115" i="31"/>
  <c r="AD115" i="31"/>
  <c r="AG116" i="31"/>
  <c r="AF116" i="31"/>
  <c r="AE124" i="31"/>
  <c r="CD124" i="31"/>
  <c r="AD124" i="31"/>
  <c r="AE126" i="31"/>
  <c r="CD126" i="31"/>
  <c r="AD126" i="31"/>
  <c r="AN26" i="31"/>
  <c r="BD26" i="31"/>
  <c r="AO27" i="31"/>
  <c r="BI27" i="31"/>
  <c r="BM27" i="31"/>
  <c r="Z29" i="31"/>
  <c r="AP29" i="31"/>
  <c r="BB29" i="31"/>
  <c r="BF29" i="31"/>
  <c r="BR29" i="31"/>
  <c r="Y30" i="31"/>
  <c r="AC30" i="31"/>
  <c r="AO30" i="31"/>
  <c r="AW30" i="31"/>
  <c r="BI30" i="31"/>
  <c r="BM30" i="31"/>
  <c r="BY30" i="31"/>
  <c r="CC30" i="31"/>
  <c r="AB34" i="31"/>
  <c r="AN34" i="31"/>
  <c r="BD34" i="31"/>
  <c r="BP34" i="31"/>
  <c r="BT34" i="31"/>
  <c r="Y35" i="31"/>
  <c r="AC35" i="31"/>
  <c r="AO35" i="31"/>
  <c r="AW35" i="31"/>
  <c r="BI35" i="31"/>
  <c r="BM35" i="31"/>
  <c r="BY35" i="31"/>
  <c r="CC35" i="31"/>
  <c r="AF35" i="31" s="1"/>
  <c r="Z36" i="31"/>
  <c r="AP36" i="31"/>
  <c r="BB36" i="31"/>
  <c r="BF36" i="31"/>
  <c r="BR36" i="31"/>
  <c r="AA38" i="31"/>
  <c r="AE38" i="31"/>
  <c r="AM38" i="31"/>
  <c r="AQ38" i="31"/>
  <c r="AU38" i="31"/>
  <c r="AY38" i="31"/>
  <c r="BK38" i="31"/>
  <c r="BW38" i="31"/>
  <c r="CA38" i="31"/>
  <c r="CE38" i="31"/>
  <c r="Z39" i="31"/>
  <c r="AP39" i="31"/>
  <c r="BB39" i="31"/>
  <c r="BF39" i="31"/>
  <c r="BR39" i="31"/>
  <c r="Y41" i="31"/>
  <c r="AA41" i="31" s="1"/>
  <c r="AE41" i="31"/>
  <c r="Y43" i="31"/>
  <c r="AC43" i="31"/>
  <c r="AO43" i="31"/>
  <c r="AW43" i="31"/>
  <c r="BI43" i="31"/>
  <c r="BM43" i="31"/>
  <c r="BY43" i="31"/>
  <c r="CC43" i="31"/>
  <c r="AG43" i="31" s="1"/>
  <c r="Z44" i="31"/>
  <c r="AP44" i="31"/>
  <c r="BB44" i="31"/>
  <c r="BF44" i="31"/>
  <c r="BR44" i="31"/>
  <c r="AA45" i="31"/>
  <c r="AE45" i="31"/>
  <c r="AM45" i="31"/>
  <c r="AQ45" i="31"/>
  <c r="AU45" i="31"/>
  <c r="AY45" i="31"/>
  <c r="BK45" i="31"/>
  <c r="BW45" i="31"/>
  <c r="CA45" i="31"/>
  <c r="CE45" i="31"/>
  <c r="AG45" i="31" s="1"/>
  <c r="AB47" i="31"/>
  <c r="AN47" i="31"/>
  <c r="BD47" i="31"/>
  <c r="BP47" i="31"/>
  <c r="BT47" i="31"/>
  <c r="AA48" i="31"/>
  <c r="AM48" i="31"/>
  <c r="AQ48" i="31"/>
  <c r="AU48" i="31"/>
  <c r="AY48" i="31"/>
  <c r="BK48" i="31"/>
  <c r="BW48" i="31"/>
  <c r="CA48" i="31"/>
  <c r="CE48" i="31"/>
  <c r="AG48" i="31" s="1"/>
  <c r="Z52" i="31"/>
  <c r="AP52" i="31"/>
  <c r="BB52" i="31"/>
  <c r="BF52" i="31"/>
  <c r="BR52" i="31"/>
  <c r="AA53" i="31"/>
  <c r="AM53" i="31"/>
  <c r="AQ53" i="31"/>
  <c r="AU53" i="31"/>
  <c r="AY53" i="31"/>
  <c r="BK53" i="31"/>
  <c r="BW53" i="31"/>
  <c r="CA53" i="31"/>
  <c r="CE53" i="31"/>
  <c r="AG53" i="31" s="1"/>
  <c r="AB54" i="31"/>
  <c r="AN54" i="31"/>
  <c r="BD54" i="31"/>
  <c r="BP54" i="31"/>
  <c r="BT54" i="31"/>
  <c r="Y56" i="31"/>
  <c r="AC56" i="31"/>
  <c r="AO56" i="31"/>
  <c r="AW56" i="31"/>
  <c r="BI56" i="31"/>
  <c r="BM56" i="31"/>
  <c r="BY56" i="31"/>
  <c r="CC56" i="31"/>
  <c r="AG56" i="31" s="1"/>
  <c r="AB57" i="31"/>
  <c r="AN57" i="31"/>
  <c r="BD57" i="31"/>
  <c r="BP57" i="31"/>
  <c r="BT57" i="31"/>
  <c r="AA61" i="31"/>
  <c r="AM61" i="31"/>
  <c r="AQ61" i="31"/>
  <c r="AU61" i="31"/>
  <c r="AY61" i="31"/>
  <c r="BK61" i="31"/>
  <c r="BW61" i="31"/>
  <c r="CA61" i="31"/>
  <c r="CE61" i="31"/>
  <c r="AF61" i="31" s="1"/>
  <c r="AB62" i="31"/>
  <c r="AN62" i="31"/>
  <c r="BD62" i="31"/>
  <c r="BP62" i="31"/>
  <c r="BT62" i="31"/>
  <c r="Y63" i="31"/>
  <c r="AC63" i="31"/>
  <c r="AO63" i="31"/>
  <c r="AW63" i="31"/>
  <c r="BI63" i="31"/>
  <c r="BM63" i="31"/>
  <c r="BY63" i="31"/>
  <c r="CC63" i="31"/>
  <c r="AG63" i="31" s="1"/>
  <c r="Z65" i="31"/>
  <c r="AP65" i="31"/>
  <c r="BB65" i="31"/>
  <c r="BF65" i="31"/>
  <c r="BR65" i="31"/>
  <c r="Y66" i="31"/>
  <c r="AC66" i="31"/>
  <c r="AO66" i="31"/>
  <c r="AW66" i="31"/>
  <c r="BI66" i="31"/>
  <c r="BM66" i="31"/>
  <c r="BY66" i="31"/>
  <c r="CC66" i="31"/>
  <c r="AG66" i="31" s="1"/>
  <c r="AA70" i="31"/>
  <c r="AM70" i="31"/>
  <c r="AQ70" i="31"/>
  <c r="AU70" i="31"/>
  <c r="AY70" i="31"/>
  <c r="BK70" i="31"/>
  <c r="BW70" i="31"/>
  <c r="CA70" i="31"/>
  <c r="CE70" i="31"/>
  <c r="AF70" i="31" s="1"/>
  <c r="BG71" i="31"/>
  <c r="BC71" i="31"/>
  <c r="AI71" i="31"/>
  <c r="BE71" i="31"/>
  <c r="BP71" i="31"/>
  <c r="BU71" i="31"/>
  <c r="BL72" i="31"/>
  <c r="BH72" i="31"/>
  <c r="AJ72" i="31"/>
  <c r="V72" i="31"/>
  <c r="AA72" i="31"/>
  <c r="AL72" i="31"/>
  <c r="AQ72" i="31"/>
  <c r="AU72" i="31"/>
  <c r="BK72" i="31"/>
  <c r="BV72" i="31"/>
  <c r="CA72" i="31"/>
  <c r="BU74" i="31"/>
  <c r="BQ74" i="31"/>
  <c r="AK74" i="31"/>
  <c r="W74" i="31"/>
  <c r="AB74" i="31"/>
  <c r="BC74" i="31"/>
  <c r="BS74" i="31"/>
  <c r="BL75" i="31"/>
  <c r="BH75" i="31"/>
  <c r="AJ75" i="31"/>
  <c r="V75" i="31"/>
  <c r="AA75" i="31"/>
  <c r="AL75" i="31"/>
  <c r="AQ75" i="31"/>
  <c r="AW75" i="31"/>
  <c r="BM75" i="31"/>
  <c r="BW75" i="31"/>
  <c r="CC75" i="31"/>
  <c r="BN79" i="31"/>
  <c r="BJ79" i="31"/>
  <c r="V79" i="31"/>
  <c r="AA79" i="31"/>
  <c r="AQ79" i="31"/>
  <c r="AV79" i="31"/>
  <c r="BL79" i="31"/>
  <c r="BW79" i="31"/>
  <c r="CB79" i="31"/>
  <c r="BS80" i="31"/>
  <c r="BO80" i="31"/>
  <c r="W80" i="31"/>
  <c r="AB80" i="31"/>
  <c r="BB80" i="31"/>
  <c r="BR80" i="31"/>
  <c r="AZ81" i="31"/>
  <c r="AV81" i="31"/>
  <c r="T81" i="31"/>
  <c r="CB81" i="31"/>
  <c r="BX81" i="31"/>
  <c r="X81" i="31"/>
  <c r="Y81" i="31"/>
  <c r="AO81" i="31"/>
  <c r="AX81" i="31"/>
  <c r="BI81" i="31"/>
  <c r="BN81" i="31"/>
  <c r="BY81" i="31"/>
  <c r="BE83" i="31"/>
  <c r="BA83" i="31"/>
  <c r="U83" i="31"/>
  <c r="Z83" i="31"/>
  <c r="AP83" i="31"/>
  <c r="BF83" i="31"/>
  <c r="BP83" i="31"/>
  <c r="AZ84" i="31"/>
  <c r="AV84" i="31"/>
  <c r="T84" i="31"/>
  <c r="CB84" i="31"/>
  <c r="BX84" i="31"/>
  <c r="X84" i="31"/>
  <c r="Y84" i="31"/>
  <c r="AO84" i="31"/>
  <c r="AT84" i="31"/>
  <c r="AY84" i="31"/>
  <c r="BJ84" i="31"/>
  <c r="BZ84" i="31"/>
  <c r="CE84" i="31"/>
  <c r="AX88" i="31"/>
  <c r="AT88" i="31"/>
  <c r="AH88" i="31"/>
  <c r="CC86" i="31"/>
  <c r="CD86" i="31" s="1"/>
  <c r="BZ88" i="31"/>
  <c r="BV88" i="31"/>
  <c r="AL88" i="31"/>
  <c r="X88" i="31"/>
  <c r="AC88" i="31"/>
  <c r="AY88" i="31"/>
  <c r="BI88" i="31"/>
  <c r="BY88" i="31"/>
  <c r="CE88" i="31"/>
  <c r="AF88" i="31" s="1"/>
  <c r="BG89" i="31"/>
  <c r="BC89" i="31"/>
  <c r="AI89" i="31"/>
  <c r="BE89" i="31"/>
  <c r="BP89" i="31"/>
  <c r="CD90" i="31"/>
  <c r="AD90" i="31"/>
  <c r="BG92" i="31"/>
  <c r="BC92" i="31"/>
  <c r="AI92" i="31"/>
  <c r="BE92" i="31"/>
  <c r="BA92" i="31"/>
  <c r="U92" i="31"/>
  <c r="AP92" i="31"/>
  <c r="BF92" i="31"/>
  <c r="BT92" i="31"/>
  <c r="BN93" i="31"/>
  <c r="BJ93" i="31"/>
  <c r="V93" i="31"/>
  <c r="BL93" i="31"/>
  <c r="BH93" i="31"/>
  <c r="AJ93" i="31"/>
  <c r="AC93" i="31"/>
  <c r="BM93" i="31"/>
  <c r="CC93" i="31"/>
  <c r="AG93" i="31" s="1"/>
  <c r="BU98" i="31"/>
  <c r="BQ98" i="31"/>
  <c r="AK98" i="31"/>
  <c r="BS98" i="31"/>
  <c r="BO98" i="31"/>
  <c r="W98" i="31"/>
  <c r="CD99" i="31"/>
  <c r="AD99" i="31"/>
  <c r="BD101" i="31"/>
  <c r="BG101" i="31"/>
  <c r="BC101" i="31"/>
  <c r="AI101" i="31"/>
  <c r="BE101" i="31"/>
  <c r="BA101" i="31"/>
  <c r="U101" i="31"/>
  <c r="AP101" i="31"/>
  <c r="AE102" i="31"/>
  <c r="CD102" i="31"/>
  <c r="AD102" i="31"/>
  <c r="AF102" i="31"/>
  <c r="V104" i="31"/>
  <c r="U104" i="31"/>
  <c r="AG106" i="31"/>
  <c r="AK104" i="31"/>
  <c r="BF107" i="31"/>
  <c r="BB107" i="31"/>
  <c r="Z107" i="31"/>
  <c r="BE107" i="31"/>
  <c r="BA107" i="31"/>
  <c r="U107" i="31"/>
  <c r="BD107" i="31"/>
  <c r="AN107" i="31"/>
  <c r="BG107" i="31"/>
  <c r="BC107" i="31"/>
  <c r="AI107" i="31"/>
  <c r="CD135" i="31"/>
  <c r="AD135" i="31"/>
  <c r="AE135" i="31"/>
  <c r="AM8" i="31"/>
  <c r="AQ8" i="31"/>
  <c r="AU8" i="31"/>
  <c r="AY8" i="31"/>
  <c r="BW8" i="31"/>
  <c r="AN9" i="31"/>
  <c r="AO11" i="31"/>
  <c r="BI11" i="31"/>
  <c r="AN12" i="31"/>
  <c r="AS12" i="31" s="1"/>
  <c r="AM16" i="31"/>
  <c r="AQ16" i="31"/>
  <c r="AU16" i="31"/>
  <c r="AY16" i="31"/>
  <c r="BW16" i="31"/>
  <c r="AN17" i="31"/>
  <c r="AS17" i="31" s="1"/>
  <c r="AO18" i="31"/>
  <c r="BI18" i="31"/>
  <c r="AP20" i="31"/>
  <c r="AS20" i="31" s="1"/>
  <c r="AO21" i="31"/>
  <c r="AS21" i="31" s="1"/>
  <c r="BI21" i="31"/>
  <c r="AN25" i="31"/>
  <c r="U26" i="31"/>
  <c r="AO26" i="31"/>
  <c r="BA26" i="31"/>
  <c r="BI26" i="31"/>
  <c r="V27" i="31"/>
  <c r="AP27" i="31"/>
  <c r="BJ27" i="31"/>
  <c r="W29" i="31"/>
  <c r="AI29" i="31"/>
  <c r="AM29" i="31"/>
  <c r="AQ29" i="31"/>
  <c r="AU29" i="31"/>
  <c r="AY29" i="31"/>
  <c r="BC29" i="31"/>
  <c r="BG29" i="31"/>
  <c r="BO29" i="31"/>
  <c r="BW29" i="31"/>
  <c r="V30" i="31"/>
  <c r="AH30" i="31"/>
  <c r="AL30" i="31"/>
  <c r="AP30" i="31"/>
  <c r="AT30" i="31"/>
  <c r="AX30" i="31"/>
  <c r="BJ30" i="31"/>
  <c r="BV30" i="31"/>
  <c r="BZ30" i="31"/>
  <c r="U34" i="31"/>
  <c r="AK34" i="31"/>
  <c r="AO34" i="31"/>
  <c r="BA34" i="31"/>
  <c r="BI34" i="31"/>
  <c r="BQ34" i="31"/>
  <c r="BU34" i="31"/>
  <c r="V35" i="31"/>
  <c r="AH35" i="31"/>
  <c r="AL35" i="31"/>
  <c r="AP35" i="31"/>
  <c r="AT35" i="31"/>
  <c r="AX35" i="31"/>
  <c r="BJ35" i="31"/>
  <c r="BV35" i="31"/>
  <c r="BZ35" i="31"/>
  <c r="W36" i="31"/>
  <c r="AI36" i="31"/>
  <c r="AM36" i="31"/>
  <c r="AQ36" i="31"/>
  <c r="AU36" i="31"/>
  <c r="AY36" i="31"/>
  <c r="BC36" i="31"/>
  <c r="BG36" i="31"/>
  <c r="BO36" i="31"/>
  <c r="BW36" i="31"/>
  <c r="T38" i="31"/>
  <c r="X38" i="31"/>
  <c r="AJ38" i="31"/>
  <c r="AR38" i="31" s="1"/>
  <c r="AN38" i="31"/>
  <c r="AV38" i="31"/>
  <c r="BH38" i="31"/>
  <c r="BL38" i="31"/>
  <c r="BX38" i="31"/>
  <c r="W39" i="31"/>
  <c r="AI39" i="31"/>
  <c r="AM39" i="31"/>
  <c r="AQ39" i="31"/>
  <c r="AU39" i="31"/>
  <c r="AY39" i="31"/>
  <c r="BC39" i="31"/>
  <c r="BG39" i="31"/>
  <c r="BO39" i="31"/>
  <c r="BW39" i="31"/>
  <c r="CC41" i="31"/>
  <c r="CD41" i="31" s="1"/>
  <c r="V43" i="31"/>
  <c r="AH43" i="31"/>
  <c r="AL43" i="31"/>
  <c r="AP43" i="31"/>
  <c r="AT43" i="31"/>
  <c r="AX43" i="31"/>
  <c r="BJ43" i="31"/>
  <c r="BV43" i="31"/>
  <c r="BZ43" i="31"/>
  <c r="W44" i="31"/>
  <c r="AI44" i="31"/>
  <c r="AM44" i="31"/>
  <c r="AQ44" i="31"/>
  <c r="AU44" i="31"/>
  <c r="AY44" i="31"/>
  <c r="BC44" i="31"/>
  <c r="BG44" i="31"/>
  <c r="BO44" i="31"/>
  <c r="BW44" i="31"/>
  <c r="T45" i="31"/>
  <c r="X45" i="31"/>
  <c r="AJ45" i="31"/>
  <c r="AN45" i="31"/>
  <c r="AV45" i="31"/>
  <c r="BH45" i="31"/>
  <c r="BL45" i="31"/>
  <c r="BX45" i="31"/>
  <c r="U47" i="31"/>
  <c r="AK47" i="31"/>
  <c r="AO47" i="31"/>
  <c r="BA47" i="31"/>
  <c r="BI47" i="31"/>
  <c r="BQ47" i="31"/>
  <c r="BU47" i="31"/>
  <c r="T48" i="31"/>
  <c r="X48" i="31"/>
  <c r="AJ48" i="31"/>
  <c r="AN48" i="31"/>
  <c r="AV48" i="31"/>
  <c r="AZ48" i="31"/>
  <c r="BH48" i="31"/>
  <c r="BL48" i="31"/>
  <c r="BX48" i="31"/>
  <c r="CB48" i="31"/>
  <c r="W52" i="31"/>
  <c r="AI52" i="31"/>
  <c r="AR52" i="31" s="1"/>
  <c r="AM52" i="31"/>
  <c r="AQ52" i="31"/>
  <c r="AU52" i="31"/>
  <c r="AY52" i="31"/>
  <c r="BC52" i="31"/>
  <c r="BG52" i="31"/>
  <c r="BO52" i="31"/>
  <c r="BS52" i="31"/>
  <c r="BW52" i="31"/>
  <c r="T53" i="31"/>
  <c r="X53" i="31"/>
  <c r="AJ53" i="31"/>
  <c r="AN53" i="31"/>
  <c r="AV53" i="31"/>
  <c r="AZ53" i="31"/>
  <c r="BH53" i="31"/>
  <c r="BL53" i="31"/>
  <c r="BX53" i="31"/>
  <c r="CB53" i="31"/>
  <c r="U54" i="31"/>
  <c r="AK54" i="31"/>
  <c r="AO54" i="31"/>
  <c r="BA54" i="31"/>
  <c r="BE54" i="31"/>
  <c r="BI54" i="31"/>
  <c r="BQ54" i="31"/>
  <c r="BU54" i="31"/>
  <c r="V56" i="31"/>
  <c r="AH56" i="31"/>
  <c r="AL56" i="31"/>
  <c r="AP56" i="31"/>
  <c r="AT56" i="31"/>
  <c r="AX56" i="31"/>
  <c r="BJ56" i="31"/>
  <c r="BN56" i="31"/>
  <c r="BV56" i="31"/>
  <c r="BZ56" i="31"/>
  <c r="U57" i="31"/>
  <c r="AK57" i="31"/>
  <c r="AO57" i="31"/>
  <c r="BA57" i="31"/>
  <c r="BE57" i="31"/>
  <c r="BI57" i="31"/>
  <c r="BQ57" i="31"/>
  <c r="BU57" i="31"/>
  <c r="AB59" i="31"/>
  <c r="CE59" i="31"/>
  <c r="T61" i="31"/>
  <c r="X61" i="31"/>
  <c r="AJ61" i="31"/>
  <c r="AN61" i="31"/>
  <c r="AV61" i="31"/>
  <c r="AZ61" i="31"/>
  <c r="BH61" i="31"/>
  <c r="BL61" i="31"/>
  <c r="BX61" i="31"/>
  <c r="CB61" i="31"/>
  <c r="U62" i="31"/>
  <c r="AK62" i="31"/>
  <c r="AO62" i="31"/>
  <c r="BA62" i="31"/>
  <c r="BE62" i="31"/>
  <c r="BI62" i="31"/>
  <c r="BQ62" i="31"/>
  <c r="BU62" i="31"/>
  <c r="V63" i="31"/>
  <c r="AH63" i="31"/>
  <c r="AL63" i="31"/>
  <c r="AP63" i="31"/>
  <c r="AT63" i="31"/>
  <c r="AX63" i="31"/>
  <c r="BJ63" i="31"/>
  <c r="BN63" i="31"/>
  <c r="BV63" i="31"/>
  <c r="BZ63" i="31"/>
  <c r="W65" i="31"/>
  <c r="AI65" i="31"/>
  <c r="AM65" i="31"/>
  <c r="AQ65" i="31"/>
  <c r="AU65" i="31"/>
  <c r="AY65" i="31"/>
  <c r="BC65" i="31"/>
  <c r="BG65" i="31"/>
  <c r="BO65" i="31"/>
  <c r="BS65" i="31"/>
  <c r="BW65" i="31"/>
  <c r="V66" i="31"/>
  <c r="AH66" i="31"/>
  <c r="AL66" i="31"/>
  <c r="AP66" i="31"/>
  <c r="AT66" i="31"/>
  <c r="AX66" i="31"/>
  <c r="BJ66" i="31"/>
  <c r="BN66" i="31"/>
  <c r="BV66" i="31"/>
  <c r="BZ66" i="31"/>
  <c r="AE68" i="31"/>
  <c r="CE68" i="31"/>
  <c r="T70" i="31"/>
  <c r="X70" i="31"/>
  <c r="AJ70" i="31"/>
  <c r="AN70" i="31"/>
  <c r="AV70" i="31"/>
  <c r="AZ70" i="31"/>
  <c r="BH70" i="31"/>
  <c r="BL70" i="31"/>
  <c r="BX70" i="31"/>
  <c r="CB70" i="31"/>
  <c r="BK71" i="31"/>
  <c r="AA71" i="31"/>
  <c r="U71" i="31"/>
  <c r="Z71" i="31"/>
  <c r="AF71" i="31"/>
  <c r="AK71" i="31"/>
  <c r="AP71" i="31"/>
  <c r="BA71" i="31"/>
  <c r="BF71" i="31"/>
  <c r="BL71" i="31"/>
  <c r="BT72" i="31"/>
  <c r="BP72" i="31"/>
  <c r="AB72" i="31"/>
  <c r="W72" i="31"/>
  <c r="AC72" i="31"/>
  <c r="AH72" i="31"/>
  <c r="AM72" i="31"/>
  <c r="AW72" i="31"/>
  <c r="BM72" i="31"/>
  <c r="BR72" i="31"/>
  <c r="CC74" i="31"/>
  <c r="AH68" i="31" s="1"/>
  <c r="AW74" i="31"/>
  <c r="Y74" i="31"/>
  <c r="BY74" i="31"/>
  <c r="AC74" i="31"/>
  <c r="X74" i="31"/>
  <c r="AI74" i="31"/>
  <c r="AN74" i="31"/>
  <c r="AT74" i="31"/>
  <c r="AY74" i="31"/>
  <c r="BO74" i="31"/>
  <c r="BT74" i="31"/>
  <c r="BZ74" i="31"/>
  <c r="CE74" i="31"/>
  <c r="BT75" i="31"/>
  <c r="BP75" i="31"/>
  <c r="AB75" i="31"/>
  <c r="W75" i="31"/>
  <c r="AC75" i="31"/>
  <c r="AH75" i="31"/>
  <c r="AM75" i="31"/>
  <c r="BI75" i="31"/>
  <c r="BN75" i="31"/>
  <c r="BS75" i="31"/>
  <c r="AE77" i="31"/>
  <c r="AM79" i="31"/>
  <c r="AW79" i="31"/>
  <c r="BH79" i="31"/>
  <c r="BM79" i="31"/>
  <c r="AN80" i="31"/>
  <c r="BT80" i="31"/>
  <c r="AT81" i="31"/>
  <c r="AY81" i="31"/>
  <c r="BZ81" i="31"/>
  <c r="CE81" i="31"/>
  <c r="BB83" i="31"/>
  <c r="BG83" i="31"/>
  <c r="AU84" i="31"/>
  <c r="BV84" i="31"/>
  <c r="CA84" i="31"/>
  <c r="CE86" i="31"/>
  <c r="BF88" i="31"/>
  <c r="BB88" i="31"/>
  <c r="Z88" i="31"/>
  <c r="T88" i="31"/>
  <c r="Y88" i="31"/>
  <c r="AJ88" i="31"/>
  <c r="AO88" i="31"/>
  <c r="AU88" i="31"/>
  <c r="AZ88" i="31"/>
  <c r="BE88" i="31"/>
  <c r="CA88" i="31"/>
  <c r="BK89" i="31"/>
  <c r="AA89" i="31"/>
  <c r="U89" i="31"/>
  <c r="Z89" i="31"/>
  <c r="AK89" i="31"/>
  <c r="AP89" i="31"/>
  <c r="BA89" i="31"/>
  <c r="BF89" i="31"/>
  <c r="BL89" i="31"/>
  <c r="AX90" i="31"/>
  <c r="AT90" i="31"/>
  <c r="AH90" i="31"/>
  <c r="AZ90" i="31"/>
  <c r="AV90" i="31"/>
  <c r="T90" i="31"/>
  <c r="BZ90" i="31"/>
  <c r="BV90" i="31"/>
  <c r="AL90" i="31"/>
  <c r="CB90" i="31"/>
  <c r="BX90" i="31"/>
  <c r="X90" i="31"/>
  <c r="AU90" i="31"/>
  <c r="BW90" i="31"/>
  <c r="CE90" i="31"/>
  <c r="AG90" i="31" s="1"/>
  <c r="Y93" i="31"/>
  <c r="AM93" i="31"/>
  <c r="AU93" i="31"/>
  <c r="W95" i="31"/>
  <c r="BL97" i="31"/>
  <c r="BH97" i="31"/>
  <c r="AJ97" i="31"/>
  <c r="BN97" i="31"/>
  <c r="BJ97" i="31"/>
  <c r="V97" i="31"/>
  <c r="BI97" i="31"/>
  <c r="AF97" i="31"/>
  <c r="CD97" i="31"/>
  <c r="AD97" i="31"/>
  <c r="BP98" i="31"/>
  <c r="AX99" i="31"/>
  <c r="AT99" i="31"/>
  <c r="AH99" i="31"/>
  <c r="AZ99" i="31"/>
  <c r="AV99" i="31"/>
  <c r="T99" i="31"/>
  <c r="BZ99" i="31"/>
  <c r="BV99" i="31"/>
  <c r="AL99" i="31"/>
  <c r="CB99" i="31"/>
  <c r="BX99" i="31"/>
  <c r="X99" i="31"/>
  <c r="AU99" i="31"/>
  <c r="BW99" i="31"/>
  <c r="CE99" i="31"/>
  <c r="AG99" i="31" s="1"/>
  <c r="AB101" i="31"/>
  <c r="BK102" i="31"/>
  <c r="AA102" i="31"/>
  <c r="BN102" i="31"/>
  <c r="BJ102" i="31"/>
  <c r="V102" i="31"/>
  <c r="BL102" i="31"/>
  <c r="BH102" i="31"/>
  <c r="AJ102" i="31"/>
  <c r="AG102" i="31"/>
  <c r="BI102" i="31"/>
  <c r="Z104" i="31"/>
  <c r="Y104" i="31"/>
  <c r="AN29" i="31"/>
  <c r="AM30" i="31"/>
  <c r="AQ30" i="31"/>
  <c r="AU30" i="31"/>
  <c r="AY30" i="31"/>
  <c r="BW30" i="31"/>
  <c r="AP34" i="31"/>
  <c r="AM35" i="31"/>
  <c r="AQ35" i="31"/>
  <c r="AU35" i="31"/>
  <c r="AY35" i="31"/>
  <c r="BW35" i="31"/>
  <c r="AN36" i="31"/>
  <c r="AO38" i="31"/>
  <c r="BI38" i="31"/>
  <c r="AN39" i="31"/>
  <c r="AM43" i="31"/>
  <c r="AQ43" i="31"/>
  <c r="AU43" i="31"/>
  <c r="AY43" i="31"/>
  <c r="BW43" i="31"/>
  <c r="AN44" i="31"/>
  <c r="AO45" i="31"/>
  <c r="BI45" i="31"/>
  <c r="AP47" i="31"/>
  <c r="AO48" i="31"/>
  <c r="BI48" i="31"/>
  <c r="AN52" i="31"/>
  <c r="BP52" i="31"/>
  <c r="AO53" i="31"/>
  <c r="AW53" i="31"/>
  <c r="BI53" i="31"/>
  <c r="AP54" i="31"/>
  <c r="BB54" i="31"/>
  <c r="AM56" i="31"/>
  <c r="AQ56" i="31"/>
  <c r="AU56" i="31"/>
  <c r="AY56" i="31"/>
  <c r="BW56" i="31"/>
  <c r="AP57" i="31"/>
  <c r="BB57" i="31"/>
  <c r="AO61" i="31"/>
  <c r="AW61" i="31"/>
  <c r="BI61" i="31"/>
  <c r="AP62" i="31"/>
  <c r="BB62" i="31"/>
  <c r="AM63" i="31"/>
  <c r="AQ63" i="31"/>
  <c r="AU63" i="31"/>
  <c r="AY63" i="31"/>
  <c r="BW63" i="31"/>
  <c r="AN65" i="31"/>
  <c r="BP65" i="31"/>
  <c r="AM66" i="31"/>
  <c r="AQ66" i="31"/>
  <c r="AU66" i="31"/>
  <c r="AY66" i="31"/>
  <c r="BW66" i="31"/>
  <c r="AO70" i="31"/>
  <c r="AW70" i="31"/>
  <c r="BI70" i="31"/>
  <c r="BS71" i="31"/>
  <c r="BO71" i="31"/>
  <c r="W71" i="31"/>
  <c r="AB71" i="31"/>
  <c r="BB71" i="31"/>
  <c r="BR71" i="31"/>
  <c r="AZ72" i="31"/>
  <c r="AV72" i="31"/>
  <c r="T72" i="31"/>
  <c r="CB72" i="31"/>
  <c r="BX72" i="31"/>
  <c r="X72" i="31"/>
  <c r="Y72" i="31"/>
  <c r="AO72" i="31"/>
  <c r="AX72" i="31"/>
  <c r="BI72" i="31"/>
  <c r="BN72" i="31"/>
  <c r="BY72" i="31"/>
  <c r="BE74" i="31"/>
  <c r="BA74" i="31"/>
  <c r="U74" i="31"/>
  <c r="Z74" i="31"/>
  <c r="AP74" i="31"/>
  <c r="BF74" i="31"/>
  <c r="BP74" i="31"/>
  <c r="AZ75" i="31"/>
  <c r="AV75" i="31"/>
  <c r="T75" i="31"/>
  <c r="CB75" i="31"/>
  <c r="BX75" i="31"/>
  <c r="X75" i="31"/>
  <c r="Y75" i="31"/>
  <c r="AO75" i="31"/>
  <c r="AT75" i="31"/>
  <c r="AY75" i="31"/>
  <c r="BJ75" i="31"/>
  <c r="BZ75" i="31"/>
  <c r="CE75" i="31"/>
  <c r="AA77" i="31"/>
  <c r="AX79" i="31"/>
  <c r="AT79" i="31"/>
  <c r="AH79" i="31"/>
  <c r="CC77" i="31"/>
  <c r="CD77" i="31" s="1"/>
  <c r="BZ79" i="31"/>
  <c r="BV79" i="31"/>
  <c r="AL79" i="31"/>
  <c r="X79" i="31"/>
  <c r="AC79" i="31"/>
  <c r="AY79" i="31"/>
  <c r="BI79" i="31"/>
  <c r="BY79" i="31"/>
  <c r="CE79" i="31"/>
  <c r="AF79" i="31" s="1"/>
  <c r="BG80" i="31"/>
  <c r="BC80" i="31"/>
  <c r="AI80" i="31"/>
  <c r="BE80" i="31"/>
  <c r="BP80" i="31"/>
  <c r="BU80" i="31"/>
  <c r="BL81" i="31"/>
  <c r="BH81" i="31"/>
  <c r="AJ81" i="31"/>
  <c r="V81" i="31"/>
  <c r="AA81" i="31"/>
  <c r="AL81" i="31"/>
  <c r="AQ81" i="31"/>
  <c r="AU81" i="31"/>
  <c r="BK81" i="31"/>
  <c r="BV81" i="31"/>
  <c r="CA81" i="31"/>
  <c r="BU83" i="31"/>
  <c r="BQ83" i="31"/>
  <c r="AK83" i="31"/>
  <c r="W83" i="31"/>
  <c r="AB83" i="31"/>
  <c r="BC83" i="31"/>
  <c r="BS83" i="31"/>
  <c r="BL84" i="31"/>
  <c r="BH84" i="31"/>
  <c r="AJ84" i="31"/>
  <c r="V84" i="31"/>
  <c r="AA84" i="31"/>
  <c r="AL84" i="31"/>
  <c r="AQ84" i="31"/>
  <c r="AW84" i="31"/>
  <c r="BM84" i="31"/>
  <c r="BW84" i="31"/>
  <c r="CC84" i="31"/>
  <c r="BN88" i="31"/>
  <c r="BJ88" i="31"/>
  <c r="V88" i="31"/>
  <c r="AA88" i="31"/>
  <c r="BL88" i="31"/>
  <c r="BW88" i="31"/>
  <c r="CB88" i="31"/>
  <c r="BU89" i="31"/>
  <c r="BS89" i="31"/>
  <c r="BO89" i="31"/>
  <c r="W89" i="31"/>
  <c r="AB89" i="31"/>
  <c r="BR89" i="31"/>
  <c r="BS92" i="31"/>
  <c r="BO92" i="31"/>
  <c r="W92" i="31"/>
  <c r="BU92" i="31"/>
  <c r="BQ92" i="31"/>
  <c r="AK92" i="31"/>
  <c r="BP92" i="31"/>
  <c r="AX93" i="31"/>
  <c r="AT93" i="31"/>
  <c r="AH93" i="31"/>
  <c r="AZ93" i="31"/>
  <c r="AV93" i="31"/>
  <c r="T93" i="31"/>
  <c r="BZ93" i="31"/>
  <c r="BV93" i="31"/>
  <c r="AL93" i="31"/>
  <c r="CB93" i="31"/>
  <c r="BX93" i="31"/>
  <c r="X93" i="31"/>
  <c r="AW93" i="31"/>
  <c r="BY93" i="31"/>
  <c r="BE98" i="31"/>
  <c r="BA98" i="31"/>
  <c r="U98" i="31"/>
  <c r="BG98" i="31"/>
  <c r="BC98" i="31"/>
  <c r="AI98" i="31"/>
  <c r="Z98" i="31"/>
  <c r="AN98" i="31"/>
  <c r="BB98" i="31"/>
  <c r="BR98" i="31"/>
  <c r="BT101" i="31"/>
  <c r="BP101" i="31"/>
  <c r="BS101" i="31"/>
  <c r="BO101" i="31"/>
  <c r="W101" i="31"/>
  <c r="BU101" i="31"/>
  <c r="BQ101" i="31"/>
  <c r="AK101" i="31"/>
  <c r="CD133" i="31"/>
  <c r="AD133" i="31"/>
  <c r="AE133" i="31"/>
  <c r="AN72" i="31"/>
  <c r="AO74" i="31"/>
  <c r="BI74" i="31"/>
  <c r="AN75" i="31"/>
  <c r="AP79" i="31"/>
  <c r="AM80" i="31"/>
  <c r="AQ80" i="31"/>
  <c r="AU80" i="31"/>
  <c r="AY80" i="31"/>
  <c r="BW80" i="31"/>
  <c r="AN81" i="31"/>
  <c r="AO83" i="31"/>
  <c r="BI83" i="31"/>
  <c r="AN84" i="31"/>
  <c r="AP88" i="31"/>
  <c r="AM89" i="31"/>
  <c r="AQ89" i="31"/>
  <c r="AU89" i="31"/>
  <c r="AY89" i="31"/>
  <c r="BW89" i="31"/>
  <c r="AB90" i="31"/>
  <c r="AN90" i="31"/>
  <c r="BP90" i="31"/>
  <c r="BT90" i="31"/>
  <c r="Y92" i="31"/>
  <c r="AC92" i="31"/>
  <c r="AO92" i="31"/>
  <c r="AW92" i="31"/>
  <c r="BI92" i="31"/>
  <c r="BY92" i="31"/>
  <c r="CC92" i="31"/>
  <c r="AH86" i="31" s="1"/>
  <c r="AB93" i="31"/>
  <c r="AN93" i="31"/>
  <c r="BP93" i="31"/>
  <c r="BT93" i="31"/>
  <c r="Z97" i="31"/>
  <c r="AP97" i="31"/>
  <c r="BB97" i="31"/>
  <c r="BF97" i="31"/>
  <c r="AA98" i="31"/>
  <c r="AM98" i="31"/>
  <c r="AS98" i="31" s="1"/>
  <c r="AQ98" i="31"/>
  <c r="AU98" i="31"/>
  <c r="AY98" i="31"/>
  <c r="BK98" i="31"/>
  <c r="BW98" i="31"/>
  <c r="AB99" i="31"/>
  <c r="AN99" i="31"/>
  <c r="BP99" i="31"/>
  <c r="BT99" i="31"/>
  <c r="Y101" i="31"/>
  <c r="AC101" i="31"/>
  <c r="AO101" i="31"/>
  <c r="AW101" i="31"/>
  <c r="BI101" i="31"/>
  <c r="BY101" i="31"/>
  <c r="CC101" i="31"/>
  <c r="AG101" i="31" s="1"/>
  <c r="T102" i="31"/>
  <c r="X102" i="31"/>
  <c r="AB102" i="31"/>
  <c r="AN102" i="31"/>
  <c r="AV102" i="31"/>
  <c r="AZ102" i="31"/>
  <c r="BP102" i="31"/>
  <c r="BT102" i="31"/>
  <c r="BX102" i="31"/>
  <c r="CB102" i="31"/>
  <c r="V106" i="31"/>
  <c r="Z106" i="31"/>
  <c r="AP106" i="31"/>
  <c r="BB106" i="31"/>
  <c r="BF106" i="31"/>
  <c r="BJ106" i="31"/>
  <c r="BN106" i="31"/>
  <c r="W107" i="31"/>
  <c r="AA107" i="31"/>
  <c r="AM107" i="31"/>
  <c r="AQ107" i="31"/>
  <c r="AU107" i="31"/>
  <c r="AY107" i="31"/>
  <c r="BK107" i="31"/>
  <c r="BO107" i="31"/>
  <c r="BS107" i="31"/>
  <c r="BW107" i="31"/>
  <c r="T108" i="31"/>
  <c r="X108" i="31"/>
  <c r="AB108" i="31"/>
  <c r="AF108" i="31"/>
  <c r="AJ108" i="31"/>
  <c r="AN108" i="31"/>
  <c r="AV108" i="31"/>
  <c r="AZ108" i="31"/>
  <c r="BH108" i="31"/>
  <c r="BL108" i="31"/>
  <c r="BP108" i="31"/>
  <c r="BT108" i="31"/>
  <c r="BX108" i="31"/>
  <c r="CB108" i="31"/>
  <c r="U110" i="31"/>
  <c r="Y110" i="31"/>
  <c r="AC110" i="31"/>
  <c r="AK110" i="31"/>
  <c r="AO110" i="31"/>
  <c r="AW110" i="31"/>
  <c r="BA110" i="31"/>
  <c r="BE110" i="31"/>
  <c r="BI110" i="31"/>
  <c r="BQ110" i="31"/>
  <c r="BU110" i="31"/>
  <c r="BY110" i="31"/>
  <c r="CC110" i="31"/>
  <c r="AG110" i="31" s="1"/>
  <c r="T111" i="31"/>
  <c r="X111" i="31"/>
  <c r="AB111" i="31"/>
  <c r="AF111" i="31"/>
  <c r="AJ111" i="31"/>
  <c r="AN111" i="31"/>
  <c r="AV111" i="31"/>
  <c r="AZ111" i="31"/>
  <c r="BH111" i="31"/>
  <c r="BL111" i="31"/>
  <c r="BP111" i="31"/>
  <c r="BT111" i="31"/>
  <c r="BX111" i="31"/>
  <c r="CB111" i="31"/>
  <c r="CC113" i="31"/>
  <c r="CD113" i="31" s="1"/>
  <c r="V115" i="31"/>
  <c r="Z115" i="31"/>
  <c r="AH115" i="31"/>
  <c r="AL115" i="31"/>
  <c r="AP115" i="31"/>
  <c r="AT115" i="31"/>
  <c r="AX115" i="31"/>
  <c r="BB115" i="31"/>
  <c r="BF115" i="31"/>
  <c r="BJ115" i="31"/>
  <c r="BN115" i="31"/>
  <c r="BV115" i="31"/>
  <c r="BZ115" i="31"/>
  <c r="W116" i="31"/>
  <c r="AA116" i="31"/>
  <c r="AI116" i="31"/>
  <c r="AM116" i="31"/>
  <c r="AQ116" i="31"/>
  <c r="AU116" i="31"/>
  <c r="AY116" i="31"/>
  <c r="BC116" i="31"/>
  <c r="BG116" i="31"/>
  <c r="BK116" i="31"/>
  <c r="BO116" i="31"/>
  <c r="BS116" i="31"/>
  <c r="BW116" i="31"/>
  <c r="T117" i="31"/>
  <c r="X117" i="31"/>
  <c r="AB117" i="31"/>
  <c r="AF117" i="31"/>
  <c r="AJ117" i="31"/>
  <c r="AN117" i="31"/>
  <c r="AV117" i="31"/>
  <c r="AZ117" i="31"/>
  <c r="BH117" i="31"/>
  <c r="BL117" i="31"/>
  <c r="BP117" i="31"/>
  <c r="BT117" i="31"/>
  <c r="BX117" i="31"/>
  <c r="CB117" i="31"/>
  <c r="U119" i="31"/>
  <c r="Y119" i="31"/>
  <c r="AC119" i="31"/>
  <c r="AK119" i="31"/>
  <c r="AO119" i="31"/>
  <c r="AW119" i="31"/>
  <c r="BA119" i="31"/>
  <c r="BE119" i="31"/>
  <c r="BI119" i="31"/>
  <c r="BQ119" i="31"/>
  <c r="BU119" i="31"/>
  <c r="BY119" i="31"/>
  <c r="CC119" i="31"/>
  <c r="AH113" i="31" s="1"/>
  <c r="T120" i="31"/>
  <c r="X120" i="31"/>
  <c r="AB120" i="31"/>
  <c r="AF120" i="31"/>
  <c r="AJ120" i="31"/>
  <c r="AN120" i="31"/>
  <c r="AV120" i="31"/>
  <c r="AZ120" i="31"/>
  <c r="BH120" i="31"/>
  <c r="BL120" i="31"/>
  <c r="BP120" i="31"/>
  <c r="BT120" i="31"/>
  <c r="BX120" i="31"/>
  <c r="CB120" i="31"/>
  <c r="CC122" i="31"/>
  <c r="CD122" i="31" s="1"/>
  <c r="V124" i="31"/>
  <c r="Z124" i="31"/>
  <c r="AH124" i="31"/>
  <c r="AR124" i="31" s="1"/>
  <c r="AL124" i="31"/>
  <c r="AP124" i="31"/>
  <c r="AT124" i="31"/>
  <c r="AX124" i="31"/>
  <c r="BB124" i="31"/>
  <c r="BF124" i="31"/>
  <c r="BJ124" i="31"/>
  <c r="BN124" i="31"/>
  <c r="BV124" i="31"/>
  <c r="BZ124" i="31"/>
  <c r="W125" i="31"/>
  <c r="AA125" i="31"/>
  <c r="AE125" i="31"/>
  <c r="AI125" i="31"/>
  <c r="AM125" i="31"/>
  <c r="AQ125" i="31"/>
  <c r="AU125" i="31"/>
  <c r="AY125" i="31"/>
  <c r="BC125" i="31"/>
  <c r="BG125" i="31"/>
  <c r="BK125" i="31"/>
  <c r="BO125" i="31"/>
  <c r="BS125" i="31"/>
  <c r="BW125" i="31"/>
  <c r="CB125" i="31"/>
  <c r="BT126" i="31"/>
  <c r="BP126" i="31"/>
  <c r="AB126" i="31"/>
  <c r="W126" i="31"/>
  <c r="AC126" i="31"/>
  <c r="AH126" i="31"/>
  <c r="AM126" i="31"/>
  <c r="AW126" i="31"/>
  <c r="BM126" i="31"/>
  <c r="BR126" i="31"/>
  <c r="CC128" i="31"/>
  <c r="AW128" i="31"/>
  <c r="Y128" i="31"/>
  <c r="BY128" i="31"/>
  <c r="AC128" i="31"/>
  <c r="X128" i="31"/>
  <c r="AI128" i="31"/>
  <c r="AN128" i="31"/>
  <c r="AT128" i="31"/>
  <c r="AY128" i="31"/>
  <c r="BO128" i="31"/>
  <c r="BT128" i="31"/>
  <c r="BZ128" i="31"/>
  <c r="CE128" i="31"/>
  <c r="BT129" i="31"/>
  <c r="BP129" i="31"/>
  <c r="AB129" i="31"/>
  <c r="W129" i="31"/>
  <c r="AC129" i="31"/>
  <c r="AH129" i="31"/>
  <c r="AM129" i="31"/>
  <c r="BI129" i="31"/>
  <c r="BN129" i="31"/>
  <c r="BS129" i="31"/>
  <c r="AE131" i="31"/>
  <c r="AM133" i="31"/>
  <c r="AW133" i="31"/>
  <c r="BH133" i="31"/>
  <c r="BM133" i="31"/>
  <c r="AN134" i="31"/>
  <c r="BI134" i="31"/>
  <c r="BT134" i="31"/>
  <c r="CD134" i="31"/>
  <c r="AA135" i="31"/>
  <c r="AQ135" i="31"/>
  <c r="AW135" i="31"/>
  <c r="BY135" i="31"/>
  <c r="BS137" i="31"/>
  <c r="BO137" i="31"/>
  <c r="W137" i="31"/>
  <c r="BU137" i="31"/>
  <c r="BQ137" i="31"/>
  <c r="AK137" i="31"/>
  <c r="BP137" i="31"/>
  <c r="AX138" i="31"/>
  <c r="AT138" i="31"/>
  <c r="AH138" i="31"/>
  <c r="AZ138" i="31"/>
  <c r="AV138" i="31"/>
  <c r="T138" i="31"/>
  <c r="BZ138" i="31"/>
  <c r="BV138" i="31"/>
  <c r="AL138" i="31"/>
  <c r="CB138" i="31"/>
  <c r="BX138" i="31"/>
  <c r="X138" i="31"/>
  <c r="AO138" i="31"/>
  <c r="AW138" i="31"/>
  <c r="BY138" i="31"/>
  <c r="V140" i="31"/>
  <c r="W140" i="31" s="1"/>
  <c r="Y142" i="31"/>
  <c r="AM142" i="31"/>
  <c r="AU142" i="31"/>
  <c r="BE143" i="31"/>
  <c r="BA143" i="31"/>
  <c r="U143" i="31"/>
  <c r="BG143" i="31"/>
  <c r="BC143" i="31"/>
  <c r="AI143" i="31"/>
  <c r="Z143" i="31"/>
  <c r="AF143" i="31"/>
  <c r="AN143" i="31"/>
  <c r="BB143" i="31"/>
  <c r="AA144" i="31"/>
  <c r="AW144" i="31"/>
  <c r="CC144" i="31"/>
  <c r="AP146" i="31"/>
  <c r="BK147" i="31"/>
  <c r="AA147" i="31"/>
  <c r="BN147" i="31"/>
  <c r="BJ147" i="31"/>
  <c r="V147" i="31"/>
  <c r="BM147" i="31"/>
  <c r="BI147" i="31"/>
  <c r="BL147" i="31"/>
  <c r="BH147" i="31"/>
  <c r="AJ147" i="31"/>
  <c r="CD161" i="31"/>
  <c r="AD161" i="31"/>
  <c r="AE161" i="31"/>
  <c r="AG164" i="31"/>
  <c r="AO108" i="31"/>
  <c r="BI108" i="31"/>
  <c r="BM108" i="31"/>
  <c r="AP110" i="31"/>
  <c r="BR110" i="31"/>
  <c r="AO111" i="31"/>
  <c r="BI111" i="31"/>
  <c r="BM111" i="31"/>
  <c r="AM115" i="31"/>
  <c r="AQ115" i="31"/>
  <c r="AU115" i="31"/>
  <c r="AY115" i="31"/>
  <c r="BW115" i="31"/>
  <c r="CA115" i="31"/>
  <c r="CE115" i="31"/>
  <c r="AF115" i="31" s="1"/>
  <c r="AN116" i="31"/>
  <c r="BD116" i="31"/>
  <c r="AO117" i="31"/>
  <c r="BI117" i="31"/>
  <c r="BM117" i="31"/>
  <c r="AP119" i="31"/>
  <c r="BR119" i="31"/>
  <c r="AO120" i="31"/>
  <c r="BI120" i="31"/>
  <c r="BM120" i="31"/>
  <c r="AM124" i="31"/>
  <c r="AQ124" i="31"/>
  <c r="AU124" i="31"/>
  <c r="AY124" i="31"/>
  <c r="BW124" i="31"/>
  <c r="CA124" i="31"/>
  <c r="CE124" i="31"/>
  <c r="AF124" i="31" s="1"/>
  <c r="AN125" i="31"/>
  <c r="BD125" i="31"/>
  <c r="BP125" i="31"/>
  <c r="BT125" i="31"/>
  <c r="AZ126" i="31"/>
  <c r="AV126" i="31"/>
  <c r="T126" i="31"/>
  <c r="CB126" i="31"/>
  <c r="BX126" i="31"/>
  <c r="X126" i="31"/>
  <c r="Y126" i="31"/>
  <c r="AX126" i="31"/>
  <c r="BY126" i="31"/>
  <c r="BE128" i="31"/>
  <c r="BA128" i="31"/>
  <c r="U128" i="31"/>
  <c r="Z128" i="31"/>
  <c r="BF128" i="31"/>
  <c r="BP128" i="31"/>
  <c r="AZ129" i="31"/>
  <c r="AV129" i="31"/>
  <c r="T129" i="31"/>
  <c r="CB129" i="31"/>
  <c r="BX129" i="31"/>
  <c r="X129" i="31"/>
  <c r="Y129" i="31"/>
  <c r="AT129" i="31"/>
  <c r="AY129" i="31"/>
  <c r="BJ129" i="31"/>
  <c r="BZ129" i="31"/>
  <c r="CE129" i="31"/>
  <c r="AX133" i="31"/>
  <c r="AT133" i="31"/>
  <c r="AH133" i="31"/>
  <c r="CC131" i="31"/>
  <c r="CD131" i="31" s="1"/>
  <c r="BZ133" i="31"/>
  <c r="BV133" i="31"/>
  <c r="AL133" i="31"/>
  <c r="X133" i="31"/>
  <c r="AC133" i="31"/>
  <c r="AY133" i="31"/>
  <c r="BI133" i="31"/>
  <c r="BY133" i="31"/>
  <c r="CE133" i="31"/>
  <c r="AF133" i="31" s="1"/>
  <c r="BG134" i="31"/>
  <c r="BC134" i="31"/>
  <c r="AI134" i="31"/>
  <c r="BE134" i="31"/>
  <c r="BP134" i="31"/>
  <c r="BU134" i="31"/>
  <c r="BN135" i="31"/>
  <c r="BJ135" i="31"/>
  <c r="V135" i="31"/>
  <c r="BL135" i="31"/>
  <c r="BH135" i="31"/>
  <c r="AJ135" i="31"/>
  <c r="AY135" i="31"/>
  <c r="BK135" i="31"/>
  <c r="AZ142" i="31"/>
  <c r="AV142" i="31"/>
  <c r="T142" i="31"/>
  <c r="CE140" i="31"/>
  <c r="AE140" i="31"/>
  <c r="AX142" i="31"/>
  <c r="AT142" i="31"/>
  <c r="AH142" i="31"/>
  <c r="CC140" i="31"/>
  <c r="CD140" i="31" s="1"/>
  <c r="CB142" i="31"/>
  <c r="BX142" i="31"/>
  <c r="X142" i="31"/>
  <c r="BZ142" i="31"/>
  <c r="BV142" i="31"/>
  <c r="AL142" i="31"/>
  <c r="AW142" i="31"/>
  <c r="BY142" i="31"/>
  <c r="BN144" i="31"/>
  <c r="BJ144" i="31"/>
  <c r="V144" i="31"/>
  <c r="BL144" i="31"/>
  <c r="BH144" i="31"/>
  <c r="AJ144" i="31"/>
  <c r="BK144" i="31"/>
  <c r="BT146" i="31"/>
  <c r="BP146" i="31"/>
  <c r="AB146" i="31"/>
  <c r="BS146" i="31"/>
  <c r="BO146" i="31"/>
  <c r="W146" i="31"/>
  <c r="BU146" i="31"/>
  <c r="BQ146" i="31"/>
  <c r="AK146" i="31"/>
  <c r="AE156" i="31"/>
  <c r="CD156" i="31"/>
  <c r="AD156" i="31"/>
  <c r="CD164" i="31"/>
  <c r="AD164" i="31"/>
  <c r="AF164" i="31"/>
  <c r="AE164" i="31"/>
  <c r="AP90" i="31"/>
  <c r="AM92" i="31"/>
  <c r="AQ92" i="31"/>
  <c r="AU92" i="31"/>
  <c r="AY92" i="31"/>
  <c r="BW92" i="31"/>
  <c r="AP93" i="31"/>
  <c r="AN97" i="31"/>
  <c r="AO98" i="31"/>
  <c r="BI98" i="31"/>
  <c r="AP99" i="31"/>
  <c r="AM101" i="31"/>
  <c r="AQ101" i="31"/>
  <c r="AU101" i="31"/>
  <c r="AY101" i="31"/>
  <c r="BW101" i="31"/>
  <c r="AH102" i="31"/>
  <c r="AL102" i="31"/>
  <c r="AP102" i="31"/>
  <c r="AT102" i="31"/>
  <c r="AX102" i="31"/>
  <c r="BV102" i="31"/>
  <c r="BZ102" i="31"/>
  <c r="AJ106" i="31"/>
  <c r="AN106" i="31"/>
  <c r="BH106" i="31"/>
  <c r="BL106" i="31"/>
  <c r="AK107" i="31"/>
  <c r="AO107" i="31"/>
  <c r="BI107" i="31"/>
  <c r="BQ107" i="31"/>
  <c r="BU107" i="31"/>
  <c r="V108" i="31"/>
  <c r="AD108" i="31"/>
  <c r="AH108" i="31"/>
  <c r="AL108" i="31"/>
  <c r="AP108" i="31"/>
  <c r="AT108" i="31"/>
  <c r="AX108" i="31"/>
  <c r="BJ108" i="31"/>
  <c r="BN108" i="31"/>
  <c r="BV108" i="31"/>
  <c r="BZ108" i="31"/>
  <c r="CD108" i="31"/>
  <c r="W110" i="31"/>
  <c r="AI110" i="31"/>
  <c r="AR110" i="31" s="1"/>
  <c r="AM110" i="31"/>
  <c r="AQ110" i="31"/>
  <c r="AU110" i="31"/>
  <c r="AY110" i="31"/>
  <c r="BC110" i="31"/>
  <c r="BG110" i="31"/>
  <c r="BO110" i="31"/>
  <c r="BS110" i="31"/>
  <c r="BW110" i="31"/>
  <c r="V111" i="31"/>
  <c r="AD111" i="31"/>
  <c r="AH111" i="31"/>
  <c r="AL111" i="31"/>
  <c r="AP111" i="31"/>
  <c r="AT111" i="31"/>
  <c r="AX111" i="31"/>
  <c r="BJ111" i="31"/>
  <c r="BN111" i="31"/>
  <c r="BV111" i="31"/>
  <c r="BZ111" i="31"/>
  <c r="CD111" i="31"/>
  <c r="U113" i="31"/>
  <c r="W113" i="31" s="1"/>
  <c r="Y113" i="31"/>
  <c r="AA113" i="31" s="1"/>
  <c r="AE113" i="31"/>
  <c r="CE113" i="31"/>
  <c r="T115" i="31"/>
  <c r="X115" i="31"/>
  <c r="AJ115" i="31"/>
  <c r="AN115" i="31"/>
  <c r="AV115" i="31"/>
  <c r="AZ115" i="31"/>
  <c r="BH115" i="31"/>
  <c r="BL115" i="31"/>
  <c r="BX115" i="31"/>
  <c r="CB115" i="31"/>
  <c r="U116" i="31"/>
  <c r="AK116" i="31"/>
  <c r="AO116" i="31"/>
  <c r="BA116" i="31"/>
  <c r="BE116" i="31"/>
  <c r="BI116" i="31"/>
  <c r="BQ116" i="31"/>
  <c r="BU116" i="31"/>
  <c r="V117" i="31"/>
  <c r="AD117" i="31"/>
  <c r="AH117" i="31"/>
  <c r="AL117" i="31"/>
  <c r="AP117" i="31"/>
  <c r="AT117" i="31"/>
  <c r="AX117" i="31"/>
  <c r="BJ117" i="31"/>
  <c r="BN117" i="31"/>
  <c r="BV117" i="31"/>
  <c r="BZ117" i="31"/>
  <c r="CD117" i="31"/>
  <c r="W119" i="31"/>
  <c r="AI119" i="31"/>
  <c r="AM119" i="31"/>
  <c r="AQ119" i="31"/>
  <c r="AU119" i="31"/>
  <c r="AY119" i="31"/>
  <c r="BC119" i="31"/>
  <c r="BG119" i="31"/>
  <c r="BO119" i="31"/>
  <c r="BS119" i="31"/>
  <c r="BW119" i="31"/>
  <c r="V120" i="31"/>
  <c r="AD120" i="31"/>
  <c r="AH120" i="31"/>
  <c r="AL120" i="31"/>
  <c r="AP120" i="31"/>
  <c r="AT120" i="31"/>
  <c r="AX120" i="31"/>
  <c r="BJ120" i="31"/>
  <c r="BN120" i="31"/>
  <c r="BV120" i="31"/>
  <c r="BZ120" i="31"/>
  <c r="CD120" i="31"/>
  <c r="U122" i="31"/>
  <c r="W122" i="31" s="1"/>
  <c r="Y122" i="31"/>
  <c r="AA122" i="31" s="1"/>
  <c r="AE122" i="31"/>
  <c r="CE122" i="31"/>
  <c r="T124" i="31"/>
  <c r="X124" i="31"/>
  <c r="AJ124" i="31"/>
  <c r="AN124" i="31"/>
  <c r="AV124" i="31"/>
  <c r="AZ124" i="31"/>
  <c r="BH124" i="31"/>
  <c r="BL124" i="31"/>
  <c r="BX124" i="31"/>
  <c r="CB124" i="31"/>
  <c r="U125" i="31"/>
  <c r="AG125" i="31"/>
  <c r="AK125" i="31"/>
  <c r="AO125" i="31"/>
  <c r="BA125" i="31"/>
  <c r="BE125" i="31"/>
  <c r="BI125" i="31"/>
  <c r="BQ125" i="31"/>
  <c r="BU125" i="31"/>
  <c r="AT126" i="31"/>
  <c r="AY126" i="31"/>
  <c r="BZ126" i="31"/>
  <c r="CE126" i="31"/>
  <c r="AG126" i="31" s="1"/>
  <c r="BB128" i="31"/>
  <c r="BG128" i="31"/>
  <c r="AU129" i="31"/>
  <c r="BV129" i="31"/>
  <c r="CA129" i="31"/>
  <c r="U131" i="31"/>
  <c r="W131" i="31" s="1"/>
  <c r="CE131" i="31"/>
  <c r="BF133" i="31"/>
  <c r="BB133" i="31"/>
  <c r="Z133" i="31"/>
  <c r="T133" i="31"/>
  <c r="Y133" i="31"/>
  <c r="AJ133" i="31"/>
  <c r="AO133" i="31"/>
  <c r="AU133" i="31"/>
  <c r="AZ133" i="31"/>
  <c r="BE133" i="31"/>
  <c r="CA133" i="31"/>
  <c r="BK134" i="31"/>
  <c r="AA134" i="31"/>
  <c r="U134" i="31"/>
  <c r="Z134" i="31"/>
  <c r="AF134" i="31"/>
  <c r="AK134" i="31"/>
  <c r="AP134" i="31"/>
  <c r="BA134" i="31"/>
  <c r="BF134" i="31"/>
  <c r="BL134" i="31"/>
  <c r="Y135" i="31"/>
  <c r="AM135" i="31"/>
  <c r="BM135" i="31"/>
  <c r="BG137" i="31"/>
  <c r="BC137" i="31"/>
  <c r="AI137" i="31"/>
  <c r="BE137" i="31"/>
  <c r="BA137" i="31"/>
  <c r="U137" i="31"/>
  <c r="BF137" i="31"/>
  <c r="BN138" i="31"/>
  <c r="BJ138" i="31"/>
  <c r="V138" i="31"/>
  <c r="BL138" i="31"/>
  <c r="BH138" i="31"/>
  <c r="AJ138" i="31"/>
  <c r="BM138" i="31"/>
  <c r="CD138" i="31"/>
  <c r="AD138" i="31"/>
  <c r="AF138" i="31"/>
  <c r="Z140" i="31"/>
  <c r="AA140" i="31" s="1"/>
  <c r="AQ142" i="31"/>
  <c r="AY142" i="31"/>
  <c r="CA142" i="31"/>
  <c r="BU143" i="31"/>
  <c r="BQ143" i="31"/>
  <c r="AK143" i="31"/>
  <c r="BS143" i="31"/>
  <c r="BO143" i="31"/>
  <c r="W143" i="31"/>
  <c r="Y144" i="31"/>
  <c r="BM144" i="31"/>
  <c r="AG146" i="31"/>
  <c r="AE151" i="31"/>
  <c r="CD151" i="31"/>
  <c r="AD151" i="31"/>
  <c r="AG152" i="31"/>
  <c r="AF152" i="31"/>
  <c r="AM102" i="31"/>
  <c r="AQ102" i="31"/>
  <c r="AU102" i="31"/>
  <c r="AY102" i="31"/>
  <c r="BW102" i="31"/>
  <c r="AO106" i="31"/>
  <c r="BI106" i="31"/>
  <c r="AP107" i="31"/>
  <c r="AA108" i="31"/>
  <c r="AM108" i="31"/>
  <c r="AQ108" i="31"/>
  <c r="AU108" i="31"/>
  <c r="AY108" i="31"/>
  <c r="BW108" i="31"/>
  <c r="AB110" i="31"/>
  <c r="AN110" i="31"/>
  <c r="BP110" i="31"/>
  <c r="AA111" i="31"/>
  <c r="AM111" i="31"/>
  <c r="AQ111" i="31"/>
  <c r="AU111" i="31"/>
  <c r="AY111" i="31"/>
  <c r="BW111" i="31"/>
  <c r="Y115" i="31"/>
  <c r="AC115" i="31"/>
  <c r="AO115" i="31"/>
  <c r="AW115" i="31"/>
  <c r="BI115" i="31"/>
  <c r="Z116" i="31"/>
  <c r="AP116" i="31"/>
  <c r="BB116" i="31"/>
  <c r="AA117" i="31"/>
  <c r="AM117" i="31"/>
  <c r="AQ117" i="31"/>
  <c r="AU117" i="31"/>
  <c r="AY117" i="31"/>
  <c r="BW117" i="31"/>
  <c r="AB119" i="31"/>
  <c r="AN119" i="31"/>
  <c r="BP119" i="31"/>
  <c r="AA120" i="31"/>
  <c r="AM120" i="31"/>
  <c r="AQ120" i="31"/>
  <c r="AU120" i="31"/>
  <c r="AY120" i="31"/>
  <c r="BW120" i="31"/>
  <c r="Y124" i="31"/>
  <c r="AC124" i="31"/>
  <c r="AO124" i="31"/>
  <c r="AW124" i="31"/>
  <c r="BI124" i="31"/>
  <c r="Z125" i="31"/>
  <c r="AP125" i="31"/>
  <c r="BB125" i="31"/>
  <c r="BL126" i="31"/>
  <c r="BH126" i="31"/>
  <c r="AJ126" i="31"/>
  <c r="V126" i="31"/>
  <c r="AA126" i="31"/>
  <c r="AL126" i="31"/>
  <c r="AQ126" i="31"/>
  <c r="AU126" i="31"/>
  <c r="BK126" i="31"/>
  <c r="BV126" i="31"/>
  <c r="CA126" i="31"/>
  <c r="BU128" i="31"/>
  <c r="BQ128" i="31"/>
  <c r="AK128" i="31"/>
  <c r="W128" i="31"/>
  <c r="AB128" i="31"/>
  <c r="BC128" i="31"/>
  <c r="BS128" i="31"/>
  <c r="BL129" i="31"/>
  <c r="BH129" i="31"/>
  <c r="AJ129" i="31"/>
  <c r="V129" i="31"/>
  <c r="AA129" i="31"/>
  <c r="AL129" i="31"/>
  <c r="AQ129" i="31"/>
  <c r="AW129" i="31"/>
  <c r="BM129" i="31"/>
  <c r="BW129" i="31"/>
  <c r="CC129" i="31"/>
  <c r="AB131" i="31"/>
  <c r="BN133" i="31"/>
  <c r="BJ133" i="31"/>
  <c r="V133" i="31"/>
  <c r="AA133" i="31"/>
  <c r="AQ133" i="31"/>
  <c r="AV133" i="31"/>
  <c r="BL133" i="31"/>
  <c r="BW133" i="31"/>
  <c r="CB133" i="31"/>
  <c r="BS134" i="31"/>
  <c r="BO134" i="31"/>
  <c r="W134" i="31"/>
  <c r="AB134" i="31"/>
  <c r="BB134" i="31"/>
  <c r="BR134" i="31"/>
  <c r="AX135" i="31"/>
  <c r="AT135" i="31"/>
  <c r="AH135" i="31"/>
  <c r="AZ135" i="31"/>
  <c r="AV135" i="31"/>
  <c r="T135" i="31"/>
  <c r="BZ135" i="31"/>
  <c r="BV135" i="31"/>
  <c r="AL135" i="31"/>
  <c r="CB135" i="31"/>
  <c r="BX135" i="31"/>
  <c r="X135" i="31"/>
  <c r="AO135" i="31"/>
  <c r="AU135" i="31"/>
  <c r="BW135" i="31"/>
  <c r="CE135" i="31"/>
  <c r="AG135" i="31" s="1"/>
  <c r="AB140" i="31"/>
  <c r="BL142" i="31"/>
  <c r="BH142" i="31"/>
  <c r="AJ142" i="31"/>
  <c r="BN142" i="31"/>
  <c r="BJ142" i="31"/>
  <c r="V142" i="31"/>
  <c r="AC142" i="31"/>
  <c r="BI142" i="31"/>
  <c r="CC142" i="31"/>
  <c r="AG142" i="31" s="1"/>
  <c r="CE144" i="31"/>
  <c r="AG144" i="31" s="1"/>
  <c r="AX144" i="31"/>
  <c r="AT144" i="31"/>
  <c r="AH144" i="31"/>
  <c r="AZ144" i="31"/>
  <c r="AV144" i="31"/>
  <c r="T144" i="31"/>
  <c r="CA144" i="31"/>
  <c r="BW144" i="31"/>
  <c r="BZ144" i="31"/>
  <c r="BV144" i="31"/>
  <c r="AL144" i="31"/>
  <c r="CB144" i="31"/>
  <c r="BX144" i="31"/>
  <c r="X144" i="31"/>
  <c r="AO144" i="31"/>
  <c r="AU144" i="31"/>
  <c r="BY144" i="31"/>
  <c r="AN126" i="31"/>
  <c r="AO128" i="31"/>
  <c r="AS128" i="31" s="1"/>
  <c r="BI128" i="31"/>
  <c r="AN129" i="31"/>
  <c r="AP133" i="31"/>
  <c r="AM134" i="31"/>
  <c r="AQ134" i="31"/>
  <c r="AU134" i="31"/>
  <c r="AY134" i="31"/>
  <c r="BW134" i="31"/>
  <c r="AB135" i="31"/>
  <c r="AN135" i="31"/>
  <c r="BP135" i="31"/>
  <c r="BT135" i="31"/>
  <c r="Y137" i="31"/>
  <c r="AC137" i="31"/>
  <c r="AO137" i="31"/>
  <c r="AW137" i="31"/>
  <c r="BI137" i="31"/>
  <c r="BY137" i="31"/>
  <c r="CC137" i="31"/>
  <c r="AH131" i="31" s="1"/>
  <c r="AB138" i="31"/>
  <c r="AN138" i="31"/>
  <c r="BP138" i="31"/>
  <c r="BT138" i="31"/>
  <c r="Z142" i="31"/>
  <c r="AP142" i="31"/>
  <c r="BB142" i="31"/>
  <c r="BF142" i="31"/>
  <c r="AA143" i="31"/>
  <c r="AM143" i="31"/>
  <c r="AQ143" i="31"/>
  <c r="AU143" i="31"/>
  <c r="AY143" i="31"/>
  <c r="BK143" i="31"/>
  <c r="BW143" i="31"/>
  <c r="AB144" i="31"/>
  <c r="AN144" i="31"/>
  <c r="BP144" i="31"/>
  <c r="BT144" i="31"/>
  <c r="U146" i="31"/>
  <c r="Y146" i="31"/>
  <c r="AC146" i="31"/>
  <c r="AO146" i="31"/>
  <c r="AW146" i="31"/>
  <c r="BA146" i="31"/>
  <c r="BE146" i="31"/>
  <c r="BI146" i="31"/>
  <c r="BY146" i="31"/>
  <c r="CC146" i="31"/>
  <c r="T147" i="31"/>
  <c r="X147" i="31"/>
  <c r="AB147" i="31"/>
  <c r="AF147" i="31"/>
  <c r="AN147" i="31"/>
  <c r="AV147" i="31"/>
  <c r="AZ147" i="31"/>
  <c r="BP147" i="31"/>
  <c r="BT147" i="31"/>
  <c r="BX147" i="31"/>
  <c r="CB147" i="31"/>
  <c r="CC149" i="31"/>
  <c r="CD149" i="31" s="1"/>
  <c r="V151" i="31"/>
  <c r="Z151" i="31"/>
  <c r="AH151" i="31"/>
  <c r="AL151" i="31"/>
  <c r="AP151" i="31"/>
  <c r="AT151" i="31"/>
  <c r="AX151" i="31"/>
  <c r="BB151" i="31"/>
  <c r="BF151" i="31"/>
  <c r="BJ151" i="31"/>
  <c r="BN151" i="31"/>
  <c r="BV151" i="31"/>
  <c r="BZ151" i="31"/>
  <c r="W152" i="31"/>
  <c r="AA152" i="31"/>
  <c r="AI152" i="31"/>
  <c r="AM152" i="31"/>
  <c r="AQ152" i="31"/>
  <c r="AU152" i="31"/>
  <c r="AY152" i="31"/>
  <c r="BC152" i="31"/>
  <c r="BG152" i="31"/>
  <c r="BK152" i="31"/>
  <c r="BO152" i="31"/>
  <c r="BS152" i="31"/>
  <c r="BW152" i="31"/>
  <c r="T153" i="31"/>
  <c r="X153" i="31"/>
  <c r="AB153" i="31"/>
  <c r="AF153" i="31"/>
  <c r="AJ153" i="31"/>
  <c r="AN153" i="31"/>
  <c r="AV153" i="31"/>
  <c r="AZ153" i="31"/>
  <c r="BH153" i="31"/>
  <c r="BL153" i="31"/>
  <c r="BP153" i="31"/>
  <c r="BT153" i="31"/>
  <c r="BX153" i="31"/>
  <c r="CB153" i="31"/>
  <c r="U155" i="31"/>
  <c r="Y155" i="31"/>
  <c r="AC155" i="31"/>
  <c r="AK155" i="31"/>
  <c r="AO155" i="31"/>
  <c r="AW155" i="31"/>
  <c r="BA155" i="31"/>
  <c r="BE155" i="31"/>
  <c r="BI155" i="31"/>
  <c r="BQ155" i="31"/>
  <c r="BU155" i="31"/>
  <c r="BY155" i="31"/>
  <c r="CC155" i="31"/>
  <c r="BG156" i="31"/>
  <c r="BC156" i="31"/>
  <c r="AI156" i="31"/>
  <c r="T156" i="31"/>
  <c r="Y156" i="31"/>
  <c r="AJ156" i="31"/>
  <c r="AO156" i="31"/>
  <c r="AT156" i="31"/>
  <c r="AZ156" i="31"/>
  <c r="BE156" i="31"/>
  <c r="BP156" i="31"/>
  <c r="BZ156" i="31"/>
  <c r="AE158" i="31"/>
  <c r="AL160" i="31"/>
  <c r="AQ160" i="31"/>
  <c r="BB160" i="31"/>
  <c r="BG160" i="31"/>
  <c r="BW160" i="31"/>
  <c r="AM161" i="31"/>
  <c r="AW161" i="31"/>
  <c r="BH161" i="31"/>
  <c r="BM161" i="31"/>
  <c r="AJ162" i="31"/>
  <c r="BT162" i="31"/>
  <c r="BN164" i="31"/>
  <c r="BJ164" i="31"/>
  <c r="V164" i="31"/>
  <c r="BL164" i="31"/>
  <c r="BH164" i="31"/>
  <c r="AJ164" i="31"/>
  <c r="BM164" i="31"/>
  <c r="AB165" i="31"/>
  <c r="AP165" i="31"/>
  <c r="AM151" i="31"/>
  <c r="AQ151" i="31"/>
  <c r="AU151" i="31"/>
  <c r="AY151" i="31"/>
  <c r="BW151" i="31"/>
  <c r="CA151" i="31"/>
  <c r="CE151" i="31"/>
  <c r="AF151" i="31" s="1"/>
  <c r="AN152" i="31"/>
  <c r="BD152" i="31"/>
  <c r="AO153" i="31"/>
  <c r="BI153" i="31"/>
  <c r="BM153" i="31"/>
  <c r="AP155" i="31"/>
  <c r="BR155" i="31"/>
  <c r="BK156" i="31"/>
  <c r="AA156" i="31"/>
  <c r="BL156" i="31"/>
  <c r="BU160" i="31"/>
  <c r="BQ160" i="31"/>
  <c r="AK160" i="31"/>
  <c r="W160" i="31"/>
  <c r="AB160" i="31"/>
  <c r="BC160" i="31"/>
  <c r="BS160" i="31"/>
  <c r="AX161" i="31"/>
  <c r="AT161" i="31"/>
  <c r="AH161" i="31"/>
  <c r="BZ161" i="31"/>
  <c r="BV161" i="31"/>
  <c r="AL161" i="31"/>
  <c r="X161" i="31"/>
  <c r="AC161" i="31"/>
  <c r="AY161" i="31"/>
  <c r="BI161" i="31"/>
  <c r="BY161" i="31"/>
  <c r="CE161" i="31"/>
  <c r="AG161" i="31" s="1"/>
  <c r="BE162" i="31"/>
  <c r="BA162" i="31"/>
  <c r="BG162" i="31"/>
  <c r="BC162" i="31"/>
  <c r="AI162" i="31"/>
  <c r="BF162" i="31"/>
  <c r="BU165" i="31"/>
  <c r="BQ165" i="31"/>
  <c r="AK165" i="31"/>
  <c r="BS165" i="31"/>
  <c r="BO165" i="31"/>
  <c r="W165" i="31"/>
  <c r="AP135" i="31"/>
  <c r="AM137" i="31"/>
  <c r="AQ137" i="31"/>
  <c r="AU137" i="31"/>
  <c r="AY137" i="31"/>
  <c r="BW137" i="31"/>
  <c r="AP138" i="31"/>
  <c r="AN142" i="31"/>
  <c r="AO143" i="31"/>
  <c r="BI143" i="31"/>
  <c r="AP144" i="31"/>
  <c r="AI146" i="31"/>
  <c r="AR146" i="31" s="1"/>
  <c r="AM146" i="31"/>
  <c r="AQ146" i="31"/>
  <c r="AU146" i="31"/>
  <c r="AY146" i="31"/>
  <c r="BC146" i="31"/>
  <c r="BG146" i="31"/>
  <c r="BW146" i="31"/>
  <c r="AD147" i="31"/>
  <c r="AH147" i="31"/>
  <c r="AL147" i="31"/>
  <c r="AP147" i="31"/>
  <c r="AT147" i="31"/>
  <c r="AX147" i="31"/>
  <c r="BV147" i="31"/>
  <c r="BZ147" i="31"/>
  <c r="CD147" i="31"/>
  <c r="U149" i="31"/>
  <c r="W149" i="31" s="1"/>
  <c r="Y149" i="31"/>
  <c r="AA149" i="31" s="1"/>
  <c r="AE149" i="31"/>
  <c r="CE149" i="31"/>
  <c r="T151" i="31"/>
  <c r="X151" i="31"/>
  <c r="AJ151" i="31"/>
  <c r="AN151" i="31"/>
  <c r="AV151" i="31"/>
  <c r="AZ151" i="31"/>
  <c r="BH151" i="31"/>
  <c r="BL151" i="31"/>
  <c r="BX151" i="31"/>
  <c r="CB151" i="31"/>
  <c r="U152" i="31"/>
  <c r="AK152" i="31"/>
  <c r="AO152" i="31"/>
  <c r="BA152" i="31"/>
  <c r="BE152" i="31"/>
  <c r="BI152" i="31"/>
  <c r="BQ152" i="31"/>
  <c r="BU152" i="31"/>
  <c r="V153" i="31"/>
  <c r="AD153" i="31"/>
  <c r="AH153" i="31"/>
  <c r="AL153" i="31"/>
  <c r="AP153" i="31"/>
  <c r="AT153" i="31"/>
  <c r="AX153" i="31"/>
  <c r="BJ153" i="31"/>
  <c r="BN153" i="31"/>
  <c r="BV153" i="31"/>
  <c r="BZ153" i="31"/>
  <c r="CD153" i="31"/>
  <c r="W155" i="31"/>
  <c r="AI155" i="31"/>
  <c r="AR155" i="31" s="1"/>
  <c r="AM155" i="31"/>
  <c r="AQ155" i="31"/>
  <c r="AU155" i="31"/>
  <c r="AY155" i="31"/>
  <c r="BC155" i="31"/>
  <c r="BG155" i="31"/>
  <c r="BO155" i="31"/>
  <c r="BS155" i="31"/>
  <c r="BW155" i="31"/>
  <c r="BS156" i="31"/>
  <c r="BO156" i="31"/>
  <c r="W156" i="31"/>
  <c r="V156" i="31"/>
  <c r="AB156" i="31"/>
  <c r="AL156" i="31"/>
  <c r="AW156" i="31"/>
  <c r="BH156" i="31"/>
  <c r="BM156" i="31"/>
  <c r="BR156" i="31"/>
  <c r="U158" i="31"/>
  <c r="W158" i="31" s="1"/>
  <c r="CC160" i="31"/>
  <c r="AW160" i="31"/>
  <c r="Y160" i="31"/>
  <c r="BY160" i="31"/>
  <c r="AC160" i="31"/>
  <c r="X160" i="31"/>
  <c r="AI160" i="31"/>
  <c r="AN160" i="31"/>
  <c r="AT160" i="31"/>
  <c r="AY160" i="31"/>
  <c r="BO160" i="31"/>
  <c r="BT160" i="31"/>
  <c r="BZ160" i="31"/>
  <c r="CE160" i="31"/>
  <c r="BF161" i="31"/>
  <c r="BB161" i="31"/>
  <c r="Z161" i="31"/>
  <c r="T161" i="31"/>
  <c r="Y161" i="31"/>
  <c r="AJ161" i="31"/>
  <c r="AO161" i="31"/>
  <c r="AU161" i="31"/>
  <c r="AZ161" i="31"/>
  <c r="BE161" i="31"/>
  <c r="CA161" i="31"/>
  <c r="BM162" i="31"/>
  <c r="BI162" i="31"/>
  <c r="AO162" i="31"/>
  <c r="BK162" i="31"/>
  <c r="AA162" i="31"/>
  <c r="U162" i="31"/>
  <c r="Z162" i="31"/>
  <c r="AN162" i="31"/>
  <c r="BH162" i="31"/>
  <c r="AX164" i="31"/>
  <c r="AT164" i="31"/>
  <c r="AH164" i="31"/>
  <c r="AZ164" i="31"/>
  <c r="AV164" i="31"/>
  <c r="T164" i="31"/>
  <c r="BZ164" i="31"/>
  <c r="BV164" i="31"/>
  <c r="AL164" i="31"/>
  <c r="CB164" i="31"/>
  <c r="BX164" i="31"/>
  <c r="X164" i="31"/>
  <c r="AW164" i="31"/>
  <c r="BY164" i="31"/>
  <c r="BP165" i="31"/>
  <c r="AN146" i="31"/>
  <c r="AM147" i="31"/>
  <c r="AQ147" i="31"/>
  <c r="AU147" i="31"/>
  <c r="AY147" i="31"/>
  <c r="BW147" i="31"/>
  <c r="Y151" i="31"/>
  <c r="AC151" i="31"/>
  <c r="AO151" i="31"/>
  <c r="AW151" i="31"/>
  <c r="BI151" i="31"/>
  <c r="Z152" i="31"/>
  <c r="AP152" i="31"/>
  <c r="BB152" i="31"/>
  <c r="AA153" i="31"/>
  <c r="AM153" i="31"/>
  <c r="AQ153" i="31"/>
  <c r="AU153" i="31"/>
  <c r="AY153" i="31"/>
  <c r="BW153" i="31"/>
  <c r="AB155" i="31"/>
  <c r="AN155" i="31"/>
  <c r="BP155" i="31"/>
  <c r="CE156" i="31"/>
  <c r="AG156" i="31" s="1"/>
  <c r="AY156" i="31"/>
  <c r="AU156" i="31"/>
  <c r="AM156" i="31"/>
  <c r="AS156" i="31" s="1"/>
  <c r="CA156" i="31"/>
  <c r="BW156" i="31"/>
  <c r="AQ156" i="31"/>
  <c r="X156" i="31"/>
  <c r="AC156" i="31"/>
  <c r="AH156" i="31"/>
  <c r="AX156" i="31"/>
  <c r="BI156" i="31"/>
  <c r="BN156" i="31"/>
  <c r="BY156" i="31"/>
  <c r="BE160" i="31"/>
  <c r="BA160" i="31"/>
  <c r="U160" i="31"/>
  <c r="Z160" i="31"/>
  <c r="AP160" i="31"/>
  <c r="BF160" i="31"/>
  <c r="BP160" i="31"/>
  <c r="BN161" i="31"/>
  <c r="BJ161" i="31"/>
  <c r="V161" i="31"/>
  <c r="AA161" i="31"/>
  <c r="AQ161" i="31"/>
  <c r="AV161" i="31"/>
  <c r="BL161" i="31"/>
  <c r="BW161" i="31"/>
  <c r="CB161" i="31"/>
  <c r="BU162" i="31"/>
  <c r="BQ162" i="31"/>
  <c r="AK162" i="31"/>
  <c r="BS162" i="31"/>
  <c r="BO162" i="31"/>
  <c r="W162" i="31"/>
  <c r="AB162" i="31"/>
  <c r="AP162" i="31"/>
  <c r="BB162" i="31"/>
  <c r="BR162" i="31"/>
  <c r="BE165" i="31"/>
  <c r="BA165" i="31"/>
  <c r="U165" i="31"/>
  <c r="BG165" i="31"/>
  <c r="BC165" i="31"/>
  <c r="AI165" i="31"/>
  <c r="Z165" i="31"/>
  <c r="AN165" i="31"/>
  <c r="BB165" i="31"/>
  <c r="BR165" i="31"/>
  <c r="AE170" i="31"/>
  <c r="CD170" i="31"/>
  <c r="AD170" i="31"/>
  <c r="AO160" i="31"/>
  <c r="BI160" i="31"/>
  <c r="AP161" i="31"/>
  <c r="AM162" i="31"/>
  <c r="AQ162" i="31"/>
  <c r="AU162" i="31"/>
  <c r="AY162" i="31"/>
  <c r="BW162" i="31"/>
  <c r="AB164" i="31"/>
  <c r="AN164" i="31"/>
  <c r="BP164" i="31"/>
  <c r="BT164" i="31"/>
  <c r="AA165" i="31"/>
  <c r="AM165" i="31"/>
  <c r="AQ165" i="31"/>
  <c r="AU165" i="31"/>
  <c r="AY165" i="31"/>
  <c r="BK165" i="31"/>
  <c r="BW165" i="31"/>
  <c r="U169" i="31"/>
  <c r="Y169" i="31"/>
  <c r="AC169" i="31"/>
  <c r="AK169" i="31"/>
  <c r="AO169" i="31"/>
  <c r="AW169" i="31"/>
  <c r="BA169" i="31"/>
  <c r="BE169" i="31"/>
  <c r="BI169" i="31"/>
  <c r="BQ169" i="31"/>
  <c r="BU169" i="31"/>
  <c r="BY169" i="31"/>
  <c r="CC169" i="31"/>
  <c r="AG169" i="31" s="1"/>
  <c r="V170" i="31"/>
  <c r="Z170" i="31"/>
  <c r="AH170" i="31"/>
  <c r="AL170" i="31"/>
  <c r="AP170" i="31"/>
  <c r="AT170" i="31"/>
  <c r="AX170" i="31"/>
  <c r="BB170" i="31"/>
  <c r="BF170" i="31"/>
  <c r="BJ170" i="31"/>
  <c r="BN170" i="31"/>
  <c r="BV170" i="31"/>
  <c r="BZ170" i="31"/>
  <c r="BZ171" i="31"/>
  <c r="BV171" i="31"/>
  <c r="W171" i="31"/>
  <c r="AA171" i="31"/>
  <c r="AI171" i="31"/>
  <c r="AM171" i="31"/>
  <c r="AQ171" i="31"/>
  <c r="AU171" i="31"/>
  <c r="AZ171" i="31"/>
  <c r="BP171" i="31"/>
  <c r="BU171" i="31"/>
  <c r="CA171" i="31"/>
  <c r="BK173" i="31"/>
  <c r="AA173" i="31"/>
  <c r="U173" i="31"/>
  <c r="Z173" i="31"/>
  <c r="AF173" i="31"/>
  <c r="AK173" i="31"/>
  <c r="AP173" i="31"/>
  <c r="BA173" i="31"/>
  <c r="BF173" i="31"/>
  <c r="BL173" i="31"/>
  <c r="BL174" i="31"/>
  <c r="BH174" i="31"/>
  <c r="AJ174" i="31"/>
  <c r="BM174" i="31"/>
  <c r="AA174" i="31"/>
  <c r="V174" i="31"/>
  <c r="U174" i="31"/>
  <c r="AC174" i="31"/>
  <c r="AI174" i="31"/>
  <c r="BE174" i="31"/>
  <c r="BK174" i="31"/>
  <c r="U176" i="31"/>
  <c r="W176" i="31" s="1"/>
  <c r="Z169" i="31"/>
  <c r="AP169" i="31"/>
  <c r="BB169" i="31"/>
  <c r="BF169" i="31"/>
  <c r="BR169" i="31"/>
  <c r="AA170" i="31"/>
  <c r="AM170" i="31"/>
  <c r="AQ170" i="31"/>
  <c r="AU170" i="31"/>
  <c r="AY170" i="31"/>
  <c r="BK170" i="31"/>
  <c r="BW170" i="31"/>
  <c r="CA170" i="31"/>
  <c r="CE170" i="31"/>
  <c r="AF170" i="31" s="1"/>
  <c r="BF171" i="31"/>
  <c r="BB171" i="31"/>
  <c r="AB171" i="31"/>
  <c r="AN171" i="31"/>
  <c r="BA171" i="31"/>
  <c r="BG171" i="31"/>
  <c r="BQ171" i="31"/>
  <c r="BS173" i="31"/>
  <c r="BO173" i="31"/>
  <c r="W173" i="31"/>
  <c r="AB173" i="31"/>
  <c r="BB173" i="31"/>
  <c r="BR173" i="31"/>
  <c r="BF174" i="31"/>
  <c r="BF178" i="31"/>
  <c r="BB178" i="31"/>
  <c r="Z178" i="31"/>
  <c r="BG178" i="31"/>
  <c r="BA178" i="31"/>
  <c r="U178" i="31"/>
  <c r="BD178" i="31"/>
  <c r="AN178" i="31"/>
  <c r="AI178" i="31"/>
  <c r="CD178" i="31"/>
  <c r="AD178" i="31"/>
  <c r="CD189" i="31"/>
  <c r="AD189" i="31"/>
  <c r="AE189" i="31"/>
  <c r="AP164" i="31"/>
  <c r="AO165" i="31"/>
  <c r="BI165" i="31"/>
  <c r="W169" i="31"/>
  <c r="AI169" i="31"/>
  <c r="AR169" i="31" s="1"/>
  <c r="AM169" i="31"/>
  <c r="AQ169" i="31"/>
  <c r="AU169" i="31"/>
  <c r="AY169" i="31"/>
  <c r="BC169" i="31"/>
  <c r="BG169" i="31"/>
  <c r="BO169" i="31"/>
  <c r="BS169" i="31"/>
  <c r="BW169" i="31"/>
  <c r="T170" i="31"/>
  <c r="X170" i="31"/>
  <c r="AJ170" i="31"/>
  <c r="AN170" i="31"/>
  <c r="AV170" i="31"/>
  <c r="AZ170" i="31"/>
  <c r="BH170" i="31"/>
  <c r="BL170" i="31"/>
  <c r="BX170" i="31"/>
  <c r="CB170" i="31"/>
  <c r="BN171" i="31"/>
  <c r="BJ171" i="31"/>
  <c r="U171" i="31"/>
  <c r="AK171" i="31"/>
  <c r="AO171" i="31"/>
  <c r="BC171" i="31"/>
  <c r="BH171" i="31"/>
  <c r="BM171" i="31"/>
  <c r="BS171" i="31"/>
  <c r="AN173" i="31"/>
  <c r="BT173" i="31"/>
  <c r="CD173" i="31"/>
  <c r="AZ174" i="31"/>
  <c r="AV174" i="31"/>
  <c r="CC174" i="31"/>
  <c r="AG174" i="31" s="1"/>
  <c r="AW174" i="31"/>
  <c r="CB174" i="31"/>
  <c r="BX174" i="31"/>
  <c r="X174" i="31"/>
  <c r="BW174" i="31"/>
  <c r="AQ174" i="31"/>
  <c r="AL174" i="31"/>
  <c r="Y174" i="31"/>
  <c r="AM174" i="31"/>
  <c r="AT174" i="31"/>
  <c r="BV174" i="31"/>
  <c r="Y176" i="31"/>
  <c r="AA176" i="31" s="1"/>
  <c r="BK179" i="31"/>
  <c r="AA179" i="31"/>
  <c r="BM179" i="31"/>
  <c r="BH179" i="31"/>
  <c r="V179" i="31"/>
  <c r="BJ179" i="31"/>
  <c r="AO179" i="31"/>
  <c r="AJ179" i="31"/>
  <c r="BT180" i="31"/>
  <c r="BP180" i="31"/>
  <c r="AB180" i="31"/>
  <c r="BS180" i="31"/>
  <c r="BR180" i="31"/>
  <c r="BQ180" i="31"/>
  <c r="AP180" i="31"/>
  <c r="BO180" i="31"/>
  <c r="AB169" i="31"/>
  <c r="AN169" i="31"/>
  <c r="BP169" i="31"/>
  <c r="Y170" i="31"/>
  <c r="AC170" i="31"/>
  <c r="AO170" i="31"/>
  <c r="AW170" i="31"/>
  <c r="BI170" i="31"/>
  <c r="Z171" i="31"/>
  <c r="AP171" i="31"/>
  <c r="BD171" i="31"/>
  <c r="BO171" i="31"/>
  <c r="BT171" i="31"/>
  <c r="BG173" i="31"/>
  <c r="BC173" i="31"/>
  <c r="AI173" i="31"/>
  <c r="BE173" i="31"/>
  <c r="BP173" i="31"/>
  <c r="BU173" i="31"/>
  <c r="BD174" i="31"/>
  <c r="AN174" i="31"/>
  <c r="BG174" i="31"/>
  <c r="BB174" i="31"/>
  <c r="Z174" i="31"/>
  <c r="BC174" i="31"/>
  <c r="BC178" i="31"/>
  <c r="AG187" i="31"/>
  <c r="AX178" i="31"/>
  <c r="AT178" i="31"/>
  <c r="AH178" i="31"/>
  <c r="CC176" i="31"/>
  <c r="CD176" i="31" s="1"/>
  <c r="BZ178" i="31"/>
  <c r="BV178" i="31"/>
  <c r="AL178" i="31"/>
  <c r="X178" i="31"/>
  <c r="AC178" i="31"/>
  <c r="AY178" i="31"/>
  <c r="BY178" i="31"/>
  <c r="CE178" i="31"/>
  <c r="AF178" i="31" s="1"/>
  <c r="BG179" i="31"/>
  <c r="BC179" i="31"/>
  <c r="AI179" i="31"/>
  <c r="BE179" i="31"/>
  <c r="BL180" i="31"/>
  <c r="BH180" i="31"/>
  <c r="AJ180" i="31"/>
  <c r="V180" i="31"/>
  <c r="AA180" i="31"/>
  <c r="BK180" i="31"/>
  <c r="BS182" i="31"/>
  <c r="BO182" i="31"/>
  <c r="W182" i="31"/>
  <c r="BU182" i="31"/>
  <c r="BQ182" i="31"/>
  <c r="AK182" i="31"/>
  <c r="X182" i="31"/>
  <c r="AL182" i="31"/>
  <c r="BP182" i="31"/>
  <c r="AX183" i="31"/>
  <c r="AT183" i="31"/>
  <c r="AH183" i="31"/>
  <c r="AZ183" i="31"/>
  <c r="AV183" i="31"/>
  <c r="T183" i="31"/>
  <c r="BZ183" i="31"/>
  <c r="BV183" i="31"/>
  <c r="AL183" i="31"/>
  <c r="CB183" i="31"/>
  <c r="BX183" i="31"/>
  <c r="X183" i="31"/>
  <c r="AW183" i="31"/>
  <c r="BY183" i="31"/>
  <c r="V185" i="31"/>
  <c r="W185" i="31" s="1"/>
  <c r="Y187" i="31"/>
  <c r="AM187" i="31"/>
  <c r="AU187" i="31"/>
  <c r="BK187" i="31"/>
  <c r="BE188" i="31"/>
  <c r="BA188" i="31"/>
  <c r="U188" i="31"/>
  <c r="BG188" i="31"/>
  <c r="BC188" i="31"/>
  <c r="AI188" i="31"/>
  <c r="Z188" i="31"/>
  <c r="AF188" i="31"/>
  <c r="AN188" i="31"/>
  <c r="BB188" i="31"/>
  <c r="AA189" i="31"/>
  <c r="AQ189" i="31"/>
  <c r="AW189" i="31"/>
  <c r="BY189" i="31"/>
  <c r="BS191" i="31"/>
  <c r="BO191" i="31"/>
  <c r="W191" i="31"/>
  <c r="BU191" i="31"/>
  <c r="BQ191" i="31"/>
  <c r="AK191" i="31"/>
  <c r="BP191" i="31"/>
  <c r="AX192" i="31"/>
  <c r="AT192" i="31"/>
  <c r="AH192" i="31"/>
  <c r="AZ192" i="31"/>
  <c r="AV192" i="31"/>
  <c r="T192" i="31"/>
  <c r="BZ192" i="31"/>
  <c r="BV192" i="31"/>
  <c r="AL192" i="31"/>
  <c r="CB192" i="31"/>
  <c r="BX192" i="31"/>
  <c r="X192" i="31"/>
  <c r="AW192" i="31"/>
  <c r="BY192" i="31"/>
  <c r="V194" i="31"/>
  <c r="W194" i="31" s="1"/>
  <c r="Y196" i="31"/>
  <c r="AM196" i="31"/>
  <c r="BK196" i="31"/>
  <c r="AZ201" i="31"/>
  <c r="AV201" i="31"/>
  <c r="CE201" i="31"/>
  <c r="AY201" i="31"/>
  <c r="AT201" i="31"/>
  <c r="AH201" i="31"/>
  <c r="AX201" i="31"/>
  <c r="Y201" i="31"/>
  <c r="CC201" i="31"/>
  <c r="AW201" i="31"/>
  <c r="T201" i="31"/>
  <c r="CB201" i="31"/>
  <c r="BX201" i="31"/>
  <c r="BZ201" i="31"/>
  <c r="AL201" i="31"/>
  <c r="BY201" i="31"/>
  <c r="AC201" i="31"/>
  <c r="BW201" i="31"/>
  <c r="X201" i="31"/>
  <c r="AM201" i="31"/>
  <c r="W203" i="31"/>
  <c r="BK206" i="31"/>
  <c r="AA206" i="31"/>
  <c r="BJ206" i="31"/>
  <c r="AO206" i="31"/>
  <c r="AJ206" i="31"/>
  <c r="BN206" i="31"/>
  <c r="BI206" i="31"/>
  <c r="BM206" i="31"/>
  <c r="BH206" i="31"/>
  <c r="V206" i="31"/>
  <c r="BL206" i="31"/>
  <c r="AG207" i="31"/>
  <c r="BU227" i="31"/>
  <c r="BQ227" i="31"/>
  <c r="AK227" i="31"/>
  <c r="BR227" i="31"/>
  <c r="BP227" i="31"/>
  <c r="AP227" i="31"/>
  <c r="BT227" i="31"/>
  <c r="BO227" i="31"/>
  <c r="W227" i="31"/>
  <c r="AB227" i="31"/>
  <c r="CD261" i="31"/>
  <c r="AF261" i="31"/>
  <c r="AE261" i="31"/>
  <c r="AD261" i="31"/>
  <c r="Y266" i="31"/>
  <c r="Z266" i="31"/>
  <c r="AE290" i="31"/>
  <c r="CD290" i="31"/>
  <c r="AD290" i="31"/>
  <c r="BG291" i="31"/>
  <c r="BC291" i="31"/>
  <c r="AI291" i="31"/>
  <c r="BF291" i="31"/>
  <c r="BB291" i="31"/>
  <c r="Z291" i="31"/>
  <c r="BE291" i="31"/>
  <c r="BA291" i="31"/>
  <c r="U291" i="31"/>
  <c r="BD291" i="31"/>
  <c r="AN291" i="31"/>
  <c r="AF180" i="31"/>
  <c r="CE182" i="31"/>
  <c r="AY182" i="31"/>
  <c r="AU182" i="31"/>
  <c r="AM182" i="31"/>
  <c r="CC182" i="31"/>
  <c r="AW182" i="31"/>
  <c r="Y182" i="31"/>
  <c r="CA182" i="31"/>
  <c r="BW182" i="31"/>
  <c r="AQ182" i="31"/>
  <c r="BY182" i="31"/>
  <c r="AC182" i="31"/>
  <c r="AV182" i="31"/>
  <c r="BZ182" i="31"/>
  <c r="AZ187" i="31"/>
  <c r="AV187" i="31"/>
  <c r="T187" i="31"/>
  <c r="CE185" i="31"/>
  <c r="AE185" i="31"/>
  <c r="AX187" i="31"/>
  <c r="AT187" i="31"/>
  <c r="AH187" i="31"/>
  <c r="CC185" i="31"/>
  <c r="CD185" i="31" s="1"/>
  <c r="CB187" i="31"/>
  <c r="BX187" i="31"/>
  <c r="X187" i="31"/>
  <c r="BZ187" i="31"/>
  <c r="BV187" i="31"/>
  <c r="AL187" i="31"/>
  <c r="AA187" i="31"/>
  <c r="AO187" i="31"/>
  <c r="AW187" i="31"/>
  <c r="BY187" i="31"/>
  <c r="BN189" i="31"/>
  <c r="BJ189" i="31"/>
  <c r="V189" i="31"/>
  <c r="BL189" i="31"/>
  <c r="BH189" i="31"/>
  <c r="AJ189" i="31"/>
  <c r="AC189" i="31"/>
  <c r="AY189" i="31"/>
  <c r="BK189" i="31"/>
  <c r="AZ196" i="31"/>
  <c r="AV196" i="31"/>
  <c r="T196" i="31"/>
  <c r="CE194" i="31"/>
  <c r="AE194" i="31"/>
  <c r="CE196" i="31"/>
  <c r="AX196" i="31"/>
  <c r="AT196" i="31"/>
  <c r="AH196" i="31"/>
  <c r="CC194" i="31"/>
  <c r="CD194" i="31" s="1"/>
  <c r="CB196" i="31"/>
  <c r="BX196" i="31"/>
  <c r="X196" i="31"/>
  <c r="CA196" i="31"/>
  <c r="BW196" i="31"/>
  <c r="BZ196" i="31"/>
  <c r="BV196" i="31"/>
  <c r="AL196" i="31"/>
  <c r="AA196" i="31"/>
  <c r="AO196" i="31"/>
  <c r="AW196" i="31"/>
  <c r="CC196" i="31"/>
  <c r="AX198" i="31"/>
  <c r="AT198" i="31"/>
  <c r="AH198" i="31"/>
  <c r="CC198" i="31"/>
  <c r="AG198" i="31" s="1"/>
  <c r="AW198" i="31"/>
  <c r="Y198" i="31"/>
  <c r="AZ198" i="31"/>
  <c r="AV198" i="31"/>
  <c r="T198" i="31"/>
  <c r="BZ198" i="31"/>
  <c r="BV198" i="31"/>
  <c r="AL198" i="31"/>
  <c r="BY198" i="31"/>
  <c r="AC198" i="31"/>
  <c r="CB198" i="31"/>
  <c r="BX198" i="31"/>
  <c r="X198" i="31"/>
  <c r="AM198" i="31"/>
  <c r="AU198" i="31"/>
  <c r="BT207" i="31"/>
  <c r="BP207" i="31"/>
  <c r="AB207" i="31"/>
  <c r="BQ207" i="31"/>
  <c r="BU207" i="31"/>
  <c r="BO207" i="31"/>
  <c r="AP207" i="31"/>
  <c r="AK207" i="31"/>
  <c r="BS207" i="31"/>
  <c r="CC209" i="31"/>
  <c r="AW209" i="31"/>
  <c r="Y209" i="31"/>
  <c r="AX209" i="31"/>
  <c r="AM209" i="31"/>
  <c r="AH209" i="31"/>
  <c r="AV209" i="31"/>
  <c r="CE209" i="31"/>
  <c r="AZ209" i="31"/>
  <c r="AU209" i="31"/>
  <c r="T209" i="31"/>
  <c r="BY209" i="31"/>
  <c r="AC209" i="31"/>
  <c r="CB209" i="31"/>
  <c r="BX209" i="31"/>
  <c r="CA209" i="31"/>
  <c r="BZ209" i="31"/>
  <c r="AQ209" i="31"/>
  <c r="AL209" i="31"/>
  <c r="BW209" i="31"/>
  <c r="AT209" i="31"/>
  <c r="AE210" i="31"/>
  <c r="CD210" i="31"/>
  <c r="Z221" i="31"/>
  <c r="Y221" i="31"/>
  <c r="BS227" i="31"/>
  <c r="AM173" i="31"/>
  <c r="AQ173" i="31"/>
  <c r="AU173" i="31"/>
  <c r="AY173" i="31"/>
  <c r="BW173" i="31"/>
  <c r="BT174" i="31"/>
  <c r="BP174" i="31"/>
  <c r="AB174" i="31"/>
  <c r="BR174" i="31"/>
  <c r="AB176" i="31"/>
  <c r="BN178" i="31"/>
  <c r="BJ178" i="31"/>
  <c r="V178" i="31"/>
  <c r="AA178" i="31"/>
  <c r="AQ178" i="31"/>
  <c r="AV178" i="31"/>
  <c r="BL178" i="31"/>
  <c r="BW178" i="31"/>
  <c r="CB178" i="31"/>
  <c r="BS179" i="31"/>
  <c r="BO179" i="31"/>
  <c r="W179" i="31"/>
  <c r="AB179" i="31"/>
  <c r="BB179" i="31"/>
  <c r="BR179" i="31"/>
  <c r="AZ180" i="31"/>
  <c r="AV180" i="31"/>
  <c r="T180" i="31"/>
  <c r="CB180" i="31"/>
  <c r="BX180" i="31"/>
  <c r="X180" i="31"/>
  <c r="Y180" i="31"/>
  <c r="AD180" i="31"/>
  <c r="AO180" i="31"/>
  <c r="AX180" i="31"/>
  <c r="BI180" i="31"/>
  <c r="BN180" i="31"/>
  <c r="BY180" i="31"/>
  <c r="CD180" i="31"/>
  <c r="BG182" i="31"/>
  <c r="BC182" i="31"/>
  <c r="AI182" i="31"/>
  <c r="BE182" i="31"/>
  <c r="BA182" i="31"/>
  <c r="U182" i="31"/>
  <c r="T182" i="31"/>
  <c r="AH182" i="31"/>
  <c r="AP182" i="31"/>
  <c r="AX182" i="31"/>
  <c r="BF182" i="31"/>
  <c r="BT182" i="31"/>
  <c r="CB182" i="31"/>
  <c r="BN183" i="31"/>
  <c r="BJ183" i="31"/>
  <c r="V183" i="31"/>
  <c r="BL183" i="31"/>
  <c r="BH183" i="31"/>
  <c r="AJ183" i="31"/>
  <c r="AC183" i="31"/>
  <c r="BM183" i="31"/>
  <c r="CC183" i="31"/>
  <c r="AG183" i="31" s="1"/>
  <c r="Z185" i="31"/>
  <c r="AA185" i="31" s="1"/>
  <c r="AQ187" i="31"/>
  <c r="AY187" i="31"/>
  <c r="CA187" i="31"/>
  <c r="BU188" i="31"/>
  <c r="BQ188" i="31"/>
  <c r="AK188" i="31"/>
  <c r="BS188" i="31"/>
  <c r="BO188" i="31"/>
  <c r="W188" i="31"/>
  <c r="BF188" i="31"/>
  <c r="Y189" i="31"/>
  <c r="AM189" i="31"/>
  <c r="BM189" i="31"/>
  <c r="BG191" i="31"/>
  <c r="BC191" i="31"/>
  <c r="AI191" i="31"/>
  <c r="BE191" i="31"/>
  <c r="BA191" i="31"/>
  <c r="U191" i="31"/>
  <c r="AP191" i="31"/>
  <c r="BF191" i="31"/>
  <c r="BT191" i="31"/>
  <c r="BN192" i="31"/>
  <c r="BJ192" i="31"/>
  <c r="V192" i="31"/>
  <c r="BL192" i="31"/>
  <c r="BH192" i="31"/>
  <c r="AJ192" i="31"/>
  <c r="AC192" i="31"/>
  <c r="BM192" i="31"/>
  <c r="CC192" i="31"/>
  <c r="AG192" i="31" s="1"/>
  <c r="Z194" i="31"/>
  <c r="AA194" i="31" s="1"/>
  <c r="AQ196" i="31"/>
  <c r="AY196" i="31"/>
  <c r="AQ198" i="31"/>
  <c r="AY198" i="31"/>
  <c r="BW198" i="31"/>
  <c r="BG200" i="31"/>
  <c r="BC200" i="31"/>
  <c r="AI200" i="31"/>
  <c r="BF200" i="31"/>
  <c r="BB200" i="31"/>
  <c r="Z200" i="31"/>
  <c r="BE200" i="31"/>
  <c r="BA200" i="31"/>
  <c r="U200" i="31"/>
  <c r="AU201" i="31"/>
  <c r="BV201" i="31"/>
  <c r="BF205" i="31"/>
  <c r="BB205" i="31"/>
  <c r="Z205" i="31"/>
  <c r="BD205" i="31"/>
  <c r="AN205" i="31"/>
  <c r="AI205" i="31"/>
  <c r="BC205" i="31"/>
  <c r="BG205" i="31"/>
  <c r="BA205" i="31"/>
  <c r="U205" i="31"/>
  <c r="BE205" i="31"/>
  <c r="BR207" i="31"/>
  <c r="AY209" i="31"/>
  <c r="BV209" i="31"/>
  <c r="BL210" i="31"/>
  <c r="BH210" i="31"/>
  <c r="AJ210" i="31"/>
  <c r="AR210" i="31" s="1"/>
  <c r="BK210" i="31"/>
  <c r="AA210" i="31"/>
  <c r="BJ210" i="31"/>
  <c r="BI210" i="31"/>
  <c r="AO210" i="31"/>
  <c r="BN210" i="31"/>
  <c r="V210" i="31"/>
  <c r="AD210" i="31"/>
  <c r="BM210" i="31"/>
  <c r="BL187" i="31"/>
  <c r="BH187" i="31"/>
  <c r="AJ187" i="31"/>
  <c r="BN187" i="31"/>
  <c r="BJ187" i="31"/>
  <c r="V187" i="31"/>
  <c r="BI187" i="31"/>
  <c r="AF187" i="31"/>
  <c r="CD187" i="31"/>
  <c r="AD187" i="31"/>
  <c r="AX189" i="31"/>
  <c r="AT189" i="31"/>
  <c r="AH189" i="31"/>
  <c r="AZ189" i="31"/>
  <c r="AV189" i="31"/>
  <c r="T189" i="31"/>
  <c r="BZ189" i="31"/>
  <c r="BV189" i="31"/>
  <c r="AL189" i="31"/>
  <c r="CB189" i="31"/>
  <c r="BX189" i="31"/>
  <c r="X189" i="31"/>
  <c r="AU189" i="31"/>
  <c r="BW189" i="31"/>
  <c r="CE189" i="31"/>
  <c r="AG189" i="31" s="1"/>
  <c r="BL196" i="31"/>
  <c r="BH196" i="31"/>
  <c r="AJ196" i="31"/>
  <c r="BN196" i="31"/>
  <c r="BJ196" i="31"/>
  <c r="V196" i="31"/>
  <c r="BI196" i="31"/>
  <c r="BU197" i="31"/>
  <c r="BQ197" i="31"/>
  <c r="AK197" i="31"/>
  <c r="BT197" i="31"/>
  <c r="BP197" i="31"/>
  <c r="AB197" i="31"/>
  <c r="BS197" i="31"/>
  <c r="BO197" i="31"/>
  <c r="W197" i="31"/>
  <c r="AP197" i="31"/>
  <c r="BR197" i="31"/>
  <c r="CA198" i="31"/>
  <c r="AF207" i="31"/>
  <c r="AE207" i="31"/>
  <c r="CD207" i="31"/>
  <c r="AD207" i="31"/>
  <c r="AE216" i="31"/>
  <c r="CD216" i="31"/>
  <c r="AD216" i="31"/>
  <c r="BG224" i="31"/>
  <c r="BC224" i="31"/>
  <c r="AI224" i="31"/>
  <c r="BD224" i="31"/>
  <c r="AN224" i="31"/>
  <c r="BB224" i="31"/>
  <c r="BF224" i="31"/>
  <c r="BA224" i="31"/>
  <c r="Z224" i="31"/>
  <c r="U224" i="31"/>
  <c r="BE224" i="31"/>
  <c r="BE233" i="31"/>
  <c r="BA233" i="31"/>
  <c r="U233" i="31"/>
  <c r="BG233" i="31"/>
  <c r="BC233" i="31"/>
  <c r="AI233" i="31"/>
  <c r="BF233" i="31"/>
  <c r="BD233" i="31"/>
  <c r="BB233" i="31"/>
  <c r="Z233" i="31"/>
  <c r="AN233" i="31"/>
  <c r="AP178" i="31"/>
  <c r="AM179" i="31"/>
  <c r="AQ179" i="31"/>
  <c r="AU179" i="31"/>
  <c r="AY179" i="31"/>
  <c r="BW179" i="31"/>
  <c r="AN180" i="31"/>
  <c r="AO182" i="31"/>
  <c r="BI182" i="31"/>
  <c r="AB183" i="31"/>
  <c r="AN183" i="31"/>
  <c r="BP183" i="31"/>
  <c r="BT183" i="31"/>
  <c r="Z187" i="31"/>
  <c r="AP187" i="31"/>
  <c r="BB187" i="31"/>
  <c r="BF187" i="31"/>
  <c r="AA188" i="31"/>
  <c r="AM188" i="31"/>
  <c r="AQ188" i="31"/>
  <c r="AU188" i="31"/>
  <c r="AY188" i="31"/>
  <c r="BK188" i="31"/>
  <c r="BW188" i="31"/>
  <c r="AB189" i="31"/>
  <c r="AN189" i="31"/>
  <c r="BP189" i="31"/>
  <c r="BT189" i="31"/>
  <c r="Y191" i="31"/>
  <c r="AC191" i="31"/>
  <c r="AO191" i="31"/>
  <c r="AW191" i="31"/>
  <c r="BI191" i="31"/>
  <c r="BY191" i="31"/>
  <c r="CC191" i="31"/>
  <c r="AG191" i="31" s="1"/>
  <c r="AB192" i="31"/>
  <c r="AN192" i="31"/>
  <c r="BP192" i="31"/>
  <c r="BT192" i="31"/>
  <c r="Z196" i="31"/>
  <c r="AP196" i="31"/>
  <c r="BB196" i="31"/>
  <c r="BF196" i="31"/>
  <c r="AA197" i="31"/>
  <c r="AI197" i="31"/>
  <c r="AM197" i="31"/>
  <c r="AQ197" i="31"/>
  <c r="AU197" i="31"/>
  <c r="AY197" i="31"/>
  <c r="BC197" i="31"/>
  <c r="BG197" i="31"/>
  <c r="BK197" i="31"/>
  <c r="BW197" i="31"/>
  <c r="AB198" i="31"/>
  <c r="AJ198" i="31"/>
  <c r="AN198" i="31"/>
  <c r="BH198" i="31"/>
  <c r="BL198" i="31"/>
  <c r="BP198" i="31"/>
  <c r="BT198" i="31"/>
  <c r="Y200" i="31"/>
  <c r="AC200" i="31"/>
  <c r="AK200" i="31"/>
  <c r="AO200" i="31"/>
  <c r="AW200" i="31"/>
  <c r="BI200" i="31"/>
  <c r="BQ200" i="31"/>
  <c r="BU200" i="31"/>
  <c r="BY200" i="31"/>
  <c r="CC200" i="31"/>
  <c r="AG200" i="31" s="1"/>
  <c r="AB201" i="31"/>
  <c r="AJ201" i="31"/>
  <c r="AN201" i="31"/>
  <c r="BB201" i="31"/>
  <c r="BG201" i="31"/>
  <c r="AB203" i="31"/>
  <c r="BN205" i="31"/>
  <c r="BJ205" i="31"/>
  <c r="V205" i="31"/>
  <c r="AA205" i="31"/>
  <c r="AQ205" i="31"/>
  <c r="BL205" i="31"/>
  <c r="BW205" i="31"/>
  <c r="BS206" i="31"/>
  <c r="BO206" i="31"/>
  <c r="W206" i="31"/>
  <c r="AB206" i="31"/>
  <c r="BR206" i="31"/>
  <c r="AZ207" i="31"/>
  <c r="AV207" i="31"/>
  <c r="T207" i="31"/>
  <c r="CB207" i="31"/>
  <c r="BX207" i="31"/>
  <c r="X207" i="31"/>
  <c r="Y207" i="31"/>
  <c r="AO207" i="31"/>
  <c r="AX207" i="31"/>
  <c r="BI207" i="31"/>
  <c r="BY207" i="31"/>
  <c r="BE209" i="31"/>
  <c r="BA209" i="31"/>
  <c r="U209" i="31"/>
  <c r="Z209" i="31"/>
  <c r="AP209" i="31"/>
  <c r="BF209" i="31"/>
  <c r="BT210" i="31"/>
  <c r="BP210" i="31"/>
  <c r="AB210" i="31"/>
  <c r="BS210" i="31"/>
  <c r="BO210" i="31"/>
  <c r="W210" i="31"/>
  <c r="AB212" i="31"/>
  <c r="X214" i="31"/>
  <c r="AM214" i="31"/>
  <c r="BL216" i="31"/>
  <c r="BH216" i="31"/>
  <c r="AJ216" i="31"/>
  <c r="BK216" i="31"/>
  <c r="AA216" i="31"/>
  <c r="BN216" i="31"/>
  <c r="BJ216" i="31"/>
  <c r="V216" i="31"/>
  <c r="AO216" i="31"/>
  <c r="BI216" i="31"/>
  <c r="BU218" i="31"/>
  <c r="BQ218" i="31"/>
  <c r="AK218" i="31"/>
  <c r="BT218" i="31"/>
  <c r="BP218" i="31"/>
  <c r="AB218" i="31"/>
  <c r="BS218" i="31"/>
  <c r="BO218" i="31"/>
  <c r="W218" i="31"/>
  <c r="BL219" i="31"/>
  <c r="BH219" i="31"/>
  <c r="AJ219" i="31"/>
  <c r="AR219" i="31" s="1"/>
  <c r="BK219" i="31"/>
  <c r="AA219" i="31"/>
  <c r="BN219" i="31"/>
  <c r="BJ219" i="31"/>
  <c r="V219" i="31"/>
  <c r="AO219" i="31"/>
  <c r="BM219" i="31"/>
  <c r="AB221" i="31"/>
  <c r="BL228" i="31"/>
  <c r="BH228" i="31"/>
  <c r="AJ228" i="31"/>
  <c r="BK228" i="31"/>
  <c r="BJ228" i="31"/>
  <c r="AO228" i="31"/>
  <c r="BN228" i="31"/>
  <c r="BI228" i="31"/>
  <c r="V228" i="31"/>
  <c r="BL232" i="31"/>
  <c r="BH232" i="31"/>
  <c r="BN232" i="31"/>
  <c r="BJ232" i="31"/>
  <c r="V232" i="31"/>
  <c r="BI232" i="31"/>
  <c r="AO232" i="31"/>
  <c r="AJ232" i="31"/>
  <c r="BM232" i="31"/>
  <c r="AG242" i="31"/>
  <c r="AF242" i="31"/>
  <c r="AN197" i="31"/>
  <c r="BD197" i="31"/>
  <c r="AO198" i="31"/>
  <c r="BI198" i="31"/>
  <c r="BM198" i="31"/>
  <c r="AP200" i="31"/>
  <c r="BR200" i="31"/>
  <c r="BL201" i="31"/>
  <c r="BH201" i="31"/>
  <c r="AO201" i="31"/>
  <c r="BI201" i="31"/>
  <c r="BN201" i="31"/>
  <c r="CD205" i="31"/>
  <c r="AD205" i="31"/>
  <c r="AX214" i="31"/>
  <c r="AT214" i="31"/>
  <c r="AH214" i="31"/>
  <c r="CC212" i="31"/>
  <c r="CD212" i="31" s="1"/>
  <c r="CC214" i="31"/>
  <c r="AW214" i="31"/>
  <c r="Y214" i="31"/>
  <c r="BZ214" i="31"/>
  <c r="BV214" i="31"/>
  <c r="AL214" i="31"/>
  <c r="BY214" i="31"/>
  <c r="AC214" i="31"/>
  <c r="CB214" i="31"/>
  <c r="BX214" i="31"/>
  <c r="AV214" i="31"/>
  <c r="CA214" i="31"/>
  <c r="AE218" i="31"/>
  <c r="AD218" i="31"/>
  <c r="CD218" i="31"/>
  <c r="BL225" i="31"/>
  <c r="BH225" i="31"/>
  <c r="AJ225" i="31"/>
  <c r="BJ225" i="31"/>
  <c r="BN225" i="31"/>
  <c r="BI225" i="31"/>
  <c r="AO225" i="31"/>
  <c r="BM225" i="31"/>
  <c r="V225" i="31"/>
  <c r="BK225" i="31"/>
  <c r="AX237" i="31"/>
  <c r="AT237" i="31"/>
  <c r="AH237" i="31"/>
  <c r="CC237" i="31"/>
  <c r="AG237" i="31" s="1"/>
  <c r="AZ237" i="31"/>
  <c r="AV237" i="31"/>
  <c r="T237" i="31"/>
  <c r="AU237" i="31"/>
  <c r="AM237" i="31"/>
  <c r="Y237" i="31"/>
  <c r="AY237" i="31"/>
  <c r="BZ237" i="31"/>
  <c r="BV237" i="31"/>
  <c r="AL237" i="31"/>
  <c r="BY237" i="31"/>
  <c r="CB237" i="31"/>
  <c r="BX237" i="31"/>
  <c r="X237" i="31"/>
  <c r="CA237" i="31"/>
  <c r="BW237" i="31"/>
  <c r="AC237" i="31"/>
  <c r="AQ237" i="31"/>
  <c r="CC246" i="31"/>
  <c r="CE246" i="31"/>
  <c r="AX246" i="31"/>
  <c r="AT246" i="31"/>
  <c r="AH246" i="31"/>
  <c r="AW246" i="31"/>
  <c r="Y246" i="31"/>
  <c r="AZ246" i="31"/>
  <c r="AV246" i="31"/>
  <c r="T246" i="31"/>
  <c r="AY246" i="31"/>
  <c r="AU246" i="31"/>
  <c r="BY246" i="31"/>
  <c r="BZ246" i="31"/>
  <c r="AL246" i="31"/>
  <c r="BX246" i="31"/>
  <c r="AC246" i="31"/>
  <c r="CB246" i="31"/>
  <c r="BW246" i="31"/>
  <c r="X246" i="31"/>
  <c r="CA246" i="31"/>
  <c r="BV246" i="31"/>
  <c r="AQ246" i="31"/>
  <c r="CD254" i="31"/>
  <c r="AD254" i="31"/>
  <c r="AF254" i="31"/>
  <c r="AE254" i="31"/>
  <c r="AP183" i="31"/>
  <c r="AN187" i="31"/>
  <c r="AO188" i="31"/>
  <c r="BI188" i="31"/>
  <c r="AP189" i="31"/>
  <c r="AM191" i="31"/>
  <c r="AQ191" i="31"/>
  <c r="AU191" i="31"/>
  <c r="AY191" i="31"/>
  <c r="BW191" i="31"/>
  <c r="AP192" i="31"/>
  <c r="AS192" i="31" s="1"/>
  <c r="AN196" i="31"/>
  <c r="U197" i="31"/>
  <c r="AO197" i="31"/>
  <c r="BA197" i="31"/>
  <c r="BI197" i="31"/>
  <c r="V198" i="31"/>
  <c r="AP198" i="31"/>
  <c r="BJ198" i="31"/>
  <c r="W200" i="31"/>
  <c r="AM200" i="31"/>
  <c r="AQ200" i="31"/>
  <c r="AU200" i="31"/>
  <c r="AY200" i="31"/>
  <c r="BO200" i="31"/>
  <c r="BW200" i="31"/>
  <c r="BT201" i="31"/>
  <c r="BP201" i="31"/>
  <c r="V201" i="31"/>
  <c r="AP201" i="31"/>
  <c r="BJ201" i="31"/>
  <c r="BO201" i="31"/>
  <c r="BU201" i="31"/>
  <c r="AH203" i="31"/>
  <c r="AX205" i="31"/>
  <c r="AT205" i="31"/>
  <c r="AH205" i="31"/>
  <c r="CC203" i="31"/>
  <c r="CD203" i="31" s="1"/>
  <c r="BZ205" i="31"/>
  <c r="BV205" i="31"/>
  <c r="AL205" i="31"/>
  <c r="X205" i="31"/>
  <c r="AC205" i="31"/>
  <c r="AY205" i="31"/>
  <c r="BY205" i="31"/>
  <c r="CE205" i="31"/>
  <c r="AF205" i="31" s="1"/>
  <c r="BG206" i="31"/>
  <c r="BC206" i="31"/>
  <c r="AI206" i="31"/>
  <c r="BE206" i="31"/>
  <c r="BL207" i="31"/>
  <c r="BH207" i="31"/>
  <c r="AJ207" i="31"/>
  <c r="V207" i="31"/>
  <c r="AA207" i="31"/>
  <c r="BK207" i="31"/>
  <c r="BU209" i="31"/>
  <c r="BQ209" i="31"/>
  <c r="AK209" i="31"/>
  <c r="BT209" i="31"/>
  <c r="W209" i="31"/>
  <c r="AB209" i="31"/>
  <c r="BS209" i="31"/>
  <c r="CE212" i="31"/>
  <c r="BF214" i="31"/>
  <c r="BB214" i="31"/>
  <c r="Z214" i="31"/>
  <c r="BE214" i="31"/>
  <c r="BA214" i="31"/>
  <c r="U214" i="31"/>
  <c r="T214" i="31"/>
  <c r="AQ214" i="31"/>
  <c r="AY214" i="31"/>
  <c r="BG214" i="31"/>
  <c r="CE214" i="31"/>
  <c r="BG215" i="31"/>
  <c r="BC215" i="31"/>
  <c r="AI215" i="31"/>
  <c r="AR215" i="31" s="1"/>
  <c r="BF215" i="31"/>
  <c r="BB215" i="31"/>
  <c r="Z215" i="31"/>
  <c r="BE215" i="31"/>
  <c r="BA215" i="31"/>
  <c r="U215" i="31"/>
  <c r="BR218" i="31"/>
  <c r="AE219" i="31"/>
  <c r="CD219" i="31"/>
  <c r="AD219" i="31"/>
  <c r="V221" i="31"/>
  <c r="U221" i="31"/>
  <c r="AX223" i="31"/>
  <c r="AT223" i="31"/>
  <c r="AH223" i="31"/>
  <c r="CC221" i="31"/>
  <c r="CD221" i="31" s="1"/>
  <c r="CC223" i="31"/>
  <c r="AG223" i="31" s="1"/>
  <c r="AW223" i="31"/>
  <c r="Y223" i="31"/>
  <c r="AZ223" i="31"/>
  <c r="AV223" i="31"/>
  <c r="T223" i="31"/>
  <c r="CE221" i="31"/>
  <c r="AE221" i="31"/>
  <c r="BZ223" i="31"/>
  <c r="BV223" i="31"/>
  <c r="AL223" i="31"/>
  <c r="BY223" i="31"/>
  <c r="AC223" i="31"/>
  <c r="CB223" i="31"/>
  <c r="BX223" i="31"/>
  <c r="X223" i="31"/>
  <c r="AM223" i="31"/>
  <c r="CA223" i="31"/>
  <c r="AA228" i="31"/>
  <c r="BM228" i="31"/>
  <c r="AF228" i="31"/>
  <c r="AE228" i="31"/>
  <c r="AD228" i="31"/>
  <c r="CD228" i="31"/>
  <c r="BK232" i="31"/>
  <c r="CD234" i="31"/>
  <c r="AD234" i="31"/>
  <c r="AE234" i="31"/>
  <c r="BS236" i="31"/>
  <c r="BO236" i="31"/>
  <c r="W236" i="31"/>
  <c r="BU236" i="31"/>
  <c r="BQ236" i="31"/>
  <c r="AK236" i="31"/>
  <c r="AB236" i="31"/>
  <c r="BT236" i="31"/>
  <c r="AP236" i="31"/>
  <c r="BR236" i="31"/>
  <c r="AW237" i="31"/>
  <c r="AO215" i="31"/>
  <c r="BI215" i="31"/>
  <c r="BM215" i="31"/>
  <c r="AP216" i="31"/>
  <c r="BR216" i="31"/>
  <c r="AM218" i="31"/>
  <c r="AQ218" i="31"/>
  <c r="AU218" i="31"/>
  <c r="AY218" i="31"/>
  <c r="BW218" i="31"/>
  <c r="CA218" i="31"/>
  <c r="CE218" i="31"/>
  <c r="AG218" i="31" s="1"/>
  <c r="AP219" i="31"/>
  <c r="BR219" i="31"/>
  <c r="AN223" i="31"/>
  <c r="BD223" i="31"/>
  <c r="BK224" i="31"/>
  <c r="AA224" i="31"/>
  <c r="BL224" i="31"/>
  <c r="BT225" i="31"/>
  <c r="BP225" i="31"/>
  <c r="AB225" i="31"/>
  <c r="W225" i="31"/>
  <c r="BR225" i="31"/>
  <c r="CC227" i="31"/>
  <c r="AW227" i="31"/>
  <c r="Y227" i="31"/>
  <c r="BY227" i="31"/>
  <c r="AC227" i="31"/>
  <c r="X227" i="31"/>
  <c r="AT227" i="31"/>
  <c r="AY227" i="31"/>
  <c r="BZ227" i="31"/>
  <c r="CE227" i="31"/>
  <c r="BT228" i="31"/>
  <c r="BP228" i="31"/>
  <c r="AB228" i="31"/>
  <c r="W228" i="31"/>
  <c r="BS228" i="31"/>
  <c r="BN234" i="31"/>
  <c r="BJ234" i="31"/>
  <c r="V234" i="31"/>
  <c r="BL234" i="31"/>
  <c r="BH234" i="31"/>
  <c r="AJ234" i="31"/>
  <c r="BK234" i="31"/>
  <c r="AX243" i="31"/>
  <c r="AT243" i="31"/>
  <c r="AH243" i="31"/>
  <c r="CC243" i="31"/>
  <c r="AG243" i="31" s="1"/>
  <c r="AW243" i="31"/>
  <c r="Y243" i="31"/>
  <c r="AZ243" i="31"/>
  <c r="AV243" i="31"/>
  <c r="T243" i="31"/>
  <c r="BZ243" i="31"/>
  <c r="BV243" i="31"/>
  <c r="AL243" i="31"/>
  <c r="BY243" i="31"/>
  <c r="AC243" i="31"/>
  <c r="CB243" i="31"/>
  <c r="BX243" i="31"/>
  <c r="X243" i="31"/>
  <c r="AM243" i="31"/>
  <c r="AU243" i="31"/>
  <c r="BG250" i="31"/>
  <c r="BC250" i="31"/>
  <c r="AI250" i="31"/>
  <c r="BD250" i="31"/>
  <c r="AN250" i="31"/>
  <c r="BB250" i="31"/>
  <c r="BF250" i="31"/>
  <c r="BA250" i="31"/>
  <c r="Z250" i="31"/>
  <c r="U250" i="31"/>
  <c r="BE250" i="31"/>
  <c r="AE251" i="31"/>
  <c r="AH248" i="31"/>
  <c r="AD251" i="31"/>
  <c r="CD251" i="31"/>
  <c r="AG254" i="31"/>
  <c r="AM210" i="31"/>
  <c r="AQ210" i="31"/>
  <c r="AU210" i="31"/>
  <c r="AY210" i="31"/>
  <c r="BW210" i="31"/>
  <c r="CA210" i="31"/>
  <c r="CE210" i="31"/>
  <c r="AG210" i="31" s="1"/>
  <c r="AO214" i="31"/>
  <c r="BI214" i="31"/>
  <c r="BM214" i="31"/>
  <c r="V215" i="31"/>
  <c r="AD215" i="31"/>
  <c r="AP215" i="31"/>
  <c r="BJ215" i="31"/>
  <c r="BN215" i="31"/>
  <c r="BR215" i="31"/>
  <c r="CD215" i="31"/>
  <c r="W216" i="31"/>
  <c r="AM216" i="31"/>
  <c r="AQ216" i="31"/>
  <c r="AU216" i="31"/>
  <c r="AY216" i="31"/>
  <c r="BO216" i="31"/>
  <c r="BS216" i="31"/>
  <c r="BW216" i="31"/>
  <c r="CA216" i="31"/>
  <c r="CE216" i="31"/>
  <c r="AG216" i="31" s="1"/>
  <c r="T218" i="31"/>
  <c r="X218" i="31"/>
  <c r="AN218" i="31"/>
  <c r="AV218" i="31"/>
  <c r="AZ218" i="31"/>
  <c r="BD218" i="31"/>
  <c r="BX218" i="31"/>
  <c r="CB218" i="31"/>
  <c r="W219" i="31"/>
  <c r="AM219" i="31"/>
  <c r="AQ219" i="31"/>
  <c r="AU219" i="31"/>
  <c r="AY219" i="31"/>
  <c r="BO219" i="31"/>
  <c r="BS219" i="31"/>
  <c r="BW219" i="31"/>
  <c r="CA219" i="31"/>
  <c r="CE219" i="31"/>
  <c r="AG219" i="31" s="1"/>
  <c r="U223" i="31"/>
  <c r="AO223" i="31"/>
  <c r="BA223" i="31"/>
  <c r="BE223" i="31"/>
  <c r="BI223" i="31"/>
  <c r="BM223" i="31"/>
  <c r="BS224" i="31"/>
  <c r="BO224" i="31"/>
  <c r="W224" i="31"/>
  <c r="V224" i="31"/>
  <c r="AB224" i="31"/>
  <c r="BH224" i="31"/>
  <c r="BM224" i="31"/>
  <c r="BR224" i="31"/>
  <c r="AZ225" i="31"/>
  <c r="AV225" i="31"/>
  <c r="T225" i="31"/>
  <c r="CB225" i="31"/>
  <c r="BX225" i="31"/>
  <c r="X225" i="31"/>
  <c r="Y225" i="31"/>
  <c r="AD225" i="31"/>
  <c r="AX225" i="31"/>
  <c r="BS225" i="31"/>
  <c r="BY225" i="31"/>
  <c r="CD225" i="31"/>
  <c r="BE227" i="31"/>
  <c r="BA227" i="31"/>
  <c r="U227" i="31"/>
  <c r="T227" i="31"/>
  <c r="Z227" i="31"/>
  <c r="AU227" i="31"/>
  <c r="AZ227" i="31"/>
  <c r="BF227" i="31"/>
  <c r="BV227" i="31"/>
  <c r="CA227" i="31"/>
  <c r="AZ228" i="31"/>
  <c r="AV228" i="31"/>
  <c r="T228" i="31"/>
  <c r="CB228" i="31"/>
  <c r="BX228" i="31"/>
  <c r="X228" i="31"/>
  <c r="Y228" i="31"/>
  <c r="AT228" i="31"/>
  <c r="AY228" i="31"/>
  <c r="BO228" i="31"/>
  <c r="BU228" i="31"/>
  <c r="BZ228" i="31"/>
  <c r="CE228" i="31"/>
  <c r="AG228" i="31" s="1"/>
  <c r="Y230" i="31"/>
  <c r="AA230" i="31" s="1"/>
  <c r="AZ232" i="31"/>
  <c r="AX232" i="31"/>
  <c r="AT232" i="31"/>
  <c r="AH232" i="31"/>
  <c r="CC230" i="31"/>
  <c r="CD230" i="31" s="1"/>
  <c r="CB232" i="31"/>
  <c r="BX232" i="31"/>
  <c r="BZ232" i="31"/>
  <c r="BV232" i="31"/>
  <c r="AL232" i="31"/>
  <c r="X232" i="31"/>
  <c r="AC232" i="31"/>
  <c r="AY232" i="31"/>
  <c r="CA232" i="31"/>
  <c r="BU233" i="31"/>
  <c r="BQ233" i="31"/>
  <c r="AK233" i="31"/>
  <c r="AR233" i="31" s="1"/>
  <c r="BS233" i="31"/>
  <c r="BO233" i="31"/>
  <c r="W233" i="31"/>
  <c r="BM234" i="31"/>
  <c r="BG236" i="31"/>
  <c r="BC236" i="31"/>
  <c r="AI236" i="31"/>
  <c r="BE236" i="31"/>
  <c r="BA236" i="31"/>
  <c r="U236" i="31"/>
  <c r="BF236" i="31"/>
  <c r="BN237" i="31"/>
  <c r="BJ237" i="31"/>
  <c r="V237" i="31"/>
  <c r="BM237" i="31"/>
  <c r="BL237" i="31"/>
  <c r="BH237" i="31"/>
  <c r="AJ237" i="31"/>
  <c r="BL241" i="31"/>
  <c r="BH241" i="31"/>
  <c r="AJ241" i="31"/>
  <c r="BK241" i="31"/>
  <c r="AA241" i="31"/>
  <c r="BN241" i="31"/>
  <c r="BJ241" i="31"/>
  <c r="V241" i="31"/>
  <c r="AQ243" i="31"/>
  <c r="AY243" i="31"/>
  <c r="BW243" i="31"/>
  <c r="BG245" i="31"/>
  <c r="BC245" i="31"/>
  <c r="AI245" i="31"/>
  <c r="BF245" i="31"/>
  <c r="BB245" i="31"/>
  <c r="Z245" i="31"/>
  <c r="BE245" i="31"/>
  <c r="BA245" i="31"/>
  <c r="U245" i="31"/>
  <c r="AG261" i="31"/>
  <c r="AP205" i="31"/>
  <c r="AM206" i="31"/>
  <c r="AQ206" i="31"/>
  <c r="AU206" i="31"/>
  <c r="AY206" i="31"/>
  <c r="BW206" i="31"/>
  <c r="AN207" i="31"/>
  <c r="AO209" i="31"/>
  <c r="BI209" i="31"/>
  <c r="T210" i="31"/>
  <c r="X210" i="31"/>
  <c r="AN210" i="31"/>
  <c r="AV210" i="31"/>
  <c r="BX210" i="31"/>
  <c r="V214" i="31"/>
  <c r="AP214" i="31"/>
  <c r="BJ214" i="31"/>
  <c r="W215" i="31"/>
  <c r="AA215" i="31"/>
  <c r="AM215" i="31"/>
  <c r="AS215" i="31" s="1"/>
  <c r="AQ215" i="31"/>
  <c r="AU215" i="31"/>
  <c r="AY215" i="31"/>
  <c r="BO215" i="31"/>
  <c r="BW215" i="31"/>
  <c r="T216" i="31"/>
  <c r="X216" i="31"/>
  <c r="AB216" i="31"/>
  <c r="AN216" i="31"/>
  <c r="AV216" i="31"/>
  <c r="BP216" i="31"/>
  <c r="BX216" i="31"/>
  <c r="U218" i="31"/>
  <c r="Y218" i="31"/>
  <c r="AC218" i="31"/>
  <c r="AO218" i="31"/>
  <c r="AW218" i="31"/>
  <c r="BA218" i="31"/>
  <c r="BI218" i="31"/>
  <c r="T219" i="31"/>
  <c r="X219" i="31"/>
  <c r="AB219" i="31"/>
  <c r="AN219" i="31"/>
  <c r="AV219" i="31"/>
  <c r="BP219" i="31"/>
  <c r="BX219" i="31"/>
  <c r="V223" i="31"/>
  <c r="Z223" i="31"/>
  <c r="AP223" i="31"/>
  <c r="BB223" i="31"/>
  <c r="BJ223" i="31"/>
  <c r="CE224" i="31"/>
  <c r="AY224" i="31"/>
  <c r="AU224" i="31"/>
  <c r="AM224" i="31"/>
  <c r="CA224" i="31"/>
  <c r="BW224" i="31"/>
  <c r="AQ224" i="31"/>
  <c r="X224" i="31"/>
  <c r="AC224" i="31"/>
  <c r="AH224" i="31"/>
  <c r="AR224" i="31" s="1"/>
  <c r="AX224" i="31"/>
  <c r="BI224" i="31"/>
  <c r="BN224" i="31"/>
  <c r="BT224" i="31"/>
  <c r="BY224" i="31"/>
  <c r="CD224" i="31"/>
  <c r="AE225" i="31"/>
  <c r="AK225" i="31"/>
  <c r="AP225" i="31"/>
  <c r="AT225" i="31"/>
  <c r="AY225" i="31"/>
  <c r="BO225" i="31"/>
  <c r="BU225" i="31"/>
  <c r="BZ225" i="31"/>
  <c r="CE225" i="31"/>
  <c r="AL227" i="31"/>
  <c r="AR227" i="31" s="1"/>
  <c r="AQ227" i="31"/>
  <c r="AV227" i="31"/>
  <c r="BB227" i="31"/>
  <c r="BG227" i="31"/>
  <c r="BW227" i="31"/>
  <c r="CB227" i="31"/>
  <c r="AK228" i="31"/>
  <c r="AR228" i="31" s="1"/>
  <c r="AP228" i="31"/>
  <c r="AU228" i="31"/>
  <c r="BQ228" i="31"/>
  <c r="BV228" i="31"/>
  <c r="CA228" i="31"/>
  <c r="CE230" i="31"/>
  <c r="BD232" i="31"/>
  <c r="BF232" i="31"/>
  <c r="BB232" i="31"/>
  <c r="Z232" i="31"/>
  <c r="T232" i="31"/>
  <c r="Y232" i="31"/>
  <c r="AU232" i="31"/>
  <c r="BA232" i="31"/>
  <c r="CC232" i="31"/>
  <c r="AG232" i="31" s="1"/>
  <c r="BP233" i="31"/>
  <c r="AX234" i="31"/>
  <c r="AT234" i="31"/>
  <c r="AH234" i="31"/>
  <c r="AZ234" i="31"/>
  <c r="AV234" i="31"/>
  <c r="T234" i="31"/>
  <c r="BZ234" i="31"/>
  <c r="BV234" i="31"/>
  <c r="AL234" i="31"/>
  <c r="CB234" i="31"/>
  <c r="BX234" i="31"/>
  <c r="X234" i="31"/>
  <c r="AO234" i="31"/>
  <c r="AU234" i="31"/>
  <c r="BW234" i="31"/>
  <c r="CE234" i="31"/>
  <c r="BU242" i="31"/>
  <c r="BQ242" i="31"/>
  <c r="AK242" i="31"/>
  <c r="BT242" i="31"/>
  <c r="BP242" i="31"/>
  <c r="AB242" i="31"/>
  <c r="BS242" i="31"/>
  <c r="BO242" i="31"/>
  <c r="W242" i="31"/>
  <c r="AP242" i="31"/>
  <c r="BR242" i="31"/>
  <c r="CA243" i="31"/>
  <c r="AN245" i="31"/>
  <c r="BL251" i="31"/>
  <c r="BH251" i="31"/>
  <c r="AJ251" i="31"/>
  <c r="BK251" i="31"/>
  <c r="BJ251" i="31"/>
  <c r="AO251" i="31"/>
  <c r="BN251" i="31"/>
  <c r="BI251" i="31"/>
  <c r="V251" i="31"/>
  <c r="BM251" i="31"/>
  <c r="BU252" i="31"/>
  <c r="BQ252" i="31"/>
  <c r="AK252" i="31"/>
  <c r="BS252" i="31"/>
  <c r="BO252" i="31"/>
  <c r="W252" i="31"/>
  <c r="BT252" i="31"/>
  <c r="AB252" i="31"/>
  <c r="BR252" i="31"/>
  <c r="AP252" i="31"/>
  <c r="BP252" i="31"/>
  <c r="BN254" i="31"/>
  <c r="BJ254" i="31"/>
  <c r="V254" i="31"/>
  <c r="BL254" i="31"/>
  <c r="BH254" i="31"/>
  <c r="AJ254" i="31"/>
  <c r="BM254" i="31"/>
  <c r="AO254" i="31"/>
  <c r="AA254" i="31"/>
  <c r="BK254" i="31"/>
  <c r="BU255" i="31"/>
  <c r="BQ255" i="31"/>
  <c r="AK255" i="31"/>
  <c r="BS255" i="31"/>
  <c r="BO255" i="31"/>
  <c r="W255" i="31"/>
  <c r="AB255" i="31"/>
  <c r="BT255" i="31"/>
  <c r="AP255" i="31"/>
  <c r="BR255" i="31"/>
  <c r="BP255" i="31"/>
  <c r="BS269" i="31"/>
  <c r="BO269" i="31"/>
  <c r="W269" i="31"/>
  <c r="BR269" i="31"/>
  <c r="BU269" i="31"/>
  <c r="BQ269" i="31"/>
  <c r="AK269" i="31"/>
  <c r="AB269" i="31"/>
  <c r="AP269" i="31"/>
  <c r="BT269" i="31"/>
  <c r="AN225" i="31"/>
  <c r="AO227" i="31"/>
  <c r="BI227" i="31"/>
  <c r="AN228" i="31"/>
  <c r="AP232" i="31"/>
  <c r="AA233" i="31"/>
  <c r="AM233" i="31"/>
  <c r="AQ233" i="31"/>
  <c r="AU233" i="31"/>
  <c r="AY233" i="31"/>
  <c r="BK233" i="31"/>
  <c r="BW233" i="31"/>
  <c r="AB234" i="31"/>
  <c r="AN234" i="31"/>
  <c r="BP234" i="31"/>
  <c r="BT234" i="31"/>
  <c r="Y236" i="31"/>
  <c r="AC236" i="31"/>
  <c r="AO236" i="31"/>
  <c r="AW236" i="31"/>
  <c r="BI236" i="31"/>
  <c r="BY236" i="31"/>
  <c r="CC236" i="31"/>
  <c r="AG236" i="31" s="1"/>
  <c r="AB237" i="31"/>
  <c r="AN237" i="31"/>
  <c r="BP237" i="31"/>
  <c r="BT237" i="31"/>
  <c r="CC239" i="31"/>
  <c r="CD239" i="31" s="1"/>
  <c r="Z241" i="31"/>
  <c r="AH241" i="31"/>
  <c r="AL241" i="31"/>
  <c r="AP241" i="31"/>
  <c r="AT241" i="31"/>
  <c r="AX241" i="31"/>
  <c r="BB241" i="31"/>
  <c r="BF241" i="31"/>
  <c r="BV241" i="31"/>
  <c r="BZ241" i="31"/>
  <c r="AA242" i="31"/>
  <c r="AI242" i="31"/>
  <c r="AM242" i="31"/>
  <c r="AQ242" i="31"/>
  <c r="AU242" i="31"/>
  <c r="AY242" i="31"/>
  <c r="BC242" i="31"/>
  <c r="BG242" i="31"/>
  <c r="BK242" i="31"/>
  <c r="BW242" i="31"/>
  <c r="AB243" i="31"/>
  <c r="AJ243" i="31"/>
  <c r="AN243" i="31"/>
  <c r="BH243" i="31"/>
  <c r="BL243" i="31"/>
  <c r="BP243" i="31"/>
  <c r="BT243" i="31"/>
  <c r="Y245" i="31"/>
  <c r="AC245" i="31"/>
  <c r="AK245" i="31"/>
  <c r="AO245" i="31"/>
  <c r="AW245" i="31"/>
  <c r="BI245" i="31"/>
  <c r="BQ245" i="31"/>
  <c r="BU245" i="31"/>
  <c r="BY245" i="31"/>
  <c r="CC245" i="31"/>
  <c r="AG245" i="31" s="1"/>
  <c r="AB246" i="31"/>
  <c r="AJ246" i="31"/>
  <c r="AN246" i="31"/>
  <c r="BH246" i="31"/>
  <c r="BL246" i="31"/>
  <c r="BK250" i="31"/>
  <c r="AA250" i="31"/>
  <c r="AK250" i="31"/>
  <c r="AP250" i="31"/>
  <c r="BL250" i="31"/>
  <c r="BT251" i="31"/>
  <c r="BP251" i="31"/>
  <c r="AB251" i="31"/>
  <c r="W251" i="31"/>
  <c r="AC251" i="31"/>
  <c r="AH251" i="31"/>
  <c r="AM251" i="31"/>
  <c r="BS251" i="31"/>
  <c r="Z252" i="31"/>
  <c r="AN252" i="31"/>
  <c r="Y254" i="31"/>
  <c r="AM254" i="31"/>
  <c r="AU254" i="31"/>
  <c r="Z255" i="31"/>
  <c r="AN255" i="31"/>
  <c r="AG259" i="31"/>
  <c r="AF259" i="31"/>
  <c r="AE260" i="31"/>
  <c r="CD260" i="31"/>
  <c r="AD260" i="31"/>
  <c r="AH257" i="31"/>
  <c r="AM241" i="31"/>
  <c r="AQ241" i="31"/>
  <c r="AU241" i="31"/>
  <c r="AY241" i="31"/>
  <c r="BW241" i="31"/>
  <c r="CA241" i="31"/>
  <c r="CE241" i="31"/>
  <c r="AN242" i="31"/>
  <c r="BD242" i="31"/>
  <c r="AO243" i="31"/>
  <c r="BI243" i="31"/>
  <c r="BM243" i="31"/>
  <c r="AP245" i="31"/>
  <c r="BR245" i="31"/>
  <c r="AO246" i="31"/>
  <c r="BI246" i="31"/>
  <c r="BN246" i="31"/>
  <c r="BS250" i="31"/>
  <c r="BO250" i="31"/>
  <c r="W250" i="31"/>
  <c r="AB250" i="31"/>
  <c r="BR250" i="31"/>
  <c r="AZ251" i="31"/>
  <c r="AV251" i="31"/>
  <c r="T251" i="31"/>
  <c r="CB251" i="31"/>
  <c r="BX251" i="31"/>
  <c r="X251" i="31"/>
  <c r="Y251" i="31"/>
  <c r="AT251" i="31"/>
  <c r="AY251" i="31"/>
  <c r="BZ251" i="31"/>
  <c r="CE251" i="31"/>
  <c r="AF251" i="31" s="1"/>
  <c r="BE252" i="31"/>
  <c r="BA252" i="31"/>
  <c r="U252" i="31"/>
  <c r="BG252" i="31"/>
  <c r="BC252" i="31"/>
  <c r="AI252" i="31"/>
  <c r="BD252" i="31"/>
  <c r="AX254" i="31"/>
  <c r="AT254" i="31"/>
  <c r="AH254" i="31"/>
  <c r="AZ254" i="31"/>
  <c r="AV254" i="31"/>
  <c r="T254" i="31"/>
  <c r="BZ254" i="31"/>
  <c r="BV254" i="31"/>
  <c r="AL254" i="31"/>
  <c r="CB254" i="31"/>
  <c r="BX254" i="31"/>
  <c r="X254" i="31"/>
  <c r="AW254" i="31"/>
  <c r="BY254" i="31"/>
  <c r="BE255" i="31"/>
  <c r="BA255" i="31"/>
  <c r="U255" i="31"/>
  <c r="BG255" i="31"/>
  <c r="BC255" i="31"/>
  <c r="AI255" i="31"/>
  <c r="BF255" i="31"/>
  <c r="BG259" i="31"/>
  <c r="BC259" i="31"/>
  <c r="AI259" i="31"/>
  <c r="BF259" i="31"/>
  <c r="BB259" i="31"/>
  <c r="Z259" i="31"/>
  <c r="BE259" i="31"/>
  <c r="BA259" i="31"/>
  <c r="U259" i="31"/>
  <c r="BL260" i="31"/>
  <c r="BH260" i="31"/>
  <c r="AJ260" i="31"/>
  <c r="BK260" i="31"/>
  <c r="AA260" i="31"/>
  <c r="BN260" i="31"/>
  <c r="BJ260" i="31"/>
  <c r="V260" i="31"/>
  <c r="BI260" i="31"/>
  <c r="BF264" i="31"/>
  <c r="BB264" i="31"/>
  <c r="Z264" i="31"/>
  <c r="BD264" i="31"/>
  <c r="AN264" i="31"/>
  <c r="AI264" i="31"/>
  <c r="BC264" i="31"/>
  <c r="BG264" i="31"/>
  <c r="BA264" i="31"/>
  <c r="U264" i="31"/>
  <c r="AO233" i="31"/>
  <c r="BI233" i="31"/>
  <c r="AP234" i="31"/>
  <c r="AM236" i="31"/>
  <c r="AQ236" i="31"/>
  <c r="AU236" i="31"/>
  <c r="AY236" i="31"/>
  <c r="BW236" i="31"/>
  <c r="AP237" i="31"/>
  <c r="AE239" i="31"/>
  <c r="CE239" i="31"/>
  <c r="T241" i="31"/>
  <c r="X241" i="31"/>
  <c r="AN241" i="31"/>
  <c r="AV241" i="31"/>
  <c r="BX241" i="31"/>
  <c r="U242" i="31"/>
  <c r="AO242" i="31"/>
  <c r="BA242" i="31"/>
  <c r="BI242" i="31"/>
  <c r="V243" i="31"/>
  <c r="AP243" i="31"/>
  <c r="BJ243" i="31"/>
  <c r="W245" i="31"/>
  <c r="AM245" i="31"/>
  <c r="AQ245" i="31"/>
  <c r="AU245" i="31"/>
  <c r="AY245" i="31"/>
  <c r="BO245" i="31"/>
  <c r="BW245" i="31"/>
  <c r="BU246" i="31"/>
  <c r="BQ246" i="31"/>
  <c r="V246" i="31"/>
  <c r="AP246" i="31"/>
  <c r="BJ246" i="31"/>
  <c r="BO246" i="31"/>
  <c r="BT246" i="31"/>
  <c r="BT250" i="31"/>
  <c r="CD250" i="31"/>
  <c r="AU251" i="31"/>
  <c r="BV251" i="31"/>
  <c r="CA251" i="31"/>
  <c r="BF252" i="31"/>
  <c r="AQ254" i="31"/>
  <c r="AY254" i="31"/>
  <c r="CA254" i="31"/>
  <c r="BM260" i="31"/>
  <c r="BR261" i="31"/>
  <c r="BS261" i="31"/>
  <c r="AK261" i="31"/>
  <c r="BQ261" i="31"/>
  <c r="AB261" i="31"/>
  <c r="BU261" i="31"/>
  <c r="BP261" i="31"/>
  <c r="W261" i="31"/>
  <c r="BO261" i="31"/>
  <c r="BG263" i="31"/>
  <c r="BC263" i="31"/>
  <c r="AI263" i="31"/>
  <c r="BD263" i="31"/>
  <c r="AN263" i="31"/>
  <c r="BB263" i="31"/>
  <c r="BF263" i="31"/>
  <c r="BA263" i="31"/>
  <c r="Z263" i="31"/>
  <c r="U263" i="31"/>
  <c r="BE263" i="31"/>
  <c r="BU272" i="31"/>
  <c r="BQ272" i="31"/>
  <c r="AK272" i="31"/>
  <c r="BT272" i="31"/>
  <c r="BP272" i="31"/>
  <c r="AB272" i="31"/>
  <c r="BS272" i="31"/>
  <c r="BO272" i="31"/>
  <c r="W272" i="31"/>
  <c r="BR272" i="31"/>
  <c r="AP272" i="31"/>
  <c r="V275" i="31"/>
  <c r="U275" i="31"/>
  <c r="AM252" i="31"/>
  <c r="AQ252" i="31"/>
  <c r="AU252" i="31"/>
  <c r="AY252" i="31"/>
  <c r="BW252" i="31"/>
  <c r="CA252" i="31"/>
  <c r="CE252" i="31"/>
  <c r="AG252" i="31" s="1"/>
  <c r="AN254" i="31"/>
  <c r="BD254" i="31"/>
  <c r="AM255" i="31"/>
  <c r="AQ255" i="31"/>
  <c r="AU255" i="31"/>
  <c r="AY255" i="31"/>
  <c r="BW255" i="31"/>
  <c r="CA255" i="31"/>
  <c r="CE255" i="31"/>
  <c r="AK259" i="31"/>
  <c r="AO259" i="31"/>
  <c r="BI259" i="31"/>
  <c r="BM259" i="31"/>
  <c r="BQ259" i="31"/>
  <c r="BU259" i="31"/>
  <c r="AH260" i="31"/>
  <c r="AL260" i="31"/>
  <c r="AP260" i="31"/>
  <c r="AT260" i="31"/>
  <c r="AX260" i="31"/>
  <c r="BR260" i="31"/>
  <c r="BV260" i="31"/>
  <c r="BZ260" i="31"/>
  <c r="BZ261" i="31"/>
  <c r="BV261" i="31"/>
  <c r="AI261" i="31"/>
  <c r="AM261" i="31"/>
  <c r="AQ261" i="31"/>
  <c r="AU261" i="31"/>
  <c r="AY261" i="31"/>
  <c r="BC261" i="31"/>
  <c r="BG261" i="31"/>
  <c r="CA261" i="31"/>
  <c r="BK263" i="31"/>
  <c r="AA263" i="31"/>
  <c r="AF263" i="31"/>
  <c r="AK263" i="31"/>
  <c r="AP263" i="31"/>
  <c r="BL263" i="31"/>
  <c r="BN264" i="31"/>
  <c r="BJ264" i="31"/>
  <c r="V264" i="31"/>
  <c r="AA264" i="31"/>
  <c r="BL264" i="31"/>
  <c r="BN268" i="31"/>
  <c r="BJ268" i="31"/>
  <c r="V268" i="31"/>
  <c r="BL268" i="31"/>
  <c r="BH268" i="31"/>
  <c r="AJ268" i="31"/>
  <c r="BM268" i="31"/>
  <c r="CD268" i="31"/>
  <c r="AD268" i="31"/>
  <c r="AF268" i="31"/>
  <c r="Z269" i="31"/>
  <c r="AN269" i="31"/>
  <c r="AO270" i="31"/>
  <c r="AG272" i="31"/>
  <c r="AF272" i="31"/>
  <c r="Z275" i="31"/>
  <c r="Y275" i="31"/>
  <c r="W278" i="31"/>
  <c r="AP259" i="31"/>
  <c r="BR259" i="31"/>
  <c r="AM260" i="31"/>
  <c r="AQ260" i="31"/>
  <c r="AU260" i="31"/>
  <c r="AY260" i="31"/>
  <c r="BW260" i="31"/>
  <c r="CA260" i="31"/>
  <c r="CE260" i="31"/>
  <c r="AG260" i="31" s="1"/>
  <c r="AN261" i="31"/>
  <c r="BD261" i="31"/>
  <c r="BS263" i="31"/>
  <c r="BO263" i="31"/>
  <c r="W263" i="31"/>
  <c r="AB263" i="31"/>
  <c r="BR263" i="31"/>
  <c r="BH264" i="31"/>
  <c r="BM264" i="31"/>
  <c r="CD264" i="31"/>
  <c r="AD264" i="31"/>
  <c r="BG269" i="31"/>
  <c r="BC269" i="31"/>
  <c r="AI269" i="31"/>
  <c r="BE269" i="31"/>
  <c r="BA269" i="31"/>
  <c r="U269" i="31"/>
  <c r="BF269" i="31"/>
  <c r="BL270" i="31"/>
  <c r="BH270" i="31"/>
  <c r="AJ270" i="31"/>
  <c r="BK270" i="31"/>
  <c r="AA270" i="31"/>
  <c r="BN270" i="31"/>
  <c r="BJ270" i="31"/>
  <c r="V270" i="31"/>
  <c r="BM270" i="31"/>
  <c r="AE270" i="31"/>
  <c r="CD270" i="31"/>
  <c r="AD270" i="31"/>
  <c r="BT278" i="31"/>
  <c r="BP278" i="31"/>
  <c r="AB278" i="31"/>
  <c r="BR278" i="31"/>
  <c r="BQ278" i="31"/>
  <c r="AP278" i="31"/>
  <c r="AK278" i="31"/>
  <c r="BU278" i="31"/>
  <c r="BO278" i="31"/>
  <c r="AM250" i="31"/>
  <c r="AQ250" i="31"/>
  <c r="AU250" i="31"/>
  <c r="AY250" i="31"/>
  <c r="BW250" i="31"/>
  <c r="AN251" i="31"/>
  <c r="Y252" i="31"/>
  <c r="AC252" i="31"/>
  <c r="AO252" i="31"/>
  <c r="AW252" i="31"/>
  <c r="BI252" i="31"/>
  <c r="Z254" i="31"/>
  <c r="AP254" i="31"/>
  <c r="BB254" i="31"/>
  <c r="Y255" i="31"/>
  <c r="AC255" i="31"/>
  <c r="AO255" i="31"/>
  <c r="AW255" i="31"/>
  <c r="BI255" i="31"/>
  <c r="W259" i="31"/>
  <c r="AA259" i="31"/>
  <c r="AM259" i="31"/>
  <c r="AQ259" i="31"/>
  <c r="AU259" i="31"/>
  <c r="AY259" i="31"/>
  <c r="BO259" i="31"/>
  <c r="BW259" i="31"/>
  <c r="T260" i="31"/>
  <c r="X260" i="31"/>
  <c r="AB260" i="31"/>
  <c r="AN260" i="31"/>
  <c r="AV260" i="31"/>
  <c r="BP260" i="31"/>
  <c r="BX260" i="31"/>
  <c r="U261" i="31"/>
  <c r="Y261" i="31"/>
  <c r="AC261" i="31"/>
  <c r="AO261" i="31"/>
  <c r="AW261" i="31"/>
  <c r="BA261" i="31"/>
  <c r="BI261" i="31"/>
  <c r="BM261" i="31"/>
  <c r="BX261" i="31"/>
  <c r="BI263" i="31"/>
  <c r="BN263" i="31"/>
  <c r="BT263" i="31"/>
  <c r="CD263" i="31"/>
  <c r="AX264" i="31"/>
  <c r="AT264" i="31"/>
  <c r="AH264" i="31"/>
  <c r="BZ264" i="31"/>
  <c r="BV264" i="31"/>
  <c r="AL264" i="31"/>
  <c r="X264" i="31"/>
  <c r="AC264" i="31"/>
  <c r="AY264" i="31"/>
  <c r="BI264" i="31"/>
  <c r="BY264" i="31"/>
  <c r="CE264" i="31"/>
  <c r="AX268" i="31"/>
  <c r="AT268" i="31"/>
  <c r="AH268" i="31"/>
  <c r="AZ268" i="31"/>
  <c r="AV268" i="31"/>
  <c r="T268" i="31"/>
  <c r="CE266" i="31"/>
  <c r="AE266" i="31"/>
  <c r="BZ268" i="31"/>
  <c r="BV268" i="31"/>
  <c r="AL268" i="31"/>
  <c r="CB268" i="31"/>
  <c r="BX268" i="31"/>
  <c r="X268" i="31"/>
  <c r="AO268" i="31"/>
  <c r="AW268" i="31"/>
  <c r="BI268" i="31"/>
  <c r="BY268" i="31"/>
  <c r="BL273" i="31"/>
  <c r="BH273" i="31"/>
  <c r="AJ273" i="31"/>
  <c r="BK273" i="31"/>
  <c r="AA273" i="31"/>
  <c r="BN273" i="31"/>
  <c r="BJ273" i="31"/>
  <c r="V273" i="31"/>
  <c r="BI273" i="31"/>
  <c r="CE277" i="31"/>
  <c r="AY277" i="31"/>
  <c r="AU277" i="31"/>
  <c r="AZ277" i="31"/>
  <c r="AT277" i="31"/>
  <c r="AH277" i="31"/>
  <c r="CC275" i="31"/>
  <c r="CD275" i="31" s="1"/>
  <c r="AX277" i="31"/>
  <c r="Y277" i="31"/>
  <c r="CC277" i="31"/>
  <c r="AW277" i="31"/>
  <c r="T277" i="31"/>
  <c r="CE275" i="31"/>
  <c r="AE275" i="31"/>
  <c r="CA277" i="31"/>
  <c r="BW277" i="31"/>
  <c r="BZ277" i="31"/>
  <c r="AL277" i="31"/>
  <c r="BY277" i="31"/>
  <c r="AC277" i="31"/>
  <c r="BX277" i="31"/>
  <c r="X277" i="31"/>
  <c r="AQ277" i="31"/>
  <c r="BV277" i="31"/>
  <c r="CE279" i="31"/>
  <c r="AY279" i="31"/>
  <c r="AU279" i="31"/>
  <c r="AM279" i="31"/>
  <c r="CC279" i="31"/>
  <c r="AW279" i="31"/>
  <c r="Y279" i="31"/>
  <c r="AZ279" i="31"/>
  <c r="AX279" i="31"/>
  <c r="AV279" i="31"/>
  <c r="AH279" i="31"/>
  <c r="T279" i="31"/>
  <c r="AM263" i="31"/>
  <c r="AQ263" i="31"/>
  <c r="AU263" i="31"/>
  <c r="AY263" i="31"/>
  <c r="BW263" i="31"/>
  <c r="AP264" i="31"/>
  <c r="AB268" i="31"/>
  <c r="AN268" i="31"/>
  <c r="BP268" i="31"/>
  <c r="BT268" i="31"/>
  <c r="Y269" i="31"/>
  <c r="AC269" i="31"/>
  <c r="AO269" i="31"/>
  <c r="AW269" i="31"/>
  <c r="BI269" i="31"/>
  <c r="BY269" i="31"/>
  <c r="CC269" i="31"/>
  <c r="Z270" i="31"/>
  <c r="AH270" i="31"/>
  <c r="AL270" i="31"/>
  <c r="AP270" i="31"/>
  <c r="AT270" i="31"/>
  <c r="AX270" i="31"/>
  <c r="BB270" i="31"/>
  <c r="BF270" i="31"/>
  <c r="BV270" i="31"/>
  <c r="BZ270" i="31"/>
  <c r="AA272" i="31"/>
  <c r="AI272" i="31"/>
  <c r="AM272" i="31"/>
  <c r="AQ272" i="31"/>
  <c r="AU272" i="31"/>
  <c r="AY272" i="31"/>
  <c r="BC272" i="31"/>
  <c r="BG272" i="31"/>
  <c r="BK272" i="31"/>
  <c r="BW272" i="31"/>
  <c r="Z273" i="31"/>
  <c r="AH273" i="31"/>
  <c r="AL273" i="31"/>
  <c r="AP273" i="31"/>
  <c r="AT273" i="31"/>
  <c r="AX273" i="31"/>
  <c r="BB273" i="31"/>
  <c r="BF273" i="31"/>
  <c r="BV273" i="31"/>
  <c r="BZ273" i="31"/>
  <c r="BG277" i="31"/>
  <c r="BC277" i="31"/>
  <c r="AB277" i="31"/>
  <c r="AJ277" i="31"/>
  <c r="AN277" i="31"/>
  <c r="BB277" i="31"/>
  <c r="BH277" i="31"/>
  <c r="BM277" i="31"/>
  <c r="BR277" i="31"/>
  <c r="AZ278" i="31"/>
  <c r="AV278" i="31"/>
  <c r="T278" i="31"/>
  <c r="CB278" i="31"/>
  <c r="BX278" i="31"/>
  <c r="X278" i="31"/>
  <c r="Y278" i="31"/>
  <c r="AO278" i="31"/>
  <c r="AT278" i="31"/>
  <c r="AY278" i="31"/>
  <c r="BJ278" i="31"/>
  <c r="BZ278" i="31"/>
  <c r="CE278" i="31"/>
  <c r="BG279" i="31"/>
  <c r="BC279" i="31"/>
  <c r="AI279" i="31"/>
  <c r="BE279" i="31"/>
  <c r="BA279" i="31"/>
  <c r="U279" i="31"/>
  <c r="AP279" i="31"/>
  <c r="BD279" i="31"/>
  <c r="BR279" i="31"/>
  <c r="AZ281" i="31"/>
  <c r="AV281" i="31"/>
  <c r="T281" i="31"/>
  <c r="AX281" i="31"/>
  <c r="AT281" i="31"/>
  <c r="AH281" i="31"/>
  <c r="CB281" i="31"/>
  <c r="BX281" i="31"/>
  <c r="X281" i="31"/>
  <c r="BZ281" i="31"/>
  <c r="BV281" i="31"/>
  <c r="AL281" i="31"/>
  <c r="AA281" i="31"/>
  <c r="AO281" i="31"/>
  <c r="AW281" i="31"/>
  <c r="BY281" i="31"/>
  <c r="BG282" i="31"/>
  <c r="BC282" i="31"/>
  <c r="AI282" i="31"/>
  <c r="BF282" i="31"/>
  <c r="BB282" i="31"/>
  <c r="Z282" i="31"/>
  <c r="BE282" i="31"/>
  <c r="BA282" i="31"/>
  <c r="U282" i="31"/>
  <c r="AM270" i="31"/>
  <c r="AQ270" i="31"/>
  <c r="AU270" i="31"/>
  <c r="AY270" i="31"/>
  <c r="BW270" i="31"/>
  <c r="CA270" i="31"/>
  <c r="CE270" i="31"/>
  <c r="AF270" i="31" s="1"/>
  <c r="AN272" i="31"/>
  <c r="BD272" i="31"/>
  <c r="BH272" i="31"/>
  <c r="BL272" i="31"/>
  <c r="AM273" i="31"/>
  <c r="AQ273" i="31"/>
  <c r="AU273" i="31"/>
  <c r="AY273" i="31"/>
  <c r="BC273" i="31"/>
  <c r="BG273" i="31"/>
  <c r="BW273" i="31"/>
  <c r="CA273" i="31"/>
  <c r="CE273" i="31"/>
  <c r="AK277" i="31"/>
  <c r="AO277" i="31"/>
  <c r="BI277" i="31"/>
  <c r="BN277" i="31"/>
  <c r="BV278" i="31"/>
  <c r="CA278" i="31"/>
  <c r="AB279" i="31"/>
  <c r="BF279" i="31"/>
  <c r="AQ281" i="31"/>
  <c r="AY281" i="31"/>
  <c r="CA281" i="31"/>
  <c r="AN282" i="31"/>
  <c r="AP268" i="31"/>
  <c r="AM269" i="31"/>
  <c r="AQ269" i="31"/>
  <c r="AU269" i="31"/>
  <c r="AY269" i="31"/>
  <c r="BW269" i="31"/>
  <c r="T270" i="31"/>
  <c r="X270" i="31"/>
  <c r="AN270" i="31"/>
  <c r="AV270" i="31"/>
  <c r="BX270" i="31"/>
  <c r="U272" i="31"/>
  <c r="AO272" i="31"/>
  <c r="BA272" i="31"/>
  <c r="BI272" i="31"/>
  <c r="T273" i="31"/>
  <c r="X273" i="31"/>
  <c r="AN273" i="31"/>
  <c r="AV273" i="31"/>
  <c r="BX273" i="31"/>
  <c r="BS277" i="31"/>
  <c r="BO277" i="31"/>
  <c r="V277" i="31"/>
  <c r="AP277" i="31"/>
  <c r="BJ277" i="31"/>
  <c r="BP277" i="31"/>
  <c r="BU277" i="31"/>
  <c r="BL278" i="31"/>
  <c r="BH278" i="31"/>
  <c r="AJ278" i="31"/>
  <c r="V278" i="31"/>
  <c r="AA278" i="31"/>
  <c r="BM278" i="31"/>
  <c r="CC278" i="31"/>
  <c r="BS279" i="31"/>
  <c r="BO279" i="31"/>
  <c r="W279" i="31"/>
  <c r="BU279" i="31"/>
  <c r="BQ279" i="31"/>
  <c r="AK279" i="31"/>
  <c r="BL281" i="31"/>
  <c r="BH281" i="31"/>
  <c r="AJ281" i="31"/>
  <c r="BN281" i="31"/>
  <c r="BJ281" i="31"/>
  <c r="V281" i="31"/>
  <c r="AC281" i="31"/>
  <c r="BI281" i="31"/>
  <c r="CC281" i="31"/>
  <c r="AG281" i="31" s="1"/>
  <c r="AE282" i="31"/>
  <c r="AD282" i="31"/>
  <c r="CD282" i="31"/>
  <c r="AN278" i="31"/>
  <c r="AS278" i="31" s="1"/>
  <c r="AC279" i="31"/>
  <c r="AO279" i="31"/>
  <c r="BI279" i="31"/>
  <c r="BY279" i="31"/>
  <c r="Z281" i="31"/>
  <c r="AP281" i="31"/>
  <c r="BB281" i="31"/>
  <c r="BF281" i="31"/>
  <c r="Y282" i="31"/>
  <c r="AC282" i="31"/>
  <c r="AK282" i="31"/>
  <c r="AO282" i="31"/>
  <c r="AW282" i="31"/>
  <c r="BI282" i="31"/>
  <c r="BQ282" i="31"/>
  <c r="BU282" i="31"/>
  <c r="BY282" i="31"/>
  <c r="BU286" i="31"/>
  <c r="BQ286" i="31"/>
  <c r="AK286" i="31"/>
  <c r="BT286" i="31"/>
  <c r="BP286" i="31"/>
  <c r="BS286" i="31"/>
  <c r="BO286" i="31"/>
  <c r="W286" i="31"/>
  <c r="AN286" i="31"/>
  <c r="AY287" i="31"/>
  <c r="BG288" i="31"/>
  <c r="BC288" i="31"/>
  <c r="AI288" i="31"/>
  <c r="BF288" i="31"/>
  <c r="BB288" i="31"/>
  <c r="Z288" i="31"/>
  <c r="BE288" i="31"/>
  <c r="BA288" i="31"/>
  <c r="U288" i="31"/>
  <c r="AP282" i="31"/>
  <c r="BR282" i="31"/>
  <c r="AE286" i="31"/>
  <c r="BL290" i="31"/>
  <c r="BH290" i="31"/>
  <c r="AJ290" i="31"/>
  <c r="BK290" i="31"/>
  <c r="AA290" i="31"/>
  <c r="BN290" i="31"/>
  <c r="BJ290" i="31"/>
  <c r="V290" i="31"/>
  <c r="AO290" i="31"/>
  <c r="AQ279" i="31"/>
  <c r="BW279" i="31"/>
  <c r="AN281" i="31"/>
  <c r="W282" i="31"/>
  <c r="AM282" i="31"/>
  <c r="AQ282" i="31"/>
  <c r="AU282" i="31"/>
  <c r="AY282" i="31"/>
  <c r="BO282" i="31"/>
  <c r="BW282" i="31"/>
  <c r="CB282" i="31"/>
  <c r="BE286" i="31"/>
  <c r="BA286" i="31"/>
  <c r="U286" i="31"/>
  <c r="BG286" i="31"/>
  <c r="BC286" i="31"/>
  <c r="AI286" i="31"/>
  <c r="AB286" i="31"/>
  <c r="BR286" i="31"/>
  <c r="AX287" i="31"/>
  <c r="AT287" i="31"/>
  <c r="AH287" i="31"/>
  <c r="CC287" i="31"/>
  <c r="AG287" i="31" s="1"/>
  <c r="AW287" i="31"/>
  <c r="Y287" i="31"/>
  <c r="AZ287" i="31"/>
  <c r="AV287" i="31"/>
  <c r="T287" i="31"/>
  <c r="BZ287" i="31"/>
  <c r="BV287" i="31"/>
  <c r="AL287" i="31"/>
  <c r="BY287" i="31"/>
  <c r="AC287" i="31"/>
  <c r="CB287" i="31"/>
  <c r="BX287" i="31"/>
  <c r="X287" i="31"/>
  <c r="AQ287" i="31"/>
  <c r="BW287" i="31"/>
  <c r="BI290" i="31"/>
  <c r="AA286" i="31"/>
  <c r="AM286" i="31"/>
  <c r="AQ286" i="31"/>
  <c r="AU286" i="31"/>
  <c r="AY286" i="31"/>
  <c r="BK286" i="31"/>
  <c r="BW286" i="31"/>
  <c r="CA286" i="31"/>
  <c r="CE286" i="31"/>
  <c r="AF286" i="31" s="1"/>
  <c r="AB287" i="31"/>
  <c r="AJ287" i="31"/>
  <c r="AN287" i="31"/>
  <c r="BD287" i="31"/>
  <c r="BH287" i="31"/>
  <c r="BL287" i="31"/>
  <c r="BP287" i="31"/>
  <c r="BT287" i="31"/>
  <c r="Y288" i="31"/>
  <c r="AC288" i="31"/>
  <c r="AK288" i="31"/>
  <c r="AO288" i="31"/>
  <c r="AW288" i="31"/>
  <c r="BI288" i="31"/>
  <c r="BM288" i="31"/>
  <c r="BQ288" i="31"/>
  <c r="BU288" i="31"/>
  <c r="BY288" i="31"/>
  <c r="CC288" i="31"/>
  <c r="AG288" i="31" s="1"/>
  <c r="Z290" i="31"/>
  <c r="AH290" i="31"/>
  <c r="AL290" i="31"/>
  <c r="AP290" i="31"/>
  <c r="AT290" i="31"/>
  <c r="AX290" i="31"/>
  <c r="BB290" i="31"/>
  <c r="BF290" i="31"/>
  <c r="BR290" i="31"/>
  <c r="BV290" i="31"/>
  <c r="BZ290" i="31"/>
  <c r="Y291" i="31"/>
  <c r="AC291" i="31"/>
  <c r="AK291" i="31"/>
  <c r="AO291" i="31"/>
  <c r="AW291" i="31"/>
  <c r="BI291" i="31"/>
  <c r="BM291" i="31"/>
  <c r="BQ291" i="31"/>
  <c r="BU291" i="31"/>
  <c r="BY291" i="31"/>
  <c r="CC291" i="31"/>
  <c r="AO287" i="31"/>
  <c r="BA287" i="31"/>
  <c r="BE287" i="31"/>
  <c r="BI287" i="31"/>
  <c r="BM287" i="31"/>
  <c r="BQ287" i="31"/>
  <c r="BU287" i="31"/>
  <c r="AH288" i="31"/>
  <c r="AL288" i="31"/>
  <c r="AP288" i="31"/>
  <c r="AT288" i="31"/>
  <c r="AX288" i="31"/>
  <c r="BJ288" i="31"/>
  <c r="BN288" i="31"/>
  <c r="BR288" i="31"/>
  <c r="BV288" i="31"/>
  <c r="BZ288" i="31"/>
  <c r="W290" i="31"/>
  <c r="AI290" i="31"/>
  <c r="AM290" i="31"/>
  <c r="AQ290" i="31"/>
  <c r="AU290" i="31"/>
  <c r="AY290" i="31"/>
  <c r="BC290" i="31"/>
  <c r="BG290" i="31"/>
  <c r="BO290" i="31"/>
  <c r="BS290" i="31"/>
  <c r="BW290" i="31"/>
  <c r="CA290" i="31"/>
  <c r="CE290" i="31"/>
  <c r="V291" i="31"/>
  <c r="AH291" i="31"/>
  <c r="AL291" i="31"/>
  <c r="AP291" i="31"/>
  <c r="AT291" i="31"/>
  <c r="AX291" i="31"/>
  <c r="BJ291" i="31"/>
  <c r="BN291" i="31"/>
  <c r="BR291" i="31"/>
  <c r="BV291" i="31"/>
  <c r="BZ291" i="31"/>
  <c r="Y286" i="31"/>
  <c r="AC286" i="31"/>
  <c r="AO286" i="31"/>
  <c r="AW286" i="31"/>
  <c r="BI286" i="31"/>
  <c r="V287" i="31"/>
  <c r="Z287" i="31"/>
  <c r="AP287" i="31"/>
  <c r="BB287" i="31"/>
  <c r="BJ287" i="31"/>
  <c r="W288" i="31"/>
  <c r="AA288" i="31"/>
  <c r="AM288" i="31"/>
  <c r="AQ288" i="31"/>
  <c r="AU288" i="31"/>
  <c r="AY288" i="31"/>
  <c r="BO288" i="31"/>
  <c r="BW288" i="31"/>
  <c r="T290" i="31"/>
  <c r="X290" i="31"/>
  <c r="AB290" i="31"/>
  <c r="AN290" i="31"/>
  <c r="AV290" i="31"/>
  <c r="BP290" i="31"/>
  <c r="BX290" i="31"/>
  <c r="W291" i="31"/>
  <c r="AA291" i="31"/>
  <c r="AM291" i="31"/>
  <c r="AQ291" i="31"/>
  <c r="AU291" i="31"/>
  <c r="AY291" i="31"/>
  <c r="BO291" i="31"/>
  <c r="BW291" i="31"/>
  <c r="AG291" i="31" l="1"/>
  <c r="AS260" i="31"/>
  <c r="AD241" i="31"/>
  <c r="AS164" i="31"/>
  <c r="AH77" i="31"/>
  <c r="AR21" i="31"/>
  <c r="AR12" i="31"/>
  <c r="AK14" i="31"/>
  <c r="AG80" i="31"/>
  <c r="AE152" i="31"/>
  <c r="AD152" i="31"/>
  <c r="AE197" i="31"/>
  <c r="AD197" i="31"/>
  <c r="AR242" i="31"/>
  <c r="CD241" i="31"/>
  <c r="AG197" i="31"/>
  <c r="AR173" i="31"/>
  <c r="AS160" i="31"/>
  <c r="AS143" i="31"/>
  <c r="AS102" i="31"/>
  <c r="AR128" i="31"/>
  <c r="AS107" i="31"/>
  <c r="AR44" i="31"/>
  <c r="AS11" i="31"/>
  <c r="AF80" i="31"/>
  <c r="AD36" i="31"/>
  <c r="AG34" i="31"/>
  <c r="AB59" i="32"/>
  <c r="AE62" i="31"/>
  <c r="AD62" i="31"/>
  <c r="AE47" i="31"/>
  <c r="AD47" i="31"/>
  <c r="AE116" i="31"/>
  <c r="AD116" i="31"/>
  <c r="AR236" i="31"/>
  <c r="AE171" i="31"/>
  <c r="AR119" i="31"/>
  <c r="AR89" i="31"/>
  <c r="AR61" i="31"/>
  <c r="CD36" i="31"/>
  <c r="AF17" i="31"/>
  <c r="AB23" i="32"/>
  <c r="AG269" i="31"/>
  <c r="AS205" i="31"/>
  <c r="AS277" i="31"/>
  <c r="CD273" i="31"/>
  <c r="AF241" i="31"/>
  <c r="AR206" i="31"/>
  <c r="AG201" i="31"/>
  <c r="AR98" i="31"/>
  <c r="AK95" i="31"/>
  <c r="AE36" i="31"/>
  <c r="AR16" i="31"/>
  <c r="AF45" i="31"/>
  <c r="CD197" i="31"/>
  <c r="AG250" i="31"/>
  <c r="AE233" i="31"/>
  <c r="AD233" i="31"/>
  <c r="AG138" i="31"/>
  <c r="AD273" i="31"/>
  <c r="AG273" i="31"/>
  <c r="AR269" i="31"/>
  <c r="AR255" i="31"/>
  <c r="AR179" i="31"/>
  <c r="AF36" i="31"/>
  <c r="CC14" i="32"/>
  <c r="CD14" i="32" s="1"/>
  <c r="CC41" i="32"/>
  <c r="CD41" i="32" s="1"/>
  <c r="AD171" i="31"/>
  <c r="AE173" i="31"/>
  <c r="AG173" i="31"/>
  <c r="CD125" i="31"/>
  <c r="AD125" i="31"/>
  <c r="AG16" i="31"/>
  <c r="AD16" i="31"/>
  <c r="AA59" i="31"/>
  <c r="AS281" i="31"/>
  <c r="AS272" i="31"/>
  <c r="AS268" i="31"/>
  <c r="AR254" i="31"/>
  <c r="AS165" i="31"/>
  <c r="AS152" i="31"/>
  <c r="AS119" i="31"/>
  <c r="AR143" i="31"/>
  <c r="AS129" i="31"/>
  <c r="AH122" i="31"/>
  <c r="AR115" i="31"/>
  <c r="AS97" i="31"/>
  <c r="AF135" i="31"/>
  <c r="AS26" i="31"/>
  <c r="AS88" i="31"/>
  <c r="AS71" i="31"/>
  <c r="AR57" i="31"/>
  <c r="AE272" i="31"/>
  <c r="CD272" i="31"/>
  <c r="AD272" i="31"/>
  <c r="AE206" i="31"/>
  <c r="AD206" i="31"/>
  <c r="CD206" i="31"/>
  <c r="AF206" i="31"/>
  <c r="AE179" i="31"/>
  <c r="CD179" i="31"/>
  <c r="AD179" i="31"/>
  <c r="AG179" i="31"/>
  <c r="AE165" i="31"/>
  <c r="AD165" i="31"/>
  <c r="CD165" i="31"/>
  <c r="AF165" i="31"/>
  <c r="AE143" i="31"/>
  <c r="CD143" i="31"/>
  <c r="AD143" i="31"/>
  <c r="AE162" i="31"/>
  <c r="CD162" i="31"/>
  <c r="AF162" i="31"/>
  <c r="AD162" i="31"/>
  <c r="AG162" i="31"/>
  <c r="AE71" i="31"/>
  <c r="AD71" i="31"/>
  <c r="AD38" i="31"/>
  <c r="CD38" i="31"/>
  <c r="AE98" i="31"/>
  <c r="AF98" i="31"/>
  <c r="CD98" i="31"/>
  <c r="AD98" i="31"/>
  <c r="AE89" i="31"/>
  <c r="AF89" i="31"/>
  <c r="AD89" i="31"/>
  <c r="CD89" i="31"/>
  <c r="AE8" i="31"/>
  <c r="AD8" i="31"/>
  <c r="AF8" i="31"/>
  <c r="CD8" i="31"/>
  <c r="AE7" i="31"/>
  <c r="AF7" i="31"/>
  <c r="CD17" i="31"/>
  <c r="AE17" i="31"/>
  <c r="AD17" i="31"/>
  <c r="AK5" i="31"/>
  <c r="AR287" i="31"/>
  <c r="AS223" i="31"/>
  <c r="AS178" i="31"/>
  <c r="AR291" i="31"/>
  <c r="AS290" i="31"/>
  <c r="AR290" i="31"/>
  <c r="AS287" i="31"/>
  <c r="AR286" i="31"/>
  <c r="AN284" i="31" s="1"/>
  <c r="AR278" i="31"/>
  <c r="AS269" i="31"/>
  <c r="AR272" i="31"/>
  <c r="AS250" i="31"/>
  <c r="W275" i="31"/>
  <c r="AS264" i="31"/>
  <c r="AF260" i="31"/>
  <c r="AR251" i="31"/>
  <c r="AR241" i="31"/>
  <c r="AS227" i="31"/>
  <c r="AS224" i="31"/>
  <c r="AR245" i="31"/>
  <c r="AS218" i="31"/>
  <c r="W221" i="31"/>
  <c r="AR205" i="31"/>
  <c r="AS200" i="31"/>
  <c r="AG246" i="31"/>
  <c r="AR214" i="31"/>
  <c r="AS232" i="31"/>
  <c r="AR197" i="31"/>
  <c r="AH185" i="31"/>
  <c r="AR191" i="31"/>
  <c r="AR188" i="31"/>
  <c r="AR174" i="31"/>
  <c r="AR160" i="31"/>
  <c r="AR137" i="31"/>
  <c r="AS83" i="31"/>
  <c r="AS66" i="31"/>
  <c r="AR75" i="31"/>
  <c r="AG74" i="31"/>
  <c r="AS74" i="31"/>
  <c r="AR66" i="31"/>
  <c r="AR43" i="31"/>
  <c r="AR29" i="31"/>
  <c r="AS16" i="31"/>
  <c r="AR101" i="31"/>
  <c r="AF99" i="31"/>
  <c r="AR92" i="31"/>
  <c r="AR83" i="31"/>
  <c r="AR62" i="31"/>
  <c r="AR47" i="31"/>
  <c r="AK50" i="31"/>
  <c r="AG282" i="31"/>
  <c r="AE252" i="31"/>
  <c r="CD252" i="31"/>
  <c r="AD252" i="31"/>
  <c r="AE259" i="31"/>
  <c r="CD259" i="31"/>
  <c r="AD259" i="31"/>
  <c r="AE250" i="31"/>
  <c r="AD250" i="31"/>
  <c r="AE224" i="31"/>
  <c r="AD224" i="31"/>
  <c r="AE215" i="31"/>
  <c r="AF215" i="31"/>
  <c r="AE188" i="31"/>
  <c r="CD188" i="31"/>
  <c r="AD188" i="31"/>
  <c r="AG206" i="31"/>
  <c r="AG171" i="31"/>
  <c r="AF171" i="31"/>
  <c r="AG165" i="31"/>
  <c r="AG153" i="31"/>
  <c r="AG143" i="31"/>
  <c r="AG120" i="31"/>
  <c r="AG117" i="31"/>
  <c r="AG111" i="31"/>
  <c r="AE134" i="31"/>
  <c r="AD134" i="31"/>
  <c r="AG134" i="31"/>
  <c r="AG108" i="31"/>
  <c r="AG98" i="31"/>
  <c r="AG89" i="31"/>
  <c r="AE80" i="31"/>
  <c r="AD80" i="31"/>
  <c r="AE54" i="31"/>
  <c r="CD54" i="31"/>
  <c r="AD54" i="31"/>
  <c r="AF9" i="31"/>
  <c r="AD9" i="31"/>
  <c r="CD9" i="31"/>
  <c r="AE12" i="31"/>
  <c r="CD12" i="31"/>
  <c r="AD12" i="31"/>
  <c r="AG8" i="31"/>
  <c r="AG7" i="31"/>
  <c r="AA221" i="31"/>
  <c r="AA104" i="31"/>
  <c r="W104" i="31"/>
  <c r="CC32" i="32"/>
  <c r="CD32" i="32" s="1"/>
  <c r="AB32" i="32"/>
  <c r="AE5" i="32"/>
  <c r="AR282" i="31"/>
  <c r="AS263" i="31"/>
  <c r="AR277" i="31"/>
  <c r="AG255" i="31"/>
  <c r="AF255" i="31"/>
  <c r="AG290" i="31"/>
  <c r="AF290" i="31"/>
  <c r="AS291" i="31"/>
  <c r="AR273" i="31"/>
  <c r="AR268" i="31"/>
  <c r="AR264" i="31"/>
  <c r="AS259" i="31"/>
  <c r="AA275" i="31"/>
  <c r="AS255" i="31"/>
  <c r="AR259" i="31"/>
  <c r="AK257" i="31"/>
  <c r="AS254" i="31"/>
  <c r="AS242" i="31"/>
  <c r="AR142" i="31"/>
  <c r="AS30" i="31"/>
  <c r="AS34" i="31"/>
  <c r="AS286" i="31"/>
  <c r="AQ284" i="31" s="1"/>
  <c r="AS183" i="31"/>
  <c r="AG278" i="31"/>
  <c r="AS245" i="31"/>
  <c r="AG81" i="31"/>
  <c r="AF81" i="31"/>
  <c r="AQ14" i="31"/>
  <c r="AG38" i="31"/>
  <c r="AK32" i="31"/>
  <c r="AF30" i="31"/>
  <c r="AG30" i="31"/>
  <c r="AK41" i="31"/>
  <c r="AF38" i="31"/>
  <c r="AS246" i="31"/>
  <c r="AS282" i="31"/>
  <c r="AQ275" i="31" s="1"/>
  <c r="AH284" i="31"/>
  <c r="AS273" i="31"/>
  <c r="AQ266" i="31" s="1"/>
  <c r="AR281" i="31"/>
  <c r="AG279" i="31"/>
  <c r="AR260" i="31"/>
  <c r="AF273" i="31"/>
  <c r="AF252" i="31"/>
  <c r="AG234" i="31"/>
  <c r="AF234" i="31"/>
  <c r="AK230" i="31"/>
  <c r="AG225" i="31"/>
  <c r="AF225" i="31"/>
  <c r="AK221" i="31"/>
  <c r="AS182" i="31"/>
  <c r="AH149" i="31"/>
  <c r="AG155" i="31"/>
  <c r="AS138" i="31"/>
  <c r="AS101" i="31"/>
  <c r="AR74" i="31"/>
  <c r="AF48" i="31"/>
  <c r="AR232" i="31"/>
  <c r="AS237" i="31"/>
  <c r="AN212" i="31"/>
  <c r="AS188" i="31"/>
  <c r="AR182" i="31"/>
  <c r="AF210" i="31"/>
  <c r="AR209" i="31"/>
  <c r="AN203" i="31" s="1"/>
  <c r="AR187" i="31"/>
  <c r="AA266" i="31"/>
  <c r="AR201" i="31"/>
  <c r="AR192" i="31"/>
  <c r="AR178" i="31"/>
  <c r="AS174" i="31"/>
  <c r="AS170" i="31"/>
  <c r="AS147" i="31"/>
  <c r="AS151" i="31"/>
  <c r="AS161" i="31"/>
  <c r="AR152" i="31"/>
  <c r="AS134" i="31"/>
  <c r="AR120" i="31"/>
  <c r="AS110" i="31"/>
  <c r="AG137" i="31"/>
  <c r="AR134" i="31"/>
  <c r="AG129" i="31"/>
  <c r="AR129" i="31"/>
  <c r="AS125" i="31"/>
  <c r="AS89" i="31"/>
  <c r="AS43" i="31"/>
  <c r="AS93" i="31"/>
  <c r="AS8" i="31"/>
  <c r="AQ5" i="31" s="1"/>
  <c r="AR107" i="31"/>
  <c r="AR88" i="31"/>
  <c r="AG84" i="31"/>
  <c r="AS53" i="31"/>
  <c r="AR106" i="31"/>
  <c r="AR97" i="31"/>
  <c r="AG92" i="31"/>
  <c r="AS84" i="31"/>
  <c r="AS57" i="31"/>
  <c r="AR53" i="31"/>
  <c r="W41" i="31"/>
  <c r="AG27" i="31"/>
  <c r="AG25" i="31"/>
  <c r="AK23" i="31"/>
  <c r="AF21" i="31"/>
  <c r="AE21" i="31"/>
  <c r="AD21" i="31"/>
  <c r="CD21" i="31"/>
  <c r="AR20" i="31"/>
  <c r="AN14" i="31" s="1"/>
  <c r="AD11" i="31"/>
  <c r="AH5" i="31"/>
  <c r="CD11" i="31"/>
  <c r="AE11" i="31"/>
  <c r="AF11" i="31"/>
  <c r="AR7" i="31"/>
  <c r="AN5" i="31" s="1"/>
  <c r="AG21" i="31"/>
  <c r="AG35" i="31"/>
  <c r="AS236" i="31"/>
  <c r="AS206" i="31"/>
  <c r="AR250" i="31"/>
  <c r="AR223" i="31"/>
  <c r="AN221" i="31" s="1"/>
  <c r="AF219" i="31"/>
  <c r="AS214" i="31"/>
  <c r="AQ212" i="31" s="1"/>
  <c r="AS197" i="31"/>
  <c r="AS179" i="31"/>
  <c r="AR200" i="31"/>
  <c r="AS209" i="31"/>
  <c r="AR196" i="31"/>
  <c r="AN194" i="31" s="1"/>
  <c r="AR183" i="31"/>
  <c r="AK185" i="31"/>
  <c r="AR165" i="31"/>
  <c r="AR156" i="31"/>
  <c r="AS137" i="31"/>
  <c r="AR161" i="31"/>
  <c r="AR151" i="31"/>
  <c r="AN149" i="31" s="1"/>
  <c r="AS111" i="31"/>
  <c r="AR111" i="31"/>
  <c r="AS92" i="31"/>
  <c r="AF156" i="31"/>
  <c r="AR133" i="31"/>
  <c r="AS124" i="31"/>
  <c r="AQ122" i="31" s="1"/>
  <c r="AF161" i="31"/>
  <c r="AR138" i="31"/>
  <c r="AR125" i="31"/>
  <c r="AS116" i="31"/>
  <c r="AG119" i="31"/>
  <c r="AR93" i="31"/>
  <c r="AR80" i="31"/>
  <c r="AS35" i="31"/>
  <c r="AS79" i="31"/>
  <c r="AS65" i="31"/>
  <c r="AS44" i="31"/>
  <c r="AS39" i="31"/>
  <c r="AR35" i="31"/>
  <c r="AR30" i="31"/>
  <c r="AN23" i="31" s="1"/>
  <c r="AS61" i="31"/>
  <c r="AR84" i="31"/>
  <c r="AR71" i="31"/>
  <c r="AR70" i="31"/>
  <c r="AN68" i="31" s="1"/>
  <c r="AS62" i="31"/>
  <c r="AR48" i="31"/>
  <c r="AN41" i="31" s="1"/>
  <c r="AS47" i="31"/>
  <c r="AF72" i="31"/>
  <c r="AH59" i="31"/>
  <c r="AF53" i="31"/>
  <c r="AF27" i="31"/>
  <c r="AE27" i="31"/>
  <c r="AF26" i="31"/>
  <c r="CD26" i="31"/>
  <c r="AE26" i="31"/>
  <c r="AH23" i="31"/>
  <c r="AD26" i="31"/>
  <c r="AS25" i="31"/>
  <c r="AE18" i="31"/>
  <c r="CD18" i="31"/>
  <c r="AD18" i="31"/>
  <c r="AH14" i="31"/>
  <c r="AF18" i="31"/>
  <c r="AG26" i="31"/>
  <c r="AR263" i="31"/>
  <c r="AS241" i="31"/>
  <c r="AS251" i="31"/>
  <c r="AS233" i="31"/>
  <c r="AQ230" i="31" s="1"/>
  <c r="AS219" i="31"/>
  <c r="AS210" i="31"/>
  <c r="AG227" i="31"/>
  <c r="AS191" i="31"/>
  <c r="AR246" i="31"/>
  <c r="AN239" i="31" s="1"/>
  <c r="AR237" i="31"/>
  <c r="AF218" i="31"/>
  <c r="AF216" i="31"/>
  <c r="AS173" i="31"/>
  <c r="AG209" i="31"/>
  <c r="AG182" i="31"/>
  <c r="AS201" i="31"/>
  <c r="AS196" i="31"/>
  <c r="AS187" i="31"/>
  <c r="AS169" i="31"/>
  <c r="AF189" i="31"/>
  <c r="AR170" i="31"/>
  <c r="AN167" i="31" s="1"/>
  <c r="AR164" i="31"/>
  <c r="AS155" i="31"/>
  <c r="AR147" i="31"/>
  <c r="AS146" i="31"/>
  <c r="AS120" i="31"/>
  <c r="AR102" i="31"/>
  <c r="AS115" i="31"/>
  <c r="AQ113" i="31" s="1"/>
  <c r="AS142" i="31"/>
  <c r="AS133" i="31"/>
  <c r="AG128" i="31"/>
  <c r="AR116" i="31"/>
  <c r="AS80" i="31"/>
  <c r="AR79" i="31"/>
  <c r="AN77" i="31" s="1"/>
  <c r="AG75" i="31"/>
  <c r="AS56" i="31"/>
  <c r="AS75" i="31"/>
  <c r="AR65" i="31"/>
  <c r="AN59" i="31" s="1"/>
  <c r="AR56" i="31"/>
  <c r="AS52" i="31"/>
  <c r="AQ50" i="31" s="1"/>
  <c r="AR39" i="31"/>
  <c r="AS29" i="31"/>
  <c r="AF90" i="31"/>
  <c r="AS70" i="31"/>
  <c r="AS48" i="31"/>
  <c r="AS38" i="31"/>
  <c r="AK140" i="31"/>
  <c r="AF126" i="31"/>
  <c r="AS106" i="31"/>
  <c r="AR34" i="31"/>
  <c r="AN32" i="31" s="1"/>
  <c r="AG11" i="31"/>
  <c r="AE291" i="31"/>
  <c r="CD291" i="31"/>
  <c r="AD291" i="31"/>
  <c r="AF291" i="31"/>
  <c r="AE288" i="31"/>
  <c r="CD288" i="31"/>
  <c r="AD288" i="31"/>
  <c r="AF288" i="31"/>
  <c r="AG286" i="31"/>
  <c r="AK284" i="31"/>
  <c r="CD287" i="31"/>
  <c r="AD287" i="31"/>
  <c r="AF287" i="31"/>
  <c r="AE287" i="31"/>
  <c r="AF281" i="31"/>
  <c r="CD281" i="31"/>
  <c r="AD281" i="31"/>
  <c r="AE281" i="31"/>
  <c r="AF278" i="31"/>
  <c r="AE278" i="31"/>
  <c r="AD278" i="31"/>
  <c r="CD278" i="31"/>
  <c r="AG270" i="31"/>
  <c r="AK266" i="31"/>
  <c r="AE269" i="31"/>
  <c r="CD269" i="31"/>
  <c r="AF269" i="31"/>
  <c r="AD269" i="31"/>
  <c r="AH266" i="31"/>
  <c r="AE279" i="31"/>
  <c r="CD279" i="31"/>
  <c r="AD279" i="31"/>
  <c r="AF279" i="31"/>
  <c r="AD277" i="31"/>
  <c r="CD277" i="31"/>
  <c r="AH275" i="31"/>
  <c r="AF277" i="31"/>
  <c r="AE277" i="31"/>
  <c r="AK275" i="31"/>
  <c r="AG277" i="31"/>
  <c r="AG264" i="31"/>
  <c r="AF264" i="31"/>
  <c r="AG251" i="31"/>
  <c r="AK248" i="31"/>
  <c r="AK239" i="31"/>
  <c r="AG241" i="31"/>
  <c r="AE245" i="31"/>
  <c r="CD245" i="31"/>
  <c r="AD245" i="31"/>
  <c r="AF245" i="31"/>
  <c r="AE236" i="31"/>
  <c r="CD236" i="31"/>
  <c r="AF236" i="31"/>
  <c r="AD236" i="31"/>
  <c r="CD232" i="31"/>
  <c r="AD232" i="31"/>
  <c r="AE232" i="31"/>
  <c r="AH230" i="31"/>
  <c r="AF232" i="31"/>
  <c r="AG224" i="31"/>
  <c r="AF224" i="31"/>
  <c r="CD243" i="31"/>
  <c r="AD243" i="31"/>
  <c r="AF243" i="31"/>
  <c r="AE243" i="31"/>
  <c r="AH239" i="31"/>
  <c r="AF227" i="31"/>
  <c r="AE227" i="31"/>
  <c r="AD227" i="31"/>
  <c r="CD227" i="31"/>
  <c r="CD223" i="31"/>
  <c r="AD223" i="31"/>
  <c r="AH221" i="31"/>
  <c r="AF223" i="31"/>
  <c r="AE223" i="31"/>
  <c r="AK212" i="31"/>
  <c r="AG214" i="31"/>
  <c r="AK203" i="31"/>
  <c r="AG205" i="31"/>
  <c r="AD246" i="31"/>
  <c r="CD246" i="31"/>
  <c r="AF246" i="31"/>
  <c r="AE246" i="31"/>
  <c r="CD237" i="31"/>
  <c r="AD237" i="31"/>
  <c r="AF237" i="31"/>
  <c r="AE237" i="31"/>
  <c r="CD214" i="31"/>
  <c r="AD214" i="31"/>
  <c r="AH212" i="31"/>
  <c r="AF214" i="31"/>
  <c r="AE214" i="31"/>
  <c r="AE200" i="31"/>
  <c r="CD200" i="31"/>
  <c r="AD200" i="31"/>
  <c r="AF200" i="31"/>
  <c r="AE191" i="31"/>
  <c r="CD191" i="31"/>
  <c r="AF191" i="31"/>
  <c r="AD191" i="31"/>
  <c r="CD192" i="31"/>
  <c r="AD192" i="31"/>
  <c r="AF192" i="31"/>
  <c r="AE192" i="31"/>
  <c r="CD183" i="31"/>
  <c r="AD183" i="31"/>
  <c r="AF183" i="31"/>
  <c r="AE183" i="31"/>
  <c r="AF209" i="31"/>
  <c r="AE209" i="31"/>
  <c r="CD209" i="31"/>
  <c r="AD209" i="31"/>
  <c r="CD198" i="31"/>
  <c r="AD198" i="31"/>
  <c r="AF198" i="31"/>
  <c r="AE198" i="31"/>
  <c r="AF196" i="31"/>
  <c r="CD196" i="31"/>
  <c r="AD196" i="31"/>
  <c r="AE196" i="31"/>
  <c r="AH194" i="31"/>
  <c r="AK194" i="31"/>
  <c r="AG196" i="31"/>
  <c r="AE182" i="31"/>
  <c r="CD182" i="31"/>
  <c r="AF182" i="31"/>
  <c r="AD182" i="31"/>
  <c r="AH176" i="31"/>
  <c r="AD201" i="31"/>
  <c r="CD201" i="31"/>
  <c r="AF201" i="31"/>
  <c r="AE201" i="31"/>
  <c r="AK176" i="31"/>
  <c r="AG178" i="31"/>
  <c r="AF174" i="31"/>
  <c r="CD174" i="31"/>
  <c r="AE174" i="31"/>
  <c r="AD174" i="31"/>
  <c r="AG170" i="31"/>
  <c r="AK167" i="31"/>
  <c r="AF169" i="31"/>
  <c r="AE169" i="31"/>
  <c r="CD169" i="31"/>
  <c r="AD169" i="31"/>
  <c r="AH167" i="31"/>
  <c r="AG160" i="31"/>
  <c r="AK158" i="31"/>
  <c r="AH158" i="31"/>
  <c r="AE160" i="31"/>
  <c r="AD160" i="31"/>
  <c r="CD160" i="31"/>
  <c r="AF160" i="31"/>
  <c r="AG151" i="31"/>
  <c r="AK149" i="31"/>
  <c r="AF155" i="31"/>
  <c r="AE155" i="31"/>
  <c r="CD155" i="31"/>
  <c r="AD155" i="31"/>
  <c r="AF146" i="31"/>
  <c r="AE146" i="31"/>
  <c r="CD146" i="31"/>
  <c r="AD146" i="31"/>
  <c r="AE137" i="31"/>
  <c r="CD137" i="31"/>
  <c r="AF137" i="31"/>
  <c r="AD137" i="31"/>
  <c r="AF142" i="31"/>
  <c r="CD142" i="31"/>
  <c r="AD142" i="31"/>
  <c r="AE142" i="31"/>
  <c r="AH140" i="31"/>
  <c r="AF129" i="31"/>
  <c r="AE129" i="31"/>
  <c r="AD129" i="31"/>
  <c r="CD129" i="31"/>
  <c r="AK131" i="31"/>
  <c r="AG133" i="31"/>
  <c r="AG124" i="31"/>
  <c r="AK122" i="31"/>
  <c r="AG115" i="31"/>
  <c r="AK113" i="31"/>
  <c r="CD144" i="31"/>
  <c r="AD144" i="31"/>
  <c r="AF144" i="31"/>
  <c r="AE144" i="31"/>
  <c r="CD128" i="31"/>
  <c r="AF128" i="31"/>
  <c r="AE128" i="31"/>
  <c r="AD128" i="31"/>
  <c r="AF119" i="31"/>
  <c r="AE119" i="31"/>
  <c r="CD119" i="31"/>
  <c r="AD119" i="31"/>
  <c r="AF110" i="31"/>
  <c r="AE110" i="31"/>
  <c r="CD110" i="31"/>
  <c r="AD110" i="31"/>
  <c r="AE101" i="31"/>
  <c r="CD101" i="31"/>
  <c r="AD101" i="31"/>
  <c r="AH95" i="31"/>
  <c r="AF101" i="31"/>
  <c r="AE92" i="31"/>
  <c r="AD92" i="31"/>
  <c r="CD92" i="31"/>
  <c r="AF92" i="31"/>
  <c r="AF84" i="31"/>
  <c r="AE84" i="31"/>
  <c r="AD84" i="31"/>
  <c r="CD84" i="31"/>
  <c r="AK77" i="31"/>
  <c r="AG79" i="31"/>
  <c r="AE74" i="31"/>
  <c r="AD74" i="31"/>
  <c r="CD74" i="31"/>
  <c r="AF74" i="31"/>
  <c r="CD93" i="31"/>
  <c r="AD93" i="31"/>
  <c r="AF93" i="31"/>
  <c r="AE93" i="31"/>
  <c r="AK86" i="31"/>
  <c r="AG88" i="31"/>
  <c r="AF75" i="31"/>
  <c r="AD75" i="31"/>
  <c r="CD75" i="31"/>
  <c r="AE75" i="31"/>
  <c r="AG70" i="31"/>
  <c r="AK68" i="31"/>
  <c r="AE66" i="31"/>
  <c r="CD66" i="31"/>
  <c r="AD66" i="31"/>
  <c r="AF66" i="31"/>
  <c r="AE63" i="31"/>
  <c r="CD63" i="31"/>
  <c r="AD63" i="31"/>
  <c r="AF63" i="31"/>
  <c r="AG61" i="31"/>
  <c r="AK59" i="31"/>
  <c r="AE56" i="31"/>
  <c r="CD56" i="31"/>
  <c r="AD56" i="31"/>
  <c r="AF56" i="31"/>
  <c r="AE43" i="31"/>
  <c r="CD43" i="31"/>
  <c r="AD43" i="31"/>
  <c r="AH41" i="31"/>
  <c r="AF43" i="31"/>
  <c r="AE35" i="31"/>
  <c r="CD35" i="31"/>
  <c r="AD35" i="31"/>
  <c r="AE30" i="31"/>
  <c r="CD30" i="31"/>
  <c r="AD30" i="31"/>
  <c r="AH104" i="31"/>
  <c r="AF106" i="31"/>
  <c r="CD106" i="31"/>
  <c r="AD106" i="31"/>
  <c r="AE106" i="31"/>
  <c r="CD83" i="31"/>
  <c r="AF83" i="31"/>
  <c r="AE83" i="31"/>
  <c r="AD83" i="31"/>
  <c r="AF65" i="31"/>
  <c r="AE65" i="31"/>
  <c r="CD65" i="31"/>
  <c r="AD65" i="31"/>
  <c r="AF52" i="31"/>
  <c r="AE52" i="31"/>
  <c r="CD52" i="31"/>
  <c r="AD52" i="31"/>
  <c r="AH50" i="31"/>
  <c r="AF44" i="31"/>
  <c r="AE44" i="31"/>
  <c r="CD44" i="31"/>
  <c r="AD44" i="31"/>
  <c r="CD34" i="31"/>
  <c r="AD34" i="31"/>
  <c r="AH32" i="31"/>
  <c r="AF34" i="31"/>
  <c r="CD27" i="31"/>
  <c r="AD27" i="31"/>
  <c r="AQ68" i="31" l="1"/>
  <c r="AN113" i="31"/>
  <c r="AQ239" i="31"/>
  <c r="AQ104" i="31"/>
  <c r="AQ167" i="31"/>
  <c r="AN248" i="31"/>
  <c r="AQ176" i="31"/>
  <c r="AQ158" i="31"/>
  <c r="AQ95" i="31"/>
  <c r="AQ257" i="31"/>
  <c r="AN158" i="31"/>
  <c r="AQ203" i="31"/>
  <c r="AN104" i="31"/>
  <c r="AQ86" i="31"/>
  <c r="AQ221" i="31"/>
  <c r="AN122" i="31"/>
  <c r="AN50" i="31"/>
  <c r="AQ32" i="31"/>
  <c r="AQ248" i="31"/>
  <c r="AQ77" i="31"/>
  <c r="AQ131" i="31"/>
  <c r="AQ185" i="31"/>
  <c r="AQ23" i="31"/>
  <c r="AN230" i="31"/>
  <c r="AN140" i="31"/>
  <c r="AN257" i="31"/>
  <c r="AN275" i="31"/>
  <c r="AQ140" i="31"/>
  <c r="AQ194" i="31"/>
  <c r="AQ59" i="31"/>
  <c r="AN131" i="31"/>
  <c r="AN95" i="31"/>
  <c r="AN86" i="31"/>
  <c r="AQ41" i="31"/>
  <c r="AQ149" i="31"/>
  <c r="AN176" i="31"/>
  <c r="AN185" i="31"/>
  <c r="AN266" i="31"/>
  <c r="BL11" i="26"/>
  <c r="BL10" i="26"/>
  <c r="BL8" i="26"/>
  <c r="E65" i="30" l="1"/>
  <c r="E64" i="30"/>
  <c r="E62" i="30"/>
  <c r="E61" i="30"/>
  <c r="E60" i="30"/>
  <c r="BT103" i="26"/>
  <c r="BS103" i="26"/>
  <c r="BR103" i="26"/>
  <c r="BU103" i="26" s="1"/>
  <c r="CD102" i="26"/>
  <c r="CA102" i="26"/>
  <c r="BX102" i="26"/>
  <c r="BT102" i="26"/>
  <c r="BS102" i="26"/>
  <c r="BR102" i="26"/>
  <c r="BU102" i="26" s="1"/>
  <c r="CQ101" i="26"/>
  <c r="CR101" i="26" s="1"/>
  <c r="CO101" i="26"/>
  <c r="CP101" i="26" s="1"/>
  <c r="BT101" i="26"/>
  <c r="BS101" i="26"/>
  <c r="BR101" i="26"/>
  <c r="BU101" i="26" s="1"/>
  <c r="BL101" i="26"/>
  <c r="BC101" i="26"/>
  <c r="BD101" i="26" s="1"/>
  <c r="BB101" i="26"/>
  <c r="BA101" i="26"/>
  <c r="AZ101" i="26"/>
  <c r="AY101" i="26"/>
  <c r="AX101" i="26"/>
  <c r="AW101" i="26"/>
  <c r="AV101" i="26"/>
  <c r="AU101" i="26"/>
  <c r="AT101" i="26"/>
  <c r="AR101" i="26"/>
  <c r="AS101" i="26" s="1"/>
  <c r="AQ101" i="26"/>
  <c r="AP101" i="26"/>
  <c r="AO101" i="26"/>
  <c r="AN101" i="26"/>
  <c r="AM101" i="26"/>
  <c r="AL101" i="26"/>
  <c r="AK101" i="26"/>
  <c r="AJ101" i="26"/>
  <c r="AI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CQ100" i="26"/>
  <c r="CR100" i="26" s="1"/>
  <c r="CO100" i="26"/>
  <c r="CP100" i="26" s="1"/>
  <c r="CG100" i="26"/>
  <c r="CA100" i="26"/>
  <c r="BX100" i="26"/>
  <c r="BT100" i="26"/>
  <c r="BS100" i="26"/>
  <c r="BR100" i="26"/>
  <c r="BU100" i="26" s="1"/>
  <c r="BL100" i="26"/>
  <c r="BC100" i="26"/>
  <c r="BD100" i="26" s="1"/>
  <c r="BB100" i="26"/>
  <c r="BA100" i="26"/>
  <c r="AZ100" i="26"/>
  <c r="AY100" i="26"/>
  <c r="AX100" i="26"/>
  <c r="AW100" i="26"/>
  <c r="AV100" i="26"/>
  <c r="AU100" i="26"/>
  <c r="AT100" i="26"/>
  <c r="AR100" i="26"/>
  <c r="AS100" i="26" s="1"/>
  <c r="AQ100" i="26"/>
  <c r="AP100" i="26"/>
  <c r="AO100" i="26"/>
  <c r="AN100" i="26"/>
  <c r="AM100" i="26"/>
  <c r="AL100" i="26"/>
  <c r="AK100" i="26"/>
  <c r="AJ100" i="26"/>
  <c r="AI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CQ99" i="26"/>
  <c r="CR99" i="26" s="1"/>
  <c r="CO99" i="26"/>
  <c r="CP99" i="26" s="1"/>
  <c r="CC99" i="26"/>
  <c r="BT99" i="26"/>
  <c r="BS99" i="26"/>
  <c r="BR99" i="26"/>
  <c r="BU99" i="26" s="1"/>
  <c r="BL99" i="26"/>
  <c r="BC99" i="26"/>
  <c r="BD99" i="26" s="1"/>
  <c r="BB99" i="26"/>
  <c r="BA99" i="26"/>
  <c r="AZ99" i="26"/>
  <c r="AY99" i="26"/>
  <c r="AX99" i="26"/>
  <c r="AW99" i="26"/>
  <c r="AV99" i="26"/>
  <c r="AU99" i="26"/>
  <c r="AT99" i="26"/>
  <c r="AR99" i="26"/>
  <c r="AS99" i="26" s="1"/>
  <c r="AQ99" i="26"/>
  <c r="AP99" i="26"/>
  <c r="AO99" i="26"/>
  <c r="AN99" i="26"/>
  <c r="AM99" i="26"/>
  <c r="AL99" i="26"/>
  <c r="AK99" i="26"/>
  <c r="AJ99" i="26"/>
  <c r="AI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CQ98" i="26"/>
  <c r="CR98" i="26" s="1"/>
  <c r="CO98" i="26"/>
  <c r="CP98" i="26" s="1"/>
  <c r="CG98" i="26"/>
  <c r="CD98" i="26"/>
  <c r="BX98" i="26"/>
  <c r="BT98" i="26"/>
  <c r="BS98" i="26"/>
  <c r="BR98" i="26"/>
  <c r="BU98" i="26" s="1"/>
  <c r="BL98" i="26"/>
  <c r="BC98" i="26"/>
  <c r="BD98" i="26" s="1"/>
  <c r="BB98" i="26"/>
  <c r="BA98" i="26"/>
  <c r="AZ98" i="26"/>
  <c r="AY98" i="26"/>
  <c r="AX98" i="26"/>
  <c r="AW98" i="26"/>
  <c r="AV98" i="26"/>
  <c r="AU98" i="26"/>
  <c r="AT98" i="26"/>
  <c r="AR98" i="26"/>
  <c r="AS98" i="26" s="1"/>
  <c r="AQ98" i="26"/>
  <c r="AP98" i="26"/>
  <c r="AO98" i="26"/>
  <c r="AN98" i="26"/>
  <c r="AM98" i="26"/>
  <c r="AL98" i="26"/>
  <c r="AK98" i="26"/>
  <c r="AJ98" i="26"/>
  <c r="AI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CQ97" i="26"/>
  <c r="CR97" i="26" s="1"/>
  <c r="CO97" i="26"/>
  <c r="CP97" i="26" s="1"/>
  <c r="BT97" i="26"/>
  <c r="BS97" i="26"/>
  <c r="BR97" i="26"/>
  <c r="BU97" i="26" s="1"/>
  <c r="BL97" i="26"/>
  <c r="BI97" i="26"/>
  <c r="BI98" i="26" s="1"/>
  <c r="BI99" i="26" s="1"/>
  <c r="BI100" i="26" s="1"/>
  <c r="BI101" i="26" s="1"/>
  <c r="BC97" i="26"/>
  <c r="BD97" i="26" s="1"/>
  <c r="BB97" i="26"/>
  <c r="BA97" i="26"/>
  <c r="AZ97" i="26"/>
  <c r="AY97" i="26"/>
  <c r="AX97" i="26"/>
  <c r="AW97" i="26"/>
  <c r="AV97" i="26"/>
  <c r="AU97" i="26"/>
  <c r="AT97" i="26"/>
  <c r="AR97" i="26"/>
  <c r="AS97" i="26" s="1"/>
  <c r="AQ97" i="26"/>
  <c r="AP97" i="26"/>
  <c r="AO97" i="26"/>
  <c r="AN97" i="26"/>
  <c r="AM97" i="26"/>
  <c r="AL97" i="26"/>
  <c r="AK97" i="26"/>
  <c r="AJ97" i="26"/>
  <c r="BE102" i="26" s="1"/>
  <c r="AI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CQ96" i="26"/>
  <c r="CR96" i="26" s="1"/>
  <c r="CO96" i="26"/>
  <c r="CP96" i="26" s="1"/>
  <c r="CG96" i="26"/>
  <c r="CD96" i="26"/>
  <c r="CA96" i="26"/>
  <c r="BT96" i="26"/>
  <c r="BS96" i="26"/>
  <c r="BR96" i="26"/>
  <c r="BU96" i="26" s="1"/>
  <c r="BL96" i="26"/>
  <c r="BC96" i="26"/>
  <c r="BD96" i="26" s="1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CN94" i="26"/>
  <c r="BT92" i="26"/>
  <c r="BS92" i="26"/>
  <c r="BR92" i="26"/>
  <c r="BU92" i="26" s="1"/>
  <c r="CD91" i="26"/>
  <c r="CA91" i="26"/>
  <c r="BX91" i="26"/>
  <c r="BT91" i="26"/>
  <c r="BS91" i="26"/>
  <c r="BR91" i="26"/>
  <c r="BU91" i="26" s="1"/>
  <c r="CQ90" i="26"/>
  <c r="CR90" i="26" s="1"/>
  <c r="CO90" i="26"/>
  <c r="CP90" i="26" s="1"/>
  <c r="BT90" i="26"/>
  <c r="BS90" i="26"/>
  <c r="BR90" i="26"/>
  <c r="BU90" i="26" s="1"/>
  <c r="BL90" i="26"/>
  <c r="BC90" i="26"/>
  <c r="BD90" i="26" s="1"/>
  <c r="BB90" i="26"/>
  <c r="BA90" i="26"/>
  <c r="AZ90" i="26"/>
  <c r="AY90" i="26"/>
  <c r="AX90" i="26"/>
  <c r="AW90" i="26"/>
  <c r="AV90" i="26"/>
  <c r="AU90" i="26"/>
  <c r="AT90" i="26"/>
  <c r="AR90" i="26"/>
  <c r="AS90" i="26" s="1"/>
  <c r="AQ90" i="26"/>
  <c r="AP90" i="26"/>
  <c r="AO90" i="26"/>
  <c r="AN90" i="26"/>
  <c r="AM90" i="26"/>
  <c r="AL90" i="26"/>
  <c r="AK90" i="26"/>
  <c r="AJ90" i="26"/>
  <c r="AI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CQ89" i="26"/>
  <c r="CR89" i="26" s="1"/>
  <c r="CO89" i="26"/>
  <c r="CP89" i="26" s="1"/>
  <c r="CG89" i="26"/>
  <c r="CA89" i="26"/>
  <c r="BX89" i="26"/>
  <c r="BT89" i="26"/>
  <c r="BS89" i="26"/>
  <c r="BR89" i="26"/>
  <c r="BU89" i="26" s="1"/>
  <c r="BL89" i="26"/>
  <c r="BC89" i="26"/>
  <c r="BD89" i="26" s="1"/>
  <c r="BB89" i="26"/>
  <c r="BA89" i="26"/>
  <c r="AZ89" i="26"/>
  <c r="AY89" i="26"/>
  <c r="AX89" i="26"/>
  <c r="AW89" i="26"/>
  <c r="AV89" i="26"/>
  <c r="AU89" i="26"/>
  <c r="AT89" i="26"/>
  <c r="AR89" i="26"/>
  <c r="AS89" i="26" s="1"/>
  <c r="AQ89" i="26"/>
  <c r="AP89" i="26"/>
  <c r="AO89" i="26"/>
  <c r="AN89" i="26"/>
  <c r="AM89" i="26"/>
  <c r="AL89" i="26"/>
  <c r="AK89" i="26"/>
  <c r="AJ89" i="26"/>
  <c r="AI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CQ88" i="26"/>
  <c r="CR88" i="26" s="1"/>
  <c r="CO88" i="26"/>
  <c r="CP88" i="26" s="1"/>
  <c r="BT88" i="26"/>
  <c r="BS88" i="26"/>
  <c r="BR88" i="26"/>
  <c r="BU88" i="26" s="1"/>
  <c r="BL88" i="26"/>
  <c r="BC88" i="26"/>
  <c r="BD88" i="26" s="1"/>
  <c r="BB88" i="26"/>
  <c r="BA88" i="26"/>
  <c r="AZ88" i="26"/>
  <c r="AY88" i="26"/>
  <c r="AX88" i="26"/>
  <c r="AW88" i="26"/>
  <c r="AV88" i="26"/>
  <c r="AU88" i="26"/>
  <c r="AT88" i="26"/>
  <c r="AR88" i="26"/>
  <c r="AS88" i="26" s="1"/>
  <c r="AQ88" i="26"/>
  <c r="AP88" i="26"/>
  <c r="AO88" i="26"/>
  <c r="AN88" i="26"/>
  <c r="AM88" i="26"/>
  <c r="AL88" i="26"/>
  <c r="AK88" i="26"/>
  <c r="AJ88" i="26"/>
  <c r="AI88" i="26"/>
  <c r="CF90" i="26" s="1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CQ87" i="26"/>
  <c r="CR87" i="26" s="1"/>
  <c r="CO87" i="26"/>
  <c r="CP87" i="26" s="1"/>
  <c r="CG87" i="26"/>
  <c r="CD87" i="26"/>
  <c r="BX87" i="26"/>
  <c r="BT87" i="26"/>
  <c r="BS87" i="26"/>
  <c r="BR87" i="26"/>
  <c r="BU87" i="26" s="1"/>
  <c r="BL87" i="26"/>
  <c r="BC87" i="26"/>
  <c r="BD87" i="26" s="1"/>
  <c r="BB87" i="26"/>
  <c r="BA87" i="26"/>
  <c r="AZ87" i="26"/>
  <c r="AY87" i="26"/>
  <c r="AX87" i="26"/>
  <c r="AW87" i="26"/>
  <c r="AV87" i="26"/>
  <c r="AU87" i="26"/>
  <c r="AT87" i="26"/>
  <c r="AR87" i="26"/>
  <c r="AS87" i="26" s="1"/>
  <c r="AQ87" i="26"/>
  <c r="AP87" i="26"/>
  <c r="AO87" i="26"/>
  <c r="AN87" i="26"/>
  <c r="AM87" i="26"/>
  <c r="AL87" i="26"/>
  <c r="AK87" i="26"/>
  <c r="AJ87" i="26"/>
  <c r="BZ86" i="26" s="1"/>
  <c r="AI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CQ86" i="26"/>
  <c r="CR86" i="26" s="1"/>
  <c r="CO86" i="26"/>
  <c r="CP86" i="26" s="1"/>
  <c r="BT86" i="26"/>
  <c r="BS86" i="26"/>
  <c r="BR86" i="26"/>
  <c r="BU86" i="26" s="1"/>
  <c r="BL86" i="26"/>
  <c r="BI86" i="26"/>
  <c r="BI87" i="26" s="1"/>
  <c r="BI88" i="26" s="1"/>
  <c r="BI89" i="26" s="1"/>
  <c r="BI90" i="26" s="1"/>
  <c r="BC86" i="26"/>
  <c r="BD86" i="26" s="1"/>
  <c r="BB86" i="26"/>
  <c r="BA86" i="26"/>
  <c r="AZ86" i="26"/>
  <c r="AY86" i="26"/>
  <c r="AX86" i="26"/>
  <c r="AW86" i="26"/>
  <c r="AV86" i="26"/>
  <c r="AU86" i="26"/>
  <c r="AT86" i="26"/>
  <c r="AR86" i="26"/>
  <c r="AS86" i="26" s="1"/>
  <c r="AQ86" i="26"/>
  <c r="AP86" i="26"/>
  <c r="AO86" i="26"/>
  <c r="AN86" i="26"/>
  <c r="AM86" i="26"/>
  <c r="AL86" i="26"/>
  <c r="AK86" i="26"/>
  <c r="AJ86" i="26"/>
  <c r="AI86" i="26"/>
  <c r="BZ92" i="26" s="1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CQ85" i="26"/>
  <c r="CR85" i="26" s="1"/>
  <c r="CO85" i="26"/>
  <c r="CP85" i="26" s="1"/>
  <c r="CG85" i="26"/>
  <c r="CD85" i="26"/>
  <c r="CA85" i="26"/>
  <c r="BT85" i="26"/>
  <c r="BS85" i="26"/>
  <c r="BR85" i="26"/>
  <c r="BU85" i="26" s="1"/>
  <c r="BL85" i="26"/>
  <c r="BC85" i="26"/>
  <c r="BD85" i="26" s="1"/>
  <c r="BB85" i="26"/>
  <c r="BA85" i="26"/>
  <c r="AZ85" i="26"/>
  <c r="AY85" i="26"/>
  <c r="AX85" i="26"/>
  <c r="AW85" i="26"/>
  <c r="AV85" i="26"/>
  <c r="AU85" i="26"/>
  <c r="AT85" i="26"/>
  <c r="AR85" i="26"/>
  <c r="AS85" i="26" s="1"/>
  <c r="AQ85" i="26"/>
  <c r="AP85" i="26"/>
  <c r="AO85" i="26"/>
  <c r="AN85" i="26"/>
  <c r="AM85" i="26"/>
  <c r="AL85" i="26"/>
  <c r="AK85" i="26"/>
  <c r="AJ85" i="26"/>
  <c r="AI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CN83" i="26"/>
  <c r="BT81" i="26"/>
  <c r="BS81" i="26"/>
  <c r="BR81" i="26"/>
  <c r="BU81" i="26" s="1"/>
  <c r="CD80" i="26"/>
  <c r="CA80" i="26"/>
  <c r="BX80" i="26"/>
  <c r="BT80" i="26"/>
  <c r="BS80" i="26"/>
  <c r="BR80" i="26"/>
  <c r="BU80" i="26" s="1"/>
  <c r="CQ79" i="26"/>
  <c r="CR79" i="26" s="1"/>
  <c r="CO79" i="26"/>
  <c r="CP79" i="26" s="1"/>
  <c r="BT79" i="26"/>
  <c r="BS79" i="26"/>
  <c r="BR79" i="26"/>
  <c r="BU79" i="26" s="1"/>
  <c r="BL79" i="26"/>
  <c r="BC79" i="26"/>
  <c r="BD79" i="26" s="1"/>
  <c r="BB79" i="26"/>
  <c r="BA79" i="26"/>
  <c r="AZ79" i="26"/>
  <c r="AY79" i="26"/>
  <c r="AX79" i="26"/>
  <c r="AW79" i="26"/>
  <c r="AV79" i="26"/>
  <c r="AU79" i="26"/>
  <c r="AT79" i="26"/>
  <c r="AR79" i="26"/>
  <c r="AS79" i="26" s="1"/>
  <c r="AQ79" i="26"/>
  <c r="AP79" i="26"/>
  <c r="AO79" i="26"/>
  <c r="AN79" i="26"/>
  <c r="AM79" i="26"/>
  <c r="AL79" i="26"/>
  <c r="AK79" i="26"/>
  <c r="AJ79" i="26"/>
  <c r="AI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CQ78" i="26"/>
  <c r="CR78" i="26" s="1"/>
  <c r="CO78" i="26"/>
  <c r="CP78" i="26" s="1"/>
  <c r="CG78" i="26"/>
  <c r="CA78" i="26"/>
  <c r="BX78" i="26"/>
  <c r="BT78" i="26"/>
  <c r="BS78" i="26"/>
  <c r="BR78" i="26"/>
  <c r="BU78" i="26" s="1"/>
  <c r="BL78" i="26"/>
  <c r="BC78" i="26"/>
  <c r="BD78" i="26" s="1"/>
  <c r="BB78" i="26"/>
  <c r="BA78" i="26"/>
  <c r="AZ78" i="26"/>
  <c r="AY78" i="26"/>
  <c r="AX78" i="26"/>
  <c r="AW78" i="26"/>
  <c r="AV78" i="26"/>
  <c r="AU78" i="26"/>
  <c r="AT78" i="26"/>
  <c r="AR78" i="26"/>
  <c r="AS78" i="26" s="1"/>
  <c r="AQ78" i="26"/>
  <c r="AP78" i="26"/>
  <c r="AO78" i="26"/>
  <c r="AN78" i="26"/>
  <c r="AM78" i="26"/>
  <c r="AL78" i="26"/>
  <c r="AK78" i="26"/>
  <c r="AJ78" i="26"/>
  <c r="CF75" i="26" s="1"/>
  <c r="AI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CQ77" i="26"/>
  <c r="CR77" i="26" s="1"/>
  <c r="CO77" i="26"/>
  <c r="CP77" i="26" s="1"/>
  <c r="BT77" i="26"/>
  <c r="BS77" i="26"/>
  <c r="BR77" i="26"/>
  <c r="BU77" i="26" s="1"/>
  <c r="BL77" i="26"/>
  <c r="BC77" i="26"/>
  <c r="BD77" i="26" s="1"/>
  <c r="BB77" i="26"/>
  <c r="BA77" i="26"/>
  <c r="AZ77" i="26"/>
  <c r="AY77" i="26"/>
  <c r="AX77" i="26"/>
  <c r="AW77" i="26"/>
  <c r="AV77" i="26"/>
  <c r="AU77" i="26"/>
  <c r="AT77" i="26"/>
  <c r="AR77" i="26"/>
  <c r="AS77" i="26" s="1"/>
  <c r="AQ77" i="26"/>
  <c r="AP77" i="26"/>
  <c r="AO77" i="26"/>
  <c r="AN77" i="26"/>
  <c r="AM77" i="26"/>
  <c r="AL77" i="26"/>
  <c r="AK77" i="26"/>
  <c r="AJ77" i="26"/>
  <c r="AI77" i="26"/>
  <c r="CF79" i="26" s="1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CQ76" i="26"/>
  <c r="CR76" i="26" s="1"/>
  <c r="CP76" i="26"/>
  <c r="CO76" i="26"/>
  <c r="CG76" i="26"/>
  <c r="CD76" i="26"/>
  <c r="BX76" i="26"/>
  <c r="BT76" i="26"/>
  <c r="BS76" i="26"/>
  <c r="BR76" i="26"/>
  <c r="BU76" i="26" s="1"/>
  <c r="BL76" i="26"/>
  <c r="BC76" i="26"/>
  <c r="BD76" i="26" s="1"/>
  <c r="BB76" i="26"/>
  <c r="BA76" i="26"/>
  <c r="AZ76" i="26"/>
  <c r="AY76" i="26"/>
  <c r="AX76" i="26"/>
  <c r="AW76" i="26"/>
  <c r="AV76" i="26"/>
  <c r="AU76" i="26"/>
  <c r="AT76" i="26"/>
  <c r="AR76" i="26"/>
  <c r="AS76" i="26" s="1"/>
  <c r="AQ76" i="26"/>
  <c r="AP76" i="26"/>
  <c r="AO76" i="26"/>
  <c r="AN76" i="26"/>
  <c r="AM76" i="26"/>
  <c r="AL76" i="26"/>
  <c r="AK76" i="26"/>
  <c r="AJ76" i="26"/>
  <c r="AI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CQ75" i="26"/>
  <c r="CR75" i="26" s="1"/>
  <c r="CP75" i="26"/>
  <c r="CO75" i="26"/>
  <c r="BT75" i="26"/>
  <c r="BS75" i="26"/>
  <c r="BR75" i="26"/>
  <c r="BU75" i="26" s="1"/>
  <c r="BL75" i="26"/>
  <c r="BI75" i="26"/>
  <c r="BI76" i="26" s="1"/>
  <c r="BI77" i="26" s="1"/>
  <c r="BI78" i="26" s="1"/>
  <c r="BI79" i="26" s="1"/>
  <c r="BC75" i="26"/>
  <c r="BD75" i="26" s="1"/>
  <c r="BB75" i="26"/>
  <c r="BA75" i="26"/>
  <c r="AZ75" i="26"/>
  <c r="AY75" i="26"/>
  <c r="AX75" i="26"/>
  <c r="AW75" i="26"/>
  <c r="AV75" i="26"/>
  <c r="AU75" i="26"/>
  <c r="AT75" i="26"/>
  <c r="AR75" i="26"/>
  <c r="AS75" i="26" s="1"/>
  <c r="AQ75" i="26"/>
  <c r="AP75" i="26"/>
  <c r="AO75" i="26"/>
  <c r="AN75" i="26"/>
  <c r="AM75" i="26"/>
  <c r="AL75" i="26"/>
  <c r="AK75" i="26"/>
  <c r="AJ75" i="26"/>
  <c r="AI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CQ74" i="26"/>
  <c r="CR74" i="26" s="1"/>
  <c r="CO74" i="26"/>
  <c r="CP74" i="26" s="1"/>
  <c r="CG74" i="26"/>
  <c r="CD74" i="26"/>
  <c r="CA74" i="26"/>
  <c r="BT74" i="26"/>
  <c r="BS74" i="26"/>
  <c r="BR74" i="26"/>
  <c r="BU74" i="26" s="1"/>
  <c r="BL74" i="26"/>
  <c r="BC74" i="26"/>
  <c r="BD74" i="26" s="1"/>
  <c r="BB74" i="26"/>
  <c r="BA74" i="26"/>
  <c r="AZ74" i="26"/>
  <c r="AY74" i="26"/>
  <c r="AX74" i="26"/>
  <c r="AW74" i="26"/>
  <c r="AV74" i="26"/>
  <c r="AU74" i="26"/>
  <c r="AT74" i="26"/>
  <c r="AR74" i="26"/>
  <c r="AS74" i="26" s="1"/>
  <c r="AQ74" i="26"/>
  <c r="AP74" i="26"/>
  <c r="AO74" i="26"/>
  <c r="AN74" i="26"/>
  <c r="AM74" i="26"/>
  <c r="AL74" i="26"/>
  <c r="AK74" i="26"/>
  <c r="AJ74" i="26"/>
  <c r="AI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3" i="26"/>
  <c r="R84" i="26" s="1"/>
  <c r="C73" i="26"/>
  <c r="A73" i="26"/>
  <c r="A84" i="26" s="1"/>
  <c r="CN72" i="26"/>
  <c r="BT70" i="26"/>
  <c r="BS70" i="26"/>
  <c r="BR70" i="26"/>
  <c r="BU70" i="26" s="1"/>
  <c r="CD69" i="26"/>
  <c r="CA69" i="26"/>
  <c r="BX69" i="26"/>
  <c r="BT69" i="26"/>
  <c r="BS69" i="26"/>
  <c r="BR69" i="26"/>
  <c r="BU69" i="26" s="1"/>
  <c r="CQ68" i="26"/>
  <c r="CR68" i="26" s="1"/>
  <c r="CO68" i="26"/>
  <c r="CP68" i="26" s="1"/>
  <c r="BT68" i="26"/>
  <c r="BS68" i="26"/>
  <c r="BR68" i="26"/>
  <c r="BU68" i="26" s="1"/>
  <c r="BL68" i="26"/>
  <c r="BD68" i="26"/>
  <c r="BC68" i="26"/>
  <c r="BB68" i="26"/>
  <c r="BA68" i="26"/>
  <c r="AZ68" i="26"/>
  <c r="AY68" i="26"/>
  <c r="AX68" i="26"/>
  <c r="AW68" i="26"/>
  <c r="AV68" i="26"/>
  <c r="AU68" i="26"/>
  <c r="AT68" i="26"/>
  <c r="AR68" i="26"/>
  <c r="AS68" i="26" s="1"/>
  <c r="AQ68" i="26"/>
  <c r="AP68" i="26"/>
  <c r="AO68" i="26"/>
  <c r="AN68" i="26"/>
  <c r="AM68" i="26"/>
  <c r="AL68" i="26"/>
  <c r="AK68" i="26"/>
  <c r="AJ68" i="26"/>
  <c r="AI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CQ67" i="26"/>
  <c r="CR67" i="26" s="1"/>
  <c r="CP67" i="26"/>
  <c r="CO67" i="26"/>
  <c r="CG67" i="26"/>
  <c r="CA67" i="26"/>
  <c r="BX67" i="26"/>
  <c r="BT67" i="26"/>
  <c r="BS67" i="26"/>
  <c r="BR67" i="26"/>
  <c r="BU67" i="26" s="1"/>
  <c r="BL67" i="26"/>
  <c r="BC67" i="26"/>
  <c r="BD67" i="26" s="1"/>
  <c r="BB67" i="26"/>
  <c r="BA67" i="26"/>
  <c r="AZ67" i="26"/>
  <c r="AY67" i="26"/>
  <c r="AX67" i="26"/>
  <c r="AW67" i="26"/>
  <c r="AV67" i="26"/>
  <c r="AU67" i="26"/>
  <c r="AT67" i="26"/>
  <c r="AR67" i="26"/>
  <c r="AS67" i="26" s="1"/>
  <c r="AQ67" i="26"/>
  <c r="AP67" i="26"/>
  <c r="AO67" i="26"/>
  <c r="AN67" i="26"/>
  <c r="AM67" i="26"/>
  <c r="AL67" i="26"/>
  <c r="AK67" i="26"/>
  <c r="AJ67" i="26"/>
  <c r="AI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CQ66" i="26"/>
  <c r="CR66" i="26" s="1"/>
  <c r="CO66" i="26"/>
  <c r="CP66" i="26" s="1"/>
  <c r="BT66" i="26"/>
  <c r="BS66" i="26"/>
  <c r="BR66" i="26"/>
  <c r="BU66" i="26" s="1"/>
  <c r="BL66" i="26"/>
  <c r="BC66" i="26"/>
  <c r="BD66" i="26" s="1"/>
  <c r="BB66" i="26"/>
  <c r="BA66" i="26"/>
  <c r="AZ66" i="26"/>
  <c r="AY66" i="26"/>
  <c r="AX66" i="26"/>
  <c r="AW66" i="26"/>
  <c r="AV66" i="26"/>
  <c r="AU66" i="26"/>
  <c r="AT66" i="26"/>
  <c r="AR66" i="26"/>
  <c r="AS66" i="26" s="1"/>
  <c r="AQ66" i="26"/>
  <c r="AP66" i="26"/>
  <c r="AO66" i="26"/>
  <c r="AN66" i="26"/>
  <c r="AM66" i="26"/>
  <c r="AL66" i="26"/>
  <c r="AK66" i="26"/>
  <c r="AJ66" i="26"/>
  <c r="AI66" i="26"/>
  <c r="CF68" i="26" s="1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B66" i="26"/>
  <c r="BH66" i="26" s="1"/>
  <c r="CQ65" i="26"/>
  <c r="CR65" i="26" s="1"/>
  <c r="CO65" i="26"/>
  <c r="CP65" i="26" s="1"/>
  <c r="CG65" i="26"/>
  <c r="CD65" i="26"/>
  <c r="BX65" i="26"/>
  <c r="BT65" i="26"/>
  <c r="BS65" i="26"/>
  <c r="BR65" i="26"/>
  <c r="BU65" i="26" s="1"/>
  <c r="BL65" i="26"/>
  <c r="BC65" i="26"/>
  <c r="BD65" i="26" s="1"/>
  <c r="BB65" i="26"/>
  <c r="BA65" i="26"/>
  <c r="AZ65" i="26"/>
  <c r="AY65" i="26"/>
  <c r="AX65" i="26"/>
  <c r="AW65" i="26"/>
  <c r="AV65" i="26"/>
  <c r="AU65" i="26"/>
  <c r="AT65" i="26"/>
  <c r="AR65" i="26"/>
  <c r="AS65" i="26" s="1"/>
  <c r="AQ65" i="26"/>
  <c r="AP65" i="26"/>
  <c r="AO65" i="26"/>
  <c r="AN65" i="26"/>
  <c r="AM65" i="26"/>
  <c r="AL65" i="26"/>
  <c r="AK65" i="26"/>
  <c r="AJ65" i="26"/>
  <c r="AI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B65" i="26"/>
  <c r="CQ64" i="26"/>
  <c r="CR64" i="26" s="1"/>
  <c r="CO64" i="26"/>
  <c r="CP64" i="26" s="1"/>
  <c r="BT64" i="26"/>
  <c r="BS64" i="26"/>
  <c r="BR64" i="26"/>
  <c r="BU64" i="26" s="1"/>
  <c r="BL64" i="26"/>
  <c r="BI64" i="26"/>
  <c r="BI65" i="26" s="1"/>
  <c r="BI66" i="26" s="1"/>
  <c r="BI67" i="26" s="1"/>
  <c r="BI68" i="26" s="1"/>
  <c r="BC64" i="26"/>
  <c r="BD64" i="26" s="1"/>
  <c r="BB64" i="26"/>
  <c r="BA64" i="26"/>
  <c r="AZ64" i="26"/>
  <c r="AY64" i="26"/>
  <c r="AX64" i="26"/>
  <c r="AW64" i="26"/>
  <c r="AV64" i="26"/>
  <c r="AU64" i="26"/>
  <c r="AT64" i="26"/>
  <c r="AR64" i="26"/>
  <c r="AS64" i="26" s="1"/>
  <c r="AQ64" i="26"/>
  <c r="AP64" i="26"/>
  <c r="AO64" i="26"/>
  <c r="AN64" i="26"/>
  <c r="AM64" i="26"/>
  <c r="AL64" i="26"/>
  <c r="AK64" i="26"/>
  <c r="AJ64" i="26"/>
  <c r="AI64" i="26"/>
  <c r="BZ70" i="26" s="1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B64" i="26"/>
  <c r="BG68" i="26" s="1"/>
  <c r="CQ63" i="26"/>
  <c r="CR63" i="26" s="1"/>
  <c r="CO63" i="26"/>
  <c r="CP63" i="26" s="1"/>
  <c r="CG63" i="26"/>
  <c r="CD63" i="26"/>
  <c r="CA63" i="26"/>
  <c r="BT63" i="26"/>
  <c r="BS63" i="26"/>
  <c r="BR63" i="26"/>
  <c r="BU63" i="26" s="1"/>
  <c r="BL63" i="26"/>
  <c r="BJ63" i="26"/>
  <c r="BJ64" i="26" s="1"/>
  <c r="BJ65" i="26" s="1"/>
  <c r="BJ66" i="26" s="1"/>
  <c r="BJ67" i="26" s="1"/>
  <c r="BJ68" i="26" s="1"/>
  <c r="BJ74" i="26" s="1"/>
  <c r="BJ75" i="26" s="1"/>
  <c r="BJ76" i="26" s="1"/>
  <c r="BJ77" i="26" s="1"/>
  <c r="BJ78" i="26" s="1"/>
  <c r="BJ79" i="26" s="1"/>
  <c r="BJ85" i="26" s="1"/>
  <c r="BJ86" i="26" s="1"/>
  <c r="BJ87" i="26" s="1"/>
  <c r="BJ88" i="26" s="1"/>
  <c r="BJ89" i="26" s="1"/>
  <c r="BJ90" i="26" s="1"/>
  <c r="BJ96" i="26" s="1"/>
  <c r="BJ97" i="26" s="1"/>
  <c r="BJ98" i="26" s="1"/>
  <c r="BJ99" i="26" s="1"/>
  <c r="BJ100" i="26" s="1"/>
  <c r="BJ101" i="26" s="1"/>
  <c r="BC63" i="26"/>
  <c r="BD63" i="26" s="1"/>
  <c r="BB63" i="26"/>
  <c r="BA63" i="26"/>
  <c r="AZ63" i="26"/>
  <c r="AY63" i="26"/>
  <c r="AX63" i="26"/>
  <c r="AW63" i="26"/>
  <c r="AV63" i="26"/>
  <c r="AU63" i="26"/>
  <c r="AT63" i="26"/>
  <c r="AR63" i="26"/>
  <c r="AS63" i="26" s="1"/>
  <c r="AQ63" i="26"/>
  <c r="AP63" i="26"/>
  <c r="AO63" i="26"/>
  <c r="AN63" i="26"/>
  <c r="AM63" i="26"/>
  <c r="AL63" i="26"/>
  <c r="AK63" i="26"/>
  <c r="AJ63" i="26"/>
  <c r="AI63" i="26"/>
  <c r="BE63" i="26" s="1"/>
  <c r="CJ63" i="26" s="1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B63" i="26"/>
  <c r="C62" i="26"/>
  <c r="CN61" i="26"/>
  <c r="BT47" i="26"/>
  <c r="BS47" i="26"/>
  <c r="BR47" i="26"/>
  <c r="BU47" i="26" s="1"/>
  <c r="BT46" i="26"/>
  <c r="BS46" i="26"/>
  <c r="BR46" i="26"/>
  <c r="CQ45" i="26"/>
  <c r="CR45" i="26" s="1"/>
  <c r="CO45" i="26"/>
  <c r="CP45" i="26" s="1"/>
  <c r="BT45" i="26"/>
  <c r="BS45" i="26"/>
  <c r="BR45" i="26"/>
  <c r="BU45" i="26" s="1"/>
  <c r="BL45" i="26"/>
  <c r="BC45" i="26"/>
  <c r="BD45" i="26" s="1"/>
  <c r="BB45" i="26"/>
  <c r="BA45" i="26"/>
  <c r="AZ45" i="26"/>
  <c r="AY45" i="26"/>
  <c r="AX45" i="26"/>
  <c r="AW45" i="26"/>
  <c r="AV45" i="26"/>
  <c r="AU45" i="26"/>
  <c r="AT45" i="26"/>
  <c r="CA44" i="26" s="1"/>
  <c r="AR45" i="26"/>
  <c r="AS45" i="26" s="1"/>
  <c r="AQ45" i="26"/>
  <c r="AP45" i="26"/>
  <c r="AO45" i="26"/>
  <c r="AN45" i="26"/>
  <c r="AM45" i="26"/>
  <c r="AL45" i="26"/>
  <c r="AK45" i="26"/>
  <c r="AJ45" i="26"/>
  <c r="AI45" i="26"/>
  <c r="CD42" i="26" s="1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CQ44" i="26"/>
  <c r="CR44" i="26" s="1"/>
  <c r="CO44" i="26"/>
  <c r="BT44" i="26"/>
  <c r="BS44" i="26"/>
  <c r="BR44" i="26"/>
  <c r="BL44" i="26"/>
  <c r="BC44" i="26"/>
  <c r="BD44" i="26" s="1"/>
  <c r="BB44" i="26"/>
  <c r="BA44" i="26"/>
  <c r="AZ44" i="26"/>
  <c r="AY44" i="26"/>
  <c r="AX44" i="26"/>
  <c r="AW44" i="26"/>
  <c r="AV44" i="26"/>
  <c r="AU44" i="26"/>
  <c r="AT44" i="26"/>
  <c r="BX46" i="26" s="1"/>
  <c r="AR44" i="26"/>
  <c r="AS44" i="26" s="1"/>
  <c r="AQ44" i="26"/>
  <c r="AP44" i="26"/>
  <c r="AO44" i="26"/>
  <c r="AN44" i="26"/>
  <c r="AM44" i="26"/>
  <c r="AL44" i="26"/>
  <c r="AK44" i="26"/>
  <c r="AJ44" i="26"/>
  <c r="AI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CQ43" i="26"/>
  <c r="CR43" i="26" s="1"/>
  <c r="CO43" i="26"/>
  <c r="CP43" i="26" s="1"/>
  <c r="BT43" i="26"/>
  <c r="BS43" i="26"/>
  <c r="BR43" i="26"/>
  <c r="BU43" i="26" s="1"/>
  <c r="BL43" i="26"/>
  <c r="BC43" i="26"/>
  <c r="BD43" i="26" s="1"/>
  <c r="BB43" i="26"/>
  <c r="BA43" i="26"/>
  <c r="AZ43" i="26"/>
  <c r="AY43" i="26"/>
  <c r="AX43" i="26"/>
  <c r="AW43" i="26"/>
  <c r="AV43" i="26"/>
  <c r="AU43" i="26"/>
  <c r="AT43" i="26"/>
  <c r="CD46" i="26" s="1"/>
  <c r="AR43" i="26"/>
  <c r="AS43" i="26" s="1"/>
  <c r="AQ43" i="26"/>
  <c r="AP43" i="26"/>
  <c r="AO43" i="26"/>
  <c r="AN43" i="26"/>
  <c r="AM43" i="26"/>
  <c r="AL43" i="26"/>
  <c r="AK43" i="26"/>
  <c r="AJ43" i="26"/>
  <c r="AI43" i="26"/>
  <c r="CG44" i="26" s="1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CQ42" i="26"/>
  <c r="CR42" i="26" s="1"/>
  <c r="CO42" i="26"/>
  <c r="BT42" i="26"/>
  <c r="BS42" i="26"/>
  <c r="BR42" i="26"/>
  <c r="BU42" i="26" s="1"/>
  <c r="BL42" i="26"/>
  <c r="BC42" i="26"/>
  <c r="BD42" i="26" s="1"/>
  <c r="BB42" i="26"/>
  <c r="BA42" i="26"/>
  <c r="AZ42" i="26"/>
  <c r="AY42" i="26"/>
  <c r="AX42" i="26"/>
  <c r="AW42" i="26"/>
  <c r="AV42" i="26"/>
  <c r="AU42" i="26"/>
  <c r="AT42" i="26"/>
  <c r="BX42" i="26" s="1"/>
  <c r="AR42" i="26"/>
  <c r="AS42" i="26" s="1"/>
  <c r="AQ42" i="26"/>
  <c r="AP42" i="26"/>
  <c r="AO42" i="26"/>
  <c r="AN42" i="26"/>
  <c r="AM42" i="26"/>
  <c r="AL42" i="26"/>
  <c r="AK42" i="26"/>
  <c r="AJ42" i="26"/>
  <c r="AI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CQ41" i="26"/>
  <c r="CR41" i="26" s="1"/>
  <c r="CO41" i="26"/>
  <c r="CP41" i="26" s="1"/>
  <c r="BT41" i="26"/>
  <c r="BS41" i="26"/>
  <c r="BR41" i="26"/>
  <c r="BU41" i="26" s="1"/>
  <c r="BL41" i="26"/>
  <c r="BI41" i="26"/>
  <c r="BI42" i="26" s="1"/>
  <c r="BI43" i="26" s="1"/>
  <c r="BI44" i="26" s="1"/>
  <c r="BI45" i="26" s="1"/>
  <c r="BC41" i="26"/>
  <c r="BD41" i="26" s="1"/>
  <c r="BB41" i="26"/>
  <c r="BA41" i="26"/>
  <c r="AZ41" i="26"/>
  <c r="AY41" i="26"/>
  <c r="AX41" i="26"/>
  <c r="AW41" i="26"/>
  <c r="AV41" i="26"/>
  <c r="AU41" i="26"/>
  <c r="AT41" i="26"/>
  <c r="CA46" i="26" s="1"/>
  <c r="AR41" i="26"/>
  <c r="AS41" i="26" s="1"/>
  <c r="AQ41" i="26"/>
  <c r="AP41" i="26"/>
  <c r="AO41" i="26"/>
  <c r="AN41" i="26"/>
  <c r="AM41" i="26"/>
  <c r="AL41" i="26"/>
  <c r="AK41" i="26"/>
  <c r="AJ41" i="26"/>
  <c r="AI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CQ40" i="26"/>
  <c r="CR40" i="26" s="1"/>
  <c r="CO40" i="26"/>
  <c r="CG40" i="26"/>
  <c r="CA40" i="26"/>
  <c r="BS40" i="26"/>
  <c r="BL40" i="26"/>
  <c r="BC40" i="26"/>
  <c r="BD40" i="26" s="1"/>
  <c r="BB40" i="26"/>
  <c r="BA40" i="26"/>
  <c r="AZ40" i="26"/>
  <c r="AY40" i="26"/>
  <c r="AX40" i="26"/>
  <c r="AW40" i="26"/>
  <c r="AV40" i="26"/>
  <c r="AU40" i="26"/>
  <c r="AT40" i="26"/>
  <c r="BX44" i="26" s="1"/>
  <c r="AR40" i="26"/>
  <c r="AS40" i="26" s="1"/>
  <c r="AQ40" i="26"/>
  <c r="AP40" i="26"/>
  <c r="AO40" i="26"/>
  <c r="AN40" i="26"/>
  <c r="AM40" i="26"/>
  <c r="AL40" i="26"/>
  <c r="AK40" i="26"/>
  <c r="AJ40" i="26"/>
  <c r="AI40" i="26"/>
  <c r="CD40" i="26" s="1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CN38" i="26"/>
  <c r="BT36" i="26"/>
  <c r="BS36" i="26"/>
  <c r="BR36" i="26"/>
  <c r="BU36" i="26" s="1"/>
  <c r="CD35" i="26"/>
  <c r="CA35" i="26"/>
  <c r="BX35" i="26"/>
  <c r="BT35" i="26"/>
  <c r="BS35" i="26"/>
  <c r="BR35" i="26"/>
  <c r="BU35" i="26" s="1"/>
  <c r="CQ34" i="26"/>
  <c r="CR34" i="26" s="1"/>
  <c r="CO34" i="26"/>
  <c r="CP34" i="26" s="1"/>
  <c r="BT34" i="26"/>
  <c r="BS34" i="26"/>
  <c r="BR34" i="26"/>
  <c r="BU34" i="26" s="1"/>
  <c r="BL34" i="26"/>
  <c r="BC34" i="26"/>
  <c r="BD34" i="26" s="1"/>
  <c r="BB34" i="26"/>
  <c r="BA34" i="26"/>
  <c r="AZ34" i="26"/>
  <c r="AY34" i="26"/>
  <c r="AX34" i="26"/>
  <c r="AW34" i="26"/>
  <c r="AV34" i="26"/>
  <c r="AU34" i="26"/>
  <c r="AT34" i="26"/>
  <c r="CA33" i="26" s="1"/>
  <c r="AR34" i="26"/>
  <c r="AS34" i="26" s="1"/>
  <c r="AQ34" i="26"/>
  <c r="AP34" i="26"/>
  <c r="AO34" i="26"/>
  <c r="AN34" i="26"/>
  <c r="AM34" i="26"/>
  <c r="AL34" i="26"/>
  <c r="AK34" i="26"/>
  <c r="AJ34" i="26"/>
  <c r="AI34" i="26"/>
  <c r="CD31" i="26" s="1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CQ33" i="26"/>
  <c r="CR33" i="26" s="1"/>
  <c r="CO33" i="26"/>
  <c r="CG33" i="26"/>
  <c r="BT33" i="26"/>
  <c r="BS33" i="26"/>
  <c r="BR33" i="26"/>
  <c r="E68" i="30" s="1"/>
  <c r="BC33" i="26"/>
  <c r="BD33" i="26" s="1"/>
  <c r="BB33" i="26"/>
  <c r="BA33" i="26"/>
  <c r="AZ33" i="26"/>
  <c r="AY33" i="26"/>
  <c r="AX33" i="26"/>
  <c r="AW33" i="26"/>
  <c r="AV33" i="26"/>
  <c r="AU33" i="26"/>
  <c r="AT33" i="26"/>
  <c r="AR33" i="26"/>
  <c r="AS33" i="26" s="1"/>
  <c r="AQ33" i="26"/>
  <c r="AP33" i="26"/>
  <c r="AO33" i="26"/>
  <c r="AN33" i="26"/>
  <c r="AM33" i="26"/>
  <c r="AL33" i="26"/>
  <c r="AK33" i="26"/>
  <c r="AJ33" i="26"/>
  <c r="AI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CQ32" i="26"/>
  <c r="CR32" i="26" s="1"/>
  <c r="CO32" i="26"/>
  <c r="CP32" i="26" s="1"/>
  <c r="BT32" i="26"/>
  <c r="BS32" i="26"/>
  <c r="BR32" i="26"/>
  <c r="BU32" i="26" s="1"/>
  <c r="BC32" i="26"/>
  <c r="BD32" i="26" s="1"/>
  <c r="BB32" i="26"/>
  <c r="BA32" i="26"/>
  <c r="AZ32" i="26"/>
  <c r="AY32" i="26"/>
  <c r="AX32" i="26"/>
  <c r="AW32" i="26"/>
  <c r="AV32" i="26"/>
  <c r="AU32" i="26"/>
  <c r="AT32" i="26"/>
  <c r="AR32" i="26"/>
  <c r="AS32" i="26" s="1"/>
  <c r="AQ32" i="26"/>
  <c r="AP32" i="26"/>
  <c r="AO32" i="26"/>
  <c r="AN32" i="26"/>
  <c r="AM32" i="26"/>
  <c r="AL32" i="26"/>
  <c r="AK32" i="26"/>
  <c r="AJ32" i="26"/>
  <c r="AI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CQ31" i="26"/>
  <c r="CR31" i="26" s="1"/>
  <c r="CO31" i="26"/>
  <c r="CG31" i="26"/>
  <c r="BT31" i="26"/>
  <c r="BS31" i="26"/>
  <c r="BR31" i="26"/>
  <c r="BU31" i="26" s="1"/>
  <c r="BL31" i="26"/>
  <c r="BC31" i="26"/>
  <c r="BD31" i="26" s="1"/>
  <c r="BB31" i="26"/>
  <c r="BA31" i="26"/>
  <c r="AZ31" i="26"/>
  <c r="AY31" i="26"/>
  <c r="AX31" i="26"/>
  <c r="AW31" i="26"/>
  <c r="AV31" i="26"/>
  <c r="AU31" i="26"/>
  <c r="AT31" i="26"/>
  <c r="BX31" i="26" s="1"/>
  <c r="AR31" i="26"/>
  <c r="AS31" i="26" s="1"/>
  <c r="AQ31" i="26"/>
  <c r="AP31" i="26"/>
  <c r="AO31" i="26"/>
  <c r="AN31" i="26"/>
  <c r="AM31" i="26"/>
  <c r="AL31" i="26"/>
  <c r="AK31" i="26"/>
  <c r="AJ31" i="26"/>
  <c r="AI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CQ30" i="26"/>
  <c r="CR30" i="26" s="1"/>
  <c r="CO30" i="26"/>
  <c r="CP30" i="26" s="1"/>
  <c r="BT30" i="26"/>
  <c r="BS30" i="26"/>
  <c r="BR30" i="26"/>
  <c r="BU30" i="26" s="1"/>
  <c r="BI30" i="26"/>
  <c r="BI31" i="26" s="1"/>
  <c r="BI32" i="26" s="1"/>
  <c r="BI33" i="26" s="1"/>
  <c r="BI34" i="26" s="1"/>
  <c r="BC30" i="26"/>
  <c r="BD30" i="26" s="1"/>
  <c r="BB30" i="26"/>
  <c r="BA30" i="26"/>
  <c r="AZ30" i="26"/>
  <c r="AY30" i="26"/>
  <c r="AX30" i="26"/>
  <c r="AW30" i="26"/>
  <c r="AV30" i="26"/>
  <c r="AU30" i="26"/>
  <c r="AT30" i="26"/>
  <c r="AR30" i="26"/>
  <c r="AS30" i="26" s="1"/>
  <c r="AQ30" i="26"/>
  <c r="AP30" i="26"/>
  <c r="AO30" i="26"/>
  <c r="AN30" i="26"/>
  <c r="AM30" i="26"/>
  <c r="AL30" i="26"/>
  <c r="AK30" i="26"/>
  <c r="AJ30" i="26"/>
  <c r="AI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CQ29" i="26"/>
  <c r="CR29" i="26" s="1"/>
  <c r="CO29" i="26"/>
  <c r="CG29" i="26"/>
  <c r="CA29" i="26"/>
  <c r="BS29" i="26"/>
  <c r="BL29" i="26"/>
  <c r="BC29" i="26"/>
  <c r="BD29" i="26" s="1"/>
  <c r="BB29" i="26"/>
  <c r="BA29" i="26"/>
  <c r="AZ29" i="26"/>
  <c r="AY29" i="26"/>
  <c r="AX29" i="26"/>
  <c r="AW29" i="26"/>
  <c r="AV29" i="26"/>
  <c r="AU29" i="26"/>
  <c r="AT29" i="26"/>
  <c r="BX33" i="26" s="1"/>
  <c r="AR29" i="26"/>
  <c r="AS29" i="26" s="1"/>
  <c r="AQ29" i="26"/>
  <c r="AP29" i="26"/>
  <c r="AO29" i="26"/>
  <c r="AN29" i="26"/>
  <c r="AM29" i="26"/>
  <c r="AL29" i="26"/>
  <c r="AK29" i="26"/>
  <c r="AJ29" i="26"/>
  <c r="AI29" i="26"/>
  <c r="CD29" i="26" s="1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CN27" i="26"/>
  <c r="BT25" i="26"/>
  <c r="BS25" i="26"/>
  <c r="BR25" i="26"/>
  <c r="BU25" i="26" s="1"/>
  <c r="CD24" i="26"/>
  <c r="CA24" i="26"/>
  <c r="BX24" i="26"/>
  <c r="BT24" i="26"/>
  <c r="BS24" i="26"/>
  <c r="BR24" i="26"/>
  <c r="BU24" i="26" s="1"/>
  <c r="CQ23" i="26"/>
  <c r="CO23" i="26"/>
  <c r="CP23" i="26" s="1"/>
  <c r="BT23" i="26"/>
  <c r="BS23" i="26"/>
  <c r="BR23" i="26"/>
  <c r="BU23" i="26" s="1"/>
  <c r="BL23" i="26"/>
  <c r="BC23" i="26"/>
  <c r="BD23" i="26" s="1"/>
  <c r="BB23" i="26"/>
  <c r="BA23" i="26"/>
  <c r="AZ23" i="26"/>
  <c r="AY23" i="26"/>
  <c r="AX23" i="26"/>
  <c r="AW23" i="26"/>
  <c r="AV23" i="26"/>
  <c r="AU23" i="26"/>
  <c r="AT23" i="26"/>
  <c r="CA22" i="26" s="1"/>
  <c r="AR23" i="26"/>
  <c r="AS23" i="26" s="1"/>
  <c r="AQ23" i="26"/>
  <c r="AP23" i="26"/>
  <c r="AO23" i="26"/>
  <c r="AN23" i="26"/>
  <c r="AM23" i="26"/>
  <c r="AL23" i="26"/>
  <c r="AK23" i="26"/>
  <c r="AJ23" i="26"/>
  <c r="AI23" i="26"/>
  <c r="CD20" i="26" s="1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CQ22" i="26"/>
  <c r="CR22" i="26" s="1"/>
  <c r="CO22" i="26"/>
  <c r="CG22" i="26"/>
  <c r="BS22" i="26"/>
  <c r="BC22" i="26"/>
  <c r="BD22" i="26" s="1"/>
  <c r="BB22" i="26"/>
  <c r="BA22" i="26"/>
  <c r="AZ22" i="26"/>
  <c r="AY22" i="26"/>
  <c r="AX22" i="26"/>
  <c r="AW22" i="26"/>
  <c r="AV22" i="26"/>
  <c r="AU22" i="26"/>
  <c r="AT22" i="26"/>
  <c r="AR22" i="26"/>
  <c r="AS22" i="26" s="1"/>
  <c r="AQ22" i="26"/>
  <c r="AP22" i="26"/>
  <c r="AO22" i="26"/>
  <c r="AN22" i="26"/>
  <c r="AM22" i="26"/>
  <c r="AL22" i="26"/>
  <c r="AK22" i="26"/>
  <c r="AJ22" i="26"/>
  <c r="AI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CQ21" i="26"/>
  <c r="CR21" i="26" s="1"/>
  <c r="CO21" i="26"/>
  <c r="BT21" i="26"/>
  <c r="BS21" i="26"/>
  <c r="BR21" i="26"/>
  <c r="BU21" i="26" s="1"/>
  <c r="BC21" i="26"/>
  <c r="BD21" i="26" s="1"/>
  <c r="BB21" i="26"/>
  <c r="BA21" i="26"/>
  <c r="AZ21" i="26"/>
  <c r="AY21" i="26"/>
  <c r="AX21" i="26"/>
  <c r="AW21" i="26"/>
  <c r="AV21" i="26"/>
  <c r="AU21" i="26"/>
  <c r="AT21" i="26"/>
  <c r="AR21" i="26"/>
  <c r="AS21" i="26" s="1"/>
  <c r="AQ21" i="26"/>
  <c r="AP21" i="26"/>
  <c r="AO21" i="26"/>
  <c r="AN21" i="26"/>
  <c r="AM21" i="26"/>
  <c r="AL21" i="26"/>
  <c r="AK21" i="26"/>
  <c r="AJ21" i="26"/>
  <c r="AI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CQ20" i="26"/>
  <c r="CR20" i="26" s="1"/>
  <c r="CO20" i="26"/>
  <c r="CG20" i="26"/>
  <c r="BT20" i="26"/>
  <c r="BS20" i="26"/>
  <c r="BR20" i="26"/>
  <c r="BU20" i="26" s="1"/>
  <c r="BL20" i="26"/>
  <c r="BC20" i="26"/>
  <c r="BD20" i="26" s="1"/>
  <c r="BB20" i="26"/>
  <c r="BA20" i="26"/>
  <c r="AZ20" i="26"/>
  <c r="AY20" i="26"/>
  <c r="AX20" i="26"/>
  <c r="AW20" i="26"/>
  <c r="AV20" i="26"/>
  <c r="AU20" i="26"/>
  <c r="AT20" i="26"/>
  <c r="BX20" i="26" s="1"/>
  <c r="AR20" i="26"/>
  <c r="AS20" i="26" s="1"/>
  <c r="AQ20" i="26"/>
  <c r="AP20" i="26"/>
  <c r="AO20" i="26"/>
  <c r="AN20" i="26"/>
  <c r="AM20" i="26"/>
  <c r="AL20" i="26"/>
  <c r="AK20" i="26"/>
  <c r="AJ20" i="26"/>
  <c r="AI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CQ19" i="26"/>
  <c r="CR19" i="26" s="1"/>
  <c r="CO19" i="26"/>
  <c r="CP19" i="26" s="1"/>
  <c r="BT19" i="26"/>
  <c r="BS19" i="26"/>
  <c r="BR19" i="26"/>
  <c r="BU19" i="26" s="1"/>
  <c r="BI19" i="26"/>
  <c r="BI20" i="26" s="1"/>
  <c r="BI21" i="26" s="1"/>
  <c r="BI22" i="26" s="1"/>
  <c r="BI23" i="26" s="1"/>
  <c r="BC19" i="26"/>
  <c r="BD19" i="26" s="1"/>
  <c r="BB19" i="26"/>
  <c r="BA19" i="26"/>
  <c r="AZ19" i="26"/>
  <c r="AY19" i="26"/>
  <c r="AX19" i="26"/>
  <c r="AW19" i="26"/>
  <c r="AV19" i="26"/>
  <c r="AU19" i="26"/>
  <c r="AT19" i="26"/>
  <c r="AR19" i="26"/>
  <c r="AS19" i="26" s="1"/>
  <c r="AQ19" i="26"/>
  <c r="AP19" i="26"/>
  <c r="AO19" i="26"/>
  <c r="AN19" i="26"/>
  <c r="AM19" i="26"/>
  <c r="AL19" i="26"/>
  <c r="AK19" i="26"/>
  <c r="AJ19" i="26"/>
  <c r="AI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CQ18" i="26"/>
  <c r="CO18" i="26"/>
  <c r="CG18" i="26"/>
  <c r="CA18" i="26"/>
  <c r="BS18" i="26"/>
  <c r="BL18" i="26"/>
  <c r="BC18" i="26"/>
  <c r="BD18" i="26" s="1"/>
  <c r="BB18" i="26"/>
  <c r="BA18" i="26"/>
  <c r="AZ18" i="26"/>
  <c r="AY18" i="26"/>
  <c r="AX18" i="26"/>
  <c r="AW18" i="26"/>
  <c r="AV18" i="26"/>
  <c r="AU18" i="26"/>
  <c r="AT18" i="26"/>
  <c r="BX22" i="26" s="1"/>
  <c r="AR18" i="26"/>
  <c r="AS18" i="26" s="1"/>
  <c r="AQ18" i="26"/>
  <c r="AP18" i="26"/>
  <c r="AO18" i="26"/>
  <c r="AN18" i="26"/>
  <c r="AM18" i="26"/>
  <c r="AL18" i="26"/>
  <c r="AK18" i="26"/>
  <c r="AJ18" i="26"/>
  <c r="AI18" i="26"/>
  <c r="CD18" i="26" s="1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7" i="26"/>
  <c r="B21" i="26" s="1"/>
  <c r="A17" i="26"/>
  <c r="A28" i="26" s="1"/>
  <c r="CN16" i="26"/>
  <c r="BT14" i="26"/>
  <c r="BS14" i="26"/>
  <c r="BR14" i="26"/>
  <c r="BU14" i="26" s="1"/>
  <c r="BT13" i="26"/>
  <c r="BS13" i="26"/>
  <c r="BR13" i="26"/>
  <c r="BU13" i="26" s="1"/>
  <c r="CQ12" i="26"/>
  <c r="CR12" i="26" s="1"/>
  <c r="CO12" i="26"/>
  <c r="CP12" i="26" s="1"/>
  <c r="BT12" i="26"/>
  <c r="BS12" i="26"/>
  <c r="BR12" i="26"/>
  <c r="BU12" i="26" s="1"/>
  <c r="BL12" i="26"/>
  <c r="BC12" i="26"/>
  <c r="BD12" i="26" s="1"/>
  <c r="BB12" i="26"/>
  <c r="BA12" i="26"/>
  <c r="AZ12" i="26"/>
  <c r="AY12" i="26"/>
  <c r="AX12" i="26"/>
  <c r="AW12" i="26"/>
  <c r="AV12" i="26"/>
  <c r="AU12" i="26"/>
  <c r="AT12" i="26"/>
  <c r="CA11" i="26" s="1"/>
  <c r="AR12" i="26"/>
  <c r="AS12" i="26" s="1"/>
  <c r="AQ12" i="26"/>
  <c r="AP12" i="26"/>
  <c r="AO12" i="26"/>
  <c r="AN12" i="26"/>
  <c r="AM12" i="26"/>
  <c r="AL12" i="26"/>
  <c r="AK12" i="26"/>
  <c r="AJ12" i="26"/>
  <c r="AI12" i="26"/>
  <c r="CD9" i="26" s="1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CQ11" i="26"/>
  <c r="CR11" i="26" s="1"/>
  <c r="CO11" i="26"/>
  <c r="CP11" i="26" s="1"/>
  <c r="BT11" i="26"/>
  <c r="BS11" i="26"/>
  <c r="BR11" i="26"/>
  <c r="E66" i="30" s="1"/>
  <c r="BC11" i="26"/>
  <c r="BD11" i="26" s="1"/>
  <c r="BB11" i="26"/>
  <c r="BA11" i="26"/>
  <c r="AZ11" i="26"/>
  <c r="AY11" i="26"/>
  <c r="AX11" i="26"/>
  <c r="AW11" i="26"/>
  <c r="AV11" i="26"/>
  <c r="AU11" i="26"/>
  <c r="AT11" i="26"/>
  <c r="BX13" i="26" s="1"/>
  <c r="AR11" i="26"/>
  <c r="AS11" i="26" s="1"/>
  <c r="AQ11" i="26"/>
  <c r="AP11" i="26"/>
  <c r="AO11" i="26"/>
  <c r="AN11" i="26"/>
  <c r="AM11" i="26"/>
  <c r="AL11" i="26"/>
  <c r="AK11" i="26"/>
  <c r="AJ11" i="26"/>
  <c r="AI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CQ10" i="26"/>
  <c r="CR10" i="26" s="1"/>
  <c r="CO10" i="26"/>
  <c r="CP10" i="26" s="1"/>
  <c r="BT10" i="26"/>
  <c r="BS10" i="26"/>
  <c r="BR10" i="26"/>
  <c r="BU10" i="26" s="1"/>
  <c r="BC10" i="26"/>
  <c r="BD10" i="26" s="1"/>
  <c r="BB10" i="26"/>
  <c r="BA10" i="26"/>
  <c r="AZ10" i="26"/>
  <c r="AY10" i="26"/>
  <c r="AX10" i="26"/>
  <c r="AW10" i="26"/>
  <c r="AV10" i="26"/>
  <c r="AU10" i="26"/>
  <c r="AT10" i="26"/>
  <c r="CD13" i="26" s="1"/>
  <c r="AR10" i="26"/>
  <c r="AS10" i="26" s="1"/>
  <c r="AQ10" i="26"/>
  <c r="AP10" i="26"/>
  <c r="AO10" i="26"/>
  <c r="AN10" i="26"/>
  <c r="AM10" i="26"/>
  <c r="AL10" i="26"/>
  <c r="AK10" i="26"/>
  <c r="AJ10" i="26"/>
  <c r="AI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B10" i="26"/>
  <c r="BH11" i="26" s="1"/>
  <c r="CQ9" i="26"/>
  <c r="CR9" i="26" s="1"/>
  <c r="CO9" i="26"/>
  <c r="CP9" i="26" s="1"/>
  <c r="BT9" i="26"/>
  <c r="BS9" i="26"/>
  <c r="BR9" i="26"/>
  <c r="BL9" i="26"/>
  <c r="BC9" i="26"/>
  <c r="BD9" i="26" s="1"/>
  <c r="BB9" i="26"/>
  <c r="BA9" i="26"/>
  <c r="AZ9" i="26"/>
  <c r="AY9" i="26"/>
  <c r="AX9" i="26"/>
  <c r="AW9" i="26"/>
  <c r="AV9" i="26"/>
  <c r="AU9" i="26"/>
  <c r="AT9" i="26"/>
  <c r="BX9" i="26" s="1"/>
  <c r="AR9" i="26"/>
  <c r="AS9" i="26" s="1"/>
  <c r="AQ9" i="26"/>
  <c r="AP9" i="26"/>
  <c r="AO9" i="26"/>
  <c r="AN9" i="26"/>
  <c r="AM9" i="26"/>
  <c r="AL9" i="26"/>
  <c r="AK9" i="26"/>
  <c r="AJ9" i="26"/>
  <c r="AI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B9" i="26"/>
  <c r="BH12" i="26" s="1"/>
  <c r="CQ8" i="26"/>
  <c r="CR8" i="26" s="1"/>
  <c r="CO8" i="26"/>
  <c r="CP8" i="26" s="1"/>
  <c r="BT8" i="26"/>
  <c r="BS8" i="26"/>
  <c r="BR8" i="26"/>
  <c r="BU8" i="26" s="1"/>
  <c r="BI8" i="26"/>
  <c r="BI9" i="26" s="1"/>
  <c r="BI10" i="26" s="1"/>
  <c r="BI11" i="26" s="1"/>
  <c r="BI12" i="26" s="1"/>
  <c r="BH8" i="26"/>
  <c r="BC8" i="26"/>
  <c r="BD8" i="26" s="1"/>
  <c r="BB8" i="26"/>
  <c r="BA8" i="26"/>
  <c r="AZ8" i="26"/>
  <c r="AY8" i="26"/>
  <c r="AX8" i="26"/>
  <c r="AW8" i="26"/>
  <c r="AV8" i="26"/>
  <c r="AU8" i="26"/>
  <c r="AT8" i="26"/>
  <c r="CA13" i="26" s="1"/>
  <c r="AR8" i="26"/>
  <c r="AS8" i="26" s="1"/>
  <c r="AQ8" i="26"/>
  <c r="AP8" i="26"/>
  <c r="AO8" i="26"/>
  <c r="AN8" i="26"/>
  <c r="AM8" i="26"/>
  <c r="AL8" i="26"/>
  <c r="AK8" i="26"/>
  <c r="AJ8" i="26"/>
  <c r="BE13" i="26" s="1"/>
  <c r="AI8" i="26"/>
  <c r="CG9" i="26" s="1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B8" i="26"/>
  <c r="BG12" i="26" s="1"/>
  <c r="CQ7" i="26"/>
  <c r="CR7" i="26" s="1"/>
  <c r="CO7" i="26"/>
  <c r="CP7" i="26" s="1"/>
  <c r="CG7" i="26"/>
  <c r="CA7" i="26"/>
  <c r="BT7" i="26"/>
  <c r="BS7" i="26"/>
  <c r="BR7" i="26"/>
  <c r="BU7" i="26" s="1"/>
  <c r="BL7" i="26"/>
  <c r="BJ7" i="26"/>
  <c r="BJ8" i="26" s="1"/>
  <c r="BJ9" i="26" s="1"/>
  <c r="BJ10" i="26" s="1"/>
  <c r="BJ11" i="26" s="1"/>
  <c r="BJ12" i="26" s="1"/>
  <c r="BJ18" i="26" s="1"/>
  <c r="BJ19" i="26" s="1"/>
  <c r="BJ20" i="26" s="1"/>
  <c r="BJ21" i="26" s="1"/>
  <c r="BJ22" i="26" s="1"/>
  <c r="BJ23" i="26" s="1"/>
  <c r="BJ29" i="26" s="1"/>
  <c r="BJ30" i="26" s="1"/>
  <c r="BJ31" i="26" s="1"/>
  <c r="BJ32" i="26" s="1"/>
  <c r="BJ33" i="26" s="1"/>
  <c r="BJ34" i="26" s="1"/>
  <c r="BJ40" i="26" s="1"/>
  <c r="BJ41" i="26" s="1"/>
  <c r="BJ42" i="26" s="1"/>
  <c r="BJ43" i="26" s="1"/>
  <c r="BJ44" i="26" s="1"/>
  <c r="BJ45" i="26" s="1"/>
  <c r="BC7" i="26"/>
  <c r="BD7" i="26" s="1"/>
  <c r="BB7" i="26"/>
  <c r="BA7" i="26"/>
  <c r="AZ7" i="26"/>
  <c r="AY7" i="26"/>
  <c r="AX7" i="26"/>
  <c r="AW7" i="26"/>
  <c r="AV7" i="26"/>
  <c r="AU7" i="26"/>
  <c r="AT7" i="26"/>
  <c r="BX11" i="26" s="1"/>
  <c r="AR7" i="26"/>
  <c r="AS7" i="26" s="1"/>
  <c r="AQ7" i="26"/>
  <c r="AP7" i="26"/>
  <c r="AO7" i="26"/>
  <c r="AN7" i="26"/>
  <c r="AM7" i="26"/>
  <c r="AL7" i="26"/>
  <c r="AK7" i="26"/>
  <c r="AJ7" i="26"/>
  <c r="AI7" i="26"/>
  <c r="CD7" i="26" s="1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B7" i="26"/>
  <c r="BV13" i="26" s="1"/>
  <c r="C6" i="26"/>
  <c r="CN5" i="26"/>
  <c r="CN3" i="26"/>
  <c r="CL2" i="26"/>
  <c r="BL1" i="26"/>
  <c r="BT40" i="26"/>
  <c r="B74" i="26" l="1"/>
  <c r="BG78" i="26" s="1"/>
  <c r="BZ103" i="26"/>
  <c r="BZ79" i="26"/>
  <c r="BW101" i="26"/>
  <c r="BG64" i="26"/>
  <c r="BE78" i="26"/>
  <c r="BH7" i="26"/>
  <c r="BG10" i="26"/>
  <c r="BH64" i="26"/>
  <c r="BE80" i="26"/>
  <c r="CJ80" i="26" s="1"/>
  <c r="BG9" i="26"/>
  <c r="B19" i="26"/>
  <c r="BG7" i="26"/>
  <c r="BG8" i="26"/>
  <c r="BH10" i="26"/>
  <c r="BG11" i="26"/>
  <c r="C17" i="26"/>
  <c r="B18" i="26"/>
  <c r="CC25" i="26"/>
  <c r="R28" i="26"/>
  <c r="B32" i="26" s="1"/>
  <c r="BE35" i="26"/>
  <c r="CF34" i="26"/>
  <c r="BZ64" i="26"/>
  <c r="CC77" i="26"/>
  <c r="BW81" i="26"/>
  <c r="BW88" i="26"/>
  <c r="CC81" i="26"/>
  <c r="BE87" i="26"/>
  <c r="CF88" i="26"/>
  <c r="BE96" i="26"/>
  <c r="BZ97" i="26"/>
  <c r="CF99" i="26"/>
  <c r="CP31" i="26"/>
  <c r="BR40" i="26"/>
  <c r="BU40" i="26" s="1"/>
  <c r="CP42" i="26"/>
  <c r="CP44" i="26"/>
  <c r="O29" i="27"/>
  <c r="P29" i="27" s="1"/>
  <c r="F18" i="27"/>
  <c r="I20" i="27"/>
  <c r="L30" i="27"/>
  <c r="F15" i="27"/>
  <c r="I14" i="27"/>
  <c r="L28" i="27"/>
  <c r="O31" i="27"/>
  <c r="P31" i="27" s="1"/>
  <c r="BR29" i="26"/>
  <c r="BU29" i="26" s="1"/>
  <c r="BT29" i="26"/>
  <c r="CP29" i="26"/>
  <c r="CP33" i="26"/>
  <c r="CP40" i="26"/>
  <c r="D324" i="32"/>
  <c r="BT11" i="37"/>
  <c r="CR12" i="37"/>
  <c r="CR7" i="37"/>
  <c r="CP10" i="37"/>
  <c r="F324" i="32"/>
  <c r="BT7" i="37"/>
  <c r="CP7" i="37"/>
  <c r="CP9" i="37"/>
  <c r="CP11" i="37"/>
  <c r="CF21" i="26"/>
  <c r="BW25" i="26"/>
  <c r="BW36" i="26"/>
  <c r="BR18" i="26"/>
  <c r="BU18" i="26" s="1"/>
  <c r="BT18" i="26"/>
  <c r="CR18" i="26"/>
  <c r="BR22" i="26"/>
  <c r="E67" i="30" s="1"/>
  <c r="BT22" i="26"/>
  <c r="CP22" i="26"/>
  <c r="CP18" i="26"/>
  <c r="CP20" i="26"/>
  <c r="CP21" i="26"/>
  <c r="CR23" i="26"/>
  <c r="E63" i="30"/>
  <c r="CC36" i="26"/>
  <c r="BE33" i="26"/>
  <c r="CJ33" i="26" s="1"/>
  <c r="CF30" i="26"/>
  <c r="BE22" i="26"/>
  <c r="CJ22" i="26" s="1"/>
  <c r="BE24" i="26"/>
  <c r="CJ24" i="26" s="1"/>
  <c r="CF19" i="26"/>
  <c r="BZ23" i="26"/>
  <c r="BU33" i="26"/>
  <c r="BU9" i="26"/>
  <c r="BU44" i="26"/>
  <c r="BU46" i="26"/>
  <c r="BU11" i="26"/>
  <c r="CC21" i="26"/>
  <c r="CC43" i="26"/>
  <c r="CC32" i="26"/>
  <c r="BZ34" i="26"/>
  <c r="BZ19" i="26"/>
  <c r="BW21" i="26"/>
  <c r="BW32" i="26"/>
  <c r="BZ41" i="26"/>
  <c r="BE42" i="26"/>
  <c r="BW14" i="26"/>
  <c r="CC30" i="26"/>
  <c r="CG42" i="26"/>
  <c r="BE46" i="26"/>
  <c r="CJ46" i="26" s="1"/>
  <c r="BE44" i="26"/>
  <c r="CJ44" i="26" s="1"/>
  <c r="CC14" i="26"/>
  <c r="CG11" i="26"/>
  <c r="CF12" i="26"/>
  <c r="BW23" i="26"/>
  <c r="CC10" i="26"/>
  <c r="BZ12" i="26"/>
  <c r="CJ42" i="26"/>
  <c r="CF43" i="26"/>
  <c r="BZ45" i="26"/>
  <c r="BZ47" i="26"/>
  <c r="BW43" i="26"/>
  <c r="CJ13" i="26"/>
  <c r="BG23" i="26"/>
  <c r="BH20" i="26"/>
  <c r="BG19" i="26"/>
  <c r="BE11" i="26"/>
  <c r="BG18" i="26"/>
  <c r="BG22" i="26"/>
  <c r="CJ35" i="26"/>
  <c r="BF35" i="26"/>
  <c r="CL35" i="26" s="1"/>
  <c r="CC8" i="26"/>
  <c r="BW12" i="26"/>
  <c r="BE7" i="26"/>
  <c r="CF8" i="26"/>
  <c r="BW10" i="26"/>
  <c r="BZ8" i="26"/>
  <c r="BG20" i="26"/>
  <c r="BZ14" i="26"/>
  <c r="BE9" i="26"/>
  <c r="CF10" i="26"/>
  <c r="BH22" i="26"/>
  <c r="BH19" i="26"/>
  <c r="BH21" i="26"/>
  <c r="BH33" i="26"/>
  <c r="BH30" i="26"/>
  <c r="B29" i="26"/>
  <c r="BE40" i="26"/>
  <c r="BW45" i="26"/>
  <c r="CC41" i="26"/>
  <c r="BG65" i="26"/>
  <c r="BG63" i="26"/>
  <c r="BG67" i="26"/>
  <c r="BH68" i="26"/>
  <c r="BG66" i="26"/>
  <c r="BE74" i="26"/>
  <c r="BW79" i="26"/>
  <c r="BE85" i="26"/>
  <c r="BW90" i="26"/>
  <c r="CC86" i="26"/>
  <c r="CF86" i="26"/>
  <c r="BW92" i="26"/>
  <c r="AR6" i="26"/>
  <c r="BH9" i="26"/>
  <c r="BE18" i="26"/>
  <c r="B20" i="26"/>
  <c r="CF23" i="26"/>
  <c r="BE29" i="26"/>
  <c r="B30" i="26"/>
  <c r="BH32" i="26"/>
  <c r="BW34" i="26"/>
  <c r="BW47" i="26"/>
  <c r="CF41" i="26"/>
  <c r="BH63" i="26"/>
  <c r="C84" i="26"/>
  <c r="A95" i="26"/>
  <c r="C95" i="26" s="1"/>
  <c r="CJ78" i="26"/>
  <c r="BF78" i="26"/>
  <c r="CL78" i="26" s="1"/>
  <c r="BZ75" i="26"/>
  <c r="BW77" i="26"/>
  <c r="CF32" i="26"/>
  <c r="BE31" i="26"/>
  <c r="BE20" i="26"/>
  <c r="BZ30" i="26"/>
  <c r="CF45" i="26"/>
  <c r="CC47" i="26"/>
  <c r="BZ68" i="26"/>
  <c r="CC66" i="26"/>
  <c r="BE65" i="26"/>
  <c r="CC75" i="26"/>
  <c r="BE98" i="26"/>
  <c r="BZ101" i="26"/>
  <c r="BZ25" i="26"/>
  <c r="CC19" i="26"/>
  <c r="A39" i="26"/>
  <c r="C39" i="26" s="1"/>
  <c r="C28" i="26"/>
  <c r="B31" i="26"/>
  <c r="BZ36" i="26"/>
  <c r="R39" i="26"/>
  <c r="AR62" i="26"/>
  <c r="BV69" i="26"/>
  <c r="CF64" i="26"/>
  <c r="BW70" i="26"/>
  <c r="BG74" i="26"/>
  <c r="CF77" i="26"/>
  <c r="BE76" i="26"/>
  <c r="BG76" i="26"/>
  <c r="BF63" i="26"/>
  <c r="BE69" i="26"/>
  <c r="BH65" i="26"/>
  <c r="BE67" i="26"/>
  <c r="CF66" i="26"/>
  <c r="CC70" i="26"/>
  <c r="B77" i="26"/>
  <c r="B76" i="26"/>
  <c r="AR73" i="26" s="1"/>
  <c r="B75" i="26"/>
  <c r="BF80" i="26"/>
  <c r="CL80" i="26" s="1"/>
  <c r="CC92" i="26"/>
  <c r="BZ90" i="26"/>
  <c r="CJ96" i="26"/>
  <c r="BF96" i="26"/>
  <c r="CJ102" i="26"/>
  <c r="BF102" i="26"/>
  <c r="CL102" i="26" s="1"/>
  <c r="BW99" i="26"/>
  <c r="CC103" i="26"/>
  <c r="BE100" i="26"/>
  <c r="BE95" i="26" s="1"/>
  <c r="BC95" i="26" s="1"/>
  <c r="CF101" i="26"/>
  <c r="CF97" i="26"/>
  <c r="BW103" i="26"/>
  <c r="BW68" i="26"/>
  <c r="CC64" i="26"/>
  <c r="BW66" i="26"/>
  <c r="BH67" i="26"/>
  <c r="BZ81" i="26"/>
  <c r="B87" i="26"/>
  <c r="R95" i="26"/>
  <c r="B86" i="26"/>
  <c r="B85" i="26"/>
  <c r="CJ87" i="26"/>
  <c r="BF87" i="26"/>
  <c r="CL87" i="26" s="1"/>
  <c r="B88" i="26"/>
  <c r="BE91" i="26"/>
  <c r="CC88" i="26"/>
  <c r="BE89" i="26"/>
  <c r="CC97" i="26"/>
  <c r="D103" i="6"/>
  <c r="D96" i="6"/>
  <c r="BU22" i="26" l="1"/>
  <c r="BF24" i="26"/>
  <c r="CL24" i="26" s="1"/>
  <c r="BF22" i="26"/>
  <c r="CL22" i="26" s="1"/>
  <c r="BF33" i="26"/>
  <c r="CL33" i="26" s="1"/>
  <c r="BF44" i="26"/>
  <c r="CL44" i="26" s="1"/>
  <c r="BF46" i="26"/>
  <c r="CL46" i="26" s="1"/>
  <c r="BF42" i="26"/>
  <c r="CL42" i="26" s="1"/>
  <c r="BF13" i="26"/>
  <c r="CL13" i="26" s="1"/>
  <c r="BH87" i="26"/>
  <c r="BG86" i="26"/>
  <c r="BG90" i="26"/>
  <c r="BF67" i="26"/>
  <c r="CL67" i="26" s="1"/>
  <c r="CJ67" i="26"/>
  <c r="BE62" i="26"/>
  <c r="BC62" i="26" s="1"/>
  <c r="CJ31" i="26"/>
  <c r="BF31" i="26"/>
  <c r="CL31" i="26" s="1"/>
  <c r="CJ85" i="26"/>
  <c r="BE84" i="26"/>
  <c r="BC84" i="26" s="1"/>
  <c r="BF85" i="26"/>
  <c r="BH78" i="26"/>
  <c r="BH75" i="26"/>
  <c r="BH77" i="26"/>
  <c r="CJ98" i="26"/>
  <c r="BF98" i="26"/>
  <c r="CL98" i="26" s="1"/>
  <c r="CJ18" i="26"/>
  <c r="BF18" i="26"/>
  <c r="BE17" i="26"/>
  <c r="BC17" i="26" s="1"/>
  <c r="BH90" i="26"/>
  <c r="BH85" i="26"/>
  <c r="BG88" i="26"/>
  <c r="CL96" i="26"/>
  <c r="BF69" i="26"/>
  <c r="CL69" i="26" s="1"/>
  <c r="CJ69" i="26"/>
  <c r="CJ76" i="26"/>
  <c r="BF76" i="26"/>
  <c r="CL76" i="26" s="1"/>
  <c r="CJ29" i="26"/>
  <c r="BF29" i="26"/>
  <c r="BE28" i="26"/>
  <c r="BC28" i="26" s="1"/>
  <c r="CJ74" i="26"/>
  <c r="BF74" i="26"/>
  <c r="BE73" i="26"/>
  <c r="BC73" i="26" s="1"/>
  <c r="CJ40" i="26"/>
  <c r="BF40" i="26"/>
  <c r="BE39" i="26"/>
  <c r="BC39" i="26" s="1"/>
  <c r="CJ7" i="26"/>
  <c r="BF7" i="26"/>
  <c r="BE6" i="26"/>
  <c r="BC6" i="26" s="1"/>
  <c r="CJ11" i="26"/>
  <c r="BF11" i="26"/>
  <c r="CL11" i="26" s="1"/>
  <c r="BH88" i="26"/>
  <c r="BH86" i="26"/>
  <c r="BH89" i="26"/>
  <c r="BF100" i="26"/>
  <c r="CL100" i="26" s="1"/>
  <c r="CJ100" i="26"/>
  <c r="BH79" i="26"/>
  <c r="BG77" i="26"/>
  <c r="BH74" i="26"/>
  <c r="BG21" i="26"/>
  <c r="BH23" i="26"/>
  <c r="AR17" i="26"/>
  <c r="BH18" i="26"/>
  <c r="BF9" i="26"/>
  <c r="CL9" i="26" s="1"/>
  <c r="CJ9" i="26"/>
  <c r="CJ89" i="26"/>
  <c r="BF89" i="26"/>
  <c r="CL89" i="26" s="1"/>
  <c r="B97" i="26"/>
  <c r="B96" i="26"/>
  <c r="B99" i="26"/>
  <c r="B98" i="26"/>
  <c r="B42" i="26"/>
  <c r="B41" i="26"/>
  <c r="B40" i="26"/>
  <c r="B43" i="26"/>
  <c r="BG34" i="26"/>
  <c r="BG30" i="26"/>
  <c r="BH31" i="26"/>
  <c r="CJ91" i="26"/>
  <c r="BF91" i="26"/>
  <c r="CL91" i="26" s="1"/>
  <c r="BG89" i="26"/>
  <c r="BG87" i="26"/>
  <c r="AR84" i="26"/>
  <c r="BG85" i="26"/>
  <c r="BH76" i="26"/>
  <c r="BG75" i="26"/>
  <c r="BG79" i="26"/>
  <c r="CL63" i="26"/>
  <c r="BH34" i="26"/>
  <c r="BH29" i="26"/>
  <c r="BG32" i="26"/>
  <c r="CJ65" i="26"/>
  <c r="BF65" i="26"/>
  <c r="CL65" i="26" s="1"/>
  <c r="BF20" i="26"/>
  <c r="CL20" i="26" s="1"/>
  <c r="CJ20" i="26"/>
  <c r="BG33" i="26"/>
  <c r="BG29" i="26"/>
  <c r="BG31" i="26"/>
  <c r="AR28" i="26"/>
  <c r="BF62" i="26" l="1"/>
  <c r="BF95" i="26"/>
  <c r="BC1" i="26"/>
  <c r="BG98" i="26"/>
  <c r="AR95" i="26"/>
  <c r="BG96" i="26"/>
  <c r="BG100" i="26"/>
  <c r="CL40" i="26"/>
  <c r="BF39" i="26"/>
  <c r="BG101" i="26"/>
  <c r="BH98" i="26"/>
  <c r="BG97" i="26"/>
  <c r="BF6" i="26"/>
  <c r="CL7" i="26"/>
  <c r="CL85" i="26"/>
  <c r="BF84" i="26"/>
  <c r="BH43" i="26"/>
  <c r="BH44" i="26"/>
  <c r="BH41" i="26"/>
  <c r="BH101" i="26"/>
  <c r="BH96" i="26"/>
  <c r="BG99" i="26"/>
  <c r="BF28" i="26"/>
  <c r="CL29" i="26"/>
  <c r="CL18" i="26"/>
  <c r="BF17" i="26"/>
  <c r="BH42" i="26"/>
  <c r="BG41" i="26"/>
  <c r="BG45" i="26"/>
  <c r="BH45" i="26"/>
  <c r="BH40" i="26"/>
  <c r="BG43" i="26"/>
  <c r="BG44" i="26"/>
  <c r="BG42" i="26"/>
  <c r="AR39" i="26"/>
  <c r="AR1" i="26" s="1"/>
  <c r="BG40" i="26"/>
  <c r="BH99" i="26"/>
  <c r="BH100" i="26"/>
  <c r="BH97" i="26"/>
  <c r="CL74" i="26"/>
  <c r="BF73" i="26"/>
  <c r="D85" i="6"/>
  <c r="H72" i="6"/>
  <c r="G72" i="6"/>
  <c r="F72" i="6"/>
  <c r="H71" i="6"/>
  <c r="G71" i="6"/>
  <c r="F71" i="6"/>
  <c r="H70" i="6"/>
  <c r="G70" i="6"/>
  <c r="F70" i="6"/>
  <c r="H68" i="6"/>
  <c r="G68" i="6"/>
  <c r="F68" i="6"/>
  <c r="H67" i="6"/>
  <c r="G67" i="6"/>
  <c r="F67" i="6"/>
  <c r="H66" i="6"/>
  <c r="G66" i="6"/>
  <c r="F66" i="6"/>
  <c r="H64" i="6"/>
  <c r="G64" i="6"/>
  <c r="F64" i="6"/>
  <c r="H63" i="6"/>
  <c r="G63" i="6"/>
  <c r="F63" i="6"/>
  <c r="H62" i="6"/>
  <c r="G62" i="6"/>
  <c r="F62" i="6"/>
  <c r="H60" i="6"/>
  <c r="G60" i="6"/>
  <c r="F60" i="6"/>
  <c r="H59" i="6"/>
  <c r="G59" i="6"/>
  <c r="F59" i="6"/>
  <c r="H58" i="6"/>
  <c r="G58" i="6"/>
  <c r="F58" i="6"/>
  <c r="H56" i="6"/>
  <c r="G56" i="6"/>
  <c r="F56" i="6"/>
  <c r="H55" i="6"/>
  <c r="G55" i="6"/>
  <c r="F55" i="6"/>
  <c r="H54" i="6"/>
  <c r="G54" i="6"/>
  <c r="F54" i="6"/>
  <c r="H77" i="1"/>
  <c r="G77" i="1"/>
  <c r="F77" i="1"/>
  <c r="H76" i="1"/>
  <c r="G76" i="1"/>
  <c r="F76" i="1"/>
  <c r="H75" i="1"/>
  <c r="G75" i="1"/>
  <c r="F75" i="1"/>
  <c r="H65" i="1"/>
  <c r="G65" i="1"/>
  <c r="F65" i="1"/>
  <c r="H64" i="1"/>
  <c r="G64" i="1"/>
  <c r="F64" i="1"/>
  <c r="H43" i="1"/>
  <c r="G43" i="1"/>
  <c r="F43" i="1"/>
  <c r="H42" i="1"/>
  <c r="G42" i="1"/>
  <c r="F42" i="1"/>
  <c r="H41" i="1"/>
  <c r="G41" i="1"/>
  <c r="F41" i="1"/>
  <c r="H39" i="1"/>
  <c r="G39" i="1"/>
  <c r="F39" i="1"/>
  <c r="H38" i="1"/>
  <c r="G38" i="1"/>
  <c r="F38" i="1"/>
  <c r="H37" i="1"/>
  <c r="G37" i="1"/>
  <c r="F37" i="1"/>
  <c r="H35" i="1"/>
  <c r="G35" i="1"/>
  <c r="F35" i="1"/>
  <c r="H34" i="1"/>
  <c r="G34" i="1"/>
  <c r="F34" i="1"/>
  <c r="H33" i="1"/>
  <c r="G33" i="1"/>
  <c r="F33" i="1"/>
  <c r="H31" i="1"/>
  <c r="G31" i="1"/>
  <c r="F31" i="1"/>
  <c r="H30" i="1"/>
  <c r="G30" i="1"/>
  <c r="F30" i="1"/>
  <c r="H29" i="1"/>
  <c r="G29" i="1"/>
  <c r="F29" i="1"/>
  <c r="CW21" i="23" l="1"/>
  <c r="CX21" i="23" s="1"/>
  <c r="CW20" i="23"/>
  <c r="CX20" i="23" s="1"/>
  <c r="CW19" i="23"/>
  <c r="CX19" i="23" s="1"/>
  <c r="CW18" i="23"/>
  <c r="CX18" i="23" s="1"/>
  <c r="CW17" i="23"/>
  <c r="CX17" i="23" s="1"/>
  <c r="CW16" i="23"/>
  <c r="CX16" i="23" s="1"/>
  <c r="CW15" i="23"/>
  <c r="CX15" i="23" s="1"/>
  <c r="CW14" i="23"/>
  <c r="CX14" i="23" s="1"/>
  <c r="CW13" i="23"/>
  <c r="CX13" i="23" s="1"/>
  <c r="CW12" i="23"/>
  <c r="CX12" i="23" s="1"/>
  <c r="CW11" i="23"/>
  <c r="CX11" i="23" s="1"/>
  <c r="CW10" i="23"/>
  <c r="CX10" i="23" s="1"/>
  <c r="CW9" i="23"/>
  <c r="CX9" i="23" s="1"/>
  <c r="CW8" i="23"/>
  <c r="CX8" i="23" s="1"/>
  <c r="CW7" i="23"/>
  <c r="CX7" i="23" s="1"/>
  <c r="CU21" i="23"/>
  <c r="CV21" i="23" s="1"/>
  <c r="CU20" i="23"/>
  <c r="CV20" i="23" s="1"/>
  <c r="CU19" i="23"/>
  <c r="CV19" i="23" s="1"/>
  <c r="CU18" i="23"/>
  <c r="CV18" i="23" s="1"/>
  <c r="CU17" i="23"/>
  <c r="CV17" i="23" s="1"/>
  <c r="CU16" i="23"/>
  <c r="CV16" i="23" s="1"/>
  <c r="CU15" i="23"/>
  <c r="CV15" i="23" s="1"/>
  <c r="CU14" i="23"/>
  <c r="CV14" i="23"/>
  <c r="CU13" i="23"/>
  <c r="CV13" i="23" s="1"/>
  <c r="CU12" i="23"/>
  <c r="CV12" i="23" s="1"/>
  <c r="CU11" i="23"/>
  <c r="CV11" i="23" s="1"/>
  <c r="CU10" i="23"/>
  <c r="CV10" i="23" s="1"/>
  <c r="CU9" i="23"/>
  <c r="CV9" i="23" s="1"/>
  <c r="CU8" i="23"/>
  <c r="CV8" i="23" s="1"/>
  <c r="CU7" i="23"/>
  <c r="CV7" i="23" s="1"/>
  <c r="BT18" i="23"/>
  <c r="BS18" i="23"/>
  <c r="BR18" i="23"/>
  <c r="BU18" i="23" s="1"/>
  <c r="BT17" i="23"/>
  <c r="BS17" i="23"/>
  <c r="BR17" i="23"/>
  <c r="BU17" i="23" s="1"/>
  <c r="BT16" i="23"/>
  <c r="BS16" i="23"/>
  <c r="BR16" i="23"/>
  <c r="BU16" i="23" s="1"/>
  <c r="BT15" i="23"/>
  <c r="BS15" i="23"/>
  <c r="BR15" i="23"/>
  <c r="BU15" i="23" s="1"/>
  <c r="BT14" i="23"/>
  <c r="BS14" i="23"/>
  <c r="BR14" i="23"/>
  <c r="BU14" i="23" s="1"/>
  <c r="BT13" i="23"/>
  <c r="BS13" i="23"/>
  <c r="BR13" i="23"/>
  <c r="BU13" i="23" s="1"/>
  <c r="BT12" i="23"/>
  <c r="BS12" i="23"/>
  <c r="BR12" i="23"/>
  <c r="BU12" i="23" s="1"/>
  <c r="BT11" i="23"/>
  <c r="BS11" i="23"/>
  <c r="BR11" i="23"/>
  <c r="BU11" i="23" s="1"/>
  <c r="BT10" i="23"/>
  <c r="BS10" i="23"/>
  <c r="BR10" i="23"/>
  <c r="BU10" i="23" s="1"/>
  <c r="BT9" i="23"/>
  <c r="BS9" i="23"/>
  <c r="BR9" i="23"/>
  <c r="BU9" i="23" s="1"/>
  <c r="BT8" i="23"/>
  <c r="BS8" i="23"/>
  <c r="BR8" i="23"/>
  <c r="BU8" i="23" s="1"/>
  <c r="BT7" i="23"/>
  <c r="BS7" i="23"/>
  <c r="BR7" i="23"/>
  <c r="BU7" i="23" s="1"/>
  <c r="CA13" i="23"/>
  <c r="AO15" i="23" l="1"/>
  <c r="AV21" i="23"/>
  <c r="AU21" i="23"/>
  <c r="AT21" i="23"/>
  <c r="BX9" i="23" s="1"/>
  <c r="AV20" i="23"/>
  <c r="AU20" i="23"/>
  <c r="AT20" i="23"/>
  <c r="CD13" i="23" s="1"/>
  <c r="AV19" i="23"/>
  <c r="AU19" i="23"/>
  <c r="AT19" i="23"/>
  <c r="CJ17" i="23" s="1"/>
  <c r="D90" i="6" l="1"/>
  <c r="BH21" i="23"/>
  <c r="BG21" i="23"/>
  <c r="BC21" i="23"/>
  <c r="BD21" i="23" s="1"/>
  <c r="BB21" i="23"/>
  <c r="BA21" i="23"/>
  <c r="AZ21" i="23"/>
  <c r="AY21" i="23"/>
  <c r="AX21" i="23"/>
  <c r="AW21" i="23"/>
  <c r="AR21" i="23"/>
  <c r="AS21" i="23" s="1"/>
  <c r="AQ21" i="23"/>
  <c r="AP21" i="23"/>
  <c r="AO21" i="23"/>
  <c r="AN21" i="23"/>
  <c r="AM21" i="23"/>
  <c r="AL21" i="23"/>
  <c r="AK21" i="23"/>
  <c r="AJ21" i="23"/>
  <c r="AI21" i="23"/>
  <c r="CA7" i="23" s="1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BC20" i="23"/>
  <c r="BD20" i="23" s="1"/>
  <c r="BB20" i="23"/>
  <c r="BA20" i="23"/>
  <c r="AZ20" i="23"/>
  <c r="AY20" i="23"/>
  <c r="AX20" i="23"/>
  <c r="AW20" i="23"/>
  <c r="AR20" i="23"/>
  <c r="AS20" i="23" s="1"/>
  <c r="AQ20" i="23"/>
  <c r="AP20" i="23"/>
  <c r="AO20" i="23"/>
  <c r="AN20" i="23"/>
  <c r="AM20" i="23"/>
  <c r="AL20" i="23"/>
  <c r="AK20" i="23"/>
  <c r="AJ20" i="23"/>
  <c r="AI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BH19" i="23"/>
  <c r="BG19" i="23"/>
  <c r="BC19" i="23"/>
  <c r="BD19" i="23" s="1"/>
  <c r="BB19" i="23"/>
  <c r="BA19" i="23"/>
  <c r="AZ19" i="23"/>
  <c r="AY19" i="23"/>
  <c r="AX19" i="23"/>
  <c r="AW19" i="23"/>
  <c r="AR19" i="23"/>
  <c r="AS19" i="23" s="1"/>
  <c r="AQ19" i="23"/>
  <c r="AP19" i="23"/>
  <c r="AO19" i="23"/>
  <c r="AN19" i="23"/>
  <c r="AM19" i="23"/>
  <c r="AL19" i="23"/>
  <c r="AK19" i="23"/>
  <c r="AJ19" i="23"/>
  <c r="AI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BH18" i="23"/>
  <c r="BC18" i="23"/>
  <c r="BD18" i="23" s="1"/>
  <c r="BB18" i="23"/>
  <c r="BA18" i="23"/>
  <c r="AZ18" i="23"/>
  <c r="AY18" i="23"/>
  <c r="AX18" i="23"/>
  <c r="AW18" i="23"/>
  <c r="AV18" i="23"/>
  <c r="AU18" i="23"/>
  <c r="AT18" i="23"/>
  <c r="BX17" i="23" s="1"/>
  <c r="AR18" i="23"/>
  <c r="AS18" i="23" s="1"/>
  <c r="AQ18" i="23"/>
  <c r="AP18" i="23"/>
  <c r="AO18" i="23"/>
  <c r="AN18" i="23"/>
  <c r="AM18" i="23"/>
  <c r="AL18" i="23"/>
  <c r="AK18" i="23"/>
  <c r="AJ18" i="23"/>
  <c r="AI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BC17" i="23"/>
  <c r="BD17" i="23" s="1"/>
  <c r="BB17" i="23"/>
  <c r="BA17" i="23"/>
  <c r="AZ17" i="23"/>
  <c r="AY17" i="23"/>
  <c r="AX17" i="23"/>
  <c r="AW17" i="23"/>
  <c r="AV17" i="23"/>
  <c r="AU17" i="23"/>
  <c r="AT17" i="23"/>
  <c r="CA11" i="23" s="1"/>
  <c r="AR17" i="23"/>
  <c r="AS17" i="23" s="1"/>
  <c r="AQ17" i="23"/>
  <c r="AP17" i="23"/>
  <c r="AO17" i="23"/>
  <c r="AN17" i="23"/>
  <c r="AM17" i="23"/>
  <c r="AL17" i="23"/>
  <c r="AK17" i="23"/>
  <c r="AJ17" i="23"/>
  <c r="AI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BH16" i="23"/>
  <c r="BG16" i="23"/>
  <c r="BC16" i="23"/>
  <c r="BD16" i="23" s="1"/>
  <c r="BB16" i="23"/>
  <c r="BA16" i="23"/>
  <c r="AZ16" i="23"/>
  <c r="AY16" i="23"/>
  <c r="AX16" i="23"/>
  <c r="AW16" i="23"/>
  <c r="AV16" i="23"/>
  <c r="AU16" i="23"/>
  <c r="AT16" i="23"/>
  <c r="CG15" i="23" s="1"/>
  <c r="AR16" i="23"/>
  <c r="AS16" i="23" s="1"/>
  <c r="AQ16" i="23"/>
  <c r="AP16" i="23"/>
  <c r="AO16" i="23"/>
  <c r="AN16" i="23"/>
  <c r="AM16" i="23"/>
  <c r="AL16" i="23"/>
  <c r="AK16" i="23"/>
  <c r="AJ16" i="23"/>
  <c r="AI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B16" i="23"/>
  <c r="BH20" i="23" s="1"/>
  <c r="BI15" i="23"/>
  <c r="BI16" i="23" s="1"/>
  <c r="BI17" i="23" s="1"/>
  <c r="BI18" i="23" s="1"/>
  <c r="BI19" i="23" s="1"/>
  <c r="BI20" i="23" s="1"/>
  <c r="BI21" i="23" s="1"/>
  <c r="BC15" i="23"/>
  <c r="BD15" i="23" s="1"/>
  <c r="BB15" i="23"/>
  <c r="BA15" i="23"/>
  <c r="AZ15" i="23"/>
  <c r="AY15" i="23"/>
  <c r="AX15" i="23"/>
  <c r="AW15" i="23"/>
  <c r="AV15" i="23"/>
  <c r="AU15" i="23"/>
  <c r="AT15" i="23"/>
  <c r="BX11" i="23" s="1"/>
  <c r="AR15" i="23"/>
  <c r="AS15" i="23" s="1"/>
  <c r="AQ15" i="23"/>
  <c r="AP15" i="23"/>
  <c r="AN15" i="23"/>
  <c r="AM15" i="23"/>
  <c r="AL15" i="23"/>
  <c r="AK15" i="23"/>
  <c r="AJ15" i="23"/>
  <c r="AI15" i="23"/>
  <c r="CD7" i="23" s="1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B15" i="23"/>
  <c r="BH15" i="23" s="1"/>
  <c r="BI14" i="23"/>
  <c r="BH14" i="23"/>
  <c r="BC14" i="23"/>
  <c r="BD14" i="23" s="1"/>
  <c r="BB14" i="23"/>
  <c r="BA14" i="23"/>
  <c r="AZ14" i="23"/>
  <c r="AY14" i="23"/>
  <c r="AX14" i="23"/>
  <c r="AW14" i="23"/>
  <c r="AV14" i="23"/>
  <c r="AU14" i="23"/>
  <c r="AT14" i="23"/>
  <c r="CA15" i="23" s="1"/>
  <c r="AR14" i="23"/>
  <c r="AS14" i="23" s="1"/>
  <c r="AQ14" i="23"/>
  <c r="AP14" i="23"/>
  <c r="AO14" i="23"/>
  <c r="AN14" i="23"/>
  <c r="AM14" i="23"/>
  <c r="AL14" i="23"/>
  <c r="AK14" i="23"/>
  <c r="AJ14" i="23"/>
  <c r="AI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B14" i="23"/>
  <c r="BG17" i="23" s="1"/>
  <c r="BH13" i="23"/>
  <c r="BG13" i="23"/>
  <c r="BC13" i="23"/>
  <c r="BD13" i="23" s="1"/>
  <c r="BB13" i="23"/>
  <c r="BA13" i="23"/>
  <c r="AZ13" i="23"/>
  <c r="AY13" i="23"/>
  <c r="AX13" i="23"/>
  <c r="AW13" i="23"/>
  <c r="AV13" i="23"/>
  <c r="AU13" i="23"/>
  <c r="AT13" i="23"/>
  <c r="CG17" i="23" s="1"/>
  <c r="AR13" i="23"/>
  <c r="AQ13" i="23"/>
  <c r="AP13" i="23"/>
  <c r="AO13" i="23"/>
  <c r="AN13" i="23"/>
  <c r="AM13" i="23"/>
  <c r="AL13" i="23"/>
  <c r="AK13" i="23"/>
  <c r="AJ13" i="23"/>
  <c r="AI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B13" i="23"/>
  <c r="BG18" i="23" s="1"/>
  <c r="BC12" i="23"/>
  <c r="BD12" i="23" s="1"/>
  <c r="BB12" i="23"/>
  <c r="BA12" i="23"/>
  <c r="AZ12" i="23"/>
  <c r="AY12" i="23"/>
  <c r="AX12" i="23"/>
  <c r="AW12" i="23"/>
  <c r="AV12" i="23"/>
  <c r="AU12" i="23"/>
  <c r="AT12" i="23"/>
  <c r="BX13" i="23" s="1"/>
  <c r="AR12" i="23"/>
  <c r="AS12" i="23" s="1"/>
  <c r="AQ12" i="23"/>
  <c r="AP12" i="23"/>
  <c r="AO12" i="23"/>
  <c r="AN12" i="23"/>
  <c r="AM12" i="23"/>
  <c r="AL12" i="23"/>
  <c r="AK12" i="23"/>
  <c r="AJ12" i="23"/>
  <c r="AI12" i="23"/>
  <c r="CG7" i="23" s="1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BH11" i="23"/>
  <c r="BC11" i="23"/>
  <c r="BD11" i="23" s="1"/>
  <c r="BB11" i="23"/>
  <c r="BA11" i="23"/>
  <c r="AZ11" i="23"/>
  <c r="AY11" i="23"/>
  <c r="AX11" i="23"/>
  <c r="AW11" i="23"/>
  <c r="AV11" i="23"/>
  <c r="AU11" i="23"/>
  <c r="AT11" i="23"/>
  <c r="CA17" i="23" s="1"/>
  <c r="AR11" i="23"/>
  <c r="AS11" i="23" s="1"/>
  <c r="AQ11" i="23"/>
  <c r="AP11" i="23"/>
  <c r="AO11" i="23"/>
  <c r="AN11" i="23"/>
  <c r="AM11" i="23"/>
  <c r="AL11" i="23"/>
  <c r="AK11" i="23"/>
  <c r="AJ11" i="23"/>
  <c r="AI11" i="23"/>
  <c r="CA9" i="23" s="1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BH10" i="23"/>
  <c r="BC10" i="23"/>
  <c r="BD10" i="23" s="1"/>
  <c r="BB10" i="23"/>
  <c r="BA10" i="23"/>
  <c r="AZ10" i="23"/>
  <c r="AY10" i="23"/>
  <c r="AX10" i="23"/>
  <c r="AW10" i="23"/>
  <c r="AV10" i="23"/>
  <c r="AU10" i="23"/>
  <c r="AT10" i="23"/>
  <c r="CD15" i="23" s="1"/>
  <c r="AR10" i="23"/>
  <c r="AS10" i="23" s="1"/>
  <c r="AQ10" i="23"/>
  <c r="AP10" i="23"/>
  <c r="AO10" i="23"/>
  <c r="AN10" i="23"/>
  <c r="AM10" i="23"/>
  <c r="AL10" i="23"/>
  <c r="AK10" i="23"/>
  <c r="AJ10" i="23"/>
  <c r="AI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B10" i="23"/>
  <c r="BH8" i="23" s="1"/>
  <c r="BH9" i="23"/>
  <c r="BC9" i="23"/>
  <c r="BD9" i="23" s="1"/>
  <c r="BB9" i="23"/>
  <c r="BA9" i="23"/>
  <c r="AZ9" i="23"/>
  <c r="AY9" i="23"/>
  <c r="AX9" i="23"/>
  <c r="AW9" i="23"/>
  <c r="AV9" i="23"/>
  <c r="AU9" i="23"/>
  <c r="AT9" i="23"/>
  <c r="BX15" i="23" s="1"/>
  <c r="AR9" i="23"/>
  <c r="AQ9" i="23"/>
  <c r="AP9" i="23"/>
  <c r="AO9" i="23"/>
  <c r="AN9" i="23"/>
  <c r="AM9" i="23"/>
  <c r="AL9" i="23"/>
  <c r="AK9" i="23"/>
  <c r="AJ9" i="23"/>
  <c r="AI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B9" i="23"/>
  <c r="BG10" i="23" s="1"/>
  <c r="BI8" i="23"/>
  <c r="BI9" i="23" s="1"/>
  <c r="BI10" i="23" s="1"/>
  <c r="BI11" i="23" s="1"/>
  <c r="BI12" i="23" s="1"/>
  <c r="BC8" i="23"/>
  <c r="BD8" i="23" s="1"/>
  <c r="BB8" i="23"/>
  <c r="BA8" i="23"/>
  <c r="AZ8" i="23"/>
  <c r="AY8" i="23"/>
  <c r="AX8" i="23"/>
  <c r="AW8" i="23"/>
  <c r="AV8" i="23"/>
  <c r="AU8" i="23"/>
  <c r="AT8" i="23"/>
  <c r="AR8" i="23"/>
  <c r="AS8" i="23" s="1"/>
  <c r="AQ8" i="23"/>
  <c r="AP8" i="23"/>
  <c r="AO8" i="23"/>
  <c r="AN8" i="23"/>
  <c r="AM8" i="23"/>
  <c r="AL8" i="23"/>
  <c r="AK8" i="23"/>
  <c r="AJ8" i="23"/>
  <c r="AI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B8" i="23"/>
  <c r="BG11" i="23" s="1"/>
  <c r="BJ7" i="23"/>
  <c r="BJ8" i="23" s="1"/>
  <c r="BJ9" i="23" s="1"/>
  <c r="BH7" i="23"/>
  <c r="BG7" i="23"/>
  <c r="BC7" i="23"/>
  <c r="BD7" i="23" s="1"/>
  <c r="BB7" i="23"/>
  <c r="BA7" i="23"/>
  <c r="AZ7" i="23"/>
  <c r="AY7" i="23"/>
  <c r="AX7" i="23"/>
  <c r="AW7" i="23"/>
  <c r="AV7" i="23"/>
  <c r="AU7" i="23"/>
  <c r="AT7" i="23"/>
  <c r="CD17" i="23" s="1"/>
  <c r="AR7" i="23"/>
  <c r="AS7" i="23" s="1"/>
  <c r="AQ7" i="23"/>
  <c r="AP7" i="23"/>
  <c r="AO7" i="23"/>
  <c r="AN7" i="23"/>
  <c r="AM7" i="23"/>
  <c r="AL7" i="23"/>
  <c r="AK7" i="23"/>
  <c r="AJ7" i="23"/>
  <c r="AI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B7" i="23"/>
  <c r="C6" i="23"/>
  <c r="CT3" i="23"/>
  <c r="CR2" i="23"/>
  <c r="BP2" i="23"/>
  <c r="BL1" i="23"/>
  <c r="BG8" i="23" l="1"/>
  <c r="BG15" i="23"/>
  <c r="BH17" i="23"/>
  <c r="BG20" i="23"/>
  <c r="BH12" i="23"/>
  <c r="AR6" i="23"/>
  <c r="BG9" i="23"/>
  <c r="BG12" i="23"/>
  <c r="BG14" i="23"/>
  <c r="BE17" i="23"/>
  <c r="CP17" i="23" s="1"/>
  <c r="CJ7" i="23"/>
  <c r="BE7" i="23"/>
  <c r="CP7" i="23" s="1"/>
  <c r="BW16" i="23"/>
  <c r="CI8" i="23"/>
  <c r="BW14" i="23"/>
  <c r="CF8" i="23"/>
  <c r="CM15" i="23"/>
  <c r="BE15" i="23"/>
  <c r="CP15" i="23" s="1"/>
  <c r="CI18" i="23"/>
  <c r="CL16" i="23"/>
  <c r="CG9" i="23"/>
  <c r="BE9" i="23"/>
  <c r="CP9" i="23" s="1"/>
  <c r="BZ14" i="23"/>
  <c r="CF10" i="23"/>
  <c r="CJ9" i="23"/>
  <c r="BZ16" i="23"/>
  <c r="CI10" i="23"/>
  <c r="CJ11" i="23"/>
  <c r="CI12" i="23"/>
  <c r="CC16" i="23"/>
  <c r="BE11" i="23"/>
  <c r="CP11" i="23" s="1"/>
  <c r="CC18" i="23"/>
  <c r="CL12" i="23"/>
  <c r="CM13" i="23"/>
  <c r="BE13" i="23"/>
  <c r="CP13" i="23" s="1"/>
  <c r="CF18" i="23"/>
  <c r="CL14" i="23"/>
  <c r="CC8" i="23"/>
  <c r="BW12" i="23"/>
  <c r="AS13" i="23"/>
  <c r="CJ13" i="23"/>
  <c r="CF16" i="23"/>
  <c r="CI14" i="23"/>
  <c r="CL18" i="23"/>
  <c r="CM17" i="23"/>
  <c r="CM11" i="23"/>
  <c r="CM9" i="23"/>
  <c r="BZ18" i="23"/>
  <c r="CL10" i="23"/>
  <c r="CC12" i="23"/>
  <c r="CD11" i="23"/>
  <c r="CG11" i="23"/>
  <c r="CC14" i="23"/>
  <c r="CF12" i="23"/>
  <c r="CD9" i="23"/>
  <c r="BZ12" i="23"/>
  <c r="CC10" i="23"/>
  <c r="BW18" i="23"/>
  <c r="CM7" i="23"/>
  <c r="CL8" i="23"/>
  <c r="AS9" i="23"/>
  <c r="BZ8" i="23"/>
  <c r="BW10" i="23"/>
  <c r="AR1" i="23"/>
  <c r="BJ13" i="23"/>
  <c r="BJ14" i="23" s="1"/>
  <c r="BJ15" i="23" s="1"/>
  <c r="BJ16" i="23" s="1"/>
  <c r="BJ17" i="23" s="1"/>
  <c r="BJ18" i="23" s="1"/>
  <c r="BJ19" i="23" s="1"/>
  <c r="BJ20" i="23" s="1"/>
  <c r="BJ21" i="23" s="1"/>
  <c r="BJ10" i="23"/>
  <c r="BJ11" i="23" s="1"/>
  <c r="BJ12" i="23" s="1"/>
  <c r="BZ10" i="23"/>
  <c r="BF11" i="23" l="1"/>
  <c r="CR11" i="23" s="1"/>
  <c r="BF9" i="23"/>
  <c r="CR9" i="23" s="1"/>
  <c r="BF15" i="23"/>
  <c r="CR15" i="23" s="1"/>
  <c r="BF17" i="23"/>
  <c r="CR17" i="23" s="1"/>
  <c r="BF7" i="23"/>
  <c r="CR7" i="23" s="1"/>
  <c r="BE6" i="23"/>
  <c r="BC6" i="23" s="1"/>
  <c r="BF13" i="23"/>
  <c r="CR13" i="23" s="1"/>
  <c r="BC1" i="23" l="1"/>
  <c r="BF6" i="23"/>
  <c r="BT103" i="11" l="1"/>
  <c r="BS103" i="11"/>
  <c r="BR103" i="11"/>
  <c r="BU103" i="11" s="1"/>
  <c r="BT102" i="11"/>
  <c r="BS102" i="11"/>
  <c r="BR102" i="11"/>
  <c r="BU102" i="11" s="1"/>
  <c r="BT101" i="11"/>
  <c r="BS101" i="11"/>
  <c r="BR101" i="11"/>
  <c r="BU101" i="11" s="1"/>
  <c r="BT100" i="11"/>
  <c r="BS100" i="11"/>
  <c r="BR100" i="11"/>
  <c r="BU100" i="11" s="1"/>
  <c r="BT99" i="11"/>
  <c r="BS99" i="11"/>
  <c r="BR99" i="11"/>
  <c r="BU99" i="11" s="1"/>
  <c r="BT98" i="11"/>
  <c r="BS98" i="11"/>
  <c r="BR98" i="11"/>
  <c r="BU98" i="11" s="1"/>
  <c r="BT97" i="11"/>
  <c r="BS97" i="11"/>
  <c r="BR97" i="11"/>
  <c r="BU97" i="11" s="1"/>
  <c r="BT96" i="11"/>
  <c r="BS96" i="11"/>
  <c r="BR96" i="11"/>
  <c r="BU96" i="11" s="1"/>
  <c r="BT92" i="11"/>
  <c r="BS92" i="11"/>
  <c r="BR92" i="11"/>
  <c r="BU92" i="11" s="1"/>
  <c r="BT91" i="11"/>
  <c r="BS91" i="11"/>
  <c r="BR91" i="11"/>
  <c r="BU91" i="11" s="1"/>
  <c r="BT90" i="11"/>
  <c r="BS90" i="11"/>
  <c r="BR90" i="11"/>
  <c r="BU90" i="11" s="1"/>
  <c r="BT89" i="11"/>
  <c r="BS89" i="11"/>
  <c r="BR89" i="11"/>
  <c r="BU89" i="11" s="1"/>
  <c r="BT88" i="11"/>
  <c r="BS88" i="11"/>
  <c r="BR88" i="11"/>
  <c r="BU88" i="11" s="1"/>
  <c r="BT87" i="11"/>
  <c r="BS87" i="11"/>
  <c r="BR87" i="11"/>
  <c r="BU87" i="11" s="1"/>
  <c r="BT86" i="11"/>
  <c r="BS86" i="11"/>
  <c r="BR86" i="11"/>
  <c r="BU86" i="11" s="1"/>
  <c r="BT85" i="11"/>
  <c r="BS85" i="11"/>
  <c r="BR85" i="11"/>
  <c r="BU85" i="11" s="1"/>
  <c r="BT81" i="11"/>
  <c r="BS81" i="11"/>
  <c r="BR81" i="11"/>
  <c r="BU81" i="11" s="1"/>
  <c r="BT80" i="11"/>
  <c r="BS80" i="11"/>
  <c r="BR80" i="11"/>
  <c r="BU80" i="11" s="1"/>
  <c r="BT79" i="11"/>
  <c r="BS79" i="11"/>
  <c r="BR79" i="11"/>
  <c r="BU79" i="11" s="1"/>
  <c r="BT78" i="11"/>
  <c r="BS78" i="11"/>
  <c r="BR78" i="11"/>
  <c r="BU78" i="11" s="1"/>
  <c r="BT77" i="11"/>
  <c r="BS77" i="11"/>
  <c r="BR77" i="11"/>
  <c r="BU77" i="11" s="1"/>
  <c r="BT76" i="11"/>
  <c r="BS76" i="11"/>
  <c r="BR76" i="11"/>
  <c r="BU76" i="11" s="1"/>
  <c r="BT75" i="11"/>
  <c r="BS75" i="11"/>
  <c r="BR75" i="11"/>
  <c r="BU75" i="11" s="1"/>
  <c r="BT74" i="11"/>
  <c r="BS74" i="11"/>
  <c r="BR74" i="11"/>
  <c r="BU74" i="11" s="1"/>
  <c r="BT70" i="11"/>
  <c r="BS70" i="11"/>
  <c r="BR70" i="11"/>
  <c r="BU70" i="11" s="1"/>
  <c r="BT69" i="11"/>
  <c r="BS69" i="11"/>
  <c r="BR69" i="11"/>
  <c r="BU69" i="11" s="1"/>
  <c r="BT68" i="11"/>
  <c r="BS68" i="11"/>
  <c r="BR68" i="11"/>
  <c r="BU68" i="11" s="1"/>
  <c r="BT67" i="11"/>
  <c r="BS67" i="11"/>
  <c r="BR67" i="11"/>
  <c r="BU67" i="11" s="1"/>
  <c r="BT66" i="11"/>
  <c r="BS66" i="11"/>
  <c r="BR66" i="11"/>
  <c r="BU66" i="11" s="1"/>
  <c r="BT65" i="11"/>
  <c r="BS65" i="11"/>
  <c r="BR65" i="11"/>
  <c r="BU65" i="11" s="1"/>
  <c r="BT64" i="11"/>
  <c r="BS64" i="11"/>
  <c r="BR64" i="11"/>
  <c r="BU64" i="11" s="1"/>
  <c r="BT63" i="11"/>
  <c r="BS63" i="11"/>
  <c r="BR63" i="11"/>
  <c r="BU63" i="11" s="1"/>
  <c r="BT14" i="11"/>
  <c r="BS14" i="11"/>
  <c r="BR14" i="11"/>
  <c r="BU14" i="11" s="1"/>
  <c r="BT13" i="11"/>
  <c r="BS13" i="11"/>
  <c r="BR13" i="11"/>
  <c r="BU13" i="11" s="1"/>
  <c r="BT12" i="11"/>
  <c r="BS12" i="11"/>
  <c r="BR12" i="11"/>
  <c r="BU12" i="11" s="1"/>
  <c r="BT11" i="11"/>
  <c r="BS11" i="11"/>
  <c r="BR11" i="11"/>
  <c r="BU11" i="11" s="1"/>
  <c r="BT10" i="11"/>
  <c r="BS10" i="11"/>
  <c r="BR10" i="11"/>
  <c r="BU10" i="11" s="1"/>
  <c r="BT9" i="11"/>
  <c r="BS9" i="11"/>
  <c r="BR9" i="11"/>
  <c r="BU9" i="11" s="1"/>
  <c r="BT8" i="11"/>
  <c r="BS8" i="11"/>
  <c r="BR8" i="11"/>
  <c r="BU8" i="11" s="1"/>
  <c r="BT7" i="11"/>
  <c r="BS7" i="11"/>
  <c r="BR7" i="11"/>
  <c r="BU7" i="11" s="1"/>
  <c r="L36" i="21"/>
  <c r="L29" i="21"/>
  <c r="I31" i="21"/>
  <c r="I27" i="21"/>
  <c r="L22" i="21"/>
  <c r="L12" i="21"/>
  <c r="I16" i="21"/>
  <c r="I8" i="21"/>
  <c r="F18" i="21"/>
  <c r="F14" i="21"/>
  <c r="F10" i="21"/>
  <c r="F6" i="21"/>
  <c r="C19" i="21"/>
  <c r="C17" i="21"/>
  <c r="C15" i="21"/>
  <c r="C13" i="21"/>
  <c r="C11" i="21"/>
  <c r="C9" i="21"/>
  <c r="C7" i="21"/>
  <c r="C5" i="21"/>
  <c r="L45" i="22"/>
  <c r="N38" i="22"/>
  <c r="H38" i="22"/>
  <c r="I37" i="22"/>
  <c r="H36" i="22"/>
  <c r="I35" i="22"/>
  <c r="H34" i="22"/>
  <c r="I33" i="22"/>
  <c r="H32" i="22"/>
  <c r="K30" i="22"/>
  <c r="C28" i="22"/>
  <c r="C26" i="22"/>
  <c r="N25" i="22"/>
  <c r="C25" i="22"/>
  <c r="C23" i="22"/>
  <c r="C22" i="22"/>
  <c r="C20" i="22"/>
  <c r="C19" i="22"/>
  <c r="C17" i="22"/>
  <c r="C16" i="22"/>
  <c r="C14" i="22"/>
  <c r="C13" i="22"/>
  <c r="C11" i="22"/>
  <c r="C10" i="22"/>
  <c r="C8" i="22"/>
  <c r="C7" i="22"/>
  <c r="C5" i="22"/>
  <c r="P2" i="22"/>
  <c r="C2" i="22"/>
  <c r="A1" i="22"/>
  <c r="I46" i="21"/>
  <c r="C46" i="21"/>
  <c r="I43" i="21"/>
  <c r="C43" i="21"/>
  <c r="K39" i="21"/>
  <c r="L39" i="21" s="1"/>
  <c r="H37" i="21"/>
  <c r="I37" i="21" s="1"/>
  <c r="H35" i="21"/>
  <c r="I35" i="21" s="1"/>
  <c r="K33" i="21"/>
  <c r="L33" i="21" s="1"/>
  <c r="E32" i="21"/>
  <c r="F32" i="21" s="1"/>
  <c r="E30" i="21"/>
  <c r="F30" i="21" s="1"/>
  <c r="E28" i="21"/>
  <c r="F28" i="21" s="1"/>
  <c r="E26" i="21"/>
  <c r="F26" i="21" s="1"/>
  <c r="K25" i="21"/>
  <c r="L25" i="21" s="1"/>
  <c r="H23" i="21"/>
  <c r="I23" i="21" s="1"/>
  <c r="H21" i="21"/>
  <c r="I21" i="21" s="1"/>
  <c r="K19" i="21"/>
  <c r="L19" i="21" s="1"/>
  <c r="L2" i="21"/>
  <c r="C2" i="21"/>
  <c r="A1" i="21"/>
  <c r="N31" i="22" l="1"/>
  <c r="K39" i="22"/>
  <c r="K41" i="22"/>
  <c r="L41" i="22" s="1"/>
  <c r="I46" i="16"/>
  <c r="I43" i="16"/>
  <c r="C46" i="16"/>
  <c r="C43" i="16"/>
  <c r="N43" i="22" l="1"/>
  <c r="K33" i="16"/>
  <c r="K19" i="16"/>
  <c r="H21" i="16"/>
  <c r="H23" i="16"/>
  <c r="K25" i="16" l="1"/>
  <c r="E26" i="16"/>
  <c r="E28" i="16"/>
  <c r="E30" i="16"/>
  <c r="E32" i="16"/>
  <c r="L2" i="16"/>
  <c r="C2" i="16"/>
  <c r="A1" i="16"/>
  <c r="H37" i="16" l="1"/>
  <c r="H35" i="16"/>
  <c r="K39" i="16" l="1"/>
  <c r="B35" i="15"/>
  <c r="A37" i="15"/>
  <c r="B4" i="15"/>
  <c r="CQ7" i="14" l="1"/>
  <c r="CQ8" i="14"/>
  <c r="CR8" i="14" s="1"/>
  <c r="BT103" i="14"/>
  <c r="BS103" i="14"/>
  <c r="BR103" i="14"/>
  <c r="BU103" i="14" s="1"/>
  <c r="BT102" i="14"/>
  <c r="BS102" i="14"/>
  <c r="BR102" i="14"/>
  <c r="BU102" i="14" s="1"/>
  <c r="BT101" i="14"/>
  <c r="BS101" i="14"/>
  <c r="BR101" i="14"/>
  <c r="BU101" i="14" s="1"/>
  <c r="BT100" i="14"/>
  <c r="BS100" i="14"/>
  <c r="BR100" i="14"/>
  <c r="BU100" i="14" s="1"/>
  <c r="BT99" i="14"/>
  <c r="BS99" i="14"/>
  <c r="BR99" i="14"/>
  <c r="BU99" i="14" s="1"/>
  <c r="BT98" i="14"/>
  <c r="BS98" i="14"/>
  <c r="BR98" i="14"/>
  <c r="BU98" i="14" s="1"/>
  <c r="BT97" i="14"/>
  <c r="BS97" i="14"/>
  <c r="BR97" i="14"/>
  <c r="BU97" i="14" s="1"/>
  <c r="BT96" i="14"/>
  <c r="BS96" i="14"/>
  <c r="BR96" i="14"/>
  <c r="BU96" i="14" s="1"/>
  <c r="BT92" i="14"/>
  <c r="BS92" i="14"/>
  <c r="BR92" i="14"/>
  <c r="BU92" i="14" s="1"/>
  <c r="BT91" i="14"/>
  <c r="BS91" i="14"/>
  <c r="BR91" i="14"/>
  <c r="BU91" i="14" s="1"/>
  <c r="BT90" i="14"/>
  <c r="BS90" i="14"/>
  <c r="BR90" i="14"/>
  <c r="BU90" i="14" s="1"/>
  <c r="BT89" i="14"/>
  <c r="BS89" i="14"/>
  <c r="BR89" i="14"/>
  <c r="BU89" i="14" s="1"/>
  <c r="BT88" i="14"/>
  <c r="BS88" i="14"/>
  <c r="BR88" i="14"/>
  <c r="BU88" i="14" s="1"/>
  <c r="BT87" i="14"/>
  <c r="BS87" i="14"/>
  <c r="BR87" i="14"/>
  <c r="BU87" i="14" s="1"/>
  <c r="BT86" i="14"/>
  <c r="BS86" i="14"/>
  <c r="BR86" i="14"/>
  <c r="BU86" i="14" s="1"/>
  <c r="BT85" i="14"/>
  <c r="BS85" i="14"/>
  <c r="BR85" i="14"/>
  <c r="BU85" i="14" s="1"/>
  <c r="BT81" i="14"/>
  <c r="BS81" i="14"/>
  <c r="BR81" i="14"/>
  <c r="BU81" i="14" s="1"/>
  <c r="BT80" i="14"/>
  <c r="BS80" i="14"/>
  <c r="BR80" i="14"/>
  <c r="BU80" i="14" s="1"/>
  <c r="BT79" i="14"/>
  <c r="BS79" i="14"/>
  <c r="BR79" i="14"/>
  <c r="BU79" i="14" s="1"/>
  <c r="BT78" i="14"/>
  <c r="BS78" i="14"/>
  <c r="BR78" i="14"/>
  <c r="BU78" i="14" s="1"/>
  <c r="BT77" i="14"/>
  <c r="BS77" i="14"/>
  <c r="BR77" i="14"/>
  <c r="BU77" i="14" s="1"/>
  <c r="BT76" i="14"/>
  <c r="BS76" i="14"/>
  <c r="BR76" i="14"/>
  <c r="BU76" i="14" s="1"/>
  <c r="BT75" i="14"/>
  <c r="BS75" i="14"/>
  <c r="BR75" i="14"/>
  <c r="BU75" i="14" s="1"/>
  <c r="BT74" i="14"/>
  <c r="BS74" i="14"/>
  <c r="BR74" i="14"/>
  <c r="BU74" i="14" s="1"/>
  <c r="BT70" i="14"/>
  <c r="BS70" i="14"/>
  <c r="BR70" i="14"/>
  <c r="BU70" i="14" s="1"/>
  <c r="BT69" i="14"/>
  <c r="BS69" i="14"/>
  <c r="BR69" i="14"/>
  <c r="BU69" i="14" s="1"/>
  <c r="BT68" i="14"/>
  <c r="BS68" i="14"/>
  <c r="BR68" i="14"/>
  <c r="BU68" i="14" s="1"/>
  <c r="BT67" i="14"/>
  <c r="BS67" i="14"/>
  <c r="BR67" i="14"/>
  <c r="BU67" i="14" s="1"/>
  <c r="BT66" i="14"/>
  <c r="BS66" i="14"/>
  <c r="BR66" i="14"/>
  <c r="BU66" i="14" s="1"/>
  <c r="BT65" i="14"/>
  <c r="BS65" i="14"/>
  <c r="BR65" i="14"/>
  <c r="BU65" i="14" s="1"/>
  <c r="BT64" i="14"/>
  <c r="BS64" i="14"/>
  <c r="BR64" i="14"/>
  <c r="BU64" i="14" s="1"/>
  <c r="BT63" i="14"/>
  <c r="BS63" i="14"/>
  <c r="BR63" i="14"/>
  <c r="BU63" i="14" s="1"/>
  <c r="BT47" i="14"/>
  <c r="BS47" i="14"/>
  <c r="BR47" i="14"/>
  <c r="BU47" i="14" s="1"/>
  <c r="BT46" i="14"/>
  <c r="BS46" i="14"/>
  <c r="BR46" i="14"/>
  <c r="BU46" i="14" s="1"/>
  <c r="BT45" i="14"/>
  <c r="BS45" i="14"/>
  <c r="BR45" i="14"/>
  <c r="BU45" i="14" s="1"/>
  <c r="BT44" i="14"/>
  <c r="BS44" i="14"/>
  <c r="BR44" i="14"/>
  <c r="BU44" i="14" s="1"/>
  <c r="BT43" i="14"/>
  <c r="BS43" i="14"/>
  <c r="BR43" i="14"/>
  <c r="BU43" i="14" s="1"/>
  <c r="BT42" i="14"/>
  <c r="BS42" i="14"/>
  <c r="BR42" i="14"/>
  <c r="BT41" i="14"/>
  <c r="BS41" i="14"/>
  <c r="BR41" i="14"/>
  <c r="BU41" i="14" s="1"/>
  <c r="BT40" i="14"/>
  <c r="BS40" i="14"/>
  <c r="BR40" i="14"/>
  <c r="BU40" i="14" s="1"/>
  <c r="BT36" i="14"/>
  <c r="BS36" i="14"/>
  <c r="BR36" i="14"/>
  <c r="BU36" i="14" s="1"/>
  <c r="BT35" i="14"/>
  <c r="BS35" i="14"/>
  <c r="BR35" i="14"/>
  <c r="BT34" i="14"/>
  <c r="BS34" i="14"/>
  <c r="BR34" i="14"/>
  <c r="BU34" i="14" s="1"/>
  <c r="BS33" i="14"/>
  <c r="BT32" i="14"/>
  <c r="BS32" i="14"/>
  <c r="BR32" i="14"/>
  <c r="BU32" i="14" s="1"/>
  <c r="BS31" i="14"/>
  <c r="BT30" i="14"/>
  <c r="BS30" i="14"/>
  <c r="BR30" i="14"/>
  <c r="BU30" i="14" s="1"/>
  <c r="BS29" i="14"/>
  <c r="BT25" i="14"/>
  <c r="BS25" i="14"/>
  <c r="BR25" i="14"/>
  <c r="BU25" i="14" s="1"/>
  <c r="BT24" i="14"/>
  <c r="BS24" i="14"/>
  <c r="BR24" i="14"/>
  <c r="BU24" i="14" s="1"/>
  <c r="BT23" i="14"/>
  <c r="BS23" i="14"/>
  <c r="BR23" i="14"/>
  <c r="BU23" i="14" s="1"/>
  <c r="BT22" i="14"/>
  <c r="BS22" i="14"/>
  <c r="BR22" i="14"/>
  <c r="E82" i="30" s="1"/>
  <c r="BT21" i="14"/>
  <c r="BS21" i="14"/>
  <c r="BR21" i="14"/>
  <c r="BU21" i="14" s="1"/>
  <c r="BS20" i="14"/>
  <c r="BT19" i="14"/>
  <c r="BS19" i="14"/>
  <c r="BR19" i="14"/>
  <c r="BU19" i="14" s="1"/>
  <c r="BS18" i="14"/>
  <c r="BT14" i="14"/>
  <c r="BS14" i="14"/>
  <c r="BR14" i="14"/>
  <c r="BU14" i="14" s="1"/>
  <c r="BT13" i="14"/>
  <c r="BS13" i="14"/>
  <c r="BR13" i="14"/>
  <c r="BT12" i="14"/>
  <c r="BS12" i="14"/>
  <c r="BR12" i="14"/>
  <c r="BU12" i="14" s="1"/>
  <c r="BS11" i="14"/>
  <c r="BT10" i="14"/>
  <c r="BS10" i="14"/>
  <c r="BR10" i="14"/>
  <c r="BU10" i="14" s="1"/>
  <c r="BT9" i="14"/>
  <c r="BS9" i="14"/>
  <c r="BR9" i="14"/>
  <c r="CD102" i="14"/>
  <c r="CA102" i="14"/>
  <c r="BX102" i="14"/>
  <c r="CQ101" i="14"/>
  <c r="CR101" i="14" s="1"/>
  <c r="CO101" i="14"/>
  <c r="CP101" i="14" s="1"/>
  <c r="BL101" i="14"/>
  <c r="BC101" i="14"/>
  <c r="BD101" i="14" s="1"/>
  <c r="BB101" i="14"/>
  <c r="BA101" i="14"/>
  <c r="AZ101" i="14"/>
  <c r="AY101" i="14"/>
  <c r="AX101" i="14"/>
  <c r="AW101" i="14"/>
  <c r="AV101" i="14"/>
  <c r="AU101" i="14"/>
  <c r="AT101" i="14"/>
  <c r="AR101" i="14"/>
  <c r="AS101" i="14" s="1"/>
  <c r="AQ101" i="14"/>
  <c r="AP101" i="14"/>
  <c r="AO101" i="14"/>
  <c r="AN101" i="14"/>
  <c r="AM101" i="14"/>
  <c r="AL101" i="14"/>
  <c r="AK101" i="14"/>
  <c r="AJ101" i="14"/>
  <c r="AI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CQ100" i="14"/>
  <c r="CR100" i="14" s="1"/>
  <c r="CO100" i="14"/>
  <c r="CP100" i="14" s="1"/>
  <c r="CG100" i="14"/>
  <c r="CA100" i="14"/>
  <c r="BL100" i="14"/>
  <c r="BC100" i="14"/>
  <c r="BD100" i="14" s="1"/>
  <c r="BB100" i="14"/>
  <c r="BA100" i="14"/>
  <c r="AZ100" i="14"/>
  <c r="AY100" i="14"/>
  <c r="AX100" i="14"/>
  <c r="AW100" i="14"/>
  <c r="AV100" i="14"/>
  <c r="AU100" i="14"/>
  <c r="AT100" i="14"/>
  <c r="AR100" i="14"/>
  <c r="AS100" i="14" s="1"/>
  <c r="AQ100" i="14"/>
  <c r="AP100" i="14"/>
  <c r="AO100" i="14"/>
  <c r="AN100" i="14"/>
  <c r="AM100" i="14"/>
  <c r="AL100" i="14"/>
  <c r="AK100" i="14"/>
  <c r="AJ100" i="14"/>
  <c r="AI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CQ99" i="14"/>
  <c r="CR99" i="14" s="1"/>
  <c r="CO99" i="14"/>
  <c r="CP99" i="14" s="1"/>
  <c r="CC99" i="14"/>
  <c r="BL99" i="14"/>
  <c r="BC99" i="14"/>
  <c r="BD99" i="14" s="1"/>
  <c r="BB99" i="14"/>
  <c r="BA99" i="14"/>
  <c r="AZ99" i="14"/>
  <c r="AY99" i="14"/>
  <c r="AX99" i="14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CQ98" i="14"/>
  <c r="CR98" i="14" s="1"/>
  <c r="CO98" i="14"/>
  <c r="CP98" i="14" s="1"/>
  <c r="CG98" i="14"/>
  <c r="CD98" i="14"/>
  <c r="BX98" i="14"/>
  <c r="BL98" i="14"/>
  <c r="BC98" i="14"/>
  <c r="BD98" i="14" s="1"/>
  <c r="BB98" i="14"/>
  <c r="BA98" i="14"/>
  <c r="AZ98" i="14"/>
  <c r="AY98" i="14"/>
  <c r="AX98" i="14"/>
  <c r="AW98" i="14"/>
  <c r="AV98" i="14"/>
  <c r="AU98" i="14"/>
  <c r="AT98" i="14"/>
  <c r="AR98" i="14"/>
  <c r="AS98" i="14" s="1"/>
  <c r="AQ98" i="14"/>
  <c r="AP98" i="14"/>
  <c r="AO98" i="14"/>
  <c r="AN98" i="14"/>
  <c r="AM98" i="14"/>
  <c r="AL98" i="14"/>
  <c r="AK98" i="14"/>
  <c r="AJ98" i="14"/>
  <c r="AI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CQ97" i="14"/>
  <c r="CR97" i="14" s="1"/>
  <c r="CO97" i="14"/>
  <c r="CP97" i="14" s="1"/>
  <c r="BL97" i="14"/>
  <c r="BI97" i="14"/>
  <c r="BI98" i="14" s="1"/>
  <c r="BI99" i="14" s="1"/>
  <c r="BI100" i="14" s="1"/>
  <c r="BI101" i="14" s="1"/>
  <c r="BC97" i="14"/>
  <c r="BD97" i="14" s="1"/>
  <c r="BB97" i="14"/>
  <c r="BA97" i="14"/>
  <c r="AZ97" i="14"/>
  <c r="AY97" i="14"/>
  <c r="AX97" i="14"/>
  <c r="AW97" i="14"/>
  <c r="AV97" i="14"/>
  <c r="AU97" i="14"/>
  <c r="AT97" i="14"/>
  <c r="AR97" i="14"/>
  <c r="AS97" i="14" s="1"/>
  <c r="AQ97" i="14"/>
  <c r="AP97" i="14"/>
  <c r="AO97" i="14"/>
  <c r="AN97" i="14"/>
  <c r="AM97" i="14"/>
  <c r="AL97" i="14"/>
  <c r="AK97" i="14"/>
  <c r="AJ97" i="14"/>
  <c r="AI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CQ96" i="14"/>
  <c r="CR96" i="14" s="1"/>
  <c r="CO96" i="14"/>
  <c r="CP96" i="14" s="1"/>
  <c r="CG96" i="14"/>
  <c r="CA96" i="14"/>
  <c r="BL96" i="14"/>
  <c r="BC96" i="14"/>
  <c r="BD96" i="14" s="1"/>
  <c r="BB96" i="14"/>
  <c r="BA96" i="14"/>
  <c r="AZ96" i="14"/>
  <c r="AY96" i="14"/>
  <c r="AX96" i="14"/>
  <c r="AW96" i="14"/>
  <c r="AV96" i="14"/>
  <c r="AU96" i="14"/>
  <c r="AT96" i="14"/>
  <c r="BX100" i="14" s="1"/>
  <c r="AR96" i="14"/>
  <c r="AS96" i="14" s="1"/>
  <c r="AQ96" i="14"/>
  <c r="AP96" i="14"/>
  <c r="AO96" i="14"/>
  <c r="AN96" i="14"/>
  <c r="AM96" i="14"/>
  <c r="AL96" i="14"/>
  <c r="AK96" i="14"/>
  <c r="AJ96" i="14"/>
  <c r="AI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CN94" i="14"/>
  <c r="CD91" i="14"/>
  <c r="CA91" i="14"/>
  <c r="BX91" i="14"/>
  <c r="CQ90" i="14"/>
  <c r="CR90" i="14" s="1"/>
  <c r="CO90" i="14"/>
  <c r="CP90" i="14" s="1"/>
  <c r="BL90" i="14"/>
  <c r="BC90" i="14"/>
  <c r="BD90" i="14" s="1"/>
  <c r="BB90" i="14"/>
  <c r="BA90" i="14"/>
  <c r="AZ90" i="14"/>
  <c r="AY90" i="14"/>
  <c r="AX90" i="14"/>
  <c r="AW90" i="14"/>
  <c r="AV90" i="14"/>
  <c r="AU90" i="14"/>
  <c r="AT90" i="14"/>
  <c r="AR90" i="14"/>
  <c r="AS90" i="14" s="1"/>
  <c r="AQ90" i="14"/>
  <c r="AP90" i="14"/>
  <c r="AO90" i="14"/>
  <c r="AN90" i="14"/>
  <c r="AM90" i="14"/>
  <c r="AL90" i="14"/>
  <c r="AK90" i="14"/>
  <c r="AJ90" i="14"/>
  <c r="AI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CQ89" i="14"/>
  <c r="CR89" i="14" s="1"/>
  <c r="CO89" i="14"/>
  <c r="CP89" i="14" s="1"/>
  <c r="CG89" i="14"/>
  <c r="CA89" i="14"/>
  <c r="BX89" i="14"/>
  <c r="BL89" i="14"/>
  <c r="BC89" i="14"/>
  <c r="BD89" i="14" s="1"/>
  <c r="BB89" i="14"/>
  <c r="BA89" i="14"/>
  <c r="AZ89" i="14"/>
  <c r="AY89" i="14"/>
  <c r="AX89" i="14"/>
  <c r="AW89" i="14"/>
  <c r="AV89" i="14"/>
  <c r="AU89" i="14"/>
  <c r="AT89" i="14"/>
  <c r="AR89" i="14"/>
  <c r="AS89" i="14" s="1"/>
  <c r="AQ89" i="14"/>
  <c r="AP89" i="14"/>
  <c r="AO89" i="14"/>
  <c r="AN89" i="14"/>
  <c r="AM89" i="14"/>
  <c r="AL89" i="14"/>
  <c r="AK89" i="14"/>
  <c r="AJ89" i="14"/>
  <c r="AI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CQ88" i="14"/>
  <c r="CR88" i="14" s="1"/>
  <c r="CO88" i="14"/>
  <c r="CP88" i="14" s="1"/>
  <c r="BL88" i="14"/>
  <c r="BC88" i="14"/>
  <c r="BD88" i="14" s="1"/>
  <c r="BB88" i="14"/>
  <c r="BA88" i="14"/>
  <c r="AZ88" i="14"/>
  <c r="AY88" i="14"/>
  <c r="AX88" i="14"/>
  <c r="AW88" i="14"/>
  <c r="AV88" i="14"/>
  <c r="AU88" i="14"/>
  <c r="AT88" i="14"/>
  <c r="AR88" i="14"/>
  <c r="AS88" i="14" s="1"/>
  <c r="AQ88" i="14"/>
  <c r="AP88" i="14"/>
  <c r="AO88" i="14"/>
  <c r="AN88" i="14"/>
  <c r="AM88" i="14"/>
  <c r="AL88" i="14"/>
  <c r="AK88" i="14"/>
  <c r="AJ88" i="14"/>
  <c r="AI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CQ87" i="14"/>
  <c r="CR87" i="14" s="1"/>
  <c r="CO87" i="14"/>
  <c r="CP87" i="14" s="1"/>
  <c r="CG87" i="14"/>
  <c r="CD87" i="14"/>
  <c r="BX87" i="14"/>
  <c r="BL87" i="14"/>
  <c r="BC87" i="14"/>
  <c r="BD87" i="14" s="1"/>
  <c r="BB87" i="14"/>
  <c r="BA87" i="14"/>
  <c r="AZ87" i="14"/>
  <c r="AY87" i="14"/>
  <c r="AX87" i="14"/>
  <c r="AW87" i="14"/>
  <c r="AV87" i="14"/>
  <c r="AU87" i="14"/>
  <c r="AT87" i="14"/>
  <c r="AR87" i="14"/>
  <c r="AS87" i="14" s="1"/>
  <c r="AQ87" i="14"/>
  <c r="AP87" i="14"/>
  <c r="AO87" i="14"/>
  <c r="AN87" i="14"/>
  <c r="AM87" i="14"/>
  <c r="AL87" i="14"/>
  <c r="AK87" i="14"/>
  <c r="AJ87" i="14"/>
  <c r="AI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CQ86" i="14"/>
  <c r="CR86" i="14" s="1"/>
  <c r="CO86" i="14"/>
  <c r="CP86" i="14" s="1"/>
  <c r="BL86" i="14"/>
  <c r="BI86" i="14"/>
  <c r="BI87" i="14" s="1"/>
  <c r="BI88" i="14" s="1"/>
  <c r="BI89" i="14" s="1"/>
  <c r="BI90" i="14" s="1"/>
  <c r="BC86" i="14"/>
  <c r="BD86" i="14" s="1"/>
  <c r="BB86" i="14"/>
  <c r="BA86" i="14"/>
  <c r="AZ86" i="14"/>
  <c r="AY86" i="14"/>
  <c r="AX86" i="14"/>
  <c r="AW86" i="14"/>
  <c r="AV86" i="14"/>
  <c r="AU86" i="14"/>
  <c r="AT86" i="14"/>
  <c r="AR86" i="14"/>
  <c r="AS86" i="14" s="1"/>
  <c r="AQ86" i="14"/>
  <c r="AP86" i="14"/>
  <c r="AO86" i="14"/>
  <c r="AN86" i="14"/>
  <c r="AM86" i="14"/>
  <c r="AL86" i="14"/>
  <c r="AK86" i="14"/>
  <c r="AJ86" i="14"/>
  <c r="BE91" i="14" s="1"/>
  <c r="AI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CQ85" i="14"/>
  <c r="CR85" i="14" s="1"/>
  <c r="CO85" i="14"/>
  <c r="CP85" i="14" s="1"/>
  <c r="CG85" i="14"/>
  <c r="CD85" i="14"/>
  <c r="CA85" i="14"/>
  <c r="BL85" i="14"/>
  <c r="BC85" i="14"/>
  <c r="BD85" i="14" s="1"/>
  <c r="BB85" i="14"/>
  <c r="BA85" i="14"/>
  <c r="AZ85" i="14"/>
  <c r="AY85" i="14"/>
  <c r="AX85" i="14"/>
  <c r="AW85" i="14"/>
  <c r="AV85" i="14"/>
  <c r="AU85" i="14"/>
  <c r="AT85" i="14"/>
  <c r="AR85" i="14"/>
  <c r="AS85" i="14" s="1"/>
  <c r="AQ85" i="14"/>
  <c r="AP85" i="14"/>
  <c r="AO85" i="14"/>
  <c r="AN85" i="14"/>
  <c r="AM85" i="14"/>
  <c r="AL85" i="14"/>
  <c r="AK85" i="14"/>
  <c r="AJ85" i="14"/>
  <c r="AI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CN83" i="14"/>
  <c r="CD80" i="14"/>
  <c r="BX80" i="14"/>
  <c r="CQ79" i="14"/>
  <c r="CR79" i="14" s="1"/>
  <c r="CO79" i="14"/>
  <c r="CP79" i="14" s="1"/>
  <c r="BL79" i="14"/>
  <c r="BC79" i="14"/>
  <c r="BD79" i="14" s="1"/>
  <c r="BB79" i="14"/>
  <c r="BA79" i="14"/>
  <c r="AZ79" i="14"/>
  <c r="AY79" i="14"/>
  <c r="AX79" i="14"/>
  <c r="AW79" i="14"/>
  <c r="AV79" i="14"/>
  <c r="AU79" i="14"/>
  <c r="AT79" i="14"/>
  <c r="AR79" i="14"/>
  <c r="AS79" i="14" s="1"/>
  <c r="AQ79" i="14"/>
  <c r="AP79" i="14"/>
  <c r="AO79" i="14"/>
  <c r="AN79" i="14"/>
  <c r="AM79" i="14"/>
  <c r="AL79" i="14"/>
  <c r="AK79" i="14"/>
  <c r="AJ79" i="14"/>
  <c r="AI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CQ78" i="14"/>
  <c r="CR78" i="14" s="1"/>
  <c r="CO78" i="14"/>
  <c r="CP78" i="14" s="1"/>
  <c r="CA78" i="14"/>
  <c r="BL78" i="14"/>
  <c r="BC78" i="14"/>
  <c r="BD78" i="14" s="1"/>
  <c r="BB78" i="14"/>
  <c r="BA78" i="14"/>
  <c r="AZ78" i="14"/>
  <c r="AY78" i="14"/>
  <c r="AX78" i="14"/>
  <c r="AW78" i="14"/>
  <c r="AV78" i="14"/>
  <c r="AU78" i="14"/>
  <c r="AT78" i="14"/>
  <c r="AR78" i="14"/>
  <c r="AS78" i="14" s="1"/>
  <c r="AQ78" i="14"/>
  <c r="AP78" i="14"/>
  <c r="AO78" i="14"/>
  <c r="AN78" i="14"/>
  <c r="AM78" i="14"/>
  <c r="AL78" i="14"/>
  <c r="AK78" i="14"/>
  <c r="AJ78" i="14"/>
  <c r="AI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CQ77" i="14"/>
  <c r="CR77" i="14" s="1"/>
  <c r="CO77" i="14"/>
  <c r="CP77" i="14" s="1"/>
  <c r="BL77" i="14"/>
  <c r="BC77" i="14"/>
  <c r="BD77" i="14" s="1"/>
  <c r="BB77" i="14"/>
  <c r="BA77" i="14"/>
  <c r="AZ77" i="14"/>
  <c r="AY77" i="14"/>
  <c r="AX77" i="14"/>
  <c r="AW77" i="14"/>
  <c r="AV77" i="14"/>
  <c r="AU77" i="14"/>
  <c r="AT77" i="14"/>
  <c r="AR77" i="14"/>
  <c r="AS77" i="14" s="1"/>
  <c r="AQ77" i="14"/>
  <c r="AP77" i="14"/>
  <c r="AO77" i="14"/>
  <c r="AN77" i="14"/>
  <c r="AM77" i="14"/>
  <c r="AL77" i="14"/>
  <c r="AK77" i="14"/>
  <c r="AJ77" i="14"/>
  <c r="AI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CQ76" i="14"/>
  <c r="CR76" i="14" s="1"/>
  <c r="CO76" i="14"/>
  <c r="CP76" i="14" s="1"/>
  <c r="CG76" i="14"/>
  <c r="CD76" i="14"/>
  <c r="BL76" i="14"/>
  <c r="BC76" i="14"/>
  <c r="BD76" i="14" s="1"/>
  <c r="BB76" i="14"/>
  <c r="BA76" i="14"/>
  <c r="AZ76" i="14"/>
  <c r="AY76" i="14"/>
  <c r="AX76" i="14"/>
  <c r="AW76" i="14"/>
  <c r="AV76" i="14"/>
  <c r="AU76" i="14"/>
  <c r="AT76" i="14"/>
  <c r="BX76" i="14" s="1"/>
  <c r="AR76" i="14"/>
  <c r="AS76" i="14" s="1"/>
  <c r="AQ76" i="14"/>
  <c r="AP76" i="14"/>
  <c r="AO76" i="14"/>
  <c r="AN76" i="14"/>
  <c r="AM76" i="14"/>
  <c r="AL76" i="14"/>
  <c r="AK76" i="14"/>
  <c r="AJ76" i="14"/>
  <c r="AI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CQ75" i="14"/>
  <c r="CR75" i="14" s="1"/>
  <c r="CO75" i="14"/>
  <c r="CP75" i="14" s="1"/>
  <c r="BL75" i="14"/>
  <c r="BI75" i="14"/>
  <c r="BI76" i="14" s="1"/>
  <c r="BI77" i="14" s="1"/>
  <c r="BI78" i="14" s="1"/>
  <c r="BI79" i="14" s="1"/>
  <c r="BC75" i="14"/>
  <c r="BD75" i="14" s="1"/>
  <c r="BB75" i="14"/>
  <c r="BA75" i="14"/>
  <c r="AZ75" i="14"/>
  <c r="AY75" i="14"/>
  <c r="AX75" i="14"/>
  <c r="AW75" i="14"/>
  <c r="AV75" i="14"/>
  <c r="AU75" i="14"/>
  <c r="AT75" i="14"/>
  <c r="CA80" i="14" s="1"/>
  <c r="AR75" i="14"/>
  <c r="AS75" i="14" s="1"/>
  <c r="AQ75" i="14"/>
  <c r="AP75" i="14"/>
  <c r="AO75" i="14"/>
  <c r="AN75" i="14"/>
  <c r="AM75" i="14"/>
  <c r="AL75" i="14"/>
  <c r="AK75" i="14"/>
  <c r="AJ75" i="14"/>
  <c r="BE80" i="14" s="1"/>
  <c r="AI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CQ74" i="14"/>
  <c r="CR74" i="14" s="1"/>
  <c r="CO74" i="14"/>
  <c r="CP74" i="14" s="1"/>
  <c r="CG74" i="14"/>
  <c r="CA74" i="14"/>
  <c r="BL74" i="14"/>
  <c r="BC74" i="14"/>
  <c r="BD74" i="14" s="1"/>
  <c r="BB74" i="14"/>
  <c r="BA74" i="14"/>
  <c r="AZ74" i="14"/>
  <c r="AY74" i="14"/>
  <c r="AX74" i="14"/>
  <c r="AW74" i="14"/>
  <c r="AV74" i="14"/>
  <c r="AU74" i="14"/>
  <c r="AT74" i="14"/>
  <c r="BX78" i="14" s="1"/>
  <c r="AR74" i="14"/>
  <c r="AS74" i="14" s="1"/>
  <c r="AQ74" i="14"/>
  <c r="AP74" i="14"/>
  <c r="AO74" i="14"/>
  <c r="AN74" i="14"/>
  <c r="AM74" i="14"/>
  <c r="AL74" i="14"/>
  <c r="AK74" i="14"/>
  <c r="AJ74" i="14"/>
  <c r="AI74" i="14"/>
  <c r="BE74" i="14" s="1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3" i="14"/>
  <c r="A73" i="14"/>
  <c r="CN72" i="14"/>
  <c r="CD69" i="14"/>
  <c r="CA69" i="14"/>
  <c r="BX69" i="14"/>
  <c r="CQ68" i="14"/>
  <c r="CR68" i="14" s="1"/>
  <c r="CO68" i="14"/>
  <c r="CP68" i="14" s="1"/>
  <c r="BL68" i="14"/>
  <c r="BC68" i="14"/>
  <c r="BD68" i="14" s="1"/>
  <c r="BB68" i="14"/>
  <c r="BA68" i="14"/>
  <c r="AZ68" i="14"/>
  <c r="AY68" i="14"/>
  <c r="AX68" i="14"/>
  <c r="AW68" i="14"/>
  <c r="AV68" i="14"/>
  <c r="AU68" i="14"/>
  <c r="AT68" i="14"/>
  <c r="AR68" i="14"/>
  <c r="AS68" i="14" s="1"/>
  <c r="AQ68" i="14"/>
  <c r="AP68" i="14"/>
  <c r="AO68" i="14"/>
  <c r="AN68" i="14"/>
  <c r="AM68" i="14"/>
  <c r="AL68" i="14"/>
  <c r="AK68" i="14"/>
  <c r="AJ68" i="14"/>
  <c r="AI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CQ67" i="14"/>
  <c r="CR67" i="14" s="1"/>
  <c r="CO67" i="14"/>
  <c r="CP67" i="14" s="1"/>
  <c r="CG67" i="14"/>
  <c r="CA67" i="14"/>
  <c r="BL67" i="14"/>
  <c r="BC67" i="14"/>
  <c r="BD67" i="14" s="1"/>
  <c r="BB67" i="14"/>
  <c r="BA67" i="14"/>
  <c r="AZ67" i="14"/>
  <c r="AY67" i="14"/>
  <c r="AX67" i="14"/>
  <c r="AW67" i="14"/>
  <c r="AV67" i="14"/>
  <c r="AU67" i="14"/>
  <c r="AT67" i="14"/>
  <c r="AR67" i="14"/>
  <c r="AS67" i="14" s="1"/>
  <c r="AQ67" i="14"/>
  <c r="AP67" i="14"/>
  <c r="AO67" i="14"/>
  <c r="AN67" i="14"/>
  <c r="AM67" i="14"/>
  <c r="AL67" i="14"/>
  <c r="AK67" i="14"/>
  <c r="AJ67" i="14"/>
  <c r="AI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CQ66" i="14"/>
  <c r="CR66" i="14" s="1"/>
  <c r="CO66" i="14"/>
  <c r="CP66" i="14" s="1"/>
  <c r="BL66" i="14"/>
  <c r="BC66" i="14"/>
  <c r="BD66" i="14" s="1"/>
  <c r="BB66" i="14"/>
  <c r="BA66" i="14"/>
  <c r="AZ66" i="14"/>
  <c r="AY66" i="14"/>
  <c r="AX66" i="14"/>
  <c r="AW66" i="14"/>
  <c r="AV66" i="14"/>
  <c r="AU66" i="14"/>
  <c r="AT66" i="14"/>
  <c r="AR66" i="14"/>
  <c r="AS66" i="14" s="1"/>
  <c r="AQ66" i="14"/>
  <c r="AP66" i="14"/>
  <c r="AO66" i="14"/>
  <c r="AN66" i="14"/>
  <c r="AM66" i="14"/>
  <c r="AL66" i="14"/>
  <c r="AK66" i="14"/>
  <c r="AJ66" i="14"/>
  <c r="AI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B66" i="14"/>
  <c r="BH67" i="14" s="1"/>
  <c r="CQ65" i="14"/>
  <c r="CR65" i="14" s="1"/>
  <c r="CO65" i="14"/>
  <c r="CP65" i="14" s="1"/>
  <c r="CG65" i="14"/>
  <c r="CD65" i="14"/>
  <c r="BX65" i="14"/>
  <c r="BL65" i="14"/>
  <c r="BC65" i="14"/>
  <c r="BD65" i="14" s="1"/>
  <c r="BB65" i="14"/>
  <c r="BA65" i="14"/>
  <c r="AZ65" i="14"/>
  <c r="AY65" i="14"/>
  <c r="AX65" i="14"/>
  <c r="AW65" i="14"/>
  <c r="AV65" i="14"/>
  <c r="AU65" i="14"/>
  <c r="AT65" i="14"/>
  <c r="AR65" i="14"/>
  <c r="AS65" i="14" s="1"/>
  <c r="AQ65" i="14"/>
  <c r="AP65" i="14"/>
  <c r="AO65" i="14"/>
  <c r="AN65" i="14"/>
  <c r="AM65" i="14"/>
  <c r="AL65" i="14"/>
  <c r="AK65" i="14"/>
  <c r="AJ65" i="14"/>
  <c r="AI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B65" i="14"/>
  <c r="BH68" i="14" s="1"/>
  <c r="CQ64" i="14"/>
  <c r="CR64" i="14" s="1"/>
  <c r="CO64" i="14"/>
  <c r="CP64" i="14" s="1"/>
  <c r="BL64" i="14"/>
  <c r="BI64" i="14"/>
  <c r="BI65" i="14" s="1"/>
  <c r="BI66" i="14" s="1"/>
  <c r="BI67" i="14" s="1"/>
  <c r="BI68" i="14" s="1"/>
  <c r="BC64" i="14"/>
  <c r="BD64" i="14" s="1"/>
  <c r="BB64" i="14"/>
  <c r="BA64" i="14"/>
  <c r="AZ64" i="14"/>
  <c r="AY64" i="14"/>
  <c r="AX64" i="14"/>
  <c r="AW64" i="14"/>
  <c r="AV64" i="14"/>
  <c r="AU64" i="14"/>
  <c r="AT64" i="14"/>
  <c r="AR64" i="14"/>
  <c r="AS64" i="14" s="1"/>
  <c r="AQ64" i="14"/>
  <c r="AP64" i="14"/>
  <c r="AO64" i="14"/>
  <c r="AN64" i="14"/>
  <c r="AM64" i="14"/>
  <c r="AL64" i="14"/>
  <c r="AK64" i="14"/>
  <c r="AJ64" i="14"/>
  <c r="AI64" i="14"/>
  <c r="BE65" i="14" s="1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B64" i="14"/>
  <c r="CQ63" i="14"/>
  <c r="CR63" i="14" s="1"/>
  <c r="CO63" i="14"/>
  <c r="CP63" i="14" s="1"/>
  <c r="CG63" i="14"/>
  <c r="CD63" i="14"/>
  <c r="CA63" i="14"/>
  <c r="BL63" i="14"/>
  <c r="BJ63" i="14"/>
  <c r="BJ64" i="14" s="1"/>
  <c r="BJ65" i="14" s="1"/>
  <c r="BJ66" i="14" s="1"/>
  <c r="BJ67" i="14" s="1"/>
  <c r="BJ68" i="14" s="1"/>
  <c r="BJ74" i="14" s="1"/>
  <c r="BJ75" i="14" s="1"/>
  <c r="BJ76" i="14" s="1"/>
  <c r="BJ77" i="14" s="1"/>
  <c r="BJ78" i="14" s="1"/>
  <c r="BJ79" i="14" s="1"/>
  <c r="BJ85" i="14" s="1"/>
  <c r="BJ86" i="14" s="1"/>
  <c r="BJ87" i="14" s="1"/>
  <c r="BJ88" i="14" s="1"/>
  <c r="BJ89" i="14" s="1"/>
  <c r="BJ90" i="14" s="1"/>
  <c r="BJ96" i="14" s="1"/>
  <c r="BJ97" i="14" s="1"/>
  <c r="BJ98" i="14" s="1"/>
  <c r="BJ99" i="14" s="1"/>
  <c r="BJ100" i="14" s="1"/>
  <c r="BJ101" i="14" s="1"/>
  <c r="BC63" i="14"/>
  <c r="BD63" i="14" s="1"/>
  <c r="BB63" i="14"/>
  <c r="BA63" i="14"/>
  <c r="AZ63" i="14"/>
  <c r="AY63" i="14"/>
  <c r="AX63" i="14"/>
  <c r="AW63" i="14"/>
  <c r="AV63" i="14"/>
  <c r="AU63" i="14"/>
  <c r="AT63" i="14"/>
  <c r="BX67" i="14" s="1"/>
  <c r="AR63" i="14"/>
  <c r="AS63" i="14" s="1"/>
  <c r="AQ63" i="14"/>
  <c r="AP63" i="14"/>
  <c r="AO63" i="14"/>
  <c r="AN63" i="14"/>
  <c r="AM63" i="14"/>
  <c r="AL63" i="14"/>
  <c r="AK63" i="14"/>
  <c r="AJ63" i="14"/>
  <c r="AI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B63" i="14"/>
  <c r="BG65" i="14" s="1"/>
  <c r="C62" i="14"/>
  <c r="CN61" i="14"/>
  <c r="CD46" i="14"/>
  <c r="CA46" i="14"/>
  <c r="BX46" i="14"/>
  <c r="CQ45" i="14"/>
  <c r="CR45" i="14" s="1"/>
  <c r="CO45" i="14"/>
  <c r="CP45" i="14" s="1"/>
  <c r="BL45" i="14"/>
  <c r="BC45" i="14"/>
  <c r="BD45" i="14" s="1"/>
  <c r="BB45" i="14"/>
  <c r="BA45" i="14"/>
  <c r="AZ45" i="14"/>
  <c r="AY45" i="14"/>
  <c r="AX45" i="14"/>
  <c r="AW45" i="14"/>
  <c r="AV45" i="14"/>
  <c r="AU45" i="14"/>
  <c r="AT45" i="14"/>
  <c r="AR45" i="14"/>
  <c r="AS45" i="14" s="1"/>
  <c r="AQ45" i="14"/>
  <c r="AP45" i="14"/>
  <c r="AO45" i="14"/>
  <c r="AN45" i="14"/>
  <c r="AM45" i="14"/>
  <c r="AL45" i="14"/>
  <c r="AK45" i="14"/>
  <c r="AJ45" i="14"/>
  <c r="AI45" i="14"/>
  <c r="CD42" i="14" s="1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CQ44" i="14"/>
  <c r="CR44" i="14" s="1"/>
  <c r="CO44" i="14"/>
  <c r="CP44" i="14" s="1"/>
  <c r="CG44" i="14"/>
  <c r="CA44" i="14"/>
  <c r="BC44" i="14"/>
  <c r="BD44" i="14" s="1"/>
  <c r="BB44" i="14"/>
  <c r="BA44" i="14"/>
  <c r="AZ44" i="14"/>
  <c r="AY44" i="14"/>
  <c r="AX44" i="14"/>
  <c r="AW44" i="14"/>
  <c r="AV44" i="14"/>
  <c r="AU44" i="14"/>
  <c r="AT44" i="14"/>
  <c r="AR44" i="14"/>
  <c r="AS44" i="14" s="1"/>
  <c r="AQ44" i="14"/>
  <c r="AP44" i="14"/>
  <c r="AO44" i="14"/>
  <c r="AN44" i="14"/>
  <c r="AM44" i="14"/>
  <c r="AL44" i="14"/>
  <c r="AK44" i="14"/>
  <c r="AJ44" i="14"/>
  <c r="AI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CQ43" i="14"/>
  <c r="CR43" i="14" s="1"/>
  <c r="CO43" i="14"/>
  <c r="CP43" i="14" s="1"/>
  <c r="BC43" i="14"/>
  <c r="BD43" i="14" s="1"/>
  <c r="BB43" i="14"/>
  <c r="BA43" i="14"/>
  <c r="AZ43" i="14"/>
  <c r="AY43" i="14"/>
  <c r="AX43" i="14"/>
  <c r="AW43" i="14"/>
  <c r="AV43" i="14"/>
  <c r="AU43" i="14"/>
  <c r="AT43" i="14"/>
  <c r="AR43" i="14"/>
  <c r="AS43" i="14" s="1"/>
  <c r="AQ43" i="14"/>
  <c r="AP43" i="14"/>
  <c r="AO43" i="14"/>
  <c r="AN43" i="14"/>
  <c r="AM43" i="14"/>
  <c r="AL43" i="14"/>
  <c r="AK43" i="14"/>
  <c r="AJ43" i="14"/>
  <c r="AI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CQ42" i="14"/>
  <c r="CR42" i="14" s="1"/>
  <c r="CO42" i="14"/>
  <c r="CP42" i="14" s="1"/>
  <c r="CG42" i="14"/>
  <c r="BL42" i="14"/>
  <c r="BC42" i="14"/>
  <c r="BD42" i="14" s="1"/>
  <c r="BB42" i="14"/>
  <c r="BA42" i="14"/>
  <c r="AZ42" i="14"/>
  <c r="AY42" i="14"/>
  <c r="AX42" i="14"/>
  <c r="AW42" i="14"/>
  <c r="AV42" i="14"/>
  <c r="AU42" i="14"/>
  <c r="AT42" i="14"/>
  <c r="BX42" i="14" s="1"/>
  <c r="AR42" i="14"/>
  <c r="AS42" i="14" s="1"/>
  <c r="AQ42" i="14"/>
  <c r="AP42" i="14"/>
  <c r="AO42" i="14"/>
  <c r="AN42" i="14"/>
  <c r="AM42" i="14"/>
  <c r="AL42" i="14"/>
  <c r="AK42" i="14"/>
  <c r="AJ42" i="14"/>
  <c r="AI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CQ41" i="14"/>
  <c r="CR41" i="14" s="1"/>
  <c r="CO41" i="14"/>
  <c r="CP41" i="14" s="1"/>
  <c r="BL41" i="14"/>
  <c r="BI41" i="14"/>
  <c r="BI42" i="14" s="1"/>
  <c r="BI43" i="14" s="1"/>
  <c r="BI44" i="14" s="1"/>
  <c r="BI45" i="14" s="1"/>
  <c r="BC41" i="14"/>
  <c r="BD41" i="14" s="1"/>
  <c r="BB41" i="14"/>
  <c r="BA41" i="14"/>
  <c r="AZ41" i="14"/>
  <c r="AY41" i="14"/>
  <c r="AX41" i="14"/>
  <c r="AW41" i="14"/>
  <c r="AV41" i="14"/>
  <c r="AU41" i="14"/>
  <c r="AT41" i="14"/>
  <c r="AR41" i="14"/>
  <c r="AS41" i="14" s="1"/>
  <c r="AQ41" i="14"/>
  <c r="AP41" i="14"/>
  <c r="AO41" i="14"/>
  <c r="AN41" i="14"/>
  <c r="AM41" i="14"/>
  <c r="AL41" i="14"/>
  <c r="AK41" i="14"/>
  <c r="AJ41" i="14"/>
  <c r="BE46" i="14" s="1"/>
  <c r="AI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CQ40" i="14"/>
  <c r="CR40" i="14" s="1"/>
  <c r="CO40" i="14"/>
  <c r="CP40" i="14" s="1"/>
  <c r="CG40" i="14"/>
  <c r="CA40" i="14"/>
  <c r="BL40" i="14"/>
  <c r="BC40" i="14"/>
  <c r="BD40" i="14" s="1"/>
  <c r="BB40" i="14"/>
  <c r="BA40" i="14"/>
  <c r="AZ40" i="14"/>
  <c r="AY40" i="14"/>
  <c r="AX40" i="14"/>
  <c r="AW40" i="14"/>
  <c r="AV40" i="14"/>
  <c r="AU40" i="14"/>
  <c r="AT40" i="14"/>
  <c r="BX44" i="14" s="1"/>
  <c r="AR40" i="14"/>
  <c r="AS40" i="14" s="1"/>
  <c r="AQ40" i="14"/>
  <c r="AP40" i="14"/>
  <c r="AO40" i="14"/>
  <c r="AN40" i="14"/>
  <c r="AM40" i="14"/>
  <c r="AL40" i="14"/>
  <c r="AK40" i="14"/>
  <c r="AJ40" i="14"/>
  <c r="AI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CN38" i="14"/>
  <c r="CQ34" i="14"/>
  <c r="CO34" i="14"/>
  <c r="BL34" i="14"/>
  <c r="BC34" i="14"/>
  <c r="BD34" i="14" s="1"/>
  <c r="BB34" i="14"/>
  <c r="BA34" i="14"/>
  <c r="AZ34" i="14"/>
  <c r="AY34" i="14"/>
  <c r="AX34" i="14"/>
  <c r="AW34" i="14"/>
  <c r="AV34" i="14"/>
  <c r="AU34" i="14"/>
  <c r="AT34" i="14"/>
  <c r="CA33" i="14" s="1"/>
  <c r="AR34" i="14"/>
  <c r="AS34" i="14" s="1"/>
  <c r="AQ34" i="14"/>
  <c r="AP34" i="14"/>
  <c r="AO34" i="14"/>
  <c r="AN34" i="14"/>
  <c r="AM34" i="14"/>
  <c r="AL34" i="14"/>
  <c r="AK34" i="14"/>
  <c r="AJ34" i="14"/>
  <c r="AI34" i="14"/>
  <c r="CD31" i="14" s="1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CQ33" i="14"/>
  <c r="CR33" i="14" s="1"/>
  <c r="CO33" i="14"/>
  <c r="BC33" i="14"/>
  <c r="BD33" i="14" s="1"/>
  <c r="BB33" i="14"/>
  <c r="BA33" i="14"/>
  <c r="AZ33" i="14"/>
  <c r="AY33" i="14"/>
  <c r="AX33" i="14"/>
  <c r="AW33" i="14"/>
  <c r="AV33" i="14"/>
  <c r="AU33" i="14"/>
  <c r="AT33" i="14"/>
  <c r="BX35" i="14" s="1"/>
  <c r="AR33" i="14"/>
  <c r="AS33" i="14" s="1"/>
  <c r="AQ33" i="14"/>
  <c r="AP33" i="14"/>
  <c r="AO33" i="14"/>
  <c r="AN33" i="14"/>
  <c r="AM33" i="14"/>
  <c r="AL33" i="14"/>
  <c r="AK33" i="14"/>
  <c r="AJ33" i="14"/>
  <c r="AI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CQ32" i="14"/>
  <c r="CR32" i="14" s="1"/>
  <c r="CO32" i="14"/>
  <c r="BC32" i="14"/>
  <c r="BD32" i="14" s="1"/>
  <c r="BB32" i="14"/>
  <c r="BA32" i="14"/>
  <c r="AZ32" i="14"/>
  <c r="AY32" i="14"/>
  <c r="AX32" i="14"/>
  <c r="AW32" i="14"/>
  <c r="AV32" i="14"/>
  <c r="AU32" i="14"/>
  <c r="AT32" i="14"/>
  <c r="CD35" i="14" s="1"/>
  <c r="AR32" i="14"/>
  <c r="AS32" i="14" s="1"/>
  <c r="AQ32" i="14"/>
  <c r="AP32" i="14"/>
  <c r="AO32" i="14"/>
  <c r="AN32" i="14"/>
  <c r="AM32" i="14"/>
  <c r="AL32" i="14"/>
  <c r="AK32" i="14"/>
  <c r="AJ32" i="14"/>
  <c r="AI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CQ31" i="14"/>
  <c r="CO31" i="14"/>
  <c r="BL31" i="14"/>
  <c r="BC31" i="14"/>
  <c r="BD31" i="14" s="1"/>
  <c r="BB31" i="14"/>
  <c r="BA31" i="14"/>
  <c r="AZ31" i="14"/>
  <c r="AY31" i="14"/>
  <c r="AX31" i="14"/>
  <c r="AW31" i="14"/>
  <c r="AV31" i="14"/>
  <c r="AU31" i="14"/>
  <c r="AT31" i="14"/>
  <c r="BX31" i="14" s="1"/>
  <c r="AR31" i="14"/>
  <c r="AS31" i="14" s="1"/>
  <c r="AQ31" i="14"/>
  <c r="AP31" i="14"/>
  <c r="AO31" i="14"/>
  <c r="AN31" i="14"/>
  <c r="AM31" i="14"/>
  <c r="AL31" i="14"/>
  <c r="AK31" i="14"/>
  <c r="AJ31" i="14"/>
  <c r="AI31" i="14"/>
  <c r="CA29" i="14" s="1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CQ30" i="14"/>
  <c r="CR30" i="14" s="1"/>
  <c r="CO30" i="14"/>
  <c r="BI30" i="14"/>
  <c r="BI31" i="14" s="1"/>
  <c r="BI32" i="14" s="1"/>
  <c r="BI33" i="14" s="1"/>
  <c r="BI34" i="14" s="1"/>
  <c r="BC30" i="14"/>
  <c r="BD30" i="14" s="1"/>
  <c r="BB30" i="14"/>
  <c r="BA30" i="14"/>
  <c r="AZ30" i="14"/>
  <c r="AY30" i="14"/>
  <c r="AX30" i="14"/>
  <c r="AW30" i="14"/>
  <c r="AV30" i="14"/>
  <c r="AU30" i="14"/>
  <c r="AT30" i="14"/>
  <c r="CA35" i="14" s="1"/>
  <c r="AR30" i="14"/>
  <c r="AS30" i="14" s="1"/>
  <c r="AQ30" i="14"/>
  <c r="AP30" i="14"/>
  <c r="AO30" i="14"/>
  <c r="AN30" i="14"/>
  <c r="AM30" i="14"/>
  <c r="AL30" i="14"/>
  <c r="AK30" i="14"/>
  <c r="AJ30" i="14"/>
  <c r="AI30" i="14"/>
  <c r="CG31" i="14" s="1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CQ29" i="14"/>
  <c r="CO29" i="14"/>
  <c r="CG29" i="14"/>
  <c r="BL29" i="14"/>
  <c r="BC29" i="14"/>
  <c r="BD29" i="14" s="1"/>
  <c r="BB29" i="14"/>
  <c r="BA29" i="14"/>
  <c r="AZ29" i="14"/>
  <c r="AY29" i="14"/>
  <c r="AX29" i="14"/>
  <c r="AW29" i="14"/>
  <c r="AV29" i="14"/>
  <c r="AU29" i="14"/>
  <c r="AT29" i="14"/>
  <c r="BX33" i="14" s="1"/>
  <c r="AR29" i="14"/>
  <c r="AS29" i="14" s="1"/>
  <c r="AQ29" i="14"/>
  <c r="AP29" i="14"/>
  <c r="AO29" i="14"/>
  <c r="AN29" i="14"/>
  <c r="AM29" i="14"/>
  <c r="AL29" i="14"/>
  <c r="AK29" i="14"/>
  <c r="AJ29" i="14"/>
  <c r="AI29" i="14"/>
  <c r="CD29" i="14" s="1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CN27" i="14"/>
  <c r="BX24" i="14"/>
  <c r="CQ23" i="14"/>
  <c r="CR23" i="14" s="1"/>
  <c r="CO23" i="14"/>
  <c r="BL23" i="14"/>
  <c r="BC23" i="14"/>
  <c r="BD23" i="14" s="1"/>
  <c r="BB23" i="14"/>
  <c r="BA23" i="14"/>
  <c r="AZ23" i="14"/>
  <c r="AY23" i="14"/>
  <c r="AX23" i="14"/>
  <c r="AW23" i="14"/>
  <c r="AV23" i="14"/>
  <c r="AU23" i="14"/>
  <c r="AT23" i="14"/>
  <c r="CA22" i="14" s="1"/>
  <c r="AR23" i="14"/>
  <c r="AS23" i="14" s="1"/>
  <c r="AQ23" i="14"/>
  <c r="AP23" i="14"/>
  <c r="AO23" i="14"/>
  <c r="AN23" i="14"/>
  <c r="AM23" i="14"/>
  <c r="AL23" i="14"/>
  <c r="AK23" i="14"/>
  <c r="AJ23" i="14"/>
  <c r="AI23" i="14"/>
  <c r="CD20" i="14" s="1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CQ22" i="14"/>
  <c r="CR22" i="14" s="1"/>
  <c r="CO22" i="14"/>
  <c r="BL22" i="14"/>
  <c r="BC22" i="14"/>
  <c r="BD22" i="14" s="1"/>
  <c r="BB22" i="14"/>
  <c r="BA22" i="14"/>
  <c r="AZ22" i="14"/>
  <c r="AY22" i="14"/>
  <c r="AX22" i="14"/>
  <c r="AW22" i="14"/>
  <c r="AV22" i="14"/>
  <c r="AU22" i="14"/>
  <c r="AT22" i="14"/>
  <c r="AR22" i="14"/>
  <c r="AS22" i="14" s="1"/>
  <c r="AQ22" i="14"/>
  <c r="AP22" i="14"/>
  <c r="AO22" i="14"/>
  <c r="AN22" i="14"/>
  <c r="AM22" i="14"/>
  <c r="AL22" i="14"/>
  <c r="AK22" i="14"/>
  <c r="AJ22" i="14"/>
  <c r="AI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CQ21" i="14"/>
  <c r="CR21" i="14" s="1"/>
  <c r="CO21" i="14"/>
  <c r="CP21" i="14" s="1"/>
  <c r="BL21" i="14"/>
  <c r="BC21" i="14"/>
  <c r="BD21" i="14" s="1"/>
  <c r="BB21" i="14"/>
  <c r="BA21" i="14"/>
  <c r="AZ21" i="14"/>
  <c r="AY21" i="14"/>
  <c r="AX21" i="14"/>
  <c r="AW21" i="14"/>
  <c r="AV21" i="14"/>
  <c r="AU21" i="14"/>
  <c r="AT21" i="14"/>
  <c r="CD24" i="14" s="1"/>
  <c r="AR21" i="14"/>
  <c r="AS21" i="14" s="1"/>
  <c r="AQ21" i="14"/>
  <c r="AP21" i="14"/>
  <c r="AO21" i="14"/>
  <c r="AN21" i="14"/>
  <c r="AM21" i="14"/>
  <c r="AL21" i="14"/>
  <c r="AK21" i="14"/>
  <c r="AJ21" i="14"/>
  <c r="AI21" i="14"/>
  <c r="CG22" i="14" s="1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CQ20" i="14"/>
  <c r="CO20" i="14"/>
  <c r="BL20" i="14"/>
  <c r="BC20" i="14"/>
  <c r="BD20" i="14" s="1"/>
  <c r="BB20" i="14"/>
  <c r="BA20" i="14"/>
  <c r="AZ20" i="14"/>
  <c r="AY20" i="14"/>
  <c r="AX20" i="14"/>
  <c r="AW20" i="14"/>
  <c r="AV20" i="14"/>
  <c r="AU20" i="14"/>
  <c r="AT20" i="14"/>
  <c r="BX20" i="14" s="1"/>
  <c r="AR20" i="14"/>
  <c r="AS20" i="14" s="1"/>
  <c r="AQ20" i="14"/>
  <c r="AP20" i="14"/>
  <c r="AO20" i="14"/>
  <c r="AN20" i="14"/>
  <c r="AM20" i="14"/>
  <c r="AL20" i="14"/>
  <c r="AK20" i="14"/>
  <c r="AJ20" i="14"/>
  <c r="AI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CQ19" i="14"/>
  <c r="CR19" i="14" s="1"/>
  <c r="CO19" i="14"/>
  <c r="BL19" i="14"/>
  <c r="BI19" i="14"/>
  <c r="BI20" i="14" s="1"/>
  <c r="BI21" i="14" s="1"/>
  <c r="BI22" i="14" s="1"/>
  <c r="BI23" i="14" s="1"/>
  <c r="BC19" i="14"/>
  <c r="BD19" i="14" s="1"/>
  <c r="BB19" i="14"/>
  <c r="BA19" i="14"/>
  <c r="AZ19" i="14"/>
  <c r="AY19" i="14"/>
  <c r="AX19" i="14"/>
  <c r="AW19" i="14"/>
  <c r="AV19" i="14"/>
  <c r="AU19" i="14"/>
  <c r="AT19" i="14"/>
  <c r="CA24" i="14" s="1"/>
  <c r="AR19" i="14"/>
  <c r="AS19" i="14" s="1"/>
  <c r="AQ19" i="14"/>
  <c r="AP19" i="14"/>
  <c r="AO19" i="14"/>
  <c r="AN19" i="14"/>
  <c r="AM19" i="14"/>
  <c r="AL19" i="14"/>
  <c r="AK19" i="14"/>
  <c r="AJ19" i="14"/>
  <c r="AI19" i="14"/>
  <c r="CG20" i="14" s="1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CQ18" i="14"/>
  <c r="CR18" i="14" s="1"/>
  <c r="CO18" i="14"/>
  <c r="CG18" i="14"/>
  <c r="CA18" i="14"/>
  <c r="BL18" i="14"/>
  <c r="BC18" i="14"/>
  <c r="BD18" i="14" s="1"/>
  <c r="BB18" i="14"/>
  <c r="BA18" i="14"/>
  <c r="AZ18" i="14"/>
  <c r="AY18" i="14"/>
  <c r="AX18" i="14"/>
  <c r="AW18" i="14"/>
  <c r="AV18" i="14"/>
  <c r="AU18" i="14"/>
  <c r="AT18" i="14"/>
  <c r="BX22" i="14" s="1"/>
  <c r="AR18" i="14"/>
  <c r="AS18" i="14" s="1"/>
  <c r="AQ18" i="14"/>
  <c r="AP18" i="14"/>
  <c r="AO18" i="14"/>
  <c r="AN18" i="14"/>
  <c r="AM18" i="14"/>
  <c r="AL18" i="14"/>
  <c r="AK18" i="14"/>
  <c r="AJ18" i="14"/>
  <c r="AI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7" i="14"/>
  <c r="A17" i="14"/>
  <c r="A28" i="14" s="1"/>
  <c r="CN16" i="14"/>
  <c r="CQ12" i="14"/>
  <c r="CO12" i="14"/>
  <c r="CP12" i="14" s="1"/>
  <c r="BL12" i="14"/>
  <c r="BC12" i="14"/>
  <c r="BD12" i="14" s="1"/>
  <c r="BB12" i="14"/>
  <c r="BA12" i="14"/>
  <c r="AZ12" i="14"/>
  <c r="AY12" i="14"/>
  <c r="AX12" i="14"/>
  <c r="AW12" i="14"/>
  <c r="AV12" i="14"/>
  <c r="AU12" i="14"/>
  <c r="AT12" i="14"/>
  <c r="CA11" i="14" s="1"/>
  <c r="AR12" i="14"/>
  <c r="AS12" i="14" s="1"/>
  <c r="AQ12" i="14"/>
  <c r="AP12" i="14"/>
  <c r="AO12" i="14"/>
  <c r="AN12" i="14"/>
  <c r="AM12" i="14"/>
  <c r="AL12" i="14"/>
  <c r="AK12" i="14"/>
  <c r="AJ12" i="14"/>
  <c r="AI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CQ11" i="14"/>
  <c r="CR11" i="14" s="1"/>
  <c r="CO11" i="14"/>
  <c r="BL11" i="14"/>
  <c r="BC11" i="14"/>
  <c r="BD11" i="14" s="1"/>
  <c r="BB11" i="14"/>
  <c r="BA11" i="14"/>
  <c r="AZ11" i="14"/>
  <c r="AY11" i="14"/>
  <c r="AX11" i="14"/>
  <c r="AW11" i="14"/>
  <c r="AV11" i="14"/>
  <c r="AU11" i="14"/>
  <c r="AT11" i="14"/>
  <c r="BX13" i="14" s="1"/>
  <c r="AR11" i="14"/>
  <c r="AS11" i="14" s="1"/>
  <c r="AQ11" i="14"/>
  <c r="AP11" i="14"/>
  <c r="AO11" i="14"/>
  <c r="AN11" i="14"/>
  <c r="AM11" i="14"/>
  <c r="AL11" i="14"/>
  <c r="AK11" i="14"/>
  <c r="AJ11" i="14"/>
  <c r="AI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CQ10" i="14"/>
  <c r="CR10" i="14" s="1"/>
  <c r="CO10" i="14"/>
  <c r="BL10" i="14"/>
  <c r="BC10" i="14"/>
  <c r="BD10" i="14" s="1"/>
  <c r="BB10" i="14"/>
  <c r="BA10" i="14"/>
  <c r="AZ10" i="14"/>
  <c r="AY10" i="14"/>
  <c r="AX10" i="14"/>
  <c r="AW10" i="14"/>
  <c r="AV10" i="14"/>
  <c r="AU10" i="14"/>
  <c r="AT10" i="14"/>
  <c r="CD13" i="14" s="1"/>
  <c r="AR10" i="14"/>
  <c r="AS10" i="14" s="1"/>
  <c r="AQ10" i="14"/>
  <c r="AP10" i="14"/>
  <c r="AO10" i="14"/>
  <c r="AN10" i="14"/>
  <c r="AM10" i="14"/>
  <c r="AL10" i="14"/>
  <c r="AK10" i="14"/>
  <c r="AJ10" i="14"/>
  <c r="AI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B10" i="14"/>
  <c r="BH11" i="14" s="1"/>
  <c r="CQ9" i="14"/>
  <c r="CR9" i="14" s="1"/>
  <c r="CO9" i="14"/>
  <c r="BL9" i="14"/>
  <c r="BC9" i="14"/>
  <c r="BD9" i="14" s="1"/>
  <c r="BB9" i="14"/>
  <c r="BA9" i="14"/>
  <c r="AZ9" i="14"/>
  <c r="AY9" i="14"/>
  <c r="AX9" i="14"/>
  <c r="AW9" i="14"/>
  <c r="AV9" i="14"/>
  <c r="AU9" i="14"/>
  <c r="AT9" i="14"/>
  <c r="BX9" i="14" s="1"/>
  <c r="AR9" i="14"/>
  <c r="AS9" i="14" s="1"/>
  <c r="AQ9" i="14"/>
  <c r="AP9" i="14"/>
  <c r="AO9" i="14"/>
  <c r="AN9" i="14"/>
  <c r="AM9" i="14"/>
  <c r="AL9" i="14"/>
  <c r="AK9" i="14"/>
  <c r="AJ9" i="14"/>
  <c r="AI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B9" i="14"/>
  <c r="BH7" i="14" s="1"/>
  <c r="CO8" i="14"/>
  <c r="CP8" i="14" s="1"/>
  <c r="BT8" i="14"/>
  <c r="BS8" i="14"/>
  <c r="BR8" i="14"/>
  <c r="BU8" i="14" s="1"/>
  <c r="BL8" i="14"/>
  <c r="BI8" i="14"/>
  <c r="BI9" i="14" s="1"/>
  <c r="BI10" i="14" s="1"/>
  <c r="BI11" i="14" s="1"/>
  <c r="BI12" i="14" s="1"/>
  <c r="BC8" i="14"/>
  <c r="BD8" i="14" s="1"/>
  <c r="BB8" i="14"/>
  <c r="BA8" i="14"/>
  <c r="AZ8" i="14"/>
  <c r="AY8" i="14"/>
  <c r="AX8" i="14"/>
  <c r="AW8" i="14"/>
  <c r="AV8" i="14"/>
  <c r="AU8" i="14"/>
  <c r="AT8" i="14"/>
  <c r="CA13" i="14" s="1"/>
  <c r="AR8" i="14"/>
  <c r="AS8" i="14" s="1"/>
  <c r="AQ8" i="14"/>
  <c r="AP8" i="14"/>
  <c r="AO8" i="14"/>
  <c r="AN8" i="14"/>
  <c r="AM8" i="14"/>
  <c r="AL8" i="14"/>
  <c r="AK8" i="14"/>
  <c r="AJ8" i="14"/>
  <c r="AI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B8" i="14"/>
  <c r="BH9" i="14" s="1"/>
  <c r="CO7" i="14"/>
  <c r="BS7" i="14"/>
  <c r="BL7" i="14"/>
  <c r="BJ7" i="14"/>
  <c r="BJ8" i="14" s="1"/>
  <c r="BJ9" i="14" s="1"/>
  <c r="BJ10" i="14" s="1"/>
  <c r="BJ11" i="14" s="1"/>
  <c r="BJ12" i="14" s="1"/>
  <c r="BJ18" i="14" s="1"/>
  <c r="BJ19" i="14" s="1"/>
  <c r="BJ20" i="14" s="1"/>
  <c r="BJ21" i="14" s="1"/>
  <c r="BJ22" i="14" s="1"/>
  <c r="BJ23" i="14" s="1"/>
  <c r="BJ29" i="14" s="1"/>
  <c r="BJ30" i="14" s="1"/>
  <c r="BJ31" i="14" s="1"/>
  <c r="BJ32" i="14" s="1"/>
  <c r="BJ33" i="14" s="1"/>
  <c r="BJ34" i="14" s="1"/>
  <c r="BJ40" i="14" s="1"/>
  <c r="BJ41" i="14" s="1"/>
  <c r="BJ42" i="14" s="1"/>
  <c r="BJ43" i="14" s="1"/>
  <c r="BJ44" i="14" s="1"/>
  <c r="BJ45" i="14" s="1"/>
  <c r="BC7" i="14"/>
  <c r="BD7" i="14" s="1"/>
  <c r="BB7" i="14"/>
  <c r="BA7" i="14"/>
  <c r="AZ7" i="14"/>
  <c r="AY7" i="14"/>
  <c r="AX7" i="14"/>
  <c r="AW7" i="14"/>
  <c r="AV7" i="14"/>
  <c r="AU7" i="14"/>
  <c r="AT7" i="14"/>
  <c r="BX11" i="14" s="1"/>
  <c r="AR7" i="14"/>
  <c r="AS7" i="14" s="1"/>
  <c r="AQ7" i="14"/>
  <c r="AP7" i="14"/>
  <c r="AO7" i="14"/>
  <c r="AN7" i="14"/>
  <c r="AM7" i="14"/>
  <c r="AL7" i="14"/>
  <c r="AK7" i="14"/>
  <c r="AJ7" i="14"/>
  <c r="AI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B7" i="14"/>
  <c r="BG9" i="14" s="1"/>
  <c r="C6" i="14"/>
  <c r="CN5" i="14"/>
  <c r="CN3" i="14"/>
  <c r="CL2" i="14"/>
  <c r="BP2" i="14"/>
  <c r="BL1" i="14"/>
  <c r="BT103" i="13"/>
  <c r="BS103" i="13"/>
  <c r="BR103" i="13"/>
  <c r="BU103" i="13" s="1"/>
  <c r="CD102" i="13"/>
  <c r="CA102" i="13"/>
  <c r="BX102" i="13"/>
  <c r="BT102" i="13"/>
  <c r="BS102" i="13"/>
  <c r="BR102" i="13"/>
  <c r="BU102" i="13" s="1"/>
  <c r="CQ101" i="13"/>
  <c r="CR101" i="13" s="1"/>
  <c r="CO101" i="13"/>
  <c r="CP101" i="13" s="1"/>
  <c r="BT101" i="13"/>
  <c r="BS101" i="13"/>
  <c r="BR101" i="13"/>
  <c r="BU101" i="13" s="1"/>
  <c r="BL101" i="13"/>
  <c r="BC101" i="13"/>
  <c r="BD101" i="13" s="1"/>
  <c r="BB101" i="13"/>
  <c r="BA101" i="13"/>
  <c r="AZ101" i="13"/>
  <c r="AY101" i="13"/>
  <c r="AX101" i="13"/>
  <c r="AW101" i="13"/>
  <c r="AV101" i="13"/>
  <c r="AU101" i="13"/>
  <c r="AT101" i="13"/>
  <c r="AR101" i="13"/>
  <c r="AS101" i="13" s="1"/>
  <c r="AQ101" i="13"/>
  <c r="AP101" i="13"/>
  <c r="AO101" i="13"/>
  <c r="AN101" i="13"/>
  <c r="AM101" i="13"/>
  <c r="AL101" i="13"/>
  <c r="AK101" i="13"/>
  <c r="AJ101" i="13"/>
  <c r="AI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CQ100" i="13"/>
  <c r="CR100" i="13" s="1"/>
  <c r="CO100" i="13"/>
  <c r="CP100" i="13" s="1"/>
  <c r="CG100" i="13"/>
  <c r="CA100" i="13"/>
  <c r="BT100" i="13"/>
  <c r="BS100" i="13"/>
  <c r="BR100" i="13"/>
  <c r="BU100" i="13" s="1"/>
  <c r="BL100" i="13"/>
  <c r="BC100" i="13"/>
  <c r="BD100" i="13" s="1"/>
  <c r="BB100" i="13"/>
  <c r="BA100" i="13"/>
  <c r="AZ100" i="13"/>
  <c r="AY100" i="13"/>
  <c r="AX100" i="13"/>
  <c r="AW100" i="13"/>
  <c r="AV100" i="13"/>
  <c r="AU100" i="13"/>
  <c r="AT100" i="13"/>
  <c r="AR100" i="13"/>
  <c r="AS100" i="13" s="1"/>
  <c r="AQ100" i="13"/>
  <c r="AP100" i="13"/>
  <c r="AO100" i="13"/>
  <c r="AN100" i="13"/>
  <c r="AM100" i="13"/>
  <c r="AL100" i="13"/>
  <c r="AK100" i="13"/>
  <c r="AJ100" i="13"/>
  <c r="AI100" i="13"/>
  <c r="AF100" i="13"/>
  <c r="AE100" i="13"/>
  <c r="AD100" i="13"/>
  <c r="AC100" i="13"/>
  <c r="AB100" i="13"/>
  <c r="AA100" i="13"/>
  <c r="Z100" i="13"/>
  <c r="Y100" i="13"/>
  <c r="X100" i="13"/>
  <c r="W100" i="13"/>
  <c r="V100" i="13"/>
  <c r="U100" i="13"/>
  <c r="T100" i="13"/>
  <c r="S100" i="13"/>
  <c r="CQ99" i="13"/>
  <c r="CR99" i="13" s="1"/>
  <c r="CO99" i="13"/>
  <c r="CP99" i="13" s="1"/>
  <c r="BT99" i="13"/>
  <c r="BS99" i="13"/>
  <c r="BR99" i="13"/>
  <c r="BU99" i="13" s="1"/>
  <c r="BL99" i="13"/>
  <c r="BD99" i="13"/>
  <c r="BC99" i="13"/>
  <c r="BB99" i="13"/>
  <c r="BA99" i="13"/>
  <c r="AZ99" i="13"/>
  <c r="AY99" i="13"/>
  <c r="AX99" i="13"/>
  <c r="AW99" i="13"/>
  <c r="AV99" i="13"/>
  <c r="AU99" i="13"/>
  <c r="AT99" i="13"/>
  <c r="AR99" i="13"/>
  <c r="AS99" i="13" s="1"/>
  <c r="AQ99" i="13"/>
  <c r="AP99" i="13"/>
  <c r="AO99" i="13"/>
  <c r="AN99" i="13"/>
  <c r="AM99" i="13"/>
  <c r="AL99" i="13"/>
  <c r="AK99" i="13"/>
  <c r="AJ99" i="13"/>
  <c r="AI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CQ98" i="13"/>
  <c r="CR98" i="13" s="1"/>
  <c r="CO98" i="13"/>
  <c r="CP98" i="13" s="1"/>
  <c r="CG98" i="13"/>
  <c r="CD98" i="13"/>
  <c r="BX98" i="13"/>
  <c r="BT98" i="13"/>
  <c r="BS98" i="13"/>
  <c r="BR98" i="13"/>
  <c r="BU98" i="13" s="1"/>
  <c r="BL98" i="13"/>
  <c r="BC98" i="13"/>
  <c r="BD98" i="13" s="1"/>
  <c r="BB98" i="13"/>
  <c r="BA98" i="13"/>
  <c r="AZ98" i="13"/>
  <c r="AY98" i="13"/>
  <c r="AX98" i="13"/>
  <c r="AW98" i="13"/>
  <c r="AV98" i="13"/>
  <c r="AU98" i="13"/>
  <c r="AT98" i="13"/>
  <c r="AR98" i="13"/>
  <c r="AS98" i="13" s="1"/>
  <c r="AQ98" i="13"/>
  <c r="AP98" i="13"/>
  <c r="AO98" i="13"/>
  <c r="AN98" i="13"/>
  <c r="AM98" i="13"/>
  <c r="AL98" i="13"/>
  <c r="AK98" i="13"/>
  <c r="AJ98" i="13"/>
  <c r="BZ97" i="13" s="1"/>
  <c r="AI98" i="13"/>
  <c r="AF98" i="13"/>
  <c r="AE98" i="13"/>
  <c r="AD98" i="13"/>
  <c r="AC98" i="13"/>
  <c r="AB98" i="13"/>
  <c r="AA98" i="13"/>
  <c r="Z98" i="13"/>
  <c r="Y98" i="13"/>
  <c r="X98" i="13"/>
  <c r="W98" i="13"/>
  <c r="V98" i="13"/>
  <c r="U98" i="13"/>
  <c r="T98" i="13"/>
  <c r="S98" i="13"/>
  <c r="CQ97" i="13"/>
  <c r="CR97" i="13" s="1"/>
  <c r="CO97" i="13"/>
  <c r="CP97" i="13" s="1"/>
  <c r="BT97" i="13"/>
  <c r="BS97" i="13"/>
  <c r="BR97" i="13"/>
  <c r="BU97" i="13" s="1"/>
  <c r="BL97" i="13"/>
  <c r="BI97" i="13"/>
  <c r="BI98" i="13" s="1"/>
  <c r="BI99" i="13" s="1"/>
  <c r="BI100" i="13" s="1"/>
  <c r="BI101" i="13" s="1"/>
  <c r="BC97" i="13"/>
  <c r="BD97" i="13" s="1"/>
  <c r="BB97" i="13"/>
  <c r="BA97" i="13"/>
  <c r="AZ97" i="13"/>
  <c r="AY97" i="13"/>
  <c r="AX97" i="13"/>
  <c r="AW97" i="13"/>
  <c r="AV97" i="13"/>
  <c r="AU97" i="13"/>
  <c r="AT97" i="13"/>
  <c r="AR97" i="13"/>
  <c r="AS97" i="13" s="1"/>
  <c r="AQ97" i="13"/>
  <c r="AP97" i="13"/>
  <c r="AO97" i="13"/>
  <c r="AN97" i="13"/>
  <c r="AM97" i="13"/>
  <c r="AL97" i="13"/>
  <c r="AK97" i="13"/>
  <c r="AJ97" i="13"/>
  <c r="AI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CQ96" i="13"/>
  <c r="CR96" i="13" s="1"/>
  <c r="CO96" i="13"/>
  <c r="CP96" i="13" s="1"/>
  <c r="CG96" i="13"/>
  <c r="CA96" i="13"/>
  <c r="BT96" i="13"/>
  <c r="BS96" i="13"/>
  <c r="BR96" i="13"/>
  <c r="BU96" i="13" s="1"/>
  <c r="BL96" i="13"/>
  <c r="BC96" i="13"/>
  <c r="BD96" i="13" s="1"/>
  <c r="BB96" i="13"/>
  <c r="BA96" i="13"/>
  <c r="AZ96" i="13"/>
  <c r="AY96" i="13"/>
  <c r="AX96" i="13"/>
  <c r="AW96" i="13"/>
  <c r="AV96" i="13"/>
  <c r="AU96" i="13"/>
  <c r="AT96" i="13"/>
  <c r="BX100" i="13" s="1"/>
  <c r="AR96" i="13"/>
  <c r="AS96" i="13" s="1"/>
  <c r="AQ96" i="13"/>
  <c r="AP96" i="13"/>
  <c r="AO96" i="13"/>
  <c r="AN96" i="13"/>
  <c r="AM96" i="13"/>
  <c r="AL96" i="13"/>
  <c r="AK96" i="13"/>
  <c r="AJ96" i="13"/>
  <c r="AI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CN94" i="13"/>
  <c r="BT92" i="13"/>
  <c r="BS92" i="13"/>
  <c r="BR92" i="13"/>
  <c r="BU92" i="13" s="1"/>
  <c r="CD91" i="13"/>
  <c r="CA91" i="13"/>
  <c r="BX91" i="13"/>
  <c r="BT91" i="13"/>
  <c r="BS91" i="13"/>
  <c r="BR91" i="13"/>
  <c r="BU91" i="13" s="1"/>
  <c r="CQ90" i="13"/>
  <c r="CR90" i="13" s="1"/>
  <c r="CO90" i="13"/>
  <c r="CP90" i="13" s="1"/>
  <c r="BT90" i="13"/>
  <c r="BS90" i="13"/>
  <c r="BR90" i="13"/>
  <c r="BU90" i="13" s="1"/>
  <c r="BL90" i="13"/>
  <c r="BC90" i="13"/>
  <c r="BD90" i="13" s="1"/>
  <c r="BB90" i="13"/>
  <c r="BA90" i="13"/>
  <c r="AZ90" i="13"/>
  <c r="AY90" i="13"/>
  <c r="AX90" i="13"/>
  <c r="AW90" i="13"/>
  <c r="AV90" i="13"/>
  <c r="AU90" i="13"/>
  <c r="AT90" i="13"/>
  <c r="AR90" i="13"/>
  <c r="AS90" i="13" s="1"/>
  <c r="AQ90" i="13"/>
  <c r="AP90" i="13"/>
  <c r="AO90" i="13"/>
  <c r="AN90" i="13"/>
  <c r="AM90" i="13"/>
  <c r="AL90" i="13"/>
  <c r="AK90" i="13"/>
  <c r="AJ90" i="13"/>
  <c r="AI90" i="13"/>
  <c r="BZ90" i="13" s="1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CQ89" i="13"/>
  <c r="CR89" i="13" s="1"/>
  <c r="CO89" i="13"/>
  <c r="CP89" i="13" s="1"/>
  <c r="CG89" i="13"/>
  <c r="CA89" i="13"/>
  <c r="BX89" i="13"/>
  <c r="BT89" i="13"/>
  <c r="BS89" i="13"/>
  <c r="BR89" i="13"/>
  <c r="BU89" i="13" s="1"/>
  <c r="BL89" i="13"/>
  <c r="BC89" i="13"/>
  <c r="BD89" i="13" s="1"/>
  <c r="BB89" i="13"/>
  <c r="BA89" i="13"/>
  <c r="AZ89" i="13"/>
  <c r="AY89" i="13"/>
  <c r="AX89" i="13"/>
  <c r="AW89" i="13"/>
  <c r="AV89" i="13"/>
  <c r="AU89" i="13"/>
  <c r="AT89" i="13"/>
  <c r="AR89" i="13"/>
  <c r="AS89" i="13" s="1"/>
  <c r="AQ89" i="13"/>
  <c r="AP89" i="13"/>
  <c r="AO89" i="13"/>
  <c r="AN89" i="13"/>
  <c r="AM89" i="13"/>
  <c r="AL89" i="13"/>
  <c r="AK89" i="13"/>
  <c r="AJ89" i="13"/>
  <c r="AI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CQ88" i="13"/>
  <c r="CR88" i="13" s="1"/>
  <c r="CO88" i="13"/>
  <c r="CP88" i="13" s="1"/>
  <c r="BT88" i="13"/>
  <c r="BS88" i="13"/>
  <c r="BR88" i="13"/>
  <c r="BU88" i="13" s="1"/>
  <c r="BL88" i="13"/>
  <c r="BC88" i="13"/>
  <c r="BD88" i="13" s="1"/>
  <c r="BB88" i="13"/>
  <c r="BA88" i="13"/>
  <c r="AZ88" i="13"/>
  <c r="AY88" i="13"/>
  <c r="AX88" i="13"/>
  <c r="AW88" i="13"/>
  <c r="AV88" i="13"/>
  <c r="AU88" i="13"/>
  <c r="AT88" i="13"/>
  <c r="AR88" i="13"/>
  <c r="AS88" i="13" s="1"/>
  <c r="AQ88" i="13"/>
  <c r="AP88" i="13"/>
  <c r="AO88" i="13"/>
  <c r="AN88" i="13"/>
  <c r="AM88" i="13"/>
  <c r="AL88" i="13"/>
  <c r="AK88" i="13"/>
  <c r="AJ88" i="13"/>
  <c r="AI88" i="13"/>
  <c r="BE89" i="13" s="1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CQ87" i="13"/>
  <c r="CR87" i="13" s="1"/>
  <c r="CO87" i="13"/>
  <c r="CP87" i="13" s="1"/>
  <c r="CG87" i="13"/>
  <c r="CD87" i="13"/>
  <c r="BX87" i="13"/>
  <c r="BT87" i="13"/>
  <c r="BS87" i="13"/>
  <c r="BR87" i="13"/>
  <c r="BU87" i="13" s="1"/>
  <c r="BL87" i="13"/>
  <c r="BC87" i="13"/>
  <c r="BD87" i="13" s="1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BW88" i="13" s="1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CQ86" i="13"/>
  <c r="CR86" i="13" s="1"/>
  <c r="CO86" i="13"/>
  <c r="CP86" i="13" s="1"/>
  <c r="BT86" i="13"/>
  <c r="BS86" i="13"/>
  <c r="BR86" i="13"/>
  <c r="BU86" i="13" s="1"/>
  <c r="BL86" i="13"/>
  <c r="BI86" i="13"/>
  <c r="BI87" i="13" s="1"/>
  <c r="BI88" i="13" s="1"/>
  <c r="BI89" i="13" s="1"/>
  <c r="BI90" i="13" s="1"/>
  <c r="BC86" i="13"/>
  <c r="BD86" i="13" s="1"/>
  <c r="BB86" i="13"/>
  <c r="BA86" i="13"/>
  <c r="AZ86" i="13"/>
  <c r="AY86" i="13"/>
  <c r="AX86" i="13"/>
  <c r="AW86" i="13"/>
  <c r="AV86" i="13"/>
  <c r="AU86" i="13"/>
  <c r="AT86" i="13"/>
  <c r="AR86" i="13"/>
  <c r="AS86" i="13" s="1"/>
  <c r="AQ86" i="13"/>
  <c r="AP86" i="13"/>
  <c r="AO86" i="13"/>
  <c r="AN86" i="13"/>
  <c r="AM86" i="13"/>
  <c r="AL86" i="13"/>
  <c r="AK86" i="13"/>
  <c r="AJ86" i="13"/>
  <c r="BE91" i="13" s="1"/>
  <c r="AI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CQ85" i="13"/>
  <c r="CR85" i="13" s="1"/>
  <c r="CO85" i="13"/>
  <c r="CP85" i="13" s="1"/>
  <c r="CG85" i="13"/>
  <c r="CD85" i="13"/>
  <c r="CA85" i="13"/>
  <c r="BT85" i="13"/>
  <c r="BS85" i="13"/>
  <c r="BR85" i="13"/>
  <c r="BU85" i="13" s="1"/>
  <c r="BL85" i="13"/>
  <c r="BC85" i="13"/>
  <c r="BD85" i="13" s="1"/>
  <c r="BB85" i="13"/>
  <c r="BA85" i="13"/>
  <c r="AZ85" i="13"/>
  <c r="AY85" i="13"/>
  <c r="AX85" i="13"/>
  <c r="AW85" i="13"/>
  <c r="AV85" i="13"/>
  <c r="AU85" i="13"/>
  <c r="AT85" i="13"/>
  <c r="AR85" i="13"/>
  <c r="AS85" i="13" s="1"/>
  <c r="AQ85" i="13"/>
  <c r="AP85" i="13"/>
  <c r="AO85" i="13"/>
  <c r="AN85" i="13"/>
  <c r="AM85" i="13"/>
  <c r="AL85" i="13"/>
  <c r="AK85" i="13"/>
  <c r="AJ85" i="13"/>
  <c r="AI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CN83" i="13"/>
  <c r="BT81" i="13"/>
  <c r="BS81" i="13"/>
  <c r="BR81" i="13"/>
  <c r="BU81" i="13" s="1"/>
  <c r="BT80" i="13"/>
  <c r="BS80" i="13"/>
  <c r="BR80" i="13"/>
  <c r="BU80" i="13" s="1"/>
  <c r="CQ79" i="13"/>
  <c r="CR79" i="13" s="1"/>
  <c r="CO79" i="13"/>
  <c r="CP79" i="13" s="1"/>
  <c r="BT79" i="13"/>
  <c r="BS79" i="13"/>
  <c r="BR79" i="13"/>
  <c r="BU79" i="13" s="1"/>
  <c r="BL79" i="13"/>
  <c r="BC79" i="13"/>
  <c r="BD79" i="13" s="1"/>
  <c r="BB79" i="13"/>
  <c r="BA79" i="13"/>
  <c r="AZ79" i="13"/>
  <c r="AY79" i="13"/>
  <c r="AX79" i="13"/>
  <c r="AW79" i="13"/>
  <c r="AV79" i="13"/>
  <c r="AU79" i="13"/>
  <c r="AT79" i="13"/>
  <c r="CA78" i="13" s="1"/>
  <c r="AR79" i="13"/>
  <c r="AS79" i="13" s="1"/>
  <c r="AQ79" i="13"/>
  <c r="AP79" i="13"/>
  <c r="AO79" i="13"/>
  <c r="AN79" i="13"/>
  <c r="AM79" i="13"/>
  <c r="AL79" i="13"/>
  <c r="AK79" i="13"/>
  <c r="AJ79" i="13"/>
  <c r="AI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CQ78" i="13"/>
  <c r="CR78" i="13" s="1"/>
  <c r="CO78" i="13"/>
  <c r="CP78" i="13" s="1"/>
  <c r="CG78" i="13"/>
  <c r="BT78" i="13"/>
  <c r="BS78" i="13"/>
  <c r="BR78" i="13"/>
  <c r="BU78" i="13" s="1"/>
  <c r="BL78" i="13"/>
  <c r="BC78" i="13"/>
  <c r="BD78" i="13" s="1"/>
  <c r="BB78" i="13"/>
  <c r="BA78" i="13"/>
  <c r="AZ78" i="13"/>
  <c r="AY78" i="13"/>
  <c r="AX78" i="13"/>
  <c r="AW78" i="13"/>
  <c r="AV78" i="13"/>
  <c r="AU78" i="13"/>
  <c r="AT78" i="13"/>
  <c r="BX80" i="13" s="1"/>
  <c r="AR78" i="13"/>
  <c r="AS78" i="13" s="1"/>
  <c r="AQ78" i="13"/>
  <c r="AP78" i="13"/>
  <c r="AO78" i="13"/>
  <c r="AN78" i="13"/>
  <c r="AM78" i="13"/>
  <c r="AL78" i="13"/>
  <c r="AK78" i="13"/>
  <c r="AJ78" i="13"/>
  <c r="AI78" i="13"/>
  <c r="BW81" i="13" s="1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CQ77" i="13"/>
  <c r="CR77" i="13" s="1"/>
  <c r="CO77" i="13"/>
  <c r="CP77" i="13" s="1"/>
  <c r="BT77" i="13"/>
  <c r="BS77" i="13"/>
  <c r="BR77" i="13"/>
  <c r="BU77" i="13" s="1"/>
  <c r="BL77" i="13"/>
  <c r="BC77" i="13"/>
  <c r="BD77" i="13" s="1"/>
  <c r="BB77" i="13"/>
  <c r="BA77" i="13"/>
  <c r="AZ77" i="13"/>
  <c r="AY77" i="13"/>
  <c r="AX77" i="13"/>
  <c r="AW77" i="13"/>
  <c r="AV77" i="13"/>
  <c r="AU77" i="13"/>
  <c r="AT77" i="13"/>
  <c r="CD80" i="13" s="1"/>
  <c r="AR77" i="13"/>
  <c r="AS77" i="13" s="1"/>
  <c r="AQ77" i="13"/>
  <c r="AP77" i="13"/>
  <c r="AO77" i="13"/>
  <c r="AN77" i="13"/>
  <c r="AM77" i="13"/>
  <c r="AL77" i="13"/>
  <c r="AK77" i="13"/>
  <c r="AJ77" i="13"/>
  <c r="AI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CQ76" i="13"/>
  <c r="CR76" i="13" s="1"/>
  <c r="CO76" i="13"/>
  <c r="CP76" i="13" s="1"/>
  <c r="CD76" i="13"/>
  <c r="BX76" i="13"/>
  <c r="BT76" i="13"/>
  <c r="BS76" i="13"/>
  <c r="BR76" i="13"/>
  <c r="BU76" i="13" s="1"/>
  <c r="BL76" i="13"/>
  <c r="BC76" i="13"/>
  <c r="BD76" i="13" s="1"/>
  <c r="BB76" i="13"/>
  <c r="BA76" i="13"/>
  <c r="AZ76" i="13"/>
  <c r="AY76" i="13"/>
  <c r="AX76" i="13"/>
  <c r="AW76" i="13"/>
  <c r="AV76" i="13"/>
  <c r="AU76" i="13"/>
  <c r="AT76" i="13"/>
  <c r="AR76" i="13"/>
  <c r="AS76" i="13" s="1"/>
  <c r="AQ76" i="13"/>
  <c r="AP76" i="13"/>
  <c r="AO76" i="13"/>
  <c r="AN76" i="13"/>
  <c r="AM76" i="13"/>
  <c r="AL76" i="13"/>
  <c r="AK76" i="13"/>
  <c r="AJ76" i="13"/>
  <c r="AI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CQ75" i="13"/>
  <c r="CR75" i="13" s="1"/>
  <c r="CO75" i="13"/>
  <c r="CP75" i="13" s="1"/>
  <c r="BT75" i="13"/>
  <c r="BS75" i="13"/>
  <c r="BR75" i="13"/>
  <c r="BU75" i="13" s="1"/>
  <c r="BL75" i="13"/>
  <c r="BI75" i="13"/>
  <c r="BI76" i="13" s="1"/>
  <c r="BI77" i="13" s="1"/>
  <c r="BI78" i="13" s="1"/>
  <c r="BI79" i="13" s="1"/>
  <c r="BC75" i="13"/>
  <c r="BD75" i="13" s="1"/>
  <c r="BB75" i="13"/>
  <c r="BA75" i="13"/>
  <c r="AZ75" i="13"/>
  <c r="AY75" i="13"/>
  <c r="AX75" i="13"/>
  <c r="AW75" i="13"/>
  <c r="AV75" i="13"/>
  <c r="AU75" i="13"/>
  <c r="AT75" i="13"/>
  <c r="CA80" i="13" s="1"/>
  <c r="AR75" i="13"/>
  <c r="AS75" i="13" s="1"/>
  <c r="AQ75" i="13"/>
  <c r="AP75" i="13"/>
  <c r="AO75" i="13"/>
  <c r="AN75" i="13"/>
  <c r="AM75" i="13"/>
  <c r="AL75" i="13"/>
  <c r="AK75" i="13"/>
  <c r="AJ75" i="13"/>
  <c r="BE80" i="13" s="1"/>
  <c r="CJ80" i="13" s="1"/>
  <c r="AI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CQ74" i="13"/>
  <c r="CR74" i="13" s="1"/>
  <c r="CO74" i="13"/>
  <c r="CP74" i="13" s="1"/>
  <c r="CG74" i="13"/>
  <c r="CD74" i="13"/>
  <c r="BT74" i="13"/>
  <c r="BS74" i="13"/>
  <c r="BR74" i="13"/>
  <c r="BU74" i="13" s="1"/>
  <c r="BL74" i="13"/>
  <c r="BC74" i="13"/>
  <c r="BD74" i="13" s="1"/>
  <c r="BB74" i="13"/>
  <c r="BA74" i="13"/>
  <c r="AZ74" i="13"/>
  <c r="AY74" i="13"/>
  <c r="AX74" i="13"/>
  <c r="AW74" i="13"/>
  <c r="AV74" i="13"/>
  <c r="AU74" i="13"/>
  <c r="AT74" i="13"/>
  <c r="BX78" i="13" s="1"/>
  <c r="AR74" i="13"/>
  <c r="AS74" i="13" s="1"/>
  <c r="AQ74" i="13"/>
  <c r="AP74" i="13"/>
  <c r="AO74" i="13"/>
  <c r="AN74" i="13"/>
  <c r="AM74" i="13"/>
  <c r="AL74" i="13"/>
  <c r="AK74" i="13"/>
  <c r="AJ74" i="13"/>
  <c r="AI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3" i="13"/>
  <c r="B77" i="13" s="1"/>
  <c r="A73" i="13"/>
  <c r="A84" i="13" s="1"/>
  <c r="CN72" i="13"/>
  <c r="BT70" i="13"/>
  <c r="BS70" i="13"/>
  <c r="BR70" i="13"/>
  <c r="BU70" i="13" s="1"/>
  <c r="CD69" i="13"/>
  <c r="CA69" i="13"/>
  <c r="BX69" i="13"/>
  <c r="BT69" i="13"/>
  <c r="BS69" i="13"/>
  <c r="BR69" i="13"/>
  <c r="BU69" i="13" s="1"/>
  <c r="CQ68" i="13"/>
  <c r="CR68" i="13" s="1"/>
  <c r="CO68" i="13"/>
  <c r="CP68" i="13" s="1"/>
  <c r="BT68" i="13"/>
  <c r="BS68" i="13"/>
  <c r="BR68" i="13"/>
  <c r="BU68" i="13" s="1"/>
  <c r="BL68" i="13"/>
  <c r="BC68" i="13"/>
  <c r="BD68" i="13" s="1"/>
  <c r="BB68" i="13"/>
  <c r="BA68" i="13"/>
  <c r="AZ68" i="13"/>
  <c r="AY68" i="13"/>
  <c r="AX68" i="13"/>
  <c r="AW68" i="13"/>
  <c r="AV68" i="13"/>
  <c r="AU68" i="13"/>
  <c r="AT68" i="13"/>
  <c r="AR68" i="13"/>
  <c r="AS68" i="13" s="1"/>
  <c r="AQ68" i="13"/>
  <c r="AP68" i="13"/>
  <c r="AO68" i="13"/>
  <c r="AN68" i="13"/>
  <c r="AM68" i="13"/>
  <c r="AL68" i="13"/>
  <c r="AK68" i="13"/>
  <c r="AJ68" i="13"/>
  <c r="AI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CQ67" i="13"/>
  <c r="CR67" i="13" s="1"/>
  <c r="CO67" i="13"/>
  <c r="CP67" i="13" s="1"/>
  <c r="CG67" i="13"/>
  <c r="CA67" i="13"/>
  <c r="BT67" i="13"/>
  <c r="BS67" i="13"/>
  <c r="BR67" i="13"/>
  <c r="BU67" i="13" s="1"/>
  <c r="BL67" i="13"/>
  <c r="BC67" i="13"/>
  <c r="BD67" i="13" s="1"/>
  <c r="BB67" i="13"/>
  <c r="BA67" i="13"/>
  <c r="AZ67" i="13"/>
  <c r="AY67" i="13"/>
  <c r="AX67" i="13"/>
  <c r="AW67" i="13"/>
  <c r="AV67" i="13"/>
  <c r="AU67" i="13"/>
  <c r="AT67" i="13"/>
  <c r="AR67" i="13"/>
  <c r="AS67" i="13" s="1"/>
  <c r="AQ67" i="13"/>
  <c r="AP67" i="13"/>
  <c r="AO67" i="13"/>
  <c r="AN67" i="13"/>
  <c r="AM67" i="13"/>
  <c r="AL67" i="13"/>
  <c r="AK67" i="13"/>
  <c r="AJ67" i="13"/>
  <c r="AI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CQ66" i="13"/>
  <c r="CR66" i="13" s="1"/>
  <c r="CO66" i="13"/>
  <c r="CP66" i="13" s="1"/>
  <c r="BT66" i="13"/>
  <c r="BS66" i="13"/>
  <c r="BR66" i="13"/>
  <c r="BU66" i="13" s="1"/>
  <c r="BL66" i="13"/>
  <c r="BC66" i="13"/>
  <c r="BD66" i="13" s="1"/>
  <c r="BB66" i="13"/>
  <c r="BA66" i="13"/>
  <c r="AZ66" i="13"/>
  <c r="AY66" i="13"/>
  <c r="AX66" i="13"/>
  <c r="AW66" i="13"/>
  <c r="AV66" i="13"/>
  <c r="AU66" i="13"/>
  <c r="AT66" i="13"/>
  <c r="AR66" i="13"/>
  <c r="AS66" i="13" s="1"/>
  <c r="AQ66" i="13"/>
  <c r="AP66" i="13"/>
  <c r="AO66" i="13"/>
  <c r="AN66" i="13"/>
  <c r="AM66" i="13"/>
  <c r="AL66" i="13"/>
  <c r="AK66" i="13"/>
  <c r="AJ66" i="13"/>
  <c r="AI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B66" i="13"/>
  <c r="CQ65" i="13"/>
  <c r="CR65" i="13" s="1"/>
  <c r="CO65" i="13"/>
  <c r="CP65" i="13" s="1"/>
  <c r="CG65" i="13"/>
  <c r="CD65" i="13"/>
  <c r="BX65" i="13"/>
  <c r="BT65" i="13"/>
  <c r="BS65" i="13"/>
  <c r="BR65" i="13"/>
  <c r="BU65" i="13" s="1"/>
  <c r="BL65" i="13"/>
  <c r="BI65" i="13"/>
  <c r="BI66" i="13" s="1"/>
  <c r="BI67" i="13" s="1"/>
  <c r="BI68" i="13" s="1"/>
  <c r="BC65" i="13"/>
  <c r="BD65" i="13" s="1"/>
  <c r="BB65" i="13"/>
  <c r="BA65" i="13"/>
  <c r="AZ65" i="13"/>
  <c r="AY65" i="13"/>
  <c r="AX65" i="13"/>
  <c r="AW65" i="13"/>
  <c r="AV65" i="13"/>
  <c r="AU65" i="13"/>
  <c r="AT65" i="13"/>
  <c r="AR65" i="13"/>
  <c r="AS65" i="13" s="1"/>
  <c r="AQ65" i="13"/>
  <c r="AP65" i="13"/>
  <c r="AO65" i="13"/>
  <c r="AN65" i="13"/>
  <c r="AM65" i="13"/>
  <c r="AL65" i="13"/>
  <c r="AK65" i="13"/>
  <c r="AJ65" i="13"/>
  <c r="AI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B65" i="13"/>
  <c r="BH68" i="13" s="1"/>
  <c r="CQ64" i="13"/>
  <c r="CR64" i="13" s="1"/>
  <c r="CP64" i="13"/>
  <c r="CO64" i="13"/>
  <c r="CF64" i="13"/>
  <c r="BT64" i="13"/>
  <c r="BS64" i="13"/>
  <c r="BR64" i="13"/>
  <c r="BU64" i="13" s="1"/>
  <c r="BL64" i="13"/>
  <c r="BI64" i="13"/>
  <c r="BH64" i="13"/>
  <c r="BC64" i="13"/>
  <c r="BD64" i="13" s="1"/>
  <c r="BB64" i="13"/>
  <c r="BA64" i="13"/>
  <c r="AZ64" i="13"/>
  <c r="AY64" i="13"/>
  <c r="AX64" i="13"/>
  <c r="AW64" i="13"/>
  <c r="AV64" i="13"/>
  <c r="AU64" i="13"/>
  <c r="AT64" i="13"/>
  <c r="AR64" i="13"/>
  <c r="AS64" i="13" s="1"/>
  <c r="AQ64" i="13"/>
  <c r="AP64" i="13"/>
  <c r="AO64" i="13"/>
  <c r="AN64" i="13"/>
  <c r="AM64" i="13"/>
  <c r="AL64" i="13"/>
  <c r="AK64" i="13"/>
  <c r="AJ64" i="13"/>
  <c r="AI64" i="13"/>
  <c r="CF66" i="13" s="1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B64" i="13"/>
  <c r="BH65" i="13" s="1"/>
  <c r="CQ63" i="13"/>
  <c r="CR63" i="13" s="1"/>
  <c r="CO63" i="13"/>
  <c r="CP63" i="13" s="1"/>
  <c r="CG63" i="13"/>
  <c r="CD63" i="13"/>
  <c r="CA63" i="13"/>
  <c r="BT63" i="13"/>
  <c r="BS63" i="13"/>
  <c r="BR63" i="13"/>
  <c r="BU63" i="13" s="1"/>
  <c r="BL63" i="13"/>
  <c r="BJ63" i="13"/>
  <c r="BJ64" i="13" s="1"/>
  <c r="BJ65" i="13" s="1"/>
  <c r="BJ66" i="13" s="1"/>
  <c r="BJ67" i="13" s="1"/>
  <c r="BJ68" i="13" s="1"/>
  <c r="BJ74" i="13" s="1"/>
  <c r="BJ75" i="13" s="1"/>
  <c r="BJ76" i="13" s="1"/>
  <c r="BJ77" i="13" s="1"/>
  <c r="BJ78" i="13" s="1"/>
  <c r="BJ79" i="13" s="1"/>
  <c r="BJ85" i="13" s="1"/>
  <c r="BJ86" i="13" s="1"/>
  <c r="BJ87" i="13" s="1"/>
  <c r="BJ88" i="13" s="1"/>
  <c r="BJ89" i="13" s="1"/>
  <c r="BJ90" i="13" s="1"/>
  <c r="BJ96" i="13" s="1"/>
  <c r="BJ97" i="13" s="1"/>
  <c r="BJ98" i="13" s="1"/>
  <c r="BJ99" i="13" s="1"/>
  <c r="BJ100" i="13" s="1"/>
  <c r="BJ101" i="13" s="1"/>
  <c r="BC63" i="13"/>
  <c r="BD63" i="13" s="1"/>
  <c r="BB63" i="13"/>
  <c r="BA63" i="13"/>
  <c r="AZ63" i="13"/>
  <c r="AY63" i="13"/>
  <c r="AX63" i="13"/>
  <c r="AW63" i="13"/>
  <c r="AV63" i="13"/>
  <c r="AU63" i="13"/>
  <c r="AT63" i="13"/>
  <c r="BX67" i="13" s="1"/>
  <c r="AR63" i="13"/>
  <c r="AS63" i="13" s="1"/>
  <c r="AQ63" i="13"/>
  <c r="AP63" i="13"/>
  <c r="AO63" i="13"/>
  <c r="AN63" i="13"/>
  <c r="AM63" i="13"/>
  <c r="AL63" i="13"/>
  <c r="AK63" i="13"/>
  <c r="AJ63" i="13"/>
  <c r="AI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B63" i="13"/>
  <c r="BG63" i="13" s="1"/>
  <c r="C62" i="13"/>
  <c r="CN61" i="13"/>
  <c r="BT47" i="13"/>
  <c r="BS47" i="13"/>
  <c r="BR47" i="13"/>
  <c r="BU47" i="13" s="1"/>
  <c r="CD46" i="13"/>
  <c r="CA46" i="13"/>
  <c r="BX46" i="13"/>
  <c r="BT46" i="13"/>
  <c r="BS46" i="13"/>
  <c r="BR46" i="13"/>
  <c r="BU46" i="13" s="1"/>
  <c r="CQ45" i="13"/>
  <c r="CO45" i="13"/>
  <c r="BT45" i="13"/>
  <c r="BS45" i="13"/>
  <c r="BR45" i="13"/>
  <c r="BU45" i="13" s="1"/>
  <c r="BL45" i="13"/>
  <c r="BC45" i="13"/>
  <c r="BD45" i="13" s="1"/>
  <c r="BB45" i="13"/>
  <c r="BA45" i="13"/>
  <c r="AZ45" i="13"/>
  <c r="AY45" i="13"/>
  <c r="AX45" i="13"/>
  <c r="AW45" i="13"/>
  <c r="AV45" i="13"/>
  <c r="AU45" i="13"/>
  <c r="AT45" i="13"/>
  <c r="AR45" i="13"/>
  <c r="AS45" i="13" s="1"/>
  <c r="AQ45" i="13"/>
  <c r="AP45" i="13"/>
  <c r="AO45" i="13"/>
  <c r="AN45" i="13"/>
  <c r="AM45" i="13"/>
  <c r="AL45" i="13"/>
  <c r="AK45" i="13"/>
  <c r="AJ45" i="13"/>
  <c r="AI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CQ44" i="13"/>
  <c r="CR44" i="13" s="1"/>
  <c r="CO44" i="13"/>
  <c r="CG44" i="13"/>
  <c r="CA44" i="13"/>
  <c r="BS44" i="13"/>
  <c r="BL44" i="13"/>
  <c r="BC44" i="13"/>
  <c r="BD44" i="13" s="1"/>
  <c r="BB44" i="13"/>
  <c r="BA44" i="13"/>
  <c r="AZ44" i="13"/>
  <c r="AY44" i="13"/>
  <c r="AX44" i="13"/>
  <c r="AW44" i="13"/>
  <c r="AV44" i="13"/>
  <c r="AU44" i="13"/>
  <c r="AT44" i="13"/>
  <c r="AR44" i="13"/>
  <c r="AS44" i="13" s="1"/>
  <c r="AQ44" i="13"/>
  <c r="AP44" i="13"/>
  <c r="AO44" i="13"/>
  <c r="AN44" i="13"/>
  <c r="AM44" i="13"/>
  <c r="AL44" i="13"/>
  <c r="AK44" i="13"/>
  <c r="AJ44" i="13"/>
  <c r="AI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CQ43" i="13"/>
  <c r="CR43" i="13" s="1"/>
  <c r="CO43" i="13"/>
  <c r="BT43" i="13"/>
  <c r="BS43" i="13"/>
  <c r="BR43" i="13"/>
  <c r="BU43" i="13" s="1"/>
  <c r="BL43" i="13"/>
  <c r="BC43" i="13"/>
  <c r="BD43" i="13" s="1"/>
  <c r="BB43" i="13"/>
  <c r="BA43" i="13"/>
  <c r="AZ43" i="13"/>
  <c r="AY43" i="13"/>
  <c r="AX43" i="13"/>
  <c r="AW43" i="13"/>
  <c r="AV43" i="13"/>
  <c r="AU43" i="13"/>
  <c r="AT43" i="13"/>
  <c r="AR43" i="13"/>
  <c r="AS43" i="13" s="1"/>
  <c r="AQ43" i="13"/>
  <c r="AP43" i="13"/>
  <c r="AO43" i="13"/>
  <c r="AN43" i="13"/>
  <c r="AM43" i="13"/>
  <c r="AL43" i="13"/>
  <c r="AK43" i="13"/>
  <c r="AJ43" i="13"/>
  <c r="AI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CQ42" i="13"/>
  <c r="CO42" i="13"/>
  <c r="CG42" i="13"/>
  <c r="CD42" i="13"/>
  <c r="BS42" i="13"/>
  <c r="BL42" i="13"/>
  <c r="BC42" i="13"/>
  <c r="BD42" i="13" s="1"/>
  <c r="BB42" i="13"/>
  <c r="BA42" i="13"/>
  <c r="AZ42" i="13"/>
  <c r="AY42" i="13"/>
  <c r="AX42" i="13"/>
  <c r="AW42" i="13"/>
  <c r="AV42" i="13"/>
  <c r="AU42" i="13"/>
  <c r="AT42" i="13"/>
  <c r="BX42" i="13" s="1"/>
  <c r="AR42" i="13"/>
  <c r="AS42" i="13" s="1"/>
  <c r="AQ42" i="13"/>
  <c r="AP42" i="13"/>
  <c r="AO42" i="13"/>
  <c r="AN42" i="13"/>
  <c r="AM42" i="13"/>
  <c r="AL42" i="13"/>
  <c r="AK42" i="13"/>
  <c r="AJ42" i="13"/>
  <c r="AI42" i="13"/>
  <c r="CA40" i="13" s="1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CQ41" i="13"/>
  <c r="CR41" i="13" s="1"/>
  <c r="CO41" i="13"/>
  <c r="BT41" i="13"/>
  <c r="BS41" i="13"/>
  <c r="BR41" i="13"/>
  <c r="BU41" i="13" s="1"/>
  <c r="BL41" i="13"/>
  <c r="BI41" i="13"/>
  <c r="BI42" i="13" s="1"/>
  <c r="BI43" i="13" s="1"/>
  <c r="BI44" i="13" s="1"/>
  <c r="BI45" i="13" s="1"/>
  <c r="BC41" i="13"/>
  <c r="BD41" i="13" s="1"/>
  <c r="BB41" i="13"/>
  <c r="BA41" i="13"/>
  <c r="AZ41" i="13"/>
  <c r="AY41" i="13"/>
  <c r="AX41" i="13"/>
  <c r="AW41" i="13"/>
  <c r="AV41" i="13"/>
  <c r="AU41" i="13"/>
  <c r="AT41" i="13"/>
  <c r="AR41" i="13"/>
  <c r="AS41" i="13" s="1"/>
  <c r="AQ41" i="13"/>
  <c r="AP41" i="13"/>
  <c r="AO41" i="13"/>
  <c r="AN41" i="13"/>
  <c r="AM41" i="13"/>
  <c r="AL41" i="13"/>
  <c r="AK41" i="13"/>
  <c r="AJ41" i="13"/>
  <c r="BE46" i="13" s="1"/>
  <c r="CJ46" i="13" s="1"/>
  <c r="AI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CQ40" i="13"/>
  <c r="CO40" i="13"/>
  <c r="CG40" i="13"/>
  <c r="BS40" i="13"/>
  <c r="BL40" i="13"/>
  <c r="BC40" i="13"/>
  <c r="BD40" i="13" s="1"/>
  <c r="BB40" i="13"/>
  <c r="BA40" i="13"/>
  <c r="AZ40" i="13"/>
  <c r="AY40" i="13"/>
  <c r="AX40" i="13"/>
  <c r="AW40" i="13"/>
  <c r="AV40" i="13"/>
  <c r="AU40" i="13"/>
  <c r="AT40" i="13"/>
  <c r="BX44" i="13" s="1"/>
  <c r="AR40" i="13"/>
  <c r="AS40" i="13" s="1"/>
  <c r="AQ40" i="13"/>
  <c r="AP40" i="13"/>
  <c r="AO40" i="13"/>
  <c r="AN40" i="13"/>
  <c r="AM40" i="13"/>
  <c r="AL40" i="13"/>
  <c r="AK40" i="13"/>
  <c r="AJ40" i="13"/>
  <c r="AI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CN38" i="13"/>
  <c r="BT36" i="13"/>
  <c r="BS36" i="13"/>
  <c r="BR36" i="13"/>
  <c r="BU36" i="13" s="1"/>
  <c r="BT35" i="13"/>
  <c r="BS35" i="13"/>
  <c r="BR35" i="13"/>
  <c r="CQ34" i="13"/>
  <c r="CO34" i="13"/>
  <c r="BT34" i="13"/>
  <c r="BS34" i="13"/>
  <c r="BR34" i="13"/>
  <c r="BU34" i="13" s="1"/>
  <c r="BL34" i="13"/>
  <c r="BC34" i="13"/>
  <c r="BD34" i="13" s="1"/>
  <c r="BB34" i="13"/>
  <c r="BA34" i="13"/>
  <c r="AZ34" i="13"/>
  <c r="AY34" i="13"/>
  <c r="AX34" i="13"/>
  <c r="AW34" i="13"/>
  <c r="AV34" i="13"/>
  <c r="AU34" i="13"/>
  <c r="AT34" i="13"/>
  <c r="CA33" i="13" s="1"/>
  <c r="AR34" i="13"/>
  <c r="AS34" i="13" s="1"/>
  <c r="AQ34" i="13"/>
  <c r="AP34" i="13"/>
  <c r="AO34" i="13"/>
  <c r="AN34" i="13"/>
  <c r="AM34" i="13"/>
  <c r="AL34" i="13"/>
  <c r="AK34" i="13"/>
  <c r="AJ34" i="13"/>
  <c r="AI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CQ33" i="13"/>
  <c r="CR33" i="13" s="1"/>
  <c r="CO33" i="13"/>
  <c r="BS33" i="13"/>
  <c r="BL33" i="13"/>
  <c r="BC33" i="13"/>
  <c r="BD33" i="13" s="1"/>
  <c r="BB33" i="13"/>
  <c r="BA33" i="13"/>
  <c r="AZ33" i="13"/>
  <c r="AY33" i="13"/>
  <c r="AX33" i="13"/>
  <c r="AW33" i="13"/>
  <c r="AV33" i="13"/>
  <c r="AU33" i="13"/>
  <c r="AT33" i="13"/>
  <c r="BX35" i="13" s="1"/>
  <c r="AR33" i="13"/>
  <c r="AS33" i="13" s="1"/>
  <c r="AQ33" i="13"/>
  <c r="AP33" i="13"/>
  <c r="AO33" i="13"/>
  <c r="AN33" i="13"/>
  <c r="AM33" i="13"/>
  <c r="AL33" i="13"/>
  <c r="AK33" i="13"/>
  <c r="AJ33" i="13"/>
  <c r="AI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CQ32" i="13"/>
  <c r="CR32" i="13" s="1"/>
  <c r="CO32" i="13"/>
  <c r="BT32" i="13"/>
  <c r="BS32" i="13"/>
  <c r="BR32" i="13"/>
  <c r="BU32" i="13" s="1"/>
  <c r="BL32" i="13"/>
  <c r="BC32" i="13"/>
  <c r="BD32" i="13" s="1"/>
  <c r="BB32" i="13"/>
  <c r="BA32" i="13"/>
  <c r="AZ32" i="13"/>
  <c r="AY32" i="13"/>
  <c r="AX32" i="13"/>
  <c r="AW32" i="13"/>
  <c r="AV32" i="13"/>
  <c r="AU32" i="13"/>
  <c r="AT32" i="13"/>
  <c r="CD35" i="13" s="1"/>
  <c r="AR32" i="13"/>
  <c r="AS32" i="13" s="1"/>
  <c r="AQ32" i="13"/>
  <c r="AP32" i="13"/>
  <c r="AO32" i="13"/>
  <c r="AN32" i="13"/>
  <c r="AM32" i="13"/>
  <c r="AL32" i="13"/>
  <c r="AK32" i="13"/>
  <c r="AJ32" i="13"/>
  <c r="AI32" i="13"/>
  <c r="CG33" i="13" s="1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CQ31" i="13"/>
  <c r="CO31" i="13"/>
  <c r="CD31" i="13"/>
  <c r="BS31" i="13"/>
  <c r="BL31" i="13"/>
  <c r="BC31" i="13"/>
  <c r="BD31" i="13" s="1"/>
  <c r="BB31" i="13"/>
  <c r="BA31" i="13"/>
  <c r="AZ31" i="13"/>
  <c r="AY31" i="13"/>
  <c r="AX31" i="13"/>
  <c r="AW31" i="13"/>
  <c r="AV31" i="13"/>
  <c r="AU31" i="13"/>
  <c r="AT31" i="13"/>
  <c r="BX31" i="13" s="1"/>
  <c r="AR31" i="13"/>
  <c r="AS31" i="13" s="1"/>
  <c r="AQ31" i="13"/>
  <c r="AP31" i="13"/>
  <c r="AO31" i="13"/>
  <c r="AN31" i="13"/>
  <c r="AM31" i="13"/>
  <c r="AL31" i="13"/>
  <c r="AK31" i="13"/>
  <c r="AJ31" i="13"/>
  <c r="AI31" i="13"/>
  <c r="CA29" i="13" s="1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CQ30" i="13"/>
  <c r="CR30" i="13" s="1"/>
  <c r="CO30" i="13"/>
  <c r="BT30" i="13"/>
  <c r="BS30" i="13"/>
  <c r="BR30" i="13"/>
  <c r="BU30" i="13" s="1"/>
  <c r="BL30" i="13"/>
  <c r="BI30" i="13"/>
  <c r="BI31" i="13" s="1"/>
  <c r="BI32" i="13" s="1"/>
  <c r="BI33" i="13" s="1"/>
  <c r="BI34" i="13" s="1"/>
  <c r="BC30" i="13"/>
  <c r="BD30" i="13" s="1"/>
  <c r="BB30" i="13"/>
  <c r="BA30" i="13"/>
  <c r="AZ30" i="13"/>
  <c r="AY30" i="13"/>
  <c r="AX30" i="13"/>
  <c r="AW30" i="13"/>
  <c r="AV30" i="13"/>
  <c r="AU30" i="13"/>
  <c r="AT30" i="13"/>
  <c r="CA35" i="13" s="1"/>
  <c r="AR30" i="13"/>
  <c r="AS30" i="13" s="1"/>
  <c r="AQ30" i="13"/>
  <c r="AP30" i="13"/>
  <c r="AO30" i="13"/>
  <c r="AN30" i="13"/>
  <c r="AM30" i="13"/>
  <c r="AL30" i="13"/>
  <c r="AK30" i="13"/>
  <c r="AJ30" i="13"/>
  <c r="AI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CQ29" i="13"/>
  <c r="CO29" i="13"/>
  <c r="CG29" i="13"/>
  <c r="BS29" i="13"/>
  <c r="BL29" i="13"/>
  <c r="BC29" i="13"/>
  <c r="BD29" i="13" s="1"/>
  <c r="BB29" i="13"/>
  <c r="BA29" i="13"/>
  <c r="AZ29" i="13"/>
  <c r="AY29" i="13"/>
  <c r="AX29" i="13"/>
  <c r="AW29" i="13"/>
  <c r="AV29" i="13"/>
  <c r="AU29" i="13"/>
  <c r="AT29" i="13"/>
  <c r="BX33" i="13" s="1"/>
  <c r="AR29" i="13"/>
  <c r="AS29" i="13" s="1"/>
  <c r="AQ29" i="13"/>
  <c r="AP29" i="13"/>
  <c r="AO29" i="13"/>
  <c r="AN29" i="13"/>
  <c r="AM29" i="13"/>
  <c r="AL29" i="13"/>
  <c r="AK29" i="13"/>
  <c r="AJ29" i="13"/>
  <c r="AI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CN27" i="13"/>
  <c r="BT25" i="13"/>
  <c r="BS25" i="13"/>
  <c r="BR25" i="13"/>
  <c r="BU25" i="13" s="1"/>
  <c r="BS24" i="13"/>
  <c r="CQ23" i="13"/>
  <c r="CO23" i="13"/>
  <c r="BT23" i="13"/>
  <c r="BS23" i="13"/>
  <c r="BR23" i="13"/>
  <c r="BU23" i="13" s="1"/>
  <c r="BL23" i="13"/>
  <c r="BC23" i="13"/>
  <c r="BD23" i="13" s="1"/>
  <c r="BB23" i="13"/>
  <c r="BA23" i="13"/>
  <c r="AZ23" i="13"/>
  <c r="AY23" i="13"/>
  <c r="AX23" i="13"/>
  <c r="AW23" i="13"/>
  <c r="AV23" i="13"/>
  <c r="AU23" i="13"/>
  <c r="AT23" i="13"/>
  <c r="CA22" i="13" s="1"/>
  <c r="AR23" i="13"/>
  <c r="AS23" i="13" s="1"/>
  <c r="AQ23" i="13"/>
  <c r="AP23" i="13"/>
  <c r="AO23" i="13"/>
  <c r="AN23" i="13"/>
  <c r="AM23" i="13"/>
  <c r="AL23" i="13"/>
  <c r="AK23" i="13"/>
  <c r="AJ23" i="13"/>
  <c r="AI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CQ22" i="13"/>
  <c r="CO22" i="13"/>
  <c r="BS22" i="13"/>
  <c r="BL22" i="13"/>
  <c r="BC22" i="13"/>
  <c r="BD22" i="13" s="1"/>
  <c r="BB22" i="13"/>
  <c r="BA22" i="13"/>
  <c r="AZ22" i="13"/>
  <c r="AY22" i="13"/>
  <c r="AX22" i="13"/>
  <c r="AW22" i="13"/>
  <c r="AV22" i="13"/>
  <c r="AU22" i="13"/>
  <c r="AT22" i="13"/>
  <c r="BX24" i="13" s="1"/>
  <c r="AR22" i="13"/>
  <c r="AS22" i="13" s="1"/>
  <c r="AQ22" i="13"/>
  <c r="AP22" i="13"/>
  <c r="AO22" i="13"/>
  <c r="AN22" i="13"/>
  <c r="AM22" i="13"/>
  <c r="AL22" i="13"/>
  <c r="AK22" i="13"/>
  <c r="AJ22" i="13"/>
  <c r="AI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CQ21" i="13"/>
  <c r="CO21" i="13"/>
  <c r="BT21" i="13"/>
  <c r="BS21" i="13"/>
  <c r="BR21" i="13"/>
  <c r="BU21" i="13" s="1"/>
  <c r="BL21" i="13"/>
  <c r="BC21" i="13"/>
  <c r="BD21" i="13" s="1"/>
  <c r="BB21" i="13"/>
  <c r="BA21" i="13"/>
  <c r="AZ21" i="13"/>
  <c r="AY21" i="13"/>
  <c r="AX21" i="13"/>
  <c r="AW21" i="13"/>
  <c r="AV21" i="13"/>
  <c r="AU21" i="13"/>
  <c r="AT21" i="13"/>
  <c r="CD24" i="13" s="1"/>
  <c r="AR21" i="13"/>
  <c r="AS21" i="13" s="1"/>
  <c r="AQ21" i="13"/>
  <c r="AP21" i="13"/>
  <c r="AO21" i="13"/>
  <c r="AN21" i="13"/>
  <c r="AM21" i="13"/>
  <c r="AL21" i="13"/>
  <c r="AK21" i="13"/>
  <c r="AJ21" i="13"/>
  <c r="AI21" i="13"/>
  <c r="CG22" i="13" s="1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CQ20" i="13"/>
  <c r="CO20" i="13"/>
  <c r="CD20" i="13"/>
  <c r="BS20" i="13"/>
  <c r="BL20" i="13"/>
  <c r="BC20" i="13"/>
  <c r="BD20" i="13" s="1"/>
  <c r="BB20" i="13"/>
  <c r="BA20" i="13"/>
  <c r="AZ20" i="13"/>
  <c r="AY20" i="13"/>
  <c r="AX20" i="13"/>
  <c r="AW20" i="13"/>
  <c r="AV20" i="13"/>
  <c r="AU20" i="13"/>
  <c r="AT20" i="13"/>
  <c r="BX20" i="13" s="1"/>
  <c r="AR20" i="13"/>
  <c r="AS20" i="13" s="1"/>
  <c r="AQ20" i="13"/>
  <c r="AP20" i="13"/>
  <c r="AO20" i="13"/>
  <c r="AN20" i="13"/>
  <c r="AM20" i="13"/>
  <c r="AL20" i="13"/>
  <c r="AK20" i="13"/>
  <c r="AJ20" i="13"/>
  <c r="AI20" i="13"/>
  <c r="CA18" i="13" s="1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CQ19" i="13"/>
  <c r="CO19" i="13"/>
  <c r="BT19" i="13"/>
  <c r="BS19" i="13"/>
  <c r="BR19" i="13"/>
  <c r="BU19" i="13" s="1"/>
  <c r="BL19" i="13"/>
  <c r="BI19" i="13"/>
  <c r="BI20" i="13" s="1"/>
  <c r="BI21" i="13" s="1"/>
  <c r="BI22" i="13" s="1"/>
  <c r="BI23" i="13" s="1"/>
  <c r="BC19" i="13"/>
  <c r="BD19" i="13" s="1"/>
  <c r="BB19" i="13"/>
  <c r="BA19" i="13"/>
  <c r="AZ19" i="13"/>
  <c r="AY19" i="13"/>
  <c r="AX19" i="13"/>
  <c r="AW19" i="13"/>
  <c r="AV19" i="13"/>
  <c r="AU19" i="13"/>
  <c r="AT19" i="13"/>
  <c r="CA24" i="13" s="1"/>
  <c r="AR19" i="13"/>
  <c r="AS19" i="13" s="1"/>
  <c r="AQ19" i="13"/>
  <c r="AP19" i="13"/>
  <c r="AO19" i="13"/>
  <c r="AN19" i="13"/>
  <c r="AM19" i="13"/>
  <c r="AL19" i="13"/>
  <c r="AK19" i="13"/>
  <c r="AJ19" i="13"/>
  <c r="AI19" i="13"/>
  <c r="CG20" i="13" s="1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CQ18" i="13"/>
  <c r="CO18" i="13"/>
  <c r="CG18" i="13"/>
  <c r="BS18" i="13"/>
  <c r="BL18" i="13"/>
  <c r="BC18" i="13"/>
  <c r="BD18" i="13" s="1"/>
  <c r="BB18" i="13"/>
  <c r="BA18" i="13"/>
  <c r="AZ18" i="13"/>
  <c r="AY18" i="13"/>
  <c r="AX18" i="13"/>
  <c r="AW18" i="13"/>
  <c r="AV18" i="13"/>
  <c r="AU18" i="13"/>
  <c r="AT18" i="13"/>
  <c r="BX22" i="13" s="1"/>
  <c r="AR18" i="13"/>
  <c r="AS18" i="13" s="1"/>
  <c r="AQ18" i="13"/>
  <c r="AP18" i="13"/>
  <c r="AO18" i="13"/>
  <c r="AN18" i="13"/>
  <c r="AM18" i="13"/>
  <c r="AL18" i="13"/>
  <c r="AK18" i="13"/>
  <c r="AJ18" i="13"/>
  <c r="AI18" i="13"/>
  <c r="CD18" i="13" s="1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7" i="13"/>
  <c r="A17" i="13"/>
  <c r="CN16" i="13"/>
  <c r="BT14" i="13"/>
  <c r="BS14" i="13"/>
  <c r="BR14" i="13"/>
  <c r="BU14" i="13" s="1"/>
  <c r="BS13" i="13"/>
  <c r="CQ12" i="13"/>
  <c r="CO12" i="13"/>
  <c r="BT12" i="13"/>
  <c r="BS12" i="13"/>
  <c r="BR12" i="13"/>
  <c r="BU12" i="13" s="1"/>
  <c r="BL12" i="13"/>
  <c r="BC12" i="13"/>
  <c r="BD12" i="13" s="1"/>
  <c r="BB12" i="13"/>
  <c r="BA12" i="13"/>
  <c r="AZ12" i="13"/>
  <c r="AY12" i="13"/>
  <c r="AX12" i="13"/>
  <c r="AW12" i="13"/>
  <c r="AV12" i="13"/>
  <c r="AU12" i="13"/>
  <c r="AT12" i="13"/>
  <c r="AR12" i="13"/>
  <c r="AS12" i="13" s="1"/>
  <c r="AQ12" i="13"/>
  <c r="AP12" i="13"/>
  <c r="AO12" i="13"/>
  <c r="AN12" i="13"/>
  <c r="AM12" i="13"/>
  <c r="AL12" i="13"/>
  <c r="AK12" i="13"/>
  <c r="AJ12" i="13"/>
  <c r="AI12" i="13"/>
  <c r="CD9" i="13" s="1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CQ11" i="13"/>
  <c r="CO11" i="13"/>
  <c r="CA11" i="13"/>
  <c r="BS11" i="13"/>
  <c r="BG11" i="13"/>
  <c r="BC11" i="13"/>
  <c r="BD11" i="13" s="1"/>
  <c r="BB11" i="13"/>
  <c r="BA11" i="13"/>
  <c r="AZ11" i="13"/>
  <c r="AY11" i="13"/>
  <c r="AX11" i="13"/>
  <c r="AW11" i="13"/>
  <c r="AV11" i="13"/>
  <c r="AU11" i="13"/>
  <c r="AT11" i="13"/>
  <c r="BX13" i="13" s="1"/>
  <c r="AR11" i="13"/>
  <c r="AS11" i="13" s="1"/>
  <c r="AQ11" i="13"/>
  <c r="AP11" i="13"/>
  <c r="AO11" i="13"/>
  <c r="AN11" i="13"/>
  <c r="AM11" i="13"/>
  <c r="AL11" i="13"/>
  <c r="AK11" i="13"/>
  <c r="AJ11" i="13"/>
  <c r="AI11" i="13"/>
  <c r="CG7" i="13" s="1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CQ10" i="13"/>
  <c r="CO10" i="13"/>
  <c r="BT10" i="13"/>
  <c r="BS10" i="13"/>
  <c r="BR10" i="13"/>
  <c r="BU10" i="13" s="1"/>
  <c r="BC10" i="13"/>
  <c r="BD10" i="13" s="1"/>
  <c r="BB10" i="13"/>
  <c r="BA10" i="13"/>
  <c r="AZ10" i="13"/>
  <c r="AY10" i="13"/>
  <c r="AX10" i="13"/>
  <c r="AW10" i="13"/>
  <c r="AV10" i="13"/>
  <c r="AU10" i="13"/>
  <c r="AT10" i="13"/>
  <c r="CD13" i="13" s="1"/>
  <c r="AR10" i="13"/>
  <c r="AS10" i="13" s="1"/>
  <c r="AQ10" i="13"/>
  <c r="AP10" i="13"/>
  <c r="AO10" i="13"/>
  <c r="AN10" i="13"/>
  <c r="AM10" i="13"/>
  <c r="AL10" i="13"/>
  <c r="AK10" i="13"/>
  <c r="AJ10" i="13"/>
  <c r="AI10" i="13"/>
  <c r="CG11" i="13" s="1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B10" i="13"/>
  <c r="BH10" i="13" s="1"/>
  <c r="CQ9" i="13"/>
  <c r="CO9" i="13"/>
  <c r="BS9" i="13"/>
  <c r="BL9" i="13"/>
  <c r="BC9" i="13"/>
  <c r="BD9" i="13" s="1"/>
  <c r="BB9" i="13"/>
  <c r="BA9" i="13"/>
  <c r="AZ9" i="13"/>
  <c r="AY9" i="13"/>
  <c r="AX9" i="13"/>
  <c r="AW9" i="13"/>
  <c r="AV9" i="13"/>
  <c r="AU9" i="13"/>
  <c r="AT9" i="13"/>
  <c r="BX9" i="13" s="1"/>
  <c r="AR9" i="13"/>
  <c r="AS9" i="13" s="1"/>
  <c r="AQ9" i="13"/>
  <c r="AP9" i="13"/>
  <c r="AO9" i="13"/>
  <c r="AN9" i="13"/>
  <c r="AM9" i="13"/>
  <c r="AL9" i="13"/>
  <c r="AK9" i="13"/>
  <c r="AJ9" i="13"/>
  <c r="AI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B9" i="13"/>
  <c r="BG10" i="13" s="1"/>
  <c r="CQ8" i="13"/>
  <c r="CO8" i="13"/>
  <c r="BT8" i="13"/>
  <c r="BS8" i="13"/>
  <c r="BR8" i="13"/>
  <c r="BU8" i="13" s="1"/>
  <c r="BI8" i="13"/>
  <c r="BI9" i="13" s="1"/>
  <c r="BI10" i="13" s="1"/>
  <c r="BI11" i="13" s="1"/>
  <c r="BI12" i="13" s="1"/>
  <c r="BH8" i="13"/>
  <c r="BC8" i="13"/>
  <c r="BD8" i="13" s="1"/>
  <c r="BB8" i="13"/>
  <c r="BA8" i="13"/>
  <c r="AZ8" i="13"/>
  <c r="AY8" i="13"/>
  <c r="AX8" i="13"/>
  <c r="AW8" i="13"/>
  <c r="AV8" i="13"/>
  <c r="AU8" i="13"/>
  <c r="AT8" i="13"/>
  <c r="CA13" i="13" s="1"/>
  <c r="AR8" i="13"/>
  <c r="AS8" i="13" s="1"/>
  <c r="AQ8" i="13"/>
  <c r="AP8" i="13"/>
  <c r="AO8" i="13"/>
  <c r="AN8" i="13"/>
  <c r="AM8" i="13"/>
  <c r="AL8" i="13"/>
  <c r="AK8" i="13"/>
  <c r="AJ8" i="13"/>
  <c r="AI8" i="13"/>
  <c r="CG9" i="13" s="1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B8" i="13"/>
  <c r="BH9" i="13" s="1"/>
  <c r="CQ7" i="13"/>
  <c r="CO7" i="13"/>
  <c r="CA7" i="13"/>
  <c r="BS7" i="13"/>
  <c r="BL7" i="13"/>
  <c r="BJ7" i="13"/>
  <c r="BJ8" i="13" s="1"/>
  <c r="BJ9" i="13" s="1"/>
  <c r="BJ10" i="13" s="1"/>
  <c r="BJ11" i="13" s="1"/>
  <c r="BJ12" i="13" s="1"/>
  <c r="BJ18" i="13" s="1"/>
  <c r="BJ19" i="13" s="1"/>
  <c r="BJ20" i="13" s="1"/>
  <c r="BJ21" i="13" s="1"/>
  <c r="BJ22" i="13" s="1"/>
  <c r="BJ23" i="13" s="1"/>
  <c r="BJ29" i="13" s="1"/>
  <c r="BJ30" i="13" s="1"/>
  <c r="BJ31" i="13" s="1"/>
  <c r="BJ32" i="13" s="1"/>
  <c r="BJ33" i="13" s="1"/>
  <c r="BJ34" i="13" s="1"/>
  <c r="BJ40" i="13" s="1"/>
  <c r="BJ41" i="13" s="1"/>
  <c r="BJ42" i="13" s="1"/>
  <c r="BJ43" i="13" s="1"/>
  <c r="BJ44" i="13" s="1"/>
  <c r="BJ45" i="13" s="1"/>
  <c r="BG7" i="13"/>
  <c r="BC7" i="13"/>
  <c r="BD7" i="13" s="1"/>
  <c r="BB7" i="13"/>
  <c r="BA7" i="13"/>
  <c r="AZ7" i="13"/>
  <c r="AY7" i="13"/>
  <c r="AX7" i="13"/>
  <c r="AW7" i="13"/>
  <c r="AV7" i="13"/>
  <c r="AU7" i="13"/>
  <c r="AT7" i="13"/>
  <c r="BX11" i="13" s="1"/>
  <c r="AR7" i="13"/>
  <c r="AS7" i="13" s="1"/>
  <c r="AQ7" i="13"/>
  <c r="AP7" i="13"/>
  <c r="AO7" i="13"/>
  <c r="AN7" i="13"/>
  <c r="AM7" i="13"/>
  <c r="AL7" i="13"/>
  <c r="AK7" i="13"/>
  <c r="AJ7" i="13"/>
  <c r="AI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B7" i="13"/>
  <c r="BG9" i="13" s="1"/>
  <c r="C6" i="13"/>
  <c r="CN5" i="13"/>
  <c r="CN3" i="13"/>
  <c r="CL2" i="13"/>
  <c r="BP2" i="13"/>
  <c r="BL1" i="13"/>
  <c r="BT25" i="11"/>
  <c r="BS25" i="11"/>
  <c r="BR25" i="11"/>
  <c r="BU25" i="11" s="1"/>
  <c r="BT24" i="11"/>
  <c r="BS24" i="11"/>
  <c r="BR24" i="11"/>
  <c r="BU24" i="11" s="1"/>
  <c r="BT23" i="11"/>
  <c r="BS23" i="11"/>
  <c r="BR23" i="11"/>
  <c r="BU23" i="11" s="1"/>
  <c r="BT22" i="11"/>
  <c r="BS22" i="11"/>
  <c r="BR22" i="11"/>
  <c r="BU22" i="11" s="1"/>
  <c r="BT21" i="11"/>
  <c r="BS21" i="11"/>
  <c r="BR21" i="11"/>
  <c r="BU21" i="11" s="1"/>
  <c r="BT20" i="11"/>
  <c r="BS20" i="11"/>
  <c r="BR20" i="11"/>
  <c r="BU20" i="11" s="1"/>
  <c r="BT19" i="11"/>
  <c r="BS19" i="11"/>
  <c r="BR19" i="11"/>
  <c r="BU19" i="11" s="1"/>
  <c r="BT18" i="11"/>
  <c r="BS18" i="11"/>
  <c r="BR18" i="11"/>
  <c r="BU18" i="11" s="1"/>
  <c r="CQ101" i="11"/>
  <c r="CR101" i="11" s="1"/>
  <c r="CQ100" i="11"/>
  <c r="CR100" i="11" s="1"/>
  <c r="CQ99" i="11"/>
  <c r="CR99" i="11" s="1"/>
  <c r="CQ98" i="11"/>
  <c r="CR98" i="11" s="1"/>
  <c r="CQ97" i="11"/>
  <c r="CR97" i="11" s="1"/>
  <c r="CQ96" i="11"/>
  <c r="CR96" i="11" s="1"/>
  <c r="CO101" i="11"/>
  <c r="CP101" i="11" s="1"/>
  <c r="CO100" i="11"/>
  <c r="CP100" i="11" s="1"/>
  <c r="CO99" i="11"/>
  <c r="CP99" i="11" s="1"/>
  <c r="CO98" i="11"/>
  <c r="CP98" i="11" s="1"/>
  <c r="CO97" i="11"/>
  <c r="CP97" i="11" s="1"/>
  <c r="CO96" i="11"/>
  <c r="CP96" i="11" s="1"/>
  <c r="BX91" i="11"/>
  <c r="CA91" i="11"/>
  <c r="CD91" i="11"/>
  <c r="CQ90" i="11"/>
  <c r="CR90" i="11" s="1"/>
  <c r="CQ89" i="11"/>
  <c r="CR89" i="11" s="1"/>
  <c r="CQ88" i="11"/>
  <c r="CR88" i="11" s="1"/>
  <c r="CQ87" i="11"/>
  <c r="CR87" i="11" s="1"/>
  <c r="CQ86" i="11"/>
  <c r="CR86" i="11" s="1"/>
  <c r="CQ85" i="11"/>
  <c r="CR85" i="11" s="1"/>
  <c r="CO90" i="11"/>
  <c r="CP90" i="11" s="1"/>
  <c r="CO89" i="11"/>
  <c r="CP89" i="11" s="1"/>
  <c r="CO88" i="11"/>
  <c r="CP88" i="11" s="1"/>
  <c r="CO87" i="11"/>
  <c r="CP87" i="11" s="1"/>
  <c r="CO86" i="11"/>
  <c r="CP86" i="11" s="1"/>
  <c r="CO85" i="11"/>
  <c r="CP85" i="11" s="1"/>
  <c r="CQ79" i="11"/>
  <c r="CR79" i="11" s="1"/>
  <c r="CQ78" i="11"/>
  <c r="CR78" i="11" s="1"/>
  <c r="CQ77" i="11"/>
  <c r="CR77" i="11" s="1"/>
  <c r="CQ76" i="11"/>
  <c r="CR76" i="11" s="1"/>
  <c r="CQ75" i="11"/>
  <c r="CR75" i="11" s="1"/>
  <c r="CQ74" i="11"/>
  <c r="CR74" i="11" s="1"/>
  <c r="CO79" i="11"/>
  <c r="CP79" i="11" s="1"/>
  <c r="CO78" i="11"/>
  <c r="CP78" i="11" s="1"/>
  <c r="CO77" i="11"/>
  <c r="CP77" i="11" s="1"/>
  <c r="CO76" i="11"/>
  <c r="CP76" i="11" s="1"/>
  <c r="CO75" i="11"/>
  <c r="CP75" i="11" s="1"/>
  <c r="CO74" i="11"/>
  <c r="CP74" i="11" s="1"/>
  <c r="CQ68" i="11"/>
  <c r="CR68" i="11" s="1"/>
  <c r="CQ67" i="11"/>
  <c r="CR67" i="11" s="1"/>
  <c r="CQ66" i="11"/>
  <c r="CR66" i="11" s="1"/>
  <c r="CQ65" i="11"/>
  <c r="CR65" i="11" s="1"/>
  <c r="CQ64" i="11"/>
  <c r="CR64" i="11" s="1"/>
  <c r="CQ63" i="11"/>
  <c r="CR63" i="11" s="1"/>
  <c r="CO68" i="11"/>
  <c r="CP68" i="11" s="1"/>
  <c r="CO67" i="11"/>
  <c r="CP67" i="11" s="1"/>
  <c r="CO66" i="11"/>
  <c r="CP66" i="11" s="1"/>
  <c r="CO65" i="11"/>
  <c r="CP65" i="11" s="1"/>
  <c r="CO64" i="11"/>
  <c r="CP64" i="11" s="1"/>
  <c r="CO63" i="11"/>
  <c r="CP63" i="11" s="1"/>
  <c r="CQ45" i="11"/>
  <c r="CR45" i="11" s="1"/>
  <c r="CQ44" i="11"/>
  <c r="CR44" i="11" s="1"/>
  <c r="CQ43" i="11"/>
  <c r="CR43" i="11" s="1"/>
  <c r="CQ42" i="11"/>
  <c r="CR42" i="11" s="1"/>
  <c r="CQ41" i="11"/>
  <c r="CR41" i="11" s="1"/>
  <c r="CQ40" i="11"/>
  <c r="CR40" i="11" s="1"/>
  <c r="CO45" i="11"/>
  <c r="CP45" i="11" s="1"/>
  <c r="CO44" i="11"/>
  <c r="CP44" i="11" s="1"/>
  <c r="CO43" i="11"/>
  <c r="CP43" i="11" s="1"/>
  <c r="CO42" i="11"/>
  <c r="CP42" i="11" s="1"/>
  <c r="CO41" i="11"/>
  <c r="CP41" i="11" s="1"/>
  <c r="CO40" i="11"/>
  <c r="CP40" i="11" s="1"/>
  <c r="CQ34" i="11"/>
  <c r="CR34" i="11" s="1"/>
  <c r="CQ33" i="11"/>
  <c r="CR33" i="11" s="1"/>
  <c r="CQ32" i="11"/>
  <c r="CR32" i="11" s="1"/>
  <c r="CQ31" i="11"/>
  <c r="CR31" i="11" s="1"/>
  <c r="CQ30" i="11"/>
  <c r="CR30" i="11" s="1"/>
  <c r="CQ29" i="11"/>
  <c r="CR29" i="11" s="1"/>
  <c r="CO34" i="11"/>
  <c r="CP34" i="11" s="1"/>
  <c r="CO33" i="11"/>
  <c r="CP33" i="11" s="1"/>
  <c r="CO32" i="11"/>
  <c r="CP32" i="11" s="1"/>
  <c r="CO31" i="11"/>
  <c r="CP31" i="11" s="1"/>
  <c r="CO30" i="11"/>
  <c r="CP30" i="11" s="1"/>
  <c r="CO29" i="11"/>
  <c r="CP29" i="11" s="1"/>
  <c r="CQ23" i="11"/>
  <c r="CR23" i="11" s="1"/>
  <c r="CQ22" i="11"/>
  <c r="CR22" i="11" s="1"/>
  <c r="CQ21" i="11"/>
  <c r="CR21" i="11" s="1"/>
  <c r="CQ20" i="11"/>
  <c r="CR20" i="11" s="1"/>
  <c r="CQ19" i="11"/>
  <c r="CR19" i="11" s="1"/>
  <c r="CQ18" i="11"/>
  <c r="CR18" i="11" s="1"/>
  <c r="CO21" i="11"/>
  <c r="CP21" i="11" s="1"/>
  <c r="CO20" i="11"/>
  <c r="CP20" i="11" s="1"/>
  <c r="CO23" i="11"/>
  <c r="CP23" i="11" s="1"/>
  <c r="CO22" i="11"/>
  <c r="CP22" i="11" s="1"/>
  <c r="CO19" i="11"/>
  <c r="CP19" i="11" s="1"/>
  <c r="CO18" i="11"/>
  <c r="CP18" i="11" s="1"/>
  <c r="CN3" i="11"/>
  <c r="CN94" i="11"/>
  <c r="CN83" i="11"/>
  <c r="CN72" i="11"/>
  <c r="CN61" i="11"/>
  <c r="CN38" i="11"/>
  <c r="CN27" i="11"/>
  <c r="CN16" i="11"/>
  <c r="CN5" i="11"/>
  <c r="CQ12" i="11"/>
  <c r="CR12" i="11" s="1"/>
  <c r="CQ11" i="11"/>
  <c r="CR11" i="11" s="1"/>
  <c r="CQ10" i="11"/>
  <c r="CR10" i="11" s="1"/>
  <c r="CQ9" i="11"/>
  <c r="CR9" i="11" s="1"/>
  <c r="CQ8" i="11"/>
  <c r="CR8" i="11" s="1"/>
  <c r="CQ7" i="11"/>
  <c r="CR7" i="11" s="1"/>
  <c r="CO12" i="11"/>
  <c r="CP12" i="11" s="1"/>
  <c r="CO11" i="11"/>
  <c r="CP11" i="11" s="1"/>
  <c r="CO10" i="11"/>
  <c r="CP10" i="11" s="1"/>
  <c r="CO9" i="11"/>
  <c r="CP9" i="11" s="1"/>
  <c r="CO8" i="11"/>
  <c r="CP8" i="11" s="1"/>
  <c r="CO7" i="11"/>
  <c r="CP7" i="11" s="1"/>
  <c r="BE63" i="14" l="1"/>
  <c r="BW70" i="14"/>
  <c r="BE102" i="14"/>
  <c r="BV13" i="13"/>
  <c r="BH63" i="13"/>
  <c r="BZ68" i="13"/>
  <c r="CF97" i="13"/>
  <c r="BH64" i="14"/>
  <c r="CF90" i="14"/>
  <c r="BE40" i="13"/>
  <c r="BW66" i="13"/>
  <c r="BW70" i="13"/>
  <c r="B74" i="13"/>
  <c r="BZ92" i="13"/>
  <c r="CC88" i="13"/>
  <c r="CF86" i="13"/>
  <c r="BW101" i="13"/>
  <c r="BZ103" i="13"/>
  <c r="BH8" i="14"/>
  <c r="CC77" i="14"/>
  <c r="B75" i="13"/>
  <c r="BE85" i="14"/>
  <c r="BZ86" i="14"/>
  <c r="CF86" i="14"/>
  <c r="BZ103" i="14"/>
  <c r="BZ97" i="14"/>
  <c r="CD40" i="13"/>
  <c r="BZ47" i="14"/>
  <c r="BZ41" i="13"/>
  <c r="BU9" i="14"/>
  <c r="E81" i="30"/>
  <c r="BU42" i="14"/>
  <c r="E84" i="30"/>
  <c r="CC41" i="14"/>
  <c r="CD40" i="14"/>
  <c r="BW14" i="13"/>
  <c r="BZ45" i="14"/>
  <c r="BE29" i="13"/>
  <c r="CJ29" i="13" s="1"/>
  <c r="BZ30" i="13"/>
  <c r="CF30" i="13"/>
  <c r="CF10" i="13"/>
  <c r="CF12" i="13"/>
  <c r="BU13" i="14"/>
  <c r="BU35" i="14"/>
  <c r="BU35" i="13"/>
  <c r="BU22" i="14"/>
  <c r="BZ23" i="14"/>
  <c r="BE13" i="14"/>
  <c r="BZ19" i="14"/>
  <c r="BW23" i="14"/>
  <c r="CD18" i="14"/>
  <c r="CC32" i="13"/>
  <c r="BW25" i="13"/>
  <c r="CF19" i="13"/>
  <c r="BE22" i="13"/>
  <c r="CJ22" i="13" s="1"/>
  <c r="BZ23" i="13"/>
  <c r="CC10" i="13"/>
  <c r="CC36" i="13"/>
  <c r="BZ8" i="13"/>
  <c r="BZ36" i="13"/>
  <c r="CG31" i="13"/>
  <c r="CD29" i="13"/>
  <c r="BE24" i="13"/>
  <c r="CJ24" i="13" s="1"/>
  <c r="BW47" i="14"/>
  <c r="BW43" i="14"/>
  <c r="BZ47" i="13"/>
  <c r="CC43" i="13"/>
  <c r="BW36" i="14"/>
  <c r="BZ34" i="14"/>
  <c r="CC36" i="14"/>
  <c r="CG33" i="14"/>
  <c r="BZ30" i="14"/>
  <c r="BZ36" i="14"/>
  <c r="BW34" i="14"/>
  <c r="BE7" i="14"/>
  <c r="CJ7" i="14" s="1"/>
  <c r="CG9" i="14"/>
  <c r="BE9" i="14"/>
  <c r="BE11" i="14"/>
  <c r="CF8" i="14"/>
  <c r="CC10" i="14"/>
  <c r="CD9" i="14"/>
  <c r="BW14" i="14"/>
  <c r="CG7" i="14"/>
  <c r="CF12" i="14"/>
  <c r="CG11" i="14"/>
  <c r="CA7" i="14"/>
  <c r="BW10" i="14"/>
  <c r="BZ8" i="14"/>
  <c r="CD7" i="14"/>
  <c r="BW12" i="14"/>
  <c r="BF65" i="14"/>
  <c r="CL65" i="14" s="1"/>
  <c r="CJ65" i="14"/>
  <c r="BE11" i="13"/>
  <c r="CJ11" i="13" s="1"/>
  <c r="CC8" i="13"/>
  <c r="BZ14" i="13"/>
  <c r="BZ19" i="13"/>
  <c r="CF23" i="13"/>
  <c r="BW32" i="13"/>
  <c r="BW45" i="13"/>
  <c r="BE65" i="13"/>
  <c r="CC81" i="13"/>
  <c r="CC77" i="13"/>
  <c r="CC86" i="13"/>
  <c r="BW99" i="13"/>
  <c r="CF101" i="13"/>
  <c r="BH10" i="14"/>
  <c r="BW21" i="14"/>
  <c r="BE24" i="14"/>
  <c r="CJ24" i="14" s="1"/>
  <c r="CC21" i="14"/>
  <c r="CC30" i="14"/>
  <c r="CF30" i="14"/>
  <c r="CC43" i="14"/>
  <c r="BZ64" i="14"/>
  <c r="BZ68" i="14"/>
  <c r="BZ75" i="14"/>
  <c r="BZ92" i="14"/>
  <c r="BW88" i="14"/>
  <c r="CC88" i="14"/>
  <c r="BW99" i="14"/>
  <c r="BZ101" i="14"/>
  <c r="BG8" i="13"/>
  <c r="BE31" i="13"/>
  <c r="CF34" i="13"/>
  <c r="BZ45" i="13"/>
  <c r="R84" i="13"/>
  <c r="CF99" i="13"/>
  <c r="BE87" i="14"/>
  <c r="CF88" i="14"/>
  <c r="BW10" i="13"/>
  <c r="BE13" i="13"/>
  <c r="BZ12" i="13"/>
  <c r="BG12" i="13"/>
  <c r="BW23" i="13"/>
  <c r="CC21" i="13"/>
  <c r="BZ64" i="13"/>
  <c r="CF68" i="13"/>
  <c r="BE67" i="13"/>
  <c r="CC66" i="13"/>
  <c r="CC92" i="13"/>
  <c r="BW92" i="13"/>
  <c r="BE98" i="13"/>
  <c r="CC99" i="13"/>
  <c r="BE20" i="14"/>
  <c r="BE31" i="14"/>
  <c r="CF34" i="14"/>
  <c r="CC32" i="14"/>
  <c r="BZ41" i="14"/>
  <c r="CF45" i="14"/>
  <c r="BE44" i="14"/>
  <c r="CJ44" i="14" s="1"/>
  <c r="BE67" i="14"/>
  <c r="BH63" i="14"/>
  <c r="CF64" i="14"/>
  <c r="BH66" i="14"/>
  <c r="BE78" i="14"/>
  <c r="CJ78" i="14" s="1"/>
  <c r="BZ79" i="14"/>
  <c r="CF32" i="13"/>
  <c r="BW32" i="14"/>
  <c r="CC8" i="14"/>
  <c r="BW81" i="14"/>
  <c r="BW77" i="14"/>
  <c r="CF79" i="14"/>
  <c r="BW101" i="14"/>
  <c r="BE96" i="14"/>
  <c r="CJ96" i="14" s="1"/>
  <c r="CF75" i="13"/>
  <c r="BW79" i="13"/>
  <c r="CF79" i="13"/>
  <c r="BZ79" i="13"/>
  <c r="CJ13" i="14"/>
  <c r="CF10" i="14"/>
  <c r="BV13" i="14"/>
  <c r="A39" i="14"/>
  <c r="C39" i="14" s="1"/>
  <c r="C28" i="14"/>
  <c r="AR6" i="14"/>
  <c r="BG12" i="14"/>
  <c r="BZ14" i="14"/>
  <c r="C17" i="14"/>
  <c r="BE18" i="14"/>
  <c r="BZ25" i="14"/>
  <c r="CF21" i="14"/>
  <c r="CC25" i="14"/>
  <c r="BE22" i="14"/>
  <c r="CF23" i="14"/>
  <c r="CF19" i="14"/>
  <c r="BW25" i="14"/>
  <c r="BE35" i="14"/>
  <c r="CF32" i="14"/>
  <c r="BE40" i="14"/>
  <c r="BW45" i="14"/>
  <c r="CF43" i="14"/>
  <c r="BE42" i="14"/>
  <c r="CJ46" i="14"/>
  <c r="BF46" i="14"/>
  <c r="CL46" i="14" s="1"/>
  <c r="CF77" i="14"/>
  <c r="BE76" i="14"/>
  <c r="BZ81" i="14"/>
  <c r="BG7" i="14"/>
  <c r="BG8" i="14"/>
  <c r="BG10" i="14"/>
  <c r="BH12" i="14"/>
  <c r="BZ12" i="14"/>
  <c r="CC14" i="14"/>
  <c r="R28" i="14"/>
  <c r="B19" i="14"/>
  <c r="B18" i="14"/>
  <c r="B21" i="14"/>
  <c r="CJ80" i="14"/>
  <c r="CJ91" i="14"/>
  <c r="BF91" i="14"/>
  <c r="CL91" i="14" s="1"/>
  <c r="BG11" i="14"/>
  <c r="BG63" i="14"/>
  <c r="BV69" i="14"/>
  <c r="CJ67" i="14"/>
  <c r="BH65" i="14"/>
  <c r="BG64" i="14"/>
  <c r="BE69" i="14"/>
  <c r="CF66" i="14"/>
  <c r="BG68" i="14"/>
  <c r="CJ74" i="14"/>
  <c r="CJ85" i="14"/>
  <c r="BF85" i="14"/>
  <c r="CC19" i="14"/>
  <c r="B20" i="14"/>
  <c r="BE33" i="14"/>
  <c r="AR62" i="14"/>
  <c r="CJ63" i="14"/>
  <c r="BF63" i="14"/>
  <c r="BW66" i="14"/>
  <c r="BG67" i="14"/>
  <c r="BE29" i="14"/>
  <c r="CF41" i="14"/>
  <c r="CC47" i="14"/>
  <c r="CF68" i="14"/>
  <c r="CC66" i="14"/>
  <c r="A84" i="14"/>
  <c r="C73" i="14"/>
  <c r="CC92" i="14"/>
  <c r="CJ102" i="14"/>
  <c r="BF102" i="14"/>
  <c r="CL102" i="14" s="1"/>
  <c r="CC103" i="14"/>
  <c r="BE100" i="14"/>
  <c r="CF101" i="14"/>
  <c r="CF97" i="14"/>
  <c r="BW103" i="14"/>
  <c r="B77" i="14"/>
  <c r="B76" i="14"/>
  <c r="R84" i="14"/>
  <c r="B75" i="14"/>
  <c r="B74" i="14"/>
  <c r="CJ87" i="14"/>
  <c r="BF87" i="14"/>
  <c r="CL87" i="14" s="1"/>
  <c r="BZ90" i="14"/>
  <c r="BF96" i="14"/>
  <c r="BW68" i="14"/>
  <c r="BZ70" i="14"/>
  <c r="CC64" i="14"/>
  <c r="BG66" i="14"/>
  <c r="CC70" i="14"/>
  <c r="BW79" i="14"/>
  <c r="CD74" i="14"/>
  <c r="CC75" i="14"/>
  <c r="BF78" i="14"/>
  <c r="CL78" i="14" s="1"/>
  <c r="BW92" i="14"/>
  <c r="CF75" i="14"/>
  <c r="CG78" i="14"/>
  <c r="CC81" i="14"/>
  <c r="CC86" i="14"/>
  <c r="BE89" i="14"/>
  <c r="BE98" i="14"/>
  <c r="CF99" i="14"/>
  <c r="BW90" i="14"/>
  <c r="CC97" i="14"/>
  <c r="CD96" i="14"/>
  <c r="B21" i="13"/>
  <c r="R28" i="13"/>
  <c r="BE35" i="13"/>
  <c r="CJ67" i="13"/>
  <c r="CJ98" i="13"/>
  <c r="BF98" i="13"/>
  <c r="CL98" i="13" s="1"/>
  <c r="BH12" i="13"/>
  <c r="BH7" i="13"/>
  <c r="AR6" i="13"/>
  <c r="B18" i="13"/>
  <c r="CF21" i="13"/>
  <c r="BE20" i="13"/>
  <c r="BW12" i="13"/>
  <c r="CD7" i="13"/>
  <c r="BE9" i="13"/>
  <c r="CC14" i="13"/>
  <c r="BE18" i="13"/>
  <c r="B19" i="13"/>
  <c r="BE33" i="13"/>
  <c r="CJ65" i="13"/>
  <c r="BF65" i="13"/>
  <c r="CL65" i="13" s="1"/>
  <c r="BH66" i="13"/>
  <c r="AR62" i="13"/>
  <c r="BH67" i="13"/>
  <c r="A28" i="13"/>
  <c r="C17" i="13"/>
  <c r="BW36" i="13"/>
  <c r="BG78" i="13"/>
  <c r="BG74" i="13"/>
  <c r="BG76" i="13"/>
  <c r="BE7" i="13"/>
  <c r="CF8" i="13"/>
  <c r="BH11" i="13"/>
  <c r="CC19" i="13"/>
  <c r="B20" i="13"/>
  <c r="BZ25" i="13"/>
  <c r="BZ34" i="13"/>
  <c r="CJ40" i="13"/>
  <c r="BW43" i="13"/>
  <c r="CC47" i="13"/>
  <c r="BE44" i="13"/>
  <c r="CF45" i="13"/>
  <c r="CF41" i="13"/>
  <c r="BW47" i="13"/>
  <c r="CF88" i="13"/>
  <c r="BE87" i="13"/>
  <c r="CJ89" i="13"/>
  <c r="BF89" i="13"/>
  <c r="CL89" i="13" s="1"/>
  <c r="BW21" i="13"/>
  <c r="CC25" i="13"/>
  <c r="CC30" i="13"/>
  <c r="BE42" i="13"/>
  <c r="CF43" i="13"/>
  <c r="BW68" i="13"/>
  <c r="BZ70" i="13"/>
  <c r="CC64" i="13"/>
  <c r="BG66" i="13"/>
  <c r="A95" i="13"/>
  <c r="C95" i="13" s="1"/>
  <c r="C84" i="13"/>
  <c r="CF77" i="13"/>
  <c r="CJ91" i="13"/>
  <c r="BF91" i="13"/>
  <c r="CL91" i="13" s="1"/>
  <c r="BW34" i="13"/>
  <c r="CC41" i="13"/>
  <c r="BV69" i="13"/>
  <c r="BG67" i="13"/>
  <c r="BE69" i="13"/>
  <c r="BG65" i="13"/>
  <c r="BG68" i="13"/>
  <c r="BH78" i="13"/>
  <c r="BH75" i="13"/>
  <c r="BH76" i="13"/>
  <c r="BG75" i="13"/>
  <c r="BG79" i="13"/>
  <c r="BH77" i="13"/>
  <c r="B87" i="13"/>
  <c r="R95" i="13"/>
  <c r="B86" i="13"/>
  <c r="B85" i="13"/>
  <c r="B88" i="13"/>
  <c r="BE85" i="13"/>
  <c r="BW90" i="13"/>
  <c r="BE102" i="13"/>
  <c r="BF46" i="13"/>
  <c r="CL46" i="13" s="1"/>
  <c r="BE63" i="13"/>
  <c r="BF67" i="13" s="1"/>
  <c r="CL67" i="13" s="1"/>
  <c r="BG64" i="13"/>
  <c r="CC70" i="13"/>
  <c r="CC75" i="13"/>
  <c r="BZ75" i="13"/>
  <c r="BE74" i="13"/>
  <c r="BF80" i="13" s="1"/>
  <c r="CL80" i="13" s="1"/>
  <c r="CA74" i="13"/>
  <c r="BW77" i="13"/>
  <c r="CC103" i="13"/>
  <c r="BZ101" i="13"/>
  <c r="BW103" i="13"/>
  <c r="CG76" i="13"/>
  <c r="BE78" i="13"/>
  <c r="BZ81" i="13"/>
  <c r="BZ86" i="13"/>
  <c r="CF90" i="13"/>
  <c r="BE96" i="13"/>
  <c r="B76" i="13"/>
  <c r="AR73" i="13" s="1"/>
  <c r="CC97" i="13"/>
  <c r="BE100" i="13"/>
  <c r="C73" i="13"/>
  <c r="BE76" i="13"/>
  <c r="CD96" i="13"/>
  <c r="BF40" i="13" l="1"/>
  <c r="CL40" i="13" s="1"/>
  <c r="BE62" i="14"/>
  <c r="BC62" i="14" s="1"/>
  <c r="BF44" i="14"/>
  <c r="CL44" i="14" s="1"/>
  <c r="BF13" i="13"/>
  <c r="CL13" i="13" s="1"/>
  <c r="BF20" i="14"/>
  <c r="CL20" i="14" s="1"/>
  <c r="BF24" i="14"/>
  <c r="CL24" i="14" s="1"/>
  <c r="CJ20" i="14"/>
  <c r="CJ13" i="13"/>
  <c r="BE28" i="13"/>
  <c r="BC28" i="13" s="1"/>
  <c r="BF29" i="13"/>
  <c r="CL29" i="13" s="1"/>
  <c r="BF31" i="13"/>
  <c r="CL31" i="13" s="1"/>
  <c r="CJ31" i="13"/>
  <c r="BF24" i="13"/>
  <c r="CL24" i="13" s="1"/>
  <c r="BF22" i="13"/>
  <c r="CL22" i="13" s="1"/>
  <c r="BF13" i="14"/>
  <c r="CL13" i="14" s="1"/>
  <c r="BF31" i="14"/>
  <c r="CL31" i="14" s="1"/>
  <c r="CJ31" i="14"/>
  <c r="BF11" i="14"/>
  <c r="CL11" i="14" s="1"/>
  <c r="CJ11" i="14"/>
  <c r="CJ40" i="14"/>
  <c r="BF40" i="14"/>
  <c r="BE39" i="14"/>
  <c r="BC39" i="14" s="1"/>
  <c r="BG78" i="14"/>
  <c r="BG76" i="14"/>
  <c r="AR73" i="14"/>
  <c r="BG74" i="14"/>
  <c r="BH78" i="14"/>
  <c r="BH75" i="14"/>
  <c r="BH77" i="14"/>
  <c r="BF100" i="14"/>
  <c r="CL100" i="14" s="1"/>
  <c r="CJ100" i="14"/>
  <c r="BH21" i="14"/>
  <c r="BH22" i="14"/>
  <c r="BH19" i="14"/>
  <c r="CJ76" i="14"/>
  <c r="BF76" i="14"/>
  <c r="CL76" i="14" s="1"/>
  <c r="CJ42" i="14"/>
  <c r="BF42" i="14"/>
  <c r="CL42" i="14" s="1"/>
  <c r="CJ9" i="14"/>
  <c r="BF9" i="14"/>
  <c r="CL9" i="14" s="1"/>
  <c r="CL96" i="14"/>
  <c r="BH79" i="14"/>
  <c r="BH74" i="14"/>
  <c r="BG77" i="14"/>
  <c r="CJ29" i="14"/>
  <c r="BF29" i="14"/>
  <c r="BE28" i="14"/>
  <c r="BC28" i="14" s="1"/>
  <c r="CL63" i="14"/>
  <c r="BH23" i="14"/>
  <c r="BH18" i="14"/>
  <c r="BG21" i="14"/>
  <c r="CL85" i="14"/>
  <c r="B32" i="14"/>
  <c r="B31" i="14"/>
  <c r="B29" i="14"/>
  <c r="R39" i="14"/>
  <c r="B30" i="14"/>
  <c r="CJ98" i="14"/>
  <c r="BF98" i="14"/>
  <c r="CL98" i="14" s="1"/>
  <c r="BH76" i="14"/>
  <c r="BG75" i="14"/>
  <c r="BG79" i="14"/>
  <c r="BE73" i="14"/>
  <c r="BC73" i="14" s="1"/>
  <c r="BG20" i="14"/>
  <c r="AR17" i="14"/>
  <c r="BG18" i="14"/>
  <c r="BG22" i="14"/>
  <c r="CJ35" i="14"/>
  <c r="BF35" i="14"/>
  <c r="CL35" i="14" s="1"/>
  <c r="BF22" i="14"/>
  <c r="CL22" i="14" s="1"/>
  <c r="CJ22" i="14"/>
  <c r="BE17" i="14"/>
  <c r="BC17" i="14" s="1"/>
  <c r="BF18" i="14"/>
  <c r="CJ18" i="14"/>
  <c r="BE6" i="14"/>
  <c r="BC6" i="14" s="1"/>
  <c r="CJ89" i="14"/>
  <c r="BF89" i="14"/>
  <c r="CL89" i="14" s="1"/>
  <c r="BE95" i="14"/>
  <c r="BC95" i="14" s="1"/>
  <c r="B87" i="14"/>
  <c r="R95" i="14"/>
  <c r="B86" i="14"/>
  <c r="B85" i="14"/>
  <c r="B88" i="14"/>
  <c r="A95" i="14"/>
  <c r="C95" i="14" s="1"/>
  <c r="C84" i="14"/>
  <c r="CJ33" i="14"/>
  <c r="BF33" i="14"/>
  <c r="CL33" i="14" s="1"/>
  <c r="BE84" i="14"/>
  <c r="BC84" i="14" s="1"/>
  <c r="BF74" i="14"/>
  <c r="BF69" i="14"/>
  <c r="CL69" i="14" s="1"/>
  <c r="CJ69" i="14"/>
  <c r="BF67" i="14"/>
  <c r="CL67" i="14" s="1"/>
  <c r="BF80" i="14"/>
  <c r="CL80" i="14" s="1"/>
  <c r="BG23" i="14"/>
  <c r="BG19" i="14"/>
  <c r="BH20" i="14"/>
  <c r="BF7" i="14"/>
  <c r="BF100" i="13"/>
  <c r="CL100" i="13" s="1"/>
  <c r="CJ100" i="13"/>
  <c r="BH88" i="13"/>
  <c r="BH89" i="13"/>
  <c r="BH86" i="13"/>
  <c r="BH90" i="13"/>
  <c r="BH85" i="13"/>
  <c r="BG88" i="13"/>
  <c r="BF44" i="13"/>
  <c r="CL44" i="13" s="1"/>
  <c r="CJ44" i="13"/>
  <c r="CJ18" i="13"/>
  <c r="BF18" i="13"/>
  <c r="BE17" i="13"/>
  <c r="BC17" i="13" s="1"/>
  <c r="B31" i="13"/>
  <c r="R39" i="13"/>
  <c r="B30" i="13"/>
  <c r="B29" i="13"/>
  <c r="B32" i="13"/>
  <c r="CJ102" i="13"/>
  <c r="BF102" i="13"/>
  <c r="CL102" i="13" s="1"/>
  <c r="BG89" i="13"/>
  <c r="BG87" i="13"/>
  <c r="AR84" i="13"/>
  <c r="BG85" i="13"/>
  <c r="CJ42" i="13"/>
  <c r="BF42" i="13"/>
  <c r="CL42" i="13" s="1"/>
  <c r="CJ33" i="13"/>
  <c r="BF33" i="13"/>
  <c r="CL33" i="13" s="1"/>
  <c r="CJ20" i="13"/>
  <c r="BF20" i="13"/>
  <c r="CL20" i="13" s="1"/>
  <c r="BH22" i="13"/>
  <c r="BH19" i="13"/>
  <c r="BH21" i="13"/>
  <c r="BF76" i="13"/>
  <c r="CL76" i="13" s="1"/>
  <c r="CJ76" i="13"/>
  <c r="BG77" i="13"/>
  <c r="BH79" i="13"/>
  <c r="BH74" i="13"/>
  <c r="CJ74" i="13"/>
  <c r="BF74" i="13"/>
  <c r="BE73" i="13"/>
  <c r="BC73" i="13" s="1"/>
  <c r="BH87" i="13"/>
  <c r="BG86" i="13"/>
  <c r="BG90" i="13"/>
  <c r="BF69" i="13"/>
  <c r="CL69" i="13" s="1"/>
  <c r="CJ69" i="13"/>
  <c r="BH23" i="13"/>
  <c r="BH18" i="13"/>
  <c r="BG21" i="13"/>
  <c r="BF7" i="13"/>
  <c r="CJ7" i="13"/>
  <c r="BE6" i="13"/>
  <c r="BC6" i="13" s="1"/>
  <c r="A39" i="13"/>
  <c r="C39" i="13" s="1"/>
  <c r="C28" i="13"/>
  <c r="CJ9" i="13"/>
  <c r="BF9" i="13"/>
  <c r="CL9" i="13" s="1"/>
  <c r="CJ96" i="13"/>
  <c r="BF96" i="13"/>
  <c r="BE95" i="13"/>
  <c r="BC95" i="13" s="1"/>
  <c r="CJ78" i="13"/>
  <c r="BF78" i="13"/>
  <c r="CL78" i="13" s="1"/>
  <c r="BF63" i="13"/>
  <c r="CJ63" i="13"/>
  <c r="BE62" i="13"/>
  <c r="BC62" i="13" s="1"/>
  <c r="CJ85" i="13"/>
  <c r="BF85" i="13"/>
  <c r="BE84" i="13"/>
  <c r="BC84" i="13" s="1"/>
  <c r="B97" i="13"/>
  <c r="B96" i="13"/>
  <c r="B98" i="13"/>
  <c r="B99" i="13"/>
  <c r="CJ87" i="13"/>
  <c r="BF87" i="13"/>
  <c r="CL87" i="13" s="1"/>
  <c r="BE39" i="13"/>
  <c r="BC39" i="13" s="1"/>
  <c r="BF11" i="13"/>
  <c r="CL11" i="13" s="1"/>
  <c r="BG19" i="13"/>
  <c r="BG23" i="13"/>
  <c r="BH20" i="13"/>
  <c r="BG22" i="13"/>
  <c r="BG20" i="13"/>
  <c r="BG18" i="13"/>
  <c r="AR17" i="13"/>
  <c r="CJ35" i="13"/>
  <c r="BF35" i="13"/>
  <c r="CL35" i="13" s="1"/>
  <c r="BF6" i="14" l="1"/>
  <c r="CL7" i="14"/>
  <c r="CL74" i="14"/>
  <c r="BF73" i="14"/>
  <c r="BH87" i="14"/>
  <c r="BG86" i="14"/>
  <c r="BG90" i="14"/>
  <c r="CL18" i="14"/>
  <c r="BF17" i="14"/>
  <c r="BG34" i="14"/>
  <c r="BH31" i="14"/>
  <c r="BG30" i="14"/>
  <c r="BH33" i="14"/>
  <c r="BH30" i="14"/>
  <c r="BH32" i="14"/>
  <c r="CL40" i="14"/>
  <c r="BF39" i="14"/>
  <c r="B97" i="14"/>
  <c r="B96" i="14"/>
  <c r="B99" i="14"/>
  <c r="B98" i="14"/>
  <c r="B43" i="14"/>
  <c r="B42" i="14"/>
  <c r="B41" i="14"/>
  <c r="B40" i="14"/>
  <c r="BF84" i="14"/>
  <c r="CL29" i="14"/>
  <c r="BF28" i="14"/>
  <c r="BH88" i="14"/>
  <c r="BH89" i="14"/>
  <c r="BH86" i="14"/>
  <c r="BH90" i="14"/>
  <c r="BH85" i="14"/>
  <c r="BG88" i="14"/>
  <c r="BC1" i="14"/>
  <c r="BG29" i="14"/>
  <c r="BG33" i="14"/>
  <c r="BG31" i="14"/>
  <c r="AR28" i="14"/>
  <c r="BF62" i="14"/>
  <c r="BF95" i="14"/>
  <c r="BG89" i="14"/>
  <c r="BG87" i="14"/>
  <c r="AR84" i="14"/>
  <c r="BG85" i="14"/>
  <c r="BG32" i="14"/>
  <c r="BH29" i="14"/>
  <c r="BH34" i="14"/>
  <c r="CL63" i="13"/>
  <c r="BF62" i="13"/>
  <c r="BH99" i="13"/>
  <c r="BH97" i="13"/>
  <c r="BH100" i="13"/>
  <c r="B41" i="13"/>
  <c r="B40" i="13"/>
  <c r="B43" i="13"/>
  <c r="B42" i="13"/>
  <c r="CL18" i="13"/>
  <c r="BF17" i="13"/>
  <c r="BF39" i="13"/>
  <c r="BF84" i="13"/>
  <c r="CL85" i="13"/>
  <c r="CL96" i="13"/>
  <c r="BF95" i="13"/>
  <c r="CL7" i="13"/>
  <c r="BF6" i="13"/>
  <c r="BH32" i="13"/>
  <c r="BH30" i="13"/>
  <c r="BH33" i="13"/>
  <c r="BG98" i="13"/>
  <c r="AR95" i="13"/>
  <c r="BG96" i="13"/>
  <c r="BG100" i="13"/>
  <c r="BG33" i="13"/>
  <c r="BG31" i="13"/>
  <c r="AR28" i="13"/>
  <c r="BG29" i="13"/>
  <c r="BF28" i="13"/>
  <c r="BH101" i="13"/>
  <c r="BH96" i="13"/>
  <c r="BG99" i="13"/>
  <c r="BH34" i="13"/>
  <c r="BH29" i="13"/>
  <c r="BG32" i="13"/>
  <c r="BG101" i="13"/>
  <c r="BH98" i="13"/>
  <c r="BG97" i="13"/>
  <c r="BC1" i="13"/>
  <c r="CL74" i="13"/>
  <c r="BF73" i="13"/>
  <c r="BH31" i="13"/>
  <c r="BG30" i="13"/>
  <c r="BG34" i="13"/>
  <c r="BH45" i="14" l="1"/>
  <c r="BH40" i="14"/>
  <c r="BG43" i="14"/>
  <c r="BG98" i="14"/>
  <c r="AR95" i="14"/>
  <c r="BG96" i="14"/>
  <c r="BG100" i="14"/>
  <c r="BH44" i="14"/>
  <c r="BH41" i="14"/>
  <c r="BH43" i="14"/>
  <c r="BG101" i="14"/>
  <c r="BH98" i="14"/>
  <c r="BG97" i="14"/>
  <c r="BG44" i="14"/>
  <c r="BG42" i="14"/>
  <c r="AR39" i="14"/>
  <c r="BG40" i="14"/>
  <c r="BH101" i="14"/>
  <c r="BH96" i="14"/>
  <c r="BG99" i="14"/>
  <c r="BH42" i="14"/>
  <c r="BG41" i="14"/>
  <c r="BG45" i="14"/>
  <c r="BH99" i="14"/>
  <c r="BH100" i="14"/>
  <c r="BH97" i="14"/>
  <c r="BG42" i="13"/>
  <c r="AR39" i="13"/>
  <c r="AR1" i="13" s="1"/>
  <c r="BG40" i="13"/>
  <c r="BG44" i="13"/>
  <c r="BG45" i="13"/>
  <c r="BG41" i="13"/>
  <c r="BH42" i="13"/>
  <c r="BH45" i="13"/>
  <c r="BH40" i="13"/>
  <c r="BG43" i="13"/>
  <c r="BH43" i="13"/>
  <c r="BH44" i="13"/>
  <c r="BH41" i="13"/>
  <c r="AR1" i="14" l="1"/>
  <c r="CD102" i="11"/>
  <c r="CA102" i="11"/>
  <c r="BX102" i="11"/>
  <c r="BL101" i="11"/>
  <c r="BC101" i="11"/>
  <c r="BD101" i="11" s="1"/>
  <c r="BB101" i="11"/>
  <c r="BA101" i="11"/>
  <c r="AZ101" i="11"/>
  <c r="AY101" i="11"/>
  <c r="AX101" i="11"/>
  <c r="AW101" i="11"/>
  <c r="AV101" i="11"/>
  <c r="AU101" i="11"/>
  <c r="AT101" i="11"/>
  <c r="AR101" i="11"/>
  <c r="AS101" i="11" s="1"/>
  <c r="AQ101" i="11"/>
  <c r="AP101" i="11"/>
  <c r="AO101" i="11"/>
  <c r="AN101" i="11"/>
  <c r="AM101" i="11"/>
  <c r="AL101" i="11"/>
  <c r="AK101" i="11"/>
  <c r="AJ101" i="11"/>
  <c r="AI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CG100" i="11"/>
  <c r="CA100" i="11"/>
  <c r="BL100" i="11"/>
  <c r="BC100" i="11"/>
  <c r="BD100" i="11" s="1"/>
  <c r="BB100" i="11"/>
  <c r="BA100" i="11"/>
  <c r="AZ100" i="11"/>
  <c r="AY100" i="11"/>
  <c r="AX100" i="11"/>
  <c r="AW100" i="11"/>
  <c r="AV100" i="11"/>
  <c r="AU100" i="11"/>
  <c r="AT100" i="11"/>
  <c r="AR100" i="11"/>
  <c r="AS100" i="11" s="1"/>
  <c r="AQ100" i="11"/>
  <c r="AP100" i="11"/>
  <c r="AO100" i="11"/>
  <c r="AN100" i="11"/>
  <c r="AM100" i="11"/>
  <c r="AL100" i="11"/>
  <c r="AK100" i="11"/>
  <c r="AJ100" i="11"/>
  <c r="AI100" i="11"/>
  <c r="CF97" i="11" s="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BL99" i="11"/>
  <c r="BC99" i="11"/>
  <c r="BD99" i="11" s="1"/>
  <c r="BB99" i="11"/>
  <c r="BA99" i="11"/>
  <c r="AZ99" i="11"/>
  <c r="AY99" i="11"/>
  <c r="AX99" i="11"/>
  <c r="AW99" i="11"/>
  <c r="AV99" i="11"/>
  <c r="AU99" i="11"/>
  <c r="AT99" i="11"/>
  <c r="AR99" i="11"/>
  <c r="AS99" i="11" s="1"/>
  <c r="AQ99" i="11"/>
  <c r="AP99" i="11"/>
  <c r="AO99" i="11"/>
  <c r="AN99" i="11"/>
  <c r="AM99" i="11"/>
  <c r="AL99" i="11"/>
  <c r="AK99" i="11"/>
  <c r="AJ99" i="11"/>
  <c r="AI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CG98" i="11"/>
  <c r="CD98" i="11"/>
  <c r="BX98" i="11"/>
  <c r="BL98" i="11"/>
  <c r="BC98" i="11"/>
  <c r="BD98" i="11" s="1"/>
  <c r="BB98" i="11"/>
  <c r="BA98" i="11"/>
  <c r="AZ98" i="11"/>
  <c r="AY98" i="11"/>
  <c r="AX98" i="11"/>
  <c r="AW98" i="11"/>
  <c r="AV98" i="11"/>
  <c r="AU98" i="11"/>
  <c r="AT98" i="11"/>
  <c r="AR98" i="11"/>
  <c r="AS98" i="11" s="1"/>
  <c r="AQ98" i="11"/>
  <c r="AP98" i="11"/>
  <c r="AO98" i="11"/>
  <c r="AN98" i="11"/>
  <c r="AM98" i="11"/>
  <c r="AL98" i="11"/>
  <c r="AK98" i="11"/>
  <c r="AJ98" i="11"/>
  <c r="AI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BL97" i="11"/>
  <c r="BI97" i="11"/>
  <c r="BI98" i="11" s="1"/>
  <c r="BI99" i="11" s="1"/>
  <c r="BI100" i="11" s="1"/>
  <c r="BI101" i="11" s="1"/>
  <c r="BC97" i="11"/>
  <c r="BD97" i="11" s="1"/>
  <c r="BB97" i="11"/>
  <c r="BA97" i="11"/>
  <c r="AZ97" i="11"/>
  <c r="AY97" i="11"/>
  <c r="AX97" i="11"/>
  <c r="AW97" i="11"/>
  <c r="AV97" i="11"/>
  <c r="AU97" i="11"/>
  <c r="AT97" i="11"/>
  <c r="AR97" i="11"/>
  <c r="AS97" i="11" s="1"/>
  <c r="AQ97" i="11"/>
  <c r="AP97" i="11"/>
  <c r="AO97" i="11"/>
  <c r="AN97" i="11"/>
  <c r="AM97" i="11"/>
  <c r="AL97" i="11"/>
  <c r="AK97" i="11"/>
  <c r="AJ97" i="11"/>
  <c r="BE102" i="11" s="1"/>
  <c r="CJ102" i="11" s="1"/>
  <c r="AI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CG96" i="11"/>
  <c r="CA96" i="11"/>
  <c r="BL96" i="11"/>
  <c r="BC96" i="11"/>
  <c r="BD96" i="11" s="1"/>
  <c r="BB96" i="11"/>
  <c r="BA96" i="11"/>
  <c r="AZ96" i="11"/>
  <c r="AY96" i="11"/>
  <c r="AX96" i="11"/>
  <c r="AW96" i="11"/>
  <c r="AV96" i="11"/>
  <c r="AU96" i="11"/>
  <c r="AT96" i="11"/>
  <c r="BX100" i="11" s="1"/>
  <c r="AR96" i="11"/>
  <c r="AS96" i="11" s="1"/>
  <c r="AQ96" i="11"/>
  <c r="AP96" i="11"/>
  <c r="AO96" i="11"/>
  <c r="AN96" i="11"/>
  <c r="AM96" i="11"/>
  <c r="AL96" i="11"/>
  <c r="AK96" i="11"/>
  <c r="AJ96" i="11"/>
  <c r="AI96" i="11"/>
  <c r="CD96" i="11" s="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BL90" i="11"/>
  <c r="BC90" i="11"/>
  <c r="BD90" i="11" s="1"/>
  <c r="BB90" i="11"/>
  <c r="BA90" i="11"/>
  <c r="AZ90" i="11"/>
  <c r="AY90" i="11"/>
  <c r="AX90" i="11"/>
  <c r="AW90" i="11"/>
  <c r="AV90" i="11"/>
  <c r="AU90" i="11"/>
  <c r="AT90" i="11"/>
  <c r="AR90" i="11"/>
  <c r="AS90" i="11" s="1"/>
  <c r="AQ90" i="11"/>
  <c r="AP90" i="11"/>
  <c r="AO90" i="11"/>
  <c r="AN90" i="11"/>
  <c r="AM90" i="11"/>
  <c r="AL90" i="11"/>
  <c r="AK90" i="11"/>
  <c r="AJ90" i="11"/>
  <c r="AI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CG89" i="11"/>
  <c r="CA89" i="11"/>
  <c r="BX89" i="11"/>
  <c r="BL89" i="11"/>
  <c r="BC89" i="11"/>
  <c r="BD89" i="11" s="1"/>
  <c r="BB89" i="11"/>
  <c r="BA89" i="11"/>
  <c r="AZ89" i="11"/>
  <c r="AY89" i="11"/>
  <c r="AX89" i="11"/>
  <c r="AW89" i="11"/>
  <c r="AV89" i="11"/>
  <c r="AU89" i="11"/>
  <c r="AT89" i="11"/>
  <c r="AR89" i="11"/>
  <c r="AS89" i="11" s="1"/>
  <c r="AQ89" i="11"/>
  <c r="AP89" i="11"/>
  <c r="AO89" i="11"/>
  <c r="AN89" i="11"/>
  <c r="AM89" i="11"/>
  <c r="AL89" i="11"/>
  <c r="AK89" i="11"/>
  <c r="AJ89" i="11"/>
  <c r="AI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CC88" i="11"/>
  <c r="BL88" i="11"/>
  <c r="BC88" i="11"/>
  <c r="BD88" i="11" s="1"/>
  <c r="BB88" i="11"/>
  <c r="BA88" i="11"/>
  <c r="AZ88" i="11"/>
  <c r="AY88" i="11"/>
  <c r="AX88" i="11"/>
  <c r="AW88" i="11"/>
  <c r="AV88" i="11"/>
  <c r="AU88" i="11"/>
  <c r="AT88" i="11"/>
  <c r="AR88" i="11"/>
  <c r="AS88" i="11" s="1"/>
  <c r="AQ88" i="11"/>
  <c r="AP88" i="11"/>
  <c r="AO88" i="11"/>
  <c r="AN88" i="11"/>
  <c r="AM88" i="11"/>
  <c r="AL88" i="11"/>
  <c r="AK88" i="11"/>
  <c r="AJ88" i="11"/>
  <c r="AI88" i="11"/>
  <c r="CC92" i="11" s="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CG87" i="11"/>
  <c r="CD87" i="11"/>
  <c r="BX87" i="11"/>
  <c r="BL87" i="11"/>
  <c r="BC87" i="11"/>
  <c r="BD87" i="11" s="1"/>
  <c r="BB87" i="11"/>
  <c r="BA87" i="11"/>
  <c r="AZ87" i="11"/>
  <c r="AY87" i="11"/>
  <c r="AX87" i="11"/>
  <c r="AW87" i="11"/>
  <c r="AV87" i="11"/>
  <c r="AU87" i="11"/>
  <c r="AT87" i="11"/>
  <c r="AR87" i="11"/>
  <c r="AS87" i="11" s="1"/>
  <c r="AQ87" i="11"/>
  <c r="AP87" i="11"/>
  <c r="AO87" i="11"/>
  <c r="AN87" i="11"/>
  <c r="AM87" i="11"/>
  <c r="AL87" i="11"/>
  <c r="AK87" i="11"/>
  <c r="AJ87" i="11"/>
  <c r="AI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BL86" i="11"/>
  <c r="BI86" i="11"/>
  <c r="BI87" i="11" s="1"/>
  <c r="BI88" i="11" s="1"/>
  <c r="BI89" i="11" s="1"/>
  <c r="BI90" i="11" s="1"/>
  <c r="BC86" i="11"/>
  <c r="BD86" i="11" s="1"/>
  <c r="BB86" i="11"/>
  <c r="BA86" i="11"/>
  <c r="AZ86" i="11"/>
  <c r="AY86" i="11"/>
  <c r="AX86" i="11"/>
  <c r="AW86" i="11"/>
  <c r="AV86" i="11"/>
  <c r="AU86" i="11"/>
  <c r="AT86" i="11"/>
  <c r="AR86" i="11"/>
  <c r="AS86" i="11" s="1"/>
  <c r="AQ86" i="11"/>
  <c r="AP86" i="11"/>
  <c r="AO86" i="11"/>
  <c r="AN86" i="11"/>
  <c r="AM86" i="11"/>
  <c r="AL86" i="11"/>
  <c r="AK86" i="11"/>
  <c r="AJ86" i="11"/>
  <c r="BE91" i="11" s="1"/>
  <c r="AI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CG85" i="11"/>
  <c r="CD85" i="11"/>
  <c r="CA85" i="11"/>
  <c r="BL85" i="11"/>
  <c r="BC85" i="11"/>
  <c r="BD85" i="11" s="1"/>
  <c r="BB85" i="11"/>
  <c r="BA85" i="11"/>
  <c r="AZ85" i="11"/>
  <c r="AY85" i="11"/>
  <c r="AX85" i="11"/>
  <c r="AW85" i="11"/>
  <c r="AV85" i="11"/>
  <c r="AU85" i="11"/>
  <c r="AT85" i="11"/>
  <c r="AR85" i="11"/>
  <c r="AS85" i="11" s="1"/>
  <c r="AQ85" i="11"/>
  <c r="AP85" i="11"/>
  <c r="AO85" i="11"/>
  <c r="AN85" i="11"/>
  <c r="AM85" i="11"/>
  <c r="AL85" i="11"/>
  <c r="AK85" i="11"/>
  <c r="AJ85" i="11"/>
  <c r="AI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BL79" i="11"/>
  <c r="BC79" i="11"/>
  <c r="BD79" i="11" s="1"/>
  <c r="BB79" i="11"/>
  <c r="BA79" i="11"/>
  <c r="AZ79" i="11"/>
  <c r="AY79" i="11"/>
  <c r="AX79" i="11"/>
  <c r="AW79" i="11"/>
  <c r="AV79" i="11"/>
  <c r="AU79" i="11"/>
  <c r="AT79" i="11"/>
  <c r="CA78" i="11" s="1"/>
  <c r="AR79" i="11"/>
  <c r="AS79" i="11" s="1"/>
  <c r="AQ79" i="11"/>
  <c r="AP79" i="11"/>
  <c r="AO79" i="11"/>
  <c r="AN79" i="11"/>
  <c r="AM79" i="11"/>
  <c r="AL79" i="11"/>
  <c r="AK79" i="11"/>
  <c r="AJ79" i="11"/>
  <c r="AI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BL78" i="11"/>
  <c r="BC78" i="11"/>
  <c r="BD78" i="11" s="1"/>
  <c r="BB78" i="11"/>
  <c r="BA78" i="11"/>
  <c r="AZ78" i="11"/>
  <c r="AY78" i="11"/>
  <c r="AX78" i="11"/>
  <c r="AW78" i="11"/>
  <c r="AV78" i="11"/>
  <c r="AU78" i="11"/>
  <c r="AT78" i="11"/>
  <c r="BX80" i="11" s="1"/>
  <c r="AR78" i="11"/>
  <c r="AS78" i="11" s="1"/>
  <c r="AQ78" i="11"/>
  <c r="AP78" i="11"/>
  <c r="AO78" i="11"/>
  <c r="AN78" i="11"/>
  <c r="AM78" i="11"/>
  <c r="AL78" i="11"/>
  <c r="AK78" i="11"/>
  <c r="AJ78" i="11"/>
  <c r="AI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BL77" i="11"/>
  <c r="BC77" i="11"/>
  <c r="BD77" i="11" s="1"/>
  <c r="BB77" i="11"/>
  <c r="BA77" i="11"/>
  <c r="AZ77" i="11"/>
  <c r="AY77" i="11"/>
  <c r="AX77" i="11"/>
  <c r="AW77" i="11"/>
  <c r="AV77" i="11"/>
  <c r="AU77" i="11"/>
  <c r="AT77" i="11"/>
  <c r="CD80" i="11" s="1"/>
  <c r="AR77" i="11"/>
  <c r="AS77" i="11" s="1"/>
  <c r="AQ77" i="11"/>
  <c r="AP77" i="11"/>
  <c r="AO77" i="11"/>
  <c r="AN77" i="11"/>
  <c r="AM77" i="11"/>
  <c r="AL77" i="11"/>
  <c r="AK77" i="11"/>
  <c r="AJ77" i="11"/>
  <c r="AI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BL76" i="11"/>
  <c r="BC76" i="11"/>
  <c r="BD76" i="11" s="1"/>
  <c r="BB76" i="11"/>
  <c r="BA76" i="11"/>
  <c r="AZ76" i="11"/>
  <c r="AY76" i="11"/>
  <c r="AX76" i="11"/>
  <c r="AW76" i="11"/>
  <c r="AV76" i="11"/>
  <c r="AU76" i="11"/>
  <c r="AT76" i="11"/>
  <c r="BX76" i="11" s="1"/>
  <c r="AR76" i="11"/>
  <c r="AS76" i="11" s="1"/>
  <c r="AQ76" i="11"/>
  <c r="AP76" i="11"/>
  <c r="AO76" i="11"/>
  <c r="AN76" i="11"/>
  <c r="AM76" i="11"/>
  <c r="AL76" i="11"/>
  <c r="AK76" i="11"/>
  <c r="AJ76" i="11"/>
  <c r="AI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BL75" i="11"/>
  <c r="BI75" i="11"/>
  <c r="BI76" i="11" s="1"/>
  <c r="BI77" i="11" s="1"/>
  <c r="BI78" i="11" s="1"/>
  <c r="BI79" i="11" s="1"/>
  <c r="BC75" i="11"/>
  <c r="BD75" i="11" s="1"/>
  <c r="BB75" i="11"/>
  <c r="BA75" i="11"/>
  <c r="AZ75" i="11"/>
  <c r="AY75" i="11"/>
  <c r="AX75" i="11"/>
  <c r="AW75" i="11"/>
  <c r="AV75" i="11"/>
  <c r="AU75" i="11"/>
  <c r="AT75" i="11"/>
  <c r="CA80" i="11" s="1"/>
  <c r="AR75" i="11"/>
  <c r="AS75" i="11" s="1"/>
  <c r="AQ75" i="11"/>
  <c r="AP75" i="11"/>
  <c r="AO75" i="11"/>
  <c r="AN75" i="11"/>
  <c r="AM75" i="11"/>
  <c r="AL75" i="11"/>
  <c r="AK75" i="11"/>
  <c r="AJ75" i="11"/>
  <c r="AI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BL74" i="11"/>
  <c r="BC74" i="11"/>
  <c r="BD74" i="11" s="1"/>
  <c r="BB74" i="11"/>
  <c r="BA74" i="11"/>
  <c r="AZ74" i="11"/>
  <c r="AY74" i="11"/>
  <c r="AX74" i="11"/>
  <c r="AW74" i="11"/>
  <c r="AV74" i="11"/>
  <c r="AU74" i="11"/>
  <c r="AT74" i="11"/>
  <c r="BX78" i="11" s="1"/>
  <c r="AR74" i="11"/>
  <c r="AS74" i="11" s="1"/>
  <c r="AQ74" i="11"/>
  <c r="AP74" i="11"/>
  <c r="AO74" i="11"/>
  <c r="AN74" i="11"/>
  <c r="AM74" i="11"/>
  <c r="AL74" i="11"/>
  <c r="AK74" i="11"/>
  <c r="AJ74" i="11"/>
  <c r="AI74" i="11"/>
  <c r="CD74" i="11" s="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3" i="11"/>
  <c r="R84" i="11" s="1"/>
  <c r="A73" i="11"/>
  <c r="C73" i="11" s="1"/>
  <c r="CD69" i="11"/>
  <c r="CA69" i="11"/>
  <c r="BX69" i="11"/>
  <c r="BL68" i="11"/>
  <c r="BC68" i="11"/>
  <c r="BD68" i="11" s="1"/>
  <c r="BB68" i="11"/>
  <c r="BA68" i="11"/>
  <c r="AZ68" i="11"/>
  <c r="AY68" i="11"/>
  <c r="AX68" i="11"/>
  <c r="AW68" i="11"/>
  <c r="AV68" i="11"/>
  <c r="AU68" i="11"/>
  <c r="AT68" i="11"/>
  <c r="AR68" i="11"/>
  <c r="AS68" i="11" s="1"/>
  <c r="AQ68" i="11"/>
  <c r="AP68" i="11"/>
  <c r="AO68" i="11"/>
  <c r="AN68" i="11"/>
  <c r="AM68" i="11"/>
  <c r="AL68" i="11"/>
  <c r="AK68" i="11"/>
  <c r="AJ68" i="11"/>
  <c r="AI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CG67" i="11"/>
  <c r="CA67" i="11"/>
  <c r="BL67" i="11"/>
  <c r="BC67" i="11"/>
  <c r="BD67" i="11" s="1"/>
  <c r="BB67" i="11"/>
  <c r="BA67" i="11"/>
  <c r="AZ67" i="11"/>
  <c r="AY67" i="11"/>
  <c r="AX67" i="11"/>
  <c r="AW67" i="11"/>
  <c r="AV67" i="11"/>
  <c r="AU67" i="11"/>
  <c r="AT67" i="11"/>
  <c r="AR67" i="11"/>
  <c r="AS67" i="11" s="1"/>
  <c r="AQ67" i="11"/>
  <c r="AP67" i="11"/>
  <c r="AO67" i="11"/>
  <c r="AN67" i="11"/>
  <c r="AM67" i="11"/>
  <c r="AL67" i="11"/>
  <c r="AK67" i="11"/>
  <c r="AJ67" i="11"/>
  <c r="AI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BL66" i="11"/>
  <c r="BC66" i="11"/>
  <c r="BD66" i="11" s="1"/>
  <c r="BB66" i="11"/>
  <c r="BA66" i="11"/>
  <c r="AZ66" i="11"/>
  <c r="AY66" i="11"/>
  <c r="AX66" i="11"/>
  <c r="AW66" i="11"/>
  <c r="AV66" i="11"/>
  <c r="AU66" i="11"/>
  <c r="AT66" i="11"/>
  <c r="AR66" i="11"/>
  <c r="AS66" i="11" s="1"/>
  <c r="AQ66" i="11"/>
  <c r="AP66" i="11"/>
  <c r="AO66" i="11"/>
  <c r="AN66" i="11"/>
  <c r="AM66" i="11"/>
  <c r="AL66" i="11"/>
  <c r="AK66" i="11"/>
  <c r="AJ66" i="11"/>
  <c r="AI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B66" i="11"/>
  <c r="BH67" i="11" s="1"/>
  <c r="CG65" i="11"/>
  <c r="CD65" i="11"/>
  <c r="BX65" i="11"/>
  <c r="BL65" i="11"/>
  <c r="BC65" i="11"/>
  <c r="BD65" i="11" s="1"/>
  <c r="BB65" i="11"/>
  <c r="BA65" i="11"/>
  <c r="AZ65" i="11"/>
  <c r="AY65" i="11"/>
  <c r="AX65" i="11"/>
  <c r="AW65" i="11"/>
  <c r="AV65" i="11"/>
  <c r="AU65" i="11"/>
  <c r="AT65" i="11"/>
  <c r="AR65" i="11"/>
  <c r="AS65" i="11" s="1"/>
  <c r="AQ65" i="11"/>
  <c r="AP65" i="11"/>
  <c r="AO65" i="11"/>
  <c r="AN65" i="11"/>
  <c r="AM65" i="11"/>
  <c r="AL65" i="11"/>
  <c r="AK65" i="11"/>
  <c r="AJ65" i="11"/>
  <c r="AI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B65" i="11"/>
  <c r="BH63" i="11" s="1"/>
  <c r="BL64" i="11"/>
  <c r="BI64" i="11"/>
  <c r="BI65" i="11" s="1"/>
  <c r="BI66" i="11" s="1"/>
  <c r="BI67" i="11" s="1"/>
  <c r="BI68" i="11" s="1"/>
  <c r="BC64" i="11"/>
  <c r="BD64" i="11" s="1"/>
  <c r="BB64" i="11"/>
  <c r="BA64" i="11"/>
  <c r="AZ64" i="11"/>
  <c r="AY64" i="11"/>
  <c r="AX64" i="11"/>
  <c r="AW64" i="11"/>
  <c r="AV64" i="11"/>
  <c r="AU64" i="11"/>
  <c r="AT64" i="11"/>
  <c r="AR64" i="11"/>
  <c r="AS64" i="11" s="1"/>
  <c r="AQ64" i="11"/>
  <c r="AP64" i="11"/>
  <c r="AO64" i="11"/>
  <c r="AN64" i="11"/>
  <c r="AM64" i="11"/>
  <c r="AL64" i="11"/>
  <c r="AK64" i="11"/>
  <c r="AJ64" i="11"/>
  <c r="AI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B64" i="11"/>
  <c r="CG63" i="11"/>
  <c r="CA63" i="11"/>
  <c r="BL63" i="11"/>
  <c r="BJ63" i="11"/>
  <c r="BJ64" i="11" s="1"/>
  <c r="BJ65" i="11" s="1"/>
  <c r="BJ66" i="11" s="1"/>
  <c r="BJ67" i="11" s="1"/>
  <c r="BJ68" i="11" s="1"/>
  <c r="BJ74" i="11" s="1"/>
  <c r="BJ75" i="11" s="1"/>
  <c r="BJ76" i="11" s="1"/>
  <c r="BJ77" i="11" s="1"/>
  <c r="BJ78" i="11" s="1"/>
  <c r="BJ79" i="11" s="1"/>
  <c r="BJ85" i="11" s="1"/>
  <c r="BJ86" i="11" s="1"/>
  <c r="BJ87" i="11" s="1"/>
  <c r="BJ88" i="11" s="1"/>
  <c r="BJ89" i="11" s="1"/>
  <c r="BJ90" i="11" s="1"/>
  <c r="BJ96" i="11" s="1"/>
  <c r="BJ97" i="11" s="1"/>
  <c r="BJ98" i="11" s="1"/>
  <c r="BJ99" i="11" s="1"/>
  <c r="BJ100" i="11" s="1"/>
  <c r="BJ101" i="11" s="1"/>
  <c r="BC63" i="11"/>
  <c r="BD63" i="11" s="1"/>
  <c r="BB63" i="11"/>
  <c r="BA63" i="11"/>
  <c r="AZ63" i="11"/>
  <c r="AY63" i="11"/>
  <c r="AX63" i="11"/>
  <c r="AW63" i="11"/>
  <c r="AV63" i="11"/>
  <c r="AU63" i="11"/>
  <c r="AT63" i="11"/>
  <c r="BX67" i="11" s="1"/>
  <c r="AR63" i="11"/>
  <c r="AS63" i="11" s="1"/>
  <c r="AQ63" i="11"/>
  <c r="AP63" i="11"/>
  <c r="AO63" i="11"/>
  <c r="AN63" i="11"/>
  <c r="AM63" i="11"/>
  <c r="AL63" i="11"/>
  <c r="AK63" i="11"/>
  <c r="AJ63" i="11"/>
  <c r="AI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B63" i="11"/>
  <c r="C62" i="11"/>
  <c r="BT47" i="11"/>
  <c r="BS47" i="11"/>
  <c r="BR47" i="11"/>
  <c r="BU47" i="11" s="1"/>
  <c r="CD46" i="11"/>
  <c r="CA46" i="11"/>
  <c r="BX46" i="11"/>
  <c r="BS46" i="11"/>
  <c r="BT45" i="11"/>
  <c r="BS45" i="11"/>
  <c r="BR45" i="11"/>
  <c r="BU45" i="11" s="1"/>
  <c r="BL45" i="11"/>
  <c r="BC45" i="11"/>
  <c r="BD45" i="11" s="1"/>
  <c r="BB45" i="11"/>
  <c r="BA45" i="11"/>
  <c r="AZ45" i="11"/>
  <c r="AY45" i="11"/>
  <c r="AX45" i="11"/>
  <c r="AW45" i="11"/>
  <c r="AV45" i="11"/>
  <c r="AU45" i="11"/>
  <c r="AT45" i="11"/>
  <c r="AR45" i="11"/>
  <c r="AS45" i="11" s="1"/>
  <c r="AQ45" i="11"/>
  <c r="AP45" i="11"/>
  <c r="AO45" i="11"/>
  <c r="AN45" i="11"/>
  <c r="AM45" i="11"/>
  <c r="AL45" i="11"/>
  <c r="AK45" i="11"/>
  <c r="AJ45" i="11"/>
  <c r="AI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CG44" i="11"/>
  <c r="CA44" i="11"/>
  <c r="BX44" i="11"/>
  <c r="BS44" i="11"/>
  <c r="BL44" i="11"/>
  <c r="BC44" i="11"/>
  <c r="BD44" i="11" s="1"/>
  <c r="BB44" i="11"/>
  <c r="BA44" i="11"/>
  <c r="AZ44" i="11"/>
  <c r="AY44" i="11"/>
  <c r="AX44" i="11"/>
  <c r="AW44" i="11"/>
  <c r="AV44" i="11"/>
  <c r="AU44" i="11"/>
  <c r="AT44" i="11"/>
  <c r="AR44" i="11"/>
  <c r="AS44" i="11" s="1"/>
  <c r="AQ44" i="11"/>
  <c r="AP44" i="11"/>
  <c r="AO44" i="11"/>
  <c r="AN44" i="11"/>
  <c r="AM44" i="11"/>
  <c r="AL44" i="11"/>
  <c r="AK44" i="11"/>
  <c r="AJ44" i="11"/>
  <c r="AI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BT43" i="11"/>
  <c r="BS43" i="11"/>
  <c r="BR43" i="11"/>
  <c r="BU43" i="11" s="1"/>
  <c r="BL43" i="11"/>
  <c r="BC43" i="11"/>
  <c r="BD43" i="11" s="1"/>
  <c r="BB43" i="11"/>
  <c r="BA43" i="11"/>
  <c r="AZ43" i="11"/>
  <c r="AY43" i="11"/>
  <c r="AX43" i="11"/>
  <c r="AW43" i="11"/>
  <c r="AV43" i="11"/>
  <c r="AU43" i="11"/>
  <c r="AT43" i="11"/>
  <c r="AR43" i="11"/>
  <c r="AS43" i="11" s="1"/>
  <c r="AQ43" i="11"/>
  <c r="AP43" i="11"/>
  <c r="AO43" i="11"/>
  <c r="AN43" i="11"/>
  <c r="AM43" i="11"/>
  <c r="AL43" i="11"/>
  <c r="AK43" i="11"/>
  <c r="AJ43" i="11"/>
  <c r="AI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CG42" i="11"/>
  <c r="CD42" i="11"/>
  <c r="BX42" i="11"/>
  <c r="BS42" i="11"/>
  <c r="BL42" i="11"/>
  <c r="BC42" i="11"/>
  <c r="BD42" i="11" s="1"/>
  <c r="BB42" i="11"/>
  <c r="BA42" i="11"/>
  <c r="AZ42" i="11"/>
  <c r="AY42" i="11"/>
  <c r="AX42" i="11"/>
  <c r="AW42" i="11"/>
  <c r="AV42" i="11"/>
  <c r="AU42" i="11"/>
  <c r="AT42" i="11"/>
  <c r="AR42" i="11"/>
  <c r="AS42" i="11" s="1"/>
  <c r="AQ42" i="11"/>
  <c r="AP42" i="11"/>
  <c r="AO42" i="11"/>
  <c r="AN42" i="11"/>
  <c r="AM42" i="11"/>
  <c r="AL42" i="11"/>
  <c r="AK42" i="11"/>
  <c r="AJ42" i="11"/>
  <c r="AI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CF41" i="11"/>
  <c r="BT41" i="11"/>
  <c r="BS41" i="11"/>
  <c r="BR41" i="11"/>
  <c r="BU41" i="11" s="1"/>
  <c r="BL41" i="11"/>
  <c r="BI41" i="11"/>
  <c r="BI42" i="11" s="1"/>
  <c r="BI43" i="11" s="1"/>
  <c r="BI44" i="11" s="1"/>
  <c r="BI45" i="11" s="1"/>
  <c r="BC41" i="11"/>
  <c r="BD41" i="11" s="1"/>
  <c r="BB41" i="11"/>
  <c r="BA41" i="11"/>
  <c r="AZ41" i="11"/>
  <c r="AY41" i="11"/>
  <c r="AX41" i="11"/>
  <c r="AW41" i="11"/>
  <c r="AV41" i="11"/>
  <c r="AU41" i="11"/>
  <c r="AT41" i="11"/>
  <c r="AR41" i="11"/>
  <c r="AS41" i="11" s="1"/>
  <c r="AQ41" i="11"/>
  <c r="AP41" i="11"/>
  <c r="AO41" i="11"/>
  <c r="AN41" i="11"/>
  <c r="AM41" i="11"/>
  <c r="AL41" i="11"/>
  <c r="AK41" i="11"/>
  <c r="AJ41" i="11"/>
  <c r="BE46" i="11" s="1"/>
  <c r="AI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CG40" i="11"/>
  <c r="CD40" i="11"/>
  <c r="CA40" i="11"/>
  <c r="BS40" i="11"/>
  <c r="BL40" i="11"/>
  <c r="BC40" i="11"/>
  <c r="BD40" i="11" s="1"/>
  <c r="BB40" i="11"/>
  <c r="BA40" i="11"/>
  <c r="AZ40" i="11"/>
  <c r="AY40" i="11"/>
  <c r="AX40" i="11"/>
  <c r="AW40" i="11"/>
  <c r="AV40" i="11"/>
  <c r="AU40" i="11"/>
  <c r="AT40" i="11"/>
  <c r="AR40" i="11"/>
  <c r="AS40" i="11" s="1"/>
  <c r="AQ40" i="11"/>
  <c r="AP40" i="11"/>
  <c r="AO40" i="11"/>
  <c r="AN40" i="11"/>
  <c r="AM40" i="11"/>
  <c r="AL40" i="11"/>
  <c r="AK40" i="11"/>
  <c r="AJ40" i="11"/>
  <c r="AI40" i="11"/>
  <c r="BW45" i="11" s="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BT36" i="11"/>
  <c r="BS36" i="11"/>
  <c r="BR36" i="11"/>
  <c r="BU36" i="11" s="1"/>
  <c r="CD35" i="11"/>
  <c r="CA35" i="11"/>
  <c r="BX35" i="11"/>
  <c r="BT35" i="11"/>
  <c r="BS35" i="11"/>
  <c r="BR35" i="11"/>
  <c r="BU35" i="11" s="1"/>
  <c r="BT34" i="11"/>
  <c r="BS34" i="11"/>
  <c r="BR34" i="11"/>
  <c r="BU34" i="11" s="1"/>
  <c r="BL34" i="11"/>
  <c r="BC34" i="11"/>
  <c r="BD34" i="11" s="1"/>
  <c r="BB34" i="11"/>
  <c r="BA34" i="11"/>
  <c r="AZ34" i="11"/>
  <c r="AY34" i="11"/>
  <c r="AX34" i="11"/>
  <c r="AW34" i="11"/>
  <c r="AV34" i="11"/>
  <c r="AU34" i="11"/>
  <c r="AT34" i="11"/>
  <c r="AR34" i="11"/>
  <c r="AS34" i="11" s="1"/>
  <c r="AQ34" i="11"/>
  <c r="AP34" i="11"/>
  <c r="AO34" i="11"/>
  <c r="AN34" i="11"/>
  <c r="AM34" i="11"/>
  <c r="AL34" i="11"/>
  <c r="AK34" i="11"/>
  <c r="AJ34" i="11"/>
  <c r="CC32" i="11" s="1"/>
  <c r="AI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CG33" i="11"/>
  <c r="CA33" i="11"/>
  <c r="BX33" i="11"/>
  <c r="BT33" i="11"/>
  <c r="BS33" i="11"/>
  <c r="BR33" i="11"/>
  <c r="BU33" i="11" s="1"/>
  <c r="BL33" i="11"/>
  <c r="BC33" i="11"/>
  <c r="BD33" i="11" s="1"/>
  <c r="BB33" i="11"/>
  <c r="BA33" i="11"/>
  <c r="AZ33" i="11"/>
  <c r="AY33" i="11"/>
  <c r="AX33" i="11"/>
  <c r="AW33" i="11"/>
  <c r="AV33" i="11"/>
  <c r="AU33" i="11"/>
  <c r="AT33" i="11"/>
  <c r="AR33" i="11"/>
  <c r="AS33" i="11" s="1"/>
  <c r="AQ33" i="11"/>
  <c r="AP33" i="11"/>
  <c r="AO33" i="11"/>
  <c r="AN33" i="11"/>
  <c r="AM33" i="11"/>
  <c r="AL33" i="11"/>
  <c r="AK33" i="11"/>
  <c r="AJ33" i="11"/>
  <c r="AI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BT32" i="11"/>
  <c r="BS32" i="11"/>
  <c r="BR32" i="11"/>
  <c r="BU32" i="11" s="1"/>
  <c r="BL32" i="11"/>
  <c r="BC32" i="11"/>
  <c r="BD32" i="11" s="1"/>
  <c r="BB32" i="11"/>
  <c r="BA32" i="11"/>
  <c r="AZ32" i="11"/>
  <c r="AY32" i="11"/>
  <c r="AX32" i="11"/>
  <c r="AW32" i="11"/>
  <c r="AV32" i="11"/>
  <c r="AU32" i="11"/>
  <c r="AT32" i="11"/>
  <c r="AR32" i="11"/>
  <c r="AS32" i="11" s="1"/>
  <c r="AQ32" i="11"/>
  <c r="AP32" i="11"/>
  <c r="AO32" i="11"/>
  <c r="AN32" i="11"/>
  <c r="AM32" i="11"/>
  <c r="AL32" i="11"/>
  <c r="AK32" i="11"/>
  <c r="AJ32" i="11"/>
  <c r="AI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CG31" i="11"/>
  <c r="CD31" i="11"/>
  <c r="BX31" i="11"/>
  <c r="BT31" i="11"/>
  <c r="BS31" i="11"/>
  <c r="BR31" i="11"/>
  <c r="BU31" i="11" s="1"/>
  <c r="BL31" i="11"/>
  <c r="BC31" i="11"/>
  <c r="BD31" i="11" s="1"/>
  <c r="BB31" i="11"/>
  <c r="BA31" i="11"/>
  <c r="AZ31" i="11"/>
  <c r="AY31" i="11"/>
  <c r="AX31" i="11"/>
  <c r="AW31" i="11"/>
  <c r="AV31" i="11"/>
  <c r="AU31" i="11"/>
  <c r="AT31" i="11"/>
  <c r="AR31" i="11"/>
  <c r="AS31" i="11" s="1"/>
  <c r="AQ31" i="11"/>
  <c r="AP31" i="11"/>
  <c r="AO31" i="11"/>
  <c r="AN31" i="11"/>
  <c r="AM31" i="11"/>
  <c r="AL31" i="11"/>
  <c r="AK31" i="11"/>
  <c r="AJ31" i="11"/>
  <c r="AI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BT30" i="11"/>
  <c r="BS30" i="11"/>
  <c r="BR30" i="11"/>
  <c r="BU30" i="11" s="1"/>
  <c r="BL30" i="11"/>
  <c r="BI30" i="11"/>
  <c r="BI31" i="11" s="1"/>
  <c r="BI32" i="11" s="1"/>
  <c r="BI33" i="11" s="1"/>
  <c r="BI34" i="11" s="1"/>
  <c r="BC30" i="11"/>
  <c r="BD30" i="11" s="1"/>
  <c r="BB30" i="11"/>
  <c r="BA30" i="11"/>
  <c r="AZ30" i="11"/>
  <c r="AY30" i="11"/>
  <c r="AX30" i="11"/>
  <c r="AW30" i="11"/>
  <c r="AV30" i="11"/>
  <c r="AU30" i="11"/>
  <c r="AT30" i="11"/>
  <c r="AR30" i="11"/>
  <c r="AS30" i="11" s="1"/>
  <c r="AQ30" i="11"/>
  <c r="AP30" i="11"/>
  <c r="AO30" i="11"/>
  <c r="AN30" i="11"/>
  <c r="AM30" i="11"/>
  <c r="AL30" i="11"/>
  <c r="AK30" i="11"/>
  <c r="AJ30" i="11"/>
  <c r="AI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CG29" i="11"/>
  <c r="CD29" i="11"/>
  <c r="CA29" i="11"/>
  <c r="BT29" i="11"/>
  <c r="BS29" i="11"/>
  <c r="BR29" i="11"/>
  <c r="BU29" i="11" s="1"/>
  <c r="BL29" i="11"/>
  <c r="BC29" i="11"/>
  <c r="BD29" i="11" s="1"/>
  <c r="BB29" i="11"/>
  <c r="BA29" i="11"/>
  <c r="AZ29" i="11"/>
  <c r="AY29" i="11"/>
  <c r="AX29" i="11"/>
  <c r="AW29" i="11"/>
  <c r="AV29" i="11"/>
  <c r="AU29" i="11"/>
  <c r="AT29" i="11"/>
  <c r="AR29" i="11"/>
  <c r="AS29" i="11" s="1"/>
  <c r="AQ29" i="11"/>
  <c r="AP29" i="11"/>
  <c r="AO29" i="11"/>
  <c r="AN29" i="11"/>
  <c r="AM29" i="11"/>
  <c r="AL29" i="11"/>
  <c r="AK29" i="11"/>
  <c r="AJ29" i="11"/>
  <c r="AI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CD24" i="11"/>
  <c r="CA24" i="11"/>
  <c r="BX24" i="11"/>
  <c r="BL23" i="11"/>
  <c r="BC23" i="11"/>
  <c r="BD23" i="11" s="1"/>
  <c r="BB23" i="11"/>
  <c r="BA23" i="11"/>
  <c r="AZ23" i="11"/>
  <c r="AY23" i="11"/>
  <c r="AX23" i="11"/>
  <c r="AW23" i="11"/>
  <c r="AV23" i="11"/>
  <c r="AU23" i="11"/>
  <c r="AT23" i="11"/>
  <c r="AR23" i="11"/>
  <c r="AS23" i="11" s="1"/>
  <c r="AQ23" i="11"/>
  <c r="AP23" i="11"/>
  <c r="AO23" i="11"/>
  <c r="AN23" i="11"/>
  <c r="AM23" i="11"/>
  <c r="AL23" i="11"/>
  <c r="AK23" i="11"/>
  <c r="AJ23" i="11"/>
  <c r="AI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CG22" i="11"/>
  <c r="CA22" i="11"/>
  <c r="BX22" i="11"/>
  <c r="BL22" i="11"/>
  <c r="BC22" i="11"/>
  <c r="BD22" i="11" s="1"/>
  <c r="BB22" i="11"/>
  <c r="BA22" i="11"/>
  <c r="AZ22" i="11"/>
  <c r="AY22" i="11"/>
  <c r="AX22" i="11"/>
  <c r="AW22" i="11"/>
  <c r="AV22" i="11"/>
  <c r="AU22" i="11"/>
  <c r="AT22" i="11"/>
  <c r="AR22" i="11"/>
  <c r="AS22" i="11" s="1"/>
  <c r="AQ22" i="11"/>
  <c r="AP22" i="11"/>
  <c r="AO22" i="11"/>
  <c r="AN22" i="11"/>
  <c r="AM22" i="11"/>
  <c r="AL22" i="11"/>
  <c r="AK22" i="11"/>
  <c r="AJ22" i="11"/>
  <c r="AI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BL21" i="11"/>
  <c r="BC21" i="11"/>
  <c r="BD21" i="11" s="1"/>
  <c r="BB21" i="11"/>
  <c r="BA21" i="11"/>
  <c r="AZ21" i="11"/>
  <c r="AY21" i="11"/>
  <c r="AX21" i="11"/>
  <c r="AW21" i="11"/>
  <c r="AV21" i="11"/>
  <c r="AU21" i="11"/>
  <c r="AT21" i="11"/>
  <c r="AR21" i="11"/>
  <c r="AS21" i="11" s="1"/>
  <c r="AQ21" i="11"/>
  <c r="AP21" i="11"/>
  <c r="AO21" i="11"/>
  <c r="AN21" i="11"/>
  <c r="AM21" i="11"/>
  <c r="AL21" i="11"/>
  <c r="AK21" i="11"/>
  <c r="AJ21" i="11"/>
  <c r="AI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CG20" i="11"/>
  <c r="CD20" i="11"/>
  <c r="BX20" i="11"/>
  <c r="BL20" i="11"/>
  <c r="BC20" i="11"/>
  <c r="BD20" i="11" s="1"/>
  <c r="BB20" i="11"/>
  <c r="BA20" i="11"/>
  <c r="AZ20" i="11"/>
  <c r="AY20" i="11"/>
  <c r="AX20" i="11"/>
  <c r="AW20" i="11"/>
  <c r="AV20" i="11"/>
  <c r="AU20" i="11"/>
  <c r="AT20" i="11"/>
  <c r="AR20" i="11"/>
  <c r="AS20" i="11" s="1"/>
  <c r="AQ20" i="11"/>
  <c r="AP20" i="11"/>
  <c r="AO20" i="11"/>
  <c r="AN20" i="11"/>
  <c r="AM20" i="11"/>
  <c r="AL20" i="11"/>
  <c r="AK20" i="11"/>
  <c r="AJ20" i="11"/>
  <c r="AI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CF19" i="11"/>
  <c r="BL19" i="11"/>
  <c r="BI19" i="11"/>
  <c r="BI20" i="11" s="1"/>
  <c r="BI21" i="11" s="1"/>
  <c r="BI22" i="11" s="1"/>
  <c r="BI23" i="11" s="1"/>
  <c r="BC19" i="11"/>
  <c r="BD19" i="11" s="1"/>
  <c r="BB19" i="11"/>
  <c r="BA19" i="11"/>
  <c r="AZ19" i="11"/>
  <c r="AY19" i="11"/>
  <c r="AX19" i="11"/>
  <c r="AW19" i="11"/>
  <c r="AV19" i="11"/>
  <c r="AU19" i="11"/>
  <c r="AT19" i="11"/>
  <c r="AR19" i="11"/>
  <c r="AS19" i="11" s="1"/>
  <c r="AQ19" i="11"/>
  <c r="AP19" i="11"/>
  <c r="AO19" i="11"/>
  <c r="AN19" i="11"/>
  <c r="AM19" i="11"/>
  <c r="AL19" i="11"/>
  <c r="AK19" i="11"/>
  <c r="AJ19" i="11"/>
  <c r="AI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CG18" i="11"/>
  <c r="CD18" i="11"/>
  <c r="CA18" i="11"/>
  <c r="BL18" i="11"/>
  <c r="BC18" i="11"/>
  <c r="BD18" i="11" s="1"/>
  <c r="BB18" i="11"/>
  <c r="BA18" i="11"/>
  <c r="AZ18" i="11"/>
  <c r="AY18" i="11"/>
  <c r="AX18" i="11"/>
  <c r="AW18" i="11"/>
  <c r="AV18" i="11"/>
  <c r="AU18" i="11"/>
  <c r="AT18" i="11"/>
  <c r="AR18" i="11"/>
  <c r="AS18" i="11" s="1"/>
  <c r="AQ18" i="11"/>
  <c r="AP18" i="11"/>
  <c r="AO18" i="11"/>
  <c r="AN18" i="11"/>
  <c r="AM18" i="11"/>
  <c r="AL18" i="11"/>
  <c r="AK18" i="11"/>
  <c r="AJ18" i="11"/>
  <c r="AI18" i="11"/>
  <c r="BE18" i="11" s="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7" i="11"/>
  <c r="B19" i="11" s="1"/>
  <c r="A17" i="11"/>
  <c r="C17" i="11" s="1"/>
  <c r="CD13" i="11"/>
  <c r="BX13" i="11"/>
  <c r="BL12" i="11"/>
  <c r="BC12" i="11"/>
  <c r="BD12" i="11" s="1"/>
  <c r="BB12" i="11"/>
  <c r="BA12" i="11"/>
  <c r="AZ12" i="11"/>
  <c r="AY12" i="11"/>
  <c r="AX12" i="11"/>
  <c r="AW12" i="11"/>
  <c r="AV12" i="11"/>
  <c r="AU12" i="11"/>
  <c r="AT12" i="11"/>
  <c r="AR12" i="11"/>
  <c r="AS12" i="11" s="1"/>
  <c r="AQ12" i="11"/>
  <c r="AP12" i="11"/>
  <c r="AO12" i="11"/>
  <c r="AN12" i="11"/>
  <c r="AM12" i="11"/>
  <c r="AL12" i="11"/>
  <c r="AK12" i="11"/>
  <c r="AJ12" i="11"/>
  <c r="AI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CG11" i="11"/>
  <c r="CA11" i="11"/>
  <c r="BL11" i="11"/>
  <c r="BC11" i="11"/>
  <c r="BD11" i="11" s="1"/>
  <c r="BB11" i="11"/>
  <c r="BA11" i="11"/>
  <c r="AZ11" i="11"/>
  <c r="AY11" i="11"/>
  <c r="AX11" i="11"/>
  <c r="AW11" i="11"/>
  <c r="AV11" i="11"/>
  <c r="AU11" i="11"/>
  <c r="AT11" i="11"/>
  <c r="AR11" i="11"/>
  <c r="AS11" i="11" s="1"/>
  <c r="AQ11" i="11"/>
  <c r="AP11" i="11"/>
  <c r="AO11" i="11"/>
  <c r="AN11" i="11"/>
  <c r="AM11" i="11"/>
  <c r="AL11" i="11"/>
  <c r="AK11" i="11"/>
  <c r="AJ11" i="11"/>
  <c r="AI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BL10" i="11"/>
  <c r="BC10" i="11"/>
  <c r="BD10" i="11" s="1"/>
  <c r="BB10" i="11"/>
  <c r="BA10" i="11"/>
  <c r="AZ10" i="11"/>
  <c r="AY10" i="11"/>
  <c r="AX10" i="11"/>
  <c r="AW10" i="11"/>
  <c r="AV10" i="11"/>
  <c r="AU10" i="11"/>
  <c r="AT10" i="11"/>
  <c r="AR10" i="11"/>
  <c r="AS10" i="11" s="1"/>
  <c r="AQ10" i="11"/>
  <c r="AP10" i="11"/>
  <c r="AO10" i="11"/>
  <c r="AN10" i="11"/>
  <c r="AM10" i="11"/>
  <c r="AL10" i="11"/>
  <c r="AK10" i="11"/>
  <c r="AJ10" i="11"/>
  <c r="AI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B10" i="11"/>
  <c r="BH10" i="11" s="1"/>
  <c r="CD9" i="11"/>
  <c r="BX9" i="11"/>
  <c r="BL9" i="11"/>
  <c r="BC9" i="11"/>
  <c r="BD9" i="11" s="1"/>
  <c r="BB9" i="11"/>
  <c r="BA9" i="11"/>
  <c r="AZ9" i="11"/>
  <c r="AY9" i="11"/>
  <c r="AX9" i="11"/>
  <c r="AW9" i="11"/>
  <c r="AV9" i="11"/>
  <c r="AU9" i="11"/>
  <c r="AT9" i="11"/>
  <c r="AR9" i="11"/>
  <c r="AS9" i="11" s="1"/>
  <c r="AQ9" i="11"/>
  <c r="AP9" i="11"/>
  <c r="AO9" i="11"/>
  <c r="AN9" i="11"/>
  <c r="AM9" i="11"/>
  <c r="AL9" i="11"/>
  <c r="AK9" i="11"/>
  <c r="AJ9" i="11"/>
  <c r="AI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B9" i="11"/>
  <c r="BH12" i="11" s="1"/>
  <c r="BL8" i="11"/>
  <c r="BI8" i="11"/>
  <c r="BI9" i="11" s="1"/>
  <c r="BI10" i="11" s="1"/>
  <c r="BI11" i="11" s="1"/>
  <c r="BI12" i="11" s="1"/>
  <c r="BH8" i="11"/>
  <c r="BC8" i="11"/>
  <c r="BD8" i="11" s="1"/>
  <c r="BB8" i="11"/>
  <c r="BA8" i="11"/>
  <c r="AZ8" i="11"/>
  <c r="AY8" i="11"/>
  <c r="AX8" i="11"/>
  <c r="AW8" i="11"/>
  <c r="AV8" i="11"/>
  <c r="AU8" i="11"/>
  <c r="AT8" i="11"/>
  <c r="CA13" i="11" s="1"/>
  <c r="AR8" i="11"/>
  <c r="AS8" i="11" s="1"/>
  <c r="AQ8" i="11"/>
  <c r="AP8" i="11"/>
  <c r="AO8" i="11"/>
  <c r="AN8" i="11"/>
  <c r="AM8" i="11"/>
  <c r="AL8" i="11"/>
  <c r="AK8" i="11"/>
  <c r="AJ8" i="11"/>
  <c r="AI8" i="11"/>
  <c r="CG9" i="11" s="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B8" i="11"/>
  <c r="BH9" i="11" s="1"/>
  <c r="CG7" i="11"/>
  <c r="CA7" i="11"/>
  <c r="BL7" i="11"/>
  <c r="BJ7" i="11"/>
  <c r="BJ8" i="11" s="1"/>
  <c r="BJ9" i="11" s="1"/>
  <c r="BJ10" i="11" s="1"/>
  <c r="BJ11" i="11" s="1"/>
  <c r="BJ12" i="11" s="1"/>
  <c r="BJ18" i="11" s="1"/>
  <c r="BJ19" i="11" s="1"/>
  <c r="BJ20" i="11" s="1"/>
  <c r="BJ21" i="11" s="1"/>
  <c r="BJ22" i="11" s="1"/>
  <c r="BJ23" i="11" s="1"/>
  <c r="BJ29" i="11" s="1"/>
  <c r="BJ30" i="11" s="1"/>
  <c r="BJ31" i="11" s="1"/>
  <c r="BJ32" i="11" s="1"/>
  <c r="BJ33" i="11" s="1"/>
  <c r="BJ34" i="11" s="1"/>
  <c r="BJ40" i="11" s="1"/>
  <c r="BJ41" i="11" s="1"/>
  <c r="BJ42" i="11" s="1"/>
  <c r="BJ43" i="11" s="1"/>
  <c r="BJ44" i="11" s="1"/>
  <c r="BJ45" i="11" s="1"/>
  <c r="BC7" i="11"/>
  <c r="BD7" i="11" s="1"/>
  <c r="BB7" i="11"/>
  <c r="BA7" i="11"/>
  <c r="AZ7" i="11"/>
  <c r="AY7" i="11"/>
  <c r="AX7" i="11"/>
  <c r="AW7" i="11"/>
  <c r="AV7" i="11"/>
  <c r="AU7" i="11"/>
  <c r="AT7" i="11"/>
  <c r="BX11" i="11" s="1"/>
  <c r="AR7" i="11"/>
  <c r="AS7" i="11" s="1"/>
  <c r="AQ7" i="11"/>
  <c r="AP7" i="11"/>
  <c r="AO7" i="11"/>
  <c r="AN7" i="11"/>
  <c r="AM7" i="11"/>
  <c r="AL7" i="11"/>
  <c r="AK7" i="11"/>
  <c r="AJ7" i="11"/>
  <c r="AI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B7" i="11"/>
  <c r="BV13" i="11" s="1"/>
  <c r="C6" i="11"/>
  <c r="CL2" i="11"/>
  <c r="BP2" i="11"/>
  <c r="BL1" i="11"/>
  <c r="CC10" i="11" l="1"/>
  <c r="BW25" i="11"/>
  <c r="BZ30" i="11"/>
  <c r="BE63" i="11"/>
  <c r="BE89" i="11"/>
  <c r="CJ89" i="11" s="1"/>
  <c r="BZ97" i="11"/>
  <c r="BZ14" i="11"/>
  <c r="BW14" i="11"/>
  <c r="CC21" i="11"/>
  <c r="BW12" i="11"/>
  <c r="BW77" i="11"/>
  <c r="BW81" i="11"/>
  <c r="BG11" i="11"/>
  <c r="CC30" i="11"/>
  <c r="BF91" i="11"/>
  <c r="CL91" i="11" s="1"/>
  <c r="CJ91" i="11"/>
  <c r="BW10" i="11"/>
  <c r="BZ12" i="11"/>
  <c r="BG12" i="11"/>
  <c r="CC19" i="11"/>
  <c r="CF86" i="11"/>
  <c r="BZ90" i="11"/>
  <c r="BW103" i="11"/>
  <c r="BZ79" i="11"/>
  <c r="BW90" i="11"/>
  <c r="CC103" i="11"/>
  <c r="BZ101" i="11"/>
  <c r="CC25" i="11"/>
  <c r="CF30" i="11"/>
  <c r="BZ34" i="11"/>
  <c r="BW70" i="11"/>
  <c r="CC77" i="11"/>
  <c r="BH66" i="11"/>
  <c r="CF79" i="11"/>
  <c r="CD76" i="11"/>
  <c r="CG78" i="11"/>
  <c r="BW47" i="11"/>
  <c r="BE65" i="11"/>
  <c r="CF10" i="11"/>
  <c r="CG74" i="11"/>
  <c r="BZ81" i="11"/>
  <c r="BE35" i="11"/>
  <c r="CJ35" i="11" s="1"/>
  <c r="CD63" i="11"/>
  <c r="B74" i="11"/>
  <c r="BG76" i="11" s="1"/>
  <c r="BE78" i="11"/>
  <c r="CJ78" i="11" s="1"/>
  <c r="CF75" i="11"/>
  <c r="BE7" i="11"/>
  <c r="CJ7" i="11" s="1"/>
  <c r="BG7" i="11"/>
  <c r="BG8" i="11"/>
  <c r="BZ8" i="11"/>
  <c r="CC14" i="11"/>
  <c r="BE24" i="11"/>
  <c r="CJ24" i="11" s="1"/>
  <c r="BZ23" i="11"/>
  <c r="A28" i="11"/>
  <c r="C28" i="11" s="1"/>
  <c r="BW34" i="11"/>
  <c r="CC36" i="11"/>
  <c r="BW36" i="11"/>
  <c r="BE44" i="11"/>
  <c r="BF44" i="11" s="1"/>
  <c r="CL44" i="11" s="1"/>
  <c r="BE40" i="11"/>
  <c r="BE69" i="11"/>
  <c r="BF69" i="11" s="1"/>
  <c r="CL69" i="11" s="1"/>
  <c r="BH64" i="11"/>
  <c r="CF64" i="11"/>
  <c r="B75" i="11"/>
  <c r="BE80" i="11"/>
  <c r="CJ80" i="11" s="1"/>
  <c r="CC81" i="11"/>
  <c r="CF90" i="11"/>
  <c r="BW92" i="11"/>
  <c r="CC99" i="11"/>
  <c r="BW101" i="11"/>
  <c r="BE100" i="11"/>
  <c r="CJ100" i="11" s="1"/>
  <c r="CJ46" i="11"/>
  <c r="BF46" i="11"/>
  <c r="CL46" i="11" s="1"/>
  <c r="BG23" i="11"/>
  <c r="BH20" i="11"/>
  <c r="BG19" i="11"/>
  <c r="CF12" i="11"/>
  <c r="CJ18" i="11"/>
  <c r="BF18" i="11"/>
  <c r="BW23" i="11"/>
  <c r="CJ44" i="11"/>
  <c r="BG10" i="11"/>
  <c r="BE11" i="11"/>
  <c r="BE29" i="11"/>
  <c r="A39" i="11"/>
  <c r="C39" i="11" s="1"/>
  <c r="CJ40" i="11"/>
  <c r="BF40" i="11"/>
  <c r="CC41" i="11"/>
  <c r="BZ41" i="11"/>
  <c r="BW43" i="11"/>
  <c r="BG68" i="11"/>
  <c r="BH65" i="11"/>
  <c r="BG64" i="11"/>
  <c r="BE9" i="11"/>
  <c r="BH11" i="11"/>
  <c r="CC8" i="11"/>
  <c r="AR6" i="11"/>
  <c r="BH7" i="11"/>
  <c r="CD7" i="11"/>
  <c r="BE13" i="11"/>
  <c r="CF8" i="11"/>
  <c r="BG9" i="11"/>
  <c r="BZ19" i="11"/>
  <c r="BW21" i="11"/>
  <c r="BZ36" i="11"/>
  <c r="BW32" i="11"/>
  <c r="BF35" i="11"/>
  <c r="CL35" i="11" s="1"/>
  <c r="BE42" i="11"/>
  <c r="BZ47" i="11"/>
  <c r="BE67" i="11"/>
  <c r="CF68" i="11"/>
  <c r="CC70" i="11"/>
  <c r="BZ86" i="11"/>
  <c r="BW88" i="11"/>
  <c r="R28" i="11"/>
  <c r="B21" i="11"/>
  <c r="B18" i="11"/>
  <c r="BZ25" i="11"/>
  <c r="CF21" i="11"/>
  <c r="BE20" i="11"/>
  <c r="B20" i="11"/>
  <c r="BE22" i="11"/>
  <c r="CF23" i="11"/>
  <c r="BE33" i="11"/>
  <c r="CF34" i="11"/>
  <c r="CF43" i="11"/>
  <c r="BZ45" i="11"/>
  <c r="CC43" i="11"/>
  <c r="BG65" i="11"/>
  <c r="BG63" i="11"/>
  <c r="BV69" i="11"/>
  <c r="BG67" i="11"/>
  <c r="AR62" i="11"/>
  <c r="CA74" i="11"/>
  <c r="BZ75" i="11"/>
  <c r="CJ63" i="11"/>
  <c r="BF63" i="11"/>
  <c r="R95" i="11"/>
  <c r="B88" i="11"/>
  <c r="B87" i="11"/>
  <c r="BE31" i="11"/>
  <c r="CF32" i="11"/>
  <c r="BW66" i="11"/>
  <c r="BZ64" i="11"/>
  <c r="CC75" i="11"/>
  <c r="BG79" i="11"/>
  <c r="BH76" i="11"/>
  <c r="BG75" i="11"/>
  <c r="CC86" i="11"/>
  <c r="BZ92" i="11"/>
  <c r="CC97" i="11"/>
  <c r="BZ103" i="11"/>
  <c r="CF45" i="11"/>
  <c r="CC47" i="11"/>
  <c r="BW68" i="11"/>
  <c r="BZ70" i="11"/>
  <c r="BH68" i="11"/>
  <c r="BG66" i="11"/>
  <c r="CC66" i="11"/>
  <c r="BZ68" i="11"/>
  <c r="BG74" i="11"/>
  <c r="BW79" i="11"/>
  <c r="B85" i="11"/>
  <c r="B86" i="11"/>
  <c r="BF89" i="11"/>
  <c r="CL89" i="11" s="1"/>
  <c r="BW99" i="11"/>
  <c r="BF102" i="11"/>
  <c r="CL102" i="11" s="1"/>
  <c r="CF66" i="11"/>
  <c r="BE74" i="11"/>
  <c r="B76" i="11"/>
  <c r="A84" i="11"/>
  <c r="BE85" i="11"/>
  <c r="BE96" i="11"/>
  <c r="CC64" i="11"/>
  <c r="BE76" i="11"/>
  <c r="B77" i="11"/>
  <c r="CF77" i="11"/>
  <c r="BE87" i="11"/>
  <c r="CF88" i="11"/>
  <c r="BE98" i="11"/>
  <c r="CF99" i="11"/>
  <c r="CF101" i="11"/>
  <c r="CG76" i="11"/>
  <c r="BS48" i="8"/>
  <c r="S48" i="8"/>
  <c r="BX48" i="8" s="1"/>
  <c r="R48" i="8"/>
  <c r="BR48" i="8" s="1"/>
  <c r="Q48" i="8"/>
  <c r="BK48" i="8" s="1"/>
  <c r="P48" i="8"/>
  <c r="BD48" i="8" s="1"/>
  <c r="O48" i="8"/>
  <c r="CC48" i="8" s="1"/>
  <c r="B48" i="8"/>
  <c r="A48" i="8"/>
  <c r="S47" i="8"/>
  <c r="BZ47" i="8" s="1"/>
  <c r="R47" i="8"/>
  <c r="BT47" i="8" s="1"/>
  <c r="Q47" i="8"/>
  <c r="BK47" i="8" s="1"/>
  <c r="P47" i="8"/>
  <c r="BD47" i="8" s="1"/>
  <c r="O47" i="8"/>
  <c r="B47" i="8"/>
  <c r="A47" i="8"/>
  <c r="AS45" i="8"/>
  <c r="AR45" i="8"/>
  <c r="S45" i="8"/>
  <c r="CA45" i="8" s="1"/>
  <c r="R45" i="8"/>
  <c r="BR45" i="8" s="1"/>
  <c r="Q45" i="8"/>
  <c r="BK45" i="8" s="1"/>
  <c r="P45" i="8"/>
  <c r="BF45" i="8" s="1"/>
  <c r="O45" i="8"/>
  <c r="S44" i="8"/>
  <c r="BY44" i="8" s="1"/>
  <c r="R44" i="8"/>
  <c r="BR44" i="8" s="1"/>
  <c r="Q44" i="8"/>
  <c r="BM44" i="8" s="1"/>
  <c r="P44" i="8"/>
  <c r="BF44" i="8" s="1"/>
  <c r="O44" i="8"/>
  <c r="S43" i="8"/>
  <c r="BY43" i="8" s="1"/>
  <c r="R43" i="8"/>
  <c r="BT43" i="8" s="1"/>
  <c r="Q43" i="8"/>
  <c r="BM43" i="8" s="1"/>
  <c r="P43" i="8"/>
  <c r="BD43" i="8" s="1"/>
  <c r="O43" i="8"/>
  <c r="F42" i="8"/>
  <c r="E42" i="8"/>
  <c r="D42" i="8"/>
  <c r="G42" i="8" s="1"/>
  <c r="X41" i="8"/>
  <c r="Z41" i="8" s="1"/>
  <c r="T41" i="8"/>
  <c r="V41" i="8" s="1"/>
  <c r="F41" i="8"/>
  <c r="D41" i="8"/>
  <c r="S39" i="8"/>
  <c r="BY39" i="8" s="1"/>
  <c r="R39" i="8"/>
  <c r="BR39" i="8" s="1"/>
  <c r="Q39" i="8"/>
  <c r="BM39" i="8" s="1"/>
  <c r="P39" i="8"/>
  <c r="BF39" i="8" s="1"/>
  <c r="O39" i="8"/>
  <c r="CC39" i="8" s="1"/>
  <c r="B39" i="8"/>
  <c r="A39" i="8"/>
  <c r="S38" i="8"/>
  <c r="CA38" i="8" s="1"/>
  <c r="R38" i="8"/>
  <c r="BR38" i="8" s="1"/>
  <c r="Q38" i="8"/>
  <c r="BK38" i="8" s="1"/>
  <c r="P38" i="8"/>
  <c r="BF38" i="8" s="1"/>
  <c r="O38" i="8"/>
  <c r="CE38" i="8" s="1"/>
  <c r="B38" i="8"/>
  <c r="A38" i="8"/>
  <c r="AS36" i="8"/>
  <c r="AR36" i="8"/>
  <c r="S36" i="8"/>
  <c r="BY36" i="8" s="1"/>
  <c r="R36" i="8"/>
  <c r="BR36" i="8" s="1"/>
  <c r="Q36" i="8"/>
  <c r="BM36" i="8" s="1"/>
  <c r="P36" i="8"/>
  <c r="BF36" i="8" s="1"/>
  <c r="O36" i="8"/>
  <c r="AV36" i="8" s="1"/>
  <c r="S35" i="8"/>
  <c r="BY35" i="8" s="1"/>
  <c r="R35" i="8"/>
  <c r="BT35" i="8" s="1"/>
  <c r="Q35" i="8"/>
  <c r="BM35" i="8" s="1"/>
  <c r="P35" i="8"/>
  <c r="BD35" i="8" s="1"/>
  <c r="O35" i="8"/>
  <c r="S34" i="8"/>
  <c r="CA34" i="8" s="1"/>
  <c r="R34" i="8"/>
  <c r="BT34" i="8" s="1"/>
  <c r="Q34" i="8"/>
  <c r="BK34" i="8" s="1"/>
  <c r="P34" i="8"/>
  <c r="BD34" i="8" s="1"/>
  <c r="O34" i="8"/>
  <c r="AV34" i="8" s="1"/>
  <c r="F33" i="8"/>
  <c r="E33" i="8"/>
  <c r="D33" i="8"/>
  <c r="G33" i="8" s="1"/>
  <c r="X32" i="8"/>
  <c r="Z32" i="8" s="1"/>
  <c r="T32" i="8"/>
  <c r="V32" i="8" s="1"/>
  <c r="F32" i="8"/>
  <c r="D32" i="8"/>
  <c r="S30" i="8"/>
  <c r="CA30" i="8" s="1"/>
  <c r="R30" i="8"/>
  <c r="BR30" i="8" s="1"/>
  <c r="Q30" i="8"/>
  <c r="BK30" i="8" s="1"/>
  <c r="P30" i="8"/>
  <c r="BF30" i="8" s="1"/>
  <c r="O30" i="8"/>
  <c r="CE30" i="8" s="1"/>
  <c r="B30" i="8"/>
  <c r="A30" i="8"/>
  <c r="S29" i="8"/>
  <c r="CA29" i="8" s="1"/>
  <c r="R29" i="8"/>
  <c r="BT29" i="8" s="1"/>
  <c r="Q29" i="8"/>
  <c r="BK29" i="8" s="1"/>
  <c r="P29" i="8"/>
  <c r="BD29" i="8" s="1"/>
  <c r="O29" i="8"/>
  <c r="AV29" i="8" s="1"/>
  <c r="B29" i="8"/>
  <c r="A29" i="8"/>
  <c r="AS27" i="8"/>
  <c r="AR27" i="8"/>
  <c r="S27" i="8"/>
  <c r="R27" i="8"/>
  <c r="BR27" i="8" s="1"/>
  <c r="Q27" i="8"/>
  <c r="BM27" i="8" s="1"/>
  <c r="P27" i="8"/>
  <c r="BF27" i="8" s="1"/>
  <c r="O27" i="8"/>
  <c r="CB26" i="8"/>
  <c r="S26" i="8"/>
  <c r="BY26" i="8" s="1"/>
  <c r="R26" i="8"/>
  <c r="AB26" i="8" s="1"/>
  <c r="Q26" i="8"/>
  <c r="BM26" i="8" s="1"/>
  <c r="P26" i="8"/>
  <c r="BD26" i="8" s="1"/>
  <c r="O26" i="8"/>
  <c r="BU25" i="8"/>
  <c r="S25" i="8"/>
  <c r="BW25" i="8" s="1"/>
  <c r="R25" i="8"/>
  <c r="BT25" i="8" s="1"/>
  <c r="Q25" i="8"/>
  <c r="BI25" i="8" s="1"/>
  <c r="P25" i="8"/>
  <c r="BD25" i="8" s="1"/>
  <c r="O25" i="8"/>
  <c r="AY25" i="8" s="1"/>
  <c r="F24" i="8"/>
  <c r="E24" i="8"/>
  <c r="D24" i="8"/>
  <c r="G24" i="8" s="1"/>
  <c r="X23" i="8"/>
  <c r="Z23" i="8" s="1"/>
  <c r="T23" i="8"/>
  <c r="V23" i="8" s="1"/>
  <c r="F23" i="8"/>
  <c r="D23" i="8"/>
  <c r="Z21" i="8"/>
  <c r="S21" i="8"/>
  <c r="BW21" i="8" s="1"/>
  <c r="R21" i="8"/>
  <c r="BT21" i="8" s="1"/>
  <c r="Q21" i="8"/>
  <c r="BK21" i="8" s="1"/>
  <c r="P21" i="8"/>
  <c r="BD21" i="8" s="1"/>
  <c r="O21" i="8"/>
  <c r="CE21" i="8" s="1"/>
  <c r="B21" i="8"/>
  <c r="A21" i="8"/>
  <c r="S20" i="8"/>
  <c r="BY20" i="8" s="1"/>
  <c r="R20" i="8"/>
  <c r="AB20" i="8" s="1"/>
  <c r="Q20" i="8"/>
  <c r="BM20" i="8" s="1"/>
  <c r="P20" i="8"/>
  <c r="BD20" i="8" s="1"/>
  <c r="O20" i="8"/>
  <c r="B20" i="8"/>
  <c r="A20" i="8"/>
  <c r="AS18" i="8"/>
  <c r="AR18" i="8"/>
  <c r="S18" i="8"/>
  <c r="AQ18" i="8" s="1"/>
  <c r="R18" i="8"/>
  <c r="BO18" i="8" s="1"/>
  <c r="Q18" i="8"/>
  <c r="BM18" i="8" s="1"/>
  <c r="P18" i="8"/>
  <c r="BD18" i="8" s="1"/>
  <c r="O18" i="8"/>
  <c r="AY18" i="8" s="1"/>
  <c r="S17" i="8"/>
  <c r="CA17" i="8" s="1"/>
  <c r="R17" i="8"/>
  <c r="BT17" i="8" s="1"/>
  <c r="Q17" i="8"/>
  <c r="BK17" i="8" s="1"/>
  <c r="P17" i="8"/>
  <c r="O17" i="8"/>
  <c r="S16" i="8"/>
  <c r="AC16" i="8" s="1"/>
  <c r="R16" i="8"/>
  <c r="BR16" i="8" s="1"/>
  <c r="Q16" i="8"/>
  <c r="AA16" i="8" s="1"/>
  <c r="P16" i="8"/>
  <c r="BF16" i="8" s="1"/>
  <c r="O16" i="8"/>
  <c r="AU16" i="8" s="1"/>
  <c r="F15" i="8"/>
  <c r="E15" i="8"/>
  <c r="D15" i="8"/>
  <c r="G15" i="8" s="1"/>
  <c r="X14" i="8"/>
  <c r="T14" i="8"/>
  <c r="F14" i="8"/>
  <c r="D14" i="8"/>
  <c r="C14" i="8"/>
  <c r="C23" i="8" s="1"/>
  <c r="C32" i="8" s="1"/>
  <c r="C41" i="8" s="1"/>
  <c r="C50" i="8" s="1"/>
  <c r="C59" i="8" s="1"/>
  <c r="C68" i="8" s="1"/>
  <c r="C77" i="8" s="1"/>
  <c r="C86" i="8" s="1"/>
  <c r="C95" i="8" s="1"/>
  <c r="C104" i="8" s="1"/>
  <c r="C113" i="8" s="1"/>
  <c r="C122" i="8" s="1"/>
  <c r="C131" i="8" s="1"/>
  <c r="C140" i="8" s="1"/>
  <c r="C149" i="8" s="1"/>
  <c r="C158" i="8" s="1"/>
  <c r="C167" i="8" s="1"/>
  <c r="C176" i="8" s="1"/>
  <c r="BB12" i="8"/>
  <c r="S12" i="8"/>
  <c r="BY12" i="8" s="1"/>
  <c r="R12" i="8"/>
  <c r="BT12" i="8" s="1"/>
  <c r="Q12" i="8"/>
  <c r="BM12" i="8" s="1"/>
  <c r="P12" i="8"/>
  <c r="BD12" i="8" s="1"/>
  <c r="O12" i="8"/>
  <c r="CC12" i="8" s="1"/>
  <c r="AE12" i="8" s="1"/>
  <c r="B12" i="8"/>
  <c r="A12" i="8"/>
  <c r="S11" i="8"/>
  <c r="CA11" i="8" s="1"/>
  <c r="R11" i="8"/>
  <c r="BR11" i="8" s="1"/>
  <c r="Q11" i="8"/>
  <c r="BM11" i="8" s="1"/>
  <c r="P11" i="8"/>
  <c r="BF11" i="8" s="1"/>
  <c r="O11" i="8"/>
  <c r="AM11" i="8" s="1"/>
  <c r="B11" i="8"/>
  <c r="A11" i="8"/>
  <c r="AS9" i="8"/>
  <c r="AR9" i="8"/>
  <c r="S9" i="8"/>
  <c r="CB9" i="8" s="1"/>
  <c r="R9" i="8"/>
  <c r="BP9" i="8" s="1"/>
  <c r="Q9" i="8"/>
  <c r="BM9" i="8" s="1"/>
  <c r="P9" i="8"/>
  <c r="BF9" i="8" s="1"/>
  <c r="O9" i="8"/>
  <c r="AV9" i="8" s="1"/>
  <c r="S8" i="8"/>
  <c r="BW8" i="8" s="1"/>
  <c r="R8" i="8"/>
  <c r="BR8" i="8" s="1"/>
  <c r="Q8" i="8"/>
  <c r="BJ8" i="8" s="1"/>
  <c r="P8" i="8"/>
  <c r="BD8" i="8" s="1"/>
  <c r="O8" i="8"/>
  <c r="S7" i="8"/>
  <c r="CA7" i="8" s="1"/>
  <c r="R7" i="8"/>
  <c r="BU7" i="8" s="1"/>
  <c r="Q7" i="8"/>
  <c r="BJ7" i="8" s="1"/>
  <c r="P7" i="8"/>
  <c r="BA7" i="8" s="1"/>
  <c r="O7" i="8"/>
  <c r="F6" i="8"/>
  <c r="E6" i="8"/>
  <c r="D6" i="8"/>
  <c r="G6" i="8" s="1"/>
  <c r="X5" i="8"/>
  <c r="Z5" i="8" s="1"/>
  <c r="T5" i="8"/>
  <c r="U5" i="8" s="1"/>
  <c r="F5" i="8"/>
  <c r="D5" i="8"/>
  <c r="CC2" i="8"/>
  <c r="C2" i="8"/>
  <c r="A1" i="8"/>
  <c r="S339" i="7"/>
  <c r="BW339" i="7" s="1"/>
  <c r="R339" i="7"/>
  <c r="BR339" i="7" s="1"/>
  <c r="Q339" i="7"/>
  <c r="BI339" i="7" s="1"/>
  <c r="P339" i="7"/>
  <c r="O339" i="7"/>
  <c r="CC339" i="7" s="1"/>
  <c r="B339" i="7"/>
  <c r="F339" i="7" s="1"/>
  <c r="A339" i="7"/>
  <c r="D339" i="7" s="1"/>
  <c r="S338" i="7"/>
  <c r="BX338" i="7" s="1"/>
  <c r="R338" i="7"/>
  <c r="Q338" i="7"/>
  <c r="BM338" i="7" s="1"/>
  <c r="P338" i="7"/>
  <c r="O338" i="7"/>
  <c r="AX338" i="7" s="1"/>
  <c r="B338" i="7"/>
  <c r="F338" i="7" s="1"/>
  <c r="A338" i="7"/>
  <c r="D338" i="7" s="1"/>
  <c r="F337" i="7"/>
  <c r="D337" i="7"/>
  <c r="AS336" i="7"/>
  <c r="AR336" i="7"/>
  <c r="S336" i="7"/>
  <c r="CA336" i="7" s="1"/>
  <c r="R336" i="7"/>
  <c r="BQ336" i="7" s="1"/>
  <c r="Q336" i="7"/>
  <c r="BM336" i="7" s="1"/>
  <c r="P336" i="7"/>
  <c r="BD336" i="7" s="1"/>
  <c r="O336" i="7"/>
  <c r="AU336" i="7" s="1"/>
  <c r="F336" i="7"/>
  <c r="D336" i="7"/>
  <c r="S335" i="7"/>
  <c r="R335" i="7"/>
  <c r="Q335" i="7"/>
  <c r="BJ335" i="7" s="1"/>
  <c r="P335" i="7"/>
  <c r="BB335" i="7" s="1"/>
  <c r="O335" i="7"/>
  <c r="F335" i="7"/>
  <c r="D335" i="7"/>
  <c r="S334" i="7"/>
  <c r="BX334" i="7" s="1"/>
  <c r="R334" i="7"/>
  <c r="BR334" i="7" s="1"/>
  <c r="Q334" i="7"/>
  <c r="P334" i="7"/>
  <c r="BD334" i="7" s="1"/>
  <c r="O334" i="7"/>
  <c r="AW334" i="7" s="1"/>
  <c r="F334" i="7"/>
  <c r="D334" i="7"/>
  <c r="F333" i="7"/>
  <c r="E333" i="7"/>
  <c r="D333" i="7"/>
  <c r="G333" i="7" s="1"/>
  <c r="AE332" i="7"/>
  <c r="X332" i="7"/>
  <c r="T332" i="7"/>
  <c r="F332" i="7"/>
  <c r="E332" i="7"/>
  <c r="D332" i="7"/>
  <c r="G332" i="7" s="1"/>
  <c r="S331" i="7"/>
  <c r="BX331" i="7" s="1"/>
  <c r="R331" i="7"/>
  <c r="BP331" i="7" s="1"/>
  <c r="Q331" i="7"/>
  <c r="BM331" i="7" s="1"/>
  <c r="P331" i="7"/>
  <c r="BG331" i="7" s="1"/>
  <c r="O331" i="7"/>
  <c r="AX331" i="7" s="1"/>
  <c r="B331" i="7"/>
  <c r="F331" i="7" s="1"/>
  <c r="A331" i="7"/>
  <c r="D331" i="7" s="1"/>
  <c r="S330" i="7"/>
  <c r="CA330" i="7" s="1"/>
  <c r="R330" i="7"/>
  <c r="BU330" i="7" s="1"/>
  <c r="Q330" i="7"/>
  <c r="AJ330" i="7" s="1"/>
  <c r="P330" i="7"/>
  <c r="BC330" i="7" s="1"/>
  <c r="O330" i="7"/>
  <c r="AZ330" i="7" s="1"/>
  <c r="B330" i="7"/>
  <c r="F330" i="7" s="1"/>
  <c r="A330" i="7"/>
  <c r="D330" i="7" s="1"/>
  <c r="F329" i="7"/>
  <c r="D329" i="7"/>
  <c r="AS328" i="7"/>
  <c r="AR328" i="7"/>
  <c r="S328" i="7"/>
  <c r="CA328" i="7" s="1"/>
  <c r="R328" i="7"/>
  <c r="BR328" i="7" s="1"/>
  <c r="Q328" i="7"/>
  <c r="BK328" i="7" s="1"/>
  <c r="P328" i="7"/>
  <c r="BG328" i="7" s="1"/>
  <c r="O328" i="7"/>
  <c r="CE328" i="7" s="1"/>
  <c r="F328" i="7"/>
  <c r="D328" i="7"/>
  <c r="S327" i="7"/>
  <c r="CA327" i="7" s="1"/>
  <c r="R327" i="7"/>
  <c r="BR327" i="7" s="1"/>
  <c r="Q327" i="7"/>
  <c r="BM327" i="7" s="1"/>
  <c r="P327" i="7"/>
  <c r="BF327" i="7" s="1"/>
  <c r="O327" i="7"/>
  <c r="CE327" i="7" s="1"/>
  <c r="F327" i="7"/>
  <c r="D327" i="7"/>
  <c r="S326" i="7"/>
  <c r="BY326" i="7" s="1"/>
  <c r="R326" i="7"/>
  <c r="BU326" i="7" s="1"/>
  <c r="Q326" i="7"/>
  <c r="BM326" i="7" s="1"/>
  <c r="P326" i="7"/>
  <c r="BD326" i="7" s="1"/>
  <c r="O326" i="7"/>
  <c r="CC326" i="7" s="1"/>
  <c r="F326" i="7"/>
  <c r="D326" i="7"/>
  <c r="X324" i="7"/>
  <c r="Z324" i="7" s="1"/>
  <c r="T324" i="7"/>
  <c r="S323" i="7"/>
  <c r="R323" i="7"/>
  <c r="BR323" i="7" s="1"/>
  <c r="Q323" i="7"/>
  <c r="BM323" i="7" s="1"/>
  <c r="P323" i="7"/>
  <c r="BE323" i="7" s="1"/>
  <c r="O323" i="7"/>
  <c r="B323" i="7"/>
  <c r="F323" i="7" s="1"/>
  <c r="A323" i="7"/>
  <c r="D323" i="7" s="1"/>
  <c r="S322" i="7"/>
  <c r="CA322" i="7" s="1"/>
  <c r="R322" i="7"/>
  <c r="BR322" i="7" s="1"/>
  <c r="Q322" i="7"/>
  <c r="BN322" i="7" s="1"/>
  <c r="P322" i="7"/>
  <c r="O322" i="7"/>
  <c r="CE322" i="7" s="1"/>
  <c r="B322" i="7"/>
  <c r="F322" i="7" s="1"/>
  <c r="A322" i="7"/>
  <c r="D322" i="7" s="1"/>
  <c r="F321" i="7"/>
  <c r="D321" i="7"/>
  <c r="AS320" i="7"/>
  <c r="AR320" i="7"/>
  <c r="S320" i="7"/>
  <c r="CA320" i="7" s="1"/>
  <c r="R320" i="7"/>
  <c r="BR320" i="7" s="1"/>
  <c r="Q320" i="7"/>
  <c r="P320" i="7"/>
  <c r="O320" i="7"/>
  <c r="CE320" i="7" s="1"/>
  <c r="F320" i="7"/>
  <c r="D320" i="7"/>
  <c r="S319" i="7"/>
  <c r="R319" i="7"/>
  <c r="Q319" i="7"/>
  <c r="BM319" i="7" s="1"/>
  <c r="P319" i="7"/>
  <c r="BD319" i="7" s="1"/>
  <c r="O319" i="7"/>
  <c r="AW319" i="7" s="1"/>
  <c r="F319" i="7"/>
  <c r="D319" i="7"/>
  <c r="S318" i="7"/>
  <c r="CA318" i="7" s="1"/>
  <c r="R318" i="7"/>
  <c r="Q318" i="7"/>
  <c r="BJ318" i="7" s="1"/>
  <c r="P318" i="7"/>
  <c r="BD318" i="7" s="1"/>
  <c r="O318" i="7"/>
  <c r="CE318" i="7" s="1"/>
  <c r="F318" i="7"/>
  <c r="D318" i="7"/>
  <c r="X316" i="7"/>
  <c r="Z316" i="7" s="1"/>
  <c r="T316" i="7"/>
  <c r="S315" i="7"/>
  <c r="CA315" i="7" s="1"/>
  <c r="R315" i="7"/>
  <c r="BU315" i="7" s="1"/>
  <c r="Q315" i="7"/>
  <c r="BN315" i="7" s="1"/>
  <c r="P315" i="7"/>
  <c r="BG315" i="7" s="1"/>
  <c r="O315" i="7"/>
  <c r="CE315" i="7" s="1"/>
  <c r="B315" i="7"/>
  <c r="F315" i="7" s="1"/>
  <c r="A315" i="7"/>
  <c r="D315" i="7" s="1"/>
  <c r="S314" i="7"/>
  <c r="R314" i="7"/>
  <c r="Q314" i="7"/>
  <c r="BM314" i="7" s="1"/>
  <c r="P314" i="7"/>
  <c r="BD314" i="7" s="1"/>
  <c r="O314" i="7"/>
  <c r="B314" i="7"/>
  <c r="F314" i="7" s="1"/>
  <c r="A314" i="7"/>
  <c r="D314" i="7" s="1"/>
  <c r="F313" i="7"/>
  <c r="D313" i="7"/>
  <c r="AS312" i="7"/>
  <c r="AR312" i="7"/>
  <c r="S312" i="7"/>
  <c r="CA312" i="7" s="1"/>
  <c r="R312" i="7"/>
  <c r="Q312" i="7"/>
  <c r="BN312" i="7" s="1"/>
  <c r="P312" i="7"/>
  <c r="BD312" i="7" s="1"/>
  <c r="O312" i="7"/>
  <c r="CE312" i="7" s="1"/>
  <c r="F312" i="7"/>
  <c r="D312" i="7"/>
  <c r="S311" i="7"/>
  <c r="CA311" i="7" s="1"/>
  <c r="R311" i="7"/>
  <c r="BR311" i="7" s="1"/>
  <c r="Q311" i="7"/>
  <c r="BH311" i="7" s="1"/>
  <c r="P311" i="7"/>
  <c r="O311" i="7"/>
  <c r="CE311" i="7" s="1"/>
  <c r="F311" i="7"/>
  <c r="D311" i="7"/>
  <c r="S310" i="7"/>
  <c r="BY310" i="7" s="1"/>
  <c r="R310" i="7"/>
  <c r="BR310" i="7" s="1"/>
  <c r="Q310" i="7"/>
  <c r="BM310" i="7" s="1"/>
  <c r="P310" i="7"/>
  <c r="BA310" i="7" s="1"/>
  <c r="O310" i="7"/>
  <c r="F310" i="7"/>
  <c r="D310" i="7"/>
  <c r="X308" i="7"/>
  <c r="Z308" i="7" s="1"/>
  <c r="T308" i="7"/>
  <c r="S307" i="7"/>
  <c r="R307" i="7"/>
  <c r="BR307" i="7" s="1"/>
  <c r="Q307" i="7"/>
  <c r="BM307" i="7" s="1"/>
  <c r="P307" i="7"/>
  <c r="BE307" i="7" s="1"/>
  <c r="O307" i="7"/>
  <c r="CC307" i="7" s="1"/>
  <c r="AD307" i="7" s="1"/>
  <c r="B307" i="7"/>
  <c r="F307" i="7" s="1"/>
  <c r="A307" i="7"/>
  <c r="D307" i="7" s="1"/>
  <c r="S306" i="7"/>
  <c r="CA306" i="7" s="1"/>
  <c r="R306" i="7"/>
  <c r="BR306" i="7" s="1"/>
  <c r="Q306" i="7"/>
  <c r="BN306" i="7" s="1"/>
  <c r="P306" i="7"/>
  <c r="AI306" i="7" s="1"/>
  <c r="O306" i="7"/>
  <c r="CE306" i="7" s="1"/>
  <c r="B306" i="7"/>
  <c r="F306" i="7" s="1"/>
  <c r="A306" i="7"/>
  <c r="D306" i="7" s="1"/>
  <c r="F305" i="7"/>
  <c r="D305" i="7"/>
  <c r="AS304" i="7"/>
  <c r="AR304" i="7"/>
  <c r="S304" i="7"/>
  <c r="CA304" i="7" s="1"/>
  <c r="R304" i="7"/>
  <c r="BR304" i="7" s="1"/>
  <c r="Q304" i="7"/>
  <c r="P304" i="7"/>
  <c r="O304" i="7"/>
  <c r="CE304" i="7" s="1"/>
  <c r="F304" i="7"/>
  <c r="D304" i="7"/>
  <c r="S303" i="7"/>
  <c r="R303" i="7"/>
  <c r="BS303" i="7" s="1"/>
  <c r="Q303" i="7"/>
  <c r="BM303" i="7" s="1"/>
  <c r="P303" i="7"/>
  <c r="BD303" i="7" s="1"/>
  <c r="O303" i="7"/>
  <c r="CC303" i="7" s="1"/>
  <c r="F303" i="7"/>
  <c r="D303" i="7"/>
  <c r="S302" i="7"/>
  <c r="BZ302" i="7" s="1"/>
  <c r="R302" i="7"/>
  <c r="BS302" i="7" s="1"/>
  <c r="Q302" i="7"/>
  <c r="BJ302" i="7" s="1"/>
  <c r="P302" i="7"/>
  <c r="BD302" i="7" s="1"/>
  <c r="O302" i="7"/>
  <c r="AH302" i="7" s="1"/>
  <c r="F302" i="7"/>
  <c r="D302" i="7"/>
  <c r="X300" i="7"/>
  <c r="T300" i="7"/>
  <c r="U300" i="7" s="1"/>
  <c r="S299" i="7"/>
  <c r="CA299" i="7" s="1"/>
  <c r="R299" i="7"/>
  <c r="Q299" i="7"/>
  <c r="P299" i="7"/>
  <c r="BD299" i="7" s="1"/>
  <c r="O299" i="7"/>
  <c r="CE299" i="7" s="1"/>
  <c r="B299" i="7"/>
  <c r="F299" i="7" s="1"/>
  <c r="A299" i="7"/>
  <c r="D299" i="7" s="1"/>
  <c r="S298" i="7"/>
  <c r="R298" i="7"/>
  <c r="Q298" i="7"/>
  <c r="BM298" i="7" s="1"/>
  <c r="P298" i="7"/>
  <c r="BD298" i="7" s="1"/>
  <c r="O298" i="7"/>
  <c r="B298" i="7"/>
  <c r="F298" i="7" s="1"/>
  <c r="A298" i="7"/>
  <c r="D298" i="7" s="1"/>
  <c r="F297" i="7"/>
  <c r="D297" i="7"/>
  <c r="AS296" i="7"/>
  <c r="AR296" i="7"/>
  <c r="S296" i="7"/>
  <c r="CA296" i="7" s="1"/>
  <c r="R296" i="7"/>
  <c r="Q296" i="7"/>
  <c r="BN296" i="7" s="1"/>
  <c r="P296" i="7"/>
  <c r="BF296" i="7" s="1"/>
  <c r="O296" i="7"/>
  <c r="CE296" i="7" s="1"/>
  <c r="F296" i="7"/>
  <c r="D296" i="7"/>
  <c r="S295" i="7"/>
  <c r="R295" i="7"/>
  <c r="BR295" i="7" s="1"/>
  <c r="Q295" i="7"/>
  <c r="BJ295" i="7" s="1"/>
  <c r="P295" i="7"/>
  <c r="BE295" i="7" s="1"/>
  <c r="O295" i="7"/>
  <c r="F295" i="7"/>
  <c r="D295" i="7"/>
  <c r="S294" i="7"/>
  <c r="CB294" i="7" s="1"/>
  <c r="R294" i="7"/>
  <c r="BR294" i="7" s="1"/>
  <c r="Q294" i="7"/>
  <c r="BM294" i="7" s="1"/>
  <c r="P294" i="7"/>
  <c r="BD294" i="7" s="1"/>
  <c r="O294" i="7"/>
  <c r="F294" i="7"/>
  <c r="D294" i="7"/>
  <c r="X292" i="7"/>
  <c r="Z292" i="7" s="1"/>
  <c r="T292" i="7"/>
  <c r="S291" i="7"/>
  <c r="R291" i="7"/>
  <c r="Q291" i="7"/>
  <c r="BM291" i="7" s="1"/>
  <c r="P291" i="7"/>
  <c r="BD291" i="7" s="1"/>
  <c r="O291" i="7"/>
  <c r="B291" i="7"/>
  <c r="F291" i="7" s="1"/>
  <c r="A291" i="7"/>
  <c r="D291" i="7" s="1"/>
  <c r="S290" i="7"/>
  <c r="CB290" i="7" s="1"/>
  <c r="R290" i="7"/>
  <c r="BR290" i="7" s="1"/>
  <c r="Q290" i="7"/>
  <c r="BM290" i="7" s="1"/>
  <c r="P290" i="7"/>
  <c r="BD290" i="7" s="1"/>
  <c r="O290" i="7"/>
  <c r="AZ290" i="7" s="1"/>
  <c r="B290" i="7"/>
  <c r="F290" i="7" s="1"/>
  <c r="A290" i="7"/>
  <c r="D290" i="7" s="1"/>
  <c r="F289" i="7"/>
  <c r="D289" i="7"/>
  <c r="AS288" i="7"/>
  <c r="AR288" i="7"/>
  <c r="S288" i="7"/>
  <c r="R288" i="7"/>
  <c r="BS288" i="7" s="1"/>
  <c r="Q288" i="7"/>
  <c r="BM288" i="7" s="1"/>
  <c r="P288" i="7"/>
  <c r="BD288" i="7" s="1"/>
  <c r="O288" i="7"/>
  <c r="F288" i="7"/>
  <c r="D288" i="7"/>
  <c r="S287" i="7"/>
  <c r="R287" i="7"/>
  <c r="BR287" i="7" s="1"/>
  <c r="Q287" i="7"/>
  <c r="BN287" i="7" s="1"/>
  <c r="P287" i="7"/>
  <c r="BC287" i="7" s="1"/>
  <c r="O287" i="7"/>
  <c r="AY287" i="7" s="1"/>
  <c r="F287" i="7"/>
  <c r="D287" i="7"/>
  <c r="S286" i="7"/>
  <c r="R286" i="7"/>
  <c r="Q286" i="7"/>
  <c r="BM286" i="7" s="1"/>
  <c r="P286" i="7"/>
  <c r="BE286" i="7" s="1"/>
  <c r="O286" i="7"/>
  <c r="F286" i="7"/>
  <c r="D286" i="7"/>
  <c r="X284" i="7"/>
  <c r="Z284" i="7" s="1"/>
  <c r="T284" i="7"/>
  <c r="S282" i="7"/>
  <c r="R282" i="7"/>
  <c r="BP282" i="7" s="1"/>
  <c r="Q282" i="7"/>
  <c r="BM282" i="7" s="1"/>
  <c r="P282" i="7"/>
  <c r="BD282" i="7" s="1"/>
  <c r="O282" i="7"/>
  <c r="CC282" i="7" s="1"/>
  <c r="B282" i="7"/>
  <c r="F282" i="7" s="1"/>
  <c r="A282" i="7"/>
  <c r="D282" i="7" s="1"/>
  <c r="S281" i="7"/>
  <c r="R281" i="7"/>
  <c r="BR281" i="7" s="1"/>
  <c r="Q281" i="7"/>
  <c r="V281" i="7" s="1"/>
  <c r="P281" i="7"/>
  <c r="BB281" i="7" s="1"/>
  <c r="O281" i="7"/>
  <c r="B281" i="7"/>
  <c r="F281" i="7" s="1"/>
  <c r="A281" i="7"/>
  <c r="D281" i="7" s="1"/>
  <c r="F280" i="7"/>
  <c r="D280" i="7"/>
  <c r="AS279" i="7"/>
  <c r="AR279" i="7"/>
  <c r="S279" i="7"/>
  <c r="AC279" i="7" s="1"/>
  <c r="R279" i="7"/>
  <c r="Q279" i="7"/>
  <c r="BM279" i="7" s="1"/>
  <c r="P279" i="7"/>
  <c r="BD279" i="7" s="1"/>
  <c r="O279" i="7"/>
  <c r="F279" i="7"/>
  <c r="D279" i="7"/>
  <c r="S278" i="7"/>
  <c r="BZ278" i="7" s="1"/>
  <c r="R278" i="7"/>
  <c r="AB278" i="7" s="1"/>
  <c r="Q278" i="7"/>
  <c r="P278" i="7"/>
  <c r="BD278" i="7" s="1"/>
  <c r="O278" i="7"/>
  <c r="AT278" i="7" s="1"/>
  <c r="F278" i="7"/>
  <c r="D278" i="7"/>
  <c r="Y277" i="7"/>
  <c r="S277" i="7"/>
  <c r="BW277" i="7" s="1"/>
  <c r="R277" i="7"/>
  <c r="BR277" i="7" s="1"/>
  <c r="Q277" i="7"/>
  <c r="BK277" i="7" s="1"/>
  <c r="P277" i="7"/>
  <c r="O277" i="7"/>
  <c r="CC277" i="7" s="1"/>
  <c r="F277" i="7"/>
  <c r="D277" i="7"/>
  <c r="X275" i="7"/>
  <c r="T275" i="7"/>
  <c r="V275" i="7" s="1"/>
  <c r="S273" i="7"/>
  <c r="R273" i="7"/>
  <c r="Q273" i="7"/>
  <c r="BL273" i="7" s="1"/>
  <c r="P273" i="7"/>
  <c r="BD273" i="7" s="1"/>
  <c r="O273" i="7"/>
  <c r="B273" i="7"/>
  <c r="F273" i="7" s="1"/>
  <c r="A273" i="7"/>
  <c r="D273" i="7" s="1"/>
  <c r="S272" i="7"/>
  <c r="BW272" i="7" s="1"/>
  <c r="R272" i="7"/>
  <c r="BR272" i="7" s="1"/>
  <c r="Q272" i="7"/>
  <c r="P272" i="7"/>
  <c r="O272" i="7"/>
  <c r="CE272" i="7" s="1"/>
  <c r="B272" i="7"/>
  <c r="F272" i="7" s="1"/>
  <c r="A272" i="7"/>
  <c r="D272" i="7" s="1"/>
  <c r="F271" i="7"/>
  <c r="D271" i="7"/>
  <c r="AS270" i="7"/>
  <c r="AR270" i="7"/>
  <c r="S270" i="7"/>
  <c r="CA270" i="7" s="1"/>
  <c r="R270" i="7"/>
  <c r="BT270" i="7" s="1"/>
  <c r="Q270" i="7"/>
  <c r="BM270" i="7" s="1"/>
  <c r="P270" i="7"/>
  <c r="BB270" i="7" s="1"/>
  <c r="O270" i="7"/>
  <c r="CE270" i="7" s="1"/>
  <c r="F270" i="7"/>
  <c r="D270" i="7"/>
  <c r="S269" i="7"/>
  <c r="R269" i="7"/>
  <c r="Q269" i="7"/>
  <c r="AA269" i="7" s="1"/>
  <c r="P269" i="7"/>
  <c r="BD269" i="7" s="1"/>
  <c r="O269" i="7"/>
  <c r="AU269" i="7" s="1"/>
  <c r="F269" i="7"/>
  <c r="D269" i="7"/>
  <c r="S268" i="7"/>
  <c r="CB268" i="7" s="1"/>
  <c r="R268" i="7"/>
  <c r="BT268" i="7" s="1"/>
  <c r="Q268" i="7"/>
  <c r="P268" i="7"/>
  <c r="O268" i="7"/>
  <c r="AE266" i="7" s="1"/>
  <c r="F268" i="7"/>
  <c r="D268" i="7"/>
  <c r="X266" i="7"/>
  <c r="Y266" i="7" s="1"/>
  <c r="T266" i="7"/>
  <c r="S264" i="7"/>
  <c r="BW264" i="7" s="1"/>
  <c r="R264" i="7"/>
  <c r="Q264" i="7"/>
  <c r="P264" i="7"/>
  <c r="O264" i="7"/>
  <c r="CE264" i="7" s="1"/>
  <c r="B264" i="7"/>
  <c r="F264" i="7" s="1"/>
  <c r="A264" i="7"/>
  <c r="D264" i="7" s="1"/>
  <c r="S263" i="7"/>
  <c r="R263" i="7"/>
  <c r="BT263" i="7" s="1"/>
  <c r="Q263" i="7"/>
  <c r="P263" i="7"/>
  <c r="BF263" i="7" s="1"/>
  <c r="O263" i="7"/>
  <c r="AT263" i="7" s="1"/>
  <c r="B263" i="7"/>
  <c r="F263" i="7" s="1"/>
  <c r="A263" i="7"/>
  <c r="D263" i="7" s="1"/>
  <c r="F262" i="7"/>
  <c r="D262" i="7"/>
  <c r="AS261" i="7"/>
  <c r="AR261" i="7"/>
  <c r="S261" i="7"/>
  <c r="CA261" i="7" s="1"/>
  <c r="R261" i="7"/>
  <c r="Q261" i="7"/>
  <c r="BM261" i="7" s="1"/>
  <c r="P261" i="7"/>
  <c r="O261" i="7"/>
  <c r="CC261" i="7" s="1"/>
  <c r="F261" i="7"/>
  <c r="D261" i="7"/>
  <c r="S260" i="7"/>
  <c r="CA260" i="7" s="1"/>
  <c r="R260" i="7"/>
  <c r="AB260" i="7" s="1"/>
  <c r="Q260" i="7"/>
  <c r="P260" i="7"/>
  <c r="BD260" i="7" s="1"/>
  <c r="O260" i="7"/>
  <c r="CE260" i="7" s="1"/>
  <c r="F260" i="7"/>
  <c r="D260" i="7"/>
  <c r="S259" i="7"/>
  <c r="CA259" i="7" s="1"/>
  <c r="R259" i="7"/>
  <c r="Q259" i="7"/>
  <c r="BK259" i="7" s="1"/>
  <c r="P259" i="7"/>
  <c r="BC259" i="7" s="1"/>
  <c r="O259" i="7"/>
  <c r="AY259" i="7" s="1"/>
  <c r="F259" i="7"/>
  <c r="D259" i="7"/>
  <c r="X257" i="7"/>
  <c r="Y257" i="7" s="1"/>
  <c r="T257" i="7"/>
  <c r="S255" i="7"/>
  <c r="CB255" i="7" s="1"/>
  <c r="R255" i="7"/>
  <c r="BT255" i="7" s="1"/>
  <c r="Q255" i="7"/>
  <c r="BL255" i="7" s="1"/>
  <c r="P255" i="7"/>
  <c r="O255" i="7"/>
  <c r="AH255" i="7" s="1"/>
  <c r="B255" i="7"/>
  <c r="F255" i="7" s="1"/>
  <c r="A255" i="7"/>
  <c r="D255" i="7" s="1"/>
  <c r="S254" i="7"/>
  <c r="R254" i="7"/>
  <c r="Q254" i="7"/>
  <c r="P254" i="7"/>
  <c r="O254" i="7"/>
  <c r="B254" i="7"/>
  <c r="F254" i="7" s="1"/>
  <c r="A254" i="7"/>
  <c r="D254" i="7" s="1"/>
  <c r="F253" i="7"/>
  <c r="D253" i="7"/>
  <c r="AS252" i="7"/>
  <c r="AR252" i="7"/>
  <c r="S252" i="7"/>
  <c r="R252" i="7"/>
  <c r="BP252" i="7" s="1"/>
  <c r="Q252" i="7"/>
  <c r="P252" i="7"/>
  <c r="BB252" i="7" s="1"/>
  <c r="O252" i="7"/>
  <c r="AH252" i="7" s="1"/>
  <c r="F252" i="7"/>
  <c r="D252" i="7"/>
  <c r="S251" i="7"/>
  <c r="BW251" i="7" s="1"/>
  <c r="R251" i="7"/>
  <c r="BO251" i="7" s="1"/>
  <c r="Q251" i="7"/>
  <c r="BM251" i="7" s="1"/>
  <c r="P251" i="7"/>
  <c r="BD251" i="7" s="1"/>
  <c r="O251" i="7"/>
  <c r="CE251" i="7" s="1"/>
  <c r="F251" i="7"/>
  <c r="D251" i="7"/>
  <c r="S250" i="7"/>
  <c r="BV250" i="7" s="1"/>
  <c r="R250" i="7"/>
  <c r="Q250" i="7"/>
  <c r="BH250" i="7" s="1"/>
  <c r="P250" i="7"/>
  <c r="BF250" i="7" s="1"/>
  <c r="O250" i="7"/>
  <c r="AZ250" i="7" s="1"/>
  <c r="F250" i="7"/>
  <c r="D250" i="7"/>
  <c r="X248" i="7"/>
  <c r="T248" i="7"/>
  <c r="S246" i="7"/>
  <c r="BX246" i="7" s="1"/>
  <c r="R246" i="7"/>
  <c r="BT246" i="7" s="1"/>
  <c r="Q246" i="7"/>
  <c r="BK246" i="7" s="1"/>
  <c r="P246" i="7"/>
  <c r="O246" i="7"/>
  <c r="AX246" i="7" s="1"/>
  <c r="B246" i="7"/>
  <c r="A246" i="7"/>
  <c r="S245" i="7"/>
  <c r="BX245" i="7" s="1"/>
  <c r="R245" i="7"/>
  <c r="BS245" i="7" s="1"/>
  <c r="Q245" i="7"/>
  <c r="BK245" i="7" s="1"/>
  <c r="P245" i="7"/>
  <c r="BC245" i="7" s="1"/>
  <c r="O245" i="7"/>
  <c r="CC245" i="7" s="1"/>
  <c r="B245" i="7"/>
  <c r="A245" i="7"/>
  <c r="AS243" i="7"/>
  <c r="AR243" i="7"/>
  <c r="S243" i="7"/>
  <c r="AQ243" i="7" s="1"/>
  <c r="R243" i="7"/>
  <c r="BP243" i="7" s="1"/>
  <c r="Q243" i="7"/>
  <c r="P243" i="7"/>
  <c r="BC243" i="7" s="1"/>
  <c r="O243" i="7"/>
  <c r="AU243" i="7" s="1"/>
  <c r="S242" i="7"/>
  <c r="BY242" i="7" s="1"/>
  <c r="R242" i="7"/>
  <c r="BR242" i="7" s="1"/>
  <c r="Q242" i="7"/>
  <c r="BK242" i="7" s="1"/>
  <c r="P242" i="7"/>
  <c r="BC242" i="7" s="1"/>
  <c r="O242" i="7"/>
  <c r="S241" i="7"/>
  <c r="BY241" i="7" s="1"/>
  <c r="R241" i="7"/>
  <c r="BQ241" i="7" s="1"/>
  <c r="Q241" i="7"/>
  <c r="BJ241" i="7" s="1"/>
  <c r="P241" i="7"/>
  <c r="BD241" i="7" s="1"/>
  <c r="O241" i="7"/>
  <c r="AT241" i="7" s="1"/>
  <c r="X239" i="7"/>
  <c r="T239" i="7"/>
  <c r="V239" i="7" s="1"/>
  <c r="S237" i="7"/>
  <c r="R237" i="7"/>
  <c r="BP237" i="7" s="1"/>
  <c r="Q237" i="7"/>
  <c r="BJ237" i="7" s="1"/>
  <c r="P237" i="7"/>
  <c r="Z237" i="7" s="1"/>
  <c r="O237" i="7"/>
  <c r="B237" i="7"/>
  <c r="A237" i="7"/>
  <c r="AQ236" i="7"/>
  <c r="S236" i="7"/>
  <c r="BW236" i="7" s="1"/>
  <c r="R236" i="7"/>
  <c r="BR236" i="7" s="1"/>
  <c r="Q236" i="7"/>
  <c r="BK236" i="7" s="1"/>
  <c r="P236" i="7"/>
  <c r="O236" i="7"/>
  <c r="B236" i="7"/>
  <c r="A236" i="7"/>
  <c r="AS234" i="7"/>
  <c r="AR234" i="7"/>
  <c r="S234" i="7"/>
  <c r="CA234" i="7" s="1"/>
  <c r="R234" i="7"/>
  <c r="Q234" i="7"/>
  <c r="BJ234" i="7" s="1"/>
  <c r="P234" i="7"/>
  <c r="O234" i="7"/>
  <c r="S233" i="7"/>
  <c r="CA233" i="7" s="1"/>
  <c r="R233" i="7"/>
  <c r="Q233" i="7"/>
  <c r="BM233" i="7" s="1"/>
  <c r="P233" i="7"/>
  <c r="BD233" i="7" s="1"/>
  <c r="O233" i="7"/>
  <c r="S232" i="7"/>
  <c r="BX232" i="7" s="1"/>
  <c r="R232" i="7"/>
  <c r="Q232" i="7"/>
  <c r="BM232" i="7" s="1"/>
  <c r="P232" i="7"/>
  <c r="O232" i="7"/>
  <c r="X230" i="7"/>
  <c r="Y230" i="7" s="1"/>
  <c r="T230" i="7"/>
  <c r="S228" i="7"/>
  <c r="BV228" i="7" s="1"/>
  <c r="R228" i="7"/>
  <c r="BR228" i="7" s="1"/>
  <c r="Q228" i="7"/>
  <c r="P228" i="7"/>
  <c r="BD228" i="7" s="1"/>
  <c r="O228" i="7"/>
  <c r="B228" i="7"/>
  <c r="A228" i="7"/>
  <c r="S227" i="7"/>
  <c r="BX227" i="7" s="1"/>
  <c r="R227" i="7"/>
  <c r="BR227" i="7" s="1"/>
  <c r="Q227" i="7"/>
  <c r="BJ227" i="7" s="1"/>
  <c r="P227" i="7"/>
  <c r="O227" i="7"/>
  <c r="B227" i="7"/>
  <c r="A227" i="7"/>
  <c r="AS225" i="7"/>
  <c r="AR225" i="7"/>
  <c r="S225" i="7"/>
  <c r="R225" i="7"/>
  <c r="BQ225" i="7" s="1"/>
  <c r="Q225" i="7"/>
  <c r="BJ225" i="7" s="1"/>
  <c r="P225" i="7"/>
  <c r="BD225" i="7" s="1"/>
  <c r="O225" i="7"/>
  <c r="S224" i="7"/>
  <c r="CA224" i="7" s="1"/>
  <c r="R224" i="7"/>
  <c r="BU224" i="7" s="1"/>
  <c r="Q224" i="7"/>
  <c r="BJ224" i="7" s="1"/>
  <c r="P224" i="7"/>
  <c r="O224" i="7"/>
  <c r="S223" i="7"/>
  <c r="CA223" i="7" s="1"/>
  <c r="R223" i="7"/>
  <c r="BQ223" i="7" s="1"/>
  <c r="Q223" i="7"/>
  <c r="BM223" i="7" s="1"/>
  <c r="P223" i="7"/>
  <c r="BD223" i="7" s="1"/>
  <c r="O223" i="7"/>
  <c r="X221" i="7"/>
  <c r="Y221" i="7" s="1"/>
  <c r="T221" i="7"/>
  <c r="S219" i="7"/>
  <c r="CA219" i="7" s="1"/>
  <c r="R219" i="7"/>
  <c r="BR219" i="7" s="1"/>
  <c r="Q219" i="7"/>
  <c r="BM219" i="7" s="1"/>
  <c r="P219" i="7"/>
  <c r="BD219" i="7" s="1"/>
  <c r="O219" i="7"/>
  <c r="B219" i="7"/>
  <c r="A219" i="7"/>
  <c r="D219" i="7" s="1"/>
  <c r="S218" i="7"/>
  <c r="BX218" i="7" s="1"/>
  <c r="R218" i="7"/>
  <c r="BR218" i="7" s="1"/>
  <c r="Q218" i="7"/>
  <c r="P218" i="7"/>
  <c r="BD218" i="7" s="1"/>
  <c r="O218" i="7"/>
  <c r="B218" i="7"/>
  <c r="A218" i="7"/>
  <c r="D218" i="7" s="1"/>
  <c r="D217" i="7"/>
  <c r="AS216" i="7"/>
  <c r="AR216" i="7"/>
  <c r="S216" i="7"/>
  <c r="BV216" i="7" s="1"/>
  <c r="R216" i="7"/>
  <c r="Q216" i="7"/>
  <c r="AA216" i="7" s="1"/>
  <c r="P216" i="7"/>
  <c r="BF216" i="7" s="1"/>
  <c r="O216" i="7"/>
  <c r="AT216" i="7" s="1"/>
  <c r="D216" i="7"/>
  <c r="S215" i="7"/>
  <c r="BY215" i="7" s="1"/>
  <c r="R215" i="7"/>
  <c r="Q215" i="7"/>
  <c r="BM215" i="7" s="1"/>
  <c r="P215" i="7"/>
  <c r="O215" i="7"/>
  <c r="D215" i="7"/>
  <c r="S214" i="7"/>
  <c r="R214" i="7"/>
  <c r="BT214" i="7" s="1"/>
  <c r="Q214" i="7"/>
  <c r="P214" i="7"/>
  <c r="BD214" i="7" s="1"/>
  <c r="O214" i="7"/>
  <c r="D214" i="7"/>
  <c r="X212" i="7"/>
  <c r="Z212" i="7" s="1"/>
  <c r="T212" i="7"/>
  <c r="V212" i="7" s="1"/>
  <c r="S210" i="7"/>
  <c r="CA210" i="7" s="1"/>
  <c r="R210" i="7"/>
  <c r="Q210" i="7"/>
  <c r="BK210" i="7" s="1"/>
  <c r="P210" i="7"/>
  <c r="O210" i="7"/>
  <c r="B210" i="7"/>
  <c r="A210" i="7"/>
  <c r="S209" i="7"/>
  <c r="R209" i="7"/>
  <c r="BT209" i="7" s="1"/>
  <c r="Q209" i="7"/>
  <c r="P209" i="7"/>
  <c r="BF209" i="7" s="1"/>
  <c r="O209" i="7"/>
  <c r="B209" i="7"/>
  <c r="A209" i="7"/>
  <c r="AS207" i="7"/>
  <c r="AR207" i="7"/>
  <c r="S207" i="7"/>
  <c r="R207" i="7"/>
  <c r="Q207" i="7"/>
  <c r="P207" i="7"/>
  <c r="O207" i="7"/>
  <c r="S206" i="7"/>
  <c r="BV206" i="7" s="1"/>
  <c r="R206" i="7"/>
  <c r="BR206" i="7" s="1"/>
  <c r="Q206" i="7"/>
  <c r="P206" i="7"/>
  <c r="BF206" i="7" s="1"/>
  <c r="O206" i="7"/>
  <c r="S205" i="7"/>
  <c r="BY205" i="7" s="1"/>
  <c r="R205" i="7"/>
  <c r="BS205" i="7" s="1"/>
  <c r="Q205" i="7"/>
  <c r="BM205" i="7" s="1"/>
  <c r="P205" i="7"/>
  <c r="O205" i="7"/>
  <c r="X203" i="7"/>
  <c r="T203" i="7"/>
  <c r="S201" i="7"/>
  <c r="CA201" i="7" s="1"/>
  <c r="R201" i="7"/>
  <c r="BT201" i="7" s="1"/>
  <c r="Q201" i="7"/>
  <c r="BK201" i="7" s="1"/>
  <c r="P201" i="7"/>
  <c r="BD201" i="7" s="1"/>
  <c r="O201" i="7"/>
  <c r="B201" i="7"/>
  <c r="A201" i="7"/>
  <c r="S200" i="7"/>
  <c r="BY200" i="7" s="1"/>
  <c r="R200" i="7"/>
  <c r="BT200" i="7" s="1"/>
  <c r="Q200" i="7"/>
  <c r="BM200" i="7" s="1"/>
  <c r="P200" i="7"/>
  <c r="O200" i="7"/>
  <c r="B200" i="7"/>
  <c r="A200" i="7"/>
  <c r="AS198" i="7"/>
  <c r="AR198" i="7"/>
  <c r="S198" i="7"/>
  <c r="R198" i="7"/>
  <c r="Q198" i="7"/>
  <c r="BK198" i="7" s="1"/>
  <c r="P198" i="7"/>
  <c r="O198" i="7"/>
  <c r="S197" i="7"/>
  <c r="R197" i="7"/>
  <c r="BR197" i="7" s="1"/>
  <c r="Q197" i="7"/>
  <c r="BK197" i="7" s="1"/>
  <c r="P197" i="7"/>
  <c r="BF197" i="7" s="1"/>
  <c r="O197" i="7"/>
  <c r="S196" i="7"/>
  <c r="BY196" i="7" s="1"/>
  <c r="R196" i="7"/>
  <c r="BR196" i="7" s="1"/>
  <c r="Q196" i="7"/>
  <c r="BJ196" i="7" s="1"/>
  <c r="P196" i="7"/>
  <c r="BF196" i="7" s="1"/>
  <c r="O196" i="7"/>
  <c r="X194" i="7"/>
  <c r="Z194" i="7" s="1"/>
  <c r="T194" i="7"/>
  <c r="U194" i="7" s="1"/>
  <c r="S192" i="7"/>
  <c r="BY192" i="7" s="1"/>
  <c r="R192" i="7"/>
  <c r="BT192" i="7" s="1"/>
  <c r="Q192" i="7"/>
  <c r="BM192" i="7" s="1"/>
  <c r="P192" i="7"/>
  <c r="O192" i="7"/>
  <c r="B192" i="7"/>
  <c r="A192" i="7"/>
  <c r="S191" i="7"/>
  <c r="CB191" i="7" s="1"/>
  <c r="R191" i="7"/>
  <c r="BT191" i="7" s="1"/>
  <c r="Q191" i="7"/>
  <c r="BM191" i="7" s="1"/>
  <c r="P191" i="7"/>
  <c r="BF191" i="7" s="1"/>
  <c r="O191" i="7"/>
  <c r="B191" i="7"/>
  <c r="A191" i="7"/>
  <c r="AS189" i="7"/>
  <c r="AR189" i="7"/>
  <c r="S189" i="7"/>
  <c r="BY189" i="7" s="1"/>
  <c r="R189" i="7"/>
  <c r="Q189" i="7"/>
  <c r="BM189" i="7" s="1"/>
  <c r="P189" i="7"/>
  <c r="BD189" i="7" s="1"/>
  <c r="O189" i="7"/>
  <c r="S188" i="7"/>
  <c r="CA188" i="7" s="1"/>
  <c r="R188" i="7"/>
  <c r="Q188" i="7"/>
  <c r="V188" i="7" s="1"/>
  <c r="P188" i="7"/>
  <c r="BD188" i="7" s="1"/>
  <c r="O188" i="7"/>
  <c r="S187" i="7"/>
  <c r="CA187" i="7" s="1"/>
  <c r="R187" i="7"/>
  <c r="BR187" i="7" s="1"/>
  <c r="Q187" i="7"/>
  <c r="BM187" i="7" s="1"/>
  <c r="P187" i="7"/>
  <c r="BA187" i="7" s="1"/>
  <c r="O187" i="7"/>
  <c r="X185" i="7"/>
  <c r="T185" i="7"/>
  <c r="V185" i="7" s="1"/>
  <c r="S183" i="7"/>
  <c r="BZ183" i="7" s="1"/>
  <c r="R183" i="7"/>
  <c r="BR183" i="7" s="1"/>
  <c r="Q183" i="7"/>
  <c r="BJ183" i="7" s="1"/>
  <c r="P183" i="7"/>
  <c r="AN183" i="7" s="1"/>
  <c r="O183" i="7"/>
  <c r="AX183" i="7" s="1"/>
  <c r="B183" i="7"/>
  <c r="A183" i="7"/>
  <c r="D183" i="7" s="1"/>
  <c r="S182" i="7"/>
  <c r="R182" i="7"/>
  <c r="BO182" i="7" s="1"/>
  <c r="Q182" i="7"/>
  <c r="BM182" i="7" s="1"/>
  <c r="P182" i="7"/>
  <c r="O182" i="7"/>
  <c r="B182" i="7"/>
  <c r="A182" i="7"/>
  <c r="D182" i="7" s="1"/>
  <c r="D181" i="7"/>
  <c r="AS180" i="7"/>
  <c r="AR180" i="7"/>
  <c r="S180" i="7"/>
  <c r="R180" i="7"/>
  <c r="Q180" i="7"/>
  <c r="BM180" i="7" s="1"/>
  <c r="P180" i="7"/>
  <c r="O180" i="7"/>
  <c r="D180" i="7"/>
  <c r="S179" i="7"/>
  <c r="AC179" i="7" s="1"/>
  <c r="R179" i="7"/>
  <c r="BT179" i="7" s="1"/>
  <c r="Q179" i="7"/>
  <c r="BK179" i="7" s="1"/>
  <c r="P179" i="7"/>
  <c r="BD179" i="7" s="1"/>
  <c r="O179" i="7"/>
  <c r="D179" i="7"/>
  <c r="S178" i="7"/>
  <c r="R178" i="7"/>
  <c r="AB178" i="7" s="1"/>
  <c r="Q178" i="7"/>
  <c r="P178" i="7"/>
  <c r="BF178" i="7" s="1"/>
  <c r="O178" i="7"/>
  <c r="D178" i="7"/>
  <c r="X176" i="7"/>
  <c r="Z176" i="7" s="1"/>
  <c r="T176" i="7"/>
  <c r="V176" i="7" s="1"/>
  <c r="S174" i="7"/>
  <c r="BW174" i="7" s="1"/>
  <c r="R174" i="7"/>
  <c r="BR174" i="7" s="1"/>
  <c r="Q174" i="7"/>
  <c r="BM174" i="7" s="1"/>
  <c r="P174" i="7"/>
  <c r="O174" i="7"/>
  <c r="AY174" i="7" s="1"/>
  <c r="B174" i="7"/>
  <c r="A174" i="7"/>
  <c r="S173" i="7"/>
  <c r="CA173" i="7" s="1"/>
  <c r="R173" i="7"/>
  <c r="BT173" i="7" s="1"/>
  <c r="Q173" i="7"/>
  <c r="P173" i="7"/>
  <c r="O173" i="7"/>
  <c r="B173" i="7"/>
  <c r="A173" i="7"/>
  <c r="AS171" i="7"/>
  <c r="AR171" i="7"/>
  <c r="S171" i="7"/>
  <c r="R171" i="7"/>
  <c r="BR171" i="7" s="1"/>
  <c r="Q171" i="7"/>
  <c r="BM171" i="7" s="1"/>
  <c r="P171" i="7"/>
  <c r="O171" i="7"/>
  <c r="S170" i="7"/>
  <c r="BZ170" i="7" s="1"/>
  <c r="R170" i="7"/>
  <c r="BT170" i="7" s="1"/>
  <c r="Q170" i="7"/>
  <c r="BM170" i="7" s="1"/>
  <c r="P170" i="7"/>
  <c r="O170" i="7"/>
  <c r="S169" i="7"/>
  <c r="BW169" i="7" s="1"/>
  <c r="R169" i="7"/>
  <c r="BT169" i="7" s="1"/>
  <c r="Q169" i="7"/>
  <c r="BK169" i="7" s="1"/>
  <c r="P169" i="7"/>
  <c r="O169" i="7"/>
  <c r="X167" i="7"/>
  <c r="T167" i="7"/>
  <c r="S165" i="7"/>
  <c r="BY165" i="7" s="1"/>
  <c r="R165" i="7"/>
  <c r="BT165" i="7" s="1"/>
  <c r="Q165" i="7"/>
  <c r="V165" i="7" s="1"/>
  <c r="P165" i="7"/>
  <c r="BD165" i="7" s="1"/>
  <c r="O165" i="7"/>
  <c r="B165" i="7"/>
  <c r="F165" i="7" s="1"/>
  <c r="A165" i="7"/>
  <c r="S164" i="7"/>
  <c r="BW164" i="7" s="1"/>
  <c r="R164" i="7"/>
  <c r="BT164" i="7" s="1"/>
  <c r="Q164" i="7"/>
  <c r="P164" i="7"/>
  <c r="O164" i="7"/>
  <c r="B164" i="7"/>
  <c r="F164" i="7" s="1"/>
  <c r="A164" i="7"/>
  <c r="F163" i="7"/>
  <c r="AS162" i="7"/>
  <c r="AR162" i="7"/>
  <c r="S162" i="7"/>
  <c r="CA162" i="7" s="1"/>
  <c r="R162" i="7"/>
  <c r="Q162" i="7"/>
  <c r="P162" i="7"/>
  <c r="BF162" i="7" s="1"/>
  <c r="O162" i="7"/>
  <c r="F162" i="7"/>
  <c r="S161" i="7"/>
  <c r="AQ161" i="7" s="1"/>
  <c r="R161" i="7"/>
  <c r="Q161" i="7"/>
  <c r="BM161" i="7" s="1"/>
  <c r="P161" i="7"/>
  <c r="O161" i="7"/>
  <c r="F161" i="7"/>
  <c r="S160" i="7"/>
  <c r="CB160" i="7" s="1"/>
  <c r="R160" i="7"/>
  <c r="BT160" i="7" s="1"/>
  <c r="Q160" i="7"/>
  <c r="P160" i="7"/>
  <c r="O160" i="7"/>
  <c r="F160" i="7"/>
  <c r="X158" i="7"/>
  <c r="T158" i="7"/>
  <c r="S156" i="7"/>
  <c r="R156" i="7"/>
  <c r="AB156" i="7" s="1"/>
  <c r="Q156" i="7"/>
  <c r="P156" i="7"/>
  <c r="O156" i="7"/>
  <c r="B156" i="7"/>
  <c r="A156" i="7"/>
  <c r="S155" i="7"/>
  <c r="BW155" i="7" s="1"/>
  <c r="R155" i="7"/>
  <c r="BP155" i="7" s="1"/>
  <c r="Q155" i="7"/>
  <c r="BM155" i="7" s="1"/>
  <c r="P155" i="7"/>
  <c r="BF155" i="7" s="1"/>
  <c r="O155" i="7"/>
  <c r="B155" i="7"/>
  <c r="A155" i="7"/>
  <c r="AS153" i="7"/>
  <c r="AR153" i="7"/>
  <c r="S153" i="7"/>
  <c r="AQ153" i="7" s="1"/>
  <c r="R153" i="7"/>
  <c r="BO153" i="7" s="1"/>
  <c r="Q153" i="7"/>
  <c r="P153" i="7"/>
  <c r="BC153" i="7" s="1"/>
  <c r="O153" i="7"/>
  <c r="S152" i="7"/>
  <c r="BV152" i="7" s="1"/>
  <c r="R152" i="7"/>
  <c r="BR152" i="7" s="1"/>
  <c r="Q152" i="7"/>
  <c r="P152" i="7"/>
  <c r="O152" i="7"/>
  <c r="S151" i="7"/>
  <c r="R151" i="7"/>
  <c r="AP151" i="7" s="1"/>
  <c r="Q151" i="7"/>
  <c r="P151" i="7"/>
  <c r="BD151" i="7" s="1"/>
  <c r="O151" i="7"/>
  <c r="X149" i="7"/>
  <c r="T149" i="7"/>
  <c r="S147" i="7"/>
  <c r="CA147" i="7" s="1"/>
  <c r="R147" i="7"/>
  <c r="Q147" i="7"/>
  <c r="BJ147" i="7" s="1"/>
  <c r="P147" i="7"/>
  <c r="Z147" i="7" s="1"/>
  <c r="O147" i="7"/>
  <c r="B147" i="7"/>
  <c r="A147" i="7"/>
  <c r="S146" i="7"/>
  <c r="BY146" i="7" s="1"/>
  <c r="R146" i="7"/>
  <c r="BR146" i="7" s="1"/>
  <c r="Q146" i="7"/>
  <c r="P146" i="7"/>
  <c r="BD146" i="7" s="1"/>
  <c r="O146" i="7"/>
  <c r="AM146" i="7" s="1"/>
  <c r="B146" i="7"/>
  <c r="A146" i="7"/>
  <c r="AS144" i="7"/>
  <c r="AR144" i="7"/>
  <c r="S144" i="7"/>
  <c r="CA144" i="7" s="1"/>
  <c r="R144" i="7"/>
  <c r="BQ144" i="7" s="1"/>
  <c r="Q144" i="7"/>
  <c r="BJ144" i="7" s="1"/>
  <c r="P144" i="7"/>
  <c r="BA144" i="7" s="1"/>
  <c r="O144" i="7"/>
  <c r="S143" i="7"/>
  <c r="R143" i="7"/>
  <c r="BO143" i="7" s="1"/>
  <c r="Q143" i="7"/>
  <c r="BI143" i="7" s="1"/>
  <c r="P143" i="7"/>
  <c r="BD143" i="7" s="1"/>
  <c r="O143" i="7"/>
  <c r="S142" i="7"/>
  <c r="BX142" i="7" s="1"/>
  <c r="R142" i="7"/>
  <c r="BT142" i="7" s="1"/>
  <c r="Q142" i="7"/>
  <c r="BM142" i="7" s="1"/>
  <c r="P142" i="7"/>
  <c r="BC142" i="7" s="1"/>
  <c r="O142" i="7"/>
  <c r="X140" i="7"/>
  <c r="T140" i="7"/>
  <c r="S138" i="7"/>
  <c r="R138" i="7"/>
  <c r="BR138" i="7" s="1"/>
  <c r="Q138" i="7"/>
  <c r="BN138" i="7" s="1"/>
  <c r="P138" i="7"/>
  <c r="BD138" i="7" s="1"/>
  <c r="O138" i="7"/>
  <c r="B138" i="7"/>
  <c r="A138" i="7"/>
  <c r="S137" i="7"/>
  <c r="AQ137" i="7" s="1"/>
  <c r="R137" i="7"/>
  <c r="Q137" i="7"/>
  <c r="P137" i="7"/>
  <c r="BD137" i="7" s="1"/>
  <c r="O137" i="7"/>
  <c r="B137" i="7"/>
  <c r="A137" i="7"/>
  <c r="AS135" i="7"/>
  <c r="AR135" i="7"/>
  <c r="S135" i="7"/>
  <c r="CB135" i="7" s="1"/>
  <c r="R135" i="7"/>
  <c r="BP135" i="7" s="1"/>
  <c r="Q135" i="7"/>
  <c r="AA135" i="7" s="1"/>
  <c r="P135" i="7"/>
  <c r="O135" i="7"/>
  <c r="AV135" i="7" s="1"/>
  <c r="S134" i="7"/>
  <c r="BW134" i="7" s="1"/>
  <c r="R134" i="7"/>
  <c r="BR134" i="7" s="1"/>
  <c r="Q134" i="7"/>
  <c r="P134" i="7"/>
  <c r="BD134" i="7" s="1"/>
  <c r="O134" i="7"/>
  <c r="S133" i="7"/>
  <c r="BZ133" i="7" s="1"/>
  <c r="R133" i="7"/>
  <c r="BU133" i="7" s="1"/>
  <c r="Q133" i="7"/>
  <c r="BJ133" i="7" s="1"/>
  <c r="P133" i="7"/>
  <c r="O133" i="7"/>
  <c r="X131" i="7"/>
  <c r="T131" i="7"/>
  <c r="S129" i="7"/>
  <c r="R129" i="7"/>
  <c r="BQ129" i="7" s="1"/>
  <c r="Q129" i="7"/>
  <c r="BJ129" i="7" s="1"/>
  <c r="P129" i="7"/>
  <c r="BB129" i="7" s="1"/>
  <c r="O129" i="7"/>
  <c r="B129" i="7"/>
  <c r="A129" i="7"/>
  <c r="D129" i="7" s="1"/>
  <c r="S128" i="7"/>
  <c r="R128" i="7"/>
  <c r="BR128" i="7" s="1"/>
  <c r="Q128" i="7"/>
  <c r="BJ128" i="7" s="1"/>
  <c r="P128" i="7"/>
  <c r="O128" i="7"/>
  <c r="B128" i="7"/>
  <c r="A128" i="7"/>
  <c r="AS126" i="7"/>
  <c r="AR126" i="7"/>
  <c r="S126" i="7"/>
  <c r="R126" i="7"/>
  <c r="Q126" i="7"/>
  <c r="BJ126" i="7" s="1"/>
  <c r="P126" i="7"/>
  <c r="O126" i="7"/>
  <c r="Y126" i="7" s="1"/>
  <c r="S125" i="7"/>
  <c r="R125" i="7"/>
  <c r="BR125" i="7" s="1"/>
  <c r="Q125" i="7"/>
  <c r="P125" i="7"/>
  <c r="BD125" i="7" s="1"/>
  <c r="O125" i="7"/>
  <c r="S124" i="7"/>
  <c r="BX124" i="7" s="1"/>
  <c r="R124" i="7"/>
  <c r="BP124" i="7" s="1"/>
  <c r="Q124" i="7"/>
  <c r="P124" i="7"/>
  <c r="BC124" i="7" s="1"/>
  <c r="O124" i="7"/>
  <c r="X122" i="7"/>
  <c r="T122" i="7"/>
  <c r="S120" i="7"/>
  <c r="BY120" i="7" s="1"/>
  <c r="R120" i="7"/>
  <c r="BR120" i="7" s="1"/>
  <c r="Q120" i="7"/>
  <c r="BM120" i="7" s="1"/>
  <c r="P120" i="7"/>
  <c r="O120" i="7"/>
  <c r="AV120" i="7" s="1"/>
  <c r="B120" i="7"/>
  <c r="A120" i="7"/>
  <c r="S119" i="7"/>
  <c r="CA119" i="7" s="1"/>
  <c r="R119" i="7"/>
  <c r="W119" i="7" s="1"/>
  <c r="Q119" i="7"/>
  <c r="P119" i="7"/>
  <c r="O119" i="7"/>
  <c r="B119" i="7"/>
  <c r="A119" i="7"/>
  <c r="AS117" i="7"/>
  <c r="AR117" i="7"/>
  <c r="S117" i="7"/>
  <c r="R117" i="7"/>
  <c r="BR117" i="7" s="1"/>
  <c r="Q117" i="7"/>
  <c r="P117" i="7"/>
  <c r="O117" i="7"/>
  <c r="S116" i="7"/>
  <c r="R116" i="7"/>
  <c r="Q116" i="7"/>
  <c r="BM116" i="7" s="1"/>
  <c r="P116" i="7"/>
  <c r="O116" i="7"/>
  <c r="S115" i="7"/>
  <c r="CA115" i="7" s="1"/>
  <c r="R115" i="7"/>
  <c r="Q115" i="7"/>
  <c r="BM115" i="7" s="1"/>
  <c r="P115" i="7"/>
  <c r="BD115" i="7" s="1"/>
  <c r="O115" i="7"/>
  <c r="X113" i="7"/>
  <c r="T113" i="7"/>
  <c r="S111" i="7"/>
  <c r="CA111" i="7" s="1"/>
  <c r="R111" i="7"/>
  <c r="BS111" i="7" s="1"/>
  <c r="Q111" i="7"/>
  <c r="BJ111" i="7" s="1"/>
  <c r="P111" i="7"/>
  <c r="BD111" i="7" s="1"/>
  <c r="O111" i="7"/>
  <c r="B111" i="7"/>
  <c r="A111" i="7"/>
  <c r="S110" i="7"/>
  <c r="CB110" i="7" s="1"/>
  <c r="R110" i="7"/>
  <c r="Q110" i="7"/>
  <c r="BM110" i="7" s="1"/>
  <c r="P110" i="7"/>
  <c r="BA110" i="7" s="1"/>
  <c r="O110" i="7"/>
  <c r="AZ110" i="7" s="1"/>
  <c r="B110" i="7"/>
  <c r="A110" i="7"/>
  <c r="AS108" i="7"/>
  <c r="AR108" i="7"/>
  <c r="S108" i="7"/>
  <c r="R108" i="7"/>
  <c r="BS108" i="7" s="1"/>
  <c r="Q108" i="7"/>
  <c r="BM108" i="7" s="1"/>
  <c r="P108" i="7"/>
  <c r="BD108" i="7" s="1"/>
  <c r="O108" i="7"/>
  <c r="S107" i="7"/>
  <c r="CA107" i="7" s="1"/>
  <c r="R107" i="7"/>
  <c r="BR107" i="7" s="1"/>
  <c r="Q107" i="7"/>
  <c r="P107" i="7"/>
  <c r="BD107" i="7" s="1"/>
  <c r="O107" i="7"/>
  <c r="S106" i="7"/>
  <c r="CA106" i="7" s="1"/>
  <c r="R106" i="7"/>
  <c r="BR106" i="7" s="1"/>
  <c r="Q106" i="7"/>
  <c r="BM106" i="7" s="1"/>
  <c r="P106" i="7"/>
  <c r="O106" i="7"/>
  <c r="X104" i="7"/>
  <c r="T104" i="7"/>
  <c r="S102" i="7"/>
  <c r="R102" i="7"/>
  <c r="BR102" i="7" s="1"/>
  <c r="Q102" i="7"/>
  <c r="BM102" i="7" s="1"/>
  <c r="P102" i="7"/>
  <c r="BE102" i="7" s="1"/>
  <c r="O102" i="7"/>
  <c r="CE102" i="7" s="1"/>
  <c r="B102" i="7"/>
  <c r="A102" i="7"/>
  <c r="S101" i="7"/>
  <c r="CA101" i="7" s="1"/>
  <c r="R101" i="7"/>
  <c r="BR101" i="7" s="1"/>
  <c r="Q101" i="7"/>
  <c r="BN101" i="7" s="1"/>
  <c r="P101" i="7"/>
  <c r="BC101" i="7" s="1"/>
  <c r="O101" i="7"/>
  <c r="CE101" i="7" s="1"/>
  <c r="B101" i="7"/>
  <c r="A101" i="7"/>
  <c r="AS99" i="7"/>
  <c r="AR99" i="7"/>
  <c r="S99" i="7"/>
  <c r="R99" i="7"/>
  <c r="BR99" i="7" s="1"/>
  <c r="Q99" i="7"/>
  <c r="BM99" i="7" s="1"/>
  <c r="P99" i="7"/>
  <c r="Z99" i="7" s="1"/>
  <c r="O99" i="7"/>
  <c r="S98" i="7"/>
  <c r="R98" i="7"/>
  <c r="BR98" i="7" s="1"/>
  <c r="Q98" i="7"/>
  <c r="BM98" i="7" s="1"/>
  <c r="P98" i="7"/>
  <c r="BD98" i="7" s="1"/>
  <c r="O98" i="7"/>
  <c r="S97" i="7"/>
  <c r="CA97" i="7" s="1"/>
  <c r="R97" i="7"/>
  <c r="Q97" i="7"/>
  <c r="V97" i="7" s="1"/>
  <c r="P97" i="7"/>
  <c r="BD97" i="7" s="1"/>
  <c r="O97" i="7"/>
  <c r="X95" i="7"/>
  <c r="T95" i="7"/>
  <c r="S93" i="7"/>
  <c r="CA93" i="7" s="1"/>
  <c r="R93" i="7"/>
  <c r="Q93" i="7"/>
  <c r="P93" i="7"/>
  <c r="BD93" i="7" s="1"/>
  <c r="O93" i="7"/>
  <c r="B93" i="7"/>
  <c r="A93" i="7"/>
  <c r="S92" i="7"/>
  <c r="R92" i="7"/>
  <c r="W92" i="7" s="1"/>
  <c r="Q92" i="7"/>
  <c r="BM92" i="7" s="1"/>
  <c r="P92" i="7"/>
  <c r="BD92" i="7" s="1"/>
  <c r="O92" i="7"/>
  <c r="B92" i="7"/>
  <c r="A92" i="7"/>
  <c r="AS90" i="7"/>
  <c r="AR90" i="7"/>
  <c r="S90" i="7"/>
  <c r="CA90" i="7" s="1"/>
  <c r="R90" i="7"/>
  <c r="Q90" i="7"/>
  <c r="BM90" i="7" s="1"/>
  <c r="P90" i="7"/>
  <c r="BD90" i="7" s="1"/>
  <c r="O90" i="7"/>
  <c r="S89" i="7"/>
  <c r="CA89" i="7" s="1"/>
  <c r="R89" i="7"/>
  <c r="BQ89" i="7" s="1"/>
  <c r="Q89" i="7"/>
  <c r="P89" i="7"/>
  <c r="BD89" i="7" s="1"/>
  <c r="O89" i="7"/>
  <c r="S88" i="7"/>
  <c r="CA88" i="7" s="1"/>
  <c r="R88" i="7"/>
  <c r="BR88" i="7" s="1"/>
  <c r="Q88" i="7"/>
  <c r="V88" i="7" s="1"/>
  <c r="P88" i="7"/>
  <c r="O88" i="7"/>
  <c r="X86" i="7"/>
  <c r="T86" i="7"/>
  <c r="S84" i="7"/>
  <c r="CA84" i="7" s="1"/>
  <c r="R84" i="7"/>
  <c r="BR84" i="7" s="1"/>
  <c r="Q84" i="7"/>
  <c r="V84" i="7" s="1"/>
  <c r="P84" i="7"/>
  <c r="BE84" i="7" s="1"/>
  <c r="O84" i="7"/>
  <c r="B84" i="7"/>
  <c r="A84" i="7"/>
  <c r="S83" i="7"/>
  <c r="CA83" i="7" s="1"/>
  <c r="R83" i="7"/>
  <c r="BR83" i="7" s="1"/>
  <c r="Q83" i="7"/>
  <c r="P83" i="7"/>
  <c r="BD83" i="7" s="1"/>
  <c r="O83" i="7"/>
  <c r="B83" i="7"/>
  <c r="A83" i="7"/>
  <c r="AS81" i="7"/>
  <c r="AR81" i="7"/>
  <c r="S81" i="7"/>
  <c r="R81" i="7"/>
  <c r="BR81" i="7" s="1"/>
  <c r="Q81" i="7"/>
  <c r="P81" i="7"/>
  <c r="O81" i="7"/>
  <c r="Y81" i="7" s="1"/>
  <c r="S80" i="7"/>
  <c r="CB80" i="7" s="1"/>
  <c r="R80" i="7"/>
  <c r="Q80" i="7"/>
  <c r="BM80" i="7" s="1"/>
  <c r="P80" i="7"/>
  <c r="O80" i="7"/>
  <c r="X79" i="7"/>
  <c r="S79" i="7"/>
  <c r="CA79" i="7" s="1"/>
  <c r="R79" i="7"/>
  <c r="BT79" i="7" s="1"/>
  <c r="Q79" i="7"/>
  <c r="BM79" i="7" s="1"/>
  <c r="P79" i="7"/>
  <c r="BD79" i="7" s="1"/>
  <c r="O79" i="7"/>
  <c r="X77" i="7"/>
  <c r="T77" i="7"/>
  <c r="S75" i="7"/>
  <c r="BV75" i="7" s="1"/>
  <c r="R75" i="7"/>
  <c r="BS75" i="7" s="1"/>
  <c r="Q75" i="7"/>
  <c r="BJ75" i="7" s="1"/>
  <c r="P75" i="7"/>
  <c r="O75" i="7"/>
  <c r="B75" i="7"/>
  <c r="A75" i="7"/>
  <c r="S74" i="7"/>
  <c r="CB74" i="7" s="1"/>
  <c r="R74" i="7"/>
  <c r="Q74" i="7"/>
  <c r="P74" i="7"/>
  <c r="O74" i="7"/>
  <c r="B74" i="7"/>
  <c r="A74" i="7"/>
  <c r="AS72" i="7"/>
  <c r="AR72" i="7"/>
  <c r="S72" i="7"/>
  <c r="R72" i="7"/>
  <c r="Q72" i="7"/>
  <c r="P72" i="7"/>
  <c r="O72" i="7"/>
  <c r="AV72" i="7" s="1"/>
  <c r="S71" i="7"/>
  <c r="AQ71" i="7" s="1"/>
  <c r="R71" i="7"/>
  <c r="BR71" i="7" s="1"/>
  <c r="Q71" i="7"/>
  <c r="P71" i="7"/>
  <c r="BD71" i="7" s="1"/>
  <c r="O71" i="7"/>
  <c r="S70" i="7"/>
  <c r="CA70" i="7" s="1"/>
  <c r="R70" i="7"/>
  <c r="Q70" i="7"/>
  <c r="BM70" i="7" s="1"/>
  <c r="P70" i="7"/>
  <c r="Z70" i="7" s="1"/>
  <c r="O70" i="7"/>
  <c r="T70" i="7" s="1"/>
  <c r="X68" i="7"/>
  <c r="T68" i="7"/>
  <c r="S66" i="7"/>
  <c r="CA66" i="7" s="1"/>
  <c r="R66" i="7"/>
  <c r="Q66" i="7"/>
  <c r="BM66" i="7" s="1"/>
  <c r="P66" i="7"/>
  <c r="Z66" i="7" s="1"/>
  <c r="O66" i="7"/>
  <c r="B66" i="7"/>
  <c r="A66" i="7"/>
  <c r="S65" i="7"/>
  <c r="R65" i="7"/>
  <c r="BR65" i="7" s="1"/>
  <c r="Q65" i="7"/>
  <c r="P65" i="7"/>
  <c r="BD65" i="7" s="1"/>
  <c r="O65" i="7"/>
  <c r="AY65" i="7" s="1"/>
  <c r="B65" i="7"/>
  <c r="A65" i="7"/>
  <c r="AS63" i="7"/>
  <c r="AR63" i="7"/>
  <c r="S63" i="7"/>
  <c r="CB63" i="7" s="1"/>
  <c r="R63" i="7"/>
  <c r="Q63" i="7"/>
  <c r="P63" i="7"/>
  <c r="BF63" i="7" s="1"/>
  <c r="O63" i="7"/>
  <c r="Y63" i="7" s="1"/>
  <c r="S62" i="7"/>
  <c r="AQ62" i="7" s="1"/>
  <c r="R62" i="7"/>
  <c r="BR62" i="7" s="1"/>
  <c r="Q62" i="7"/>
  <c r="BM62" i="7" s="1"/>
  <c r="P62" i="7"/>
  <c r="BD62" i="7" s="1"/>
  <c r="O62" i="7"/>
  <c r="AY62" i="7" s="1"/>
  <c r="S61" i="7"/>
  <c r="BZ61" i="7" s="1"/>
  <c r="R61" i="7"/>
  <c r="BT61" i="7" s="1"/>
  <c r="Q61" i="7"/>
  <c r="V61" i="7" s="1"/>
  <c r="P61" i="7"/>
  <c r="BB61" i="7" s="1"/>
  <c r="O61" i="7"/>
  <c r="AT61" i="7" s="1"/>
  <c r="X59" i="7"/>
  <c r="T59" i="7"/>
  <c r="U59" i="7" s="1"/>
  <c r="S57" i="7"/>
  <c r="CA57" i="7" s="1"/>
  <c r="R57" i="7"/>
  <c r="Q57" i="7"/>
  <c r="P57" i="7"/>
  <c r="BF57" i="7" s="1"/>
  <c r="O57" i="7"/>
  <c r="CE57" i="7" s="1"/>
  <c r="B57" i="7"/>
  <c r="A57" i="7"/>
  <c r="D57" i="7" s="1"/>
  <c r="S56" i="7"/>
  <c r="R56" i="7"/>
  <c r="Q56" i="7"/>
  <c r="BI56" i="7" s="1"/>
  <c r="P56" i="7"/>
  <c r="O56" i="7"/>
  <c r="CE56" i="7" s="1"/>
  <c r="B56" i="7"/>
  <c r="A56" i="7"/>
  <c r="D56" i="7" s="1"/>
  <c r="D55" i="7"/>
  <c r="AS54" i="7"/>
  <c r="AR54" i="7"/>
  <c r="S54" i="7"/>
  <c r="BV54" i="7" s="1"/>
  <c r="R54" i="7"/>
  <c r="BP54" i="7" s="1"/>
  <c r="Q54" i="7"/>
  <c r="P54" i="7"/>
  <c r="BB54" i="7" s="1"/>
  <c r="O54" i="7"/>
  <c r="D54" i="7"/>
  <c r="S53" i="7"/>
  <c r="BW53" i="7" s="1"/>
  <c r="R53" i="7"/>
  <c r="BR53" i="7" s="1"/>
  <c r="Q53" i="7"/>
  <c r="P53" i="7"/>
  <c r="BD53" i="7" s="1"/>
  <c r="O53" i="7"/>
  <c r="D53" i="7"/>
  <c r="S52" i="7"/>
  <c r="R52" i="7"/>
  <c r="Q52" i="7"/>
  <c r="AA52" i="7" s="1"/>
  <c r="P52" i="7"/>
  <c r="BD52" i="7" s="1"/>
  <c r="O52" i="7"/>
  <c r="D52" i="7"/>
  <c r="X50" i="7"/>
  <c r="T50" i="7"/>
  <c r="S48" i="7"/>
  <c r="CA48" i="7" s="1"/>
  <c r="R48" i="7"/>
  <c r="BR48" i="7" s="1"/>
  <c r="Q48" i="7"/>
  <c r="BM48" i="7" s="1"/>
  <c r="P48" i="7"/>
  <c r="BB48" i="7" s="1"/>
  <c r="O48" i="7"/>
  <c r="CE48" i="7" s="1"/>
  <c r="B48" i="7"/>
  <c r="F48" i="7" s="1"/>
  <c r="A48" i="7"/>
  <c r="S47" i="7"/>
  <c r="AC47" i="7" s="1"/>
  <c r="R47" i="7"/>
  <c r="BR47" i="7" s="1"/>
  <c r="Q47" i="7"/>
  <c r="AA47" i="7" s="1"/>
  <c r="P47" i="7"/>
  <c r="BD47" i="7" s="1"/>
  <c r="O47" i="7"/>
  <c r="CC47" i="7" s="1"/>
  <c r="B47" i="7"/>
  <c r="F47" i="7" s="1"/>
  <c r="A47" i="7"/>
  <c r="F46" i="7"/>
  <c r="AS45" i="7"/>
  <c r="AR45" i="7"/>
  <c r="S45" i="7"/>
  <c r="CA45" i="7" s="1"/>
  <c r="R45" i="7"/>
  <c r="BP45" i="7" s="1"/>
  <c r="Q45" i="7"/>
  <c r="BM45" i="7" s="1"/>
  <c r="P45" i="7"/>
  <c r="BF45" i="7" s="1"/>
  <c r="O45" i="7"/>
  <c r="F45" i="7"/>
  <c r="S44" i="7"/>
  <c r="AC44" i="7" s="1"/>
  <c r="R44" i="7"/>
  <c r="BR44" i="7" s="1"/>
  <c r="Q44" i="7"/>
  <c r="BK44" i="7" s="1"/>
  <c r="P44" i="7"/>
  <c r="BD44" i="7" s="1"/>
  <c r="O44" i="7"/>
  <c r="F44" i="7"/>
  <c r="S43" i="7"/>
  <c r="CA43" i="7" s="1"/>
  <c r="R43" i="7"/>
  <c r="BR43" i="7" s="1"/>
  <c r="Q43" i="7"/>
  <c r="BM43" i="7" s="1"/>
  <c r="P43" i="7"/>
  <c r="BF43" i="7" s="1"/>
  <c r="O43" i="7"/>
  <c r="F43" i="7"/>
  <c r="X41" i="7"/>
  <c r="Y41" i="7" s="1"/>
  <c r="T41" i="7"/>
  <c r="U41" i="7" s="1"/>
  <c r="S39" i="7"/>
  <c r="CA39" i="7" s="1"/>
  <c r="R39" i="7"/>
  <c r="BT39" i="7" s="1"/>
  <c r="Q39" i="7"/>
  <c r="BM39" i="7" s="1"/>
  <c r="P39" i="7"/>
  <c r="BB39" i="7" s="1"/>
  <c r="O39" i="7"/>
  <c r="CE39" i="7" s="1"/>
  <c r="B39" i="7"/>
  <c r="A39" i="7"/>
  <c r="S38" i="7"/>
  <c r="AQ38" i="7" s="1"/>
  <c r="R38" i="7"/>
  <c r="BR38" i="7" s="1"/>
  <c r="Q38" i="7"/>
  <c r="BM38" i="7" s="1"/>
  <c r="P38" i="7"/>
  <c r="BD38" i="7" s="1"/>
  <c r="O38" i="7"/>
  <c r="B38" i="7"/>
  <c r="A38" i="7"/>
  <c r="AS36" i="7"/>
  <c r="AR36" i="7"/>
  <c r="S36" i="7"/>
  <c r="CA36" i="7" s="1"/>
  <c r="R36" i="7"/>
  <c r="BR36" i="7" s="1"/>
  <c r="Q36" i="7"/>
  <c r="BM36" i="7" s="1"/>
  <c r="P36" i="7"/>
  <c r="BB36" i="7" s="1"/>
  <c r="O36" i="7"/>
  <c r="S35" i="7"/>
  <c r="BW35" i="7" s="1"/>
  <c r="R35" i="7"/>
  <c r="BR35" i="7" s="1"/>
  <c r="Q35" i="7"/>
  <c r="P35" i="7"/>
  <c r="BD35" i="7" s="1"/>
  <c r="O35" i="7"/>
  <c r="S34" i="7"/>
  <c r="CA34" i="7" s="1"/>
  <c r="R34" i="7"/>
  <c r="BT34" i="7" s="1"/>
  <c r="Q34" i="7"/>
  <c r="BM34" i="7" s="1"/>
  <c r="P34" i="7"/>
  <c r="BF34" i="7" s="1"/>
  <c r="O34" i="7"/>
  <c r="AV34" i="7" s="1"/>
  <c r="X32" i="7"/>
  <c r="Z32" i="7" s="1"/>
  <c r="T32" i="7"/>
  <c r="U32" i="7" s="1"/>
  <c r="S30" i="7"/>
  <c r="R30" i="7"/>
  <c r="BR30" i="7" s="1"/>
  <c r="Q30" i="7"/>
  <c r="BI30" i="7" s="1"/>
  <c r="P30" i="7"/>
  <c r="O30" i="7"/>
  <c r="B30" i="7"/>
  <c r="A30" i="7"/>
  <c r="S29" i="7"/>
  <c r="CA29" i="7" s="1"/>
  <c r="R29" i="7"/>
  <c r="Q29" i="7"/>
  <c r="BJ29" i="7" s="1"/>
  <c r="P29" i="7"/>
  <c r="BB29" i="7" s="1"/>
  <c r="O29" i="7"/>
  <c r="B29" i="7"/>
  <c r="A29" i="7"/>
  <c r="AS27" i="7"/>
  <c r="AR27" i="7"/>
  <c r="S27" i="7"/>
  <c r="CA27" i="7" s="1"/>
  <c r="R27" i="7"/>
  <c r="BR27" i="7" s="1"/>
  <c r="Q27" i="7"/>
  <c r="BI27" i="7" s="1"/>
  <c r="P27" i="7"/>
  <c r="BD27" i="7" s="1"/>
  <c r="O27" i="7"/>
  <c r="S26" i="7"/>
  <c r="BX26" i="7" s="1"/>
  <c r="R26" i="7"/>
  <c r="BT26" i="7" s="1"/>
  <c r="Q26" i="7"/>
  <c r="BM26" i="7" s="1"/>
  <c r="P26" i="7"/>
  <c r="BC26" i="7" s="1"/>
  <c r="O26" i="7"/>
  <c r="S25" i="7"/>
  <c r="BW25" i="7" s="1"/>
  <c r="R25" i="7"/>
  <c r="BR25" i="7" s="1"/>
  <c r="Q25" i="7"/>
  <c r="BI25" i="7" s="1"/>
  <c r="P25" i="7"/>
  <c r="BD25" i="7" s="1"/>
  <c r="O25" i="7"/>
  <c r="X23" i="7"/>
  <c r="Z23" i="7" s="1"/>
  <c r="T23" i="7"/>
  <c r="V23" i="7" s="1"/>
  <c r="BV21" i="7"/>
  <c r="S21" i="7"/>
  <c r="BW21" i="7" s="1"/>
  <c r="R21" i="7"/>
  <c r="AP21" i="7" s="1"/>
  <c r="Q21" i="7"/>
  <c r="BJ21" i="7" s="1"/>
  <c r="P21" i="7"/>
  <c r="BD21" i="7" s="1"/>
  <c r="O21" i="7"/>
  <c r="AX21" i="7" s="1"/>
  <c r="B21" i="7"/>
  <c r="A21" i="7"/>
  <c r="S20" i="7"/>
  <c r="AQ20" i="7" s="1"/>
  <c r="R20" i="7"/>
  <c r="BP20" i="7" s="1"/>
  <c r="Q20" i="7"/>
  <c r="BM20" i="7" s="1"/>
  <c r="P20" i="7"/>
  <c r="BD20" i="7" s="1"/>
  <c r="O20" i="7"/>
  <c r="AV20" i="7" s="1"/>
  <c r="B20" i="7"/>
  <c r="A20" i="7"/>
  <c r="AS18" i="7"/>
  <c r="AR18" i="7"/>
  <c r="S18" i="7"/>
  <c r="CA18" i="7" s="1"/>
  <c r="R18" i="7"/>
  <c r="Q18" i="7"/>
  <c r="BM18" i="7" s="1"/>
  <c r="P18" i="7"/>
  <c r="BD18" i="7" s="1"/>
  <c r="O18" i="7"/>
  <c r="AT18" i="7" s="1"/>
  <c r="S17" i="7"/>
  <c r="CA17" i="7" s="1"/>
  <c r="R17" i="7"/>
  <c r="BQ17" i="7" s="1"/>
  <c r="Q17" i="7"/>
  <c r="P17" i="7"/>
  <c r="BB17" i="7" s="1"/>
  <c r="O17" i="7"/>
  <c r="AW17" i="7" s="1"/>
  <c r="S16" i="7"/>
  <c r="CB16" i="7" s="1"/>
  <c r="R16" i="7"/>
  <c r="BR16" i="7" s="1"/>
  <c r="Q16" i="7"/>
  <c r="BH16" i="7" s="1"/>
  <c r="P16" i="7"/>
  <c r="BC16" i="7" s="1"/>
  <c r="O16" i="7"/>
  <c r="AV16" i="7" s="1"/>
  <c r="X14" i="7"/>
  <c r="Z14" i="7" s="1"/>
  <c r="T14" i="7"/>
  <c r="V14" i="7" s="1"/>
  <c r="C14" i="7"/>
  <c r="C23" i="7" s="1"/>
  <c r="C32" i="7" s="1"/>
  <c r="C41" i="7" s="1"/>
  <c r="C50" i="7" s="1"/>
  <c r="C59" i="7" s="1"/>
  <c r="C68" i="7" s="1"/>
  <c r="C77" i="7" s="1"/>
  <c r="C86" i="7" s="1"/>
  <c r="C95" i="7" s="1"/>
  <c r="C104" i="7" s="1"/>
  <c r="C113" i="7" s="1"/>
  <c r="C122" i="7" s="1"/>
  <c r="C131" i="7" s="1"/>
  <c r="C140" i="7" s="1"/>
  <c r="C149" i="7" s="1"/>
  <c r="C158" i="7" s="1"/>
  <c r="C167" i="7" s="1"/>
  <c r="C176" i="7" s="1"/>
  <c r="C185" i="7" s="1"/>
  <c r="C194" i="7" s="1"/>
  <c r="C203" i="7" s="1"/>
  <c r="C212" i="7" s="1"/>
  <c r="C221" i="7" s="1"/>
  <c r="C230" i="7" s="1"/>
  <c r="C239" i="7" s="1"/>
  <c r="C248" i="7" s="1"/>
  <c r="C257" i="7" s="1"/>
  <c r="C266" i="7" s="1"/>
  <c r="C275" i="7" s="1"/>
  <c r="C284" i="7" s="1"/>
  <c r="C292" i="7" s="1"/>
  <c r="C300" i="7" s="1"/>
  <c r="C308" i="7" s="1"/>
  <c r="C316" i="7" s="1"/>
  <c r="C324" i="7" s="1"/>
  <c r="C332" i="7" s="1"/>
  <c r="S12" i="7"/>
  <c r="R12" i="7"/>
  <c r="Q12" i="7"/>
  <c r="BI12" i="7" s="1"/>
  <c r="P12" i="7"/>
  <c r="BD12" i="7" s="1"/>
  <c r="O12" i="7"/>
  <c r="CC12" i="7" s="1"/>
  <c r="AE12" i="7" s="1"/>
  <c r="B12" i="7"/>
  <c r="A12" i="7"/>
  <c r="S11" i="7"/>
  <c r="R11" i="7"/>
  <c r="Q11" i="7"/>
  <c r="BI11" i="7" s="1"/>
  <c r="P11" i="7"/>
  <c r="BC11" i="7" s="1"/>
  <c r="O11" i="7"/>
  <c r="CC11" i="7" s="1"/>
  <c r="B11" i="7"/>
  <c r="A11" i="7"/>
  <c r="AS9" i="7"/>
  <c r="AR9" i="7"/>
  <c r="S9" i="7"/>
  <c r="R9" i="7"/>
  <c r="BQ9" i="7" s="1"/>
  <c r="Q9" i="7"/>
  <c r="BJ9" i="7" s="1"/>
  <c r="P9" i="7"/>
  <c r="BD9" i="7" s="1"/>
  <c r="O9" i="7"/>
  <c r="AU9" i="7" s="1"/>
  <c r="S8" i="7"/>
  <c r="CA8" i="7" s="1"/>
  <c r="R8" i="7"/>
  <c r="Q8" i="7"/>
  <c r="BM8" i="7" s="1"/>
  <c r="P8" i="7"/>
  <c r="BD8" i="7" s="1"/>
  <c r="O8" i="7"/>
  <c r="S7" i="7"/>
  <c r="BX7" i="7" s="1"/>
  <c r="R7" i="7"/>
  <c r="BR7" i="7" s="1"/>
  <c r="Q7" i="7"/>
  <c r="BI7" i="7" s="1"/>
  <c r="P7" i="7"/>
  <c r="BC7" i="7" s="1"/>
  <c r="O7" i="7"/>
  <c r="F6" i="7"/>
  <c r="E6" i="7"/>
  <c r="D6" i="7"/>
  <c r="G6" i="7" s="1"/>
  <c r="X5" i="7"/>
  <c r="T5" i="7"/>
  <c r="CC2" i="7"/>
  <c r="C2" i="7"/>
  <c r="A1" i="7"/>
  <c r="F5" i="7"/>
  <c r="C192" i="6"/>
  <c r="C191" i="6"/>
  <c r="C190" i="6"/>
  <c r="C189" i="6"/>
  <c r="H179" i="6"/>
  <c r="A179" i="6"/>
  <c r="A57" i="42" s="1"/>
  <c r="H177" i="6"/>
  <c r="A177" i="6"/>
  <c r="D166" i="6"/>
  <c r="D161" i="6"/>
  <c r="D158" i="6"/>
  <c r="D152" i="6"/>
  <c r="D149" i="6"/>
  <c r="D144" i="6"/>
  <c r="D139" i="6"/>
  <c r="D135" i="6"/>
  <c r="D10" i="6"/>
  <c r="BS291" i="5"/>
  <c r="AK291" i="5"/>
  <c r="S291" i="5"/>
  <c r="BZ291" i="5" s="1"/>
  <c r="R291" i="5"/>
  <c r="Q291" i="5"/>
  <c r="BN291" i="5" s="1"/>
  <c r="P291" i="5"/>
  <c r="O291" i="5"/>
  <c r="AX291" i="5" s="1"/>
  <c r="B291" i="5"/>
  <c r="F291" i="5" s="1"/>
  <c r="A291" i="5"/>
  <c r="D291" i="5" s="1"/>
  <c r="CB290" i="5"/>
  <c r="BN290" i="5"/>
  <c r="AL290" i="5"/>
  <c r="X290" i="5"/>
  <c r="S290" i="5"/>
  <c r="R290" i="5"/>
  <c r="BS290" i="5" s="1"/>
  <c r="Q290" i="5"/>
  <c r="BK290" i="5" s="1"/>
  <c r="P290" i="5"/>
  <c r="BG290" i="5" s="1"/>
  <c r="O290" i="5"/>
  <c r="F290" i="5"/>
  <c r="B290" i="5"/>
  <c r="A290" i="5"/>
  <c r="D290" i="5" s="1"/>
  <c r="F289" i="5"/>
  <c r="D289" i="5"/>
  <c r="BE288" i="5"/>
  <c r="BA288" i="5"/>
  <c r="AS288" i="5"/>
  <c r="AR288" i="5"/>
  <c r="S288" i="5"/>
  <c r="BZ288" i="5" s="1"/>
  <c r="R288" i="5"/>
  <c r="Q288" i="5"/>
  <c r="BN288" i="5" s="1"/>
  <c r="P288" i="5"/>
  <c r="BF288" i="5" s="1"/>
  <c r="O288" i="5"/>
  <c r="AX288" i="5" s="1"/>
  <c r="F288" i="5"/>
  <c r="D288" i="5"/>
  <c r="BP287" i="5"/>
  <c r="S287" i="5"/>
  <c r="BY287" i="5" s="1"/>
  <c r="R287" i="5"/>
  <c r="Q287" i="5"/>
  <c r="BM287" i="5" s="1"/>
  <c r="P287" i="5"/>
  <c r="O287" i="5"/>
  <c r="CC287" i="5" s="1"/>
  <c r="F287" i="5"/>
  <c r="D287" i="5"/>
  <c r="S286" i="5"/>
  <c r="R286" i="5"/>
  <c r="BT286" i="5" s="1"/>
  <c r="Q286" i="5"/>
  <c r="BL286" i="5" s="1"/>
  <c r="P286" i="5"/>
  <c r="BD286" i="5" s="1"/>
  <c r="O286" i="5"/>
  <c r="AM286" i="5" s="1"/>
  <c r="F286" i="5"/>
  <c r="D286" i="5"/>
  <c r="F285" i="5"/>
  <c r="E285" i="5"/>
  <c r="D285" i="5"/>
  <c r="G285" i="5" s="1"/>
  <c r="AT284" i="5"/>
  <c r="X284" i="5"/>
  <c r="T284" i="5"/>
  <c r="F284" i="5"/>
  <c r="E284" i="5"/>
  <c r="D284" i="5"/>
  <c r="G284" i="5" s="1"/>
  <c r="AA282" i="5"/>
  <c r="S282" i="5"/>
  <c r="BY282" i="5" s="1"/>
  <c r="R282" i="5"/>
  <c r="BR282" i="5" s="1"/>
  <c r="Q282" i="5"/>
  <c r="P282" i="5"/>
  <c r="BF282" i="5" s="1"/>
  <c r="O282" i="5"/>
  <c r="AW282" i="5" s="1"/>
  <c r="B282" i="5"/>
  <c r="F282" i="5" s="1"/>
  <c r="A282" i="5"/>
  <c r="D282" i="5" s="1"/>
  <c r="BN281" i="5"/>
  <c r="S281" i="5"/>
  <c r="R281" i="5"/>
  <c r="BR281" i="5" s="1"/>
  <c r="Q281" i="5"/>
  <c r="P281" i="5"/>
  <c r="BF281" i="5" s="1"/>
  <c r="O281" i="5"/>
  <c r="AZ281" i="5" s="1"/>
  <c r="B281" i="5"/>
  <c r="F281" i="5" s="1"/>
  <c r="A281" i="5"/>
  <c r="D281" i="5" s="1"/>
  <c r="F280" i="5"/>
  <c r="D280" i="5"/>
  <c r="BS279" i="5"/>
  <c r="AS279" i="5"/>
  <c r="AR279" i="5"/>
  <c r="S279" i="5"/>
  <c r="CA279" i="5" s="1"/>
  <c r="R279" i="5"/>
  <c r="Q279" i="5"/>
  <c r="AA279" i="5" s="1"/>
  <c r="P279" i="5"/>
  <c r="O279" i="5"/>
  <c r="AU279" i="5" s="1"/>
  <c r="F279" i="5"/>
  <c r="D279" i="5"/>
  <c r="S278" i="5"/>
  <c r="BY278" i="5" s="1"/>
  <c r="R278" i="5"/>
  <c r="BR278" i="5" s="1"/>
  <c r="Q278" i="5"/>
  <c r="BM278" i="5" s="1"/>
  <c r="P278" i="5"/>
  <c r="BF278" i="5" s="1"/>
  <c r="O278" i="5"/>
  <c r="CC278" i="5" s="1"/>
  <c r="AE278" i="5" s="1"/>
  <c r="F278" i="5"/>
  <c r="D278" i="5"/>
  <c r="S277" i="5"/>
  <c r="R277" i="5"/>
  <c r="BT277" i="5" s="1"/>
  <c r="Q277" i="5"/>
  <c r="BI277" i="5" s="1"/>
  <c r="P277" i="5"/>
  <c r="BD277" i="5" s="1"/>
  <c r="O277" i="5"/>
  <c r="F277" i="5"/>
  <c r="D277" i="5"/>
  <c r="F276" i="5"/>
  <c r="E276" i="5"/>
  <c r="D276" i="5"/>
  <c r="G276" i="5" s="1"/>
  <c r="AT275" i="5"/>
  <c r="X275" i="5"/>
  <c r="Y275" i="5" s="1"/>
  <c r="T275" i="5"/>
  <c r="U275" i="5" s="1"/>
  <c r="F275" i="5"/>
  <c r="E275" i="5"/>
  <c r="D275" i="5"/>
  <c r="G275" i="5" s="1"/>
  <c r="AA273" i="5"/>
  <c r="S273" i="5"/>
  <c r="CA273" i="5" s="1"/>
  <c r="R273" i="5"/>
  <c r="BR273" i="5" s="1"/>
  <c r="Q273" i="5"/>
  <c r="BI273" i="5" s="1"/>
  <c r="P273" i="5"/>
  <c r="BF273" i="5" s="1"/>
  <c r="O273" i="5"/>
  <c r="CC273" i="5" s="1"/>
  <c r="B273" i="5"/>
  <c r="F273" i="5" s="1"/>
  <c r="A273" i="5"/>
  <c r="D273" i="5" s="1"/>
  <c r="BZ272" i="5"/>
  <c r="BV272" i="5"/>
  <c r="AZ272" i="5"/>
  <c r="AV272" i="5"/>
  <c r="AH272" i="5"/>
  <c r="T272" i="5"/>
  <c r="S272" i="5"/>
  <c r="R272" i="5"/>
  <c r="BR272" i="5" s="1"/>
  <c r="Q272" i="5"/>
  <c r="BH272" i="5" s="1"/>
  <c r="P272" i="5"/>
  <c r="BF272" i="5" s="1"/>
  <c r="O272" i="5"/>
  <c r="CE272" i="5" s="1"/>
  <c r="B272" i="5"/>
  <c r="F272" i="5" s="1"/>
  <c r="A272" i="5"/>
  <c r="D272" i="5" s="1"/>
  <c r="F271" i="5"/>
  <c r="D271" i="5"/>
  <c r="BK270" i="5"/>
  <c r="AS270" i="5"/>
  <c r="AR270" i="5"/>
  <c r="S270" i="5"/>
  <c r="R270" i="5"/>
  <c r="BR270" i="5" s="1"/>
  <c r="Q270" i="5"/>
  <c r="BM270" i="5" s="1"/>
  <c r="P270" i="5"/>
  <c r="BF270" i="5" s="1"/>
  <c r="O270" i="5"/>
  <c r="F270" i="5"/>
  <c r="D270" i="5"/>
  <c r="CB269" i="5"/>
  <c r="BX269" i="5"/>
  <c r="BN269" i="5"/>
  <c r="BJ269" i="5"/>
  <c r="AT269" i="5"/>
  <c r="AL269" i="5"/>
  <c r="AH269" i="5"/>
  <c r="X269" i="5"/>
  <c r="S269" i="5"/>
  <c r="BY269" i="5" s="1"/>
  <c r="R269" i="5"/>
  <c r="Q269" i="5"/>
  <c r="BM269" i="5" s="1"/>
  <c r="P269" i="5"/>
  <c r="O269" i="5"/>
  <c r="T269" i="5" s="1"/>
  <c r="F269" i="5"/>
  <c r="D269" i="5"/>
  <c r="S268" i="5"/>
  <c r="CA268" i="5" s="1"/>
  <c r="R268" i="5"/>
  <c r="BQ268" i="5" s="1"/>
  <c r="Q268" i="5"/>
  <c r="AA268" i="5" s="1"/>
  <c r="P268" i="5"/>
  <c r="O268" i="5"/>
  <c r="F268" i="5"/>
  <c r="D268" i="5"/>
  <c r="F267" i="5"/>
  <c r="E267" i="5"/>
  <c r="D267" i="5"/>
  <c r="G267" i="5" s="1"/>
  <c r="AT266" i="5"/>
  <c r="X266" i="5"/>
  <c r="Y266" i="5" s="1"/>
  <c r="T266" i="5"/>
  <c r="U266" i="5" s="1"/>
  <c r="F266" i="5"/>
  <c r="E266" i="5"/>
  <c r="D266" i="5"/>
  <c r="G266" i="5" s="1"/>
  <c r="BW264" i="5"/>
  <c r="AO264" i="5"/>
  <c r="S264" i="5"/>
  <c r="CA264" i="5" s="1"/>
  <c r="R264" i="5"/>
  <c r="Q264" i="5"/>
  <c r="BM264" i="5" s="1"/>
  <c r="P264" i="5"/>
  <c r="O264" i="5"/>
  <c r="B264" i="5"/>
  <c r="F264" i="5" s="1"/>
  <c r="A264" i="5"/>
  <c r="D264" i="5" s="1"/>
  <c r="CB263" i="5"/>
  <c r="BT263" i="5"/>
  <c r="BJ263" i="5"/>
  <c r="AZ263" i="5"/>
  <c r="AL263" i="5"/>
  <c r="AH263" i="5"/>
  <c r="T263" i="5"/>
  <c r="S263" i="5"/>
  <c r="X263" i="5" s="1"/>
  <c r="R263" i="5"/>
  <c r="Q263" i="5"/>
  <c r="P263" i="5"/>
  <c r="BD263" i="5" s="1"/>
  <c r="O263" i="5"/>
  <c r="B263" i="5"/>
  <c r="F263" i="5" s="1"/>
  <c r="A263" i="5"/>
  <c r="D263" i="5" s="1"/>
  <c r="F262" i="5"/>
  <c r="D262" i="5"/>
  <c r="BT261" i="5"/>
  <c r="BO261" i="5"/>
  <c r="BE261" i="5"/>
  <c r="AW261" i="5"/>
  <c r="AS261" i="5"/>
  <c r="AR261" i="5"/>
  <c r="AM261" i="5"/>
  <c r="S261" i="5"/>
  <c r="R261" i="5"/>
  <c r="Q261" i="5"/>
  <c r="P261" i="5"/>
  <c r="AI261" i="5" s="1"/>
  <c r="O261" i="5"/>
  <c r="AY261" i="5" s="1"/>
  <c r="F261" i="5"/>
  <c r="D261" i="5"/>
  <c r="BD260" i="5"/>
  <c r="AB260" i="5"/>
  <c r="Z260" i="5"/>
  <c r="S260" i="5"/>
  <c r="R260" i="5"/>
  <c r="Q260" i="5"/>
  <c r="P260" i="5"/>
  <c r="BB260" i="5" s="1"/>
  <c r="O260" i="5"/>
  <c r="F260" i="5"/>
  <c r="D260" i="5"/>
  <c r="BU259" i="5"/>
  <c r="BQ259" i="5"/>
  <c r="AK259" i="5"/>
  <c r="W259" i="5"/>
  <c r="S259" i="5"/>
  <c r="BW259" i="5" s="1"/>
  <c r="R259" i="5"/>
  <c r="BT259" i="5" s="1"/>
  <c r="Q259" i="5"/>
  <c r="BK259" i="5" s="1"/>
  <c r="P259" i="5"/>
  <c r="O259" i="5"/>
  <c r="F259" i="5"/>
  <c r="D259" i="5"/>
  <c r="F258" i="5"/>
  <c r="E258" i="5"/>
  <c r="D258" i="5"/>
  <c r="G258" i="5" s="1"/>
  <c r="AT257" i="5"/>
  <c r="X257" i="5"/>
  <c r="Y257" i="5" s="1"/>
  <c r="T257" i="5"/>
  <c r="U257" i="5" s="1"/>
  <c r="F257" i="5"/>
  <c r="E257" i="5"/>
  <c r="D257" i="5"/>
  <c r="G257" i="5" s="1"/>
  <c r="BT255" i="5"/>
  <c r="BQ255" i="5"/>
  <c r="BO255" i="5"/>
  <c r="BC255" i="5"/>
  <c r="AK255" i="5"/>
  <c r="AB255" i="5"/>
  <c r="W255" i="5"/>
  <c r="S255" i="5"/>
  <c r="R255" i="5"/>
  <c r="BR255" i="5" s="1"/>
  <c r="Q255" i="5"/>
  <c r="P255" i="5"/>
  <c r="O255" i="5"/>
  <c r="B255" i="5"/>
  <c r="F255" i="5" s="1"/>
  <c r="A255" i="5"/>
  <c r="D255" i="5" s="1"/>
  <c r="BY254" i="5"/>
  <c r="BV254" i="5"/>
  <c r="BL254" i="5"/>
  <c r="BH254" i="5"/>
  <c r="AJ254" i="5"/>
  <c r="X254" i="5"/>
  <c r="S254" i="5"/>
  <c r="R254" i="5"/>
  <c r="Q254" i="5"/>
  <c r="BK254" i="5" s="1"/>
  <c r="P254" i="5"/>
  <c r="BF254" i="5" s="1"/>
  <c r="O254" i="5"/>
  <c r="F254" i="5"/>
  <c r="B254" i="5"/>
  <c r="A254" i="5"/>
  <c r="D254" i="5" s="1"/>
  <c r="F253" i="5"/>
  <c r="D253" i="5"/>
  <c r="CC252" i="5"/>
  <c r="AE252" i="5" s="1"/>
  <c r="BI252" i="5"/>
  <c r="AW252" i="5"/>
  <c r="AS252" i="5"/>
  <c r="AR252" i="5"/>
  <c r="AM252" i="5"/>
  <c r="S252" i="5"/>
  <c r="R252" i="5"/>
  <c r="Q252" i="5"/>
  <c r="BK252" i="5" s="1"/>
  <c r="P252" i="5"/>
  <c r="O252" i="5"/>
  <c r="AY252" i="5" s="1"/>
  <c r="F252" i="5"/>
  <c r="D252" i="5"/>
  <c r="BD251" i="5"/>
  <c r="AN251" i="5"/>
  <c r="Z251" i="5"/>
  <c r="V251" i="5"/>
  <c r="S251" i="5"/>
  <c r="CB251" i="5" s="1"/>
  <c r="R251" i="5"/>
  <c r="Q251" i="5"/>
  <c r="BJ251" i="5" s="1"/>
  <c r="P251" i="5"/>
  <c r="BB251" i="5" s="1"/>
  <c r="O251" i="5"/>
  <c r="AZ251" i="5" s="1"/>
  <c r="F251" i="5"/>
  <c r="D251" i="5"/>
  <c r="CC250" i="5"/>
  <c r="BV250" i="5"/>
  <c r="BB250" i="5"/>
  <c r="AU250" i="5"/>
  <c r="Z250" i="5"/>
  <c r="S250" i="5"/>
  <c r="R250" i="5"/>
  <c r="BR250" i="5" s="1"/>
  <c r="Q250" i="5"/>
  <c r="P250" i="5"/>
  <c r="AI250" i="5" s="1"/>
  <c r="O250" i="5"/>
  <c r="F250" i="5"/>
  <c r="D250" i="5"/>
  <c r="F249" i="5"/>
  <c r="E249" i="5"/>
  <c r="D249" i="5"/>
  <c r="G249" i="5" s="1"/>
  <c r="CC248" i="5"/>
  <c r="CD248" i="5" s="1"/>
  <c r="AT248" i="5"/>
  <c r="X248" i="5"/>
  <c r="Y248" i="5" s="1"/>
  <c r="T248" i="5"/>
  <c r="F248" i="5"/>
  <c r="E248" i="5"/>
  <c r="D248" i="5"/>
  <c r="G248" i="5" s="1"/>
  <c r="BU246" i="5"/>
  <c r="BP246" i="5"/>
  <c r="AB246" i="5"/>
  <c r="W246" i="5"/>
  <c r="S246" i="5"/>
  <c r="R246" i="5"/>
  <c r="Q246" i="5"/>
  <c r="P246" i="5"/>
  <c r="BD246" i="5" s="1"/>
  <c r="O246" i="5"/>
  <c r="B246" i="5"/>
  <c r="F246" i="5" s="1"/>
  <c r="A246" i="5"/>
  <c r="D246" i="5" s="1"/>
  <c r="BH245" i="5"/>
  <c r="AT245" i="5"/>
  <c r="T245" i="5"/>
  <c r="S245" i="5"/>
  <c r="BY245" i="5" s="1"/>
  <c r="R245" i="5"/>
  <c r="BT245" i="5" s="1"/>
  <c r="Q245" i="5"/>
  <c r="P245" i="5"/>
  <c r="BF245" i="5" s="1"/>
  <c r="O245" i="5"/>
  <c r="B245" i="5"/>
  <c r="F245" i="5" s="1"/>
  <c r="A245" i="5"/>
  <c r="D245" i="5" s="1"/>
  <c r="F244" i="5"/>
  <c r="D244" i="5"/>
  <c r="AS243" i="5"/>
  <c r="AR243" i="5"/>
  <c r="S243" i="5"/>
  <c r="CA243" i="5" s="1"/>
  <c r="R243" i="5"/>
  <c r="BQ243" i="5" s="1"/>
  <c r="Q243" i="5"/>
  <c r="BK243" i="5" s="1"/>
  <c r="P243" i="5"/>
  <c r="Z243" i="5" s="1"/>
  <c r="O243" i="5"/>
  <c r="F243" i="5"/>
  <c r="D243" i="5"/>
  <c r="S242" i="5"/>
  <c r="R242" i="5"/>
  <c r="BR242" i="5" s="1"/>
  <c r="Q242" i="5"/>
  <c r="P242" i="5"/>
  <c r="BF242" i="5" s="1"/>
  <c r="O242" i="5"/>
  <c r="F242" i="5"/>
  <c r="D242" i="5"/>
  <c r="BT241" i="5"/>
  <c r="BO241" i="5"/>
  <c r="AK241" i="5"/>
  <c r="W241" i="5"/>
  <c r="S241" i="5"/>
  <c r="R241" i="5"/>
  <c r="BR241" i="5" s="1"/>
  <c r="Q241" i="5"/>
  <c r="BM241" i="5" s="1"/>
  <c r="P241" i="5"/>
  <c r="O241" i="5"/>
  <c r="Y241" i="5" s="1"/>
  <c r="F241" i="5"/>
  <c r="D241" i="5"/>
  <c r="F240" i="5"/>
  <c r="E240" i="5"/>
  <c r="D240" i="5"/>
  <c r="G240" i="5" s="1"/>
  <c r="AT239" i="5"/>
  <c r="X239" i="5"/>
  <c r="Y239" i="5" s="1"/>
  <c r="T239" i="5"/>
  <c r="U239" i="5" s="1"/>
  <c r="F239" i="5"/>
  <c r="E239" i="5"/>
  <c r="D239" i="5"/>
  <c r="G239" i="5" s="1"/>
  <c r="BQ237" i="5"/>
  <c r="BG237" i="5"/>
  <c r="BE237" i="5"/>
  <c r="AK237" i="5"/>
  <c r="S237" i="5"/>
  <c r="CA237" i="5" s="1"/>
  <c r="R237" i="5"/>
  <c r="Q237" i="5"/>
  <c r="BK237" i="5" s="1"/>
  <c r="P237" i="5"/>
  <c r="BD237" i="5" s="1"/>
  <c r="O237" i="5"/>
  <c r="CE237" i="5" s="1"/>
  <c r="B237" i="5"/>
  <c r="F237" i="5" s="1"/>
  <c r="A237" i="5"/>
  <c r="D237" i="5" s="1"/>
  <c r="CB236" i="5"/>
  <c r="BX236" i="5"/>
  <c r="BH236" i="5"/>
  <c r="AX236" i="5"/>
  <c r="AT236" i="5"/>
  <c r="AJ236" i="5"/>
  <c r="T236" i="5"/>
  <c r="S236" i="5"/>
  <c r="R236" i="5"/>
  <c r="BT236" i="5" s="1"/>
  <c r="Q236" i="5"/>
  <c r="BK236" i="5" s="1"/>
  <c r="P236" i="5"/>
  <c r="BD236" i="5" s="1"/>
  <c r="O236" i="5"/>
  <c r="CE236" i="5" s="1"/>
  <c r="B236" i="5"/>
  <c r="F236" i="5" s="1"/>
  <c r="A236" i="5"/>
  <c r="D236" i="5" s="1"/>
  <c r="F235" i="5"/>
  <c r="D235" i="5"/>
  <c r="BF234" i="5"/>
  <c r="BA234" i="5"/>
  <c r="AS234" i="5"/>
  <c r="AR234" i="5"/>
  <c r="Z234" i="5"/>
  <c r="S234" i="5"/>
  <c r="CA234" i="5" s="1"/>
  <c r="R234" i="5"/>
  <c r="BQ234" i="5" s="1"/>
  <c r="Q234" i="5"/>
  <c r="P234" i="5"/>
  <c r="O234" i="5"/>
  <c r="CE234" i="5" s="1"/>
  <c r="F234" i="5"/>
  <c r="D234" i="5"/>
  <c r="CB233" i="5"/>
  <c r="BB233" i="5"/>
  <c r="AX233" i="5"/>
  <c r="V233" i="5"/>
  <c r="S233" i="5"/>
  <c r="AL233" i="5" s="1"/>
  <c r="R233" i="5"/>
  <c r="BR233" i="5" s="1"/>
  <c r="Q233" i="5"/>
  <c r="BH233" i="5" s="1"/>
  <c r="P233" i="5"/>
  <c r="BE233" i="5" s="1"/>
  <c r="O233" i="5"/>
  <c r="F233" i="5"/>
  <c r="D233" i="5"/>
  <c r="BQ232" i="5"/>
  <c r="AK232" i="5"/>
  <c r="Y232" i="5"/>
  <c r="S232" i="5"/>
  <c r="CB232" i="5" s="1"/>
  <c r="R232" i="5"/>
  <c r="Q232" i="5"/>
  <c r="BM232" i="5" s="1"/>
  <c r="P232" i="5"/>
  <c r="BE232" i="5" s="1"/>
  <c r="O232" i="5"/>
  <c r="AZ232" i="5" s="1"/>
  <c r="F232" i="5"/>
  <c r="D232" i="5"/>
  <c r="F231" i="5"/>
  <c r="E231" i="5"/>
  <c r="D231" i="5"/>
  <c r="G231" i="5" s="1"/>
  <c r="AT230" i="5"/>
  <c r="AB230" i="5"/>
  <c r="X230" i="5"/>
  <c r="Z230" i="5" s="1"/>
  <c r="T230" i="5"/>
  <c r="V230" i="5" s="1"/>
  <c r="F230" i="5"/>
  <c r="E230" i="5"/>
  <c r="D230" i="5"/>
  <c r="G230" i="5" s="1"/>
  <c r="BU228" i="5"/>
  <c r="BS228" i="5"/>
  <c r="BP228" i="5"/>
  <c r="BC228" i="5"/>
  <c r="AB228" i="5"/>
  <c r="W228" i="5"/>
  <c r="S228" i="5"/>
  <c r="R228" i="5"/>
  <c r="BR228" i="5" s="1"/>
  <c r="Q228" i="5"/>
  <c r="BM228" i="5" s="1"/>
  <c r="P228" i="5"/>
  <c r="O228" i="5"/>
  <c r="B228" i="5"/>
  <c r="F228" i="5" s="1"/>
  <c r="A228" i="5"/>
  <c r="D228" i="5" s="1"/>
  <c r="S227" i="5"/>
  <c r="R227" i="5"/>
  <c r="BR227" i="5" s="1"/>
  <c r="Q227" i="5"/>
  <c r="P227" i="5"/>
  <c r="O227" i="5"/>
  <c r="B227" i="5"/>
  <c r="F227" i="5" s="1"/>
  <c r="A227" i="5"/>
  <c r="D227" i="5" s="1"/>
  <c r="F226" i="5"/>
  <c r="D226" i="5"/>
  <c r="BY225" i="5"/>
  <c r="BQ225" i="5"/>
  <c r="AS225" i="5"/>
  <c r="AR225" i="5"/>
  <c r="AK225" i="5"/>
  <c r="AC225" i="5"/>
  <c r="S225" i="5"/>
  <c r="CB225" i="5" s="1"/>
  <c r="R225" i="5"/>
  <c r="Q225" i="5"/>
  <c r="BM225" i="5" s="1"/>
  <c r="P225" i="5"/>
  <c r="BE225" i="5" s="1"/>
  <c r="O225" i="5"/>
  <c r="AZ225" i="5" s="1"/>
  <c r="F225" i="5"/>
  <c r="D225" i="5"/>
  <c r="BN224" i="5"/>
  <c r="AT224" i="5"/>
  <c r="T224" i="5"/>
  <c r="S224" i="5"/>
  <c r="CA224" i="5" s="1"/>
  <c r="R224" i="5"/>
  <c r="Q224" i="5"/>
  <c r="P224" i="5"/>
  <c r="BD224" i="5" s="1"/>
  <c r="O224" i="5"/>
  <c r="F224" i="5"/>
  <c r="D224" i="5"/>
  <c r="S223" i="5"/>
  <c r="CA223" i="5" s="1"/>
  <c r="R223" i="5"/>
  <c r="Q223" i="5"/>
  <c r="P223" i="5"/>
  <c r="O223" i="5"/>
  <c r="F223" i="5"/>
  <c r="D223" i="5"/>
  <c r="F222" i="5"/>
  <c r="E222" i="5"/>
  <c r="D222" i="5"/>
  <c r="G222" i="5" s="1"/>
  <c r="AT221" i="5"/>
  <c r="X221" i="5"/>
  <c r="Z221" i="5" s="1"/>
  <c r="T221" i="5"/>
  <c r="V221" i="5" s="1"/>
  <c r="F221" i="5"/>
  <c r="E221" i="5"/>
  <c r="D221" i="5"/>
  <c r="G221" i="5" s="1"/>
  <c r="S219" i="5"/>
  <c r="CA219" i="5" s="1"/>
  <c r="R219" i="5"/>
  <c r="Q219" i="5"/>
  <c r="P219" i="5"/>
  <c r="O219" i="5"/>
  <c r="CE219" i="5" s="1"/>
  <c r="B219" i="5"/>
  <c r="F219" i="5" s="1"/>
  <c r="A219" i="5"/>
  <c r="D219" i="5" s="1"/>
  <c r="S218" i="5"/>
  <c r="R218" i="5"/>
  <c r="Q218" i="5"/>
  <c r="P218" i="5"/>
  <c r="BD218" i="5" s="1"/>
  <c r="O218" i="5"/>
  <c r="B218" i="5"/>
  <c r="F218" i="5" s="1"/>
  <c r="A218" i="5"/>
  <c r="D218" i="5" s="1"/>
  <c r="F217" i="5"/>
  <c r="D217" i="5"/>
  <c r="BG216" i="5"/>
  <c r="BB216" i="5"/>
  <c r="AS216" i="5"/>
  <c r="AR216" i="5"/>
  <c r="S216" i="5"/>
  <c r="CA216" i="5" s="1"/>
  <c r="R216" i="5"/>
  <c r="Q216" i="5"/>
  <c r="P216" i="5"/>
  <c r="BD216" i="5" s="1"/>
  <c r="O216" i="5"/>
  <c r="CE216" i="5" s="1"/>
  <c r="F216" i="5"/>
  <c r="D216" i="5"/>
  <c r="CC215" i="5"/>
  <c r="AD215" i="5" s="1"/>
  <c r="AZ215" i="5"/>
  <c r="AJ215" i="5"/>
  <c r="T215" i="5"/>
  <c r="S215" i="5"/>
  <c r="BX215" i="5" s="1"/>
  <c r="R215" i="5"/>
  <c r="BR215" i="5" s="1"/>
  <c r="Q215" i="5"/>
  <c r="P215" i="5"/>
  <c r="O215" i="5"/>
  <c r="F215" i="5"/>
  <c r="D215" i="5"/>
  <c r="BP214" i="5"/>
  <c r="BG214" i="5"/>
  <c r="AI214" i="5"/>
  <c r="S214" i="5"/>
  <c r="R214" i="5"/>
  <c r="Q214" i="5"/>
  <c r="BM214" i="5" s="1"/>
  <c r="P214" i="5"/>
  <c r="BD214" i="5" s="1"/>
  <c r="O214" i="5"/>
  <c r="F214" i="5"/>
  <c r="D214" i="5"/>
  <c r="F213" i="5"/>
  <c r="E213" i="5"/>
  <c r="D213" i="5"/>
  <c r="G213" i="5" s="1"/>
  <c r="AT212" i="5"/>
  <c r="X212" i="5"/>
  <c r="Z212" i="5" s="1"/>
  <c r="T212" i="5"/>
  <c r="V212" i="5" s="1"/>
  <c r="F212" i="5"/>
  <c r="E212" i="5"/>
  <c r="D212" i="5"/>
  <c r="G212" i="5" s="1"/>
  <c r="AC210" i="5"/>
  <c r="S210" i="5"/>
  <c r="R210" i="5"/>
  <c r="Q210" i="5"/>
  <c r="BM210" i="5" s="1"/>
  <c r="P210" i="5"/>
  <c r="O210" i="5"/>
  <c r="B210" i="5"/>
  <c r="F210" i="5" s="1"/>
  <c r="A210" i="5"/>
  <c r="D210" i="5" s="1"/>
  <c r="CC209" i="5"/>
  <c r="AD209" i="5" s="1"/>
  <c r="BN209" i="5"/>
  <c r="BJ209" i="5"/>
  <c r="AZ209" i="5"/>
  <c r="AT209" i="5"/>
  <c r="T209" i="5"/>
  <c r="S209" i="5"/>
  <c r="BZ209" i="5" s="1"/>
  <c r="R209" i="5"/>
  <c r="BR209" i="5" s="1"/>
  <c r="Q209" i="5"/>
  <c r="BM209" i="5" s="1"/>
  <c r="P209" i="5"/>
  <c r="O209" i="5"/>
  <c r="CE209" i="5" s="1"/>
  <c r="F209" i="5"/>
  <c r="B209" i="5"/>
  <c r="A209" i="5"/>
  <c r="D209" i="5" s="1"/>
  <c r="F208" i="5"/>
  <c r="D208" i="5"/>
  <c r="AS207" i="5"/>
  <c r="AR207" i="5"/>
  <c r="S207" i="5"/>
  <c r="R207" i="5"/>
  <c r="Q207" i="5"/>
  <c r="BM207" i="5" s="1"/>
  <c r="P207" i="5"/>
  <c r="O207" i="5"/>
  <c r="F207" i="5"/>
  <c r="D207" i="5"/>
  <c r="BZ206" i="5"/>
  <c r="S206" i="5"/>
  <c r="R206" i="5"/>
  <c r="Q206" i="5"/>
  <c r="V206" i="5" s="1"/>
  <c r="P206" i="5"/>
  <c r="BD206" i="5" s="1"/>
  <c r="O206" i="5"/>
  <c r="F206" i="5"/>
  <c r="D206" i="5"/>
  <c r="AA205" i="5"/>
  <c r="S205" i="5"/>
  <c r="CA205" i="5" s="1"/>
  <c r="R205" i="5"/>
  <c r="Q205" i="5"/>
  <c r="P205" i="5"/>
  <c r="O205" i="5"/>
  <c r="CE205" i="5" s="1"/>
  <c r="F205" i="5"/>
  <c r="D205" i="5"/>
  <c r="F204" i="5"/>
  <c r="E204" i="5"/>
  <c r="D204" i="5"/>
  <c r="G204" i="5" s="1"/>
  <c r="AT203" i="5"/>
  <c r="AB203" i="5"/>
  <c r="X203" i="5"/>
  <c r="Z203" i="5" s="1"/>
  <c r="T203" i="5"/>
  <c r="V203" i="5" s="1"/>
  <c r="F203" i="5"/>
  <c r="E203" i="5"/>
  <c r="D203" i="5"/>
  <c r="G203" i="5" s="1"/>
  <c r="BK201" i="5"/>
  <c r="S201" i="5"/>
  <c r="CA201" i="5" s="1"/>
  <c r="R201" i="5"/>
  <c r="BR201" i="5" s="1"/>
  <c r="Q201" i="5"/>
  <c r="BN201" i="5" s="1"/>
  <c r="P201" i="5"/>
  <c r="BD201" i="5" s="1"/>
  <c r="O201" i="5"/>
  <c r="CE201" i="5" s="1"/>
  <c r="F201" i="5"/>
  <c r="B201" i="5"/>
  <c r="A201" i="5"/>
  <c r="D201" i="5" s="1"/>
  <c r="BP200" i="5"/>
  <c r="S200" i="5"/>
  <c r="CA200" i="5" s="1"/>
  <c r="R200" i="5"/>
  <c r="BS200" i="5" s="1"/>
  <c r="Q200" i="5"/>
  <c r="BM200" i="5" s="1"/>
  <c r="P200" i="5"/>
  <c r="BD200" i="5" s="1"/>
  <c r="O200" i="5"/>
  <c r="CE200" i="5" s="1"/>
  <c r="B200" i="5"/>
  <c r="F200" i="5" s="1"/>
  <c r="A200" i="5"/>
  <c r="D200" i="5" s="1"/>
  <c r="F199" i="5"/>
  <c r="D199" i="5"/>
  <c r="AS198" i="5"/>
  <c r="AR198" i="5"/>
  <c r="S198" i="5"/>
  <c r="CA198" i="5" s="1"/>
  <c r="R198" i="5"/>
  <c r="BR198" i="5" s="1"/>
  <c r="Q198" i="5"/>
  <c r="BN198" i="5" s="1"/>
  <c r="P198" i="5"/>
  <c r="O198" i="5"/>
  <c r="CE198" i="5" s="1"/>
  <c r="F198" i="5"/>
  <c r="D198" i="5"/>
  <c r="BX197" i="5"/>
  <c r="AW197" i="5"/>
  <c r="X197" i="5"/>
  <c r="S197" i="5"/>
  <c r="CA197" i="5" s="1"/>
  <c r="R197" i="5"/>
  <c r="BR197" i="5" s="1"/>
  <c r="Q197" i="5"/>
  <c r="BM197" i="5" s="1"/>
  <c r="P197" i="5"/>
  <c r="BE197" i="5" s="1"/>
  <c r="O197" i="5"/>
  <c r="F197" i="5"/>
  <c r="D197" i="5"/>
  <c r="BU196" i="5"/>
  <c r="BS196" i="5"/>
  <c r="BG196" i="5"/>
  <c r="AB196" i="5"/>
  <c r="W196" i="5"/>
  <c r="S196" i="5"/>
  <c r="CB196" i="5" s="1"/>
  <c r="R196" i="5"/>
  <c r="BR196" i="5" s="1"/>
  <c r="Q196" i="5"/>
  <c r="BM196" i="5" s="1"/>
  <c r="P196" i="5"/>
  <c r="O196" i="5"/>
  <c r="AZ196" i="5" s="1"/>
  <c r="F196" i="5"/>
  <c r="D196" i="5"/>
  <c r="F195" i="5"/>
  <c r="E195" i="5"/>
  <c r="D195" i="5"/>
  <c r="G195" i="5" s="1"/>
  <c r="AT194" i="5"/>
  <c r="X194" i="5"/>
  <c r="Z194" i="5" s="1"/>
  <c r="T194" i="5"/>
  <c r="V194" i="5" s="1"/>
  <c r="F194" i="5"/>
  <c r="E194" i="5"/>
  <c r="D194" i="5"/>
  <c r="G194" i="5" s="1"/>
  <c r="BY192" i="5"/>
  <c r="AC192" i="5"/>
  <c r="S192" i="5"/>
  <c r="CB192" i="5" s="1"/>
  <c r="R192" i="5"/>
  <c r="BR192" i="5" s="1"/>
  <c r="Q192" i="5"/>
  <c r="BM192" i="5" s="1"/>
  <c r="P192" i="5"/>
  <c r="BD192" i="5" s="1"/>
  <c r="O192" i="5"/>
  <c r="B192" i="5"/>
  <c r="F192" i="5" s="1"/>
  <c r="A192" i="5"/>
  <c r="D192" i="5" s="1"/>
  <c r="BZ191" i="5"/>
  <c r="BX191" i="5"/>
  <c r="BJ191" i="5"/>
  <c r="AZ191" i="5"/>
  <c r="AJ191" i="5"/>
  <c r="X191" i="5"/>
  <c r="T191" i="5"/>
  <c r="S191" i="5"/>
  <c r="CA191" i="5" s="1"/>
  <c r="R191" i="5"/>
  <c r="BR191" i="5" s="1"/>
  <c r="Q191" i="5"/>
  <c r="P191" i="5"/>
  <c r="BE191" i="5" s="1"/>
  <c r="O191" i="5"/>
  <c r="B191" i="5"/>
  <c r="F191" i="5" s="1"/>
  <c r="A191" i="5"/>
  <c r="D191" i="5" s="1"/>
  <c r="F190" i="5"/>
  <c r="D190" i="5"/>
  <c r="BP189" i="5"/>
  <c r="AS189" i="5"/>
  <c r="AR189" i="5"/>
  <c r="S189" i="5"/>
  <c r="CB189" i="5" s="1"/>
  <c r="R189" i="5"/>
  <c r="BU189" i="5" s="1"/>
  <c r="Q189" i="5"/>
  <c r="BM189" i="5" s="1"/>
  <c r="P189" i="5"/>
  <c r="O189" i="5"/>
  <c r="AZ189" i="5" s="1"/>
  <c r="F189" i="5"/>
  <c r="D189" i="5"/>
  <c r="S188" i="5"/>
  <c r="CA188" i="5" s="1"/>
  <c r="R188" i="5"/>
  <c r="Q188" i="5"/>
  <c r="BM188" i="5" s="1"/>
  <c r="P188" i="5"/>
  <c r="BD188" i="5" s="1"/>
  <c r="O188" i="5"/>
  <c r="CE188" i="5" s="1"/>
  <c r="F188" i="5"/>
  <c r="D188" i="5"/>
  <c r="BS187" i="5"/>
  <c r="BO187" i="5"/>
  <c r="AK187" i="5"/>
  <c r="W187" i="5"/>
  <c r="S187" i="5"/>
  <c r="CA187" i="5" s="1"/>
  <c r="R187" i="5"/>
  <c r="BR187" i="5" s="1"/>
  <c r="Q187" i="5"/>
  <c r="BN187" i="5" s="1"/>
  <c r="P187" i="5"/>
  <c r="O187" i="5"/>
  <c r="CE187" i="5" s="1"/>
  <c r="F187" i="5"/>
  <c r="D187" i="5"/>
  <c r="F186" i="5"/>
  <c r="E186" i="5"/>
  <c r="D186" i="5"/>
  <c r="G186" i="5" s="1"/>
  <c r="AT185" i="5"/>
  <c r="X185" i="5"/>
  <c r="Z185" i="5" s="1"/>
  <c r="T185" i="5"/>
  <c r="V185" i="5" s="1"/>
  <c r="F185" i="5"/>
  <c r="E185" i="5"/>
  <c r="D185" i="5"/>
  <c r="G185" i="5" s="1"/>
  <c r="BS183" i="5"/>
  <c r="BG183" i="5"/>
  <c r="W183" i="5"/>
  <c r="S183" i="5"/>
  <c r="CA183" i="5" s="1"/>
  <c r="R183" i="5"/>
  <c r="BR183" i="5" s="1"/>
  <c r="Q183" i="5"/>
  <c r="BN183" i="5" s="1"/>
  <c r="P183" i="5"/>
  <c r="O183" i="5"/>
  <c r="CE183" i="5" s="1"/>
  <c r="B183" i="5"/>
  <c r="F183" i="5" s="1"/>
  <c r="A183" i="5"/>
  <c r="D183" i="5" s="1"/>
  <c r="AX182" i="5"/>
  <c r="AT182" i="5"/>
  <c r="T182" i="5"/>
  <c r="S182" i="5"/>
  <c r="R182" i="5"/>
  <c r="BS182" i="5" s="1"/>
  <c r="Q182" i="5"/>
  <c r="P182" i="5"/>
  <c r="BD182" i="5" s="1"/>
  <c r="O182" i="5"/>
  <c r="CE182" i="5" s="1"/>
  <c r="B182" i="5"/>
  <c r="F182" i="5" s="1"/>
  <c r="A182" i="5"/>
  <c r="D182" i="5" s="1"/>
  <c r="F181" i="5"/>
  <c r="D181" i="5"/>
  <c r="AS180" i="5"/>
  <c r="AR180" i="5"/>
  <c r="S180" i="5"/>
  <c r="CA180" i="5" s="1"/>
  <c r="R180" i="5"/>
  <c r="BR180" i="5" s="1"/>
  <c r="Q180" i="5"/>
  <c r="P180" i="5"/>
  <c r="BD180" i="5" s="1"/>
  <c r="O180" i="5"/>
  <c r="CE180" i="5" s="1"/>
  <c r="F180" i="5"/>
  <c r="D180" i="5"/>
  <c r="S179" i="5"/>
  <c r="CA179" i="5" s="1"/>
  <c r="R179" i="5"/>
  <c r="BR179" i="5" s="1"/>
  <c r="Q179" i="5"/>
  <c r="BM179" i="5" s="1"/>
  <c r="P179" i="5"/>
  <c r="BE179" i="5" s="1"/>
  <c r="O179" i="5"/>
  <c r="CE179" i="5" s="1"/>
  <c r="F179" i="5"/>
  <c r="D179" i="5"/>
  <c r="AC178" i="5"/>
  <c r="S178" i="5"/>
  <c r="R178" i="5"/>
  <c r="BR178" i="5" s="1"/>
  <c r="Q178" i="5"/>
  <c r="BM178" i="5" s="1"/>
  <c r="P178" i="5"/>
  <c r="BD178" i="5" s="1"/>
  <c r="O178" i="5"/>
  <c r="F178" i="5"/>
  <c r="D178" i="5"/>
  <c r="F177" i="5"/>
  <c r="E177" i="5"/>
  <c r="D177" i="5"/>
  <c r="G177" i="5" s="1"/>
  <c r="AT176" i="5"/>
  <c r="X176" i="5"/>
  <c r="Z176" i="5" s="1"/>
  <c r="T176" i="5"/>
  <c r="V176" i="5" s="1"/>
  <c r="F176" i="5"/>
  <c r="E176" i="5"/>
  <c r="D176" i="5"/>
  <c r="G176" i="5" s="1"/>
  <c r="BP174" i="5"/>
  <c r="BG174" i="5"/>
  <c r="AB174" i="5"/>
  <c r="S174" i="5"/>
  <c r="CB174" i="5" s="1"/>
  <c r="R174" i="5"/>
  <c r="Q174" i="5"/>
  <c r="BM174" i="5" s="1"/>
  <c r="P174" i="5"/>
  <c r="O174" i="5"/>
  <c r="AZ174" i="5" s="1"/>
  <c r="B174" i="5"/>
  <c r="F174" i="5" s="1"/>
  <c r="A174" i="5"/>
  <c r="D174" i="5" s="1"/>
  <c r="BB173" i="5"/>
  <c r="S173" i="5"/>
  <c r="CA173" i="5" s="1"/>
  <c r="R173" i="5"/>
  <c r="BR173" i="5" s="1"/>
  <c r="Q173" i="5"/>
  <c r="BM173" i="5" s="1"/>
  <c r="P173" i="5"/>
  <c r="BE173" i="5" s="1"/>
  <c r="O173" i="5"/>
  <c r="CE173" i="5" s="1"/>
  <c r="B173" i="5"/>
  <c r="F173" i="5" s="1"/>
  <c r="A173" i="5"/>
  <c r="D173" i="5" s="1"/>
  <c r="F172" i="5"/>
  <c r="D172" i="5"/>
  <c r="BY171" i="5"/>
  <c r="AS171" i="5"/>
  <c r="AR171" i="5"/>
  <c r="Y171" i="5"/>
  <c r="S171" i="5"/>
  <c r="R171" i="5"/>
  <c r="BR171" i="5" s="1"/>
  <c r="Q171" i="5"/>
  <c r="BM171" i="5" s="1"/>
  <c r="P171" i="5"/>
  <c r="BD171" i="5" s="1"/>
  <c r="O171" i="5"/>
  <c r="AZ171" i="5" s="1"/>
  <c r="F171" i="5"/>
  <c r="D171" i="5"/>
  <c r="CB170" i="5"/>
  <c r="BX170" i="5"/>
  <c r="BN170" i="5"/>
  <c r="BH170" i="5"/>
  <c r="AJ170" i="5"/>
  <c r="X170" i="5"/>
  <c r="S170" i="5"/>
  <c r="CA170" i="5" s="1"/>
  <c r="R170" i="5"/>
  <c r="BS170" i="5" s="1"/>
  <c r="Q170" i="5"/>
  <c r="P170" i="5"/>
  <c r="BD170" i="5" s="1"/>
  <c r="O170" i="5"/>
  <c r="F170" i="5"/>
  <c r="D170" i="5"/>
  <c r="BK169" i="5"/>
  <c r="S169" i="5"/>
  <c r="CA169" i="5" s="1"/>
  <c r="R169" i="5"/>
  <c r="BR169" i="5" s="1"/>
  <c r="Q169" i="5"/>
  <c r="BN169" i="5" s="1"/>
  <c r="P169" i="5"/>
  <c r="BD169" i="5" s="1"/>
  <c r="O169" i="5"/>
  <c r="CE169" i="5" s="1"/>
  <c r="F169" i="5"/>
  <c r="D169" i="5"/>
  <c r="F168" i="5"/>
  <c r="E168" i="5"/>
  <c r="D168" i="5"/>
  <c r="G168" i="5" s="1"/>
  <c r="AT167" i="5"/>
  <c r="AB167" i="5"/>
  <c r="X167" i="5"/>
  <c r="Z167" i="5" s="1"/>
  <c r="T167" i="5"/>
  <c r="V167" i="5" s="1"/>
  <c r="F167" i="5"/>
  <c r="E167" i="5"/>
  <c r="D167" i="5"/>
  <c r="G167" i="5" s="1"/>
  <c r="BK165" i="5"/>
  <c r="S165" i="5"/>
  <c r="CA165" i="5" s="1"/>
  <c r="R165" i="5"/>
  <c r="BR165" i="5" s="1"/>
  <c r="Q165" i="5"/>
  <c r="BN165" i="5" s="1"/>
  <c r="P165" i="5"/>
  <c r="BD165" i="5" s="1"/>
  <c r="O165" i="5"/>
  <c r="CE165" i="5" s="1"/>
  <c r="F165" i="5"/>
  <c r="B165" i="5"/>
  <c r="A165" i="5"/>
  <c r="D165" i="5" s="1"/>
  <c r="BP164" i="5"/>
  <c r="S164" i="5"/>
  <c r="CA164" i="5" s="1"/>
  <c r="R164" i="5"/>
  <c r="BS164" i="5" s="1"/>
  <c r="Q164" i="5"/>
  <c r="BM164" i="5" s="1"/>
  <c r="P164" i="5"/>
  <c r="BD164" i="5" s="1"/>
  <c r="O164" i="5"/>
  <c r="CE164" i="5" s="1"/>
  <c r="B164" i="5"/>
  <c r="F164" i="5" s="1"/>
  <c r="A164" i="5"/>
  <c r="D164" i="5" s="1"/>
  <c r="F163" i="5"/>
  <c r="D163" i="5"/>
  <c r="BS162" i="5"/>
  <c r="BO162" i="5"/>
  <c r="BG162" i="5"/>
  <c r="AS162" i="5"/>
  <c r="AR162" i="5"/>
  <c r="AK162" i="5"/>
  <c r="W162" i="5"/>
  <c r="S162" i="5"/>
  <c r="CA162" i="5" s="1"/>
  <c r="R162" i="5"/>
  <c r="BR162" i="5" s="1"/>
  <c r="Q162" i="5"/>
  <c r="BN162" i="5" s="1"/>
  <c r="P162" i="5"/>
  <c r="O162" i="5"/>
  <c r="CE162" i="5" s="1"/>
  <c r="F162" i="5"/>
  <c r="D162" i="5"/>
  <c r="BX161" i="5"/>
  <c r="BN161" i="5"/>
  <c r="AJ161" i="5"/>
  <c r="X161" i="5"/>
  <c r="S161" i="5"/>
  <c r="CA161" i="5" s="1"/>
  <c r="R161" i="5"/>
  <c r="BR161" i="5" s="1"/>
  <c r="Q161" i="5"/>
  <c r="BM161" i="5" s="1"/>
  <c r="P161" i="5"/>
  <c r="BE161" i="5" s="1"/>
  <c r="O161" i="5"/>
  <c r="F161" i="5"/>
  <c r="D161" i="5"/>
  <c r="BU160" i="5"/>
  <c r="BG160" i="5"/>
  <c r="W160" i="5"/>
  <c r="S160" i="5"/>
  <c r="CB160" i="5" s="1"/>
  <c r="R160" i="5"/>
  <c r="BR160" i="5" s="1"/>
  <c r="Q160" i="5"/>
  <c r="BM160" i="5" s="1"/>
  <c r="P160" i="5"/>
  <c r="O160" i="5"/>
  <c r="AZ160" i="5" s="1"/>
  <c r="F160" i="5"/>
  <c r="D160" i="5"/>
  <c r="F159" i="5"/>
  <c r="E159" i="5"/>
  <c r="D159" i="5"/>
  <c r="G159" i="5" s="1"/>
  <c r="AT158" i="5"/>
  <c r="X158" i="5"/>
  <c r="Z158" i="5" s="1"/>
  <c r="T158" i="5"/>
  <c r="V158" i="5" s="1"/>
  <c r="F158" i="5"/>
  <c r="E158" i="5"/>
  <c r="D158" i="5"/>
  <c r="G158" i="5" s="1"/>
  <c r="AC156" i="5"/>
  <c r="S156" i="5"/>
  <c r="CB156" i="5" s="1"/>
  <c r="R156" i="5"/>
  <c r="BR156" i="5" s="1"/>
  <c r="Q156" i="5"/>
  <c r="BM156" i="5" s="1"/>
  <c r="P156" i="5"/>
  <c r="BD156" i="5" s="1"/>
  <c r="O156" i="5"/>
  <c r="B156" i="5"/>
  <c r="F156" i="5" s="1"/>
  <c r="A156" i="5"/>
  <c r="D156" i="5" s="1"/>
  <c r="BZ155" i="5"/>
  <c r="BX155" i="5"/>
  <c r="AT155" i="5"/>
  <c r="X155" i="5"/>
  <c r="T155" i="5"/>
  <c r="S155" i="5"/>
  <c r="CA155" i="5" s="1"/>
  <c r="R155" i="5"/>
  <c r="BR155" i="5" s="1"/>
  <c r="Q155" i="5"/>
  <c r="P155" i="5"/>
  <c r="BE155" i="5" s="1"/>
  <c r="O155" i="5"/>
  <c r="B155" i="5"/>
  <c r="F155" i="5" s="1"/>
  <c r="A155" i="5"/>
  <c r="D155" i="5" s="1"/>
  <c r="F154" i="5"/>
  <c r="D154" i="5"/>
  <c r="BU153" i="5"/>
  <c r="BP153" i="5"/>
  <c r="AS153" i="5"/>
  <c r="AR153" i="5"/>
  <c r="S153" i="5"/>
  <c r="CB153" i="5" s="1"/>
  <c r="R153" i="5"/>
  <c r="BS153" i="5" s="1"/>
  <c r="Q153" i="5"/>
  <c r="BM153" i="5" s="1"/>
  <c r="P153" i="5"/>
  <c r="O153" i="5"/>
  <c r="AZ153" i="5" s="1"/>
  <c r="F153" i="5"/>
  <c r="D153" i="5"/>
  <c r="S152" i="5"/>
  <c r="CA152" i="5" s="1"/>
  <c r="R152" i="5"/>
  <c r="Q152" i="5"/>
  <c r="BM152" i="5" s="1"/>
  <c r="P152" i="5"/>
  <c r="BD152" i="5" s="1"/>
  <c r="O152" i="5"/>
  <c r="CE152" i="5" s="1"/>
  <c r="F152" i="5"/>
  <c r="D152" i="5"/>
  <c r="BS151" i="5"/>
  <c r="BO151" i="5"/>
  <c r="AK151" i="5"/>
  <c r="W151" i="5"/>
  <c r="S151" i="5"/>
  <c r="CA151" i="5" s="1"/>
  <c r="R151" i="5"/>
  <c r="BR151" i="5" s="1"/>
  <c r="Q151" i="5"/>
  <c r="BN151" i="5" s="1"/>
  <c r="P151" i="5"/>
  <c r="O151" i="5"/>
  <c r="CE151" i="5" s="1"/>
  <c r="F151" i="5"/>
  <c r="D151" i="5"/>
  <c r="F150" i="5"/>
  <c r="E150" i="5"/>
  <c r="D150" i="5"/>
  <c r="G150" i="5" s="1"/>
  <c r="AT149" i="5"/>
  <c r="X149" i="5"/>
  <c r="Z149" i="5" s="1"/>
  <c r="T149" i="5"/>
  <c r="V149" i="5" s="1"/>
  <c r="F149" i="5"/>
  <c r="E149" i="5"/>
  <c r="D149" i="5"/>
  <c r="G149" i="5" s="1"/>
  <c r="BG147" i="5"/>
  <c r="W147" i="5"/>
  <c r="S147" i="5"/>
  <c r="CA147" i="5" s="1"/>
  <c r="R147" i="5"/>
  <c r="BR147" i="5" s="1"/>
  <c r="Q147" i="5"/>
  <c r="BN147" i="5" s="1"/>
  <c r="P147" i="5"/>
  <c r="O147" i="5"/>
  <c r="CE147" i="5" s="1"/>
  <c r="B147" i="5"/>
  <c r="F147" i="5" s="1"/>
  <c r="A147" i="5"/>
  <c r="D147" i="5" s="1"/>
  <c r="CB146" i="5"/>
  <c r="AX146" i="5"/>
  <c r="X146" i="5"/>
  <c r="T146" i="5"/>
  <c r="S146" i="5"/>
  <c r="R146" i="5"/>
  <c r="BS146" i="5" s="1"/>
  <c r="Q146" i="5"/>
  <c r="P146" i="5"/>
  <c r="BD146" i="5" s="1"/>
  <c r="O146" i="5"/>
  <c r="CE146" i="5" s="1"/>
  <c r="B146" i="5"/>
  <c r="F146" i="5" s="1"/>
  <c r="A146" i="5"/>
  <c r="D146" i="5" s="1"/>
  <c r="F145" i="5"/>
  <c r="D145" i="5"/>
  <c r="AS144" i="5"/>
  <c r="AR144" i="5"/>
  <c r="S144" i="5"/>
  <c r="CA144" i="5" s="1"/>
  <c r="R144" i="5"/>
  <c r="BR144" i="5" s="1"/>
  <c r="Q144" i="5"/>
  <c r="P144" i="5"/>
  <c r="BD144" i="5" s="1"/>
  <c r="O144" i="5"/>
  <c r="CE144" i="5" s="1"/>
  <c r="F144" i="5"/>
  <c r="D144" i="5"/>
  <c r="S143" i="5"/>
  <c r="CA143" i="5" s="1"/>
  <c r="R143" i="5"/>
  <c r="Q143" i="5"/>
  <c r="BM143" i="5" s="1"/>
  <c r="P143" i="5"/>
  <c r="BE143" i="5" s="1"/>
  <c r="O143" i="5"/>
  <c r="CE143" i="5" s="1"/>
  <c r="F143" i="5"/>
  <c r="D143" i="5"/>
  <c r="BQ142" i="5"/>
  <c r="S142" i="5"/>
  <c r="CB142" i="5" s="1"/>
  <c r="R142" i="5"/>
  <c r="W142" i="5" s="1"/>
  <c r="Q142" i="5"/>
  <c r="BM142" i="5" s="1"/>
  <c r="P142" i="5"/>
  <c r="O142" i="5"/>
  <c r="AZ142" i="5" s="1"/>
  <c r="F142" i="5"/>
  <c r="D142" i="5"/>
  <c r="F141" i="5"/>
  <c r="E141" i="5"/>
  <c r="D141" i="5"/>
  <c r="G141" i="5" s="1"/>
  <c r="AT140" i="5"/>
  <c r="X140" i="5"/>
  <c r="Z140" i="5" s="1"/>
  <c r="T140" i="5"/>
  <c r="V140" i="5" s="1"/>
  <c r="F140" i="5"/>
  <c r="E140" i="5"/>
  <c r="D140" i="5"/>
  <c r="G140" i="5" s="1"/>
  <c r="Y138" i="5"/>
  <c r="S138" i="5"/>
  <c r="R138" i="5"/>
  <c r="BR138" i="5" s="1"/>
  <c r="Q138" i="5"/>
  <c r="BM138" i="5" s="1"/>
  <c r="P138" i="5"/>
  <c r="BD138" i="5" s="1"/>
  <c r="O138" i="5"/>
  <c r="AZ138" i="5" s="1"/>
  <c r="B138" i="5"/>
  <c r="F138" i="5" s="1"/>
  <c r="A138" i="5"/>
  <c r="D138" i="5" s="1"/>
  <c r="BZ137" i="5"/>
  <c r="BN137" i="5"/>
  <c r="BJ137" i="5"/>
  <c r="X137" i="5"/>
  <c r="S137" i="5"/>
  <c r="R137" i="5"/>
  <c r="Q137" i="5"/>
  <c r="BM137" i="5" s="1"/>
  <c r="P137" i="5"/>
  <c r="BE137" i="5" s="1"/>
  <c r="O137" i="5"/>
  <c r="B137" i="5"/>
  <c r="F137" i="5" s="1"/>
  <c r="A137" i="5"/>
  <c r="D137" i="5" s="1"/>
  <c r="F136" i="5"/>
  <c r="D136" i="5"/>
  <c r="BU135" i="5"/>
  <c r="BS135" i="5"/>
  <c r="BP135" i="5"/>
  <c r="AS135" i="5"/>
  <c r="AR135" i="5"/>
  <c r="AB135" i="5"/>
  <c r="W135" i="5"/>
  <c r="S135" i="5"/>
  <c r="CB135" i="5" s="1"/>
  <c r="R135" i="5"/>
  <c r="BR135" i="5" s="1"/>
  <c r="Q135" i="5"/>
  <c r="BI135" i="5" s="1"/>
  <c r="P135" i="5"/>
  <c r="BA135" i="5" s="1"/>
  <c r="O135" i="5"/>
  <c r="AZ135" i="5" s="1"/>
  <c r="F135" i="5"/>
  <c r="D135" i="5"/>
  <c r="S134" i="5"/>
  <c r="CA134" i="5" s="1"/>
  <c r="R134" i="5"/>
  <c r="Q134" i="5"/>
  <c r="BM134" i="5" s="1"/>
  <c r="P134" i="5"/>
  <c r="BD134" i="5" s="1"/>
  <c r="O134" i="5"/>
  <c r="CE134" i="5" s="1"/>
  <c r="F134" i="5"/>
  <c r="D134" i="5"/>
  <c r="BG133" i="5"/>
  <c r="BE133" i="5"/>
  <c r="S133" i="5"/>
  <c r="AQ133" i="5" s="1"/>
  <c r="R133" i="5"/>
  <c r="Q133" i="5"/>
  <c r="BN133" i="5" s="1"/>
  <c r="P133" i="5"/>
  <c r="BD133" i="5" s="1"/>
  <c r="O133" i="5"/>
  <c r="CE133" i="5" s="1"/>
  <c r="F133" i="5"/>
  <c r="D133" i="5"/>
  <c r="F132" i="5"/>
  <c r="E132" i="5"/>
  <c r="D132" i="5"/>
  <c r="G132" i="5" s="1"/>
  <c r="AT131" i="5"/>
  <c r="X131" i="5"/>
  <c r="Z131" i="5" s="1"/>
  <c r="T131" i="5"/>
  <c r="V131" i="5" s="1"/>
  <c r="F131" i="5"/>
  <c r="E131" i="5"/>
  <c r="D131" i="5"/>
  <c r="G131" i="5" s="1"/>
  <c r="BS129" i="5"/>
  <c r="S129" i="5"/>
  <c r="AQ129" i="5" s="1"/>
  <c r="R129" i="5"/>
  <c r="W129" i="5" s="1"/>
  <c r="Q129" i="5"/>
  <c r="BN129" i="5" s="1"/>
  <c r="P129" i="5"/>
  <c r="BE129" i="5" s="1"/>
  <c r="O129" i="5"/>
  <c r="CE129" i="5" s="1"/>
  <c r="B129" i="5"/>
  <c r="F129" i="5" s="1"/>
  <c r="A129" i="5"/>
  <c r="D129" i="5" s="1"/>
  <c r="S128" i="5"/>
  <c r="CA128" i="5" s="1"/>
  <c r="R128" i="5"/>
  <c r="AB128" i="5" s="1"/>
  <c r="Q128" i="5"/>
  <c r="BM128" i="5" s="1"/>
  <c r="P128" i="5"/>
  <c r="BD128" i="5" s="1"/>
  <c r="O128" i="5"/>
  <c r="CE128" i="5" s="1"/>
  <c r="B128" i="5"/>
  <c r="F128" i="5" s="1"/>
  <c r="A128" i="5"/>
  <c r="D128" i="5" s="1"/>
  <c r="F127" i="5"/>
  <c r="D127" i="5"/>
  <c r="AW126" i="5"/>
  <c r="AS126" i="5"/>
  <c r="AR126" i="5"/>
  <c r="AM126" i="5"/>
  <c r="Y126" i="5"/>
  <c r="S126" i="5"/>
  <c r="BY126" i="5" s="1"/>
  <c r="R126" i="5"/>
  <c r="BR126" i="5" s="1"/>
  <c r="Q126" i="5"/>
  <c r="P126" i="5"/>
  <c r="BD126" i="5" s="1"/>
  <c r="O126" i="5"/>
  <c r="CC126" i="5" s="1"/>
  <c r="AE126" i="5" s="1"/>
  <c r="F126" i="5"/>
  <c r="D126" i="5"/>
  <c r="S125" i="5"/>
  <c r="CA125" i="5" s="1"/>
  <c r="R125" i="5"/>
  <c r="BT125" i="5" s="1"/>
  <c r="Q125" i="5"/>
  <c r="BM125" i="5" s="1"/>
  <c r="P125" i="5"/>
  <c r="O125" i="5"/>
  <c r="CE125" i="5" s="1"/>
  <c r="F125" i="5"/>
  <c r="D125" i="5"/>
  <c r="BU124" i="5"/>
  <c r="BE124" i="5"/>
  <c r="BA124" i="5"/>
  <c r="W124" i="5"/>
  <c r="S124" i="5"/>
  <c r="BW124" i="5" s="1"/>
  <c r="R124" i="5"/>
  <c r="AB124" i="5" s="1"/>
  <c r="Q124" i="5"/>
  <c r="BK124" i="5" s="1"/>
  <c r="P124" i="5"/>
  <c r="BD124" i="5" s="1"/>
  <c r="O124" i="5"/>
  <c r="CC124" i="5" s="1"/>
  <c r="F124" i="5"/>
  <c r="D124" i="5"/>
  <c r="F123" i="5"/>
  <c r="E123" i="5"/>
  <c r="D123" i="5"/>
  <c r="G123" i="5" s="1"/>
  <c r="AT122" i="5"/>
  <c r="X122" i="5"/>
  <c r="Z122" i="5" s="1"/>
  <c r="T122" i="5"/>
  <c r="V122" i="5" s="1"/>
  <c r="F122" i="5"/>
  <c r="E122" i="5"/>
  <c r="D122" i="5"/>
  <c r="G122" i="5" s="1"/>
  <c r="S120" i="5"/>
  <c r="BW120" i="5" s="1"/>
  <c r="R120" i="5"/>
  <c r="BR120" i="5" s="1"/>
  <c r="Q120" i="5"/>
  <c r="P120" i="5"/>
  <c r="BD120" i="5" s="1"/>
  <c r="O120" i="5"/>
  <c r="CE120" i="5" s="1"/>
  <c r="B120" i="5"/>
  <c r="F120" i="5" s="1"/>
  <c r="A120" i="5"/>
  <c r="D120" i="5" s="1"/>
  <c r="S119" i="5"/>
  <c r="CA119" i="5" s="1"/>
  <c r="R119" i="5"/>
  <c r="BT119" i="5" s="1"/>
  <c r="Q119" i="5"/>
  <c r="BM119" i="5" s="1"/>
  <c r="P119" i="5"/>
  <c r="BF119" i="5" s="1"/>
  <c r="O119" i="5"/>
  <c r="CE119" i="5" s="1"/>
  <c r="B119" i="5"/>
  <c r="F119" i="5" s="1"/>
  <c r="A119" i="5"/>
  <c r="D119" i="5" s="1"/>
  <c r="F118" i="5"/>
  <c r="D118" i="5"/>
  <c r="BT117" i="5"/>
  <c r="BQ117" i="5"/>
  <c r="BO117" i="5"/>
  <c r="BE117" i="5"/>
  <c r="AS117" i="5"/>
  <c r="AR117" i="5"/>
  <c r="AK117" i="5"/>
  <c r="W117" i="5"/>
  <c r="S117" i="5"/>
  <c r="CA117" i="5" s="1"/>
  <c r="R117" i="5"/>
  <c r="BR117" i="5" s="1"/>
  <c r="Q117" i="5"/>
  <c r="BM117" i="5" s="1"/>
  <c r="P117" i="5"/>
  <c r="O117" i="5"/>
  <c r="CC117" i="5" s="1"/>
  <c r="F117" i="5"/>
  <c r="D117" i="5"/>
  <c r="S116" i="5"/>
  <c r="CA116" i="5" s="1"/>
  <c r="R116" i="5"/>
  <c r="AB116" i="5" s="1"/>
  <c r="Q116" i="5"/>
  <c r="BM116" i="5" s="1"/>
  <c r="P116" i="5"/>
  <c r="O116" i="5"/>
  <c r="CE116" i="5" s="1"/>
  <c r="F116" i="5"/>
  <c r="D116" i="5"/>
  <c r="BF115" i="5"/>
  <c r="Z115" i="5"/>
  <c r="S115" i="5"/>
  <c r="BW115" i="5" s="1"/>
  <c r="R115" i="5"/>
  <c r="Q115" i="5"/>
  <c r="BI115" i="5" s="1"/>
  <c r="P115" i="5"/>
  <c r="O115" i="5"/>
  <c r="CE115" i="5" s="1"/>
  <c r="F115" i="5"/>
  <c r="D115" i="5"/>
  <c r="F114" i="5"/>
  <c r="E114" i="5"/>
  <c r="D114" i="5"/>
  <c r="G114" i="5" s="1"/>
  <c r="AT113" i="5"/>
  <c r="X113" i="5"/>
  <c r="Z113" i="5" s="1"/>
  <c r="T113" i="5"/>
  <c r="V113" i="5" s="1"/>
  <c r="F113" i="5"/>
  <c r="E113" i="5"/>
  <c r="D113" i="5"/>
  <c r="G113" i="5" s="1"/>
  <c r="BS111" i="5"/>
  <c r="BF111" i="5"/>
  <c r="BC111" i="5"/>
  <c r="AI111" i="5"/>
  <c r="W111" i="5"/>
  <c r="S111" i="5"/>
  <c r="BW111" i="5" s="1"/>
  <c r="R111" i="5"/>
  <c r="BR111" i="5" s="1"/>
  <c r="Q111" i="5"/>
  <c r="BK111" i="5" s="1"/>
  <c r="P111" i="5"/>
  <c r="BD111" i="5" s="1"/>
  <c r="O111" i="5"/>
  <c r="CE111" i="5" s="1"/>
  <c r="B111" i="5"/>
  <c r="F111" i="5" s="1"/>
  <c r="A111" i="5"/>
  <c r="D111" i="5" s="1"/>
  <c r="S110" i="5"/>
  <c r="CA110" i="5" s="1"/>
  <c r="R110" i="5"/>
  <c r="AB110" i="5" s="1"/>
  <c r="Q110" i="5"/>
  <c r="BM110" i="5" s="1"/>
  <c r="P110" i="5"/>
  <c r="BD110" i="5" s="1"/>
  <c r="O110" i="5"/>
  <c r="CE110" i="5" s="1"/>
  <c r="B110" i="5"/>
  <c r="F110" i="5" s="1"/>
  <c r="A110" i="5"/>
  <c r="D110" i="5" s="1"/>
  <c r="F109" i="5"/>
  <c r="D109" i="5"/>
  <c r="AS108" i="5"/>
  <c r="AR108" i="5"/>
  <c r="AA108" i="5"/>
  <c r="S108" i="5"/>
  <c r="BY108" i="5" s="1"/>
  <c r="R108" i="5"/>
  <c r="BR108" i="5" s="1"/>
  <c r="Q108" i="5"/>
  <c r="AO108" i="5" s="1"/>
  <c r="P108" i="5"/>
  <c r="BD108" i="5" s="1"/>
  <c r="O108" i="5"/>
  <c r="AW108" i="5" s="1"/>
  <c r="F108" i="5"/>
  <c r="D108" i="5"/>
  <c r="S107" i="5"/>
  <c r="CA107" i="5" s="1"/>
  <c r="R107" i="5"/>
  <c r="BT107" i="5" s="1"/>
  <c r="Q107" i="5"/>
  <c r="BM107" i="5" s="1"/>
  <c r="P107" i="5"/>
  <c r="O107" i="5"/>
  <c r="CE107" i="5" s="1"/>
  <c r="F107" i="5"/>
  <c r="D107" i="5"/>
  <c r="BU106" i="5"/>
  <c r="BE106" i="5"/>
  <c r="AI106" i="5"/>
  <c r="AB106" i="5"/>
  <c r="S106" i="5"/>
  <c r="BW106" i="5" s="1"/>
  <c r="R106" i="5"/>
  <c r="Q106" i="5"/>
  <c r="BK106" i="5" s="1"/>
  <c r="P106" i="5"/>
  <c r="BD106" i="5" s="1"/>
  <c r="O106" i="5"/>
  <c r="CC106" i="5" s="1"/>
  <c r="F106" i="5"/>
  <c r="D106" i="5"/>
  <c r="F105" i="5"/>
  <c r="E105" i="5"/>
  <c r="D105" i="5"/>
  <c r="G105" i="5" s="1"/>
  <c r="AT104" i="5"/>
  <c r="X104" i="5"/>
  <c r="Z104" i="5" s="1"/>
  <c r="T104" i="5"/>
  <c r="V104" i="5" s="1"/>
  <c r="F104" i="5"/>
  <c r="E104" i="5"/>
  <c r="D104" i="5"/>
  <c r="G104" i="5" s="1"/>
  <c r="S102" i="5"/>
  <c r="BW102" i="5" s="1"/>
  <c r="R102" i="5"/>
  <c r="BR102" i="5" s="1"/>
  <c r="Q102" i="5"/>
  <c r="P102" i="5"/>
  <c r="BD102" i="5" s="1"/>
  <c r="O102" i="5"/>
  <c r="CE102" i="5" s="1"/>
  <c r="B102" i="5"/>
  <c r="F102" i="5" s="1"/>
  <c r="A102" i="5"/>
  <c r="D102" i="5" s="1"/>
  <c r="BY101" i="5"/>
  <c r="BV101" i="5"/>
  <c r="AC101" i="5"/>
  <c r="X101" i="5"/>
  <c r="T101" i="5"/>
  <c r="S101" i="5"/>
  <c r="CA101" i="5" s="1"/>
  <c r="R101" i="5"/>
  <c r="BT101" i="5" s="1"/>
  <c r="Q101" i="5"/>
  <c r="P101" i="5"/>
  <c r="BD101" i="5" s="1"/>
  <c r="O101" i="5"/>
  <c r="AZ101" i="5" s="1"/>
  <c r="B101" i="5"/>
  <c r="F101" i="5" s="1"/>
  <c r="A101" i="5"/>
  <c r="D101" i="5" s="1"/>
  <c r="F100" i="5"/>
  <c r="D100" i="5"/>
  <c r="BT99" i="5"/>
  <c r="BO99" i="5"/>
  <c r="AS99" i="5"/>
  <c r="AR99" i="5"/>
  <c r="AK99" i="5"/>
  <c r="W99" i="5"/>
  <c r="S99" i="5"/>
  <c r="BY99" i="5" s="1"/>
  <c r="R99" i="5"/>
  <c r="BR99" i="5" s="1"/>
  <c r="Q99" i="5"/>
  <c r="BM99" i="5" s="1"/>
  <c r="P99" i="5"/>
  <c r="O99" i="5"/>
  <c r="CC99" i="5" s="1"/>
  <c r="F99" i="5"/>
  <c r="D99" i="5"/>
  <c r="S98" i="5"/>
  <c r="CA98" i="5" s="1"/>
  <c r="R98" i="5"/>
  <c r="AB98" i="5" s="1"/>
  <c r="Q98" i="5"/>
  <c r="BM98" i="5" s="1"/>
  <c r="P98" i="5"/>
  <c r="BD98" i="5" s="1"/>
  <c r="O98" i="5"/>
  <c r="CE98" i="5" s="1"/>
  <c r="F98" i="5"/>
  <c r="D98" i="5"/>
  <c r="BU97" i="5"/>
  <c r="BQ97" i="5"/>
  <c r="BA97" i="5"/>
  <c r="W97" i="5"/>
  <c r="S97" i="5"/>
  <c r="BW97" i="5" s="1"/>
  <c r="R97" i="5"/>
  <c r="BR97" i="5" s="1"/>
  <c r="Q97" i="5"/>
  <c r="BI97" i="5" s="1"/>
  <c r="P97" i="5"/>
  <c r="Z97" i="5" s="1"/>
  <c r="O97" i="5"/>
  <c r="CE97" i="5" s="1"/>
  <c r="F97" i="5"/>
  <c r="D97" i="5"/>
  <c r="F96" i="5"/>
  <c r="E96" i="5"/>
  <c r="D96" i="5"/>
  <c r="G96" i="5" s="1"/>
  <c r="AT95" i="5"/>
  <c r="X95" i="5"/>
  <c r="Z95" i="5" s="1"/>
  <c r="T95" i="5"/>
  <c r="V95" i="5" s="1"/>
  <c r="F95" i="5"/>
  <c r="E95" i="5"/>
  <c r="D95" i="5"/>
  <c r="G95" i="5" s="1"/>
  <c r="BG93" i="5"/>
  <c r="AI93" i="5"/>
  <c r="S93" i="5"/>
  <c r="BW93" i="5" s="1"/>
  <c r="R93" i="5"/>
  <c r="BO93" i="5" s="1"/>
  <c r="Q93" i="5"/>
  <c r="BK93" i="5" s="1"/>
  <c r="P93" i="5"/>
  <c r="O93" i="5"/>
  <c r="CE93" i="5" s="1"/>
  <c r="B93" i="5"/>
  <c r="A93" i="5"/>
  <c r="CB92" i="5"/>
  <c r="BN92" i="5"/>
  <c r="BK92" i="5"/>
  <c r="BH92" i="5"/>
  <c r="AZ92" i="5"/>
  <c r="AV92" i="5"/>
  <c r="AH92" i="5"/>
  <c r="S92" i="5"/>
  <c r="R92" i="5"/>
  <c r="AB92" i="5" s="1"/>
  <c r="Q92" i="5"/>
  <c r="BM92" i="5" s="1"/>
  <c r="P92" i="5"/>
  <c r="BD92" i="5" s="1"/>
  <c r="O92" i="5"/>
  <c r="CE92" i="5" s="1"/>
  <c r="B92" i="5"/>
  <c r="A92" i="5"/>
  <c r="AS90" i="5"/>
  <c r="AR90" i="5"/>
  <c r="S90" i="5"/>
  <c r="R90" i="5"/>
  <c r="BR90" i="5" s="1"/>
  <c r="Q90" i="5"/>
  <c r="P90" i="5"/>
  <c r="BD90" i="5" s="1"/>
  <c r="O90" i="5"/>
  <c r="S89" i="5"/>
  <c r="CA89" i="5" s="1"/>
  <c r="R89" i="5"/>
  <c r="BT89" i="5" s="1"/>
  <c r="Q89" i="5"/>
  <c r="BM89" i="5" s="1"/>
  <c r="P89" i="5"/>
  <c r="O89" i="5"/>
  <c r="BW88" i="5"/>
  <c r="S88" i="5"/>
  <c r="AC88" i="5" s="1"/>
  <c r="R88" i="5"/>
  <c r="BR88" i="5" s="1"/>
  <c r="Q88" i="5"/>
  <c r="BM88" i="5" s="1"/>
  <c r="P88" i="5"/>
  <c r="BD88" i="5" s="1"/>
  <c r="O88" i="5"/>
  <c r="F87" i="5"/>
  <c r="E87" i="5"/>
  <c r="D87" i="5"/>
  <c r="G87" i="5" s="1"/>
  <c r="X86" i="5"/>
  <c r="Z86" i="5" s="1"/>
  <c r="T86" i="5"/>
  <c r="V86" i="5" s="1"/>
  <c r="E86" i="5"/>
  <c r="BG84" i="5"/>
  <c r="AK84" i="5"/>
  <c r="S84" i="5"/>
  <c r="BW84" i="5" s="1"/>
  <c r="R84" i="5"/>
  <c r="Q84" i="5"/>
  <c r="P84" i="5"/>
  <c r="BD84" i="5" s="1"/>
  <c r="O84" i="5"/>
  <c r="CE84" i="5" s="1"/>
  <c r="B84" i="5"/>
  <c r="A84" i="5"/>
  <c r="CB83" i="5"/>
  <c r="BY83" i="5"/>
  <c r="AT83" i="5"/>
  <c r="X83" i="5"/>
  <c r="S83" i="5"/>
  <c r="CA83" i="5" s="1"/>
  <c r="R83" i="5"/>
  <c r="BT83" i="5" s="1"/>
  <c r="Q83" i="5"/>
  <c r="P83" i="5"/>
  <c r="BD83" i="5" s="1"/>
  <c r="O83" i="5"/>
  <c r="AW83" i="5" s="1"/>
  <c r="B83" i="5"/>
  <c r="A83" i="5"/>
  <c r="BQ81" i="5"/>
  <c r="AS81" i="5"/>
  <c r="AR81" i="5"/>
  <c r="W81" i="5"/>
  <c r="S81" i="5"/>
  <c r="BY81" i="5" s="1"/>
  <c r="R81" i="5"/>
  <c r="BR81" i="5" s="1"/>
  <c r="Q81" i="5"/>
  <c r="BM81" i="5" s="1"/>
  <c r="P81" i="5"/>
  <c r="BD81" i="5" s="1"/>
  <c r="O81" i="5"/>
  <c r="S80" i="5"/>
  <c r="BV80" i="5" s="1"/>
  <c r="R80" i="5"/>
  <c r="AB80" i="5" s="1"/>
  <c r="Q80" i="5"/>
  <c r="BM80" i="5" s="1"/>
  <c r="P80" i="5"/>
  <c r="BD80" i="5" s="1"/>
  <c r="O80" i="5"/>
  <c r="S79" i="5"/>
  <c r="BY79" i="5" s="1"/>
  <c r="R79" i="5"/>
  <c r="Q79" i="5"/>
  <c r="BK79" i="5" s="1"/>
  <c r="P79" i="5"/>
  <c r="BD79" i="5" s="1"/>
  <c r="O79" i="5"/>
  <c r="F78" i="5"/>
  <c r="E78" i="5"/>
  <c r="D78" i="5"/>
  <c r="G78" i="5" s="1"/>
  <c r="X77" i="5"/>
  <c r="Z77" i="5" s="1"/>
  <c r="T77" i="5"/>
  <c r="V77" i="5" s="1"/>
  <c r="F77" i="5"/>
  <c r="E77" i="5"/>
  <c r="D77" i="5"/>
  <c r="G77" i="5" s="1"/>
  <c r="BO75" i="5"/>
  <c r="AP75" i="5"/>
  <c r="AK75" i="5"/>
  <c r="S75" i="5"/>
  <c r="BY75" i="5" s="1"/>
  <c r="R75" i="5"/>
  <c r="BU75" i="5" s="1"/>
  <c r="Q75" i="5"/>
  <c r="BK75" i="5" s="1"/>
  <c r="P75" i="5"/>
  <c r="O75" i="5"/>
  <c r="AX75" i="5" s="1"/>
  <c r="B75" i="5"/>
  <c r="A75" i="5"/>
  <c r="S74" i="5"/>
  <c r="CA74" i="5" s="1"/>
  <c r="R74" i="5"/>
  <c r="Q74" i="5"/>
  <c r="BM74" i="5" s="1"/>
  <c r="P74" i="5"/>
  <c r="BD74" i="5" s="1"/>
  <c r="O74" i="5"/>
  <c r="B74" i="5"/>
  <c r="A74" i="5"/>
  <c r="BU72" i="5"/>
  <c r="AS72" i="5"/>
  <c r="AR72" i="5"/>
  <c r="AP72" i="5"/>
  <c r="AK72" i="5"/>
  <c r="S72" i="5"/>
  <c r="BW72" i="5" s="1"/>
  <c r="R72" i="5"/>
  <c r="BS72" i="5" s="1"/>
  <c r="Q72" i="5"/>
  <c r="BJ72" i="5" s="1"/>
  <c r="P72" i="5"/>
  <c r="BD72" i="5" s="1"/>
  <c r="O72" i="5"/>
  <c r="S71" i="5"/>
  <c r="CA71" i="5" s="1"/>
  <c r="R71" i="5"/>
  <c r="BQ71" i="5" s="1"/>
  <c r="Q71" i="5"/>
  <c r="P71" i="5"/>
  <c r="BD71" i="5" s="1"/>
  <c r="O71" i="5"/>
  <c r="AQ70" i="5"/>
  <c r="S70" i="5"/>
  <c r="BX70" i="5" s="1"/>
  <c r="R70" i="5"/>
  <c r="BR70" i="5" s="1"/>
  <c r="Q70" i="5"/>
  <c r="BK70" i="5" s="1"/>
  <c r="P70" i="5"/>
  <c r="O70" i="5"/>
  <c r="F69" i="5"/>
  <c r="E69" i="5"/>
  <c r="D69" i="5"/>
  <c r="G69" i="5" s="1"/>
  <c r="X68" i="5"/>
  <c r="Z68" i="5" s="1"/>
  <c r="T68" i="5"/>
  <c r="V68" i="5" s="1"/>
  <c r="F68" i="5"/>
  <c r="E68" i="5"/>
  <c r="BD66" i="5"/>
  <c r="S66" i="5"/>
  <c r="BX66" i="5" s="1"/>
  <c r="R66" i="5"/>
  <c r="BP66" i="5" s="1"/>
  <c r="Q66" i="5"/>
  <c r="BK66" i="5" s="1"/>
  <c r="P66" i="5"/>
  <c r="O66" i="5"/>
  <c r="CC66" i="5" s="1"/>
  <c r="B66" i="5"/>
  <c r="A66" i="5"/>
  <c r="S65" i="5"/>
  <c r="CA65" i="5" s="1"/>
  <c r="R65" i="5"/>
  <c r="BQ65" i="5" s="1"/>
  <c r="Q65" i="5"/>
  <c r="BJ65" i="5" s="1"/>
  <c r="P65" i="5"/>
  <c r="O65" i="5"/>
  <c r="CE65" i="5" s="1"/>
  <c r="B65" i="5"/>
  <c r="A65" i="5"/>
  <c r="AS63" i="5"/>
  <c r="AR63" i="5"/>
  <c r="S63" i="5"/>
  <c r="CB63" i="5" s="1"/>
  <c r="R63" i="5"/>
  <c r="BR63" i="5" s="1"/>
  <c r="Q63" i="5"/>
  <c r="BM63" i="5" s="1"/>
  <c r="P63" i="5"/>
  <c r="BD63" i="5" s="1"/>
  <c r="O63" i="5"/>
  <c r="AV63" i="5" s="1"/>
  <c r="BT62" i="5"/>
  <c r="BO62" i="5"/>
  <c r="S62" i="5"/>
  <c r="BX62" i="5" s="1"/>
  <c r="R62" i="5"/>
  <c r="BP62" i="5" s="1"/>
  <c r="Q62" i="5"/>
  <c r="BM62" i="5" s="1"/>
  <c r="P62" i="5"/>
  <c r="BD62" i="5" s="1"/>
  <c r="O62" i="5"/>
  <c r="S61" i="5"/>
  <c r="CA61" i="5" s="1"/>
  <c r="R61" i="5"/>
  <c r="BR61" i="5" s="1"/>
  <c r="Q61" i="5"/>
  <c r="BJ61" i="5" s="1"/>
  <c r="P61" i="5"/>
  <c r="BD61" i="5" s="1"/>
  <c r="O61" i="5"/>
  <c r="F60" i="5"/>
  <c r="E60" i="5"/>
  <c r="D60" i="5"/>
  <c r="G60" i="5" s="1"/>
  <c r="X59" i="5"/>
  <c r="Z59" i="5" s="1"/>
  <c r="T59" i="5"/>
  <c r="V59" i="5" s="1"/>
  <c r="F59" i="5"/>
  <c r="E59" i="5"/>
  <c r="S57" i="5"/>
  <c r="CA57" i="5" s="1"/>
  <c r="R57" i="5"/>
  <c r="BQ57" i="5" s="1"/>
  <c r="Q57" i="5"/>
  <c r="P57" i="5"/>
  <c r="BD57" i="5" s="1"/>
  <c r="O57" i="5"/>
  <c r="B57" i="5"/>
  <c r="A57" i="5"/>
  <c r="S56" i="5"/>
  <c r="BY56" i="5" s="1"/>
  <c r="R56" i="5"/>
  <c r="BR56" i="5" s="1"/>
  <c r="Q56" i="5"/>
  <c r="BK56" i="5" s="1"/>
  <c r="P56" i="5"/>
  <c r="BD56" i="5" s="1"/>
  <c r="O56" i="5"/>
  <c r="B56" i="5"/>
  <c r="A56" i="5"/>
  <c r="BZ54" i="5"/>
  <c r="AS54" i="5"/>
  <c r="AR54" i="5"/>
  <c r="AL54" i="5"/>
  <c r="AC54" i="5"/>
  <c r="X54" i="5"/>
  <c r="S54" i="5"/>
  <c r="CA54" i="5" s="1"/>
  <c r="R54" i="5"/>
  <c r="BQ54" i="5" s="1"/>
  <c r="Q54" i="5"/>
  <c r="BM54" i="5" s="1"/>
  <c r="P54" i="5"/>
  <c r="O54" i="5"/>
  <c r="AW54" i="5" s="1"/>
  <c r="BS53" i="5"/>
  <c r="BP53" i="5"/>
  <c r="W53" i="5"/>
  <c r="S53" i="5"/>
  <c r="R53" i="5"/>
  <c r="BR53" i="5" s="1"/>
  <c r="Q53" i="5"/>
  <c r="BK53" i="5" s="1"/>
  <c r="P53" i="5"/>
  <c r="BD53" i="5" s="1"/>
  <c r="O53" i="5"/>
  <c r="AQ52" i="5"/>
  <c r="S52" i="5"/>
  <c r="CB52" i="5" s="1"/>
  <c r="R52" i="5"/>
  <c r="BP52" i="5" s="1"/>
  <c r="Q52" i="5"/>
  <c r="BM52" i="5" s="1"/>
  <c r="P52" i="5"/>
  <c r="BD52" i="5" s="1"/>
  <c r="O52" i="5"/>
  <c r="F51" i="5"/>
  <c r="E51" i="5"/>
  <c r="D51" i="5"/>
  <c r="G51" i="5" s="1"/>
  <c r="X50" i="5"/>
  <c r="Y50" i="5" s="1"/>
  <c r="T50" i="5"/>
  <c r="V50" i="5" s="1"/>
  <c r="E50" i="5"/>
  <c r="D50" i="5"/>
  <c r="G50" i="5" s="1"/>
  <c r="AP48" i="5"/>
  <c r="S48" i="5"/>
  <c r="BY48" i="5" s="1"/>
  <c r="R48" i="5"/>
  <c r="Q48" i="5"/>
  <c r="P48" i="5"/>
  <c r="BD48" i="5" s="1"/>
  <c r="O48" i="5"/>
  <c r="B48" i="5"/>
  <c r="A48" i="5"/>
  <c r="S47" i="5"/>
  <c r="BX47" i="5" s="1"/>
  <c r="R47" i="5"/>
  <c r="BR47" i="5" s="1"/>
  <c r="Q47" i="5"/>
  <c r="P47" i="5"/>
  <c r="BD47" i="5" s="1"/>
  <c r="O47" i="5"/>
  <c r="AU47" i="5" s="1"/>
  <c r="B47" i="5"/>
  <c r="A47" i="5"/>
  <c r="BQ45" i="5"/>
  <c r="AS45" i="5"/>
  <c r="AR45" i="5"/>
  <c r="S45" i="5"/>
  <c r="BW45" i="5" s="1"/>
  <c r="R45" i="5"/>
  <c r="AK45" i="5" s="1"/>
  <c r="Q45" i="5"/>
  <c r="P45" i="5"/>
  <c r="BD45" i="5" s="1"/>
  <c r="O45" i="5"/>
  <c r="S44" i="5"/>
  <c r="CB44" i="5" s="1"/>
  <c r="R44" i="5"/>
  <c r="BQ44" i="5" s="1"/>
  <c r="Q44" i="5"/>
  <c r="BI44" i="5" s="1"/>
  <c r="P44" i="5"/>
  <c r="BD44" i="5" s="1"/>
  <c r="O44" i="5"/>
  <c r="AQ43" i="5"/>
  <c r="S43" i="5"/>
  <c r="R43" i="5"/>
  <c r="BQ43" i="5" s="1"/>
  <c r="Q43" i="5"/>
  <c r="BK43" i="5" s="1"/>
  <c r="P43" i="5"/>
  <c r="BD43" i="5" s="1"/>
  <c r="O43" i="5"/>
  <c r="F42" i="5"/>
  <c r="E42" i="5"/>
  <c r="D42" i="5"/>
  <c r="G42" i="5" s="1"/>
  <c r="X41" i="5"/>
  <c r="Z41" i="5" s="1"/>
  <c r="T41" i="5"/>
  <c r="V41" i="5" s="1"/>
  <c r="E41" i="5"/>
  <c r="D41" i="5"/>
  <c r="G41" i="5" s="1"/>
  <c r="BF39" i="5"/>
  <c r="S39" i="5"/>
  <c r="BZ39" i="5" s="1"/>
  <c r="R39" i="5"/>
  <c r="BT39" i="5" s="1"/>
  <c r="Q39" i="5"/>
  <c r="BL39" i="5" s="1"/>
  <c r="P39" i="5"/>
  <c r="BD39" i="5" s="1"/>
  <c r="O39" i="5"/>
  <c r="AV39" i="5" s="1"/>
  <c r="B39" i="5"/>
  <c r="A39" i="5"/>
  <c r="BS38" i="5"/>
  <c r="BA38" i="5"/>
  <c r="S38" i="5"/>
  <c r="BY38" i="5" s="1"/>
  <c r="R38" i="5"/>
  <c r="Q38" i="5"/>
  <c r="P38" i="5"/>
  <c r="O38" i="5"/>
  <c r="CC38" i="5" s="1"/>
  <c r="B38" i="5"/>
  <c r="A38" i="5"/>
  <c r="AS36" i="5"/>
  <c r="AR36" i="5"/>
  <c r="X36" i="5"/>
  <c r="S36" i="5"/>
  <c r="R36" i="5"/>
  <c r="BT36" i="5" s="1"/>
  <c r="Q36" i="5"/>
  <c r="BM36" i="5" s="1"/>
  <c r="P36" i="5"/>
  <c r="O36" i="5"/>
  <c r="AT36" i="5" s="1"/>
  <c r="S35" i="5"/>
  <c r="R35" i="5"/>
  <c r="Q35" i="5"/>
  <c r="BK35" i="5" s="1"/>
  <c r="P35" i="5"/>
  <c r="BD35" i="5" s="1"/>
  <c r="O35" i="5"/>
  <c r="BZ34" i="5"/>
  <c r="BX34" i="5"/>
  <c r="S34" i="5"/>
  <c r="CA34" i="5" s="1"/>
  <c r="R34" i="5"/>
  <c r="Q34" i="5"/>
  <c r="BM34" i="5" s="1"/>
  <c r="P34" i="5"/>
  <c r="BF34" i="5" s="1"/>
  <c r="O34" i="5"/>
  <c r="F33" i="5"/>
  <c r="E33" i="5"/>
  <c r="D33" i="5"/>
  <c r="G33" i="5" s="1"/>
  <c r="X32" i="5"/>
  <c r="Z32" i="5" s="1"/>
  <c r="T32" i="5"/>
  <c r="V32" i="5" s="1"/>
  <c r="F32" i="5"/>
  <c r="E32" i="5"/>
  <c r="S30" i="5"/>
  <c r="BY30" i="5" s="1"/>
  <c r="R30" i="5"/>
  <c r="BS30" i="5" s="1"/>
  <c r="Q30" i="5"/>
  <c r="BM30" i="5" s="1"/>
  <c r="P30" i="5"/>
  <c r="BA30" i="5" s="1"/>
  <c r="O30" i="5"/>
  <c r="CC30" i="5" s="1"/>
  <c r="B30" i="5"/>
  <c r="A30" i="5"/>
  <c r="S29" i="5"/>
  <c r="CB29" i="5" s="1"/>
  <c r="R29" i="5"/>
  <c r="BR29" i="5" s="1"/>
  <c r="Q29" i="5"/>
  <c r="BL29" i="5" s="1"/>
  <c r="P29" i="5"/>
  <c r="BF29" i="5" s="1"/>
  <c r="O29" i="5"/>
  <c r="AX29" i="5" s="1"/>
  <c r="B29" i="5"/>
  <c r="A29" i="5"/>
  <c r="BS27" i="5"/>
  <c r="AS27" i="5"/>
  <c r="AR27" i="5"/>
  <c r="S27" i="5"/>
  <c r="BY27" i="5" s="1"/>
  <c r="R27" i="5"/>
  <c r="Q27" i="5"/>
  <c r="BM27" i="5" s="1"/>
  <c r="P27" i="5"/>
  <c r="BA27" i="5" s="1"/>
  <c r="O27" i="5"/>
  <c r="BX26" i="5"/>
  <c r="X26" i="5"/>
  <c r="S26" i="5"/>
  <c r="CA26" i="5" s="1"/>
  <c r="R26" i="5"/>
  <c r="BT26" i="5" s="1"/>
  <c r="Q26" i="5"/>
  <c r="BM26" i="5" s="1"/>
  <c r="P26" i="5"/>
  <c r="O26" i="5"/>
  <c r="AT26" i="5" s="1"/>
  <c r="S25" i="5"/>
  <c r="R25" i="5"/>
  <c r="BR25" i="5" s="1"/>
  <c r="Q25" i="5"/>
  <c r="BK25" i="5" s="1"/>
  <c r="P25" i="5"/>
  <c r="BD25" i="5" s="1"/>
  <c r="O25" i="5"/>
  <c r="F24" i="5"/>
  <c r="E24" i="5"/>
  <c r="D24" i="5"/>
  <c r="G24" i="5" s="1"/>
  <c r="X23" i="5"/>
  <c r="Z23" i="5" s="1"/>
  <c r="T23" i="5"/>
  <c r="V23" i="5" s="1"/>
  <c r="F23" i="5"/>
  <c r="E23" i="5"/>
  <c r="BY21" i="5"/>
  <c r="BO21" i="5"/>
  <c r="S21" i="5"/>
  <c r="CA21" i="5" s="1"/>
  <c r="R21" i="5"/>
  <c r="AK21" i="5" s="1"/>
  <c r="Q21" i="5"/>
  <c r="BK21" i="5" s="1"/>
  <c r="P21" i="5"/>
  <c r="BC21" i="5" s="1"/>
  <c r="O21" i="5"/>
  <c r="B21" i="5"/>
  <c r="A21" i="5"/>
  <c r="S20" i="5"/>
  <c r="R20" i="5"/>
  <c r="BT20" i="5" s="1"/>
  <c r="Q20" i="5"/>
  <c r="BM20" i="5" s="1"/>
  <c r="P20" i="5"/>
  <c r="O20" i="5"/>
  <c r="A20" i="5"/>
  <c r="BY18" i="5"/>
  <c r="AS18" i="5"/>
  <c r="AR18" i="5"/>
  <c r="AK18" i="5"/>
  <c r="AC18" i="5"/>
  <c r="S18" i="5"/>
  <c r="CA18" i="5" s="1"/>
  <c r="R18" i="5"/>
  <c r="BO18" i="5" s="1"/>
  <c r="Q18" i="5"/>
  <c r="BK18" i="5" s="1"/>
  <c r="P18" i="5"/>
  <c r="BC18" i="5" s="1"/>
  <c r="O18" i="5"/>
  <c r="Y18" i="5" s="1"/>
  <c r="BV17" i="5"/>
  <c r="BP17" i="5"/>
  <c r="AL17" i="5"/>
  <c r="AC17" i="5"/>
  <c r="S17" i="5"/>
  <c r="CB17" i="5" s="1"/>
  <c r="R17" i="5"/>
  <c r="BR17" i="5" s="1"/>
  <c r="Q17" i="5"/>
  <c r="P17" i="5"/>
  <c r="BF17" i="5" s="1"/>
  <c r="O17" i="5"/>
  <c r="AB16" i="5"/>
  <c r="S16" i="5"/>
  <c r="BY16" i="5" s="1"/>
  <c r="R16" i="5"/>
  <c r="BQ16" i="5" s="1"/>
  <c r="Q16" i="5"/>
  <c r="P16" i="5"/>
  <c r="BD16" i="5" s="1"/>
  <c r="O16" i="5"/>
  <c r="F15" i="5"/>
  <c r="E15" i="5"/>
  <c r="D15" i="5"/>
  <c r="G15" i="5" s="1"/>
  <c r="X14" i="5"/>
  <c r="Y14" i="5" s="1"/>
  <c r="T14" i="5"/>
  <c r="V14" i="5" s="1"/>
  <c r="F14" i="5"/>
  <c r="E14" i="5"/>
  <c r="D14" i="5"/>
  <c r="G14" i="5" s="1"/>
  <c r="C14" i="5"/>
  <c r="C23" i="5" s="1"/>
  <c r="C32" i="5" s="1"/>
  <c r="C41" i="5" s="1"/>
  <c r="C50" i="5" s="1"/>
  <c r="C59" i="5" s="1"/>
  <c r="C68" i="5" s="1"/>
  <c r="C77" i="5" s="1"/>
  <c r="C86" i="5" s="1"/>
  <c r="C95" i="5" s="1"/>
  <c r="C104" i="5" s="1"/>
  <c r="C113" i="5" s="1"/>
  <c r="C122" i="5" s="1"/>
  <c r="C131" i="5" s="1"/>
  <c r="C140" i="5" s="1"/>
  <c r="C149" i="5" s="1"/>
  <c r="C158" i="5" s="1"/>
  <c r="C167" i="5" s="1"/>
  <c r="C176" i="5" s="1"/>
  <c r="C185" i="5" s="1"/>
  <c r="C194" i="5" s="1"/>
  <c r="C203" i="5" s="1"/>
  <c r="C212" i="5" s="1"/>
  <c r="C221" i="5" s="1"/>
  <c r="C230" i="5" s="1"/>
  <c r="C239" i="5" s="1"/>
  <c r="C248" i="5" s="1"/>
  <c r="C257" i="5" s="1"/>
  <c r="C266" i="5" s="1"/>
  <c r="C275" i="5" s="1"/>
  <c r="C284" i="5" s="1"/>
  <c r="BZ12" i="5"/>
  <c r="S12" i="5"/>
  <c r="R12" i="5"/>
  <c r="BT12" i="5" s="1"/>
  <c r="Q12" i="5"/>
  <c r="BM12" i="5" s="1"/>
  <c r="P12" i="5"/>
  <c r="BD12" i="5" s="1"/>
  <c r="O12" i="5"/>
  <c r="B12" i="5"/>
  <c r="A12" i="5"/>
  <c r="BO11" i="5"/>
  <c r="S11" i="5"/>
  <c r="BY11" i="5" s="1"/>
  <c r="R11" i="5"/>
  <c r="BQ11" i="5" s="1"/>
  <c r="Q11" i="5"/>
  <c r="BM11" i="5" s="1"/>
  <c r="P11" i="5"/>
  <c r="BD11" i="5" s="1"/>
  <c r="O11" i="5"/>
  <c r="B11" i="5"/>
  <c r="A11" i="5"/>
  <c r="BZ9" i="5"/>
  <c r="BV9" i="5"/>
  <c r="AS9" i="5"/>
  <c r="AR9" i="5"/>
  <c r="S9" i="5"/>
  <c r="CA9" i="5" s="1"/>
  <c r="R9" i="5"/>
  <c r="BT9" i="5" s="1"/>
  <c r="Q9" i="5"/>
  <c r="BM9" i="5" s="1"/>
  <c r="P9" i="5"/>
  <c r="BD9" i="5" s="1"/>
  <c r="O9" i="5"/>
  <c r="AT9" i="5" s="1"/>
  <c r="S8" i="5"/>
  <c r="CA8" i="5" s="1"/>
  <c r="R8" i="5"/>
  <c r="BU8" i="5" s="1"/>
  <c r="Q8" i="5"/>
  <c r="BK8" i="5" s="1"/>
  <c r="P8" i="5"/>
  <c r="BD8" i="5" s="1"/>
  <c r="O8" i="5"/>
  <c r="S7" i="5"/>
  <c r="R7" i="5"/>
  <c r="Q7" i="5"/>
  <c r="BM7" i="5" s="1"/>
  <c r="P7" i="5"/>
  <c r="BF7" i="5" s="1"/>
  <c r="O7" i="5"/>
  <c r="AT7" i="5" s="1"/>
  <c r="F6" i="5"/>
  <c r="E6" i="5"/>
  <c r="D6" i="5"/>
  <c r="G6" i="5" s="1"/>
  <c r="X5" i="5"/>
  <c r="Z5" i="5" s="1"/>
  <c r="T5" i="5"/>
  <c r="U5" i="5" s="1"/>
  <c r="F5" i="5"/>
  <c r="E5" i="5"/>
  <c r="CC2" i="5"/>
  <c r="C2" i="5"/>
  <c r="A1" i="5"/>
  <c r="S291" i="2"/>
  <c r="R291" i="2"/>
  <c r="BO291" i="2" s="1"/>
  <c r="Q291" i="2"/>
  <c r="BK291" i="2" s="1"/>
  <c r="P291" i="2"/>
  <c r="BC291" i="2" s="1"/>
  <c r="O291" i="2"/>
  <c r="B291" i="2"/>
  <c r="F291" i="2" s="1"/>
  <c r="A291" i="2"/>
  <c r="D291" i="2" s="1"/>
  <c r="S290" i="2"/>
  <c r="CB290" i="2" s="1"/>
  <c r="R290" i="2"/>
  <c r="BT290" i="2" s="1"/>
  <c r="Q290" i="2"/>
  <c r="BN290" i="2" s="1"/>
  <c r="P290" i="2"/>
  <c r="O290" i="2"/>
  <c r="AX290" i="2" s="1"/>
  <c r="B290" i="2"/>
  <c r="F290" i="2" s="1"/>
  <c r="A290" i="2"/>
  <c r="D290" i="2" s="1"/>
  <c r="F289" i="2"/>
  <c r="D289" i="2"/>
  <c r="BE288" i="2"/>
  <c r="BB288" i="2"/>
  <c r="AS288" i="2"/>
  <c r="AR288" i="2"/>
  <c r="S288" i="2"/>
  <c r="CA288" i="2" s="1"/>
  <c r="R288" i="2"/>
  <c r="W288" i="2" s="1"/>
  <c r="Q288" i="2"/>
  <c r="BK288" i="2" s="1"/>
  <c r="P288" i="2"/>
  <c r="BD288" i="2" s="1"/>
  <c r="O288" i="2"/>
  <c r="CE288" i="2" s="1"/>
  <c r="F288" i="2"/>
  <c r="D288" i="2"/>
  <c r="BJ287" i="2"/>
  <c r="AW287" i="2"/>
  <c r="S287" i="2"/>
  <c r="BZ287" i="2" s="1"/>
  <c r="R287" i="2"/>
  <c r="BR287" i="2" s="1"/>
  <c r="Q287" i="2"/>
  <c r="BM287" i="2" s="1"/>
  <c r="P287" i="2"/>
  <c r="BF287" i="2" s="1"/>
  <c r="O287" i="2"/>
  <c r="F287" i="2"/>
  <c r="D287" i="2"/>
  <c r="BK286" i="2"/>
  <c r="S286" i="2"/>
  <c r="BY286" i="2" s="1"/>
  <c r="R286" i="2"/>
  <c r="BR286" i="2" s="1"/>
  <c r="Q286" i="2"/>
  <c r="BM286" i="2" s="1"/>
  <c r="P286" i="2"/>
  <c r="BD286" i="2" s="1"/>
  <c r="O286" i="2"/>
  <c r="F286" i="2"/>
  <c r="D286" i="2"/>
  <c r="F285" i="2"/>
  <c r="E285" i="2"/>
  <c r="D285" i="2"/>
  <c r="G285" i="2" s="1"/>
  <c r="AT284" i="2"/>
  <c r="X284" i="2"/>
  <c r="Z284" i="2" s="1"/>
  <c r="T284" i="2"/>
  <c r="V284" i="2" s="1"/>
  <c r="F284" i="2"/>
  <c r="E284" i="2"/>
  <c r="D284" i="2"/>
  <c r="G284" i="2" s="1"/>
  <c r="S282" i="2"/>
  <c r="BY282" i="2" s="1"/>
  <c r="R282" i="2"/>
  <c r="BR282" i="2" s="1"/>
  <c r="Q282" i="2"/>
  <c r="P282" i="2"/>
  <c r="BD282" i="2" s="1"/>
  <c r="O282" i="2"/>
  <c r="CC282" i="2" s="1"/>
  <c r="B282" i="2"/>
  <c r="F282" i="2" s="1"/>
  <c r="A282" i="2"/>
  <c r="D282" i="2" s="1"/>
  <c r="S281" i="2"/>
  <c r="CA281" i="2" s="1"/>
  <c r="R281" i="2"/>
  <c r="Q281" i="2"/>
  <c r="BM281" i="2" s="1"/>
  <c r="P281" i="2"/>
  <c r="BF281" i="2" s="1"/>
  <c r="O281" i="2"/>
  <c r="CE281" i="2" s="1"/>
  <c r="B281" i="2"/>
  <c r="F281" i="2" s="1"/>
  <c r="A281" i="2"/>
  <c r="D281" i="2" s="1"/>
  <c r="F280" i="2"/>
  <c r="D280" i="2"/>
  <c r="AS279" i="2"/>
  <c r="AR279" i="2"/>
  <c r="AA279" i="2"/>
  <c r="S279" i="2"/>
  <c r="BY279" i="2" s="1"/>
  <c r="R279" i="2"/>
  <c r="BR279" i="2" s="1"/>
  <c r="Q279" i="2"/>
  <c r="BM279" i="2" s="1"/>
  <c r="P279" i="2"/>
  <c r="BD279" i="2" s="1"/>
  <c r="O279" i="2"/>
  <c r="CC279" i="2" s="1"/>
  <c r="F279" i="2"/>
  <c r="D279" i="2"/>
  <c r="BN278" i="2"/>
  <c r="BH278" i="2"/>
  <c r="AX278" i="2"/>
  <c r="AA278" i="2"/>
  <c r="T278" i="2"/>
  <c r="S278" i="2"/>
  <c r="R278" i="2"/>
  <c r="BT278" i="2" s="1"/>
  <c r="Q278" i="2"/>
  <c r="BM278" i="2" s="1"/>
  <c r="P278" i="2"/>
  <c r="BD278" i="2" s="1"/>
  <c r="O278" i="2"/>
  <c r="CE278" i="2" s="1"/>
  <c r="F278" i="2"/>
  <c r="D278" i="2"/>
  <c r="BB277" i="2"/>
  <c r="AI277" i="2"/>
  <c r="S277" i="2"/>
  <c r="CA277" i="2" s="1"/>
  <c r="R277" i="2"/>
  <c r="BR277" i="2" s="1"/>
  <c r="Q277" i="2"/>
  <c r="BK277" i="2" s="1"/>
  <c r="P277" i="2"/>
  <c r="O277" i="2"/>
  <c r="CE277" i="2" s="1"/>
  <c r="F277" i="2"/>
  <c r="D277" i="2"/>
  <c r="F276" i="2"/>
  <c r="E276" i="2"/>
  <c r="D276" i="2"/>
  <c r="G276" i="2" s="1"/>
  <c r="AT275" i="2"/>
  <c r="X275" i="2"/>
  <c r="Z275" i="2" s="1"/>
  <c r="T275" i="2"/>
  <c r="V275" i="2" s="1"/>
  <c r="F275" i="2"/>
  <c r="E275" i="2"/>
  <c r="D275" i="2"/>
  <c r="G275" i="2" s="1"/>
  <c r="AC273" i="2"/>
  <c r="Y273" i="2"/>
  <c r="S273" i="2"/>
  <c r="CA273" i="2" s="1"/>
  <c r="R273" i="2"/>
  <c r="BR273" i="2" s="1"/>
  <c r="Q273" i="2"/>
  <c r="BK273" i="2" s="1"/>
  <c r="P273" i="2"/>
  <c r="BD273" i="2" s="1"/>
  <c r="O273" i="2"/>
  <c r="CE273" i="2" s="1"/>
  <c r="B273" i="2"/>
  <c r="F273" i="2" s="1"/>
  <c r="A273" i="2"/>
  <c r="D273" i="2" s="1"/>
  <c r="CB272" i="2"/>
  <c r="BX272" i="2"/>
  <c r="AT272" i="2"/>
  <c r="T272" i="2"/>
  <c r="S272" i="2"/>
  <c r="CA272" i="2" s="1"/>
  <c r="R272" i="2"/>
  <c r="BT272" i="2" s="1"/>
  <c r="Q272" i="2"/>
  <c r="AJ272" i="2" s="1"/>
  <c r="P272" i="2"/>
  <c r="BD272" i="2" s="1"/>
  <c r="O272" i="2"/>
  <c r="CE272" i="2" s="1"/>
  <c r="F272" i="2"/>
  <c r="B272" i="2"/>
  <c r="A272" i="2"/>
  <c r="D272" i="2" s="1"/>
  <c r="F271" i="2"/>
  <c r="D271" i="2"/>
  <c r="AS270" i="2"/>
  <c r="AR270" i="2"/>
  <c r="AC270" i="2"/>
  <c r="Y270" i="2"/>
  <c r="S270" i="2"/>
  <c r="CA270" i="2" s="1"/>
  <c r="R270" i="2"/>
  <c r="BR270" i="2" s="1"/>
  <c r="Q270" i="2"/>
  <c r="BK270" i="2" s="1"/>
  <c r="P270" i="2"/>
  <c r="BD270" i="2" s="1"/>
  <c r="O270" i="2"/>
  <c r="CE270" i="2" s="1"/>
  <c r="F270" i="2"/>
  <c r="D270" i="2"/>
  <c r="S269" i="2"/>
  <c r="CA269" i="2" s="1"/>
  <c r="R269" i="2"/>
  <c r="BR269" i="2" s="1"/>
  <c r="Q269" i="2"/>
  <c r="BM269" i="2" s="1"/>
  <c r="P269" i="2"/>
  <c r="BF269" i="2" s="1"/>
  <c r="O269" i="2"/>
  <c r="CE269" i="2" s="1"/>
  <c r="F269" i="2"/>
  <c r="D269" i="2"/>
  <c r="BQ268" i="2"/>
  <c r="BO268" i="2"/>
  <c r="AK268" i="2"/>
  <c r="W268" i="2"/>
  <c r="S268" i="2"/>
  <c r="BY268" i="2" s="1"/>
  <c r="R268" i="2"/>
  <c r="BR268" i="2" s="1"/>
  <c r="Q268" i="2"/>
  <c r="BM268" i="2" s="1"/>
  <c r="P268" i="2"/>
  <c r="O268" i="2"/>
  <c r="CC268" i="2" s="1"/>
  <c r="F268" i="2"/>
  <c r="D268" i="2"/>
  <c r="F267" i="2"/>
  <c r="E267" i="2"/>
  <c r="D267" i="2"/>
  <c r="G267" i="2" s="1"/>
  <c r="AT266" i="2"/>
  <c r="X266" i="2"/>
  <c r="Z266" i="2" s="1"/>
  <c r="T266" i="2"/>
  <c r="V266" i="2" s="1"/>
  <c r="F266" i="2"/>
  <c r="E266" i="2"/>
  <c r="D266" i="2"/>
  <c r="G266" i="2" s="1"/>
  <c r="BQ264" i="2"/>
  <c r="BO264" i="2"/>
  <c r="AK264" i="2"/>
  <c r="W264" i="2"/>
  <c r="S264" i="2"/>
  <c r="BY264" i="2" s="1"/>
  <c r="R264" i="2"/>
  <c r="BR264" i="2" s="1"/>
  <c r="Q264" i="2"/>
  <c r="BM264" i="2" s="1"/>
  <c r="P264" i="2"/>
  <c r="O264" i="2"/>
  <c r="CC264" i="2" s="1"/>
  <c r="B264" i="2"/>
  <c r="F264" i="2" s="1"/>
  <c r="A264" i="2"/>
  <c r="D264" i="2" s="1"/>
  <c r="BX263" i="2"/>
  <c r="AZ263" i="2"/>
  <c r="X263" i="2"/>
  <c r="S263" i="2"/>
  <c r="CA263" i="2" s="1"/>
  <c r="R263" i="2"/>
  <c r="BR263" i="2" s="1"/>
  <c r="Q263" i="2"/>
  <c r="AJ263" i="2" s="1"/>
  <c r="P263" i="2"/>
  <c r="BF263" i="2" s="1"/>
  <c r="O263" i="2"/>
  <c r="T263" i="2" s="1"/>
  <c r="B263" i="2"/>
  <c r="F263" i="2" s="1"/>
  <c r="A263" i="2"/>
  <c r="D263" i="2" s="1"/>
  <c r="F262" i="2"/>
  <c r="D262" i="2"/>
  <c r="AS261" i="2"/>
  <c r="AR261" i="2"/>
  <c r="AB261" i="2"/>
  <c r="S261" i="2"/>
  <c r="BY261" i="2" s="1"/>
  <c r="R261" i="2"/>
  <c r="Q261" i="2"/>
  <c r="BM261" i="2" s="1"/>
  <c r="P261" i="2"/>
  <c r="O261" i="2"/>
  <c r="CC261" i="2" s="1"/>
  <c r="F261" i="2"/>
  <c r="D261" i="2"/>
  <c r="BF260" i="2"/>
  <c r="S260" i="2"/>
  <c r="CA260" i="2" s="1"/>
  <c r="R260" i="2"/>
  <c r="BT260" i="2" s="1"/>
  <c r="Q260" i="2"/>
  <c r="BM260" i="2" s="1"/>
  <c r="P260" i="2"/>
  <c r="BD260" i="2" s="1"/>
  <c r="O260" i="2"/>
  <c r="CE260" i="2" s="1"/>
  <c r="F260" i="2"/>
  <c r="D260" i="2"/>
  <c r="S259" i="2"/>
  <c r="R259" i="2"/>
  <c r="BR259" i="2" s="1"/>
  <c r="Q259" i="2"/>
  <c r="BK259" i="2" s="1"/>
  <c r="P259" i="2"/>
  <c r="BD259" i="2" s="1"/>
  <c r="O259" i="2"/>
  <c r="CE259" i="2" s="1"/>
  <c r="F259" i="2"/>
  <c r="D259" i="2"/>
  <c r="F258" i="2"/>
  <c r="E258" i="2"/>
  <c r="D258" i="2"/>
  <c r="G258" i="2" s="1"/>
  <c r="AT257" i="2"/>
  <c r="AB257" i="2"/>
  <c r="X257" i="2"/>
  <c r="Z257" i="2" s="1"/>
  <c r="T257" i="2"/>
  <c r="V257" i="2" s="1"/>
  <c r="F257" i="2"/>
  <c r="E257" i="2"/>
  <c r="D257" i="2"/>
  <c r="G257" i="2" s="1"/>
  <c r="BE255" i="2"/>
  <c r="BB255" i="2"/>
  <c r="W255" i="2"/>
  <c r="S255" i="2"/>
  <c r="CA255" i="2" s="1"/>
  <c r="R255" i="2"/>
  <c r="Q255" i="2"/>
  <c r="BK255" i="2" s="1"/>
  <c r="P255" i="2"/>
  <c r="BD255" i="2" s="1"/>
  <c r="O255" i="2"/>
  <c r="CE255" i="2" s="1"/>
  <c r="B255" i="2"/>
  <c r="F255" i="2" s="1"/>
  <c r="A255" i="2"/>
  <c r="D255" i="2" s="1"/>
  <c r="BF254" i="2"/>
  <c r="Z254" i="2"/>
  <c r="S254" i="2"/>
  <c r="CA254" i="2" s="1"/>
  <c r="R254" i="2"/>
  <c r="BT254" i="2" s="1"/>
  <c r="Q254" i="2"/>
  <c r="BM254" i="2" s="1"/>
  <c r="P254" i="2"/>
  <c r="BD254" i="2" s="1"/>
  <c r="O254" i="2"/>
  <c r="CE254" i="2" s="1"/>
  <c r="B254" i="2"/>
  <c r="F254" i="2" s="1"/>
  <c r="A254" i="2"/>
  <c r="D254" i="2" s="1"/>
  <c r="F253" i="2"/>
  <c r="D253" i="2"/>
  <c r="AW252" i="2"/>
  <c r="AS252" i="2"/>
  <c r="AR252" i="2"/>
  <c r="Y252" i="2"/>
  <c r="S252" i="2"/>
  <c r="CA252" i="2" s="1"/>
  <c r="R252" i="2"/>
  <c r="BR252" i="2" s="1"/>
  <c r="Q252" i="2"/>
  <c r="AO252" i="2" s="1"/>
  <c r="P252" i="2"/>
  <c r="BD252" i="2" s="1"/>
  <c r="O252" i="2"/>
  <c r="CE252" i="2" s="1"/>
  <c r="F252" i="2"/>
  <c r="D252" i="2"/>
  <c r="BP251" i="2"/>
  <c r="S251" i="2"/>
  <c r="CA251" i="2" s="1"/>
  <c r="R251" i="2"/>
  <c r="BR251" i="2" s="1"/>
  <c r="Q251" i="2"/>
  <c r="BM251" i="2" s="1"/>
  <c r="P251" i="2"/>
  <c r="AN251" i="2" s="1"/>
  <c r="O251" i="2"/>
  <c r="CE251" i="2" s="1"/>
  <c r="F251" i="2"/>
  <c r="D251" i="2"/>
  <c r="BO250" i="2"/>
  <c r="AK250" i="2"/>
  <c r="S250" i="2"/>
  <c r="BW250" i="2" s="1"/>
  <c r="R250" i="2"/>
  <c r="BR250" i="2" s="1"/>
  <c r="Q250" i="2"/>
  <c r="BM250" i="2" s="1"/>
  <c r="P250" i="2"/>
  <c r="O250" i="2"/>
  <c r="AY250" i="2" s="1"/>
  <c r="F250" i="2"/>
  <c r="D250" i="2"/>
  <c r="F249" i="2"/>
  <c r="E249" i="2"/>
  <c r="D249" i="2"/>
  <c r="G249" i="2" s="1"/>
  <c r="AT248" i="2"/>
  <c r="X248" i="2"/>
  <c r="Z248" i="2" s="1"/>
  <c r="T248" i="2"/>
  <c r="V248" i="2" s="1"/>
  <c r="F248" i="2"/>
  <c r="E248" i="2"/>
  <c r="D248" i="2"/>
  <c r="G248" i="2" s="1"/>
  <c r="S246" i="2"/>
  <c r="CA246" i="2" s="1"/>
  <c r="R246" i="2"/>
  <c r="BR246" i="2" s="1"/>
  <c r="Q246" i="2"/>
  <c r="BM246" i="2" s="1"/>
  <c r="P246" i="2"/>
  <c r="BD246" i="2" s="1"/>
  <c r="O246" i="2"/>
  <c r="AY246" i="2" s="1"/>
  <c r="B246" i="2"/>
  <c r="F246" i="2" s="1"/>
  <c r="A246" i="2"/>
  <c r="D246" i="2" s="1"/>
  <c r="BV245" i="2"/>
  <c r="BJ245" i="2"/>
  <c r="X245" i="2"/>
  <c r="S245" i="2"/>
  <c r="R245" i="2"/>
  <c r="BR245" i="2" s="1"/>
  <c r="Q245" i="2"/>
  <c r="BM245" i="2" s="1"/>
  <c r="P245" i="2"/>
  <c r="BD245" i="2" s="1"/>
  <c r="O245" i="2"/>
  <c r="B245" i="2"/>
  <c r="F245" i="2" s="1"/>
  <c r="A245" i="2"/>
  <c r="D245" i="2" s="1"/>
  <c r="F244" i="2"/>
  <c r="D244" i="2"/>
  <c r="BA243" i="2"/>
  <c r="AS243" i="2"/>
  <c r="AR243" i="2"/>
  <c r="S243" i="2"/>
  <c r="AQ243" i="2" s="1"/>
  <c r="R243" i="2"/>
  <c r="Q243" i="2"/>
  <c r="BM243" i="2" s="1"/>
  <c r="P243" i="2"/>
  <c r="BD243" i="2" s="1"/>
  <c r="BG243" i="2" s="1"/>
  <c r="O243" i="2"/>
  <c r="AY243" i="2" s="1"/>
  <c r="F243" i="2"/>
  <c r="D243" i="2"/>
  <c r="BB242" i="2"/>
  <c r="Z242" i="2"/>
  <c r="S242" i="2"/>
  <c r="CA242" i="2" s="1"/>
  <c r="R242" i="2"/>
  <c r="Q242" i="2"/>
  <c r="BM242" i="2" s="1"/>
  <c r="P242" i="2"/>
  <c r="BD242" i="2" s="1"/>
  <c r="O242" i="2"/>
  <c r="AV242" i="2" s="1"/>
  <c r="F242" i="2"/>
  <c r="D242" i="2"/>
  <c r="BC241" i="2"/>
  <c r="BA241" i="2"/>
  <c r="W241" i="2"/>
  <c r="S241" i="2"/>
  <c r="CA241" i="2" s="1"/>
  <c r="R241" i="2"/>
  <c r="BQ241" i="2" s="1"/>
  <c r="Q241" i="2"/>
  <c r="BM241" i="2" s="1"/>
  <c r="P241" i="2"/>
  <c r="BD241" i="2" s="1"/>
  <c r="BG241" i="2" s="1"/>
  <c r="O241" i="2"/>
  <c r="AW241" i="2" s="1"/>
  <c r="F241" i="2"/>
  <c r="D241" i="2"/>
  <c r="F240" i="2"/>
  <c r="E240" i="2"/>
  <c r="D240" i="2"/>
  <c r="G240" i="2" s="1"/>
  <c r="AT239" i="2"/>
  <c r="X239" i="2"/>
  <c r="Z239" i="2" s="1"/>
  <c r="T239" i="2"/>
  <c r="V239" i="2" s="1"/>
  <c r="F239" i="2"/>
  <c r="E239" i="2"/>
  <c r="D239" i="2"/>
  <c r="G239" i="2" s="1"/>
  <c r="S237" i="2"/>
  <c r="R237" i="2"/>
  <c r="BR237" i="2" s="1"/>
  <c r="Q237" i="2"/>
  <c r="BM237" i="2" s="1"/>
  <c r="P237" i="2"/>
  <c r="BD237" i="2" s="1"/>
  <c r="O237" i="2"/>
  <c r="B237" i="2"/>
  <c r="F237" i="2" s="1"/>
  <c r="A237" i="2"/>
  <c r="D237" i="2" s="1"/>
  <c r="AP236" i="2"/>
  <c r="S236" i="2"/>
  <c r="CA236" i="2" s="1"/>
  <c r="R236" i="2"/>
  <c r="BT236" i="2" s="1"/>
  <c r="Q236" i="2"/>
  <c r="BM236" i="2" s="1"/>
  <c r="P236" i="2"/>
  <c r="BD236" i="2" s="1"/>
  <c r="O236" i="2"/>
  <c r="CE236" i="2" s="1"/>
  <c r="B236" i="2"/>
  <c r="F236" i="2" s="1"/>
  <c r="A236" i="2"/>
  <c r="D236" i="2" s="1"/>
  <c r="F235" i="2"/>
  <c r="D235" i="2"/>
  <c r="CC234" i="2"/>
  <c r="AY234" i="2"/>
  <c r="AS234" i="2"/>
  <c r="AR234" i="2"/>
  <c r="AE234" i="2"/>
  <c r="Y234" i="2"/>
  <c r="S234" i="2"/>
  <c r="R234" i="2"/>
  <c r="BR234" i="2" s="1"/>
  <c r="Q234" i="2"/>
  <c r="BI234" i="2" s="1"/>
  <c r="P234" i="2"/>
  <c r="BD234" i="2" s="1"/>
  <c r="O234" i="2"/>
  <c r="AW234" i="2" s="1"/>
  <c r="F234" i="2"/>
  <c r="D234" i="2"/>
  <c r="BV233" i="2"/>
  <c r="BH233" i="2"/>
  <c r="AZ233" i="2"/>
  <c r="X233" i="2"/>
  <c r="S233" i="2"/>
  <c r="CA233" i="2" s="1"/>
  <c r="R233" i="2"/>
  <c r="BT233" i="2" s="1"/>
  <c r="Q233" i="2"/>
  <c r="AJ233" i="2" s="1"/>
  <c r="P233" i="2"/>
  <c r="BF233" i="2" s="1"/>
  <c r="O233" i="2"/>
  <c r="F233" i="2"/>
  <c r="D233" i="2"/>
  <c r="BQ232" i="2"/>
  <c r="BG232" i="2"/>
  <c r="BC232" i="2"/>
  <c r="W232" i="2"/>
  <c r="S232" i="2"/>
  <c r="BW232" i="2" s="1"/>
  <c r="R232" i="2"/>
  <c r="Q232" i="2"/>
  <c r="BM232" i="2" s="1"/>
  <c r="P232" i="2"/>
  <c r="BD232" i="2" s="1"/>
  <c r="O232" i="2"/>
  <c r="CE232" i="2" s="1"/>
  <c r="F232" i="2"/>
  <c r="D232" i="2"/>
  <c r="F231" i="2"/>
  <c r="E231" i="2"/>
  <c r="D231" i="2"/>
  <c r="G231" i="2" s="1"/>
  <c r="AT230" i="2"/>
  <c r="X230" i="2"/>
  <c r="Z230" i="2" s="1"/>
  <c r="T230" i="2"/>
  <c r="V230" i="2" s="1"/>
  <c r="F230" i="2"/>
  <c r="E230" i="2"/>
  <c r="D230" i="2"/>
  <c r="G230" i="2" s="1"/>
  <c r="AA228" i="2"/>
  <c r="S228" i="2"/>
  <c r="BW228" i="2" s="1"/>
  <c r="R228" i="2"/>
  <c r="BR228" i="2" s="1"/>
  <c r="Q228" i="2"/>
  <c r="P228" i="2"/>
  <c r="BD228" i="2" s="1"/>
  <c r="O228" i="2"/>
  <c r="CE228" i="2" s="1"/>
  <c r="B228" i="2"/>
  <c r="F228" i="2" s="1"/>
  <c r="A228" i="2"/>
  <c r="D228" i="2" s="1"/>
  <c r="BJ227" i="2"/>
  <c r="AW227" i="2"/>
  <c r="S227" i="2"/>
  <c r="BY227" i="2" s="1"/>
  <c r="R227" i="2"/>
  <c r="BR227" i="2" s="1"/>
  <c r="Q227" i="2"/>
  <c r="BM227" i="2" s="1"/>
  <c r="P227" i="2"/>
  <c r="BF227" i="2" s="1"/>
  <c r="O227" i="2"/>
  <c r="B227" i="2"/>
  <c r="F227" i="2" s="1"/>
  <c r="A227" i="2"/>
  <c r="D227" i="2" s="1"/>
  <c r="F226" i="2"/>
  <c r="D226" i="2"/>
  <c r="AS225" i="2"/>
  <c r="AR225" i="2"/>
  <c r="AO225" i="2"/>
  <c r="AA225" i="2"/>
  <c r="S225" i="2"/>
  <c r="CA225" i="2" s="1"/>
  <c r="R225" i="2"/>
  <c r="BR225" i="2" s="1"/>
  <c r="Q225" i="2"/>
  <c r="BK225" i="2" s="1"/>
  <c r="P225" i="2"/>
  <c r="BD225" i="2" s="1"/>
  <c r="O225" i="2"/>
  <c r="CC225" i="2" s="1"/>
  <c r="F225" i="2"/>
  <c r="D225" i="2"/>
  <c r="S224" i="2"/>
  <c r="CA224" i="2" s="1"/>
  <c r="R224" i="2"/>
  <c r="Q224" i="2"/>
  <c r="BM224" i="2" s="1"/>
  <c r="P224" i="2"/>
  <c r="BD224" i="2" s="1"/>
  <c r="O224" i="2"/>
  <c r="CE224" i="2" s="1"/>
  <c r="F224" i="2"/>
  <c r="D224" i="2"/>
  <c r="BK223" i="2"/>
  <c r="AA223" i="2"/>
  <c r="Y223" i="2"/>
  <c r="S223" i="2"/>
  <c r="BW223" i="2" s="1"/>
  <c r="R223" i="2"/>
  <c r="BR223" i="2" s="1"/>
  <c r="Q223" i="2"/>
  <c r="P223" i="2"/>
  <c r="BD223" i="2" s="1"/>
  <c r="O223" i="2"/>
  <c r="CC223" i="2" s="1"/>
  <c r="F223" i="2"/>
  <c r="D223" i="2"/>
  <c r="F222" i="2"/>
  <c r="E222" i="2"/>
  <c r="D222" i="2"/>
  <c r="G222" i="2" s="1"/>
  <c r="AT221" i="2"/>
  <c r="AB221" i="2"/>
  <c r="X221" i="2"/>
  <c r="Z221" i="2" s="1"/>
  <c r="T221" i="2"/>
  <c r="V221" i="2" s="1"/>
  <c r="F221" i="2"/>
  <c r="E221" i="2"/>
  <c r="D221" i="2"/>
  <c r="G221" i="2" s="1"/>
  <c r="CC219" i="2"/>
  <c r="S219" i="2"/>
  <c r="AC219" i="2" s="1"/>
  <c r="R219" i="2"/>
  <c r="BR219" i="2" s="1"/>
  <c r="Q219" i="2"/>
  <c r="BK219" i="2" s="1"/>
  <c r="P219" i="2"/>
  <c r="BD219" i="2" s="1"/>
  <c r="O219" i="2"/>
  <c r="B219" i="2"/>
  <c r="F219" i="2" s="1"/>
  <c r="A219" i="2"/>
  <c r="D219" i="2" s="1"/>
  <c r="BT218" i="2"/>
  <c r="S218" i="2"/>
  <c r="CA218" i="2" s="1"/>
  <c r="R218" i="2"/>
  <c r="AP218" i="2" s="1"/>
  <c r="Q218" i="2"/>
  <c r="BM218" i="2" s="1"/>
  <c r="P218" i="2"/>
  <c r="BD218" i="2" s="1"/>
  <c r="O218" i="2"/>
  <c r="CE218" i="2" s="1"/>
  <c r="B218" i="2"/>
  <c r="F218" i="2" s="1"/>
  <c r="A218" i="2"/>
  <c r="D218" i="2" s="1"/>
  <c r="F217" i="2"/>
  <c r="D217" i="2"/>
  <c r="BM216" i="2"/>
  <c r="AS216" i="2"/>
  <c r="AR216" i="2"/>
  <c r="AM216" i="2"/>
  <c r="AA216" i="2"/>
  <c r="S216" i="2"/>
  <c r="CA216" i="2" s="1"/>
  <c r="R216" i="2"/>
  <c r="BR216" i="2" s="1"/>
  <c r="Q216" i="2"/>
  <c r="BI216" i="2" s="1"/>
  <c r="P216" i="2"/>
  <c r="BD216" i="2" s="1"/>
  <c r="O216" i="2"/>
  <c r="AY216" i="2" s="1"/>
  <c r="F216" i="2"/>
  <c r="D216" i="2"/>
  <c r="BV215" i="2"/>
  <c r="AC215" i="2"/>
  <c r="X215" i="2"/>
  <c r="S215" i="2"/>
  <c r="CA215" i="2" s="1"/>
  <c r="R215" i="2"/>
  <c r="BT215" i="2" s="1"/>
  <c r="Q215" i="2"/>
  <c r="BM215" i="2" s="1"/>
  <c r="P215" i="2"/>
  <c r="BF215" i="2" s="1"/>
  <c r="O215" i="2"/>
  <c r="CE215" i="2" s="1"/>
  <c r="F215" i="2"/>
  <c r="D215" i="2"/>
  <c r="BW214" i="2"/>
  <c r="AY214" i="2"/>
  <c r="AQ214" i="2"/>
  <c r="S214" i="2"/>
  <c r="CA214" i="2" s="1"/>
  <c r="R214" i="2"/>
  <c r="BR214" i="2" s="1"/>
  <c r="Q214" i="2"/>
  <c r="BM214" i="2" s="1"/>
  <c r="P214" i="2"/>
  <c r="BD214" i="2" s="1"/>
  <c r="O214" i="2"/>
  <c r="AU214" i="2" s="1"/>
  <c r="F214" i="2"/>
  <c r="D214" i="2"/>
  <c r="F213" i="2"/>
  <c r="E213" i="2"/>
  <c r="D213" i="2"/>
  <c r="G213" i="2" s="1"/>
  <c r="AT212" i="2"/>
  <c r="AB212" i="2"/>
  <c r="X212" i="2"/>
  <c r="Z212" i="2" s="1"/>
  <c r="T212" i="2"/>
  <c r="V212" i="2" s="1"/>
  <c r="F212" i="2"/>
  <c r="E212" i="2"/>
  <c r="D212" i="2"/>
  <c r="G212" i="2" s="1"/>
  <c r="BP210" i="2"/>
  <c r="S210" i="2"/>
  <c r="BW210" i="2" s="1"/>
  <c r="R210" i="2"/>
  <c r="BR210" i="2" s="1"/>
  <c r="Q210" i="2"/>
  <c r="BM210" i="2" s="1"/>
  <c r="P210" i="2"/>
  <c r="BD210" i="2" s="1"/>
  <c r="O210" i="2"/>
  <c r="CE210" i="2" s="1"/>
  <c r="B210" i="2"/>
  <c r="F210" i="2" s="1"/>
  <c r="A210" i="2"/>
  <c r="D210" i="2" s="1"/>
  <c r="BR209" i="2"/>
  <c r="S209" i="2"/>
  <c r="CA209" i="2" s="1"/>
  <c r="R209" i="2"/>
  <c r="Q209" i="2"/>
  <c r="BM209" i="2" s="1"/>
  <c r="P209" i="2"/>
  <c r="BF209" i="2" s="1"/>
  <c r="O209" i="2"/>
  <c r="CE209" i="2" s="1"/>
  <c r="B209" i="2"/>
  <c r="F209" i="2" s="1"/>
  <c r="A209" i="2"/>
  <c r="D209" i="2" s="1"/>
  <c r="F208" i="2"/>
  <c r="D208" i="2"/>
  <c r="BS207" i="2"/>
  <c r="BP207" i="2"/>
  <c r="AS207" i="2"/>
  <c r="AR207" i="2"/>
  <c r="AK207" i="2"/>
  <c r="AB207" i="2"/>
  <c r="W207" i="2"/>
  <c r="S207" i="2"/>
  <c r="CA207" i="2" s="1"/>
  <c r="R207" i="2"/>
  <c r="BR207" i="2" s="1"/>
  <c r="Q207" i="2"/>
  <c r="BK207" i="2" s="1"/>
  <c r="P207" i="2"/>
  <c r="BD207" i="2" s="1"/>
  <c r="O207" i="2"/>
  <c r="CC207" i="2" s="1"/>
  <c r="F207" i="2"/>
  <c r="D207" i="2"/>
  <c r="BN206" i="2"/>
  <c r="BK206" i="2"/>
  <c r="AH206" i="2"/>
  <c r="X206" i="2"/>
  <c r="S206" i="2"/>
  <c r="CA206" i="2" s="1"/>
  <c r="R206" i="2"/>
  <c r="BT206" i="2" s="1"/>
  <c r="Q206" i="2"/>
  <c r="BM206" i="2" s="1"/>
  <c r="P206" i="2"/>
  <c r="BD206" i="2" s="1"/>
  <c r="O206" i="2"/>
  <c r="CE206" i="2" s="1"/>
  <c r="F206" i="2"/>
  <c r="D206" i="2"/>
  <c r="AY205" i="2"/>
  <c r="AQ205" i="2"/>
  <c r="S205" i="2"/>
  <c r="AC205" i="2" s="1"/>
  <c r="R205" i="2"/>
  <c r="BR205" i="2" s="1"/>
  <c r="Q205" i="2"/>
  <c r="BK205" i="2" s="1"/>
  <c r="P205" i="2"/>
  <c r="BD205" i="2" s="1"/>
  <c r="O205" i="2"/>
  <c r="CC205" i="2" s="1"/>
  <c r="F205" i="2"/>
  <c r="D205" i="2"/>
  <c r="F204" i="2"/>
  <c r="E204" i="2"/>
  <c r="D204" i="2"/>
  <c r="G204" i="2" s="1"/>
  <c r="AT203" i="2"/>
  <c r="AB203" i="2"/>
  <c r="X203" i="2"/>
  <c r="Z203" i="2" s="1"/>
  <c r="T203" i="2"/>
  <c r="V203" i="2" s="1"/>
  <c r="F203" i="2"/>
  <c r="E203" i="2"/>
  <c r="D203" i="2"/>
  <c r="G203" i="2" s="1"/>
  <c r="S201" i="2"/>
  <c r="AC201" i="2" s="1"/>
  <c r="R201" i="2"/>
  <c r="BR201" i="2" s="1"/>
  <c r="Q201" i="2"/>
  <c r="BK201" i="2" s="1"/>
  <c r="P201" i="2"/>
  <c r="BD201" i="2" s="1"/>
  <c r="O201" i="2"/>
  <c r="CC201" i="2" s="1"/>
  <c r="B201" i="2"/>
  <c r="F201" i="2" s="1"/>
  <c r="A201" i="2"/>
  <c r="D201" i="2" s="1"/>
  <c r="BT200" i="2"/>
  <c r="AP200" i="2"/>
  <c r="S200" i="2"/>
  <c r="CA200" i="2" s="1"/>
  <c r="R200" i="2"/>
  <c r="Q200" i="2"/>
  <c r="BM200" i="2" s="1"/>
  <c r="P200" i="2"/>
  <c r="BD200" i="2" s="1"/>
  <c r="O200" i="2"/>
  <c r="CE200" i="2" s="1"/>
  <c r="B200" i="2"/>
  <c r="F200" i="2" s="1"/>
  <c r="A200" i="2"/>
  <c r="D200" i="2" s="1"/>
  <c r="F199" i="2"/>
  <c r="D199" i="2"/>
  <c r="AW198" i="2"/>
  <c r="AS198" i="2"/>
  <c r="AR198" i="2"/>
  <c r="AA198" i="2"/>
  <c r="S198" i="2"/>
  <c r="CA198" i="2" s="1"/>
  <c r="R198" i="2"/>
  <c r="BR198" i="2" s="1"/>
  <c r="Q198" i="2"/>
  <c r="BI198" i="2" s="1"/>
  <c r="P198" i="2"/>
  <c r="BD198" i="2" s="1"/>
  <c r="O198" i="2"/>
  <c r="AY198" i="2" s="1"/>
  <c r="F198" i="2"/>
  <c r="D198" i="2"/>
  <c r="BL197" i="2"/>
  <c r="AZ197" i="2"/>
  <c r="AW197" i="2"/>
  <c r="T197" i="2"/>
  <c r="S197" i="2"/>
  <c r="CA197" i="2" s="1"/>
  <c r="R197" i="2"/>
  <c r="BT197" i="2" s="1"/>
  <c r="Q197" i="2"/>
  <c r="BM197" i="2" s="1"/>
  <c r="P197" i="2"/>
  <c r="BF197" i="2" s="1"/>
  <c r="O197" i="2"/>
  <c r="CE197" i="2" s="1"/>
  <c r="F197" i="2"/>
  <c r="D197" i="2"/>
  <c r="AC196" i="2"/>
  <c r="S196" i="2"/>
  <c r="CA196" i="2" s="1"/>
  <c r="R196" i="2"/>
  <c r="BR196" i="2" s="1"/>
  <c r="Q196" i="2"/>
  <c r="BM196" i="2" s="1"/>
  <c r="P196" i="2"/>
  <c r="BD196" i="2" s="1"/>
  <c r="O196" i="2"/>
  <c r="AU196" i="2" s="1"/>
  <c r="F196" i="2"/>
  <c r="D196" i="2"/>
  <c r="F195" i="2"/>
  <c r="E195" i="2"/>
  <c r="D195" i="2"/>
  <c r="G195" i="2" s="1"/>
  <c r="AT194" i="2"/>
  <c r="X194" i="2"/>
  <c r="Z194" i="2" s="1"/>
  <c r="T194" i="2"/>
  <c r="V194" i="2" s="1"/>
  <c r="F194" i="2"/>
  <c r="E194" i="2"/>
  <c r="D194" i="2"/>
  <c r="G194" i="2" s="1"/>
  <c r="AK192" i="2"/>
  <c r="S192" i="2"/>
  <c r="BW192" i="2" s="1"/>
  <c r="R192" i="2"/>
  <c r="BR192" i="2" s="1"/>
  <c r="Q192" i="2"/>
  <c r="BM192" i="2" s="1"/>
  <c r="P192" i="2"/>
  <c r="BD192" i="2" s="1"/>
  <c r="O192" i="2"/>
  <c r="CE192" i="2" s="1"/>
  <c r="B192" i="2"/>
  <c r="F192" i="2" s="1"/>
  <c r="A192" i="2"/>
  <c r="D192" i="2" s="1"/>
  <c r="S191" i="2"/>
  <c r="CA191" i="2" s="1"/>
  <c r="R191" i="2"/>
  <c r="BR191" i="2" s="1"/>
  <c r="Q191" i="2"/>
  <c r="BM191" i="2" s="1"/>
  <c r="P191" i="2"/>
  <c r="BF191" i="2" s="1"/>
  <c r="O191" i="2"/>
  <c r="CE191" i="2" s="1"/>
  <c r="B191" i="2"/>
  <c r="F191" i="2" s="1"/>
  <c r="A191" i="2"/>
  <c r="D191" i="2" s="1"/>
  <c r="F190" i="2"/>
  <c r="D190" i="2"/>
  <c r="BA189" i="2"/>
  <c r="AS189" i="2"/>
  <c r="AR189" i="2"/>
  <c r="W189" i="2"/>
  <c r="S189" i="2"/>
  <c r="CA189" i="2" s="1"/>
  <c r="R189" i="2"/>
  <c r="BR189" i="2" s="1"/>
  <c r="Q189" i="2"/>
  <c r="BK189" i="2" s="1"/>
  <c r="P189" i="2"/>
  <c r="BD189" i="2" s="1"/>
  <c r="O189" i="2"/>
  <c r="CC189" i="2" s="1"/>
  <c r="F189" i="2"/>
  <c r="D189" i="2"/>
  <c r="S188" i="2"/>
  <c r="BX188" i="2" s="1"/>
  <c r="R188" i="2"/>
  <c r="AP188" i="2" s="1"/>
  <c r="Q188" i="2"/>
  <c r="BM188" i="2" s="1"/>
  <c r="P188" i="2"/>
  <c r="BD188" i="2" s="1"/>
  <c r="O188" i="2"/>
  <c r="AZ188" i="2" s="1"/>
  <c r="F188" i="2"/>
  <c r="D188" i="2"/>
  <c r="S187" i="2"/>
  <c r="BY187" i="2" s="1"/>
  <c r="R187" i="2"/>
  <c r="BR187" i="2" s="1"/>
  <c r="Q187" i="2"/>
  <c r="AO187" i="2" s="1"/>
  <c r="P187" i="2"/>
  <c r="BD187" i="2" s="1"/>
  <c r="O187" i="2"/>
  <c r="AX187" i="2" s="1"/>
  <c r="F187" i="2"/>
  <c r="D187" i="2"/>
  <c r="F186" i="2"/>
  <c r="E186" i="2"/>
  <c r="D186" i="2"/>
  <c r="G186" i="2" s="1"/>
  <c r="AT185" i="2"/>
  <c r="AB185" i="2"/>
  <c r="X185" i="2"/>
  <c r="Z185" i="2" s="1"/>
  <c r="T185" i="2"/>
  <c r="V185" i="2" s="1"/>
  <c r="F185" i="2"/>
  <c r="E185" i="2"/>
  <c r="D185" i="2"/>
  <c r="G185" i="2" s="1"/>
  <c r="S183" i="2"/>
  <c r="BW183" i="2" s="1"/>
  <c r="R183" i="2"/>
  <c r="BQ183" i="2" s="1"/>
  <c r="Q183" i="2"/>
  <c r="BK183" i="2" s="1"/>
  <c r="P183" i="2"/>
  <c r="BD183" i="2" s="1"/>
  <c r="O183" i="2"/>
  <c r="AW183" i="2" s="1"/>
  <c r="B183" i="2"/>
  <c r="F183" i="2" s="1"/>
  <c r="A183" i="2"/>
  <c r="D183" i="2" s="1"/>
  <c r="AX182" i="2"/>
  <c r="AM182" i="2"/>
  <c r="S182" i="2"/>
  <c r="CA182" i="2" s="1"/>
  <c r="R182" i="2"/>
  <c r="BR182" i="2" s="1"/>
  <c r="Q182" i="2"/>
  <c r="BM182" i="2" s="1"/>
  <c r="P182" i="2"/>
  <c r="BC182" i="2" s="1"/>
  <c r="O182" i="2"/>
  <c r="AZ182" i="2" s="1"/>
  <c r="B182" i="2"/>
  <c r="F182" i="2" s="1"/>
  <c r="A182" i="2"/>
  <c r="D182" i="2" s="1"/>
  <c r="F181" i="2"/>
  <c r="D181" i="2"/>
  <c r="AS180" i="2"/>
  <c r="AR180" i="2"/>
  <c r="AQ180" i="2"/>
  <c r="AL180" i="2"/>
  <c r="S180" i="2"/>
  <c r="CA180" i="2" s="1"/>
  <c r="R180" i="2"/>
  <c r="BS180" i="2" s="1"/>
  <c r="Q180" i="2"/>
  <c r="BJ180" i="2" s="1"/>
  <c r="P180" i="2"/>
  <c r="BD180" i="2" s="1"/>
  <c r="O180" i="2"/>
  <c r="AU180" i="2" s="1"/>
  <c r="F180" i="2"/>
  <c r="D180" i="2"/>
  <c r="AO179" i="2"/>
  <c r="S179" i="2"/>
  <c r="CA179" i="2" s="1"/>
  <c r="R179" i="2"/>
  <c r="BU179" i="2" s="1"/>
  <c r="Q179" i="2"/>
  <c r="BM179" i="2" s="1"/>
  <c r="P179" i="2"/>
  <c r="BD179" i="2" s="1"/>
  <c r="O179" i="2"/>
  <c r="CE179" i="2" s="1"/>
  <c r="F179" i="2"/>
  <c r="D179" i="2"/>
  <c r="BI178" i="2"/>
  <c r="S178" i="2"/>
  <c r="BX178" i="2" s="1"/>
  <c r="R178" i="2"/>
  <c r="BR178" i="2" s="1"/>
  <c r="Q178" i="2"/>
  <c r="P178" i="2"/>
  <c r="BD178" i="2" s="1"/>
  <c r="O178" i="2"/>
  <c r="CC178" i="2" s="1"/>
  <c r="F178" i="2"/>
  <c r="D178" i="2"/>
  <c r="F177" i="2"/>
  <c r="E177" i="2"/>
  <c r="D177" i="2"/>
  <c r="G177" i="2" s="1"/>
  <c r="AT176" i="2"/>
  <c r="X176" i="2"/>
  <c r="Z176" i="2" s="1"/>
  <c r="T176" i="2"/>
  <c r="V176" i="2" s="1"/>
  <c r="F176" i="2"/>
  <c r="E176" i="2"/>
  <c r="D176" i="2"/>
  <c r="G176" i="2" s="1"/>
  <c r="BT174" i="2"/>
  <c r="BD174" i="2"/>
  <c r="AI174" i="2"/>
  <c r="W174" i="2"/>
  <c r="S174" i="2"/>
  <c r="BW174" i="2" s="1"/>
  <c r="R174" i="2"/>
  <c r="BR174" i="2" s="1"/>
  <c r="Q174" i="2"/>
  <c r="BK174" i="2" s="1"/>
  <c r="P174" i="2"/>
  <c r="BG174" i="2" s="1"/>
  <c r="O174" i="2"/>
  <c r="AV174" i="2" s="1"/>
  <c r="B174" i="2"/>
  <c r="F174" i="2" s="1"/>
  <c r="A174" i="2"/>
  <c r="D174" i="2" s="1"/>
  <c r="AX173" i="2"/>
  <c r="AV173" i="2"/>
  <c r="T173" i="2"/>
  <c r="S173" i="2"/>
  <c r="CA173" i="2" s="1"/>
  <c r="R173" i="2"/>
  <c r="BU173" i="2" s="1"/>
  <c r="Q173" i="2"/>
  <c r="BJ173" i="2" s="1"/>
  <c r="P173" i="2"/>
  <c r="BF173" i="2" s="1"/>
  <c r="O173" i="2"/>
  <c r="CE173" i="2" s="1"/>
  <c r="B173" i="2"/>
  <c r="F173" i="2" s="1"/>
  <c r="A173" i="2"/>
  <c r="D173" i="2" s="1"/>
  <c r="F172" i="2"/>
  <c r="D172" i="2"/>
  <c r="AS171" i="2"/>
  <c r="AR171" i="2"/>
  <c r="S171" i="2"/>
  <c r="CA171" i="2" s="1"/>
  <c r="R171" i="2"/>
  <c r="BR171" i="2" s="1"/>
  <c r="Q171" i="2"/>
  <c r="BM171" i="2" s="1"/>
  <c r="P171" i="2"/>
  <c r="BD171" i="2" s="1"/>
  <c r="O171" i="2"/>
  <c r="AZ171" i="2" s="1"/>
  <c r="F171" i="2"/>
  <c r="D171" i="2"/>
  <c r="BR170" i="2"/>
  <c r="BD170" i="2"/>
  <c r="S170" i="2"/>
  <c r="BX170" i="2" s="1"/>
  <c r="R170" i="2"/>
  <c r="BT170" i="2" s="1"/>
  <c r="Q170" i="2"/>
  <c r="BM170" i="2" s="1"/>
  <c r="P170" i="2"/>
  <c r="BG170" i="2" s="1"/>
  <c r="O170" i="2"/>
  <c r="AX170" i="2" s="1"/>
  <c r="F170" i="2"/>
  <c r="D170" i="2"/>
  <c r="AI169" i="2"/>
  <c r="S169" i="2"/>
  <c r="BY169" i="2" s="1"/>
  <c r="R169" i="2"/>
  <c r="BR169" i="2" s="1"/>
  <c r="Q169" i="2"/>
  <c r="BK169" i="2" s="1"/>
  <c r="P169" i="2"/>
  <c r="BD169" i="2" s="1"/>
  <c r="O169" i="2"/>
  <c r="CC169" i="2" s="1"/>
  <c r="F169" i="2"/>
  <c r="D169" i="2"/>
  <c r="F168" i="2"/>
  <c r="E168" i="2"/>
  <c r="D168" i="2"/>
  <c r="G168" i="2" s="1"/>
  <c r="CC167" i="2"/>
  <c r="CD167" i="2" s="1"/>
  <c r="AT167" i="2"/>
  <c r="X167" i="2"/>
  <c r="Z167" i="2" s="1"/>
  <c r="T167" i="2"/>
  <c r="V167" i="2" s="1"/>
  <c r="F167" i="2"/>
  <c r="E167" i="2"/>
  <c r="D167" i="2"/>
  <c r="G167" i="2" s="1"/>
  <c r="AX165" i="2"/>
  <c r="S165" i="2"/>
  <c r="BY165" i="2" s="1"/>
  <c r="R165" i="2"/>
  <c r="AP165" i="2" s="1"/>
  <c r="Q165" i="2"/>
  <c r="BK165" i="2" s="1"/>
  <c r="P165" i="2"/>
  <c r="BD165" i="2" s="1"/>
  <c r="O165" i="2"/>
  <c r="AU165" i="2" s="1"/>
  <c r="B165" i="2"/>
  <c r="F165" i="2" s="1"/>
  <c r="A165" i="2"/>
  <c r="D165" i="2" s="1"/>
  <c r="BO164" i="2"/>
  <c r="AN164" i="2"/>
  <c r="S164" i="2"/>
  <c r="BW164" i="2" s="1"/>
  <c r="R164" i="2"/>
  <c r="BT164" i="2" s="1"/>
  <c r="Q164" i="2"/>
  <c r="BM164" i="2" s="1"/>
  <c r="P164" i="2"/>
  <c r="BD164" i="2" s="1"/>
  <c r="O164" i="2"/>
  <c r="AV164" i="2" s="1"/>
  <c r="B164" i="2"/>
  <c r="F164" i="2" s="1"/>
  <c r="A164" i="2"/>
  <c r="D164" i="2" s="1"/>
  <c r="F163" i="2"/>
  <c r="D163" i="2"/>
  <c r="BC162" i="2"/>
  <c r="BA162" i="2"/>
  <c r="AS162" i="2"/>
  <c r="AR162" i="2"/>
  <c r="Z162" i="2"/>
  <c r="S162" i="2"/>
  <c r="BW162" i="2" s="1"/>
  <c r="R162" i="2"/>
  <c r="BU162" i="2" s="1"/>
  <c r="Q162" i="2"/>
  <c r="BM162" i="2" s="1"/>
  <c r="P162" i="2"/>
  <c r="BD162" i="2" s="1"/>
  <c r="O162" i="2"/>
  <c r="CC162" i="2" s="1"/>
  <c r="AE162" i="2" s="1"/>
  <c r="F162" i="2"/>
  <c r="D162" i="2"/>
  <c r="BF161" i="2"/>
  <c r="U161" i="2"/>
  <c r="S161" i="2"/>
  <c r="R161" i="2"/>
  <c r="BQ161" i="2" s="1"/>
  <c r="Q161" i="2"/>
  <c r="BI161" i="2" s="1"/>
  <c r="P161" i="2"/>
  <c r="BD161" i="2" s="1"/>
  <c r="O161" i="2"/>
  <c r="F161" i="2"/>
  <c r="D161" i="2"/>
  <c r="CB160" i="2"/>
  <c r="AZ160" i="2"/>
  <c r="AQ160" i="2"/>
  <c r="T160" i="2"/>
  <c r="S160" i="2"/>
  <c r="CA160" i="2" s="1"/>
  <c r="R160" i="2"/>
  <c r="Q160" i="2"/>
  <c r="BK160" i="2" s="1"/>
  <c r="P160" i="2"/>
  <c r="BC160" i="2" s="1"/>
  <c r="O160" i="2"/>
  <c r="CC160" i="2" s="1"/>
  <c r="F160" i="2"/>
  <c r="D160" i="2"/>
  <c r="F159" i="2"/>
  <c r="E159" i="2"/>
  <c r="D159" i="2"/>
  <c r="G159" i="2" s="1"/>
  <c r="CE158" i="2"/>
  <c r="AT158" i="2"/>
  <c r="AE158" i="2"/>
  <c r="AB158" i="2"/>
  <c r="X158" i="2"/>
  <c r="Z158" i="2" s="1"/>
  <c r="T158" i="2"/>
  <c r="V158" i="2" s="1"/>
  <c r="F158" i="2"/>
  <c r="E158" i="2"/>
  <c r="D158" i="2"/>
  <c r="G158" i="2" s="1"/>
  <c r="CC156" i="2"/>
  <c r="AW156" i="2"/>
  <c r="AE156" i="2"/>
  <c r="T156" i="2"/>
  <c r="S156" i="2"/>
  <c r="CA156" i="2" s="1"/>
  <c r="R156" i="2"/>
  <c r="Q156" i="2"/>
  <c r="BM156" i="2" s="1"/>
  <c r="P156" i="2"/>
  <c r="BD156" i="2" s="1"/>
  <c r="O156" i="2"/>
  <c r="AZ156" i="2" s="1"/>
  <c r="B156" i="2"/>
  <c r="F156" i="2" s="1"/>
  <c r="A156" i="2"/>
  <c r="D156" i="2" s="1"/>
  <c r="AO155" i="2"/>
  <c r="S155" i="2"/>
  <c r="CA155" i="2" s="1"/>
  <c r="R155" i="2"/>
  <c r="BP155" i="2" s="1"/>
  <c r="Q155" i="2"/>
  <c r="BM155" i="2" s="1"/>
  <c r="P155" i="2"/>
  <c r="BD155" i="2" s="1"/>
  <c r="O155" i="2"/>
  <c r="CE155" i="2" s="1"/>
  <c r="B155" i="2"/>
  <c r="F155" i="2" s="1"/>
  <c r="A155" i="2"/>
  <c r="D155" i="2" s="1"/>
  <c r="F154" i="2"/>
  <c r="D154" i="2"/>
  <c r="BG153" i="2"/>
  <c r="AS153" i="2"/>
  <c r="AR153" i="2"/>
  <c r="W153" i="2"/>
  <c r="S153" i="2"/>
  <c r="BX153" i="2" s="1"/>
  <c r="R153" i="2"/>
  <c r="BR153" i="2" s="1"/>
  <c r="Q153" i="2"/>
  <c r="BI153" i="2" s="1"/>
  <c r="P153" i="2"/>
  <c r="BD153" i="2" s="1"/>
  <c r="O153" i="2"/>
  <c r="CC153" i="2" s="1"/>
  <c r="F153" i="2"/>
  <c r="D153" i="2"/>
  <c r="S152" i="2"/>
  <c r="CA152" i="2" s="1"/>
  <c r="R152" i="2"/>
  <c r="BR152" i="2" s="1"/>
  <c r="Q152" i="2"/>
  <c r="BN152" i="2" s="1"/>
  <c r="P152" i="2"/>
  <c r="BC152" i="2" s="1"/>
  <c r="O152" i="2"/>
  <c r="AV152" i="2" s="1"/>
  <c r="F152" i="2"/>
  <c r="D152" i="2"/>
  <c r="BH151" i="2"/>
  <c r="V151" i="2"/>
  <c r="S151" i="2"/>
  <c r="BX151" i="2" s="1"/>
  <c r="R151" i="2"/>
  <c r="BU151" i="2" s="1"/>
  <c r="Q151" i="2"/>
  <c r="BN151" i="2" s="1"/>
  <c r="P151" i="2"/>
  <c r="BE151" i="2" s="1"/>
  <c r="O151" i="2"/>
  <c r="AT151" i="2" s="1"/>
  <c r="F151" i="2"/>
  <c r="D151" i="2"/>
  <c r="F150" i="2"/>
  <c r="E150" i="2"/>
  <c r="D150" i="2"/>
  <c r="G150" i="2" s="1"/>
  <c r="CE149" i="2"/>
  <c r="AT149" i="2"/>
  <c r="AB149" i="2"/>
  <c r="X149" i="2"/>
  <c r="Z149" i="2" s="1"/>
  <c r="T149" i="2"/>
  <c r="V149" i="2" s="1"/>
  <c r="F149" i="2"/>
  <c r="E149" i="2"/>
  <c r="D149" i="2"/>
  <c r="G149" i="2" s="1"/>
  <c r="BX147" i="2"/>
  <c r="BK147" i="2"/>
  <c r="AJ147" i="2"/>
  <c r="T147" i="2"/>
  <c r="S147" i="2"/>
  <c r="BY147" i="2" s="1"/>
  <c r="R147" i="2"/>
  <c r="BT147" i="2" s="1"/>
  <c r="Q147" i="2"/>
  <c r="BM147" i="2" s="1"/>
  <c r="P147" i="2"/>
  <c r="BE147" i="2" s="1"/>
  <c r="O147" i="2"/>
  <c r="CC147" i="2" s="1"/>
  <c r="B147" i="2"/>
  <c r="F147" i="2" s="1"/>
  <c r="A147" i="2"/>
  <c r="D147" i="2" s="1"/>
  <c r="BP146" i="2"/>
  <c r="BC146" i="2"/>
  <c r="S146" i="2"/>
  <c r="R146" i="2"/>
  <c r="BR146" i="2" s="1"/>
  <c r="Q146" i="2"/>
  <c r="BN146" i="2" s="1"/>
  <c r="P146" i="2"/>
  <c r="BF146" i="2" s="1"/>
  <c r="O146" i="2"/>
  <c r="B146" i="2"/>
  <c r="F146" i="2" s="1"/>
  <c r="A146" i="2"/>
  <c r="D146" i="2" s="1"/>
  <c r="F145" i="2"/>
  <c r="D145" i="2"/>
  <c r="AX144" i="2"/>
  <c r="AS144" i="2"/>
  <c r="AR144" i="2"/>
  <c r="AJ144" i="2"/>
  <c r="T144" i="2"/>
  <c r="S144" i="2"/>
  <c r="BY144" i="2" s="1"/>
  <c r="R144" i="2"/>
  <c r="BT144" i="2" s="1"/>
  <c r="Q144" i="2"/>
  <c r="BM144" i="2" s="1"/>
  <c r="P144" i="2"/>
  <c r="BE144" i="2" s="1"/>
  <c r="O144" i="2"/>
  <c r="CC144" i="2" s="1"/>
  <c r="F144" i="2"/>
  <c r="D144" i="2"/>
  <c r="S143" i="2"/>
  <c r="CB143" i="2" s="1"/>
  <c r="R143" i="2"/>
  <c r="BQ143" i="2" s="1"/>
  <c r="Q143" i="2"/>
  <c r="BL143" i="2" s="1"/>
  <c r="P143" i="2"/>
  <c r="BF143" i="2" s="1"/>
  <c r="O143" i="2"/>
  <c r="AZ143" i="2" s="1"/>
  <c r="F143" i="2"/>
  <c r="D143" i="2"/>
  <c r="S142" i="2"/>
  <c r="CB142" i="2" s="1"/>
  <c r="R142" i="2"/>
  <c r="BS142" i="2" s="1"/>
  <c r="Q142" i="2"/>
  <c r="BH142" i="2" s="1"/>
  <c r="P142" i="2"/>
  <c r="BG142" i="2" s="1"/>
  <c r="O142" i="2"/>
  <c r="AX142" i="2" s="1"/>
  <c r="F142" i="2"/>
  <c r="D142" i="2"/>
  <c r="F141" i="2"/>
  <c r="E141" i="2"/>
  <c r="D141" i="2"/>
  <c r="G141" i="2" s="1"/>
  <c r="CE140" i="2"/>
  <c r="AT140" i="2"/>
  <c r="AB140" i="2"/>
  <c r="X140" i="2"/>
  <c r="Z140" i="2" s="1"/>
  <c r="T140" i="2"/>
  <c r="V140" i="2" s="1"/>
  <c r="F140" i="2"/>
  <c r="E140" i="2"/>
  <c r="D140" i="2"/>
  <c r="G140" i="2" s="1"/>
  <c r="S138" i="2"/>
  <c r="CB138" i="2" s="1"/>
  <c r="R138" i="2"/>
  <c r="BS138" i="2" s="1"/>
  <c r="Q138" i="2"/>
  <c r="BH138" i="2" s="1"/>
  <c r="P138" i="2"/>
  <c r="BG138" i="2" s="1"/>
  <c r="O138" i="2"/>
  <c r="AX138" i="2" s="1"/>
  <c r="B138" i="2"/>
  <c r="F138" i="2" s="1"/>
  <c r="A138" i="2"/>
  <c r="D138" i="2" s="1"/>
  <c r="AK137" i="2"/>
  <c r="S137" i="2"/>
  <c r="CB137" i="2" s="1"/>
  <c r="R137" i="2"/>
  <c r="BT137" i="2" s="1"/>
  <c r="Q137" i="2"/>
  <c r="P137" i="2"/>
  <c r="BD137" i="2" s="1"/>
  <c r="O137" i="2"/>
  <c r="AZ137" i="2" s="1"/>
  <c r="B137" i="2"/>
  <c r="F137" i="2" s="1"/>
  <c r="A137" i="2"/>
  <c r="D137" i="2" s="1"/>
  <c r="F136" i="2"/>
  <c r="D136" i="2"/>
  <c r="BV135" i="2"/>
  <c r="AS135" i="2"/>
  <c r="AR135" i="2"/>
  <c r="AL135" i="2"/>
  <c r="S135" i="2"/>
  <c r="CB135" i="2" s="1"/>
  <c r="R135" i="2"/>
  <c r="BS135" i="2" s="1"/>
  <c r="Q135" i="2"/>
  <c r="BH135" i="2" s="1"/>
  <c r="P135" i="2"/>
  <c r="BG135" i="2" s="1"/>
  <c r="O135" i="2"/>
  <c r="AX135" i="2" s="1"/>
  <c r="F135" i="2"/>
  <c r="D135" i="2"/>
  <c r="BE134" i="2"/>
  <c r="S134" i="2"/>
  <c r="BZ134" i="2" s="1"/>
  <c r="R134" i="2"/>
  <c r="BQ134" i="2" s="1"/>
  <c r="Q134" i="2"/>
  <c r="BN134" i="2" s="1"/>
  <c r="P134" i="2"/>
  <c r="O134" i="2"/>
  <c r="AX134" i="2" s="1"/>
  <c r="F134" i="2"/>
  <c r="D134" i="2"/>
  <c r="BX133" i="2"/>
  <c r="AJ133" i="2"/>
  <c r="S133" i="2"/>
  <c r="BY133" i="2" s="1"/>
  <c r="R133" i="2"/>
  <c r="BT133" i="2" s="1"/>
  <c r="Q133" i="2"/>
  <c r="BM133" i="2" s="1"/>
  <c r="P133" i="2"/>
  <c r="BE133" i="2" s="1"/>
  <c r="O133" i="2"/>
  <c r="CC133" i="2" s="1"/>
  <c r="F133" i="2"/>
  <c r="D133" i="2"/>
  <c r="F132" i="2"/>
  <c r="E132" i="2"/>
  <c r="D132" i="2"/>
  <c r="G132" i="2" s="1"/>
  <c r="CE131" i="2"/>
  <c r="CC131" i="2"/>
  <c r="CD131" i="2" s="1"/>
  <c r="AT131" i="2"/>
  <c r="AE131" i="2"/>
  <c r="AB131" i="2"/>
  <c r="X131" i="2"/>
  <c r="Z131" i="2" s="1"/>
  <c r="T131" i="2"/>
  <c r="V131" i="2" s="1"/>
  <c r="F131" i="2"/>
  <c r="E131" i="2"/>
  <c r="D131" i="2"/>
  <c r="G131" i="2" s="1"/>
  <c r="S129" i="2"/>
  <c r="BZ129" i="2" s="1"/>
  <c r="R129" i="2"/>
  <c r="BU129" i="2" s="1"/>
  <c r="Q129" i="2"/>
  <c r="BJ129" i="2" s="1"/>
  <c r="P129" i="2"/>
  <c r="BE129" i="2" s="1"/>
  <c r="O129" i="2"/>
  <c r="AV129" i="2" s="1"/>
  <c r="B129" i="2"/>
  <c r="F129" i="2" s="1"/>
  <c r="A129" i="2"/>
  <c r="D129" i="2" s="1"/>
  <c r="S128" i="2"/>
  <c r="BZ128" i="2" s="1"/>
  <c r="R128" i="2"/>
  <c r="BQ128" i="2" s="1"/>
  <c r="Q128" i="2"/>
  <c r="BN128" i="2" s="1"/>
  <c r="P128" i="2"/>
  <c r="BE128" i="2" s="1"/>
  <c r="O128" i="2"/>
  <c r="AX128" i="2" s="1"/>
  <c r="B128" i="2"/>
  <c r="F128" i="2" s="1"/>
  <c r="A128" i="2"/>
  <c r="D128" i="2" s="1"/>
  <c r="F127" i="2"/>
  <c r="D127" i="2"/>
  <c r="AS126" i="2"/>
  <c r="AR126" i="2"/>
  <c r="S126" i="2"/>
  <c r="BZ126" i="2" s="1"/>
  <c r="R126" i="2"/>
  <c r="BU126" i="2" s="1"/>
  <c r="Q126" i="2"/>
  <c r="BJ126" i="2" s="1"/>
  <c r="P126" i="2"/>
  <c r="BE126" i="2" s="1"/>
  <c r="O126" i="2"/>
  <c r="AV126" i="2" s="1"/>
  <c r="F126" i="2"/>
  <c r="D126" i="2"/>
  <c r="BO125" i="2"/>
  <c r="AK125" i="2"/>
  <c r="S125" i="2"/>
  <c r="CB125" i="2" s="1"/>
  <c r="R125" i="2"/>
  <c r="BT125" i="2" s="1"/>
  <c r="Q125" i="2"/>
  <c r="P125" i="2"/>
  <c r="BD125" i="2" s="1"/>
  <c r="O125" i="2"/>
  <c r="AZ125" i="2" s="1"/>
  <c r="F125" i="2"/>
  <c r="D125" i="2"/>
  <c r="BN124" i="2"/>
  <c r="AZ124" i="2"/>
  <c r="T124" i="2"/>
  <c r="S124" i="2"/>
  <c r="CA124" i="2" s="1"/>
  <c r="R124" i="2"/>
  <c r="Q124" i="2"/>
  <c r="BK124" i="2" s="1"/>
  <c r="P124" i="2"/>
  <c r="O124" i="2"/>
  <c r="CE124" i="2" s="1"/>
  <c r="F124" i="2"/>
  <c r="D124" i="2"/>
  <c r="F123" i="2"/>
  <c r="E123" i="2"/>
  <c r="D123" i="2"/>
  <c r="G123" i="2" s="1"/>
  <c r="CE122" i="2"/>
  <c r="CC122" i="2"/>
  <c r="CD122" i="2" s="1"/>
  <c r="AT122" i="2"/>
  <c r="AE122" i="2"/>
  <c r="AB122" i="2"/>
  <c r="X122" i="2"/>
  <c r="Z122" i="2" s="1"/>
  <c r="T122" i="2"/>
  <c r="V122" i="2" s="1"/>
  <c r="F122" i="2"/>
  <c r="E122" i="2"/>
  <c r="D122" i="2"/>
  <c r="G122" i="2" s="1"/>
  <c r="BZ120" i="2"/>
  <c r="BN120" i="2"/>
  <c r="X120" i="2"/>
  <c r="S120" i="2"/>
  <c r="CA120" i="2" s="1"/>
  <c r="R120" i="2"/>
  <c r="Q120" i="2"/>
  <c r="BK120" i="2" s="1"/>
  <c r="P120" i="2"/>
  <c r="O120" i="2"/>
  <c r="CE120" i="2" s="1"/>
  <c r="B120" i="2"/>
  <c r="F120" i="2" s="1"/>
  <c r="A120" i="2"/>
  <c r="D120" i="2" s="1"/>
  <c r="BK119" i="2"/>
  <c r="S119" i="2"/>
  <c r="BW119" i="2" s="1"/>
  <c r="R119" i="2"/>
  <c r="BT119" i="2" s="1"/>
  <c r="Q119" i="2"/>
  <c r="BL119" i="2" s="1"/>
  <c r="P119" i="2"/>
  <c r="BD119" i="2" s="1"/>
  <c r="O119" i="2"/>
  <c r="B119" i="2"/>
  <c r="F119" i="2" s="1"/>
  <c r="A119" i="2"/>
  <c r="D119" i="2" s="1"/>
  <c r="F118" i="2"/>
  <c r="D118" i="2"/>
  <c r="AS117" i="2"/>
  <c r="AR117" i="2"/>
  <c r="S117" i="2"/>
  <c r="CB117" i="2" s="1"/>
  <c r="R117" i="2"/>
  <c r="BR117" i="2" s="1"/>
  <c r="Q117" i="2"/>
  <c r="BH117" i="2" s="1"/>
  <c r="P117" i="2"/>
  <c r="BG117" i="2" s="1"/>
  <c r="O117" i="2"/>
  <c r="AX117" i="2" s="1"/>
  <c r="F117" i="2"/>
  <c r="D117" i="2"/>
  <c r="AB116" i="2"/>
  <c r="S116" i="2"/>
  <c r="R116" i="2"/>
  <c r="BR116" i="2" s="1"/>
  <c r="Q116" i="2"/>
  <c r="P116" i="2"/>
  <c r="BF116" i="2" s="1"/>
  <c r="O116" i="2"/>
  <c r="F116" i="2"/>
  <c r="D116" i="2"/>
  <c r="S115" i="2"/>
  <c r="BV115" i="2" s="1"/>
  <c r="R115" i="2"/>
  <c r="BU115" i="2" s="1"/>
  <c r="Q115" i="2"/>
  <c r="BL115" i="2" s="1"/>
  <c r="P115" i="2"/>
  <c r="AN115" i="2" s="1"/>
  <c r="O115" i="2"/>
  <c r="AT115" i="2" s="1"/>
  <c r="F115" i="2"/>
  <c r="D115" i="2"/>
  <c r="F114" i="2"/>
  <c r="E114" i="2"/>
  <c r="D114" i="2"/>
  <c r="G114" i="2" s="1"/>
  <c r="CE113" i="2"/>
  <c r="AT113" i="2"/>
  <c r="AB113" i="2"/>
  <c r="X113" i="2"/>
  <c r="Z113" i="2" s="1"/>
  <c r="T113" i="2"/>
  <c r="V113" i="2" s="1"/>
  <c r="F113" i="2"/>
  <c r="E113" i="2"/>
  <c r="D113" i="2"/>
  <c r="G113" i="2" s="1"/>
  <c r="CB111" i="2"/>
  <c r="BX111" i="2"/>
  <c r="AX111" i="2"/>
  <c r="AT111" i="2"/>
  <c r="S111" i="2"/>
  <c r="BY111" i="2" s="1"/>
  <c r="R111" i="2"/>
  <c r="BT111" i="2" s="1"/>
  <c r="Q111" i="2"/>
  <c r="BM111" i="2" s="1"/>
  <c r="P111" i="2"/>
  <c r="BD111" i="2" s="1"/>
  <c r="O111" i="2"/>
  <c r="CC111" i="2" s="1"/>
  <c r="B111" i="2"/>
  <c r="F111" i="2" s="1"/>
  <c r="A111" i="2"/>
  <c r="D111" i="2" s="1"/>
  <c r="CC110" i="2"/>
  <c r="S110" i="2"/>
  <c r="BZ110" i="2" s="1"/>
  <c r="R110" i="2"/>
  <c r="BS110" i="2" s="1"/>
  <c r="Q110" i="2"/>
  <c r="BI110" i="2" s="1"/>
  <c r="P110" i="2"/>
  <c r="BC110" i="2" s="1"/>
  <c r="O110" i="2"/>
  <c r="AX110" i="2" s="1"/>
  <c r="B110" i="2"/>
  <c r="F110" i="2" s="1"/>
  <c r="A110" i="2"/>
  <c r="D110" i="2" s="1"/>
  <c r="F109" i="2"/>
  <c r="D109" i="2"/>
  <c r="AS108" i="2"/>
  <c r="AR108" i="2"/>
  <c r="S108" i="2"/>
  <c r="BZ108" i="2" s="1"/>
  <c r="R108" i="2"/>
  <c r="BU108" i="2" s="1"/>
  <c r="Q108" i="2"/>
  <c r="BJ108" i="2" s="1"/>
  <c r="P108" i="2"/>
  <c r="O108" i="2"/>
  <c r="AV108" i="2" s="1"/>
  <c r="F108" i="2"/>
  <c r="D108" i="2"/>
  <c r="BW107" i="2"/>
  <c r="BS107" i="2"/>
  <c r="Z107" i="2"/>
  <c r="S107" i="2"/>
  <c r="AQ107" i="2" s="1"/>
  <c r="R107" i="2"/>
  <c r="Q107" i="2"/>
  <c r="BL107" i="2" s="1"/>
  <c r="P107" i="2"/>
  <c r="BG107" i="2" s="1"/>
  <c r="O107" i="2"/>
  <c r="CE107" i="2" s="1"/>
  <c r="F107" i="2"/>
  <c r="D107" i="2"/>
  <c r="AX106" i="2"/>
  <c r="AL106" i="2"/>
  <c r="S106" i="2"/>
  <c r="CB106" i="2" s="1"/>
  <c r="R106" i="2"/>
  <c r="Q106" i="2"/>
  <c r="BH106" i="2" s="1"/>
  <c r="P106" i="2"/>
  <c r="BG106" i="2" s="1"/>
  <c r="O106" i="2"/>
  <c r="F106" i="2"/>
  <c r="D106" i="2"/>
  <c r="F105" i="2"/>
  <c r="E105" i="2"/>
  <c r="D105" i="2"/>
  <c r="G105" i="2" s="1"/>
  <c r="CE104" i="2"/>
  <c r="AT104" i="2"/>
  <c r="AB104" i="2"/>
  <c r="X104" i="2"/>
  <c r="Z104" i="2" s="1"/>
  <c r="T104" i="2"/>
  <c r="V104" i="2" s="1"/>
  <c r="F104" i="2"/>
  <c r="E104" i="2"/>
  <c r="D104" i="2"/>
  <c r="G104" i="2" s="1"/>
  <c r="BH102" i="2"/>
  <c r="BB102" i="2"/>
  <c r="V102" i="2"/>
  <c r="S102" i="2"/>
  <c r="CB102" i="2" s="1"/>
  <c r="R102" i="2"/>
  <c r="Q102" i="2"/>
  <c r="P102" i="2"/>
  <c r="BG102" i="2" s="1"/>
  <c r="O102" i="2"/>
  <c r="AX102" i="2" s="1"/>
  <c r="B102" i="2"/>
  <c r="F102" i="2" s="1"/>
  <c r="A102" i="2"/>
  <c r="D102" i="2" s="1"/>
  <c r="BW101" i="2"/>
  <c r="AQ101" i="2"/>
  <c r="Z101" i="2"/>
  <c r="S101" i="2"/>
  <c r="R101" i="2"/>
  <c r="BS101" i="2" s="1"/>
  <c r="Q101" i="2"/>
  <c r="BL101" i="2" s="1"/>
  <c r="P101" i="2"/>
  <c r="BB101" i="2" s="1"/>
  <c r="O101" i="2"/>
  <c r="CE101" i="2" s="1"/>
  <c r="F101" i="2"/>
  <c r="B101" i="2"/>
  <c r="A101" i="2"/>
  <c r="D101" i="2" s="1"/>
  <c r="F100" i="2"/>
  <c r="D100" i="2"/>
  <c r="BZ99" i="2"/>
  <c r="AS99" i="2"/>
  <c r="AR99" i="2"/>
  <c r="X99" i="2"/>
  <c r="S99" i="2"/>
  <c r="CA99" i="2" s="1"/>
  <c r="R99" i="2"/>
  <c r="Q99" i="2"/>
  <c r="BK99" i="2" s="1"/>
  <c r="P99" i="2"/>
  <c r="O99" i="2"/>
  <c r="CE99" i="2" s="1"/>
  <c r="F99" i="2"/>
  <c r="D99" i="2"/>
  <c r="AC98" i="2"/>
  <c r="S98" i="2"/>
  <c r="BZ98" i="2" s="1"/>
  <c r="R98" i="2"/>
  <c r="BS98" i="2" s="1"/>
  <c r="Q98" i="2"/>
  <c r="BI98" i="2" s="1"/>
  <c r="P98" i="2"/>
  <c r="BC98" i="2" s="1"/>
  <c r="O98" i="2"/>
  <c r="AX98" i="2" s="1"/>
  <c r="F98" i="2"/>
  <c r="D98" i="2"/>
  <c r="BN97" i="2"/>
  <c r="BK97" i="2"/>
  <c r="X97" i="2"/>
  <c r="S97" i="2"/>
  <c r="BY97" i="2" s="1"/>
  <c r="R97" i="2"/>
  <c r="BT97" i="2" s="1"/>
  <c r="Q97" i="2"/>
  <c r="BM97" i="2" s="1"/>
  <c r="P97" i="2"/>
  <c r="BD97" i="2" s="1"/>
  <c r="O97" i="2"/>
  <c r="CC97" i="2" s="1"/>
  <c r="F97" i="2"/>
  <c r="D97" i="2"/>
  <c r="F96" i="2"/>
  <c r="E96" i="2"/>
  <c r="D96" i="2"/>
  <c r="G96" i="2" s="1"/>
  <c r="CE95" i="2"/>
  <c r="AT95" i="2"/>
  <c r="X95" i="2"/>
  <c r="Z95" i="2" s="1"/>
  <c r="T95" i="2"/>
  <c r="V95" i="2" s="1"/>
  <c r="F95" i="2"/>
  <c r="E95" i="2"/>
  <c r="D95" i="2"/>
  <c r="G95" i="2" s="1"/>
  <c r="S93" i="2"/>
  <c r="BZ93" i="2" s="1"/>
  <c r="R93" i="2"/>
  <c r="BU93" i="2" s="1"/>
  <c r="Q93" i="2"/>
  <c r="BJ93" i="2" s="1"/>
  <c r="P93" i="2"/>
  <c r="BD93" i="2" s="1"/>
  <c r="O93" i="2"/>
  <c r="AV93" i="2" s="1"/>
  <c r="B93" i="2"/>
  <c r="A93" i="2"/>
  <c r="D93" i="2" s="1"/>
  <c r="BQ92" i="2"/>
  <c r="S92" i="2"/>
  <c r="BY92" i="2" s="1"/>
  <c r="R92" i="2"/>
  <c r="BR92" i="2" s="1"/>
  <c r="Q92" i="2"/>
  <c r="BI92" i="2" s="1"/>
  <c r="P92" i="2"/>
  <c r="BF92" i="2" s="1"/>
  <c r="O92" i="2"/>
  <c r="B92" i="2"/>
  <c r="A92" i="2"/>
  <c r="D92" i="2" s="1"/>
  <c r="D91" i="2"/>
  <c r="BX90" i="2"/>
  <c r="AS90" i="2"/>
  <c r="AR90" i="2"/>
  <c r="S90" i="2"/>
  <c r="X90" i="2" s="1"/>
  <c r="R90" i="2"/>
  <c r="BR90" i="2" s="1"/>
  <c r="Q90" i="2"/>
  <c r="BJ90" i="2" s="1"/>
  <c r="P90" i="2"/>
  <c r="BB90" i="2" s="1"/>
  <c r="O90" i="2"/>
  <c r="D90" i="2"/>
  <c r="S89" i="2"/>
  <c r="BW89" i="2" s="1"/>
  <c r="R89" i="2"/>
  <c r="BT89" i="2" s="1"/>
  <c r="Q89" i="2"/>
  <c r="BK89" i="2" s="1"/>
  <c r="P89" i="2"/>
  <c r="BD89" i="2" s="1"/>
  <c r="O89" i="2"/>
  <c r="D89" i="2"/>
  <c r="BX88" i="2"/>
  <c r="X88" i="2"/>
  <c r="S88" i="2"/>
  <c r="CA88" i="2" s="1"/>
  <c r="R88" i="2"/>
  <c r="BR88" i="2" s="1"/>
  <c r="Q88" i="2"/>
  <c r="BK88" i="2" s="1"/>
  <c r="P88" i="2"/>
  <c r="BD88" i="2" s="1"/>
  <c r="O88" i="2"/>
  <c r="D88" i="2"/>
  <c r="F87" i="2"/>
  <c r="E87" i="2"/>
  <c r="D87" i="2"/>
  <c r="G87" i="2" s="1"/>
  <c r="X86" i="2"/>
  <c r="Z86" i="2" s="1"/>
  <c r="T86" i="2"/>
  <c r="V86" i="2" s="1"/>
  <c r="F86" i="2"/>
  <c r="E86" i="2"/>
  <c r="D86" i="2"/>
  <c r="G86" i="2" s="1"/>
  <c r="BX84" i="2"/>
  <c r="X84" i="2"/>
  <c r="S84" i="2"/>
  <c r="CA84" i="2" s="1"/>
  <c r="R84" i="2"/>
  <c r="BT84" i="2" s="1"/>
  <c r="Q84" i="2"/>
  <c r="BK84" i="2" s="1"/>
  <c r="P84" i="2"/>
  <c r="BF84" i="2" s="1"/>
  <c r="O84" i="2"/>
  <c r="B84" i="2"/>
  <c r="A84" i="2"/>
  <c r="S83" i="2"/>
  <c r="BW83" i="2" s="1"/>
  <c r="R83" i="2"/>
  <c r="BT83" i="2" s="1"/>
  <c r="Q83" i="2"/>
  <c r="BK83" i="2" s="1"/>
  <c r="P83" i="2"/>
  <c r="BD83" i="2" s="1"/>
  <c r="O83" i="2"/>
  <c r="B83" i="2"/>
  <c r="A83" i="2"/>
  <c r="AS81" i="2"/>
  <c r="AR81" i="2"/>
  <c r="AP81" i="2"/>
  <c r="S81" i="2"/>
  <c r="CA81" i="2" s="1"/>
  <c r="R81" i="2"/>
  <c r="BR81" i="2" s="1"/>
  <c r="Q81" i="2"/>
  <c r="BK81" i="2" s="1"/>
  <c r="P81" i="2"/>
  <c r="BF81" i="2" s="1"/>
  <c r="O81" i="2"/>
  <c r="S80" i="2"/>
  <c r="AC80" i="2" s="1"/>
  <c r="R80" i="2"/>
  <c r="BR80" i="2" s="1"/>
  <c r="Q80" i="2"/>
  <c r="BM80" i="2" s="1"/>
  <c r="P80" i="2"/>
  <c r="BF80" i="2" s="1"/>
  <c r="O80" i="2"/>
  <c r="Y80" i="2" s="1"/>
  <c r="AL79" i="2"/>
  <c r="X79" i="2"/>
  <c r="S79" i="2"/>
  <c r="R79" i="2"/>
  <c r="BT79" i="2" s="1"/>
  <c r="Q79" i="2"/>
  <c r="BM79" i="2" s="1"/>
  <c r="P79" i="2"/>
  <c r="BB79" i="2" s="1"/>
  <c r="O79" i="2"/>
  <c r="F78" i="2"/>
  <c r="E78" i="2"/>
  <c r="D78" i="2"/>
  <c r="G78" i="2" s="1"/>
  <c r="X77" i="2"/>
  <c r="Y77" i="2" s="1"/>
  <c r="T77" i="2"/>
  <c r="U77" i="2" s="1"/>
  <c r="F77" i="2"/>
  <c r="E77" i="2"/>
  <c r="D77" i="2"/>
  <c r="G77" i="2" s="1"/>
  <c r="BY75" i="2"/>
  <c r="BV75" i="2"/>
  <c r="BI75" i="2"/>
  <c r="X75" i="2"/>
  <c r="S75" i="2"/>
  <c r="CA75" i="2" s="1"/>
  <c r="R75" i="2"/>
  <c r="BQ75" i="2" s="1"/>
  <c r="Q75" i="2"/>
  <c r="BN75" i="2" s="1"/>
  <c r="P75" i="2"/>
  <c r="BD75" i="2" s="1"/>
  <c r="O75" i="2"/>
  <c r="CE75" i="2" s="1"/>
  <c r="B75" i="2"/>
  <c r="A75" i="2"/>
  <c r="S74" i="2"/>
  <c r="BY74" i="2" s="1"/>
  <c r="R74" i="2"/>
  <c r="BU74" i="2" s="1"/>
  <c r="Q74" i="2"/>
  <c r="BK74" i="2" s="1"/>
  <c r="P74" i="2"/>
  <c r="BD74" i="2" s="1"/>
  <c r="O74" i="2"/>
  <c r="B74" i="2"/>
  <c r="A74" i="2"/>
  <c r="AS72" i="2"/>
  <c r="AR72" i="2"/>
  <c r="S72" i="2"/>
  <c r="R72" i="2"/>
  <c r="BQ72" i="2" s="1"/>
  <c r="Q72" i="2"/>
  <c r="BM72" i="2" s="1"/>
  <c r="P72" i="2"/>
  <c r="BD72" i="2" s="1"/>
  <c r="O72" i="2"/>
  <c r="BW71" i="2"/>
  <c r="AQ71" i="2"/>
  <c r="S71" i="2"/>
  <c r="BX71" i="2" s="1"/>
  <c r="R71" i="2"/>
  <c r="BR71" i="2" s="1"/>
  <c r="Q71" i="2"/>
  <c r="BK71" i="2" s="1"/>
  <c r="P71" i="2"/>
  <c r="BD71" i="2" s="1"/>
  <c r="O71" i="2"/>
  <c r="AP70" i="2"/>
  <c r="S70" i="2"/>
  <c r="CB70" i="2" s="1"/>
  <c r="R70" i="2"/>
  <c r="BR70" i="2" s="1"/>
  <c r="Q70" i="2"/>
  <c r="BM70" i="2" s="1"/>
  <c r="P70" i="2"/>
  <c r="BD70" i="2" s="1"/>
  <c r="O70" i="2"/>
  <c r="F69" i="2"/>
  <c r="E69" i="2"/>
  <c r="D69" i="2"/>
  <c r="G69" i="2" s="1"/>
  <c r="X68" i="2"/>
  <c r="Y68" i="2" s="1"/>
  <c r="T68" i="2"/>
  <c r="U68" i="2" s="1"/>
  <c r="F68" i="2"/>
  <c r="E68" i="2"/>
  <c r="D68" i="2"/>
  <c r="G68" i="2" s="1"/>
  <c r="S66" i="2"/>
  <c r="CA66" i="2" s="1"/>
  <c r="R66" i="2"/>
  <c r="BU66" i="2" s="1"/>
  <c r="Q66" i="2"/>
  <c r="BJ66" i="2" s="1"/>
  <c r="P66" i="2"/>
  <c r="BF66" i="2" s="1"/>
  <c r="O66" i="2"/>
  <c r="CE66" i="2" s="1"/>
  <c r="B66" i="2"/>
  <c r="A66" i="2"/>
  <c r="AX65" i="2"/>
  <c r="S65" i="2"/>
  <c r="BW65" i="2" s="1"/>
  <c r="R65" i="2"/>
  <c r="BR65" i="2" s="1"/>
  <c r="Q65" i="2"/>
  <c r="BK65" i="2" s="1"/>
  <c r="P65" i="2"/>
  <c r="BD65" i="2" s="1"/>
  <c r="O65" i="2"/>
  <c r="CC65" i="2" s="1"/>
  <c r="B65" i="2"/>
  <c r="A65" i="2"/>
  <c r="BZ63" i="2"/>
  <c r="AS63" i="2"/>
  <c r="AR63" i="2"/>
  <c r="S63" i="2"/>
  <c r="CA63" i="2" s="1"/>
  <c r="R63" i="2"/>
  <c r="BU63" i="2" s="1"/>
  <c r="Q63" i="2"/>
  <c r="BJ63" i="2" s="1"/>
  <c r="P63" i="2"/>
  <c r="BF63" i="2" s="1"/>
  <c r="O63" i="2"/>
  <c r="S62" i="2"/>
  <c r="CA62" i="2" s="1"/>
  <c r="R62" i="2"/>
  <c r="BR62" i="2" s="1"/>
  <c r="Q62" i="2"/>
  <c r="BI62" i="2" s="1"/>
  <c r="P62" i="2"/>
  <c r="BD62" i="2" s="1"/>
  <c r="O62" i="2"/>
  <c r="S61" i="2"/>
  <c r="BX61" i="2" s="1"/>
  <c r="R61" i="2"/>
  <c r="BR61" i="2" s="1"/>
  <c r="Q61" i="2"/>
  <c r="BM61" i="2" s="1"/>
  <c r="P61" i="2"/>
  <c r="BC61" i="2" s="1"/>
  <c r="O61" i="2"/>
  <c r="F60" i="2"/>
  <c r="E60" i="2"/>
  <c r="D60" i="2"/>
  <c r="G60" i="2" s="1"/>
  <c r="X59" i="2"/>
  <c r="Z59" i="2" s="1"/>
  <c r="T59" i="2"/>
  <c r="V59" i="2" s="1"/>
  <c r="F59" i="2"/>
  <c r="E59" i="2"/>
  <c r="D59" i="2"/>
  <c r="G59" i="2" s="1"/>
  <c r="BF57" i="2"/>
  <c r="Z57" i="2"/>
  <c r="S57" i="2"/>
  <c r="BW57" i="2" s="1"/>
  <c r="R57" i="2"/>
  <c r="BR57" i="2" s="1"/>
  <c r="Q57" i="2"/>
  <c r="BK57" i="2" s="1"/>
  <c r="P57" i="2"/>
  <c r="BD57" i="2" s="1"/>
  <c r="O57" i="2"/>
  <c r="CC57" i="2" s="1"/>
  <c r="B57" i="2"/>
  <c r="A57" i="2"/>
  <c r="D57" i="2" s="1"/>
  <c r="S56" i="2"/>
  <c r="BX56" i="2" s="1"/>
  <c r="R56" i="2"/>
  <c r="BR56" i="2" s="1"/>
  <c r="Q56" i="2"/>
  <c r="BM56" i="2" s="1"/>
  <c r="P56" i="2"/>
  <c r="BC56" i="2" s="1"/>
  <c r="O56" i="2"/>
  <c r="AX56" i="2" s="1"/>
  <c r="B56" i="2"/>
  <c r="A56" i="2"/>
  <c r="D56" i="2" s="1"/>
  <c r="D55" i="2"/>
  <c r="AS54" i="2"/>
  <c r="AR54" i="2"/>
  <c r="AC54" i="2"/>
  <c r="S54" i="2"/>
  <c r="CA54" i="2" s="1"/>
  <c r="R54" i="2"/>
  <c r="BQ54" i="2" s="1"/>
  <c r="Q54" i="2"/>
  <c r="P54" i="2"/>
  <c r="BD54" i="2" s="1"/>
  <c r="O54" i="2"/>
  <c r="AU54" i="2" s="1"/>
  <c r="D54" i="2"/>
  <c r="BQ53" i="2"/>
  <c r="S53" i="2"/>
  <c r="CA53" i="2" s="1"/>
  <c r="R53" i="2"/>
  <c r="BU53" i="2" s="1"/>
  <c r="Q53" i="2"/>
  <c r="BJ53" i="2" s="1"/>
  <c r="P53" i="2"/>
  <c r="BF53" i="2" s="1"/>
  <c r="O53" i="2"/>
  <c r="D53" i="2"/>
  <c r="S52" i="2"/>
  <c r="CA52" i="2" s="1"/>
  <c r="R52" i="2"/>
  <c r="BR52" i="2" s="1"/>
  <c r="Q52" i="2"/>
  <c r="BI52" i="2" s="1"/>
  <c r="P52" i="2"/>
  <c r="BD52" i="2" s="1"/>
  <c r="O52" i="2"/>
  <c r="D52" i="2"/>
  <c r="F51" i="2"/>
  <c r="X50" i="2"/>
  <c r="T50" i="2"/>
  <c r="U50" i="2" s="1"/>
  <c r="F50" i="2"/>
  <c r="E50" i="2"/>
  <c r="D50" i="2"/>
  <c r="G50" i="2" s="1"/>
  <c r="S48" i="2"/>
  <c r="BY48" i="2" s="1"/>
  <c r="R48" i="2"/>
  <c r="BQ48" i="2" s="1"/>
  <c r="Q48" i="2"/>
  <c r="BK48" i="2" s="1"/>
  <c r="P48" i="2"/>
  <c r="BD48" i="2" s="1"/>
  <c r="O48" i="2"/>
  <c r="AX48" i="2" s="1"/>
  <c r="B48" i="2"/>
  <c r="A48" i="2"/>
  <c r="S47" i="2"/>
  <c r="CB47" i="2" s="1"/>
  <c r="R47" i="2"/>
  <c r="BR47" i="2" s="1"/>
  <c r="Q47" i="2"/>
  <c r="BM47" i="2" s="1"/>
  <c r="P47" i="2"/>
  <c r="BD47" i="2" s="1"/>
  <c r="O47" i="2"/>
  <c r="AV47" i="2" s="1"/>
  <c r="B47" i="2"/>
  <c r="A47" i="2"/>
  <c r="AS45" i="2"/>
  <c r="AR45" i="2"/>
  <c r="S45" i="2"/>
  <c r="BW45" i="2" s="1"/>
  <c r="R45" i="2"/>
  <c r="Q45" i="2"/>
  <c r="BJ45" i="2" s="1"/>
  <c r="P45" i="2"/>
  <c r="BD45" i="2" s="1"/>
  <c r="O45" i="2"/>
  <c r="S44" i="2"/>
  <c r="CA44" i="2" s="1"/>
  <c r="R44" i="2"/>
  <c r="BQ44" i="2" s="1"/>
  <c r="Q44" i="2"/>
  <c r="P44" i="2"/>
  <c r="BD44" i="2" s="1"/>
  <c r="O44" i="2"/>
  <c r="S43" i="2"/>
  <c r="BX43" i="2" s="1"/>
  <c r="R43" i="2"/>
  <c r="BR43" i="2" s="1"/>
  <c r="Q43" i="2"/>
  <c r="BK43" i="2" s="1"/>
  <c r="P43" i="2"/>
  <c r="BC43" i="2" s="1"/>
  <c r="O43" i="2"/>
  <c r="F42" i="2"/>
  <c r="E42" i="2"/>
  <c r="D42" i="2"/>
  <c r="G42" i="2" s="1"/>
  <c r="X41" i="2"/>
  <c r="Y41" i="2" s="1"/>
  <c r="T41" i="2"/>
  <c r="V41" i="2" s="1"/>
  <c r="F41" i="2"/>
  <c r="E41" i="2"/>
  <c r="D41" i="2"/>
  <c r="G41" i="2" s="1"/>
  <c r="S39" i="2"/>
  <c r="BY39" i="2" s="1"/>
  <c r="R39" i="2"/>
  <c r="BT39" i="2" s="1"/>
  <c r="Q39" i="2"/>
  <c r="BM39" i="2" s="1"/>
  <c r="P39" i="2"/>
  <c r="BD39" i="2" s="1"/>
  <c r="O39" i="2"/>
  <c r="B39" i="2"/>
  <c r="A39" i="2"/>
  <c r="D39" i="2" s="1"/>
  <c r="S38" i="2"/>
  <c r="CA38" i="2" s="1"/>
  <c r="R38" i="2"/>
  <c r="BR38" i="2" s="1"/>
  <c r="Q38" i="2"/>
  <c r="BM38" i="2" s="1"/>
  <c r="P38" i="2"/>
  <c r="BF38" i="2" s="1"/>
  <c r="O38" i="2"/>
  <c r="B38" i="2"/>
  <c r="A38" i="2"/>
  <c r="D38" i="2" s="1"/>
  <c r="D37" i="2"/>
  <c r="AS36" i="2"/>
  <c r="AR36" i="2"/>
  <c r="S36" i="2"/>
  <c r="BY36" i="2" s="1"/>
  <c r="R36" i="2"/>
  <c r="BR36" i="2" s="1"/>
  <c r="Q36" i="2"/>
  <c r="BM36" i="2" s="1"/>
  <c r="P36" i="2"/>
  <c r="BD36" i="2" s="1"/>
  <c r="O36" i="2"/>
  <c r="D36" i="2"/>
  <c r="BX35" i="2"/>
  <c r="X35" i="2"/>
  <c r="S35" i="2"/>
  <c r="CA35" i="2" s="1"/>
  <c r="R35" i="2"/>
  <c r="BT35" i="2" s="1"/>
  <c r="Q35" i="2"/>
  <c r="BM35" i="2" s="1"/>
  <c r="P35" i="2"/>
  <c r="BD35" i="2" s="1"/>
  <c r="O35" i="2"/>
  <c r="D35" i="2"/>
  <c r="S34" i="2"/>
  <c r="CA34" i="2" s="1"/>
  <c r="R34" i="2"/>
  <c r="BR34" i="2" s="1"/>
  <c r="Q34" i="2"/>
  <c r="BK34" i="2" s="1"/>
  <c r="P34" i="2"/>
  <c r="BD34" i="2" s="1"/>
  <c r="O34" i="2"/>
  <c r="D34" i="2"/>
  <c r="F33" i="2"/>
  <c r="E33" i="2"/>
  <c r="D33" i="2"/>
  <c r="G33" i="2" s="1"/>
  <c r="X32" i="2"/>
  <c r="Z32" i="2" s="1"/>
  <c r="T32" i="2"/>
  <c r="V32" i="2" s="1"/>
  <c r="F32" i="2"/>
  <c r="E32" i="2"/>
  <c r="D32" i="2"/>
  <c r="G32" i="2" s="1"/>
  <c r="S30" i="2"/>
  <c r="CA30" i="2" s="1"/>
  <c r="R30" i="2"/>
  <c r="BT30" i="2" s="1"/>
  <c r="Q30" i="2"/>
  <c r="BM30" i="2" s="1"/>
  <c r="P30" i="2"/>
  <c r="BD30" i="2" s="1"/>
  <c r="O30" i="2"/>
  <c r="CE30" i="2" s="1"/>
  <c r="B30" i="2"/>
  <c r="A30" i="2"/>
  <c r="BK29" i="2"/>
  <c r="AA29" i="2"/>
  <c r="S29" i="2"/>
  <c r="BY29" i="2" s="1"/>
  <c r="R29" i="2"/>
  <c r="BR29" i="2" s="1"/>
  <c r="Q29" i="2"/>
  <c r="BM29" i="2" s="1"/>
  <c r="P29" i="2"/>
  <c r="BD29" i="2" s="1"/>
  <c r="O29" i="2"/>
  <c r="CC29" i="2" s="1"/>
  <c r="B29" i="2"/>
  <c r="A29" i="2"/>
  <c r="BX27" i="2"/>
  <c r="AS27" i="2"/>
  <c r="AR27" i="2"/>
  <c r="X27" i="2"/>
  <c r="S27" i="2"/>
  <c r="CA27" i="2" s="1"/>
  <c r="R27" i="2"/>
  <c r="BT27" i="2" s="1"/>
  <c r="Q27" i="2"/>
  <c r="BM27" i="2" s="1"/>
  <c r="P27" i="2"/>
  <c r="BD27" i="2" s="1"/>
  <c r="O27" i="2"/>
  <c r="AT27" i="2" s="1"/>
  <c r="BQ26" i="2"/>
  <c r="W26" i="2"/>
  <c r="S26" i="2"/>
  <c r="CA26" i="2" s="1"/>
  <c r="R26" i="2"/>
  <c r="BR26" i="2" s="1"/>
  <c r="Q26" i="2"/>
  <c r="BK26" i="2" s="1"/>
  <c r="P26" i="2"/>
  <c r="BD26" i="2" s="1"/>
  <c r="O26" i="2"/>
  <c r="S25" i="2"/>
  <c r="CA25" i="2" s="1"/>
  <c r="R25" i="2"/>
  <c r="BU25" i="2" s="1"/>
  <c r="Q25" i="2"/>
  <c r="BM25" i="2" s="1"/>
  <c r="P25" i="2"/>
  <c r="BF25" i="2" s="1"/>
  <c r="O25" i="2"/>
  <c r="F24" i="2"/>
  <c r="E24" i="2"/>
  <c r="D24" i="2"/>
  <c r="G24" i="2" s="1"/>
  <c r="X23" i="2"/>
  <c r="Z23" i="2" s="1"/>
  <c r="T23" i="2"/>
  <c r="V23" i="2" s="1"/>
  <c r="F23" i="2"/>
  <c r="E23" i="2"/>
  <c r="D23" i="2"/>
  <c r="G23" i="2" s="1"/>
  <c r="S21" i="2"/>
  <c r="CA21" i="2" s="1"/>
  <c r="R21" i="2"/>
  <c r="BP21" i="2" s="1"/>
  <c r="Q21" i="2"/>
  <c r="BM21" i="2" s="1"/>
  <c r="P21" i="2"/>
  <c r="BG21" i="2" s="1"/>
  <c r="O21" i="2"/>
  <c r="CE21" i="2" s="1"/>
  <c r="B21" i="2"/>
  <c r="A21" i="2"/>
  <c r="BT20" i="2"/>
  <c r="BQ20" i="2"/>
  <c r="AK20" i="2"/>
  <c r="AB20" i="2"/>
  <c r="W20" i="2"/>
  <c r="S20" i="2"/>
  <c r="CB20" i="2" s="1"/>
  <c r="R20" i="2"/>
  <c r="BR20" i="2" s="1"/>
  <c r="Q20" i="2"/>
  <c r="BL20" i="2" s="1"/>
  <c r="P20" i="2"/>
  <c r="BD20" i="2" s="1"/>
  <c r="O20" i="2"/>
  <c r="Y20" i="2" s="1"/>
  <c r="B20" i="2"/>
  <c r="A20" i="2"/>
  <c r="AS18" i="2"/>
  <c r="AR18" i="2"/>
  <c r="S18" i="2"/>
  <c r="CA18" i="2" s="1"/>
  <c r="R18" i="2"/>
  <c r="Q18" i="2"/>
  <c r="BM18" i="2" s="1"/>
  <c r="P18" i="2"/>
  <c r="BD18" i="2" s="1"/>
  <c r="O18" i="2"/>
  <c r="S17" i="2"/>
  <c r="BZ17" i="2" s="1"/>
  <c r="R17" i="2"/>
  <c r="BR17" i="2" s="1"/>
  <c r="Q17" i="2"/>
  <c r="BK17" i="2" s="1"/>
  <c r="P17" i="2"/>
  <c r="BD17" i="2" s="1"/>
  <c r="O17" i="2"/>
  <c r="AY17" i="2" s="1"/>
  <c r="S16" i="2"/>
  <c r="CA16" i="2" s="1"/>
  <c r="R16" i="2"/>
  <c r="Q16" i="2"/>
  <c r="BM16" i="2" s="1"/>
  <c r="P16" i="2"/>
  <c r="BF16" i="2" s="1"/>
  <c r="O16" i="2"/>
  <c r="F15" i="2"/>
  <c r="E15" i="2"/>
  <c r="D15" i="2"/>
  <c r="G15" i="2" s="1"/>
  <c r="X14" i="2"/>
  <c r="T14" i="2"/>
  <c r="F14" i="2"/>
  <c r="E14" i="2"/>
  <c r="D14" i="2"/>
  <c r="G14" i="2" s="1"/>
  <c r="C14" i="2"/>
  <c r="C23" i="2" s="1"/>
  <c r="C32" i="2" s="1"/>
  <c r="C41" i="2" s="1"/>
  <c r="C50" i="2" s="1"/>
  <c r="C59" i="2" s="1"/>
  <c r="C68" i="2" s="1"/>
  <c r="C77" i="2" s="1"/>
  <c r="C86" i="2" s="1"/>
  <c r="C95" i="2" s="1"/>
  <c r="C104" i="2" s="1"/>
  <c r="C113" i="2" s="1"/>
  <c r="C122" i="2" s="1"/>
  <c r="C131" i="2" s="1"/>
  <c r="C140" i="2" s="1"/>
  <c r="C149" i="2" s="1"/>
  <c r="C158" i="2" s="1"/>
  <c r="C167" i="2" s="1"/>
  <c r="C176" i="2" s="1"/>
  <c r="C185" i="2" s="1"/>
  <c r="C194" i="2" s="1"/>
  <c r="C203" i="2" s="1"/>
  <c r="C212" i="2" s="1"/>
  <c r="C221" i="2" s="1"/>
  <c r="C230" i="2" s="1"/>
  <c r="C239" i="2" s="1"/>
  <c r="C248" i="2" s="1"/>
  <c r="C257" i="2" s="1"/>
  <c r="C266" i="2" s="1"/>
  <c r="C275" i="2" s="1"/>
  <c r="C284" i="2" s="1"/>
  <c r="S12" i="2"/>
  <c r="AC12" i="2" s="1"/>
  <c r="R12" i="2"/>
  <c r="BR12" i="2" s="1"/>
  <c r="Q12" i="2"/>
  <c r="BI12" i="2" s="1"/>
  <c r="P12" i="2"/>
  <c r="BD12" i="2" s="1"/>
  <c r="O12" i="2"/>
  <c r="CC12" i="2" s="1"/>
  <c r="B12" i="2"/>
  <c r="A12" i="2"/>
  <c r="BK11" i="2"/>
  <c r="AA11" i="2"/>
  <c r="S11" i="2"/>
  <c r="BY11" i="2" s="1"/>
  <c r="R11" i="2"/>
  <c r="BR11" i="2" s="1"/>
  <c r="Q11" i="2"/>
  <c r="BL11" i="2" s="1"/>
  <c r="P11" i="2"/>
  <c r="BD11" i="2" s="1"/>
  <c r="O11" i="2"/>
  <c r="CC11" i="2" s="1"/>
  <c r="B11" i="2"/>
  <c r="A11" i="2"/>
  <c r="F10" i="2"/>
  <c r="BS9" i="2"/>
  <c r="BO9" i="2"/>
  <c r="AS9" i="2"/>
  <c r="AR9" i="2"/>
  <c r="S9" i="2"/>
  <c r="BW9" i="2" s="1"/>
  <c r="R9" i="2"/>
  <c r="BR9" i="2" s="1"/>
  <c r="Q9" i="2"/>
  <c r="BM9" i="2" s="1"/>
  <c r="P9" i="2"/>
  <c r="BD9" i="2" s="1"/>
  <c r="O9" i="2"/>
  <c r="Y9" i="2" s="1"/>
  <c r="F9" i="2"/>
  <c r="BX8" i="2"/>
  <c r="AC8" i="2"/>
  <c r="X8" i="2"/>
  <c r="S8" i="2"/>
  <c r="CA8" i="2" s="1"/>
  <c r="R8" i="2"/>
  <c r="BR8" i="2" s="1"/>
  <c r="Q8" i="2"/>
  <c r="BM8" i="2" s="1"/>
  <c r="P8" i="2"/>
  <c r="Z8" i="2" s="1"/>
  <c r="O8" i="2"/>
  <c r="S7" i="2"/>
  <c r="CA7" i="2" s="1"/>
  <c r="R7" i="2"/>
  <c r="BR7" i="2" s="1"/>
  <c r="Q7" i="2"/>
  <c r="P7" i="2"/>
  <c r="BD7" i="2" s="1"/>
  <c r="O7" i="2"/>
  <c r="AW7" i="2" s="1"/>
  <c r="F6" i="2"/>
  <c r="E6" i="2"/>
  <c r="D6" i="2"/>
  <c r="G6" i="2" s="1"/>
  <c r="X5" i="2"/>
  <c r="Y5" i="2" s="1"/>
  <c r="T5" i="2"/>
  <c r="U5" i="2" s="1"/>
  <c r="E5" i="2"/>
  <c r="CC2" i="2"/>
  <c r="C2" i="2"/>
  <c r="A1" i="2"/>
  <c r="C104" i="1"/>
  <c r="C103" i="1"/>
  <c r="F5" i="2"/>
  <c r="D59" i="5" l="1"/>
  <c r="G59" i="5" s="1"/>
  <c r="D86" i="5"/>
  <c r="G86" i="5" s="1"/>
  <c r="F50" i="5"/>
  <c r="F41" i="5"/>
  <c r="BO7" i="2"/>
  <c r="BZ8" i="2"/>
  <c r="AA12" i="2"/>
  <c r="BC20" i="2"/>
  <c r="Z21" i="2"/>
  <c r="X25" i="2"/>
  <c r="BU26" i="2"/>
  <c r="CB27" i="2"/>
  <c r="W34" i="2"/>
  <c r="CB35" i="2"/>
  <c r="BD56" i="2"/>
  <c r="BC57" i="2"/>
  <c r="W62" i="2"/>
  <c r="X63" i="2"/>
  <c r="BN65" i="2"/>
  <c r="BQ66" i="2"/>
  <c r="AJ75" i="2"/>
  <c r="BR11" i="37"/>
  <c r="BU11" i="37" s="1"/>
  <c r="C31" i="39"/>
  <c r="F86" i="5"/>
  <c r="D32" i="5"/>
  <c r="G32" i="5" s="1"/>
  <c r="D23" i="5"/>
  <c r="G23" i="5" s="1"/>
  <c r="D68" i="5"/>
  <c r="G68" i="5" s="1"/>
  <c r="BQ7" i="2"/>
  <c r="BK12" i="2"/>
  <c r="AC17" i="2"/>
  <c r="BG20" i="2"/>
  <c r="BF21" i="2"/>
  <c r="BX25" i="2"/>
  <c r="Z30" i="2"/>
  <c r="BQ34" i="2"/>
  <c r="BP38" i="2"/>
  <c r="BP44" i="2"/>
  <c r="AP53" i="2"/>
  <c r="BW54" i="2"/>
  <c r="BP56" i="2"/>
  <c r="AB62" i="2"/>
  <c r="AO75" i="2"/>
  <c r="BT7" i="2"/>
  <c r="BY17" i="2"/>
  <c r="BO20" i="2"/>
  <c r="BZ25" i="2"/>
  <c r="BF30" i="2"/>
  <c r="BU34" i="2"/>
  <c r="BT56" i="2"/>
  <c r="BO62" i="2"/>
  <c r="AC65" i="2"/>
  <c r="U66" i="2"/>
  <c r="AV75" i="2"/>
  <c r="CB75" i="2"/>
  <c r="AQ48" i="2"/>
  <c r="BQ62" i="2"/>
  <c r="BX63" i="2"/>
  <c r="AO65" i="2"/>
  <c r="AP66" i="2"/>
  <c r="T75" i="2"/>
  <c r="AX75" i="2"/>
  <c r="CC48" i="2"/>
  <c r="AE48" i="2" s="1"/>
  <c r="BT62" i="2"/>
  <c r="BA66" i="2"/>
  <c r="AB7" i="2"/>
  <c r="AP56" i="2"/>
  <c r="BA57" i="2"/>
  <c r="BJ65" i="2"/>
  <c r="BD66" i="2"/>
  <c r="AC75" i="2"/>
  <c r="BM75" i="2"/>
  <c r="BY79" i="2"/>
  <c r="BX79" i="2"/>
  <c r="CB79" i="2"/>
  <c r="AL90" i="2"/>
  <c r="V93" i="2"/>
  <c r="AE95" i="2"/>
  <c r="AX97" i="2"/>
  <c r="CB97" i="2"/>
  <c r="CC98" i="2"/>
  <c r="BN99" i="2"/>
  <c r="BG101" i="2"/>
  <c r="AL102" i="2"/>
  <c r="V106" i="2"/>
  <c r="BV106" i="2"/>
  <c r="BB107" i="2"/>
  <c r="AC110" i="2"/>
  <c r="X111" i="2"/>
  <c r="BN111" i="2"/>
  <c r="BO116" i="2"/>
  <c r="BB117" i="2"/>
  <c r="BA119" i="2"/>
  <c r="AW120" i="2"/>
  <c r="CC120" i="2"/>
  <c r="AD120" i="2" s="1"/>
  <c r="AJ124" i="2"/>
  <c r="BX124" i="2"/>
  <c r="BB125" i="2"/>
  <c r="Y128" i="2"/>
  <c r="BH133" i="2"/>
  <c r="Y134" i="2"/>
  <c r="BG137" i="2"/>
  <c r="BN144" i="2"/>
  <c r="W146" i="2"/>
  <c r="BS146" i="2"/>
  <c r="AT147" i="2"/>
  <c r="CB147" i="2"/>
  <c r="BT153" i="2"/>
  <c r="AC155" i="2"/>
  <c r="BH155" i="2"/>
  <c r="BH156" i="2"/>
  <c r="Y160" i="2"/>
  <c r="BH160" i="2"/>
  <c r="AK161" i="2"/>
  <c r="BV165" i="2"/>
  <c r="BG169" i="2"/>
  <c r="W171" i="2"/>
  <c r="BU171" i="2"/>
  <c r="BZ173" i="2"/>
  <c r="AC179" i="2"/>
  <c r="BH179" i="2"/>
  <c r="AJ182" i="2"/>
  <c r="BV182" i="2"/>
  <c r="CC183" i="2"/>
  <c r="AE183" i="2" s="1"/>
  <c r="BJ187" i="2"/>
  <c r="AK189" i="2"/>
  <c r="BS189" i="2"/>
  <c r="BP192" i="2"/>
  <c r="BW196" i="2"/>
  <c r="AJ197" i="2"/>
  <c r="BV197" i="2"/>
  <c r="AM198" i="2"/>
  <c r="Y205" i="2"/>
  <c r="AX206" i="2"/>
  <c r="BA207" i="2"/>
  <c r="AK210" i="2"/>
  <c r="AC214" i="2"/>
  <c r="T215" i="2"/>
  <c r="AZ215" i="2"/>
  <c r="AW216" i="2"/>
  <c r="AU223" i="2"/>
  <c r="X227" i="2"/>
  <c r="CE233" i="2"/>
  <c r="AW233" i="2"/>
  <c r="AT233" i="2"/>
  <c r="CA245" i="2"/>
  <c r="AL245" i="2"/>
  <c r="BY245" i="2"/>
  <c r="BD250" i="2"/>
  <c r="BG250" i="2"/>
  <c r="BR255" i="2"/>
  <c r="BU255" i="2"/>
  <c r="CE287" i="2"/>
  <c r="AZ287" i="2"/>
  <c r="T287" i="2"/>
  <c r="AT287" i="2"/>
  <c r="CE21" i="5"/>
  <c r="Y21" i="5"/>
  <c r="BR35" i="5"/>
  <c r="BU35" i="5"/>
  <c r="BQ35" i="5"/>
  <c r="AP45" i="5"/>
  <c r="BM83" i="5"/>
  <c r="AJ83" i="5"/>
  <c r="BH83" i="5"/>
  <c r="CE137" i="5"/>
  <c r="CC137" i="5"/>
  <c r="AT137" i="5"/>
  <c r="T137" i="5"/>
  <c r="AZ137" i="5"/>
  <c r="AW137" i="5"/>
  <c r="BD142" i="5"/>
  <c r="BE142" i="5"/>
  <c r="AI142" i="5"/>
  <c r="BA142" i="5"/>
  <c r="BR207" i="5"/>
  <c r="BP207" i="5"/>
  <c r="W207" i="5"/>
  <c r="BU207" i="5"/>
  <c r="BS207" i="5"/>
  <c r="AB207" i="5"/>
  <c r="BD268" i="5"/>
  <c r="BC268" i="5"/>
  <c r="BG268" i="5"/>
  <c r="BR288" i="5"/>
  <c r="BO288" i="5"/>
  <c r="W288" i="5"/>
  <c r="AK288" i="5"/>
  <c r="BS288" i="5"/>
  <c r="BY117" i="7"/>
  <c r="AC117" i="7"/>
  <c r="BP81" i="2"/>
  <c r="W92" i="2"/>
  <c r="AH93" i="2"/>
  <c r="BH97" i="2"/>
  <c r="BX99" i="2"/>
  <c r="AC106" i="2"/>
  <c r="BP108" i="2"/>
  <c r="AW110" i="2"/>
  <c r="AJ111" i="2"/>
  <c r="W116" i="2"/>
  <c r="BQ116" i="2"/>
  <c r="BC119" i="2"/>
  <c r="T120" i="2"/>
  <c r="AZ120" i="2"/>
  <c r="AT124" i="2"/>
  <c r="BZ124" i="2"/>
  <c r="BE125" i="2"/>
  <c r="AC128" i="2"/>
  <c r="T133" i="2"/>
  <c r="BK133" i="2"/>
  <c r="AC134" i="2"/>
  <c r="V135" i="2"/>
  <c r="BB135" i="2"/>
  <c r="BO137" i="2"/>
  <c r="BK143" i="2"/>
  <c r="BX144" i="2"/>
  <c r="AB146" i="2"/>
  <c r="BU146" i="2"/>
  <c r="AX147" i="2"/>
  <c r="BJ155" i="2"/>
  <c r="BK156" i="2"/>
  <c r="AJ160" i="2"/>
  <c r="BM160" i="2"/>
  <c r="AN161" i="2"/>
  <c r="AI162" i="2"/>
  <c r="BF162" i="2"/>
  <c r="BB164" i="2"/>
  <c r="AC165" i="2"/>
  <c r="CA165" i="2"/>
  <c r="AB167" i="2"/>
  <c r="AB171" i="2"/>
  <c r="AH173" i="2"/>
  <c r="CC173" i="2"/>
  <c r="BO174" i="2"/>
  <c r="BJ179" i="2"/>
  <c r="BX182" i="2"/>
  <c r="BU189" i="2"/>
  <c r="W192" i="2"/>
  <c r="BS192" i="2"/>
  <c r="CE196" i="2"/>
  <c r="AT197" i="2"/>
  <c r="BY197" i="2"/>
  <c r="AA205" i="2"/>
  <c r="T206" i="2"/>
  <c r="BH206" i="2"/>
  <c r="BE207" i="2"/>
  <c r="BA210" i="2"/>
  <c r="BH215" i="2"/>
  <c r="Y216" i="2"/>
  <c r="CE227" i="2"/>
  <c r="AZ227" i="2"/>
  <c r="T227" i="2"/>
  <c r="AT227" i="2"/>
  <c r="BR241" i="2"/>
  <c r="AK241" i="2"/>
  <c r="BU241" i="2"/>
  <c r="BR261" i="2"/>
  <c r="W261" i="2"/>
  <c r="BT261" i="2"/>
  <c r="BO261" i="2"/>
  <c r="CE263" i="2"/>
  <c r="CC263" i="2"/>
  <c r="AW263" i="2"/>
  <c r="AT263" i="2"/>
  <c r="CA7" i="5"/>
  <c r="BY7" i="5"/>
  <c r="BV7" i="5"/>
  <c r="X7" i="5"/>
  <c r="BM38" i="5"/>
  <c r="BK38" i="5"/>
  <c r="BB65" i="5"/>
  <c r="BA65" i="5"/>
  <c r="U65" i="5"/>
  <c r="BR84" i="5"/>
  <c r="BS84" i="5"/>
  <c r="W84" i="5"/>
  <c r="BU84" i="5"/>
  <c r="BR133" i="5"/>
  <c r="W133" i="5"/>
  <c r="BS133" i="5"/>
  <c r="BO133" i="5"/>
  <c r="AK133" i="5"/>
  <c r="BD151" i="5"/>
  <c r="BG151" i="5"/>
  <c r="BE151" i="5"/>
  <c r="BB151" i="5"/>
  <c r="AZ178" i="5"/>
  <c r="Y178" i="5"/>
  <c r="AB176" i="5"/>
  <c r="AH206" i="5"/>
  <c r="AV206" i="5"/>
  <c r="BW80" i="2"/>
  <c r="BZ84" i="2"/>
  <c r="BZ88" i="2"/>
  <c r="BO92" i="2"/>
  <c r="CC95" i="2"/>
  <c r="CD95" i="2" s="1"/>
  <c r="T97" i="2"/>
  <c r="Y98" i="2"/>
  <c r="T99" i="2"/>
  <c r="AT99" i="2"/>
  <c r="BM110" i="2"/>
  <c r="BT116" i="2"/>
  <c r="BF119" i="2"/>
  <c r="BJ120" i="2"/>
  <c r="AW124" i="2"/>
  <c r="CC124" i="2"/>
  <c r="AD124" i="2" s="1"/>
  <c r="BG125" i="2"/>
  <c r="BP126" i="2"/>
  <c r="BY128" i="2"/>
  <c r="X133" i="2"/>
  <c r="BN133" i="2"/>
  <c r="AK134" i="2"/>
  <c r="AC135" i="2"/>
  <c r="W137" i="2"/>
  <c r="BS137" i="2"/>
  <c r="AT144" i="2"/>
  <c r="CB144" i="2"/>
  <c r="AI146" i="2"/>
  <c r="BH147" i="2"/>
  <c r="BC153" i="2"/>
  <c r="AJ155" i="2"/>
  <c r="BN155" i="2"/>
  <c r="Y156" i="2"/>
  <c r="BX156" i="2"/>
  <c r="AM160" i="2"/>
  <c r="BX160" i="2"/>
  <c r="BB161" i="2"/>
  <c r="AP162" i="2"/>
  <c r="BO162" i="2"/>
  <c r="BG164" i="2"/>
  <c r="AM165" i="2"/>
  <c r="Z169" i="2"/>
  <c r="BB170" i="2"/>
  <c r="AL173" i="2"/>
  <c r="BQ174" i="2"/>
  <c r="AJ179" i="2"/>
  <c r="BN179" i="2"/>
  <c r="AU182" i="2"/>
  <c r="CB182" i="2"/>
  <c r="BP188" i="2"/>
  <c r="AB192" i="2"/>
  <c r="BU192" i="2"/>
  <c r="AB194" i="2"/>
  <c r="Y196" i="2"/>
  <c r="CB197" i="2"/>
  <c r="BE210" i="2"/>
  <c r="BL215" i="2"/>
  <c r="CC216" i="2"/>
  <c r="AE216" i="2" s="1"/>
  <c r="CA223" i="2"/>
  <c r="BT224" i="2"/>
  <c r="AP224" i="2"/>
  <c r="BM233" i="2"/>
  <c r="BL233" i="2"/>
  <c r="AW245" i="2"/>
  <c r="AZ245" i="2" s="1"/>
  <c r="AV245" i="2"/>
  <c r="T245" i="2"/>
  <c r="BQ261" i="2"/>
  <c r="BM272" i="2"/>
  <c r="BN272" i="2"/>
  <c r="AA272" i="2"/>
  <c r="BK272" i="2"/>
  <c r="BH272" i="2"/>
  <c r="BD277" i="2"/>
  <c r="Z277" i="2"/>
  <c r="BE277" i="2"/>
  <c r="BG277" i="2"/>
  <c r="BR281" i="2"/>
  <c r="BP281" i="2"/>
  <c r="BM282" i="2"/>
  <c r="BK282" i="2"/>
  <c r="AA282" i="2"/>
  <c r="AC7" i="5"/>
  <c r="AK16" i="5"/>
  <c r="CA20" i="5"/>
  <c r="BX20" i="5"/>
  <c r="X20" i="5"/>
  <c r="W35" i="5"/>
  <c r="BD75" i="5"/>
  <c r="BG75" i="5"/>
  <c r="BE75" i="5"/>
  <c r="BB75" i="5"/>
  <c r="Z75" i="5"/>
  <c r="CA92" i="5"/>
  <c r="BX92" i="5"/>
  <c r="AL92" i="5"/>
  <c r="X92" i="5"/>
  <c r="BD99" i="5"/>
  <c r="BE99" i="5"/>
  <c r="BA99" i="5"/>
  <c r="AZ156" i="5"/>
  <c r="Y156" i="5"/>
  <c r="AW99" i="2"/>
  <c r="CC99" i="2"/>
  <c r="AD99" i="2" s="1"/>
  <c r="AI116" i="2"/>
  <c r="BX155" i="2"/>
  <c r="BX179" i="2"/>
  <c r="AJ215" i="2"/>
  <c r="BR243" i="2"/>
  <c r="BU243" i="2"/>
  <c r="AB243" i="2"/>
  <c r="BP243" i="2"/>
  <c r="BS243" i="2"/>
  <c r="BM263" i="2"/>
  <c r="BN263" i="2"/>
  <c r="BD264" i="2"/>
  <c r="BG264" i="2"/>
  <c r="BC264" i="2"/>
  <c r="CA278" i="2"/>
  <c r="CB278" i="2"/>
  <c r="BX278" i="2"/>
  <c r="X278" i="2"/>
  <c r="CA291" i="2"/>
  <c r="BY291" i="2"/>
  <c r="CB7" i="5"/>
  <c r="CA12" i="5"/>
  <c r="BV12" i="5"/>
  <c r="X12" i="5"/>
  <c r="CB20" i="5"/>
  <c r="CA36" i="5"/>
  <c r="CB36" i="5"/>
  <c r="BX36" i="5"/>
  <c r="BX63" i="5"/>
  <c r="BC66" i="5"/>
  <c r="AN66" i="5"/>
  <c r="AI66" i="5"/>
  <c r="BR74" i="5"/>
  <c r="AP74" i="5"/>
  <c r="BR93" i="5"/>
  <c r="W93" i="5"/>
  <c r="BS93" i="5"/>
  <c r="BD187" i="5"/>
  <c r="BG187" i="5"/>
  <c r="BE187" i="5"/>
  <c r="BB187" i="5"/>
  <c r="BR216" i="5"/>
  <c r="W216" i="5"/>
  <c r="BS216" i="5"/>
  <c r="AK216" i="5"/>
  <c r="BO216" i="5"/>
  <c r="CA261" i="5"/>
  <c r="AC261" i="5"/>
  <c r="BY261" i="5"/>
  <c r="AQ56" i="7"/>
  <c r="CA56" i="7"/>
  <c r="BT92" i="2"/>
  <c r="BP93" i="2"/>
  <c r="AJ97" i="2"/>
  <c r="AW98" i="2"/>
  <c r="AZ99" i="2"/>
  <c r="AY101" i="2"/>
  <c r="BV102" i="2"/>
  <c r="BB106" i="2"/>
  <c r="BH111" i="2"/>
  <c r="BD115" i="2"/>
  <c r="BC116" i="2"/>
  <c r="W119" i="2"/>
  <c r="BQ119" i="2"/>
  <c r="AJ120" i="2"/>
  <c r="BX120" i="2"/>
  <c r="X124" i="2"/>
  <c r="BJ124" i="2"/>
  <c r="W125" i="2"/>
  <c r="BS125" i="2"/>
  <c r="BP129" i="2"/>
  <c r="AT133" i="2"/>
  <c r="CB133" i="2"/>
  <c r="BB137" i="2"/>
  <c r="BB138" i="2"/>
  <c r="X144" i="2"/>
  <c r="BH144" i="2"/>
  <c r="BG146" i="2"/>
  <c r="X147" i="2"/>
  <c r="BN147" i="2"/>
  <c r="AI153" i="2"/>
  <c r="BO153" i="2"/>
  <c r="T155" i="2"/>
  <c r="AV155" i="2"/>
  <c r="BZ155" i="2"/>
  <c r="AO156" i="2"/>
  <c r="AV160" i="2"/>
  <c r="BT161" i="2"/>
  <c r="BR164" i="2"/>
  <c r="BJ165" i="2"/>
  <c r="BB169" i="2"/>
  <c r="BP171" i="2"/>
  <c r="T179" i="2"/>
  <c r="AV179" i="2"/>
  <c r="BZ179" i="2"/>
  <c r="T182" i="2"/>
  <c r="BJ182" i="2"/>
  <c r="AL183" i="2"/>
  <c r="BE189" i="2"/>
  <c r="BA192" i="2"/>
  <c r="AQ196" i="2"/>
  <c r="X197" i="2"/>
  <c r="BH197" i="2"/>
  <c r="Y198" i="2"/>
  <c r="BM198" i="2"/>
  <c r="BW205" i="2"/>
  <c r="AL206" i="2"/>
  <c r="BV206" i="2"/>
  <c r="BU207" i="2"/>
  <c r="W210" i="2"/>
  <c r="BS210" i="2"/>
  <c r="CE214" i="2"/>
  <c r="AT215" i="2"/>
  <c r="BY215" i="2"/>
  <c r="BM228" i="2"/>
  <c r="AO228" i="2"/>
  <c r="BR232" i="2"/>
  <c r="AK232" i="2"/>
  <c r="BT232" i="2"/>
  <c r="AB232" i="2"/>
  <c r="BO232" i="2"/>
  <c r="AC237" i="2"/>
  <c r="BY237" i="2"/>
  <c r="CB245" i="2"/>
  <c r="CA259" i="2"/>
  <c r="AC259" i="2"/>
  <c r="AK261" i="2"/>
  <c r="BJ263" i="2"/>
  <c r="CC286" i="2"/>
  <c r="AB284" i="2"/>
  <c r="CA287" i="2"/>
  <c r="BX287" i="2"/>
  <c r="CC287" i="2"/>
  <c r="BR288" i="2"/>
  <c r="BQ288" i="2"/>
  <c r="AC291" i="2"/>
  <c r="AA30" i="5"/>
  <c r="AA38" i="5"/>
  <c r="BU48" i="5"/>
  <c r="BR48" i="5"/>
  <c r="BO48" i="5"/>
  <c r="AK48" i="5"/>
  <c r="BM155" i="5"/>
  <c r="BN155" i="5"/>
  <c r="BJ155" i="5"/>
  <c r="AJ155" i="5"/>
  <c r="BS206" i="5"/>
  <c r="BP206" i="5"/>
  <c r="AZ210" i="5"/>
  <c r="Y210" i="5"/>
  <c r="BS218" i="5"/>
  <c r="BP218" i="5"/>
  <c r="AB95" i="2"/>
  <c r="AT97" i="2"/>
  <c r="BX97" i="2"/>
  <c r="BM98" i="2"/>
  <c r="AJ99" i="2"/>
  <c r="BJ99" i="2"/>
  <c r="AC102" i="2"/>
  <c r="AY107" i="2"/>
  <c r="Y110" i="2"/>
  <c r="T111" i="2"/>
  <c r="BK111" i="2"/>
  <c r="BP115" i="2"/>
  <c r="BG116" i="2"/>
  <c r="AK119" i="2"/>
  <c r="BU119" i="2"/>
  <c r="AT120" i="2"/>
  <c r="AX133" i="2"/>
  <c r="BY134" i="2"/>
  <c r="BE137" i="2"/>
  <c r="BB142" i="2"/>
  <c r="BK144" i="2"/>
  <c r="BT151" i="2"/>
  <c r="AN153" i="2"/>
  <c r="BQ153" i="2"/>
  <c r="X155" i="2"/>
  <c r="AX155" i="2"/>
  <c r="CC155" i="2"/>
  <c r="AG155" i="2" s="1"/>
  <c r="BN165" i="2"/>
  <c r="BE169" i="2"/>
  <c r="BS171" i="2"/>
  <c r="X173" i="2"/>
  <c r="BX173" i="2"/>
  <c r="AN174" i="2"/>
  <c r="X179" i="2"/>
  <c r="AX179" i="2"/>
  <c r="CC179" i="2"/>
  <c r="AE179" i="2" s="1"/>
  <c r="BV180" i="2"/>
  <c r="AA182" i="2"/>
  <c r="BL182" i="2"/>
  <c r="AQ183" i="2"/>
  <c r="AB189" i="2"/>
  <c r="BP189" i="2"/>
  <c r="BE192" i="2"/>
  <c r="AY196" i="2"/>
  <c r="AC197" i="2"/>
  <c r="CC198" i="2"/>
  <c r="AE198" i="2" s="1"/>
  <c r="CE205" i="2"/>
  <c r="AT206" i="2"/>
  <c r="BZ206" i="2"/>
  <c r="AB210" i="2"/>
  <c r="BU210" i="2"/>
  <c r="Y214" i="2"/>
  <c r="AW215" i="2"/>
  <c r="CB215" i="2"/>
  <c r="AM223" i="2"/>
  <c r="CA227" i="2"/>
  <c r="BV227" i="2"/>
  <c r="AC227" i="2"/>
  <c r="CB227" i="2"/>
  <c r="T233" i="2"/>
  <c r="CA234" i="2"/>
  <c r="AQ234" i="2"/>
  <c r="W243" i="2"/>
  <c r="BC250" i="2"/>
  <c r="BQ255" i="2"/>
  <c r="BY259" i="2"/>
  <c r="BD261" i="2"/>
  <c r="BG261" i="2"/>
  <c r="BC261" i="2"/>
  <c r="BD268" i="2"/>
  <c r="BG268" i="2"/>
  <c r="BC268" i="2"/>
  <c r="X287" i="2"/>
  <c r="BU288" i="2"/>
  <c r="BB290" i="2"/>
  <c r="Z290" i="2"/>
  <c r="CE291" i="2"/>
  <c r="Y291" i="2"/>
  <c r="BR11" i="5"/>
  <c r="AB11" i="5"/>
  <c r="BT11" i="5"/>
  <c r="BR16" i="5"/>
  <c r="W16" i="5"/>
  <c r="BT16" i="5"/>
  <c r="BO16" i="5"/>
  <c r="AC21" i="5"/>
  <c r="BK30" i="5"/>
  <c r="BX43" i="5"/>
  <c r="BW43" i="5"/>
  <c r="BF65" i="5"/>
  <c r="BL83" i="5"/>
  <c r="BP84" i="5"/>
  <c r="BY90" i="5"/>
  <c r="CA90" i="5"/>
  <c r="AQ90" i="5"/>
  <c r="CE161" i="5"/>
  <c r="AZ161" i="5"/>
  <c r="T161" i="5"/>
  <c r="CC161" i="5"/>
  <c r="AT161" i="5"/>
  <c r="AW161" i="5"/>
  <c r="BW70" i="5"/>
  <c r="BR75" i="5"/>
  <c r="AK81" i="5"/>
  <c r="T92" i="5"/>
  <c r="BD93" i="5"/>
  <c r="BE93" i="5"/>
  <c r="BB93" i="5"/>
  <c r="BF97" i="5"/>
  <c r="BM101" i="5"/>
  <c r="BL101" i="5"/>
  <c r="AJ101" i="5"/>
  <c r="BR115" i="5"/>
  <c r="BU115" i="5"/>
  <c r="W115" i="5"/>
  <c r="BQ115" i="5"/>
  <c r="CB138" i="5"/>
  <c r="BY138" i="5"/>
  <c r="AC138" i="5"/>
  <c r="BM146" i="5"/>
  <c r="AJ146" i="5"/>
  <c r="BK146" i="5"/>
  <c r="BH146" i="5"/>
  <c r="BN146" i="5"/>
  <c r="BD153" i="5"/>
  <c r="BG153" i="5"/>
  <c r="BC153" i="5"/>
  <c r="AI153" i="5"/>
  <c r="BM182" i="5"/>
  <c r="AJ182" i="5"/>
  <c r="BK182" i="5"/>
  <c r="BH182" i="5"/>
  <c r="BN182" i="5"/>
  <c r="BD189" i="5"/>
  <c r="BG189" i="5"/>
  <c r="BC189" i="5"/>
  <c r="AI189" i="5"/>
  <c r="BT251" i="5"/>
  <c r="AB251" i="5"/>
  <c r="BR251" i="5"/>
  <c r="CA252" i="5"/>
  <c r="BY252" i="5"/>
  <c r="AC252" i="5"/>
  <c r="CE254" i="5"/>
  <c r="AV254" i="5"/>
  <c r="AX254" i="5"/>
  <c r="T254" i="5"/>
  <c r="BF279" i="5"/>
  <c r="BE279" i="5"/>
  <c r="BA279" i="5"/>
  <c r="AI279" i="5"/>
  <c r="AA286" i="5"/>
  <c r="BU287" i="5"/>
  <c r="AB287" i="5"/>
  <c r="BR291" i="5"/>
  <c r="BO291" i="5"/>
  <c r="W291" i="5"/>
  <c r="D221" i="7"/>
  <c r="D122" i="7"/>
  <c r="D77" i="7"/>
  <c r="F176" i="7"/>
  <c r="F167" i="7"/>
  <c r="AC233" i="2"/>
  <c r="AA234" i="2"/>
  <c r="BM234" i="2"/>
  <c r="BF241" i="2"/>
  <c r="CC252" i="2"/>
  <c r="AE252" i="2" s="1"/>
  <c r="BG255" i="2"/>
  <c r="Z260" i="2"/>
  <c r="AB264" i="2"/>
  <c r="BT264" i="2"/>
  <c r="AB268" i="2"/>
  <c r="BT268" i="2"/>
  <c r="AX272" i="2"/>
  <c r="BK278" i="2"/>
  <c r="CB26" i="5"/>
  <c r="Z39" i="5"/>
  <c r="BT65" i="5"/>
  <c r="AP65" i="5"/>
  <c r="BU65" i="5"/>
  <c r="BR66" i="5"/>
  <c r="BU66" i="5"/>
  <c r="W66" i="5"/>
  <c r="BS66" i="5"/>
  <c r="BQ79" i="5"/>
  <c r="BR79" i="5"/>
  <c r="BH101" i="5"/>
  <c r="BD116" i="5"/>
  <c r="BB116" i="5"/>
  <c r="AO126" i="5"/>
  <c r="AA126" i="5"/>
  <c r="BM126" i="5"/>
  <c r="BS152" i="5"/>
  <c r="BP152" i="5"/>
  <c r="BD162" i="5"/>
  <c r="BE162" i="5"/>
  <c r="BB162" i="5"/>
  <c r="BS188" i="5"/>
  <c r="BP188" i="5"/>
  <c r="BM191" i="5"/>
  <c r="BN191" i="5"/>
  <c r="AZ192" i="5"/>
  <c r="Y192" i="5"/>
  <c r="CE197" i="5"/>
  <c r="AZ197" i="5"/>
  <c r="T197" i="5"/>
  <c r="CC197" i="5"/>
  <c r="AT197" i="5"/>
  <c r="BD198" i="5"/>
  <c r="BE198" i="5"/>
  <c r="BB198" i="5"/>
  <c r="BG198" i="5"/>
  <c r="BR214" i="5"/>
  <c r="BU214" i="5"/>
  <c r="AB214" i="5"/>
  <c r="W214" i="5"/>
  <c r="BS214" i="5"/>
  <c r="BM224" i="5"/>
  <c r="BK224" i="5"/>
  <c r="BH224" i="5"/>
  <c r="AJ224" i="5"/>
  <c r="BD259" i="5"/>
  <c r="BG259" i="5"/>
  <c r="BE259" i="5"/>
  <c r="BB259" i="5"/>
  <c r="BM57" i="7"/>
  <c r="AJ57" i="7"/>
  <c r="BN227" i="2"/>
  <c r="BY233" i="2"/>
  <c r="Z241" i="2"/>
  <c r="W250" i="2"/>
  <c r="BQ250" i="2"/>
  <c r="AG252" i="2"/>
  <c r="AC252" i="2"/>
  <c r="Z255" i="2"/>
  <c r="Y259" i="2"/>
  <c r="BZ263" i="2"/>
  <c r="BP269" i="2"/>
  <c r="BY270" i="2"/>
  <c r="X272" i="2"/>
  <c r="W277" i="2"/>
  <c r="BQ277" i="2"/>
  <c r="AJ278" i="2"/>
  <c r="BK279" i="2"/>
  <c r="BN287" i="2"/>
  <c r="Z288" i="2"/>
  <c r="BG288" i="2"/>
  <c r="BP29" i="5"/>
  <c r="BW52" i="5"/>
  <c r="BU53" i="5"/>
  <c r="BO81" i="5"/>
  <c r="CE83" i="5"/>
  <c r="AZ83" i="5"/>
  <c r="T83" i="5"/>
  <c r="AC83" i="5"/>
  <c r="BV83" i="5"/>
  <c r="BC84" i="5"/>
  <c r="BD129" i="5"/>
  <c r="BG129" i="5"/>
  <c r="BB129" i="5"/>
  <c r="BD135" i="5"/>
  <c r="BE135" i="5"/>
  <c r="AI135" i="5"/>
  <c r="CE170" i="5"/>
  <c r="T170" i="5"/>
  <c r="AX170" i="5"/>
  <c r="AT170" i="5"/>
  <c r="BT260" i="5"/>
  <c r="BR260" i="5"/>
  <c r="AY270" i="5"/>
  <c r="Y270" i="5"/>
  <c r="AM270" i="5"/>
  <c r="CE270" i="5"/>
  <c r="AU270" i="5"/>
  <c r="CC277" i="5"/>
  <c r="AB275" i="5"/>
  <c r="CA281" i="5"/>
  <c r="CB281" i="5"/>
  <c r="BX281" i="5"/>
  <c r="X281" i="5"/>
  <c r="CE290" i="5"/>
  <c r="AH290" i="5"/>
  <c r="T290" i="5"/>
  <c r="AV290" i="5"/>
  <c r="AJ227" i="2"/>
  <c r="CB233" i="2"/>
  <c r="AA246" i="2"/>
  <c r="AB250" i="2"/>
  <c r="BT250" i="2"/>
  <c r="AI255" i="2"/>
  <c r="BY273" i="2"/>
  <c r="BU277" i="2"/>
  <c r="AT278" i="2"/>
  <c r="AA286" i="2"/>
  <c r="AJ287" i="2"/>
  <c r="AI288" i="2"/>
  <c r="X9" i="5"/>
  <c r="X34" i="5"/>
  <c r="CA52" i="5"/>
  <c r="BX54" i="5"/>
  <c r="BD97" i="5"/>
  <c r="BC97" i="5"/>
  <c r="AI97" i="5"/>
  <c r="BB98" i="5"/>
  <c r="AM108" i="5"/>
  <c r="CC108" i="5"/>
  <c r="AE108" i="5" s="1"/>
  <c r="Y108" i="5"/>
  <c r="BR174" i="5"/>
  <c r="BU174" i="5"/>
  <c r="W174" i="5"/>
  <c r="BS174" i="5"/>
  <c r="BM215" i="5"/>
  <c r="BN215" i="5"/>
  <c r="BJ215" i="5"/>
  <c r="CE223" i="5"/>
  <c r="AB221" i="5"/>
  <c r="BR237" i="5"/>
  <c r="W237" i="5"/>
  <c r="BU237" i="5"/>
  <c r="BK245" i="5"/>
  <c r="BM245" i="5"/>
  <c r="BK263" i="5"/>
  <c r="BN263" i="5"/>
  <c r="CE264" i="5"/>
  <c r="Y264" i="5"/>
  <c r="AU264" i="5"/>
  <c r="AL281" i="5"/>
  <c r="AZ290" i="5"/>
  <c r="AT101" i="5"/>
  <c r="BM108" i="5"/>
  <c r="BD115" i="5"/>
  <c r="BA115" i="5"/>
  <c r="AI115" i="5"/>
  <c r="CA137" i="5"/>
  <c r="BX137" i="5"/>
  <c r="BN144" i="5"/>
  <c r="BK144" i="5"/>
  <c r="AK147" i="5"/>
  <c r="AB153" i="5"/>
  <c r="CE155" i="5"/>
  <c r="CC155" i="5"/>
  <c r="AW155" i="5"/>
  <c r="BY156" i="5"/>
  <c r="AB160" i="5"/>
  <c r="BJ161" i="5"/>
  <c r="CB171" i="5"/>
  <c r="AC171" i="5"/>
  <c r="BD174" i="5"/>
  <c r="BC174" i="5"/>
  <c r="AI174" i="5"/>
  <c r="BN180" i="5"/>
  <c r="BK180" i="5"/>
  <c r="AK183" i="5"/>
  <c r="AB189" i="5"/>
  <c r="BS189" i="5"/>
  <c r="CE191" i="5"/>
  <c r="CC191" i="5"/>
  <c r="AW191" i="5"/>
  <c r="BJ197" i="5"/>
  <c r="W198" i="5"/>
  <c r="BO198" i="5"/>
  <c r="BJ206" i="5"/>
  <c r="BD207" i="5"/>
  <c r="BC207" i="5"/>
  <c r="AI207" i="5"/>
  <c r="X209" i="5"/>
  <c r="BC214" i="5"/>
  <c r="CE215" i="5"/>
  <c r="AT215" i="5"/>
  <c r="X215" i="5"/>
  <c r="CE224" i="5"/>
  <c r="AX224" i="5"/>
  <c r="X224" i="5"/>
  <c r="BX224" i="5"/>
  <c r="BY232" i="5"/>
  <c r="CA236" i="5"/>
  <c r="X236" i="5"/>
  <c r="BQ241" i="5"/>
  <c r="BB243" i="5"/>
  <c r="X245" i="5"/>
  <c r="BE250" i="5"/>
  <c r="Y252" i="5"/>
  <c r="CA254" i="5"/>
  <c r="CB254" i="5"/>
  <c r="BF255" i="5"/>
  <c r="BG255" i="5"/>
  <c r="BK261" i="5"/>
  <c r="BI261" i="5"/>
  <c r="CE263" i="5"/>
  <c r="AT263" i="5"/>
  <c r="AK268" i="5"/>
  <c r="CA272" i="5"/>
  <c r="X272" i="5"/>
  <c r="BK281" i="5"/>
  <c r="BJ281" i="5"/>
  <c r="AV281" i="5"/>
  <c r="F180" i="7"/>
  <c r="F170" i="7"/>
  <c r="D142" i="7"/>
  <c r="D225" i="7"/>
  <c r="F179" i="7"/>
  <c r="F169" i="7"/>
  <c r="F117" i="7"/>
  <c r="D82" i="7"/>
  <c r="D79" i="7"/>
  <c r="D224" i="7"/>
  <c r="F178" i="7"/>
  <c r="F172" i="7"/>
  <c r="D223" i="7"/>
  <c r="F181" i="7"/>
  <c r="D125" i="7"/>
  <c r="D226" i="7"/>
  <c r="F171" i="7"/>
  <c r="D127" i="7"/>
  <c r="CE147" i="7"/>
  <c r="AH147" i="7"/>
  <c r="BA106" i="5"/>
  <c r="BC115" i="5"/>
  <c r="AI124" i="5"/>
  <c r="BB143" i="5"/>
  <c r="CA146" i="5"/>
  <c r="BX146" i="5"/>
  <c r="BD147" i="5"/>
  <c r="BE147" i="5"/>
  <c r="BB147" i="5"/>
  <c r="BD160" i="5"/>
  <c r="BC160" i="5"/>
  <c r="AI160" i="5"/>
  <c r="BM170" i="5"/>
  <c r="BK170" i="5"/>
  <c r="BB179" i="5"/>
  <c r="CA182" i="5"/>
  <c r="BX182" i="5"/>
  <c r="BD183" i="5"/>
  <c r="BE183" i="5"/>
  <c r="BB183" i="5"/>
  <c r="BD196" i="5"/>
  <c r="BC196" i="5"/>
  <c r="AI196" i="5"/>
  <c r="BN197" i="5"/>
  <c r="AK198" i="5"/>
  <c r="BS198" i="5"/>
  <c r="BN223" i="5"/>
  <c r="BK223" i="5"/>
  <c r="CB224" i="5"/>
  <c r="BV233" i="5"/>
  <c r="BN234" i="5"/>
  <c r="BK234" i="5"/>
  <c r="CC261" i="5"/>
  <c r="AE261" i="5" s="1"/>
  <c r="CC269" i="5"/>
  <c r="AE269" i="5" s="1"/>
  <c r="AX269" i="5"/>
  <c r="D212" i="7"/>
  <c r="D176" i="7"/>
  <c r="F41" i="7"/>
  <c r="F158" i="7"/>
  <c r="D50" i="7"/>
  <c r="AC21" i="7"/>
  <c r="D124" i="7"/>
  <c r="D126" i="7"/>
  <c r="D83" i="7"/>
  <c r="BQ99" i="5"/>
  <c r="CE101" i="5"/>
  <c r="AW101" i="5"/>
  <c r="BR106" i="5"/>
  <c r="BS106" i="5"/>
  <c r="W106" i="5"/>
  <c r="BP106" i="5"/>
  <c r="BD117" i="5"/>
  <c r="BA117" i="5"/>
  <c r="BR124" i="5"/>
  <c r="BP124" i="5"/>
  <c r="BS134" i="5"/>
  <c r="BP134" i="5"/>
  <c r="BO147" i="5"/>
  <c r="BP160" i="5"/>
  <c r="BZ161" i="5"/>
  <c r="CB178" i="5"/>
  <c r="BY178" i="5"/>
  <c r="X182" i="5"/>
  <c r="CB182" i="5"/>
  <c r="BO183" i="5"/>
  <c r="AT191" i="5"/>
  <c r="BP196" i="5"/>
  <c r="AJ197" i="5"/>
  <c r="BZ197" i="5"/>
  <c r="BG207" i="5"/>
  <c r="AW209" i="5"/>
  <c r="CB210" i="5"/>
  <c r="BY210" i="5"/>
  <c r="AW215" i="5"/>
  <c r="BE216" i="5"/>
  <c r="BN219" i="5"/>
  <c r="BK219" i="5"/>
  <c r="Y225" i="5"/>
  <c r="BE227" i="5"/>
  <c r="BB227" i="5"/>
  <c r="AC232" i="5"/>
  <c r="AC233" i="5"/>
  <c r="AB241" i="5"/>
  <c r="BZ245" i="5"/>
  <c r="BR246" i="5"/>
  <c r="BS246" i="5"/>
  <c r="Y261" i="5"/>
  <c r="AW263" i="5"/>
  <c r="CA270" i="5"/>
  <c r="BY270" i="5"/>
  <c r="AL272" i="5"/>
  <c r="BI282" i="5"/>
  <c r="AO282" i="5"/>
  <c r="CA290" i="5"/>
  <c r="BX290" i="5"/>
  <c r="BJ290" i="5"/>
  <c r="BF291" i="5"/>
  <c r="BE291" i="5"/>
  <c r="BA291" i="5"/>
  <c r="D80" i="7"/>
  <c r="D84" i="7"/>
  <c r="BO111" i="5"/>
  <c r="BS124" i="5"/>
  <c r="BR129" i="5"/>
  <c r="AK129" i="5"/>
  <c r="BO129" i="5"/>
  <c r="BR142" i="5"/>
  <c r="BT142" i="5"/>
  <c r="AB142" i="5"/>
  <c r="BO142" i="5"/>
  <c r="AT146" i="5"/>
  <c r="BS147" i="5"/>
  <c r="BR153" i="5"/>
  <c r="W153" i="5"/>
  <c r="AZ155" i="5"/>
  <c r="BS160" i="5"/>
  <c r="BR189" i="5"/>
  <c r="W189" i="5"/>
  <c r="CA209" i="5"/>
  <c r="BX209" i="5"/>
  <c r="CA215" i="5"/>
  <c r="BZ215" i="5"/>
  <c r="BD228" i="5"/>
  <c r="BG228" i="5"/>
  <c r="AI228" i="5"/>
  <c r="BM236" i="5"/>
  <c r="BN236" i="5"/>
  <c r="BD241" i="5"/>
  <c r="BG241" i="5" s="1"/>
  <c r="BC241" i="5"/>
  <c r="BD250" i="5"/>
  <c r="BG250" i="5"/>
  <c r="CA263" i="5"/>
  <c r="BX263" i="5"/>
  <c r="BT268" i="5"/>
  <c r="W268" i="5"/>
  <c r="BU268" i="5"/>
  <c r="BK272" i="5"/>
  <c r="BL272" i="5"/>
  <c r="BR279" i="5"/>
  <c r="BO279" i="5"/>
  <c r="W279" i="5"/>
  <c r="CE281" i="5"/>
  <c r="T281" i="5"/>
  <c r="AH281" i="5"/>
  <c r="F113" i="7"/>
  <c r="D41" i="7"/>
  <c r="D81" i="7"/>
  <c r="F174" i="7"/>
  <c r="BV207" i="7"/>
  <c r="BY207" i="7"/>
  <c r="BX207" i="7"/>
  <c r="BW207" i="7"/>
  <c r="X327" i="7"/>
  <c r="BX17" i="8"/>
  <c r="BG21" i="8"/>
  <c r="AB332" i="7"/>
  <c r="D128" i="7"/>
  <c r="AN12" i="8"/>
  <c r="D227" i="7"/>
  <c r="BQ72" i="5"/>
  <c r="CB101" i="5"/>
  <c r="BA111" i="5"/>
  <c r="BB133" i="5"/>
  <c r="AJ137" i="5"/>
  <c r="AJ209" i="5"/>
  <c r="BB237" i="5"/>
  <c r="AN260" i="5"/>
  <c r="BK264" i="5"/>
  <c r="A54" i="42"/>
  <c r="C79" i="39"/>
  <c r="C70" i="39"/>
  <c r="C75" i="39"/>
  <c r="D239" i="7"/>
  <c r="D113" i="7"/>
  <c r="F50" i="7"/>
  <c r="F185" i="7"/>
  <c r="D140" i="7"/>
  <c r="O43" i="22"/>
  <c r="P43" i="22" s="1"/>
  <c r="F182" i="7"/>
  <c r="D228" i="7"/>
  <c r="F173" i="7"/>
  <c r="F183" i="7"/>
  <c r="BR207" i="7"/>
  <c r="BQ207" i="7"/>
  <c r="BP207" i="7"/>
  <c r="BO207" i="7"/>
  <c r="BT16" i="8"/>
  <c r="X17" i="8"/>
  <c r="BB21" i="8"/>
  <c r="BA92" i="2"/>
  <c r="AA90" i="2"/>
  <c r="T90" i="2"/>
  <c r="AV90" i="2"/>
  <c r="W89" i="2"/>
  <c r="BO89" i="2"/>
  <c r="Z89" i="2"/>
  <c r="BA89" i="2"/>
  <c r="BF89" i="2"/>
  <c r="BC89" i="2"/>
  <c r="BH88" i="2"/>
  <c r="T88" i="2"/>
  <c r="AV88" i="2"/>
  <c r="BH84" i="2"/>
  <c r="BL84" i="2" s="1"/>
  <c r="AJ84" i="2" s="1"/>
  <c r="T84" i="2"/>
  <c r="AV84" i="2"/>
  <c r="BK80" i="2"/>
  <c r="AA79" i="2"/>
  <c r="BH79" i="2"/>
  <c r="BK79" i="2"/>
  <c r="BN79" i="2" s="1"/>
  <c r="AO79" i="2" s="1"/>
  <c r="AV79" i="2"/>
  <c r="T79" i="2"/>
  <c r="AA90" i="5"/>
  <c r="BM90" i="5"/>
  <c r="AY90" i="5"/>
  <c r="Y90" i="5"/>
  <c r="AC89" i="5"/>
  <c r="BY89" i="5"/>
  <c r="X89" i="5"/>
  <c r="BV89" i="5"/>
  <c r="BJ89" i="5"/>
  <c r="T89" i="5"/>
  <c r="AT89" i="5"/>
  <c r="AW89" i="5"/>
  <c r="AZ89" i="5" s="1"/>
  <c r="AM89" i="5" s="1"/>
  <c r="BK88" i="5"/>
  <c r="Y88" i="5"/>
  <c r="AU88" i="5"/>
  <c r="BA81" i="5"/>
  <c r="BB80" i="5"/>
  <c r="BB79" i="5"/>
  <c r="BG79" i="5"/>
  <c r="Z79" i="5"/>
  <c r="BM207" i="7"/>
  <c r="BK207" i="7"/>
  <c r="BI207" i="7"/>
  <c r="BN207" i="7"/>
  <c r="BJ207" i="7"/>
  <c r="BL207" i="7" s="1"/>
  <c r="AJ207" i="7" s="1"/>
  <c r="BH207" i="7"/>
  <c r="BC207" i="7"/>
  <c r="BE207" i="7" s="1"/>
  <c r="AI207" i="7" s="1"/>
  <c r="BA207" i="7"/>
  <c r="BF207" i="7"/>
  <c r="BD207" i="7"/>
  <c r="BG207" i="7" s="1"/>
  <c r="AN207" i="7" s="1"/>
  <c r="BB207" i="7"/>
  <c r="AY207" i="7"/>
  <c r="BK200" i="7"/>
  <c r="Z72" i="5"/>
  <c r="BB72" i="5"/>
  <c r="BG72" i="5"/>
  <c r="BB71" i="5"/>
  <c r="BJ74" i="2"/>
  <c r="BB72" i="2"/>
  <c r="BK63" i="5"/>
  <c r="BH63" i="5"/>
  <c r="T63" i="5"/>
  <c r="AU63" i="5"/>
  <c r="Y63" i="5"/>
  <c r="BG62" i="5"/>
  <c r="AN62" i="5" s="1"/>
  <c r="BC62" i="5"/>
  <c r="BE62" i="5" s="1"/>
  <c r="AI62" i="5" s="1"/>
  <c r="BY61" i="5"/>
  <c r="AC61" i="5"/>
  <c r="BV61" i="5"/>
  <c r="BI61" i="5"/>
  <c r="AW61" i="5"/>
  <c r="AT63" i="2"/>
  <c r="T63" i="2"/>
  <c r="AW63" i="2"/>
  <c r="AZ63" i="2" s="1"/>
  <c r="AM63" i="2" s="1"/>
  <c r="BJ61" i="2"/>
  <c r="BL61" i="2" s="1"/>
  <c r="AJ61" i="2" s="1"/>
  <c r="V61" i="2"/>
  <c r="Y59" i="2"/>
  <c r="CB9" i="7"/>
  <c r="BZ9" i="7"/>
  <c r="BX9" i="7"/>
  <c r="BV9" i="7"/>
  <c r="CA9" i="7"/>
  <c r="BY9" i="7"/>
  <c r="BW9" i="7"/>
  <c r="BR11" i="7"/>
  <c r="BU11" i="7"/>
  <c r="BS11" i="7"/>
  <c r="BT11" i="7"/>
  <c r="CA12" i="7"/>
  <c r="BY12" i="7"/>
  <c r="BW12" i="7"/>
  <c r="CB12" i="7"/>
  <c r="BZ12" i="7"/>
  <c r="BX12" i="7"/>
  <c r="BV12" i="7"/>
  <c r="CA11" i="7"/>
  <c r="BY11" i="7"/>
  <c r="BW11" i="7"/>
  <c r="CB11" i="7"/>
  <c r="BZ11" i="7"/>
  <c r="BX11" i="7"/>
  <c r="BV11" i="7"/>
  <c r="BR12" i="7"/>
  <c r="BU12" i="7"/>
  <c r="BS12" i="7"/>
  <c r="BT12" i="7"/>
  <c r="BM12" i="7"/>
  <c r="AM21" i="7"/>
  <c r="AV27" i="7"/>
  <c r="X29" i="7"/>
  <c r="T48" i="7"/>
  <c r="AC162" i="7"/>
  <c r="BS164" i="7"/>
  <c r="BC197" i="7"/>
  <c r="Y241" i="7"/>
  <c r="BR252" i="7"/>
  <c r="BA259" i="7"/>
  <c r="T260" i="7"/>
  <c r="AV270" i="7"/>
  <c r="BT288" i="7"/>
  <c r="BG294" i="7"/>
  <c r="T304" i="7"/>
  <c r="AC311" i="7"/>
  <c r="CC316" i="7"/>
  <c r="CD316" i="7" s="1"/>
  <c r="AA322" i="7"/>
  <c r="BK48" i="7"/>
  <c r="CB79" i="7"/>
  <c r="AC88" i="7"/>
  <c r="AZ102" i="7"/>
  <c r="V246" i="7"/>
  <c r="AZ260" i="7"/>
  <c r="T270" i="7"/>
  <c r="AW304" i="7"/>
  <c r="BB57" i="5"/>
  <c r="BU56" i="5"/>
  <c r="AP56" i="5" s="1"/>
  <c r="BO56" i="5"/>
  <c r="BB56" i="5"/>
  <c r="BG56" i="5"/>
  <c r="Z56" i="5"/>
  <c r="BJ54" i="5"/>
  <c r="BH54" i="5"/>
  <c r="T54" i="5"/>
  <c r="AT54" i="5"/>
  <c r="AZ54" i="5"/>
  <c r="BC53" i="5"/>
  <c r="BE53" i="5" s="1"/>
  <c r="AI53" i="5" s="1"/>
  <c r="BG53" i="5"/>
  <c r="AN53" i="5" s="1"/>
  <c r="BJ52" i="5"/>
  <c r="AA52" i="5"/>
  <c r="AV52" i="5"/>
  <c r="T52" i="5"/>
  <c r="BM54" i="2"/>
  <c r="BI54" i="2"/>
  <c r="AW54" i="2"/>
  <c r="BD53" i="2"/>
  <c r="U53" i="2"/>
  <c r="BA53" i="2"/>
  <c r="BX52" i="2"/>
  <c r="BH52" i="2"/>
  <c r="BM52" i="2"/>
  <c r="Y52" i="2"/>
  <c r="AU52" i="2"/>
  <c r="T52" i="2"/>
  <c r="AW52" i="2"/>
  <c r="BC47" i="2"/>
  <c r="Z45" i="2"/>
  <c r="BB45" i="2"/>
  <c r="BG45" i="2"/>
  <c r="AN45" i="2" s="1"/>
  <c r="Z41" i="2"/>
  <c r="BB48" i="5"/>
  <c r="BG48" i="5"/>
  <c r="Z48" i="5"/>
  <c r="Z45" i="5"/>
  <c r="BB45" i="5"/>
  <c r="BG45" i="5"/>
  <c r="BB44" i="5"/>
  <c r="AA36" i="5"/>
  <c r="BH36" i="5"/>
  <c r="BK36" i="5"/>
  <c r="BN36" i="5" s="1"/>
  <c r="AO36" i="5" s="1"/>
  <c r="T36" i="5"/>
  <c r="CC36" i="5" s="1"/>
  <c r="AX36" i="5"/>
  <c r="Z35" i="5"/>
  <c r="BB35" i="5"/>
  <c r="BG35" i="5"/>
  <c r="BJ34" i="5"/>
  <c r="T34" i="5"/>
  <c r="AT34" i="5"/>
  <c r="AW34" i="5"/>
  <c r="AZ34" i="5" s="1"/>
  <c r="AM34" i="5" s="1"/>
  <c r="AA39" i="2"/>
  <c r="BK39" i="2"/>
  <c r="BK36" i="2"/>
  <c r="AA36" i="2"/>
  <c r="AA35" i="2"/>
  <c r="BH35" i="2"/>
  <c r="BK35" i="2"/>
  <c r="BN35" i="2" s="1"/>
  <c r="AO35" i="2" s="1"/>
  <c r="T35" i="2"/>
  <c r="AT35" i="2"/>
  <c r="AX35" i="2" s="1"/>
  <c r="AH35" i="2" s="1"/>
  <c r="Z34" i="2"/>
  <c r="BB34" i="2"/>
  <c r="BG34" i="2"/>
  <c r="U32" i="2"/>
  <c r="V75" i="7"/>
  <c r="BJ70" i="7"/>
  <c r="AA27" i="2"/>
  <c r="BH27" i="2"/>
  <c r="BK27" i="2"/>
  <c r="BN27" i="2" s="1"/>
  <c r="AO27" i="2" s="1"/>
  <c r="T27" i="2"/>
  <c r="AX27" i="2"/>
  <c r="Z26" i="2"/>
  <c r="BB26" i="2"/>
  <c r="BG26" i="2"/>
  <c r="BJ25" i="2"/>
  <c r="T25" i="2"/>
  <c r="AT25" i="2"/>
  <c r="AW25" i="2"/>
  <c r="AZ25" i="2" s="1"/>
  <c r="AM25" i="2" s="1"/>
  <c r="Y23" i="2"/>
  <c r="BK27" i="5"/>
  <c r="AA27" i="5"/>
  <c r="AA26" i="5"/>
  <c r="BH26" i="5"/>
  <c r="BK26" i="5"/>
  <c r="BN26" i="5" s="1"/>
  <c r="AO26" i="5" s="1"/>
  <c r="T26" i="5"/>
  <c r="CC26" i="5" s="1"/>
  <c r="AX26" i="5"/>
  <c r="W25" i="5"/>
  <c r="BU25" i="5"/>
  <c r="BQ25" i="5"/>
  <c r="Z25" i="5"/>
  <c r="BB25" i="5"/>
  <c r="BG25" i="5"/>
  <c r="BK20" i="5"/>
  <c r="BN20" i="5" s="1"/>
  <c r="AO20" i="5" s="1"/>
  <c r="AA20" i="5"/>
  <c r="BH20" i="5"/>
  <c r="T20" i="5"/>
  <c r="CC20" i="5" s="1"/>
  <c r="AT20" i="5"/>
  <c r="AX20" i="5" s="1"/>
  <c r="AH20" i="5" s="1"/>
  <c r="V17" i="5"/>
  <c r="BG16" i="5"/>
  <c r="BC16" i="5"/>
  <c r="Z14" i="5"/>
  <c r="Z18" i="2"/>
  <c r="BF18" i="2"/>
  <c r="Y17" i="2"/>
  <c r="BP16" i="2"/>
  <c r="BH8" i="2"/>
  <c r="BR9" i="37"/>
  <c r="BU9" i="37" s="1"/>
  <c r="C10" i="38"/>
  <c r="F16" i="38"/>
  <c r="I17" i="38"/>
  <c r="I10" i="38"/>
  <c r="F8" i="38"/>
  <c r="C7" i="38"/>
  <c r="BR7" i="37"/>
  <c r="BU7" i="37" s="1"/>
  <c r="I15" i="38"/>
  <c r="C9" i="38"/>
  <c r="F14" i="38"/>
  <c r="BR20" i="37"/>
  <c r="BU20" i="37" s="1"/>
  <c r="D5" i="5"/>
  <c r="G5" i="5" s="1"/>
  <c r="F11" i="38"/>
  <c r="C12" i="38"/>
  <c r="I12" i="38"/>
  <c r="BR18" i="37"/>
  <c r="BU18" i="37" s="1"/>
  <c r="W7" i="2"/>
  <c r="AK7" i="2"/>
  <c r="BP7" i="2"/>
  <c r="BS7" i="2"/>
  <c r="BU7" i="2"/>
  <c r="AB8" i="2"/>
  <c r="AL8" i="2"/>
  <c r="BP8" i="2"/>
  <c r="BV8" i="2"/>
  <c r="BY8" i="2"/>
  <c r="CB8" i="2"/>
  <c r="W9" i="2"/>
  <c r="AK9" i="2"/>
  <c r="BQ9" i="2"/>
  <c r="BU9" i="2"/>
  <c r="W11" i="2"/>
  <c r="AB11" i="2"/>
  <c r="AK11" i="2"/>
  <c r="BC11" i="2"/>
  <c r="BG11" i="2"/>
  <c r="BO11" i="2"/>
  <c r="BQ11" i="2"/>
  <c r="BT11" i="2"/>
  <c r="W12" i="2"/>
  <c r="AB12" i="2"/>
  <c r="AK12" i="2"/>
  <c r="BC12" i="2"/>
  <c r="BG12" i="2"/>
  <c r="BO12" i="2"/>
  <c r="BQ12" i="2"/>
  <c r="BT12" i="2"/>
  <c r="T16" i="2"/>
  <c r="X16" i="2"/>
  <c r="AB16" i="2"/>
  <c r="AT16" i="2"/>
  <c r="AW16" i="2"/>
  <c r="AZ16" i="2" s="1"/>
  <c r="AM16" i="2" s="1"/>
  <c r="BJ16" i="2"/>
  <c r="BT16" i="2"/>
  <c r="BX16" i="2"/>
  <c r="BZ16" i="2"/>
  <c r="W17" i="2"/>
  <c r="Z17" i="2"/>
  <c r="AW17" i="2"/>
  <c r="BB17" i="2"/>
  <c r="BG17" i="2"/>
  <c r="BQ17" i="2"/>
  <c r="BU17" i="2"/>
  <c r="T18" i="2"/>
  <c r="X18" i="2"/>
  <c r="AA18" i="2"/>
  <c r="AT18" i="2"/>
  <c r="AX18" i="2" s="1"/>
  <c r="AH18" i="2" s="1"/>
  <c r="BB18" i="2"/>
  <c r="BH18" i="2"/>
  <c r="BK18" i="2"/>
  <c r="BN18" i="2"/>
  <c r="BX18" i="2"/>
  <c r="CB18" i="2"/>
  <c r="U20" i="2"/>
  <c r="AA20" i="2"/>
  <c r="AI20" i="2"/>
  <c r="BA20" i="2"/>
  <c r="BE20" i="2"/>
  <c r="BK20" i="2"/>
  <c r="BP20" i="2"/>
  <c r="BS20" i="2"/>
  <c r="BU20" i="2"/>
  <c r="T21" i="2"/>
  <c r="X21" i="2"/>
  <c r="AA21" i="2"/>
  <c r="AJ21" i="2"/>
  <c r="AT21" i="2"/>
  <c r="AX21" i="2"/>
  <c r="BB21" i="2"/>
  <c r="BH21" i="2"/>
  <c r="BK21" i="2"/>
  <c r="BN21" i="2"/>
  <c r="BX21" i="2"/>
  <c r="CB21" i="2"/>
  <c r="V25" i="2"/>
  <c r="Y25" i="2"/>
  <c r="AC25" i="2"/>
  <c r="AL25" i="2"/>
  <c r="AV25" i="2"/>
  <c r="AX25" i="2"/>
  <c r="AH25" i="2" s="1"/>
  <c r="BH25" i="2"/>
  <c r="BL25" i="2"/>
  <c r="AJ25" i="2" s="1"/>
  <c r="BP25" i="2"/>
  <c r="BV25" i="2"/>
  <c r="BY25" i="2"/>
  <c r="CB25" i="2"/>
  <c r="U26" i="2"/>
  <c r="Y26" i="2"/>
  <c r="AC26" i="2"/>
  <c r="AK26" i="2"/>
  <c r="BA26" i="2"/>
  <c r="BC26" i="2"/>
  <c r="BE26" i="2" s="1"/>
  <c r="AI26" i="2" s="1"/>
  <c r="BF26" i="2"/>
  <c r="BO26" i="2"/>
  <c r="BS26" i="2"/>
  <c r="BY26" i="2"/>
  <c r="V27" i="2"/>
  <c r="Z27" i="2"/>
  <c r="AH27" i="2"/>
  <c r="AL27" i="2"/>
  <c r="AV27" i="2"/>
  <c r="BF27" i="2"/>
  <c r="BJ27" i="2"/>
  <c r="BL27" i="2" s="1"/>
  <c r="AJ27" i="2" s="1"/>
  <c r="BV27" i="2"/>
  <c r="BZ27" i="2"/>
  <c r="W29" i="2"/>
  <c r="AB29" i="2"/>
  <c r="AK29" i="2"/>
  <c r="BC29" i="2"/>
  <c r="BG29" i="2"/>
  <c r="BO29" i="2"/>
  <c r="BQ29" i="2"/>
  <c r="BT29" i="2"/>
  <c r="T30" i="2"/>
  <c r="X30" i="2"/>
  <c r="AA30" i="2"/>
  <c r="AJ30" i="2"/>
  <c r="AT30" i="2"/>
  <c r="AX30" i="2"/>
  <c r="BB30" i="2"/>
  <c r="BH30" i="2"/>
  <c r="BK30" i="2"/>
  <c r="BN30" i="2"/>
  <c r="BX30" i="2"/>
  <c r="CB30" i="2"/>
  <c r="U34" i="2"/>
  <c r="Y34" i="2"/>
  <c r="AC34" i="2"/>
  <c r="AK34" i="2"/>
  <c r="BA34" i="2"/>
  <c r="BC34" i="2"/>
  <c r="BE34" i="2" s="1"/>
  <c r="AI34" i="2" s="1"/>
  <c r="BF34" i="2"/>
  <c r="BO34" i="2"/>
  <c r="BS34" i="2"/>
  <c r="BY34" i="2"/>
  <c r="V35" i="2"/>
  <c r="Z35" i="2"/>
  <c r="AL35" i="2"/>
  <c r="AV35" i="2"/>
  <c r="BF35" i="2"/>
  <c r="BJ35" i="2"/>
  <c r="BL35" i="2"/>
  <c r="AJ35" i="2" s="1"/>
  <c r="BV35" i="2"/>
  <c r="BZ35" i="2"/>
  <c r="W36" i="2"/>
  <c r="AB36" i="2"/>
  <c r="AK36" i="2"/>
  <c r="BC36" i="2"/>
  <c r="BG36" i="2"/>
  <c r="BO36" i="2"/>
  <c r="BQ36" i="2"/>
  <c r="BT36" i="2"/>
  <c r="T38" i="2"/>
  <c r="X38" i="2"/>
  <c r="AB38" i="2"/>
  <c r="AT38" i="2"/>
  <c r="AW38" i="2"/>
  <c r="AZ38" i="2" s="1"/>
  <c r="AM38" i="2" s="1"/>
  <c r="BJ38" i="2"/>
  <c r="BT38" i="2"/>
  <c r="BX38" i="2"/>
  <c r="BZ38" i="2"/>
  <c r="W39" i="2"/>
  <c r="AB39" i="2"/>
  <c r="AK39" i="2"/>
  <c r="BC39" i="2"/>
  <c r="BG39" i="2"/>
  <c r="BO39" i="2"/>
  <c r="BR39" i="2"/>
  <c r="W43" i="2"/>
  <c r="BD43" i="2"/>
  <c r="BI43" i="2"/>
  <c r="BP43" i="2"/>
  <c r="BS43" i="2"/>
  <c r="BU43" i="2"/>
  <c r="T44" i="2"/>
  <c r="X44" i="2"/>
  <c r="AC44" i="2"/>
  <c r="AV44" i="2"/>
  <c r="BH44" i="2"/>
  <c r="BM44" i="2"/>
  <c r="BU44" i="2"/>
  <c r="BX44" i="2"/>
  <c r="BZ44" i="2"/>
  <c r="U45" i="2"/>
  <c r="AQ45" i="2"/>
  <c r="BA45" i="2"/>
  <c r="BC45" i="2"/>
  <c r="BE45" i="2" s="1"/>
  <c r="AI45" i="2" s="1"/>
  <c r="BF45" i="2"/>
  <c r="BQ45" i="2"/>
  <c r="BV45" i="2"/>
  <c r="T47" i="2"/>
  <c r="AA47" i="2"/>
  <c r="AU47" i="2"/>
  <c r="BH47" i="2"/>
  <c r="BK47" i="2"/>
  <c r="BN47" i="2" s="1"/>
  <c r="AO47" i="2" s="1"/>
  <c r="BX47" i="2"/>
  <c r="Z48" i="2"/>
  <c r="AL48" i="2"/>
  <c r="AW48" i="2"/>
  <c r="BB48" i="2"/>
  <c r="BE48" i="2"/>
  <c r="BG48" i="2"/>
  <c r="BR48" i="2"/>
  <c r="BW48" i="2"/>
  <c r="W52" i="2"/>
  <c r="AB52" i="2"/>
  <c r="AV52" i="2"/>
  <c r="AZ52" i="2"/>
  <c r="AM52" i="2" s="1"/>
  <c r="BK52" i="2"/>
  <c r="BO52" i="2"/>
  <c r="BQ52" i="2"/>
  <c r="BT52" i="2"/>
  <c r="BW52" i="2"/>
  <c r="T53" i="2"/>
  <c r="X53" i="2"/>
  <c r="Z53" i="2"/>
  <c r="AK53" i="2"/>
  <c r="AN53" i="2"/>
  <c r="AT53" i="2"/>
  <c r="AW53" i="2"/>
  <c r="AZ53" i="2" s="1"/>
  <c r="AM53" i="2" s="1"/>
  <c r="BB53" i="2"/>
  <c r="BT53" i="2"/>
  <c r="BX53" i="2"/>
  <c r="BZ53" i="2"/>
  <c r="Z54" i="2"/>
  <c r="AT54" i="2"/>
  <c r="AY54" i="2"/>
  <c r="BB54" i="2"/>
  <c r="BG54" i="2"/>
  <c r="BJ54" i="2"/>
  <c r="BL54" i="2" s="1"/>
  <c r="AJ54" i="2" s="1"/>
  <c r="BZ54" i="2"/>
  <c r="V56" i="2"/>
  <c r="AI56" i="2"/>
  <c r="AN56" i="2"/>
  <c r="BB56" i="2"/>
  <c r="BG56" i="2"/>
  <c r="BJ56" i="2"/>
  <c r="BL56" i="2"/>
  <c r="BO56" i="2"/>
  <c r="U57" i="2"/>
  <c r="AC57" i="2"/>
  <c r="AI57" i="2"/>
  <c r="AO57" i="2"/>
  <c r="AX57" i="2"/>
  <c r="BB57" i="2"/>
  <c r="BE57" i="2"/>
  <c r="BG57" i="2"/>
  <c r="BJ57" i="2"/>
  <c r="BN57" i="2"/>
  <c r="BY57" i="2"/>
  <c r="AA61" i="2"/>
  <c r="AP61" i="2"/>
  <c r="BD61" i="2"/>
  <c r="BG61" i="2" s="1"/>
  <c r="AN61" i="2" s="1"/>
  <c r="BH61" i="2"/>
  <c r="BK61" i="2"/>
  <c r="BN61" i="2"/>
  <c r="BP61" i="2"/>
  <c r="BT61" i="2"/>
  <c r="T62" i="2"/>
  <c r="Y62" i="2"/>
  <c r="AK62" i="2"/>
  <c r="AU62" i="2"/>
  <c r="AW62" i="2"/>
  <c r="BH62" i="2"/>
  <c r="BM62" i="2"/>
  <c r="BP62" i="2"/>
  <c r="BS62" i="2"/>
  <c r="BU62" i="2"/>
  <c r="BX62" i="2"/>
  <c r="CB62" i="2"/>
  <c r="U63" i="2"/>
  <c r="Y63" i="2"/>
  <c r="AC63" i="2"/>
  <c r="AL63" i="2"/>
  <c r="AP63" i="2"/>
  <c r="AV63" i="2"/>
  <c r="AX63" i="2"/>
  <c r="AH63" i="2" s="1"/>
  <c r="BA63" i="2"/>
  <c r="BD63" i="2"/>
  <c r="BQ63" i="2"/>
  <c r="BV63" i="2"/>
  <c r="BY63" i="2"/>
  <c r="CB63" i="2"/>
  <c r="Z65" i="2"/>
  <c r="AH65" i="2"/>
  <c r="AM65" i="2"/>
  <c r="AU65" i="2"/>
  <c r="BA65" i="2"/>
  <c r="BC65" i="2"/>
  <c r="BF65" i="2"/>
  <c r="BI65" i="2"/>
  <c r="BY65" i="2"/>
  <c r="T66" i="2"/>
  <c r="X66" i="2"/>
  <c r="Z66" i="2"/>
  <c r="AK66" i="2"/>
  <c r="AN66" i="2"/>
  <c r="AT66" i="2"/>
  <c r="AW66" i="2"/>
  <c r="AZ66" i="2"/>
  <c r="BB66" i="2"/>
  <c r="BV66" i="2"/>
  <c r="BY66" i="2"/>
  <c r="CB66" i="2"/>
  <c r="Z68" i="2"/>
  <c r="T70" i="2"/>
  <c r="AA70" i="2"/>
  <c r="AQ70" i="2"/>
  <c r="AV70" i="2"/>
  <c r="BJ70" i="2"/>
  <c r="BL70" i="2" s="1"/>
  <c r="AJ70" i="2" s="1"/>
  <c r="BP70" i="2"/>
  <c r="BW70" i="2"/>
  <c r="CA70" i="2"/>
  <c r="W71" i="2"/>
  <c r="AV71" i="2"/>
  <c r="BC71" i="2"/>
  <c r="BG71" i="2"/>
  <c r="AN71" i="2" s="1"/>
  <c r="BP71" i="2"/>
  <c r="BS71" i="2"/>
  <c r="BU71" i="2"/>
  <c r="CB71" i="2"/>
  <c r="T72" i="2"/>
  <c r="X72" i="2"/>
  <c r="AC72" i="2"/>
  <c r="AL72" i="2"/>
  <c r="AT72" i="2"/>
  <c r="AW72" i="2"/>
  <c r="BH72" i="2"/>
  <c r="BJ72" i="2"/>
  <c r="BX72" i="2"/>
  <c r="Z74" i="2"/>
  <c r="AK74" i="2"/>
  <c r="AP74" i="2"/>
  <c r="BB74" i="2"/>
  <c r="BG74" i="2"/>
  <c r="BO74" i="2"/>
  <c r="BR74" i="2"/>
  <c r="V75" i="2"/>
  <c r="Y75" i="2"/>
  <c r="AH75" i="2"/>
  <c r="AL75" i="2"/>
  <c r="AT75" i="2"/>
  <c r="AW75" i="2"/>
  <c r="AZ75" i="2"/>
  <c r="BH75" i="2"/>
  <c r="BJ75" i="2"/>
  <c r="BX75" i="2"/>
  <c r="BZ75" i="2"/>
  <c r="CC75" i="2"/>
  <c r="V77" i="2"/>
  <c r="W77" i="2" s="1"/>
  <c r="V79" i="2"/>
  <c r="Z79" i="2"/>
  <c r="AB79" i="2"/>
  <c r="AT79" i="2"/>
  <c r="AX79" i="2" s="1"/>
  <c r="AH79" i="2" s="1"/>
  <c r="BD79" i="2"/>
  <c r="BJ79" i="2"/>
  <c r="BL79" i="2" s="1"/>
  <c r="AJ79" i="2" s="1"/>
  <c r="BR79" i="2"/>
  <c r="BV79" i="2"/>
  <c r="BZ79" i="2"/>
  <c r="W80" i="2"/>
  <c r="AA80" i="2"/>
  <c r="AU80" i="2"/>
  <c r="BC80" i="2"/>
  <c r="BP80" i="2"/>
  <c r="BU80" i="2"/>
  <c r="T81" i="2"/>
  <c r="X81" i="2"/>
  <c r="AB81" i="2"/>
  <c r="AL81" i="2"/>
  <c r="AT81" i="2"/>
  <c r="AX81" i="2" s="1"/>
  <c r="AH81" i="2" s="1"/>
  <c r="AW81" i="2"/>
  <c r="AZ81" i="2"/>
  <c r="BJ81" i="2"/>
  <c r="BL81" i="2" s="1"/>
  <c r="AJ81" i="2" s="1"/>
  <c r="BN81" i="2"/>
  <c r="BV81" i="2"/>
  <c r="BY81" i="2"/>
  <c r="CB81" i="2"/>
  <c r="W83" i="2"/>
  <c r="AA83" i="2"/>
  <c r="AK83" i="2"/>
  <c r="BA83" i="2"/>
  <c r="BC83" i="2"/>
  <c r="BE83" i="2" s="1"/>
  <c r="AI83" i="2" s="1"/>
  <c r="BF83" i="2"/>
  <c r="BI83" i="2"/>
  <c r="BQ83" i="2"/>
  <c r="BU83" i="2"/>
  <c r="V84" i="2"/>
  <c r="Y84" i="2"/>
  <c r="AC84" i="2"/>
  <c r="AL84" i="2"/>
  <c r="AT84" i="2"/>
  <c r="AX84" i="2" s="1"/>
  <c r="AH84" i="2" s="1"/>
  <c r="AW84" i="2"/>
  <c r="AZ84" i="2" s="1"/>
  <c r="AM84" i="2" s="1"/>
  <c r="BJ84" i="2"/>
  <c r="BN84" i="2"/>
  <c r="AO84" i="2" s="1"/>
  <c r="BR84" i="2"/>
  <c r="BV84" i="2"/>
  <c r="BY84" i="2"/>
  <c r="CB84" i="2"/>
  <c r="V88" i="2"/>
  <c r="Y88" i="2"/>
  <c r="AC88" i="2"/>
  <c r="AL88" i="2"/>
  <c r="AT88" i="2"/>
  <c r="AX88" i="2" s="1"/>
  <c r="AH88" i="2" s="1"/>
  <c r="AW88" i="2"/>
  <c r="AZ88" i="2"/>
  <c r="BF88" i="2"/>
  <c r="BJ88" i="2"/>
  <c r="BL88" i="2" s="1"/>
  <c r="AJ88" i="2" s="1"/>
  <c r="BN88" i="2"/>
  <c r="BV88" i="2"/>
  <c r="BY88" i="2"/>
  <c r="CB88" i="2"/>
  <c r="U89" i="2"/>
  <c r="Y89" i="2"/>
  <c r="AC89" i="2"/>
  <c r="AU89" i="2"/>
  <c r="BB89" i="2"/>
  <c r="BE89" i="2"/>
  <c r="AI89" i="2" s="1"/>
  <c r="BG89" i="2"/>
  <c r="AN89" i="2" s="1"/>
  <c r="BQ89" i="2"/>
  <c r="BS89" i="2" s="1"/>
  <c r="AK89" i="2" s="1"/>
  <c r="BM90" i="2"/>
  <c r="BK90" i="2"/>
  <c r="BN90" i="2" s="1"/>
  <c r="AO90" i="2" s="1"/>
  <c r="BH90" i="2"/>
  <c r="BY90" i="2"/>
  <c r="BZ90" i="2"/>
  <c r="BV90" i="2"/>
  <c r="V90" i="2"/>
  <c r="Z90" i="2"/>
  <c r="AB90" i="2"/>
  <c r="AJ90" i="2"/>
  <c r="AT90" i="2"/>
  <c r="AX90" i="2" s="1"/>
  <c r="AH90" i="2" s="1"/>
  <c r="BL90" i="2"/>
  <c r="CB90" i="2"/>
  <c r="CC93" i="2"/>
  <c r="AX93" i="2"/>
  <c r="AT93" i="2"/>
  <c r="T93" i="2"/>
  <c r="BM93" i="2"/>
  <c r="BN93" i="2"/>
  <c r="BK93" i="2"/>
  <c r="BH93" i="2"/>
  <c r="AJ93" i="2"/>
  <c r="BY93" i="2"/>
  <c r="CB93" i="2"/>
  <c r="BX93" i="2"/>
  <c r="X93" i="2"/>
  <c r="AA93" i="2"/>
  <c r="AL93" i="2"/>
  <c r="AZ93" i="2"/>
  <c r="BL93" i="2"/>
  <c r="BV93" i="2"/>
  <c r="BU97" i="2"/>
  <c r="BP97" i="2"/>
  <c r="AB97" i="2"/>
  <c r="AK98" i="2"/>
  <c r="BG99" i="2"/>
  <c r="BB99" i="2"/>
  <c r="Z99" i="2"/>
  <c r="BF99" i="2"/>
  <c r="BD101" i="2"/>
  <c r="BF101" i="2"/>
  <c r="BC101" i="2"/>
  <c r="BA101" i="2"/>
  <c r="BT101" i="2"/>
  <c r="BU101" i="2"/>
  <c r="BQ101" i="2"/>
  <c r="AK101" i="2"/>
  <c r="W101" i="2"/>
  <c r="U101" i="2"/>
  <c r="AI101" i="2"/>
  <c r="BE101" i="2"/>
  <c r="BO101" i="2"/>
  <c r="CE102" i="2"/>
  <c r="CC102" i="2"/>
  <c r="AZ102" i="2"/>
  <c r="AW102" i="2"/>
  <c r="AT102" i="2"/>
  <c r="T102" i="2"/>
  <c r="BK102" i="2"/>
  <c r="BN102" i="2"/>
  <c r="BJ102" i="2"/>
  <c r="AJ102" i="2"/>
  <c r="CA102" i="2"/>
  <c r="BZ102" i="2"/>
  <c r="BX102" i="2"/>
  <c r="X102" i="2"/>
  <c r="Y102" i="2"/>
  <c r="AH102" i="2"/>
  <c r="AV102" i="2"/>
  <c r="BL102" i="2"/>
  <c r="BY102" i="2"/>
  <c r="CE106" i="2"/>
  <c r="CC106" i="2"/>
  <c r="AZ106" i="2"/>
  <c r="AW106" i="2"/>
  <c r="AT106" i="2"/>
  <c r="T106" i="2"/>
  <c r="CC104" i="2"/>
  <c r="CD104" i="2" s="1"/>
  <c r="AE104" i="2"/>
  <c r="BK106" i="2"/>
  <c r="BN106" i="2"/>
  <c r="BJ106" i="2"/>
  <c r="AJ106" i="2"/>
  <c r="CA106" i="2"/>
  <c r="BZ106" i="2"/>
  <c r="BX106" i="2"/>
  <c r="X106" i="2"/>
  <c r="Y106" i="2"/>
  <c r="AH106" i="2"/>
  <c r="AV106" i="2"/>
  <c r="BL106" i="2"/>
  <c r="BY106" i="2"/>
  <c r="BD107" i="2"/>
  <c r="BF107" i="2"/>
  <c r="BC107" i="2"/>
  <c r="BA107" i="2"/>
  <c r="BT107" i="2"/>
  <c r="BU107" i="2"/>
  <c r="BQ107" i="2"/>
  <c r="AK107" i="2"/>
  <c r="W107" i="2"/>
  <c r="U107" i="2"/>
  <c r="AI107" i="2"/>
  <c r="BE107" i="2"/>
  <c r="BO107" i="2"/>
  <c r="V108" i="2"/>
  <c r="AH108" i="2"/>
  <c r="AK110" i="2"/>
  <c r="BU111" i="2"/>
  <c r="BP111" i="2"/>
  <c r="AB111" i="2"/>
  <c r="V115" i="2"/>
  <c r="AH115" i="2"/>
  <c r="AX116" i="2"/>
  <c r="CC116" i="2"/>
  <c r="Y116" i="2"/>
  <c r="BM116" i="2"/>
  <c r="BI116" i="2"/>
  <c r="BZ116" i="2"/>
  <c r="AC116" i="2"/>
  <c r="AW116" i="2"/>
  <c r="BY116" i="2"/>
  <c r="V117" i="2"/>
  <c r="AC117" i="2"/>
  <c r="AL117" i="2"/>
  <c r="BV117" i="2"/>
  <c r="AY119" i="2"/>
  <c r="AU119" i="2"/>
  <c r="AA119" i="2"/>
  <c r="BG120" i="2"/>
  <c r="BB120" i="2"/>
  <c r="Z120" i="2"/>
  <c r="BF120" i="2"/>
  <c r="BG124" i="2"/>
  <c r="BB124" i="2"/>
  <c r="Z124" i="2"/>
  <c r="BF124" i="2"/>
  <c r="BL125" i="2"/>
  <c r="BK125" i="2"/>
  <c r="AA125" i="2"/>
  <c r="V126" i="2"/>
  <c r="AH126" i="2"/>
  <c r="AK128" i="2"/>
  <c r="V129" i="2"/>
  <c r="AH129" i="2"/>
  <c r="BF134" i="2"/>
  <c r="BG134" i="2"/>
  <c r="BC134" i="2"/>
  <c r="AI134" i="2"/>
  <c r="BR134" i="2"/>
  <c r="BU134" i="2"/>
  <c r="BS134" i="2"/>
  <c r="BP134" i="2"/>
  <c r="AB134" i="2"/>
  <c r="W134" i="2"/>
  <c r="U134" i="2"/>
  <c r="BA134" i="2"/>
  <c r="BO134" i="2"/>
  <c r="BT134" i="2"/>
  <c r="CE135" i="2"/>
  <c r="AG135" i="2" s="1"/>
  <c r="CC135" i="2"/>
  <c r="AZ135" i="2"/>
  <c r="AW135" i="2"/>
  <c r="AT135" i="2"/>
  <c r="T135" i="2"/>
  <c r="BK135" i="2"/>
  <c r="BN135" i="2"/>
  <c r="BJ135" i="2"/>
  <c r="AJ135" i="2"/>
  <c r="CA135" i="2"/>
  <c r="BZ135" i="2"/>
  <c r="BX135" i="2"/>
  <c r="X135" i="2"/>
  <c r="Y135" i="2"/>
  <c r="AH135" i="2"/>
  <c r="AV135" i="2"/>
  <c r="BL135" i="2"/>
  <c r="BY135" i="2"/>
  <c r="V138" i="2"/>
  <c r="AC138" i="2"/>
  <c r="AL138" i="2"/>
  <c r="BV138" i="2"/>
  <c r="V142" i="2"/>
  <c r="AC142" i="2"/>
  <c r="AL142" i="2"/>
  <c r="BV142" i="2"/>
  <c r="Z143" i="2"/>
  <c r="BA143" i="2"/>
  <c r="AW151" i="2"/>
  <c r="CE151" i="2"/>
  <c r="AZ151" i="2"/>
  <c r="AV151" i="2"/>
  <c r="AH151" i="2"/>
  <c r="T151" i="2"/>
  <c r="CC149" i="2"/>
  <c r="CD149" i="2" s="1"/>
  <c r="AE149" i="2"/>
  <c r="BM151" i="2"/>
  <c r="BL151" i="2"/>
  <c r="BJ151" i="2"/>
  <c r="CB151" i="2"/>
  <c r="BZ151" i="2"/>
  <c r="BV151" i="2"/>
  <c r="AL151" i="2"/>
  <c r="X151" i="2"/>
  <c r="AA151" i="2"/>
  <c r="AJ151" i="2"/>
  <c r="AX151" i="2"/>
  <c r="BK151" i="2"/>
  <c r="CC151" i="2"/>
  <c r="V152" i="2"/>
  <c r="AL152" i="2"/>
  <c r="BH152" i="2"/>
  <c r="AE155" i="2"/>
  <c r="AD155" i="2"/>
  <c r="BR156" i="2"/>
  <c r="BU156" i="2"/>
  <c r="BS156" i="2"/>
  <c r="BP156" i="2"/>
  <c r="AB156" i="2"/>
  <c r="W156" i="2"/>
  <c r="BO156" i="2"/>
  <c r="BT156" i="2"/>
  <c r="BR160" i="2"/>
  <c r="BT160" i="2"/>
  <c r="BQ160" i="2"/>
  <c r="BO160" i="2"/>
  <c r="AK160" i="2"/>
  <c r="AB160" i="2"/>
  <c r="W160" i="2"/>
  <c r="BS160" i="2"/>
  <c r="CE161" i="2"/>
  <c r="CC161" i="2"/>
  <c r="AF161" i="2" s="1"/>
  <c r="AX161" i="2"/>
  <c r="AV161" i="2"/>
  <c r="AH161" i="2"/>
  <c r="T161" i="2"/>
  <c r="CA161" i="2"/>
  <c r="BZ161" i="2"/>
  <c r="BX161" i="2"/>
  <c r="CB161" i="2"/>
  <c r="BY161" i="2"/>
  <c r="BV161" i="2"/>
  <c r="AL161" i="2"/>
  <c r="X161" i="2"/>
  <c r="Y161" i="2"/>
  <c r="AT161" i="2"/>
  <c r="AZ161" i="2"/>
  <c r="BT8" i="2"/>
  <c r="AC9" i="2"/>
  <c r="BY9" i="2"/>
  <c r="U11" i="2"/>
  <c r="AI11" i="2"/>
  <c r="BA11" i="2"/>
  <c r="BE11" i="2"/>
  <c r="BP11" i="2"/>
  <c r="BS11" i="2"/>
  <c r="BU11" i="2"/>
  <c r="U12" i="2"/>
  <c r="AI12" i="2"/>
  <c r="BA12" i="2"/>
  <c r="BE12" i="2"/>
  <c r="BP12" i="2"/>
  <c r="BS12" i="2"/>
  <c r="BU12" i="2"/>
  <c r="V16" i="2"/>
  <c r="Y16" i="2"/>
  <c r="AC16" i="2"/>
  <c r="AL16" i="2"/>
  <c r="AV16" i="2"/>
  <c r="AX16" i="2" s="1"/>
  <c r="AH16" i="2" s="1"/>
  <c r="BH16" i="2"/>
  <c r="BL16" i="2"/>
  <c r="AJ16" i="2" s="1"/>
  <c r="BV16" i="2"/>
  <c r="BY16" i="2"/>
  <c r="CB16" i="2"/>
  <c r="AQ16" i="2" s="1"/>
  <c r="U17" i="2"/>
  <c r="AK17" i="2"/>
  <c r="BA17" i="2"/>
  <c r="BC17" i="2"/>
  <c r="BE17" i="2" s="1"/>
  <c r="AI17" i="2" s="1"/>
  <c r="BF17" i="2"/>
  <c r="BO17" i="2"/>
  <c r="BS17" i="2"/>
  <c r="V18" i="2"/>
  <c r="AL18" i="2"/>
  <c r="AV18" i="2"/>
  <c r="BJ18" i="2"/>
  <c r="BL18" i="2"/>
  <c r="AJ18" i="2" s="1"/>
  <c r="BV18" i="2"/>
  <c r="BZ18" i="2"/>
  <c r="V21" i="2"/>
  <c r="AH21" i="2"/>
  <c r="AL21" i="2"/>
  <c r="AV21" i="2"/>
  <c r="AZ21" i="2"/>
  <c r="BJ21" i="2"/>
  <c r="BL21" i="2"/>
  <c r="BV21" i="2"/>
  <c r="BZ21" i="2"/>
  <c r="AB25" i="2"/>
  <c r="BT25" i="2"/>
  <c r="AW26" i="2"/>
  <c r="BB27" i="2"/>
  <c r="U29" i="2"/>
  <c r="AI29" i="2"/>
  <c r="BA29" i="2"/>
  <c r="BE29" i="2"/>
  <c r="BP29" i="2"/>
  <c r="BS29" i="2"/>
  <c r="BU29" i="2"/>
  <c r="V30" i="2"/>
  <c r="AH30" i="2"/>
  <c r="AL30" i="2"/>
  <c r="AV30" i="2"/>
  <c r="AZ30" i="2"/>
  <c r="BJ30" i="2"/>
  <c r="BL30" i="2"/>
  <c r="BV30" i="2"/>
  <c r="BZ30" i="2"/>
  <c r="AW34" i="2"/>
  <c r="BB35" i="2"/>
  <c r="U36" i="2"/>
  <c r="BA36" i="2"/>
  <c r="BE36" i="2"/>
  <c r="AI36" i="2" s="1"/>
  <c r="BP36" i="2"/>
  <c r="BS36" i="2"/>
  <c r="BU36" i="2"/>
  <c r="V38" i="2"/>
  <c r="Y38" i="2"/>
  <c r="AC38" i="2"/>
  <c r="AL38" i="2"/>
  <c r="AV38" i="2"/>
  <c r="AX38" i="2"/>
  <c r="AH38" i="2" s="1"/>
  <c r="BH38" i="2"/>
  <c r="BL38" i="2"/>
  <c r="AJ38" i="2" s="1"/>
  <c r="BV38" i="2"/>
  <c r="BY38" i="2"/>
  <c r="CB38" i="2"/>
  <c r="U39" i="2"/>
  <c r="BA39" i="2"/>
  <c r="BE39" i="2"/>
  <c r="AI39" i="2" s="1"/>
  <c r="BP39" i="2"/>
  <c r="U43" i="2"/>
  <c r="AB43" i="2"/>
  <c r="AK43" i="2"/>
  <c r="BA43" i="2"/>
  <c r="BG43" i="2"/>
  <c r="AN43" i="2" s="1"/>
  <c r="BO43" i="2"/>
  <c r="BQ43" i="2"/>
  <c r="BT43" i="2"/>
  <c r="V44" i="2"/>
  <c r="Y44" i="2"/>
  <c r="AL44" i="2"/>
  <c r="AT44" i="2"/>
  <c r="AX44" i="2" s="1"/>
  <c r="AH44" i="2" s="1"/>
  <c r="AW44" i="2"/>
  <c r="AZ44" i="2"/>
  <c r="BJ44" i="2"/>
  <c r="BV44" i="2"/>
  <c r="BY44" i="2"/>
  <c r="CB44" i="2"/>
  <c r="AL45" i="2"/>
  <c r="AU45" i="2"/>
  <c r="V47" i="2"/>
  <c r="BJ47" i="2"/>
  <c r="BL47" i="2"/>
  <c r="AJ47" i="2" s="1"/>
  <c r="BV47" i="2"/>
  <c r="CA47" i="2"/>
  <c r="U48" i="2"/>
  <c r="AI48" i="2"/>
  <c r="BA48" i="2"/>
  <c r="BC48" i="2"/>
  <c r="BF48" i="2"/>
  <c r="BO48" i="2"/>
  <c r="BU48" i="2"/>
  <c r="BP52" i="2"/>
  <c r="BS52" i="2"/>
  <c r="AK52" i="2" s="1"/>
  <c r="BU52" i="2"/>
  <c r="AP52" i="2" s="1"/>
  <c r="Y53" i="2"/>
  <c r="AC53" i="2"/>
  <c r="AL53" i="2"/>
  <c r="AV53" i="2"/>
  <c r="AX53" i="2"/>
  <c r="AH53" i="2" s="1"/>
  <c r="BV53" i="2"/>
  <c r="BY53" i="2"/>
  <c r="CB53" i="2"/>
  <c r="U54" i="2"/>
  <c r="BA54" i="2"/>
  <c r="BC54" i="2"/>
  <c r="BE54" i="2" s="1"/>
  <c r="AI54" i="2" s="1"/>
  <c r="BF54" i="2"/>
  <c r="AA56" i="2"/>
  <c r="AJ56" i="2"/>
  <c r="BH56" i="2"/>
  <c r="BK56" i="2"/>
  <c r="BN56" i="2"/>
  <c r="AH57" i="2"/>
  <c r="AM57" i="2"/>
  <c r="AU57" i="2"/>
  <c r="BI57" i="2"/>
  <c r="BV57" i="2"/>
  <c r="CA57" i="2"/>
  <c r="BB61" i="2"/>
  <c r="BO61" i="2"/>
  <c r="AQ62" i="2"/>
  <c r="AV62" i="2"/>
  <c r="AZ62" i="2"/>
  <c r="AM62" i="2" s="1"/>
  <c r="BK62" i="2"/>
  <c r="BW62" i="2"/>
  <c r="Z63" i="2"/>
  <c r="AK63" i="2"/>
  <c r="BB63" i="2"/>
  <c r="BT63" i="2"/>
  <c r="U65" i="2"/>
  <c r="AI65" i="2"/>
  <c r="BB65" i="2"/>
  <c r="BE65" i="2"/>
  <c r="BG65" i="2"/>
  <c r="AG66" i="2"/>
  <c r="Y66" i="2"/>
  <c r="AC66" i="2"/>
  <c r="AH66" i="2"/>
  <c r="AL66" i="2"/>
  <c r="AV66" i="2"/>
  <c r="AX66" i="2"/>
  <c r="BX66" i="2"/>
  <c r="BZ66" i="2"/>
  <c r="CC66" i="2"/>
  <c r="V70" i="2"/>
  <c r="AL70" i="2"/>
  <c r="AU70" i="2"/>
  <c r="BH70" i="2"/>
  <c r="BK70" i="2"/>
  <c r="BN70" i="2"/>
  <c r="BV70" i="2"/>
  <c r="BX70" i="2"/>
  <c r="U71" i="2"/>
  <c r="AB71" i="2"/>
  <c r="AK71" i="2"/>
  <c r="BA71" i="2"/>
  <c r="BO71" i="2"/>
  <c r="BQ71" i="2"/>
  <c r="BT71" i="2"/>
  <c r="V72" i="2"/>
  <c r="Y72" i="2"/>
  <c r="AV72" i="2"/>
  <c r="AX72" i="2"/>
  <c r="AH72" i="2" s="1"/>
  <c r="BI72" i="2"/>
  <c r="BV72" i="2"/>
  <c r="BY72" i="2"/>
  <c r="U74" i="2"/>
  <c r="BA74" i="2"/>
  <c r="BC74" i="2"/>
  <c r="BE74" i="2" s="1"/>
  <c r="AI74" i="2" s="1"/>
  <c r="BF74" i="2"/>
  <c r="BQ74" i="2"/>
  <c r="BB75" i="2"/>
  <c r="AP79" i="2"/>
  <c r="U80" i="2"/>
  <c r="AB80" i="2"/>
  <c r="BA80" i="2"/>
  <c r="BE80" i="2"/>
  <c r="AI80" i="2" s="1"/>
  <c r="BO80" i="2"/>
  <c r="BQ80" i="2"/>
  <c r="BS80" i="2" s="1"/>
  <c r="AK80" i="2" s="1"/>
  <c r="BT80" i="2"/>
  <c r="V81" i="2"/>
  <c r="Y81" i="2"/>
  <c r="AC81" i="2"/>
  <c r="AV81" i="2"/>
  <c r="BH81" i="2"/>
  <c r="BX81" i="2"/>
  <c r="BZ81" i="2"/>
  <c r="U83" i="2"/>
  <c r="Z83" i="2"/>
  <c r="BB83" i="2"/>
  <c r="BG83" i="2"/>
  <c r="BO83" i="2"/>
  <c r="BS83" i="2"/>
  <c r="AB84" i="2"/>
  <c r="AP84" i="2"/>
  <c r="BP84" i="2"/>
  <c r="AB88" i="2"/>
  <c r="AP88" i="2"/>
  <c r="BT88" i="2"/>
  <c r="AP90" i="2"/>
  <c r="BP90" i="2"/>
  <c r="AW92" i="2"/>
  <c r="Y92" i="2"/>
  <c r="BM92" i="2"/>
  <c r="AA92" i="2"/>
  <c r="BF98" i="2"/>
  <c r="BE98" i="2"/>
  <c r="BA98" i="2"/>
  <c r="AI98" i="2"/>
  <c r="BR98" i="2"/>
  <c r="BT98" i="2"/>
  <c r="BQ98" i="2"/>
  <c r="BO98" i="2"/>
  <c r="AB98" i="2"/>
  <c r="W98" i="2"/>
  <c r="U98" i="2"/>
  <c r="BG98" i="2"/>
  <c r="BP98" i="2"/>
  <c r="BU98" i="2"/>
  <c r="AE99" i="2"/>
  <c r="CD99" i="2"/>
  <c r="CC108" i="2"/>
  <c r="AD108" i="2" s="1"/>
  <c r="AX108" i="2"/>
  <c r="AT108" i="2"/>
  <c r="T108" i="2"/>
  <c r="BM108" i="2"/>
  <c r="BN108" i="2"/>
  <c r="BK108" i="2"/>
  <c r="BH108" i="2"/>
  <c r="AJ108" i="2"/>
  <c r="BY108" i="2"/>
  <c r="CB108" i="2"/>
  <c r="BX108" i="2"/>
  <c r="X108" i="2"/>
  <c r="AA108" i="2"/>
  <c r="AL108" i="2"/>
  <c r="AZ108" i="2"/>
  <c r="BL108" i="2"/>
  <c r="BV108" i="2"/>
  <c r="BF110" i="2"/>
  <c r="BE110" i="2"/>
  <c r="BA110" i="2"/>
  <c r="AI110" i="2"/>
  <c r="BR110" i="2"/>
  <c r="BT110" i="2"/>
  <c r="BQ110" i="2"/>
  <c r="BO110" i="2"/>
  <c r="AB110" i="2"/>
  <c r="W110" i="2"/>
  <c r="U110" i="2"/>
  <c r="BG110" i="2"/>
  <c r="BP110" i="2"/>
  <c r="BU110" i="2"/>
  <c r="CC115" i="2"/>
  <c r="AZ115" i="2"/>
  <c r="AV115" i="2"/>
  <c r="T115" i="2"/>
  <c r="CC113" i="2"/>
  <c r="CD113" i="2" s="1"/>
  <c r="AE113" i="2"/>
  <c r="BM115" i="2"/>
  <c r="BN115" i="2"/>
  <c r="BK115" i="2"/>
  <c r="BH115" i="2"/>
  <c r="AJ115" i="2"/>
  <c r="BY115" i="2"/>
  <c r="CB115" i="2"/>
  <c r="BX115" i="2"/>
  <c r="X115" i="2"/>
  <c r="AA115" i="2"/>
  <c r="AL115" i="2"/>
  <c r="AX115" i="2"/>
  <c r="BJ115" i="2"/>
  <c r="BZ115" i="2"/>
  <c r="CE117" i="2"/>
  <c r="CC117" i="2"/>
  <c r="AZ117" i="2"/>
  <c r="AW117" i="2"/>
  <c r="AT117" i="2"/>
  <c r="T117" i="2"/>
  <c r="BK117" i="2"/>
  <c r="BN117" i="2"/>
  <c r="BJ117" i="2"/>
  <c r="AJ117" i="2"/>
  <c r="CA117" i="2"/>
  <c r="BZ117" i="2"/>
  <c r="BX117" i="2"/>
  <c r="X117" i="2"/>
  <c r="Y117" i="2"/>
  <c r="AH117" i="2"/>
  <c r="AV117" i="2"/>
  <c r="BL117" i="2"/>
  <c r="BY117" i="2"/>
  <c r="AE120" i="2"/>
  <c r="CD120" i="2"/>
  <c r="AE124" i="2"/>
  <c r="CD124" i="2"/>
  <c r="CC126" i="2"/>
  <c r="AX126" i="2"/>
  <c r="AT126" i="2"/>
  <c r="T126" i="2"/>
  <c r="BM126" i="2"/>
  <c r="BN126" i="2"/>
  <c r="BK126" i="2"/>
  <c r="BH126" i="2"/>
  <c r="AJ126" i="2"/>
  <c r="BY126" i="2"/>
  <c r="CB126" i="2"/>
  <c r="BX126" i="2"/>
  <c r="X126" i="2"/>
  <c r="AA126" i="2"/>
  <c r="AL126" i="2"/>
  <c r="AZ126" i="2"/>
  <c r="BL126" i="2"/>
  <c r="BV126" i="2"/>
  <c r="BF128" i="2"/>
  <c r="BG128" i="2"/>
  <c r="BC128" i="2"/>
  <c r="AI128" i="2"/>
  <c r="BR128" i="2"/>
  <c r="BU128" i="2"/>
  <c r="BS128" i="2"/>
  <c r="BP128" i="2"/>
  <c r="AB128" i="2"/>
  <c r="W128" i="2"/>
  <c r="U128" i="2"/>
  <c r="BA128" i="2"/>
  <c r="BO128" i="2"/>
  <c r="BT128" i="2"/>
  <c r="CC129" i="2"/>
  <c r="AX129" i="2"/>
  <c r="AT129" i="2"/>
  <c r="T129" i="2"/>
  <c r="BM129" i="2"/>
  <c r="BN129" i="2"/>
  <c r="BK129" i="2"/>
  <c r="BH129" i="2"/>
  <c r="AJ129" i="2"/>
  <c r="BY129" i="2"/>
  <c r="CB129" i="2"/>
  <c r="BX129" i="2"/>
  <c r="X129" i="2"/>
  <c r="AA129" i="2"/>
  <c r="AL129" i="2"/>
  <c r="AZ129" i="2"/>
  <c r="BL129" i="2"/>
  <c r="BV129" i="2"/>
  <c r="BU133" i="2"/>
  <c r="BP133" i="2"/>
  <c r="AB133" i="2"/>
  <c r="BL137" i="2"/>
  <c r="BK137" i="2"/>
  <c r="AA137" i="2"/>
  <c r="CE138" i="2"/>
  <c r="CC138" i="2"/>
  <c r="AG138" i="2" s="1"/>
  <c r="AZ138" i="2"/>
  <c r="AW138" i="2"/>
  <c r="AT138" i="2"/>
  <c r="T138" i="2"/>
  <c r="BK138" i="2"/>
  <c r="BN138" i="2"/>
  <c r="BJ138" i="2"/>
  <c r="AJ138" i="2"/>
  <c r="CA138" i="2"/>
  <c r="BZ138" i="2"/>
  <c r="BX138" i="2"/>
  <c r="X138" i="2"/>
  <c r="Y138" i="2"/>
  <c r="AH138" i="2"/>
  <c r="AV138" i="2"/>
  <c r="BL138" i="2"/>
  <c r="BY138" i="2"/>
  <c r="CE142" i="2"/>
  <c r="AG142" i="2" s="1"/>
  <c r="CC142" i="2"/>
  <c r="AZ142" i="2"/>
  <c r="AW142" i="2"/>
  <c r="AT142" i="2"/>
  <c r="T142" i="2"/>
  <c r="CC140" i="2"/>
  <c r="CD140" i="2" s="1"/>
  <c r="AE140" i="2"/>
  <c r="BK142" i="2"/>
  <c r="BN142" i="2"/>
  <c r="BJ142" i="2"/>
  <c r="AJ142" i="2"/>
  <c r="CA142" i="2"/>
  <c r="BZ142" i="2"/>
  <c r="BX142" i="2"/>
  <c r="X142" i="2"/>
  <c r="Y142" i="2"/>
  <c r="AH142" i="2"/>
  <c r="AV142" i="2"/>
  <c r="BL142" i="2"/>
  <c r="BY142" i="2"/>
  <c r="BD143" i="2"/>
  <c r="BG143" i="2"/>
  <c r="BE143" i="2"/>
  <c r="BB143" i="2"/>
  <c r="BT143" i="2"/>
  <c r="BS143" i="2"/>
  <c r="BO143" i="2"/>
  <c r="AK143" i="2"/>
  <c r="W143" i="2"/>
  <c r="U143" i="2"/>
  <c r="AI143" i="2"/>
  <c r="BC143" i="2"/>
  <c r="BU143" i="2"/>
  <c r="BU144" i="2"/>
  <c r="BP144" i="2"/>
  <c r="AB144" i="2"/>
  <c r="AX146" i="2"/>
  <c r="Y146" i="2"/>
  <c r="BZ146" i="2"/>
  <c r="BY146" i="2"/>
  <c r="AC146" i="2"/>
  <c r="AW146" i="2"/>
  <c r="CC146" i="2"/>
  <c r="CD146" i="2" s="1"/>
  <c r="BU147" i="2"/>
  <c r="BP147" i="2"/>
  <c r="AB147" i="2"/>
  <c r="AX152" i="2"/>
  <c r="AU152" i="2"/>
  <c r="AM152" i="2"/>
  <c r="T152" i="2"/>
  <c r="BM152" i="2"/>
  <c r="BL152" i="2"/>
  <c r="BJ152" i="2"/>
  <c r="AJ152" i="2"/>
  <c r="AA152" i="2"/>
  <c r="CB152" i="2"/>
  <c r="BX152" i="2"/>
  <c r="BV152" i="2"/>
  <c r="AH152" i="2"/>
  <c r="AQ152" i="2"/>
  <c r="AZ152" i="2"/>
  <c r="BK152" i="2"/>
  <c r="BW152" i="2"/>
  <c r="BU155" i="2"/>
  <c r="AK156" i="2"/>
  <c r="BQ156" i="2"/>
  <c r="BP160" i="2"/>
  <c r="BU160" i="2"/>
  <c r="AC161" i="2"/>
  <c r="AW161" i="2"/>
  <c r="BN161" i="2"/>
  <c r="AE169" i="2"/>
  <c r="CD169" i="2"/>
  <c r="U92" i="2"/>
  <c r="AB92" i="2"/>
  <c r="AK92" i="2"/>
  <c r="BC92" i="2"/>
  <c r="BE92" i="2" s="1"/>
  <c r="AI92" i="2" s="1"/>
  <c r="BP92" i="2"/>
  <c r="BS92" i="2"/>
  <c r="BU92" i="2"/>
  <c r="AB93" i="2"/>
  <c r="BT93" i="2"/>
  <c r="V97" i="2"/>
  <c r="AA97" i="2"/>
  <c r="AH97" i="2"/>
  <c r="AL97" i="2"/>
  <c r="AV97" i="2"/>
  <c r="AZ97" i="2"/>
  <c r="BJ97" i="2"/>
  <c r="BL97" i="2"/>
  <c r="BV97" i="2"/>
  <c r="BZ97" i="2"/>
  <c r="AO98" i="2"/>
  <c r="BY98" i="2"/>
  <c r="V99" i="2"/>
  <c r="Y99" i="2"/>
  <c r="AC99" i="2"/>
  <c r="AH99" i="2"/>
  <c r="AL99" i="2"/>
  <c r="AV99" i="2"/>
  <c r="AX99" i="2"/>
  <c r="BH99" i="2"/>
  <c r="BL99" i="2"/>
  <c r="BV99" i="2"/>
  <c r="BY99" i="2"/>
  <c r="CB99" i="2"/>
  <c r="AA101" i="2"/>
  <c r="AU101" i="2"/>
  <c r="BK101" i="2"/>
  <c r="Z102" i="2"/>
  <c r="BF102" i="2"/>
  <c r="Z106" i="2"/>
  <c r="BF106" i="2"/>
  <c r="AA107" i="2"/>
  <c r="AU107" i="2"/>
  <c r="BK107" i="2"/>
  <c r="AB108" i="2"/>
  <c r="BT108" i="2"/>
  <c r="AO110" i="2"/>
  <c r="BY110" i="2"/>
  <c r="V111" i="2"/>
  <c r="AA111" i="2"/>
  <c r="AH111" i="2"/>
  <c r="AL111" i="2"/>
  <c r="AV111" i="2"/>
  <c r="AZ111" i="2"/>
  <c r="BJ111" i="2"/>
  <c r="BL111" i="2"/>
  <c r="BV111" i="2"/>
  <c r="BZ111" i="2"/>
  <c r="AB115" i="2"/>
  <c r="BT115" i="2"/>
  <c r="U116" i="2"/>
  <c r="AK116" i="2"/>
  <c r="BA116" i="2"/>
  <c r="BE116" i="2"/>
  <c r="BP116" i="2"/>
  <c r="BS116" i="2"/>
  <c r="BU116" i="2"/>
  <c r="Z117" i="2"/>
  <c r="BF117" i="2"/>
  <c r="U119" i="2"/>
  <c r="Z119" i="2"/>
  <c r="AI119" i="2"/>
  <c r="BB119" i="2"/>
  <c r="BE119" i="2"/>
  <c r="BG119" i="2"/>
  <c r="BO119" i="2"/>
  <c r="BS119" i="2"/>
  <c r="V120" i="2"/>
  <c r="Y120" i="2"/>
  <c r="AC120" i="2"/>
  <c r="AH120" i="2"/>
  <c r="AL120" i="2"/>
  <c r="AV120" i="2"/>
  <c r="AX120" i="2"/>
  <c r="BH120" i="2"/>
  <c r="BL120" i="2"/>
  <c r="BV120" i="2"/>
  <c r="BY120" i="2"/>
  <c r="CB120" i="2"/>
  <c r="V124" i="2"/>
  <c r="Y124" i="2"/>
  <c r="AC124" i="2"/>
  <c r="AH124" i="2"/>
  <c r="AL124" i="2"/>
  <c r="AV124" i="2"/>
  <c r="AX124" i="2"/>
  <c r="BH124" i="2"/>
  <c r="BL124" i="2"/>
  <c r="BV124" i="2"/>
  <c r="BY124" i="2"/>
  <c r="CB124" i="2"/>
  <c r="U125" i="2"/>
  <c r="Z125" i="2"/>
  <c r="AI125" i="2"/>
  <c r="BA125" i="2"/>
  <c r="BC125" i="2"/>
  <c r="BF125" i="2"/>
  <c r="BQ125" i="2"/>
  <c r="BU125" i="2"/>
  <c r="AB126" i="2"/>
  <c r="BT126" i="2"/>
  <c r="AW128" i="2"/>
  <c r="CC128" i="2"/>
  <c r="CD128" i="2" s="1"/>
  <c r="AB129" i="2"/>
  <c r="BT129" i="2"/>
  <c r="V133" i="2"/>
  <c r="AA133" i="2"/>
  <c r="AH133" i="2"/>
  <c r="AL133" i="2"/>
  <c r="AV133" i="2"/>
  <c r="AZ133" i="2"/>
  <c r="BJ133" i="2"/>
  <c r="BL133" i="2"/>
  <c r="BV133" i="2"/>
  <c r="BZ133" i="2"/>
  <c r="AW134" i="2"/>
  <c r="CC134" i="2"/>
  <c r="CD134" i="2" s="1"/>
  <c r="Z135" i="2"/>
  <c r="BF135" i="2"/>
  <c r="U137" i="2"/>
  <c r="Z137" i="2"/>
  <c r="AI137" i="2"/>
  <c r="BA137" i="2"/>
  <c r="BC137" i="2"/>
  <c r="BF137" i="2"/>
  <c r="BQ137" i="2"/>
  <c r="BU137" i="2"/>
  <c r="Z138" i="2"/>
  <c r="BF138" i="2"/>
  <c r="Z142" i="2"/>
  <c r="BF142" i="2"/>
  <c r="AA143" i="2"/>
  <c r="V144" i="2"/>
  <c r="AA144" i="2"/>
  <c r="AH144" i="2"/>
  <c r="AL144" i="2"/>
  <c r="AV144" i="2"/>
  <c r="AZ144" i="2"/>
  <c r="BJ144" i="2"/>
  <c r="BL144" i="2"/>
  <c r="BV144" i="2"/>
  <c r="BZ144" i="2"/>
  <c r="U146" i="2"/>
  <c r="AK146" i="2"/>
  <c r="BA146" i="2"/>
  <c r="BE146" i="2"/>
  <c r="BO146" i="2"/>
  <c r="BQ146" i="2"/>
  <c r="BT146" i="2"/>
  <c r="V147" i="2"/>
  <c r="AA147" i="2"/>
  <c r="AH147" i="2"/>
  <c r="AL147" i="2"/>
  <c r="AV147" i="2"/>
  <c r="AZ147" i="2"/>
  <c r="BJ147" i="2"/>
  <c r="BL147" i="2"/>
  <c r="BV147" i="2"/>
  <c r="BZ147" i="2"/>
  <c r="AB151" i="2"/>
  <c r="BP151" i="2"/>
  <c r="U153" i="2"/>
  <c r="AB153" i="2"/>
  <c r="AK153" i="2"/>
  <c r="BA153" i="2"/>
  <c r="BP153" i="2"/>
  <c r="BS153" i="2"/>
  <c r="BU153" i="2"/>
  <c r="V155" i="2"/>
  <c r="Y155" i="2"/>
  <c r="AH155" i="2"/>
  <c r="AL155" i="2"/>
  <c r="AT155" i="2"/>
  <c r="AW155" i="2"/>
  <c r="AZ155" i="2"/>
  <c r="BI155" i="2"/>
  <c r="BV155" i="2"/>
  <c r="BY155" i="2"/>
  <c r="CB155" i="2"/>
  <c r="AJ156" i="2"/>
  <c r="AM156" i="2"/>
  <c r="AU156" i="2"/>
  <c r="BI156" i="2"/>
  <c r="AO160" i="2"/>
  <c r="AU160" i="2"/>
  <c r="AW160" i="2"/>
  <c r="BW160" i="2"/>
  <c r="Z161" i="2"/>
  <c r="AP161" i="2"/>
  <c r="BA161" i="2"/>
  <c r="U162" i="2"/>
  <c r="AC162" i="2"/>
  <c r="AH162" i="2"/>
  <c r="AK162" i="2"/>
  <c r="AO162" i="2"/>
  <c r="AT162" i="2"/>
  <c r="AY162" i="2"/>
  <c r="BB162" i="2"/>
  <c r="BE162" i="2"/>
  <c r="BG162" i="2"/>
  <c r="BJ162" i="2"/>
  <c r="BN162" i="2"/>
  <c r="BZ162" i="2"/>
  <c r="CE162" i="2"/>
  <c r="AG162" i="2" s="1"/>
  <c r="V164" i="2"/>
  <c r="AI164" i="2"/>
  <c r="AL164" i="2"/>
  <c r="AP164" i="2"/>
  <c r="BH164" i="2"/>
  <c r="BK164" i="2"/>
  <c r="BN164" i="2"/>
  <c r="BP164" i="2"/>
  <c r="CB164" i="2"/>
  <c r="Z165" i="2"/>
  <c r="AH165" i="2"/>
  <c r="AK165" i="2"/>
  <c r="AO165" i="2"/>
  <c r="BA165" i="2"/>
  <c r="BC165" i="2"/>
  <c r="BF165" i="2"/>
  <c r="BI165" i="2"/>
  <c r="BQ165" i="2"/>
  <c r="U169" i="2"/>
  <c r="AC169" i="2"/>
  <c r="AH169" i="2"/>
  <c r="AL169" i="2"/>
  <c r="AQ169" i="2"/>
  <c r="AW169" i="2"/>
  <c r="BA169" i="2"/>
  <c r="BC169" i="2"/>
  <c r="BF169" i="2"/>
  <c r="BI169" i="2"/>
  <c r="BN169" i="2"/>
  <c r="BW169" i="2"/>
  <c r="CA169" i="2"/>
  <c r="V170" i="2"/>
  <c r="AI170" i="2"/>
  <c r="AN170" i="2"/>
  <c r="BC170" i="2"/>
  <c r="BJ170" i="2"/>
  <c r="BL170" i="2"/>
  <c r="BO170" i="2"/>
  <c r="T171" i="2"/>
  <c r="Y171" i="2"/>
  <c r="AK171" i="2"/>
  <c r="AO171" i="2"/>
  <c r="AW171" i="2"/>
  <c r="BH171" i="2"/>
  <c r="BK171" i="2"/>
  <c r="BO171" i="2"/>
  <c r="BQ171" i="2"/>
  <c r="BT171" i="2"/>
  <c r="BX171" i="2"/>
  <c r="CC171" i="2"/>
  <c r="AE171" i="2" s="1"/>
  <c r="AG173" i="2"/>
  <c r="U173" i="2"/>
  <c r="Y173" i="2"/>
  <c r="AC173" i="2"/>
  <c r="AF173" i="2"/>
  <c r="AK173" i="2"/>
  <c r="AN173" i="2"/>
  <c r="AT173" i="2"/>
  <c r="AW173" i="2"/>
  <c r="AZ173" i="2"/>
  <c r="BD173" i="2"/>
  <c r="BP173" i="2"/>
  <c r="BT173" i="2"/>
  <c r="BV173" i="2"/>
  <c r="BY173" i="2"/>
  <c r="CB173" i="2"/>
  <c r="CD173" i="2"/>
  <c r="U174" i="2"/>
  <c r="AB174" i="2"/>
  <c r="AK174" i="2"/>
  <c r="AQ174" i="2"/>
  <c r="BA174" i="2"/>
  <c r="BP174" i="2"/>
  <c r="BS174" i="2"/>
  <c r="BU174" i="2"/>
  <c r="CB174" i="2"/>
  <c r="W178" i="2"/>
  <c r="AI178" i="2"/>
  <c r="AN178" i="2"/>
  <c r="BC178" i="2"/>
  <c r="BG178" i="2"/>
  <c r="BO178" i="2"/>
  <c r="BQ178" i="2"/>
  <c r="BT178" i="2"/>
  <c r="V179" i="2"/>
  <c r="Y179" i="2"/>
  <c r="AD179" i="2"/>
  <c r="AH179" i="2"/>
  <c r="AL179" i="2"/>
  <c r="AT179" i="2"/>
  <c r="AW179" i="2"/>
  <c r="AZ179" i="2"/>
  <c r="BI179" i="2"/>
  <c r="BP179" i="2"/>
  <c r="BV179" i="2"/>
  <c r="BY179" i="2"/>
  <c r="CB179" i="2"/>
  <c r="Z180" i="2"/>
  <c r="AK180" i="2"/>
  <c r="AP180" i="2"/>
  <c r="BB180" i="2"/>
  <c r="BE180" i="2"/>
  <c r="BG180" i="2"/>
  <c r="BQ180" i="2"/>
  <c r="BU180" i="2"/>
  <c r="V182" i="2"/>
  <c r="AH182" i="2"/>
  <c r="AL182" i="2"/>
  <c r="AQ182" i="2"/>
  <c r="AV182" i="2"/>
  <c r="BH182" i="2"/>
  <c r="BK182" i="2"/>
  <c r="BN182" i="2"/>
  <c r="BW182" i="2"/>
  <c r="Z183" i="2"/>
  <c r="AK183" i="2"/>
  <c r="AP183" i="2"/>
  <c r="BB183" i="2"/>
  <c r="BE183" i="2"/>
  <c r="BG183" i="2"/>
  <c r="BR183" i="2"/>
  <c r="Z187" i="2"/>
  <c r="BB187" i="2"/>
  <c r="BE187" i="2"/>
  <c r="BG187" i="2"/>
  <c r="BO187" i="2"/>
  <c r="BU187" i="2"/>
  <c r="T188" i="2"/>
  <c r="AA188" i="2"/>
  <c r="AJ188" i="2"/>
  <c r="AX188" i="2"/>
  <c r="BH188" i="2"/>
  <c r="BK188" i="2"/>
  <c r="BN188" i="2"/>
  <c r="BV188" i="2"/>
  <c r="CB188" i="2"/>
  <c r="U189" i="2"/>
  <c r="AA189" i="2"/>
  <c r="AI189" i="2"/>
  <c r="AO189" i="2"/>
  <c r="BC189" i="2"/>
  <c r="BG189" i="2"/>
  <c r="BO189" i="2"/>
  <c r="BQ189" i="2"/>
  <c r="BT189" i="2"/>
  <c r="T191" i="2"/>
  <c r="X191" i="2"/>
  <c r="AC191" i="2"/>
  <c r="AJ191" i="2"/>
  <c r="AT191" i="2"/>
  <c r="AW191" i="2"/>
  <c r="AZ191" i="2"/>
  <c r="BJ191" i="2"/>
  <c r="BN191" i="2"/>
  <c r="BV191" i="2"/>
  <c r="BY191" i="2"/>
  <c r="CB191" i="2"/>
  <c r="U192" i="2"/>
  <c r="AA192" i="2"/>
  <c r="AI192" i="2"/>
  <c r="AO192" i="2"/>
  <c r="BC192" i="2"/>
  <c r="BG192" i="2"/>
  <c r="BO192" i="2"/>
  <c r="BQ192" i="2"/>
  <c r="BT192" i="2"/>
  <c r="W196" i="2"/>
  <c r="AB196" i="2"/>
  <c r="AI196" i="2"/>
  <c r="AM196" i="2"/>
  <c r="BA196" i="2"/>
  <c r="BE196" i="2"/>
  <c r="BK196" i="2"/>
  <c r="BP196" i="2"/>
  <c r="BS196" i="2"/>
  <c r="BU196" i="2"/>
  <c r="V197" i="2"/>
  <c r="Y197" i="2"/>
  <c r="AH197" i="2"/>
  <c r="AL197" i="2"/>
  <c r="AV197" i="2"/>
  <c r="AX197" i="2"/>
  <c r="BJ197" i="2"/>
  <c r="BN197" i="2"/>
  <c r="BX197" i="2"/>
  <c r="BZ197" i="2"/>
  <c r="CC197" i="2"/>
  <c r="AG197" i="2" s="1"/>
  <c r="W198" i="2"/>
  <c r="Z198" i="2"/>
  <c r="AK198" i="2"/>
  <c r="AQ198" i="2"/>
  <c r="BA198" i="2"/>
  <c r="BC198" i="2"/>
  <c r="BF198" i="2"/>
  <c r="BO198" i="2"/>
  <c r="BS198" i="2"/>
  <c r="BY198" i="2"/>
  <c r="T200" i="2"/>
  <c r="X200" i="2"/>
  <c r="AH200" i="2"/>
  <c r="AL200" i="2"/>
  <c r="AT200" i="2"/>
  <c r="AX200" i="2"/>
  <c r="BH200" i="2"/>
  <c r="BK200" i="2"/>
  <c r="BN200" i="2"/>
  <c r="BV200" i="2"/>
  <c r="BZ200" i="2"/>
  <c r="W201" i="2"/>
  <c r="AK201" i="2"/>
  <c r="BB201" i="2"/>
  <c r="BE201" i="2"/>
  <c r="BG201" i="2"/>
  <c r="BQ201" i="2"/>
  <c r="BU201" i="2"/>
  <c r="W205" i="2"/>
  <c r="Z205" i="2"/>
  <c r="AI205" i="2"/>
  <c r="AM205" i="2"/>
  <c r="AU205" i="2"/>
  <c r="BA205" i="2"/>
  <c r="BC205" i="2"/>
  <c r="BF205" i="2"/>
  <c r="BQ205" i="2"/>
  <c r="BU205" i="2"/>
  <c r="CA205" i="2"/>
  <c r="V206" i="2"/>
  <c r="AA206" i="2"/>
  <c r="AJ206" i="2"/>
  <c r="AP206" i="2"/>
  <c r="AV206" i="2"/>
  <c r="AZ206" i="2"/>
  <c r="BJ206" i="2"/>
  <c r="BL206" i="2"/>
  <c r="BX206" i="2"/>
  <c r="CB206" i="2"/>
  <c r="U207" i="2"/>
  <c r="AA207" i="2"/>
  <c r="AI207" i="2"/>
  <c r="AO207" i="2"/>
  <c r="BC207" i="2"/>
  <c r="BG207" i="2"/>
  <c r="BO207" i="2"/>
  <c r="BQ207" i="2"/>
  <c r="BT207" i="2"/>
  <c r="T209" i="2"/>
  <c r="X209" i="2"/>
  <c r="AC209" i="2"/>
  <c r="AJ209" i="2"/>
  <c r="AT209" i="2"/>
  <c r="AW209" i="2"/>
  <c r="AZ209" i="2"/>
  <c r="BJ209" i="2"/>
  <c r="BN209" i="2"/>
  <c r="BV209" i="2"/>
  <c r="BY209" i="2"/>
  <c r="CB209" i="2"/>
  <c r="U210" i="2"/>
  <c r="AA210" i="2"/>
  <c r="AI210" i="2"/>
  <c r="AO210" i="2"/>
  <c r="BC210" i="2"/>
  <c r="BG210" i="2"/>
  <c r="BO210" i="2"/>
  <c r="BQ210" i="2"/>
  <c r="BT210" i="2"/>
  <c r="W214" i="2"/>
  <c r="AB214" i="2"/>
  <c r="AI214" i="2"/>
  <c r="AM214" i="2"/>
  <c r="BA214" i="2"/>
  <c r="BE214" i="2"/>
  <c r="BK214" i="2"/>
  <c r="BP214" i="2"/>
  <c r="BS214" i="2"/>
  <c r="BU214" i="2"/>
  <c r="V215" i="2"/>
  <c r="Y215" i="2"/>
  <c r="AH215" i="2"/>
  <c r="AL215" i="2"/>
  <c r="AV215" i="2"/>
  <c r="AX215" i="2"/>
  <c r="BJ215" i="2"/>
  <c r="BN215" i="2"/>
  <c r="BX215" i="2"/>
  <c r="BZ215" i="2"/>
  <c r="CC215" i="2"/>
  <c r="AG215" i="2" s="1"/>
  <c r="W216" i="2"/>
  <c r="Z216" i="2"/>
  <c r="AK216" i="2"/>
  <c r="AQ216" i="2"/>
  <c r="BA216" i="2"/>
  <c r="BC216" i="2"/>
  <c r="BF216" i="2"/>
  <c r="BO216" i="2"/>
  <c r="BS216" i="2"/>
  <c r="BY216" i="2"/>
  <c r="T218" i="2"/>
  <c r="X218" i="2"/>
  <c r="AH218" i="2"/>
  <c r="AL218" i="2"/>
  <c r="AT218" i="2"/>
  <c r="AX218" i="2"/>
  <c r="BH218" i="2"/>
  <c r="BK218" i="2"/>
  <c r="BN218" i="2"/>
  <c r="BV218" i="2"/>
  <c r="BZ218" i="2"/>
  <c r="W219" i="2"/>
  <c r="AK219" i="2"/>
  <c r="BB219" i="2"/>
  <c r="BE219" i="2"/>
  <c r="BG219" i="2"/>
  <c r="BQ219" i="2"/>
  <c r="BU219" i="2"/>
  <c r="W223" i="2"/>
  <c r="Z223" i="2"/>
  <c r="AC223" i="2"/>
  <c r="AK223" i="2"/>
  <c r="AQ223" i="2"/>
  <c r="AY223" i="2"/>
  <c r="BB223" i="2"/>
  <c r="BE223" i="2"/>
  <c r="BG223" i="2"/>
  <c r="BO223" i="2"/>
  <c r="BS223" i="2"/>
  <c r="CE223" i="2"/>
  <c r="T224" i="2"/>
  <c r="X224" i="2"/>
  <c r="AH224" i="2"/>
  <c r="AL224" i="2"/>
  <c r="AT224" i="2"/>
  <c r="AX224" i="2"/>
  <c r="BH224" i="2"/>
  <c r="BK224" i="2"/>
  <c r="BN224" i="2"/>
  <c r="BV224" i="2"/>
  <c r="BZ224" i="2"/>
  <c r="W225" i="2"/>
  <c r="AB225" i="2"/>
  <c r="AK225" i="2"/>
  <c r="BA225" i="2"/>
  <c r="BE225" i="2"/>
  <c r="BP225" i="2"/>
  <c r="BS225" i="2"/>
  <c r="BU225" i="2"/>
  <c r="V227" i="2"/>
  <c r="Y227" i="2"/>
  <c r="AH227" i="2"/>
  <c r="AL227" i="2"/>
  <c r="AV227" i="2"/>
  <c r="AX227" i="2"/>
  <c r="BH227" i="2"/>
  <c r="BL227" i="2"/>
  <c r="BX227" i="2"/>
  <c r="BZ227" i="2"/>
  <c r="CC227" i="2"/>
  <c r="AG227" i="2" s="1"/>
  <c r="W228" i="2"/>
  <c r="AB228" i="2"/>
  <c r="AK228" i="2"/>
  <c r="BA228" i="2"/>
  <c r="BE228" i="2"/>
  <c r="BP228" i="2"/>
  <c r="BS228" i="2"/>
  <c r="BU228" i="2"/>
  <c r="AB230" i="2"/>
  <c r="U232" i="2"/>
  <c r="Y232" i="2"/>
  <c r="AI232" i="2"/>
  <c r="AM232" i="2"/>
  <c r="AU232" i="2"/>
  <c r="BA232" i="2"/>
  <c r="BE232" i="2"/>
  <c r="BK232" i="2"/>
  <c r="BP232" i="2"/>
  <c r="BS232" i="2"/>
  <c r="BU232" i="2"/>
  <c r="CA232" i="2"/>
  <c r="AG233" i="2"/>
  <c r="V233" i="2"/>
  <c r="Y233" i="2"/>
  <c r="AH233" i="2"/>
  <c r="AL233" i="2"/>
  <c r="AV233" i="2"/>
  <c r="AX233" i="2"/>
  <c r="BJ233" i="2"/>
  <c r="BN233" i="2"/>
  <c r="BX233" i="2"/>
  <c r="BZ233" i="2"/>
  <c r="CC233" i="2"/>
  <c r="W234" i="2"/>
  <c r="Z234" i="2"/>
  <c r="AC234" i="2"/>
  <c r="AI234" i="2"/>
  <c r="AM234" i="2"/>
  <c r="BA234" i="2"/>
  <c r="BC234" i="2"/>
  <c r="BF234" i="2"/>
  <c r="BO234" i="2"/>
  <c r="BS234" i="2"/>
  <c r="BY234" i="2"/>
  <c r="T236" i="2"/>
  <c r="X236" i="2"/>
  <c r="AH236" i="2"/>
  <c r="AL236" i="2"/>
  <c r="AT236" i="2"/>
  <c r="AX236" i="2"/>
  <c r="BH236" i="2"/>
  <c r="BK236" i="2"/>
  <c r="BN236" i="2"/>
  <c r="BV236" i="2"/>
  <c r="BZ236" i="2"/>
  <c r="W237" i="2"/>
  <c r="AK237" i="2"/>
  <c r="BB237" i="2"/>
  <c r="BE237" i="2"/>
  <c r="BG237" i="2"/>
  <c r="BQ237" i="2"/>
  <c r="BU237" i="2"/>
  <c r="U241" i="2"/>
  <c r="Y241" i="2"/>
  <c r="AC241" i="2"/>
  <c r="BB241" i="2"/>
  <c r="BE241" i="2"/>
  <c r="AI241" i="2" s="1"/>
  <c r="BO241" i="2"/>
  <c r="BS241" i="2"/>
  <c r="BY241" i="2"/>
  <c r="T242" i="2"/>
  <c r="X242" i="2"/>
  <c r="AA242" i="2"/>
  <c r="AT242" i="2"/>
  <c r="AX242" i="2" s="1"/>
  <c r="AH242" i="2" s="1"/>
  <c r="BF242" i="2"/>
  <c r="BJ242" i="2"/>
  <c r="BL242" i="2" s="1"/>
  <c r="AJ242" i="2" s="1"/>
  <c r="BX242" i="2"/>
  <c r="CB242" i="2"/>
  <c r="U243" i="2"/>
  <c r="AA243" i="2"/>
  <c r="AK243" i="2"/>
  <c r="BC243" i="2"/>
  <c r="BE243" i="2" s="1"/>
  <c r="AI243" i="2" s="1"/>
  <c r="BO243" i="2"/>
  <c r="BQ243" i="2"/>
  <c r="BT243" i="2"/>
  <c r="CA243" i="2"/>
  <c r="V245" i="2"/>
  <c r="Y245" i="2"/>
  <c r="AC245" i="2"/>
  <c r="AT245" i="2"/>
  <c r="AX245" i="2" s="1"/>
  <c r="AH245" i="2" s="1"/>
  <c r="BH245" i="2"/>
  <c r="BL245" i="2"/>
  <c r="AJ245" i="2" s="1"/>
  <c r="BT245" i="2"/>
  <c r="BX245" i="2"/>
  <c r="BZ245" i="2"/>
  <c r="W246" i="2"/>
  <c r="AB246" i="2"/>
  <c r="AK246" i="2"/>
  <c r="BC246" i="2"/>
  <c r="BE246" i="2" s="1"/>
  <c r="BK246" i="2"/>
  <c r="BN246" i="2" s="1"/>
  <c r="AO246" i="2" s="1"/>
  <c r="BP246" i="2"/>
  <c r="BS246" i="2"/>
  <c r="BU246" i="2"/>
  <c r="AB248" i="2"/>
  <c r="U250" i="2"/>
  <c r="AA250" i="2"/>
  <c r="AI250" i="2"/>
  <c r="AQ250" i="2"/>
  <c r="BA250" i="2"/>
  <c r="BE250" i="2"/>
  <c r="BK250" i="2"/>
  <c r="BP250" i="2"/>
  <c r="BS250" i="2"/>
  <c r="BU250" i="2"/>
  <c r="CE250" i="2"/>
  <c r="T251" i="2"/>
  <c r="X251" i="2"/>
  <c r="AB251" i="2"/>
  <c r="AJ251" i="2"/>
  <c r="AT251" i="2"/>
  <c r="AW251" i="2"/>
  <c r="AZ251" i="2"/>
  <c r="BJ251" i="2"/>
  <c r="BN251" i="2"/>
  <c r="BT251" i="2"/>
  <c r="BX251" i="2"/>
  <c r="BZ251" i="2"/>
  <c r="CC251" i="2"/>
  <c r="W252" i="2"/>
  <c r="Z252" i="2"/>
  <c r="AK252" i="2"/>
  <c r="BA252" i="2"/>
  <c r="BC252" i="2"/>
  <c r="BF252" i="2"/>
  <c r="BO252" i="2"/>
  <c r="BS252" i="2"/>
  <c r="BY252" i="2"/>
  <c r="T254" i="2"/>
  <c r="X254" i="2"/>
  <c r="AA254" i="2"/>
  <c r="AJ254" i="2"/>
  <c r="AT254" i="2"/>
  <c r="AX254" i="2"/>
  <c r="BB254" i="2"/>
  <c r="BH254" i="2"/>
  <c r="BK254" i="2"/>
  <c r="BN254" i="2"/>
  <c r="BX254" i="2"/>
  <c r="CB254" i="2"/>
  <c r="U255" i="2"/>
  <c r="Y255" i="2"/>
  <c r="AC255" i="2"/>
  <c r="AK255" i="2"/>
  <c r="BA255" i="2"/>
  <c r="BC255" i="2"/>
  <c r="BF255" i="2"/>
  <c r="BO255" i="2"/>
  <c r="BS255" i="2"/>
  <c r="BY255" i="2"/>
  <c r="W259" i="2"/>
  <c r="Z259" i="2"/>
  <c r="AI259" i="2"/>
  <c r="AW259" i="2"/>
  <c r="BB259" i="2"/>
  <c r="BE259" i="2"/>
  <c r="BG259" i="2"/>
  <c r="BQ259" i="2"/>
  <c r="BU259" i="2"/>
  <c r="CC259" i="2"/>
  <c r="AE259" i="2" s="1"/>
  <c r="T260" i="2"/>
  <c r="X260" i="2"/>
  <c r="AA260" i="2"/>
  <c r="AJ260" i="2"/>
  <c r="AT260" i="2"/>
  <c r="AX260" i="2"/>
  <c r="BB260" i="2"/>
  <c r="BH260" i="2"/>
  <c r="BK260" i="2"/>
  <c r="BN260" i="2"/>
  <c r="BX260" i="2"/>
  <c r="CB260" i="2"/>
  <c r="U261" i="2"/>
  <c r="AA261" i="2"/>
  <c r="AI261" i="2"/>
  <c r="BA261" i="2"/>
  <c r="BE261" i="2"/>
  <c r="BK261" i="2"/>
  <c r="BP261" i="2"/>
  <c r="BS261" i="2"/>
  <c r="BU261" i="2"/>
  <c r="V263" i="2"/>
  <c r="Y263" i="2"/>
  <c r="AC263" i="2"/>
  <c r="AH263" i="2"/>
  <c r="AL263" i="2"/>
  <c r="AV263" i="2"/>
  <c r="AX263" i="2"/>
  <c r="BH263" i="2"/>
  <c r="BL263" i="2"/>
  <c r="BP263" i="2"/>
  <c r="BV263" i="2"/>
  <c r="BY263" i="2"/>
  <c r="CB263" i="2"/>
  <c r="CD263" i="2"/>
  <c r="U264" i="2"/>
  <c r="AA264" i="2"/>
  <c r="AI264" i="2"/>
  <c r="BA264" i="2"/>
  <c r="BE264" i="2"/>
  <c r="BK264" i="2"/>
  <c r="BP264" i="2"/>
  <c r="BS264" i="2"/>
  <c r="BU264" i="2"/>
  <c r="AB266" i="2"/>
  <c r="U268" i="2"/>
  <c r="AA268" i="2"/>
  <c r="AI268" i="2"/>
  <c r="BA268" i="2"/>
  <c r="BE268" i="2"/>
  <c r="BK268" i="2"/>
  <c r="BP268" i="2"/>
  <c r="BS268" i="2"/>
  <c r="BU268" i="2"/>
  <c r="T269" i="2"/>
  <c r="X269" i="2"/>
  <c r="AB269" i="2"/>
  <c r="AJ269" i="2"/>
  <c r="AT269" i="2"/>
  <c r="AW269" i="2"/>
  <c r="AZ269" i="2"/>
  <c r="BJ269" i="2"/>
  <c r="BN269" i="2"/>
  <c r="BT269" i="2"/>
  <c r="BX269" i="2"/>
  <c r="BZ269" i="2"/>
  <c r="CC269" i="2"/>
  <c r="W270" i="2"/>
  <c r="Z270" i="2"/>
  <c r="AI270" i="2"/>
  <c r="AW270" i="2"/>
  <c r="BB270" i="2"/>
  <c r="BE270" i="2"/>
  <c r="BG270" i="2"/>
  <c r="BQ270" i="2"/>
  <c r="BU270" i="2"/>
  <c r="CC270" i="2"/>
  <c r="AE270" i="2" s="1"/>
  <c r="V272" i="2"/>
  <c r="Z272" i="2"/>
  <c r="AH272" i="2"/>
  <c r="AL272" i="2"/>
  <c r="AV272" i="2"/>
  <c r="AZ272" i="2"/>
  <c r="BF272" i="2"/>
  <c r="BJ272" i="2"/>
  <c r="BL272" i="2"/>
  <c r="BV272" i="2"/>
  <c r="BZ272" i="2"/>
  <c r="W273" i="2"/>
  <c r="Z273" i="2"/>
  <c r="AI273" i="2"/>
  <c r="AW273" i="2"/>
  <c r="BB273" i="2"/>
  <c r="BE273" i="2"/>
  <c r="BG273" i="2"/>
  <c r="BQ273" i="2"/>
  <c r="BU273" i="2"/>
  <c r="CC273" i="2"/>
  <c r="AE273" i="2" s="1"/>
  <c r="AB275" i="2"/>
  <c r="U277" i="2"/>
  <c r="Y277" i="2"/>
  <c r="AC277" i="2"/>
  <c r="AK277" i="2"/>
  <c r="BA277" i="2"/>
  <c r="BC277" i="2"/>
  <c r="BF277" i="2"/>
  <c r="BO277" i="2"/>
  <c r="BS277" i="2"/>
  <c r="BY277" i="2"/>
  <c r="V278" i="2"/>
  <c r="Z278" i="2"/>
  <c r="AH278" i="2"/>
  <c r="AL278" i="2"/>
  <c r="AV278" i="2"/>
  <c r="AZ278" i="2"/>
  <c r="BF278" i="2"/>
  <c r="BJ278" i="2"/>
  <c r="BL278" i="2"/>
  <c r="BV278" i="2"/>
  <c r="BZ278" i="2"/>
  <c r="W279" i="2"/>
  <c r="AB279" i="2"/>
  <c r="AK279" i="2"/>
  <c r="BC279" i="2"/>
  <c r="BG279" i="2"/>
  <c r="BO279" i="2"/>
  <c r="BQ279" i="2"/>
  <c r="BT279" i="2"/>
  <c r="T281" i="2"/>
  <c r="X281" i="2"/>
  <c r="AB281" i="2"/>
  <c r="AJ281" i="2"/>
  <c r="AT281" i="2"/>
  <c r="AW281" i="2"/>
  <c r="AZ281" i="2"/>
  <c r="BJ281" i="2"/>
  <c r="BN281" i="2"/>
  <c r="BT281" i="2"/>
  <c r="BX281" i="2"/>
  <c r="BZ281" i="2"/>
  <c r="CC281" i="2"/>
  <c r="AF281" i="2" s="1"/>
  <c r="W282" i="2"/>
  <c r="AB282" i="2"/>
  <c r="AK282" i="2"/>
  <c r="BC282" i="2"/>
  <c r="BG282" i="2"/>
  <c r="BO282" i="2"/>
  <c r="BQ282" i="2"/>
  <c r="BT282" i="2"/>
  <c r="W286" i="2"/>
  <c r="AB286" i="2"/>
  <c r="AK286" i="2"/>
  <c r="BC286" i="2"/>
  <c r="BG286" i="2"/>
  <c r="BO286" i="2"/>
  <c r="BQ286" i="2"/>
  <c r="BT286" i="2"/>
  <c r="V287" i="2"/>
  <c r="Y287" i="2"/>
  <c r="AC287" i="2"/>
  <c r="AH287" i="2"/>
  <c r="AL287" i="2"/>
  <c r="AV287" i="2"/>
  <c r="AX287" i="2"/>
  <c r="BH287" i="2"/>
  <c r="BL287" i="2"/>
  <c r="BP287" i="2"/>
  <c r="BV287" i="2"/>
  <c r="BY287" i="2"/>
  <c r="CB287" i="2"/>
  <c r="CD287" i="2"/>
  <c r="U288" i="2"/>
  <c r="Y288" i="2"/>
  <c r="AC288" i="2"/>
  <c r="AK288" i="2"/>
  <c r="BA288" i="2"/>
  <c r="BC288" i="2"/>
  <c r="BF288" i="2"/>
  <c r="BO288" i="2"/>
  <c r="BS288" i="2"/>
  <c r="BY288" i="2"/>
  <c r="BD290" i="2"/>
  <c r="BF290" i="2"/>
  <c r="T290" i="2"/>
  <c r="X290" i="2"/>
  <c r="AA290" i="2"/>
  <c r="AJ290" i="2"/>
  <c r="BH290" i="2"/>
  <c r="AK291" i="2"/>
  <c r="AK8" i="5"/>
  <c r="AW17" i="5"/>
  <c r="AZ17" i="5" s="1"/>
  <c r="AM17" i="5" s="1"/>
  <c r="AT17" i="5"/>
  <c r="AX17" i="5" s="1"/>
  <c r="AH17" i="5" s="1"/>
  <c r="T17" i="5"/>
  <c r="BM17" i="5"/>
  <c r="BJ17" i="5"/>
  <c r="BL17" i="5" s="1"/>
  <c r="AJ17" i="5" s="1"/>
  <c r="CA17" i="5"/>
  <c r="BZ17" i="5"/>
  <c r="BX17" i="5"/>
  <c r="X17" i="5"/>
  <c r="Y17" i="5"/>
  <c r="AV17" i="5"/>
  <c r="BH17" i="5"/>
  <c r="BY17" i="5"/>
  <c r="BD18" i="5"/>
  <c r="BG18" i="5" s="1"/>
  <c r="AN18" i="5" s="1"/>
  <c r="BE18" i="5"/>
  <c r="AI18" i="5" s="1"/>
  <c r="BB18" i="5"/>
  <c r="Z18" i="5"/>
  <c r="BR18" i="5"/>
  <c r="BQ18" i="5"/>
  <c r="W18" i="5"/>
  <c r="U18" i="5"/>
  <c r="BA18" i="5"/>
  <c r="BF18" i="5"/>
  <c r="BD20" i="5"/>
  <c r="BF20" i="5"/>
  <c r="Z20" i="5"/>
  <c r="BB20" i="5"/>
  <c r="BD21" i="5"/>
  <c r="BG21" i="5"/>
  <c r="BE21" i="5"/>
  <c r="BB21" i="5"/>
  <c r="AI21" i="5"/>
  <c r="Z21" i="5"/>
  <c r="BR21" i="5"/>
  <c r="BU21" i="5"/>
  <c r="BQ21" i="5"/>
  <c r="W21" i="5"/>
  <c r="U21" i="5"/>
  <c r="BA21" i="5"/>
  <c r="BF21" i="5"/>
  <c r="BS21" i="5"/>
  <c r="BD27" i="5"/>
  <c r="BG27" i="5" s="1"/>
  <c r="AN27" i="5" s="1"/>
  <c r="BC27" i="5"/>
  <c r="BR27" i="5"/>
  <c r="BT27" i="5"/>
  <c r="BQ27" i="5"/>
  <c r="BO27" i="5"/>
  <c r="AK27" i="5"/>
  <c r="AB27" i="5"/>
  <c r="W27" i="5"/>
  <c r="U27" i="5"/>
  <c r="BE27" i="5"/>
  <c r="AI27" i="5" s="1"/>
  <c r="BP27" i="5"/>
  <c r="BU27" i="5"/>
  <c r="V29" i="5"/>
  <c r="AC29" i="5"/>
  <c r="AL29" i="5"/>
  <c r="BV29" i="5"/>
  <c r="BD38" i="5"/>
  <c r="BG38" i="5"/>
  <c r="BC38" i="5"/>
  <c r="BR38" i="5"/>
  <c r="BT38" i="5"/>
  <c r="BQ38" i="5"/>
  <c r="BO38" i="5"/>
  <c r="AK38" i="5"/>
  <c r="AB38" i="5"/>
  <c r="W38" i="5"/>
  <c r="U38" i="5"/>
  <c r="AI38" i="5"/>
  <c r="BE38" i="5"/>
  <c r="BP38" i="5"/>
  <c r="BU38" i="5"/>
  <c r="V39" i="5"/>
  <c r="AH39" i="5"/>
  <c r="AB43" i="5"/>
  <c r="V44" i="5"/>
  <c r="BV44" i="5"/>
  <c r="V47" i="5"/>
  <c r="AL47" i="5"/>
  <c r="BH47" i="5"/>
  <c r="BK48" i="5"/>
  <c r="BJ48" i="5"/>
  <c r="AM162" i="2"/>
  <c r="AW162" i="2"/>
  <c r="BI162" i="2"/>
  <c r="AA164" i="2"/>
  <c r="AJ164" i="2"/>
  <c r="AQ164" i="2"/>
  <c r="BJ164" i="2"/>
  <c r="BL164" i="2"/>
  <c r="U165" i="2"/>
  <c r="AI165" i="2"/>
  <c r="BB165" i="2"/>
  <c r="BE165" i="2"/>
  <c r="BG165" i="2"/>
  <c r="AM169" i="2"/>
  <c r="AU169" i="2"/>
  <c r="AX169" i="2"/>
  <c r="BV169" i="2"/>
  <c r="AA170" i="2"/>
  <c r="AJ170" i="2"/>
  <c r="BH170" i="2"/>
  <c r="BK170" i="2"/>
  <c r="BN170" i="2"/>
  <c r="AJ171" i="2"/>
  <c r="AM171" i="2"/>
  <c r="AU171" i="2"/>
  <c r="BI171" i="2"/>
  <c r="Z173" i="2"/>
  <c r="AP173" i="2"/>
  <c r="BA173" i="2"/>
  <c r="BQ173" i="2"/>
  <c r="U178" i="2"/>
  <c r="AB178" i="2"/>
  <c r="AK178" i="2"/>
  <c r="BA178" i="2"/>
  <c r="BP178" i="2"/>
  <c r="BS178" i="2"/>
  <c r="BU178" i="2"/>
  <c r="U180" i="2"/>
  <c r="AI180" i="2"/>
  <c r="BA180" i="2"/>
  <c r="BC180" i="2"/>
  <c r="BF180" i="2"/>
  <c r="BO180" i="2"/>
  <c r="U183" i="2"/>
  <c r="AI183" i="2"/>
  <c r="BA183" i="2"/>
  <c r="BC183" i="2"/>
  <c r="BF183" i="2"/>
  <c r="BO183" i="2"/>
  <c r="BU183" i="2"/>
  <c r="U187" i="2"/>
  <c r="AI187" i="2"/>
  <c r="BA187" i="2"/>
  <c r="BC187" i="2"/>
  <c r="BF187" i="2"/>
  <c r="V188" i="2"/>
  <c r="AH188" i="2"/>
  <c r="AM188" i="2"/>
  <c r="AU188" i="2"/>
  <c r="BJ188" i="2"/>
  <c r="BL188" i="2"/>
  <c r="V191" i="2"/>
  <c r="Y191" i="2"/>
  <c r="AH191" i="2"/>
  <c r="AL191" i="2"/>
  <c r="AV191" i="2"/>
  <c r="AX191" i="2"/>
  <c r="BH191" i="2"/>
  <c r="BL191" i="2"/>
  <c r="BX191" i="2"/>
  <c r="BZ191" i="2"/>
  <c r="CC191" i="2"/>
  <c r="AG191" i="2" s="1"/>
  <c r="U196" i="2"/>
  <c r="AK196" i="2"/>
  <c r="BC196" i="2"/>
  <c r="BG196" i="2"/>
  <c r="BO196" i="2"/>
  <c r="BQ196" i="2"/>
  <c r="BT196" i="2"/>
  <c r="U198" i="2"/>
  <c r="AI198" i="2"/>
  <c r="BB198" i="2"/>
  <c r="BE198" i="2"/>
  <c r="BG198" i="2"/>
  <c r="BQ198" i="2"/>
  <c r="BU198" i="2"/>
  <c r="V200" i="2"/>
  <c r="AA200" i="2"/>
  <c r="AJ200" i="2"/>
  <c r="AV200" i="2"/>
  <c r="AZ200" i="2"/>
  <c r="BJ200" i="2"/>
  <c r="BL200" i="2"/>
  <c r="BX200" i="2"/>
  <c r="CB200" i="2"/>
  <c r="U201" i="2"/>
  <c r="Z201" i="2"/>
  <c r="AI201" i="2"/>
  <c r="BA201" i="2"/>
  <c r="BC201" i="2"/>
  <c r="BF201" i="2"/>
  <c r="BO201" i="2"/>
  <c r="BS201" i="2"/>
  <c r="U205" i="2"/>
  <c r="AK205" i="2"/>
  <c r="BB205" i="2"/>
  <c r="BE205" i="2"/>
  <c r="BG205" i="2"/>
  <c r="BO205" i="2"/>
  <c r="BS205" i="2"/>
  <c r="V209" i="2"/>
  <c r="Y209" i="2"/>
  <c r="AH209" i="2"/>
  <c r="AL209" i="2"/>
  <c r="AV209" i="2"/>
  <c r="AX209" i="2"/>
  <c r="BH209" i="2"/>
  <c r="BL209" i="2"/>
  <c r="BX209" i="2"/>
  <c r="BZ209" i="2"/>
  <c r="CC209" i="2"/>
  <c r="AG209" i="2" s="1"/>
  <c r="U214" i="2"/>
  <c r="AK214" i="2"/>
  <c r="BC214" i="2"/>
  <c r="BG214" i="2"/>
  <c r="BO214" i="2"/>
  <c r="BQ214" i="2"/>
  <c r="BT214" i="2"/>
  <c r="U216" i="2"/>
  <c r="AI216" i="2"/>
  <c r="BB216" i="2"/>
  <c r="BE216" i="2"/>
  <c r="BG216" i="2"/>
  <c r="BQ216" i="2"/>
  <c r="BU216" i="2"/>
  <c r="V218" i="2"/>
  <c r="AA218" i="2"/>
  <c r="AJ218" i="2"/>
  <c r="AV218" i="2"/>
  <c r="AZ218" i="2"/>
  <c r="BJ218" i="2"/>
  <c r="BL218" i="2"/>
  <c r="BX218" i="2"/>
  <c r="CB218" i="2"/>
  <c r="U219" i="2"/>
  <c r="Z219" i="2"/>
  <c r="AI219" i="2"/>
  <c r="BA219" i="2"/>
  <c r="BC219" i="2"/>
  <c r="BF219" i="2"/>
  <c r="BO219" i="2"/>
  <c r="BS219" i="2"/>
  <c r="U223" i="2"/>
  <c r="AI223" i="2"/>
  <c r="BA223" i="2"/>
  <c r="BC223" i="2"/>
  <c r="BF223" i="2"/>
  <c r="BQ223" i="2"/>
  <c r="BU223" i="2"/>
  <c r="V224" i="2"/>
  <c r="AA224" i="2"/>
  <c r="AJ224" i="2"/>
  <c r="AV224" i="2"/>
  <c r="AZ224" i="2"/>
  <c r="BJ224" i="2"/>
  <c r="BL224" i="2"/>
  <c r="BX224" i="2"/>
  <c r="CB224" i="2"/>
  <c r="U225" i="2"/>
  <c r="AI225" i="2"/>
  <c r="BC225" i="2"/>
  <c r="BG225" i="2"/>
  <c r="BO225" i="2"/>
  <c r="BQ225" i="2"/>
  <c r="BT225" i="2"/>
  <c r="U228" i="2"/>
  <c r="AI228" i="2"/>
  <c r="BC228" i="2"/>
  <c r="BG228" i="2"/>
  <c r="BO228" i="2"/>
  <c r="BQ228" i="2"/>
  <c r="BT228" i="2"/>
  <c r="AQ232" i="2"/>
  <c r="AY232" i="2"/>
  <c r="U234" i="2"/>
  <c r="AK234" i="2"/>
  <c r="BB234" i="2"/>
  <c r="BE234" i="2"/>
  <c r="BG234" i="2"/>
  <c r="BQ234" i="2"/>
  <c r="BU234" i="2"/>
  <c r="V236" i="2"/>
  <c r="AA236" i="2"/>
  <c r="AJ236" i="2"/>
  <c r="AV236" i="2"/>
  <c r="AZ236" i="2"/>
  <c r="BJ236" i="2"/>
  <c r="BL236" i="2"/>
  <c r="BX236" i="2"/>
  <c r="CB236" i="2"/>
  <c r="U237" i="2"/>
  <c r="Z237" i="2"/>
  <c r="AI237" i="2"/>
  <c r="BA237" i="2"/>
  <c r="BC237" i="2"/>
  <c r="BF237" i="2"/>
  <c r="BO237" i="2"/>
  <c r="BS237" i="2"/>
  <c r="V242" i="2"/>
  <c r="AL242" i="2"/>
  <c r="BH242" i="2"/>
  <c r="BK242" i="2"/>
  <c r="BN242" i="2" s="1"/>
  <c r="AO242" i="2" s="1"/>
  <c r="BV242" i="2"/>
  <c r="BZ242" i="2"/>
  <c r="BK243" i="2"/>
  <c r="AB245" i="2"/>
  <c r="BP245" i="2"/>
  <c r="U246" i="2"/>
  <c r="AI246" i="2"/>
  <c r="BA246" i="2"/>
  <c r="BG246" i="2"/>
  <c r="BO246" i="2"/>
  <c r="BQ246" i="2"/>
  <c r="BT246" i="2"/>
  <c r="AG251" i="2"/>
  <c r="V251" i="2"/>
  <c r="Y251" i="2"/>
  <c r="AC251" i="2"/>
  <c r="AH251" i="2"/>
  <c r="AL251" i="2"/>
  <c r="AV251" i="2"/>
  <c r="AX251" i="2"/>
  <c r="BH251" i="2"/>
  <c r="BL251" i="2"/>
  <c r="BV251" i="2"/>
  <c r="BY251" i="2"/>
  <c r="CB251" i="2"/>
  <c r="U252" i="2"/>
  <c r="AI252" i="2"/>
  <c r="BB252" i="2"/>
  <c r="BE252" i="2"/>
  <c r="BG252" i="2"/>
  <c r="BQ252" i="2"/>
  <c r="BU252" i="2"/>
  <c r="V254" i="2"/>
  <c r="AH254" i="2"/>
  <c r="AL254" i="2"/>
  <c r="AV254" i="2"/>
  <c r="AZ254" i="2"/>
  <c r="BJ254" i="2"/>
  <c r="BL254" i="2"/>
  <c r="BV254" i="2"/>
  <c r="BZ254" i="2"/>
  <c r="AW255" i="2"/>
  <c r="CC255" i="2"/>
  <c r="AE255" i="2" s="1"/>
  <c r="U259" i="2"/>
  <c r="AK259" i="2"/>
  <c r="BA259" i="2"/>
  <c r="BC259" i="2"/>
  <c r="BF259" i="2"/>
  <c r="BO259" i="2"/>
  <c r="BS259" i="2"/>
  <c r="V260" i="2"/>
  <c r="AH260" i="2"/>
  <c r="AL260" i="2"/>
  <c r="AV260" i="2"/>
  <c r="AZ260" i="2"/>
  <c r="BJ260" i="2"/>
  <c r="BL260" i="2"/>
  <c r="BV260" i="2"/>
  <c r="BZ260" i="2"/>
  <c r="AB263" i="2"/>
  <c r="BT263" i="2"/>
  <c r="V269" i="2"/>
  <c r="Y269" i="2"/>
  <c r="AC269" i="2"/>
  <c r="AH269" i="2"/>
  <c r="AL269" i="2"/>
  <c r="AV269" i="2"/>
  <c r="AX269" i="2"/>
  <c r="BH269" i="2"/>
  <c r="BL269" i="2"/>
  <c r="BV269" i="2"/>
  <c r="BY269" i="2"/>
  <c r="CB269" i="2"/>
  <c r="U270" i="2"/>
  <c r="AK270" i="2"/>
  <c r="BA270" i="2"/>
  <c r="BC270" i="2"/>
  <c r="BF270" i="2"/>
  <c r="BO270" i="2"/>
  <c r="BS270" i="2"/>
  <c r="BB272" i="2"/>
  <c r="U273" i="2"/>
  <c r="AK273" i="2"/>
  <c r="BA273" i="2"/>
  <c r="BC273" i="2"/>
  <c r="BF273" i="2"/>
  <c r="BO273" i="2"/>
  <c r="BS273" i="2"/>
  <c r="AW277" i="2"/>
  <c r="CC277" i="2"/>
  <c r="AE277" i="2" s="1"/>
  <c r="BB278" i="2"/>
  <c r="U279" i="2"/>
  <c r="AI279" i="2"/>
  <c r="BA279" i="2"/>
  <c r="BE279" i="2"/>
  <c r="BP279" i="2"/>
  <c r="BS279" i="2"/>
  <c r="BU279" i="2"/>
  <c r="V281" i="2"/>
  <c r="Y281" i="2"/>
  <c r="AC281" i="2"/>
  <c r="AH281" i="2"/>
  <c r="AL281" i="2"/>
  <c r="AV281" i="2"/>
  <c r="AX281" i="2"/>
  <c r="BH281" i="2"/>
  <c r="BL281" i="2"/>
  <c r="BV281" i="2"/>
  <c r="BY281" i="2"/>
  <c r="CB281" i="2"/>
  <c r="U282" i="2"/>
  <c r="AI282" i="2"/>
  <c r="BA282" i="2"/>
  <c r="BE282" i="2"/>
  <c r="BP282" i="2"/>
  <c r="BS282" i="2"/>
  <c r="BU282" i="2"/>
  <c r="U286" i="2"/>
  <c r="AI286" i="2"/>
  <c r="BA286" i="2"/>
  <c r="BE286" i="2"/>
  <c r="BP286" i="2"/>
  <c r="BS286" i="2"/>
  <c r="BU286" i="2"/>
  <c r="AB287" i="2"/>
  <c r="BT287" i="2"/>
  <c r="AW288" i="2"/>
  <c r="CC288" i="2"/>
  <c r="AE288" i="2" s="1"/>
  <c r="CE290" i="2"/>
  <c r="AZ290" i="2"/>
  <c r="AV290" i="2"/>
  <c r="BM290" i="2"/>
  <c r="BL290" i="2"/>
  <c r="BJ290" i="2"/>
  <c r="CA290" i="2"/>
  <c r="BZ290" i="2"/>
  <c r="BV290" i="2"/>
  <c r="AL290" i="2"/>
  <c r="V290" i="2"/>
  <c r="AH290" i="2"/>
  <c r="AT290" i="2"/>
  <c r="BK290" i="2"/>
  <c r="BX290" i="2"/>
  <c r="BD291" i="2"/>
  <c r="BG291" i="2"/>
  <c r="BE291" i="2"/>
  <c r="BB291" i="2"/>
  <c r="AI291" i="2"/>
  <c r="Z291" i="2"/>
  <c r="BR291" i="2"/>
  <c r="BU291" i="2"/>
  <c r="BQ291" i="2"/>
  <c r="W291" i="2"/>
  <c r="U291" i="2"/>
  <c r="BA291" i="2"/>
  <c r="BF291" i="2"/>
  <c r="BS291" i="2"/>
  <c r="BR7" i="5"/>
  <c r="BT7" i="5"/>
  <c r="AB7" i="5"/>
  <c r="BP7" i="5"/>
  <c r="BR8" i="5"/>
  <c r="BS8" i="5"/>
  <c r="BO8" i="5"/>
  <c r="W8" i="5"/>
  <c r="BQ8" i="5"/>
  <c r="BM16" i="5"/>
  <c r="BK16" i="5"/>
  <c r="AA16" i="5"/>
  <c r="Y25" i="5"/>
  <c r="CA25" i="5"/>
  <c r="BY25" i="5"/>
  <c r="AC25" i="5"/>
  <c r="AW25" i="5"/>
  <c r="BD26" i="5"/>
  <c r="BF26" i="5"/>
  <c r="Z26" i="5"/>
  <c r="BB26" i="5"/>
  <c r="CE29" i="5"/>
  <c r="AG29" i="5" s="1"/>
  <c r="CC29" i="5"/>
  <c r="AZ29" i="5"/>
  <c r="AW29" i="5"/>
  <c r="AT29" i="5"/>
  <c r="T29" i="5"/>
  <c r="BM29" i="5"/>
  <c r="BN29" i="5"/>
  <c r="BJ29" i="5"/>
  <c r="AJ29" i="5"/>
  <c r="CA29" i="5"/>
  <c r="BZ29" i="5"/>
  <c r="BX29" i="5"/>
  <c r="X29" i="5"/>
  <c r="Y29" i="5"/>
  <c r="AH29" i="5"/>
  <c r="AV29" i="5"/>
  <c r="BH29" i="5"/>
  <c r="BY29" i="5"/>
  <c r="BD30" i="5"/>
  <c r="BG30" i="5"/>
  <c r="BC30" i="5"/>
  <c r="BR30" i="5"/>
  <c r="BT30" i="5"/>
  <c r="BQ30" i="5"/>
  <c r="BO30" i="5"/>
  <c r="AK30" i="5"/>
  <c r="AB30" i="5"/>
  <c r="W30" i="5"/>
  <c r="U30" i="5"/>
  <c r="AI30" i="5"/>
  <c r="BE30" i="5"/>
  <c r="BP30" i="5"/>
  <c r="BU30" i="5"/>
  <c r="BR34" i="5"/>
  <c r="BP34" i="5"/>
  <c r="AB34" i="5"/>
  <c r="BT34" i="5"/>
  <c r="Y35" i="5"/>
  <c r="CA35" i="5"/>
  <c r="BY35" i="5"/>
  <c r="AC35" i="5"/>
  <c r="AW35" i="5"/>
  <c r="AZ35" i="5" s="1"/>
  <c r="AM35" i="5" s="1"/>
  <c r="BD36" i="5"/>
  <c r="BF36" i="5"/>
  <c r="Z36" i="5"/>
  <c r="BB36" i="5"/>
  <c r="CE39" i="5"/>
  <c r="AX39" i="5"/>
  <c r="AT39" i="5"/>
  <c r="T39" i="5"/>
  <c r="BM39" i="5"/>
  <c r="BN39" i="5"/>
  <c r="BK39" i="5"/>
  <c r="BH39" i="5"/>
  <c r="AJ39" i="5"/>
  <c r="AA39" i="5"/>
  <c r="CA39" i="5"/>
  <c r="CB39" i="5"/>
  <c r="BX39" i="5"/>
  <c r="X39" i="5"/>
  <c r="AL39" i="5"/>
  <c r="AZ39" i="5"/>
  <c r="BJ39" i="5"/>
  <c r="BV39" i="5"/>
  <c r="BG43" i="5"/>
  <c r="AN43" i="5" s="1"/>
  <c r="BC43" i="5"/>
  <c r="BE43" i="5" s="1"/>
  <c r="AI43" i="5" s="1"/>
  <c r="BR43" i="5"/>
  <c r="BU43" i="5"/>
  <c r="BS43" i="5"/>
  <c r="BP43" i="5"/>
  <c r="W43" i="5"/>
  <c r="U43" i="5"/>
  <c r="AK43" i="5"/>
  <c r="BA43" i="5"/>
  <c r="BO43" i="5"/>
  <c r="BT43" i="5"/>
  <c r="AW44" i="5"/>
  <c r="AZ44" i="5" s="1"/>
  <c r="AM44" i="5" s="1"/>
  <c r="AT44" i="5"/>
  <c r="AX44" i="5" s="1"/>
  <c r="AH44" i="5" s="1"/>
  <c r="T44" i="5"/>
  <c r="BJ44" i="5"/>
  <c r="BH44" i="5"/>
  <c r="CA44" i="5"/>
  <c r="BZ44" i="5"/>
  <c r="BX44" i="5"/>
  <c r="AL44" i="5"/>
  <c r="AC44" i="5"/>
  <c r="X44" i="5"/>
  <c r="Y44" i="5"/>
  <c r="AV44" i="5"/>
  <c r="BM44" i="5"/>
  <c r="BY44" i="5"/>
  <c r="BJ45" i="5"/>
  <c r="BI45" i="5"/>
  <c r="AV47" i="5"/>
  <c r="T47" i="5"/>
  <c r="BM47" i="5"/>
  <c r="BJ47" i="5"/>
  <c r="BL47" i="5" s="1"/>
  <c r="AJ47" i="5" s="1"/>
  <c r="AA47" i="5"/>
  <c r="CA47" i="5"/>
  <c r="BW47" i="5"/>
  <c r="AQ47" i="5"/>
  <c r="BK47" i="5"/>
  <c r="BN47" i="5" s="1"/>
  <c r="AO47" i="5" s="1"/>
  <c r="BV47" i="5"/>
  <c r="CB47" i="5"/>
  <c r="BR52" i="5"/>
  <c r="BX53" i="5"/>
  <c r="BW53" i="5"/>
  <c r="AQ53" i="5"/>
  <c r="AV53" i="5"/>
  <c r="CB53" i="5"/>
  <c r="BD54" i="5"/>
  <c r="BB54" i="5"/>
  <c r="V57" i="5"/>
  <c r="Y57" i="5"/>
  <c r="AV57" i="5"/>
  <c r="BI57" i="5"/>
  <c r="BM57" i="5"/>
  <c r="BV57" i="5"/>
  <c r="BY57" i="5"/>
  <c r="CB57" i="5"/>
  <c r="U61" i="5"/>
  <c r="BA61" i="5"/>
  <c r="BC61" i="5"/>
  <c r="BF61" i="5"/>
  <c r="AA62" i="5"/>
  <c r="AV62" i="5"/>
  <c r="BJ62" i="5"/>
  <c r="BL62" i="5"/>
  <c r="AJ62" i="5" s="1"/>
  <c r="CB62" i="5"/>
  <c r="BO63" i="5"/>
  <c r="BQ63" i="5"/>
  <c r="BT63" i="5"/>
  <c r="Y65" i="5"/>
  <c r="AC65" i="5"/>
  <c r="AH65" i="5"/>
  <c r="AL65" i="5"/>
  <c r="AV65" i="5"/>
  <c r="AX65" i="5"/>
  <c r="BN65" i="5"/>
  <c r="BX65" i="5"/>
  <c r="BZ65" i="5"/>
  <c r="CC65" i="5"/>
  <c r="BI66" i="5"/>
  <c r="U70" i="5"/>
  <c r="AB70" i="5"/>
  <c r="AK70" i="5"/>
  <c r="BA70" i="5"/>
  <c r="BD70" i="5"/>
  <c r="BG70" i="5" s="1"/>
  <c r="AN70" i="5" s="1"/>
  <c r="BO70" i="5"/>
  <c r="BQ70" i="5"/>
  <c r="BT70" i="5"/>
  <c r="V71" i="5"/>
  <c r="Y71" i="5"/>
  <c r="AV71" i="5"/>
  <c r="BI71" i="5"/>
  <c r="BM71" i="5"/>
  <c r="BV71" i="5"/>
  <c r="BY71" i="5"/>
  <c r="CB71" i="5"/>
  <c r="V74" i="5"/>
  <c r="AL74" i="5"/>
  <c r="AU74" i="5"/>
  <c r="BH74" i="5"/>
  <c r="BK74" i="5"/>
  <c r="BN74" i="5" s="1"/>
  <c r="AO74" i="5" s="1"/>
  <c r="BV74" i="5"/>
  <c r="BX74" i="5"/>
  <c r="CB74" i="5"/>
  <c r="AL79" i="5"/>
  <c r="AW79" i="5"/>
  <c r="BW79" i="5"/>
  <c r="V80" i="5"/>
  <c r="AA80" i="5"/>
  <c r="AT80" i="5"/>
  <c r="BJ80" i="5"/>
  <c r="BL80" i="5" s="1"/>
  <c r="AJ80" i="5" s="1"/>
  <c r="BX80" i="5"/>
  <c r="AC81" i="5"/>
  <c r="CA81" i="5"/>
  <c r="AC84" i="5"/>
  <c r="U88" i="5"/>
  <c r="AB88" i="5"/>
  <c r="BA88" i="5"/>
  <c r="BO88" i="5"/>
  <c r="BQ88" i="5"/>
  <c r="BT88" i="5"/>
  <c r="U90" i="5"/>
  <c r="AK90" i="5"/>
  <c r="BB90" i="5"/>
  <c r="BG90" i="5" s="1"/>
  <c r="AN90" i="5" s="1"/>
  <c r="BQ90" i="5"/>
  <c r="BU90" i="5"/>
  <c r="AO93" i="5"/>
  <c r="AM97" i="5"/>
  <c r="AU97" i="5"/>
  <c r="BK97" i="5"/>
  <c r="CA97" i="5"/>
  <c r="V98" i="5"/>
  <c r="AA98" i="5"/>
  <c r="AJ98" i="5"/>
  <c r="AT98" i="5"/>
  <c r="AX98" i="5"/>
  <c r="BJ98" i="5"/>
  <c r="BL98" i="5"/>
  <c r="BV98" i="5"/>
  <c r="BZ98" i="5"/>
  <c r="AC99" i="5"/>
  <c r="CA99" i="5"/>
  <c r="U102" i="5"/>
  <c r="AB102" i="5"/>
  <c r="AI102" i="5"/>
  <c r="BA102" i="5"/>
  <c r="BE102" i="5"/>
  <c r="BO102" i="5"/>
  <c r="BQ102" i="5"/>
  <c r="BT102" i="5"/>
  <c r="AM106" i="5"/>
  <c r="AU106" i="5"/>
  <c r="CA106" i="5"/>
  <c r="V107" i="5"/>
  <c r="Y107" i="5"/>
  <c r="AH107" i="5"/>
  <c r="AL107" i="5"/>
  <c r="AV107" i="5"/>
  <c r="AX107" i="5"/>
  <c r="BH107" i="5"/>
  <c r="BL107" i="5"/>
  <c r="BV107" i="5"/>
  <c r="BY107" i="5"/>
  <c r="CB107" i="5"/>
  <c r="U108" i="5"/>
  <c r="AI108" i="5"/>
  <c r="BB108" i="5"/>
  <c r="BE108" i="5"/>
  <c r="BG108" i="5"/>
  <c r="BQ108" i="5"/>
  <c r="BU108" i="5"/>
  <c r="V110" i="5"/>
  <c r="AA110" i="5"/>
  <c r="AJ110" i="5"/>
  <c r="AT110" i="5"/>
  <c r="AX110" i="5"/>
  <c r="BH110" i="5"/>
  <c r="BK110" i="5"/>
  <c r="BN110" i="5"/>
  <c r="BX110" i="5"/>
  <c r="CB110" i="5"/>
  <c r="AM115" i="5"/>
  <c r="AU115" i="5"/>
  <c r="BK115" i="5"/>
  <c r="CA115" i="5"/>
  <c r="V116" i="5"/>
  <c r="AA116" i="5"/>
  <c r="AJ116" i="5"/>
  <c r="AT116" i="5"/>
  <c r="AX116" i="5"/>
  <c r="BJ116" i="5"/>
  <c r="BL116" i="5"/>
  <c r="BV116" i="5"/>
  <c r="BZ116" i="5"/>
  <c r="AC117" i="5"/>
  <c r="V119" i="5"/>
  <c r="Y119" i="5"/>
  <c r="AH119" i="5"/>
  <c r="AL119" i="5"/>
  <c r="AV119" i="5"/>
  <c r="AX119" i="5"/>
  <c r="BH119" i="5"/>
  <c r="BL119" i="5"/>
  <c r="BV119" i="5"/>
  <c r="BY119" i="5"/>
  <c r="CB119" i="5"/>
  <c r="U120" i="5"/>
  <c r="AB120" i="5"/>
  <c r="AI120" i="5"/>
  <c r="BA120" i="5"/>
  <c r="BE120" i="5"/>
  <c r="BO120" i="5"/>
  <c r="BQ120" i="5"/>
  <c r="BT120" i="5"/>
  <c r="AM124" i="5"/>
  <c r="AU124" i="5"/>
  <c r="CA124" i="5"/>
  <c r="V125" i="5"/>
  <c r="Y125" i="5"/>
  <c r="AH125" i="5"/>
  <c r="AL125" i="5"/>
  <c r="AV125" i="5"/>
  <c r="AX125" i="5"/>
  <c r="BH125" i="5"/>
  <c r="BL125" i="5"/>
  <c r="BV125" i="5"/>
  <c r="BY125" i="5"/>
  <c r="CB125" i="5"/>
  <c r="U126" i="5"/>
  <c r="AI126" i="5"/>
  <c r="BB126" i="5"/>
  <c r="BE126" i="5"/>
  <c r="BG126" i="5"/>
  <c r="BQ126" i="5"/>
  <c r="BU126" i="5"/>
  <c r="V128" i="5"/>
  <c r="AA128" i="5"/>
  <c r="AJ128" i="5"/>
  <c r="AT128" i="5"/>
  <c r="AX128" i="5"/>
  <c r="BH128" i="5"/>
  <c r="BK128" i="5"/>
  <c r="BN128" i="5"/>
  <c r="BX128" i="5"/>
  <c r="CB128" i="5"/>
  <c r="AA129" i="5"/>
  <c r="AY129" i="5"/>
  <c r="BW129" i="5"/>
  <c r="AA133" i="5"/>
  <c r="AY133" i="5"/>
  <c r="BW133" i="5"/>
  <c r="V134" i="5"/>
  <c r="AA134" i="5"/>
  <c r="AH134" i="5"/>
  <c r="AL134" i="5"/>
  <c r="AV134" i="5"/>
  <c r="AZ134" i="5"/>
  <c r="BJ134" i="5"/>
  <c r="BL134" i="5"/>
  <c r="BV134" i="5"/>
  <c r="BZ134" i="5"/>
  <c r="AO135" i="5"/>
  <c r="CC135" i="5"/>
  <c r="Z137" i="5"/>
  <c r="BF137" i="5"/>
  <c r="U138" i="5"/>
  <c r="AK138" i="5"/>
  <c r="BA138" i="5"/>
  <c r="BE138" i="5"/>
  <c r="BO138" i="5"/>
  <c r="BQ138" i="5"/>
  <c r="BT138" i="5"/>
  <c r="AO142" i="5"/>
  <c r="BI142" i="5"/>
  <c r="BY142" i="5"/>
  <c r="V143" i="5"/>
  <c r="Y143" i="5"/>
  <c r="AC143" i="5"/>
  <c r="AH143" i="5"/>
  <c r="AL143" i="5"/>
  <c r="AV143" i="5"/>
  <c r="AX143" i="5"/>
  <c r="BH143" i="5"/>
  <c r="BL143" i="5"/>
  <c r="BV143" i="5"/>
  <c r="BY143" i="5"/>
  <c r="CB143" i="5"/>
  <c r="U144" i="5"/>
  <c r="Z144" i="5"/>
  <c r="AI144" i="5"/>
  <c r="BA144" i="5"/>
  <c r="BC144" i="5"/>
  <c r="BF144" i="5"/>
  <c r="BQ144" i="5"/>
  <c r="BU144" i="5"/>
  <c r="AB146" i="5"/>
  <c r="BT146" i="5"/>
  <c r="AA147" i="5"/>
  <c r="AA151" i="5"/>
  <c r="V152" i="5"/>
  <c r="AA152" i="5"/>
  <c r="AH152" i="5"/>
  <c r="AL152" i="5"/>
  <c r="AV152" i="5"/>
  <c r="AZ152" i="5"/>
  <c r="BJ152" i="5"/>
  <c r="BL152" i="5"/>
  <c r="BV152" i="5"/>
  <c r="BZ152" i="5"/>
  <c r="AW153" i="5"/>
  <c r="CC153" i="5"/>
  <c r="Z155" i="5"/>
  <c r="BF155" i="5"/>
  <c r="U156" i="5"/>
  <c r="AK156" i="5"/>
  <c r="BA156" i="5"/>
  <c r="BE156" i="5"/>
  <c r="BO156" i="5"/>
  <c r="BQ156" i="5"/>
  <c r="BT156" i="5"/>
  <c r="AW160" i="5"/>
  <c r="CC160" i="5"/>
  <c r="Z161" i="5"/>
  <c r="BF161" i="5"/>
  <c r="AA162" i="5"/>
  <c r="V164" i="5"/>
  <c r="AA164" i="5"/>
  <c r="AH164" i="5"/>
  <c r="AL164" i="5"/>
  <c r="AV164" i="5"/>
  <c r="AZ164" i="5"/>
  <c r="BJ164" i="5"/>
  <c r="BL164" i="5"/>
  <c r="BV164" i="5"/>
  <c r="BZ164" i="5"/>
  <c r="U165" i="5"/>
  <c r="Z165" i="5"/>
  <c r="AI165" i="5"/>
  <c r="BA165" i="5"/>
  <c r="BC165" i="5"/>
  <c r="BF165" i="5"/>
  <c r="BQ165" i="5"/>
  <c r="BU165" i="5"/>
  <c r="U169" i="5"/>
  <c r="Z169" i="5"/>
  <c r="AI169" i="5"/>
  <c r="BA169" i="5"/>
  <c r="BC169" i="5"/>
  <c r="BF169" i="5"/>
  <c r="BQ169" i="5"/>
  <c r="BU169" i="5"/>
  <c r="AB170" i="5"/>
  <c r="BT170" i="5"/>
  <c r="U171" i="5"/>
  <c r="AK171" i="5"/>
  <c r="BA171" i="5"/>
  <c r="BE171" i="5"/>
  <c r="BO171" i="5"/>
  <c r="BQ171" i="5"/>
  <c r="BT171" i="5"/>
  <c r="V173" i="5"/>
  <c r="Y173" i="5"/>
  <c r="AC173" i="5"/>
  <c r="AH173" i="5"/>
  <c r="AL173" i="5"/>
  <c r="AV173" i="5"/>
  <c r="AX173" i="5"/>
  <c r="BH173" i="5"/>
  <c r="BL173" i="5"/>
  <c r="BV173" i="5"/>
  <c r="BY173" i="5"/>
  <c r="CB173" i="5"/>
  <c r="AW174" i="5"/>
  <c r="CC174" i="5"/>
  <c r="U178" i="5"/>
  <c r="AK178" i="5"/>
  <c r="BA178" i="5"/>
  <c r="BE178" i="5"/>
  <c r="BO178" i="5"/>
  <c r="BQ178" i="5"/>
  <c r="BT178" i="5"/>
  <c r="V179" i="5"/>
  <c r="Y179" i="5"/>
  <c r="AC179" i="5"/>
  <c r="AH179" i="5"/>
  <c r="AL179" i="5"/>
  <c r="AV179" i="5"/>
  <c r="AX179" i="5"/>
  <c r="BH179" i="5"/>
  <c r="BL179" i="5"/>
  <c r="BV179" i="5"/>
  <c r="BY179" i="5"/>
  <c r="CB179" i="5"/>
  <c r="U180" i="5"/>
  <c r="Z180" i="5"/>
  <c r="AI180" i="5"/>
  <c r="BA180" i="5"/>
  <c r="BC180" i="5"/>
  <c r="BF180" i="5"/>
  <c r="BQ180" i="5"/>
  <c r="BU180" i="5"/>
  <c r="AB182" i="5"/>
  <c r="BT182" i="5"/>
  <c r="AA183" i="5"/>
  <c r="AA187" i="5"/>
  <c r="V188" i="5"/>
  <c r="AA188" i="5"/>
  <c r="AH188" i="5"/>
  <c r="AL188" i="5"/>
  <c r="AV188" i="5"/>
  <c r="AZ188" i="5"/>
  <c r="BJ188" i="5"/>
  <c r="BL188" i="5"/>
  <c r="BV188" i="5"/>
  <c r="BZ188" i="5"/>
  <c r="AW189" i="5"/>
  <c r="CC189" i="5"/>
  <c r="Z191" i="5"/>
  <c r="BF191" i="5"/>
  <c r="U192" i="5"/>
  <c r="AK192" i="5"/>
  <c r="BA192" i="5"/>
  <c r="BE192" i="5"/>
  <c r="BO192" i="5"/>
  <c r="BQ192" i="5"/>
  <c r="BT192" i="5"/>
  <c r="AW196" i="5"/>
  <c r="CC196" i="5"/>
  <c r="Z197" i="5"/>
  <c r="BF197" i="5"/>
  <c r="AA198" i="5"/>
  <c r="V200" i="5"/>
  <c r="AA200" i="5"/>
  <c r="AH200" i="5"/>
  <c r="AL200" i="5"/>
  <c r="AV200" i="5"/>
  <c r="AZ200" i="5"/>
  <c r="BJ200" i="5"/>
  <c r="BL200" i="5"/>
  <c r="BV200" i="5"/>
  <c r="BZ200" i="5"/>
  <c r="U201" i="5"/>
  <c r="Z201" i="5"/>
  <c r="AI201" i="5"/>
  <c r="BA201" i="5"/>
  <c r="BC201" i="5"/>
  <c r="BF201" i="5"/>
  <c r="BQ201" i="5"/>
  <c r="BU201" i="5"/>
  <c r="BD205" i="5"/>
  <c r="BF205" i="5"/>
  <c r="BC205" i="5"/>
  <c r="BA205" i="5"/>
  <c r="AI205" i="5"/>
  <c r="Z205" i="5"/>
  <c r="BR205" i="5"/>
  <c r="BU205" i="5"/>
  <c r="BQ205" i="5"/>
  <c r="U205" i="5"/>
  <c r="BB205" i="5"/>
  <c r="BG205" i="5"/>
  <c r="BS205" i="5"/>
  <c r="BE209" i="5"/>
  <c r="BB209" i="5"/>
  <c r="Z209" i="5"/>
  <c r="BF209" i="5"/>
  <c r="BD210" i="5"/>
  <c r="BG210" i="5"/>
  <c r="BC210" i="5"/>
  <c r="AI210" i="5"/>
  <c r="BR210" i="5"/>
  <c r="BU210" i="5"/>
  <c r="BS210" i="5"/>
  <c r="BP210" i="5"/>
  <c r="AB210" i="5"/>
  <c r="W210" i="5"/>
  <c r="U210" i="5"/>
  <c r="BA210" i="5"/>
  <c r="BO210" i="5"/>
  <c r="BT210" i="5"/>
  <c r="AE215" i="5"/>
  <c r="CD215" i="5"/>
  <c r="CE218" i="5"/>
  <c r="AX218" i="5"/>
  <c r="AT218" i="5"/>
  <c r="T218" i="5"/>
  <c r="BM218" i="5"/>
  <c r="BN218" i="5"/>
  <c r="BK218" i="5"/>
  <c r="BH218" i="5"/>
  <c r="AJ218" i="5"/>
  <c r="CA218" i="5"/>
  <c r="CB218" i="5"/>
  <c r="BX218" i="5"/>
  <c r="X218" i="5"/>
  <c r="AA218" i="5"/>
  <c r="AL218" i="5"/>
  <c r="AZ218" i="5"/>
  <c r="BL218" i="5"/>
  <c r="BV218" i="5"/>
  <c r="BD219" i="5"/>
  <c r="BG219" i="5"/>
  <c r="BE219" i="5"/>
  <c r="BB219" i="5"/>
  <c r="BR219" i="5"/>
  <c r="BS219" i="5"/>
  <c r="BO219" i="5"/>
  <c r="AK219" i="5"/>
  <c r="W219" i="5"/>
  <c r="U219" i="5"/>
  <c r="AI219" i="5"/>
  <c r="BC219" i="5"/>
  <c r="BU219" i="5"/>
  <c r="BD223" i="5"/>
  <c r="BG223" i="5"/>
  <c r="BE223" i="5"/>
  <c r="BB223" i="5"/>
  <c r="BR223" i="5"/>
  <c r="BS223" i="5"/>
  <c r="BO223" i="5"/>
  <c r="AK223" i="5"/>
  <c r="W223" i="5"/>
  <c r="U223" i="5"/>
  <c r="AI223" i="5"/>
  <c r="BC223" i="5"/>
  <c r="BU223" i="5"/>
  <c r="BS224" i="5"/>
  <c r="BP224" i="5"/>
  <c r="AB224" i="5"/>
  <c r="CE227" i="5"/>
  <c r="CC227" i="5"/>
  <c r="AZ227" i="5"/>
  <c r="AW227" i="5"/>
  <c r="AT227" i="5"/>
  <c r="T227" i="5"/>
  <c r="BM227" i="5"/>
  <c r="BN227" i="5"/>
  <c r="BJ227" i="5"/>
  <c r="AJ227" i="5"/>
  <c r="CA227" i="5"/>
  <c r="BZ227" i="5"/>
  <c r="BX227" i="5"/>
  <c r="X227" i="5"/>
  <c r="Y227" i="5"/>
  <c r="AH227" i="5"/>
  <c r="AV227" i="5"/>
  <c r="BL227" i="5"/>
  <c r="BY227" i="5"/>
  <c r="AA237" i="5"/>
  <c r="BY241" i="5"/>
  <c r="AC241" i="5"/>
  <c r="AV242" i="5"/>
  <c r="T242" i="5"/>
  <c r="BM242" i="5"/>
  <c r="BJ242" i="5"/>
  <c r="BL242" i="5" s="1"/>
  <c r="AJ242" i="5" s="1"/>
  <c r="CA242" i="5"/>
  <c r="BZ242" i="5"/>
  <c r="BX242" i="5"/>
  <c r="AL242" i="5"/>
  <c r="X242" i="5"/>
  <c r="Y242" i="5"/>
  <c r="AT242" i="5"/>
  <c r="AX242" i="5" s="1"/>
  <c r="AH242" i="5" s="1"/>
  <c r="BH242" i="5"/>
  <c r="BY242" i="5"/>
  <c r="AW246" i="5"/>
  <c r="AZ246" i="5" s="1"/>
  <c r="AM246" i="5" s="1"/>
  <c r="AU246" i="5"/>
  <c r="Y246" i="5"/>
  <c r="T246" i="5"/>
  <c r="BI246" i="5"/>
  <c r="BK246" i="5"/>
  <c r="BN246" i="5" s="1"/>
  <c r="AO246" i="5" s="1"/>
  <c r="CA246" i="5"/>
  <c r="BW246" i="5"/>
  <c r="AV246" i="5"/>
  <c r="BM246" i="5"/>
  <c r="BX246" i="5"/>
  <c r="AD250" i="5"/>
  <c r="CD250" i="5"/>
  <c r="BF252" i="5"/>
  <c r="BG252" i="5"/>
  <c r="BC252" i="5"/>
  <c r="BR252" i="5"/>
  <c r="BU252" i="5"/>
  <c r="BS252" i="5"/>
  <c r="BP252" i="5"/>
  <c r="AK252" i="5"/>
  <c r="AB252" i="5"/>
  <c r="W252" i="5"/>
  <c r="U252" i="5"/>
  <c r="BA252" i="5"/>
  <c r="BQ252" i="5"/>
  <c r="BR254" i="5"/>
  <c r="BT254" i="5"/>
  <c r="AB254" i="5"/>
  <c r="BD254" i="5"/>
  <c r="CE255" i="5"/>
  <c r="AU255" i="5"/>
  <c r="AM255" i="5"/>
  <c r="Y255" i="5"/>
  <c r="BM255" i="5"/>
  <c r="BK255" i="5"/>
  <c r="CA255" i="5"/>
  <c r="AC255" i="5"/>
  <c r="AY255" i="5"/>
  <c r="BW255" i="5"/>
  <c r="CC260" i="5"/>
  <c r="AE260" i="5" s="1"/>
  <c r="AX260" i="5"/>
  <c r="AT260" i="5"/>
  <c r="AH260" i="5"/>
  <c r="T260" i="5"/>
  <c r="BM260" i="5"/>
  <c r="BN260" i="5"/>
  <c r="BK260" i="5"/>
  <c r="BH260" i="5"/>
  <c r="AA260" i="5"/>
  <c r="BY260" i="5"/>
  <c r="BZ260" i="5"/>
  <c r="BV260" i="5"/>
  <c r="AL260" i="5"/>
  <c r="X260" i="5"/>
  <c r="AJ260" i="5"/>
  <c r="AV260" i="5"/>
  <c r="BL260" i="5"/>
  <c r="BX260" i="5"/>
  <c r="BF264" i="5"/>
  <c r="BG264" i="5"/>
  <c r="BC264" i="5"/>
  <c r="AI264" i="5"/>
  <c r="BR264" i="5"/>
  <c r="BU264" i="5"/>
  <c r="BQ264" i="5"/>
  <c r="W264" i="5"/>
  <c r="U264" i="5"/>
  <c r="AB264" i="5"/>
  <c r="BA264" i="5"/>
  <c r="BS264" i="5"/>
  <c r="BF269" i="5"/>
  <c r="Z269" i="5"/>
  <c r="BB269" i="5"/>
  <c r="BP269" i="5"/>
  <c r="AP269" i="5"/>
  <c r="BR269" i="5"/>
  <c r="AB269" i="5"/>
  <c r="AW291" i="2"/>
  <c r="CC291" i="2"/>
  <c r="AE291" i="2" s="1"/>
  <c r="AL7" i="5"/>
  <c r="BX7" i="5"/>
  <c r="BZ7" i="5"/>
  <c r="AC8" i="5"/>
  <c r="BY8" i="5"/>
  <c r="AL9" i="5"/>
  <c r="BX9" i="5"/>
  <c r="CB9" i="5"/>
  <c r="W11" i="5"/>
  <c r="AK11" i="5"/>
  <c r="BP11" i="5"/>
  <c r="BS11" i="5"/>
  <c r="BU11" i="5"/>
  <c r="AL12" i="5"/>
  <c r="BX12" i="5"/>
  <c r="CB12" i="5"/>
  <c r="U16" i="5"/>
  <c r="BA16" i="5"/>
  <c r="BE16" i="5"/>
  <c r="AI16" i="5" s="1"/>
  <c r="BP16" i="5"/>
  <c r="BS16" i="5"/>
  <c r="BU16" i="5"/>
  <c r="AB17" i="5"/>
  <c r="BT17" i="5"/>
  <c r="AW18" i="5"/>
  <c r="V20" i="5"/>
  <c r="AL20" i="5"/>
  <c r="AV20" i="5"/>
  <c r="BJ20" i="5"/>
  <c r="BL20" i="5" s="1"/>
  <c r="AJ20" i="5" s="1"/>
  <c r="BV20" i="5"/>
  <c r="BZ20" i="5"/>
  <c r="AW21" i="5"/>
  <c r="CC21" i="5"/>
  <c r="AE21" i="5" s="1"/>
  <c r="U25" i="5"/>
  <c r="BA25" i="5"/>
  <c r="BC25" i="5"/>
  <c r="BE25" i="5" s="1"/>
  <c r="AI25" i="5" s="1"/>
  <c r="BF25" i="5"/>
  <c r="BO25" i="5"/>
  <c r="BS25" i="5"/>
  <c r="AK25" i="5" s="1"/>
  <c r="V26" i="5"/>
  <c r="AH26" i="5"/>
  <c r="AL26" i="5"/>
  <c r="AV26" i="5"/>
  <c r="BJ26" i="5"/>
  <c r="BL26" i="5" s="1"/>
  <c r="AJ26" i="5" s="1"/>
  <c r="BV26" i="5"/>
  <c r="BZ26" i="5"/>
  <c r="AB29" i="5"/>
  <c r="BT29" i="5"/>
  <c r="V34" i="5"/>
  <c r="Y34" i="5"/>
  <c r="AC34" i="5"/>
  <c r="AL34" i="5"/>
  <c r="AV34" i="5"/>
  <c r="AX34" i="5"/>
  <c r="AH34" i="5" s="1"/>
  <c r="BH34" i="5"/>
  <c r="BL34" i="5"/>
  <c r="AJ34" i="5" s="1"/>
  <c r="BV34" i="5"/>
  <c r="BY34" i="5"/>
  <c r="CB34" i="5"/>
  <c r="U35" i="5"/>
  <c r="AK35" i="5"/>
  <c r="BA35" i="5"/>
  <c r="BC35" i="5"/>
  <c r="BE35" i="5" s="1"/>
  <c r="AI35" i="5" s="1"/>
  <c r="BF35" i="5"/>
  <c r="BO35" i="5"/>
  <c r="BS35" i="5"/>
  <c r="V36" i="5"/>
  <c r="AH36" i="5"/>
  <c r="AL36" i="5"/>
  <c r="AV36" i="5"/>
  <c r="BJ36" i="5"/>
  <c r="BL36" i="5" s="1"/>
  <c r="AJ36" i="5" s="1"/>
  <c r="BV36" i="5"/>
  <c r="BZ36" i="5"/>
  <c r="BB39" i="5"/>
  <c r="AV43" i="5"/>
  <c r="CB43" i="5"/>
  <c r="U45" i="5"/>
  <c r="BA45" i="5"/>
  <c r="BC45" i="5"/>
  <c r="BE45" i="5" s="1"/>
  <c r="AI45" i="5" s="1"/>
  <c r="BF45" i="5"/>
  <c r="BO45" i="5"/>
  <c r="BP47" i="5"/>
  <c r="U48" i="5"/>
  <c r="BA48" i="5"/>
  <c r="BC48" i="5"/>
  <c r="BE48" i="5" s="1"/>
  <c r="AI48" i="5" s="1"/>
  <c r="BF48" i="5"/>
  <c r="BQ48" i="5"/>
  <c r="V52" i="5"/>
  <c r="AL52" i="5"/>
  <c r="AU52" i="5"/>
  <c r="BH52" i="5"/>
  <c r="BL52" i="5" s="1"/>
  <c r="AJ52" i="5" s="1"/>
  <c r="BK52" i="5"/>
  <c r="BN52" i="5" s="1"/>
  <c r="AO52" i="5" s="1"/>
  <c r="BV52" i="5"/>
  <c r="BX52" i="5"/>
  <c r="U53" i="5"/>
  <c r="AB53" i="5"/>
  <c r="AK53" i="5"/>
  <c r="BA53" i="5"/>
  <c r="BO53" i="5"/>
  <c r="BQ53" i="5"/>
  <c r="BT53" i="5"/>
  <c r="V54" i="5"/>
  <c r="Y54" i="5"/>
  <c r="AV54" i="5"/>
  <c r="AX54" i="5"/>
  <c r="AH54" i="5" s="1"/>
  <c r="BI54" i="5"/>
  <c r="BV54" i="5"/>
  <c r="BY54" i="5"/>
  <c r="CB54" i="5"/>
  <c r="U56" i="5"/>
  <c r="BA56" i="5"/>
  <c r="BC56" i="5"/>
  <c r="BE56" i="5" s="1"/>
  <c r="AI56" i="5" s="1"/>
  <c r="BF56" i="5"/>
  <c r="BJ56" i="5"/>
  <c r="BQ56" i="5"/>
  <c r="BS56" i="5" s="1"/>
  <c r="AK56" i="5" s="1"/>
  <c r="T57" i="5"/>
  <c r="X57" i="5"/>
  <c r="AC57" i="5"/>
  <c r="AL57" i="5"/>
  <c r="AT57" i="5"/>
  <c r="AX57" i="5" s="1"/>
  <c r="AH57" i="5" s="1"/>
  <c r="AW57" i="5"/>
  <c r="AZ57" i="5" s="1"/>
  <c r="AM57" i="5" s="1"/>
  <c r="BH57" i="5"/>
  <c r="BJ57" i="5"/>
  <c r="BX57" i="5"/>
  <c r="BZ57" i="5"/>
  <c r="Y59" i="5"/>
  <c r="AA59" i="5" s="1"/>
  <c r="Z61" i="5"/>
  <c r="AU61" i="5"/>
  <c r="BB61" i="5"/>
  <c r="BE61" i="5"/>
  <c r="AI61" i="5" s="1"/>
  <c r="BG61" i="5"/>
  <c r="BK61" i="5"/>
  <c r="BN61" i="5" s="1"/>
  <c r="AO61" i="5" s="1"/>
  <c r="BQ61" i="5"/>
  <c r="BW61" i="5"/>
  <c r="V62" i="5"/>
  <c r="AL62" i="5"/>
  <c r="AQ62" i="5"/>
  <c r="BB62" i="5"/>
  <c r="BH62" i="5"/>
  <c r="BK62" i="5"/>
  <c r="BN62" i="5"/>
  <c r="BR62" i="5"/>
  <c r="BW62" i="5"/>
  <c r="W63" i="5"/>
  <c r="AB63" i="5"/>
  <c r="AK63" i="5"/>
  <c r="AW63" i="5"/>
  <c r="AZ63" i="5" s="1"/>
  <c r="AM63" i="5" s="1"/>
  <c r="BC63" i="5"/>
  <c r="BI63" i="5"/>
  <c r="BP63" i="5"/>
  <c r="BS63" i="5"/>
  <c r="BU63" i="5"/>
  <c r="CA63" i="5"/>
  <c r="T65" i="5"/>
  <c r="X65" i="5"/>
  <c r="Z65" i="5"/>
  <c r="AK65" i="5"/>
  <c r="AN65" i="5"/>
  <c r="AT65" i="5"/>
  <c r="AW65" i="5"/>
  <c r="AZ65" i="5"/>
  <c r="BD65" i="5"/>
  <c r="BI65" i="5"/>
  <c r="BP65" i="5"/>
  <c r="BV65" i="5"/>
  <c r="BY65" i="5"/>
  <c r="CB65" i="5"/>
  <c r="U66" i="5"/>
  <c r="AB66" i="5"/>
  <c r="AK66" i="5"/>
  <c r="BA66" i="5"/>
  <c r="BG66" i="5"/>
  <c r="BO66" i="5"/>
  <c r="BQ66" i="5"/>
  <c r="BT66" i="5"/>
  <c r="W70" i="5"/>
  <c r="AV70" i="5"/>
  <c r="BC70" i="5"/>
  <c r="BP70" i="5"/>
  <c r="BS70" i="5"/>
  <c r="BU70" i="5"/>
  <c r="CB70" i="5"/>
  <c r="T71" i="5"/>
  <c r="X71" i="5"/>
  <c r="AC71" i="5"/>
  <c r="AL71" i="5"/>
  <c r="AT71" i="5"/>
  <c r="AX71" i="5" s="1"/>
  <c r="AH71" i="5" s="1"/>
  <c r="AW71" i="5"/>
  <c r="AZ71" i="5"/>
  <c r="BH71" i="5"/>
  <c r="BJ71" i="5"/>
  <c r="BX71" i="5"/>
  <c r="BZ71" i="5"/>
  <c r="U72" i="5"/>
  <c r="BA72" i="5"/>
  <c r="BC72" i="5"/>
  <c r="BE72" i="5" s="1"/>
  <c r="AI72" i="5" s="1"/>
  <c r="BF72" i="5"/>
  <c r="BI72" i="5"/>
  <c r="BO72" i="5"/>
  <c r="T74" i="5"/>
  <c r="AA74" i="5"/>
  <c r="AQ74" i="5"/>
  <c r="AV74" i="5"/>
  <c r="BJ74" i="5"/>
  <c r="BL74" i="5" s="1"/>
  <c r="AJ74" i="5" s="1"/>
  <c r="BP74" i="5"/>
  <c r="BW74" i="5"/>
  <c r="U75" i="5"/>
  <c r="AI75" i="5"/>
  <c r="AO75" i="5"/>
  <c r="BA75" i="5"/>
  <c r="BC75" i="5"/>
  <c r="BF75" i="5"/>
  <c r="BJ75" i="5"/>
  <c r="BQ75" i="5"/>
  <c r="U79" i="5"/>
  <c r="AQ79" i="5"/>
  <c r="BA79" i="5"/>
  <c r="BC79" i="5"/>
  <c r="BE79" i="5" s="1"/>
  <c r="AI79" i="5" s="1"/>
  <c r="BF79" i="5"/>
  <c r="BO79" i="5"/>
  <c r="BU79" i="5"/>
  <c r="T80" i="5"/>
  <c r="X80" i="5"/>
  <c r="AL80" i="5"/>
  <c r="BH80" i="5"/>
  <c r="BK80" i="5"/>
  <c r="BN80" i="5"/>
  <c r="AO80" i="5" s="1"/>
  <c r="CB80" i="5"/>
  <c r="U81" i="5"/>
  <c r="AB81" i="5"/>
  <c r="AY81" i="5"/>
  <c r="BC81" i="5"/>
  <c r="BE81" i="5" s="1"/>
  <c r="AI81" i="5" s="1"/>
  <c r="BG81" i="5"/>
  <c r="AN81" i="5" s="1"/>
  <c r="BP81" i="5"/>
  <c r="V83" i="5"/>
  <c r="Y83" i="5"/>
  <c r="AH83" i="5"/>
  <c r="AL83" i="5"/>
  <c r="AV83" i="5"/>
  <c r="AX83" i="5"/>
  <c r="BF83" i="5"/>
  <c r="BJ83" i="5"/>
  <c r="BN83" i="5"/>
  <c r="BX83" i="5"/>
  <c r="BZ83" i="5"/>
  <c r="CC83" i="5"/>
  <c r="U84" i="5"/>
  <c r="AB84" i="5"/>
  <c r="AI84" i="5"/>
  <c r="BA84" i="5"/>
  <c r="BE84" i="5"/>
  <c r="BO84" i="5"/>
  <c r="BQ84" i="5"/>
  <c r="BT84" i="5"/>
  <c r="CC84" i="5"/>
  <c r="AG84" i="5" s="1"/>
  <c r="W88" i="5"/>
  <c r="AA88" i="5"/>
  <c r="AQ88" i="5"/>
  <c r="AY88" i="5"/>
  <c r="BC88" i="5"/>
  <c r="BE88" i="5" s="1"/>
  <c r="AI88" i="5" s="1"/>
  <c r="BP88" i="5"/>
  <c r="BS88" i="5"/>
  <c r="AK88" i="5" s="1"/>
  <c r="BU88" i="5"/>
  <c r="AP88" i="5" s="1"/>
  <c r="CA88" i="5"/>
  <c r="V89" i="5"/>
  <c r="Y89" i="5"/>
  <c r="AV89" i="5"/>
  <c r="AX89" i="5"/>
  <c r="AH89" i="5" s="1"/>
  <c r="BH89" i="5"/>
  <c r="BL89" i="5"/>
  <c r="AJ89" i="5" s="1"/>
  <c r="BR89" i="5"/>
  <c r="BX89" i="5"/>
  <c r="BZ89" i="5" s="1"/>
  <c r="AL89" i="5" s="1"/>
  <c r="W90" i="5"/>
  <c r="Z90" i="5"/>
  <c r="AC90" i="5"/>
  <c r="AW90" i="5"/>
  <c r="BA90" i="5"/>
  <c r="BC90" i="5"/>
  <c r="BE90" i="5" s="1"/>
  <c r="AI90" i="5" s="1"/>
  <c r="BF90" i="5"/>
  <c r="BI90" i="5"/>
  <c r="BO90" i="5"/>
  <c r="BS90" i="5"/>
  <c r="V92" i="5"/>
  <c r="AA92" i="5"/>
  <c r="AJ92" i="5"/>
  <c r="AT92" i="5"/>
  <c r="AX92" i="5"/>
  <c r="BB92" i="5"/>
  <c r="BJ92" i="5"/>
  <c r="BL92" i="5"/>
  <c r="BV92" i="5"/>
  <c r="BZ92" i="5"/>
  <c r="U93" i="5"/>
  <c r="Z93" i="5"/>
  <c r="AK93" i="5"/>
  <c r="BA93" i="5"/>
  <c r="BC93" i="5"/>
  <c r="BF93" i="5"/>
  <c r="BI93" i="5"/>
  <c r="BQ93" i="5"/>
  <c r="BU93" i="5"/>
  <c r="AB95" i="5"/>
  <c r="U97" i="5"/>
  <c r="Y97" i="5"/>
  <c r="AA97" i="5"/>
  <c r="AK97" i="5"/>
  <c r="AQ97" i="5"/>
  <c r="AY97" i="5"/>
  <c r="BB97" i="5"/>
  <c r="BE97" i="5"/>
  <c r="BG97" i="5"/>
  <c r="BO97" i="5"/>
  <c r="BS97" i="5"/>
  <c r="T98" i="5"/>
  <c r="X98" i="5"/>
  <c r="AH98" i="5"/>
  <c r="AL98" i="5"/>
  <c r="AV98" i="5"/>
  <c r="AZ98" i="5"/>
  <c r="BH98" i="5"/>
  <c r="BK98" i="5"/>
  <c r="BN98" i="5"/>
  <c r="BX98" i="5"/>
  <c r="CB98" i="5"/>
  <c r="U99" i="5"/>
  <c r="AB99" i="5"/>
  <c r="AI99" i="5"/>
  <c r="AY99" i="5"/>
  <c r="BC99" i="5"/>
  <c r="BG99" i="5"/>
  <c r="BP99" i="5"/>
  <c r="BS99" i="5"/>
  <c r="BU99" i="5"/>
  <c r="V101" i="5"/>
  <c r="Y101" i="5"/>
  <c r="AH101" i="5"/>
  <c r="AL101" i="5"/>
  <c r="AV101" i="5"/>
  <c r="AX101" i="5"/>
  <c r="BF101" i="5"/>
  <c r="BJ101" i="5"/>
  <c r="BN101" i="5"/>
  <c r="BX101" i="5"/>
  <c r="BZ101" i="5"/>
  <c r="CC101" i="5"/>
  <c r="W102" i="5"/>
  <c r="AC102" i="5"/>
  <c r="AK102" i="5"/>
  <c r="BC102" i="5"/>
  <c r="BG102" i="5"/>
  <c r="BP102" i="5"/>
  <c r="BS102" i="5"/>
  <c r="BU102" i="5"/>
  <c r="AB104" i="5"/>
  <c r="U106" i="5"/>
  <c r="Y106" i="5"/>
  <c r="AC106" i="5"/>
  <c r="AK106" i="5"/>
  <c r="AQ106" i="5"/>
  <c r="AY106" i="5"/>
  <c r="BC106" i="5"/>
  <c r="BG106" i="5"/>
  <c r="BO106" i="5"/>
  <c r="BQ106" i="5"/>
  <c r="BT106" i="5"/>
  <c r="CE106" i="5"/>
  <c r="T107" i="5"/>
  <c r="X107" i="5"/>
  <c r="AC107" i="5"/>
  <c r="AJ107" i="5"/>
  <c r="AT107" i="5"/>
  <c r="AW107" i="5"/>
  <c r="AZ107" i="5"/>
  <c r="BJ107" i="5"/>
  <c r="BN107" i="5"/>
  <c r="BX107" i="5"/>
  <c r="BZ107" i="5"/>
  <c r="CC107" i="5"/>
  <c r="W108" i="5"/>
  <c r="Z108" i="5"/>
  <c r="AK108" i="5"/>
  <c r="AQ108" i="5"/>
  <c r="BA108" i="5"/>
  <c r="BC108" i="5"/>
  <c r="BF108" i="5"/>
  <c r="BI108" i="5"/>
  <c r="BO108" i="5"/>
  <c r="BS108" i="5"/>
  <c r="T110" i="5"/>
  <c r="X110" i="5"/>
  <c r="AH110" i="5"/>
  <c r="AL110" i="5"/>
  <c r="AV110" i="5"/>
  <c r="AZ110" i="5"/>
  <c r="BJ110" i="5"/>
  <c r="BL110" i="5"/>
  <c r="BV110" i="5"/>
  <c r="BZ110" i="5"/>
  <c r="U111" i="5"/>
  <c r="Z111" i="5"/>
  <c r="AK111" i="5"/>
  <c r="BB111" i="5"/>
  <c r="BE111" i="5"/>
  <c r="BG111" i="5"/>
  <c r="BQ111" i="5"/>
  <c r="BU111" i="5"/>
  <c r="AB113" i="5"/>
  <c r="U115" i="5"/>
  <c r="Y115" i="5"/>
  <c r="AA115" i="5"/>
  <c r="AK115" i="5"/>
  <c r="AQ115" i="5"/>
  <c r="AY115" i="5"/>
  <c r="BB115" i="5"/>
  <c r="BE115" i="5"/>
  <c r="BG115" i="5"/>
  <c r="BO115" i="5"/>
  <c r="BS115" i="5"/>
  <c r="T116" i="5"/>
  <c r="X116" i="5"/>
  <c r="AH116" i="5"/>
  <c r="AL116" i="5"/>
  <c r="AV116" i="5"/>
  <c r="AZ116" i="5"/>
  <c r="BH116" i="5"/>
  <c r="BK116" i="5"/>
  <c r="BN116" i="5"/>
  <c r="BX116" i="5"/>
  <c r="CB116" i="5"/>
  <c r="U117" i="5"/>
  <c r="AB117" i="5"/>
  <c r="AI117" i="5"/>
  <c r="AY117" i="5"/>
  <c r="BC117" i="5"/>
  <c r="BG117" i="5"/>
  <c r="BP117" i="5"/>
  <c r="BS117" i="5"/>
  <c r="BU117" i="5"/>
  <c r="T119" i="5"/>
  <c r="X119" i="5"/>
  <c r="AC119" i="5"/>
  <c r="AJ119" i="5"/>
  <c r="AT119" i="5"/>
  <c r="AW119" i="5"/>
  <c r="AZ119" i="5"/>
  <c r="BJ119" i="5"/>
  <c r="BN119" i="5"/>
  <c r="BX119" i="5"/>
  <c r="BZ119" i="5"/>
  <c r="CC119" i="5"/>
  <c r="W120" i="5"/>
  <c r="AC120" i="5"/>
  <c r="AK120" i="5"/>
  <c r="BC120" i="5"/>
  <c r="BG120" i="5"/>
  <c r="BP120" i="5"/>
  <c r="BS120" i="5"/>
  <c r="BU120" i="5"/>
  <c r="AB122" i="5"/>
  <c r="U124" i="5"/>
  <c r="Y124" i="5"/>
  <c r="AC124" i="5"/>
  <c r="AK124" i="5"/>
  <c r="AQ124" i="5"/>
  <c r="AY124" i="5"/>
  <c r="BC124" i="5"/>
  <c r="BG124" i="5"/>
  <c r="BO124" i="5"/>
  <c r="BQ124" i="5"/>
  <c r="BT124" i="5"/>
  <c r="CE124" i="5"/>
  <c r="T125" i="5"/>
  <c r="X125" i="5"/>
  <c r="AC125" i="5"/>
  <c r="AJ125" i="5"/>
  <c r="AT125" i="5"/>
  <c r="AW125" i="5"/>
  <c r="AZ125" i="5"/>
  <c r="BJ125" i="5"/>
  <c r="BN125" i="5"/>
  <c r="BX125" i="5"/>
  <c r="BZ125" i="5"/>
  <c r="CC125" i="5"/>
  <c r="AG125" i="5" s="1"/>
  <c r="W126" i="5"/>
  <c r="Z126" i="5"/>
  <c r="AK126" i="5"/>
  <c r="AQ126" i="5"/>
  <c r="BA126" i="5"/>
  <c r="BC126" i="5"/>
  <c r="BF126" i="5"/>
  <c r="BI126" i="5"/>
  <c r="BO126" i="5"/>
  <c r="BS126" i="5"/>
  <c r="T128" i="5"/>
  <c r="X128" i="5"/>
  <c r="AH128" i="5"/>
  <c r="AL128" i="5"/>
  <c r="AV128" i="5"/>
  <c r="AZ128" i="5"/>
  <c r="BJ128" i="5"/>
  <c r="BL128" i="5"/>
  <c r="BV128" i="5"/>
  <c r="BZ128" i="5"/>
  <c r="U129" i="5"/>
  <c r="Z129" i="5"/>
  <c r="AI129" i="5"/>
  <c r="BA129" i="5"/>
  <c r="BC129" i="5"/>
  <c r="BF129" i="5"/>
  <c r="BK129" i="5"/>
  <c r="BQ129" i="5"/>
  <c r="BU129" i="5"/>
  <c r="AB131" i="5"/>
  <c r="U133" i="5"/>
  <c r="Z133" i="5"/>
  <c r="AI133" i="5"/>
  <c r="BA133" i="5"/>
  <c r="BC133" i="5"/>
  <c r="BF133" i="5"/>
  <c r="BK133" i="5"/>
  <c r="BQ133" i="5"/>
  <c r="BU133" i="5"/>
  <c r="T134" i="5"/>
  <c r="X134" i="5"/>
  <c r="AB134" i="5"/>
  <c r="AJ134" i="5"/>
  <c r="AT134" i="5"/>
  <c r="AX134" i="5"/>
  <c r="BH134" i="5"/>
  <c r="BK134" i="5"/>
  <c r="BN134" i="5"/>
  <c r="BT134" i="5"/>
  <c r="BX134" i="5"/>
  <c r="CB134" i="5"/>
  <c r="U135" i="5"/>
  <c r="Y135" i="5"/>
  <c r="AC135" i="5"/>
  <c r="AK135" i="5"/>
  <c r="AW135" i="5"/>
  <c r="BC135" i="5"/>
  <c r="BG135" i="5"/>
  <c r="BO135" i="5"/>
  <c r="BQ135" i="5"/>
  <c r="BT135" i="5"/>
  <c r="BY135" i="5"/>
  <c r="V137" i="5"/>
  <c r="Y137" i="5"/>
  <c r="AC137" i="5"/>
  <c r="AH137" i="5"/>
  <c r="AL137" i="5"/>
  <c r="AV137" i="5"/>
  <c r="AX137" i="5"/>
  <c r="BB137" i="5"/>
  <c r="BH137" i="5"/>
  <c r="BL137" i="5"/>
  <c r="BV137" i="5"/>
  <c r="BY137" i="5"/>
  <c r="CB137" i="5"/>
  <c r="CD137" i="5"/>
  <c r="W138" i="5"/>
  <c r="AB138" i="5"/>
  <c r="AI138" i="5"/>
  <c r="AW138" i="5"/>
  <c r="BC138" i="5"/>
  <c r="BG138" i="5"/>
  <c r="BP138" i="5"/>
  <c r="BS138" i="5"/>
  <c r="BU138" i="5"/>
  <c r="CC138" i="5"/>
  <c r="AE138" i="5" s="1"/>
  <c r="AB140" i="5"/>
  <c r="U142" i="5"/>
  <c r="Y142" i="5"/>
  <c r="AC142" i="5"/>
  <c r="AK142" i="5"/>
  <c r="AW142" i="5"/>
  <c r="BC142" i="5"/>
  <c r="BG142" i="5"/>
  <c r="BP142" i="5"/>
  <c r="BS142" i="5"/>
  <c r="BU142" i="5"/>
  <c r="CC142" i="5"/>
  <c r="AE142" i="5" s="1"/>
  <c r="T143" i="5"/>
  <c r="X143" i="5"/>
  <c r="Z143" i="5"/>
  <c r="AJ143" i="5"/>
  <c r="AT143" i="5"/>
  <c r="AW143" i="5"/>
  <c r="AZ143" i="5"/>
  <c r="BF143" i="5"/>
  <c r="BJ143" i="5"/>
  <c r="BN143" i="5"/>
  <c r="BX143" i="5"/>
  <c r="BZ143" i="5"/>
  <c r="CC143" i="5"/>
  <c r="W144" i="5"/>
  <c r="AA144" i="5"/>
  <c r="AK144" i="5"/>
  <c r="BB144" i="5"/>
  <c r="BE144" i="5"/>
  <c r="BG144" i="5"/>
  <c r="BO144" i="5"/>
  <c r="BS144" i="5"/>
  <c r="V146" i="5"/>
  <c r="AA146" i="5"/>
  <c r="AH146" i="5"/>
  <c r="AL146" i="5"/>
  <c r="AV146" i="5"/>
  <c r="AZ146" i="5"/>
  <c r="BJ146" i="5"/>
  <c r="BL146" i="5"/>
  <c r="BP146" i="5"/>
  <c r="BV146" i="5"/>
  <c r="BZ146" i="5"/>
  <c r="U147" i="5"/>
  <c r="Z147" i="5"/>
  <c r="AI147" i="5"/>
  <c r="BA147" i="5"/>
  <c r="BC147" i="5"/>
  <c r="BF147" i="5"/>
  <c r="BK147" i="5"/>
  <c r="BQ147" i="5"/>
  <c r="BU147" i="5"/>
  <c r="AB149" i="5"/>
  <c r="U151" i="5"/>
  <c r="Z151" i="5"/>
  <c r="AI151" i="5"/>
  <c r="BA151" i="5"/>
  <c r="BC151" i="5"/>
  <c r="BF151" i="5"/>
  <c r="BK151" i="5"/>
  <c r="BQ151" i="5"/>
  <c r="BU151" i="5"/>
  <c r="T152" i="5"/>
  <c r="X152" i="5"/>
  <c r="AB152" i="5"/>
  <c r="AJ152" i="5"/>
  <c r="AT152" i="5"/>
  <c r="AX152" i="5"/>
  <c r="BH152" i="5"/>
  <c r="BK152" i="5"/>
  <c r="BN152" i="5"/>
  <c r="BT152" i="5"/>
  <c r="BX152" i="5"/>
  <c r="CB152" i="5"/>
  <c r="U153" i="5"/>
  <c r="Y153" i="5"/>
  <c r="AC153" i="5"/>
  <c r="AK153" i="5"/>
  <c r="BA153" i="5"/>
  <c r="BE153" i="5"/>
  <c r="BO153" i="5"/>
  <c r="BQ153" i="5"/>
  <c r="BT153" i="5"/>
  <c r="BY153" i="5"/>
  <c r="V155" i="5"/>
  <c r="Y155" i="5"/>
  <c r="AC155" i="5"/>
  <c r="AH155" i="5"/>
  <c r="AL155" i="5"/>
  <c r="AV155" i="5"/>
  <c r="AX155" i="5"/>
  <c r="BB155" i="5"/>
  <c r="BH155" i="5"/>
  <c r="BL155" i="5"/>
  <c r="BV155" i="5"/>
  <c r="BY155" i="5"/>
  <c r="CB155" i="5"/>
  <c r="CD155" i="5"/>
  <c r="W156" i="5"/>
  <c r="AB156" i="5"/>
  <c r="AI156" i="5"/>
  <c r="AW156" i="5"/>
  <c r="BC156" i="5"/>
  <c r="BG156" i="5"/>
  <c r="BP156" i="5"/>
  <c r="BS156" i="5"/>
  <c r="BU156" i="5"/>
  <c r="CC156" i="5"/>
  <c r="AB158" i="5"/>
  <c r="U160" i="5"/>
  <c r="Y160" i="5"/>
  <c r="AC160" i="5"/>
  <c r="AK160" i="5"/>
  <c r="BA160" i="5"/>
  <c r="BE160" i="5"/>
  <c r="BO160" i="5"/>
  <c r="BQ160" i="5"/>
  <c r="BT160" i="5"/>
  <c r="BY160" i="5"/>
  <c r="V161" i="5"/>
  <c r="Y161" i="5"/>
  <c r="AC161" i="5"/>
  <c r="AH161" i="5"/>
  <c r="AL161" i="5"/>
  <c r="AV161" i="5"/>
  <c r="AX161" i="5"/>
  <c r="BB161" i="5"/>
  <c r="BH161" i="5"/>
  <c r="BL161" i="5"/>
  <c r="BV161" i="5"/>
  <c r="BY161" i="5"/>
  <c r="CB161" i="5"/>
  <c r="CD161" i="5"/>
  <c r="U162" i="5"/>
  <c r="Z162" i="5"/>
  <c r="AI162" i="5"/>
  <c r="BA162" i="5"/>
  <c r="BC162" i="5"/>
  <c r="BF162" i="5"/>
  <c r="BK162" i="5"/>
  <c r="BQ162" i="5"/>
  <c r="BU162" i="5"/>
  <c r="T164" i="5"/>
  <c r="X164" i="5"/>
  <c r="AB164" i="5"/>
  <c r="AJ164" i="5"/>
  <c r="AT164" i="5"/>
  <c r="AX164" i="5"/>
  <c r="BH164" i="5"/>
  <c r="BK164" i="5"/>
  <c r="BN164" i="5"/>
  <c r="BT164" i="5"/>
  <c r="BX164" i="5"/>
  <c r="CB164" i="5"/>
  <c r="W165" i="5"/>
  <c r="AA165" i="5"/>
  <c r="AK165" i="5"/>
  <c r="BB165" i="5"/>
  <c r="BE165" i="5"/>
  <c r="BG165" i="5"/>
  <c r="BO165" i="5"/>
  <c r="BS165" i="5"/>
  <c r="W169" i="5"/>
  <c r="AA169" i="5"/>
  <c r="AK169" i="5"/>
  <c r="BB169" i="5"/>
  <c r="BE169" i="5"/>
  <c r="BG169" i="5"/>
  <c r="BO169" i="5"/>
  <c r="BS169" i="5"/>
  <c r="V170" i="5"/>
  <c r="AA170" i="5"/>
  <c r="AH170" i="5"/>
  <c r="AL170" i="5"/>
  <c r="AV170" i="5"/>
  <c r="AZ170" i="5"/>
  <c r="BJ170" i="5"/>
  <c r="BL170" i="5"/>
  <c r="BP170" i="5"/>
  <c r="BV170" i="5"/>
  <c r="BZ170" i="5"/>
  <c r="W171" i="5"/>
  <c r="AB171" i="5"/>
  <c r="AI171" i="5"/>
  <c r="AW171" i="5"/>
  <c r="BC171" i="5"/>
  <c r="BG171" i="5"/>
  <c r="BP171" i="5"/>
  <c r="BS171" i="5"/>
  <c r="BU171" i="5"/>
  <c r="CC171" i="5"/>
  <c r="AD171" i="5" s="1"/>
  <c r="T173" i="5"/>
  <c r="X173" i="5"/>
  <c r="Z173" i="5"/>
  <c r="AJ173" i="5"/>
  <c r="AT173" i="5"/>
  <c r="AW173" i="5"/>
  <c r="AZ173" i="5"/>
  <c r="BF173" i="5"/>
  <c r="BJ173" i="5"/>
  <c r="BN173" i="5"/>
  <c r="BX173" i="5"/>
  <c r="BZ173" i="5"/>
  <c r="CC173" i="5"/>
  <c r="U174" i="5"/>
  <c r="Y174" i="5"/>
  <c r="AC174" i="5"/>
  <c r="AK174" i="5"/>
  <c r="BA174" i="5"/>
  <c r="BE174" i="5"/>
  <c r="BO174" i="5"/>
  <c r="BQ174" i="5"/>
  <c r="BT174" i="5"/>
  <c r="BY174" i="5"/>
  <c r="W178" i="5"/>
  <c r="AB178" i="5"/>
  <c r="AI178" i="5"/>
  <c r="AW178" i="5"/>
  <c r="BC178" i="5"/>
  <c r="BG178" i="5"/>
  <c r="BP178" i="5"/>
  <c r="BS178" i="5"/>
  <c r="BU178" i="5"/>
  <c r="CC178" i="5"/>
  <c r="T179" i="5"/>
  <c r="X179" i="5"/>
  <c r="Z179" i="5"/>
  <c r="AJ179" i="5"/>
  <c r="AT179" i="5"/>
  <c r="AW179" i="5"/>
  <c r="AZ179" i="5"/>
  <c r="BF179" i="5"/>
  <c r="BJ179" i="5"/>
  <c r="BN179" i="5"/>
  <c r="BX179" i="5"/>
  <c r="BZ179" i="5"/>
  <c r="CC179" i="5"/>
  <c r="W180" i="5"/>
  <c r="AA180" i="5"/>
  <c r="AK180" i="5"/>
  <c r="BB180" i="5"/>
  <c r="BE180" i="5"/>
  <c r="BG180" i="5"/>
  <c r="BO180" i="5"/>
  <c r="BS180" i="5"/>
  <c r="V182" i="5"/>
  <c r="AA182" i="5"/>
  <c r="AH182" i="5"/>
  <c r="AL182" i="5"/>
  <c r="AV182" i="5"/>
  <c r="AZ182" i="5"/>
  <c r="BJ182" i="5"/>
  <c r="BL182" i="5"/>
  <c r="BP182" i="5"/>
  <c r="BV182" i="5"/>
  <c r="BZ182" i="5"/>
  <c r="U183" i="5"/>
  <c r="Z183" i="5"/>
  <c r="AI183" i="5"/>
  <c r="BA183" i="5"/>
  <c r="BC183" i="5"/>
  <c r="BF183" i="5"/>
  <c r="BK183" i="5"/>
  <c r="BQ183" i="5"/>
  <c r="BU183" i="5"/>
  <c r="AB185" i="5"/>
  <c r="U187" i="5"/>
  <c r="Z187" i="5"/>
  <c r="AI187" i="5"/>
  <c r="BA187" i="5"/>
  <c r="BC187" i="5"/>
  <c r="BF187" i="5"/>
  <c r="BK187" i="5"/>
  <c r="BQ187" i="5"/>
  <c r="BU187" i="5"/>
  <c r="T188" i="5"/>
  <c r="X188" i="5"/>
  <c r="AB188" i="5"/>
  <c r="AJ188" i="5"/>
  <c r="AT188" i="5"/>
  <c r="AX188" i="5"/>
  <c r="BH188" i="5"/>
  <c r="BK188" i="5"/>
  <c r="BN188" i="5"/>
  <c r="BT188" i="5"/>
  <c r="BX188" i="5"/>
  <c r="CB188" i="5"/>
  <c r="U189" i="5"/>
  <c r="Y189" i="5"/>
  <c r="AC189" i="5"/>
  <c r="AK189" i="5"/>
  <c r="BA189" i="5"/>
  <c r="BE189" i="5"/>
  <c r="BO189" i="5"/>
  <c r="BQ189" i="5"/>
  <c r="BT189" i="5"/>
  <c r="BY189" i="5"/>
  <c r="V191" i="5"/>
  <c r="Y191" i="5"/>
  <c r="AC191" i="5"/>
  <c r="AH191" i="5"/>
  <c r="AL191" i="5"/>
  <c r="AV191" i="5"/>
  <c r="AX191" i="5"/>
  <c r="BB191" i="5"/>
  <c r="BH191" i="5"/>
  <c r="BL191" i="5"/>
  <c r="BV191" i="5"/>
  <c r="BY191" i="5"/>
  <c r="CB191" i="5"/>
  <c r="CD191" i="5"/>
  <c r="W192" i="5"/>
  <c r="AB192" i="5"/>
  <c r="AI192" i="5"/>
  <c r="AW192" i="5"/>
  <c r="BC192" i="5"/>
  <c r="BG192" i="5"/>
  <c r="BP192" i="5"/>
  <c r="BS192" i="5"/>
  <c r="BU192" i="5"/>
  <c r="CC192" i="5"/>
  <c r="AB194" i="5"/>
  <c r="U196" i="5"/>
  <c r="Y196" i="5"/>
  <c r="AC196" i="5"/>
  <c r="AK196" i="5"/>
  <c r="BA196" i="5"/>
  <c r="BE196" i="5"/>
  <c r="BO196" i="5"/>
  <c r="BQ196" i="5"/>
  <c r="BT196" i="5"/>
  <c r="BY196" i="5"/>
  <c r="V197" i="5"/>
  <c r="Y197" i="5"/>
  <c r="AC197" i="5"/>
  <c r="AH197" i="5"/>
  <c r="AL197" i="5"/>
  <c r="AV197" i="5"/>
  <c r="AX197" i="5"/>
  <c r="BB197" i="5"/>
  <c r="BH197" i="5"/>
  <c r="BL197" i="5"/>
  <c r="BV197" i="5"/>
  <c r="BY197" i="5"/>
  <c r="CB197" i="5"/>
  <c r="CD197" i="5"/>
  <c r="U198" i="5"/>
  <c r="Z198" i="5"/>
  <c r="AI198" i="5"/>
  <c r="BA198" i="5"/>
  <c r="BC198" i="5"/>
  <c r="BF198" i="5"/>
  <c r="BK198" i="5"/>
  <c r="BQ198" i="5"/>
  <c r="BU198" i="5"/>
  <c r="T200" i="5"/>
  <c r="X200" i="5"/>
  <c r="AB200" i="5"/>
  <c r="AJ200" i="5"/>
  <c r="AT200" i="5"/>
  <c r="AX200" i="5"/>
  <c r="BH200" i="5"/>
  <c r="BK200" i="5"/>
  <c r="BN200" i="5"/>
  <c r="BT200" i="5"/>
  <c r="BX200" i="5"/>
  <c r="CB200" i="5"/>
  <c r="W201" i="5"/>
  <c r="AA201" i="5"/>
  <c r="AK201" i="5"/>
  <c r="BB201" i="5"/>
  <c r="BE201" i="5"/>
  <c r="BG201" i="5"/>
  <c r="BO201" i="5"/>
  <c r="BS201" i="5"/>
  <c r="BN205" i="5"/>
  <c r="BK205" i="5"/>
  <c r="W205" i="5"/>
  <c r="AK205" i="5"/>
  <c r="BE205" i="5"/>
  <c r="BO205" i="5"/>
  <c r="CE206" i="5"/>
  <c r="AX206" i="5"/>
  <c r="AT206" i="5"/>
  <c r="T206" i="5"/>
  <c r="BM206" i="5"/>
  <c r="BN206" i="5"/>
  <c r="BK206" i="5"/>
  <c r="BH206" i="5"/>
  <c r="AJ206" i="5"/>
  <c r="CA206" i="5"/>
  <c r="CB206" i="5"/>
  <c r="BX206" i="5"/>
  <c r="X206" i="5"/>
  <c r="AA206" i="5"/>
  <c r="AL206" i="5"/>
  <c r="AZ206" i="5"/>
  <c r="BL206" i="5"/>
  <c r="BV206" i="5"/>
  <c r="AZ207" i="5"/>
  <c r="Y207" i="5"/>
  <c r="CB207" i="5"/>
  <c r="BY207" i="5"/>
  <c r="AC207" i="5"/>
  <c r="AW207" i="5"/>
  <c r="CC207" i="5"/>
  <c r="AE209" i="5"/>
  <c r="CD209" i="5"/>
  <c r="AK210" i="5"/>
  <c r="BE210" i="5"/>
  <c r="BQ210" i="5"/>
  <c r="AZ214" i="5"/>
  <c r="Y214" i="5"/>
  <c r="AB212" i="5"/>
  <c r="CB214" i="5"/>
  <c r="BY214" i="5"/>
  <c r="AC214" i="5"/>
  <c r="AW214" i="5"/>
  <c r="CC214" i="5"/>
  <c r="BE215" i="5"/>
  <c r="BB215" i="5"/>
  <c r="Z215" i="5"/>
  <c r="BF215" i="5"/>
  <c r="BN216" i="5"/>
  <c r="BK216" i="5"/>
  <c r="AA216" i="5"/>
  <c r="V218" i="5"/>
  <c r="AH218" i="5"/>
  <c r="AV218" i="5"/>
  <c r="BJ218" i="5"/>
  <c r="BZ218" i="5"/>
  <c r="Z219" i="5"/>
  <c r="BA219" i="5"/>
  <c r="BF219" i="5"/>
  <c r="BQ219" i="5"/>
  <c r="Z223" i="5"/>
  <c r="BA223" i="5"/>
  <c r="BF223" i="5"/>
  <c r="BQ223" i="5"/>
  <c r="BT224" i="5"/>
  <c r="BD225" i="5"/>
  <c r="BG225" i="5"/>
  <c r="BC225" i="5"/>
  <c r="AI225" i="5"/>
  <c r="BR225" i="5"/>
  <c r="BU225" i="5"/>
  <c r="BS225" i="5"/>
  <c r="BP225" i="5"/>
  <c r="AB225" i="5"/>
  <c r="W225" i="5"/>
  <c r="U225" i="5"/>
  <c r="BA225" i="5"/>
  <c r="BO225" i="5"/>
  <c r="BT225" i="5"/>
  <c r="V227" i="5"/>
  <c r="AC227" i="5"/>
  <c r="AL227" i="5"/>
  <c r="AX227" i="5"/>
  <c r="BH227" i="5"/>
  <c r="BV227" i="5"/>
  <c r="CB227" i="5"/>
  <c r="AZ228" i="5"/>
  <c r="Y228" i="5"/>
  <c r="CB228" i="5"/>
  <c r="BY228" i="5"/>
  <c r="AC228" i="5"/>
  <c r="AW228" i="5"/>
  <c r="CC228" i="5"/>
  <c r="BD232" i="5"/>
  <c r="BG232" i="5"/>
  <c r="BC232" i="5"/>
  <c r="AI232" i="5"/>
  <c r="BR232" i="5"/>
  <c r="BU232" i="5"/>
  <c r="BS232" i="5"/>
  <c r="BP232" i="5"/>
  <c r="AB232" i="5"/>
  <c r="W232" i="5"/>
  <c r="U232" i="5"/>
  <c r="BA232" i="5"/>
  <c r="BO232" i="5"/>
  <c r="BT232" i="5"/>
  <c r="CE233" i="5"/>
  <c r="CC233" i="5"/>
  <c r="AZ233" i="5"/>
  <c r="AW233" i="5"/>
  <c r="AT233" i="5"/>
  <c r="T233" i="5"/>
  <c r="BM233" i="5"/>
  <c r="BN233" i="5"/>
  <c r="BJ233" i="5"/>
  <c r="AJ233" i="5"/>
  <c r="CA233" i="5"/>
  <c r="BZ233" i="5"/>
  <c r="BX233" i="5"/>
  <c r="X233" i="5"/>
  <c r="Y233" i="5"/>
  <c r="AH233" i="5"/>
  <c r="AV233" i="5"/>
  <c r="BL233" i="5"/>
  <c r="BY233" i="5"/>
  <c r="BD234" i="5"/>
  <c r="BG234" i="5"/>
  <c r="BE234" i="5"/>
  <c r="BB234" i="5"/>
  <c r="BR234" i="5"/>
  <c r="BS234" i="5"/>
  <c r="BO234" i="5"/>
  <c r="AK234" i="5"/>
  <c r="W234" i="5"/>
  <c r="U234" i="5"/>
  <c r="AI234" i="5"/>
  <c r="BC234" i="5"/>
  <c r="BU234" i="5"/>
  <c r="AB236" i="5"/>
  <c r="V242" i="5"/>
  <c r="AC242" i="5"/>
  <c r="AW242" i="5"/>
  <c r="AZ242" i="5" s="1"/>
  <c r="AM242" i="5" s="1"/>
  <c r="BV242" i="5"/>
  <c r="CB242" i="5"/>
  <c r="BD243" i="5"/>
  <c r="BG243" i="5" s="1"/>
  <c r="AN243" i="5" s="1"/>
  <c r="BC243" i="5"/>
  <c r="BE243" i="5" s="1"/>
  <c r="AI243" i="5" s="1"/>
  <c r="BA243" i="5"/>
  <c r="BR243" i="5"/>
  <c r="BS243" i="5"/>
  <c r="BO243" i="5"/>
  <c r="W243" i="5"/>
  <c r="U243" i="5"/>
  <c r="AK243" i="5"/>
  <c r="BF243" i="5"/>
  <c r="BU243" i="5"/>
  <c r="AB245" i="5"/>
  <c r="AQ246" i="5"/>
  <c r="BH246" i="5"/>
  <c r="CB246" i="5"/>
  <c r="U248" i="5"/>
  <c r="V248" i="5"/>
  <c r="AW250" i="5"/>
  <c r="AH250" i="5"/>
  <c r="AB248" i="5"/>
  <c r="BJ250" i="5"/>
  <c r="BN250" i="5"/>
  <c r="BI250" i="5"/>
  <c r="CA250" i="5"/>
  <c r="BW250" i="5"/>
  <c r="AQ250" i="5"/>
  <c r="AL250" i="5"/>
  <c r="AC250" i="5"/>
  <c r="AE250" i="5"/>
  <c r="AM250" i="5"/>
  <c r="AX250" i="5"/>
  <c r="BK250" i="5"/>
  <c r="BY250" i="5"/>
  <c r="CC251" i="5"/>
  <c r="AE251" i="5" s="1"/>
  <c r="AX251" i="5"/>
  <c r="AT251" i="5"/>
  <c r="AH251" i="5"/>
  <c r="T251" i="5"/>
  <c r="BM251" i="5"/>
  <c r="BN251" i="5"/>
  <c r="BK251" i="5"/>
  <c r="BH251" i="5"/>
  <c r="AA251" i="5"/>
  <c r="BY251" i="5"/>
  <c r="BZ251" i="5"/>
  <c r="BV251" i="5"/>
  <c r="AL251" i="5"/>
  <c r="X251" i="5"/>
  <c r="AJ251" i="5"/>
  <c r="AV251" i="5"/>
  <c r="BL251" i="5"/>
  <c r="BX251" i="5"/>
  <c r="AI252" i="5"/>
  <c r="BE252" i="5"/>
  <c r="BO252" i="5"/>
  <c r="BT252" i="5"/>
  <c r="AP254" i="5"/>
  <c r="BP254" i="5"/>
  <c r="AQ255" i="5"/>
  <c r="CC255" i="5"/>
  <c r="AE255" i="5" s="1"/>
  <c r="CE259" i="5"/>
  <c r="CC259" i="5"/>
  <c r="AE259" i="5" s="1"/>
  <c r="AB257" i="5"/>
  <c r="AC259" i="5"/>
  <c r="V260" i="5"/>
  <c r="AZ260" i="5"/>
  <c r="BJ260" i="5"/>
  <c r="CB260" i="5"/>
  <c r="BF261" i="5"/>
  <c r="BG261" i="5"/>
  <c r="BC261" i="5"/>
  <c r="BR261" i="5"/>
  <c r="BU261" i="5"/>
  <c r="BS261" i="5"/>
  <c r="BP261" i="5"/>
  <c r="AK261" i="5"/>
  <c r="AB261" i="5"/>
  <c r="W261" i="5"/>
  <c r="U261" i="5"/>
  <c r="BA261" i="5"/>
  <c r="BQ261" i="5"/>
  <c r="BR263" i="5"/>
  <c r="BP263" i="5"/>
  <c r="AP263" i="5"/>
  <c r="AB263" i="5"/>
  <c r="BF263" i="5"/>
  <c r="AK264" i="5"/>
  <c r="BE264" i="5"/>
  <c r="BO264" i="5"/>
  <c r="AU268" i="5"/>
  <c r="AB266" i="5"/>
  <c r="AC268" i="5"/>
  <c r="U270" i="5"/>
  <c r="AI270" i="5"/>
  <c r="BA270" i="5"/>
  <c r="BE270" i="5"/>
  <c r="BQ270" i="5"/>
  <c r="BU270" i="5"/>
  <c r="AP272" i="5"/>
  <c r="BD272" i="5"/>
  <c r="U273" i="5"/>
  <c r="AK273" i="5"/>
  <c r="BC273" i="5"/>
  <c r="BG273" i="5"/>
  <c r="BQ273" i="5"/>
  <c r="BU273" i="5"/>
  <c r="U277" i="5"/>
  <c r="AI277" i="5"/>
  <c r="BA277" i="5"/>
  <c r="BE277" i="5"/>
  <c r="BO277" i="5"/>
  <c r="BS277" i="5"/>
  <c r="V278" i="5"/>
  <c r="AD278" i="5"/>
  <c r="AJ278" i="5"/>
  <c r="AT278" i="5"/>
  <c r="AX278" i="5"/>
  <c r="BH278" i="5"/>
  <c r="BL278" i="5"/>
  <c r="BV278" i="5"/>
  <c r="BZ278" i="5"/>
  <c r="U282" i="5"/>
  <c r="AI282" i="5"/>
  <c r="BC282" i="5"/>
  <c r="BG282" i="5"/>
  <c r="BO282" i="5"/>
  <c r="BS282" i="5"/>
  <c r="U286" i="5"/>
  <c r="AK286" i="5"/>
  <c r="BC286" i="5"/>
  <c r="BG286" i="5"/>
  <c r="BO286" i="5"/>
  <c r="BS286" i="5"/>
  <c r="V287" i="5"/>
  <c r="AJ287" i="5"/>
  <c r="AT287" i="5"/>
  <c r="AX287" i="5"/>
  <c r="BH287" i="5"/>
  <c r="BL287" i="5"/>
  <c r="BV287" i="5"/>
  <c r="BZ287" i="5"/>
  <c r="AC288" i="5"/>
  <c r="BY288" i="5"/>
  <c r="BF290" i="5"/>
  <c r="AC291" i="5"/>
  <c r="BY291" i="5"/>
  <c r="BD11" i="7"/>
  <c r="W12" i="7"/>
  <c r="BL20" i="7"/>
  <c r="BF21" i="7"/>
  <c r="AN39" i="7"/>
  <c r="BQ47" i="7"/>
  <c r="AL54" i="7"/>
  <c r="BY54" i="7"/>
  <c r="BC65" i="7"/>
  <c r="BY74" i="7"/>
  <c r="W83" i="7"/>
  <c r="AB98" i="7"/>
  <c r="BP98" i="7"/>
  <c r="BP125" i="7"/>
  <c r="AK133" i="7"/>
  <c r="BB146" i="7"/>
  <c r="AL153" i="7"/>
  <c r="W171" i="7"/>
  <c r="BK174" i="7"/>
  <c r="BP178" i="7"/>
  <c r="W179" i="7"/>
  <c r="BS179" i="7"/>
  <c r="AB182" i="7"/>
  <c r="BD183" i="7"/>
  <c r="AL228" i="7"/>
  <c r="CA228" i="7"/>
  <c r="AB272" i="7"/>
  <c r="AB290" i="7"/>
  <c r="BN298" i="7"/>
  <c r="BB299" i="7"/>
  <c r="AH318" i="7"/>
  <c r="W334" i="7"/>
  <c r="BX7" i="8"/>
  <c r="AB11" i="8"/>
  <c r="BG11" i="8"/>
  <c r="BQ11" i="8"/>
  <c r="X12" i="8"/>
  <c r="AH12" i="8"/>
  <c r="AX12" i="8"/>
  <c r="BV12" i="8"/>
  <c r="CB12" i="8"/>
  <c r="BY18" i="8"/>
  <c r="AC29" i="8"/>
  <c r="BX29" i="8"/>
  <c r="BZ29" i="8"/>
  <c r="BX34" i="8"/>
  <c r="W35" i="8"/>
  <c r="BS35" i="8"/>
  <c r="BV36" i="8"/>
  <c r="AI38" i="8"/>
  <c r="BE38" i="8"/>
  <c r="X39" i="8"/>
  <c r="AL39" i="8"/>
  <c r="AX39" i="8"/>
  <c r="BV39" i="8"/>
  <c r="BZ39" i="8"/>
  <c r="X47" i="8"/>
  <c r="AV47" i="8"/>
  <c r="BY47" i="8"/>
  <c r="BE62" i="11"/>
  <c r="BC62" i="11" s="1"/>
  <c r="AB206" i="5"/>
  <c r="BT206" i="5"/>
  <c r="U207" i="5"/>
  <c r="AK207" i="5"/>
  <c r="BA207" i="5"/>
  <c r="BE207" i="5"/>
  <c r="BO207" i="5"/>
  <c r="BQ207" i="5"/>
  <c r="BT207" i="5"/>
  <c r="V209" i="5"/>
  <c r="Y209" i="5"/>
  <c r="AC209" i="5"/>
  <c r="AH209" i="5"/>
  <c r="AL209" i="5"/>
  <c r="AV209" i="5"/>
  <c r="AX209" i="5"/>
  <c r="BH209" i="5"/>
  <c r="BL209" i="5"/>
  <c r="BV209" i="5"/>
  <c r="BY209" i="5"/>
  <c r="CB209" i="5"/>
  <c r="AW210" i="5"/>
  <c r="CC210" i="5"/>
  <c r="U214" i="5"/>
  <c r="AK214" i="5"/>
  <c r="BA214" i="5"/>
  <c r="BE214" i="5"/>
  <c r="BO214" i="5"/>
  <c r="BQ214" i="5"/>
  <c r="BT214" i="5"/>
  <c r="V215" i="5"/>
  <c r="Y215" i="5"/>
  <c r="AC215" i="5"/>
  <c r="AH215" i="5"/>
  <c r="AL215" i="5"/>
  <c r="AV215" i="5"/>
  <c r="AX215" i="5"/>
  <c r="BH215" i="5"/>
  <c r="BL215" i="5"/>
  <c r="BV215" i="5"/>
  <c r="BY215" i="5"/>
  <c r="CB215" i="5"/>
  <c r="U216" i="5"/>
  <c r="Z216" i="5"/>
  <c r="AI216" i="5"/>
  <c r="BA216" i="5"/>
  <c r="BC216" i="5"/>
  <c r="BF216" i="5"/>
  <c r="BQ216" i="5"/>
  <c r="BU216" i="5"/>
  <c r="AB218" i="5"/>
  <c r="BT218" i="5"/>
  <c r="AA219" i="5"/>
  <c r="AA223" i="5"/>
  <c r="V224" i="5"/>
  <c r="AA224" i="5"/>
  <c r="AH224" i="5"/>
  <c r="AL224" i="5"/>
  <c r="AV224" i="5"/>
  <c r="AZ224" i="5"/>
  <c r="BJ224" i="5"/>
  <c r="BL224" i="5"/>
  <c r="BV224" i="5"/>
  <c r="BZ224" i="5"/>
  <c r="AW225" i="5"/>
  <c r="CC225" i="5"/>
  <c r="Z227" i="5"/>
  <c r="BF227" i="5"/>
  <c r="U228" i="5"/>
  <c r="AK228" i="5"/>
  <c r="BA228" i="5"/>
  <c r="BE228" i="5"/>
  <c r="BO228" i="5"/>
  <c r="BQ228" i="5"/>
  <c r="BT228" i="5"/>
  <c r="AW232" i="5"/>
  <c r="CC232" i="5"/>
  <c r="Z233" i="5"/>
  <c r="BF233" i="5"/>
  <c r="AA234" i="5"/>
  <c r="V236" i="5"/>
  <c r="AA236" i="5"/>
  <c r="AH236" i="5"/>
  <c r="AL236" i="5"/>
  <c r="AV236" i="5"/>
  <c r="AZ236" i="5"/>
  <c r="BJ236" i="5"/>
  <c r="BL236" i="5"/>
  <c r="BV236" i="5"/>
  <c r="BZ236" i="5"/>
  <c r="U237" i="5"/>
  <c r="Z237" i="5"/>
  <c r="AI237" i="5"/>
  <c r="BA237" i="5"/>
  <c r="BC237" i="5"/>
  <c r="BF237" i="5"/>
  <c r="BO237" i="5"/>
  <c r="BS237" i="5"/>
  <c r="U241" i="5"/>
  <c r="BA241" i="5"/>
  <c r="BE241" i="5"/>
  <c r="AI241" i="5" s="1"/>
  <c r="BP241" i="5"/>
  <c r="BS241" i="5"/>
  <c r="BU241" i="5"/>
  <c r="Z242" i="5"/>
  <c r="AA243" i="5"/>
  <c r="AX245" i="5"/>
  <c r="V245" i="5"/>
  <c r="AA245" i="5"/>
  <c r="AL245" i="5"/>
  <c r="AW245" i="5"/>
  <c r="AZ245" i="5" s="1"/>
  <c r="BJ245" i="5"/>
  <c r="BL245" i="5" s="1"/>
  <c r="AJ245" i="5" s="1"/>
  <c r="BX245" i="5"/>
  <c r="AK246" i="5"/>
  <c r="BO246" i="5"/>
  <c r="BQ246" i="5"/>
  <c r="BT246" i="5"/>
  <c r="U250" i="5"/>
  <c r="BA250" i="5"/>
  <c r="BC250" i="5"/>
  <c r="BF250" i="5"/>
  <c r="AQ252" i="5"/>
  <c r="BM252" i="5"/>
  <c r="AG254" i="5"/>
  <c r="V254" i="5"/>
  <c r="Y254" i="5"/>
  <c r="AC254" i="5"/>
  <c r="AH254" i="5"/>
  <c r="AL254" i="5"/>
  <c r="AT254" i="5"/>
  <c r="AW254" i="5"/>
  <c r="AZ254" i="5"/>
  <c r="BJ254" i="5"/>
  <c r="BN254" i="5"/>
  <c r="BX254" i="5"/>
  <c r="BZ254" i="5"/>
  <c r="CC254" i="5"/>
  <c r="U255" i="5"/>
  <c r="AI255" i="5"/>
  <c r="BA255" i="5"/>
  <c r="BE255" i="5"/>
  <c r="BP255" i="5"/>
  <c r="BS255" i="5"/>
  <c r="BU255" i="5"/>
  <c r="U259" i="5"/>
  <c r="Z259" i="5"/>
  <c r="AI259" i="5"/>
  <c r="BA259" i="5"/>
  <c r="BC259" i="5"/>
  <c r="BF259" i="5"/>
  <c r="BO259" i="5"/>
  <c r="BS259" i="5"/>
  <c r="AQ261" i="5"/>
  <c r="BM261" i="5"/>
  <c r="V263" i="5"/>
  <c r="Y263" i="5"/>
  <c r="AC263" i="5"/>
  <c r="AJ263" i="5"/>
  <c r="AV263" i="5"/>
  <c r="AX263" i="5"/>
  <c r="BH263" i="5"/>
  <c r="BL263" i="5"/>
  <c r="BV263" i="5"/>
  <c r="BZ263" i="5"/>
  <c r="AA264" i="5"/>
  <c r="AM264" i="5"/>
  <c r="AQ264" i="5"/>
  <c r="AY264" i="5"/>
  <c r="U268" i="5"/>
  <c r="Z268" i="5"/>
  <c r="AI268" i="5"/>
  <c r="BA268" i="5"/>
  <c r="BE268" i="5"/>
  <c r="BO268" i="5"/>
  <c r="BS268" i="5"/>
  <c r="V269" i="5"/>
  <c r="AD269" i="5"/>
  <c r="AJ269" i="5"/>
  <c r="AV269" i="5"/>
  <c r="AZ269" i="5"/>
  <c r="BH269" i="5"/>
  <c r="BL269" i="5"/>
  <c r="BV269" i="5"/>
  <c r="BZ269" i="5"/>
  <c r="W270" i="5"/>
  <c r="AC270" i="5"/>
  <c r="AK270" i="5"/>
  <c r="AO270" i="5"/>
  <c r="BC270" i="5"/>
  <c r="BG270" i="5"/>
  <c r="BO270" i="5"/>
  <c r="BS270" i="5"/>
  <c r="BW270" i="5"/>
  <c r="V272" i="5"/>
  <c r="Z272" i="5"/>
  <c r="AJ272" i="5"/>
  <c r="AN272" i="5"/>
  <c r="AT272" i="5"/>
  <c r="AX272" i="5"/>
  <c r="BB272" i="5"/>
  <c r="BJ272" i="5"/>
  <c r="BN272" i="5"/>
  <c r="BX272" i="5"/>
  <c r="CB272" i="5"/>
  <c r="W273" i="5"/>
  <c r="AI273" i="5"/>
  <c r="BA273" i="5"/>
  <c r="BE273" i="5"/>
  <c r="BO273" i="5"/>
  <c r="BS273" i="5"/>
  <c r="W277" i="5"/>
  <c r="AK277" i="5"/>
  <c r="BC277" i="5"/>
  <c r="BG277" i="5"/>
  <c r="BQ277" i="5"/>
  <c r="BU277" i="5"/>
  <c r="T278" i="5"/>
  <c r="X278" i="5"/>
  <c r="AH278" i="5"/>
  <c r="AL278" i="5"/>
  <c r="AV278" i="5"/>
  <c r="AZ278" i="5"/>
  <c r="BJ278" i="5"/>
  <c r="BN278" i="5"/>
  <c r="BX278" i="5"/>
  <c r="CB278" i="5"/>
  <c r="U279" i="5"/>
  <c r="AK279" i="5"/>
  <c r="BC279" i="5"/>
  <c r="BG279" i="5"/>
  <c r="BQ279" i="5"/>
  <c r="BU279" i="5"/>
  <c r="V281" i="5"/>
  <c r="AB281" i="5"/>
  <c r="AJ281" i="5"/>
  <c r="AT281" i="5"/>
  <c r="AX281" i="5"/>
  <c r="BH281" i="5"/>
  <c r="BL281" i="5"/>
  <c r="BV281" i="5"/>
  <c r="BZ281" i="5"/>
  <c r="W282" i="5"/>
  <c r="AC282" i="5"/>
  <c r="AK282" i="5"/>
  <c r="BA282" i="5"/>
  <c r="BE282" i="5"/>
  <c r="BQ282" i="5"/>
  <c r="BU282" i="5"/>
  <c r="W286" i="5"/>
  <c r="AI286" i="5"/>
  <c r="BA286" i="5"/>
  <c r="BE286" i="5"/>
  <c r="BK286" i="5"/>
  <c r="BQ286" i="5"/>
  <c r="BU286" i="5"/>
  <c r="T287" i="5"/>
  <c r="X287" i="5"/>
  <c r="AH287" i="5"/>
  <c r="AL287" i="5"/>
  <c r="AV287" i="5"/>
  <c r="AZ287" i="5"/>
  <c r="BJ287" i="5"/>
  <c r="BN287" i="5"/>
  <c r="BT287" i="5"/>
  <c r="BX287" i="5"/>
  <c r="CB287" i="5"/>
  <c r="U288" i="5"/>
  <c r="Y288" i="5"/>
  <c r="AI288" i="5"/>
  <c r="AW288" i="5"/>
  <c r="BC288" i="5"/>
  <c r="BG288" i="5"/>
  <c r="BQ288" i="5"/>
  <c r="BU288" i="5"/>
  <c r="CC288" i="5"/>
  <c r="CD288" i="5" s="1"/>
  <c r="V290" i="5"/>
  <c r="Z290" i="5"/>
  <c r="AJ290" i="5"/>
  <c r="AT290" i="5"/>
  <c r="AX290" i="5"/>
  <c r="BB290" i="5"/>
  <c r="BH290" i="5"/>
  <c r="BL290" i="5"/>
  <c r="BV290" i="5"/>
  <c r="BZ290" i="5"/>
  <c r="U291" i="5"/>
  <c r="Y291" i="5"/>
  <c r="AI291" i="5"/>
  <c r="AW291" i="5"/>
  <c r="BC291" i="5"/>
  <c r="BG291" i="5"/>
  <c r="BQ291" i="5"/>
  <c r="BU291" i="5"/>
  <c r="CC291" i="5"/>
  <c r="CD291" i="5" s="1"/>
  <c r="AO12" i="7"/>
  <c r="BO12" i="7"/>
  <c r="BX16" i="7"/>
  <c r="AL18" i="7"/>
  <c r="AJ20" i="7"/>
  <c r="AH21" i="7"/>
  <c r="AW21" i="7"/>
  <c r="BN21" i="7"/>
  <c r="BY21" i="7"/>
  <c r="CB29" i="7"/>
  <c r="CB39" i="7"/>
  <c r="AL48" i="7"/>
  <c r="W53" i="7"/>
  <c r="AC54" i="7"/>
  <c r="AW54" i="7"/>
  <c r="AZ54" i="7" s="1"/>
  <c r="AM54" i="7" s="1"/>
  <c r="BD61" i="7"/>
  <c r="BG61" i="7" s="1"/>
  <c r="AN61" i="7" s="1"/>
  <c r="BU62" i="7"/>
  <c r="Y74" i="7"/>
  <c r="BL75" i="7"/>
  <c r="BX79" i="7"/>
  <c r="BV88" i="7"/>
  <c r="BC98" i="7"/>
  <c r="BE98" i="7" s="1"/>
  <c r="AI98" i="7" s="1"/>
  <c r="W107" i="7"/>
  <c r="V111" i="7"/>
  <c r="T115" i="7"/>
  <c r="BX115" i="7"/>
  <c r="BI128" i="7"/>
  <c r="BD129" i="7"/>
  <c r="BA134" i="7"/>
  <c r="BO135" i="7"/>
  <c r="CA137" i="7"/>
  <c r="BK138" i="7"/>
  <c r="BQ143" i="7"/>
  <c r="T144" i="7"/>
  <c r="BT151" i="7"/>
  <c r="AA153" i="7"/>
  <c r="AC155" i="7"/>
  <c r="W164" i="7"/>
  <c r="BO169" i="7"/>
  <c r="BH170" i="7"/>
  <c r="BQ171" i="7"/>
  <c r="AC173" i="7"/>
  <c r="Y174" i="7"/>
  <c r="BF179" i="7"/>
  <c r="Y187" i="7"/>
  <c r="W192" i="7"/>
  <c r="V196" i="7"/>
  <c r="AB197" i="7"/>
  <c r="W205" i="7"/>
  <c r="AW224" i="7"/>
  <c r="BW228" i="7"/>
  <c r="BK233" i="7"/>
  <c r="AP237" i="7"/>
  <c r="AE257" i="7"/>
  <c r="Y259" i="7"/>
  <c r="X260" i="7"/>
  <c r="BV260" i="7"/>
  <c r="AH270" i="7"/>
  <c r="AM277" i="7"/>
  <c r="BC282" i="7"/>
  <c r="BK287" i="7"/>
  <c r="AJ288" i="7"/>
  <c r="BS290" i="7"/>
  <c r="AJ291" i="7"/>
  <c r="AB294" i="7"/>
  <c r="BS294" i="7"/>
  <c r="BL295" i="7"/>
  <c r="BK296" i="7"/>
  <c r="BK298" i="7"/>
  <c r="BE299" i="7"/>
  <c r="BL302" i="7"/>
  <c r="X304" i="7"/>
  <c r="CC304" i="7"/>
  <c r="BJ307" i="7"/>
  <c r="AB316" i="7"/>
  <c r="CE316" i="7"/>
  <c r="T318" i="7"/>
  <c r="AV318" i="7"/>
  <c r="AY330" i="7"/>
  <c r="X7" i="8"/>
  <c r="AK11" i="8"/>
  <c r="BK11" i="8"/>
  <c r="BS11" i="8"/>
  <c r="T12" i="8"/>
  <c r="AB12" i="8"/>
  <c r="AL12" i="8"/>
  <c r="AT12" i="8"/>
  <c r="AZ12" i="8"/>
  <c r="BR12" i="8"/>
  <c r="BZ12" i="8"/>
  <c r="W16" i="8"/>
  <c r="AC17" i="8"/>
  <c r="BY17" i="8"/>
  <c r="AC18" i="8"/>
  <c r="CA18" i="8"/>
  <c r="BV20" i="8"/>
  <c r="W21" i="8"/>
  <c r="BA21" i="8"/>
  <c r="BF21" i="8"/>
  <c r="BS21" i="8"/>
  <c r="W25" i="8"/>
  <c r="X29" i="8"/>
  <c r="AL29" i="8"/>
  <c r="BY29" i="8"/>
  <c r="X34" i="8"/>
  <c r="AK35" i="8"/>
  <c r="BU35" i="8"/>
  <c r="X36" i="8"/>
  <c r="BC38" i="8"/>
  <c r="BQ38" i="8"/>
  <c r="T39" i="8"/>
  <c r="AH39" i="8"/>
  <c r="AV39" i="8"/>
  <c r="AZ39" i="8"/>
  <c r="BX39" i="8"/>
  <c r="T47" i="8"/>
  <c r="AC47" i="8"/>
  <c r="AT47" i="8"/>
  <c r="AX47" i="8" s="1"/>
  <c r="AH47" i="8" s="1"/>
  <c r="AW47" i="8"/>
  <c r="BV47" i="8"/>
  <c r="CB47" i="8"/>
  <c r="AK48" i="8"/>
  <c r="BG78" i="11"/>
  <c r="BE17" i="11"/>
  <c r="BC17" i="11" s="1"/>
  <c r="BE39" i="11"/>
  <c r="BC39" i="11" s="1"/>
  <c r="BF24" i="11"/>
  <c r="CL24" i="11" s="1"/>
  <c r="CJ69" i="11"/>
  <c r="F24" i="22"/>
  <c r="I38" i="22"/>
  <c r="A51" i="9"/>
  <c r="A69" i="27"/>
  <c r="A72" i="27"/>
  <c r="A54" i="9"/>
  <c r="F9" i="22"/>
  <c r="O40" i="22"/>
  <c r="P40" i="22" s="1"/>
  <c r="I32" i="22"/>
  <c r="L39" i="22"/>
  <c r="BT9" i="37"/>
  <c r="CR9" i="37"/>
  <c r="CP8" i="37"/>
  <c r="CP12" i="37"/>
  <c r="BT40" i="13"/>
  <c r="BR40" i="13"/>
  <c r="BU40" i="13" s="1"/>
  <c r="CP40" i="13"/>
  <c r="CP42" i="13"/>
  <c r="CP44" i="13"/>
  <c r="BT42" i="13"/>
  <c r="BR42" i="13"/>
  <c r="BU42" i="13" s="1"/>
  <c r="CR42" i="13"/>
  <c r="CP45" i="13"/>
  <c r="CP41" i="13"/>
  <c r="BT44" i="13"/>
  <c r="BR44" i="13"/>
  <c r="BU44" i="13" s="1"/>
  <c r="CP43" i="13"/>
  <c r="CR40" i="13"/>
  <c r="CR45" i="13"/>
  <c r="H168" i="6"/>
  <c r="F168" i="6"/>
  <c r="G168" i="6"/>
  <c r="E168" i="6"/>
  <c r="BT9" i="34"/>
  <c r="BT24" i="13"/>
  <c r="BR24" i="13"/>
  <c r="CR19" i="13"/>
  <c r="CR21" i="13"/>
  <c r="CR22" i="13"/>
  <c r="BT15" i="34"/>
  <c r="O35" i="22"/>
  <c r="F12" i="22"/>
  <c r="I34" i="22"/>
  <c r="BT20" i="13"/>
  <c r="BR20" i="13"/>
  <c r="BU20" i="13" s="1"/>
  <c r="CP19" i="13"/>
  <c r="CP23" i="13"/>
  <c r="CR20" i="13"/>
  <c r="BT13" i="13"/>
  <c r="BR13" i="13"/>
  <c r="CR8" i="13"/>
  <c r="CR11" i="13"/>
  <c r="CR10" i="13"/>
  <c r="F21" i="22"/>
  <c r="I20" i="22"/>
  <c r="L30" i="22"/>
  <c r="O31" i="22"/>
  <c r="BT11" i="13"/>
  <c r="BR11" i="13"/>
  <c r="BU11" i="13" s="1"/>
  <c r="CR7" i="13"/>
  <c r="CP10" i="13"/>
  <c r="CR12" i="13"/>
  <c r="F18" i="22"/>
  <c r="L37" i="22"/>
  <c r="O38" i="22"/>
  <c r="I36" i="22"/>
  <c r="BT33" i="13"/>
  <c r="BR33" i="13"/>
  <c r="BU33" i="13" s="1"/>
  <c r="CP32" i="13"/>
  <c r="CR29" i="13"/>
  <c r="CR34" i="13"/>
  <c r="BT20" i="14"/>
  <c r="BR20" i="14"/>
  <c r="BU20" i="14" s="1"/>
  <c r="CR20" i="14"/>
  <c r="CP19" i="14"/>
  <c r="CP23" i="14"/>
  <c r="BT18" i="14"/>
  <c r="BR18" i="14"/>
  <c r="BU18" i="14" s="1"/>
  <c r="CP18" i="14"/>
  <c r="CP20" i="14"/>
  <c r="CP22" i="14"/>
  <c r="BR7" i="14"/>
  <c r="BU7" i="14" s="1"/>
  <c r="BT7" i="14"/>
  <c r="CP9" i="14"/>
  <c r="CP11" i="14"/>
  <c r="CP7" i="14"/>
  <c r="BT7" i="34"/>
  <c r="I26" i="22"/>
  <c r="F27" i="22"/>
  <c r="L23" i="22"/>
  <c r="O25" i="22"/>
  <c r="BT18" i="13"/>
  <c r="BR18" i="13"/>
  <c r="BU18" i="13" s="1"/>
  <c r="CP18" i="13"/>
  <c r="CP20" i="13"/>
  <c r="CP22" i="13"/>
  <c r="BT13" i="34"/>
  <c r="BT22" i="13"/>
  <c r="BR22" i="13"/>
  <c r="CP21" i="13"/>
  <c r="CR23" i="13"/>
  <c r="CR18" i="13"/>
  <c r="BT11" i="34"/>
  <c r="BT31" i="13"/>
  <c r="BR31" i="13"/>
  <c r="CP30" i="13"/>
  <c r="CR31" i="13"/>
  <c r="CP34" i="13"/>
  <c r="O17" i="22"/>
  <c r="L11" i="22"/>
  <c r="I8" i="22"/>
  <c r="F6" i="22"/>
  <c r="F15" i="22"/>
  <c r="O29" i="22"/>
  <c r="I14" i="22"/>
  <c r="L28" i="22"/>
  <c r="BT29" i="13"/>
  <c r="BR29" i="13"/>
  <c r="BU29" i="13" s="1"/>
  <c r="CP31" i="13"/>
  <c r="CP29" i="13"/>
  <c r="CP33" i="13"/>
  <c r="BT9" i="13"/>
  <c r="BR9" i="13"/>
  <c r="CR9" i="13"/>
  <c r="CP12" i="13"/>
  <c r="CP8" i="13"/>
  <c r="BT33" i="14"/>
  <c r="BR33" i="14"/>
  <c r="CP32" i="14"/>
  <c r="CR34" i="14"/>
  <c r="CR29" i="14"/>
  <c r="BT29" i="14"/>
  <c r="BR29" i="14"/>
  <c r="BU29" i="14" s="1"/>
  <c r="CP29" i="14"/>
  <c r="CP31" i="14"/>
  <c r="CP33" i="14"/>
  <c r="BT31" i="14"/>
  <c r="BR31" i="14"/>
  <c r="BU31" i="14" s="1"/>
  <c r="CR31" i="14"/>
  <c r="CP30" i="14"/>
  <c r="CP34" i="14"/>
  <c r="BT11" i="14"/>
  <c r="BR11" i="14"/>
  <c r="BU11" i="14" s="1"/>
  <c r="CR7" i="14"/>
  <c r="CP10" i="14"/>
  <c r="CR12" i="14"/>
  <c r="CV19" i="34"/>
  <c r="CX16" i="34"/>
  <c r="BR15" i="34"/>
  <c r="CX9" i="34"/>
  <c r="CX10" i="34"/>
  <c r="CX14" i="34"/>
  <c r="CV15" i="34"/>
  <c r="BR7" i="34"/>
  <c r="CV18" i="34"/>
  <c r="CV12" i="34"/>
  <c r="CV9" i="34"/>
  <c r="CV21" i="34"/>
  <c r="CV16" i="34"/>
  <c r="BR13" i="34"/>
  <c r="CV13" i="34"/>
  <c r="CX12" i="34"/>
  <c r="CX8" i="34"/>
  <c r="CX20" i="34"/>
  <c r="BR11" i="34"/>
  <c r="CV7" i="34"/>
  <c r="CX17" i="34"/>
  <c r="CV20" i="34"/>
  <c r="CV10" i="34"/>
  <c r="CX15" i="34"/>
  <c r="D5" i="2"/>
  <c r="G5" i="2" s="1"/>
  <c r="CX21" i="34"/>
  <c r="CV17" i="34"/>
  <c r="CV14" i="34"/>
  <c r="BR9" i="34"/>
  <c r="CV8" i="34"/>
  <c r="CV11" i="34"/>
  <c r="D5" i="7"/>
  <c r="D86" i="31"/>
  <c r="AC7" i="8"/>
  <c r="BY7" i="8"/>
  <c r="AP7" i="8"/>
  <c r="BQ7" i="8"/>
  <c r="AC8" i="8"/>
  <c r="BO16" i="8"/>
  <c r="BS16" i="8"/>
  <c r="W45" i="8"/>
  <c r="BO45" i="8"/>
  <c r="AB45" i="8"/>
  <c r="BQ45" i="8"/>
  <c r="BT45" i="8"/>
  <c r="AK25" i="8"/>
  <c r="BE30" i="8"/>
  <c r="BF25" i="8"/>
  <c r="AA26" i="8"/>
  <c r="W27" i="8"/>
  <c r="AI30" i="8"/>
  <c r="BO25" i="8"/>
  <c r="BK26" i="8"/>
  <c r="BN26" i="8" s="1"/>
  <c r="AB27" i="8"/>
  <c r="BP27" i="8"/>
  <c r="BA30" i="8"/>
  <c r="AK27" i="8"/>
  <c r="BQ27" i="8"/>
  <c r="BC30" i="8"/>
  <c r="T34" i="7"/>
  <c r="BP38" i="7"/>
  <c r="BO26" i="7"/>
  <c r="AC29" i="7"/>
  <c r="BV29" i="7"/>
  <c r="BZ29" i="7"/>
  <c r="AV151" i="7"/>
  <c r="AV180" i="7"/>
  <c r="AX180" i="7" s="1"/>
  <c r="AH180" i="7" s="1"/>
  <c r="T180" i="7"/>
  <c r="BR45" i="7"/>
  <c r="AA48" i="7"/>
  <c r="BX48" i="7"/>
  <c r="AB53" i="7"/>
  <c r="BJ57" i="7"/>
  <c r="W62" i="7"/>
  <c r="BU65" i="7"/>
  <c r="AT70" i="7"/>
  <c r="BO71" i="7"/>
  <c r="AC74" i="7"/>
  <c r="BP75" i="7"/>
  <c r="AC84" i="7"/>
  <c r="CB88" i="7"/>
  <c r="BK89" i="7"/>
  <c r="BN89" i="7" s="1"/>
  <c r="AO89" i="7" s="1"/>
  <c r="T90" i="7"/>
  <c r="AT90" i="7"/>
  <c r="BC92" i="7"/>
  <c r="BE92" i="7" s="1"/>
  <c r="AI92" i="7" s="1"/>
  <c r="X93" i="7"/>
  <c r="CC102" i="7"/>
  <c r="AD102" i="7" s="1"/>
  <c r="BR110" i="7"/>
  <c r="BT110" i="7"/>
  <c r="BD133" i="7"/>
  <c r="BF133" i="7"/>
  <c r="T137" i="7"/>
  <c r="BD152" i="7"/>
  <c r="BY156" i="7"/>
  <c r="X156" i="7"/>
  <c r="T223" i="7"/>
  <c r="BN236" i="7"/>
  <c r="AO236" i="7" s="1"/>
  <c r="BM273" i="7"/>
  <c r="AA273" i="7"/>
  <c r="BR282" i="7"/>
  <c r="AB282" i="7"/>
  <c r="BU282" i="7"/>
  <c r="BM304" i="7"/>
  <c r="BJ304" i="7"/>
  <c r="AJ304" i="7"/>
  <c r="CA151" i="7"/>
  <c r="X151" i="7"/>
  <c r="BY180" i="7"/>
  <c r="X180" i="7"/>
  <c r="CE201" i="7"/>
  <c r="CC201" i="7"/>
  <c r="AE201" i="7" s="1"/>
  <c r="CA263" i="7"/>
  <c r="BX263" i="7"/>
  <c r="AC263" i="7"/>
  <c r="X263" i="7"/>
  <c r="AZ310" i="7"/>
  <c r="AE308" i="7"/>
  <c r="AB45" i="7"/>
  <c r="BO53" i="7"/>
  <c r="Z61" i="7"/>
  <c r="BY81" i="7"/>
  <c r="AL84" i="7"/>
  <c r="X90" i="7"/>
  <c r="BK90" i="7"/>
  <c r="BN90" i="7" s="1"/>
  <c r="AO90" i="7" s="1"/>
  <c r="BR92" i="7"/>
  <c r="BU92" i="7"/>
  <c r="BM93" i="7"/>
  <c r="AT99" i="7"/>
  <c r="T99" i="7"/>
  <c r="CA99" i="7"/>
  <c r="BZ99" i="7"/>
  <c r="BR116" i="7"/>
  <c r="BT116" i="7"/>
  <c r="BB160" i="7"/>
  <c r="BD160" i="7"/>
  <c r="Z160" i="7"/>
  <c r="BK162" i="7"/>
  <c r="BN162" i="7" s="1"/>
  <c r="AO162" i="7" s="1"/>
  <c r="BD164" i="7"/>
  <c r="BB164" i="7"/>
  <c r="BG164" i="7" s="1"/>
  <c r="AN164" i="7" s="1"/>
  <c r="BK173" i="7"/>
  <c r="BH173" i="7"/>
  <c r="AU218" i="7"/>
  <c r="BQ242" i="7"/>
  <c r="AK242" i="7"/>
  <c r="AY254" i="7"/>
  <c r="CE254" i="7"/>
  <c r="Y254" i="7"/>
  <c r="CA254" i="7"/>
  <c r="BW254" i="7"/>
  <c r="BZ263" i="7"/>
  <c r="BD264" i="7"/>
  <c r="BE264" i="7"/>
  <c r="BA264" i="7"/>
  <c r="AI264" i="7"/>
  <c r="CE298" i="7"/>
  <c r="AX298" i="7"/>
  <c r="T298" i="7"/>
  <c r="CA298" i="7"/>
  <c r="BX298" i="7"/>
  <c r="BR299" i="7"/>
  <c r="AK299" i="7"/>
  <c r="BO299" i="7"/>
  <c r="CE307" i="7"/>
  <c r="AG307" i="7" s="1"/>
  <c r="AT307" i="7"/>
  <c r="T307" i="7"/>
  <c r="CA307" i="7"/>
  <c r="BX307" i="7"/>
  <c r="T93" i="7"/>
  <c r="AT93" i="7"/>
  <c r="AX93" i="7" s="1"/>
  <c r="AH93" i="7" s="1"/>
  <c r="BR245" i="7"/>
  <c r="W245" i="7"/>
  <c r="BU245" i="7"/>
  <c r="BR251" i="7"/>
  <c r="W251" i="7"/>
  <c r="BR261" i="7"/>
  <c r="BU261" i="7"/>
  <c r="AK261" i="7"/>
  <c r="BS261" i="7"/>
  <c r="W261" i="7"/>
  <c r="CE263" i="7"/>
  <c r="AZ263" i="7"/>
  <c r="AW263" i="7"/>
  <c r="T263" i="7"/>
  <c r="BM268" i="7"/>
  <c r="BH268" i="7"/>
  <c r="BD272" i="7"/>
  <c r="BA272" i="7"/>
  <c r="BF277" i="7"/>
  <c r="BA277" i="7"/>
  <c r="CB310" i="7"/>
  <c r="AC310" i="7"/>
  <c r="BC326" i="7"/>
  <c r="T43" i="7"/>
  <c r="BY43" i="7"/>
  <c r="AB47" i="7"/>
  <c r="AZ48" i="7"/>
  <c r="BF54" i="7"/>
  <c r="AM56" i="7"/>
  <c r="AX61" i="7"/>
  <c r="CA62" i="7"/>
  <c r="V63" i="7"/>
  <c r="W65" i="7"/>
  <c r="X70" i="7"/>
  <c r="W71" i="7"/>
  <c r="CB84" i="7"/>
  <c r="AL88" i="7"/>
  <c r="BX93" i="7"/>
  <c r="BS97" i="7"/>
  <c r="BP97" i="7"/>
  <c r="X99" i="7"/>
  <c r="CA102" i="7"/>
  <c r="X102" i="7"/>
  <c r="BZ102" i="7"/>
  <c r="CC128" i="7"/>
  <c r="CD128" i="7" s="1"/>
  <c r="AW128" i="7"/>
  <c r="BV128" i="7"/>
  <c r="AL128" i="7"/>
  <c r="BW128" i="7"/>
  <c r="AC128" i="7"/>
  <c r="BP153" i="7"/>
  <c r="BR155" i="7"/>
  <c r="BU155" i="7"/>
  <c r="BF165" i="7"/>
  <c r="BK209" i="7"/>
  <c r="BJ209" i="7"/>
  <c r="BQ234" i="7"/>
  <c r="BT234" i="7"/>
  <c r="BM250" i="7"/>
  <c r="V250" i="7"/>
  <c r="BN250" i="7"/>
  <c r="BK250" i="7"/>
  <c r="AZ307" i="7"/>
  <c r="AN331" i="7"/>
  <c r="BJ106" i="7"/>
  <c r="BK115" i="7"/>
  <c r="BN115" i="7" s="1"/>
  <c r="AO115" i="7" s="1"/>
  <c r="BU125" i="7"/>
  <c r="AK129" i="7"/>
  <c r="AI146" i="7"/>
  <c r="AV147" i="7"/>
  <c r="AL173" i="7"/>
  <c r="BX173" i="7"/>
  <c r="CA174" i="7"/>
  <c r="BB188" i="7"/>
  <c r="BP196" i="7"/>
  <c r="AJ201" i="7"/>
  <c r="BP206" i="7"/>
  <c r="V214" i="7"/>
  <c r="BY224" i="7"/>
  <c r="BX233" i="7"/>
  <c r="BJ270" i="7"/>
  <c r="BK291" i="7"/>
  <c r="AI303" i="7"/>
  <c r="AX311" i="7"/>
  <c r="AZ320" i="7"/>
  <c r="BL331" i="7"/>
  <c r="CE332" i="7"/>
  <c r="AQ334" i="7"/>
  <c r="BG336" i="7"/>
  <c r="BZ147" i="7"/>
  <c r="BY162" i="7"/>
  <c r="BK191" i="7"/>
  <c r="BJ201" i="7"/>
  <c r="BU218" i="7"/>
  <c r="BX219" i="7"/>
  <c r="BH223" i="7"/>
  <c r="AW228" i="7"/>
  <c r="BJ232" i="7"/>
  <c r="Y233" i="7"/>
  <c r="T234" i="7"/>
  <c r="BQ237" i="7"/>
  <c r="BN246" i="7"/>
  <c r="AH260" i="7"/>
  <c r="BZ260" i="7"/>
  <c r="BV270" i="7"/>
  <c r="BP272" i="7"/>
  <c r="BB278" i="7"/>
  <c r="BL281" i="7"/>
  <c r="BC290" i="7"/>
  <c r="AI294" i="7"/>
  <c r="AJ298" i="7"/>
  <c r="V302" i="7"/>
  <c r="BX304" i="7"/>
  <c r="AJ307" i="7"/>
  <c r="BL307" i="7"/>
  <c r="BO310" i="7"/>
  <c r="AJ314" i="7"/>
  <c r="BZ318" i="7"/>
  <c r="BC319" i="7"/>
  <c r="T320" i="7"/>
  <c r="BX320" i="7"/>
  <c r="BU322" i="7"/>
  <c r="BT334" i="7"/>
  <c r="W98" i="7"/>
  <c r="BU98" i="7"/>
  <c r="BB124" i="7"/>
  <c r="AB125" i="7"/>
  <c r="BT129" i="7"/>
  <c r="BF134" i="7"/>
  <c r="AL144" i="7"/>
  <c r="BZ144" i="7"/>
  <c r="BG146" i="7"/>
  <c r="T147" i="7"/>
  <c r="BH153" i="7"/>
  <c r="BC155" i="7"/>
  <c r="BR160" i="7"/>
  <c r="AC161" i="7"/>
  <c r="T162" i="7"/>
  <c r="AT162" i="7"/>
  <c r="T173" i="7"/>
  <c r="BA179" i="7"/>
  <c r="AA180" i="7"/>
  <c r="BH180" i="7"/>
  <c r="BQ182" i="7"/>
  <c r="BS182" i="7" s="1"/>
  <c r="AK182" i="7" s="1"/>
  <c r="BY187" i="7"/>
  <c r="BU197" i="7"/>
  <c r="T224" i="7"/>
  <c r="AC228" i="7"/>
  <c r="BC228" i="7"/>
  <c r="BU237" i="7"/>
  <c r="BR246" i="7"/>
  <c r="BE251" i="7"/>
  <c r="AV260" i="7"/>
  <c r="BU272" i="7"/>
  <c r="BG290" i="7"/>
  <c r="BC294" i="7"/>
  <c r="AB300" i="7"/>
  <c r="AV302" i="7"/>
  <c r="BT310" i="7"/>
  <c r="CB311" i="7"/>
  <c r="BK314" i="7"/>
  <c r="W315" i="7"/>
  <c r="CA334" i="7"/>
  <c r="BD335" i="7"/>
  <c r="U9" i="2"/>
  <c r="BA9" i="2"/>
  <c r="BF9" i="2"/>
  <c r="BB9" i="2"/>
  <c r="BG9" i="2"/>
  <c r="Z9" i="2"/>
  <c r="BC9" i="2"/>
  <c r="BE9" i="2" s="1"/>
  <c r="AI9" i="2" s="1"/>
  <c r="AW9" i="2"/>
  <c r="BJ8" i="2"/>
  <c r="BL8" i="2" s="1"/>
  <c r="AJ8" i="2" s="1"/>
  <c r="V8" i="2"/>
  <c r="AT8" i="2"/>
  <c r="AX8" i="2" s="1"/>
  <c r="AH8" i="2" s="1"/>
  <c r="Y8" i="2"/>
  <c r="AV8" i="2"/>
  <c r="T8" i="2"/>
  <c r="AW8" i="2"/>
  <c r="AZ8" i="2" s="1"/>
  <c r="AM8" i="2" s="1"/>
  <c r="BK7" i="2"/>
  <c r="AA7" i="2"/>
  <c r="U7" i="2"/>
  <c r="BG7" i="2"/>
  <c r="BA7" i="2"/>
  <c r="BC7" i="2"/>
  <c r="BE7" i="2" s="1"/>
  <c r="AI7" i="2" s="1"/>
  <c r="V194" i="7"/>
  <c r="U23" i="2"/>
  <c r="Y32" i="2"/>
  <c r="U41" i="2"/>
  <c r="U59" i="2"/>
  <c r="U14" i="5"/>
  <c r="W14" i="5" s="1"/>
  <c r="Z77" i="2"/>
  <c r="Z50" i="5"/>
  <c r="AA50" i="5" s="1"/>
  <c r="U59" i="5"/>
  <c r="W248" i="5"/>
  <c r="Y194" i="7"/>
  <c r="Z230" i="7"/>
  <c r="AA230" i="7" s="1"/>
  <c r="Z239" i="5"/>
  <c r="AA239" i="5" s="1"/>
  <c r="V239" i="5"/>
  <c r="W239" i="5" s="1"/>
  <c r="BG38" i="7"/>
  <c r="BF36" i="7"/>
  <c r="X34" i="7"/>
  <c r="BV34" i="7"/>
  <c r="BJ34" i="7"/>
  <c r="BP17" i="7"/>
  <c r="AQ18" i="7"/>
  <c r="BV18" i="7"/>
  <c r="AN20" i="7"/>
  <c r="BO20" i="7"/>
  <c r="AQ21" i="7"/>
  <c r="BI21" i="7"/>
  <c r="CC21" i="7"/>
  <c r="AD21" i="7" s="1"/>
  <c r="BR26" i="7"/>
  <c r="AQ27" i="7"/>
  <c r="BX29" i="7"/>
  <c r="BA35" i="7"/>
  <c r="BJ36" i="7"/>
  <c r="W38" i="7"/>
  <c r="BA38" i="7"/>
  <c r="BS38" i="7"/>
  <c r="AZ39" i="7"/>
  <c r="X43" i="7"/>
  <c r="BH43" i="7"/>
  <c r="CB43" i="7"/>
  <c r="BO44" i="7"/>
  <c r="Z45" i="7"/>
  <c r="BZ45" i="7"/>
  <c r="AO47" i="7"/>
  <c r="BW47" i="7"/>
  <c r="AH48" i="7"/>
  <c r="BH48" i="7"/>
  <c r="CB48" i="7"/>
  <c r="T57" i="7"/>
  <c r="CC57" i="7"/>
  <c r="AF57" i="7" s="1"/>
  <c r="AB61" i="7"/>
  <c r="BF65" i="7"/>
  <c r="T66" i="7"/>
  <c r="AW66" i="7"/>
  <c r="AZ66" i="7" s="1"/>
  <c r="AM66" i="7" s="1"/>
  <c r="BX66" i="7"/>
  <c r="BP72" i="7"/>
  <c r="BK79" i="7"/>
  <c r="BN79" i="7" s="1"/>
  <c r="AO79" i="7" s="1"/>
  <c r="Y80" i="7"/>
  <c r="BG83" i="7"/>
  <c r="Z89" i="7"/>
  <c r="BG92" i="7"/>
  <c r="BZ97" i="7"/>
  <c r="BG98" i="7"/>
  <c r="BJ99" i="7"/>
  <c r="BK101" i="7"/>
  <c r="AJ102" i="7"/>
  <c r="BJ102" i="7"/>
  <c r="AT106" i="7"/>
  <c r="AA107" i="7"/>
  <c r="BG107" i="7"/>
  <c r="Y110" i="7"/>
  <c r="BY110" i="7"/>
  <c r="V117" i="7"/>
  <c r="BS119" i="7"/>
  <c r="BK125" i="7"/>
  <c r="BM125" i="7"/>
  <c r="BK161" i="7"/>
  <c r="BN161" i="7" s="1"/>
  <c r="AO161" i="7" s="1"/>
  <c r="AT170" i="7"/>
  <c r="AX170" i="7" s="1"/>
  <c r="AH170" i="7" s="1"/>
  <c r="T170" i="7"/>
  <c r="BY170" i="7"/>
  <c r="BV170" i="7"/>
  <c r="X170" i="7"/>
  <c r="AL170" i="7"/>
  <c r="BD261" i="7"/>
  <c r="BG261" i="7"/>
  <c r="BC261" i="7"/>
  <c r="AB273" i="7"/>
  <c r="BT273" i="7"/>
  <c r="AP273" i="7"/>
  <c r="CE314" i="7"/>
  <c r="AX314" i="7"/>
  <c r="AT314" i="7"/>
  <c r="T314" i="7"/>
  <c r="CA314" i="7"/>
  <c r="BX314" i="7"/>
  <c r="X314" i="7"/>
  <c r="CB314" i="7"/>
  <c r="AK11" i="7"/>
  <c r="AZ12" i="7"/>
  <c r="AB34" i="7"/>
  <c r="Z35" i="7"/>
  <c r="AA56" i="7"/>
  <c r="AZ57" i="7"/>
  <c r="AT66" i="7"/>
  <c r="BG71" i="7"/>
  <c r="BH79" i="7"/>
  <c r="CE111" i="7"/>
  <c r="AH111" i="7"/>
  <c r="Y120" i="7"/>
  <c r="BP126" i="7"/>
  <c r="BF171" i="7"/>
  <c r="BC171" i="7"/>
  <c r="V221" i="7"/>
  <c r="U221" i="7"/>
  <c r="AL8" i="7"/>
  <c r="BZ8" i="7"/>
  <c r="W11" i="7"/>
  <c r="BP11" i="7"/>
  <c r="AU12" i="7"/>
  <c r="BT17" i="7"/>
  <c r="BZ18" i="7"/>
  <c r="BC20" i="7"/>
  <c r="BT20" i="7"/>
  <c r="BF35" i="7"/>
  <c r="Z36" i="7"/>
  <c r="BP36" i="7"/>
  <c r="AB38" i="7"/>
  <c r="BU38" i="7"/>
  <c r="Z39" i="7"/>
  <c r="BD39" i="7"/>
  <c r="AT45" i="7"/>
  <c r="AX45" i="7" s="1"/>
  <c r="AH45" i="7" s="1"/>
  <c r="AU47" i="7"/>
  <c r="CE47" i="7"/>
  <c r="AG47" i="7" s="1"/>
  <c r="AK53" i="7"/>
  <c r="BQ53" i="7"/>
  <c r="BJ54" i="7"/>
  <c r="AU56" i="7"/>
  <c r="X57" i="7"/>
  <c r="AT57" i="7"/>
  <c r="BN57" i="7"/>
  <c r="V59" i="7"/>
  <c r="BJ61" i="7"/>
  <c r="BP62" i="7"/>
  <c r="AL63" i="7"/>
  <c r="BK65" i="7"/>
  <c r="BN65" i="7" s="1"/>
  <c r="AO65" i="7" s="1"/>
  <c r="X66" i="7"/>
  <c r="BZ66" i="7"/>
  <c r="AW70" i="7"/>
  <c r="AZ70" i="7" s="1"/>
  <c r="AM70" i="7" s="1"/>
  <c r="BX70" i="7"/>
  <c r="BB71" i="7"/>
  <c r="BS71" i="7"/>
  <c r="AK71" i="7" s="1"/>
  <c r="AW74" i="7"/>
  <c r="AZ74" i="7" s="1"/>
  <c r="AM74" i="7" s="1"/>
  <c r="AV75" i="7"/>
  <c r="BZ75" i="7"/>
  <c r="AT79" i="7"/>
  <c r="AC80" i="7"/>
  <c r="BB81" i="7"/>
  <c r="AK83" i="7"/>
  <c r="BO83" i="7"/>
  <c r="BB84" i="7"/>
  <c r="BA89" i="7"/>
  <c r="AX90" i="7"/>
  <c r="BX90" i="7"/>
  <c r="AB92" i="7"/>
  <c r="BP92" i="7"/>
  <c r="AB93" i="7"/>
  <c r="BH93" i="7"/>
  <c r="BU101" i="7"/>
  <c r="AT102" i="7"/>
  <c r="BN102" i="7"/>
  <c r="T106" i="7"/>
  <c r="AW106" i="7"/>
  <c r="BX106" i="7"/>
  <c r="AK107" i="7"/>
  <c r="BO107" i="7"/>
  <c r="BJ108" i="7"/>
  <c r="AC110" i="7"/>
  <c r="AV111" i="7"/>
  <c r="Y116" i="7"/>
  <c r="CB116" i="7"/>
  <c r="BY116" i="7"/>
  <c r="BD119" i="7"/>
  <c r="BG119" i="7" s="1"/>
  <c r="AN119" i="7" s="1"/>
  <c r="BB126" i="7"/>
  <c r="U126" i="7"/>
  <c r="BD126" i="7"/>
  <c r="BD128" i="7"/>
  <c r="BC128" i="7"/>
  <c r="AT133" i="7"/>
  <c r="AV143" i="7"/>
  <c r="Y143" i="7"/>
  <c r="AW143" i="7"/>
  <c r="T143" i="7"/>
  <c r="CB143" i="7"/>
  <c r="BX143" i="7"/>
  <c r="BF147" i="7"/>
  <c r="V160" i="7"/>
  <c r="BJ160" i="7"/>
  <c r="BW27" i="7"/>
  <c r="AU38" i="7"/>
  <c r="BZ57" i="7"/>
  <c r="BG62" i="7"/>
  <c r="BR119" i="7"/>
  <c r="BO119" i="7"/>
  <c r="AK119" i="7"/>
  <c r="BM124" i="7"/>
  <c r="BK124" i="7"/>
  <c r="T12" i="7"/>
  <c r="AQ12" i="7"/>
  <c r="AI11" i="7"/>
  <c r="BQ11" i="7"/>
  <c r="Y12" i="7"/>
  <c r="AW12" i="7"/>
  <c r="AC18" i="7"/>
  <c r="BG20" i="7"/>
  <c r="BA21" i="7"/>
  <c r="BY34" i="7"/>
  <c r="CB34" i="7" s="1"/>
  <c r="AQ34" i="7" s="1"/>
  <c r="AB36" i="7"/>
  <c r="BT36" i="7"/>
  <c r="AB39" i="7"/>
  <c r="BR39" i="7"/>
  <c r="AV43" i="7"/>
  <c r="BV43" i="7"/>
  <c r="BB45" i="7"/>
  <c r="Y47" i="7"/>
  <c r="BK47" i="7"/>
  <c r="X48" i="7"/>
  <c r="AV48" i="7"/>
  <c r="BN48" i="7"/>
  <c r="BA53" i="7"/>
  <c r="BT53" i="7"/>
  <c r="V54" i="7"/>
  <c r="Y56" i="7"/>
  <c r="BK56" i="7"/>
  <c r="AC57" i="7"/>
  <c r="AW57" i="7"/>
  <c r="BX57" i="7"/>
  <c r="BR61" i="7"/>
  <c r="BC62" i="7"/>
  <c r="BS62" i="7"/>
  <c r="BY63" i="7"/>
  <c r="BA65" i="7"/>
  <c r="BQ65" i="7"/>
  <c r="BJ66" i="7"/>
  <c r="BL66" i="7" s="1"/>
  <c r="AJ66" i="7" s="1"/>
  <c r="BZ70" i="7"/>
  <c r="BW71" i="7"/>
  <c r="T79" i="7"/>
  <c r="BY80" i="7"/>
  <c r="BB83" i="7"/>
  <c r="BS83" i="7"/>
  <c r="BV84" i="7"/>
  <c r="BB88" i="7"/>
  <c r="BF89" i="7"/>
  <c r="BH90" i="7"/>
  <c r="CB90" i="7"/>
  <c r="BS92" i="7"/>
  <c r="BK93" i="7"/>
  <c r="BN93" i="7" s="1"/>
  <c r="AO93" i="7" s="1"/>
  <c r="AV97" i="7"/>
  <c r="AW99" i="7"/>
  <c r="AZ99" i="7" s="1"/>
  <c r="AM99" i="7" s="1"/>
  <c r="BX99" i="7"/>
  <c r="T102" i="7"/>
  <c r="AW102" i="7"/>
  <c r="BX102" i="7"/>
  <c r="X106" i="7"/>
  <c r="AZ106" i="7"/>
  <c r="BZ106" i="7"/>
  <c r="BB107" i="7"/>
  <c r="BS107" i="7"/>
  <c r="AA108" i="7"/>
  <c r="BP108" i="7"/>
  <c r="BO110" i="7"/>
  <c r="BP111" i="7"/>
  <c r="AC116" i="7"/>
  <c r="AL117" i="7"/>
  <c r="AV117" i="7"/>
  <c r="BB119" i="7"/>
  <c r="AK126" i="7"/>
  <c r="BJ151" i="7"/>
  <c r="BI151" i="7"/>
  <c r="BM156" i="7"/>
  <c r="BJ156" i="7"/>
  <c r="BL156" i="7" s="1"/>
  <c r="AJ156" i="7" s="1"/>
  <c r="AW178" i="7"/>
  <c r="CA178" i="7"/>
  <c r="BX178" i="7"/>
  <c r="AL178" i="7"/>
  <c r="AC178" i="7"/>
  <c r="X115" i="7"/>
  <c r="BH115" i="7"/>
  <c r="CB115" i="7"/>
  <c r="BR124" i="7"/>
  <c r="W125" i="7"/>
  <c r="BS125" i="7"/>
  <c r="AQ128" i="7"/>
  <c r="BN128" i="7"/>
  <c r="AN129" i="7"/>
  <c r="U133" i="7"/>
  <c r="BB133" i="7"/>
  <c r="AU134" i="7"/>
  <c r="BQ134" i="7"/>
  <c r="BF135" i="7"/>
  <c r="V142" i="7"/>
  <c r="BO142" i="7"/>
  <c r="AV144" i="7"/>
  <c r="BX144" i="7"/>
  <c r="Z146" i="7"/>
  <c r="BE146" i="7"/>
  <c r="X147" i="7"/>
  <c r="AL147" i="7"/>
  <c r="BX147" i="7"/>
  <c r="BX151" i="7"/>
  <c r="BB152" i="7"/>
  <c r="AK155" i="7"/>
  <c r="BS155" i="7"/>
  <c r="AB160" i="7"/>
  <c r="CA161" i="7"/>
  <c r="AW162" i="7"/>
  <c r="AZ162" i="7" s="1"/>
  <c r="AM162" i="7" s="1"/>
  <c r="BV162" i="7"/>
  <c r="AJ165" i="7"/>
  <c r="BK170" i="7"/>
  <c r="AB171" i="7"/>
  <c r="X173" i="7"/>
  <c r="AV173" i="7"/>
  <c r="BP173" i="7"/>
  <c r="AC174" i="7"/>
  <c r="BS174" i="7"/>
  <c r="BT178" i="7"/>
  <c r="AK179" i="7"/>
  <c r="BO179" i="7"/>
  <c r="BX180" i="7"/>
  <c r="BF182" i="7"/>
  <c r="BC182" i="7"/>
  <c r="W182" i="7"/>
  <c r="AW198" i="7"/>
  <c r="AZ198" i="7" s="1"/>
  <c r="AM198" i="7" s="1"/>
  <c r="AT198" i="7"/>
  <c r="T198" i="7"/>
  <c r="BX198" i="7"/>
  <c r="X198" i="7"/>
  <c r="V206" i="7"/>
  <c r="BJ206" i="7"/>
  <c r="BL206" i="7" s="1"/>
  <c r="AJ206" i="7" s="1"/>
  <c r="AV214" i="7"/>
  <c r="AX214" i="7" s="1"/>
  <c r="AH214" i="7" s="1"/>
  <c r="BV214" i="7"/>
  <c r="BY214" i="7"/>
  <c r="AC214" i="7"/>
  <c r="AW236" i="7"/>
  <c r="BY236" i="7"/>
  <c r="AL236" i="7"/>
  <c r="CA236" i="7"/>
  <c r="AC236" i="7"/>
  <c r="BD242" i="7"/>
  <c r="BA242" i="7"/>
  <c r="BF242" i="7"/>
  <c r="Z242" i="7"/>
  <c r="BM243" i="7"/>
  <c r="BH243" i="7"/>
  <c r="BM263" i="7"/>
  <c r="BN263" i="7"/>
  <c r="BJ263" i="7"/>
  <c r="AJ263" i="7"/>
  <c r="BR264" i="7"/>
  <c r="BQ264" i="7"/>
  <c r="BT264" i="7"/>
  <c r="BO264" i="7"/>
  <c r="W264" i="7"/>
  <c r="BH143" i="7"/>
  <c r="AL151" i="7"/>
  <c r="BZ151" i="7"/>
  <c r="AU161" i="7"/>
  <c r="BN170" i="7"/>
  <c r="AK171" i="7"/>
  <c r="BD192" i="7"/>
  <c r="BB192" i="7"/>
  <c r="BG192" i="7"/>
  <c r="AW209" i="7"/>
  <c r="AZ209" i="7" s="1"/>
  <c r="AM209" i="7" s="1"/>
  <c r="AT209" i="7"/>
  <c r="T209" i="7"/>
  <c r="CA209" i="7"/>
  <c r="BX209" i="7"/>
  <c r="X209" i="7"/>
  <c r="BZ209" i="7"/>
  <c r="T219" i="7"/>
  <c r="AW225" i="7"/>
  <c r="AU225" i="7"/>
  <c r="BW225" i="7"/>
  <c r="AL225" i="7"/>
  <c r="AC225" i="7"/>
  <c r="AY225" i="7"/>
  <c r="BM227" i="7"/>
  <c r="V227" i="7"/>
  <c r="BL227" i="7"/>
  <c r="BK228" i="7"/>
  <c r="BN228" i="7" s="1"/>
  <c r="AO228" i="7" s="1"/>
  <c r="BI228" i="7"/>
  <c r="BR232" i="7"/>
  <c r="BT232" i="7"/>
  <c r="BN252" i="7"/>
  <c r="BJ252" i="7"/>
  <c r="CE291" i="7"/>
  <c r="AX291" i="7"/>
  <c r="AT291" i="7"/>
  <c r="T291" i="7"/>
  <c r="CA291" i="7"/>
  <c r="BX291" i="7"/>
  <c r="X291" i="7"/>
  <c r="CB291" i="7"/>
  <c r="BM320" i="7"/>
  <c r="BN320" i="7"/>
  <c r="BJ320" i="7"/>
  <c r="BH320" i="7"/>
  <c r="AJ320" i="7"/>
  <c r="CE323" i="7"/>
  <c r="AX323" i="7"/>
  <c r="CC323" i="7"/>
  <c r="AD323" i="7" s="1"/>
  <c r="AW323" i="7"/>
  <c r="AT323" i="7"/>
  <c r="T323" i="7"/>
  <c r="AZ323" i="7"/>
  <c r="CA323" i="7"/>
  <c r="BX323" i="7"/>
  <c r="AC323" i="7"/>
  <c r="BV323" i="7"/>
  <c r="X323" i="7"/>
  <c r="CB323" i="7"/>
  <c r="BZ323" i="7"/>
  <c r="AL323" i="7"/>
  <c r="CE335" i="7"/>
  <c r="AX335" i="7"/>
  <c r="AH335" i="7"/>
  <c r="CA335" i="7"/>
  <c r="CB335" i="7"/>
  <c r="BV335" i="7"/>
  <c r="X335" i="7"/>
  <c r="BZ111" i="7"/>
  <c r="AT115" i="7"/>
  <c r="AX115" i="7" s="1"/>
  <c r="AH115" i="7" s="1"/>
  <c r="BO116" i="7"/>
  <c r="BB117" i="7"/>
  <c r="BB120" i="7"/>
  <c r="BD124" i="7"/>
  <c r="AH128" i="7"/>
  <c r="CA128" i="7"/>
  <c r="U129" i="7"/>
  <c r="BP129" i="7"/>
  <c r="BT133" i="7"/>
  <c r="Z134" i="7"/>
  <c r="BC134" i="7"/>
  <c r="Y137" i="7"/>
  <c r="AV137" i="7"/>
  <c r="BJ142" i="7"/>
  <c r="BL142" i="7" s="1"/>
  <c r="AJ142" i="7" s="1"/>
  <c r="AK143" i="7"/>
  <c r="BK143" i="7"/>
  <c r="X144" i="7"/>
  <c r="AX147" i="7"/>
  <c r="CC147" i="7"/>
  <c r="AD147" i="7" s="1"/>
  <c r="T151" i="7"/>
  <c r="Z152" i="7"/>
  <c r="BG152" i="7"/>
  <c r="W155" i="7"/>
  <c r="T156" i="7"/>
  <c r="AT156" i="7"/>
  <c r="AX156" i="7" s="1"/>
  <c r="AH156" i="7" s="1"/>
  <c r="BV156" i="7"/>
  <c r="Y161" i="7"/>
  <c r="BA161" i="7"/>
  <c r="X162" i="7"/>
  <c r="BJ162" i="7"/>
  <c r="CB162" i="7"/>
  <c r="BO164" i="7"/>
  <c r="AA170" i="7"/>
  <c r="BO171" i="7"/>
  <c r="BZ173" i="7"/>
  <c r="AU174" i="7"/>
  <c r="BC179" i="7"/>
  <c r="BK180" i="7"/>
  <c r="BN180" i="7" s="1"/>
  <c r="AO180" i="7" s="1"/>
  <c r="BR182" i="7"/>
  <c r="BT182" i="7"/>
  <c r="BM183" i="7"/>
  <c r="AA183" i="7"/>
  <c r="AT191" i="7"/>
  <c r="AX191" i="7" s="1"/>
  <c r="AH191" i="7" s="1"/>
  <c r="T191" i="7"/>
  <c r="BY191" i="7"/>
  <c r="BX191" i="7"/>
  <c r="X191" i="7"/>
  <c r="BD205" i="7"/>
  <c r="BB205" i="7"/>
  <c r="BG205" i="7"/>
  <c r="AQ225" i="7"/>
  <c r="BR233" i="7"/>
  <c r="BT233" i="7"/>
  <c r="BO233" i="7"/>
  <c r="AV237" i="7"/>
  <c r="CA237" i="7"/>
  <c r="AL237" i="7"/>
  <c r="BX237" i="7"/>
  <c r="AC237" i="7"/>
  <c r="BD245" i="7"/>
  <c r="BA245" i="7"/>
  <c r="AN245" i="7"/>
  <c r="BG245" i="7"/>
  <c r="AI245" i="7"/>
  <c r="BK254" i="7"/>
  <c r="BI254" i="7"/>
  <c r="AO254" i="7"/>
  <c r="AA254" i="7"/>
  <c r="BM260" i="7"/>
  <c r="BL260" i="7"/>
  <c r="BJ260" i="7"/>
  <c r="BP183" i="7"/>
  <c r="AC187" i="7"/>
  <c r="AC188" i="7"/>
  <c r="BV188" i="7"/>
  <c r="BN191" i="7"/>
  <c r="AA192" i="7"/>
  <c r="BZ196" i="7"/>
  <c r="W197" i="7"/>
  <c r="BJ198" i="7"/>
  <c r="BL198" i="7" s="1"/>
  <c r="AJ198" i="7" s="1"/>
  <c r="AT201" i="7"/>
  <c r="BN201" i="7"/>
  <c r="AA205" i="7"/>
  <c r="AV206" i="7"/>
  <c r="W207" i="7"/>
  <c r="W218" i="7"/>
  <c r="BI218" i="7"/>
  <c r="BH219" i="7"/>
  <c r="Y223" i="7"/>
  <c r="BK223" i="7"/>
  <c r="X224" i="7"/>
  <c r="AZ224" i="7"/>
  <c r="CB224" i="7"/>
  <c r="BL232" i="7"/>
  <c r="X234" i="7"/>
  <c r="AT234" i="7"/>
  <c r="BV234" i="7"/>
  <c r="U237" i="7"/>
  <c r="AJ246" i="7"/>
  <c r="AA259" i="7"/>
  <c r="BI259" i="7"/>
  <c r="BK269" i="7"/>
  <c r="AO269" i="7"/>
  <c r="CE281" i="7"/>
  <c r="AX281" i="7"/>
  <c r="CA281" i="7"/>
  <c r="AL281" i="7"/>
  <c r="BY281" i="7"/>
  <c r="BS318" i="7"/>
  <c r="AB318" i="7"/>
  <c r="BR319" i="7"/>
  <c r="BS319" i="7"/>
  <c r="AB319" i="7"/>
  <c r="V324" i="7"/>
  <c r="U324" i="7"/>
  <c r="BC338" i="7"/>
  <c r="BB338" i="7"/>
  <c r="AI338" i="7"/>
  <c r="BJ339" i="7"/>
  <c r="BO187" i="7"/>
  <c r="Z189" i="7"/>
  <c r="BC189" i="7"/>
  <c r="AK192" i="7"/>
  <c r="BO192" i="7"/>
  <c r="AV196" i="7"/>
  <c r="BP197" i="7"/>
  <c r="BN198" i="7"/>
  <c r="AO198" i="7" s="1"/>
  <c r="T201" i="7"/>
  <c r="AW201" i="7"/>
  <c r="BX201" i="7"/>
  <c r="AK205" i="7"/>
  <c r="BO205" i="7"/>
  <c r="AB207" i="7"/>
  <c r="BN209" i="7"/>
  <c r="Y210" i="7"/>
  <c r="AB218" i="7"/>
  <c r="BP218" i="7"/>
  <c r="AA219" i="7"/>
  <c r="BK219" i="7"/>
  <c r="BN219" i="7" s="1"/>
  <c r="AO219" i="7" s="1"/>
  <c r="BO223" i="7"/>
  <c r="AK224" i="7"/>
  <c r="BP224" i="7"/>
  <c r="BM225" i="7"/>
  <c r="BT227" i="7"/>
  <c r="AQ228" i="7"/>
  <c r="V232" i="7"/>
  <c r="T233" i="7"/>
  <c r="AW233" i="7"/>
  <c r="AZ233" i="7" s="1"/>
  <c r="AM233" i="7" s="1"/>
  <c r="AK234" i="7"/>
  <c r="AW234" i="7"/>
  <c r="BY234" i="7"/>
  <c r="BI236" i="7"/>
  <c r="BA237" i="7"/>
  <c r="AP242" i="7"/>
  <c r="BO242" i="7"/>
  <c r="BP245" i="7"/>
  <c r="BH246" i="7"/>
  <c r="AJ250" i="7"/>
  <c r="AI251" i="7"/>
  <c r="BQ251" i="7"/>
  <c r="BF252" i="7"/>
  <c r="AU254" i="7"/>
  <c r="BH255" i="7"/>
  <c r="AO259" i="7"/>
  <c r="BW259" i="7"/>
  <c r="AL260" i="7"/>
  <c r="BP261" i="7"/>
  <c r="CC263" i="7"/>
  <c r="BI269" i="7"/>
  <c r="BM278" i="7"/>
  <c r="AA278" i="7"/>
  <c r="BL278" i="7"/>
  <c r="AZ294" i="7"/>
  <c r="AE292" i="7"/>
  <c r="AZ295" i="7"/>
  <c r="AW295" i="7"/>
  <c r="T295" i="7"/>
  <c r="BY295" i="7"/>
  <c r="X295" i="7"/>
  <c r="BV295" i="7"/>
  <c r="BR303" i="7"/>
  <c r="BP303" i="7"/>
  <c r="AB303" i="7"/>
  <c r="W303" i="7"/>
  <c r="BU303" i="7"/>
  <c r="BP318" i="7"/>
  <c r="BL327" i="7"/>
  <c r="U185" i="7"/>
  <c r="BT187" i="7"/>
  <c r="AA189" i="7"/>
  <c r="BK189" i="7"/>
  <c r="AA191" i="7"/>
  <c r="BH191" i="7"/>
  <c r="BS192" i="7"/>
  <c r="X201" i="7"/>
  <c r="AZ201" i="7"/>
  <c r="BZ201" i="7"/>
  <c r="AC210" i="7"/>
  <c r="BS218" i="7"/>
  <c r="AW223" i="7"/>
  <c r="BX223" i="7"/>
  <c r="AT224" i="7"/>
  <c r="BV224" i="7"/>
  <c r="BH233" i="7"/>
  <c r="AZ234" i="7"/>
  <c r="CB234" i="7"/>
  <c r="BF237" i="7"/>
  <c r="BM241" i="7"/>
  <c r="BA251" i="7"/>
  <c r="BT251" i="7"/>
  <c r="AU259" i="7"/>
  <c r="CE259" i="7"/>
  <c r="AV268" i="7"/>
  <c r="AH268" i="7"/>
  <c r="AY269" i="7"/>
  <c r="Y269" i="7"/>
  <c r="CA269" i="7"/>
  <c r="BW269" i="7"/>
  <c r="CE269" i="7"/>
  <c r="BR279" i="7"/>
  <c r="AK279" i="7"/>
  <c r="BT279" i="7"/>
  <c r="W279" i="7"/>
  <c r="BQ279" i="7"/>
  <c r="BO279" i="7"/>
  <c r="CE288" i="7"/>
  <c r="AT288" i="7"/>
  <c r="T288" i="7"/>
  <c r="CA288" i="7"/>
  <c r="CB288" i="7"/>
  <c r="X288" i="7"/>
  <c r="BX288" i="7"/>
  <c r="AX288" i="7"/>
  <c r="AT295" i="7"/>
  <c r="V308" i="7"/>
  <c r="U308" i="7"/>
  <c r="W308" i="7" s="1"/>
  <c r="BE311" i="7"/>
  <c r="BB311" i="7"/>
  <c r="BC315" i="7"/>
  <c r="BA315" i="7"/>
  <c r="BC269" i="7"/>
  <c r="X270" i="7"/>
  <c r="BL270" i="7"/>
  <c r="W272" i="7"/>
  <c r="BE272" i="7"/>
  <c r="AE275" i="7"/>
  <c r="AA277" i="7"/>
  <c r="W282" i="7"/>
  <c r="BG282" i="7"/>
  <c r="BU287" i="7"/>
  <c r="BH288" i="7"/>
  <c r="W290" i="7"/>
  <c r="BE290" i="7"/>
  <c r="BU290" i="7"/>
  <c r="BL291" i="7"/>
  <c r="W294" i="7"/>
  <c r="BE294" i="7"/>
  <c r="BU294" i="7"/>
  <c r="BC296" i="7"/>
  <c r="X298" i="7"/>
  <c r="BH298" i="7"/>
  <c r="CB298" i="7"/>
  <c r="W299" i="7"/>
  <c r="BG299" i="7"/>
  <c r="BP302" i="7"/>
  <c r="BC303" i="7"/>
  <c r="AZ304" i="7"/>
  <c r="BZ304" i="7"/>
  <c r="X307" i="7"/>
  <c r="AW307" i="7"/>
  <c r="BN307" i="7"/>
  <c r="AL311" i="7"/>
  <c r="BV311" i="7"/>
  <c r="BL314" i="7"/>
  <c r="AA315" i="7"/>
  <c r="BQ315" i="7"/>
  <c r="AT318" i="7"/>
  <c r="BX318" i="7"/>
  <c r="BE319" i="7"/>
  <c r="CC320" i="7"/>
  <c r="BK322" i="7"/>
  <c r="BJ323" i="7"/>
  <c r="AB326" i="7"/>
  <c r="AC327" i="7"/>
  <c r="BY327" i="7"/>
  <c r="AK328" i="7"/>
  <c r="BU328" i="7"/>
  <c r="CE330" i="7"/>
  <c r="V331" i="7"/>
  <c r="BT331" i="7"/>
  <c r="BN336" i="7"/>
  <c r="BY339" i="7"/>
  <c r="BQ277" i="7"/>
  <c r="BA279" i="7"/>
  <c r="BB286" i="7"/>
  <c r="BK288" i="7"/>
  <c r="BN291" i="7"/>
  <c r="AI296" i="7"/>
  <c r="BG303" i="7"/>
  <c r="BK306" i="7"/>
  <c r="Z312" i="7"/>
  <c r="BC312" i="7"/>
  <c r="BN314" i="7"/>
  <c r="BS315" i="7"/>
  <c r="BG319" i="7"/>
  <c r="BS322" i="7"/>
  <c r="AL327" i="7"/>
  <c r="AZ334" i="7"/>
  <c r="AC336" i="7"/>
  <c r="AT336" i="7"/>
  <c r="CE336" i="7"/>
  <c r="BJ338" i="7"/>
  <c r="AL270" i="7"/>
  <c r="AZ270" i="7"/>
  <c r="BZ270" i="7"/>
  <c r="AK272" i="7"/>
  <c r="BS272" i="7"/>
  <c r="AU277" i="7"/>
  <c r="CA277" i="7"/>
  <c r="BE279" i="7"/>
  <c r="AI282" i="7"/>
  <c r="BS282" i="7"/>
  <c r="Y284" i="7"/>
  <c r="BL286" i="7"/>
  <c r="AI287" i="7"/>
  <c r="AB288" i="7"/>
  <c r="BN288" i="7"/>
  <c r="AI290" i="7"/>
  <c r="BP290" i="7"/>
  <c r="AA291" i="7"/>
  <c r="BH291" i="7"/>
  <c r="BP294" i="7"/>
  <c r="AJ295" i="7"/>
  <c r="AT298" i="7"/>
  <c r="BS299" i="7"/>
  <c r="AT304" i="7"/>
  <c r="BN304" i="7"/>
  <c r="BU306" i="7"/>
  <c r="BZ307" i="7"/>
  <c r="Y308" i="7"/>
  <c r="AA308" i="7" s="1"/>
  <c r="Y310" i="7"/>
  <c r="AA312" i="7"/>
  <c r="BK312" i="7"/>
  <c r="AA314" i="7"/>
  <c r="BH314" i="7"/>
  <c r="AI319" i="7"/>
  <c r="AT320" i="7"/>
  <c r="T327" i="7"/>
  <c r="AX327" i="7"/>
  <c r="BO334" i="7"/>
  <c r="AM336" i="7"/>
  <c r="BB336" i="7"/>
  <c r="AX339" i="7"/>
  <c r="AK7" i="7"/>
  <c r="BS7" i="7"/>
  <c r="BO7" i="7"/>
  <c r="BT7" i="7"/>
  <c r="BV8" i="7"/>
  <c r="CB8" i="7"/>
  <c r="AL9" i="7"/>
  <c r="U11" i="7"/>
  <c r="BG11" i="7"/>
  <c r="AJ12" i="7"/>
  <c r="W7" i="7"/>
  <c r="BP7" i="7"/>
  <c r="BU7" i="7"/>
  <c r="X8" i="7"/>
  <c r="BX8" i="7"/>
  <c r="AQ9" i="7"/>
  <c r="AN11" i="7"/>
  <c r="AK12" i="7"/>
  <c r="BH12" i="7"/>
  <c r="BP12" i="7"/>
  <c r="AK16" i="7"/>
  <c r="BQ16" i="7"/>
  <c r="AL17" i="7"/>
  <c r="BY17" i="7"/>
  <c r="AK21" i="7"/>
  <c r="BD29" i="7"/>
  <c r="BD34" i="7"/>
  <c r="BZ36" i="7"/>
  <c r="V39" i="7"/>
  <c r="BJ39" i="7"/>
  <c r="BP43" i="7"/>
  <c r="U44" i="7"/>
  <c r="BC44" i="7"/>
  <c r="V45" i="7"/>
  <c r="BK45" i="7"/>
  <c r="U47" i="7"/>
  <c r="BA47" i="7"/>
  <c r="AP48" i="7"/>
  <c r="BT48" i="7"/>
  <c r="AT52" i="7"/>
  <c r="AX52" i="7" s="1"/>
  <c r="AH52" i="7" s="1"/>
  <c r="CA52" i="7"/>
  <c r="CB52" i="7"/>
  <c r="BX52" i="7"/>
  <c r="AV52" i="7"/>
  <c r="BV52" i="7"/>
  <c r="BD56" i="7"/>
  <c r="BG56" i="7"/>
  <c r="BB56" i="7"/>
  <c r="BE56" i="7"/>
  <c r="Z56" i="7"/>
  <c r="U56" i="7"/>
  <c r="BF56" i="7"/>
  <c r="BM72" i="7"/>
  <c r="BH72" i="7"/>
  <c r="BK72" i="7"/>
  <c r="BN72" i="7" s="1"/>
  <c r="AO72" i="7" s="1"/>
  <c r="AA72" i="7"/>
  <c r="BR74" i="7"/>
  <c r="BU74" i="7"/>
  <c r="BP74" i="7"/>
  <c r="AB74" i="7"/>
  <c r="BS74" i="7"/>
  <c r="W74" i="7"/>
  <c r="BR80" i="7"/>
  <c r="BU80" i="7"/>
  <c r="BP80" i="7"/>
  <c r="W80" i="7"/>
  <c r="BS80" i="7"/>
  <c r="AB80" i="7"/>
  <c r="BO80" i="7"/>
  <c r="BM81" i="7"/>
  <c r="BJ81" i="7"/>
  <c r="Y98" i="7"/>
  <c r="CE98" i="7" s="1"/>
  <c r="CB98" i="7"/>
  <c r="BY98" i="7"/>
  <c r="AC98" i="7"/>
  <c r="AW98" i="7"/>
  <c r="AZ98" i="7" s="1"/>
  <c r="AM98" i="7" s="1"/>
  <c r="AT108" i="7"/>
  <c r="AX108" i="7" s="1"/>
  <c r="AH108" i="7" s="1"/>
  <c r="T108" i="7"/>
  <c r="CA108" i="7"/>
  <c r="BX108" i="7"/>
  <c r="X108" i="7"/>
  <c r="BV108" i="7"/>
  <c r="CB108" i="7"/>
  <c r="BZ108" i="7"/>
  <c r="BP115" i="7"/>
  <c r="AB115" i="7"/>
  <c r="BD116" i="7"/>
  <c r="BG116" i="7" s="1"/>
  <c r="AN116" i="7" s="1"/>
  <c r="BC116" i="7"/>
  <c r="BE116" i="7" s="1"/>
  <c r="AI116" i="7" s="1"/>
  <c r="U116" i="7"/>
  <c r="CE129" i="7"/>
  <c r="AG129" i="7" s="1"/>
  <c r="CC129" i="7"/>
  <c r="AV129" i="7"/>
  <c r="AZ129" i="7"/>
  <c r="AT129" i="7"/>
  <c r="AX129" i="7"/>
  <c r="AH129" i="7"/>
  <c r="T129" i="7"/>
  <c r="CA129" i="7"/>
  <c r="BX129" i="7"/>
  <c r="AL129" i="7"/>
  <c r="X129" i="7"/>
  <c r="CB129" i="7"/>
  <c r="BV129" i="7"/>
  <c r="AC129" i="7"/>
  <c r="BZ129" i="7"/>
  <c r="BR137" i="7"/>
  <c r="BS137" i="7"/>
  <c r="BU137" i="7"/>
  <c r="BP137" i="7"/>
  <c r="AK137" i="7"/>
  <c r="W137" i="7"/>
  <c r="BT137" i="7"/>
  <c r="BQ137" i="7"/>
  <c r="AB137" i="7"/>
  <c r="BO137" i="7"/>
  <c r="AU138" i="7"/>
  <c r="T138" i="7"/>
  <c r="AX138" i="7"/>
  <c r="AM138" i="7"/>
  <c r="AZ138" i="7"/>
  <c r="AH138" i="7"/>
  <c r="AV138" i="7"/>
  <c r="BX138" i="7"/>
  <c r="CB138" i="7"/>
  <c r="BV138" i="7"/>
  <c r="CA138" i="7"/>
  <c r="AL138" i="7"/>
  <c r="BW138" i="7"/>
  <c r="BK152" i="7"/>
  <c r="BI152" i="7"/>
  <c r="BN152" i="7"/>
  <c r="AO152" i="7" s="1"/>
  <c r="BJ152" i="7"/>
  <c r="BK178" i="7"/>
  <c r="BN178" i="7" s="1"/>
  <c r="AO178" i="7" s="1"/>
  <c r="BJ178" i="7"/>
  <c r="BL178" i="7" s="1"/>
  <c r="AJ178" i="7" s="1"/>
  <c r="BH178" i="7"/>
  <c r="V178" i="7"/>
  <c r="AE263" i="7"/>
  <c r="CD263" i="7"/>
  <c r="AD263" i="7"/>
  <c r="AF263" i="7"/>
  <c r="BR296" i="7"/>
  <c r="BO296" i="7"/>
  <c r="BS296" i="7"/>
  <c r="AK296" i="7"/>
  <c r="W296" i="7"/>
  <c r="BQ296" i="7"/>
  <c r="BU296" i="7"/>
  <c r="AB7" i="7"/>
  <c r="BQ7" i="7"/>
  <c r="AC8" i="7"/>
  <c r="BY8" i="7"/>
  <c r="AB11" i="7"/>
  <c r="BA11" i="7"/>
  <c r="BO11" i="7"/>
  <c r="AB12" i="7"/>
  <c r="AM12" i="7"/>
  <c r="AV12" i="7"/>
  <c r="BK12" i="7"/>
  <c r="BQ12" i="7"/>
  <c r="AW16" i="7"/>
  <c r="BS16" i="7"/>
  <c r="CA16" i="7"/>
  <c r="X17" i="7"/>
  <c r="BZ17" i="7"/>
  <c r="AP18" i="7"/>
  <c r="BW18" i="7"/>
  <c r="V20" i="7"/>
  <c r="AL20" i="7"/>
  <c r="BB20" i="7"/>
  <c r="BH20" i="7"/>
  <c r="BN20" i="7"/>
  <c r="BW20" i="7"/>
  <c r="AE21" i="7"/>
  <c r="AL21" i="7"/>
  <c r="AU21" i="7"/>
  <c r="BB21" i="7"/>
  <c r="BG21" i="7"/>
  <c r="BQ21" i="7"/>
  <c r="CA21" i="7"/>
  <c r="BP26" i="7"/>
  <c r="BX27" i="7"/>
  <c r="Z29" i="7"/>
  <c r="V34" i="7"/>
  <c r="AC34" i="7"/>
  <c r="AW34" i="7"/>
  <c r="BH34" i="7"/>
  <c r="BP34" i="7"/>
  <c r="BX34" i="7"/>
  <c r="AC35" i="7"/>
  <c r="BB35" i="7"/>
  <c r="BG35" i="7"/>
  <c r="T36" i="7"/>
  <c r="AA36" i="7"/>
  <c r="AL36" i="7"/>
  <c r="AT36" i="7"/>
  <c r="AX36" i="7" s="1"/>
  <c r="AH36" i="7" s="1"/>
  <c r="BK36" i="7"/>
  <c r="CB36" i="7"/>
  <c r="Y38" i="7"/>
  <c r="AK38" i="7"/>
  <c r="AY38" i="7"/>
  <c r="BQ38" i="7"/>
  <c r="BW38" i="7"/>
  <c r="X39" i="7"/>
  <c r="AH39" i="7"/>
  <c r="AT39" i="7"/>
  <c r="BK39" i="7"/>
  <c r="BV39" i="7"/>
  <c r="V41" i="7"/>
  <c r="W41" i="7" s="1"/>
  <c r="Y43" i="7"/>
  <c r="AT43" i="7"/>
  <c r="AX43" i="7" s="1"/>
  <c r="AH43" i="7" s="1"/>
  <c r="BJ43" i="7"/>
  <c r="BL43" i="7" s="1"/>
  <c r="AJ43" i="7" s="1"/>
  <c r="BT43" i="7"/>
  <c r="BZ43" i="7"/>
  <c r="W44" i="7"/>
  <c r="AK44" i="7"/>
  <c r="BE44" i="7"/>
  <c r="AI44" i="7" s="1"/>
  <c r="BQ44" i="7"/>
  <c r="X45" i="7"/>
  <c r="AP45" i="7"/>
  <c r="AV45" i="7"/>
  <c r="BT45" i="7"/>
  <c r="CB45" i="7"/>
  <c r="W47" i="7"/>
  <c r="AI47" i="7"/>
  <c r="AQ47" i="7"/>
  <c r="BC47" i="7"/>
  <c r="BM47" i="7"/>
  <c r="BS47" i="7"/>
  <c r="CA47" i="7"/>
  <c r="Z48" i="7"/>
  <c r="AJ48" i="7"/>
  <c r="AT48" i="7"/>
  <c r="BD48" i="7"/>
  <c r="BL48" i="7"/>
  <c r="BV48" i="7"/>
  <c r="T52" i="7"/>
  <c r="BZ52" i="7"/>
  <c r="BM54" i="7"/>
  <c r="BH54" i="7"/>
  <c r="BL54" i="7"/>
  <c r="AJ54" i="7" s="1"/>
  <c r="Y54" i="7"/>
  <c r="AE57" i="7"/>
  <c r="AD57" i="7"/>
  <c r="BM61" i="7"/>
  <c r="BK61" i="7"/>
  <c r="BN61" i="7" s="1"/>
  <c r="AO61" i="7" s="1"/>
  <c r="BH61" i="7"/>
  <c r="AA61" i="7"/>
  <c r="BL61" i="7"/>
  <c r="AJ61" i="7" s="1"/>
  <c r="BK62" i="7"/>
  <c r="AA62" i="7"/>
  <c r="BM63" i="7"/>
  <c r="BJ63" i="7"/>
  <c r="BL63" i="7" s="1"/>
  <c r="AJ63" i="7" s="1"/>
  <c r="BH63" i="7"/>
  <c r="AA65" i="7"/>
  <c r="BB70" i="7"/>
  <c r="BF70" i="7"/>
  <c r="AY71" i="7"/>
  <c r="AK74" i="7"/>
  <c r="BO74" i="7"/>
  <c r="BM75" i="7"/>
  <c r="BK75" i="7"/>
  <c r="AJ75" i="7"/>
  <c r="BN75" i="7"/>
  <c r="BH75" i="7"/>
  <c r="AA75" i="7"/>
  <c r="BP79" i="7"/>
  <c r="AB79" i="7"/>
  <c r="AK80" i="7"/>
  <c r="BQ80" i="7"/>
  <c r="AC81" i="7"/>
  <c r="BH81" i="7"/>
  <c r="BN83" i="7"/>
  <c r="BK83" i="7"/>
  <c r="AA83" i="7"/>
  <c r="BM84" i="7"/>
  <c r="BN84" i="7"/>
  <c r="AJ84" i="7"/>
  <c r="BL84" i="7"/>
  <c r="BJ84" i="7"/>
  <c r="BH84" i="7"/>
  <c r="Y92" i="7"/>
  <c r="CB92" i="7"/>
  <c r="BY92" i="7"/>
  <c r="AC92" i="7"/>
  <c r="AW92" i="7"/>
  <c r="AZ92" i="7" s="1"/>
  <c r="AM92" i="7" s="1"/>
  <c r="BM97" i="7"/>
  <c r="BH97" i="7"/>
  <c r="AA97" i="7"/>
  <c r="BK97" i="7"/>
  <c r="BN97" i="7" s="1"/>
  <c r="AO97" i="7" s="1"/>
  <c r="AV108" i="7"/>
  <c r="BM111" i="7"/>
  <c r="BN111" i="7"/>
  <c r="BH111" i="7"/>
  <c r="BL111" i="7"/>
  <c r="AA111" i="7"/>
  <c r="BK111" i="7"/>
  <c r="AJ111" i="7"/>
  <c r="Y133" i="7"/>
  <c r="BM135" i="7"/>
  <c r="BK135" i="7"/>
  <c r="V135" i="7"/>
  <c r="BJ135" i="7"/>
  <c r="BN135" i="7"/>
  <c r="BH135" i="7"/>
  <c r="BL135" i="7" s="1"/>
  <c r="AJ135" i="7" s="1"/>
  <c r="AQ138" i="7"/>
  <c r="BP147" i="7"/>
  <c r="AK147" i="7"/>
  <c r="BT147" i="7"/>
  <c r="BU147" i="7"/>
  <c r="BQ147" i="7"/>
  <c r="AP147" i="7"/>
  <c r="BR161" i="7"/>
  <c r="BT161" i="7"/>
  <c r="BO161" i="7"/>
  <c r="W161" i="7"/>
  <c r="BQ161" i="7"/>
  <c r="AK161" i="7"/>
  <c r="AB161" i="7"/>
  <c r="BP161" i="7"/>
  <c r="BU161" i="7"/>
  <c r="BS161" i="7"/>
  <c r="CE165" i="7"/>
  <c r="CC165" i="7"/>
  <c r="AV165" i="7"/>
  <c r="AH165" i="7"/>
  <c r="AZ165" i="7"/>
  <c r="AT165" i="7"/>
  <c r="AX165" i="7"/>
  <c r="T165" i="7"/>
  <c r="Y165" i="7"/>
  <c r="AW165" i="7"/>
  <c r="CA165" i="7"/>
  <c r="BX165" i="7"/>
  <c r="X165" i="7"/>
  <c r="CB165" i="7"/>
  <c r="BV165" i="7"/>
  <c r="BZ165" i="7"/>
  <c r="AL165" i="7"/>
  <c r="AC165" i="7"/>
  <c r="BF173" i="7"/>
  <c r="BD173" i="7"/>
  <c r="BF174" i="7"/>
  <c r="BC174" i="7"/>
  <c r="BE174" i="7" s="1"/>
  <c r="AI174" i="7" s="1"/>
  <c r="BA174" i="7"/>
  <c r="U174" i="7"/>
  <c r="BD227" i="7"/>
  <c r="BC227" i="7"/>
  <c r="BB227" i="7"/>
  <c r="BG227" i="7"/>
  <c r="AN227" i="7" s="1"/>
  <c r="W16" i="7"/>
  <c r="BO16" i="7"/>
  <c r="BT16" i="7"/>
  <c r="AC17" i="7"/>
  <c r="BV17" i="7"/>
  <c r="CB17" i="7"/>
  <c r="BO18" i="7"/>
  <c r="AA20" i="7"/>
  <c r="BJ20" i="7"/>
  <c r="CB20" i="7"/>
  <c r="U21" i="7"/>
  <c r="BC21" i="7"/>
  <c r="BR34" i="7"/>
  <c r="U35" i="7"/>
  <c r="BC35" i="7"/>
  <c r="BO35" i="7"/>
  <c r="V36" i="7"/>
  <c r="AV36" i="7"/>
  <c r="BL36" i="7"/>
  <c r="AJ36" i="7" s="1"/>
  <c r="BV36" i="7"/>
  <c r="BK38" i="7"/>
  <c r="CA38" i="7"/>
  <c r="AJ39" i="7"/>
  <c r="AV39" i="7"/>
  <c r="BL39" i="7"/>
  <c r="BX39" i="7"/>
  <c r="AB43" i="7"/>
  <c r="BD43" i="7"/>
  <c r="Z44" i="7"/>
  <c r="BA44" i="7"/>
  <c r="BF44" i="7"/>
  <c r="BS44" i="7"/>
  <c r="BH45" i="7"/>
  <c r="BN45" i="7"/>
  <c r="AO45" i="7" s="1"/>
  <c r="BV45" i="7"/>
  <c r="AK47" i="7"/>
  <c r="BE47" i="7"/>
  <c r="BO47" i="7"/>
  <c r="BT47" i="7"/>
  <c r="BM52" i="7"/>
  <c r="BH52" i="7"/>
  <c r="BK52" i="7"/>
  <c r="BN52" i="7" s="1"/>
  <c r="AO52" i="7" s="1"/>
  <c r="V52" i="7"/>
  <c r="BJ52" i="7"/>
  <c r="AA53" i="7"/>
  <c r="BR56" i="7"/>
  <c r="BS56" i="7"/>
  <c r="W56" i="7"/>
  <c r="BO56" i="7"/>
  <c r="AK56" i="7"/>
  <c r="BA56" i="7"/>
  <c r="BQ56" i="7"/>
  <c r="AT72" i="7"/>
  <c r="AX72" i="7"/>
  <c r="AH72" i="7" s="1"/>
  <c r="T72" i="7"/>
  <c r="BX72" i="7"/>
  <c r="X72" i="7"/>
  <c r="AL72" i="7"/>
  <c r="BV72" i="7"/>
  <c r="BD74" i="7"/>
  <c r="BG74" i="7" s="1"/>
  <c r="AN74" i="7" s="1"/>
  <c r="BA74" i="7"/>
  <c r="U74" i="7"/>
  <c r="BQ74" i="7"/>
  <c r="BD80" i="7"/>
  <c r="BC80" i="7"/>
  <c r="U80" i="7"/>
  <c r="BA80" i="7"/>
  <c r="BT80" i="7"/>
  <c r="AW81" i="7"/>
  <c r="AZ81" i="7"/>
  <c r="AM81" i="7" s="1"/>
  <c r="AT81" i="7"/>
  <c r="T81" i="7"/>
  <c r="X81" i="7"/>
  <c r="BX81" i="7"/>
  <c r="AV81" i="7"/>
  <c r="BL81" i="7"/>
  <c r="AJ81" i="7" s="1"/>
  <c r="BF99" i="7"/>
  <c r="BB99" i="7"/>
  <c r="BD101" i="7"/>
  <c r="BG101" i="7"/>
  <c r="BB101" i="7"/>
  <c r="BF101" i="7"/>
  <c r="BA101" i="7"/>
  <c r="Z101" i="7"/>
  <c r="BE101" i="7"/>
  <c r="U101" i="7"/>
  <c r="AE102" i="7"/>
  <c r="CD102" i="7"/>
  <c r="AL108" i="7"/>
  <c r="BD110" i="7"/>
  <c r="BG110" i="7"/>
  <c r="BE110" i="7"/>
  <c r="BC110" i="7"/>
  <c r="AI110" i="7"/>
  <c r="U110" i="7"/>
  <c r="BT115" i="7"/>
  <c r="BN119" i="7"/>
  <c r="BK119" i="7"/>
  <c r="AA119" i="7"/>
  <c r="AV125" i="7"/>
  <c r="AW125" i="7"/>
  <c r="Y125" i="7"/>
  <c r="AU125" i="7"/>
  <c r="T125" i="7"/>
  <c r="CB125" i="7"/>
  <c r="BX125" i="7"/>
  <c r="AZ125" i="7"/>
  <c r="AM125" i="7" s="1"/>
  <c r="AW126" i="7"/>
  <c r="AV126" i="7"/>
  <c r="T126" i="7"/>
  <c r="AL126" i="7"/>
  <c r="X126" i="7"/>
  <c r="BY126" i="7"/>
  <c r="AC126" i="7"/>
  <c r="BX126" i="7"/>
  <c r="AT126" i="7"/>
  <c r="AX126" i="7" s="1"/>
  <c r="AH126" i="7" s="1"/>
  <c r="AD128" i="7"/>
  <c r="Y129" i="7"/>
  <c r="AW129" i="7"/>
  <c r="BY129" i="7"/>
  <c r="BN134" i="7"/>
  <c r="AO134" i="7" s="1"/>
  <c r="BK134" i="7"/>
  <c r="BJ134" i="7"/>
  <c r="BL134" i="7" s="1"/>
  <c r="AJ134" i="7" s="1"/>
  <c r="Y182" i="7"/>
  <c r="CA182" i="7"/>
  <c r="AC182" i="7"/>
  <c r="BY182" i="7"/>
  <c r="AW182" i="7"/>
  <c r="BD200" i="7"/>
  <c r="BG200" i="7" s="1"/>
  <c r="AN200" i="7" s="1"/>
  <c r="BB200" i="7"/>
  <c r="BF200" i="7"/>
  <c r="BA200" i="7"/>
  <c r="BE200" i="7" s="1"/>
  <c r="AI200" i="7" s="1"/>
  <c r="Z200" i="7"/>
  <c r="BC200" i="7"/>
  <c r="U200" i="7"/>
  <c r="AB16" i="7"/>
  <c r="BP16" i="7"/>
  <c r="BU16" i="7"/>
  <c r="BX17" i="7"/>
  <c r="AK18" i="7"/>
  <c r="AI20" i="7"/>
  <c r="BK20" i="7"/>
  <c r="BR20" i="7"/>
  <c r="Z21" i="7"/>
  <c r="AI21" i="7"/>
  <c r="BE21" i="7"/>
  <c r="BK21" i="7"/>
  <c r="BJ25" i="7"/>
  <c r="AP26" i="7"/>
  <c r="AB27" i="7"/>
  <c r="BP27" i="7"/>
  <c r="AL29" i="7"/>
  <c r="BY29" i="7"/>
  <c r="Y34" i="7"/>
  <c r="AT34" i="7"/>
  <c r="AX34" i="7" s="1"/>
  <c r="AH34" i="7" s="1"/>
  <c r="BL34" i="7"/>
  <c r="AJ34" i="7" s="1"/>
  <c r="BZ34" i="7"/>
  <c r="AL34" i="7" s="1"/>
  <c r="W35" i="7"/>
  <c r="BE35" i="7"/>
  <c r="AI35" i="7" s="1"/>
  <c r="BQ35" i="7"/>
  <c r="BS35" i="7" s="1"/>
  <c r="AK35" i="7" s="1"/>
  <c r="X36" i="7"/>
  <c r="BH36" i="7"/>
  <c r="BN36" i="7"/>
  <c r="BX36" i="7"/>
  <c r="U38" i="7"/>
  <c r="AC38" i="7"/>
  <c r="BC38" i="7"/>
  <c r="BE38" i="7" s="1"/>
  <c r="AI38" i="7" s="1"/>
  <c r="BO38" i="7"/>
  <c r="BT38" i="7"/>
  <c r="T39" i="7"/>
  <c r="AA39" i="7"/>
  <c r="AL39" i="7"/>
  <c r="AX39" i="7"/>
  <c r="BH39" i="7"/>
  <c r="BN39" i="7"/>
  <c r="BZ39" i="7"/>
  <c r="Z41" i="7"/>
  <c r="AA41" i="7" s="1"/>
  <c r="V43" i="7"/>
  <c r="AC43" i="7"/>
  <c r="AL43" i="7"/>
  <c r="AW43" i="7"/>
  <c r="AZ43" i="7" s="1"/>
  <c r="AM43" i="7" s="1"/>
  <c r="BX43" i="7"/>
  <c r="BB44" i="7"/>
  <c r="BG44" i="7"/>
  <c r="BU44" i="7"/>
  <c r="T45" i="7"/>
  <c r="CC45" i="7" s="1"/>
  <c r="AA45" i="7"/>
  <c r="AL45" i="7"/>
  <c r="BJ45" i="7"/>
  <c r="BL45" i="7" s="1"/>
  <c r="AJ45" i="7" s="1"/>
  <c r="BX45" i="7"/>
  <c r="AM47" i="7"/>
  <c r="AY47" i="7"/>
  <c r="BG47" i="7"/>
  <c r="BP47" i="7"/>
  <c r="BU47" i="7"/>
  <c r="V48" i="7"/>
  <c r="AB48" i="7"/>
  <c r="AN48" i="7"/>
  <c r="AX48" i="7"/>
  <c r="BJ48" i="7"/>
  <c r="BZ48" i="7"/>
  <c r="X52" i="7"/>
  <c r="AL52" i="7"/>
  <c r="BL52" i="7"/>
  <c r="AJ52" i="7" s="1"/>
  <c r="T54" i="7"/>
  <c r="AV54" i="7"/>
  <c r="CA54" i="7"/>
  <c r="BZ54" i="7"/>
  <c r="BX54" i="7"/>
  <c r="X54" i="7"/>
  <c r="AT54" i="7"/>
  <c r="AX54" i="7" s="1"/>
  <c r="AH54" i="7" s="1"/>
  <c r="CB54" i="7"/>
  <c r="AI56" i="7"/>
  <c r="BC56" i="7"/>
  <c r="BU56" i="7"/>
  <c r="AH61" i="7"/>
  <c r="AV61" i="7"/>
  <c r="T61" i="7"/>
  <c r="CA61" i="7"/>
  <c r="CB61" i="7"/>
  <c r="X61" i="7"/>
  <c r="BX61" i="7"/>
  <c r="AL61" i="7"/>
  <c r="BV61" i="7"/>
  <c r="AU62" i="7"/>
  <c r="Y62" i="7"/>
  <c r="AC62" i="7"/>
  <c r="BW62" i="7"/>
  <c r="AW63" i="7"/>
  <c r="AZ63" i="7" s="1"/>
  <c r="AM63" i="7" s="1"/>
  <c r="AT63" i="7"/>
  <c r="AX63" i="7" s="1"/>
  <c r="AH63" i="7" s="1"/>
  <c r="T63" i="7"/>
  <c r="CA63" i="7"/>
  <c r="BX63" i="7"/>
  <c r="X63" i="7"/>
  <c r="BZ63" i="7"/>
  <c r="AC63" i="7"/>
  <c r="AV63" i="7"/>
  <c r="BV63" i="7"/>
  <c r="BW65" i="7"/>
  <c r="AU65" i="7"/>
  <c r="BB66" i="7"/>
  <c r="BF66" i="7"/>
  <c r="BK71" i="7"/>
  <c r="BN71" i="7" s="1"/>
  <c r="AO71" i="7" s="1"/>
  <c r="AA71" i="7"/>
  <c r="V72" i="7"/>
  <c r="BJ72" i="7"/>
  <c r="BL72" i="7" s="1"/>
  <c r="AJ72" i="7" s="1"/>
  <c r="BC74" i="7"/>
  <c r="BE74" i="7" s="1"/>
  <c r="AI74" i="7" s="1"/>
  <c r="BT74" i="7"/>
  <c r="AT75" i="7"/>
  <c r="AX75" i="7" s="1"/>
  <c r="AH75" i="7" s="1"/>
  <c r="T75" i="7"/>
  <c r="CA75" i="7"/>
  <c r="CB75" i="7"/>
  <c r="X75" i="7"/>
  <c r="BX75" i="7"/>
  <c r="AL75" i="7"/>
  <c r="BE80" i="7"/>
  <c r="AI80" i="7" s="1"/>
  <c r="V81" i="7"/>
  <c r="AL81" i="7"/>
  <c r="AX81" i="7"/>
  <c r="AH81" i="7" s="1"/>
  <c r="BV81" i="7"/>
  <c r="CE84" i="7"/>
  <c r="AW84" i="7"/>
  <c r="T84" i="7"/>
  <c r="AV84" i="7"/>
  <c r="AH84" i="7"/>
  <c r="Y84" i="7"/>
  <c r="CC84" i="7"/>
  <c r="AZ84" i="7"/>
  <c r="AT84" i="7"/>
  <c r="AX84" i="7"/>
  <c r="BM88" i="7"/>
  <c r="BJ88" i="7"/>
  <c r="BL88" i="7" s="1"/>
  <c r="AJ88" i="7" s="1"/>
  <c r="BH88" i="7"/>
  <c r="BR89" i="7"/>
  <c r="BU89" i="7" s="1"/>
  <c r="AP89" i="7" s="1"/>
  <c r="BO89" i="7"/>
  <c r="AK89" i="7"/>
  <c r="W89" i="7"/>
  <c r="BS89" i="7"/>
  <c r="AB90" i="7"/>
  <c r="BP90" i="7"/>
  <c r="BJ97" i="7"/>
  <c r="BL97" i="7" s="1"/>
  <c r="AJ97" i="7" s="1"/>
  <c r="AI101" i="7"/>
  <c r="BA116" i="7"/>
  <c r="BM117" i="7"/>
  <c r="BJ117" i="7"/>
  <c r="BL117" i="7" s="1"/>
  <c r="AJ117" i="7" s="1"/>
  <c r="BH117" i="7"/>
  <c r="AT120" i="7"/>
  <c r="AX120" i="7" s="1"/>
  <c r="AH120" i="7" s="1"/>
  <c r="AW120" i="7"/>
  <c r="AZ120" i="7" s="1"/>
  <c r="AM120" i="7" s="1"/>
  <c r="T120" i="7"/>
  <c r="CA120" i="7"/>
  <c r="BX120" i="7"/>
  <c r="X120" i="7"/>
  <c r="CB120" i="7"/>
  <c r="BV120" i="7"/>
  <c r="AL120" i="7"/>
  <c r="AC120" i="7"/>
  <c r="BZ120" i="7"/>
  <c r="CA125" i="7"/>
  <c r="AZ126" i="7"/>
  <c r="AM126" i="7" s="1"/>
  <c r="BV126" i="7"/>
  <c r="AX133" i="7"/>
  <c r="AH133" i="7"/>
  <c r="AW133" i="7"/>
  <c r="AZ133" i="7" s="1"/>
  <c r="AM133" i="7" s="1"/>
  <c r="AV133" i="7"/>
  <c r="T133" i="7"/>
  <c r="CA133" i="7"/>
  <c r="BY133" i="7"/>
  <c r="X133" i="7"/>
  <c r="BX133" i="7"/>
  <c r="AC133" i="7"/>
  <c r="CB133" i="7"/>
  <c r="BV133" i="7"/>
  <c r="AL133" i="7"/>
  <c r="BI134" i="7"/>
  <c r="BB142" i="7"/>
  <c r="BD142" i="7"/>
  <c r="BG142" i="7"/>
  <c r="AN142" i="7" s="1"/>
  <c r="AH146" i="7"/>
  <c r="AW146" i="7"/>
  <c r="AX146" i="7"/>
  <c r="CC146" i="7"/>
  <c r="AU146" i="7"/>
  <c r="CA146" i="7"/>
  <c r="AQ146" i="7"/>
  <c r="BW146" i="7"/>
  <c r="AL146" i="7"/>
  <c r="AC146" i="7"/>
  <c r="BV146" i="7"/>
  <c r="BD156" i="7"/>
  <c r="BG156" i="7" s="1"/>
  <c r="AN156" i="7" s="1"/>
  <c r="BB156" i="7"/>
  <c r="BD198" i="7"/>
  <c r="BF198" i="7"/>
  <c r="BB198" i="7"/>
  <c r="Z198" i="7"/>
  <c r="BR210" i="7"/>
  <c r="BU210" i="7" s="1"/>
  <c r="AP210" i="7" s="1"/>
  <c r="AB210" i="7"/>
  <c r="BP210" i="7"/>
  <c r="W210" i="7"/>
  <c r="BT210" i="7"/>
  <c r="BQ210" i="7"/>
  <c r="BS210" i="7" s="1"/>
  <c r="AK210" i="7" s="1"/>
  <c r="BO210" i="7"/>
  <c r="BD215" i="7"/>
  <c r="BG215" i="7"/>
  <c r="BB215" i="7"/>
  <c r="BA215" i="7"/>
  <c r="BF215" i="7"/>
  <c r="Z215" i="7"/>
  <c r="BC215" i="7"/>
  <c r="BE215" i="7" s="1"/>
  <c r="AI215" i="7" s="1"/>
  <c r="U215" i="7"/>
  <c r="BG53" i="7"/>
  <c r="BS53" i="7"/>
  <c r="AP54" i="7"/>
  <c r="AY56" i="7"/>
  <c r="BW56" i="7"/>
  <c r="V57" i="7"/>
  <c r="AL57" i="7"/>
  <c r="AX57" i="7"/>
  <c r="BL57" i="7"/>
  <c r="BY57" i="7"/>
  <c r="W59" i="7"/>
  <c r="AK62" i="7"/>
  <c r="BE62" i="7"/>
  <c r="AI62" i="7" s="1"/>
  <c r="BO62" i="7"/>
  <c r="BT62" i="7"/>
  <c r="Z65" i="7"/>
  <c r="BB65" i="7"/>
  <c r="BG65" i="7"/>
  <c r="BS65" i="7"/>
  <c r="AK65" i="7" s="1"/>
  <c r="Y66" i="7"/>
  <c r="AV66" i="7"/>
  <c r="BY66" i="7"/>
  <c r="Y70" i="7"/>
  <c r="AV70" i="7"/>
  <c r="BL70" i="7"/>
  <c r="AJ70" i="7" s="1"/>
  <c r="BY70" i="7"/>
  <c r="U71" i="7"/>
  <c r="BA71" i="7"/>
  <c r="BF71" i="7"/>
  <c r="BQ71" i="7"/>
  <c r="AB72" i="7"/>
  <c r="BM74" i="7"/>
  <c r="AB75" i="7"/>
  <c r="V79" i="7"/>
  <c r="AV79" i="7"/>
  <c r="AX79" i="7" s="1"/>
  <c r="AH79" i="7" s="1"/>
  <c r="BJ79" i="7"/>
  <c r="BZ79" i="7"/>
  <c r="AW80" i="7"/>
  <c r="AZ80" i="7" s="1"/>
  <c r="AM80" i="7" s="1"/>
  <c r="Z81" i="7"/>
  <c r="U83" i="7"/>
  <c r="BC83" i="7"/>
  <c r="BE83" i="7" s="1"/>
  <c r="AI83" i="7" s="1"/>
  <c r="BU83" i="7"/>
  <c r="X84" i="7"/>
  <c r="BX84" i="7"/>
  <c r="X88" i="7"/>
  <c r="AT88" i="7"/>
  <c r="AX88" i="7" s="1"/>
  <c r="AH88" i="7" s="1"/>
  <c r="BX88" i="7"/>
  <c r="AA89" i="7"/>
  <c r="BB89" i="7"/>
  <c r="BG89" i="7"/>
  <c r="AN89" i="7" s="1"/>
  <c r="AA90" i="7"/>
  <c r="AL90" i="7"/>
  <c r="AV90" i="7"/>
  <c r="BJ90" i="7"/>
  <c r="BZ90" i="7"/>
  <c r="U92" i="7"/>
  <c r="BA92" i="7"/>
  <c r="BO92" i="7"/>
  <c r="BT92" i="7"/>
  <c r="V93" i="7"/>
  <c r="AV93" i="7"/>
  <c r="BJ93" i="7"/>
  <c r="BL93" i="7" s="1"/>
  <c r="AJ93" i="7" s="1"/>
  <c r="BP93" i="7"/>
  <c r="X97" i="7"/>
  <c r="BT97" i="7"/>
  <c r="CB97" i="7"/>
  <c r="U98" i="7"/>
  <c r="BA98" i="7"/>
  <c r="BO98" i="7"/>
  <c r="BT98" i="7"/>
  <c r="V99" i="7"/>
  <c r="AC99" i="7"/>
  <c r="AL99" i="7"/>
  <c r="AV99" i="7"/>
  <c r="BL99" i="7"/>
  <c r="AJ99" i="7" s="1"/>
  <c r="BY99" i="7"/>
  <c r="W101" i="7"/>
  <c r="AK101" i="7"/>
  <c r="BO101" i="7"/>
  <c r="Y102" i="7"/>
  <c r="AH102" i="7"/>
  <c r="AV102" i="7"/>
  <c r="BB102" i="7"/>
  <c r="BL102" i="7"/>
  <c r="BY102" i="7"/>
  <c r="Y106" i="7"/>
  <c r="AV106" i="7"/>
  <c r="BB106" i="7"/>
  <c r="BL106" i="7"/>
  <c r="AJ106" i="7" s="1"/>
  <c r="BY106" i="7"/>
  <c r="U107" i="7"/>
  <c r="BC107" i="7"/>
  <c r="BE107" i="7" s="1"/>
  <c r="AI107" i="7" s="1"/>
  <c r="BK107" i="7"/>
  <c r="BN107" i="7" s="1"/>
  <c r="AO107" i="7" s="1"/>
  <c r="BU107" i="7"/>
  <c r="AB108" i="7"/>
  <c r="BK108" i="7"/>
  <c r="BT108" i="7"/>
  <c r="W110" i="7"/>
  <c r="BP110" i="7"/>
  <c r="BU110" i="7"/>
  <c r="X111" i="7"/>
  <c r="AX111" i="7"/>
  <c r="BT111" i="7"/>
  <c r="CB111" i="7"/>
  <c r="AA115" i="7"/>
  <c r="AL115" i="7"/>
  <c r="BV115" i="7"/>
  <c r="W116" i="7"/>
  <c r="BP116" i="7"/>
  <c r="BU116" i="7"/>
  <c r="X117" i="7"/>
  <c r="AW117" i="7"/>
  <c r="BF117" i="7"/>
  <c r="Z119" i="7"/>
  <c r="BA119" i="7"/>
  <c r="BF119" i="7"/>
  <c r="BQ119" i="7"/>
  <c r="Z120" i="7"/>
  <c r="BF120" i="7"/>
  <c r="V124" i="7"/>
  <c r="BG124" i="7"/>
  <c r="AN124" i="7" s="1"/>
  <c r="BT124" i="7"/>
  <c r="BH125" i="7"/>
  <c r="BO125" i="7"/>
  <c r="BT125" i="7"/>
  <c r="Z126" i="7"/>
  <c r="AP126" i="7"/>
  <c r="BA126" i="7"/>
  <c r="BQ126" i="7"/>
  <c r="AM128" i="7"/>
  <c r="AX128" i="7"/>
  <c r="BE128" i="7"/>
  <c r="BK128" i="7"/>
  <c r="BY128" i="7"/>
  <c r="Z129" i="7"/>
  <c r="AP129" i="7"/>
  <c r="BF129" i="7"/>
  <c r="BU129" i="7"/>
  <c r="Z133" i="7"/>
  <c r="BA133" i="7"/>
  <c r="BI133" i="7"/>
  <c r="AC134" i="7"/>
  <c r="BE134" i="7"/>
  <c r="BV134" i="7"/>
  <c r="AP135" i="7"/>
  <c r="AU135" i="7"/>
  <c r="BX137" i="7"/>
  <c r="CB137" i="7"/>
  <c r="AW137" i="7"/>
  <c r="AZ137" i="7" s="1"/>
  <c r="AM137" i="7" s="1"/>
  <c r="V138" i="7"/>
  <c r="BB144" i="7"/>
  <c r="BD144" i="7"/>
  <c r="U144" i="7"/>
  <c r="BF144" i="7"/>
  <c r="AE147" i="7"/>
  <c r="CD147" i="7"/>
  <c r="AF147" i="7"/>
  <c r="BB151" i="7"/>
  <c r="U151" i="7"/>
  <c r="BF151" i="7"/>
  <c r="BA151" i="7"/>
  <c r="BM153" i="7"/>
  <c r="BJ153" i="7"/>
  <c r="BL153" i="7" s="1"/>
  <c r="AJ153" i="7" s="1"/>
  <c r="V153" i="7"/>
  <c r="AT160" i="7"/>
  <c r="AX160" i="7"/>
  <c r="AH160" i="7" s="1"/>
  <c r="T160" i="7"/>
  <c r="BY160" i="7"/>
  <c r="BV160" i="7"/>
  <c r="X160" i="7"/>
  <c r="BZ160" i="7"/>
  <c r="AL160" i="7"/>
  <c r="BX160" i="7"/>
  <c r="BR162" i="7"/>
  <c r="BP162" i="7"/>
  <c r="BK164" i="7"/>
  <c r="BI164" i="7"/>
  <c r="BD169" i="7"/>
  <c r="BB169" i="7"/>
  <c r="BG169" i="7" s="1"/>
  <c r="AN169" i="7" s="1"/>
  <c r="BF169" i="7"/>
  <c r="BA169" i="7"/>
  <c r="Z169" i="7"/>
  <c r="U169" i="7"/>
  <c r="BD170" i="7"/>
  <c r="BG170" i="7" s="1"/>
  <c r="AN170" i="7" s="1"/>
  <c r="Z170" i="7"/>
  <c r="BB170" i="7"/>
  <c r="CC183" i="7"/>
  <c r="AD183" i="7" s="1"/>
  <c r="AV183" i="7"/>
  <c r="AT183" i="7"/>
  <c r="AH183" i="7"/>
  <c r="AZ183" i="7"/>
  <c r="T183" i="7"/>
  <c r="BY183" i="7"/>
  <c r="BX183" i="7"/>
  <c r="X183" i="7"/>
  <c r="BV183" i="7"/>
  <c r="CB183" i="7"/>
  <c r="BK188" i="7"/>
  <c r="BN188" i="7" s="1"/>
  <c r="AO188" i="7" s="1"/>
  <c r="BJ188" i="7"/>
  <c r="BL188" i="7" s="1"/>
  <c r="AJ188" i="7" s="1"/>
  <c r="BH188" i="7"/>
  <c r="AK189" i="7"/>
  <c r="W189" i="7"/>
  <c r="BQ189" i="7"/>
  <c r="BO189" i="7"/>
  <c r="BR191" i="7"/>
  <c r="BP191" i="7"/>
  <c r="AB191" i="7"/>
  <c r="BD209" i="7"/>
  <c r="BB209" i="7"/>
  <c r="Z209" i="7"/>
  <c r="BF224" i="7"/>
  <c r="BD224" i="7"/>
  <c r="BA224" i="7"/>
  <c r="U224" i="7"/>
  <c r="Z224" i="7"/>
  <c r="BA234" i="7"/>
  <c r="BF234" i="7"/>
  <c r="U234" i="7"/>
  <c r="Z234" i="7"/>
  <c r="BD234" i="7"/>
  <c r="BY84" i="7"/>
  <c r="Y88" i="7"/>
  <c r="AV88" i="7"/>
  <c r="BY88" i="7"/>
  <c r="U89" i="7"/>
  <c r="BC89" i="7"/>
  <c r="BE89" i="7" s="1"/>
  <c r="AI89" i="7" s="1"/>
  <c r="BT93" i="7"/>
  <c r="AL97" i="7"/>
  <c r="BV97" i="7"/>
  <c r="BQ101" i="7"/>
  <c r="Z102" i="7"/>
  <c r="BF102" i="7"/>
  <c r="Z106" i="7"/>
  <c r="BF106" i="7"/>
  <c r="V108" i="7"/>
  <c r="BL108" i="7"/>
  <c r="AK110" i="7"/>
  <c r="BQ110" i="7"/>
  <c r="AL111" i="7"/>
  <c r="AZ111" i="7"/>
  <c r="BV111" i="7"/>
  <c r="AK116" i="7"/>
  <c r="BQ116" i="7"/>
  <c r="Y117" i="7"/>
  <c r="BV117" i="7"/>
  <c r="V120" i="7"/>
  <c r="BH120" i="7"/>
  <c r="AA124" i="7"/>
  <c r="BH124" i="7"/>
  <c r="BN124" i="7"/>
  <c r="BI125" i="7"/>
  <c r="U128" i="7"/>
  <c r="BA128" i="7"/>
  <c r="BF128" i="7"/>
  <c r="BY134" i="7"/>
  <c r="AQ135" i="7"/>
  <c r="BV135" i="7"/>
  <c r="BC137" i="7"/>
  <c r="BM138" i="7"/>
  <c r="BL138" i="7"/>
  <c r="AJ138" i="7"/>
  <c r="BJ138" i="7"/>
  <c r="AA138" i="7"/>
  <c r="BP142" i="7"/>
  <c r="BR142" i="7"/>
  <c r="BU142" i="7" s="1"/>
  <c r="AP142" i="7" s="1"/>
  <c r="BJ146" i="7"/>
  <c r="BN146" i="7"/>
  <c r="BI146" i="7"/>
  <c r="BK146" i="7"/>
  <c r="BB147" i="7"/>
  <c r="U147" i="7"/>
  <c r="BD147" i="7"/>
  <c r="AN147" i="7"/>
  <c r="BY152" i="7"/>
  <c r="CA152" i="7"/>
  <c r="AC152" i="7"/>
  <c r="AU152" i="7"/>
  <c r="BF161" i="7"/>
  <c r="BC161" i="7"/>
  <c r="BE161" i="7" s="1"/>
  <c r="AI161" i="7" s="1"/>
  <c r="U161" i="7"/>
  <c r="BK165" i="7"/>
  <c r="BL165" i="7"/>
  <c r="BJ165" i="7"/>
  <c r="BH165" i="7"/>
  <c r="BW179" i="7"/>
  <c r="AQ179" i="7"/>
  <c r="BF187" i="7"/>
  <c r="BC187" i="7"/>
  <c r="BE187" i="7" s="1"/>
  <c r="AI187" i="7" s="1"/>
  <c r="U187" i="7"/>
  <c r="Y197" i="7"/>
  <c r="CA197" i="7"/>
  <c r="BY197" i="7"/>
  <c r="AC197" i="7"/>
  <c r="AW197" i="7"/>
  <c r="BK216" i="7"/>
  <c r="BN216" i="7" s="1"/>
  <c r="AO216" i="7" s="1"/>
  <c r="BH216" i="7"/>
  <c r="V216" i="7"/>
  <c r="V230" i="7"/>
  <c r="U230" i="7"/>
  <c r="BD236" i="7"/>
  <c r="BG236" i="7" s="1"/>
  <c r="AN236" i="7" s="1"/>
  <c r="BC236" i="7"/>
  <c r="BE236" i="7" s="1"/>
  <c r="AI236" i="7" s="1"/>
  <c r="BB236" i="7"/>
  <c r="Z236" i="7"/>
  <c r="BF236" i="7"/>
  <c r="BA236" i="7"/>
  <c r="U236" i="7"/>
  <c r="BG246" i="7"/>
  <c r="BC246" i="7"/>
  <c r="AI246" i="7"/>
  <c r="AN246" i="7"/>
  <c r="BD246" i="7"/>
  <c r="BB246" i="7"/>
  <c r="U53" i="7"/>
  <c r="BC53" i="7"/>
  <c r="BE53" i="7" s="1"/>
  <c r="AI53" i="7" s="1"/>
  <c r="BP53" i="7"/>
  <c r="BU53" i="7"/>
  <c r="AB54" i="7"/>
  <c r="BR54" i="7"/>
  <c r="AC56" i="7"/>
  <c r="AG57" i="7"/>
  <c r="Y57" i="7"/>
  <c r="AH57" i="7"/>
  <c r="AV57" i="7"/>
  <c r="BH57" i="7"/>
  <c r="BV57" i="7"/>
  <c r="CB57" i="7"/>
  <c r="AP61" i="7"/>
  <c r="U62" i="7"/>
  <c r="AB62" i="7"/>
  <c r="BA62" i="7"/>
  <c r="BQ62" i="7"/>
  <c r="U65" i="7"/>
  <c r="BE65" i="7"/>
  <c r="AI65" i="7" s="1"/>
  <c r="BO65" i="7"/>
  <c r="V66" i="7"/>
  <c r="AC66" i="7"/>
  <c r="AL66" i="7"/>
  <c r="AX66" i="7"/>
  <c r="AH66" i="7" s="1"/>
  <c r="BH66" i="7"/>
  <c r="BV66" i="7"/>
  <c r="CB66" i="7"/>
  <c r="V70" i="7"/>
  <c r="AC70" i="7"/>
  <c r="AL70" i="7"/>
  <c r="AX70" i="7"/>
  <c r="AH70" i="7" s="1"/>
  <c r="BH70" i="7"/>
  <c r="BV70" i="7"/>
  <c r="CB70" i="7"/>
  <c r="Z71" i="7"/>
  <c r="BC71" i="7"/>
  <c r="BE71" i="7" s="1"/>
  <c r="AI71" i="7" s="1"/>
  <c r="BU71" i="7"/>
  <c r="BT75" i="7"/>
  <c r="AA79" i="7"/>
  <c r="AL79" i="7"/>
  <c r="BL79" i="7"/>
  <c r="AJ79" i="7" s="1"/>
  <c r="BV79" i="7"/>
  <c r="BF81" i="7"/>
  <c r="Z83" i="7"/>
  <c r="BA83" i="7"/>
  <c r="BF83" i="7"/>
  <c r="BQ83" i="7"/>
  <c r="Z84" i="7"/>
  <c r="BF84" i="7"/>
  <c r="BZ84" i="7"/>
  <c r="T88" i="7"/>
  <c r="Z88" i="7"/>
  <c r="AW88" i="7"/>
  <c r="AZ88" i="7" s="1"/>
  <c r="AM88" i="7" s="1"/>
  <c r="BF88" i="7"/>
  <c r="BZ88" i="7"/>
  <c r="V90" i="7"/>
  <c r="AH90" i="7"/>
  <c r="BL90" i="7"/>
  <c r="AJ90" i="7" s="1"/>
  <c r="BV90" i="7"/>
  <c r="AK92" i="7"/>
  <c r="BQ92" i="7"/>
  <c r="AA93" i="7"/>
  <c r="BV93" i="7"/>
  <c r="BZ93" i="7" s="1"/>
  <c r="AL93" i="7" s="1"/>
  <c r="T97" i="7"/>
  <c r="AB97" i="7"/>
  <c r="AT97" i="7"/>
  <c r="AX97" i="7" s="1"/>
  <c r="AH97" i="7" s="1"/>
  <c r="BX97" i="7"/>
  <c r="BQ98" i="7"/>
  <c r="BS98" i="7" s="1"/>
  <c r="AK98" i="7" s="1"/>
  <c r="Y99" i="7"/>
  <c r="AX99" i="7"/>
  <c r="AH99" i="7" s="1"/>
  <c r="BH99" i="7"/>
  <c r="BV99" i="7"/>
  <c r="CB99" i="7"/>
  <c r="AA101" i="7"/>
  <c r="BS101" i="7"/>
  <c r="V102" i="7"/>
  <c r="AC102" i="7"/>
  <c r="AL102" i="7"/>
  <c r="AX102" i="7"/>
  <c r="BH102" i="7"/>
  <c r="BV102" i="7"/>
  <c r="CB102" i="7"/>
  <c r="V106" i="7"/>
  <c r="AC106" i="7"/>
  <c r="AL106" i="7"/>
  <c r="AX106" i="7"/>
  <c r="AH106" i="7" s="1"/>
  <c r="BH106" i="7"/>
  <c r="BV106" i="7"/>
  <c r="CB106" i="7"/>
  <c r="Z107" i="7"/>
  <c r="BA107" i="7"/>
  <c r="BF107" i="7"/>
  <c r="BQ107" i="7"/>
  <c r="AJ108" i="7"/>
  <c r="BH108" i="7"/>
  <c r="BN108" i="7"/>
  <c r="AO108" i="7" s="1"/>
  <c r="AB110" i="7"/>
  <c r="AW110" i="7"/>
  <c r="BS110" i="7"/>
  <c r="CC110" i="7"/>
  <c r="T111" i="7"/>
  <c r="AB111" i="7"/>
  <c r="AT111" i="7"/>
  <c r="BX111" i="7"/>
  <c r="V115" i="7"/>
  <c r="AV115" i="7"/>
  <c r="BJ115" i="7"/>
  <c r="BL115" i="7" s="1"/>
  <c r="AJ115" i="7" s="1"/>
  <c r="BZ115" i="7"/>
  <c r="AB116" i="7"/>
  <c r="AW116" i="7"/>
  <c r="BS116" i="7"/>
  <c r="T117" i="7"/>
  <c r="Z117" i="7"/>
  <c r="AT117" i="7"/>
  <c r="AX117" i="7" s="1"/>
  <c r="AH117" i="7" s="1"/>
  <c r="AZ117" i="7"/>
  <c r="BX117" i="7"/>
  <c r="U119" i="7"/>
  <c r="BC119" i="7"/>
  <c r="BE119" i="7" s="1"/>
  <c r="AI119" i="7" s="1"/>
  <c r="BU119" i="7"/>
  <c r="BJ120" i="7"/>
  <c r="BL120" i="7" s="1"/>
  <c r="AJ120" i="7" s="1"/>
  <c r="BJ124" i="7"/>
  <c r="BL124" i="7" s="1"/>
  <c r="AJ124" i="7" s="1"/>
  <c r="BO124" i="7"/>
  <c r="AK125" i="7"/>
  <c r="BQ125" i="7"/>
  <c r="BF126" i="7"/>
  <c r="Z128" i="7"/>
  <c r="AI128" i="7"/>
  <c r="AU128" i="7"/>
  <c r="BB128" i="7"/>
  <c r="BG128" i="7"/>
  <c r="BA129" i="7"/>
  <c r="AP133" i="7"/>
  <c r="BQ133" i="7"/>
  <c r="U134" i="7"/>
  <c r="AI134" i="7"/>
  <c r="BB134" i="7"/>
  <c r="BG134" i="7"/>
  <c r="CA134" i="7"/>
  <c r="AL135" i="7"/>
  <c r="BC135" i="7"/>
  <c r="CA135" i="7"/>
  <c r="BI137" i="7"/>
  <c r="BM137" i="7"/>
  <c r="BH137" i="7"/>
  <c r="AU137" i="7"/>
  <c r="BK137" i="7"/>
  <c r="BW137" i="7"/>
  <c r="BH138" i="7"/>
  <c r="BR143" i="7"/>
  <c r="BU143" i="7"/>
  <c r="BP143" i="7"/>
  <c r="W143" i="7"/>
  <c r="BS143" i="7"/>
  <c r="AB143" i="7"/>
  <c r="BT143" i="7"/>
  <c r="BT144" i="7"/>
  <c r="AK144" i="7"/>
  <c r="BP144" i="7"/>
  <c r="Z144" i="7"/>
  <c r="AP144" i="7"/>
  <c r="BU144" i="7"/>
  <c r="BA147" i="7"/>
  <c r="BQ151" i="7"/>
  <c r="AK151" i="7"/>
  <c r="Z151" i="7"/>
  <c r="AV153" i="7"/>
  <c r="AU153" i="7"/>
  <c r="BX153" i="7"/>
  <c r="BV153" i="7"/>
  <c r="BK153" i="7"/>
  <c r="BN153" i="7" s="1"/>
  <c r="AO153" i="7" s="1"/>
  <c r="BM160" i="7"/>
  <c r="BK160" i="7"/>
  <c r="BN160" i="7" s="1"/>
  <c r="AO160" i="7" s="1"/>
  <c r="BH160" i="7"/>
  <c r="AA160" i="7"/>
  <c r="AV160" i="7"/>
  <c r="BL160" i="7"/>
  <c r="AJ160" i="7" s="1"/>
  <c r="BN165" i="7"/>
  <c r="BC169" i="7"/>
  <c r="BE169" i="7" s="1"/>
  <c r="AI169" i="7" s="1"/>
  <c r="Y171" i="7"/>
  <c r="AY171" i="7"/>
  <c r="AW171" i="7"/>
  <c r="CA171" i="7"/>
  <c r="BY171" i="7"/>
  <c r="AQ171" i="7"/>
  <c r="AC171" i="7"/>
  <c r="AL183" i="7"/>
  <c r="BM196" i="7"/>
  <c r="BH196" i="7"/>
  <c r="BL196" i="7"/>
  <c r="AA196" i="7"/>
  <c r="BK196" i="7"/>
  <c r="BN196" i="7" s="1"/>
  <c r="AO196" i="7" s="1"/>
  <c r="AJ196" i="7"/>
  <c r="BK142" i="7"/>
  <c r="BM143" i="7"/>
  <c r="CA143" i="7"/>
  <c r="Y144" i="7"/>
  <c r="AT144" i="7"/>
  <c r="AX144" i="7" s="1"/>
  <c r="AH144" i="7" s="1"/>
  <c r="BV144" i="7"/>
  <c r="CB144" i="7"/>
  <c r="BC146" i="7"/>
  <c r="AG147" i="7"/>
  <c r="Y147" i="7"/>
  <c r="AW147" i="7"/>
  <c r="BY147" i="7"/>
  <c r="Y151" i="7"/>
  <c r="AT151" i="7"/>
  <c r="AX151" i="7" s="1"/>
  <c r="AH151" i="7" s="1"/>
  <c r="BV151" i="7"/>
  <c r="CB151" i="7"/>
  <c r="AP152" i="7"/>
  <c r="BC152" i="7"/>
  <c r="BE152" i="7" s="1"/>
  <c r="AI152" i="7" s="1"/>
  <c r="BQ152" i="7"/>
  <c r="BF153" i="7"/>
  <c r="U155" i="7"/>
  <c r="BE155" i="7"/>
  <c r="AI155" i="7" s="1"/>
  <c r="BQ155" i="7"/>
  <c r="AA156" i="7"/>
  <c r="BK156" i="7"/>
  <c r="BX156" i="7"/>
  <c r="BZ156" i="7" s="1"/>
  <c r="AL156" i="7" s="1"/>
  <c r="AY161" i="7"/>
  <c r="BW161" i="7"/>
  <c r="V162" i="7"/>
  <c r="AL162" i="7"/>
  <c r="AV162" i="7"/>
  <c r="BH162" i="7"/>
  <c r="BZ162" i="7"/>
  <c r="Z164" i="7"/>
  <c r="BA164" i="7"/>
  <c r="BF164" i="7"/>
  <c r="BQ164" i="7"/>
  <c r="BP165" i="7"/>
  <c r="W169" i="7"/>
  <c r="AK169" i="7"/>
  <c r="BQ169" i="7"/>
  <c r="V170" i="7"/>
  <c r="AB170" i="7"/>
  <c r="BJ170" i="7"/>
  <c r="BR170" i="7"/>
  <c r="CB170" i="7"/>
  <c r="U171" i="7"/>
  <c r="BP171" i="7"/>
  <c r="V173" i="7"/>
  <c r="AT173" i="7"/>
  <c r="AX173" i="7" s="1"/>
  <c r="AH173" i="7" s="1"/>
  <c r="BJ173" i="7"/>
  <c r="BL173" i="7" s="1"/>
  <c r="AJ173" i="7" s="1"/>
  <c r="BV173" i="7"/>
  <c r="CB173" i="7"/>
  <c r="W174" i="7"/>
  <c r="AQ174" i="7"/>
  <c r="BO174" i="7"/>
  <c r="BT174" i="7"/>
  <c r="X178" i="7"/>
  <c r="AP178" i="7"/>
  <c r="BR178" i="7"/>
  <c r="BY178" i="7"/>
  <c r="U179" i="7"/>
  <c r="BB179" i="7"/>
  <c r="BG179" i="7"/>
  <c r="BU179" i="7"/>
  <c r="Z180" i="7"/>
  <c r="AL180" i="7"/>
  <c r="AT180" i="7"/>
  <c r="BD180" i="7"/>
  <c r="U182" i="7"/>
  <c r="BA182" i="7"/>
  <c r="BI182" i="7"/>
  <c r="AB183" i="7"/>
  <c r="BK183" i="7"/>
  <c r="BT183" i="7"/>
  <c r="W187" i="7"/>
  <c r="BP187" i="7"/>
  <c r="BU187" i="7"/>
  <c r="X188" i="7"/>
  <c r="AT188" i="7"/>
  <c r="AX188" i="7" s="1"/>
  <c r="AH188" i="7" s="1"/>
  <c r="BX188" i="7"/>
  <c r="BE189" i="7"/>
  <c r="AL191" i="7"/>
  <c r="BV191" i="7"/>
  <c r="U192" i="7"/>
  <c r="BC192" i="7"/>
  <c r="BE192" i="7" s="1"/>
  <c r="AI192" i="7" s="1"/>
  <c r="BK192" i="7"/>
  <c r="BU192" i="7"/>
  <c r="X196" i="7"/>
  <c r="BT196" i="7"/>
  <c r="CB196" i="7"/>
  <c r="U197" i="7"/>
  <c r="BA197" i="7"/>
  <c r="BO197" i="7"/>
  <c r="BT197" i="7"/>
  <c r="V198" i="7"/>
  <c r="AC198" i="7"/>
  <c r="AL198" i="7"/>
  <c r="AV198" i="7"/>
  <c r="BY198" i="7"/>
  <c r="W200" i="7"/>
  <c r="BO200" i="7"/>
  <c r="Y201" i="7"/>
  <c r="AH201" i="7"/>
  <c r="AV201" i="7"/>
  <c r="BB201" i="7"/>
  <c r="BL201" i="7"/>
  <c r="BY201" i="7"/>
  <c r="U205" i="7"/>
  <c r="BC205" i="7"/>
  <c r="BK205" i="7"/>
  <c r="BM206" i="7"/>
  <c r="BK206" i="7"/>
  <c r="BN206" i="7"/>
  <c r="BH206" i="7"/>
  <c r="AA206" i="7"/>
  <c r="Y207" i="7"/>
  <c r="AC207" i="7"/>
  <c r="BK214" i="7"/>
  <c r="BJ214" i="7"/>
  <c r="BL214" i="7" s="1"/>
  <c r="AJ214" i="7" s="1"/>
  <c r="Y214" i="7"/>
  <c r="BK218" i="7"/>
  <c r="BH218" i="7"/>
  <c r="W221" i="7"/>
  <c r="BD232" i="7"/>
  <c r="BC232" i="7"/>
  <c r="BB232" i="7"/>
  <c r="AX241" i="7"/>
  <c r="AH241" i="7" s="1"/>
  <c r="AW241" i="7"/>
  <c r="AZ241" i="7" s="1"/>
  <c r="AM241" i="7" s="1"/>
  <c r="AV241" i="7"/>
  <c r="T241" i="7"/>
  <c r="CA241" i="7"/>
  <c r="BX241" i="7"/>
  <c r="X241" i="7"/>
  <c r="CB241" i="7"/>
  <c r="BV241" i="7"/>
  <c r="AL241" i="7"/>
  <c r="BZ241" i="7"/>
  <c r="AC241" i="7"/>
  <c r="AT243" i="7"/>
  <c r="AY243" i="7"/>
  <c r="AV243" i="7"/>
  <c r="T243" i="7"/>
  <c r="BZ243" i="7"/>
  <c r="BW243" i="7"/>
  <c r="AL243" i="7"/>
  <c r="CB243" i="7"/>
  <c r="BV243" i="7"/>
  <c r="CA243" i="7"/>
  <c r="CE255" i="7"/>
  <c r="AZ255" i="7"/>
  <c r="AT255" i="7"/>
  <c r="CC255" i="7"/>
  <c r="AW255" i="7"/>
  <c r="T255" i="7"/>
  <c r="AX255" i="7"/>
  <c r="AV255" i="7"/>
  <c r="Y255" i="7"/>
  <c r="CA255" i="7"/>
  <c r="BZ255" i="7"/>
  <c r="X255" i="7"/>
  <c r="BX255" i="7"/>
  <c r="AC255" i="7"/>
  <c r="BY255" i="7"/>
  <c r="BV255" i="7"/>
  <c r="AL255" i="7"/>
  <c r="CE286" i="7"/>
  <c r="CC286" i="7"/>
  <c r="AZ286" i="7"/>
  <c r="AT286" i="7"/>
  <c r="AB284" i="7"/>
  <c r="AX286" i="7"/>
  <c r="CE284" i="7"/>
  <c r="AW286" i="7"/>
  <c r="T286" i="7"/>
  <c r="CC284" i="7"/>
  <c r="CD284" i="7" s="1"/>
  <c r="AV286" i="7"/>
  <c r="AH286" i="7"/>
  <c r="AE284" i="7"/>
  <c r="Y286" i="7"/>
  <c r="CA286" i="7"/>
  <c r="BX286" i="7"/>
  <c r="X286" i="7"/>
  <c r="CB286" i="7"/>
  <c r="BV286" i="7"/>
  <c r="AL286" i="7"/>
  <c r="AC286" i="7"/>
  <c r="BZ286" i="7"/>
  <c r="BY286" i="7"/>
  <c r="BS169" i="7"/>
  <c r="BP174" i="7"/>
  <c r="BU174" i="7"/>
  <c r="Y178" i="7"/>
  <c r="AT178" i="7"/>
  <c r="AX178" i="7" s="1"/>
  <c r="AH178" i="7" s="1"/>
  <c r="AZ178" i="7"/>
  <c r="BZ178" i="7"/>
  <c r="V183" i="7"/>
  <c r="BL183" i="7"/>
  <c r="W185" i="7"/>
  <c r="AK187" i="7"/>
  <c r="BQ187" i="7"/>
  <c r="Y188" i="7"/>
  <c r="AV188" i="7"/>
  <c r="BY188" i="7"/>
  <c r="U189" i="7"/>
  <c r="AI189" i="7"/>
  <c r="BA189" i="7"/>
  <c r="BF189" i="7"/>
  <c r="AL196" i="7"/>
  <c r="BV196" i="7"/>
  <c r="BQ200" i="7"/>
  <c r="BS200" i="7" s="1"/>
  <c r="AK200" i="7" s="1"/>
  <c r="Z201" i="7"/>
  <c r="BF201" i="7"/>
  <c r="BF210" i="7"/>
  <c r="BC210" i="7"/>
  <c r="U210" i="7"/>
  <c r="BA210" i="7"/>
  <c r="BT215" i="7"/>
  <c r="BQ215" i="7"/>
  <c r="BS215" i="7" s="1"/>
  <c r="AK215" i="7" s="1"/>
  <c r="W215" i="7"/>
  <c r="BO215" i="7"/>
  <c r="AV216" i="7"/>
  <c r="T216" i="7"/>
  <c r="BY216" i="7"/>
  <c r="X216" i="7"/>
  <c r="BX216" i="7"/>
  <c r="AL216" i="7"/>
  <c r="AX216" i="7"/>
  <c r="AH216" i="7" s="1"/>
  <c r="BR223" i="7"/>
  <c r="BS223" i="7"/>
  <c r="AB223" i="7"/>
  <c r="BU223" i="7"/>
  <c r="AP223" i="7" s="1"/>
  <c r="BP223" i="7"/>
  <c r="W223" i="7"/>
  <c r="BT223" i="7"/>
  <c r="BD254" i="7"/>
  <c r="BG254" i="7"/>
  <c r="BB254" i="7"/>
  <c r="AI254" i="7"/>
  <c r="BE254" i="7"/>
  <c r="Z254" i="7"/>
  <c r="BC254" i="7"/>
  <c r="BA254" i="7"/>
  <c r="U254" i="7"/>
  <c r="BC138" i="7"/>
  <c r="AA142" i="7"/>
  <c r="BH142" i="7"/>
  <c r="BN142" i="7"/>
  <c r="AU143" i="7"/>
  <c r="AZ143" i="7" s="1"/>
  <c r="AM143" i="7" s="1"/>
  <c r="AC144" i="7"/>
  <c r="AW144" i="7"/>
  <c r="AZ144" i="7" s="1"/>
  <c r="AM144" i="7" s="1"/>
  <c r="BY144" i="7"/>
  <c r="U146" i="7"/>
  <c r="BA146" i="7"/>
  <c r="BF146" i="7"/>
  <c r="AC147" i="7"/>
  <c r="AT147" i="7"/>
  <c r="AZ147" i="7"/>
  <c r="BV147" i="7"/>
  <c r="CB147" i="7"/>
  <c r="AC151" i="7"/>
  <c r="AW151" i="7"/>
  <c r="AZ151" i="7" s="1"/>
  <c r="AM151" i="7" s="1"/>
  <c r="BY151" i="7"/>
  <c r="U152" i="7"/>
  <c r="AK152" i="7"/>
  <c r="BA152" i="7"/>
  <c r="BF152" i="7"/>
  <c r="AP153" i="7"/>
  <c r="AB155" i="7"/>
  <c r="BA155" i="7"/>
  <c r="BO155" i="7"/>
  <c r="BT155" i="7"/>
  <c r="V156" i="7"/>
  <c r="AV156" i="7"/>
  <c r="BH156" i="7"/>
  <c r="BN156" i="7"/>
  <c r="CB156" i="7"/>
  <c r="Y162" i="7"/>
  <c r="AX162" i="7"/>
  <c r="AH162" i="7" s="1"/>
  <c r="BL162" i="7"/>
  <c r="AJ162" i="7" s="1"/>
  <c r="BX162" i="7"/>
  <c r="U164" i="7"/>
  <c r="AK164" i="7"/>
  <c r="BC164" i="7"/>
  <c r="BE164" i="7" s="1"/>
  <c r="AI164" i="7" s="1"/>
  <c r="BU164" i="7"/>
  <c r="AC169" i="7"/>
  <c r="BU169" i="7"/>
  <c r="AV170" i="7"/>
  <c r="BL170" i="7"/>
  <c r="AJ170" i="7" s="1"/>
  <c r="BX170" i="7"/>
  <c r="BA171" i="7"/>
  <c r="BE171" i="7" s="1"/>
  <c r="AI171" i="7" s="1"/>
  <c r="BI171" i="7"/>
  <c r="Y173" i="7"/>
  <c r="AW173" i="7"/>
  <c r="AZ173" i="7" s="1"/>
  <c r="AM173" i="7" s="1"/>
  <c r="BN173" i="7"/>
  <c r="BY173" i="7"/>
  <c r="AB174" i="7"/>
  <c r="AK174" i="7"/>
  <c r="BQ174" i="7"/>
  <c r="T178" i="7"/>
  <c r="AV178" i="7"/>
  <c r="BD178" i="7"/>
  <c r="BV178" i="7"/>
  <c r="CB178" i="7"/>
  <c r="Z179" i="7"/>
  <c r="BE179" i="7"/>
  <c r="AI179" i="7" s="1"/>
  <c r="BQ179" i="7"/>
  <c r="V180" i="7"/>
  <c r="BJ180" i="7"/>
  <c r="BL180" i="7" s="1"/>
  <c r="AJ180" i="7" s="1"/>
  <c r="BV180" i="7"/>
  <c r="BE182" i="7"/>
  <c r="AI182" i="7" s="1"/>
  <c r="BP182" i="7"/>
  <c r="BU182" i="7"/>
  <c r="AJ183" i="7"/>
  <c r="BH183" i="7"/>
  <c r="BN183" i="7"/>
  <c r="AB187" i="7"/>
  <c r="AW187" i="7"/>
  <c r="BS187" i="7"/>
  <c r="T188" i="7"/>
  <c r="Z188" i="7"/>
  <c r="AW188" i="7"/>
  <c r="BF188" i="7"/>
  <c r="BZ188" i="7"/>
  <c r="AL188" i="7" s="1"/>
  <c r="BB189" i="7"/>
  <c r="BG189" i="7" s="1"/>
  <c r="AN189" i="7" s="1"/>
  <c r="V191" i="7"/>
  <c r="AV191" i="7"/>
  <c r="BJ191" i="7"/>
  <c r="BL191" i="7" s="1"/>
  <c r="AJ191" i="7" s="1"/>
  <c r="BZ191" i="7"/>
  <c r="Z192" i="7"/>
  <c r="BA192" i="7"/>
  <c r="BF192" i="7"/>
  <c r="BQ192" i="7"/>
  <c r="T196" i="7"/>
  <c r="AB196" i="7"/>
  <c r="AT196" i="7"/>
  <c r="AX196" i="7" s="1"/>
  <c r="AH196" i="7" s="1"/>
  <c r="BX196" i="7"/>
  <c r="BE197" i="7"/>
  <c r="AI197" i="7" s="1"/>
  <c r="BQ197" i="7"/>
  <c r="BS197" i="7" s="1"/>
  <c r="AK197" i="7" s="1"/>
  <c r="Y198" i="7"/>
  <c r="AX198" i="7"/>
  <c r="AH198" i="7" s="1"/>
  <c r="BH198" i="7"/>
  <c r="BV198" i="7"/>
  <c r="AA200" i="7"/>
  <c r="V201" i="7"/>
  <c r="AC201" i="7"/>
  <c r="AL201" i="7"/>
  <c r="AX201" i="7"/>
  <c r="BH201" i="7"/>
  <c r="BV201" i="7"/>
  <c r="CB201" i="7"/>
  <c r="BT205" i="7"/>
  <c r="BU205" i="7"/>
  <c r="Z205" i="7"/>
  <c r="BA205" i="7"/>
  <c r="BE205" i="7" s="1"/>
  <c r="AI205" i="7" s="1"/>
  <c r="BF205" i="7"/>
  <c r="BQ205" i="7"/>
  <c r="AT206" i="7"/>
  <c r="AX206" i="7" s="1"/>
  <c r="AH206" i="7" s="1"/>
  <c r="T206" i="7"/>
  <c r="BY206" i="7"/>
  <c r="CB206" i="7" s="1"/>
  <c r="AQ206" i="7" s="1"/>
  <c r="X206" i="7"/>
  <c r="BX206" i="7"/>
  <c r="BZ206" i="7" s="1"/>
  <c r="AL206" i="7" s="1"/>
  <c r="AW207" i="7"/>
  <c r="AZ207" i="7" s="1"/>
  <c r="AM207" i="7" s="1"/>
  <c r="BE210" i="7"/>
  <c r="AI210" i="7" s="1"/>
  <c r="AT214" i="7"/>
  <c r="AW214" i="7"/>
  <c r="AZ214" i="7" s="1"/>
  <c r="AM214" i="7" s="1"/>
  <c r="T214" i="7"/>
  <c r="CA214" i="7"/>
  <c r="X214" i="7"/>
  <c r="BX214" i="7"/>
  <c r="BZ214" i="7" s="1"/>
  <c r="AL214" i="7" s="1"/>
  <c r="BH214" i="7"/>
  <c r="CB214" i="7"/>
  <c r="AW218" i="7"/>
  <c r="AZ218" i="7" s="1"/>
  <c r="AM218" i="7" s="1"/>
  <c r="Y218" i="7"/>
  <c r="T218" i="7"/>
  <c r="BM218" i="7"/>
  <c r="CA218" i="7"/>
  <c r="AK223" i="7"/>
  <c r="BG232" i="7"/>
  <c r="AN232" i="7" s="1"/>
  <c r="CE252" i="7"/>
  <c r="AX252" i="7"/>
  <c r="T252" i="7"/>
  <c r="AV252" i="7"/>
  <c r="AZ252" i="7"/>
  <c r="Y252" i="7"/>
  <c r="CC252" i="7"/>
  <c r="AW252" i="7"/>
  <c r="CA252" i="7"/>
  <c r="BY252" i="7"/>
  <c r="CB252" i="7"/>
  <c r="BV252" i="7"/>
  <c r="X252" i="7"/>
  <c r="BX252" i="7"/>
  <c r="AC252" i="7"/>
  <c r="AL252" i="7"/>
  <c r="AT252" i="7"/>
  <c r="BZ252" i="7"/>
  <c r="BF254" i="7"/>
  <c r="BR259" i="7"/>
  <c r="BU259" i="7"/>
  <c r="BQ259" i="7"/>
  <c r="W259" i="7"/>
  <c r="BS259" i="7"/>
  <c r="AK259" i="7"/>
  <c r="BO259" i="7"/>
  <c r="CE273" i="7"/>
  <c r="AX273" i="7"/>
  <c r="AV273" i="7"/>
  <c r="AT273" i="7"/>
  <c r="AH273" i="7"/>
  <c r="T273" i="7"/>
  <c r="AZ273" i="7"/>
  <c r="CA273" i="7"/>
  <c r="BV273" i="7"/>
  <c r="AL273" i="7"/>
  <c r="X273" i="7"/>
  <c r="CB273" i="7"/>
  <c r="BZ273" i="7"/>
  <c r="BX273" i="7"/>
  <c r="AB206" i="7"/>
  <c r="AK207" i="7"/>
  <c r="V209" i="7"/>
  <c r="AC209" i="7"/>
  <c r="AL209" i="7"/>
  <c r="AX209" i="7"/>
  <c r="BH209" i="7"/>
  <c r="BV209" i="7"/>
  <c r="Z214" i="7"/>
  <c r="AA215" i="7"/>
  <c r="AB216" i="7"/>
  <c r="BO218" i="7"/>
  <c r="BT218" i="7"/>
  <c r="AU219" i="7"/>
  <c r="BJ219" i="7"/>
  <c r="BV219" i="7"/>
  <c r="AU223" i="7"/>
  <c r="AZ223" i="7" s="1"/>
  <c r="AM223" i="7" s="1"/>
  <c r="BI223" i="7"/>
  <c r="AC224" i="7"/>
  <c r="AL224" i="7"/>
  <c r="AV224" i="7"/>
  <c r="BQ224" i="7"/>
  <c r="BX224" i="7"/>
  <c r="AT225" i="7"/>
  <c r="BA225" i="7"/>
  <c r="BE225" i="7" s="1"/>
  <c r="AI225" i="7" s="1"/>
  <c r="BF225" i="7"/>
  <c r="BV225" i="7"/>
  <c r="AA227" i="7"/>
  <c r="BH227" i="7"/>
  <c r="BE228" i="7"/>
  <c r="BY228" i="7"/>
  <c r="AA232" i="7"/>
  <c r="BH232" i="7"/>
  <c r="W233" i="7"/>
  <c r="AU233" i="7"/>
  <c r="BI233" i="7"/>
  <c r="BP233" i="7"/>
  <c r="BU233" i="7"/>
  <c r="AC234" i="7"/>
  <c r="AL234" i="7"/>
  <c r="AX234" i="7"/>
  <c r="BU234" i="7"/>
  <c r="BZ234" i="7"/>
  <c r="AU236" i="7"/>
  <c r="BV236" i="7"/>
  <c r="X237" i="7"/>
  <c r="AW237" i="7"/>
  <c r="AZ237" i="7" s="1"/>
  <c r="AM237" i="7" s="1"/>
  <c r="BD237" i="7"/>
  <c r="BT237" i="7"/>
  <c r="BY237" i="7"/>
  <c r="BH241" i="7"/>
  <c r="BB242" i="7"/>
  <c r="BG242" i="7"/>
  <c r="BU242" i="7"/>
  <c r="BJ243" i="7"/>
  <c r="U245" i="7"/>
  <c r="AK245" i="7"/>
  <c r="BQ245" i="7"/>
  <c r="BM246" i="7"/>
  <c r="BL246" i="7"/>
  <c r="BJ246" i="7"/>
  <c r="AA246" i="7"/>
  <c r="V252" i="7"/>
  <c r="V255" i="7"/>
  <c r="V257" i="7"/>
  <c r="U257" i="7"/>
  <c r="AC261" i="7"/>
  <c r="BM281" i="7"/>
  <c r="BJ281" i="7"/>
  <c r="AJ281" i="7"/>
  <c r="BH281" i="7"/>
  <c r="BN281" i="7"/>
  <c r="AZ282" i="7"/>
  <c r="Y282" i="7"/>
  <c r="CB282" i="7"/>
  <c r="BY282" i="7"/>
  <c r="AC282" i="7"/>
  <c r="AW282" i="7"/>
  <c r="BS291" i="7"/>
  <c r="BP291" i="7"/>
  <c r="AB291" i="7"/>
  <c r="BT291" i="7"/>
  <c r="BT224" i="7"/>
  <c r="U225" i="7"/>
  <c r="BB225" i="7"/>
  <c r="BG225" i="7"/>
  <c r="AN225" i="7" s="1"/>
  <c r="BO227" i="7"/>
  <c r="U228" i="7"/>
  <c r="BA228" i="7"/>
  <c r="BF228" i="7"/>
  <c r="BO232" i="7"/>
  <c r="AK233" i="7"/>
  <c r="BQ233" i="7"/>
  <c r="BP234" i="7"/>
  <c r="Y237" i="7"/>
  <c r="BZ237" i="7"/>
  <c r="V241" i="7"/>
  <c r="BI241" i="7"/>
  <c r="V243" i="7"/>
  <c r="BK243" i="7"/>
  <c r="BN243" i="7" s="1"/>
  <c r="AO243" i="7" s="1"/>
  <c r="Z248" i="7"/>
  <c r="Y248" i="7"/>
  <c r="BM252" i="7"/>
  <c r="BH252" i="7"/>
  <c r="AJ252" i="7"/>
  <c r="BL252" i="7"/>
  <c r="BR254" i="7"/>
  <c r="BQ254" i="7"/>
  <c r="W254" i="7"/>
  <c r="BU254" i="7"/>
  <c r="BO254" i="7"/>
  <c r="BM255" i="7"/>
  <c r="BN255" i="7"/>
  <c r="BJ255" i="7"/>
  <c r="AJ255" i="7"/>
  <c r="BD259" i="7"/>
  <c r="BE259" i="7"/>
  <c r="Z259" i="7"/>
  <c r="BG259" i="7"/>
  <c r="BB259" i="7"/>
  <c r="AI259" i="7"/>
  <c r="U259" i="7"/>
  <c r="BF259" i="7"/>
  <c r="CE268" i="7"/>
  <c r="AZ268" i="7"/>
  <c r="AT268" i="7"/>
  <c r="AB266" i="7"/>
  <c r="AX268" i="7"/>
  <c r="CE266" i="7"/>
  <c r="CC268" i="7"/>
  <c r="AW268" i="7"/>
  <c r="T268" i="7"/>
  <c r="CC266" i="7"/>
  <c r="CD266" i="7" s="1"/>
  <c r="CA268" i="7"/>
  <c r="BZ268" i="7"/>
  <c r="X268" i="7"/>
  <c r="BY268" i="7"/>
  <c r="AL268" i="7"/>
  <c r="BX268" i="7"/>
  <c r="AC268" i="7"/>
  <c r="BR269" i="7"/>
  <c r="BQ269" i="7"/>
  <c r="W269" i="7"/>
  <c r="BO269" i="7"/>
  <c r="BU269" i="7"/>
  <c r="AK269" i="7"/>
  <c r="BR312" i="7"/>
  <c r="BS312" i="7"/>
  <c r="AK312" i="7"/>
  <c r="W312" i="7"/>
  <c r="BQ312" i="7"/>
  <c r="BO312" i="7"/>
  <c r="BU312" i="7"/>
  <c r="BS314" i="7"/>
  <c r="BP314" i="7"/>
  <c r="AB314" i="7"/>
  <c r="BT314" i="7"/>
  <c r="BT206" i="7"/>
  <c r="U207" i="7"/>
  <c r="Y209" i="7"/>
  <c r="AH209" i="7"/>
  <c r="AV209" i="7"/>
  <c r="BL209" i="7"/>
  <c r="AJ209" i="7" s="1"/>
  <c r="BY209" i="7"/>
  <c r="CB209" i="7" s="1"/>
  <c r="AQ209" i="7" s="1"/>
  <c r="AW210" i="7"/>
  <c r="AK218" i="7"/>
  <c r="BQ218" i="7"/>
  <c r="V219" i="7"/>
  <c r="BL219" i="7"/>
  <c r="AJ219" i="7" s="1"/>
  <c r="Y224" i="7"/>
  <c r="AP224" i="7"/>
  <c r="AX224" i="7"/>
  <c r="AH224" i="7" s="1"/>
  <c r="BZ224" i="7"/>
  <c r="Z225" i="7"/>
  <c r="BC225" i="7"/>
  <c r="AJ227" i="7"/>
  <c r="BK227" i="7"/>
  <c r="BN227" i="7" s="1"/>
  <c r="AO227" i="7" s="1"/>
  <c r="Z228" i="7"/>
  <c r="AI228" i="7"/>
  <c r="AU228" i="7"/>
  <c r="BB228" i="7"/>
  <c r="BG228" i="7"/>
  <c r="AN228" i="7" s="1"/>
  <c r="AJ232" i="7"/>
  <c r="BK232" i="7"/>
  <c r="BN232" i="7" s="1"/>
  <c r="AO232" i="7" s="1"/>
  <c r="AB233" i="7"/>
  <c r="BS233" i="7"/>
  <c r="Y234" i="7"/>
  <c r="AH234" i="7"/>
  <c r="AP234" i="7"/>
  <c r="AV234" i="7"/>
  <c r="BX234" i="7"/>
  <c r="T237" i="7"/>
  <c r="AK237" i="7"/>
  <c r="AT237" i="7"/>
  <c r="AX237" i="7" s="1"/>
  <c r="AH237" i="7" s="1"/>
  <c r="BV237" i="7"/>
  <c r="CB237" i="7"/>
  <c r="U242" i="7"/>
  <c r="BE242" i="7"/>
  <c r="AI242" i="7" s="1"/>
  <c r="AA243" i="7"/>
  <c r="BL243" i="7"/>
  <c r="AJ243" i="7" s="1"/>
  <c r="AB245" i="7"/>
  <c r="BO245" i="7"/>
  <c r="BT245" i="7"/>
  <c r="BP250" i="7"/>
  <c r="AP250" i="7"/>
  <c r="BT250" i="7"/>
  <c r="BB250" i="7"/>
  <c r="BR250" i="7"/>
  <c r="AK254" i="7"/>
  <c r="BS254" i="7"/>
  <c r="Y268" i="7"/>
  <c r="BV268" i="7"/>
  <c r="BS269" i="7"/>
  <c r="BM272" i="7"/>
  <c r="AO272" i="7"/>
  <c r="AA272" i="7"/>
  <c r="BD277" i="7"/>
  <c r="BE277" i="7"/>
  <c r="Z277" i="7"/>
  <c r="BC277" i="7"/>
  <c r="AI277" i="7"/>
  <c r="BG277" i="7"/>
  <c r="BB277" i="7"/>
  <c r="U277" i="7"/>
  <c r="CE278" i="7"/>
  <c r="AZ278" i="7"/>
  <c r="AX278" i="7"/>
  <c r="AV278" i="7"/>
  <c r="AH278" i="7"/>
  <c r="T278" i="7"/>
  <c r="CA278" i="7"/>
  <c r="BX278" i="7"/>
  <c r="AL278" i="7"/>
  <c r="X278" i="7"/>
  <c r="BV278" i="7"/>
  <c r="CB278" i="7"/>
  <c r="CC279" i="7"/>
  <c r="AY279" i="7"/>
  <c r="BD287" i="7"/>
  <c r="BG287" i="7"/>
  <c r="BB287" i="7"/>
  <c r="BF287" i="7"/>
  <c r="BA287" i="7"/>
  <c r="Z287" i="7"/>
  <c r="BE287" i="7"/>
  <c r="U287" i="7"/>
  <c r="V292" i="7"/>
  <c r="U292" i="7"/>
  <c r="BS298" i="7"/>
  <c r="BP298" i="7"/>
  <c r="BT298" i="7"/>
  <c r="AB298" i="7"/>
  <c r="BM311" i="7"/>
  <c r="BN311" i="7"/>
  <c r="AJ311" i="7"/>
  <c r="BL311" i="7"/>
  <c r="BJ311" i="7"/>
  <c r="V311" i="7"/>
  <c r="BO246" i="7"/>
  <c r="AA250" i="7"/>
  <c r="BL250" i="7"/>
  <c r="U251" i="7"/>
  <c r="AK251" i="7"/>
  <c r="BG251" i="7"/>
  <c r="BS251" i="7"/>
  <c r="AP252" i="7"/>
  <c r="AM254" i="7"/>
  <c r="AQ259" i="7"/>
  <c r="AA260" i="7"/>
  <c r="AT260" i="7"/>
  <c r="BH260" i="7"/>
  <c r="BN260" i="7"/>
  <c r="CB260" i="7"/>
  <c r="U261" i="7"/>
  <c r="AI261" i="7"/>
  <c r="BA261" i="7"/>
  <c r="BO261" i="7"/>
  <c r="BT261" i="7"/>
  <c r="AG263" i="7"/>
  <c r="Y263" i="7"/>
  <c r="AH263" i="7"/>
  <c r="AV263" i="7"/>
  <c r="BH263" i="7"/>
  <c r="BV263" i="7"/>
  <c r="CB263" i="7"/>
  <c r="AB264" i="7"/>
  <c r="BC264" i="7"/>
  <c r="BP264" i="7"/>
  <c r="BU264" i="7"/>
  <c r="AJ268" i="7"/>
  <c r="BJ268" i="7"/>
  <c r="Z269" i="7"/>
  <c r="AM269" i="7"/>
  <c r="BE269" i="7"/>
  <c r="V270" i="7"/>
  <c r="AJ270" i="7"/>
  <c r="AT270" i="7"/>
  <c r="BH270" i="7"/>
  <c r="BN270" i="7"/>
  <c r="CB270" i="7"/>
  <c r="BG272" i="7"/>
  <c r="BQ272" i="7"/>
  <c r="BH273" i="7"/>
  <c r="BN273" i="7"/>
  <c r="W277" i="7"/>
  <c r="AC277" i="7"/>
  <c r="AQ277" i="7"/>
  <c r="BS277" i="7"/>
  <c r="CE277" i="7"/>
  <c r="BH278" i="7"/>
  <c r="BN278" i="7"/>
  <c r="U279" i="7"/>
  <c r="AI279" i="7"/>
  <c r="BG279" i="7"/>
  <c r="BS279" i="7"/>
  <c r="X281" i="7"/>
  <c r="AT281" i="7"/>
  <c r="AZ281" i="7"/>
  <c r="BZ281" i="7"/>
  <c r="U282" i="7"/>
  <c r="BA282" i="7"/>
  <c r="BO282" i="7"/>
  <c r="BT282" i="7"/>
  <c r="Z286" i="7"/>
  <c r="AJ286" i="7"/>
  <c r="BF286" i="7"/>
  <c r="BN286" i="7"/>
  <c r="W287" i="7"/>
  <c r="AK287" i="7"/>
  <c r="BO287" i="7"/>
  <c r="V288" i="7"/>
  <c r="AH288" i="7"/>
  <c r="AZ288" i="7"/>
  <c r="BL288" i="7"/>
  <c r="BV288" i="7"/>
  <c r="Y290" i="7"/>
  <c r="AK290" i="7"/>
  <c r="BQ290" i="7"/>
  <c r="BY290" i="7"/>
  <c r="AL291" i="7"/>
  <c r="AZ291" i="7"/>
  <c r="BV291" i="7"/>
  <c r="Y294" i="7"/>
  <c r="AK294" i="7"/>
  <c r="BQ294" i="7"/>
  <c r="BY294" i="7"/>
  <c r="CE295" i="7"/>
  <c r="CC295" i="7"/>
  <c r="AF295" i="7" s="1"/>
  <c r="CA295" i="7"/>
  <c r="BZ295" i="7"/>
  <c r="Y295" i="7"/>
  <c r="AH295" i="7"/>
  <c r="AV295" i="7"/>
  <c r="BB295" i="7"/>
  <c r="CB295" i="7"/>
  <c r="Y300" i="7"/>
  <c r="Z300" i="7"/>
  <c r="CE302" i="7"/>
  <c r="AT302" i="7"/>
  <c r="T302" i="7"/>
  <c r="CC300" i="7"/>
  <c r="CD300" i="7" s="1"/>
  <c r="AX302" i="7"/>
  <c r="CA302" i="7"/>
  <c r="BX302" i="7"/>
  <c r="CB302" i="7"/>
  <c r="X302" i="7"/>
  <c r="AL302" i="7"/>
  <c r="BE304" i="7"/>
  <c r="BF304" i="7"/>
  <c r="BB304" i="7"/>
  <c r="BD306" i="7"/>
  <c r="BG306" i="7"/>
  <c r="BB306" i="7"/>
  <c r="BF306" i="7"/>
  <c r="BA306" i="7"/>
  <c r="Z306" i="7"/>
  <c r="BE306" i="7"/>
  <c r="U306" i="7"/>
  <c r="BD310" i="7"/>
  <c r="BG310" i="7"/>
  <c r="BE310" i="7"/>
  <c r="BC310" i="7"/>
  <c r="AI310" i="7"/>
  <c r="U310" i="7"/>
  <c r="V268" i="7"/>
  <c r="BL268" i="7"/>
  <c r="U269" i="7"/>
  <c r="BA269" i="7"/>
  <c r="BF269" i="7"/>
  <c r="V273" i="7"/>
  <c r="AJ273" i="7"/>
  <c r="BJ273" i="7"/>
  <c r="BU277" i="7"/>
  <c r="V278" i="7"/>
  <c r="AJ278" i="7"/>
  <c r="BJ278" i="7"/>
  <c r="Y281" i="7"/>
  <c r="AH281" i="7"/>
  <c r="AV281" i="7"/>
  <c r="BV281" i="7"/>
  <c r="CB281" i="7"/>
  <c r="V286" i="7"/>
  <c r="BH286" i="7"/>
  <c r="BQ287" i="7"/>
  <c r="AW290" i="7"/>
  <c r="CC290" i="7"/>
  <c r="AW294" i="7"/>
  <c r="CC294" i="7"/>
  <c r="AD294" i="7" s="1"/>
  <c r="Z295" i="7"/>
  <c r="BF295" i="7"/>
  <c r="BD296" i="7"/>
  <c r="BE296" i="7"/>
  <c r="BG296" i="7"/>
  <c r="BB296" i="7"/>
  <c r="U296" i="7"/>
  <c r="BN299" i="7"/>
  <c r="BK299" i="7"/>
  <c r="AA299" i="7"/>
  <c r="AE304" i="7"/>
  <c r="AD304" i="7"/>
  <c r="CD304" i="7"/>
  <c r="AE307" i="7"/>
  <c r="CD307" i="7"/>
  <c r="BD322" i="7"/>
  <c r="BG322" i="7"/>
  <c r="BB322" i="7"/>
  <c r="BF322" i="7"/>
  <c r="BA322" i="7"/>
  <c r="Z322" i="7"/>
  <c r="BE322" i="7"/>
  <c r="BC322" i="7"/>
  <c r="AI322" i="7"/>
  <c r="U322" i="7"/>
  <c r="BD339" i="7"/>
  <c r="BC339" i="7"/>
  <c r="BG339" i="7"/>
  <c r="BB339" i="7"/>
  <c r="BF339" i="7"/>
  <c r="BA339" i="7"/>
  <c r="Z339" i="7"/>
  <c r="BE339" i="7"/>
  <c r="AI339" i="7"/>
  <c r="U339" i="7"/>
  <c r="BJ250" i="7"/>
  <c r="AB251" i="7"/>
  <c r="BC251" i="7"/>
  <c r="BP251" i="7"/>
  <c r="BU251" i="7"/>
  <c r="AB252" i="7"/>
  <c r="AQ254" i="7"/>
  <c r="AM259" i="7"/>
  <c r="V260" i="7"/>
  <c r="AJ260" i="7"/>
  <c r="AX260" i="7"/>
  <c r="BK260" i="7"/>
  <c r="BX260" i="7"/>
  <c r="AB261" i="7"/>
  <c r="BE261" i="7"/>
  <c r="BQ261" i="7"/>
  <c r="V263" i="7"/>
  <c r="AL263" i="7"/>
  <c r="AX263" i="7"/>
  <c r="BL263" i="7"/>
  <c r="BY263" i="7"/>
  <c r="U264" i="7"/>
  <c r="AK264" i="7"/>
  <c r="BG264" i="7"/>
  <c r="BS264" i="7"/>
  <c r="BN268" i="7"/>
  <c r="AI269" i="7"/>
  <c r="AQ269" i="7"/>
  <c r="BB269" i="7"/>
  <c r="BG269" i="7"/>
  <c r="AA270" i="7"/>
  <c r="AX270" i="7"/>
  <c r="BK270" i="7"/>
  <c r="BX270" i="7"/>
  <c r="U272" i="7"/>
  <c r="AI272" i="7"/>
  <c r="BC272" i="7"/>
  <c r="BO272" i="7"/>
  <c r="BT272" i="7"/>
  <c r="BK273" i="7"/>
  <c r="U275" i="7"/>
  <c r="W275" i="7" s="1"/>
  <c r="AK277" i="7"/>
  <c r="AY277" i="7"/>
  <c r="BO277" i="7"/>
  <c r="BK278" i="7"/>
  <c r="AB279" i="7"/>
  <c r="BC279" i="7"/>
  <c r="BP279" i="7"/>
  <c r="BU279" i="7"/>
  <c r="T281" i="7"/>
  <c r="AC281" i="7"/>
  <c r="AW281" i="7"/>
  <c r="BX281" i="7"/>
  <c r="CC281" i="7"/>
  <c r="AK282" i="7"/>
  <c r="BE282" i="7"/>
  <c r="BQ282" i="7"/>
  <c r="BJ286" i="7"/>
  <c r="AA287" i="7"/>
  <c r="BS287" i="7"/>
  <c r="AA288" i="7"/>
  <c r="AL288" i="7"/>
  <c r="AV288" i="7"/>
  <c r="BJ288" i="7"/>
  <c r="BP288" i="7"/>
  <c r="BZ288" i="7"/>
  <c r="U290" i="7"/>
  <c r="AC290" i="7"/>
  <c r="BA290" i="7"/>
  <c r="BO290" i="7"/>
  <c r="BT290" i="7"/>
  <c r="V291" i="7"/>
  <c r="AH291" i="7"/>
  <c r="AV291" i="7"/>
  <c r="BJ291" i="7"/>
  <c r="BZ291" i="7"/>
  <c r="U294" i="7"/>
  <c r="AC294" i="7"/>
  <c r="BA294" i="7"/>
  <c r="BO294" i="7"/>
  <c r="BT294" i="7"/>
  <c r="BM295" i="7"/>
  <c r="BN295" i="7"/>
  <c r="V295" i="7"/>
  <c r="AC295" i="7"/>
  <c r="AL295" i="7"/>
  <c r="AX295" i="7"/>
  <c r="BH295" i="7"/>
  <c r="BX295" i="7"/>
  <c r="Z296" i="7"/>
  <c r="BA296" i="7"/>
  <c r="CE300" i="7"/>
  <c r="BM302" i="7"/>
  <c r="BN302" i="7"/>
  <c r="BH302" i="7"/>
  <c r="BK302" i="7"/>
  <c r="AJ302" i="7"/>
  <c r="AA302" i="7"/>
  <c r="AZ302" i="7"/>
  <c r="BV302" i="7"/>
  <c r="AZ303" i="7"/>
  <c r="Y303" i="7"/>
  <c r="CB303" i="7"/>
  <c r="BY303" i="7"/>
  <c r="AC303" i="7"/>
  <c r="AW303" i="7"/>
  <c r="Z304" i="7"/>
  <c r="BC306" i="7"/>
  <c r="BL330" i="7"/>
  <c r="BI330" i="7"/>
  <c r="AA330" i="7"/>
  <c r="BH330" i="7"/>
  <c r="V330" i="7"/>
  <c r="BM330" i="7"/>
  <c r="V298" i="7"/>
  <c r="AH298" i="7"/>
  <c r="AV298" i="7"/>
  <c r="BJ298" i="7"/>
  <c r="BZ298" i="7"/>
  <c r="Z299" i="7"/>
  <c r="BA299" i="7"/>
  <c r="BF299" i="7"/>
  <c r="BQ299" i="7"/>
  <c r="BT302" i="7"/>
  <c r="U303" i="7"/>
  <c r="BA303" i="7"/>
  <c r="BO303" i="7"/>
  <c r="BT303" i="7"/>
  <c r="V304" i="7"/>
  <c r="AC304" i="7"/>
  <c r="AL304" i="7"/>
  <c r="AV304" i="7"/>
  <c r="BL304" i="7"/>
  <c r="BY304" i="7"/>
  <c r="W306" i="7"/>
  <c r="AK306" i="7"/>
  <c r="BO306" i="7"/>
  <c r="Y307" i="7"/>
  <c r="AH307" i="7"/>
  <c r="AV307" i="7"/>
  <c r="BB307" i="7"/>
  <c r="BY307" i="7"/>
  <c r="W310" i="7"/>
  <c r="BP310" i="7"/>
  <c r="BU310" i="7"/>
  <c r="X311" i="7"/>
  <c r="AT311" i="7"/>
  <c r="AZ311" i="7"/>
  <c r="BX311" i="7"/>
  <c r="CC311" i="7"/>
  <c r="BE312" i="7"/>
  <c r="AL314" i="7"/>
  <c r="AZ314" i="7"/>
  <c r="BV314" i="7"/>
  <c r="BD315" i="7"/>
  <c r="BE315" i="7"/>
  <c r="U315" i="7"/>
  <c r="AI315" i="7"/>
  <c r="BF315" i="7"/>
  <c r="AE320" i="7"/>
  <c r="AD320" i="7"/>
  <c r="CD320" i="7"/>
  <c r="BQ306" i="7"/>
  <c r="Z307" i="7"/>
  <c r="BF307" i="7"/>
  <c r="AK310" i="7"/>
  <c r="BQ310" i="7"/>
  <c r="Y311" i="7"/>
  <c r="AH311" i="7"/>
  <c r="AV311" i="7"/>
  <c r="BY311" i="7"/>
  <c r="U312" i="7"/>
  <c r="AI312" i="7"/>
  <c r="BA312" i="7"/>
  <c r="BF312" i="7"/>
  <c r="BM318" i="7"/>
  <c r="BN318" i="7"/>
  <c r="BL318" i="7"/>
  <c r="AA318" i="7"/>
  <c r="BK318" i="7"/>
  <c r="AJ318" i="7"/>
  <c r="V318" i="7"/>
  <c r="AZ319" i="7"/>
  <c r="Y319" i="7"/>
  <c r="CB319" i="7"/>
  <c r="BY319" i="7"/>
  <c r="AC319" i="7"/>
  <c r="CC319" i="7"/>
  <c r="AE319" i="7" s="1"/>
  <c r="BE320" i="7"/>
  <c r="BF320" i="7"/>
  <c r="BB320" i="7"/>
  <c r="BU335" i="7"/>
  <c r="BT335" i="7"/>
  <c r="BQ335" i="7"/>
  <c r="AK335" i="7"/>
  <c r="AP335" i="7"/>
  <c r="BT338" i="7"/>
  <c r="AP338" i="7"/>
  <c r="BR338" i="7"/>
  <c r="BP338" i="7"/>
  <c r="AA296" i="7"/>
  <c r="AA298" i="7"/>
  <c r="AL298" i="7"/>
  <c r="AZ298" i="7"/>
  <c r="BL298" i="7"/>
  <c r="BV298" i="7"/>
  <c r="U299" i="7"/>
  <c r="AI299" i="7"/>
  <c r="BC299" i="7"/>
  <c r="BU299" i="7"/>
  <c r="AB302" i="7"/>
  <c r="AK303" i="7"/>
  <c r="BE303" i="7"/>
  <c r="BQ303" i="7"/>
  <c r="Y304" i="7"/>
  <c r="AH304" i="7"/>
  <c r="AX304" i="7"/>
  <c r="BH304" i="7"/>
  <c r="BV304" i="7"/>
  <c r="CB304" i="7"/>
  <c r="AA306" i="7"/>
  <c r="BS306" i="7"/>
  <c r="V307" i="7"/>
  <c r="AC307" i="7"/>
  <c r="AL307" i="7"/>
  <c r="AX307" i="7"/>
  <c r="BH307" i="7"/>
  <c r="BV307" i="7"/>
  <c r="CB307" i="7"/>
  <c r="AB310" i="7"/>
  <c r="AW310" i="7"/>
  <c r="BS310" i="7"/>
  <c r="CC310" i="7"/>
  <c r="T311" i="7"/>
  <c r="Z311" i="7"/>
  <c r="AW311" i="7"/>
  <c r="BF311" i="7"/>
  <c r="BZ311" i="7"/>
  <c r="BB312" i="7"/>
  <c r="BG312" i="7"/>
  <c r="V314" i="7"/>
  <c r="AH314" i="7"/>
  <c r="AV314" i="7"/>
  <c r="BJ314" i="7"/>
  <c r="BZ314" i="7"/>
  <c r="BR315" i="7"/>
  <c r="BO315" i="7"/>
  <c r="AK315" i="7"/>
  <c r="Z315" i="7"/>
  <c r="BB315" i="7"/>
  <c r="BK315" i="7"/>
  <c r="BH318" i="7"/>
  <c r="Z320" i="7"/>
  <c r="BR326" i="7"/>
  <c r="BT326" i="7"/>
  <c r="BO326" i="7"/>
  <c r="W326" i="7"/>
  <c r="BS326" i="7"/>
  <c r="AK326" i="7"/>
  <c r="BQ326" i="7"/>
  <c r="BP326" i="7"/>
  <c r="BD328" i="7"/>
  <c r="BF328" i="7"/>
  <c r="BA328" i="7"/>
  <c r="AI328" i="7"/>
  <c r="BE328" i="7"/>
  <c r="Z328" i="7"/>
  <c r="BC328" i="7"/>
  <c r="U328" i="7"/>
  <c r="BB328" i="7"/>
  <c r="BD331" i="7"/>
  <c r="BC331" i="7"/>
  <c r="AI331" i="7"/>
  <c r="BB331" i="7"/>
  <c r="BI334" i="7"/>
  <c r="BM334" i="7"/>
  <c r="AO334" i="7"/>
  <c r="BK334" i="7"/>
  <c r="BH334" i="7"/>
  <c r="AJ334" i="7"/>
  <c r="BO338" i="7"/>
  <c r="X318" i="7"/>
  <c r="AX318" i="7"/>
  <c r="BT318" i="7"/>
  <c r="CB318" i="7"/>
  <c r="U319" i="7"/>
  <c r="BA319" i="7"/>
  <c r="BO319" i="7"/>
  <c r="BT319" i="7"/>
  <c r="V320" i="7"/>
  <c r="AC320" i="7"/>
  <c r="AL320" i="7"/>
  <c r="AV320" i="7"/>
  <c r="BL320" i="7"/>
  <c r="BY320" i="7"/>
  <c r="W322" i="7"/>
  <c r="AK322" i="7"/>
  <c r="BO322" i="7"/>
  <c r="Y323" i="7"/>
  <c r="AH323" i="7"/>
  <c r="AV323" i="7"/>
  <c r="BB323" i="7"/>
  <c r="BL323" i="7"/>
  <c r="BY323" i="7"/>
  <c r="AI326" i="7"/>
  <c r="BE326" i="7"/>
  <c r="V327" i="7"/>
  <c r="AT327" i="7"/>
  <c r="AZ327" i="7"/>
  <c r="BN327" i="7"/>
  <c r="BZ327" i="7"/>
  <c r="W328" i="7"/>
  <c r="BO328" i="7"/>
  <c r="X330" i="7"/>
  <c r="AL330" i="7"/>
  <c r="BW330" i="7"/>
  <c r="AA331" i="7"/>
  <c r="BH331" i="7"/>
  <c r="BN331" i="7"/>
  <c r="Y334" i="7"/>
  <c r="AK334" i="7"/>
  <c r="AU334" i="7"/>
  <c r="BP334" i="7"/>
  <c r="BU334" i="7"/>
  <c r="CB334" i="7"/>
  <c r="Y335" i="7"/>
  <c r="AT335" i="7"/>
  <c r="AZ335" i="7"/>
  <c r="BF335" i="7"/>
  <c r="BX335" i="7"/>
  <c r="CC335" i="7"/>
  <c r="AG335" i="7" s="1"/>
  <c r="AO336" i="7"/>
  <c r="AW336" i="7"/>
  <c r="BC336" i="7"/>
  <c r="BI336" i="7"/>
  <c r="BW336" i="7"/>
  <c r="AJ338" i="7"/>
  <c r="BD338" i="7"/>
  <c r="BK338" i="7"/>
  <c r="AM339" i="7"/>
  <c r="BK339" i="7"/>
  <c r="CA339" i="7"/>
  <c r="AL318" i="7"/>
  <c r="AZ318" i="7"/>
  <c r="BV318" i="7"/>
  <c r="W319" i="7"/>
  <c r="BP319" i="7"/>
  <c r="BU319" i="7"/>
  <c r="X320" i="7"/>
  <c r="AW320" i="7"/>
  <c r="BZ320" i="7"/>
  <c r="BQ322" i="7"/>
  <c r="Z323" i="7"/>
  <c r="AJ323" i="7"/>
  <c r="BF323" i="7"/>
  <c r="BN323" i="7"/>
  <c r="Y324" i="7"/>
  <c r="AA324" i="7" s="1"/>
  <c r="U326" i="7"/>
  <c r="BG326" i="7"/>
  <c r="AH327" i="7"/>
  <c r="AV327" i="7"/>
  <c r="BH327" i="7"/>
  <c r="BV327" i="7"/>
  <c r="CB327" i="7"/>
  <c r="BQ328" i="7"/>
  <c r="AQ330" i="7"/>
  <c r="BY330" i="7"/>
  <c r="BJ331" i="7"/>
  <c r="BO331" i="7"/>
  <c r="AB334" i="7"/>
  <c r="AM334" i="7"/>
  <c r="AV334" i="7"/>
  <c r="BQ334" i="7"/>
  <c r="BW334" i="7"/>
  <c r="CC334" i="7"/>
  <c r="AE334" i="7" s="1"/>
  <c r="T335" i="7"/>
  <c r="Z335" i="7"/>
  <c r="AL335" i="7"/>
  <c r="AV335" i="7"/>
  <c r="BA335" i="7"/>
  <c r="BY335" i="7"/>
  <c r="U336" i="7"/>
  <c r="AH336" i="7"/>
  <c r="AY336" i="7"/>
  <c r="BE336" i="7"/>
  <c r="BJ336" i="7"/>
  <c r="BZ336" i="7"/>
  <c r="V338" i="7"/>
  <c r="AN338" i="7"/>
  <c r="BG338" i="7"/>
  <c r="BL338" i="7"/>
  <c r="AC339" i="7"/>
  <c r="AO339" i="7"/>
  <c r="BN339" i="7"/>
  <c r="AK319" i="7"/>
  <c r="BQ319" i="7"/>
  <c r="Y320" i="7"/>
  <c r="AH320" i="7"/>
  <c r="AX320" i="7"/>
  <c r="BV320" i="7"/>
  <c r="CB320" i="7"/>
  <c r="V323" i="7"/>
  <c r="BH323" i="7"/>
  <c r="AE324" i="7"/>
  <c r="BA326" i="7"/>
  <c r="Y327" i="7"/>
  <c r="AJ327" i="7"/>
  <c r="AW327" i="7"/>
  <c r="BJ327" i="7"/>
  <c r="BX327" i="7"/>
  <c r="CC327" i="7"/>
  <c r="BS328" i="7"/>
  <c r="T330" i="7"/>
  <c r="AH330" i="7"/>
  <c r="AV330" i="7"/>
  <c r="CB330" i="7"/>
  <c r="AJ331" i="7"/>
  <c r="BK331" i="7"/>
  <c r="BR331" i="7"/>
  <c r="T334" i="7"/>
  <c r="BS334" i="7"/>
  <c r="U335" i="7"/>
  <c r="AC335" i="7"/>
  <c r="AN335" i="7"/>
  <c r="AW335" i="7"/>
  <c r="BZ335" i="7"/>
  <c r="Z336" i="7"/>
  <c r="AI336" i="7"/>
  <c r="BA336" i="7"/>
  <c r="BF336" i="7"/>
  <c r="CC336" i="7"/>
  <c r="AD336" i="7" s="1"/>
  <c r="AA338" i="7"/>
  <c r="BH338" i="7"/>
  <c r="BN338" i="7"/>
  <c r="AH339" i="7"/>
  <c r="AU339" i="7"/>
  <c r="BV339" i="7"/>
  <c r="BO30" i="7"/>
  <c r="BT30" i="7"/>
  <c r="W30" i="7"/>
  <c r="BP30" i="7"/>
  <c r="BU30" i="7"/>
  <c r="AB30" i="7"/>
  <c r="BQ30" i="7"/>
  <c r="BS30" i="7" s="1"/>
  <c r="AK30" i="7" s="1"/>
  <c r="U30" i="7"/>
  <c r="BC30" i="7"/>
  <c r="BE30" i="7" s="1"/>
  <c r="AI30" i="7" s="1"/>
  <c r="BQ29" i="7"/>
  <c r="BS29" i="7" s="1"/>
  <c r="AK29" i="7" s="1"/>
  <c r="BT29" i="7"/>
  <c r="BF29" i="7"/>
  <c r="U29" i="7"/>
  <c r="BA29" i="7"/>
  <c r="T29" i="7"/>
  <c r="AV29" i="7"/>
  <c r="AW29" i="7"/>
  <c r="Y29" i="7"/>
  <c r="AT29" i="7"/>
  <c r="AX29" i="7" s="1"/>
  <c r="AH29" i="7" s="1"/>
  <c r="AZ29" i="7"/>
  <c r="AM29" i="7" s="1"/>
  <c r="BJ18" i="7"/>
  <c r="Z18" i="7"/>
  <c r="BA18" i="7"/>
  <c r="BF18" i="7"/>
  <c r="BB18" i="7"/>
  <c r="BG18" i="7"/>
  <c r="U18" i="7"/>
  <c r="BC18" i="7"/>
  <c r="BE18" i="7" s="1"/>
  <c r="AI18" i="7" s="1"/>
  <c r="AU18" i="7"/>
  <c r="AW18" i="7"/>
  <c r="AZ18" i="7" s="1"/>
  <c r="AM18" i="7" s="1"/>
  <c r="AY18" i="7"/>
  <c r="BI17" i="7"/>
  <c r="BA17" i="7"/>
  <c r="U17" i="7"/>
  <c r="BD17" i="7"/>
  <c r="BG17" i="7" s="1"/>
  <c r="AN17" i="7" s="1"/>
  <c r="Z17" i="7"/>
  <c r="BF17" i="7"/>
  <c r="Y17" i="7"/>
  <c r="T17" i="7"/>
  <c r="AT17" i="7"/>
  <c r="AZ17" i="7"/>
  <c r="AV17" i="7"/>
  <c r="BI16" i="7"/>
  <c r="BK16" i="7"/>
  <c r="BM16" i="7"/>
  <c r="Y16" i="7"/>
  <c r="AZ16" i="7"/>
  <c r="AM16" i="7" s="1"/>
  <c r="T16" i="7"/>
  <c r="AU16" i="7"/>
  <c r="U9" i="7"/>
  <c r="BB9" i="7"/>
  <c r="BG9" i="7"/>
  <c r="Z9" i="7"/>
  <c r="BC9" i="7"/>
  <c r="BE9" i="7" s="1"/>
  <c r="AI9" i="7" s="1"/>
  <c r="BA9" i="7"/>
  <c r="BF9" i="7"/>
  <c r="BP8" i="7"/>
  <c r="V8" i="7"/>
  <c r="BH8" i="7"/>
  <c r="BJ8" i="7"/>
  <c r="BL8" i="7" s="1"/>
  <c r="AJ8" i="7" s="1"/>
  <c r="Y8" i="7"/>
  <c r="AT8" i="7"/>
  <c r="T8" i="7"/>
  <c r="AV8" i="7"/>
  <c r="AW8" i="7"/>
  <c r="AZ8" i="7" s="1"/>
  <c r="AM8" i="7" s="1"/>
  <c r="AX8" i="7"/>
  <c r="AH8" i="7" s="1"/>
  <c r="BA7" i="7"/>
  <c r="BD7" i="7"/>
  <c r="U7" i="7"/>
  <c r="BG7" i="7"/>
  <c r="AN7" i="7" s="1"/>
  <c r="W27" i="7"/>
  <c r="BQ27" i="7"/>
  <c r="AK27" i="7"/>
  <c r="BO27" i="7"/>
  <c r="BK27" i="7"/>
  <c r="BM27" i="7"/>
  <c r="BH27" i="7"/>
  <c r="Y27" i="7"/>
  <c r="AW27" i="7"/>
  <c r="AZ27" i="7" s="1"/>
  <c r="AM27" i="7" s="1"/>
  <c r="T27" i="7"/>
  <c r="AU27" i="7"/>
  <c r="BK26" i="7"/>
  <c r="V26" i="7"/>
  <c r="BH26" i="7"/>
  <c r="BN26" i="7"/>
  <c r="AA26" i="7"/>
  <c r="BJ26" i="7"/>
  <c r="BL26" i="7" s="1"/>
  <c r="AJ26" i="7" s="1"/>
  <c r="BD26" i="7"/>
  <c r="BG26" i="7" s="1"/>
  <c r="AN26" i="7" s="1"/>
  <c r="BB26" i="7"/>
  <c r="BY25" i="7"/>
  <c r="AC25" i="7"/>
  <c r="CA25" i="7"/>
  <c r="BV25" i="7"/>
  <c r="BK25" i="7"/>
  <c r="BN25" i="7" s="1"/>
  <c r="AO25" i="7" s="1"/>
  <c r="U25" i="7"/>
  <c r="Z25" i="7"/>
  <c r="BA25" i="7"/>
  <c r="BF25" i="7"/>
  <c r="BB25" i="7"/>
  <c r="BG25" i="7"/>
  <c r="AN25" i="7" s="1"/>
  <c r="BC25" i="7"/>
  <c r="BE25" i="7" s="1"/>
  <c r="AI25" i="7" s="1"/>
  <c r="AU25" i="7"/>
  <c r="Y32" i="7"/>
  <c r="Y23" i="7"/>
  <c r="U23" i="7"/>
  <c r="W23" i="7" s="1"/>
  <c r="Y14" i="7"/>
  <c r="AA14" i="7" s="1"/>
  <c r="BO9" i="8"/>
  <c r="AY11" i="8"/>
  <c r="BW11" i="8"/>
  <c r="BJ12" i="8"/>
  <c r="CA16" i="8"/>
  <c r="V39" i="8"/>
  <c r="AJ39" i="8"/>
  <c r="BK39" i="8"/>
  <c r="AK7" i="8"/>
  <c r="BT7" i="8"/>
  <c r="BZ7" i="8"/>
  <c r="BY8" i="8"/>
  <c r="V9" i="8"/>
  <c r="BS9" i="8"/>
  <c r="W11" i="8"/>
  <c r="AQ11" i="8"/>
  <c r="BC11" i="8"/>
  <c r="BO11" i="8"/>
  <c r="BT11" i="8"/>
  <c r="CC11" i="8"/>
  <c r="AE11" i="8" s="1"/>
  <c r="Z12" i="8"/>
  <c r="AJ12" i="8"/>
  <c r="AV12" i="8"/>
  <c r="BL12" i="8"/>
  <c r="BX12" i="8"/>
  <c r="AB16" i="8"/>
  <c r="BP16" i="8"/>
  <c r="BU16" i="8"/>
  <c r="AL17" i="8"/>
  <c r="BZ17" i="8"/>
  <c r="BQ18" i="8"/>
  <c r="X20" i="8"/>
  <c r="BZ20" i="8"/>
  <c r="AI21" i="8"/>
  <c r="BC21" i="8"/>
  <c r="BO21" i="8"/>
  <c r="Y25" i="8"/>
  <c r="AU25" i="8"/>
  <c r="BQ25" i="8"/>
  <c r="CA25" i="8"/>
  <c r="V26" i="8"/>
  <c r="BB26" i="8"/>
  <c r="BX26" i="8"/>
  <c r="AC27" i="8"/>
  <c r="BO27" i="8"/>
  <c r="BV29" i="8"/>
  <c r="CB29" i="8"/>
  <c r="U30" i="8"/>
  <c r="AK30" i="8"/>
  <c r="BG30" i="8"/>
  <c r="BS30" i="8"/>
  <c r="AL34" i="8"/>
  <c r="BZ34" i="8"/>
  <c r="BQ35" i="8"/>
  <c r="BZ36" i="8"/>
  <c r="W38" i="8"/>
  <c r="BA38" i="8"/>
  <c r="BO38" i="8"/>
  <c r="BT38" i="8"/>
  <c r="AA39" i="8"/>
  <c r="AT39" i="8"/>
  <c r="BH39" i="8"/>
  <c r="BN39" i="8"/>
  <c r="CB39" i="8"/>
  <c r="AK45" i="8"/>
  <c r="BP45" i="8"/>
  <c r="BN47" i="8"/>
  <c r="U48" i="8"/>
  <c r="BG48" i="8"/>
  <c r="AL7" i="8"/>
  <c r="BV7" i="8"/>
  <c r="CB7" i="8"/>
  <c r="AP9" i="8"/>
  <c r="BJ9" i="8"/>
  <c r="BL9" i="8" s="1"/>
  <c r="AJ9" i="8" s="1"/>
  <c r="BT9" i="8"/>
  <c r="Y11" i="8"/>
  <c r="AI11" i="8"/>
  <c r="AU11" i="8"/>
  <c r="BE11" i="8"/>
  <c r="BP11" i="8"/>
  <c r="BU11" i="8"/>
  <c r="CE11" i="8"/>
  <c r="AA12" i="8"/>
  <c r="BH12" i="8"/>
  <c r="BN12" i="8"/>
  <c r="AK16" i="8"/>
  <c r="BQ16" i="8"/>
  <c r="BW16" i="8"/>
  <c r="BV17" i="8"/>
  <c r="CB17" i="8"/>
  <c r="W18" i="8"/>
  <c r="AL20" i="8"/>
  <c r="CB20" i="8"/>
  <c r="U21" i="8"/>
  <c r="AK21" i="8"/>
  <c r="BE21" i="8"/>
  <c r="BQ21" i="8"/>
  <c r="AC25" i="8"/>
  <c r="BA25" i="8"/>
  <c r="BS25" i="8"/>
  <c r="X26" i="8"/>
  <c r="BH26" i="8"/>
  <c r="BZ26" i="8"/>
  <c r="W30" i="8"/>
  <c r="BO30" i="8"/>
  <c r="BT30" i="8"/>
  <c r="BV34" i="8"/>
  <c r="CB34" i="8"/>
  <c r="CB36" i="8"/>
  <c r="AB38" i="8"/>
  <c r="BP38" i="8"/>
  <c r="BU38" i="8"/>
  <c r="BJ39" i="8"/>
  <c r="V47" i="8"/>
  <c r="BH47" i="8"/>
  <c r="W48" i="8"/>
  <c r="AN48" i="8"/>
  <c r="BO48" i="8"/>
  <c r="BT48" i="8"/>
  <c r="BJ47" i="8"/>
  <c r="AB48" i="8"/>
  <c r="BA48" i="8"/>
  <c r="BP48" i="8"/>
  <c r="BU48" i="8"/>
  <c r="BI8" i="8"/>
  <c r="V12" i="8"/>
  <c r="AQ16" i="8"/>
  <c r="AB30" i="8"/>
  <c r="BP30" i="8"/>
  <c r="BU30" i="8"/>
  <c r="U11" i="8"/>
  <c r="AC11" i="8"/>
  <c r="BA11" i="8"/>
  <c r="BK12" i="8"/>
  <c r="AK18" i="8"/>
  <c r="BX20" i="8"/>
  <c r="BU21" i="8"/>
  <c r="AQ25" i="8"/>
  <c r="AL26" i="8"/>
  <c r="BV26" i="8"/>
  <c r="BQ30" i="8"/>
  <c r="AC34" i="8"/>
  <c r="BY34" i="8"/>
  <c r="BO35" i="8"/>
  <c r="AL36" i="8"/>
  <c r="BX36" i="8"/>
  <c r="U38" i="8"/>
  <c r="AK38" i="8"/>
  <c r="BG38" i="8"/>
  <c r="BS38" i="8"/>
  <c r="BL39" i="8"/>
  <c r="Y47" i="8"/>
  <c r="AL47" i="8"/>
  <c r="BL47" i="8"/>
  <c r="AJ47" i="8" s="1"/>
  <c r="AI48" i="8"/>
  <c r="BQ48" i="8"/>
  <c r="U45" i="8"/>
  <c r="BC45" i="8"/>
  <c r="BE45" i="8" s="1"/>
  <c r="AI45" i="8" s="1"/>
  <c r="BA45" i="8"/>
  <c r="CB44" i="8"/>
  <c r="AQ44" i="8" s="1"/>
  <c r="BV44" i="8"/>
  <c r="BX44" i="8"/>
  <c r="X44" i="8"/>
  <c r="BH44" i="8"/>
  <c r="BL44" i="8" s="1"/>
  <c r="AJ44" i="8" s="1"/>
  <c r="AA44" i="8"/>
  <c r="BJ44" i="8"/>
  <c r="BK44" i="8"/>
  <c r="BN44" i="8" s="1"/>
  <c r="AO44" i="8" s="1"/>
  <c r="V44" i="8"/>
  <c r="AT44" i="8"/>
  <c r="AX44" i="8" s="1"/>
  <c r="AH44" i="8" s="1"/>
  <c r="T44" i="8"/>
  <c r="AV44" i="8"/>
  <c r="W43" i="8"/>
  <c r="BO43" i="8"/>
  <c r="BS43" i="8" s="1"/>
  <c r="AK43" i="8" s="1"/>
  <c r="BQ43" i="8"/>
  <c r="BA43" i="8"/>
  <c r="BF43" i="8"/>
  <c r="Z43" i="8"/>
  <c r="BB43" i="8"/>
  <c r="BG43" i="8"/>
  <c r="AN43" i="8" s="1"/>
  <c r="BC43" i="8"/>
  <c r="BE43" i="8" s="1"/>
  <c r="AI43" i="8" s="1"/>
  <c r="U43" i="8"/>
  <c r="V36" i="8"/>
  <c r="BJ36" i="8"/>
  <c r="BK36" i="8"/>
  <c r="BN36" i="8" s="1"/>
  <c r="AO36" i="8" s="1"/>
  <c r="AA36" i="8"/>
  <c r="BL36" i="8"/>
  <c r="AJ36" i="8" s="1"/>
  <c r="BH36" i="8"/>
  <c r="T36" i="8"/>
  <c r="AT36" i="8"/>
  <c r="AX36" i="8" s="1"/>
  <c r="AH36" i="8" s="1"/>
  <c r="U35" i="8"/>
  <c r="BA35" i="8"/>
  <c r="BF35" i="8"/>
  <c r="Z35" i="8"/>
  <c r="BB35" i="8"/>
  <c r="BG35" i="8"/>
  <c r="BC35" i="8"/>
  <c r="BE35" i="8" s="1"/>
  <c r="AI35" i="8" s="1"/>
  <c r="BH34" i="8"/>
  <c r="BJ34" i="8"/>
  <c r="BL34" i="8" s="1"/>
  <c r="AJ34" i="8" s="1"/>
  <c r="V34" i="8"/>
  <c r="BN34" i="8"/>
  <c r="T34" i="8"/>
  <c r="AT34" i="8"/>
  <c r="AX34" i="8" s="1"/>
  <c r="AH34" i="8" s="1"/>
  <c r="Y34" i="8"/>
  <c r="AW34" i="8"/>
  <c r="AZ34" i="8" s="1"/>
  <c r="AM34" i="8" s="1"/>
  <c r="V29" i="8"/>
  <c r="BN29" i="8"/>
  <c r="AO29" i="8" s="1"/>
  <c r="BH29" i="8"/>
  <c r="BJ29" i="8"/>
  <c r="BL29" i="8" s="1"/>
  <c r="AJ29" i="8" s="1"/>
  <c r="Y29" i="8"/>
  <c r="AW29" i="8"/>
  <c r="T29" i="8"/>
  <c r="AT29" i="8"/>
  <c r="AX29" i="8" s="1"/>
  <c r="AH29" i="8" s="1"/>
  <c r="AZ29" i="8"/>
  <c r="AM29" i="8" s="1"/>
  <c r="BC27" i="8"/>
  <c r="BE27" i="8" s="1"/>
  <c r="AI27" i="8" s="1"/>
  <c r="U27" i="8"/>
  <c r="BA27" i="8"/>
  <c r="AY27" i="8"/>
  <c r="BJ26" i="8"/>
  <c r="BL26" i="8" s="1"/>
  <c r="AJ26" i="8" s="1"/>
  <c r="T26" i="8"/>
  <c r="AT26" i="8"/>
  <c r="AX26" i="8" s="1"/>
  <c r="AH26" i="8" s="1"/>
  <c r="AV26" i="8"/>
  <c r="AA25" i="8"/>
  <c r="BK25" i="8"/>
  <c r="Z25" i="8"/>
  <c r="BB25" i="8"/>
  <c r="BG25" i="8"/>
  <c r="U25" i="8"/>
  <c r="BC25" i="8"/>
  <c r="BE25" i="8" s="1"/>
  <c r="AI25" i="8" s="1"/>
  <c r="BH20" i="8"/>
  <c r="AA20" i="8"/>
  <c r="BJ20" i="8"/>
  <c r="BK20" i="8"/>
  <c r="BN20" i="8" s="1"/>
  <c r="AO20" i="8" s="1"/>
  <c r="V20" i="8"/>
  <c r="BL20" i="8"/>
  <c r="AJ20" i="8" s="1"/>
  <c r="AX20" i="8"/>
  <c r="T20" i="8"/>
  <c r="AT20" i="8"/>
  <c r="AH20" i="8"/>
  <c r="AV20" i="8"/>
  <c r="AA18" i="8"/>
  <c r="BI18" i="8"/>
  <c r="Z18" i="8"/>
  <c r="BA18" i="8"/>
  <c r="BF18" i="8"/>
  <c r="BB18" i="8"/>
  <c r="BG18" i="8"/>
  <c r="AN18" i="8" s="1"/>
  <c r="U18" i="8"/>
  <c r="BC18" i="8"/>
  <c r="BE18" i="8" s="1"/>
  <c r="AI18" i="8" s="1"/>
  <c r="AW18" i="8"/>
  <c r="Y18" i="8"/>
  <c r="V17" i="8"/>
  <c r="BN17" i="8"/>
  <c r="BH17" i="8"/>
  <c r="BJ17" i="8"/>
  <c r="BL17" i="8" s="1"/>
  <c r="AJ17" i="8" s="1"/>
  <c r="T17" i="8"/>
  <c r="AW17" i="8"/>
  <c r="AZ17" i="8" s="1"/>
  <c r="AM17" i="8" s="1"/>
  <c r="AT17" i="8"/>
  <c r="AX17" i="8" s="1"/>
  <c r="AH17" i="8" s="1"/>
  <c r="Y17" i="8"/>
  <c r="AV17" i="8"/>
  <c r="BK16" i="8"/>
  <c r="U16" i="8"/>
  <c r="BA16" i="8"/>
  <c r="BC16" i="8"/>
  <c r="BE16" i="8" s="1"/>
  <c r="AI16" i="8" s="1"/>
  <c r="Y16" i="8"/>
  <c r="AY16" i="8"/>
  <c r="AA9" i="8"/>
  <c r="BK9" i="8"/>
  <c r="BN9" i="8" s="1"/>
  <c r="AO9" i="8" s="1"/>
  <c r="BH9" i="8"/>
  <c r="BC9" i="8"/>
  <c r="CA8" i="8"/>
  <c r="BV8" i="8"/>
  <c r="BK8" i="8"/>
  <c r="BN8" i="8" s="1"/>
  <c r="AO8" i="8" s="1"/>
  <c r="U8" i="8"/>
  <c r="Z8" i="8"/>
  <c r="BA8" i="8"/>
  <c r="BF8" i="8"/>
  <c r="BB8" i="8"/>
  <c r="BG8" i="8"/>
  <c r="BC8" i="8"/>
  <c r="BE8" i="8" s="1"/>
  <c r="AI8" i="8" s="1"/>
  <c r="AU8" i="8"/>
  <c r="BB7" i="8"/>
  <c r="Z7" i="8"/>
  <c r="BD7" i="8"/>
  <c r="BG7" i="8" s="1"/>
  <c r="AN7" i="8" s="1"/>
  <c r="BF7" i="8"/>
  <c r="U7" i="8"/>
  <c r="Y7" i="8"/>
  <c r="AT7" i="8"/>
  <c r="T7" i="8"/>
  <c r="AV7" i="8"/>
  <c r="AW7" i="8"/>
  <c r="AZ7" i="8" s="1"/>
  <c r="AM7" i="8" s="1"/>
  <c r="AX7" i="8"/>
  <c r="AH7" i="8" s="1"/>
  <c r="Y41" i="8"/>
  <c r="AA41" i="8" s="1"/>
  <c r="U41" i="8"/>
  <c r="W41" i="8" s="1"/>
  <c r="Y32" i="8"/>
  <c r="Y23" i="8"/>
  <c r="AA23" i="8" s="1"/>
  <c r="Y5" i="8"/>
  <c r="V5" i="8"/>
  <c r="W5" i="8" s="1"/>
  <c r="A49" i="22"/>
  <c r="A52" i="22"/>
  <c r="BT7" i="13"/>
  <c r="BR7" i="13"/>
  <c r="BU7" i="13" s="1"/>
  <c r="CP7" i="13"/>
  <c r="CP11" i="13"/>
  <c r="CP9" i="13"/>
  <c r="D63" i="1"/>
  <c r="BF65" i="11"/>
  <c r="CL65" i="11" s="1"/>
  <c r="CJ65" i="11"/>
  <c r="V12" i="5"/>
  <c r="BH12" i="5"/>
  <c r="AA12" i="5"/>
  <c r="BJ12" i="5"/>
  <c r="BL12" i="5" s="1"/>
  <c r="AJ12" i="5" s="1"/>
  <c r="BK12" i="5"/>
  <c r="BN12" i="5" s="1"/>
  <c r="AO12" i="5" s="1"/>
  <c r="BF12" i="5"/>
  <c r="Z12" i="5"/>
  <c r="BB12" i="5"/>
  <c r="AV12" i="5"/>
  <c r="T12" i="5"/>
  <c r="AT12" i="5"/>
  <c r="AX12" i="5" s="1"/>
  <c r="AH12" i="5" s="1"/>
  <c r="BK11" i="5"/>
  <c r="AA11" i="5"/>
  <c r="BA11" i="5"/>
  <c r="BC11" i="5"/>
  <c r="U11" i="5"/>
  <c r="BE11" i="5"/>
  <c r="AI11" i="5" s="1"/>
  <c r="BG11" i="5"/>
  <c r="BH9" i="5"/>
  <c r="V9" i="5"/>
  <c r="BJ9" i="5"/>
  <c r="BL9" i="5" s="1"/>
  <c r="AJ9" i="5" s="1"/>
  <c r="BK9" i="5"/>
  <c r="BN9" i="5" s="1"/>
  <c r="AO9" i="5" s="1"/>
  <c r="AA9" i="5"/>
  <c r="Z9" i="5"/>
  <c r="BB9" i="5"/>
  <c r="BF9" i="5"/>
  <c r="T9" i="5"/>
  <c r="AX9" i="5"/>
  <c r="AH9" i="5" s="1"/>
  <c r="AV9" i="5"/>
  <c r="U8" i="5"/>
  <c r="BC8" i="5"/>
  <c r="BE8" i="5" s="1"/>
  <c r="AI8" i="5" s="1"/>
  <c r="Z8" i="5"/>
  <c r="BA8" i="5"/>
  <c r="BF8" i="5"/>
  <c r="BB8" i="5"/>
  <c r="BG8" i="5"/>
  <c r="AW8" i="5"/>
  <c r="AZ8" i="5" s="1"/>
  <c r="AM8" i="5" s="1"/>
  <c r="Y8" i="5"/>
  <c r="V7" i="5"/>
  <c r="BJ7" i="5"/>
  <c r="BL7" i="5" s="1"/>
  <c r="AJ7" i="5" s="1"/>
  <c r="BH7" i="5"/>
  <c r="Y7" i="5"/>
  <c r="AV7" i="5"/>
  <c r="T7" i="5"/>
  <c r="AW7" i="5"/>
  <c r="AZ7" i="5" s="1"/>
  <c r="AX7" i="5"/>
  <c r="AH7" i="5" s="1"/>
  <c r="V5" i="5"/>
  <c r="W5" i="5" s="1"/>
  <c r="Y5" i="5"/>
  <c r="D66" i="1"/>
  <c r="D16" i="1"/>
  <c r="CD11" i="2"/>
  <c r="AD11" i="2"/>
  <c r="AE11" i="2"/>
  <c r="AE12" i="2"/>
  <c r="CD12" i="2"/>
  <c r="AD12" i="2"/>
  <c r="AE65" i="2"/>
  <c r="AD65" i="2"/>
  <c r="CD65" i="2"/>
  <c r="AE57" i="2"/>
  <c r="AD57" i="2"/>
  <c r="CD57" i="2"/>
  <c r="AE29" i="2"/>
  <c r="CD29" i="2"/>
  <c r="AD29" i="2"/>
  <c r="AU12" i="2"/>
  <c r="AY12" i="2"/>
  <c r="BW12" i="2"/>
  <c r="CE12" i="2"/>
  <c r="AG12" i="2" s="1"/>
  <c r="D11" i="1"/>
  <c r="Y7" i="2"/>
  <c r="CE7" i="2" s="1"/>
  <c r="AC7" i="2"/>
  <c r="BI7" i="2"/>
  <c r="BM7" i="2"/>
  <c r="BY7" i="2"/>
  <c r="AP8" i="2"/>
  <c r="BB8" i="2"/>
  <c r="BF8" i="2"/>
  <c r="AA9" i="2"/>
  <c r="BK9" i="2"/>
  <c r="CA9" i="2"/>
  <c r="AC11" i="2"/>
  <c r="AO11" i="2"/>
  <c r="AW11" i="2"/>
  <c r="BI11" i="2"/>
  <c r="BM11" i="2"/>
  <c r="Y12" i="2"/>
  <c r="AO12" i="2"/>
  <c r="AW12" i="2"/>
  <c r="BM12" i="2"/>
  <c r="BY12" i="2"/>
  <c r="BB16" i="2"/>
  <c r="BR16" i="2"/>
  <c r="AQ17" i="2"/>
  <c r="BW17" i="2"/>
  <c r="CA17" i="2"/>
  <c r="AB18" i="2"/>
  <c r="BP18" i="2"/>
  <c r="AC20" i="2"/>
  <c r="AO20" i="2"/>
  <c r="AW20" i="2"/>
  <c r="BI20" i="2"/>
  <c r="BM20" i="2"/>
  <c r="BY20" i="2"/>
  <c r="CC20" i="2"/>
  <c r="AN21" i="2"/>
  <c r="BD21" i="2"/>
  <c r="BT21" i="2"/>
  <c r="Z25" i="2"/>
  <c r="AP25" i="2"/>
  <c r="BR25" i="2"/>
  <c r="AA26" i="2"/>
  <c r="AY26" i="2"/>
  <c r="V7" i="2"/>
  <c r="Z7" i="2"/>
  <c r="AL7" i="2"/>
  <c r="AP7" i="2"/>
  <c r="AT7" i="2"/>
  <c r="AX7" i="2" s="1"/>
  <c r="AH7" i="2" s="1"/>
  <c r="BB7" i="2"/>
  <c r="BF7" i="2"/>
  <c r="BJ7" i="2"/>
  <c r="BL7" i="2" s="1"/>
  <c r="AJ7" i="2" s="1"/>
  <c r="BN7" i="2"/>
  <c r="AO7" i="2" s="1"/>
  <c r="BV7" i="2"/>
  <c r="BZ7" i="2"/>
  <c r="W8" i="2"/>
  <c r="AA8" i="2"/>
  <c r="AQ8" i="2"/>
  <c r="AU8" i="2"/>
  <c r="AY8" i="2"/>
  <c r="BC8" i="2"/>
  <c r="BE8" i="2" s="1"/>
  <c r="AI8" i="2" s="1"/>
  <c r="BK8" i="2"/>
  <c r="BN8" i="2" s="1"/>
  <c r="AO8" i="2" s="1"/>
  <c r="BO8" i="2"/>
  <c r="BS8" i="2"/>
  <c r="BW8" i="2"/>
  <c r="T9" i="2"/>
  <c r="X9" i="2"/>
  <c r="AB9" i="2"/>
  <c r="AN9" i="2"/>
  <c r="AV9" i="2"/>
  <c r="AZ9" i="2"/>
  <c r="AM9" i="2" s="1"/>
  <c r="BH9" i="2"/>
  <c r="BP9" i="2"/>
  <c r="BT9" i="2"/>
  <c r="BX9" i="2"/>
  <c r="CB9" i="2"/>
  <c r="V11" i="2"/>
  <c r="Z11" i="2"/>
  <c r="AH11" i="2"/>
  <c r="AL11" i="2"/>
  <c r="AP11" i="2"/>
  <c r="AT11" i="2"/>
  <c r="AX11" i="2"/>
  <c r="BB11" i="2"/>
  <c r="BF11" i="2"/>
  <c r="BJ11" i="2"/>
  <c r="BN11" i="2"/>
  <c r="BV11" i="2"/>
  <c r="BZ11" i="2"/>
  <c r="V12" i="2"/>
  <c r="Z12" i="2"/>
  <c r="AH12" i="2"/>
  <c r="AL12" i="2"/>
  <c r="AP12" i="2"/>
  <c r="AT12" i="2"/>
  <c r="AX12" i="2"/>
  <c r="BB12" i="2"/>
  <c r="BF12" i="2"/>
  <c r="BJ12" i="2"/>
  <c r="BN12" i="2"/>
  <c r="BV12" i="2"/>
  <c r="BZ12" i="2"/>
  <c r="W16" i="2"/>
  <c r="AA16" i="2"/>
  <c r="AU16" i="2"/>
  <c r="AY16" i="2"/>
  <c r="BC16" i="2"/>
  <c r="BK16" i="2"/>
  <c r="BN16" i="2" s="1"/>
  <c r="AO16" i="2" s="1"/>
  <c r="BO16" i="2"/>
  <c r="BW16" i="2"/>
  <c r="T17" i="2"/>
  <c r="X17" i="2"/>
  <c r="AB17" i="2"/>
  <c r="AN17" i="2"/>
  <c r="AV17" i="2"/>
  <c r="AZ17" i="2"/>
  <c r="BH17" i="2"/>
  <c r="BP17" i="2"/>
  <c r="BT17" i="2"/>
  <c r="BX17" i="2"/>
  <c r="CB17" i="2"/>
  <c r="U18" i="2"/>
  <c r="Y18" i="2"/>
  <c r="AC18" i="2"/>
  <c r="AK18" i="2"/>
  <c r="AO18" i="2"/>
  <c r="AW18" i="2"/>
  <c r="AZ18" i="2" s="1"/>
  <c r="AM18" i="2" s="1"/>
  <c r="BA18" i="2"/>
  <c r="BI18" i="2"/>
  <c r="BQ18" i="2"/>
  <c r="BY18" i="2"/>
  <c r="CC18" i="2"/>
  <c r="V20" i="2"/>
  <c r="Z20" i="2"/>
  <c r="AH20" i="2"/>
  <c r="AL20" i="2"/>
  <c r="AP20" i="2"/>
  <c r="AT20" i="2"/>
  <c r="AX20" i="2"/>
  <c r="BB20" i="2"/>
  <c r="BF20" i="2"/>
  <c r="BJ20" i="2"/>
  <c r="BN20" i="2"/>
  <c r="BV20" i="2"/>
  <c r="BZ20" i="2"/>
  <c r="U21" i="2"/>
  <c r="Y21" i="2"/>
  <c r="AC21" i="2"/>
  <c r="AK21" i="2"/>
  <c r="AO21" i="2"/>
  <c r="AW21" i="2"/>
  <c r="BA21" i="2"/>
  <c r="BE21" i="2"/>
  <c r="BI21" i="2"/>
  <c r="BQ21" i="2"/>
  <c r="BU21" i="2"/>
  <c r="BY21" i="2"/>
  <c r="CC21" i="2"/>
  <c r="W25" i="2"/>
  <c r="AA25" i="2"/>
  <c r="AQ25" i="2"/>
  <c r="AU25" i="2"/>
  <c r="AY25" i="2"/>
  <c r="BC25" i="2"/>
  <c r="BK25" i="2"/>
  <c r="BN25" i="2" s="1"/>
  <c r="AO25" i="2" s="1"/>
  <c r="BO25" i="2"/>
  <c r="BS25" i="2"/>
  <c r="BW25" i="2"/>
  <c r="T26" i="2"/>
  <c r="X26" i="2"/>
  <c r="AB26" i="2"/>
  <c r="AN26" i="2"/>
  <c r="AV26" i="2"/>
  <c r="AZ26" i="2"/>
  <c r="AM26" i="2" s="1"/>
  <c r="BH26" i="2"/>
  <c r="BP26" i="2"/>
  <c r="BT26" i="2"/>
  <c r="BX26" i="2"/>
  <c r="CB26" i="2"/>
  <c r="U27" i="2"/>
  <c r="CC27" i="2" s="1"/>
  <c r="Y27" i="2"/>
  <c r="AC27" i="2"/>
  <c r="AK27" i="2"/>
  <c r="AW27" i="2"/>
  <c r="AZ27" i="2" s="1"/>
  <c r="AM27" i="2" s="1"/>
  <c r="BA27" i="2"/>
  <c r="BI27" i="2"/>
  <c r="BQ27" i="2"/>
  <c r="BU27" i="2"/>
  <c r="BY27" i="2"/>
  <c r="V29" i="2"/>
  <c r="Z29" i="2"/>
  <c r="AH29" i="2"/>
  <c r="AL29" i="2"/>
  <c r="AP29" i="2"/>
  <c r="AT29" i="2"/>
  <c r="AX29" i="2"/>
  <c r="BB29" i="2"/>
  <c r="BF29" i="2"/>
  <c r="BJ29" i="2"/>
  <c r="BN29" i="2"/>
  <c r="BV29" i="2"/>
  <c r="BZ29" i="2"/>
  <c r="U30" i="2"/>
  <c r="Y30" i="2"/>
  <c r="AC30" i="2"/>
  <c r="AK30" i="2"/>
  <c r="AO30" i="2"/>
  <c r="AW30" i="2"/>
  <c r="BA30" i="2"/>
  <c r="BE30" i="2"/>
  <c r="BI30" i="2"/>
  <c r="BQ30" i="2"/>
  <c r="BU30" i="2"/>
  <c r="BY30" i="2"/>
  <c r="CC30" i="2"/>
  <c r="AG30" i="2" s="1"/>
  <c r="T34" i="2"/>
  <c r="X34" i="2"/>
  <c r="AB34" i="2"/>
  <c r="AN34" i="2"/>
  <c r="AV34" i="2"/>
  <c r="AZ34" i="2"/>
  <c r="AM34" i="2" s="1"/>
  <c r="BH34" i="2"/>
  <c r="BP34" i="2"/>
  <c r="BT34" i="2"/>
  <c r="BX34" i="2"/>
  <c r="CB34" i="2"/>
  <c r="U35" i="2"/>
  <c r="CC35" i="2" s="1"/>
  <c r="Y35" i="2"/>
  <c r="AC35" i="2"/>
  <c r="AK35" i="2"/>
  <c r="AW35" i="2"/>
  <c r="BA35" i="2"/>
  <c r="BI35" i="2"/>
  <c r="BQ35" i="2"/>
  <c r="BU35" i="2"/>
  <c r="BY35" i="2"/>
  <c r="V36" i="2"/>
  <c r="Z36" i="2"/>
  <c r="AL36" i="2"/>
  <c r="AP36" i="2"/>
  <c r="AT36" i="2"/>
  <c r="AX36" i="2" s="1"/>
  <c r="AH36" i="2" s="1"/>
  <c r="BB36" i="2"/>
  <c r="BF36" i="2"/>
  <c r="BJ36" i="2"/>
  <c r="BN36" i="2"/>
  <c r="BV36" i="2"/>
  <c r="BZ36" i="2"/>
  <c r="W38" i="2"/>
  <c r="AA38" i="2"/>
  <c r="AQ38" i="2"/>
  <c r="AU38" i="2"/>
  <c r="AY38" i="2"/>
  <c r="BC38" i="2"/>
  <c r="BK38" i="2"/>
  <c r="BN38" i="2" s="1"/>
  <c r="AO38" i="2" s="1"/>
  <c r="BO38" i="2"/>
  <c r="BS38" i="2"/>
  <c r="BW38" i="2"/>
  <c r="BU39" i="2"/>
  <c r="BQ39" i="2"/>
  <c r="V39" i="2"/>
  <c r="Z39" i="2"/>
  <c r="AL39" i="2"/>
  <c r="AP39" i="2"/>
  <c r="AT39" i="2"/>
  <c r="AX39" i="2"/>
  <c r="AH39" i="2" s="1"/>
  <c r="BB39" i="2"/>
  <c r="BF39" i="2"/>
  <c r="BJ39" i="2"/>
  <c r="BN39" i="2"/>
  <c r="BS39" i="2"/>
  <c r="BX39" i="2"/>
  <c r="W41" i="2"/>
  <c r="AW43" i="2"/>
  <c r="BH43" i="2"/>
  <c r="BM43" i="2"/>
  <c r="BI44" i="2"/>
  <c r="BT44" i="2"/>
  <c r="AK45" i="2"/>
  <c r="AP45" i="2"/>
  <c r="AT45" i="2"/>
  <c r="AY45" i="2"/>
  <c r="BO45" i="2"/>
  <c r="AL47" i="2"/>
  <c r="AQ47" i="2"/>
  <c r="BB47" i="2"/>
  <c r="BG47" i="2"/>
  <c r="BW47" i="2"/>
  <c r="AK48" i="2"/>
  <c r="AP48" i="2"/>
  <c r="AU48" i="2"/>
  <c r="BV48" i="2"/>
  <c r="CA48" i="2"/>
  <c r="V50" i="2"/>
  <c r="W50" i="2" s="1"/>
  <c r="A51" i="2" s="1"/>
  <c r="D51" i="2" s="1"/>
  <c r="G51" i="2" s="1"/>
  <c r="AT52" i="2"/>
  <c r="AX52" i="2" s="1"/>
  <c r="AH52" i="2" s="1"/>
  <c r="BZ52" i="2"/>
  <c r="AL52" i="2" s="1"/>
  <c r="BV52" i="2"/>
  <c r="X52" i="2"/>
  <c r="AC52" i="2"/>
  <c r="AY52" i="2"/>
  <c r="BY52" i="2"/>
  <c r="CB52" i="2" s="1"/>
  <c r="AQ52" i="2" s="1"/>
  <c r="BG53" i="2"/>
  <c r="BC53" i="2"/>
  <c r="BE53" i="2"/>
  <c r="AI53" i="2" s="1"/>
  <c r="BP53" i="2"/>
  <c r="BH54" i="2"/>
  <c r="V54" i="2"/>
  <c r="AA54" i="2"/>
  <c r="AL54" i="2"/>
  <c r="AQ54" i="2"/>
  <c r="BK54" i="2"/>
  <c r="BN54" i="2" s="1"/>
  <c r="AO54" i="2" s="1"/>
  <c r="BV54" i="2"/>
  <c r="BU56" i="2"/>
  <c r="BQ56" i="2"/>
  <c r="AK56" i="2"/>
  <c r="W56" i="2"/>
  <c r="AB56" i="2"/>
  <c r="AH56" i="2"/>
  <c r="AM56" i="2"/>
  <c r="BS56" i="2"/>
  <c r="BL57" i="2"/>
  <c r="BH57" i="2"/>
  <c r="AJ57" i="2"/>
  <c r="V57" i="2"/>
  <c r="AA57" i="2"/>
  <c r="AL57" i="2"/>
  <c r="AQ57" i="2"/>
  <c r="AW57" i="2"/>
  <c r="BM57" i="2"/>
  <c r="BU61" i="2"/>
  <c r="BQ61" i="2"/>
  <c r="AK61" i="2"/>
  <c r="W61" i="2"/>
  <c r="AB61" i="2"/>
  <c r="BS61" i="2"/>
  <c r="AT62" i="2"/>
  <c r="AX62" i="2" s="1"/>
  <c r="AH62" i="2" s="1"/>
  <c r="BZ62" i="2"/>
  <c r="BV62" i="2"/>
  <c r="AL62" i="2"/>
  <c r="X62" i="2"/>
  <c r="AC62" i="2"/>
  <c r="AY62" i="2"/>
  <c r="BY62" i="2"/>
  <c r="BG63" i="2"/>
  <c r="AN63" i="2" s="1"/>
  <c r="BC63" i="2"/>
  <c r="BE63" i="2" s="1"/>
  <c r="AI63" i="2" s="1"/>
  <c r="BP63" i="2"/>
  <c r="BL65" i="2"/>
  <c r="BH65" i="2"/>
  <c r="AJ65" i="2"/>
  <c r="V65" i="2"/>
  <c r="AA65" i="2"/>
  <c r="AL65" i="2"/>
  <c r="AQ65" i="2"/>
  <c r="AW65" i="2"/>
  <c r="BM65" i="2"/>
  <c r="BG66" i="2"/>
  <c r="BC66" i="2"/>
  <c r="AI66" i="2"/>
  <c r="AD66" i="2"/>
  <c r="AJ66" i="2"/>
  <c r="AO66" i="2"/>
  <c r="BE66" i="2"/>
  <c r="BP66" i="2"/>
  <c r="AW70" i="2"/>
  <c r="AZ70" i="2" s="1"/>
  <c r="AM70" i="2" s="1"/>
  <c r="Y70" i="2"/>
  <c r="BY70" i="2"/>
  <c r="AC70" i="2"/>
  <c r="X70" i="2"/>
  <c r="AT70" i="2"/>
  <c r="AX70" i="2" s="1"/>
  <c r="AH70" i="2" s="1"/>
  <c r="AY70" i="2"/>
  <c r="BO70" i="2"/>
  <c r="BT70" i="2"/>
  <c r="BZ70" i="2"/>
  <c r="BF71" i="2"/>
  <c r="BB71" i="2"/>
  <c r="Z71" i="2"/>
  <c r="T71" i="2"/>
  <c r="Y71" i="2"/>
  <c r="AU71" i="2"/>
  <c r="BE71" i="2"/>
  <c r="AI71" i="2" s="1"/>
  <c r="CA71" i="2"/>
  <c r="BK72" i="2"/>
  <c r="BN72" i="2" s="1"/>
  <c r="AO72" i="2" s="1"/>
  <c r="AA72" i="2"/>
  <c r="U72" i="2"/>
  <c r="CD72" i="2" s="1"/>
  <c r="Z72" i="2"/>
  <c r="AK72" i="2"/>
  <c r="AP72" i="2"/>
  <c r="BA72" i="2"/>
  <c r="BF72" i="2"/>
  <c r="BL72" i="2"/>
  <c r="AJ72" i="2" s="1"/>
  <c r="BT74" i="2"/>
  <c r="BP74" i="2"/>
  <c r="AB74" i="2"/>
  <c r="W74" i="2"/>
  <c r="AC74" i="2"/>
  <c r="BI74" i="2"/>
  <c r="BN74" i="2"/>
  <c r="AO74" i="2" s="1"/>
  <c r="BS74" i="2"/>
  <c r="BK75" i="2"/>
  <c r="AA75" i="2"/>
  <c r="U75" i="2"/>
  <c r="Z75" i="2"/>
  <c r="AK75" i="2"/>
  <c r="AP75" i="2"/>
  <c r="BA75" i="2"/>
  <c r="BF75" i="2"/>
  <c r="BL75" i="2"/>
  <c r="BU79" i="2"/>
  <c r="BQ79" i="2"/>
  <c r="AK79" i="2"/>
  <c r="BS79" i="2"/>
  <c r="BO79" i="2"/>
  <c r="W79" i="2"/>
  <c r="BP79" i="2"/>
  <c r="BN80" i="2"/>
  <c r="AO80" i="2" s="1"/>
  <c r="BJ80" i="2"/>
  <c r="BL80" i="2" s="1"/>
  <c r="AJ80" i="2" s="1"/>
  <c r="V80" i="2"/>
  <c r="BH80" i="2"/>
  <c r="BI80" i="2"/>
  <c r="Y83" i="2"/>
  <c r="CE83" i="2" s="1"/>
  <c r="AU83" i="2"/>
  <c r="BS84" i="2"/>
  <c r="BO84" i="2"/>
  <c r="W84" i="2"/>
  <c r="BU84" i="2"/>
  <c r="BQ84" i="2"/>
  <c r="AK84" i="2"/>
  <c r="BG88" i="2"/>
  <c r="BC88" i="2"/>
  <c r="BE88" i="2" s="1"/>
  <c r="AI88" i="2" s="1"/>
  <c r="BA88" i="2"/>
  <c r="U88" i="2"/>
  <c r="Z88" i="2"/>
  <c r="AN88" i="2"/>
  <c r="BB88" i="2"/>
  <c r="AA89" i="2"/>
  <c r="AY89" i="2"/>
  <c r="CA89" i="2"/>
  <c r="BQ90" i="2"/>
  <c r="AK90" i="2"/>
  <c r="BO90" i="2"/>
  <c r="W90" i="2"/>
  <c r="BJ92" i="2"/>
  <c r="V92" i="2"/>
  <c r="BH92" i="2"/>
  <c r="BL92" i="2" s="1"/>
  <c r="AJ92" i="2" s="1"/>
  <c r="BK92" i="2"/>
  <c r="BN92" i="2" s="1"/>
  <c r="AO92" i="2" s="1"/>
  <c r="AC92" i="2"/>
  <c r="AE97" i="2"/>
  <c r="CD97" i="2"/>
  <c r="AD97" i="2"/>
  <c r="BN98" i="2"/>
  <c r="BJ98" i="2"/>
  <c r="V98" i="2"/>
  <c r="BL98" i="2"/>
  <c r="BH98" i="2"/>
  <c r="AJ98" i="2"/>
  <c r="BK98" i="2"/>
  <c r="AA98" i="2"/>
  <c r="AZ101" i="2"/>
  <c r="AV101" i="2"/>
  <c r="T101" i="2"/>
  <c r="AX101" i="2"/>
  <c r="AT101" i="2"/>
  <c r="AH101" i="2"/>
  <c r="CC101" i="2"/>
  <c r="AH95" i="2" s="1"/>
  <c r="AW101" i="2"/>
  <c r="Y101" i="2"/>
  <c r="CB101" i="2"/>
  <c r="BX101" i="2"/>
  <c r="X101" i="2"/>
  <c r="BZ101" i="2"/>
  <c r="BV101" i="2"/>
  <c r="AL101" i="2"/>
  <c r="BY101" i="2"/>
  <c r="AC101" i="2"/>
  <c r="AM101" i="2"/>
  <c r="CA101" i="2"/>
  <c r="AZ107" i="2"/>
  <c r="AV107" i="2"/>
  <c r="T107" i="2"/>
  <c r="AX107" i="2"/>
  <c r="AT107" i="2"/>
  <c r="AH107" i="2"/>
  <c r="CC107" i="2"/>
  <c r="AG107" i="2" s="1"/>
  <c r="AW107" i="2"/>
  <c r="Y107" i="2"/>
  <c r="CB107" i="2"/>
  <c r="BX107" i="2"/>
  <c r="X107" i="2"/>
  <c r="BZ107" i="2"/>
  <c r="BV107" i="2"/>
  <c r="AL107" i="2"/>
  <c r="BY107" i="2"/>
  <c r="AC107" i="2"/>
  <c r="AM107" i="2"/>
  <c r="CA107" i="2"/>
  <c r="AE108" i="2"/>
  <c r="BN110" i="2"/>
  <c r="BJ110" i="2"/>
  <c r="V110" i="2"/>
  <c r="BL110" i="2"/>
  <c r="BH110" i="2"/>
  <c r="AJ110" i="2"/>
  <c r="BK110" i="2"/>
  <c r="AA110" i="2"/>
  <c r="AN111" i="2"/>
  <c r="AO116" i="2"/>
  <c r="CD116" i="2"/>
  <c r="AD116" i="2"/>
  <c r="AE116" i="2"/>
  <c r="AG124" i="2"/>
  <c r="AF124" i="2"/>
  <c r="AE126" i="2"/>
  <c r="CD126" i="2"/>
  <c r="AD126" i="2"/>
  <c r="AF142" i="2"/>
  <c r="CD153" i="2"/>
  <c r="AD153" i="2"/>
  <c r="AE153" i="2"/>
  <c r="AU7" i="2"/>
  <c r="AY7" i="2"/>
  <c r="BW7" i="2"/>
  <c r="BD8" i="2"/>
  <c r="BG8" i="2" s="1"/>
  <c r="AN8" i="2" s="1"/>
  <c r="AQ11" i="2"/>
  <c r="CE11" i="2"/>
  <c r="AG11" i="2" s="1"/>
  <c r="AQ12" i="2"/>
  <c r="BD16" i="2"/>
  <c r="BG16" i="2" s="1"/>
  <c r="AN16" i="2" s="1"/>
  <c r="AP18" i="2"/>
  <c r="AM20" i="2"/>
  <c r="AU20" i="2"/>
  <c r="AY20" i="2"/>
  <c r="BW20" i="2"/>
  <c r="AP21" i="2"/>
  <c r="BI26" i="2"/>
  <c r="BM26" i="2"/>
  <c r="AP27" i="2"/>
  <c r="BR27" i="2"/>
  <c r="AM29" i="2"/>
  <c r="AQ29" i="2"/>
  <c r="AU29" i="2"/>
  <c r="AY29" i="2"/>
  <c r="BW29" i="2"/>
  <c r="CA29" i="2"/>
  <c r="CE29" i="2"/>
  <c r="AG29" i="2" s="1"/>
  <c r="AP30" i="2"/>
  <c r="BR30" i="2"/>
  <c r="BI34" i="2"/>
  <c r="BM34" i="2"/>
  <c r="AP35" i="2"/>
  <c r="BR35" i="2"/>
  <c r="AQ36" i="2"/>
  <c r="AU36" i="2"/>
  <c r="AY36" i="2"/>
  <c r="BW36" i="2"/>
  <c r="CA36" i="2"/>
  <c r="BD38" i="2"/>
  <c r="BG38" i="2" s="1"/>
  <c r="AN38" i="2" s="1"/>
  <c r="AQ39" i="2"/>
  <c r="AU39" i="2"/>
  <c r="AY39" i="2"/>
  <c r="BZ39" i="2"/>
  <c r="AT43" i="2"/>
  <c r="AX43" i="2" s="1"/>
  <c r="AH43" i="2" s="1"/>
  <c r="BZ43" i="2"/>
  <c r="BV43" i="2"/>
  <c r="AL43" i="2"/>
  <c r="X43" i="2"/>
  <c r="AC43" i="2"/>
  <c r="AY43" i="2"/>
  <c r="BY43" i="2"/>
  <c r="BG44" i="2"/>
  <c r="AN44" i="2" s="1"/>
  <c r="BC44" i="2"/>
  <c r="BE44" i="2"/>
  <c r="AI44" i="2" s="1"/>
  <c r="BL45" i="2"/>
  <c r="BH45" i="2"/>
  <c r="AJ45" i="2"/>
  <c r="V45" i="2"/>
  <c r="AA45" i="2"/>
  <c r="BK45" i="2"/>
  <c r="BU47" i="2"/>
  <c r="BQ47" i="2"/>
  <c r="AK47" i="2"/>
  <c r="W47" i="2"/>
  <c r="AB47" i="2"/>
  <c r="BS47" i="2"/>
  <c r="BL48" i="2"/>
  <c r="BH48" i="2"/>
  <c r="AJ48" i="2"/>
  <c r="V48" i="2"/>
  <c r="AA48" i="2"/>
  <c r="BM48" i="2"/>
  <c r="Y50" i="2"/>
  <c r="Z50" i="2"/>
  <c r="BF52" i="2"/>
  <c r="BB52" i="2"/>
  <c r="Z52" i="2"/>
  <c r="BK53" i="2"/>
  <c r="AA53" i="2"/>
  <c r="BL53" i="2"/>
  <c r="AJ53" i="2" s="1"/>
  <c r="BP54" i="2"/>
  <c r="AB54" i="2"/>
  <c r="W54" i="2"/>
  <c r="BR54" i="2"/>
  <c r="CC56" i="2"/>
  <c r="AW56" i="2"/>
  <c r="Y56" i="2"/>
  <c r="BY56" i="2"/>
  <c r="AC56" i="2"/>
  <c r="X56" i="2"/>
  <c r="AT56" i="2"/>
  <c r="AY56" i="2"/>
  <c r="BZ56" i="2"/>
  <c r="CE56" i="2"/>
  <c r="BT57" i="2"/>
  <c r="BP57" i="2"/>
  <c r="AB57" i="2"/>
  <c r="W57" i="2"/>
  <c r="BS57" i="2"/>
  <c r="AW61" i="2"/>
  <c r="Y61" i="2"/>
  <c r="BY61" i="2"/>
  <c r="AC61" i="2"/>
  <c r="X61" i="2"/>
  <c r="AT61" i="2"/>
  <c r="AX61" i="2" s="1"/>
  <c r="AH61" i="2" s="1"/>
  <c r="AY61" i="2"/>
  <c r="BZ61" i="2"/>
  <c r="BF62" i="2"/>
  <c r="BB62" i="2"/>
  <c r="Z62" i="2"/>
  <c r="BK63" i="2"/>
  <c r="BN63" i="2" s="1"/>
  <c r="AO63" i="2" s="1"/>
  <c r="AA63" i="2"/>
  <c r="BL63" i="2"/>
  <c r="AJ63" i="2" s="1"/>
  <c r="BT65" i="2"/>
  <c r="BP65" i="2"/>
  <c r="AB65" i="2"/>
  <c r="W65" i="2"/>
  <c r="BS65" i="2"/>
  <c r="BK66" i="2"/>
  <c r="AA66" i="2"/>
  <c r="BL66" i="2"/>
  <c r="BA70" i="2"/>
  <c r="BE70" i="2" s="1"/>
  <c r="AI70" i="2" s="1"/>
  <c r="U70" i="2"/>
  <c r="Z70" i="2"/>
  <c r="BF70" i="2"/>
  <c r="BN71" i="2"/>
  <c r="AO71" i="2" s="1"/>
  <c r="BJ71" i="2"/>
  <c r="V71" i="2"/>
  <c r="AA71" i="2"/>
  <c r="BL71" i="2"/>
  <c r="AJ71" i="2" s="1"/>
  <c r="BO72" i="2"/>
  <c r="W72" i="2"/>
  <c r="AB72" i="2"/>
  <c r="BR72" i="2"/>
  <c r="AV74" i="2"/>
  <c r="T74" i="2"/>
  <c r="CB74" i="2"/>
  <c r="BX74" i="2"/>
  <c r="X74" i="2"/>
  <c r="Y74" i="2"/>
  <c r="AT74" i="2"/>
  <c r="AX74" i="2" s="1"/>
  <c r="AH74" i="2" s="1"/>
  <c r="AY74" i="2"/>
  <c r="BZ74" i="2"/>
  <c r="BS75" i="2"/>
  <c r="BO75" i="2"/>
  <c r="W75" i="2"/>
  <c r="AB75" i="2"/>
  <c r="BR75" i="2"/>
  <c r="BC81" i="2"/>
  <c r="BE81" i="2" s="1"/>
  <c r="AI81" i="2" s="1"/>
  <c r="BA81" i="2"/>
  <c r="U81" i="2"/>
  <c r="Z81" i="2"/>
  <c r="AV83" i="2"/>
  <c r="T83" i="2"/>
  <c r="AT83" i="2"/>
  <c r="AX83" i="2" s="1"/>
  <c r="AH83" i="2" s="1"/>
  <c r="CB83" i="2"/>
  <c r="BX83" i="2"/>
  <c r="X83" i="2"/>
  <c r="BZ83" i="2"/>
  <c r="BV83" i="2"/>
  <c r="AL83" i="2"/>
  <c r="AW83" i="2"/>
  <c r="AZ83" i="2" s="1"/>
  <c r="AM83" i="2" s="1"/>
  <c r="BY83" i="2"/>
  <c r="BH89" i="2"/>
  <c r="BN89" i="2"/>
  <c r="BJ89" i="2"/>
  <c r="BL89" i="2" s="1"/>
  <c r="AJ89" i="2" s="1"/>
  <c r="V89" i="2"/>
  <c r="BM89" i="2"/>
  <c r="AE93" i="2"/>
  <c r="CD93" i="2"/>
  <c r="AD93" i="2"/>
  <c r="BE97" i="2"/>
  <c r="BA97" i="2"/>
  <c r="U97" i="2"/>
  <c r="BG97" i="2"/>
  <c r="BC97" i="2"/>
  <c r="AI97" i="2"/>
  <c r="BF97" i="2"/>
  <c r="BB97" i="2"/>
  <c r="Z97" i="2"/>
  <c r="BS99" i="2"/>
  <c r="BO99" i="2"/>
  <c r="W99" i="2"/>
  <c r="BU99" i="2"/>
  <c r="BQ99" i="2"/>
  <c r="AK99" i="2"/>
  <c r="BT99" i="2"/>
  <c r="BP99" i="2"/>
  <c r="AB99" i="2"/>
  <c r="AP99" i="2"/>
  <c r="AG101" i="2"/>
  <c r="BS102" i="2"/>
  <c r="BO102" i="2"/>
  <c r="W102" i="2"/>
  <c r="BU102" i="2"/>
  <c r="BQ102" i="2"/>
  <c r="AK102" i="2"/>
  <c r="BT102" i="2"/>
  <c r="BP102" i="2"/>
  <c r="AB102" i="2"/>
  <c r="AP102" i="2"/>
  <c r="BR102" i="2"/>
  <c r="BE108" i="2"/>
  <c r="BA108" i="2"/>
  <c r="U108" i="2"/>
  <c r="BG108" i="2"/>
  <c r="BC108" i="2"/>
  <c r="AI108" i="2"/>
  <c r="BF108" i="2"/>
  <c r="BB108" i="2"/>
  <c r="Z108" i="2"/>
  <c r="BD108" i="2"/>
  <c r="AE115" i="2"/>
  <c r="CD115" i="2"/>
  <c r="AD115" i="2"/>
  <c r="BN116" i="2"/>
  <c r="BJ116" i="2"/>
  <c r="V116" i="2"/>
  <c r="BL116" i="2"/>
  <c r="BH116" i="2"/>
  <c r="AJ116" i="2"/>
  <c r="BK116" i="2"/>
  <c r="AA116" i="2"/>
  <c r="AZ119" i="2"/>
  <c r="AV119" i="2"/>
  <c r="T119" i="2"/>
  <c r="AX119" i="2"/>
  <c r="AT119" i="2"/>
  <c r="AH119" i="2"/>
  <c r="CC119" i="2"/>
  <c r="AH113" i="2" s="1"/>
  <c r="AW119" i="2"/>
  <c r="Y119" i="2"/>
  <c r="CB119" i="2"/>
  <c r="BX119" i="2"/>
  <c r="X119" i="2"/>
  <c r="BZ119" i="2"/>
  <c r="BV119" i="2"/>
  <c r="AL119" i="2"/>
  <c r="BY119" i="2"/>
  <c r="AC119" i="2"/>
  <c r="AM119" i="2"/>
  <c r="CA119" i="2"/>
  <c r="AE147" i="2"/>
  <c r="CD147" i="2"/>
  <c r="AD147" i="2"/>
  <c r="CD205" i="2"/>
  <c r="AD205" i="2"/>
  <c r="AF205" i="2"/>
  <c r="AE205" i="2"/>
  <c r="CD223" i="2"/>
  <c r="AD223" i="2"/>
  <c r="AF223" i="2"/>
  <c r="AE223" i="2"/>
  <c r="CA11" i="2"/>
  <c r="AM12" i="2"/>
  <c r="BI17" i="2"/>
  <c r="BM17" i="2"/>
  <c r="BR18" i="2"/>
  <c r="AQ20" i="2"/>
  <c r="CA20" i="2"/>
  <c r="CE20" i="2"/>
  <c r="AG20" i="2" s="1"/>
  <c r="BR21" i="2"/>
  <c r="BD25" i="2"/>
  <c r="BG25" i="2" s="1"/>
  <c r="AN25" i="2" s="1"/>
  <c r="T7" i="2"/>
  <c r="CC7" i="2" s="1"/>
  <c r="X7" i="2"/>
  <c r="AN7" i="2"/>
  <c r="AV7" i="2"/>
  <c r="AZ7" i="2"/>
  <c r="AM7" i="2" s="1"/>
  <c r="BH7" i="2"/>
  <c r="BX7" i="2"/>
  <c r="CB7" i="2"/>
  <c r="U8" i="2"/>
  <c r="AK8" i="2"/>
  <c r="BA8" i="2"/>
  <c r="BI8" i="2"/>
  <c r="BQ8" i="2"/>
  <c r="BU8" i="2"/>
  <c r="V9" i="2"/>
  <c r="AL9" i="2"/>
  <c r="AP9" i="2"/>
  <c r="AT9" i="2"/>
  <c r="AX9" i="2"/>
  <c r="AH9" i="2" s="1"/>
  <c r="BJ9" i="2"/>
  <c r="BL9" i="2" s="1"/>
  <c r="AJ9" i="2" s="1"/>
  <c r="BN9" i="2"/>
  <c r="AO9" i="2" s="1"/>
  <c r="BV9" i="2"/>
  <c r="BZ9" i="2"/>
  <c r="T11" i="2"/>
  <c r="X11" i="2"/>
  <c r="AJ11" i="2"/>
  <c r="AN11" i="2"/>
  <c r="AV11" i="2"/>
  <c r="AZ11" i="2"/>
  <c r="BH11" i="2"/>
  <c r="BX11" i="2"/>
  <c r="CB11" i="2"/>
  <c r="T12" i="2"/>
  <c r="X12" i="2"/>
  <c r="AJ12" i="2"/>
  <c r="AN12" i="2"/>
  <c r="AV12" i="2"/>
  <c r="AZ12" i="2"/>
  <c r="BH12" i="2"/>
  <c r="BL12" i="2"/>
  <c r="BX12" i="2"/>
  <c r="CB12" i="2"/>
  <c r="U16" i="2"/>
  <c r="CC16" i="2" s="1"/>
  <c r="BA16" i="2"/>
  <c r="BE16" i="2"/>
  <c r="AI16" i="2" s="1"/>
  <c r="BI16" i="2"/>
  <c r="BQ16" i="2"/>
  <c r="BS16" i="2" s="1"/>
  <c r="AK16" i="2" s="1"/>
  <c r="BU16" i="2"/>
  <c r="AP16" i="2" s="1"/>
  <c r="V17" i="2"/>
  <c r="AL17" i="2"/>
  <c r="AP17" i="2"/>
  <c r="AT17" i="2"/>
  <c r="AX17" i="2" s="1"/>
  <c r="AH17" i="2" s="1"/>
  <c r="BJ17" i="2"/>
  <c r="BL17" i="2" s="1"/>
  <c r="AJ17" i="2" s="1"/>
  <c r="BN17" i="2"/>
  <c r="AO17" i="2" s="1"/>
  <c r="BV17" i="2"/>
  <c r="W18" i="2"/>
  <c r="AQ18" i="2"/>
  <c r="AU18" i="2"/>
  <c r="AY18" i="2"/>
  <c r="BC18" i="2"/>
  <c r="BE18" i="2" s="1"/>
  <c r="AI18" i="2" s="1"/>
  <c r="BG18" i="2"/>
  <c r="BO18" i="2"/>
  <c r="BW18" i="2"/>
  <c r="T20" i="2"/>
  <c r="X20" i="2"/>
  <c r="AJ20" i="2"/>
  <c r="AN20" i="2"/>
  <c r="AV20" i="2"/>
  <c r="AZ20" i="2"/>
  <c r="BH20" i="2"/>
  <c r="BX20" i="2"/>
  <c r="W21" i="2"/>
  <c r="AI21" i="2"/>
  <c r="AR21" i="2" s="1"/>
  <c r="AM21" i="2"/>
  <c r="AQ21" i="2"/>
  <c r="AU21" i="2"/>
  <c r="AY21" i="2"/>
  <c r="BC21" i="2"/>
  <c r="BO21" i="2"/>
  <c r="BS21" i="2"/>
  <c r="BW21" i="2"/>
  <c r="U25" i="2"/>
  <c r="CC25" i="2" s="1"/>
  <c r="CD25" i="2" s="1"/>
  <c r="AK25" i="2"/>
  <c r="BA25" i="2"/>
  <c r="BE25" i="2"/>
  <c r="AI25" i="2" s="1"/>
  <c r="BI25" i="2"/>
  <c r="BQ25" i="2"/>
  <c r="V26" i="2"/>
  <c r="AL26" i="2"/>
  <c r="AP26" i="2"/>
  <c r="AT26" i="2"/>
  <c r="AX26" i="2" s="1"/>
  <c r="AH26" i="2" s="1"/>
  <c r="BJ26" i="2"/>
  <c r="BL26" i="2" s="1"/>
  <c r="AJ26" i="2" s="1"/>
  <c r="BN26" i="2"/>
  <c r="AO26" i="2" s="1"/>
  <c r="BV26" i="2"/>
  <c r="BZ26" i="2"/>
  <c r="W27" i="2"/>
  <c r="AQ27" i="2"/>
  <c r="AU27" i="2"/>
  <c r="AY27" i="2"/>
  <c r="BC27" i="2"/>
  <c r="BE27" i="2" s="1"/>
  <c r="AI27" i="2" s="1"/>
  <c r="BG27" i="2"/>
  <c r="AN27" i="2" s="1"/>
  <c r="BO27" i="2"/>
  <c r="BS27" i="2"/>
  <c r="BW27" i="2"/>
  <c r="T29" i="2"/>
  <c r="X29" i="2"/>
  <c r="AJ29" i="2"/>
  <c r="AN29" i="2"/>
  <c r="AV29" i="2"/>
  <c r="AZ29" i="2"/>
  <c r="BH29" i="2"/>
  <c r="BL29" i="2"/>
  <c r="BX29" i="2"/>
  <c r="CB29" i="2"/>
  <c r="W30" i="2"/>
  <c r="AI30" i="2"/>
  <c r="AM30" i="2"/>
  <c r="AQ30" i="2"/>
  <c r="AU30" i="2"/>
  <c r="AY30" i="2"/>
  <c r="BC30" i="2"/>
  <c r="BG30" i="2"/>
  <c r="BO30" i="2"/>
  <c r="BS30" i="2"/>
  <c r="BW30" i="2"/>
  <c r="V34" i="2"/>
  <c r="AL34" i="2"/>
  <c r="AP34" i="2"/>
  <c r="AT34" i="2"/>
  <c r="AX34" i="2" s="1"/>
  <c r="AH34" i="2" s="1"/>
  <c r="BJ34" i="2"/>
  <c r="BL34" i="2" s="1"/>
  <c r="AJ34" i="2" s="1"/>
  <c r="BN34" i="2"/>
  <c r="AO34" i="2" s="1"/>
  <c r="BV34" i="2"/>
  <c r="BZ34" i="2"/>
  <c r="W35" i="2"/>
  <c r="AQ35" i="2"/>
  <c r="AU35" i="2"/>
  <c r="AZ35" i="2" s="1"/>
  <c r="AM35" i="2" s="1"/>
  <c r="AY35" i="2"/>
  <c r="BC35" i="2"/>
  <c r="BE35" i="2" s="1"/>
  <c r="AI35" i="2" s="1"/>
  <c r="BG35" i="2"/>
  <c r="BO35" i="2"/>
  <c r="BS35" i="2"/>
  <c r="BW35" i="2"/>
  <c r="T36" i="2"/>
  <c r="CC36" i="2" s="1"/>
  <c r="X36" i="2"/>
  <c r="AN36" i="2"/>
  <c r="AV36" i="2"/>
  <c r="BH36" i="2"/>
  <c r="BL36" i="2"/>
  <c r="AJ36" i="2" s="1"/>
  <c r="BX36" i="2"/>
  <c r="CB36" i="2"/>
  <c r="U38" i="2"/>
  <c r="AK38" i="2"/>
  <c r="BA38" i="2"/>
  <c r="BE38" i="2"/>
  <c r="AI38" i="2" s="1"/>
  <c r="BI38" i="2"/>
  <c r="BQ38" i="2"/>
  <c r="BU38" i="2"/>
  <c r="T39" i="2"/>
  <c r="CC39" i="2" s="1"/>
  <c r="X39" i="2"/>
  <c r="AN39" i="2"/>
  <c r="AV39" i="2"/>
  <c r="BH39" i="2"/>
  <c r="BL39" i="2"/>
  <c r="AJ39" i="2" s="1"/>
  <c r="BV39" i="2"/>
  <c r="CA39" i="2"/>
  <c r="BF43" i="2"/>
  <c r="BB43" i="2"/>
  <c r="Z43" i="2"/>
  <c r="T43" i="2"/>
  <c r="Y43" i="2"/>
  <c r="AU43" i="2"/>
  <c r="AZ43" i="2"/>
  <c r="AM43" i="2" s="1"/>
  <c r="BE43" i="2"/>
  <c r="AI43" i="2" s="1"/>
  <c r="CA43" i="2"/>
  <c r="BK44" i="2"/>
  <c r="BN44" i="2" s="1"/>
  <c r="AO44" i="2" s="1"/>
  <c r="AA44" i="2"/>
  <c r="U44" i="2"/>
  <c r="Z44" i="2"/>
  <c r="AK44" i="2"/>
  <c r="AP44" i="2"/>
  <c r="BA44" i="2"/>
  <c r="BF44" i="2"/>
  <c r="BL44" i="2"/>
  <c r="AJ44" i="2" s="1"/>
  <c r="BP45" i="2"/>
  <c r="AB45" i="2"/>
  <c r="W45" i="2"/>
  <c r="AC45" i="2"/>
  <c r="AW45" i="2"/>
  <c r="BM45" i="2"/>
  <c r="BR45" i="2"/>
  <c r="AW47" i="2"/>
  <c r="AZ47" i="2" s="1"/>
  <c r="AM47" i="2" s="1"/>
  <c r="Y47" i="2"/>
  <c r="BY47" i="2"/>
  <c r="AC47" i="2"/>
  <c r="X47" i="2"/>
  <c r="AN47" i="2"/>
  <c r="AT47" i="2"/>
  <c r="AX47" i="2" s="1"/>
  <c r="AH47" i="2" s="1"/>
  <c r="AY47" i="2"/>
  <c r="BO47" i="2"/>
  <c r="BT47" i="2"/>
  <c r="BZ47" i="2"/>
  <c r="BT48" i="2"/>
  <c r="BP48" i="2"/>
  <c r="AB48" i="2"/>
  <c r="W48" i="2"/>
  <c r="AC48" i="2"/>
  <c r="AH48" i="2"/>
  <c r="AM48" i="2"/>
  <c r="BI48" i="2"/>
  <c r="BN48" i="2"/>
  <c r="BS48" i="2"/>
  <c r="CD48" i="2"/>
  <c r="BN52" i="2"/>
  <c r="AO52" i="2" s="1"/>
  <c r="BJ52" i="2"/>
  <c r="V52" i="2"/>
  <c r="U52" i="2"/>
  <c r="AA52" i="2"/>
  <c r="BA52" i="2"/>
  <c r="BG52" i="2"/>
  <c r="AN52" i="2" s="1"/>
  <c r="BL52" i="2"/>
  <c r="AJ52" i="2" s="1"/>
  <c r="BS53" i="2"/>
  <c r="BO53" i="2"/>
  <c r="W53" i="2"/>
  <c r="V53" i="2"/>
  <c r="AB53" i="2"/>
  <c r="BH53" i="2"/>
  <c r="BM53" i="2"/>
  <c r="BR53" i="2"/>
  <c r="AZ54" i="2"/>
  <c r="AM54" i="2" s="1"/>
  <c r="AV54" i="2"/>
  <c r="T54" i="2"/>
  <c r="CB54" i="2"/>
  <c r="BX54" i="2"/>
  <c r="X54" i="2"/>
  <c r="Y54" i="2"/>
  <c r="CE54" i="2" s="1"/>
  <c r="AG54" i="2" s="1"/>
  <c r="AX54" i="2"/>
  <c r="AH54" i="2" s="1"/>
  <c r="BY54" i="2"/>
  <c r="BE56" i="2"/>
  <c r="BA56" i="2"/>
  <c r="U56" i="2"/>
  <c r="T56" i="2"/>
  <c r="Z56" i="2"/>
  <c r="AU56" i="2"/>
  <c r="AZ56" i="2"/>
  <c r="BF56" i="2"/>
  <c r="BV56" i="2"/>
  <c r="CA56" i="2"/>
  <c r="AZ57" i="2"/>
  <c r="AV57" i="2"/>
  <c r="T57" i="2"/>
  <c r="CB57" i="2"/>
  <c r="BX57" i="2"/>
  <c r="X57" i="2"/>
  <c r="Y57" i="2"/>
  <c r="AT57" i="2"/>
  <c r="AY57" i="2"/>
  <c r="BO57" i="2"/>
  <c r="BU57" i="2"/>
  <c r="BZ57" i="2"/>
  <c r="CE57" i="2"/>
  <c r="AG57" i="2" s="1"/>
  <c r="BE61" i="2"/>
  <c r="AI61" i="2" s="1"/>
  <c r="BA61" i="2"/>
  <c r="U61" i="2"/>
  <c r="T61" i="2"/>
  <c r="Z61" i="2"/>
  <c r="CE61" i="2" s="1"/>
  <c r="AU61" i="2"/>
  <c r="AZ61" i="2"/>
  <c r="AM61" i="2" s="1"/>
  <c r="BF61" i="2"/>
  <c r="BV61" i="2"/>
  <c r="CA61" i="2"/>
  <c r="BN62" i="2"/>
  <c r="AO62" i="2" s="1"/>
  <c r="BJ62" i="2"/>
  <c r="V62" i="2"/>
  <c r="U62" i="2"/>
  <c r="AA62" i="2"/>
  <c r="BA62" i="2"/>
  <c r="BG62" i="2"/>
  <c r="AN62" i="2" s="1"/>
  <c r="BL62" i="2"/>
  <c r="AJ62" i="2" s="1"/>
  <c r="BS63" i="2"/>
  <c r="BO63" i="2"/>
  <c r="W63" i="2"/>
  <c r="V63" i="2"/>
  <c r="AB63" i="2"/>
  <c r="BH63" i="2"/>
  <c r="BM63" i="2"/>
  <c r="BR63" i="2"/>
  <c r="AZ65" i="2"/>
  <c r="AV65" i="2"/>
  <c r="T65" i="2"/>
  <c r="CB65" i="2"/>
  <c r="BX65" i="2"/>
  <c r="X65" i="2"/>
  <c r="Y65" i="2"/>
  <c r="AT65" i="2"/>
  <c r="AY65" i="2"/>
  <c r="BO65" i="2"/>
  <c r="BU65" i="2"/>
  <c r="BZ65" i="2"/>
  <c r="CE65" i="2"/>
  <c r="AG65" i="2" s="1"/>
  <c r="BS66" i="2"/>
  <c r="BO66" i="2"/>
  <c r="W66" i="2"/>
  <c r="V66" i="2"/>
  <c r="AB66" i="2"/>
  <c r="BH66" i="2"/>
  <c r="BM66" i="2"/>
  <c r="BR66" i="2"/>
  <c r="V68" i="2"/>
  <c r="W68" i="2" s="1"/>
  <c r="BB70" i="2"/>
  <c r="BG70" i="2"/>
  <c r="AN70" i="2" s="1"/>
  <c r="AW71" i="2"/>
  <c r="AZ71" i="2" s="1"/>
  <c r="AM71" i="2" s="1"/>
  <c r="BH71" i="2"/>
  <c r="BM71" i="2"/>
  <c r="AU74" i="2"/>
  <c r="BV74" i="2"/>
  <c r="CA74" i="2"/>
  <c r="AN75" i="2"/>
  <c r="BT75" i="2"/>
  <c r="BA79" i="2"/>
  <c r="U79" i="2"/>
  <c r="BG79" i="2"/>
  <c r="AN79" i="2" s="1"/>
  <c r="BC79" i="2"/>
  <c r="BE79" i="2" s="1"/>
  <c r="AI79" i="2" s="1"/>
  <c r="BF79" i="2"/>
  <c r="AT80" i="2"/>
  <c r="AX80" i="2" s="1"/>
  <c r="AH80" i="2" s="1"/>
  <c r="AV80" i="2"/>
  <c r="T80" i="2"/>
  <c r="BZ80" i="2"/>
  <c r="BV80" i="2"/>
  <c r="AL80" i="2"/>
  <c r="CB80" i="2"/>
  <c r="BX80" i="2"/>
  <c r="X80" i="2"/>
  <c r="AW80" i="2"/>
  <c r="AZ80" i="2" s="1"/>
  <c r="AM80" i="2" s="1"/>
  <c r="BY80" i="2"/>
  <c r="BB81" i="2"/>
  <c r="AQ83" i="2"/>
  <c r="AY83" i="2"/>
  <c r="CA83" i="2"/>
  <c r="BC84" i="2"/>
  <c r="BE84" i="2"/>
  <c r="AI84" i="2" s="1"/>
  <c r="BA84" i="2"/>
  <c r="U84" i="2"/>
  <c r="CC84" i="2" s="1"/>
  <c r="CD84" i="2" s="1"/>
  <c r="Z84" i="2"/>
  <c r="BB84" i="2"/>
  <c r="BS88" i="2"/>
  <c r="BO88" i="2"/>
  <c r="W88" i="2"/>
  <c r="BU88" i="2"/>
  <c r="BQ88" i="2"/>
  <c r="AK88" i="2"/>
  <c r="BA90" i="2"/>
  <c r="U90" i="2"/>
  <c r="CC90" i="2" s="1"/>
  <c r="CD90" i="2" s="1"/>
  <c r="BC90" i="2"/>
  <c r="BE90" i="2" s="1"/>
  <c r="AI90" i="2" s="1"/>
  <c r="BD90" i="2"/>
  <c r="BG90" i="2" s="1"/>
  <c r="AN90" i="2" s="1"/>
  <c r="AT92" i="2"/>
  <c r="AZ92" i="2"/>
  <c r="AM92" i="2" s="1"/>
  <c r="AV92" i="2"/>
  <c r="AX92" i="2" s="1"/>
  <c r="AH92" i="2" s="1"/>
  <c r="T92" i="2"/>
  <c r="AY92" i="2"/>
  <c r="AU92" i="2"/>
  <c r="BZ92" i="2"/>
  <c r="BV92" i="2"/>
  <c r="AL92" i="2"/>
  <c r="CB92" i="2"/>
  <c r="BX92" i="2"/>
  <c r="X92" i="2"/>
  <c r="CA92" i="2"/>
  <c r="BW92" i="2"/>
  <c r="AQ92" i="2"/>
  <c r="CC92" i="2"/>
  <c r="BE93" i="2"/>
  <c r="BA93" i="2"/>
  <c r="U93" i="2"/>
  <c r="BG93" i="2"/>
  <c r="BC93" i="2"/>
  <c r="AI93" i="2"/>
  <c r="BF93" i="2"/>
  <c r="BB93" i="2"/>
  <c r="Z93" i="2"/>
  <c r="AN97" i="2"/>
  <c r="AG99" i="2"/>
  <c r="AF99" i="2"/>
  <c r="AG102" i="2"/>
  <c r="AF102" i="2"/>
  <c r="BS106" i="2"/>
  <c r="BO106" i="2"/>
  <c r="W106" i="2"/>
  <c r="BU106" i="2"/>
  <c r="BQ106" i="2"/>
  <c r="AK106" i="2"/>
  <c r="BT106" i="2"/>
  <c r="BP106" i="2"/>
  <c r="AB106" i="2"/>
  <c r="AP106" i="2"/>
  <c r="BR106" i="2"/>
  <c r="AN108" i="2"/>
  <c r="AE111" i="2"/>
  <c r="CD111" i="2"/>
  <c r="AD111" i="2"/>
  <c r="BE115" i="2"/>
  <c r="BA115" i="2"/>
  <c r="U115" i="2"/>
  <c r="BG115" i="2"/>
  <c r="BC115" i="2"/>
  <c r="AI115" i="2"/>
  <c r="BF115" i="2"/>
  <c r="BB115" i="2"/>
  <c r="Z115" i="2"/>
  <c r="BS117" i="2"/>
  <c r="BO117" i="2"/>
  <c r="W117" i="2"/>
  <c r="BU117" i="2"/>
  <c r="BQ117" i="2"/>
  <c r="AK117" i="2"/>
  <c r="BT117" i="2"/>
  <c r="BP117" i="2"/>
  <c r="AB117" i="2"/>
  <c r="AP117" i="2"/>
  <c r="AQ119" i="2"/>
  <c r="CE119" i="2"/>
  <c r="BS120" i="2"/>
  <c r="BO120" i="2"/>
  <c r="W120" i="2"/>
  <c r="BU120" i="2"/>
  <c r="BQ120" i="2"/>
  <c r="AK120" i="2"/>
  <c r="BT120" i="2"/>
  <c r="BP120" i="2"/>
  <c r="AB120" i="2"/>
  <c r="AP120" i="2"/>
  <c r="BR120" i="2"/>
  <c r="AE129" i="2"/>
  <c r="CD129" i="2"/>
  <c r="AD129" i="2"/>
  <c r="AF138" i="2"/>
  <c r="CD189" i="2"/>
  <c r="AD189" i="2"/>
  <c r="AE189" i="2"/>
  <c r="CD207" i="2"/>
  <c r="AD207" i="2"/>
  <c r="AE207" i="2"/>
  <c r="AQ7" i="2"/>
  <c r="BI9" i="2"/>
  <c r="AM11" i="2"/>
  <c r="AU11" i="2"/>
  <c r="AY11" i="2"/>
  <c r="BW11" i="2"/>
  <c r="CA12" i="2"/>
  <c r="AQ9" i="2"/>
  <c r="AU9" i="2"/>
  <c r="AY9" i="2"/>
  <c r="Y11" i="2"/>
  <c r="Z16" i="2"/>
  <c r="AA17" i="2"/>
  <c r="CE17" i="2" s="1"/>
  <c r="AM17" i="2"/>
  <c r="AU17" i="2"/>
  <c r="AN18" i="2"/>
  <c r="AB21" i="2"/>
  <c r="BB25" i="2"/>
  <c r="AQ26" i="2"/>
  <c r="AU26" i="2"/>
  <c r="BW26" i="2"/>
  <c r="AB27" i="2"/>
  <c r="BP27" i="2"/>
  <c r="Y29" i="2"/>
  <c r="AC29" i="2"/>
  <c r="AO29" i="2"/>
  <c r="AW29" i="2"/>
  <c r="BI29" i="2"/>
  <c r="AB30" i="2"/>
  <c r="AN30" i="2"/>
  <c r="BP30" i="2"/>
  <c r="AA34" i="2"/>
  <c r="AQ34" i="2"/>
  <c r="AU34" i="2"/>
  <c r="AY34" i="2"/>
  <c r="BW34" i="2"/>
  <c r="AB35" i="2"/>
  <c r="AN35" i="2"/>
  <c r="BP35" i="2"/>
  <c r="Y36" i="2"/>
  <c r="AC36" i="2"/>
  <c r="AO36" i="2"/>
  <c r="AW36" i="2"/>
  <c r="AZ36" i="2" s="1"/>
  <c r="AM36" i="2" s="1"/>
  <c r="BI36" i="2"/>
  <c r="Z38" i="2"/>
  <c r="AP38" i="2"/>
  <c r="BB38" i="2"/>
  <c r="Y39" i="2"/>
  <c r="AC39" i="2"/>
  <c r="AO39" i="2"/>
  <c r="AW39" i="2"/>
  <c r="AZ39" i="2" s="1"/>
  <c r="AM39" i="2" s="1"/>
  <c r="BI39" i="2"/>
  <c r="BW39" i="2"/>
  <c r="CB39" i="2"/>
  <c r="BN43" i="2"/>
  <c r="AO43" i="2" s="1"/>
  <c r="BJ43" i="2"/>
  <c r="BL43" i="2" s="1"/>
  <c r="AJ43" i="2" s="1"/>
  <c r="V43" i="2"/>
  <c r="AA43" i="2"/>
  <c r="AQ43" i="2"/>
  <c r="AV43" i="2"/>
  <c r="BW43" i="2"/>
  <c r="CB43" i="2"/>
  <c r="BS44" i="2"/>
  <c r="BO44" i="2"/>
  <c r="W44" i="2"/>
  <c r="AB44" i="2"/>
  <c r="BB44" i="2"/>
  <c r="BR44" i="2"/>
  <c r="AZ45" i="2"/>
  <c r="AM45" i="2" s="1"/>
  <c r="AV45" i="2"/>
  <c r="T45" i="2"/>
  <c r="BX45" i="2"/>
  <c r="X45" i="2"/>
  <c r="Y45" i="2"/>
  <c r="AG45" i="2" s="1"/>
  <c r="AX45" i="2"/>
  <c r="AH45" i="2" s="1"/>
  <c r="BI45" i="2"/>
  <c r="BN45" i="2"/>
  <c r="AO45" i="2" s="1"/>
  <c r="BY45" i="2"/>
  <c r="BE47" i="2"/>
  <c r="AI47" i="2" s="1"/>
  <c r="BA47" i="2"/>
  <c r="U47" i="2"/>
  <c r="CC47" i="2" s="1"/>
  <c r="Z47" i="2"/>
  <c r="CE47" i="2" s="1"/>
  <c r="AP47" i="2"/>
  <c r="BF47" i="2"/>
  <c r="BP47" i="2"/>
  <c r="AZ48" i="2"/>
  <c r="AV48" i="2"/>
  <c r="T48" i="2"/>
  <c r="CB48" i="2"/>
  <c r="BX48" i="2"/>
  <c r="X48" i="2"/>
  <c r="Y48" i="2"/>
  <c r="AD48" i="2"/>
  <c r="AO48" i="2"/>
  <c r="AT48" i="2"/>
  <c r="AY48" i="2"/>
  <c r="BJ48" i="2"/>
  <c r="BZ48" i="2"/>
  <c r="CE48" i="2"/>
  <c r="AG48" i="2" s="1"/>
  <c r="BC52" i="2"/>
  <c r="BE52" i="2" s="1"/>
  <c r="AI52" i="2" s="1"/>
  <c r="BI53" i="2"/>
  <c r="BN53" i="2"/>
  <c r="AO53" i="2" s="1"/>
  <c r="AK54" i="2"/>
  <c r="AP54" i="2"/>
  <c r="BO54" i="2"/>
  <c r="AL56" i="2"/>
  <c r="AQ56" i="2"/>
  <c r="AV56" i="2"/>
  <c r="BW56" i="2"/>
  <c r="CB56" i="2"/>
  <c r="AK57" i="2"/>
  <c r="AP57" i="2"/>
  <c r="BQ57" i="2"/>
  <c r="W59" i="2"/>
  <c r="AL61" i="2"/>
  <c r="AQ61" i="2"/>
  <c r="AV61" i="2"/>
  <c r="BW61" i="2"/>
  <c r="CB61" i="2"/>
  <c r="BC62" i="2"/>
  <c r="BE62" i="2" s="1"/>
  <c r="AI62" i="2" s="1"/>
  <c r="BI63" i="2"/>
  <c r="AK65" i="2"/>
  <c r="AP65" i="2"/>
  <c r="BQ65" i="2"/>
  <c r="BV65" i="2"/>
  <c r="CA65" i="2"/>
  <c r="BI66" i="2"/>
  <c r="BN66" i="2"/>
  <c r="BT66" i="2"/>
  <c r="BU70" i="2"/>
  <c r="BQ70" i="2"/>
  <c r="AK70" i="2"/>
  <c r="W70" i="2"/>
  <c r="AB70" i="2"/>
  <c r="BC70" i="2"/>
  <c r="BS70" i="2"/>
  <c r="AT71" i="2"/>
  <c r="AX71" i="2" s="1"/>
  <c r="AH71" i="2" s="1"/>
  <c r="BZ71" i="2"/>
  <c r="BV71" i="2"/>
  <c r="AL71" i="2"/>
  <c r="X71" i="2"/>
  <c r="AC71" i="2"/>
  <c r="AY71" i="2"/>
  <c r="BI71" i="2"/>
  <c r="BY71" i="2"/>
  <c r="CE71" i="2"/>
  <c r="BG72" i="2"/>
  <c r="AN72" i="2" s="1"/>
  <c r="BC72" i="2"/>
  <c r="BE72" i="2"/>
  <c r="AI72" i="2" s="1"/>
  <c r="BP72" i="2"/>
  <c r="BL74" i="2"/>
  <c r="BH74" i="2"/>
  <c r="AJ74" i="2"/>
  <c r="V74" i="2"/>
  <c r="AA74" i="2"/>
  <c r="AL74" i="2"/>
  <c r="AQ74" i="2"/>
  <c r="AW74" i="2"/>
  <c r="AZ74" i="2" s="1"/>
  <c r="AM74" i="2" s="1"/>
  <c r="BM74" i="2"/>
  <c r="BW74" i="2"/>
  <c r="CC74" i="2"/>
  <c r="BG75" i="2"/>
  <c r="BC75" i="2"/>
  <c r="AI75" i="2"/>
  <c r="AR75" i="2" s="1"/>
  <c r="BE75" i="2"/>
  <c r="BP75" i="2"/>
  <c r="BU75" i="2"/>
  <c r="AQ80" i="2"/>
  <c r="AY80" i="2"/>
  <c r="CA80" i="2"/>
  <c r="BO81" i="2"/>
  <c r="W81" i="2"/>
  <c r="BQ81" i="2"/>
  <c r="AK81" i="2"/>
  <c r="BD81" i="2"/>
  <c r="BG81" i="2" s="1"/>
  <c r="AN81" i="2" s="1"/>
  <c r="BH83" i="2"/>
  <c r="BN83" i="2"/>
  <c r="AO83" i="2" s="1"/>
  <c r="BJ83" i="2"/>
  <c r="BL83" i="2" s="1"/>
  <c r="AJ83" i="2" s="1"/>
  <c r="V83" i="2"/>
  <c r="CC83" i="2" s="1"/>
  <c r="AC83" i="2"/>
  <c r="BM83" i="2"/>
  <c r="BD84" i="2"/>
  <c r="BG84" i="2" s="1"/>
  <c r="AN84" i="2" s="1"/>
  <c r="BP88" i="2"/>
  <c r="AV89" i="2"/>
  <c r="T89" i="2"/>
  <c r="AT89" i="2"/>
  <c r="AX89" i="2" s="1"/>
  <c r="AH89" i="2" s="1"/>
  <c r="BX89" i="2"/>
  <c r="X89" i="2"/>
  <c r="BV89" i="2"/>
  <c r="BZ89" i="2" s="1"/>
  <c r="AL89" i="2" s="1"/>
  <c r="AO89" i="2"/>
  <c r="AW89" i="2"/>
  <c r="AZ89" i="2" s="1"/>
  <c r="AM89" i="2" s="1"/>
  <c r="BI89" i="2"/>
  <c r="BY89" i="2"/>
  <c r="CB89" i="2" s="1"/>
  <c r="AQ89" i="2" s="1"/>
  <c r="BF90" i="2"/>
  <c r="AN93" i="2"/>
  <c r="CD98" i="2"/>
  <c r="AD98" i="2"/>
  <c r="AE98" i="2"/>
  <c r="BR99" i="2"/>
  <c r="AG106" i="2"/>
  <c r="AF106" i="2"/>
  <c r="CD110" i="2"/>
  <c r="AD110" i="2"/>
  <c r="AE110" i="2"/>
  <c r="BE111" i="2"/>
  <c r="BA111" i="2"/>
  <c r="U111" i="2"/>
  <c r="BG111" i="2"/>
  <c r="BC111" i="2"/>
  <c r="AI111" i="2"/>
  <c r="BF111" i="2"/>
  <c r="BB111" i="2"/>
  <c r="Z111" i="2"/>
  <c r="AG117" i="2"/>
  <c r="AF117" i="2"/>
  <c r="AG120" i="2"/>
  <c r="AF120" i="2"/>
  <c r="BS124" i="2"/>
  <c r="BO124" i="2"/>
  <c r="W124" i="2"/>
  <c r="BR124" i="2"/>
  <c r="BU124" i="2"/>
  <c r="BQ124" i="2"/>
  <c r="AK124" i="2"/>
  <c r="BT124" i="2"/>
  <c r="BP124" i="2"/>
  <c r="AB124" i="2"/>
  <c r="AP124" i="2"/>
  <c r="AE133" i="2"/>
  <c r="CD133" i="2"/>
  <c r="AD133" i="2"/>
  <c r="AE144" i="2"/>
  <c r="CD144" i="2"/>
  <c r="AD144" i="2"/>
  <c r="CD178" i="2"/>
  <c r="AD178" i="2"/>
  <c r="AE178" i="2"/>
  <c r="CD225" i="2"/>
  <c r="AD225" i="2"/>
  <c r="AE225" i="2"/>
  <c r="AP93" i="2"/>
  <c r="BR93" i="2"/>
  <c r="AP97" i="2"/>
  <c r="BR97" i="2"/>
  <c r="AM98" i="2"/>
  <c r="AQ98" i="2"/>
  <c r="AU98" i="2"/>
  <c r="AY98" i="2"/>
  <c r="BW98" i="2"/>
  <c r="CA98" i="2"/>
  <c r="CE98" i="2"/>
  <c r="AG98" i="2" s="1"/>
  <c r="AN99" i="2"/>
  <c r="BD99" i="2"/>
  <c r="AO101" i="2"/>
  <c r="BI101" i="2"/>
  <c r="BM101" i="2"/>
  <c r="AN102" i="2"/>
  <c r="BD102" i="2"/>
  <c r="AN106" i="2"/>
  <c r="BD106" i="2"/>
  <c r="AO107" i="2"/>
  <c r="BI107" i="2"/>
  <c r="BM107" i="2"/>
  <c r="AP108" i="2"/>
  <c r="BR108" i="2"/>
  <c r="AM110" i="2"/>
  <c r="AQ110" i="2"/>
  <c r="AU110" i="2"/>
  <c r="AY110" i="2"/>
  <c r="BW110" i="2"/>
  <c r="CA110" i="2"/>
  <c r="CE110" i="2"/>
  <c r="AG110" i="2" s="1"/>
  <c r="AP111" i="2"/>
  <c r="BR111" i="2"/>
  <c r="AP115" i="2"/>
  <c r="BR115" i="2"/>
  <c r="AM116" i="2"/>
  <c r="AQ116" i="2"/>
  <c r="AU116" i="2"/>
  <c r="AY116" i="2"/>
  <c r="BW116" i="2"/>
  <c r="CA116" i="2"/>
  <c r="CE116" i="2"/>
  <c r="AG116" i="2" s="1"/>
  <c r="AN117" i="2"/>
  <c r="BD117" i="2"/>
  <c r="AO119" i="2"/>
  <c r="BI119" i="2"/>
  <c r="BM119" i="2"/>
  <c r="AN120" i="2"/>
  <c r="BD120" i="2"/>
  <c r="AN124" i="2"/>
  <c r="BD124" i="2"/>
  <c r="Y125" i="2"/>
  <c r="AC125" i="2"/>
  <c r="AO125" i="2"/>
  <c r="AW125" i="2"/>
  <c r="BI125" i="2"/>
  <c r="BM125" i="2"/>
  <c r="BY125" i="2"/>
  <c r="CC125" i="2"/>
  <c r="Z126" i="2"/>
  <c r="AP126" i="2"/>
  <c r="BB126" i="2"/>
  <c r="BF126" i="2"/>
  <c r="BR126" i="2"/>
  <c r="AA128" i="2"/>
  <c r="AE128" i="2"/>
  <c r="AM128" i="2"/>
  <c r="AQ128" i="2"/>
  <c r="AU128" i="2"/>
  <c r="AY128" i="2"/>
  <c r="BK128" i="2"/>
  <c r="BW128" i="2"/>
  <c r="CA128" i="2"/>
  <c r="CE128" i="2"/>
  <c r="AG128" i="2" s="1"/>
  <c r="Z129" i="2"/>
  <c r="AP129" i="2"/>
  <c r="BB129" i="2"/>
  <c r="BF129" i="2"/>
  <c r="BR129" i="2"/>
  <c r="Z133" i="2"/>
  <c r="AP133" i="2"/>
  <c r="BB133" i="2"/>
  <c r="BF133" i="2"/>
  <c r="BR133" i="2"/>
  <c r="AA134" i="2"/>
  <c r="AE134" i="2"/>
  <c r="AM134" i="2"/>
  <c r="AQ134" i="2"/>
  <c r="AU134" i="2"/>
  <c r="AY134" i="2"/>
  <c r="BK134" i="2"/>
  <c r="BW134" i="2"/>
  <c r="CA134" i="2"/>
  <c r="CE134" i="2"/>
  <c r="AG134" i="2" s="1"/>
  <c r="AB135" i="2"/>
  <c r="AN135" i="2"/>
  <c r="BD135" i="2"/>
  <c r="BP135" i="2"/>
  <c r="BT135" i="2"/>
  <c r="Y137" i="2"/>
  <c r="AC137" i="2"/>
  <c r="AO137" i="2"/>
  <c r="AW137" i="2"/>
  <c r="BI137" i="2"/>
  <c r="BM137" i="2"/>
  <c r="BY137" i="2"/>
  <c r="CC137" i="2"/>
  <c r="AB138" i="2"/>
  <c r="AN138" i="2"/>
  <c r="BD138" i="2"/>
  <c r="BP138" i="2"/>
  <c r="BT138" i="2"/>
  <c r="AB142" i="2"/>
  <c r="AN142" i="2"/>
  <c r="BD142" i="2"/>
  <c r="BP142" i="2"/>
  <c r="BT142" i="2"/>
  <c r="Y143" i="2"/>
  <c r="AC143" i="2"/>
  <c r="AO143" i="2"/>
  <c r="AW143" i="2"/>
  <c r="BI143" i="2"/>
  <c r="BM143" i="2"/>
  <c r="BY143" i="2"/>
  <c r="CC143" i="2"/>
  <c r="Z144" i="2"/>
  <c r="AP144" i="2"/>
  <c r="BB144" i="2"/>
  <c r="BF144" i="2"/>
  <c r="BR144" i="2"/>
  <c r="AA146" i="2"/>
  <c r="AE146" i="2"/>
  <c r="AM146" i="2"/>
  <c r="AQ146" i="2"/>
  <c r="AU146" i="2"/>
  <c r="AY146" i="2"/>
  <c r="BK146" i="2"/>
  <c r="BW146" i="2"/>
  <c r="CA146" i="2"/>
  <c r="CE146" i="2"/>
  <c r="AG146" i="2" s="1"/>
  <c r="Z147" i="2"/>
  <c r="AP147" i="2"/>
  <c r="BB147" i="2"/>
  <c r="BF147" i="2"/>
  <c r="BR147" i="2"/>
  <c r="Z151" i="2"/>
  <c r="AD151" i="2"/>
  <c r="AP151" i="2"/>
  <c r="BB151" i="2"/>
  <c r="BF151" i="2"/>
  <c r="BR151" i="2"/>
  <c r="BE152" i="2"/>
  <c r="BA152" i="2"/>
  <c r="U152" i="2"/>
  <c r="Z152" i="2"/>
  <c r="AP152" i="2"/>
  <c r="BF152" i="2"/>
  <c r="BP152" i="2"/>
  <c r="BN153" i="2"/>
  <c r="BJ153" i="2"/>
  <c r="V153" i="2"/>
  <c r="AA153" i="2"/>
  <c r="AQ153" i="2"/>
  <c r="AV153" i="2"/>
  <c r="BL153" i="2"/>
  <c r="BW153" i="2"/>
  <c r="CB153" i="2"/>
  <c r="BS155" i="2"/>
  <c r="BO155" i="2"/>
  <c r="W155" i="2"/>
  <c r="AB155" i="2"/>
  <c r="BB155" i="2"/>
  <c r="BR155" i="2"/>
  <c r="BC156" i="2"/>
  <c r="CD156" i="2"/>
  <c r="AD156" i="2"/>
  <c r="BF160" i="2"/>
  <c r="BB160" i="2"/>
  <c r="Z160" i="2"/>
  <c r="AE160" i="2"/>
  <c r="BE160" i="2"/>
  <c r="BK161" i="2"/>
  <c r="AA161" i="2"/>
  <c r="BL161" i="2"/>
  <c r="BT162" i="2"/>
  <c r="BP162" i="2"/>
  <c r="AB162" i="2"/>
  <c r="W162" i="2"/>
  <c r="BR162" i="2"/>
  <c r="AF162" i="2"/>
  <c r="CC164" i="2"/>
  <c r="AW164" i="2"/>
  <c r="Y164" i="2"/>
  <c r="BY164" i="2"/>
  <c r="AC164" i="2"/>
  <c r="X164" i="2"/>
  <c r="AT164" i="2"/>
  <c r="AY164" i="2"/>
  <c r="BZ164" i="2"/>
  <c r="CE164" i="2"/>
  <c r="AG164" i="2" s="1"/>
  <c r="BT165" i="2"/>
  <c r="BP165" i="2"/>
  <c r="AB165" i="2"/>
  <c r="W165" i="2"/>
  <c r="BS165" i="2"/>
  <c r="AK169" i="2"/>
  <c r="AP169" i="2"/>
  <c r="BQ169" i="2"/>
  <c r="AL170" i="2"/>
  <c r="AQ170" i="2"/>
  <c r="AV170" i="2"/>
  <c r="BW170" i="2"/>
  <c r="CB170" i="2"/>
  <c r="BC171" i="2"/>
  <c r="BI173" i="2"/>
  <c r="BN173" i="2"/>
  <c r="AX174" i="2"/>
  <c r="AT174" i="2"/>
  <c r="AH174" i="2"/>
  <c r="BZ174" i="2"/>
  <c r="BV174" i="2"/>
  <c r="AL174" i="2"/>
  <c r="X174" i="2"/>
  <c r="AC174" i="2"/>
  <c r="AY174" i="2"/>
  <c r="BI174" i="2"/>
  <c r="BY174" i="2"/>
  <c r="CE174" i="2"/>
  <c r="AB176" i="2"/>
  <c r="BN178" i="2"/>
  <c r="BJ178" i="2"/>
  <c r="V178" i="2"/>
  <c r="AA178" i="2"/>
  <c r="AQ178" i="2"/>
  <c r="AV178" i="2"/>
  <c r="BL178" i="2"/>
  <c r="BW178" i="2"/>
  <c r="CB178" i="2"/>
  <c r="BS179" i="2"/>
  <c r="BO179" i="2"/>
  <c r="W179" i="2"/>
  <c r="AB179" i="2"/>
  <c r="BB179" i="2"/>
  <c r="BR179" i="2"/>
  <c r="AZ180" i="2"/>
  <c r="AV180" i="2"/>
  <c r="T180" i="2"/>
  <c r="CB180" i="2"/>
  <c r="BX180" i="2"/>
  <c r="X180" i="2"/>
  <c r="Y180" i="2"/>
  <c r="AO180" i="2"/>
  <c r="AX180" i="2"/>
  <c r="BI180" i="2"/>
  <c r="BN180" i="2"/>
  <c r="BY180" i="2"/>
  <c r="BE182" i="2"/>
  <c r="BA182" i="2"/>
  <c r="U182" i="2"/>
  <c r="Z182" i="2"/>
  <c r="AP182" i="2"/>
  <c r="BF182" i="2"/>
  <c r="BP182" i="2"/>
  <c r="AZ183" i="2"/>
  <c r="AV183" i="2"/>
  <c r="T183" i="2"/>
  <c r="CB183" i="2"/>
  <c r="BX183" i="2"/>
  <c r="X183" i="2"/>
  <c r="Y183" i="2"/>
  <c r="AD183" i="2"/>
  <c r="AO183" i="2"/>
  <c r="AT183" i="2"/>
  <c r="AY183" i="2"/>
  <c r="BJ183" i="2"/>
  <c r="BZ183" i="2"/>
  <c r="CE183" i="2"/>
  <c r="AG183" i="2" s="1"/>
  <c r="BL187" i="2"/>
  <c r="BH187" i="2"/>
  <c r="AJ187" i="2"/>
  <c r="V187" i="2"/>
  <c r="AA187" i="2"/>
  <c r="AL187" i="2"/>
  <c r="AQ187" i="2"/>
  <c r="AW187" i="2"/>
  <c r="BM187" i="2"/>
  <c r="BW187" i="2"/>
  <c r="CC187" i="2"/>
  <c r="BU188" i="2"/>
  <c r="BQ188" i="2"/>
  <c r="AK188" i="2"/>
  <c r="W188" i="2"/>
  <c r="AB188" i="2"/>
  <c r="BC188" i="2"/>
  <c r="BS188" i="2"/>
  <c r="BL189" i="2"/>
  <c r="BH189" i="2"/>
  <c r="AJ189" i="2"/>
  <c r="BN189" i="2"/>
  <c r="BJ189" i="2"/>
  <c r="V189" i="2"/>
  <c r="AC189" i="2"/>
  <c r="AY189" i="2"/>
  <c r="BU191" i="2"/>
  <c r="BQ191" i="2"/>
  <c r="AK191" i="2"/>
  <c r="BS191" i="2"/>
  <c r="BO191" i="2"/>
  <c r="W191" i="2"/>
  <c r="BL192" i="2"/>
  <c r="BH192" i="2"/>
  <c r="AJ192" i="2"/>
  <c r="BN192" i="2"/>
  <c r="BJ192" i="2"/>
  <c r="V192" i="2"/>
  <c r="AC192" i="2"/>
  <c r="BI192" i="2"/>
  <c r="CC192" i="2"/>
  <c r="BE197" i="2"/>
  <c r="BA197" i="2"/>
  <c r="U197" i="2"/>
  <c r="BG197" i="2"/>
  <c r="BC197" i="2"/>
  <c r="AI197" i="2"/>
  <c r="Z197" i="2"/>
  <c r="AN197" i="2"/>
  <c r="BB197" i="2"/>
  <c r="BR197" i="2"/>
  <c r="BS200" i="2"/>
  <c r="BO200" i="2"/>
  <c r="W200" i="2"/>
  <c r="BU200" i="2"/>
  <c r="BQ200" i="2"/>
  <c r="AK200" i="2"/>
  <c r="BB200" i="2"/>
  <c r="BP200" i="2"/>
  <c r="AX201" i="2"/>
  <c r="AT201" i="2"/>
  <c r="AH201" i="2"/>
  <c r="AZ201" i="2"/>
  <c r="AV201" i="2"/>
  <c r="T201" i="2"/>
  <c r="BZ201" i="2"/>
  <c r="BV201" i="2"/>
  <c r="AL201" i="2"/>
  <c r="CB201" i="2"/>
  <c r="BX201" i="2"/>
  <c r="X201" i="2"/>
  <c r="AO201" i="2"/>
  <c r="AW201" i="2"/>
  <c r="BI201" i="2"/>
  <c r="BY201" i="2"/>
  <c r="BS206" i="2"/>
  <c r="BO206" i="2"/>
  <c r="W206" i="2"/>
  <c r="BU206" i="2"/>
  <c r="BQ206" i="2"/>
  <c r="AK206" i="2"/>
  <c r="BB206" i="2"/>
  <c r="BP206" i="2"/>
  <c r="BL207" i="2"/>
  <c r="BH207" i="2"/>
  <c r="AJ207" i="2"/>
  <c r="BN207" i="2"/>
  <c r="BJ207" i="2"/>
  <c r="V207" i="2"/>
  <c r="AC207" i="2"/>
  <c r="AY207" i="2"/>
  <c r="BU209" i="2"/>
  <c r="BQ209" i="2"/>
  <c r="AK209" i="2"/>
  <c r="BS209" i="2"/>
  <c r="BO209" i="2"/>
  <c r="W209" i="2"/>
  <c r="BL210" i="2"/>
  <c r="BH210" i="2"/>
  <c r="AJ210" i="2"/>
  <c r="BN210" i="2"/>
  <c r="BJ210" i="2"/>
  <c r="V210" i="2"/>
  <c r="AC210" i="2"/>
  <c r="BI210" i="2"/>
  <c r="CC210" i="2"/>
  <c r="AG210" i="2" s="1"/>
  <c r="BE215" i="2"/>
  <c r="BA215" i="2"/>
  <c r="U215" i="2"/>
  <c r="BG215" i="2"/>
  <c r="BC215" i="2"/>
  <c r="AI215" i="2"/>
  <c r="Z215" i="2"/>
  <c r="AN215" i="2"/>
  <c r="BB215" i="2"/>
  <c r="BR215" i="2"/>
  <c r="BS218" i="2"/>
  <c r="BO218" i="2"/>
  <c r="W218" i="2"/>
  <c r="BU218" i="2"/>
  <c r="BQ218" i="2"/>
  <c r="AK218" i="2"/>
  <c r="BB218" i="2"/>
  <c r="BP218" i="2"/>
  <c r="AX219" i="2"/>
  <c r="AT219" i="2"/>
  <c r="AH219" i="2"/>
  <c r="AZ219" i="2"/>
  <c r="AV219" i="2"/>
  <c r="T219" i="2"/>
  <c r="BZ219" i="2"/>
  <c r="BV219" i="2"/>
  <c r="AL219" i="2"/>
  <c r="CB219" i="2"/>
  <c r="BX219" i="2"/>
  <c r="X219" i="2"/>
  <c r="AO219" i="2"/>
  <c r="AW219" i="2"/>
  <c r="BI219" i="2"/>
  <c r="BY219" i="2"/>
  <c r="BS224" i="2"/>
  <c r="BO224" i="2"/>
  <c r="W224" i="2"/>
  <c r="BU224" i="2"/>
  <c r="BQ224" i="2"/>
  <c r="AK224" i="2"/>
  <c r="BB224" i="2"/>
  <c r="BP224" i="2"/>
  <c r="BL225" i="2"/>
  <c r="BH225" i="2"/>
  <c r="AJ225" i="2"/>
  <c r="BN225" i="2"/>
  <c r="BJ225" i="2"/>
  <c r="V225" i="2"/>
  <c r="AC225" i="2"/>
  <c r="AY225" i="2"/>
  <c r="BU227" i="2"/>
  <c r="BQ227" i="2"/>
  <c r="AK227" i="2"/>
  <c r="BS227" i="2"/>
  <c r="BO227" i="2"/>
  <c r="W227" i="2"/>
  <c r="BL228" i="2"/>
  <c r="BH228" i="2"/>
  <c r="AJ228" i="2"/>
  <c r="BN228" i="2"/>
  <c r="BJ228" i="2"/>
  <c r="V228" i="2"/>
  <c r="AC228" i="2"/>
  <c r="BI228" i="2"/>
  <c r="CC228" i="2"/>
  <c r="BE233" i="2"/>
  <c r="BA233" i="2"/>
  <c r="U233" i="2"/>
  <c r="BG233" i="2"/>
  <c r="BC233" i="2"/>
  <c r="AI233" i="2"/>
  <c r="Z233" i="2"/>
  <c r="AN233" i="2"/>
  <c r="BB233" i="2"/>
  <c r="BR233" i="2"/>
  <c r="BS236" i="2"/>
  <c r="BO236" i="2"/>
  <c r="W236" i="2"/>
  <c r="BU236" i="2"/>
  <c r="BQ236" i="2"/>
  <c r="AK236" i="2"/>
  <c r="BB236" i="2"/>
  <c r="BP236" i="2"/>
  <c r="CE237" i="2"/>
  <c r="AY237" i="2"/>
  <c r="AU237" i="2"/>
  <c r="AM237" i="2"/>
  <c r="AX237" i="2"/>
  <c r="AT237" i="2"/>
  <c r="AH237" i="2"/>
  <c r="AZ237" i="2"/>
  <c r="AV237" i="2"/>
  <c r="T237" i="2"/>
  <c r="CA237" i="2"/>
  <c r="BW237" i="2"/>
  <c r="AQ237" i="2"/>
  <c r="BZ237" i="2"/>
  <c r="BV237" i="2"/>
  <c r="AL237" i="2"/>
  <c r="CB237" i="2"/>
  <c r="BX237" i="2"/>
  <c r="X237" i="2"/>
  <c r="BI237" i="2"/>
  <c r="BI241" i="2"/>
  <c r="AU246" i="2"/>
  <c r="BW246" i="2"/>
  <c r="BD251" i="2"/>
  <c r="AE261" i="2"/>
  <c r="CD261" i="2"/>
  <c r="AD261" i="2"/>
  <c r="AE264" i="2"/>
  <c r="CD264" i="2"/>
  <c r="AD264" i="2"/>
  <c r="AG281" i="2"/>
  <c r="AF106" i="5"/>
  <c r="CD106" i="5"/>
  <c r="AD106" i="5"/>
  <c r="AE106" i="5"/>
  <c r="AQ79" i="2"/>
  <c r="AU79" i="2"/>
  <c r="AY79" i="2"/>
  <c r="BW79" i="2"/>
  <c r="CA79" i="2"/>
  <c r="BD80" i="2"/>
  <c r="BG80" i="2" s="1"/>
  <c r="AN80" i="2" s="1"/>
  <c r="AO81" i="2"/>
  <c r="BI81" i="2"/>
  <c r="BM81" i="2"/>
  <c r="AP83" i="2"/>
  <c r="BR83" i="2"/>
  <c r="BI84" i="2"/>
  <c r="BM84" i="2"/>
  <c r="AO88" i="2"/>
  <c r="BI88" i="2"/>
  <c r="BM88" i="2"/>
  <c r="BR89" i="2"/>
  <c r="BU89" i="2" s="1"/>
  <c r="AP89" i="2" s="1"/>
  <c r="AQ90" i="2"/>
  <c r="AU90" i="2"/>
  <c r="AY90" i="2"/>
  <c r="BW90" i="2"/>
  <c r="CA90" i="2"/>
  <c r="BD92" i="2"/>
  <c r="BG92" i="2" s="1"/>
  <c r="AN92" i="2" s="1"/>
  <c r="W93" i="2"/>
  <c r="AM93" i="2"/>
  <c r="AQ93" i="2"/>
  <c r="AU93" i="2"/>
  <c r="AY93" i="2"/>
  <c r="BO93" i="2"/>
  <c r="BS93" i="2"/>
  <c r="BW93" i="2"/>
  <c r="CA93" i="2"/>
  <c r="CE93" i="2"/>
  <c r="AG93" i="2" s="1"/>
  <c r="W97" i="2"/>
  <c r="AM97" i="2"/>
  <c r="AQ97" i="2"/>
  <c r="AU97" i="2"/>
  <c r="AY97" i="2"/>
  <c r="BO97" i="2"/>
  <c r="BS97" i="2"/>
  <c r="BW97" i="2"/>
  <c r="CA97" i="2"/>
  <c r="CE97" i="2"/>
  <c r="T98" i="2"/>
  <c r="X98" i="2"/>
  <c r="AN98" i="2"/>
  <c r="AV98" i="2"/>
  <c r="AZ98" i="2"/>
  <c r="BD98" i="2"/>
  <c r="BX98" i="2"/>
  <c r="CB98" i="2"/>
  <c r="U99" i="2"/>
  <c r="AO99" i="2"/>
  <c r="BA99" i="2"/>
  <c r="BE99" i="2"/>
  <c r="BI99" i="2"/>
  <c r="BM99" i="2"/>
  <c r="V101" i="2"/>
  <c r="AP101" i="2"/>
  <c r="BJ101" i="2"/>
  <c r="BN101" i="2"/>
  <c r="BR101" i="2"/>
  <c r="U102" i="2"/>
  <c r="AO102" i="2"/>
  <c r="BA102" i="2"/>
  <c r="BE102" i="2"/>
  <c r="BI102" i="2"/>
  <c r="BM102" i="2"/>
  <c r="U106" i="2"/>
  <c r="AO106" i="2"/>
  <c r="BA106" i="2"/>
  <c r="BE106" i="2"/>
  <c r="BI106" i="2"/>
  <c r="BM106" i="2"/>
  <c r="V107" i="2"/>
  <c r="AP107" i="2"/>
  <c r="BJ107" i="2"/>
  <c r="BN107" i="2"/>
  <c r="BR107" i="2"/>
  <c r="W108" i="2"/>
  <c r="AM108" i="2"/>
  <c r="AQ108" i="2"/>
  <c r="AU108" i="2"/>
  <c r="AY108" i="2"/>
  <c r="BO108" i="2"/>
  <c r="BS108" i="2"/>
  <c r="BW108" i="2"/>
  <c r="CA108" i="2"/>
  <c r="CE108" i="2"/>
  <c r="T110" i="2"/>
  <c r="X110" i="2"/>
  <c r="AN110" i="2"/>
  <c r="AV110" i="2"/>
  <c r="AZ110" i="2"/>
  <c r="BD110" i="2"/>
  <c r="BX110" i="2"/>
  <c r="CB110" i="2"/>
  <c r="W111" i="2"/>
  <c r="AM111" i="2"/>
  <c r="AQ111" i="2"/>
  <c r="AU111" i="2"/>
  <c r="AY111" i="2"/>
  <c r="BO111" i="2"/>
  <c r="BS111" i="2"/>
  <c r="BW111" i="2"/>
  <c r="CA111" i="2"/>
  <c r="CE111" i="2"/>
  <c r="AG111" i="2" s="1"/>
  <c r="W115" i="2"/>
  <c r="AM115" i="2"/>
  <c r="AQ115" i="2"/>
  <c r="AU115" i="2"/>
  <c r="AY115" i="2"/>
  <c r="BO115" i="2"/>
  <c r="BS115" i="2"/>
  <c r="BW115" i="2"/>
  <c r="CA115" i="2"/>
  <c r="CE115" i="2"/>
  <c r="T116" i="2"/>
  <c r="X116" i="2"/>
  <c r="AN116" i="2"/>
  <c r="AV116" i="2"/>
  <c r="AZ116" i="2"/>
  <c r="BD116" i="2"/>
  <c r="BX116" i="2"/>
  <c r="CB116" i="2"/>
  <c r="U117" i="2"/>
  <c r="AO117" i="2"/>
  <c r="BA117" i="2"/>
  <c r="BE117" i="2"/>
  <c r="BI117" i="2"/>
  <c r="BM117" i="2"/>
  <c r="V119" i="2"/>
  <c r="AP119" i="2"/>
  <c r="BJ119" i="2"/>
  <c r="BN119" i="2"/>
  <c r="BR119" i="2"/>
  <c r="U120" i="2"/>
  <c r="AO120" i="2"/>
  <c r="BA120" i="2"/>
  <c r="BE120" i="2"/>
  <c r="BI120" i="2"/>
  <c r="BM120" i="2"/>
  <c r="U124" i="2"/>
  <c r="AO124" i="2"/>
  <c r="BA124" i="2"/>
  <c r="BE124" i="2"/>
  <c r="BI124" i="2"/>
  <c r="BM124" i="2"/>
  <c r="V125" i="2"/>
  <c r="AH125" i="2"/>
  <c r="AL125" i="2"/>
  <c r="AP125" i="2"/>
  <c r="AT125" i="2"/>
  <c r="AX125" i="2"/>
  <c r="BJ125" i="2"/>
  <c r="BN125" i="2"/>
  <c r="BR125" i="2"/>
  <c r="BV125" i="2"/>
  <c r="BZ125" i="2"/>
  <c r="W126" i="2"/>
  <c r="AI126" i="2"/>
  <c r="AM126" i="2"/>
  <c r="AQ126" i="2"/>
  <c r="AU126" i="2"/>
  <c r="AY126" i="2"/>
  <c r="BC126" i="2"/>
  <c r="BG126" i="2"/>
  <c r="BO126" i="2"/>
  <c r="BS126" i="2"/>
  <c r="BW126" i="2"/>
  <c r="CA126" i="2"/>
  <c r="CE126" i="2"/>
  <c r="AG126" i="2" s="1"/>
  <c r="T128" i="2"/>
  <c r="X128" i="2"/>
  <c r="AJ128" i="2"/>
  <c r="AN128" i="2"/>
  <c r="AV128" i="2"/>
  <c r="AZ128" i="2"/>
  <c r="BD128" i="2"/>
  <c r="BH128" i="2"/>
  <c r="BL128" i="2"/>
  <c r="BX128" i="2"/>
  <c r="CB128" i="2"/>
  <c r="W129" i="2"/>
  <c r="AI129" i="2"/>
  <c r="AM129" i="2"/>
  <c r="AQ129" i="2"/>
  <c r="AU129" i="2"/>
  <c r="AY129" i="2"/>
  <c r="BC129" i="2"/>
  <c r="BG129" i="2"/>
  <c r="BO129" i="2"/>
  <c r="BS129" i="2"/>
  <c r="BW129" i="2"/>
  <c r="CA129" i="2"/>
  <c r="CE129" i="2"/>
  <c r="AG129" i="2" s="1"/>
  <c r="W133" i="2"/>
  <c r="AI133" i="2"/>
  <c r="AM133" i="2"/>
  <c r="AQ133" i="2"/>
  <c r="AU133" i="2"/>
  <c r="AY133" i="2"/>
  <c r="BC133" i="2"/>
  <c r="BG133" i="2"/>
  <c r="BO133" i="2"/>
  <c r="BS133" i="2"/>
  <c r="BW133" i="2"/>
  <c r="CA133" i="2"/>
  <c r="CE133" i="2"/>
  <c r="T134" i="2"/>
  <c r="X134" i="2"/>
  <c r="AF134" i="2"/>
  <c r="AJ134" i="2"/>
  <c r="AN134" i="2"/>
  <c r="AV134" i="2"/>
  <c r="AZ134" i="2"/>
  <c r="BD134" i="2"/>
  <c r="BH134" i="2"/>
  <c r="BL134" i="2"/>
  <c r="BX134" i="2"/>
  <c r="CB134" i="2"/>
  <c r="U135" i="2"/>
  <c r="AK135" i="2"/>
  <c r="AO135" i="2"/>
  <c r="BA135" i="2"/>
  <c r="BE135" i="2"/>
  <c r="BI135" i="2"/>
  <c r="BM135" i="2"/>
  <c r="BQ135" i="2"/>
  <c r="BU135" i="2"/>
  <c r="V137" i="2"/>
  <c r="AH137" i="2"/>
  <c r="AL137" i="2"/>
  <c r="AP137" i="2"/>
  <c r="AT137" i="2"/>
  <c r="AX137" i="2"/>
  <c r="BJ137" i="2"/>
  <c r="BN137" i="2"/>
  <c r="BR137" i="2"/>
  <c r="BV137" i="2"/>
  <c r="BZ137" i="2"/>
  <c r="U138" i="2"/>
  <c r="AK138" i="2"/>
  <c r="AO138" i="2"/>
  <c r="BA138" i="2"/>
  <c r="BE138" i="2"/>
  <c r="BI138" i="2"/>
  <c r="BM138" i="2"/>
  <c r="BQ138" i="2"/>
  <c r="BU138" i="2"/>
  <c r="U142" i="2"/>
  <c r="AK142" i="2"/>
  <c r="AO142" i="2"/>
  <c r="BA142" i="2"/>
  <c r="BE142" i="2"/>
  <c r="BI142" i="2"/>
  <c r="BM142" i="2"/>
  <c r="BQ142" i="2"/>
  <c r="BU142" i="2"/>
  <c r="V143" i="2"/>
  <c r="AH143" i="2"/>
  <c r="AL143" i="2"/>
  <c r="AP143" i="2"/>
  <c r="AT143" i="2"/>
  <c r="AX143" i="2"/>
  <c r="BJ143" i="2"/>
  <c r="BN143" i="2"/>
  <c r="BR143" i="2"/>
  <c r="BV143" i="2"/>
  <c r="BZ143" i="2"/>
  <c r="W144" i="2"/>
  <c r="AI144" i="2"/>
  <c r="AM144" i="2"/>
  <c r="AQ144" i="2"/>
  <c r="AU144" i="2"/>
  <c r="AY144" i="2"/>
  <c r="BC144" i="2"/>
  <c r="BG144" i="2"/>
  <c r="BO144" i="2"/>
  <c r="BS144" i="2"/>
  <c r="BW144" i="2"/>
  <c r="CA144" i="2"/>
  <c r="CE144" i="2"/>
  <c r="AG144" i="2" s="1"/>
  <c r="T146" i="2"/>
  <c r="X146" i="2"/>
  <c r="AJ146" i="2"/>
  <c r="AN146" i="2"/>
  <c r="AV146" i="2"/>
  <c r="AZ146" i="2"/>
  <c r="BD146" i="2"/>
  <c r="BH146" i="2"/>
  <c r="BL146" i="2"/>
  <c r="BX146" i="2"/>
  <c r="CB146" i="2"/>
  <c r="W147" i="2"/>
  <c r="AI147" i="2"/>
  <c r="AM147" i="2"/>
  <c r="AQ147" i="2"/>
  <c r="AU147" i="2"/>
  <c r="AY147" i="2"/>
  <c r="BC147" i="2"/>
  <c r="BG147" i="2"/>
  <c r="BO147" i="2"/>
  <c r="BS147" i="2"/>
  <c r="BW147" i="2"/>
  <c r="CA147" i="2"/>
  <c r="CE147" i="2"/>
  <c r="AG147" i="2" s="1"/>
  <c r="W151" i="2"/>
  <c r="AE151" i="2"/>
  <c r="AI151" i="2"/>
  <c r="AM151" i="2"/>
  <c r="AQ151" i="2"/>
  <c r="AU151" i="2"/>
  <c r="AY151" i="2"/>
  <c r="BC151" i="2"/>
  <c r="BG151" i="2"/>
  <c r="BO151" i="2"/>
  <c r="BS151" i="2"/>
  <c r="BW151" i="2"/>
  <c r="CA151" i="2"/>
  <c r="BB152" i="2"/>
  <c r="BG152" i="2"/>
  <c r="AM153" i="2"/>
  <c r="AW153" i="2"/>
  <c r="BH153" i="2"/>
  <c r="BM153" i="2"/>
  <c r="AN155" i="2"/>
  <c r="BT155" i="2"/>
  <c r="CD155" i="2"/>
  <c r="AX156" i="2"/>
  <c r="AT156" i="2"/>
  <c r="AH156" i="2"/>
  <c r="BZ156" i="2"/>
  <c r="BV156" i="2"/>
  <c r="AL156" i="2"/>
  <c r="X156" i="2"/>
  <c r="AC156" i="2"/>
  <c r="AI156" i="2"/>
  <c r="AN156" i="2"/>
  <c r="AY156" i="2"/>
  <c r="BY156" i="2"/>
  <c r="CE156" i="2"/>
  <c r="AG156" i="2" s="1"/>
  <c r="BN160" i="2"/>
  <c r="BJ160" i="2"/>
  <c r="V160" i="2"/>
  <c r="U160" i="2"/>
  <c r="AA160" i="2"/>
  <c r="BA160" i="2"/>
  <c r="BG160" i="2"/>
  <c r="BL160" i="2"/>
  <c r="BS161" i="2"/>
  <c r="BO161" i="2"/>
  <c r="W161" i="2"/>
  <c r="V161" i="2"/>
  <c r="AB161" i="2"/>
  <c r="BH161" i="2"/>
  <c r="BM161" i="2"/>
  <c r="BR161" i="2"/>
  <c r="AZ162" i="2"/>
  <c r="AV162" i="2"/>
  <c r="T162" i="2"/>
  <c r="CB162" i="2"/>
  <c r="BX162" i="2"/>
  <c r="X162" i="2"/>
  <c r="Y162" i="2"/>
  <c r="AD162" i="2"/>
  <c r="AX162" i="2"/>
  <c r="BS162" i="2"/>
  <c r="BY162" i="2"/>
  <c r="CD162" i="2"/>
  <c r="BE164" i="2"/>
  <c r="BA164" i="2"/>
  <c r="U164" i="2"/>
  <c r="T164" i="2"/>
  <c r="Z164" i="2"/>
  <c r="AU164" i="2"/>
  <c r="AZ164" i="2"/>
  <c r="BF164" i="2"/>
  <c r="BV164" i="2"/>
  <c r="CA164" i="2"/>
  <c r="AZ165" i="2"/>
  <c r="AV165" i="2"/>
  <c r="T165" i="2"/>
  <c r="CB165" i="2"/>
  <c r="BX165" i="2"/>
  <c r="X165" i="2"/>
  <c r="Y165" i="2"/>
  <c r="AT165" i="2"/>
  <c r="AY165" i="2"/>
  <c r="BO165" i="2"/>
  <c r="BU165" i="2"/>
  <c r="BZ165" i="2"/>
  <c r="CE165" i="2"/>
  <c r="BL169" i="2"/>
  <c r="BH169" i="2"/>
  <c r="AJ169" i="2"/>
  <c r="V169" i="2"/>
  <c r="AA169" i="2"/>
  <c r="BM169" i="2"/>
  <c r="BU170" i="2"/>
  <c r="BQ170" i="2"/>
  <c r="AK170" i="2"/>
  <c r="W170" i="2"/>
  <c r="AB170" i="2"/>
  <c r="AH170" i="2"/>
  <c r="AR170" i="2" s="1"/>
  <c r="AM170" i="2"/>
  <c r="BS170" i="2"/>
  <c r="AX171" i="2"/>
  <c r="AT171" i="2"/>
  <c r="AH171" i="2"/>
  <c r="BZ171" i="2"/>
  <c r="BV171" i="2"/>
  <c r="AL171" i="2"/>
  <c r="X171" i="2"/>
  <c r="AC171" i="2"/>
  <c r="AI171" i="2"/>
  <c r="AN171" i="2"/>
  <c r="AY171" i="2"/>
  <c r="BY171" i="2"/>
  <c r="CE171" i="2"/>
  <c r="BG173" i="2"/>
  <c r="BC173" i="2"/>
  <c r="AI173" i="2"/>
  <c r="AJ173" i="2"/>
  <c r="AO173" i="2"/>
  <c r="BE173" i="2"/>
  <c r="BF174" i="2"/>
  <c r="BB174" i="2"/>
  <c r="Z174" i="2"/>
  <c r="T174" i="2"/>
  <c r="Y174" i="2"/>
  <c r="AJ174" i="2"/>
  <c r="AO174" i="2"/>
  <c r="AU174" i="2"/>
  <c r="AZ174" i="2"/>
  <c r="BE174" i="2"/>
  <c r="CA174" i="2"/>
  <c r="AE176" i="2"/>
  <c r="AM178" i="2"/>
  <c r="AW178" i="2"/>
  <c r="BH178" i="2"/>
  <c r="BM178" i="2"/>
  <c r="AN179" i="2"/>
  <c r="BT179" i="2"/>
  <c r="CD179" i="2"/>
  <c r="AT180" i="2"/>
  <c r="AY180" i="2"/>
  <c r="BZ180" i="2"/>
  <c r="CE180" i="2"/>
  <c r="BB182" i="2"/>
  <c r="BG182" i="2"/>
  <c r="AU183" i="2"/>
  <c r="BV183" i="2"/>
  <c r="CA183" i="2"/>
  <c r="BT187" i="2"/>
  <c r="BP187" i="2"/>
  <c r="AB187" i="2"/>
  <c r="W187" i="2"/>
  <c r="AC187" i="2"/>
  <c r="AH187" i="2"/>
  <c r="AM187" i="2"/>
  <c r="BI187" i="2"/>
  <c r="BN187" i="2"/>
  <c r="BS187" i="2"/>
  <c r="CE188" i="2"/>
  <c r="CC188" i="2"/>
  <c r="AW188" i="2"/>
  <c r="Y188" i="2"/>
  <c r="CA188" i="2"/>
  <c r="BY188" i="2"/>
  <c r="AC188" i="2"/>
  <c r="X188" i="2"/>
  <c r="AI188" i="2"/>
  <c r="AN188" i="2"/>
  <c r="AT188" i="2"/>
  <c r="AY188" i="2"/>
  <c r="BO188" i="2"/>
  <c r="BT188" i="2"/>
  <c r="BZ188" i="2"/>
  <c r="Y189" i="2"/>
  <c r="AM189" i="2"/>
  <c r="BI189" i="2"/>
  <c r="BP191" i="2"/>
  <c r="Y192" i="2"/>
  <c r="AM192" i="2"/>
  <c r="AU192" i="2"/>
  <c r="BK192" i="2"/>
  <c r="AZ196" i="2"/>
  <c r="AV196" i="2"/>
  <c r="T196" i="2"/>
  <c r="CE194" i="2"/>
  <c r="AE194" i="2"/>
  <c r="AX196" i="2"/>
  <c r="AT196" i="2"/>
  <c r="AH196" i="2"/>
  <c r="CC194" i="2"/>
  <c r="CD194" i="2" s="1"/>
  <c r="CB196" i="2"/>
  <c r="BX196" i="2"/>
  <c r="X196" i="2"/>
  <c r="BZ196" i="2"/>
  <c r="BV196" i="2"/>
  <c r="AL196" i="2"/>
  <c r="AA196" i="2"/>
  <c r="AO196" i="2"/>
  <c r="AW196" i="2"/>
  <c r="BY196" i="2"/>
  <c r="AB197" i="2"/>
  <c r="AP197" i="2"/>
  <c r="BD197" i="2"/>
  <c r="BN198" i="2"/>
  <c r="BJ198" i="2"/>
  <c r="V198" i="2"/>
  <c r="BL198" i="2"/>
  <c r="BH198" i="2"/>
  <c r="AJ198" i="2"/>
  <c r="AC198" i="2"/>
  <c r="BK198" i="2"/>
  <c r="Z200" i="2"/>
  <c r="AN200" i="2"/>
  <c r="BR200" i="2"/>
  <c r="AA201" i="2"/>
  <c r="AQ201" i="2"/>
  <c r="AY201" i="2"/>
  <c r="CA201" i="2"/>
  <c r="BN205" i="2"/>
  <c r="BJ205" i="2"/>
  <c r="V205" i="2"/>
  <c r="BL205" i="2"/>
  <c r="BH205" i="2"/>
  <c r="AJ205" i="2"/>
  <c r="BM205" i="2"/>
  <c r="Z206" i="2"/>
  <c r="AN206" i="2"/>
  <c r="BR206" i="2"/>
  <c r="Y207" i="2"/>
  <c r="AM207" i="2"/>
  <c r="BI207" i="2"/>
  <c r="BP209" i="2"/>
  <c r="Y210" i="2"/>
  <c r="AM210" i="2"/>
  <c r="AU210" i="2"/>
  <c r="BK210" i="2"/>
  <c r="AZ214" i="2"/>
  <c r="AV214" i="2"/>
  <c r="T214" i="2"/>
  <c r="CE212" i="2"/>
  <c r="AE212" i="2"/>
  <c r="AX214" i="2"/>
  <c r="AT214" i="2"/>
  <c r="AH214" i="2"/>
  <c r="CC212" i="2"/>
  <c r="CD212" i="2" s="1"/>
  <c r="CB214" i="2"/>
  <c r="BX214" i="2"/>
  <c r="X214" i="2"/>
  <c r="BZ214" i="2"/>
  <c r="BV214" i="2"/>
  <c r="AL214" i="2"/>
  <c r="AA214" i="2"/>
  <c r="AO214" i="2"/>
  <c r="AW214" i="2"/>
  <c r="BY214" i="2"/>
  <c r="AB215" i="2"/>
  <c r="AP215" i="2"/>
  <c r="BD215" i="2"/>
  <c r="BN216" i="2"/>
  <c r="BJ216" i="2"/>
  <c r="V216" i="2"/>
  <c r="BL216" i="2"/>
  <c r="BH216" i="2"/>
  <c r="AJ216" i="2"/>
  <c r="AC216" i="2"/>
  <c r="BK216" i="2"/>
  <c r="Z218" i="2"/>
  <c r="AN218" i="2"/>
  <c r="BR218" i="2"/>
  <c r="AA219" i="2"/>
  <c r="AQ219" i="2"/>
  <c r="AY219" i="2"/>
  <c r="CA219" i="2"/>
  <c r="BN223" i="2"/>
  <c r="BJ223" i="2"/>
  <c r="V223" i="2"/>
  <c r="BL223" i="2"/>
  <c r="BH223" i="2"/>
  <c r="AJ223" i="2"/>
  <c r="BM223" i="2"/>
  <c r="Z224" i="2"/>
  <c r="AN224" i="2"/>
  <c r="BR224" i="2"/>
  <c r="Y225" i="2"/>
  <c r="AM225" i="2"/>
  <c r="BI225" i="2"/>
  <c r="BP227" i="2"/>
  <c r="Y228" i="2"/>
  <c r="AM228" i="2"/>
  <c r="AU228" i="2"/>
  <c r="BK228" i="2"/>
  <c r="AZ232" i="2"/>
  <c r="AV232" i="2"/>
  <c r="T232" i="2"/>
  <c r="CE230" i="2"/>
  <c r="AE230" i="2"/>
  <c r="AX232" i="2"/>
  <c r="AT232" i="2"/>
  <c r="AH232" i="2"/>
  <c r="CC230" i="2"/>
  <c r="CD230" i="2" s="1"/>
  <c r="CB232" i="2"/>
  <c r="BX232" i="2"/>
  <c r="X232" i="2"/>
  <c r="BZ232" i="2"/>
  <c r="BV232" i="2"/>
  <c r="AL232" i="2"/>
  <c r="AA232" i="2"/>
  <c r="AO232" i="2"/>
  <c r="AW232" i="2"/>
  <c r="BY232" i="2"/>
  <c r="AB233" i="2"/>
  <c r="AP233" i="2"/>
  <c r="BD233" i="2"/>
  <c r="BN234" i="2"/>
  <c r="BJ234" i="2"/>
  <c r="V234" i="2"/>
  <c r="BL234" i="2"/>
  <c r="BH234" i="2"/>
  <c r="AJ234" i="2"/>
  <c r="BK234" i="2"/>
  <c r="Z236" i="2"/>
  <c r="AN236" i="2"/>
  <c r="BR236" i="2"/>
  <c r="AA237" i="2"/>
  <c r="AW237" i="2"/>
  <c r="BT242" i="2"/>
  <c r="BP242" i="2"/>
  <c r="AB242" i="2"/>
  <c r="BO242" i="2"/>
  <c r="W242" i="2"/>
  <c r="BQ242" i="2"/>
  <c r="BS242" i="2" s="1"/>
  <c r="AK242" i="2" s="1"/>
  <c r="BR242" i="2"/>
  <c r="BU242" i="2" s="1"/>
  <c r="AP242" i="2" s="1"/>
  <c r="AW243" i="2"/>
  <c r="AZ243" i="2" s="1"/>
  <c r="AM243" i="2" s="1"/>
  <c r="Y243" i="2"/>
  <c r="AV243" i="2"/>
  <c r="T243" i="2"/>
  <c r="AT243" i="2"/>
  <c r="AX243" i="2" s="1"/>
  <c r="AH243" i="2" s="1"/>
  <c r="BY243" i="2"/>
  <c r="AC243" i="2"/>
  <c r="CB243" i="2"/>
  <c r="BX243" i="2"/>
  <c r="X243" i="2"/>
  <c r="BZ243" i="2"/>
  <c r="BV243" i="2"/>
  <c r="AL243" i="2"/>
  <c r="AU243" i="2"/>
  <c r="BW243" i="2"/>
  <c r="CC250" i="2"/>
  <c r="AW250" i="2"/>
  <c r="Y250" i="2"/>
  <c r="AZ250" i="2"/>
  <c r="AV250" i="2"/>
  <c r="T250" i="2"/>
  <c r="CE248" i="2"/>
  <c r="AE248" i="2"/>
  <c r="AX250" i="2"/>
  <c r="AT250" i="2"/>
  <c r="AH250" i="2"/>
  <c r="CC248" i="2"/>
  <c r="CD248" i="2" s="1"/>
  <c r="BY250" i="2"/>
  <c r="AC250" i="2"/>
  <c r="CB250" i="2"/>
  <c r="BX250" i="2"/>
  <c r="X250" i="2"/>
  <c r="BZ250" i="2"/>
  <c r="BV250" i="2"/>
  <c r="AL250" i="2"/>
  <c r="AM250" i="2"/>
  <c r="CA250" i="2"/>
  <c r="AF251" i="2"/>
  <c r="AG263" i="2"/>
  <c r="AF263" i="2"/>
  <c r="AE286" i="2"/>
  <c r="CD286" i="2"/>
  <c r="AD286" i="2"/>
  <c r="AG287" i="2"/>
  <c r="AF287" i="2"/>
  <c r="AM125" i="2"/>
  <c r="AQ125" i="2"/>
  <c r="AU125" i="2"/>
  <c r="AY125" i="2"/>
  <c r="BW125" i="2"/>
  <c r="CA125" i="2"/>
  <c r="CE125" i="2"/>
  <c r="AN126" i="2"/>
  <c r="BD126" i="2"/>
  <c r="AO128" i="2"/>
  <c r="BI128" i="2"/>
  <c r="BM128" i="2"/>
  <c r="AN129" i="2"/>
  <c r="BD129" i="2"/>
  <c r="AN133" i="2"/>
  <c r="BD133" i="2"/>
  <c r="AO134" i="2"/>
  <c r="BI134" i="2"/>
  <c r="BM134" i="2"/>
  <c r="AP135" i="2"/>
  <c r="BR135" i="2"/>
  <c r="AM137" i="2"/>
  <c r="AQ137" i="2"/>
  <c r="AU137" i="2"/>
  <c r="AY137" i="2"/>
  <c r="BW137" i="2"/>
  <c r="CA137" i="2"/>
  <c r="CE137" i="2"/>
  <c r="AG137" i="2" s="1"/>
  <c r="AP138" i="2"/>
  <c r="BR138" i="2"/>
  <c r="AP142" i="2"/>
  <c r="BR142" i="2"/>
  <c r="AM143" i="2"/>
  <c r="AQ143" i="2"/>
  <c r="AU143" i="2"/>
  <c r="AY143" i="2"/>
  <c r="BW143" i="2"/>
  <c r="CA143" i="2"/>
  <c r="CE143" i="2"/>
  <c r="AN144" i="2"/>
  <c r="BD144" i="2"/>
  <c r="AO146" i="2"/>
  <c r="BI146" i="2"/>
  <c r="BM146" i="2"/>
  <c r="AN147" i="2"/>
  <c r="BD147" i="2"/>
  <c r="AN151" i="2"/>
  <c r="BD151" i="2"/>
  <c r="BU152" i="2"/>
  <c r="BQ152" i="2"/>
  <c r="AK152" i="2"/>
  <c r="W152" i="2"/>
  <c r="AB152" i="2"/>
  <c r="BS152" i="2"/>
  <c r="AX153" i="2"/>
  <c r="AT153" i="2"/>
  <c r="AH153" i="2"/>
  <c r="BZ153" i="2"/>
  <c r="BV153" i="2"/>
  <c r="AL153" i="2"/>
  <c r="X153" i="2"/>
  <c r="AC153" i="2"/>
  <c r="AY153" i="2"/>
  <c r="BY153" i="2"/>
  <c r="CE153" i="2"/>
  <c r="AG153" i="2" s="1"/>
  <c r="BG155" i="2"/>
  <c r="BC155" i="2"/>
  <c r="AI155" i="2"/>
  <c r="BE155" i="2"/>
  <c r="BF156" i="2"/>
  <c r="BB156" i="2"/>
  <c r="Z156" i="2"/>
  <c r="BE156" i="2"/>
  <c r="CD160" i="2"/>
  <c r="AD160" i="2"/>
  <c r="BT169" i="2"/>
  <c r="BP169" i="2"/>
  <c r="AB169" i="2"/>
  <c r="W169" i="2"/>
  <c r="AR169" i="2"/>
  <c r="BS169" i="2"/>
  <c r="CC170" i="2"/>
  <c r="AW170" i="2"/>
  <c r="Y170" i="2"/>
  <c r="BY170" i="2"/>
  <c r="AC170" i="2"/>
  <c r="X170" i="2"/>
  <c r="AT170" i="2"/>
  <c r="AY170" i="2"/>
  <c r="BZ170" i="2"/>
  <c r="CE170" i="2"/>
  <c r="BF171" i="2"/>
  <c r="BB171" i="2"/>
  <c r="Z171" i="2"/>
  <c r="BE171" i="2"/>
  <c r="BK173" i="2"/>
  <c r="AA173" i="2"/>
  <c r="BL173" i="2"/>
  <c r="BN174" i="2"/>
  <c r="BJ174" i="2"/>
  <c r="V174" i="2"/>
  <c r="AA174" i="2"/>
  <c r="BL174" i="2"/>
  <c r="AX178" i="2"/>
  <c r="AT178" i="2"/>
  <c r="AH178" i="2"/>
  <c r="CC176" i="2"/>
  <c r="CD176" i="2" s="1"/>
  <c r="BZ178" i="2"/>
  <c r="BV178" i="2"/>
  <c r="AL178" i="2"/>
  <c r="X178" i="2"/>
  <c r="AC178" i="2"/>
  <c r="AY178" i="2"/>
  <c r="BY178" i="2"/>
  <c r="CE178" i="2"/>
  <c r="AF178" i="2" s="1"/>
  <c r="BG179" i="2"/>
  <c r="BC179" i="2"/>
  <c r="AI179" i="2"/>
  <c r="BE179" i="2"/>
  <c r="BL180" i="2"/>
  <c r="BH180" i="2"/>
  <c r="AJ180" i="2"/>
  <c r="V180" i="2"/>
  <c r="AA180" i="2"/>
  <c r="BK180" i="2"/>
  <c r="BU182" i="2"/>
  <c r="BQ182" i="2"/>
  <c r="AK182" i="2"/>
  <c r="W182" i="2"/>
  <c r="AB182" i="2"/>
  <c r="BS182" i="2"/>
  <c r="BL183" i="2"/>
  <c r="BH183" i="2"/>
  <c r="AJ183" i="2"/>
  <c r="V183" i="2"/>
  <c r="AA183" i="2"/>
  <c r="BM183" i="2"/>
  <c r="AF183" i="2"/>
  <c r="AZ187" i="2"/>
  <c r="AV187" i="2"/>
  <c r="T187" i="2"/>
  <c r="CE185" i="2"/>
  <c r="AE185" i="2"/>
  <c r="CB187" i="2"/>
  <c r="BX187" i="2"/>
  <c r="X187" i="2"/>
  <c r="Y187" i="2"/>
  <c r="AT187" i="2"/>
  <c r="AY187" i="2"/>
  <c r="BZ187" i="2"/>
  <c r="CE187" i="2"/>
  <c r="BE188" i="2"/>
  <c r="BA188" i="2"/>
  <c r="U188" i="2"/>
  <c r="Z188" i="2"/>
  <c r="BF188" i="2"/>
  <c r="AZ189" i="2"/>
  <c r="AV189" i="2"/>
  <c r="T189" i="2"/>
  <c r="AX189" i="2"/>
  <c r="AT189" i="2"/>
  <c r="AH189" i="2"/>
  <c r="CB189" i="2"/>
  <c r="BX189" i="2"/>
  <c r="X189" i="2"/>
  <c r="BZ189" i="2"/>
  <c r="BV189" i="2"/>
  <c r="AL189" i="2"/>
  <c r="AU189" i="2"/>
  <c r="BW189" i="2"/>
  <c r="CE189" i="2"/>
  <c r="AG189" i="2" s="1"/>
  <c r="BE191" i="2"/>
  <c r="BA191" i="2"/>
  <c r="U191" i="2"/>
  <c r="BG191" i="2"/>
  <c r="BC191" i="2"/>
  <c r="AI191" i="2"/>
  <c r="Z191" i="2"/>
  <c r="AN191" i="2"/>
  <c r="BB191" i="2"/>
  <c r="AZ192" i="2"/>
  <c r="AV192" i="2"/>
  <c r="T192" i="2"/>
  <c r="AX192" i="2"/>
  <c r="AT192" i="2"/>
  <c r="AH192" i="2"/>
  <c r="CB192" i="2"/>
  <c r="BX192" i="2"/>
  <c r="X192" i="2"/>
  <c r="BZ192" i="2"/>
  <c r="BV192" i="2"/>
  <c r="AL192" i="2"/>
  <c r="AW192" i="2"/>
  <c r="BY192" i="2"/>
  <c r="BU197" i="2"/>
  <c r="BQ197" i="2"/>
  <c r="AK197" i="2"/>
  <c r="BS197" i="2"/>
  <c r="BO197" i="2"/>
  <c r="W197" i="2"/>
  <c r="CD198" i="2"/>
  <c r="AD198" i="2"/>
  <c r="BG200" i="2"/>
  <c r="BC200" i="2"/>
  <c r="AI200" i="2"/>
  <c r="BE200" i="2"/>
  <c r="BA200" i="2"/>
  <c r="U200" i="2"/>
  <c r="BF200" i="2"/>
  <c r="BN201" i="2"/>
  <c r="BJ201" i="2"/>
  <c r="V201" i="2"/>
  <c r="BL201" i="2"/>
  <c r="BH201" i="2"/>
  <c r="AJ201" i="2"/>
  <c r="BM201" i="2"/>
  <c r="CD201" i="2"/>
  <c r="AD201" i="2"/>
  <c r="BG206" i="2"/>
  <c r="BC206" i="2"/>
  <c r="AI206" i="2"/>
  <c r="AR206" i="2" s="1"/>
  <c r="BE206" i="2"/>
  <c r="BA206" i="2"/>
  <c r="U206" i="2"/>
  <c r="BF206" i="2"/>
  <c r="AZ207" i="2"/>
  <c r="AV207" i="2"/>
  <c r="T207" i="2"/>
  <c r="AX207" i="2"/>
  <c r="AT207" i="2"/>
  <c r="AH207" i="2"/>
  <c r="CB207" i="2"/>
  <c r="BX207" i="2"/>
  <c r="X207" i="2"/>
  <c r="BZ207" i="2"/>
  <c r="BV207" i="2"/>
  <c r="AL207" i="2"/>
  <c r="AU207" i="2"/>
  <c r="BW207" i="2"/>
  <c r="CE207" i="2"/>
  <c r="AG207" i="2" s="1"/>
  <c r="BE209" i="2"/>
  <c r="BA209" i="2"/>
  <c r="U209" i="2"/>
  <c r="BG209" i="2"/>
  <c r="BC209" i="2"/>
  <c r="AI209" i="2"/>
  <c r="Z209" i="2"/>
  <c r="AN209" i="2"/>
  <c r="BB209" i="2"/>
  <c r="AZ210" i="2"/>
  <c r="AV210" i="2"/>
  <c r="T210" i="2"/>
  <c r="AX210" i="2"/>
  <c r="AT210" i="2"/>
  <c r="AH210" i="2"/>
  <c r="CB210" i="2"/>
  <c r="BX210" i="2"/>
  <c r="X210" i="2"/>
  <c r="BZ210" i="2"/>
  <c r="BV210" i="2"/>
  <c r="AL210" i="2"/>
  <c r="AW210" i="2"/>
  <c r="BY210" i="2"/>
  <c r="BU215" i="2"/>
  <c r="BQ215" i="2"/>
  <c r="AK215" i="2"/>
  <c r="BS215" i="2"/>
  <c r="BO215" i="2"/>
  <c r="W215" i="2"/>
  <c r="CD216" i="2"/>
  <c r="AD216" i="2"/>
  <c r="BG218" i="2"/>
  <c r="BC218" i="2"/>
  <c r="AI218" i="2"/>
  <c r="AR218" i="2" s="1"/>
  <c r="BE218" i="2"/>
  <c r="BA218" i="2"/>
  <c r="U218" i="2"/>
  <c r="BF218" i="2"/>
  <c r="BN219" i="2"/>
  <c r="BJ219" i="2"/>
  <c r="V219" i="2"/>
  <c r="BL219" i="2"/>
  <c r="BH219" i="2"/>
  <c r="AJ219" i="2"/>
  <c r="BM219" i="2"/>
  <c r="CD219" i="2"/>
  <c r="AD219" i="2"/>
  <c r="BG224" i="2"/>
  <c r="BC224" i="2"/>
  <c r="AI224" i="2"/>
  <c r="BE224" i="2"/>
  <c r="BA224" i="2"/>
  <c r="U224" i="2"/>
  <c r="BF224" i="2"/>
  <c r="AZ225" i="2"/>
  <c r="AV225" i="2"/>
  <c r="T225" i="2"/>
  <c r="AX225" i="2"/>
  <c r="AT225" i="2"/>
  <c r="AH225" i="2"/>
  <c r="CB225" i="2"/>
  <c r="BX225" i="2"/>
  <c r="X225" i="2"/>
  <c r="BZ225" i="2"/>
  <c r="BV225" i="2"/>
  <c r="AL225" i="2"/>
  <c r="AU225" i="2"/>
  <c r="BW225" i="2"/>
  <c r="CE225" i="2"/>
  <c r="AG225" i="2" s="1"/>
  <c r="BE227" i="2"/>
  <c r="BA227" i="2"/>
  <c r="U227" i="2"/>
  <c r="BG227" i="2"/>
  <c r="BC227" i="2"/>
  <c r="AI227" i="2"/>
  <c r="Z227" i="2"/>
  <c r="AN227" i="2"/>
  <c r="BB227" i="2"/>
  <c r="AZ228" i="2"/>
  <c r="AV228" i="2"/>
  <c r="T228" i="2"/>
  <c r="AX228" i="2"/>
  <c r="AT228" i="2"/>
  <c r="AH228" i="2"/>
  <c r="CB228" i="2"/>
  <c r="BX228" i="2"/>
  <c r="X228" i="2"/>
  <c r="BZ228" i="2"/>
  <c r="BV228" i="2"/>
  <c r="AL228" i="2"/>
  <c r="AW228" i="2"/>
  <c r="BY228" i="2"/>
  <c r="BU233" i="2"/>
  <c r="BQ233" i="2"/>
  <c r="AK233" i="2"/>
  <c r="BS233" i="2"/>
  <c r="BO233" i="2"/>
  <c r="W233" i="2"/>
  <c r="CD234" i="2"/>
  <c r="AD234" i="2"/>
  <c r="BG236" i="2"/>
  <c r="BC236" i="2"/>
  <c r="AI236" i="2"/>
  <c r="BE236" i="2"/>
  <c r="BA236" i="2"/>
  <c r="U236" i="2"/>
  <c r="BF236" i="2"/>
  <c r="BK237" i="2"/>
  <c r="BN237" i="2"/>
  <c r="BJ237" i="2"/>
  <c r="V237" i="2"/>
  <c r="BL237" i="2"/>
  <c r="BH237" i="2"/>
  <c r="AJ237" i="2"/>
  <c r="BK241" i="2"/>
  <c r="BN241" i="2" s="1"/>
  <c r="AO241" i="2" s="1"/>
  <c r="AA241" i="2"/>
  <c r="BJ241" i="2"/>
  <c r="BL241" i="2" s="1"/>
  <c r="AJ241" i="2" s="1"/>
  <c r="V241" i="2"/>
  <c r="BH241" i="2"/>
  <c r="BF245" i="2"/>
  <c r="BB245" i="2"/>
  <c r="Z245" i="2"/>
  <c r="BA245" i="2"/>
  <c r="U245" i="2"/>
  <c r="BG245" i="2"/>
  <c r="BC245" i="2"/>
  <c r="BE245" i="2" s="1"/>
  <c r="AI245" i="2" s="1"/>
  <c r="AW246" i="2"/>
  <c r="AZ246" i="2" s="1"/>
  <c r="AM246" i="2" s="1"/>
  <c r="Y246" i="2"/>
  <c r="AV246" i="2"/>
  <c r="T246" i="2"/>
  <c r="AT246" i="2"/>
  <c r="AX246" i="2" s="1"/>
  <c r="AH246" i="2" s="1"/>
  <c r="BY246" i="2"/>
  <c r="AC246" i="2"/>
  <c r="CB246" i="2"/>
  <c r="BX246" i="2"/>
  <c r="X246" i="2"/>
  <c r="BZ246" i="2"/>
  <c r="BV246" i="2"/>
  <c r="AL246" i="2"/>
  <c r="AG250" i="2"/>
  <c r="AK248" i="2"/>
  <c r="BF251" i="2"/>
  <c r="BB251" i="2"/>
  <c r="Z251" i="2"/>
  <c r="BE251" i="2"/>
  <c r="BA251" i="2"/>
  <c r="U251" i="2"/>
  <c r="BG251" i="2"/>
  <c r="BC251" i="2"/>
  <c r="AI251" i="2"/>
  <c r="BK252" i="2"/>
  <c r="AA252" i="2"/>
  <c r="BN252" i="2"/>
  <c r="BJ252" i="2"/>
  <c r="V252" i="2"/>
  <c r="BM252" i="2"/>
  <c r="BI252" i="2"/>
  <c r="BL252" i="2"/>
  <c r="BH252" i="2"/>
  <c r="AJ252" i="2"/>
  <c r="AE268" i="2"/>
  <c r="CD268" i="2"/>
  <c r="AD268" i="2"/>
  <c r="AG269" i="2"/>
  <c r="AF269" i="2"/>
  <c r="AG277" i="2"/>
  <c r="AE30" i="5"/>
  <c r="CD30" i="5"/>
  <c r="AD30" i="5"/>
  <c r="CD66" i="5"/>
  <c r="AD66" i="5"/>
  <c r="AE66" i="5"/>
  <c r="CD99" i="5"/>
  <c r="AD99" i="5"/>
  <c r="AE99" i="5"/>
  <c r="CD117" i="5"/>
  <c r="AD117" i="5"/>
  <c r="AE117" i="5"/>
  <c r="AF124" i="5"/>
  <c r="CD124" i="5"/>
  <c r="AD124" i="5"/>
  <c r="AE124" i="5"/>
  <c r="AP43" i="2"/>
  <c r="AM44" i="2"/>
  <c r="AQ44" i="2"/>
  <c r="AU44" i="2"/>
  <c r="AY44" i="2"/>
  <c r="BW44" i="2"/>
  <c r="BI47" i="2"/>
  <c r="AN48" i="2"/>
  <c r="AQ53" i="2"/>
  <c r="AU53" i="2"/>
  <c r="AY53" i="2"/>
  <c r="BW53" i="2"/>
  <c r="AN54" i="2"/>
  <c r="AO56" i="2"/>
  <c r="BI56" i="2"/>
  <c r="AN57" i="2"/>
  <c r="AO61" i="2"/>
  <c r="BI61" i="2"/>
  <c r="AP62" i="2"/>
  <c r="AQ63" i="2"/>
  <c r="AU63" i="2"/>
  <c r="AY63" i="2"/>
  <c r="BW63" i="2"/>
  <c r="AN65" i="2"/>
  <c r="AM66" i="2"/>
  <c r="AQ66" i="2"/>
  <c r="AU66" i="2"/>
  <c r="AY66" i="2"/>
  <c r="BW66" i="2"/>
  <c r="AA68" i="2"/>
  <c r="AO70" i="2"/>
  <c r="BI70" i="2"/>
  <c r="AP71" i="2"/>
  <c r="AQ72" i="2"/>
  <c r="AU72" i="2"/>
  <c r="AZ72" i="2" s="1"/>
  <c r="AM72" i="2" s="1"/>
  <c r="AY72" i="2"/>
  <c r="BW72" i="2"/>
  <c r="AN74" i="2"/>
  <c r="AM75" i="2"/>
  <c r="AQ75" i="2"/>
  <c r="AU75" i="2"/>
  <c r="AY75" i="2"/>
  <c r="BW75" i="2"/>
  <c r="AA77" i="2"/>
  <c r="Y79" i="2"/>
  <c r="AC79" i="2"/>
  <c r="AW79" i="2"/>
  <c r="AZ79" i="2" s="1"/>
  <c r="AM79" i="2" s="1"/>
  <c r="BI79" i="2"/>
  <c r="Z80" i="2"/>
  <c r="CE80" i="2" s="1"/>
  <c r="AP80" i="2"/>
  <c r="BB80" i="2"/>
  <c r="AA81" i="2"/>
  <c r="AM81" i="2"/>
  <c r="AQ81" i="2"/>
  <c r="AU81" i="2"/>
  <c r="AY81" i="2"/>
  <c r="BW81" i="2"/>
  <c r="AB83" i="2"/>
  <c r="AN83" i="2"/>
  <c r="BP83" i="2"/>
  <c r="AA84" i="2"/>
  <c r="AQ84" i="2"/>
  <c r="AU84" i="2"/>
  <c r="AY84" i="2"/>
  <c r="BW84" i="2"/>
  <c r="AA88" i="2"/>
  <c r="AM88" i="2"/>
  <c r="AQ88" i="2"/>
  <c r="AU88" i="2"/>
  <c r="AY88" i="2"/>
  <c r="BW88" i="2"/>
  <c r="AB89" i="2"/>
  <c r="BP89" i="2"/>
  <c r="Y90" i="2"/>
  <c r="AC90" i="2"/>
  <c r="AW90" i="2"/>
  <c r="AZ90" i="2" s="1"/>
  <c r="AM90" i="2" s="1"/>
  <c r="BI90" i="2"/>
  <c r="Z92" i="2"/>
  <c r="CE92" i="2" s="1"/>
  <c r="AP92" i="2"/>
  <c r="BB92" i="2"/>
  <c r="Y93" i="2"/>
  <c r="AC93" i="2"/>
  <c r="AK93" i="2"/>
  <c r="AO93" i="2"/>
  <c r="AW93" i="2"/>
  <c r="BI93" i="2"/>
  <c r="BQ93" i="2"/>
  <c r="Y97" i="2"/>
  <c r="AC97" i="2"/>
  <c r="AK97" i="2"/>
  <c r="AO97" i="2"/>
  <c r="AW97" i="2"/>
  <c r="BI97" i="2"/>
  <c r="BQ97" i="2"/>
  <c r="Z98" i="2"/>
  <c r="AH98" i="2"/>
  <c r="AL98" i="2"/>
  <c r="AP98" i="2"/>
  <c r="AT98" i="2"/>
  <c r="BB98" i="2"/>
  <c r="BV98" i="2"/>
  <c r="AA99" i="2"/>
  <c r="AI99" i="2"/>
  <c r="AM99" i="2"/>
  <c r="AQ99" i="2"/>
  <c r="AU99" i="2"/>
  <c r="AY99" i="2"/>
  <c r="BC99" i="2"/>
  <c r="BW99" i="2"/>
  <c r="AB101" i="2"/>
  <c r="AJ101" i="2"/>
  <c r="AN101" i="2"/>
  <c r="BH101" i="2"/>
  <c r="BP101" i="2"/>
  <c r="AA102" i="2"/>
  <c r="AI102" i="2"/>
  <c r="AR102" i="2" s="1"/>
  <c r="AM102" i="2"/>
  <c r="AQ102" i="2"/>
  <c r="AU102" i="2"/>
  <c r="AY102" i="2"/>
  <c r="BC102" i="2"/>
  <c r="BW102" i="2"/>
  <c r="AA106" i="2"/>
  <c r="AI106" i="2"/>
  <c r="AR106" i="2" s="1"/>
  <c r="AM106" i="2"/>
  <c r="AQ106" i="2"/>
  <c r="AU106" i="2"/>
  <c r="AY106" i="2"/>
  <c r="BC106" i="2"/>
  <c r="BW106" i="2"/>
  <c r="AB107" i="2"/>
  <c r="AJ107" i="2"/>
  <c r="AN107" i="2"/>
  <c r="BH107" i="2"/>
  <c r="BP107" i="2"/>
  <c r="Y108" i="2"/>
  <c r="AC108" i="2"/>
  <c r="AK108" i="2"/>
  <c r="AO108" i="2"/>
  <c r="AW108" i="2"/>
  <c r="BI108" i="2"/>
  <c r="BQ108" i="2"/>
  <c r="Z110" i="2"/>
  <c r="AH110" i="2"/>
  <c r="AL110" i="2"/>
  <c r="AP110" i="2"/>
  <c r="AT110" i="2"/>
  <c r="BB110" i="2"/>
  <c r="BV110" i="2"/>
  <c r="Y111" i="2"/>
  <c r="AC111" i="2"/>
  <c r="AK111" i="2"/>
  <c r="AO111" i="2"/>
  <c r="AW111" i="2"/>
  <c r="BI111" i="2"/>
  <c r="BQ111" i="2"/>
  <c r="Y115" i="2"/>
  <c r="AC115" i="2"/>
  <c r="AK115" i="2"/>
  <c r="AO115" i="2"/>
  <c r="AW115" i="2"/>
  <c r="BI115" i="2"/>
  <c r="BQ115" i="2"/>
  <c r="Z116" i="2"/>
  <c r="AH116" i="2"/>
  <c r="AL116" i="2"/>
  <c r="AP116" i="2"/>
  <c r="AT116" i="2"/>
  <c r="BB116" i="2"/>
  <c r="BV116" i="2"/>
  <c r="AA117" i="2"/>
  <c r="AI117" i="2"/>
  <c r="AM117" i="2"/>
  <c r="AQ117" i="2"/>
  <c r="AU117" i="2"/>
  <c r="AY117" i="2"/>
  <c r="BC117" i="2"/>
  <c r="BW117" i="2"/>
  <c r="AB119" i="2"/>
  <c r="AJ119" i="2"/>
  <c r="AN119" i="2"/>
  <c r="BH119" i="2"/>
  <c r="BP119" i="2"/>
  <c r="AA120" i="2"/>
  <c r="AI120" i="2"/>
  <c r="AR120" i="2" s="1"/>
  <c r="AM120" i="2"/>
  <c r="AQ120" i="2"/>
  <c r="AU120" i="2"/>
  <c r="AY120" i="2"/>
  <c r="BC120" i="2"/>
  <c r="BW120" i="2"/>
  <c r="AA124" i="2"/>
  <c r="AI124" i="2"/>
  <c r="AR124" i="2" s="1"/>
  <c r="AM124" i="2"/>
  <c r="AQ124" i="2"/>
  <c r="AU124" i="2"/>
  <c r="AY124" i="2"/>
  <c r="BC124" i="2"/>
  <c r="BW124" i="2"/>
  <c r="T125" i="2"/>
  <c r="X125" i="2"/>
  <c r="AB125" i="2"/>
  <c r="AJ125" i="2"/>
  <c r="AN125" i="2"/>
  <c r="AV125" i="2"/>
  <c r="BH125" i="2"/>
  <c r="BP125" i="2"/>
  <c r="BX125" i="2"/>
  <c r="U126" i="2"/>
  <c r="Y126" i="2"/>
  <c r="AC126" i="2"/>
  <c r="AK126" i="2"/>
  <c r="AO126" i="2"/>
  <c r="AW126" i="2"/>
  <c r="BA126" i="2"/>
  <c r="BI126" i="2"/>
  <c r="BQ126" i="2"/>
  <c r="V128" i="2"/>
  <c r="Z128" i="2"/>
  <c r="AD128" i="2"/>
  <c r="AH128" i="2"/>
  <c r="AL128" i="2"/>
  <c r="AP128" i="2"/>
  <c r="AT128" i="2"/>
  <c r="BB128" i="2"/>
  <c r="BJ128" i="2"/>
  <c r="BV128" i="2"/>
  <c r="U129" i="2"/>
  <c r="Y129" i="2"/>
  <c r="AC129" i="2"/>
  <c r="AK129" i="2"/>
  <c r="AO129" i="2"/>
  <c r="AW129" i="2"/>
  <c r="BA129" i="2"/>
  <c r="BI129" i="2"/>
  <c r="BQ129" i="2"/>
  <c r="U133" i="2"/>
  <c r="Y133" i="2"/>
  <c r="AC133" i="2"/>
  <c r="AK133" i="2"/>
  <c r="AO133" i="2"/>
  <c r="AW133" i="2"/>
  <c r="BA133" i="2"/>
  <c r="BI133" i="2"/>
  <c r="BQ133" i="2"/>
  <c r="V134" i="2"/>
  <c r="Z134" i="2"/>
  <c r="AD134" i="2"/>
  <c r="AH134" i="2"/>
  <c r="AL134" i="2"/>
  <c r="AP134" i="2"/>
  <c r="AT134" i="2"/>
  <c r="BB134" i="2"/>
  <c r="BJ134" i="2"/>
  <c r="BV134" i="2"/>
  <c r="W135" i="2"/>
  <c r="AA135" i="2"/>
  <c r="AI135" i="2"/>
  <c r="AM135" i="2"/>
  <c r="AQ135" i="2"/>
  <c r="AU135" i="2"/>
  <c r="AY135" i="2"/>
  <c r="BC135" i="2"/>
  <c r="BO135" i="2"/>
  <c r="BW135" i="2"/>
  <c r="T137" i="2"/>
  <c r="X137" i="2"/>
  <c r="AB137" i="2"/>
  <c r="AJ137" i="2"/>
  <c r="AN137" i="2"/>
  <c r="AV137" i="2"/>
  <c r="BH137" i="2"/>
  <c r="BP137" i="2"/>
  <c r="BX137" i="2"/>
  <c r="W138" i="2"/>
  <c r="AA138" i="2"/>
  <c r="AI138" i="2"/>
  <c r="AR138" i="2" s="1"/>
  <c r="AM138" i="2"/>
  <c r="AQ138" i="2"/>
  <c r="AU138" i="2"/>
  <c r="AY138" i="2"/>
  <c r="BC138" i="2"/>
  <c r="BO138" i="2"/>
  <c r="BW138" i="2"/>
  <c r="W142" i="2"/>
  <c r="AA142" i="2"/>
  <c r="AI142" i="2"/>
  <c r="AR142" i="2" s="1"/>
  <c r="AM142" i="2"/>
  <c r="AQ142" i="2"/>
  <c r="AU142" i="2"/>
  <c r="AY142" i="2"/>
  <c r="BC142" i="2"/>
  <c r="BO142" i="2"/>
  <c r="BW142" i="2"/>
  <c r="T143" i="2"/>
  <c r="X143" i="2"/>
  <c r="AB143" i="2"/>
  <c r="AJ143" i="2"/>
  <c r="AN143" i="2"/>
  <c r="AV143" i="2"/>
  <c r="BH143" i="2"/>
  <c r="BP143" i="2"/>
  <c r="BX143" i="2"/>
  <c r="U144" i="2"/>
  <c r="Y144" i="2"/>
  <c r="AC144" i="2"/>
  <c r="AK144" i="2"/>
  <c r="AO144" i="2"/>
  <c r="AW144" i="2"/>
  <c r="BA144" i="2"/>
  <c r="BI144" i="2"/>
  <c r="BQ144" i="2"/>
  <c r="V146" i="2"/>
  <c r="Z146" i="2"/>
  <c r="AD146" i="2"/>
  <c r="AH146" i="2"/>
  <c r="AL146" i="2"/>
  <c r="AP146" i="2"/>
  <c r="AT146" i="2"/>
  <c r="BB146" i="2"/>
  <c r="BJ146" i="2"/>
  <c r="BV146" i="2"/>
  <c r="U147" i="2"/>
  <c r="Y147" i="2"/>
  <c r="AC147" i="2"/>
  <c r="AK147" i="2"/>
  <c r="AO147" i="2"/>
  <c r="AW147" i="2"/>
  <c r="BA147" i="2"/>
  <c r="BI147" i="2"/>
  <c r="BQ147" i="2"/>
  <c r="U151" i="2"/>
  <c r="Y151" i="2"/>
  <c r="AC151" i="2"/>
  <c r="AK151" i="2"/>
  <c r="AO151" i="2"/>
  <c r="BA151" i="2"/>
  <c r="BI151" i="2"/>
  <c r="BQ151" i="2"/>
  <c r="BY151" i="2"/>
  <c r="CC152" i="2"/>
  <c r="AH149" i="2" s="1"/>
  <c r="AW152" i="2"/>
  <c r="Y152" i="2"/>
  <c r="BY152" i="2"/>
  <c r="AC152" i="2"/>
  <c r="X152" i="2"/>
  <c r="AI152" i="2"/>
  <c r="AN152" i="2"/>
  <c r="AT152" i="2"/>
  <c r="AY152" i="2"/>
  <c r="BD152" i="2"/>
  <c r="BO152" i="2"/>
  <c r="BT152" i="2"/>
  <c r="BZ152" i="2"/>
  <c r="CE152" i="2"/>
  <c r="BF153" i="2"/>
  <c r="BB153" i="2"/>
  <c r="Z153" i="2"/>
  <c r="T153" i="2"/>
  <c r="Y153" i="2"/>
  <c r="AJ153" i="2"/>
  <c r="AO153" i="2"/>
  <c r="AU153" i="2"/>
  <c r="AZ153" i="2"/>
  <c r="BE153" i="2"/>
  <c r="BK153" i="2"/>
  <c r="CA153" i="2"/>
  <c r="BK155" i="2"/>
  <c r="AA155" i="2"/>
  <c r="U155" i="2"/>
  <c r="Z155" i="2"/>
  <c r="AF155" i="2"/>
  <c r="AK155" i="2"/>
  <c r="AP155" i="2"/>
  <c r="BA155" i="2"/>
  <c r="BF155" i="2"/>
  <c r="BL155" i="2"/>
  <c r="BQ155" i="2"/>
  <c r="BN156" i="2"/>
  <c r="BJ156" i="2"/>
  <c r="V156" i="2"/>
  <c r="U156" i="2"/>
  <c r="AA156" i="2"/>
  <c r="AF156" i="2"/>
  <c r="AQ156" i="2"/>
  <c r="AV156" i="2"/>
  <c r="BA156" i="2"/>
  <c r="BG156" i="2"/>
  <c r="BL156" i="2"/>
  <c r="BW156" i="2"/>
  <c r="CB156" i="2"/>
  <c r="AX160" i="2"/>
  <c r="AT160" i="2"/>
  <c r="AH160" i="2"/>
  <c r="CC158" i="2"/>
  <c r="CD158" i="2" s="1"/>
  <c r="BZ160" i="2"/>
  <c r="BV160" i="2"/>
  <c r="AL160" i="2"/>
  <c r="X160" i="2"/>
  <c r="AC160" i="2"/>
  <c r="AI160" i="2"/>
  <c r="AN160" i="2"/>
  <c r="AY160" i="2"/>
  <c r="BD160" i="2"/>
  <c r="BI160" i="2"/>
  <c r="BY160" i="2"/>
  <c r="CE160" i="2"/>
  <c r="BG161" i="2"/>
  <c r="BC161" i="2"/>
  <c r="AI161" i="2"/>
  <c r="AD161" i="2"/>
  <c r="AJ161" i="2"/>
  <c r="AO161" i="2"/>
  <c r="BE161" i="2"/>
  <c r="BJ161" i="2"/>
  <c r="BP161" i="2"/>
  <c r="BU161" i="2"/>
  <c r="BL162" i="2"/>
  <c r="BH162" i="2"/>
  <c r="AJ162" i="2"/>
  <c r="V162" i="2"/>
  <c r="AA162" i="2"/>
  <c r="AL162" i="2"/>
  <c r="AQ162" i="2"/>
  <c r="AU162" i="2"/>
  <c r="BK162" i="2"/>
  <c r="BQ162" i="2"/>
  <c r="BV162" i="2"/>
  <c r="CA162" i="2"/>
  <c r="BU164" i="2"/>
  <c r="BQ164" i="2"/>
  <c r="AK164" i="2"/>
  <c r="W164" i="2"/>
  <c r="AB164" i="2"/>
  <c r="AH164" i="2"/>
  <c r="AR164" i="2" s="1"/>
  <c r="AM164" i="2"/>
  <c r="AX164" i="2"/>
  <c r="BC164" i="2"/>
  <c r="BS164" i="2"/>
  <c r="BX164" i="2"/>
  <c r="BL165" i="2"/>
  <c r="BH165" i="2"/>
  <c r="AJ165" i="2"/>
  <c r="V165" i="2"/>
  <c r="AA165" i="2"/>
  <c r="AL165" i="2"/>
  <c r="AQ165" i="2"/>
  <c r="AW165" i="2"/>
  <c r="BM165" i="2"/>
  <c r="BR165" i="2"/>
  <c r="BW165" i="2"/>
  <c r="CC165" i="2"/>
  <c r="AZ169" i="2"/>
  <c r="AV169" i="2"/>
  <c r="T169" i="2"/>
  <c r="CE167" i="2"/>
  <c r="AE167" i="2"/>
  <c r="CB169" i="2"/>
  <c r="BX169" i="2"/>
  <c r="X169" i="2"/>
  <c r="Y169" i="2"/>
  <c r="AD169" i="2"/>
  <c r="AO169" i="2"/>
  <c r="AT169" i="2"/>
  <c r="AY169" i="2"/>
  <c r="BJ169" i="2"/>
  <c r="BO169" i="2"/>
  <c r="BU169" i="2"/>
  <c r="BZ169" i="2"/>
  <c r="CE169" i="2"/>
  <c r="AF169" i="2" s="1"/>
  <c r="BE170" i="2"/>
  <c r="BA170" i="2"/>
  <c r="U170" i="2"/>
  <c r="T170" i="2"/>
  <c r="Z170" i="2"/>
  <c r="AP170" i="2"/>
  <c r="AU170" i="2"/>
  <c r="AZ170" i="2"/>
  <c r="BF170" i="2"/>
  <c r="BP170" i="2"/>
  <c r="BV170" i="2"/>
  <c r="CA170" i="2"/>
  <c r="BN171" i="2"/>
  <c r="BJ171" i="2"/>
  <c r="V171" i="2"/>
  <c r="U171" i="2"/>
  <c r="AA171" i="2"/>
  <c r="AQ171" i="2"/>
  <c r="AV171" i="2"/>
  <c r="BA171" i="2"/>
  <c r="BG171" i="2"/>
  <c r="BL171" i="2"/>
  <c r="BW171" i="2"/>
  <c r="CB171" i="2"/>
  <c r="BS173" i="2"/>
  <c r="BO173" i="2"/>
  <c r="W173" i="2"/>
  <c r="V173" i="2"/>
  <c r="AB173" i="2"/>
  <c r="BB173" i="2"/>
  <c r="BH173" i="2"/>
  <c r="BM173" i="2"/>
  <c r="BR173" i="2"/>
  <c r="AM174" i="2"/>
  <c r="AW174" i="2"/>
  <c r="BC174" i="2"/>
  <c r="BH174" i="2"/>
  <c r="BM174" i="2"/>
  <c r="BX174" i="2"/>
  <c r="CC174" i="2"/>
  <c r="CE176" i="2"/>
  <c r="BF178" i="2"/>
  <c r="BB178" i="2"/>
  <c r="Z178" i="2"/>
  <c r="T178" i="2"/>
  <c r="Y178" i="2"/>
  <c r="AJ178" i="2"/>
  <c r="AO178" i="2"/>
  <c r="AU178" i="2"/>
  <c r="AZ178" i="2"/>
  <c r="BE178" i="2"/>
  <c r="BK178" i="2"/>
  <c r="CA178" i="2"/>
  <c r="BK179" i="2"/>
  <c r="AA179" i="2"/>
  <c r="U179" i="2"/>
  <c r="Z179" i="2"/>
  <c r="AF179" i="2"/>
  <c r="AK179" i="2"/>
  <c r="AP179" i="2"/>
  <c r="BA179" i="2"/>
  <c r="BF179" i="2"/>
  <c r="BL179" i="2"/>
  <c r="BQ179" i="2"/>
  <c r="BT180" i="2"/>
  <c r="BP180" i="2"/>
  <c r="AB180" i="2"/>
  <c r="W180" i="2"/>
  <c r="AC180" i="2"/>
  <c r="AH180" i="2"/>
  <c r="AM180" i="2"/>
  <c r="AW180" i="2"/>
  <c r="BM180" i="2"/>
  <c r="BR180" i="2"/>
  <c r="BW180" i="2"/>
  <c r="CC180" i="2"/>
  <c r="CC182" i="2"/>
  <c r="AW182" i="2"/>
  <c r="Y182" i="2"/>
  <c r="BY182" i="2"/>
  <c r="AC182" i="2"/>
  <c r="X182" i="2"/>
  <c r="AI182" i="2"/>
  <c r="AN182" i="2"/>
  <c r="AS182" i="2" s="1"/>
  <c r="AT182" i="2"/>
  <c r="AY182" i="2"/>
  <c r="BD182" i="2"/>
  <c r="BO182" i="2"/>
  <c r="BT182" i="2"/>
  <c r="BZ182" i="2"/>
  <c r="CE182" i="2"/>
  <c r="AG182" i="2" s="1"/>
  <c r="BT183" i="2"/>
  <c r="BP183" i="2"/>
  <c r="AB183" i="2"/>
  <c r="W183" i="2"/>
  <c r="AC183" i="2"/>
  <c r="AH183" i="2"/>
  <c r="AM183" i="2"/>
  <c r="AX183" i="2"/>
  <c r="BI183" i="2"/>
  <c r="BN183" i="2"/>
  <c r="BS183" i="2"/>
  <c r="BY183" i="2"/>
  <c r="CD183" i="2"/>
  <c r="CC185" i="2"/>
  <c r="CD185" i="2" s="1"/>
  <c r="AK187" i="2"/>
  <c r="AP187" i="2"/>
  <c r="AU187" i="2"/>
  <c r="BK187" i="2"/>
  <c r="BQ187" i="2"/>
  <c r="BV187" i="2"/>
  <c r="CA187" i="2"/>
  <c r="AL188" i="2"/>
  <c r="AQ188" i="2"/>
  <c r="AV188" i="2"/>
  <c r="BB188" i="2"/>
  <c r="BG188" i="2"/>
  <c r="BR188" i="2"/>
  <c r="BW188" i="2"/>
  <c r="AQ189" i="2"/>
  <c r="AW189" i="2"/>
  <c r="BM189" i="2"/>
  <c r="BY189" i="2"/>
  <c r="AB191" i="2"/>
  <c r="AP191" i="2"/>
  <c r="BD191" i="2"/>
  <c r="BT191" i="2"/>
  <c r="AQ192" i="2"/>
  <c r="AY192" i="2"/>
  <c r="CA192" i="2"/>
  <c r="BL196" i="2"/>
  <c r="BH196" i="2"/>
  <c r="AJ196" i="2"/>
  <c r="BN196" i="2"/>
  <c r="BJ196" i="2"/>
  <c r="V196" i="2"/>
  <c r="BI196" i="2"/>
  <c r="CC196" i="2"/>
  <c r="BP197" i="2"/>
  <c r="AX198" i="2"/>
  <c r="AT198" i="2"/>
  <c r="AH198" i="2"/>
  <c r="AZ198" i="2"/>
  <c r="AV198" i="2"/>
  <c r="T198" i="2"/>
  <c r="BZ198" i="2"/>
  <c r="BV198" i="2"/>
  <c r="AL198" i="2"/>
  <c r="CB198" i="2"/>
  <c r="BX198" i="2"/>
  <c r="X198" i="2"/>
  <c r="AO198" i="2"/>
  <c r="AU198" i="2"/>
  <c r="BW198" i="2"/>
  <c r="CE198" i="2"/>
  <c r="AG198" i="2" s="1"/>
  <c r="AB200" i="2"/>
  <c r="Y201" i="2"/>
  <c r="AE201" i="2"/>
  <c r="AM201" i="2"/>
  <c r="AU201" i="2"/>
  <c r="BW201" i="2"/>
  <c r="CE201" i="2"/>
  <c r="AG201" i="2" s="1"/>
  <c r="AX205" i="2"/>
  <c r="AT205" i="2"/>
  <c r="AH205" i="2"/>
  <c r="CC203" i="2"/>
  <c r="CD203" i="2" s="1"/>
  <c r="AZ205" i="2"/>
  <c r="AV205" i="2"/>
  <c r="T205" i="2"/>
  <c r="CE203" i="2"/>
  <c r="AE203" i="2"/>
  <c r="BZ205" i="2"/>
  <c r="BV205" i="2"/>
  <c r="AL205" i="2"/>
  <c r="CB205" i="2"/>
  <c r="BX205" i="2"/>
  <c r="X205" i="2"/>
  <c r="AG205" i="2"/>
  <c r="AO205" i="2"/>
  <c r="AW205" i="2"/>
  <c r="BI205" i="2"/>
  <c r="BY205" i="2"/>
  <c r="AB206" i="2"/>
  <c r="AQ207" i="2"/>
  <c r="AW207" i="2"/>
  <c r="BM207" i="2"/>
  <c r="BY207" i="2"/>
  <c r="AB209" i="2"/>
  <c r="AP209" i="2"/>
  <c r="BD209" i="2"/>
  <c r="BT209" i="2"/>
  <c r="AQ210" i="2"/>
  <c r="AY210" i="2"/>
  <c r="CA210" i="2"/>
  <c r="BL214" i="2"/>
  <c r="BH214" i="2"/>
  <c r="AJ214" i="2"/>
  <c r="BN214" i="2"/>
  <c r="BJ214" i="2"/>
  <c r="V214" i="2"/>
  <c r="BI214" i="2"/>
  <c r="CC214" i="2"/>
  <c r="BP215" i="2"/>
  <c r="AX216" i="2"/>
  <c r="AT216" i="2"/>
  <c r="AH216" i="2"/>
  <c r="AZ216" i="2"/>
  <c r="AV216" i="2"/>
  <c r="T216" i="2"/>
  <c r="BZ216" i="2"/>
  <c r="BV216" i="2"/>
  <c r="AL216" i="2"/>
  <c r="CB216" i="2"/>
  <c r="BX216" i="2"/>
  <c r="X216" i="2"/>
  <c r="AO216" i="2"/>
  <c r="AU216" i="2"/>
  <c r="BW216" i="2"/>
  <c r="CE216" i="2"/>
  <c r="AG216" i="2" s="1"/>
  <c r="AB218" i="2"/>
  <c r="Y219" i="2"/>
  <c r="AE219" i="2"/>
  <c r="AM219" i="2"/>
  <c r="AU219" i="2"/>
  <c r="BW219" i="2"/>
  <c r="CE219" i="2"/>
  <c r="AG219" i="2" s="1"/>
  <c r="AX223" i="2"/>
  <c r="AT223" i="2"/>
  <c r="AH223" i="2"/>
  <c r="CC221" i="2"/>
  <c r="CD221" i="2" s="1"/>
  <c r="AZ223" i="2"/>
  <c r="AV223" i="2"/>
  <c r="T223" i="2"/>
  <c r="CE221" i="2"/>
  <c r="AE221" i="2"/>
  <c r="BZ223" i="2"/>
  <c r="BV223" i="2"/>
  <c r="AL223" i="2"/>
  <c r="CB223" i="2"/>
  <c r="BX223" i="2"/>
  <c r="X223" i="2"/>
  <c r="AG223" i="2"/>
  <c r="AO223" i="2"/>
  <c r="AW223" i="2"/>
  <c r="BI223" i="2"/>
  <c r="BY223" i="2"/>
  <c r="AB224" i="2"/>
  <c r="AQ225" i="2"/>
  <c r="AW225" i="2"/>
  <c r="BM225" i="2"/>
  <c r="BY225" i="2"/>
  <c r="AB227" i="2"/>
  <c r="AP227" i="2"/>
  <c r="BD227" i="2"/>
  <c r="BT227" i="2"/>
  <c r="AQ228" i="2"/>
  <c r="AY228" i="2"/>
  <c r="CA228" i="2"/>
  <c r="BL232" i="2"/>
  <c r="BH232" i="2"/>
  <c r="AJ232" i="2"/>
  <c r="BN232" i="2"/>
  <c r="BJ232" i="2"/>
  <c r="V232" i="2"/>
  <c r="AC232" i="2"/>
  <c r="BI232" i="2"/>
  <c r="CC232" i="2"/>
  <c r="BP233" i="2"/>
  <c r="AX234" i="2"/>
  <c r="AT234" i="2"/>
  <c r="AH234" i="2"/>
  <c r="AZ234" i="2"/>
  <c r="AV234" i="2"/>
  <c r="T234" i="2"/>
  <c r="BZ234" i="2"/>
  <c r="BV234" i="2"/>
  <c r="AL234" i="2"/>
  <c r="CB234" i="2"/>
  <c r="BX234" i="2"/>
  <c r="X234" i="2"/>
  <c r="AO234" i="2"/>
  <c r="AU234" i="2"/>
  <c r="BW234" i="2"/>
  <c r="CE234" i="2"/>
  <c r="AG234" i="2" s="1"/>
  <c r="AB236" i="2"/>
  <c r="Y237" i="2"/>
  <c r="AO237" i="2"/>
  <c r="CC237" i="2"/>
  <c r="AN245" i="2"/>
  <c r="AQ246" i="2"/>
  <c r="AU250" i="2"/>
  <c r="AG259" i="2"/>
  <c r="AE279" i="2"/>
  <c r="CD279" i="2"/>
  <c r="AD279" i="2"/>
  <c r="AE282" i="2"/>
  <c r="CD282" i="2"/>
  <c r="AD282" i="2"/>
  <c r="AF29" i="5"/>
  <c r="AE38" i="5"/>
  <c r="CD38" i="5"/>
  <c r="AD38" i="5"/>
  <c r="AO152" i="2"/>
  <c r="BI152" i="2"/>
  <c r="AP153" i="2"/>
  <c r="AM155" i="2"/>
  <c r="AQ155" i="2"/>
  <c r="AU155" i="2"/>
  <c r="AY155" i="2"/>
  <c r="BW155" i="2"/>
  <c r="AP156" i="2"/>
  <c r="AP160" i="2"/>
  <c r="AM161" i="2"/>
  <c r="AQ161" i="2"/>
  <c r="AU161" i="2"/>
  <c r="AY161" i="2"/>
  <c r="BW161" i="2"/>
  <c r="AN162" i="2"/>
  <c r="AO164" i="2"/>
  <c r="BI164" i="2"/>
  <c r="AN165" i="2"/>
  <c r="AN169" i="2"/>
  <c r="AS169" i="2" s="1"/>
  <c r="AO170" i="2"/>
  <c r="BI170" i="2"/>
  <c r="AP171" i="2"/>
  <c r="AM173" i="2"/>
  <c r="AS173" i="2" s="1"/>
  <c r="AQ173" i="2"/>
  <c r="AU173" i="2"/>
  <c r="AY173" i="2"/>
  <c r="BW173" i="2"/>
  <c r="AP174" i="2"/>
  <c r="AP178" i="2"/>
  <c r="AM179" i="2"/>
  <c r="AQ179" i="2"/>
  <c r="AU179" i="2"/>
  <c r="AY179" i="2"/>
  <c r="BW179" i="2"/>
  <c r="AN180" i="2"/>
  <c r="AO182" i="2"/>
  <c r="BI182" i="2"/>
  <c r="AN183" i="2"/>
  <c r="AN187" i="2"/>
  <c r="AO188" i="2"/>
  <c r="BI188" i="2"/>
  <c r="Z189" i="2"/>
  <c r="AP189" i="2"/>
  <c r="BB189" i="2"/>
  <c r="BF189" i="2"/>
  <c r="AA191" i="2"/>
  <c r="AM191" i="2"/>
  <c r="AQ191" i="2"/>
  <c r="AU191" i="2"/>
  <c r="AY191" i="2"/>
  <c r="BK191" i="2"/>
  <c r="BW191" i="2"/>
  <c r="Z192" i="2"/>
  <c r="AP192" i="2"/>
  <c r="BB192" i="2"/>
  <c r="BF192" i="2"/>
  <c r="Z196" i="2"/>
  <c r="AP196" i="2"/>
  <c r="BB196" i="2"/>
  <c r="BF196" i="2"/>
  <c r="AA197" i="2"/>
  <c r="AM197" i="2"/>
  <c r="AQ197" i="2"/>
  <c r="AU197" i="2"/>
  <c r="AY197" i="2"/>
  <c r="BK197" i="2"/>
  <c r="BW197" i="2"/>
  <c r="AB198" i="2"/>
  <c r="AN198" i="2"/>
  <c r="BP198" i="2"/>
  <c r="BT198" i="2"/>
  <c r="Y200" i="2"/>
  <c r="AC200" i="2"/>
  <c r="AO200" i="2"/>
  <c r="AW200" i="2"/>
  <c r="BI200" i="2"/>
  <c r="BY200" i="2"/>
  <c r="CC200" i="2"/>
  <c r="AG200" i="2" s="1"/>
  <c r="AB201" i="2"/>
  <c r="AN201" i="2"/>
  <c r="BP201" i="2"/>
  <c r="BT201" i="2"/>
  <c r="AB205" i="2"/>
  <c r="AN205" i="2"/>
  <c r="BP205" i="2"/>
  <c r="BT205" i="2"/>
  <c r="Y206" i="2"/>
  <c r="AC206" i="2"/>
  <c r="AO206" i="2"/>
  <c r="AW206" i="2"/>
  <c r="BI206" i="2"/>
  <c r="BY206" i="2"/>
  <c r="CC206" i="2"/>
  <c r="AG206" i="2" s="1"/>
  <c r="Z207" i="2"/>
  <c r="AP207" i="2"/>
  <c r="BB207" i="2"/>
  <c r="BF207" i="2"/>
  <c r="AA209" i="2"/>
  <c r="AM209" i="2"/>
  <c r="AQ209" i="2"/>
  <c r="AU209" i="2"/>
  <c r="AY209" i="2"/>
  <c r="BK209" i="2"/>
  <c r="BW209" i="2"/>
  <c r="Z210" i="2"/>
  <c r="AP210" i="2"/>
  <c r="BB210" i="2"/>
  <c r="BF210" i="2"/>
  <c r="Z214" i="2"/>
  <c r="AP214" i="2"/>
  <c r="BB214" i="2"/>
  <c r="BF214" i="2"/>
  <c r="AA215" i="2"/>
  <c r="AM215" i="2"/>
  <c r="AQ215" i="2"/>
  <c r="AU215" i="2"/>
  <c r="AY215" i="2"/>
  <c r="BK215" i="2"/>
  <c r="BW215" i="2"/>
  <c r="AB216" i="2"/>
  <c r="AN216" i="2"/>
  <c r="BP216" i="2"/>
  <c r="BT216" i="2"/>
  <c r="Y218" i="2"/>
  <c r="AC218" i="2"/>
  <c r="AO218" i="2"/>
  <c r="AW218" i="2"/>
  <c r="BI218" i="2"/>
  <c r="BY218" i="2"/>
  <c r="CC218" i="2"/>
  <c r="AB219" i="2"/>
  <c r="AN219" i="2"/>
  <c r="BP219" i="2"/>
  <c r="BT219" i="2"/>
  <c r="AB223" i="2"/>
  <c r="AN223" i="2"/>
  <c r="BP223" i="2"/>
  <c r="BT223" i="2"/>
  <c r="Y224" i="2"/>
  <c r="AC224" i="2"/>
  <c r="AO224" i="2"/>
  <c r="AW224" i="2"/>
  <c r="BI224" i="2"/>
  <c r="BY224" i="2"/>
  <c r="CC224" i="2"/>
  <c r="Z225" i="2"/>
  <c r="AP225" i="2"/>
  <c r="BB225" i="2"/>
  <c r="BF225" i="2"/>
  <c r="AA227" i="2"/>
  <c r="AM227" i="2"/>
  <c r="AQ227" i="2"/>
  <c r="AU227" i="2"/>
  <c r="AY227" i="2"/>
  <c r="BK227" i="2"/>
  <c r="BW227" i="2"/>
  <c r="Z228" i="2"/>
  <c r="AP228" i="2"/>
  <c r="BB228" i="2"/>
  <c r="BF228" i="2"/>
  <c r="Z232" i="2"/>
  <c r="AP232" i="2"/>
  <c r="BB232" i="2"/>
  <c r="BF232" i="2"/>
  <c r="AA233" i="2"/>
  <c r="AM233" i="2"/>
  <c r="AQ233" i="2"/>
  <c r="AU233" i="2"/>
  <c r="AY233" i="2"/>
  <c r="BK233" i="2"/>
  <c r="BW233" i="2"/>
  <c r="AB234" i="2"/>
  <c r="AN234" i="2"/>
  <c r="BP234" i="2"/>
  <c r="BT234" i="2"/>
  <c r="Y236" i="2"/>
  <c r="AC236" i="2"/>
  <c r="AO236" i="2"/>
  <c r="AW236" i="2"/>
  <c r="BI236" i="2"/>
  <c r="BY236" i="2"/>
  <c r="CC236" i="2"/>
  <c r="AG236" i="2" s="1"/>
  <c r="AB237" i="2"/>
  <c r="AN237" i="2"/>
  <c r="BP237" i="2"/>
  <c r="BT237" i="2"/>
  <c r="T241" i="2"/>
  <c r="X241" i="2"/>
  <c r="AB241" i="2"/>
  <c r="AN241" i="2"/>
  <c r="AV241" i="2"/>
  <c r="AZ241" i="2"/>
  <c r="BP241" i="2"/>
  <c r="BT241" i="2"/>
  <c r="BX241" i="2"/>
  <c r="CB241" i="2"/>
  <c r="U242" i="2"/>
  <c r="CC242" i="2" s="1"/>
  <c r="Y242" i="2"/>
  <c r="AC242" i="2"/>
  <c r="AW242" i="2"/>
  <c r="AZ242" i="2" s="1"/>
  <c r="AM242" i="2" s="1"/>
  <c r="BA242" i="2"/>
  <c r="BI242" i="2"/>
  <c r="BY242" i="2"/>
  <c r="V243" i="2"/>
  <c r="Z243" i="2"/>
  <c r="CE243" i="2" s="1"/>
  <c r="AP243" i="2"/>
  <c r="BB243" i="2"/>
  <c r="BF243" i="2"/>
  <c r="BJ243" i="2"/>
  <c r="BN243" i="2"/>
  <c r="W245" i="2"/>
  <c r="CC245" i="2" s="1"/>
  <c r="AA245" i="2"/>
  <c r="AM245" i="2"/>
  <c r="AQ245" i="2"/>
  <c r="AU245" i="2"/>
  <c r="AY245" i="2"/>
  <c r="BK245" i="2"/>
  <c r="BN245" i="2" s="1"/>
  <c r="AO245" i="2" s="1"/>
  <c r="BO245" i="2"/>
  <c r="BS245" i="2"/>
  <c r="BW245" i="2"/>
  <c r="V246" i="2"/>
  <c r="Z246" i="2"/>
  <c r="AP246" i="2"/>
  <c r="BB246" i="2"/>
  <c r="BF246" i="2"/>
  <c r="BJ246" i="2"/>
  <c r="V250" i="2"/>
  <c r="Z250" i="2"/>
  <c r="AP250" i="2"/>
  <c r="BB250" i="2"/>
  <c r="BF250" i="2"/>
  <c r="BJ250" i="2"/>
  <c r="BN250" i="2"/>
  <c r="W251" i="2"/>
  <c r="AA251" i="2"/>
  <c r="AM251" i="2"/>
  <c r="AQ251" i="2"/>
  <c r="AU251" i="2"/>
  <c r="AY251" i="2"/>
  <c r="BK251" i="2"/>
  <c r="BO251" i="2"/>
  <c r="BS251" i="2"/>
  <c r="BW251" i="2"/>
  <c r="T252" i="2"/>
  <c r="X252" i="2"/>
  <c r="AB252" i="2"/>
  <c r="AF252" i="2"/>
  <c r="AN252" i="2"/>
  <c r="AV252" i="2"/>
  <c r="AZ252" i="2"/>
  <c r="BP252" i="2"/>
  <c r="BT252" i="2"/>
  <c r="BX252" i="2"/>
  <c r="CB252" i="2"/>
  <c r="U254" i="2"/>
  <c r="Y254" i="2"/>
  <c r="AC254" i="2"/>
  <c r="AK254" i="2"/>
  <c r="AO254" i="2"/>
  <c r="AW254" i="2"/>
  <c r="BA254" i="2"/>
  <c r="BE254" i="2"/>
  <c r="BI254" i="2"/>
  <c r="BQ254" i="2"/>
  <c r="BU254" i="2"/>
  <c r="BY254" i="2"/>
  <c r="CC254" i="2"/>
  <c r="T255" i="2"/>
  <c r="X255" i="2"/>
  <c r="AB255" i="2"/>
  <c r="AF255" i="2"/>
  <c r="AJ255" i="2"/>
  <c r="AN255" i="2"/>
  <c r="AV255" i="2"/>
  <c r="AZ255" i="2"/>
  <c r="BH255" i="2"/>
  <c r="BL255" i="2"/>
  <c r="BP255" i="2"/>
  <c r="BT255" i="2"/>
  <c r="BX255" i="2"/>
  <c r="CB255" i="2"/>
  <c r="AE257" i="2"/>
  <c r="CE257" i="2"/>
  <c r="T259" i="2"/>
  <c r="X259" i="2"/>
  <c r="AB259" i="2"/>
  <c r="AF259" i="2"/>
  <c r="AJ259" i="2"/>
  <c r="AN259" i="2"/>
  <c r="AV259" i="2"/>
  <c r="AZ259" i="2"/>
  <c r="BH259" i="2"/>
  <c r="BL259" i="2"/>
  <c r="BP259" i="2"/>
  <c r="BT259" i="2"/>
  <c r="BX259" i="2"/>
  <c r="CB259" i="2"/>
  <c r="U260" i="2"/>
  <c r="Y260" i="2"/>
  <c r="AC260" i="2"/>
  <c r="AK260" i="2"/>
  <c r="AO260" i="2"/>
  <c r="AW260" i="2"/>
  <c r="BA260" i="2"/>
  <c r="BE260" i="2"/>
  <c r="BI260" i="2"/>
  <c r="BQ260" i="2"/>
  <c r="BU260" i="2"/>
  <c r="BY260" i="2"/>
  <c r="CC260" i="2"/>
  <c r="V261" i="2"/>
  <c r="Z261" i="2"/>
  <c r="AH261" i="2"/>
  <c r="AL261" i="2"/>
  <c r="AP261" i="2"/>
  <c r="AT261" i="2"/>
  <c r="AX261" i="2"/>
  <c r="BB261" i="2"/>
  <c r="BF261" i="2"/>
  <c r="BJ261" i="2"/>
  <c r="BN261" i="2"/>
  <c r="BV261" i="2"/>
  <c r="BZ261" i="2"/>
  <c r="W263" i="2"/>
  <c r="AA263" i="2"/>
  <c r="AI263" i="2"/>
  <c r="AM263" i="2"/>
  <c r="AQ263" i="2"/>
  <c r="AU263" i="2"/>
  <c r="AY263" i="2"/>
  <c r="BC263" i="2"/>
  <c r="BG263" i="2"/>
  <c r="BK263" i="2"/>
  <c r="BO263" i="2"/>
  <c r="BS263" i="2"/>
  <c r="BW263" i="2"/>
  <c r="V264" i="2"/>
  <c r="Z264" i="2"/>
  <c r="AH264" i="2"/>
  <c r="AL264" i="2"/>
  <c r="AP264" i="2"/>
  <c r="AT264" i="2"/>
  <c r="AX264" i="2"/>
  <c r="BB264" i="2"/>
  <c r="BF264" i="2"/>
  <c r="BJ264" i="2"/>
  <c r="BN264" i="2"/>
  <c r="BV264" i="2"/>
  <c r="BZ264" i="2"/>
  <c r="CC266" i="2"/>
  <c r="CD266" i="2" s="1"/>
  <c r="V268" i="2"/>
  <c r="Z268" i="2"/>
  <c r="AH268" i="2"/>
  <c r="AL268" i="2"/>
  <c r="AP268" i="2"/>
  <c r="AT268" i="2"/>
  <c r="AX268" i="2"/>
  <c r="BB268" i="2"/>
  <c r="BF268" i="2"/>
  <c r="BJ268" i="2"/>
  <c r="BN268" i="2"/>
  <c r="BV268" i="2"/>
  <c r="BZ268" i="2"/>
  <c r="W269" i="2"/>
  <c r="AA269" i="2"/>
  <c r="AI269" i="2"/>
  <c r="AM269" i="2"/>
  <c r="AQ269" i="2"/>
  <c r="AU269" i="2"/>
  <c r="AY269" i="2"/>
  <c r="BC269" i="2"/>
  <c r="BG269" i="2"/>
  <c r="BK269" i="2"/>
  <c r="BO269" i="2"/>
  <c r="BS269" i="2"/>
  <c r="BW269" i="2"/>
  <c r="T270" i="2"/>
  <c r="X270" i="2"/>
  <c r="AB270" i="2"/>
  <c r="AF270" i="2"/>
  <c r="AJ270" i="2"/>
  <c r="AN270" i="2"/>
  <c r="AV270" i="2"/>
  <c r="AZ270" i="2"/>
  <c r="BH270" i="2"/>
  <c r="BL270" i="2"/>
  <c r="BP270" i="2"/>
  <c r="BT270" i="2"/>
  <c r="BX270" i="2"/>
  <c r="CB270" i="2"/>
  <c r="U272" i="2"/>
  <c r="Y272" i="2"/>
  <c r="AC272" i="2"/>
  <c r="AK272" i="2"/>
  <c r="AO272" i="2"/>
  <c r="AW272" i="2"/>
  <c r="BA272" i="2"/>
  <c r="BE272" i="2"/>
  <c r="BI272" i="2"/>
  <c r="BQ272" i="2"/>
  <c r="BU272" i="2"/>
  <c r="BY272" i="2"/>
  <c r="CC272" i="2"/>
  <c r="AH266" i="2" s="1"/>
  <c r="T273" i="2"/>
  <c r="X273" i="2"/>
  <c r="AB273" i="2"/>
  <c r="AF273" i="2"/>
  <c r="AJ273" i="2"/>
  <c r="AN273" i="2"/>
  <c r="AV273" i="2"/>
  <c r="AZ273" i="2"/>
  <c r="BH273" i="2"/>
  <c r="BL273" i="2"/>
  <c r="BP273" i="2"/>
  <c r="BT273" i="2"/>
  <c r="BX273" i="2"/>
  <c r="CB273" i="2"/>
  <c r="AE275" i="2"/>
  <c r="CE275" i="2"/>
  <c r="T277" i="2"/>
  <c r="X277" i="2"/>
  <c r="AB277" i="2"/>
  <c r="AF277" i="2"/>
  <c r="AJ277" i="2"/>
  <c r="AN277" i="2"/>
  <c r="AV277" i="2"/>
  <c r="AZ277" i="2"/>
  <c r="BH277" i="2"/>
  <c r="BL277" i="2"/>
  <c r="BP277" i="2"/>
  <c r="BT277" i="2"/>
  <c r="BX277" i="2"/>
  <c r="CB277" i="2"/>
  <c r="U278" i="2"/>
  <c r="Y278" i="2"/>
  <c r="AC278" i="2"/>
  <c r="AK278" i="2"/>
  <c r="AO278" i="2"/>
  <c r="AW278" i="2"/>
  <c r="BA278" i="2"/>
  <c r="BE278" i="2"/>
  <c r="BI278" i="2"/>
  <c r="BQ278" i="2"/>
  <c r="BU278" i="2"/>
  <c r="BY278" i="2"/>
  <c r="CC278" i="2"/>
  <c r="V279" i="2"/>
  <c r="Z279" i="2"/>
  <c r="AH279" i="2"/>
  <c r="AL279" i="2"/>
  <c r="AP279" i="2"/>
  <c r="AT279" i="2"/>
  <c r="AX279" i="2"/>
  <c r="BB279" i="2"/>
  <c r="BF279" i="2"/>
  <c r="BJ279" i="2"/>
  <c r="BN279" i="2"/>
  <c r="BV279" i="2"/>
  <c r="BZ279" i="2"/>
  <c r="W281" i="2"/>
  <c r="AA281" i="2"/>
  <c r="AI281" i="2"/>
  <c r="AM281" i="2"/>
  <c r="AQ281" i="2"/>
  <c r="AU281" i="2"/>
  <c r="AY281" i="2"/>
  <c r="BC281" i="2"/>
  <c r="BG281" i="2"/>
  <c r="BK281" i="2"/>
  <c r="BO281" i="2"/>
  <c r="BS281" i="2"/>
  <c r="BW281" i="2"/>
  <c r="V282" i="2"/>
  <c r="Z282" i="2"/>
  <c r="AH282" i="2"/>
  <c r="AL282" i="2"/>
  <c r="AP282" i="2"/>
  <c r="AT282" i="2"/>
  <c r="AX282" i="2"/>
  <c r="BB282" i="2"/>
  <c r="BF282" i="2"/>
  <c r="BJ282" i="2"/>
  <c r="BN282" i="2"/>
  <c r="BV282" i="2"/>
  <c r="BZ282" i="2"/>
  <c r="CC284" i="2"/>
  <c r="CD284" i="2" s="1"/>
  <c r="V286" i="2"/>
  <c r="Z286" i="2"/>
  <c r="AH286" i="2"/>
  <c r="AL286" i="2"/>
  <c r="AP286" i="2"/>
  <c r="AT286" i="2"/>
  <c r="AX286" i="2"/>
  <c r="BB286" i="2"/>
  <c r="BF286" i="2"/>
  <c r="BJ286" i="2"/>
  <c r="BN286" i="2"/>
  <c r="BV286" i="2"/>
  <c r="BZ286" i="2"/>
  <c r="W287" i="2"/>
  <c r="AA287" i="2"/>
  <c r="AI287" i="2"/>
  <c r="AM287" i="2"/>
  <c r="AQ287" i="2"/>
  <c r="AU287" i="2"/>
  <c r="AY287" i="2"/>
  <c r="BC287" i="2"/>
  <c r="BG287" i="2"/>
  <c r="BK287" i="2"/>
  <c r="BO287" i="2"/>
  <c r="BS287" i="2"/>
  <c r="BW287" i="2"/>
  <c r="T288" i="2"/>
  <c r="X288" i="2"/>
  <c r="AB288" i="2"/>
  <c r="AF288" i="2"/>
  <c r="AJ288" i="2"/>
  <c r="AN288" i="2"/>
  <c r="AV288" i="2"/>
  <c r="AZ288" i="2"/>
  <c r="BH288" i="2"/>
  <c r="BL288" i="2"/>
  <c r="BP288" i="2"/>
  <c r="BT288" i="2"/>
  <c r="BX288" i="2"/>
  <c r="CB288" i="2"/>
  <c r="U290" i="2"/>
  <c r="Y290" i="2"/>
  <c r="AC290" i="2"/>
  <c r="AK290" i="2"/>
  <c r="AO290" i="2"/>
  <c r="AW290" i="2"/>
  <c r="BA290" i="2"/>
  <c r="BE290" i="2"/>
  <c r="BI290" i="2"/>
  <c r="BQ290" i="2"/>
  <c r="BU290" i="2"/>
  <c r="BY290" i="2"/>
  <c r="CC290" i="2"/>
  <c r="AG290" i="2" s="1"/>
  <c r="T291" i="2"/>
  <c r="X291" i="2"/>
  <c r="AB291" i="2"/>
  <c r="AF291" i="2"/>
  <c r="AJ291" i="2"/>
  <c r="AN291" i="2"/>
  <c r="AV291" i="2"/>
  <c r="AZ291" i="2"/>
  <c r="BH291" i="2"/>
  <c r="BL291" i="2"/>
  <c r="BP291" i="2"/>
  <c r="BT291" i="2"/>
  <c r="BX291" i="2"/>
  <c r="CB291" i="2"/>
  <c r="W7" i="5"/>
  <c r="AA7" i="5"/>
  <c r="AM7" i="5"/>
  <c r="AQ7" i="5"/>
  <c r="AU7" i="5"/>
  <c r="AY7" i="5"/>
  <c r="BC7" i="5"/>
  <c r="BE7" i="5" s="1"/>
  <c r="AI7" i="5" s="1"/>
  <c r="BK7" i="5"/>
  <c r="BN7" i="5" s="1"/>
  <c r="AO7" i="5" s="1"/>
  <c r="BO7" i="5"/>
  <c r="BS7" i="5"/>
  <c r="BW7" i="5"/>
  <c r="T8" i="5"/>
  <c r="X8" i="5"/>
  <c r="AB8" i="5"/>
  <c r="AN8" i="5"/>
  <c r="AV8" i="5"/>
  <c r="BH8" i="5"/>
  <c r="BP8" i="5"/>
  <c r="BT8" i="5"/>
  <c r="BX8" i="5"/>
  <c r="CB8" i="5"/>
  <c r="U9" i="5"/>
  <c r="Y9" i="5"/>
  <c r="AC9" i="5"/>
  <c r="AK9" i="5"/>
  <c r="AW9" i="5"/>
  <c r="AZ9" i="5" s="1"/>
  <c r="AM9" i="5" s="1"/>
  <c r="BA9" i="5"/>
  <c r="BI9" i="5"/>
  <c r="BQ9" i="5"/>
  <c r="BU9" i="5"/>
  <c r="BY9" i="5"/>
  <c r="V11" i="5"/>
  <c r="Z11" i="5"/>
  <c r="AL11" i="5"/>
  <c r="AP11" i="5"/>
  <c r="AT11" i="5"/>
  <c r="AX11" i="5"/>
  <c r="AH11" i="5" s="1"/>
  <c r="BB11" i="5"/>
  <c r="BF11" i="5"/>
  <c r="BJ11" i="5"/>
  <c r="BN11" i="5"/>
  <c r="BV11" i="5"/>
  <c r="BZ11" i="5"/>
  <c r="U12" i="5"/>
  <c r="Y12" i="5"/>
  <c r="CE12" i="5" s="1"/>
  <c r="AC12" i="5"/>
  <c r="AK12" i="5"/>
  <c r="AW12" i="5"/>
  <c r="AZ12" i="5" s="1"/>
  <c r="AM12" i="5" s="1"/>
  <c r="BA12" i="5"/>
  <c r="BI12" i="5"/>
  <c r="BQ12" i="5"/>
  <c r="BU12" i="5"/>
  <c r="BY12" i="5"/>
  <c r="CC12" i="5"/>
  <c r="V16" i="5"/>
  <c r="Z16" i="5"/>
  <c r="AL16" i="5"/>
  <c r="AP16" i="5"/>
  <c r="AT16" i="5"/>
  <c r="BB16" i="5"/>
  <c r="BF16" i="5"/>
  <c r="BJ16" i="5"/>
  <c r="BN16" i="5"/>
  <c r="BV16" i="5"/>
  <c r="BZ16" i="5"/>
  <c r="W17" i="5"/>
  <c r="AA17" i="5"/>
  <c r="AQ17" i="5"/>
  <c r="AU17" i="5"/>
  <c r="AY17" i="5"/>
  <c r="BC17" i="5"/>
  <c r="BE17" i="5" s="1"/>
  <c r="AI17" i="5" s="1"/>
  <c r="BK17" i="5"/>
  <c r="BN17" i="5" s="1"/>
  <c r="AO17" i="5" s="1"/>
  <c r="BO17" i="5"/>
  <c r="BS17" i="5"/>
  <c r="BW17" i="5"/>
  <c r="T18" i="5"/>
  <c r="X18" i="5"/>
  <c r="AB18" i="5"/>
  <c r="AV18" i="5"/>
  <c r="AZ18" i="5"/>
  <c r="BH18" i="5"/>
  <c r="BP18" i="5"/>
  <c r="BX18" i="5"/>
  <c r="CB18" i="5"/>
  <c r="U20" i="5"/>
  <c r="Y20" i="5"/>
  <c r="AC20" i="5"/>
  <c r="AK20" i="5"/>
  <c r="AW20" i="5"/>
  <c r="AZ20" i="5" s="1"/>
  <c r="AM20" i="5" s="1"/>
  <c r="BA20" i="5"/>
  <c r="BI20" i="5"/>
  <c r="BQ20" i="5"/>
  <c r="BU20" i="5"/>
  <c r="BY20" i="5"/>
  <c r="T21" i="5"/>
  <c r="X21" i="5"/>
  <c r="AB21" i="5"/>
  <c r="AF21" i="5"/>
  <c r="AJ21" i="5"/>
  <c r="AN21" i="5"/>
  <c r="AV21" i="5"/>
  <c r="AZ21" i="5"/>
  <c r="BH21" i="5"/>
  <c r="BL21" i="5"/>
  <c r="BP21" i="5"/>
  <c r="BT21" i="5"/>
  <c r="BX21" i="5"/>
  <c r="CB21" i="5"/>
  <c r="T25" i="5"/>
  <c r="X25" i="5"/>
  <c r="AB25" i="5"/>
  <c r="AN25" i="5"/>
  <c r="AV25" i="5"/>
  <c r="AZ25" i="5"/>
  <c r="BH25" i="5"/>
  <c r="BP25" i="5"/>
  <c r="BT25" i="5"/>
  <c r="BX25" i="5"/>
  <c r="CB25" i="5"/>
  <c r="U26" i="5"/>
  <c r="Y26" i="5"/>
  <c r="AC26" i="5"/>
  <c r="AK26" i="5"/>
  <c r="AW26" i="5"/>
  <c r="AZ26" i="5" s="1"/>
  <c r="AM26" i="5" s="1"/>
  <c r="BA26" i="5"/>
  <c r="BI26" i="5"/>
  <c r="BQ26" i="5"/>
  <c r="BU26" i="5"/>
  <c r="BY26" i="5"/>
  <c r="V27" i="5"/>
  <c r="Z27" i="5"/>
  <c r="AL27" i="5"/>
  <c r="AP27" i="5"/>
  <c r="AT27" i="5"/>
  <c r="AX27" i="5" s="1"/>
  <c r="AH27" i="5" s="1"/>
  <c r="BB27" i="5"/>
  <c r="BF27" i="5"/>
  <c r="BJ27" i="5"/>
  <c r="BN27" i="5"/>
  <c r="BV27" i="5"/>
  <c r="BZ27" i="5"/>
  <c r="W29" i="5"/>
  <c r="AA29" i="5"/>
  <c r="AI29" i="5"/>
  <c r="AM29" i="5"/>
  <c r="AQ29" i="5"/>
  <c r="AU29" i="5"/>
  <c r="AY29" i="5"/>
  <c r="BC29" i="5"/>
  <c r="BG29" i="5"/>
  <c r="BK29" i="5"/>
  <c r="BO29" i="5"/>
  <c r="BS29" i="5"/>
  <c r="BW29" i="5"/>
  <c r="V30" i="5"/>
  <c r="Z30" i="5"/>
  <c r="AH30" i="5"/>
  <c r="AL30" i="5"/>
  <c r="AP30" i="5"/>
  <c r="AT30" i="5"/>
  <c r="AX30" i="5"/>
  <c r="BB30" i="5"/>
  <c r="BF30" i="5"/>
  <c r="BJ30" i="5"/>
  <c r="BN30" i="5"/>
  <c r="BV30" i="5"/>
  <c r="BZ30" i="5"/>
  <c r="W34" i="5"/>
  <c r="AA34" i="5"/>
  <c r="AQ34" i="5"/>
  <c r="AU34" i="5"/>
  <c r="AY34" i="5"/>
  <c r="BC34" i="5"/>
  <c r="BK34" i="5"/>
  <c r="BN34" i="5" s="1"/>
  <c r="AO34" i="5" s="1"/>
  <c r="BO34" i="5"/>
  <c r="BS34" i="5"/>
  <c r="BW34" i="5"/>
  <c r="T35" i="5"/>
  <c r="X35" i="5"/>
  <c r="AB35" i="5"/>
  <c r="AN35" i="5"/>
  <c r="AV35" i="5"/>
  <c r="BH35" i="5"/>
  <c r="BP35" i="5"/>
  <c r="BT35" i="5"/>
  <c r="BX35" i="5"/>
  <c r="CB35" i="5"/>
  <c r="U36" i="5"/>
  <c r="Y36" i="5"/>
  <c r="AC36" i="5"/>
  <c r="AK36" i="5"/>
  <c r="AW36" i="5"/>
  <c r="AZ36" i="5" s="1"/>
  <c r="AM36" i="5" s="1"/>
  <c r="BA36" i="5"/>
  <c r="BE36" i="5" s="1"/>
  <c r="AI36" i="5" s="1"/>
  <c r="BI36" i="5"/>
  <c r="BQ36" i="5"/>
  <c r="BU36" i="5"/>
  <c r="BY36" i="5"/>
  <c r="V38" i="5"/>
  <c r="Z38" i="5"/>
  <c r="AH38" i="5"/>
  <c r="AL38" i="5"/>
  <c r="AP38" i="5"/>
  <c r="AT38" i="5"/>
  <c r="AX38" i="5"/>
  <c r="BB38" i="5"/>
  <c r="BF38" i="5"/>
  <c r="BJ38" i="5"/>
  <c r="BN38" i="5"/>
  <c r="BV38" i="5"/>
  <c r="BZ38" i="5"/>
  <c r="U39" i="5"/>
  <c r="Y39" i="5"/>
  <c r="AC39" i="5"/>
  <c r="AK39" i="5"/>
  <c r="AO39" i="5"/>
  <c r="AW39" i="5"/>
  <c r="BA39" i="5"/>
  <c r="BE39" i="5"/>
  <c r="BI39" i="5"/>
  <c r="BQ39" i="5"/>
  <c r="BU39" i="5"/>
  <c r="BY39" i="5"/>
  <c r="CC39" i="5"/>
  <c r="BF43" i="5"/>
  <c r="BB43" i="5"/>
  <c r="Z43" i="5"/>
  <c r="T43" i="5"/>
  <c r="Y43" i="5"/>
  <c r="AU43" i="5"/>
  <c r="CA43" i="5"/>
  <c r="BK44" i="5"/>
  <c r="BN44" i="5" s="1"/>
  <c r="AO44" i="5" s="1"/>
  <c r="AA44" i="5"/>
  <c r="U44" i="5"/>
  <c r="Z44" i="5"/>
  <c r="BA44" i="5"/>
  <c r="BF44" i="5"/>
  <c r="BL44" i="5"/>
  <c r="AJ44" i="5" s="1"/>
  <c r="BP45" i="5"/>
  <c r="AB45" i="5"/>
  <c r="W45" i="5"/>
  <c r="AC45" i="5"/>
  <c r="AW45" i="5"/>
  <c r="BM45" i="5"/>
  <c r="BR45" i="5"/>
  <c r="AW47" i="5"/>
  <c r="AZ47" i="5" s="1"/>
  <c r="AM47" i="5" s="1"/>
  <c r="Y47" i="5"/>
  <c r="BY47" i="5"/>
  <c r="AC47" i="5"/>
  <c r="X47" i="5"/>
  <c r="AT47" i="5"/>
  <c r="AX47" i="5" s="1"/>
  <c r="AH47" i="5" s="1"/>
  <c r="AY47" i="5"/>
  <c r="BO47" i="5"/>
  <c r="BT47" i="5"/>
  <c r="BZ47" i="5"/>
  <c r="BT48" i="5"/>
  <c r="BP48" i="5"/>
  <c r="AB48" i="5"/>
  <c r="W48" i="5"/>
  <c r="AC48" i="5"/>
  <c r="BI48" i="5"/>
  <c r="BN48" i="5"/>
  <c r="AO48" i="5" s="1"/>
  <c r="BS48" i="5"/>
  <c r="AW52" i="5"/>
  <c r="AZ52" i="5" s="1"/>
  <c r="AM52" i="5" s="1"/>
  <c r="Y52" i="5"/>
  <c r="BY52" i="5"/>
  <c r="AC52" i="5"/>
  <c r="X52" i="5"/>
  <c r="AT52" i="5"/>
  <c r="AX52" i="5" s="1"/>
  <c r="AH52" i="5" s="1"/>
  <c r="AY52" i="5"/>
  <c r="BO52" i="5"/>
  <c r="BT52" i="5"/>
  <c r="BZ52" i="5"/>
  <c r="BF53" i="5"/>
  <c r="BB53" i="5"/>
  <c r="Z53" i="5"/>
  <c r="T53" i="5"/>
  <c r="Y53" i="5"/>
  <c r="AU53" i="5"/>
  <c r="CA53" i="5"/>
  <c r="BK54" i="5"/>
  <c r="BN54" i="5" s="1"/>
  <c r="AO54" i="5" s="1"/>
  <c r="AA54" i="5"/>
  <c r="U54" i="5"/>
  <c r="Z54" i="5"/>
  <c r="AK54" i="5"/>
  <c r="AP54" i="5"/>
  <c r="BA54" i="5"/>
  <c r="BF54" i="5"/>
  <c r="BL54" i="5"/>
  <c r="AJ54" i="5" s="1"/>
  <c r="BT56" i="5"/>
  <c r="BP56" i="5"/>
  <c r="AB56" i="5"/>
  <c r="W56" i="5"/>
  <c r="AC56" i="5"/>
  <c r="BI56" i="5"/>
  <c r="BN56" i="5"/>
  <c r="AO56" i="5" s="1"/>
  <c r="BK57" i="5"/>
  <c r="BN57" i="5" s="1"/>
  <c r="AO57" i="5" s="1"/>
  <c r="AA57" i="5"/>
  <c r="U57" i="5"/>
  <c r="Z57" i="5"/>
  <c r="BA57" i="5"/>
  <c r="BF57" i="5"/>
  <c r="BL57" i="5"/>
  <c r="AJ57" i="5" s="1"/>
  <c r="W59" i="5"/>
  <c r="AZ61" i="5"/>
  <c r="AM61" i="5" s="1"/>
  <c r="AV61" i="5"/>
  <c r="T61" i="5"/>
  <c r="CB61" i="5"/>
  <c r="AQ61" i="5" s="1"/>
  <c r="BX61" i="5"/>
  <c r="BZ61" i="5" s="1"/>
  <c r="AL61" i="5" s="1"/>
  <c r="X61" i="5"/>
  <c r="Y61" i="5"/>
  <c r="AT61" i="5"/>
  <c r="AX61" i="5" s="1"/>
  <c r="AH61" i="5" s="1"/>
  <c r="AY61" i="5"/>
  <c r="BO61" i="5"/>
  <c r="BU61" i="5"/>
  <c r="AP61" i="5" s="1"/>
  <c r="BA62" i="5"/>
  <c r="U62" i="5"/>
  <c r="T62" i="5"/>
  <c r="Z62" i="5"/>
  <c r="AP62" i="5"/>
  <c r="AU62" i="5"/>
  <c r="BF62" i="5"/>
  <c r="BV62" i="5"/>
  <c r="CA62" i="5"/>
  <c r="BN63" i="5"/>
  <c r="AO63" i="5" s="1"/>
  <c r="BJ63" i="5"/>
  <c r="BL63" i="5" s="1"/>
  <c r="AJ63" i="5" s="1"/>
  <c r="V63" i="5"/>
  <c r="U63" i="5"/>
  <c r="AA63" i="5"/>
  <c r="AQ63" i="5"/>
  <c r="BA63" i="5"/>
  <c r="BG63" i="5"/>
  <c r="BW63" i="5"/>
  <c r="BS65" i="5"/>
  <c r="BO65" i="5"/>
  <c r="W65" i="5"/>
  <c r="V65" i="5"/>
  <c r="AB65" i="5"/>
  <c r="AG65" i="5"/>
  <c r="BH65" i="5"/>
  <c r="BM65" i="5"/>
  <c r="BR65" i="5"/>
  <c r="AM66" i="5"/>
  <c r="AW66" i="5"/>
  <c r="BH66" i="5"/>
  <c r="BM66" i="5"/>
  <c r="BF70" i="5"/>
  <c r="BB70" i="5"/>
  <c r="Z70" i="5"/>
  <c r="T70" i="5"/>
  <c r="Y70" i="5"/>
  <c r="AU70" i="5"/>
  <c r="BE70" i="5"/>
  <c r="AI70" i="5" s="1"/>
  <c r="CA70" i="5"/>
  <c r="BK71" i="5"/>
  <c r="BN71" i="5" s="1"/>
  <c r="AO71" i="5" s="1"/>
  <c r="AA71" i="5"/>
  <c r="U71" i="5"/>
  <c r="Z71" i="5"/>
  <c r="AK71" i="5"/>
  <c r="AP71" i="5"/>
  <c r="BA71" i="5"/>
  <c r="BF71" i="5"/>
  <c r="BL71" i="5"/>
  <c r="AJ71" i="5" s="1"/>
  <c r="BT72" i="5"/>
  <c r="BP72" i="5"/>
  <c r="AB72" i="5"/>
  <c r="W72" i="5"/>
  <c r="AC72" i="5"/>
  <c r="AW72" i="5"/>
  <c r="BM72" i="5"/>
  <c r="BR72" i="5"/>
  <c r="AW74" i="5"/>
  <c r="AZ74" i="5" s="1"/>
  <c r="AM74" i="5" s="1"/>
  <c r="Y74" i="5"/>
  <c r="BY74" i="5"/>
  <c r="AC74" i="5"/>
  <c r="X74" i="5"/>
  <c r="AT74" i="5"/>
  <c r="AX74" i="5" s="1"/>
  <c r="AH74" i="5" s="1"/>
  <c r="AY74" i="5"/>
  <c r="BO74" i="5"/>
  <c r="BT74" i="5"/>
  <c r="BZ74" i="5"/>
  <c r="BT75" i="5"/>
  <c r="BP75" i="5"/>
  <c r="AB75" i="5"/>
  <c r="W75" i="5"/>
  <c r="AC75" i="5"/>
  <c r="AH75" i="5"/>
  <c r="AM75" i="5"/>
  <c r="BI75" i="5"/>
  <c r="BN75" i="5"/>
  <c r="BS75" i="5"/>
  <c r="AK79" i="5"/>
  <c r="AP79" i="5"/>
  <c r="AU79" i="5"/>
  <c r="BV79" i="5"/>
  <c r="CA79" i="5"/>
  <c r="AQ81" i="5"/>
  <c r="AW81" i="5"/>
  <c r="AB83" i="5"/>
  <c r="AP83" i="5"/>
  <c r="AQ84" i="5"/>
  <c r="AY84" i="5"/>
  <c r="CA84" i="5"/>
  <c r="BH88" i="5"/>
  <c r="BN88" i="5"/>
  <c r="AO88" i="5" s="1"/>
  <c r="BJ88" i="5"/>
  <c r="BL88" i="5" s="1"/>
  <c r="AJ88" i="5" s="1"/>
  <c r="V88" i="5"/>
  <c r="BI88" i="5"/>
  <c r="BP89" i="5"/>
  <c r="AT90" i="5"/>
  <c r="AX90" i="5" s="1"/>
  <c r="AH90" i="5" s="1"/>
  <c r="AZ90" i="5"/>
  <c r="AM90" i="5" s="1"/>
  <c r="AV90" i="5"/>
  <c r="T90" i="5"/>
  <c r="BZ90" i="5"/>
  <c r="BV90" i="5"/>
  <c r="AL90" i="5"/>
  <c r="CB90" i="5"/>
  <c r="BX90" i="5"/>
  <c r="X90" i="5"/>
  <c r="AU90" i="5"/>
  <c r="BW90" i="5"/>
  <c r="Y93" i="5"/>
  <c r="AM93" i="5"/>
  <c r="AU93" i="5"/>
  <c r="AX97" i="5"/>
  <c r="AT97" i="5"/>
  <c r="AH97" i="5"/>
  <c r="CC95" i="5"/>
  <c r="CD95" i="5" s="1"/>
  <c r="AZ97" i="5"/>
  <c r="AV97" i="5"/>
  <c r="T97" i="5"/>
  <c r="CE95" i="5"/>
  <c r="AE95" i="5"/>
  <c r="BZ97" i="5"/>
  <c r="BV97" i="5"/>
  <c r="AL97" i="5"/>
  <c r="CB97" i="5"/>
  <c r="BX97" i="5"/>
  <c r="X97" i="5"/>
  <c r="AO97" i="5"/>
  <c r="AW97" i="5"/>
  <c r="BY97" i="5"/>
  <c r="AQ99" i="5"/>
  <c r="AW99" i="5"/>
  <c r="AB101" i="5"/>
  <c r="AP101" i="5"/>
  <c r="AQ102" i="5"/>
  <c r="AY102" i="5"/>
  <c r="CA102" i="5"/>
  <c r="BL106" i="5"/>
  <c r="BH106" i="5"/>
  <c r="AJ106" i="5"/>
  <c r="BN106" i="5"/>
  <c r="BJ106" i="5"/>
  <c r="V106" i="5"/>
  <c r="BI106" i="5"/>
  <c r="BP107" i="5"/>
  <c r="AX108" i="5"/>
  <c r="AT108" i="5"/>
  <c r="AH108" i="5"/>
  <c r="AZ108" i="5"/>
  <c r="AV108" i="5"/>
  <c r="T108" i="5"/>
  <c r="BZ108" i="5"/>
  <c r="BV108" i="5"/>
  <c r="AL108" i="5"/>
  <c r="CB108" i="5"/>
  <c r="BX108" i="5"/>
  <c r="X108" i="5"/>
  <c r="AU108" i="5"/>
  <c r="BW108" i="5"/>
  <c r="CE108" i="5"/>
  <c r="AG108" i="5" s="1"/>
  <c r="Y111" i="5"/>
  <c r="AM111" i="5"/>
  <c r="AU111" i="5"/>
  <c r="AX115" i="5"/>
  <c r="AT115" i="5"/>
  <c r="AH115" i="5"/>
  <c r="CC113" i="5"/>
  <c r="CD113" i="5" s="1"/>
  <c r="AZ115" i="5"/>
  <c r="AV115" i="5"/>
  <c r="T115" i="5"/>
  <c r="CE113" i="5"/>
  <c r="AE113" i="5"/>
  <c r="BZ115" i="5"/>
  <c r="BV115" i="5"/>
  <c r="AL115" i="5"/>
  <c r="CB115" i="5"/>
  <c r="BX115" i="5"/>
  <c r="X115" i="5"/>
  <c r="AO115" i="5"/>
  <c r="AW115" i="5"/>
  <c r="BY115" i="5"/>
  <c r="AQ117" i="5"/>
  <c r="AW117" i="5"/>
  <c r="BY117" i="5"/>
  <c r="AB119" i="5"/>
  <c r="AP119" i="5"/>
  <c r="BD119" i="5"/>
  <c r="AQ120" i="5"/>
  <c r="AY120" i="5"/>
  <c r="CA120" i="5"/>
  <c r="BL124" i="5"/>
  <c r="BH124" i="5"/>
  <c r="AJ124" i="5"/>
  <c r="BN124" i="5"/>
  <c r="BJ124" i="5"/>
  <c r="V124" i="5"/>
  <c r="BI124" i="5"/>
  <c r="BP125" i="5"/>
  <c r="AX126" i="5"/>
  <c r="AT126" i="5"/>
  <c r="AH126" i="5"/>
  <c r="AZ126" i="5"/>
  <c r="AV126" i="5"/>
  <c r="T126" i="5"/>
  <c r="BZ126" i="5"/>
  <c r="BV126" i="5"/>
  <c r="AL126" i="5"/>
  <c r="CB126" i="5"/>
  <c r="BX126" i="5"/>
  <c r="X126" i="5"/>
  <c r="AU126" i="5"/>
  <c r="BW126" i="5"/>
  <c r="CE126" i="5"/>
  <c r="AG126" i="5" s="1"/>
  <c r="AX129" i="5"/>
  <c r="AT129" i="5"/>
  <c r="AH129" i="5"/>
  <c r="CC129" i="5"/>
  <c r="AG129" i="5" s="1"/>
  <c r="AW129" i="5"/>
  <c r="Y129" i="5"/>
  <c r="AZ129" i="5"/>
  <c r="AV129" i="5"/>
  <c r="T129" i="5"/>
  <c r="BZ129" i="5"/>
  <c r="BV129" i="5"/>
  <c r="AL129" i="5"/>
  <c r="BY129" i="5"/>
  <c r="AC129" i="5"/>
  <c r="CB129" i="5"/>
  <c r="BX129" i="5"/>
  <c r="X129" i="5"/>
  <c r="AM129" i="5"/>
  <c r="CA129" i="5"/>
  <c r="AX133" i="5"/>
  <c r="AT133" i="5"/>
  <c r="AH133" i="5"/>
  <c r="CC131" i="5"/>
  <c r="CD131" i="5" s="1"/>
  <c r="CC133" i="5"/>
  <c r="AW133" i="5"/>
  <c r="Y133" i="5"/>
  <c r="AZ133" i="5"/>
  <c r="AV133" i="5"/>
  <c r="T133" i="5"/>
  <c r="CE131" i="5"/>
  <c r="AE131" i="5"/>
  <c r="BZ133" i="5"/>
  <c r="BV133" i="5"/>
  <c r="AL133" i="5"/>
  <c r="BY133" i="5"/>
  <c r="AC133" i="5"/>
  <c r="CB133" i="5"/>
  <c r="BX133" i="5"/>
  <c r="X133" i="5"/>
  <c r="AM133" i="5"/>
  <c r="CA133" i="5"/>
  <c r="BL135" i="5"/>
  <c r="BH135" i="5"/>
  <c r="AJ135" i="5"/>
  <c r="BK135" i="5"/>
  <c r="AA135" i="5"/>
  <c r="BN135" i="5"/>
  <c r="BJ135" i="5"/>
  <c r="V135" i="5"/>
  <c r="BM135" i="5"/>
  <c r="AE135" i="5"/>
  <c r="CD135" i="5"/>
  <c r="AD135" i="5"/>
  <c r="AG143" i="5"/>
  <c r="AF143" i="5"/>
  <c r="AG173" i="5"/>
  <c r="AF173" i="5"/>
  <c r="AG179" i="5"/>
  <c r="AF179" i="5"/>
  <c r="AG259" i="5"/>
  <c r="AP254" i="2"/>
  <c r="BR254" i="2"/>
  <c r="AO255" i="2"/>
  <c r="BI255" i="2"/>
  <c r="BM255" i="2"/>
  <c r="AO259" i="2"/>
  <c r="BI259" i="2"/>
  <c r="BM259" i="2"/>
  <c r="AP260" i="2"/>
  <c r="BR260" i="2"/>
  <c r="AM261" i="2"/>
  <c r="AQ261" i="2"/>
  <c r="AU261" i="2"/>
  <c r="AY261" i="2"/>
  <c r="BW261" i="2"/>
  <c r="CA261" i="2"/>
  <c r="CE261" i="2"/>
  <c r="AG261" i="2" s="1"/>
  <c r="AN263" i="2"/>
  <c r="BD263" i="2"/>
  <c r="AM264" i="2"/>
  <c r="AQ264" i="2"/>
  <c r="AU264" i="2"/>
  <c r="AY264" i="2"/>
  <c r="BW264" i="2"/>
  <c r="CA264" i="2"/>
  <c r="CE264" i="2"/>
  <c r="AG264" i="2" s="1"/>
  <c r="AM268" i="2"/>
  <c r="AQ268" i="2"/>
  <c r="AU268" i="2"/>
  <c r="AY268" i="2"/>
  <c r="BW268" i="2"/>
  <c r="CA268" i="2"/>
  <c r="CE268" i="2"/>
  <c r="AN269" i="2"/>
  <c r="BD269" i="2"/>
  <c r="AO270" i="2"/>
  <c r="BI270" i="2"/>
  <c r="BM270" i="2"/>
  <c r="AP272" i="2"/>
  <c r="BR272" i="2"/>
  <c r="AO273" i="2"/>
  <c r="BI273" i="2"/>
  <c r="BM273" i="2"/>
  <c r="AO277" i="2"/>
  <c r="BI277" i="2"/>
  <c r="BM277" i="2"/>
  <c r="AP278" i="2"/>
  <c r="BR278" i="2"/>
  <c r="AM279" i="2"/>
  <c r="AQ279" i="2"/>
  <c r="AU279" i="2"/>
  <c r="AY279" i="2"/>
  <c r="BW279" i="2"/>
  <c r="CA279" i="2"/>
  <c r="CE279" i="2"/>
  <c r="AG279" i="2" s="1"/>
  <c r="AN281" i="2"/>
  <c r="BD281" i="2"/>
  <c r="AM282" i="2"/>
  <c r="AQ282" i="2"/>
  <c r="AU282" i="2"/>
  <c r="AY282" i="2"/>
  <c r="BW282" i="2"/>
  <c r="CA282" i="2"/>
  <c r="CE282" i="2"/>
  <c r="AG282" i="2" s="1"/>
  <c r="AM286" i="2"/>
  <c r="AQ286" i="2"/>
  <c r="AU286" i="2"/>
  <c r="AY286" i="2"/>
  <c r="BW286" i="2"/>
  <c r="CA286" i="2"/>
  <c r="CE286" i="2"/>
  <c r="AF286" i="2" s="1"/>
  <c r="AN287" i="2"/>
  <c r="BD287" i="2"/>
  <c r="AO288" i="2"/>
  <c r="BI288" i="2"/>
  <c r="BM288" i="2"/>
  <c r="AP290" i="2"/>
  <c r="BR290" i="2"/>
  <c r="AO291" i="2"/>
  <c r="BI291" i="2"/>
  <c r="BM291" i="2"/>
  <c r="BD7" i="5"/>
  <c r="BG7" i="5" s="1"/>
  <c r="AN7" i="5" s="1"/>
  <c r="BI8" i="5"/>
  <c r="BM8" i="5"/>
  <c r="AP9" i="5"/>
  <c r="BR9" i="5"/>
  <c r="AQ11" i="5"/>
  <c r="AU11" i="5"/>
  <c r="AY11" i="5"/>
  <c r="BW11" i="5"/>
  <c r="CA11" i="5"/>
  <c r="AP12" i="5"/>
  <c r="BR12" i="5"/>
  <c r="AA14" i="5"/>
  <c r="AQ16" i="5"/>
  <c r="AU16" i="5"/>
  <c r="AY16" i="5"/>
  <c r="BW16" i="5"/>
  <c r="CA16" i="5"/>
  <c r="BD17" i="5"/>
  <c r="BG17" i="5" s="1"/>
  <c r="AN17" i="5" s="1"/>
  <c r="BI18" i="5"/>
  <c r="BM18" i="5"/>
  <c r="AP20" i="5"/>
  <c r="BR20" i="5"/>
  <c r="AO21" i="5"/>
  <c r="BI21" i="5"/>
  <c r="BM21" i="5"/>
  <c r="BI25" i="5"/>
  <c r="BM25" i="5"/>
  <c r="AP26" i="5"/>
  <c r="BR26" i="5"/>
  <c r="AQ27" i="5"/>
  <c r="AU27" i="5"/>
  <c r="AY27" i="5"/>
  <c r="BW27" i="5"/>
  <c r="CA27" i="5"/>
  <c r="AN29" i="5"/>
  <c r="BD29" i="5"/>
  <c r="AM30" i="5"/>
  <c r="AQ30" i="5"/>
  <c r="AU30" i="5"/>
  <c r="AY30" i="5"/>
  <c r="BW30" i="5"/>
  <c r="CA30" i="5"/>
  <c r="CE30" i="5"/>
  <c r="AG30" i="5" s="1"/>
  <c r="BD34" i="5"/>
  <c r="BG34" i="5" s="1"/>
  <c r="AN34" i="5" s="1"/>
  <c r="BI35" i="5"/>
  <c r="BM35" i="5"/>
  <c r="AP36" i="5"/>
  <c r="BR36" i="5"/>
  <c r="AM38" i="5"/>
  <c r="AQ38" i="5"/>
  <c r="AU38" i="5"/>
  <c r="AY38" i="5"/>
  <c r="BW38" i="5"/>
  <c r="CA38" i="5"/>
  <c r="CE38" i="5"/>
  <c r="AG38" i="5" s="1"/>
  <c r="AP39" i="5"/>
  <c r="BR39" i="5"/>
  <c r="BN43" i="5"/>
  <c r="AO43" i="5" s="1"/>
  <c r="BJ43" i="5"/>
  <c r="BL43" i="5" s="1"/>
  <c r="AJ43" i="5" s="1"/>
  <c r="V43" i="5"/>
  <c r="AA43" i="5"/>
  <c r="BS44" i="5"/>
  <c r="AK44" i="5" s="1"/>
  <c r="BO44" i="5"/>
  <c r="W44" i="5"/>
  <c r="AB44" i="5"/>
  <c r="BR44" i="5"/>
  <c r="AZ45" i="5"/>
  <c r="AM45" i="5" s="1"/>
  <c r="AV45" i="5"/>
  <c r="T45" i="5"/>
  <c r="CB45" i="5"/>
  <c r="BX45" i="5"/>
  <c r="X45" i="5"/>
  <c r="Y45" i="5"/>
  <c r="BY45" i="5"/>
  <c r="BA47" i="5"/>
  <c r="BE47" i="5" s="1"/>
  <c r="AI47" i="5" s="1"/>
  <c r="U47" i="5"/>
  <c r="Z47" i="5"/>
  <c r="BF47" i="5"/>
  <c r="AV48" i="5"/>
  <c r="T48" i="5"/>
  <c r="CB48" i="5"/>
  <c r="BX48" i="5"/>
  <c r="X48" i="5"/>
  <c r="Y48" i="5"/>
  <c r="AT48" i="5"/>
  <c r="AX48" i="5" s="1"/>
  <c r="AH48" i="5" s="1"/>
  <c r="AY48" i="5"/>
  <c r="BZ48" i="5"/>
  <c r="BA52" i="5"/>
  <c r="U52" i="5"/>
  <c r="Z52" i="5"/>
  <c r="BF52" i="5"/>
  <c r="BN53" i="5"/>
  <c r="AO53" i="5" s="1"/>
  <c r="BJ53" i="5"/>
  <c r="BL53" i="5" s="1"/>
  <c r="AJ53" i="5" s="1"/>
  <c r="V53" i="5"/>
  <c r="AA53" i="5"/>
  <c r="BS54" i="5"/>
  <c r="BO54" i="5"/>
  <c r="W54" i="5"/>
  <c r="AB54" i="5"/>
  <c r="BR54" i="5"/>
  <c r="AV56" i="5"/>
  <c r="T56" i="5"/>
  <c r="CC56" i="5" s="1"/>
  <c r="CB56" i="5"/>
  <c r="BX56" i="5"/>
  <c r="X56" i="5"/>
  <c r="Y56" i="5"/>
  <c r="AT56" i="5"/>
  <c r="AX56" i="5" s="1"/>
  <c r="AH56" i="5" s="1"/>
  <c r="AY56" i="5"/>
  <c r="BZ56" i="5"/>
  <c r="BS57" i="5"/>
  <c r="AK57" i="5" s="1"/>
  <c r="BO57" i="5"/>
  <c r="W57" i="5"/>
  <c r="AB57" i="5"/>
  <c r="BR57" i="5"/>
  <c r="AX66" i="5"/>
  <c r="AT66" i="5"/>
  <c r="AH66" i="5"/>
  <c r="BZ66" i="5"/>
  <c r="BV66" i="5"/>
  <c r="AL66" i="5"/>
  <c r="X66" i="5"/>
  <c r="AC66" i="5"/>
  <c r="AY66" i="5"/>
  <c r="BY66" i="5"/>
  <c r="CE66" i="5"/>
  <c r="AG66" i="5" s="1"/>
  <c r="BN70" i="5"/>
  <c r="AO70" i="5" s="1"/>
  <c r="BJ70" i="5"/>
  <c r="BL70" i="5" s="1"/>
  <c r="AJ70" i="5" s="1"/>
  <c r="V70" i="5"/>
  <c r="AA70" i="5"/>
  <c r="BS71" i="5"/>
  <c r="BO71" i="5"/>
  <c r="W71" i="5"/>
  <c r="AB71" i="5"/>
  <c r="BR71" i="5"/>
  <c r="AZ72" i="5"/>
  <c r="AM72" i="5" s="1"/>
  <c r="AV72" i="5"/>
  <c r="T72" i="5"/>
  <c r="CB72" i="5"/>
  <c r="BX72" i="5"/>
  <c r="X72" i="5"/>
  <c r="Y72" i="5"/>
  <c r="BY72" i="5"/>
  <c r="BA74" i="5"/>
  <c r="U74" i="5"/>
  <c r="Z74" i="5"/>
  <c r="BF74" i="5"/>
  <c r="AZ75" i="5"/>
  <c r="AV75" i="5"/>
  <c r="T75" i="5"/>
  <c r="CB75" i="5"/>
  <c r="BX75" i="5"/>
  <c r="X75" i="5"/>
  <c r="Y75" i="5"/>
  <c r="AT75" i="5"/>
  <c r="AY75" i="5"/>
  <c r="BZ75" i="5"/>
  <c r="CE75" i="5"/>
  <c r="BH79" i="5"/>
  <c r="V79" i="5"/>
  <c r="AA79" i="5"/>
  <c r="BM79" i="5"/>
  <c r="BS80" i="5"/>
  <c r="BO80" i="5"/>
  <c r="W80" i="5"/>
  <c r="BU80" i="5"/>
  <c r="BQ80" i="5"/>
  <c r="AK80" i="5"/>
  <c r="BP80" i="5"/>
  <c r="BH81" i="5"/>
  <c r="BJ81" i="5"/>
  <c r="BL81" i="5" s="1"/>
  <c r="AJ81" i="5" s="1"/>
  <c r="V81" i="5"/>
  <c r="BU83" i="5"/>
  <c r="BQ83" i="5"/>
  <c r="AK83" i="5"/>
  <c r="BS83" i="5"/>
  <c r="BO83" i="5"/>
  <c r="W83" i="5"/>
  <c r="BL84" i="5"/>
  <c r="BH84" i="5"/>
  <c r="AJ84" i="5"/>
  <c r="BN84" i="5"/>
  <c r="BJ84" i="5"/>
  <c r="V84" i="5"/>
  <c r="BI84" i="5"/>
  <c r="AF84" i="5"/>
  <c r="CD84" i="5"/>
  <c r="AD84" i="5"/>
  <c r="BA89" i="5"/>
  <c r="U89" i="5"/>
  <c r="BC89" i="5"/>
  <c r="BE89" i="5" s="1"/>
  <c r="AI89" i="5" s="1"/>
  <c r="Z89" i="5"/>
  <c r="BB89" i="5"/>
  <c r="BS92" i="5"/>
  <c r="BO92" i="5"/>
  <c r="W92" i="5"/>
  <c r="BU92" i="5"/>
  <c r="BQ92" i="5"/>
  <c r="AK92" i="5"/>
  <c r="BP92" i="5"/>
  <c r="AX93" i="5"/>
  <c r="AT93" i="5"/>
  <c r="AH93" i="5"/>
  <c r="AZ93" i="5"/>
  <c r="AV93" i="5"/>
  <c r="T93" i="5"/>
  <c r="BZ93" i="5"/>
  <c r="BV93" i="5"/>
  <c r="AL93" i="5"/>
  <c r="CB93" i="5"/>
  <c r="BX93" i="5"/>
  <c r="X93" i="5"/>
  <c r="AW93" i="5"/>
  <c r="BY93" i="5"/>
  <c r="BS98" i="5"/>
  <c r="BO98" i="5"/>
  <c r="W98" i="5"/>
  <c r="BU98" i="5"/>
  <c r="BQ98" i="5"/>
  <c r="AK98" i="5"/>
  <c r="BP98" i="5"/>
  <c r="BL99" i="5"/>
  <c r="BH99" i="5"/>
  <c r="AJ99" i="5"/>
  <c r="BN99" i="5"/>
  <c r="BJ99" i="5"/>
  <c r="V99" i="5"/>
  <c r="BU101" i="5"/>
  <c r="BQ101" i="5"/>
  <c r="AK101" i="5"/>
  <c r="BS101" i="5"/>
  <c r="BO101" i="5"/>
  <c r="W101" i="5"/>
  <c r="BL102" i="5"/>
  <c r="BH102" i="5"/>
  <c r="AJ102" i="5"/>
  <c r="BN102" i="5"/>
  <c r="BJ102" i="5"/>
  <c r="V102" i="5"/>
  <c r="BI102" i="5"/>
  <c r="CC102" i="5"/>
  <c r="AG102" i="5" s="1"/>
  <c r="BE107" i="5"/>
  <c r="BA107" i="5"/>
  <c r="U107" i="5"/>
  <c r="BG107" i="5"/>
  <c r="BC107" i="5"/>
  <c r="AI107" i="5"/>
  <c r="Z107" i="5"/>
  <c r="AN107" i="5"/>
  <c r="BB107" i="5"/>
  <c r="BR107" i="5"/>
  <c r="BS110" i="5"/>
  <c r="BO110" i="5"/>
  <c r="W110" i="5"/>
  <c r="BU110" i="5"/>
  <c r="BQ110" i="5"/>
  <c r="AK110" i="5"/>
  <c r="BB110" i="5"/>
  <c r="BP110" i="5"/>
  <c r="AX111" i="5"/>
  <c r="AT111" i="5"/>
  <c r="AH111" i="5"/>
  <c r="AZ111" i="5"/>
  <c r="AV111" i="5"/>
  <c r="T111" i="5"/>
  <c r="BZ111" i="5"/>
  <c r="BV111" i="5"/>
  <c r="AL111" i="5"/>
  <c r="CB111" i="5"/>
  <c r="BX111" i="5"/>
  <c r="X111" i="5"/>
  <c r="AO111" i="5"/>
  <c r="AW111" i="5"/>
  <c r="BI111" i="5"/>
  <c r="BY111" i="5"/>
  <c r="BS116" i="5"/>
  <c r="BO116" i="5"/>
  <c r="W116" i="5"/>
  <c r="BU116" i="5"/>
  <c r="BQ116" i="5"/>
  <c r="AK116" i="5"/>
  <c r="BP116" i="5"/>
  <c r="BL117" i="5"/>
  <c r="BH117" i="5"/>
  <c r="AJ117" i="5"/>
  <c r="BN117" i="5"/>
  <c r="BJ117" i="5"/>
  <c r="V117" i="5"/>
  <c r="BU119" i="5"/>
  <c r="BQ119" i="5"/>
  <c r="AK119" i="5"/>
  <c r="BS119" i="5"/>
  <c r="BO119" i="5"/>
  <c r="W119" i="5"/>
  <c r="BL120" i="5"/>
  <c r="BH120" i="5"/>
  <c r="AJ120" i="5"/>
  <c r="BN120" i="5"/>
  <c r="BJ120" i="5"/>
  <c r="V120" i="5"/>
  <c r="BI120" i="5"/>
  <c r="CC120" i="5"/>
  <c r="AK122" i="5"/>
  <c r="BE125" i="5"/>
  <c r="BA125" i="5"/>
  <c r="U125" i="5"/>
  <c r="BG125" i="5"/>
  <c r="BC125" i="5"/>
  <c r="AI125" i="5"/>
  <c r="Z125" i="5"/>
  <c r="AN125" i="5"/>
  <c r="BB125" i="5"/>
  <c r="BR125" i="5"/>
  <c r="BS128" i="5"/>
  <c r="BO128" i="5"/>
  <c r="W128" i="5"/>
  <c r="BU128" i="5"/>
  <c r="BQ128" i="5"/>
  <c r="AK128" i="5"/>
  <c r="BB128" i="5"/>
  <c r="BP128" i="5"/>
  <c r="AG133" i="5"/>
  <c r="BG134" i="5"/>
  <c r="BC134" i="5"/>
  <c r="AI134" i="5"/>
  <c r="BF134" i="5"/>
  <c r="BB134" i="5"/>
  <c r="Z134" i="5"/>
  <c r="BE134" i="5"/>
  <c r="BA134" i="5"/>
  <c r="U134" i="5"/>
  <c r="BI138" i="5"/>
  <c r="CD142" i="5"/>
  <c r="AG155" i="5"/>
  <c r="AF155" i="5"/>
  <c r="AG161" i="5"/>
  <c r="AF161" i="5"/>
  <c r="AG227" i="5"/>
  <c r="AF227" i="5"/>
  <c r="AG233" i="5"/>
  <c r="AF233" i="5"/>
  <c r="CD277" i="5"/>
  <c r="AD277" i="5"/>
  <c r="AE277" i="5"/>
  <c r="AN189" i="2"/>
  <c r="AO191" i="2"/>
  <c r="BI191" i="2"/>
  <c r="AN192" i="2"/>
  <c r="AN196" i="2"/>
  <c r="AO197" i="2"/>
  <c r="BI197" i="2"/>
  <c r="AP198" i="2"/>
  <c r="AM200" i="2"/>
  <c r="AQ200" i="2"/>
  <c r="AU200" i="2"/>
  <c r="AY200" i="2"/>
  <c r="BW200" i="2"/>
  <c r="AP201" i="2"/>
  <c r="AP205" i="2"/>
  <c r="AM206" i="2"/>
  <c r="AQ206" i="2"/>
  <c r="AU206" i="2"/>
  <c r="AY206" i="2"/>
  <c r="BW206" i="2"/>
  <c r="AN207" i="2"/>
  <c r="AO209" i="2"/>
  <c r="BI209" i="2"/>
  <c r="AN210" i="2"/>
  <c r="AN214" i="2"/>
  <c r="AO215" i="2"/>
  <c r="BI215" i="2"/>
  <c r="AP216" i="2"/>
  <c r="AM218" i="2"/>
  <c r="AQ218" i="2"/>
  <c r="AU218" i="2"/>
  <c r="AY218" i="2"/>
  <c r="BW218" i="2"/>
  <c r="AP219" i="2"/>
  <c r="AP223" i="2"/>
  <c r="AM224" i="2"/>
  <c r="AQ224" i="2"/>
  <c r="AU224" i="2"/>
  <c r="AY224" i="2"/>
  <c r="BW224" i="2"/>
  <c r="AN225" i="2"/>
  <c r="AO227" i="2"/>
  <c r="BI227" i="2"/>
  <c r="AN228" i="2"/>
  <c r="AN232" i="2"/>
  <c r="AS232" i="2" s="1"/>
  <c r="AO233" i="2"/>
  <c r="BI233" i="2"/>
  <c r="AP234" i="2"/>
  <c r="AM236" i="2"/>
  <c r="AQ236" i="2"/>
  <c r="AU236" i="2"/>
  <c r="AY236" i="2"/>
  <c r="BW236" i="2"/>
  <c r="AP237" i="2"/>
  <c r="AL241" i="2"/>
  <c r="AP241" i="2"/>
  <c r="AT241" i="2"/>
  <c r="AX241" i="2"/>
  <c r="AH241" i="2" s="1"/>
  <c r="AR241" i="2" s="1"/>
  <c r="BV241" i="2"/>
  <c r="BZ241" i="2"/>
  <c r="AQ242" i="2"/>
  <c r="AU242" i="2"/>
  <c r="AY242" i="2"/>
  <c r="BC242" i="2"/>
  <c r="BE242" i="2" s="1"/>
  <c r="AI242" i="2" s="1"/>
  <c r="BG242" i="2"/>
  <c r="BW242" i="2"/>
  <c r="AN243" i="2"/>
  <c r="BH243" i="2"/>
  <c r="BL243" i="2"/>
  <c r="AJ243" i="2" s="1"/>
  <c r="AK245" i="2"/>
  <c r="BI245" i="2"/>
  <c r="BQ245" i="2"/>
  <c r="BU245" i="2"/>
  <c r="AN246" i="2"/>
  <c r="BH246" i="2"/>
  <c r="BL246" i="2"/>
  <c r="AJ246" i="2" s="1"/>
  <c r="AJ250" i="2"/>
  <c r="AN250" i="2"/>
  <c r="BH250" i="2"/>
  <c r="BL250" i="2"/>
  <c r="AK251" i="2"/>
  <c r="AO251" i="2"/>
  <c r="BI251" i="2"/>
  <c r="BQ251" i="2"/>
  <c r="BU251" i="2"/>
  <c r="AD252" i="2"/>
  <c r="AH252" i="2"/>
  <c r="AL252" i="2"/>
  <c r="AP252" i="2"/>
  <c r="AT252" i="2"/>
  <c r="AX252" i="2"/>
  <c r="BV252" i="2"/>
  <c r="BZ252" i="2"/>
  <c r="CD252" i="2"/>
  <c r="W254" i="2"/>
  <c r="AI254" i="2"/>
  <c r="AM254" i="2"/>
  <c r="AQ254" i="2"/>
  <c r="AU254" i="2"/>
  <c r="AY254" i="2"/>
  <c r="BC254" i="2"/>
  <c r="BG254" i="2"/>
  <c r="BO254" i="2"/>
  <c r="BS254" i="2"/>
  <c r="BW254" i="2"/>
  <c r="V255" i="2"/>
  <c r="AD255" i="2"/>
  <c r="AH255" i="2"/>
  <c r="AL255" i="2"/>
  <c r="AP255" i="2"/>
  <c r="AT255" i="2"/>
  <c r="AX255" i="2"/>
  <c r="BJ255" i="2"/>
  <c r="BN255" i="2"/>
  <c r="BV255" i="2"/>
  <c r="BZ255" i="2"/>
  <c r="CD255" i="2"/>
  <c r="CC257" i="2"/>
  <c r="CD257" i="2" s="1"/>
  <c r="V259" i="2"/>
  <c r="AD259" i="2"/>
  <c r="AH259" i="2"/>
  <c r="AL259" i="2"/>
  <c r="AP259" i="2"/>
  <c r="AT259" i="2"/>
  <c r="AX259" i="2"/>
  <c r="BJ259" i="2"/>
  <c r="BN259" i="2"/>
  <c r="BV259" i="2"/>
  <c r="BZ259" i="2"/>
  <c r="CD259" i="2"/>
  <c r="W260" i="2"/>
  <c r="AI260" i="2"/>
  <c r="AM260" i="2"/>
  <c r="AQ260" i="2"/>
  <c r="AU260" i="2"/>
  <c r="AY260" i="2"/>
  <c r="BC260" i="2"/>
  <c r="BG260" i="2"/>
  <c r="BO260" i="2"/>
  <c r="BS260" i="2"/>
  <c r="BW260" i="2"/>
  <c r="T261" i="2"/>
  <c r="X261" i="2"/>
  <c r="AJ261" i="2"/>
  <c r="AN261" i="2"/>
  <c r="AV261" i="2"/>
  <c r="AZ261" i="2"/>
  <c r="BH261" i="2"/>
  <c r="BL261" i="2"/>
  <c r="BX261" i="2"/>
  <c r="CB261" i="2"/>
  <c r="U263" i="2"/>
  <c r="AK263" i="2"/>
  <c r="AO263" i="2"/>
  <c r="BA263" i="2"/>
  <c r="BE263" i="2"/>
  <c r="BI263" i="2"/>
  <c r="BQ263" i="2"/>
  <c r="BU263" i="2"/>
  <c r="T264" i="2"/>
  <c r="X264" i="2"/>
  <c r="AJ264" i="2"/>
  <c r="AN264" i="2"/>
  <c r="AV264" i="2"/>
  <c r="AZ264" i="2"/>
  <c r="BH264" i="2"/>
  <c r="BL264" i="2"/>
  <c r="BX264" i="2"/>
  <c r="CB264" i="2"/>
  <c r="AE266" i="2"/>
  <c r="CE266" i="2"/>
  <c r="T268" i="2"/>
  <c r="X268" i="2"/>
  <c r="AJ268" i="2"/>
  <c r="AN268" i="2"/>
  <c r="AV268" i="2"/>
  <c r="AZ268" i="2"/>
  <c r="BH268" i="2"/>
  <c r="BL268" i="2"/>
  <c r="BX268" i="2"/>
  <c r="CB268" i="2"/>
  <c r="U269" i="2"/>
  <c r="AK269" i="2"/>
  <c r="AO269" i="2"/>
  <c r="BA269" i="2"/>
  <c r="BE269" i="2"/>
  <c r="BI269" i="2"/>
  <c r="BQ269" i="2"/>
  <c r="BU269" i="2"/>
  <c r="V270" i="2"/>
  <c r="AD270" i="2"/>
  <c r="AH270" i="2"/>
  <c r="AL270" i="2"/>
  <c r="AP270" i="2"/>
  <c r="AT270" i="2"/>
  <c r="AX270" i="2"/>
  <c r="BJ270" i="2"/>
  <c r="BN270" i="2"/>
  <c r="BV270" i="2"/>
  <c r="BZ270" i="2"/>
  <c r="CD270" i="2"/>
  <c r="W272" i="2"/>
  <c r="AI272" i="2"/>
  <c r="AM272" i="2"/>
  <c r="AQ272" i="2"/>
  <c r="AU272" i="2"/>
  <c r="AY272" i="2"/>
  <c r="BC272" i="2"/>
  <c r="BG272" i="2"/>
  <c r="BO272" i="2"/>
  <c r="BS272" i="2"/>
  <c r="BW272" i="2"/>
  <c r="V273" i="2"/>
  <c r="AD273" i="2"/>
  <c r="AH273" i="2"/>
  <c r="AL273" i="2"/>
  <c r="AP273" i="2"/>
  <c r="AT273" i="2"/>
  <c r="AX273" i="2"/>
  <c r="BJ273" i="2"/>
  <c r="BN273" i="2"/>
  <c r="BV273" i="2"/>
  <c r="BZ273" i="2"/>
  <c r="CD273" i="2"/>
  <c r="CC275" i="2"/>
  <c r="CD275" i="2" s="1"/>
  <c r="V277" i="2"/>
  <c r="AD277" i="2"/>
  <c r="AH277" i="2"/>
  <c r="AL277" i="2"/>
  <c r="AP277" i="2"/>
  <c r="AT277" i="2"/>
  <c r="AX277" i="2"/>
  <c r="BJ277" i="2"/>
  <c r="BN277" i="2"/>
  <c r="BV277" i="2"/>
  <c r="BZ277" i="2"/>
  <c r="CD277" i="2"/>
  <c r="W278" i="2"/>
  <c r="AI278" i="2"/>
  <c r="AR278" i="2" s="1"/>
  <c r="AM278" i="2"/>
  <c r="AQ278" i="2"/>
  <c r="AU278" i="2"/>
  <c r="AY278" i="2"/>
  <c r="BC278" i="2"/>
  <c r="BG278" i="2"/>
  <c r="BO278" i="2"/>
  <c r="BS278" i="2"/>
  <c r="BW278" i="2"/>
  <c r="T279" i="2"/>
  <c r="X279" i="2"/>
  <c r="AJ279" i="2"/>
  <c r="AN279" i="2"/>
  <c r="AV279" i="2"/>
  <c r="AZ279" i="2"/>
  <c r="BH279" i="2"/>
  <c r="BL279" i="2"/>
  <c r="BX279" i="2"/>
  <c r="CB279" i="2"/>
  <c r="U281" i="2"/>
  <c r="AK281" i="2"/>
  <c r="AO281" i="2"/>
  <c r="BA281" i="2"/>
  <c r="BE281" i="2"/>
  <c r="BI281" i="2"/>
  <c r="BQ281" i="2"/>
  <c r="BU281" i="2"/>
  <c r="T282" i="2"/>
  <c r="X282" i="2"/>
  <c r="AJ282" i="2"/>
  <c r="AN282" i="2"/>
  <c r="AV282" i="2"/>
  <c r="AZ282" i="2"/>
  <c r="BH282" i="2"/>
  <c r="BL282" i="2"/>
  <c r="BX282" i="2"/>
  <c r="CB282" i="2"/>
  <c r="AE284" i="2"/>
  <c r="CE284" i="2"/>
  <c r="T286" i="2"/>
  <c r="X286" i="2"/>
  <c r="AJ286" i="2"/>
  <c r="AN286" i="2"/>
  <c r="AV286" i="2"/>
  <c r="AZ286" i="2"/>
  <c r="BH286" i="2"/>
  <c r="BL286" i="2"/>
  <c r="BX286" i="2"/>
  <c r="CB286" i="2"/>
  <c r="U287" i="2"/>
  <c r="AK287" i="2"/>
  <c r="AO287" i="2"/>
  <c r="BA287" i="2"/>
  <c r="BE287" i="2"/>
  <c r="BI287" i="2"/>
  <c r="BQ287" i="2"/>
  <c r="BU287" i="2"/>
  <c r="V288" i="2"/>
  <c r="AD288" i="2"/>
  <c r="AH288" i="2"/>
  <c r="AL288" i="2"/>
  <c r="AP288" i="2"/>
  <c r="AT288" i="2"/>
  <c r="AX288" i="2"/>
  <c r="BJ288" i="2"/>
  <c r="BN288" i="2"/>
  <c r="BV288" i="2"/>
  <c r="BZ288" i="2"/>
  <c r="CD288" i="2"/>
  <c r="W290" i="2"/>
  <c r="AI290" i="2"/>
  <c r="AM290" i="2"/>
  <c r="AQ290" i="2"/>
  <c r="AU290" i="2"/>
  <c r="AY290" i="2"/>
  <c r="BC290" i="2"/>
  <c r="BG290" i="2"/>
  <c r="BO290" i="2"/>
  <c r="BS290" i="2"/>
  <c r="BW290" i="2"/>
  <c r="V291" i="2"/>
  <c r="AD291" i="2"/>
  <c r="AH291" i="2"/>
  <c r="AL291" i="2"/>
  <c r="AP291" i="2"/>
  <c r="AT291" i="2"/>
  <c r="AX291" i="2"/>
  <c r="BJ291" i="2"/>
  <c r="BN291" i="2"/>
  <c r="BV291" i="2"/>
  <c r="BZ291" i="2"/>
  <c r="CD291" i="2"/>
  <c r="U7" i="5"/>
  <c r="AK7" i="5"/>
  <c r="BA7" i="5"/>
  <c r="BI7" i="5"/>
  <c r="BQ7" i="5"/>
  <c r="BU7" i="5"/>
  <c r="V8" i="5"/>
  <c r="AL8" i="5"/>
  <c r="AP8" i="5"/>
  <c r="AT8" i="5"/>
  <c r="AX8" i="5" s="1"/>
  <c r="AH8" i="5" s="1"/>
  <c r="BJ8" i="5"/>
  <c r="BL8" i="5" s="1"/>
  <c r="AJ8" i="5" s="1"/>
  <c r="BN8" i="5"/>
  <c r="AO8" i="5" s="1"/>
  <c r="BV8" i="5"/>
  <c r="BZ8" i="5"/>
  <c r="W9" i="5"/>
  <c r="CC9" i="5" s="1"/>
  <c r="AQ9" i="5"/>
  <c r="AU9" i="5"/>
  <c r="AY9" i="5"/>
  <c r="BC9" i="5"/>
  <c r="BE9" i="5" s="1"/>
  <c r="AI9" i="5" s="1"/>
  <c r="BG9" i="5"/>
  <c r="BO9" i="5"/>
  <c r="BS9" i="5"/>
  <c r="BW9" i="5"/>
  <c r="T11" i="5"/>
  <c r="CC11" i="5" s="1"/>
  <c r="X11" i="5"/>
  <c r="AN11" i="5"/>
  <c r="AV11" i="5"/>
  <c r="BH11" i="5"/>
  <c r="BL11" i="5"/>
  <c r="AJ11" i="5" s="1"/>
  <c r="BX11" i="5"/>
  <c r="CB11" i="5"/>
  <c r="W12" i="5"/>
  <c r="AQ12" i="5"/>
  <c r="AU12" i="5"/>
  <c r="AY12" i="5"/>
  <c r="BC12" i="5"/>
  <c r="BE12" i="5" s="1"/>
  <c r="AI12" i="5" s="1"/>
  <c r="BG12" i="5"/>
  <c r="BO12" i="5"/>
  <c r="BS12" i="5"/>
  <c r="BW12" i="5"/>
  <c r="T16" i="5"/>
  <c r="X16" i="5"/>
  <c r="AN16" i="5"/>
  <c r="AV16" i="5"/>
  <c r="AX16" i="5" s="1"/>
  <c r="AH16" i="5" s="1"/>
  <c r="BH16" i="5"/>
  <c r="BL16" i="5"/>
  <c r="AJ16" i="5" s="1"/>
  <c r="BX16" i="5"/>
  <c r="CB16" i="5"/>
  <c r="U17" i="5"/>
  <c r="AK17" i="5"/>
  <c r="BA17" i="5"/>
  <c r="BI17" i="5"/>
  <c r="BQ17" i="5"/>
  <c r="BU17" i="5"/>
  <c r="V18" i="5"/>
  <c r="AL18" i="5"/>
  <c r="AP18" i="5"/>
  <c r="AT18" i="5"/>
  <c r="AX18" i="5" s="1"/>
  <c r="AH18" i="5" s="1"/>
  <c r="BJ18" i="5"/>
  <c r="BL18" i="5" s="1"/>
  <c r="AJ18" i="5" s="1"/>
  <c r="BN18" i="5"/>
  <c r="AO18" i="5" s="1"/>
  <c r="BV18" i="5"/>
  <c r="BZ18" i="5"/>
  <c r="W20" i="5"/>
  <c r="AQ20" i="5"/>
  <c r="AU20" i="5"/>
  <c r="AY20" i="5"/>
  <c r="BC20" i="5"/>
  <c r="BE20" i="5" s="1"/>
  <c r="AI20" i="5" s="1"/>
  <c r="BG20" i="5"/>
  <c r="BO20" i="5"/>
  <c r="BS20" i="5"/>
  <c r="BW20" i="5"/>
  <c r="V21" i="5"/>
  <c r="AD21" i="5"/>
  <c r="AH21" i="5"/>
  <c r="AL21" i="5"/>
  <c r="AP21" i="5"/>
  <c r="AT21" i="5"/>
  <c r="AX21" i="5"/>
  <c r="BJ21" i="5"/>
  <c r="BN21" i="5"/>
  <c r="BV21" i="5"/>
  <c r="BZ21" i="5"/>
  <c r="V25" i="5"/>
  <c r="AL25" i="5"/>
  <c r="AP25" i="5"/>
  <c r="AT25" i="5"/>
  <c r="AX25" i="5" s="1"/>
  <c r="AH25" i="5" s="1"/>
  <c r="BJ25" i="5"/>
  <c r="BL25" i="5" s="1"/>
  <c r="AJ25" i="5" s="1"/>
  <c r="BN25" i="5"/>
  <c r="AO25" i="5" s="1"/>
  <c r="BV25" i="5"/>
  <c r="BZ25" i="5"/>
  <c r="W26" i="5"/>
  <c r="AQ26" i="5"/>
  <c r="AU26" i="5"/>
  <c r="AY26" i="5"/>
  <c r="BC26" i="5"/>
  <c r="BE26" i="5" s="1"/>
  <c r="AI26" i="5" s="1"/>
  <c r="BG26" i="5"/>
  <c r="AN26" i="5" s="1"/>
  <c r="BO26" i="5"/>
  <c r="BS26" i="5"/>
  <c r="BW26" i="5"/>
  <c r="T27" i="5"/>
  <c r="X27" i="5"/>
  <c r="AV27" i="5"/>
  <c r="BH27" i="5"/>
  <c r="BL27" i="5"/>
  <c r="AJ27" i="5" s="1"/>
  <c r="BX27" i="5"/>
  <c r="CB27" i="5"/>
  <c r="U29" i="5"/>
  <c r="AK29" i="5"/>
  <c r="AO29" i="5"/>
  <c r="BA29" i="5"/>
  <c r="BE29" i="5"/>
  <c r="BI29" i="5"/>
  <c r="BQ29" i="5"/>
  <c r="BU29" i="5"/>
  <c r="T30" i="5"/>
  <c r="X30" i="5"/>
  <c r="AJ30" i="5"/>
  <c r="AN30" i="5"/>
  <c r="AV30" i="5"/>
  <c r="AZ30" i="5"/>
  <c r="BH30" i="5"/>
  <c r="BL30" i="5"/>
  <c r="BX30" i="5"/>
  <c r="CB30" i="5"/>
  <c r="U34" i="5"/>
  <c r="CC34" i="5" s="1"/>
  <c r="CD34" i="5" s="1"/>
  <c r="AK34" i="5"/>
  <c r="BA34" i="5"/>
  <c r="BE34" i="5"/>
  <c r="AI34" i="5" s="1"/>
  <c r="BI34" i="5"/>
  <c r="BQ34" i="5"/>
  <c r="BU34" i="5"/>
  <c r="V35" i="5"/>
  <c r="AL35" i="5"/>
  <c r="AP35" i="5"/>
  <c r="AT35" i="5"/>
  <c r="AX35" i="5" s="1"/>
  <c r="AH35" i="5" s="1"/>
  <c r="BJ35" i="5"/>
  <c r="BL35" i="5" s="1"/>
  <c r="AJ35" i="5" s="1"/>
  <c r="BN35" i="5"/>
  <c r="AO35" i="5" s="1"/>
  <c r="BV35" i="5"/>
  <c r="BZ35" i="5"/>
  <c r="W36" i="5"/>
  <c r="AQ36" i="5"/>
  <c r="AU36" i="5"/>
  <c r="AY36" i="5"/>
  <c r="BC36" i="5"/>
  <c r="BG36" i="5"/>
  <c r="BO36" i="5"/>
  <c r="BS36" i="5"/>
  <c r="BW36" i="5"/>
  <c r="T38" i="5"/>
  <c r="X38" i="5"/>
  <c r="AJ38" i="5"/>
  <c r="AN38" i="5"/>
  <c r="AV38" i="5"/>
  <c r="AZ38" i="5"/>
  <c r="BH38" i="5"/>
  <c r="BL38" i="5"/>
  <c r="BX38" i="5"/>
  <c r="CB38" i="5"/>
  <c r="W39" i="5"/>
  <c r="AI39" i="5"/>
  <c r="AM39" i="5"/>
  <c r="AQ39" i="5"/>
  <c r="AU39" i="5"/>
  <c r="AY39" i="5"/>
  <c r="BC39" i="5"/>
  <c r="BG39" i="5"/>
  <c r="BO39" i="5"/>
  <c r="BS39" i="5"/>
  <c r="BW39" i="5"/>
  <c r="AW43" i="5"/>
  <c r="AZ43" i="5" s="1"/>
  <c r="AM43" i="5" s="1"/>
  <c r="BH43" i="5"/>
  <c r="BM43" i="5"/>
  <c r="BT44" i="5"/>
  <c r="AT45" i="5"/>
  <c r="AX45" i="5" s="1"/>
  <c r="AH45" i="5" s="1"/>
  <c r="AY45" i="5"/>
  <c r="BZ45" i="5"/>
  <c r="BB47" i="5"/>
  <c r="BG47" i="5"/>
  <c r="AN47" i="5" s="1"/>
  <c r="AU48" i="5"/>
  <c r="BV48" i="5"/>
  <c r="CA48" i="5"/>
  <c r="U50" i="5"/>
  <c r="W50" i="5" s="1"/>
  <c r="BB52" i="5"/>
  <c r="BG52" i="5"/>
  <c r="AN52" i="5" s="1"/>
  <c r="AW53" i="5"/>
  <c r="AZ53" i="5" s="1"/>
  <c r="AM53" i="5" s="1"/>
  <c r="BH53" i="5"/>
  <c r="BM53" i="5"/>
  <c r="BT54" i="5"/>
  <c r="AU56" i="5"/>
  <c r="BV56" i="5"/>
  <c r="CA56" i="5"/>
  <c r="BT57" i="5"/>
  <c r="BH61" i="5"/>
  <c r="BL61" i="5" s="1"/>
  <c r="AJ61" i="5" s="1"/>
  <c r="V61" i="5"/>
  <c r="AA61" i="5"/>
  <c r="BM61" i="5"/>
  <c r="BU62" i="5"/>
  <c r="BQ62" i="5"/>
  <c r="AK62" i="5"/>
  <c r="W62" i="5"/>
  <c r="AB62" i="5"/>
  <c r="BS62" i="5"/>
  <c r="AX63" i="5"/>
  <c r="AH63" i="5" s="1"/>
  <c r="AT63" i="5"/>
  <c r="BZ63" i="5"/>
  <c r="BV63" i="5"/>
  <c r="AL63" i="5"/>
  <c r="X63" i="5"/>
  <c r="AC63" i="5"/>
  <c r="AN63" i="5"/>
  <c r="AY63" i="5"/>
  <c r="BY63" i="5"/>
  <c r="BG65" i="5"/>
  <c r="BC65" i="5"/>
  <c r="AI65" i="5"/>
  <c r="AJ65" i="5"/>
  <c r="AO65" i="5"/>
  <c r="BE65" i="5"/>
  <c r="BF66" i="5"/>
  <c r="BB66" i="5"/>
  <c r="Z66" i="5"/>
  <c r="T66" i="5"/>
  <c r="Y66" i="5"/>
  <c r="AJ66" i="5"/>
  <c r="AO66" i="5"/>
  <c r="AU66" i="5"/>
  <c r="AZ66" i="5"/>
  <c r="BE66" i="5"/>
  <c r="CA66" i="5"/>
  <c r="AW70" i="5"/>
  <c r="AZ70" i="5" s="1"/>
  <c r="AM70" i="5" s="1"/>
  <c r="BH70" i="5"/>
  <c r="BM70" i="5"/>
  <c r="BT71" i="5"/>
  <c r="AT72" i="5"/>
  <c r="AX72" i="5" s="1"/>
  <c r="AH72" i="5" s="1"/>
  <c r="AY72" i="5"/>
  <c r="BZ72" i="5"/>
  <c r="BB74" i="5"/>
  <c r="BG74" i="5"/>
  <c r="AN74" i="5" s="1"/>
  <c r="AU75" i="5"/>
  <c r="BV75" i="5"/>
  <c r="CA75" i="5"/>
  <c r="BT79" i="5"/>
  <c r="BP79" i="5"/>
  <c r="AB79" i="5"/>
  <c r="W79" i="5"/>
  <c r="AC79" i="5"/>
  <c r="BI79" i="5"/>
  <c r="BN79" i="5"/>
  <c r="AO79" i="5" s="1"/>
  <c r="BS79" i="5"/>
  <c r="AY80" i="5"/>
  <c r="AU80" i="5"/>
  <c r="AW80" i="5"/>
  <c r="AZ80" i="5" s="1"/>
  <c r="AM80" i="5" s="1"/>
  <c r="Y80" i="5"/>
  <c r="CA80" i="5"/>
  <c r="BW80" i="5"/>
  <c r="AQ80" i="5"/>
  <c r="BY80" i="5"/>
  <c r="AC80" i="5"/>
  <c r="Z80" i="5"/>
  <c r="AV80" i="5"/>
  <c r="AX80" i="5" s="1"/>
  <c r="AH80" i="5" s="1"/>
  <c r="BR80" i="5"/>
  <c r="BZ80" i="5"/>
  <c r="Y81" i="5"/>
  <c r="BI81" i="5"/>
  <c r="BP83" i="5"/>
  <c r="Y84" i="5"/>
  <c r="AE84" i="5"/>
  <c r="AM84" i="5"/>
  <c r="AU84" i="5"/>
  <c r="BK84" i="5"/>
  <c r="AV88" i="5"/>
  <c r="T88" i="5"/>
  <c r="AX88" i="5"/>
  <c r="AT88" i="5"/>
  <c r="AH88" i="5"/>
  <c r="CB88" i="5"/>
  <c r="BX88" i="5"/>
  <c r="X88" i="5"/>
  <c r="BZ88" i="5"/>
  <c r="BV88" i="5"/>
  <c r="AL88" i="5"/>
  <c r="AW88" i="5"/>
  <c r="AZ88" i="5" s="1"/>
  <c r="AM88" i="5" s="1"/>
  <c r="BY88" i="5"/>
  <c r="AB89" i="5"/>
  <c r="BD89" i="5"/>
  <c r="BG89" i="5" s="1"/>
  <c r="AN89" i="5" s="1"/>
  <c r="BN90" i="5"/>
  <c r="AO90" i="5" s="1"/>
  <c r="BJ90" i="5"/>
  <c r="BL90" i="5" s="1"/>
  <c r="AJ90" i="5" s="1"/>
  <c r="V90" i="5"/>
  <c r="BH90" i="5"/>
  <c r="BK90" i="5"/>
  <c r="Z92" i="5"/>
  <c r="AN92" i="5"/>
  <c r="BR92" i="5"/>
  <c r="AA93" i="5"/>
  <c r="AQ93" i="5"/>
  <c r="AY93" i="5"/>
  <c r="CA93" i="5"/>
  <c r="BN97" i="5"/>
  <c r="BJ97" i="5"/>
  <c r="V97" i="5"/>
  <c r="BL97" i="5"/>
  <c r="BH97" i="5"/>
  <c r="AJ97" i="5"/>
  <c r="AC97" i="5"/>
  <c r="BM97" i="5"/>
  <c r="CC97" i="5"/>
  <c r="Z98" i="5"/>
  <c r="AN98" i="5"/>
  <c r="BR98" i="5"/>
  <c r="Y99" i="5"/>
  <c r="AM99" i="5"/>
  <c r="BI99" i="5"/>
  <c r="BP101" i="5"/>
  <c r="Y102" i="5"/>
  <c r="AM102" i="5"/>
  <c r="AU102" i="5"/>
  <c r="BK102" i="5"/>
  <c r="AZ106" i="5"/>
  <c r="AV106" i="5"/>
  <c r="T106" i="5"/>
  <c r="CE104" i="5"/>
  <c r="AE104" i="5"/>
  <c r="AX106" i="5"/>
  <c r="AT106" i="5"/>
  <c r="AH106" i="5"/>
  <c r="CC104" i="5"/>
  <c r="CD104" i="5" s="1"/>
  <c r="CB106" i="5"/>
  <c r="BX106" i="5"/>
  <c r="X106" i="5"/>
  <c r="BZ106" i="5"/>
  <c r="BV106" i="5"/>
  <c r="AL106" i="5"/>
  <c r="AA106" i="5"/>
  <c r="AG106" i="5"/>
  <c r="AO106" i="5"/>
  <c r="AW106" i="5"/>
  <c r="BM106" i="5"/>
  <c r="BY106" i="5"/>
  <c r="AB107" i="5"/>
  <c r="AP107" i="5"/>
  <c r="BD107" i="5"/>
  <c r="BN108" i="5"/>
  <c r="BJ108" i="5"/>
  <c r="V108" i="5"/>
  <c r="BL108" i="5"/>
  <c r="BH108" i="5"/>
  <c r="AJ108" i="5"/>
  <c r="AC108" i="5"/>
  <c r="AY108" i="5"/>
  <c r="BK108" i="5"/>
  <c r="CA108" i="5"/>
  <c r="Z110" i="5"/>
  <c r="AN110" i="5"/>
  <c r="BR110" i="5"/>
  <c r="AA111" i="5"/>
  <c r="AQ111" i="5"/>
  <c r="AY111" i="5"/>
  <c r="CA111" i="5"/>
  <c r="BN115" i="5"/>
  <c r="BJ115" i="5"/>
  <c r="V115" i="5"/>
  <c r="BL115" i="5"/>
  <c r="BH115" i="5"/>
  <c r="AJ115" i="5"/>
  <c r="AC115" i="5"/>
  <c r="BM115" i="5"/>
  <c r="CC115" i="5"/>
  <c r="Z116" i="5"/>
  <c r="AN116" i="5"/>
  <c r="BR116" i="5"/>
  <c r="Y117" i="5"/>
  <c r="AM117" i="5"/>
  <c r="BI117" i="5"/>
  <c r="BP119" i="5"/>
  <c r="Y120" i="5"/>
  <c r="AM120" i="5"/>
  <c r="AU120" i="5"/>
  <c r="BK120" i="5"/>
  <c r="AZ124" i="5"/>
  <c r="AV124" i="5"/>
  <c r="T124" i="5"/>
  <c r="CE122" i="5"/>
  <c r="AE122" i="5"/>
  <c r="AX124" i="5"/>
  <c r="AT124" i="5"/>
  <c r="AH124" i="5"/>
  <c r="CC122" i="5"/>
  <c r="CD122" i="5" s="1"/>
  <c r="CB124" i="5"/>
  <c r="BX124" i="5"/>
  <c r="X124" i="5"/>
  <c r="BZ124" i="5"/>
  <c r="BV124" i="5"/>
  <c r="AL124" i="5"/>
  <c r="AA124" i="5"/>
  <c r="AG124" i="5"/>
  <c r="AO124" i="5"/>
  <c r="AW124" i="5"/>
  <c r="BM124" i="5"/>
  <c r="BY124" i="5"/>
  <c r="AB125" i="5"/>
  <c r="AP125" i="5"/>
  <c r="BD125" i="5"/>
  <c r="BN126" i="5"/>
  <c r="BJ126" i="5"/>
  <c r="V126" i="5"/>
  <c r="BL126" i="5"/>
  <c r="BH126" i="5"/>
  <c r="AJ126" i="5"/>
  <c r="AC126" i="5"/>
  <c r="AY126" i="5"/>
  <c r="BK126" i="5"/>
  <c r="CA126" i="5"/>
  <c r="Z128" i="5"/>
  <c r="AN128" i="5"/>
  <c r="BR128" i="5"/>
  <c r="AU129" i="5"/>
  <c r="AU133" i="5"/>
  <c r="AN134" i="5"/>
  <c r="BU137" i="5"/>
  <c r="BQ137" i="5"/>
  <c r="AK137" i="5"/>
  <c r="BT137" i="5"/>
  <c r="BP137" i="5"/>
  <c r="AB137" i="5"/>
  <c r="BS137" i="5"/>
  <c r="BO137" i="5"/>
  <c r="W137" i="5"/>
  <c r="AP137" i="5"/>
  <c r="BR137" i="5"/>
  <c r="AO138" i="5"/>
  <c r="CD138" i="5"/>
  <c r="BL142" i="5"/>
  <c r="BH142" i="5"/>
  <c r="AJ142" i="5"/>
  <c r="BK142" i="5"/>
  <c r="AA142" i="5"/>
  <c r="BN142" i="5"/>
  <c r="BJ142" i="5"/>
  <c r="V142" i="5"/>
  <c r="AG209" i="5"/>
  <c r="AF209" i="5"/>
  <c r="AG215" i="5"/>
  <c r="AF215" i="5"/>
  <c r="AM241" i="2"/>
  <c r="AQ241" i="2"/>
  <c r="AU241" i="2"/>
  <c r="AY241" i="2"/>
  <c r="BW241" i="2"/>
  <c r="AN242" i="2"/>
  <c r="AO243" i="2"/>
  <c r="BI243" i="2"/>
  <c r="AP245" i="2"/>
  <c r="BI246" i="2"/>
  <c r="AO250" i="2"/>
  <c r="BI250" i="2"/>
  <c r="AP251" i="2"/>
  <c r="AM252" i="2"/>
  <c r="AQ252" i="2"/>
  <c r="AU252" i="2"/>
  <c r="AY252" i="2"/>
  <c r="BW252" i="2"/>
  <c r="AB254" i="2"/>
  <c r="AN254" i="2"/>
  <c r="BP254" i="2"/>
  <c r="AA255" i="2"/>
  <c r="AM255" i="2"/>
  <c r="AQ255" i="2"/>
  <c r="AU255" i="2"/>
  <c r="AY255" i="2"/>
  <c r="BW255" i="2"/>
  <c r="AA259" i="2"/>
  <c r="AM259" i="2"/>
  <c r="AQ259" i="2"/>
  <c r="AU259" i="2"/>
  <c r="AY259" i="2"/>
  <c r="BW259" i="2"/>
  <c r="AB260" i="2"/>
  <c r="AN260" i="2"/>
  <c r="BP260" i="2"/>
  <c r="Y261" i="2"/>
  <c r="AC261" i="2"/>
  <c r="AO261" i="2"/>
  <c r="AW261" i="2"/>
  <c r="BI261" i="2"/>
  <c r="Z263" i="2"/>
  <c r="AP263" i="2"/>
  <c r="BB263" i="2"/>
  <c r="Y264" i="2"/>
  <c r="AC264" i="2"/>
  <c r="AO264" i="2"/>
  <c r="AW264" i="2"/>
  <c r="BI264" i="2"/>
  <c r="Y268" i="2"/>
  <c r="AC268" i="2"/>
  <c r="AO268" i="2"/>
  <c r="AW268" i="2"/>
  <c r="BI268" i="2"/>
  <c r="Z269" i="2"/>
  <c r="AP269" i="2"/>
  <c r="BB269" i="2"/>
  <c r="AA270" i="2"/>
  <c r="AM270" i="2"/>
  <c r="AQ270" i="2"/>
  <c r="AU270" i="2"/>
  <c r="AY270" i="2"/>
  <c r="BW270" i="2"/>
  <c r="AB272" i="2"/>
  <c r="AN272" i="2"/>
  <c r="BP272" i="2"/>
  <c r="AA273" i="2"/>
  <c r="AM273" i="2"/>
  <c r="AQ273" i="2"/>
  <c r="AU273" i="2"/>
  <c r="AY273" i="2"/>
  <c r="BW273" i="2"/>
  <c r="AA277" i="2"/>
  <c r="AM277" i="2"/>
  <c r="AQ277" i="2"/>
  <c r="AU277" i="2"/>
  <c r="AY277" i="2"/>
  <c r="BW277" i="2"/>
  <c r="AB278" i="2"/>
  <c r="AN278" i="2"/>
  <c r="BP278" i="2"/>
  <c r="Y279" i="2"/>
  <c r="AC279" i="2"/>
  <c r="AO279" i="2"/>
  <c r="AW279" i="2"/>
  <c r="BI279" i="2"/>
  <c r="Z281" i="2"/>
  <c r="AP281" i="2"/>
  <c r="BB281" i="2"/>
  <c r="Y282" i="2"/>
  <c r="AC282" i="2"/>
  <c r="AO282" i="2"/>
  <c r="AW282" i="2"/>
  <c r="BI282" i="2"/>
  <c r="Y286" i="2"/>
  <c r="AC286" i="2"/>
  <c r="AO286" i="2"/>
  <c r="AW286" i="2"/>
  <c r="BI286" i="2"/>
  <c r="Z287" i="2"/>
  <c r="AP287" i="2"/>
  <c r="BB287" i="2"/>
  <c r="AA288" i="2"/>
  <c r="AM288" i="2"/>
  <c r="AQ288" i="2"/>
  <c r="AU288" i="2"/>
  <c r="AY288" i="2"/>
  <c r="BW288" i="2"/>
  <c r="AB290" i="2"/>
  <c r="AN290" i="2"/>
  <c r="BP290" i="2"/>
  <c r="AA291" i="2"/>
  <c r="AM291" i="2"/>
  <c r="AQ291" i="2"/>
  <c r="AU291" i="2"/>
  <c r="AY291" i="2"/>
  <c r="BW291" i="2"/>
  <c r="AA5" i="5"/>
  <c r="Z7" i="5"/>
  <c r="AP7" i="5"/>
  <c r="BB7" i="5"/>
  <c r="AA8" i="5"/>
  <c r="AQ8" i="5"/>
  <c r="AU8" i="5"/>
  <c r="AY8" i="5"/>
  <c r="BW8" i="5"/>
  <c r="AB9" i="5"/>
  <c r="AN9" i="5"/>
  <c r="BP9" i="5"/>
  <c r="Y11" i="5"/>
  <c r="CE11" i="5" s="1"/>
  <c r="AC11" i="5"/>
  <c r="AO11" i="5"/>
  <c r="AW11" i="5"/>
  <c r="AZ11" i="5" s="1"/>
  <c r="AM11" i="5" s="1"/>
  <c r="BI11" i="5"/>
  <c r="AB12" i="5"/>
  <c r="AN12" i="5"/>
  <c r="BP12" i="5"/>
  <c r="Y16" i="5"/>
  <c r="CE16" i="5" s="1"/>
  <c r="AC16" i="5"/>
  <c r="AO16" i="5"/>
  <c r="AW16" i="5"/>
  <c r="AZ16" i="5" s="1"/>
  <c r="AM16" i="5" s="1"/>
  <c r="BI16" i="5"/>
  <c r="Z17" i="5"/>
  <c r="AP17" i="5"/>
  <c r="BB17" i="5"/>
  <c r="AA18" i="5"/>
  <c r="AM18" i="5"/>
  <c r="AQ18" i="5"/>
  <c r="AU18" i="5"/>
  <c r="AY18" i="5"/>
  <c r="BW18" i="5"/>
  <c r="AB20" i="5"/>
  <c r="AN20" i="5"/>
  <c r="BP20" i="5"/>
  <c r="AA21" i="5"/>
  <c r="AM21" i="5"/>
  <c r="AS21" i="5" s="1"/>
  <c r="AQ21" i="5"/>
  <c r="AU21" i="5"/>
  <c r="AY21" i="5"/>
  <c r="BW21" i="5"/>
  <c r="AA25" i="5"/>
  <c r="AM25" i="5"/>
  <c r="AQ25" i="5"/>
  <c r="AU25" i="5"/>
  <c r="AY25" i="5"/>
  <c r="BW25" i="5"/>
  <c r="AB26" i="5"/>
  <c r="BP26" i="5"/>
  <c r="Y27" i="5"/>
  <c r="CE27" i="5" s="1"/>
  <c r="AC27" i="5"/>
  <c r="AO27" i="5"/>
  <c r="AW27" i="5"/>
  <c r="AZ27" i="5" s="1"/>
  <c r="AM27" i="5" s="1"/>
  <c r="BI27" i="5"/>
  <c r="Z29" i="5"/>
  <c r="AP29" i="5"/>
  <c r="BB29" i="5"/>
  <c r="Y30" i="5"/>
  <c r="AC30" i="5"/>
  <c r="AO30" i="5"/>
  <c r="AW30" i="5"/>
  <c r="BI30" i="5"/>
  <c r="Z34" i="5"/>
  <c r="AP34" i="5"/>
  <c r="BB34" i="5"/>
  <c r="AA35" i="5"/>
  <c r="AQ35" i="5"/>
  <c r="AU35" i="5"/>
  <c r="AY35" i="5"/>
  <c r="BW35" i="5"/>
  <c r="AB36" i="5"/>
  <c r="AN36" i="5"/>
  <c r="BP36" i="5"/>
  <c r="Y38" i="5"/>
  <c r="AC38" i="5"/>
  <c r="AO38" i="5"/>
  <c r="AW38" i="5"/>
  <c r="BI38" i="5"/>
  <c r="AB39" i="5"/>
  <c r="AN39" i="5"/>
  <c r="BP39" i="5"/>
  <c r="AT43" i="5"/>
  <c r="AX43" i="5" s="1"/>
  <c r="AH43" i="5" s="1"/>
  <c r="BZ43" i="5"/>
  <c r="BV43" i="5"/>
  <c r="AL43" i="5"/>
  <c r="X43" i="5"/>
  <c r="AC43" i="5"/>
  <c r="AY43" i="5"/>
  <c r="BI43" i="5"/>
  <c r="BY43" i="5"/>
  <c r="BG44" i="5"/>
  <c r="AN44" i="5" s="1"/>
  <c r="BC44" i="5"/>
  <c r="AI44" i="5"/>
  <c r="BE44" i="5"/>
  <c r="BP44" i="5"/>
  <c r="BU44" i="5"/>
  <c r="AP44" i="5" s="1"/>
  <c r="BL45" i="5"/>
  <c r="BH45" i="5"/>
  <c r="AJ45" i="5"/>
  <c r="V45" i="5"/>
  <c r="AA45" i="5"/>
  <c r="CE45" i="5" s="1"/>
  <c r="AL45" i="5"/>
  <c r="AQ45" i="5"/>
  <c r="AU45" i="5"/>
  <c r="BK45" i="5"/>
  <c r="BN45" i="5" s="1"/>
  <c r="AO45" i="5" s="1"/>
  <c r="BV45" i="5"/>
  <c r="CA45" i="5"/>
  <c r="BU47" i="5"/>
  <c r="AP47" i="5" s="1"/>
  <c r="BQ47" i="5"/>
  <c r="BS47" i="5" s="1"/>
  <c r="AK47" i="5" s="1"/>
  <c r="W47" i="5"/>
  <c r="AB47" i="5"/>
  <c r="BC47" i="5"/>
  <c r="BL48" i="5"/>
  <c r="AJ48" i="5" s="1"/>
  <c r="BH48" i="5"/>
  <c r="V48" i="5"/>
  <c r="CC48" i="5" s="1"/>
  <c r="AA48" i="5"/>
  <c r="CE48" i="5" s="1"/>
  <c r="AL48" i="5"/>
  <c r="AQ48" i="5"/>
  <c r="AW48" i="5"/>
  <c r="AZ48" i="5" s="1"/>
  <c r="AM48" i="5" s="1"/>
  <c r="BM48" i="5"/>
  <c r="BW48" i="5"/>
  <c r="BU52" i="5"/>
  <c r="AP52" i="5" s="1"/>
  <c r="BQ52" i="5"/>
  <c r="BS52" i="5" s="1"/>
  <c r="AK52" i="5" s="1"/>
  <c r="W52" i="5"/>
  <c r="AB52" i="5"/>
  <c r="BC52" i="5"/>
  <c r="BE52" i="5" s="1"/>
  <c r="AI52" i="5" s="1"/>
  <c r="AT53" i="5"/>
  <c r="AX53" i="5" s="1"/>
  <c r="AH53" i="5" s="1"/>
  <c r="BZ53" i="5"/>
  <c r="BV53" i="5"/>
  <c r="AL53" i="5"/>
  <c r="X53" i="5"/>
  <c r="AC53" i="5"/>
  <c r="CE53" i="5" s="1"/>
  <c r="AY53" i="5"/>
  <c r="BI53" i="5"/>
  <c r="BY53" i="5"/>
  <c r="BG54" i="5"/>
  <c r="AN54" i="5" s="1"/>
  <c r="BC54" i="5"/>
  <c r="BE54" i="5"/>
  <c r="AI54" i="5" s="1"/>
  <c r="BP54" i="5"/>
  <c r="BU54" i="5"/>
  <c r="BH56" i="5"/>
  <c r="BL56" i="5" s="1"/>
  <c r="AJ56" i="5" s="1"/>
  <c r="V56" i="5"/>
  <c r="AA56" i="5"/>
  <c r="AL56" i="5"/>
  <c r="AQ56" i="5"/>
  <c r="AW56" i="5"/>
  <c r="AZ56" i="5" s="1"/>
  <c r="AM56" i="5" s="1"/>
  <c r="BM56" i="5"/>
  <c r="BW56" i="5"/>
  <c r="BG57" i="5"/>
  <c r="AN57" i="5" s="1"/>
  <c r="BC57" i="5"/>
  <c r="BE57" i="5"/>
  <c r="AI57" i="5" s="1"/>
  <c r="BP57" i="5"/>
  <c r="BU57" i="5"/>
  <c r="AP57" i="5" s="1"/>
  <c r="BT61" i="5"/>
  <c r="BP61" i="5"/>
  <c r="AB61" i="5"/>
  <c r="W61" i="5"/>
  <c r="BS61" i="5"/>
  <c r="AK61" i="5" s="1"/>
  <c r="CC62" i="5"/>
  <c r="AW62" i="5"/>
  <c r="AZ62" i="5" s="1"/>
  <c r="AM62" i="5" s="1"/>
  <c r="Y62" i="5"/>
  <c r="BY62" i="5"/>
  <c r="AC62" i="5"/>
  <c r="X62" i="5"/>
  <c r="AT62" i="5"/>
  <c r="AX62" i="5" s="1"/>
  <c r="AH62" i="5" s="1"/>
  <c r="AY62" i="5"/>
  <c r="BZ62" i="5"/>
  <c r="BF63" i="5"/>
  <c r="BB63" i="5"/>
  <c r="Z63" i="5"/>
  <c r="CE63" i="5" s="1"/>
  <c r="BE63" i="5"/>
  <c r="AI63" i="5" s="1"/>
  <c r="BK65" i="5"/>
  <c r="AA65" i="5"/>
  <c r="BL65" i="5"/>
  <c r="BN66" i="5"/>
  <c r="BJ66" i="5"/>
  <c r="V66" i="5"/>
  <c r="AA66" i="5"/>
  <c r="AQ66" i="5"/>
  <c r="AV66" i="5"/>
  <c r="BL66" i="5"/>
  <c r="BW66" i="5"/>
  <c r="CB66" i="5"/>
  <c r="AT70" i="5"/>
  <c r="AX70" i="5" s="1"/>
  <c r="AH70" i="5" s="1"/>
  <c r="BZ70" i="5"/>
  <c r="BV70" i="5"/>
  <c r="AL70" i="5"/>
  <c r="X70" i="5"/>
  <c r="AC70" i="5"/>
  <c r="AY70" i="5"/>
  <c r="BI70" i="5"/>
  <c r="BY70" i="5"/>
  <c r="BG71" i="5"/>
  <c r="AN71" i="5" s="1"/>
  <c r="BC71" i="5"/>
  <c r="AI71" i="5"/>
  <c r="BE71" i="5"/>
  <c r="BP71" i="5"/>
  <c r="BU71" i="5"/>
  <c r="BL72" i="5"/>
  <c r="BH72" i="5"/>
  <c r="AJ72" i="5"/>
  <c r="V72" i="5"/>
  <c r="AA72" i="5"/>
  <c r="CE72" i="5" s="1"/>
  <c r="AL72" i="5"/>
  <c r="AQ72" i="5"/>
  <c r="AU72" i="5"/>
  <c r="BK72" i="5"/>
  <c r="BN72" i="5" s="1"/>
  <c r="AO72" i="5" s="1"/>
  <c r="BV72" i="5"/>
  <c r="CA72" i="5"/>
  <c r="BU74" i="5"/>
  <c r="BQ74" i="5"/>
  <c r="AK74" i="5"/>
  <c r="W74" i="5"/>
  <c r="AB74" i="5"/>
  <c r="BC74" i="5"/>
  <c r="BE74" i="5" s="1"/>
  <c r="AI74" i="5" s="1"/>
  <c r="BS74" i="5"/>
  <c r="BL75" i="5"/>
  <c r="BH75" i="5"/>
  <c r="AJ75" i="5"/>
  <c r="V75" i="5"/>
  <c r="AA75" i="5"/>
  <c r="AL75" i="5"/>
  <c r="AQ75" i="5"/>
  <c r="AW75" i="5"/>
  <c r="BM75" i="5"/>
  <c r="BW75" i="5"/>
  <c r="CC75" i="5"/>
  <c r="AZ79" i="5"/>
  <c r="AM79" i="5" s="1"/>
  <c r="AV79" i="5"/>
  <c r="T79" i="5"/>
  <c r="CB79" i="5"/>
  <c r="BX79" i="5"/>
  <c r="X79" i="5"/>
  <c r="Y79" i="5"/>
  <c r="AT79" i="5"/>
  <c r="AX79" i="5" s="1"/>
  <c r="AH79" i="5" s="1"/>
  <c r="AY79" i="5"/>
  <c r="BJ79" i="5"/>
  <c r="BL79" i="5" s="1"/>
  <c r="AJ79" i="5" s="1"/>
  <c r="BZ79" i="5"/>
  <c r="BG80" i="5"/>
  <c r="AN80" i="5" s="1"/>
  <c r="BC80" i="5"/>
  <c r="BE80" i="5"/>
  <c r="AI80" i="5" s="1"/>
  <c r="BA80" i="5"/>
  <c r="U80" i="5"/>
  <c r="CC80" i="5" s="1"/>
  <c r="AP80" i="5"/>
  <c r="BF80" i="5"/>
  <c r="BT80" i="5"/>
  <c r="AZ81" i="5"/>
  <c r="AM81" i="5" s="1"/>
  <c r="AV81" i="5"/>
  <c r="T81" i="5"/>
  <c r="AT81" i="5"/>
  <c r="AX81" i="5" s="1"/>
  <c r="AH81" i="5" s="1"/>
  <c r="CB81" i="5"/>
  <c r="BX81" i="5"/>
  <c r="X81" i="5"/>
  <c r="BZ81" i="5"/>
  <c r="BV81" i="5"/>
  <c r="AL81" i="5"/>
  <c r="AA81" i="5"/>
  <c r="AU81" i="5"/>
  <c r="BK81" i="5"/>
  <c r="BN81" i="5" s="1"/>
  <c r="AO81" i="5" s="1"/>
  <c r="BW81" i="5"/>
  <c r="BE83" i="5"/>
  <c r="BA83" i="5"/>
  <c r="U83" i="5"/>
  <c r="BG83" i="5"/>
  <c r="BC83" i="5"/>
  <c r="AI83" i="5"/>
  <c r="Z83" i="5"/>
  <c r="AN83" i="5"/>
  <c r="BB83" i="5"/>
  <c r="BR83" i="5"/>
  <c r="AZ84" i="5"/>
  <c r="AV84" i="5"/>
  <c r="T84" i="5"/>
  <c r="AX84" i="5"/>
  <c r="AT84" i="5"/>
  <c r="AH84" i="5"/>
  <c r="CB84" i="5"/>
  <c r="BX84" i="5"/>
  <c r="X84" i="5"/>
  <c r="BZ84" i="5"/>
  <c r="BV84" i="5"/>
  <c r="AL84" i="5"/>
  <c r="AA84" i="5"/>
  <c r="AO84" i="5"/>
  <c r="AW84" i="5"/>
  <c r="BM84" i="5"/>
  <c r="BY84" i="5"/>
  <c r="BU89" i="5"/>
  <c r="AP89" i="5" s="1"/>
  <c r="BQ89" i="5"/>
  <c r="BS89" i="5" s="1"/>
  <c r="AK89" i="5" s="1"/>
  <c r="BO89" i="5"/>
  <c r="W89" i="5"/>
  <c r="CC89" i="5" s="1"/>
  <c r="BF89" i="5"/>
  <c r="BG92" i="5"/>
  <c r="BC92" i="5"/>
  <c r="AI92" i="5"/>
  <c r="BE92" i="5"/>
  <c r="BA92" i="5"/>
  <c r="U92" i="5"/>
  <c r="AP92" i="5"/>
  <c r="BF92" i="5"/>
  <c r="BT92" i="5"/>
  <c r="BN93" i="5"/>
  <c r="BJ93" i="5"/>
  <c r="V93" i="5"/>
  <c r="BL93" i="5"/>
  <c r="BH93" i="5"/>
  <c r="AJ93" i="5"/>
  <c r="AC93" i="5"/>
  <c r="BM93" i="5"/>
  <c r="CC93" i="5"/>
  <c r="AG93" i="5" s="1"/>
  <c r="BG98" i="5"/>
  <c r="BC98" i="5"/>
  <c r="AI98" i="5"/>
  <c r="BE98" i="5"/>
  <c r="BA98" i="5"/>
  <c r="U98" i="5"/>
  <c r="AP98" i="5"/>
  <c r="BF98" i="5"/>
  <c r="BT98" i="5"/>
  <c r="AZ99" i="5"/>
  <c r="AV99" i="5"/>
  <c r="T99" i="5"/>
  <c r="AX99" i="5"/>
  <c r="AT99" i="5"/>
  <c r="AH99" i="5"/>
  <c r="CB99" i="5"/>
  <c r="BX99" i="5"/>
  <c r="X99" i="5"/>
  <c r="BZ99" i="5"/>
  <c r="BV99" i="5"/>
  <c r="AL99" i="5"/>
  <c r="AA99" i="5"/>
  <c r="AO99" i="5"/>
  <c r="AU99" i="5"/>
  <c r="BK99" i="5"/>
  <c r="BW99" i="5"/>
  <c r="CE99" i="5"/>
  <c r="AG99" i="5" s="1"/>
  <c r="BE101" i="5"/>
  <c r="BA101" i="5"/>
  <c r="U101" i="5"/>
  <c r="BG101" i="5"/>
  <c r="BC101" i="5"/>
  <c r="AI101" i="5"/>
  <c r="Z101" i="5"/>
  <c r="AN101" i="5"/>
  <c r="BB101" i="5"/>
  <c r="BR101" i="5"/>
  <c r="AZ102" i="5"/>
  <c r="AV102" i="5"/>
  <c r="T102" i="5"/>
  <c r="AX102" i="5"/>
  <c r="AT102" i="5"/>
  <c r="AH102" i="5"/>
  <c r="CB102" i="5"/>
  <c r="BX102" i="5"/>
  <c r="X102" i="5"/>
  <c r="BZ102" i="5"/>
  <c r="BV102" i="5"/>
  <c r="AL102" i="5"/>
  <c r="AA102" i="5"/>
  <c r="AO102" i="5"/>
  <c r="AW102" i="5"/>
  <c r="BM102" i="5"/>
  <c r="BY102" i="5"/>
  <c r="BU107" i="5"/>
  <c r="BQ107" i="5"/>
  <c r="AK107" i="5"/>
  <c r="BS107" i="5"/>
  <c r="BO107" i="5"/>
  <c r="W107" i="5"/>
  <c r="BF107" i="5"/>
  <c r="CD108" i="5"/>
  <c r="AD108" i="5"/>
  <c r="BG110" i="5"/>
  <c r="BC110" i="5"/>
  <c r="AI110" i="5"/>
  <c r="BE110" i="5"/>
  <c r="BA110" i="5"/>
  <c r="U110" i="5"/>
  <c r="AP110" i="5"/>
  <c r="BF110" i="5"/>
  <c r="BT110" i="5"/>
  <c r="BN111" i="5"/>
  <c r="BJ111" i="5"/>
  <c r="V111" i="5"/>
  <c r="BL111" i="5"/>
  <c r="BH111" i="5"/>
  <c r="AJ111" i="5"/>
  <c r="AC111" i="5"/>
  <c r="BM111" i="5"/>
  <c r="CC111" i="5"/>
  <c r="BG116" i="5"/>
  <c r="BC116" i="5"/>
  <c r="AI116" i="5"/>
  <c r="AR116" i="5" s="1"/>
  <c r="BE116" i="5"/>
  <c r="BA116" i="5"/>
  <c r="U116" i="5"/>
  <c r="AP116" i="5"/>
  <c r="BF116" i="5"/>
  <c r="BT116" i="5"/>
  <c r="AZ117" i="5"/>
  <c r="AV117" i="5"/>
  <c r="T117" i="5"/>
  <c r="AX117" i="5"/>
  <c r="AT117" i="5"/>
  <c r="AH117" i="5"/>
  <c r="CB117" i="5"/>
  <c r="BX117" i="5"/>
  <c r="X117" i="5"/>
  <c r="BZ117" i="5"/>
  <c r="BV117" i="5"/>
  <c r="AL117" i="5"/>
  <c r="AA117" i="5"/>
  <c r="AO117" i="5"/>
  <c r="AU117" i="5"/>
  <c r="BK117" i="5"/>
  <c r="BW117" i="5"/>
  <c r="CE117" i="5"/>
  <c r="AG117" i="5" s="1"/>
  <c r="BE119" i="5"/>
  <c r="BA119" i="5"/>
  <c r="U119" i="5"/>
  <c r="BG119" i="5"/>
  <c r="BC119" i="5"/>
  <c r="AI119" i="5"/>
  <c r="Z119" i="5"/>
  <c r="AN119" i="5"/>
  <c r="BB119" i="5"/>
  <c r="BR119" i="5"/>
  <c r="AZ120" i="5"/>
  <c r="AV120" i="5"/>
  <c r="T120" i="5"/>
  <c r="AX120" i="5"/>
  <c r="AT120" i="5"/>
  <c r="AH120" i="5"/>
  <c r="CB120" i="5"/>
  <c r="BX120" i="5"/>
  <c r="X120" i="5"/>
  <c r="BZ120" i="5"/>
  <c r="BV120" i="5"/>
  <c r="AL120" i="5"/>
  <c r="AA120" i="5"/>
  <c r="AO120" i="5"/>
  <c r="AW120" i="5"/>
  <c r="BM120" i="5"/>
  <c r="BY120" i="5"/>
  <c r="BU125" i="5"/>
  <c r="BQ125" i="5"/>
  <c r="AK125" i="5"/>
  <c r="BS125" i="5"/>
  <c r="BO125" i="5"/>
  <c r="W125" i="5"/>
  <c r="BF125" i="5"/>
  <c r="CD126" i="5"/>
  <c r="AD126" i="5"/>
  <c r="BG128" i="5"/>
  <c r="BC128" i="5"/>
  <c r="AI128" i="5"/>
  <c r="BE128" i="5"/>
  <c r="BA128" i="5"/>
  <c r="U128" i="5"/>
  <c r="AP128" i="5"/>
  <c r="BF128" i="5"/>
  <c r="BT128" i="5"/>
  <c r="AG137" i="5"/>
  <c r="AF137" i="5"/>
  <c r="BL138" i="5"/>
  <c r="BH138" i="5"/>
  <c r="AJ138" i="5"/>
  <c r="BK138" i="5"/>
  <c r="AA138" i="5"/>
  <c r="BN138" i="5"/>
  <c r="BJ138" i="5"/>
  <c r="V138" i="5"/>
  <c r="BU143" i="5"/>
  <c r="BQ143" i="5"/>
  <c r="AK143" i="5"/>
  <c r="BT143" i="5"/>
  <c r="BP143" i="5"/>
  <c r="AB143" i="5"/>
  <c r="BS143" i="5"/>
  <c r="BO143" i="5"/>
  <c r="W143" i="5"/>
  <c r="AP143" i="5"/>
  <c r="BR143" i="5"/>
  <c r="AG191" i="5"/>
  <c r="AF191" i="5"/>
  <c r="AG197" i="5"/>
  <c r="AF197" i="5"/>
  <c r="CD273" i="5"/>
  <c r="AD273" i="5"/>
  <c r="AE273" i="5"/>
  <c r="AP43" i="5"/>
  <c r="AQ44" i="5"/>
  <c r="AU44" i="5"/>
  <c r="AY44" i="5"/>
  <c r="BW44" i="5"/>
  <c r="AN45" i="5"/>
  <c r="BI47" i="5"/>
  <c r="AN48" i="5"/>
  <c r="BI52" i="5"/>
  <c r="AP53" i="5"/>
  <c r="AM54" i="5"/>
  <c r="AQ54" i="5"/>
  <c r="AU54" i="5"/>
  <c r="AY54" i="5"/>
  <c r="BW54" i="5"/>
  <c r="AN56" i="5"/>
  <c r="AQ57" i="5"/>
  <c r="AU57" i="5"/>
  <c r="AY57" i="5"/>
  <c r="BW57" i="5"/>
  <c r="AN61" i="5"/>
  <c r="AO62" i="5"/>
  <c r="BI62" i="5"/>
  <c r="AP63" i="5"/>
  <c r="AM65" i="5"/>
  <c r="AQ65" i="5"/>
  <c r="AU65" i="5"/>
  <c r="AY65" i="5"/>
  <c r="BW65" i="5"/>
  <c r="AP66" i="5"/>
  <c r="AP70" i="5"/>
  <c r="AM71" i="5"/>
  <c r="AQ71" i="5"/>
  <c r="AU71" i="5"/>
  <c r="AY71" i="5"/>
  <c r="BW71" i="5"/>
  <c r="AN72" i="5"/>
  <c r="BI74" i="5"/>
  <c r="AN75" i="5"/>
  <c r="AN79" i="5"/>
  <c r="BI80" i="5"/>
  <c r="Z81" i="5"/>
  <c r="CE81" i="5" s="1"/>
  <c r="AP81" i="5"/>
  <c r="BB81" i="5"/>
  <c r="BF81" i="5"/>
  <c r="AA83" i="5"/>
  <c r="AM83" i="5"/>
  <c r="AQ83" i="5"/>
  <c r="AU83" i="5"/>
  <c r="AY83" i="5"/>
  <c r="BK83" i="5"/>
  <c r="BW83" i="5"/>
  <c r="Z84" i="5"/>
  <c r="AP84" i="5"/>
  <c r="BB84" i="5"/>
  <c r="BF84" i="5"/>
  <c r="Z88" i="5"/>
  <c r="BB88" i="5"/>
  <c r="BG88" i="5" s="1"/>
  <c r="AN88" i="5" s="1"/>
  <c r="BF88" i="5"/>
  <c r="AA89" i="5"/>
  <c r="AU89" i="5"/>
  <c r="AY89" i="5"/>
  <c r="BK89" i="5"/>
  <c r="BN89" i="5" s="1"/>
  <c r="AO89" i="5" s="1"/>
  <c r="BW89" i="5"/>
  <c r="CB89" i="5" s="1"/>
  <c r="AQ89" i="5" s="1"/>
  <c r="AB90" i="5"/>
  <c r="CE90" i="5" s="1"/>
  <c r="BP90" i="5"/>
  <c r="BT90" i="5"/>
  <c r="Y92" i="5"/>
  <c r="AC92" i="5"/>
  <c r="AO92" i="5"/>
  <c r="AW92" i="5"/>
  <c r="BI92" i="5"/>
  <c r="BY92" i="5"/>
  <c r="CC92" i="5"/>
  <c r="AB93" i="5"/>
  <c r="AN93" i="5"/>
  <c r="BP93" i="5"/>
  <c r="BT93" i="5"/>
  <c r="AB97" i="5"/>
  <c r="AN97" i="5"/>
  <c r="AS97" i="5" s="1"/>
  <c r="BP97" i="5"/>
  <c r="BT97" i="5"/>
  <c r="Y98" i="5"/>
  <c r="AC98" i="5"/>
  <c r="AO98" i="5"/>
  <c r="AW98" i="5"/>
  <c r="BI98" i="5"/>
  <c r="BY98" i="5"/>
  <c r="CC98" i="5"/>
  <c r="AG98" i="5" s="1"/>
  <c r="Z99" i="5"/>
  <c r="AP99" i="5"/>
  <c r="BB99" i="5"/>
  <c r="BF99" i="5"/>
  <c r="AA101" i="5"/>
  <c r="AM101" i="5"/>
  <c r="AQ101" i="5"/>
  <c r="AU101" i="5"/>
  <c r="AY101" i="5"/>
  <c r="BK101" i="5"/>
  <c r="BW101" i="5"/>
  <c r="Z102" i="5"/>
  <c r="AP102" i="5"/>
  <c r="BB102" i="5"/>
  <c r="BF102" i="5"/>
  <c r="Z106" i="5"/>
  <c r="AP106" i="5"/>
  <c r="BB106" i="5"/>
  <c r="BF106" i="5"/>
  <c r="AA107" i="5"/>
  <c r="AM107" i="5"/>
  <c r="AQ107" i="5"/>
  <c r="AU107" i="5"/>
  <c r="AY107" i="5"/>
  <c r="BK107" i="5"/>
  <c r="BW107" i="5"/>
  <c r="AB108" i="5"/>
  <c r="AN108" i="5"/>
  <c r="BP108" i="5"/>
  <c r="BT108" i="5"/>
  <c r="Y110" i="5"/>
  <c r="AC110" i="5"/>
  <c r="AO110" i="5"/>
  <c r="AW110" i="5"/>
  <c r="BI110" i="5"/>
  <c r="BY110" i="5"/>
  <c r="CC110" i="5"/>
  <c r="AB111" i="5"/>
  <c r="AN111" i="5"/>
  <c r="BP111" i="5"/>
  <c r="BT111" i="5"/>
  <c r="AB115" i="5"/>
  <c r="AN115" i="5"/>
  <c r="BP115" i="5"/>
  <c r="BT115" i="5"/>
  <c r="Y116" i="5"/>
  <c r="AC116" i="5"/>
  <c r="AO116" i="5"/>
  <c r="AW116" i="5"/>
  <c r="BI116" i="5"/>
  <c r="BY116" i="5"/>
  <c r="CC116" i="5"/>
  <c r="AG116" i="5" s="1"/>
  <c r="Z117" i="5"/>
  <c r="AP117" i="5"/>
  <c r="BB117" i="5"/>
  <c r="BF117" i="5"/>
  <c r="AA119" i="5"/>
  <c r="AM119" i="5"/>
  <c r="AQ119" i="5"/>
  <c r="AU119" i="5"/>
  <c r="AY119" i="5"/>
  <c r="BK119" i="5"/>
  <c r="BW119" i="5"/>
  <c r="Z120" i="5"/>
  <c r="AP120" i="5"/>
  <c r="BB120" i="5"/>
  <c r="BF120" i="5"/>
  <c r="Z124" i="5"/>
  <c r="AP124" i="5"/>
  <c r="BB124" i="5"/>
  <c r="BF124" i="5"/>
  <c r="AA125" i="5"/>
  <c r="AM125" i="5"/>
  <c r="AQ125" i="5"/>
  <c r="AU125" i="5"/>
  <c r="AY125" i="5"/>
  <c r="BK125" i="5"/>
  <c r="BW125" i="5"/>
  <c r="AB126" i="5"/>
  <c r="AN126" i="5"/>
  <c r="BP126" i="5"/>
  <c r="BT126" i="5"/>
  <c r="Y128" i="5"/>
  <c r="AC128" i="5"/>
  <c r="AO128" i="5"/>
  <c r="AW128" i="5"/>
  <c r="BI128" i="5"/>
  <c r="BY128" i="5"/>
  <c r="CC128" i="5"/>
  <c r="AB129" i="5"/>
  <c r="AJ129" i="5"/>
  <c r="AN129" i="5"/>
  <c r="BH129" i="5"/>
  <c r="BL129" i="5"/>
  <c r="BP129" i="5"/>
  <c r="BT129" i="5"/>
  <c r="AB133" i="5"/>
  <c r="AJ133" i="5"/>
  <c r="AN133" i="5"/>
  <c r="BH133" i="5"/>
  <c r="BL133" i="5"/>
  <c r="BP133" i="5"/>
  <c r="BT133" i="5"/>
  <c r="Y134" i="5"/>
  <c r="AC134" i="5"/>
  <c r="AK134" i="5"/>
  <c r="AO134" i="5"/>
  <c r="AW134" i="5"/>
  <c r="BI134" i="5"/>
  <c r="BQ134" i="5"/>
  <c r="BU134" i="5"/>
  <c r="BY134" i="5"/>
  <c r="CC134" i="5"/>
  <c r="Z135" i="5"/>
  <c r="AH135" i="5"/>
  <c r="AL135" i="5"/>
  <c r="AP135" i="5"/>
  <c r="AT135" i="5"/>
  <c r="AX135" i="5"/>
  <c r="BB135" i="5"/>
  <c r="BF135" i="5"/>
  <c r="BV135" i="5"/>
  <c r="BZ135" i="5"/>
  <c r="AA137" i="5"/>
  <c r="AI137" i="5"/>
  <c r="AR137" i="5" s="1"/>
  <c r="AM137" i="5"/>
  <c r="AQ137" i="5"/>
  <c r="AU137" i="5"/>
  <c r="AY137" i="5"/>
  <c r="BC137" i="5"/>
  <c r="BG137" i="5"/>
  <c r="BK137" i="5"/>
  <c r="BW137" i="5"/>
  <c r="Z138" i="5"/>
  <c r="AH138" i="5"/>
  <c r="AL138" i="5"/>
  <c r="AP138" i="5"/>
  <c r="AT138" i="5"/>
  <c r="AX138" i="5"/>
  <c r="BB138" i="5"/>
  <c r="BF138" i="5"/>
  <c r="BV138" i="5"/>
  <c r="BZ138" i="5"/>
  <c r="CC140" i="5"/>
  <c r="CD140" i="5" s="1"/>
  <c r="Z142" i="5"/>
  <c r="AH142" i="5"/>
  <c r="AL142" i="5"/>
  <c r="AP142" i="5"/>
  <c r="AT142" i="5"/>
  <c r="AX142" i="5"/>
  <c r="BB142" i="5"/>
  <c r="BF142" i="5"/>
  <c r="BV142" i="5"/>
  <c r="BZ142" i="5"/>
  <c r="AA143" i="5"/>
  <c r="AI143" i="5"/>
  <c r="AR143" i="5" s="1"/>
  <c r="AM143" i="5"/>
  <c r="AQ143" i="5"/>
  <c r="AU143" i="5"/>
  <c r="AY143" i="5"/>
  <c r="BC143" i="5"/>
  <c r="BG143" i="5"/>
  <c r="BK143" i="5"/>
  <c r="BW143" i="5"/>
  <c r="T144" i="5"/>
  <c r="X144" i="5"/>
  <c r="AB144" i="5"/>
  <c r="AJ144" i="5"/>
  <c r="AN144" i="5"/>
  <c r="AV144" i="5"/>
  <c r="AZ144" i="5"/>
  <c r="BH144" i="5"/>
  <c r="BL144" i="5"/>
  <c r="BP144" i="5"/>
  <c r="BT144" i="5"/>
  <c r="BX144" i="5"/>
  <c r="CB144" i="5"/>
  <c r="U146" i="5"/>
  <c r="Y146" i="5"/>
  <c r="AC146" i="5"/>
  <c r="AK146" i="5"/>
  <c r="AO146" i="5"/>
  <c r="AW146" i="5"/>
  <c r="BA146" i="5"/>
  <c r="BE146" i="5"/>
  <c r="BI146" i="5"/>
  <c r="BQ146" i="5"/>
  <c r="BU146" i="5"/>
  <c r="BY146" i="5"/>
  <c r="CC146" i="5"/>
  <c r="T147" i="5"/>
  <c r="X147" i="5"/>
  <c r="AB147" i="5"/>
  <c r="AJ147" i="5"/>
  <c r="AN147" i="5"/>
  <c r="AV147" i="5"/>
  <c r="AZ147" i="5"/>
  <c r="BH147" i="5"/>
  <c r="BL147" i="5"/>
  <c r="BP147" i="5"/>
  <c r="BT147" i="5"/>
  <c r="BX147" i="5"/>
  <c r="CB147" i="5"/>
  <c r="AE149" i="5"/>
  <c r="CE149" i="5"/>
  <c r="T151" i="5"/>
  <c r="X151" i="5"/>
  <c r="AB151" i="5"/>
  <c r="AJ151" i="5"/>
  <c r="AN151" i="5"/>
  <c r="AV151" i="5"/>
  <c r="AZ151" i="5"/>
  <c r="BH151" i="5"/>
  <c r="BL151" i="5"/>
  <c r="BP151" i="5"/>
  <c r="BT151" i="5"/>
  <c r="BX151" i="5"/>
  <c r="CB151" i="5"/>
  <c r="U152" i="5"/>
  <c r="Y152" i="5"/>
  <c r="AC152" i="5"/>
  <c r="AK152" i="5"/>
  <c r="AO152" i="5"/>
  <c r="AW152" i="5"/>
  <c r="BA152" i="5"/>
  <c r="BE152" i="5"/>
  <c r="BI152" i="5"/>
  <c r="BQ152" i="5"/>
  <c r="BU152" i="5"/>
  <c r="BY152" i="5"/>
  <c r="CC152" i="5"/>
  <c r="AG152" i="5" s="1"/>
  <c r="V153" i="5"/>
  <c r="Z153" i="5"/>
  <c r="AD153" i="5"/>
  <c r="AH153" i="5"/>
  <c r="AL153" i="5"/>
  <c r="AP153" i="5"/>
  <c r="AT153" i="5"/>
  <c r="AX153" i="5"/>
  <c r="BB153" i="5"/>
  <c r="BF153" i="5"/>
  <c r="BJ153" i="5"/>
  <c r="BN153" i="5"/>
  <c r="BV153" i="5"/>
  <c r="BZ153" i="5"/>
  <c r="CD153" i="5"/>
  <c r="W155" i="5"/>
  <c r="AA155" i="5"/>
  <c r="AI155" i="5"/>
  <c r="AM155" i="5"/>
  <c r="AQ155" i="5"/>
  <c r="AU155" i="5"/>
  <c r="AY155" i="5"/>
  <c r="BC155" i="5"/>
  <c r="BG155" i="5"/>
  <c r="BK155" i="5"/>
  <c r="BO155" i="5"/>
  <c r="BS155" i="5"/>
  <c r="BW155" i="5"/>
  <c r="V156" i="5"/>
  <c r="Z156" i="5"/>
  <c r="AD156" i="5"/>
  <c r="AH156" i="5"/>
  <c r="AL156" i="5"/>
  <c r="AP156" i="5"/>
  <c r="AT156" i="5"/>
  <c r="AX156" i="5"/>
  <c r="BB156" i="5"/>
  <c r="BF156" i="5"/>
  <c r="BJ156" i="5"/>
  <c r="BN156" i="5"/>
  <c r="BV156" i="5"/>
  <c r="BZ156" i="5"/>
  <c r="CD156" i="5"/>
  <c r="CC158" i="5"/>
  <c r="CD158" i="5" s="1"/>
  <c r="V160" i="5"/>
  <c r="Z160" i="5"/>
  <c r="AD160" i="5"/>
  <c r="AH160" i="5"/>
  <c r="AL160" i="5"/>
  <c r="AP160" i="5"/>
  <c r="AT160" i="5"/>
  <c r="AX160" i="5"/>
  <c r="BB160" i="5"/>
  <c r="BF160" i="5"/>
  <c r="BJ160" i="5"/>
  <c r="BN160" i="5"/>
  <c r="BV160" i="5"/>
  <c r="BZ160" i="5"/>
  <c r="CD160" i="5"/>
  <c r="W161" i="5"/>
  <c r="AA161" i="5"/>
  <c r="AI161" i="5"/>
  <c r="AM161" i="5"/>
  <c r="AQ161" i="5"/>
  <c r="AU161" i="5"/>
  <c r="AY161" i="5"/>
  <c r="BC161" i="5"/>
  <c r="BG161" i="5"/>
  <c r="BK161" i="5"/>
  <c r="BO161" i="5"/>
  <c r="BS161" i="5"/>
  <c r="BW161" i="5"/>
  <c r="T162" i="5"/>
  <c r="X162" i="5"/>
  <c r="AB162" i="5"/>
  <c r="AJ162" i="5"/>
  <c r="AN162" i="5"/>
  <c r="AV162" i="5"/>
  <c r="AZ162" i="5"/>
  <c r="BH162" i="5"/>
  <c r="BL162" i="5"/>
  <c r="BP162" i="5"/>
  <c r="BT162" i="5"/>
  <c r="BX162" i="5"/>
  <c r="CB162" i="5"/>
  <c r="U164" i="5"/>
  <c r="Y164" i="5"/>
  <c r="AC164" i="5"/>
  <c r="AK164" i="5"/>
  <c r="AO164" i="5"/>
  <c r="AW164" i="5"/>
  <c r="BA164" i="5"/>
  <c r="BE164" i="5"/>
  <c r="BI164" i="5"/>
  <c r="BQ164" i="5"/>
  <c r="BU164" i="5"/>
  <c r="BY164" i="5"/>
  <c r="CC164" i="5"/>
  <c r="T165" i="5"/>
  <c r="X165" i="5"/>
  <c r="AB165" i="5"/>
  <c r="AJ165" i="5"/>
  <c r="AN165" i="5"/>
  <c r="AV165" i="5"/>
  <c r="AZ165" i="5"/>
  <c r="BH165" i="5"/>
  <c r="BL165" i="5"/>
  <c r="BP165" i="5"/>
  <c r="BT165" i="5"/>
  <c r="BX165" i="5"/>
  <c r="CB165" i="5"/>
  <c r="AE167" i="5"/>
  <c r="CE167" i="5"/>
  <c r="T169" i="5"/>
  <c r="X169" i="5"/>
  <c r="AB169" i="5"/>
  <c r="AJ169" i="5"/>
  <c r="AN169" i="5"/>
  <c r="AV169" i="5"/>
  <c r="AZ169" i="5"/>
  <c r="BH169" i="5"/>
  <c r="BL169" i="5"/>
  <c r="BP169" i="5"/>
  <c r="BT169" i="5"/>
  <c r="BX169" i="5"/>
  <c r="CB169" i="5"/>
  <c r="U170" i="5"/>
  <c r="Y170" i="5"/>
  <c r="AC170" i="5"/>
  <c r="AK170" i="5"/>
  <c r="AO170" i="5"/>
  <c r="AW170" i="5"/>
  <c r="BA170" i="5"/>
  <c r="BE170" i="5"/>
  <c r="BI170" i="5"/>
  <c r="BQ170" i="5"/>
  <c r="BU170" i="5"/>
  <c r="BY170" i="5"/>
  <c r="CC170" i="5"/>
  <c r="V171" i="5"/>
  <c r="Z171" i="5"/>
  <c r="AH171" i="5"/>
  <c r="AL171" i="5"/>
  <c r="AP171" i="5"/>
  <c r="AT171" i="5"/>
  <c r="AX171" i="5"/>
  <c r="BB171" i="5"/>
  <c r="BF171" i="5"/>
  <c r="BJ171" i="5"/>
  <c r="BN171" i="5"/>
  <c r="BV171" i="5"/>
  <c r="BZ171" i="5"/>
  <c r="W173" i="5"/>
  <c r="AA173" i="5"/>
  <c r="AI173" i="5"/>
  <c r="AM173" i="5"/>
  <c r="AQ173" i="5"/>
  <c r="AU173" i="5"/>
  <c r="AY173" i="5"/>
  <c r="BC173" i="5"/>
  <c r="BG173" i="5"/>
  <c r="BK173" i="5"/>
  <c r="BO173" i="5"/>
  <c r="BS173" i="5"/>
  <c r="BW173" i="5"/>
  <c r="V174" i="5"/>
  <c r="Z174" i="5"/>
  <c r="AD174" i="5"/>
  <c r="AH174" i="5"/>
  <c r="AL174" i="5"/>
  <c r="AP174" i="5"/>
  <c r="AT174" i="5"/>
  <c r="AX174" i="5"/>
  <c r="BB174" i="5"/>
  <c r="BF174" i="5"/>
  <c r="BJ174" i="5"/>
  <c r="BN174" i="5"/>
  <c r="BV174" i="5"/>
  <c r="BZ174" i="5"/>
  <c r="CD174" i="5"/>
  <c r="CC176" i="5"/>
  <c r="CD176" i="5" s="1"/>
  <c r="V178" i="5"/>
  <c r="Z178" i="5"/>
  <c r="AD178" i="5"/>
  <c r="AH178" i="5"/>
  <c r="AL178" i="5"/>
  <c r="AP178" i="5"/>
  <c r="AT178" i="5"/>
  <c r="AX178" i="5"/>
  <c r="BB178" i="5"/>
  <c r="BF178" i="5"/>
  <c r="BJ178" i="5"/>
  <c r="BN178" i="5"/>
  <c r="BV178" i="5"/>
  <c r="BZ178" i="5"/>
  <c r="CD178" i="5"/>
  <c r="W179" i="5"/>
  <c r="AA179" i="5"/>
  <c r="AI179" i="5"/>
  <c r="AM179" i="5"/>
  <c r="AQ179" i="5"/>
  <c r="AU179" i="5"/>
  <c r="AY179" i="5"/>
  <c r="BC179" i="5"/>
  <c r="BG179" i="5"/>
  <c r="BK179" i="5"/>
  <c r="BO179" i="5"/>
  <c r="BS179" i="5"/>
  <c r="BW179" i="5"/>
  <c r="T180" i="5"/>
  <c r="X180" i="5"/>
  <c r="AB180" i="5"/>
  <c r="AJ180" i="5"/>
  <c r="AN180" i="5"/>
  <c r="AV180" i="5"/>
  <c r="AZ180" i="5"/>
  <c r="BH180" i="5"/>
  <c r="BL180" i="5"/>
  <c r="BP180" i="5"/>
  <c r="BT180" i="5"/>
  <c r="BX180" i="5"/>
  <c r="CB180" i="5"/>
  <c r="U182" i="5"/>
  <c r="Y182" i="5"/>
  <c r="AC182" i="5"/>
  <c r="AK182" i="5"/>
  <c r="AO182" i="5"/>
  <c r="AW182" i="5"/>
  <c r="BA182" i="5"/>
  <c r="BE182" i="5"/>
  <c r="BI182" i="5"/>
  <c r="BQ182" i="5"/>
  <c r="BU182" i="5"/>
  <c r="BY182" i="5"/>
  <c r="CC182" i="5"/>
  <c r="AG182" i="5" s="1"/>
  <c r="T183" i="5"/>
  <c r="X183" i="5"/>
  <c r="AB183" i="5"/>
  <c r="AJ183" i="5"/>
  <c r="AN183" i="5"/>
  <c r="AV183" i="5"/>
  <c r="AZ183" i="5"/>
  <c r="BH183" i="5"/>
  <c r="BL183" i="5"/>
  <c r="BP183" i="5"/>
  <c r="BT183" i="5"/>
  <c r="BX183" i="5"/>
  <c r="CB183" i="5"/>
  <c r="AE185" i="5"/>
  <c r="CE185" i="5"/>
  <c r="T187" i="5"/>
  <c r="X187" i="5"/>
  <c r="AB187" i="5"/>
  <c r="AJ187" i="5"/>
  <c r="AN187" i="5"/>
  <c r="AV187" i="5"/>
  <c r="AZ187" i="5"/>
  <c r="BH187" i="5"/>
  <c r="BL187" i="5"/>
  <c r="BP187" i="5"/>
  <c r="BT187" i="5"/>
  <c r="BX187" i="5"/>
  <c r="CB187" i="5"/>
  <c r="U188" i="5"/>
  <c r="Y188" i="5"/>
  <c r="AC188" i="5"/>
  <c r="AK188" i="5"/>
  <c r="AO188" i="5"/>
  <c r="AW188" i="5"/>
  <c r="BA188" i="5"/>
  <c r="BE188" i="5"/>
  <c r="BI188" i="5"/>
  <c r="BQ188" i="5"/>
  <c r="BU188" i="5"/>
  <c r="BY188" i="5"/>
  <c r="CC188" i="5"/>
  <c r="V189" i="5"/>
  <c r="Z189" i="5"/>
  <c r="AD189" i="5"/>
  <c r="AH189" i="5"/>
  <c r="AL189" i="5"/>
  <c r="AP189" i="5"/>
  <c r="AT189" i="5"/>
  <c r="AX189" i="5"/>
  <c r="BB189" i="5"/>
  <c r="BF189" i="5"/>
  <c r="BJ189" i="5"/>
  <c r="BN189" i="5"/>
  <c r="BV189" i="5"/>
  <c r="BZ189" i="5"/>
  <c r="CD189" i="5"/>
  <c r="W191" i="5"/>
  <c r="AA191" i="5"/>
  <c r="AI191" i="5"/>
  <c r="AR191" i="5" s="1"/>
  <c r="AM191" i="5"/>
  <c r="AQ191" i="5"/>
  <c r="AU191" i="5"/>
  <c r="AY191" i="5"/>
  <c r="BC191" i="5"/>
  <c r="BG191" i="5"/>
  <c r="BK191" i="5"/>
  <c r="BO191" i="5"/>
  <c r="BS191" i="5"/>
  <c r="BW191" i="5"/>
  <c r="V192" i="5"/>
  <c r="Z192" i="5"/>
  <c r="AD192" i="5"/>
  <c r="AH192" i="5"/>
  <c r="AL192" i="5"/>
  <c r="AP192" i="5"/>
  <c r="AT192" i="5"/>
  <c r="AX192" i="5"/>
  <c r="BB192" i="5"/>
  <c r="BF192" i="5"/>
  <c r="BJ192" i="5"/>
  <c r="BN192" i="5"/>
  <c r="BV192" i="5"/>
  <c r="BZ192" i="5"/>
  <c r="CD192" i="5"/>
  <c r="CC194" i="5"/>
  <c r="CD194" i="5" s="1"/>
  <c r="V196" i="5"/>
  <c r="Z196" i="5"/>
  <c r="AD196" i="5"/>
  <c r="AH196" i="5"/>
  <c r="AL196" i="5"/>
  <c r="AP196" i="5"/>
  <c r="AT196" i="5"/>
  <c r="AX196" i="5"/>
  <c r="BB196" i="5"/>
  <c r="BF196" i="5"/>
  <c r="BJ196" i="5"/>
  <c r="BN196" i="5"/>
  <c r="BV196" i="5"/>
  <c r="BZ196" i="5"/>
  <c r="CD196" i="5"/>
  <c r="W197" i="5"/>
  <c r="AA197" i="5"/>
  <c r="AI197" i="5"/>
  <c r="AM197" i="5"/>
  <c r="AQ197" i="5"/>
  <c r="AU197" i="5"/>
  <c r="AY197" i="5"/>
  <c r="BC197" i="5"/>
  <c r="BG197" i="5"/>
  <c r="BK197" i="5"/>
  <c r="BO197" i="5"/>
  <c r="BS197" i="5"/>
  <c r="BW197" i="5"/>
  <c r="T198" i="5"/>
  <c r="X198" i="5"/>
  <c r="AB198" i="5"/>
  <c r="AJ198" i="5"/>
  <c r="AN198" i="5"/>
  <c r="AV198" i="5"/>
  <c r="AZ198" i="5"/>
  <c r="BH198" i="5"/>
  <c r="BL198" i="5"/>
  <c r="BP198" i="5"/>
  <c r="BT198" i="5"/>
  <c r="BX198" i="5"/>
  <c r="CB198" i="5"/>
  <c r="U200" i="5"/>
  <c r="Y200" i="5"/>
  <c r="AC200" i="5"/>
  <c r="AK200" i="5"/>
  <c r="AO200" i="5"/>
  <c r="AW200" i="5"/>
  <c r="BA200" i="5"/>
  <c r="BE200" i="5"/>
  <c r="BI200" i="5"/>
  <c r="BQ200" i="5"/>
  <c r="BU200" i="5"/>
  <c r="BY200" i="5"/>
  <c r="CC200" i="5"/>
  <c r="AG200" i="5" s="1"/>
  <c r="T201" i="5"/>
  <c r="X201" i="5"/>
  <c r="AB201" i="5"/>
  <c r="AJ201" i="5"/>
  <c r="AN201" i="5"/>
  <c r="AV201" i="5"/>
  <c r="AZ201" i="5"/>
  <c r="BH201" i="5"/>
  <c r="BL201" i="5"/>
  <c r="BP201" i="5"/>
  <c r="BT201" i="5"/>
  <c r="BX201" i="5"/>
  <c r="CB201" i="5"/>
  <c r="AE203" i="5"/>
  <c r="CE203" i="5"/>
  <c r="T205" i="5"/>
  <c r="X205" i="5"/>
  <c r="AB205" i="5"/>
  <c r="AJ205" i="5"/>
  <c r="AN205" i="5"/>
  <c r="AV205" i="5"/>
  <c r="AZ205" i="5"/>
  <c r="BH205" i="5"/>
  <c r="BL205" i="5"/>
  <c r="BP205" i="5"/>
  <c r="BT205" i="5"/>
  <c r="BX205" i="5"/>
  <c r="CB205" i="5"/>
  <c r="U206" i="5"/>
  <c r="Y206" i="5"/>
  <c r="AC206" i="5"/>
  <c r="AK206" i="5"/>
  <c r="AO206" i="5"/>
  <c r="AW206" i="5"/>
  <c r="BA206" i="5"/>
  <c r="BE206" i="5"/>
  <c r="BI206" i="5"/>
  <c r="BQ206" i="5"/>
  <c r="BU206" i="5"/>
  <c r="BY206" i="5"/>
  <c r="CC206" i="5"/>
  <c r="V207" i="5"/>
  <c r="Z207" i="5"/>
  <c r="AD207" i="5"/>
  <c r="AH207" i="5"/>
  <c r="AL207" i="5"/>
  <c r="AP207" i="5"/>
  <c r="AT207" i="5"/>
  <c r="AX207" i="5"/>
  <c r="BB207" i="5"/>
  <c r="BF207" i="5"/>
  <c r="BJ207" i="5"/>
  <c r="BN207" i="5"/>
  <c r="BV207" i="5"/>
  <c r="BZ207" i="5"/>
  <c r="CD207" i="5"/>
  <c r="W209" i="5"/>
  <c r="AA209" i="5"/>
  <c r="AI209" i="5"/>
  <c r="AM209" i="5"/>
  <c r="AQ209" i="5"/>
  <c r="AU209" i="5"/>
  <c r="AY209" i="5"/>
  <c r="BC209" i="5"/>
  <c r="BG209" i="5"/>
  <c r="BK209" i="5"/>
  <c r="BO209" i="5"/>
  <c r="BS209" i="5"/>
  <c r="BW209" i="5"/>
  <c r="V210" i="5"/>
  <c r="Z210" i="5"/>
  <c r="AD210" i="5"/>
  <c r="AH210" i="5"/>
  <c r="AL210" i="5"/>
  <c r="AP210" i="5"/>
  <c r="AT210" i="5"/>
  <c r="AX210" i="5"/>
  <c r="BB210" i="5"/>
  <c r="BF210" i="5"/>
  <c r="BJ210" i="5"/>
  <c r="BN210" i="5"/>
  <c r="BV210" i="5"/>
  <c r="BZ210" i="5"/>
  <c r="CD210" i="5"/>
  <c r="CC212" i="5"/>
  <c r="CD212" i="5" s="1"/>
  <c r="V214" i="5"/>
  <c r="Z214" i="5"/>
  <c r="AD214" i="5"/>
  <c r="AH214" i="5"/>
  <c r="AL214" i="5"/>
  <c r="AP214" i="5"/>
  <c r="AT214" i="5"/>
  <c r="AX214" i="5"/>
  <c r="BB214" i="5"/>
  <c r="BF214" i="5"/>
  <c r="BJ214" i="5"/>
  <c r="BN214" i="5"/>
  <c r="BV214" i="5"/>
  <c r="BZ214" i="5"/>
  <c r="CD214" i="5"/>
  <c r="W215" i="5"/>
  <c r="AA215" i="5"/>
  <c r="AI215" i="5"/>
  <c r="AM215" i="5"/>
  <c r="AQ215" i="5"/>
  <c r="AU215" i="5"/>
  <c r="AY215" i="5"/>
  <c r="BC215" i="5"/>
  <c r="BG215" i="5"/>
  <c r="BK215" i="5"/>
  <c r="BO215" i="5"/>
  <c r="BS215" i="5"/>
  <c r="BW215" i="5"/>
  <c r="T216" i="5"/>
  <c r="X216" i="5"/>
  <c r="AB216" i="5"/>
  <c r="AJ216" i="5"/>
  <c r="AN216" i="5"/>
  <c r="AV216" i="5"/>
  <c r="AZ216" i="5"/>
  <c r="BH216" i="5"/>
  <c r="BL216" i="5"/>
  <c r="BP216" i="5"/>
  <c r="BT216" i="5"/>
  <c r="BX216" i="5"/>
  <c r="CB216" i="5"/>
  <c r="U218" i="5"/>
  <c r="Y218" i="5"/>
  <c r="AC218" i="5"/>
  <c r="AK218" i="5"/>
  <c r="AO218" i="5"/>
  <c r="AW218" i="5"/>
  <c r="BA218" i="5"/>
  <c r="BE218" i="5"/>
  <c r="BI218" i="5"/>
  <c r="BQ218" i="5"/>
  <c r="BU218" i="5"/>
  <c r="BY218" i="5"/>
  <c r="CC218" i="5"/>
  <c r="T219" i="5"/>
  <c r="X219" i="5"/>
  <c r="AB219" i="5"/>
  <c r="AJ219" i="5"/>
  <c r="AN219" i="5"/>
  <c r="AV219" i="5"/>
  <c r="AZ219" i="5"/>
  <c r="BH219" i="5"/>
  <c r="BL219" i="5"/>
  <c r="BP219" i="5"/>
  <c r="BT219" i="5"/>
  <c r="BX219" i="5"/>
  <c r="CB219" i="5"/>
  <c r="AE221" i="5"/>
  <c r="CE221" i="5"/>
  <c r="T223" i="5"/>
  <c r="X223" i="5"/>
  <c r="AB223" i="5"/>
  <c r="AJ223" i="5"/>
  <c r="AN223" i="5"/>
  <c r="AV223" i="5"/>
  <c r="AZ223" i="5"/>
  <c r="BH223" i="5"/>
  <c r="BL223" i="5"/>
  <c r="BP223" i="5"/>
  <c r="BT223" i="5"/>
  <c r="BX223" i="5"/>
  <c r="CB223" i="5"/>
  <c r="U224" i="5"/>
  <c r="Y224" i="5"/>
  <c r="AC224" i="5"/>
  <c r="AK224" i="5"/>
  <c r="AO224" i="5"/>
  <c r="AW224" i="5"/>
  <c r="BA224" i="5"/>
  <c r="BE224" i="5"/>
  <c r="BI224" i="5"/>
  <c r="BQ224" i="5"/>
  <c r="BU224" i="5"/>
  <c r="BY224" i="5"/>
  <c r="CC224" i="5"/>
  <c r="V225" i="5"/>
  <c r="Z225" i="5"/>
  <c r="AD225" i="5"/>
  <c r="AH225" i="5"/>
  <c r="AL225" i="5"/>
  <c r="AP225" i="5"/>
  <c r="AT225" i="5"/>
  <c r="AX225" i="5"/>
  <c r="BB225" i="5"/>
  <c r="BF225" i="5"/>
  <c r="BJ225" i="5"/>
  <c r="BN225" i="5"/>
  <c r="BV225" i="5"/>
  <c r="BZ225" i="5"/>
  <c r="CD225" i="5"/>
  <c r="W227" i="5"/>
  <c r="AA227" i="5"/>
  <c r="AI227" i="5"/>
  <c r="AM227" i="5"/>
  <c r="AQ227" i="5"/>
  <c r="AU227" i="5"/>
  <c r="AY227" i="5"/>
  <c r="BC227" i="5"/>
  <c r="BG227" i="5"/>
  <c r="BK227" i="5"/>
  <c r="BO227" i="5"/>
  <c r="BS227" i="5"/>
  <c r="BW227" i="5"/>
  <c r="V228" i="5"/>
  <c r="Z228" i="5"/>
  <c r="AD228" i="5"/>
  <c r="AH228" i="5"/>
  <c r="AL228" i="5"/>
  <c r="AP228" i="5"/>
  <c r="AT228" i="5"/>
  <c r="AX228" i="5"/>
  <c r="BB228" i="5"/>
  <c r="BF228" i="5"/>
  <c r="BJ228" i="5"/>
  <c r="BN228" i="5"/>
  <c r="BV228" i="5"/>
  <c r="BZ228" i="5"/>
  <c r="CD228" i="5"/>
  <c r="CC230" i="5"/>
  <c r="CD230" i="5" s="1"/>
  <c r="V232" i="5"/>
  <c r="Z232" i="5"/>
  <c r="AD232" i="5"/>
  <c r="AH232" i="5"/>
  <c r="AL232" i="5"/>
  <c r="AP232" i="5"/>
  <c r="AT232" i="5"/>
  <c r="AX232" i="5"/>
  <c r="BB232" i="5"/>
  <c r="BF232" i="5"/>
  <c r="BJ232" i="5"/>
  <c r="BN232" i="5"/>
  <c r="BV232" i="5"/>
  <c r="BZ232" i="5"/>
  <c r="CD232" i="5"/>
  <c r="W233" i="5"/>
  <c r="AA233" i="5"/>
  <c r="AI233" i="5"/>
  <c r="AM233" i="5"/>
  <c r="AQ233" i="5"/>
  <c r="AU233" i="5"/>
  <c r="AY233" i="5"/>
  <c r="BC233" i="5"/>
  <c r="BG233" i="5"/>
  <c r="BK233" i="5"/>
  <c r="BO233" i="5"/>
  <c r="BS233" i="5"/>
  <c r="BW233" i="5"/>
  <c r="T234" i="5"/>
  <c r="X234" i="5"/>
  <c r="AB234" i="5"/>
  <c r="AJ234" i="5"/>
  <c r="AN234" i="5"/>
  <c r="AV234" i="5"/>
  <c r="AZ234" i="5"/>
  <c r="BH234" i="5"/>
  <c r="BL234" i="5"/>
  <c r="BP234" i="5"/>
  <c r="BT234" i="5"/>
  <c r="BX234" i="5"/>
  <c r="CB234" i="5"/>
  <c r="U236" i="5"/>
  <c r="Y236" i="5"/>
  <c r="AC236" i="5"/>
  <c r="AK236" i="5"/>
  <c r="AO236" i="5"/>
  <c r="AW236" i="5"/>
  <c r="BA236" i="5"/>
  <c r="BE236" i="5"/>
  <c r="BI236" i="5"/>
  <c r="BQ236" i="5"/>
  <c r="BU236" i="5"/>
  <c r="BY236" i="5"/>
  <c r="CC236" i="5"/>
  <c r="AG236" i="5" s="1"/>
  <c r="T237" i="5"/>
  <c r="X237" i="5"/>
  <c r="AB237" i="5"/>
  <c r="AJ237" i="5"/>
  <c r="AN237" i="5"/>
  <c r="AV237" i="5"/>
  <c r="AZ237" i="5"/>
  <c r="BH237" i="5"/>
  <c r="BL237" i="5"/>
  <c r="BP237" i="5"/>
  <c r="BT237" i="5"/>
  <c r="BX237" i="5"/>
  <c r="CB237" i="5"/>
  <c r="V241" i="5"/>
  <c r="Z241" i="5"/>
  <c r="AL241" i="5"/>
  <c r="AP241" i="5"/>
  <c r="AT241" i="5"/>
  <c r="BB241" i="5"/>
  <c r="BF241" i="5"/>
  <c r="BJ241" i="5"/>
  <c r="BV241" i="5"/>
  <c r="BZ241" i="5"/>
  <c r="W242" i="5"/>
  <c r="AA242" i="5"/>
  <c r="AQ242" i="5"/>
  <c r="AU242" i="5"/>
  <c r="AY242" i="5"/>
  <c r="BC242" i="5"/>
  <c r="BE242" i="5" s="1"/>
  <c r="AI242" i="5" s="1"/>
  <c r="BK242" i="5"/>
  <c r="BN242" i="5" s="1"/>
  <c r="AO242" i="5" s="1"/>
  <c r="BO242" i="5"/>
  <c r="BW242" i="5"/>
  <c r="T243" i="5"/>
  <c r="X243" i="5"/>
  <c r="AB243" i="5"/>
  <c r="AV243" i="5"/>
  <c r="BH243" i="5"/>
  <c r="BP243" i="5"/>
  <c r="BT243" i="5"/>
  <c r="BX243" i="5"/>
  <c r="CB243" i="5"/>
  <c r="U245" i="5"/>
  <c r="Y245" i="5"/>
  <c r="CE245" i="5" s="1"/>
  <c r="AC245" i="5"/>
  <c r="AH245" i="5"/>
  <c r="BD245" i="5"/>
  <c r="BG245" i="5" s="1"/>
  <c r="AN245" i="5" s="1"/>
  <c r="BI245" i="5"/>
  <c r="BN245" i="5"/>
  <c r="AO245" i="5" s="1"/>
  <c r="AT246" i="5"/>
  <c r="AX246" i="5" s="1"/>
  <c r="AH246" i="5" s="1"/>
  <c r="BZ246" i="5"/>
  <c r="BV246" i="5"/>
  <c r="AL246" i="5"/>
  <c r="X246" i="5"/>
  <c r="AC246" i="5"/>
  <c r="AY246" i="5"/>
  <c r="BY246" i="5"/>
  <c r="AZ250" i="5"/>
  <c r="AV250" i="5"/>
  <c r="T250" i="5"/>
  <c r="CE248" i="5"/>
  <c r="AE248" i="5"/>
  <c r="CB250" i="5"/>
  <c r="BX250" i="5"/>
  <c r="X250" i="5"/>
  <c r="Y250" i="5"/>
  <c r="AO250" i="5"/>
  <c r="AT250" i="5"/>
  <c r="AY250" i="5"/>
  <c r="BO250" i="5"/>
  <c r="BU250" i="5"/>
  <c r="BZ250" i="5"/>
  <c r="CE250" i="5"/>
  <c r="BE251" i="5"/>
  <c r="BA251" i="5"/>
  <c r="U251" i="5"/>
  <c r="BG251" i="5"/>
  <c r="BC251" i="5"/>
  <c r="AI251" i="5"/>
  <c r="AP251" i="5"/>
  <c r="BF251" i="5"/>
  <c r="AX252" i="5"/>
  <c r="AT252" i="5"/>
  <c r="AH252" i="5"/>
  <c r="AZ252" i="5"/>
  <c r="AV252" i="5"/>
  <c r="T252" i="5"/>
  <c r="BZ252" i="5"/>
  <c r="BV252" i="5"/>
  <c r="AL252" i="5"/>
  <c r="CB252" i="5"/>
  <c r="BX252" i="5"/>
  <c r="X252" i="5"/>
  <c r="AA252" i="5"/>
  <c r="AO252" i="5"/>
  <c r="AU252" i="5"/>
  <c r="BW252" i="5"/>
  <c r="CE252" i="5"/>
  <c r="AG252" i="5" s="1"/>
  <c r="BG254" i="5"/>
  <c r="BC254" i="5"/>
  <c r="AI254" i="5"/>
  <c r="BE254" i="5"/>
  <c r="BA254" i="5"/>
  <c r="U254" i="5"/>
  <c r="Z254" i="5"/>
  <c r="AF254" i="5"/>
  <c r="AN254" i="5"/>
  <c r="BB254" i="5"/>
  <c r="AX255" i="5"/>
  <c r="AT255" i="5"/>
  <c r="AH255" i="5"/>
  <c r="AZ255" i="5"/>
  <c r="AV255" i="5"/>
  <c r="T255" i="5"/>
  <c r="BZ255" i="5"/>
  <c r="BV255" i="5"/>
  <c r="AL255" i="5"/>
  <c r="CB255" i="5"/>
  <c r="BX255" i="5"/>
  <c r="X255" i="5"/>
  <c r="AA255" i="5"/>
  <c r="AO255" i="5"/>
  <c r="AW255" i="5"/>
  <c r="BY255" i="5"/>
  <c r="V257" i="5"/>
  <c r="W257" i="5" s="1"/>
  <c r="Y259" i="5"/>
  <c r="AM259" i="5"/>
  <c r="AU259" i="5"/>
  <c r="BE260" i="5"/>
  <c r="BA260" i="5"/>
  <c r="U260" i="5"/>
  <c r="BG260" i="5"/>
  <c r="BC260" i="5"/>
  <c r="AI260" i="5"/>
  <c r="AP260" i="5"/>
  <c r="BF260" i="5"/>
  <c r="AX261" i="5"/>
  <c r="AT261" i="5"/>
  <c r="AH261" i="5"/>
  <c r="AZ261" i="5"/>
  <c r="AV261" i="5"/>
  <c r="T261" i="5"/>
  <c r="BZ261" i="5"/>
  <c r="BV261" i="5"/>
  <c r="AL261" i="5"/>
  <c r="CB261" i="5"/>
  <c r="BX261" i="5"/>
  <c r="X261" i="5"/>
  <c r="AA261" i="5"/>
  <c r="AO261" i="5"/>
  <c r="AU261" i="5"/>
  <c r="BW261" i="5"/>
  <c r="CE261" i="5"/>
  <c r="AG261" i="5" s="1"/>
  <c r="BG263" i="5"/>
  <c r="BC263" i="5"/>
  <c r="AI263" i="5"/>
  <c r="BE263" i="5"/>
  <c r="BA263" i="5"/>
  <c r="U263" i="5"/>
  <c r="Z263" i="5"/>
  <c r="AN263" i="5"/>
  <c r="BB263" i="5"/>
  <c r="BN264" i="5"/>
  <c r="BJ264" i="5"/>
  <c r="V264" i="5"/>
  <c r="BL264" i="5"/>
  <c r="BH264" i="5"/>
  <c r="AJ264" i="5"/>
  <c r="AC264" i="5"/>
  <c r="BI264" i="5"/>
  <c r="BY264" i="5"/>
  <c r="V266" i="5"/>
  <c r="Y268" i="5"/>
  <c r="AM268" i="5"/>
  <c r="BK268" i="5"/>
  <c r="BU269" i="5"/>
  <c r="BQ269" i="5"/>
  <c r="AK269" i="5"/>
  <c r="BS269" i="5"/>
  <c r="BO269" i="5"/>
  <c r="W269" i="5"/>
  <c r="AN269" i="5"/>
  <c r="BD269" i="5"/>
  <c r="BT269" i="5"/>
  <c r="AX270" i="5"/>
  <c r="AT270" i="5"/>
  <c r="AH270" i="5"/>
  <c r="AZ270" i="5"/>
  <c r="AV270" i="5"/>
  <c r="T270" i="5"/>
  <c r="BZ270" i="5"/>
  <c r="BV270" i="5"/>
  <c r="AL270" i="5"/>
  <c r="CB270" i="5"/>
  <c r="BX270" i="5"/>
  <c r="X270" i="5"/>
  <c r="AA270" i="5"/>
  <c r="AQ270" i="5"/>
  <c r="AW270" i="5"/>
  <c r="CC270" i="5"/>
  <c r="BG272" i="5"/>
  <c r="BC272" i="5"/>
  <c r="AI272" i="5"/>
  <c r="BE272" i="5"/>
  <c r="BA272" i="5"/>
  <c r="U272" i="5"/>
  <c r="AB272" i="5"/>
  <c r="BP272" i="5"/>
  <c r="AC273" i="5"/>
  <c r="BY273" i="5"/>
  <c r="V275" i="5"/>
  <c r="W275" i="5" s="1"/>
  <c r="Y277" i="5"/>
  <c r="AO277" i="5"/>
  <c r="AW277" i="5"/>
  <c r="BM277" i="5"/>
  <c r="Z278" i="5"/>
  <c r="AP278" i="5"/>
  <c r="CD278" i="5"/>
  <c r="AC279" i="5"/>
  <c r="AY279" i="5"/>
  <c r="BW279" i="5"/>
  <c r="CE279" i="5"/>
  <c r="BB281" i="5"/>
  <c r="BN282" i="5"/>
  <c r="BJ282" i="5"/>
  <c r="V282" i="5"/>
  <c r="BL282" i="5"/>
  <c r="BH282" i="5"/>
  <c r="AJ282" i="5"/>
  <c r="BK282" i="5"/>
  <c r="AM282" i="5"/>
  <c r="AU282" i="5"/>
  <c r="BM282" i="5"/>
  <c r="AB284" i="5"/>
  <c r="AF47" i="7"/>
  <c r="CD47" i="7"/>
  <c r="AD47" i="7"/>
  <c r="AE47" i="7"/>
  <c r="AO129" i="5"/>
  <c r="BI129" i="5"/>
  <c r="BM129" i="5"/>
  <c r="AO133" i="5"/>
  <c r="BI133" i="5"/>
  <c r="BM133" i="5"/>
  <c r="AP134" i="5"/>
  <c r="BR134" i="5"/>
  <c r="AM135" i="5"/>
  <c r="AQ135" i="5"/>
  <c r="AU135" i="5"/>
  <c r="AY135" i="5"/>
  <c r="BW135" i="5"/>
  <c r="CA135" i="5"/>
  <c r="CE135" i="5"/>
  <c r="AG135" i="5" s="1"/>
  <c r="AN137" i="5"/>
  <c r="BD137" i="5"/>
  <c r="AM138" i="5"/>
  <c r="AQ138" i="5"/>
  <c r="AU138" i="5"/>
  <c r="AY138" i="5"/>
  <c r="BW138" i="5"/>
  <c r="CA138" i="5"/>
  <c r="CE138" i="5"/>
  <c r="AM142" i="5"/>
  <c r="AQ142" i="5"/>
  <c r="AU142" i="5"/>
  <c r="AY142" i="5"/>
  <c r="BW142" i="5"/>
  <c r="CA142" i="5"/>
  <c r="CE142" i="5"/>
  <c r="AN143" i="5"/>
  <c r="BD143" i="5"/>
  <c r="Y144" i="5"/>
  <c r="AC144" i="5"/>
  <c r="AO144" i="5"/>
  <c r="AW144" i="5"/>
  <c r="BI144" i="5"/>
  <c r="BM144" i="5"/>
  <c r="BY144" i="5"/>
  <c r="CC144" i="5"/>
  <c r="Z146" i="5"/>
  <c r="AP146" i="5"/>
  <c r="BB146" i="5"/>
  <c r="BF146" i="5"/>
  <c r="BR146" i="5"/>
  <c r="Y147" i="5"/>
  <c r="AC147" i="5"/>
  <c r="AO147" i="5"/>
  <c r="AW147" i="5"/>
  <c r="BI147" i="5"/>
  <c r="BM147" i="5"/>
  <c r="BY147" i="5"/>
  <c r="CC147" i="5"/>
  <c r="Y151" i="5"/>
  <c r="AC151" i="5"/>
  <c r="AO151" i="5"/>
  <c r="AW151" i="5"/>
  <c r="BI151" i="5"/>
  <c r="BM151" i="5"/>
  <c r="BY151" i="5"/>
  <c r="CC151" i="5"/>
  <c r="Z152" i="5"/>
  <c r="AP152" i="5"/>
  <c r="BB152" i="5"/>
  <c r="BF152" i="5"/>
  <c r="BR152" i="5"/>
  <c r="AA153" i="5"/>
  <c r="AE153" i="5"/>
  <c r="AM153" i="5"/>
  <c r="AQ153" i="5"/>
  <c r="AU153" i="5"/>
  <c r="AY153" i="5"/>
  <c r="BK153" i="5"/>
  <c r="BW153" i="5"/>
  <c r="CA153" i="5"/>
  <c r="CE153" i="5"/>
  <c r="AG153" i="5" s="1"/>
  <c r="AB155" i="5"/>
  <c r="AN155" i="5"/>
  <c r="BD155" i="5"/>
  <c r="BP155" i="5"/>
  <c r="BT155" i="5"/>
  <c r="AA156" i="5"/>
  <c r="AE156" i="5"/>
  <c r="AM156" i="5"/>
  <c r="AQ156" i="5"/>
  <c r="AU156" i="5"/>
  <c r="AY156" i="5"/>
  <c r="BK156" i="5"/>
  <c r="BW156" i="5"/>
  <c r="CA156" i="5"/>
  <c r="CE156" i="5"/>
  <c r="AG156" i="5" s="1"/>
  <c r="AA160" i="5"/>
  <c r="AE160" i="5"/>
  <c r="AM160" i="5"/>
  <c r="AQ160" i="5"/>
  <c r="AU160" i="5"/>
  <c r="AY160" i="5"/>
  <c r="BK160" i="5"/>
  <c r="BW160" i="5"/>
  <c r="CA160" i="5"/>
  <c r="CE160" i="5"/>
  <c r="AF160" i="5" s="1"/>
  <c r="AB161" i="5"/>
  <c r="AN161" i="5"/>
  <c r="BD161" i="5"/>
  <c r="BP161" i="5"/>
  <c r="BT161" i="5"/>
  <c r="Y162" i="5"/>
  <c r="AC162" i="5"/>
  <c r="AO162" i="5"/>
  <c r="AW162" i="5"/>
  <c r="BI162" i="5"/>
  <c r="BM162" i="5"/>
  <c r="BY162" i="5"/>
  <c r="CC162" i="5"/>
  <c r="Z164" i="5"/>
  <c r="AP164" i="5"/>
  <c r="BB164" i="5"/>
  <c r="BF164" i="5"/>
  <c r="BR164" i="5"/>
  <c r="Y165" i="5"/>
  <c r="AC165" i="5"/>
  <c r="AO165" i="5"/>
  <c r="AW165" i="5"/>
  <c r="BI165" i="5"/>
  <c r="BM165" i="5"/>
  <c r="BY165" i="5"/>
  <c r="CC165" i="5"/>
  <c r="Y169" i="5"/>
  <c r="AC169" i="5"/>
  <c r="AO169" i="5"/>
  <c r="AW169" i="5"/>
  <c r="BI169" i="5"/>
  <c r="BM169" i="5"/>
  <c r="BY169" i="5"/>
  <c r="CC169" i="5"/>
  <c r="AG169" i="5" s="1"/>
  <c r="Z170" i="5"/>
  <c r="AP170" i="5"/>
  <c r="BB170" i="5"/>
  <c r="BF170" i="5"/>
  <c r="BR170" i="5"/>
  <c r="AA171" i="5"/>
  <c r="AM171" i="5"/>
  <c r="AQ171" i="5"/>
  <c r="AU171" i="5"/>
  <c r="AY171" i="5"/>
  <c r="BK171" i="5"/>
  <c r="BW171" i="5"/>
  <c r="CA171" i="5"/>
  <c r="CE171" i="5"/>
  <c r="AB173" i="5"/>
  <c r="AN173" i="5"/>
  <c r="BD173" i="5"/>
  <c r="BP173" i="5"/>
  <c r="BT173" i="5"/>
  <c r="AA174" i="5"/>
  <c r="AE174" i="5"/>
  <c r="AM174" i="5"/>
  <c r="AQ174" i="5"/>
  <c r="AU174" i="5"/>
  <c r="AY174" i="5"/>
  <c r="BK174" i="5"/>
  <c r="BW174" i="5"/>
  <c r="CA174" i="5"/>
  <c r="CE174" i="5"/>
  <c r="AG174" i="5" s="1"/>
  <c r="AA178" i="5"/>
  <c r="AE178" i="5"/>
  <c r="AM178" i="5"/>
  <c r="AQ178" i="5"/>
  <c r="AU178" i="5"/>
  <c r="AY178" i="5"/>
  <c r="BK178" i="5"/>
  <c r="BW178" i="5"/>
  <c r="CA178" i="5"/>
  <c r="CE178" i="5"/>
  <c r="AF178" i="5" s="1"/>
  <c r="AB179" i="5"/>
  <c r="AN179" i="5"/>
  <c r="BD179" i="5"/>
  <c r="BP179" i="5"/>
  <c r="BT179" i="5"/>
  <c r="Y180" i="5"/>
  <c r="AC180" i="5"/>
  <c r="AO180" i="5"/>
  <c r="AW180" i="5"/>
  <c r="BI180" i="5"/>
  <c r="BM180" i="5"/>
  <c r="BY180" i="5"/>
  <c r="CC180" i="5"/>
  <c r="Z182" i="5"/>
  <c r="AP182" i="5"/>
  <c r="BB182" i="5"/>
  <c r="BF182" i="5"/>
  <c r="BR182" i="5"/>
  <c r="Y183" i="5"/>
  <c r="AC183" i="5"/>
  <c r="AO183" i="5"/>
  <c r="AW183" i="5"/>
  <c r="BI183" i="5"/>
  <c r="BM183" i="5"/>
  <c r="BY183" i="5"/>
  <c r="CC183" i="5"/>
  <c r="Y187" i="5"/>
  <c r="AC187" i="5"/>
  <c r="AO187" i="5"/>
  <c r="AW187" i="5"/>
  <c r="BI187" i="5"/>
  <c r="BM187" i="5"/>
  <c r="BY187" i="5"/>
  <c r="CC187" i="5"/>
  <c r="Z188" i="5"/>
  <c r="AP188" i="5"/>
  <c r="BB188" i="5"/>
  <c r="BF188" i="5"/>
  <c r="BR188" i="5"/>
  <c r="AA189" i="5"/>
  <c r="AE189" i="5"/>
  <c r="AM189" i="5"/>
  <c r="AQ189" i="5"/>
  <c r="AU189" i="5"/>
  <c r="AY189" i="5"/>
  <c r="BK189" i="5"/>
  <c r="BW189" i="5"/>
  <c r="CA189" i="5"/>
  <c r="CE189" i="5"/>
  <c r="AG189" i="5" s="1"/>
  <c r="AB191" i="5"/>
  <c r="AN191" i="5"/>
  <c r="BD191" i="5"/>
  <c r="BP191" i="5"/>
  <c r="BT191" i="5"/>
  <c r="AA192" i="5"/>
  <c r="AE192" i="5"/>
  <c r="AM192" i="5"/>
  <c r="AQ192" i="5"/>
  <c r="AU192" i="5"/>
  <c r="AY192" i="5"/>
  <c r="BK192" i="5"/>
  <c r="BW192" i="5"/>
  <c r="CA192" i="5"/>
  <c r="CE192" i="5"/>
  <c r="AG192" i="5" s="1"/>
  <c r="AA196" i="5"/>
  <c r="AE196" i="5"/>
  <c r="AM196" i="5"/>
  <c r="AQ196" i="5"/>
  <c r="AU196" i="5"/>
  <c r="AY196" i="5"/>
  <c r="BK196" i="5"/>
  <c r="BW196" i="5"/>
  <c r="CA196" i="5"/>
  <c r="CE196" i="5"/>
  <c r="AB197" i="5"/>
  <c r="AN197" i="5"/>
  <c r="BD197" i="5"/>
  <c r="BP197" i="5"/>
  <c r="BT197" i="5"/>
  <c r="Y198" i="5"/>
  <c r="AC198" i="5"/>
  <c r="AO198" i="5"/>
  <c r="AW198" i="5"/>
  <c r="BI198" i="5"/>
  <c r="BM198" i="5"/>
  <c r="BY198" i="5"/>
  <c r="CC198" i="5"/>
  <c r="Z200" i="5"/>
  <c r="AP200" i="5"/>
  <c r="BB200" i="5"/>
  <c r="BF200" i="5"/>
  <c r="BR200" i="5"/>
  <c r="Y201" i="5"/>
  <c r="AC201" i="5"/>
  <c r="AO201" i="5"/>
  <c r="AW201" i="5"/>
  <c r="BI201" i="5"/>
  <c r="BM201" i="5"/>
  <c r="BY201" i="5"/>
  <c r="CC201" i="5"/>
  <c r="AG201" i="5" s="1"/>
  <c r="Y205" i="5"/>
  <c r="AC205" i="5"/>
  <c r="AO205" i="5"/>
  <c r="AW205" i="5"/>
  <c r="BI205" i="5"/>
  <c r="BM205" i="5"/>
  <c r="BY205" i="5"/>
  <c r="CC205" i="5"/>
  <c r="AG205" i="5" s="1"/>
  <c r="Z206" i="5"/>
  <c r="AP206" i="5"/>
  <c r="BB206" i="5"/>
  <c r="BF206" i="5"/>
  <c r="BR206" i="5"/>
  <c r="AA207" i="5"/>
  <c r="AE207" i="5"/>
  <c r="AM207" i="5"/>
  <c r="AQ207" i="5"/>
  <c r="AU207" i="5"/>
  <c r="AY207" i="5"/>
  <c r="BK207" i="5"/>
  <c r="BW207" i="5"/>
  <c r="CA207" i="5"/>
  <c r="CE207" i="5"/>
  <c r="AG207" i="5" s="1"/>
  <c r="AB209" i="5"/>
  <c r="AN209" i="5"/>
  <c r="BD209" i="5"/>
  <c r="BP209" i="5"/>
  <c r="BT209" i="5"/>
  <c r="AA210" i="5"/>
  <c r="AE210" i="5"/>
  <c r="AM210" i="5"/>
  <c r="AQ210" i="5"/>
  <c r="AU210" i="5"/>
  <c r="AY210" i="5"/>
  <c r="BK210" i="5"/>
  <c r="BW210" i="5"/>
  <c r="CA210" i="5"/>
  <c r="CE210" i="5"/>
  <c r="AG210" i="5" s="1"/>
  <c r="AA214" i="5"/>
  <c r="AE214" i="5"/>
  <c r="AM214" i="5"/>
  <c r="AQ214" i="5"/>
  <c r="AU214" i="5"/>
  <c r="AY214" i="5"/>
  <c r="BK214" i="5"/>
  <c r="BW214" i="5"/>
  <c r="CA214" i="5"/>
  <c r="CE214" i="5"/>
  <c r="AB215" i="5"/>
  <c r="AN215" i="5"/>
  <c r="BD215" i="5"/>
  <c r="BP215" i="5"/>
  <c r="BT215" i="5"/>
  <c r="Y216" i="5"/>
  <c r="AC216" i="5"/>
  <c r="AO216" i="5"/>
  <c r="AW216" i="5"/>
  <c r="BI216" i="5"/>
  <c r="BM216" i="5"/>
  <c r="BY216" i="5"/>
  <c r="CC216" i="5"/>
  <c r="Z218" i="5"/>
  <c r="AP218" i="5"/>
  <c r="BB218" i="5"/>
  <c r="BF218" i="5"/>
  <c r="BR218" i="5"/>
  <c r="Y219" i="5"/>
  <c r="AC219" i="5"/>
  <c r="AO219" i="5"/>
  <c r="AW219" i="5"/>
  <c r="BI219" i="5"/>
  <c r="BM219" i="5"/>
  <c r="BY219" i="5"/>
  <c r="CC219" i="5"/>
  <c r="Y223" i="5"/>
  <c r="AC223" i="5"/>
  <c r="AO223" i="5"/>
  <c r="AW223" i="5"/>
  <c r="BI223" i="5"/>
  <c r="BM223" i="5"/>
  <c r="BY223" i="5"/>
  <c r="CC223" i="5"/>
  <c r="AG223" i="5" s="1"/>
  <c r="Z224" i="5"/>
  <c r="AP224" i="5"/>
  <c r="BB224" i="5"/>
  <c r="BF224" i="5"/>
  <c r="BR224" i="5"/>
  <c r="AA225" i="5"/>
  <c r="AE225" i="5"/>
  <c r="AM225" i="5"/>
  <c r="AQ225" i="5"/>
  <c r="AU225" i="5"/>
  <c r="AY225" i="5"/>
  <c r="BK225" i="5"/>
  <c r="BW225" i="5"/>
  <c r="CA225" i="5"/>
  <c r="CE225" i="5"/>
  <c r="AG225" i="5" s="1"/>
  <c r="AB227" i="5"/>
  <c r="AN227" i="5"/>
  <c r="BD227" i="5"/>
  <c r="BP227" i="5"/>
  <c r="BT227" i="5"/>
  <c r="AA228" i="5"/>
  <c r="AE228" i="5"/>
  <c r="AM228" i="5"/>
  <c r="AQ228" i="5"/>
  <c r="AU228" i="5"/>
  <c r="AY228" i="5"/>
  <c r="BK228" i="5"/>
  <c r="BW228" i="5"/>
  <c r="CA228" i="5"/>
  <c r="CE228" i="5"/>
  <c r="AG228" i="5" s="1"/>
  <c r="AA232" i="5"/>
  <c r="AE232" i="5"/>
  <c r="AM232" i="5"/>
  <c r="AQ232" i="5"/>
  <c r="AU232" i="5"/>
  <c r="AY232" i="5"/>
  <c r="BK232" i="5"/>
  <c r="BW232" i="5"/>
  <c r="CA232" i="5"/>
  <c r="CE232" i="5"/>
  <c r="AB233" i="5"/>
  <c r="AN233" i="5"/>
  <c r="BD233" i="5"/>
  <c r="BP233" i="5"/>
  <c r="BT233" i="5"/>
  <c r="Y234" i="5"/>
  <c r="AC234" i="5"/>
  <c r="AO234" i="5"/>
  <c r="AW234" i="5"/>
  <c r="BI234" i="5"/>
  <c r="BM234" i="5"/>
  <c r="BY234" i="5"/>
  <c r="CC234" i="5"/>
  <c r="Z236" i="5"/>
  <c r="AP236" i="5"/>
  <c r="BB236" i="5"/>
  <c r="BF236" i="5"/>
  <c r="BR236" i="5"/>
  <c r="Y237" i="5"/>
  <c r="AC237" i="5"/>
  <c r="AO237" i="5"/>
  <c r="AW237" i="5"/>
  <c r="BI237" i="5"/>
  <c r="BM237" i="5"/>
  <c r="BY237" i="5"/>
  <c r="CC237" i="5"/>
  <c r="AG237" i="5" s="1"/>
  <c r="AA241" i="5"/>
  <c r="AQ241" i="5"/>
  <c r="AU241" i="5"/>
  <c r="AY241" i="5"/>
  <c r="BK241" i="5"/>
  <c r="BN241" i="5" s="1"/>
  <c r="AO241" i="5" s="1"/>
  <c r="BW241" i="5"/>
  <c r="CA241" i="5"/>
  <c r="CE241" i="5"/>
  <c r="AB242" i="5"/>
  <c r="BD242" i="5"/>
  <c r="BG242" i="5" s="1"/>
  <c r="AN242" i="5" s="1"/>
  <c r="BP242" i="5"/>
  <c r="BT242" i="5"/>
  <c r="Y243" i="5"/>
  <c r="AC243" i="5"/>
  <c r="AW243" i="5"/>
  <c r="AZ243" i="5" s="1"/>
  <c r="AM243" i="5" s="1"/>
  <c r="BI243" i="5"/>
  <c r="BM243" i="5"/>
  <c r="BY243" i="5"/>
  <c r="BS245" i="5"/>
  <c r="BO245" i="5"/>
  <c r="Z245" i="5"/>
  <c r="BP245" i="5"/>
  <c r="BU245" i="5"/>
  <c r="BF246" i="5"/>
  <c r="BB246" i="5"/>
  <c r="Z246" i="5"/>
  <c r="CE246" i="5" s="1"/>
  <c r="AK250" i="5"/>
  <c r="AP250" i="5"/>
  <c r="BQ250" i="5"/>
  <c r="CD251" i="5"/>
  <c r="AZ259" i="5"/>
  <c r="AV259" i="5"/>
  <c r="T259" i="5"/>
  <c r="CE257" i="5"/>
  <c r="AE257" i="5"/>
  <c r="AX259" i="5"/>
  <c r="AT259" i="5"/>
  <c r="AH259" i="5"/>
  <c r="CC257" i="5"/>
  <c r="CD257" i="5" s="1"/>
  <c r="CB259" i="5"/>
  <c r="BX259" i="5"/>
  <c r="X259" i="5"/>
  <c r="BZ259" i="5"/>
  <c r="BV259" i="5"/>
  <c r="AL259" i="5"/>
  <c r="AO259" i="5"/>
  <c r="AW259" i="5"/>
  <c r="BI259" i="5"/>
  <c r="BY259" i="5"/>
  <c r="CD260" i="5"/>
  <c r="AZ268" i="5"/>
  <c r="AV268" i="5"/>
  <c r="T268" i="5"/>
  <c r="CE266" i="5"/>
  <c r="AE266" i="5"/>
  <c r="AX268" i="5"/>
  <c r="AT268" i="5"/>
  <c r="AH268" i="5"/>
  <c r="CC266" i="5"/>
  <c r="CD266" i="5" s="1"/>
  <c r="CB268" i="5"/>
  <c r="BX268" i="5"/>
  <c r="X268" i="5"/>
  <c r="BZ268" i="5"/>
  <c r="BV268" i="5"/>
  <c r="AL268" i="5"/>
  <c r="AO268" i="5"/>
  <c r="AW268" i="5"/>
  <c r="BM268" i="5"/>
  <c r="CC268" i="5"/>
  <c r="CD269" i="5"/>
  <c r="BN273" i="5"/>
  <c r="BJ273" i="5"/>
  <c r="V273" i="5"/>
  <c r="BL273" i="5"/>
  <c r="BH273" i="5"/>
  <c r="AJ273" i="5"/>
  <c r="AM273" i="5"/>
  <c r="AU273" i="5"/>
  <c r="BK273" i="5"/>
  <c r="AZ277" i="5"/>
  <c r="AV277" i="5"/>
  <c r="T277" i="5"/>
  <c r="CE275" i="5"/>
  <c r="AE275" i="5"/>
  <c r="AX277" i="5"/>
  <c r="AT277" i="5"/>
  <c r="AH277" i="5"/>
  <c r="CC275" i="5"/>
  <c r="CD275" i="5" s="1"/>
  <c r="CB277" i="5"/>
  <c r="BX277" i="5"/>
  <c r="X277" i="5"/>
  <c r="BZ277" i="5"/>
  <c r="BV277" i="5"/>
  <c r="AL277" i="5"/>
  <c r="AA277" i="5"/>
  <c r="AQ277" i="5"/>
  <c r="AY277" i="5"/>
  <c r="BW277" i="5"/>
  <c r="CE277" i="5"/>
  <c r="AF277" i="5" s="1"/>
  <c r="BE278" i="5"/>
  <c r="BA278" i="5"/>
  <c r="U278" i="5"/>
  <c r="BG278" i="5"/>
  <c r="BC278" i="5"/>
  <c r="AI278" i="5"/>
  <c r="AB278" i="5"/>
  <c r="BP278" i="5"/>
  <c r="BN279" i="5"/>
  <c r="BJ279" i="5"/>
  <c r="V279" i="5"/>
  <c r="BL279" i="5"/>
  <c r="BH279" i="5"/>
  <c r="AJ279" i="5"/>
  <c r="AM279" i="5"/>
  <c r="BI279" i="5"/>
  <c r="BY279" i="5"/>
  <c r="BS281" i="5"/>
  <c r="BO281" i="5"/>
  <c r="W281" i="5"/>
  <c r="BU281" i="5"/>
  <c r="BQ281" i="5"/>
  <c r="AK281" i="5"/>
  <c r="AN281" i="5"/>
  <c r="BD281" i="5"/>
  <c r="BT281" i="5"/>
  <c r="Y282" i="5"/>
  <c r="AZ286" i="5"/>
  <c r="AV286" i="5"/>
  <c r="T286" i="5"/>
  <c r="CE284" i="5"/>
  <c r="AE284" i="5"/>
  <c r="AX286" i="5"/>
  <c r="AT286" i="5"/>
  <c r="AH286" i="5"/>
  <c r="CC284" i="5"/>
  <c r="CD284" i="5" s="1"/>
  <c r="CC286" i="5"/>
  <c r="AW286" i="5"/>
  <c r="Y286" i="5"/>
  <c r="CB286" i="5"/>
  <c r="BX286" i="5"/>
  <c r="X286" i="5"/>
  <c r="BZ286" i="5"/>
  <c r="BV286" i="5"/>
  <c r="AL286" i="5"/>
  <c r="BY286" i="5"/>
  <c r="AC286" i="5"/>
  <c r="AQ286" i="5"/>
  <c r="BW286" i="5"/>
  <c r="AO83" i="5"/>
  <c r="BI83" i="5"/>
  <c r="AN84" i="5"/>
  <c r="BI89" i="5"/>
  <c r="AP90" i="5"/>
  <c r="AM92" i="5"/>
  <c r="AQ92" i="5"/>
  <c r="AU92" i="5"/>
  <c r="AY92" i="5"/>
  <c r="BW92" i="5"/>
  <c r="AP93" i="5"/>
  <c r="AP97" i="5"/>
  <c r="AM98" i="5"/>
  <c r="AQ98" i="5"/>
  <c r="AU98" i="5"/>
  <c r="AY98" i="5"/>
  <c r="BW98" i="5"/>
  <c r="AN99" i="5"/>
  <c r="AO101" i="5"/>
  <c r="BI101" i="5"/>
  <c r="AN102" i="5"/>
  <c r="AN106" i="5"/>
  <c r="AO107" i="5"/>
  <c r="BI107" i="5"/>
  <c r="AP108" i="5"/>
  <c r="AM110" i="5"/>
  <c r="AQ110" i="5"/>
  <c r="AU110" i="5"/>
  <c r="AY110" i="5"/>
  <c r="BW110" i="5"/>
  <c r="AP111" i="5"/>
  <c r="AP115" i="5"/>
  <c r="AM116" i="5"/>
  <c r="AQ116" i="5"/>
  <c r="AU116" i="5"/>
  <c r="AY116" i="5"/>
  <c r="BW116" i="5"/>
  <c r="AN117" i="5"/>
  <c r="AO119" i="5"/>
  <c r="BI119" i="5"/>
  <c r="AN120" i="5"/>
  <c r="AN124" i="5"/>
  <c r="AO125" i="5"/>
  <c r="BI125" i="5"/>
  <c r="AP126" i="5"/>
  <c r="AM128" i="5"/>
  <c r="AQ128" i="5"/>
  <c r="AU128" i="5"/>
  <c r="AY128" i="5"/>
  <c r="BW128" i="5"/>
  <c r="V129" i="5"/>
  <c r="AP129" i="5"/>
  <c r="BJ129" i="5"/>
  <c r="V133" i="5"/>
  <c r="AP133" i="5"/>
  <c r="BJ133" i="5"/>
  <c r="W134" i="5"/>
  <c r="AM134" i="5"/>
  <c r="AQ134" i="5"/>
  <c r="AU134" i="5"/>
  <c r="AY134" i="5"/>
  <c r="BO134" i="5"/>
  <c r="BW134" i="5"/>
  <c r="T135" i="5"/>
  <c r="X135" i="5"/>
  <c r="AN135" i="5"/>
  <c r="AV135" i="5"/>
  <c r="BX135" i="5"/>
  <c r="U137" i="5"/>
  <c r="AO137" i="5"/>
  <c r="BA137" i="5"/>
  <c r="BI137" i="5"/>
  <c r="T138" i="5"/>
  <c r="X138" i="5"/>
  <c r="AN138" i="5"/>
  <c r="AV138" i="5"/>
  <c r="BX138" i="5"/>
  <c r="AE140" i="5"/>
  <c r="CE140" i="5"/>
  <c r="T142" i="5"/>
  <c r="X142" i="5"/>
  <c r="AN142" i="5"/>
  <c r="AV142" i="5"/>
  <c r="BX142" i="5"/>
  <c r="U143" i="5"/>
  <c r="AO143" i="5"/>
  <c r="BA143" i="5"/>
  <c r="BI143" i="5"/>
  <c r="V144" i="5"/>
  <c r="AH144" i="5"/>
  <c r="AL144" i="5"/>
  <c r="AP144" i="5"/>
  <c r="AT144" i="5"/>
  <c r="AX144" i="5"/>
  <c r="BJ144" i="5"/>
  <c r="BV144" i="5"/>
  <c r="BZ144" i="5"/>
  <c r="W146" i="5"/>
  <c r="AI146" i="5"/>
  <c r="AM146" i="5"/>
  <c r="AQ146" i="5"/>
  <c r="AU146" i="5"/>
  <c r="AY146" i="5"/>
  <c r="BC146" i="5"/>
  <c r="BG146" i="5"/>
  <c r="BO146" i="5"/>
  <c r="BW146" i="5"/>
  <c r="V147" i="5"/>
  <c r="AH147" i="5"/>
  <c r="AL147" i="5"/>
  <c r="AP147" i="5"/>
  <c r="AT147" i="5"/>
  <c r="AX147" i="5"/>
  <c r="BJ147" i="5"/>
  <c r="BV147" i="5"/>
  <c r="BZ147" i="5"/>
  <c r="CC149" i="5"/>
  <c r="CD149" i="5" s="1"/>
  <c r="V151" i="5"/>
  <c r="AH151" i="5"/>
  <c r="AL151" i="5"/>
  <c r="AP151" i="5"/>
  <c r="AT151" i="5"/>
  <c r="AX151" i="5"/>
  <c r="BJ151" i="5"/>
  <c r="BV151" i="5"/>
  <c r="BZ151" i="5"/>
  <c r="W152" i="5"/>
  <c r="AI152" i="5"/>
  <c r="AR152" i="5" s="1"/>
  <c r="AM152" i="5"/>
  <c r="AQ152" i="5"/>
  <c r="AU152" i="5"/>
  <c r="AY152" i="5"/>
  <c r="BC152" i="5"/>
  <c r="BG152" i="5"/>
  <c r="BO152" i="5"/>
  <c r="BW152" i="5"/>
  <c r="T153" i="5"/>
  <c r="X153" i="5"/>
  <c r="AJ153" i="5"/>
  <c r="AN153" i="5"/>
  <c r="AV153" i="5"/>
  <c r="BH153" i="5"/>
  <c r="BL153" i="5"/>
  <c r="BX153" i="5"/>
  <c r="U155" i="5"/>
  <c r="AK155" i="5"/>
  <c r="AO155" i="5"/>
  <c r="BA155" i="5"/>
  <c r="BI155" i="5"/>
  <c r="BQ155" i="5"/>
  <c r="BU155" i="5"/>
  <c r="T156" i="5"/>
  <c r="X156" i="5"/>
  <c r="AJ156" i="5"/>
  <c r="AN156" i="5"/>
  <c r="AV156" i="5"/>
  <c r="BH156" i="5"/>
  <c r="BL156" i="5"/>
  <c r="BX156" i="5"/>
  <c r="AE158" i="5"/>
  <c r="CE158" i="5"/>
  <c r="T160" i="5"/>
  <c r="X160" i="5"/>
  <c r="AJ160" i="5"/>
  <c r="AN160" i="5"/>
  <c r="AV160" i="5"/>
  <c r="BH160" i="5"/>
  <c r="BL160" i="5"/>
  <c r="BX160" i="5"/>
  <c r="U161" i="5"/>
  <c r="AK161" i="5"/>
  <c r="AO161" i="5"/>
  <c r="BA161" i="5"/>
  <c r="BI161" i="5"/>
  <c r="BQ161" i="5"/>
  <c r="BU161" i="5"/>
  <c r="V162" i="5"/>
  <c r="AH162" i="5"/>
  <c r="AL162" i="5"/>
  <c r="AP162" i="5"/>
  <c r="AT162" i="5"/>
  <c r="AX162" i="5"/>
  <c r="BJ162" i="5"/>
  <c r="BV162" i="5"/>
  <c r="BZ162" i="5"/>
  <c r="W164" i="5"/>
  <c r="AI164" i="5"/>
  <c r="AR164" i="5" s="1"/>
  <c r="AM164" i="5"/>
  <c r="AQ164" i="5"/>
  <c r="AU164" i="5"/>
  <c r="AY164" i="5"/>
  <c r="BC164" i="5"/>
  <c r="BG164" i="5"/>
  <c r="BO164" i="5"/>
  <c r="BW164" i="5"/>
  <c r="V165" i="5"/>
  <c r="AH165" i="5"/>
  <c r="AL165" i="5"/>
  <c r="AP165" i="5"/>
  <c r="AT165" i="5"/>
  <c r="AX165" i="5"/>
  <c r="BJ165" i="5"/>
  <c r="BV165" i="5"/>
  <c r="BZ165" i="5"/>
  <c r="CC167" i="5"/>
  <c r="CD167" i="5" s="1"/>
  <c r="V169" i="5"/>
  <c r="AH169" i="5"/>
  <c r="AR169" i="5" s="1"/>
  <c r="AL169" i="5"/>
  <c r="AP169" i="5"/>
  <c r="AT169" i="5"/>
  <c r="AX169" i="5"/>
  <c r="BJ169" i="5"/>
  <c r="BV169" i="5"/>
  <c r="BZ169" i="5"/>
  <c r="W170" i="5"/>
  <c r="AI170" i="5"/>
  <c r="AM170" i="5"/>
  <c r="AQ170" i="5"/>
  <c r="AU170" i="5"/>
  <c r="AY170" i="5"/>
  <c r="BC170" i="5"/>
  <c r="BG170" i="5"/>
  <c r="BO170" i="5"/>
  <c r="BW170" i="5"/>
  <c r="T171" i="5"/>
  <c r="X171" i="5"/>
  <c r="AJ171" i="5"/>
  <c r="AN171" i="5"/>
  <c r="AV171" i="5"/>
  <c r="BH171" i="5"/>
  <c r="BL171" i="5"/>
  <c r="BX171" i="5"/>
  <c r="U173" i="5"/>
  <c r="AK173" i="5"/>
  <c r="AO173" i="5"/>
  <c r="BA173" i="5"/>
  <c r="BI173" i="5"/>
  <c r="BQ173" i="5"/>
  <c r="BU173" i="5"/>
  <c r="T174" i="5"/>
  <c r="X174" i="5"/>
  <c r="AJ174" i="5"/>
  <c r="AN174" i="5"/>
  <c r="AV174" i="5"/>
  <c r="BH174" i="5"/>
  <c r="BL174" i="5"/>
  <c r="BX174" i="5"/>
  <c r="AE176" i="5"/>
  <c r="CE176" i="5"/>
  <c r="T178" i="5"/>
  <c r="X178" i="5"/>
  <c r="AJ178" i="5"/>
  <c r="AN178" i="5"/>
  <c r="AV178" i="5"/>
  <c r="BH178" i="5"/>
  <c r="BL178" i="5"/>
  <c r="BX178" i="5"/>
  <c r="U179" i="5"/>
  <c r="AK179" i="5"/>
  <c r="AO179" i="5"/>
  <c r="BA179" i="5"/>
  <c r="BI179" i="5"/>
  <c r="BQ179" i="5"/>
  <c r="BU179" i="5"/>
  <c r="V180" i="5"/>
  <c r="AH180" i="5"/>
  <c r="AL180" i="5"/>
  <c r="AP180" i="5"/>
  <c r="AT180" i="5"/>
  <c r="AX180" i="5"/>
  <c r="BJ180" i="5"/>
  <c r="BV180" i="5"/>
  <c r="BZ180" i="5"/>
  <c r="W182" i="5"/>
  <c r="AI182" i="5"/>
  <c r="AR182" i="5" s="1"/>
  <c r="AM182" i="5"/>
  <c r="AQ182" i="5"/>
  <c r="AU182" i="5"/>
  <c r="AY182" i="5"/>
  <c r="BC182" i="5"/>
  <c r="BG182" i="5"/>
  <c r="BO182" i="5"/>
  <c r="BW182" i="5"/>
  <c r="V183" i="5"/>
  <c r="AH183" i="5"/>
  <c r="AL183" i="5"/>
  <c r="AP183" i="5"/>
  <c r="AT183" i="5"/>
  <c r="AX183" i="5"/>
  <c r="BJ183" i="5"/>
  <c r="BV183" i="5"/>
  <c r="BZ183" i="5"/>
  <c r="CC185" i="5"/>
  <c r="CD185" i="5" s="1"/>
  <c r="V187" i="5"/>
  <c r="AH187" i="5"/>
  <c r="AR187" i="5" s="1"/>
  <c r="AL187" i="5"/>
  <c r="AP187" i="5"/>
  <c r="AT187" i="5"/>
  <c r="AX187" i="5"/>
  <c r="BJ187" i="5"/>
  <c r="BV187" i="5"/>
  <c r="BZ187" i="5"/>
  <c r="W188" i="5"/>
  <c r="AI188" i="5"/>
  <c r="AM188" i="5"/>
  <c r="AQ188" i="5"/>
  <c r="AU188" i="5"/>
  <c r="AY188" i="5"/>
  <c r="BC188" i="5"/>
  <c r="BG188" i="5"/>
  <c r="BO188" i="5"/>
  <c r="BW188" i="5"/>
  <c r="T189" i="5"/>
  <c r="X189" i="5"/>
  <c r="AJ189" i="5"/>
  <c r="AN189" i="5"/>
  <c r="AV189" i="5"/>
  <c r="BH189" i="5"/>
  <c r="BL189" i="5"/>
  <c r="BX189" i="5"/>
  <c r="U191" i="5"/>
  <c r="AK191" i="5"/>
  <c r="AO191" i="5"/>
  <c r="BA191" i="5"/>
  <c r="BI191" i="5"/>
  <c r="BQ191" i="5"/>
  <c r="BU191" i="5"/>
  <c r="T192" i="5"/>
  <c r="X192" i="5"/>
  <c r="AJ192" i="5"/>
  <c r="AN192" i="5"/>
  <c r="AV192" i="5"/>
  <c r="BH192" i="5"/>
  <c r="BL192" i="5"/>
  <c r="BX192" i="5"/>
  <c r="AE194" i="5"/>
  <c r="CE194" i="5"/>
  <c r="T196" i="5"/>
  <c r="X196" i="5"/>
  <c r="AJ196" i="5"/>
  <c r="AN196" i="5"/>
  <c r="AV196" i="5"/>
  <c r="BH196" i="5"/>
  <c r="BL196" i="5"/>
  <c r="BX196" i="5"/>
  <c r="U197" i="5"/>
  <c r="AK197" i="5"/>
  <c r="AO197" i="5"/>
  <c r="BA197" i="5"/>
  <c r="BI197" i="5"/>
  <c r="BQ197" i="5"/>
  <c r="BU197" i="5"/>
  <c r="V198" i="5"/>
  <c r="AH198" i="5"/>
  <c r="AL198" i="5"/>
  <c r="AP198" i="5"/>
  <c r="AT198" i="5"/>
  <c r="AX198" i="5"/>
  <c r="BJ198" i="5"/>
  <c r="BV198" i="5"/>
  <c r="BZ198" i="5"/>
  <c r="W200" i="5"/>
  <c r="AI200" i="5"/>
  <c r="AM200" i="5"/>
  <c r="AQ200" i="5"/>
  <c r="AU200" i="5"/>
  <c r="AY200" i="5"/>
  <c r="BC200" i="5"/>
  <c r="BG200" i="5"/>
  <c r="BO200" i="5"/>
  <c r="BW200" i="5"/>
  <c r="V201" i="5"/>
  <c r="AH201" i="5"/>
  <c r="AL201" i="5"/>
  <c r="AP201" i="5"/>
  <c r="AT201" i="5"/>
  <c r="AX201" i="5"/>
  <c r="BJ201" i="5"/>
  <c r="BV201" i="5"/>
  <c r="BZ201" i="5"/>
  <c r="CC203" i="5"/>
  <c r="CD203" i="5" s="1"/>
  <c r="V205" i="5"/>
  <c r="AH205" i="5"/>
  <c r="AR205" i="5" s="1"/>
  <c r="AL205" i="5"/>
  <c r="AP205" i="5"/>
  <c r="AT205" i="5"/>
  <c r="AX205" i="5"/>
  <c r="BJ205" i="5"/>
  <c r="BV205" i="5"/>
  <c r="BZ205" i="5"/>
  <c r="W206" i="5"/>
  <c r="AI206" i="5"/>
  <c r="AM206" i="5"/>
  <c r="AQ206" i="5"/>
  <c r="AU206" i="5"/>
  <c r="AY206" i="5"/>
  <c r="BC206" i="5"/>
  <c r="BG206" i="5"/>
  <c r="BO206" i="5"/>
  <c r="BW206" i="5"/>
  <c r="T207" i="5"/>
  <c r="X207" i="5"/>
  <c r="AJ207" i="5"/>
  <c r="AN207" i="5"/>
  <c r="AV207" i="5"/>
  <c r="BH207" i="5"/>
  <c r="BL207" i="5"/>
  <c r="BX207" i="5"/>
  <c r="U209" i="5"/>
  <c r="AK209" i="5"/>
  <c r="AO209" i="5"/>
  <c r="BA209" i="5"/>
  <c r="BI209" i="5"/>
  <c r="BQ209" i="5"/>
  <c r="BU209" i="5"/>
  <c r="T210" i="5"/>
  <c r="X210" i="5"/>
  <c r="AJ210" i="5"/>
  <c r="AN210" i="5"/>
  <c r="AV210" i="5"/>
  <c r="BH210" i="5"/>
  <c r="BL210" i="5"/>
  <c r="BX210" i="5"/>
  <c r="AE212" i="5"/>
  <c r="CE212" i="5"/>
  <c r="T214" i="5"/>
  <c r="X214" i="5"/>
  <c r="AJ214" i="5"/>
  <c r="AN214" i="5"/>
  <c r="AV214" i="5"/>
  <c r="BH214" i="5"/>
  <c r="BL214" i="5"/>
  <c r="BX214" i="5"/>
  <c r="U215" i="5"/>
  <c r="AK215" i="5"/>
  <c r="AO215" i="5"/>
  <c r="BA215" i="5"/>
  <c r="BI215" i="5"/>
  <c r="BQ215" i="5"/>
  <c r="BU215" i="5"/>
  <c r="V216" i="5"/>
  <c r="AH216" i="5"/>
  <c r="AL216" i="5"/>
  <c r="AP216" i="5"/>
  <c r="AT216" i="5"/>
  <c r="AX216" i="5"/>
  <c r="BJ216" i="5"/>
  <c r="BV216" i="5"/>
  <c r="BZ216" i="5"/>
  <c r="W218" i="5"/>
  <c r="AI218" i="5"/>
  <c r="AR218" i="5" s="1"/>
  <c r="AM218" i="5"/>
  <c r="AQ218" i="5"/>
  <c r="AU218" i="5"/>
  <c r="AY218" i="5"/>
  <c r="BC218" i="5"/>
  <c r="BG218" i="5"/>
  <c r="BO218" i="5"/>
  <c r="BW218" i="5"/>
  <c r="V219" i="5"/>
  <c r="AH219" i="5"/>
  <c r="AL219" i="5"/>
  <c r="AP219" i="5"/>
  <c r="AT219" i="5"/>
  <c r="AX219" i="5"/>
  <c r="BJ219" i="5"/>
  <c r="BV219" i="5"/>
  <c r="BZ219" i="5"/>
  <c r="CC221" i="5"/>
  <c r="CD221" i="5" s="1"/>
  <c r="V223" i="5"/>
  <c r="AH223" i="5"/>
  <c r="AL223" i="5"/>
  <c r="AP223" i="5"/>
  <c r="AT223" i="5"/>
  <c r="AX223" i="5"/>
  <c r="BJ223" i="5"/>
  <c r="BV223" i="5"/>
  <c r="BZ223" i="5"/>
  <c r="W224" i="5"/>
  <c r="AI224" i="5"/>
  <c r="AM224" i="5"/>
  <c r="AQ224" i="5"/>
  <c r="AU224" i="5"/>
  <c r="AY224" i="5"/>
  <c r="BC224" i="5"/>
  <c r="BG224" i="5"/>
  <c r="BO224" i="5"/>
  <c r="BW224" i="5"/>
  <c r="T225" i="5"/>
  <c r="X225" i="5"/>
  <c r="AJ225" i="5"/>
  <c r="AN225" i="5"/>
  <c r="AV225" i="5"/>
  <c r="BH225" i="5"/>
  <c r="BL225" i="5"/>
  <c r="BX225" i="5"/>
  <c r="U227" i="5"/>
  <c r="AK227" i="5"/>
  <c r="AO227" i="5"/>
  <c r="BA227" i="5"/>
  <c r="BI227" i="5"/>
  <c r="BQ227" i="5"/>
  <c r="BU227" i="5"/>
  <c r="T228" i="5"/>
  <c r="X228" i="5"/>
  <c r="AJ228" i="5"/>
  <c r="AN228" i="5"/>
  <c r="AV228" i="5"/>
  <c r="BH228" i="5"/>
  <c r="BL228" i="5"/>
  <c r="BX228" i="5"/>
  <c r="AE230" i="5"/>
  <c r="CE230" i="5"/>
  <c r="T232" i="5"/>
  <c r="X232" i="5"/>
  <c r="AJ232" i="5"/>
  <c r="AN232" i="5"/>
  <c r="AV232" i="5"/>
  <c r="BH232" i="5"/>
  <c r="BL232" i="5"/>
  <c r="BX232" i="5"/>
  <c r="U233" i="5"/>
  <c r="AK233" i="5"/>
  <c r="AO233" i="5"/>
  <c r="BA233" i="5"/>
  <c r="BI233" i="5"/>
  <c r="BQ233" i="5"/>
  <c r="BU233" i="5"/>
  <c r="V234" i="5"/>
  <c r="AH234" i="5"/>
  <c r="AL234" i="5"/>
  <c r="AP234" i="5"/>
  <c r="AT234" i="5"/>
  <c r="AX234" i="5"/>
  <c r="BJ234" i="5"/>
  <c r="BV234" i="5"/>
  <c r="BZ234" i="5"/>
  <c r="W236" i="5"/>
  <c r="AI236" i="5"/>
  <c r="AR236" i="5" s="1"/>
  <c r="AM236" i="5"/>
  <c r="AQ236" i="5"/>
  <c r="AU236" i="5"/>
  <c r="AY236" i="5"/>
  <c r="BC236" i="5"/>
  <c r="BG236" i="5"/>
  <c r="BO236" i="5"/>
  <c r="BS236" i="5"/>
  <c r="BW236" i="5"/>
  <c r="V237" i="5"/>
  <c r="AH237" i="5"/>
  <c r="AL237" i="5"/>
  <c r="AP237" i="5"/>
  <c r="AT237" i="5"/>
  <c r="AX237" i="5"/>
  <c r="BJ237" i="5"/>
  <c r="BN237" i="5"/>
  <c r="BV237" i="5"/>
  <c r="BZ237" i="5"/>
  <c r="T241" i="5"/>
  <c r="CC241" i="5" s="1"/>
  <c r="X241" i="5"/>
  <c r="AN241" i="5"/>
  <c r="AV241" i="5"/>
  <c r="AX241" i="5" s="1"/>
  <c r="AH241" i="5" s="1"/>
  <c r="BH241" i="5"/>
  <c r="BL241" i="5"/>
  <c r="AJ241" i="5" s="1"/>
  <c r="BX241" i="5"/>
  <c r="CB241" i="5"/>
  <c r="U242" i="5"/>
  <c r="BA242" i="5"/>
  <c r="BI242" i="5"/>
  <c r="BQ242" i="5"/>
  <c r="BS242" i="5" s="1"/>
  <c r="AK242" i="5" s="1"/>
  <c r="BU242" i="5"/>
  <c r="AP242" i="5" s="1"/>
  <c r="V243" i="5"/>
  <c r="AL243" i="5"/>
  <c r="AP243" i="5"/>
  <c r="AT243" i="5"/>
  <c r="AX243" i="5" s="1"/>
  <c r="AH243" i="5" s="1"/>
  <c r="BJ243" i="5"/>
  <c r="BL243" i="5" s="1"/>
  <c r="AJ243" i="5" s="1"/>
  <c r="BN243" i="5"/>
  <c r="AO243" i="5" s="1"/>
  <c r="BV243" i="5"/>
  <c r="BZ243" i="5"/>
  <c r="AY245" i="5"/>
  <c r="AU245" i="5"/>
  <c r="AM245" i="5"/>
  <c r="CA245" i="5"/>
  <c r="BW245" i="5"/>
  <c r="AQ245" i="5"/>
  <c r="W245" i="5"/>
  <c r="AK245" i="5"/>
  <c r="AP245" i="5"/>
  <c r="AV245" i="5"/>
  <c r="BA245" i="5"/>
  <c r="BQ245" i="5"/>
  <c r="BV245" i="5"/>
  <c r="CB245" i="5"/>
  <c r="BJ246" i="5"/>
  <c r="BL246" i="5" s="1"/>
  <c r="AJ246" i="5" s="1"/>
  <c r="V246" i="5"/>
  <c r="U246" i="5"/>
  <c r="CC246" i="5" s="1"/>
  <c r="AA246" i="5"/>
  <c r="BA246" i="5"/>
  <c r="BG246" i="5"/>
  <c r="AN246" i="5" s="1"/>
  <c r="Z248" i="5"/>
  <c r="AA248" i="5" s="1"/>
  <c r="BL250" i="5"/>
  <c r="BH250" i="5"/>
  <c r="AJ250" i="5"/>
  <c r="V250" i="5"/>
  <c r="AA250" i="5"/>
  <c r="BM250" i="5"/>
  <c r="AF250" i="5"/>
  <c r="BU251" i="5"/>
  <c r="BQ251" i="5"/>
  <c r="AK251" i="5"/>
  <c r="BS251" i="5"/>
  <c r="BO251" i="5"/>
  <c r="W251" i="5"/>
  <c r="AD251" i="5"/>
  <c r="BP251" i="5"/>
  <c r="BN252" i="5"/>
  <c r="BJ252" i="5"/>
  <c r="V252" i="5"/>
  <c r="BL252" i="5"/>
  <c r="BH252" i="5"/>
  <c r="AJ252" i="5"/>
  <c r="BS254" i="5"/>
  <c r="BO254" i="5"/>
  <c r="W254" i="5"/>
  <c r="BU254" i="5"/>
  <c r="BQ254" i="5"/>
  <c r="AK254" i="5"/>
  <c r="BN255" i="5"/>
  <c r="BJ255" i="5"/>
  <c r="V255" i="5"/>
  <c r="BL255" i="5"/>
  <c r="BH255" i="5"/>
  <c r="AJ255" i="5"/>
  <c r="BI255" i="5"/>
  <c r="Z257" i="5"/>
  <c r="AA257" i="5" s="1"/>
  <c r="AA259" i="5"/>
  <c r="AQ259" i="5"/>
  <c r="AY259" i="5"/>
  <c r="CA259" i="5"/>
  <c r="BU260" i="5"/>
  <c r="BQ260" i="5"/>
  <c r="AK260" i="5"/>
  <c r="BS260" i="5"/>
  <c r="BO260" i="5"/>
  <c r="W260" i="5"/>
  <c r="AD260" i="5"/>
  <c r="BP260" i="5"/>
  <c r="BN261" i="5"/>
  <c r="BJ261" i="5"/>
  <c r="V261" i="5"/>
  <c r="BL261" i="5"/>
  <c r="BH261" i="5"/>
  <c r="AJ261" i="5"/>
  <c r="BS263" i="5"/>
  <c r="BO263" i="5"/>
  <c r="W263" i="5"/>
  <c r="BU263" i="5"/>
  <c r="BQ263" i="5"/>
  <c r="AK263" i="5"/>
  <c r="AX264" i="5"/>
  <c r="AT264" i="5"/>
  <c r="AH264" i="5"/>
  <c r="AZ264" i="5"/>
  <c r="AV264" i="5"/>
  <c r="T264" i="5"/>
  <c r="BZ264" i="5"/>
  <c r="BV264" i="5"/>
  <c r="AL264" i="5"/>
  <c r="CB264" i="5"/>
  <c r="BX264" i="5"/>
  <c r="X264" i="5"/>
  <c r="AW264" i="5"/>
  <c r="CC264" i="5"/>
  <c r="Z266" i="5"/>
  <c r="AA266" i="5" s="1"/>
  <c r="AQ268" i="5"/>
  <c r="AY268" i="5"/>
  <c r="BW268" i="5"/>
  <c r="CE268" i="5"/>
  <c r="BE269" i="5"/>
  <c r="BA269" i="5"/>
  <c r="U269" i="5"/>
  <c r="BG269" i="5"/>
  <c r="BC269" i="5"/>
  <c r="AI269" i="5"/>
  <c r="BN270" i="5"/>
  <c r="BJ270" i="5"/>
  <c r="V270" i="5"/>
  <c r="BL270" i="5"/>
  <c r="BH270" i="5"/>
  <c r="AJ270" i="5"/>
  <c r="BI270" i="5"/>
  <c r="BS272" i="5"/>
  <c r="BO272" i="5"/>
  <c r="W272" i="5"/>
  <c r="BU272" i="5"/>
  <c r="BQ272" i="5"/>
  <c r="AK272" i="5"/>
  <c r="BT272" i="5"/>
  <c r="Y273" i="5"/>
  <c r="AO273" i="5"/>
  <c r="AW273" i="5"/>
  <c r="BM273" i="5"/>
  <c r="Z275" i="5"/>
  <c r="AA275" i="5" s="1"/>
  <c r="AC277" i="5"/>
  <c r="BY277" i="5"/>
  <c r="BB278" i="5"/>
  <c r="Y279" i="5"/>
  <c r="AO279" i="5"/>
  <c r="BK279" i="5"/>
  <c r="Z281" i="5"/>
  <c r="AP281" i="5"/>
  <c r="AX282" i="5"/>
  <c r="AT282" i="5"/>
  <c r="AH282" i="5"/>
  <c r="AZ282" i="5"/>
  <c r="AV282" i="5"/>
  <c r="T282" i="5"/>
  <c r="CE282" i="5"/>
  <c r="BZ282" i="5"/>
  <c r="BV282" i="5"/>
  <c r="AL282" i="5"/>
  <c r="CB282" i="5"/>
  <c r="BX282" i="5"/>
  <c r="X282" i="5"/>
  <c r="CA282" i="5"/>
  <c r="BW282" i="5"/>
  <c r="AQ282" i="5"/>
  <c r="AY282" i="5"/>
  <c r="CC282" i="5"/>
  <c r="U284" i="5"/>
  <c r="V284" i="5"/>
  <c r="AU286" i="5"/>
  <c r="CA286" i="5"/>
  <c r="AE287" i="5"/>
  <c r="CD287" i="5"/>
  <c r="AD287" i="5"/>
  <c r="CD11" i="7"/>
  <c r="AD11" i="7"/>
  <c r="AE11" i="7"/>
  <c r="AM144" i="5"/>
  <c r="AQ144" i="5"/>
  <c r="AU144" i="5"/>
  <c r="AY144" i="5"/>
  <c r="BW144" i="5"/>
  <c r="AN146" i="5"/>
  <c r="AM147" i="5"/>
  <c r="AQ147" i="5"/>
  <c r="AU147" i="5"/>
  <c r="AY147" i="5"/>
  <c r="BW147" i="5"/>
  <c r="AM151" i="5"/>
  <c r="AQ151" i="5"/>
  <c r="AU151" i="5"/>
  <c r="AY151" i="5"/>
  <c r="BW151" i="5"/>
  <c r="AN152" i="5"/>
  <c r="AO153" i="5"/>
  <c r="BI153" i="5"/>
  <c r="AP155" i="5"/>
  <c r="AO156" i="5"/>
  <c r="BI156" i="5"/>
  <c r="AO160" i="5"/>
  <c r="BI160" i="5"/>
  <c r="AP161" i="5"/>
  <c r="AM162" i="5"/>
  <c r="AQ162" i="5"/>
  <c r="AU162" i="5"/>
  <c r="AY162" i="5"/>
  <c r="BW162" i="5"/>
  <c r="AN164" i="5"/>
  <c r="AM165" i="5"/>
  <c r="AQ165" i="5"/>
  <c r="AU165" i="5"/>
  <c r="AY165" i="5"/>
  <c r="BW165" i="5"/>
  <c r="AM169" i="5"/>
  <c r="AQ169" i="5"/>
  <c r="AU169" i="5"/>
  <c r="AY169" i="5"/>
  <c r="BW169" i="5"/>
  <c r="AN170" i="5"/>
  <c r="AO171" i="5"/>
  <c r="BI171" i="5"/>
  <c r="AP173" i="5"/>
  <c r="AO174" i="5"/>
  <c r="BI174" i="5"/>
  <c r="AO178" i="5"/>
  <c r="BI178" i="5"/>
  <c r="AP179" i="5"/>
  <c r="AM180" i="5"/>
  <c r="AQ180" i="5"/>
  <c r="AU180" i="5"/>
  <c r="AY180" i="5"/>
  <c r="BW180" i="5"/>
  <c r="AN182" i="5"/>
  <c r="AM183" i="5"/>
  <c r="AQ183" i="5"/>
  <c r="AU183" i="5"/>
  <c r="AY183" i="5"/>
  <c r="BW183" i="5"/>
  <c r="AM187" i="5"/>
  <c r="AQ187" i="5"/>
  <c r="AU187" i="5"/>
  <c r="AY187" i="5"/>
  <c r="BW187" i="5"/>
  <c r="AN188" i="5"/>
  <c r="AO189" i="5"/>
  <c r="BI189" i="5"/>
  <c r="AP191" i="5"/>
  <c r="AO192" i="5"/>
  <c r="BI192" i="5"/>
  <c r="AO196" i="5"/>
  <c r="BI196" i="5"/>
  <c r="AP197" i="5"/>
  <c r="AM198" i="5"/>
  <c r="AQ198" i="5"/>
  <c r="AU198" i="5"/>
  <c r="AY198" i="5"/>
  <c r="BW198" i="5"/>
  <c r="AN200" i="5"/>
  <c r="AM201" i="5"/>
  <c r="AQ201" i="5"/>
  <c r="AU201" i="5"/>
  <c r="AY201" i="5"/>
  <c r="BW201" i="5"/>
  <c r="AM205" i="5"/>
  <c r="AQ205" i="5"/>
  <c r="AU205" i="5"/>
  <c r="AY205" i="5"/>
  <c r="BW205" i="5"/>
  <c r="AN206" i="5"/>
  <c r="AO207" i="5"/>
  <c r="BI207" i="5"/>
  <c r="AP209" i="5"/>
  <c r="AO210" i="5"/>
  <c r="BI210" i="5"/>
  <c r="AO214" i="5"/>
  <c r="BI214" i="5"/>
  <c r="AP215" i="5"/>
  <c r="AM216" i="5"/>
  <c r="AQ216" i="5"/>
  <c r="AU216" i="5"/>
  <c r="AY216" i="5"/>
  <c r="BW216" i="5"/>
  <c r="AN218" i="5"/>
  <c r="AM219" i="5"/>
  <c r="AQ219" i="5"/>
  <c r="AU219" i="5"/>
  <c r="AY219" i="5"/>
  <c r="BW219" i="5"/>
  <c r="AM223" i="5"/>
  <c r="AQ223" i="5"/>
  <c r="AU223" i="5"/>
  <c r="AY223" i="5"/>
  <c r="BW223" i="5"/>
  <c r="AN224" i="5"/>
  <c r="AO225" i="5"/>
  <c r="BI225" i="5"/>
  <c r="AP227" i="5"/>
  <c r="AO228" i="5"/>
  <c r="BI228" i="5"/>
  <c r="AO232" i="5"/>
  <c r="BI232" i="5"/>
  <c r="AP233" i="5"/>
  <c r="AM234" i="5"/>
  <c r="AQ234" i="5"/>
  <c r="AU234" i="5"/>
  <c r="AY234" i="5"/>
  <c r="BW234" i="5"/>
  <c r="AN236" i="5"/>
  <c r="BP236" i="5"/>
  <c r="AM237" i="5"/>
  <c r="AQ237" i="5"/>
  <c r="AU237" i="5"/>
  <c r="AY237" i="5"/>
  <c r="BW237" i="5"/>
  <c r="AW241" i="5"/>
  <c r="AZ241" i="5" s="1"/>
  <c r="AM241" i="5" s="1"/>
  <c r="BI241" i="5"/>
  <c r="BB242" i="5"/>
  <c r="AQ243" i="5"/>
  <c r="AU243" i="5"/>
  <c r="AY243" i="5"/>
  <c r="BW243" i="5"/>
  <c r="BC245" i="5"/>
  <c r="BE245" i="5" s="1"/>
  <c r="AI245" i="5" s="1"/>
  <c r="BB245" i="5"/>
  <c r="BR245" i="5"/>
  <c r="BC246" i="5"/>
  <c r="BE246" i="5" s="1"/>
  <c r="AI246" i="5" s="1"/>
  <c r="BT250" i="5"/>
  <c r="BP250" i="5"/>
  <c r="AB250" i="5"/>
  <c r="W250" i="5"/>
  <c r="AR250" i="5"/>
  <c r="BS250" i="5"/>
  <c r="CD252" i="5"/>
  <c r="AD252" i="5"/>
  <c r="BL259" i="5"/>
  <c r="BH259" i="5"/>
  <c r="AJ259" i="5"/>
  <c r="BN259" i="5"/>
  <c r="BJ259" i="5"/>
  <c r="V259" i="5"/>
  <c r="BM259" i="5"/>
  <c r="AF259" i="5"/>
  <c r="CD259" i="5"/>
  <c r="AD259" i="5"/>
  <c r="CD261" i="5"/>
  <c r="AD261" i="5"/>
  <c r="AF261" i="5"/>
  <c r="W266" i="5"/>
  <c r="BL268" i="5"/>
  <c r="BH268" i="5"/>
  <c r="AJ268" i="5"/>
  <c r="BN268" i="5"/>
  <c r="BJ268" i="5"/>
  <c r="V268" i="5"/>
  <c r="BI268" i="5"/>
  <c r="BY268" i="5"/>
  <c r="AX273" i="5"/>
  <c r="AT273" i="5"/>
  <c r="AH273" i="5"/>
  <c r="AZ273" i="5"/>
  <c r="AV273" i="5"/>
  <c r="T273" i="5"/>
  <c r="BZ273" i="5"/>
  <c r="BV273" i="5"/>
  <c r="AL273" i="5"/>
  <c r="CB273" i="5"/>
  <c r="BX273" i="5"/>
  <c r="X273" i="5"/>
  <c r="AQ273" i="5"/>
  <c r="AY273" i="5"/>
  <c r="BW273" i="5"/>
  <c r="CE273" i="5"/>
  <c r="AG273" i="5" s="1"/>
  <c r="BL277" i="5"/>
  <c r="BH277" i="5"/>
  <c r="AJ277" i="5"/>
  <c r="BN277" i="5"/>
  <c r="BJ277" i="5"/>
  <c r="V277" i="5"/>
  <c r="AM277" i="5"/>
  <c r="AU277" i="5"/>
  <c r="BK277" i="5"/>
  <c r="CA277" i="5"/>
  <c r="BU278" i="5"/>
  <c r="BQ278" i="5"/>
  <c r="AK278" i="5"/>
  <c r="BS278" i="5"/>
  <c r="BO278" i="5"/>
  <c r="W278" i="5"/>
  <c r="AN278" i="5"/>
  <c r="BD278" i="5"/>
  <c r="BT278" i="5"/>
  <c r="AX279" i="5"/>
  <c r="AT279" i="5"/>
  <c r="AH279" i="5"/>
  <c r="AZ279" i="5"/>
  <c r="AV279" i="5"/>
  <c r="T279" i="5"/>
  <c r="BZ279" i="5"/>
  <c r="BV279" i="5"/>
  <c r="AL279" i="5"/>
  <c r="CB279" i="5"/>
  <c r="BX279" i="5"/>
  <c r="X279" i="5"/>
  <c r="AQ279" i="5"/>
  <c r="AW279" i="5"/>
  <c r="BM279" i="5"/>
  <c r="CC279" i="5"/>
  <c r="BG281" i="5"/>
  <c r="BC281" i="5"/>
  <c r="AI281" i="5"/>
  <c r="BE281" i="5"/>
  <c r="BA281" i="5"/>
  <c r="U281" i="5"/>
  <c r="BP281" i="5"/>
  <c r="Y284" i="5"/>
  <c r="Z284" i="5"/>
  <c r="AY286" i="5"/>
  <c r="CE286" i="5"/>
  <c r="BE287" i="5"/>
  <c r="BA287" i="5"/>
  <c r="U287" i="5"/>
  <c r="BD287" i="5"/>
  <c r="AN287" i="5"/>
  <c r="BG287" i="5"/>
  <c r="BC287" i="5"/>
  <c r="AI287" i="5"/>
  <c r="BF287" i="5"/>
  <c r="BB287" i="5"/>
  <c r="Z287" i="5"/>
  <c r="D19" i="6"/>
  <c r="AO286" i="5"/>
  <c r="BI286" i="5"/>
  <c r="BM286" i="5"/>
  <c r="AP287" i="5"/>
  <c r="BR287" i="5"/>
  <c r="AA288" i="5"/>
  <c r="AE288" i="5"/>
  <c r="AM288" i="5"/>
  <c r="AQ288" i="5"/>
  <c r="AU288" i="5"/>
  <c r="AY288" i="5"/>
  <c r="BK288" i="5"/>
  <c r="BW288" i="5"/>
  <c r="CA288" i="5"/>
  <c r="CE288" i="5"/>
  <c r="AG288" i="5" s="1"/>
  <c r="AB290" i="5"/>
  <c r="AN290" i="5"/>
  <c r="BD290" i="5"/>
  <c r="BP290" i="5"/>
  <c r="BT290" i="5"/>
  <c r="AA291" i="5"/>
  <c r="AE291" i="5"/>
  <c r="AM291" i="5"/>
  <c r="AQ291" i="5"/>
  <c r="AU291" i="5"/>
  <c r="AY291" i="5"/>
  <c r="BK291" i="5"/>
  <c r="BW291" i="5"/>
  <c r="CA291" i="5"/>
  <c r="CE291" i="5"/>
  <c r="AG291" i="5" s="1"/>
  <c r="D14" i="6"/>
  <c r="L19" i="16"/>
  <c r="F18" i="16"/>
  <c r="C19" i="16"/>
  <c r="I16" i="16"/>
  <c r="E76" i="30"/>
  <c r="E73" i="30"/>
  <c r="BJ7" i="7"/>
  <c r="V7" i="7"/>
  <c r="AA7" i="7"/>
  <c r="AQ7" i="7"/>
  <c r="AV7" i="7"/>
  <c r="BL7" i="7"/>
  <c r="AJ7" i="7" s="1"/>
  <c r="BW7" i="7"/>
  <c r="CB7" i="7"/>
  <c r="BO8" i="7"/>
  <c r="W8" i="7"/>
  <c r="AB8" i="7"/>
  <c r="BB8" i="7"/>
  <c r="BR8" i="7"/>
  <c r="BU8" i="7" s="1"/>
  <c r="AP8" i="7" s="1"/>
  <c r="AV9" i="7"/>
  <c r="T9" i="7"/>
  <c r="X9" i="7"/>
  <c r="Y9" i="7"/>
  <c r="BI9" i="7"/>
  <c r="BN11" i="7"/>
  <c r="BJ11" i="7"/>
  <c r="V11" i="7"/>
  <c r="AA11" i="7"/>
  <c r="AQ11" i="7"/>
  <c r="AV11" i="7"/>
  <c r="BL11" i="7"/>
  <c r="BC12" i="7"/>
  <c r="CD12" i="7"/>
  <c r="AD12" i="7"/>
  <c r="BF16" i="7"/>
  <c r="BB16" i="7"/>
  <c r="Z16" i="7"/>
  <c r="BE16" i="7"/>
  <c r="BK17" i="7"/>
  <c r="AA17" i="7"/>
  <c r="BP18" i="7"/>
  <c r="AB18" i="7"/>
  <c r="W18" i="7"/>
  <c r="BR18" i="7"/>
  <c r="CC20" i="7"/>
  <c r="AW20" i="7"/>
  <c r="Y20" i="7"/>
  <c r="BY20" i="7"/>
  <c r="AC20" i="7"/>
  <c r="X20" i="7"/>
  <c r="AT20" i="7"/>
  <c r="AY20" i="7"/>
  <c r="BZ20" i="7"/>
  <c r="CE20" i="7"/>
  <c r="AG20" i="7" s="1"/>
  <c r="BT21" i="7"/>
  <c r="BP21" i="7"/>
  <c r="AB21" i="7"/>
  <c r="W21" i="7"/>
  <c r="BS21" i="7"/>
  <c r="BQ25" i="7"/>
  <c r="AL26" i="7"/>
  <c r="AQ26" i="7"/>
  <c r="AV26" i="7"/>
  <c r="BW26" i="7"/>
  <c r="CB26" i="7"/>
  <c r="BC27" i="7"/>
  <c r="BE27" i="7" s="1"/>
  <c r="AI27" i="7" s="1"/>
  <c r="BI29" i="7"/>
  <c r="AV30" i="7"/>
  <c r="AT30" i="7"/>
  <c r="AX30" i="7" s="1"/>
  <c r="AH30" i="7" s="1"/>
  <c r="BX30" i="7"/>
  <c r="BZ30" i="7"/>
  <c r="BV30" i="7"/>
  <c r="AL30" i="7"/>
  <c r="X30" i="7"/>
  <c r="AC30" i="7"/>
  <c r="AY30" i="7"/>
  <c r="CA30" i="7"/>
  <c r="BJ35" i="7"/>
  <c r="V35" i="7"/>
  <c r="BL35" i="7"/>
  <c r="AJ35" i="7" s="1"/>
  <c r="BH35" i="7"/>
  <c r="BM35" i="7"/>
  <c r="AT44" i="7"/>
  <c r="AX44" i="7" s="1"/>
  <c r="AH44" i="7" s="1"/>
  <c r="AV44" i="7"/>
  <c r="T44" i="7"/>
  <c r="BZ44" i="7"/>
  <c r="BV44" i="7"/>
  <c r="AL44" i="7"/>
  <c r="CB44" i="7"/>
  <c r="BX44" i="7"/>
  <c r="X44" i="7"/>
  <c r="AW44" i="7"/>
  <c r="AZ44" i="7" s="1"/>
  <c r="AM44" i="7" s="1"/>
  <c r="BI44" i="7"/>
  <c r="BY44" i="7"/>
  <c r="BS52" i="7"/>
  <c r="BO52" i="7"/>
  <c r="W52" i="7"/>
  <c r="BU52" i="7"/>
  <c r="BQ52" i="7"/>
  <c r="AK52" i="7"/>
  <c r="BB52" i="7"/>
  <c r="BP52" i="7"/>
  <c r="BH53" i="7"/>
  <c r="BJ53" i="7"/>
  <c r="BL53" i="7" s="1"/>
  <c r="AJ53" i="7" s="1"/>
  <c r="V53" i="7"/>
  <c r="AC53" i="7"/>
  <c r="BI53" i="7"/>
  <c r="BU57" i="7"/>
  <c r="BQ57" i="7"/>
  <c r="AK57" i="7"/>
  <c r="BS57" i="7"/>
  <c r="BO57" i="7"/>
  <c r="W57" i="7"/>
  <c r="BQ63" i="7"/>
  <c r="AK63" i="7"/>
  <c r="BO63" i="7"/>
  <c r="W63" i="7"/>
  <c r="BD63" i="7"/>
  <c r="BC75" i="7"/>
  <c r="BF75" i="7"/>
  <c r="BB75" i="7"/>
  <c r="BG75" i="7" s="1"/>
  <c r="AN75" i="7" s="1"/>
  <c r="Z75" i="7"/>
  <c r="BE75" i="7"/>
  <c r="AI75" i="7" s="1"/>
  <c r="BA75" i="7"/>
  <c r="U75" i="7"/>
  <c r="AM251" i="5"/>
  <c r="AQ251" i="5"/>
  <c r="AU251" i="5"/>
  <c r="AY251" i="5"/>
  <c r="BW251" i="5"/>
  <c r="CA251" i="5"/>
  <c r="CE251" i="5"/>
  <c r="AG251" i="5" s="1"/>
  <c r="AN252" i="5"/>
  <c r="BD252" i="5"/>
  <c r="AO254" i="5"/>
  <c r="BI254" i="5"/>
  <c r="BM254" i="5"/>
  <c r="AN255" i="5"/>
  <c r="BD255" i="5"/>
  <c r="AP259" i="5"/>
  <c r="BR259" i="5"/>
  <c r="AM260" i="5"/>
  <c r="AQ260" i="5"/>
  <c r="AU260" i="5"/>
  <c r="AY260" i="5"/>
  <c r="BW260" i="5"/>
  <c r="CA260" i="5"/>
  <c r="CE260" i="5"/>
  <c r="AG260" i="5" s="1"/>
  <c r="AN261" i="5"/>
  <c r="BD261" i="5"/>
  <c r="AO263" i="5"/>
  <c r="BI263" i="5"/>
  <c r="BM263" i="5"/>
  <c r="BY263" i="5"/>
  <c r="CC263" i="5"/>
  <c r="AG263" i="5" s="1"/>
  <c r="AN264" i="5"/>
  <c r="BD264" i="5"/>
  <c r="BP264" i="5"/>
  <c r="BT264" i="5"/>
  <c r="AP268" i="5"/>
  <c r="BB268" i="5"/>
  <c r="BF268" i="5"/>
  <c r="BR268" i="5"/>
  <c r="AA269" i="5"/>
  <c r="AM269" i="5"/>
  <c r="AQ269" i="5"/>
  <c r="AU269" i="5"/>
  <c r="AY269" i="5"/>
  <c r="BK269" i="5"/>
  <c r="BW269" i="5"/>
  <c r="CA269" i="5"/>
  <c r="CE269" i="5"/>
  <c r="AG269" i="5" s="1"/>
  <c r="AB270" i="5"/>
  <c r="AN270" i="5"/>
  <c r="BD270" i="5"/>
  <c r="BP270" i="5"/>
  <c r="BT270" i="5"/>
  <c r="Y272" i="5"/>
  <c r="AC272" i="5"/>
  <c r="AO272" i="5"/>
  <c r="AW272" i="5"/>
  <c r="BI272" i="5"/>
  <c r="BM272" i="5"/>
  <c r="BY272" i="5"/>
  <c r="CC272" i="5"/>
  <c r="AG272" i="5" s="1"/>
  <c r="AB273" i="5"/>
  <c r="AN273" i="5"/>
  <c r="BD273" i="5"/>
  <c r="BP273" i="5"/>
  <c r="BT273" i="5"/>
  <c r="Z277" i="5"/>
  <c r="AP277" i="5"/>
  <c r="BB277" i="5"/>
  <c r="BF277" i="5"/>
  <c r="BR277" i="5"/>
  <c r="AA278" i="5"/>
  <c r="AM278" i="5"/>
  <c r="AQ278" i="5"/>
  <c r="AU278" i="5"/>
  <c r="AY278" i="5"/>
  <c r="BK278" i="5"/>
  <c r="BW278" i="5"/>
  <c r="CA278" i="5"/>
  <c r="CE278" i="5"/>
  <c r="AB279" i="5"/>
  <c r="AN279" i="5"/>
  <c r="BD279" i="5"/>
  <c r="BP279" i="5"/>
  <c r="BT279" i="5"/>
  <c r="Y281" i="5"/>
  <c r="AC281" i="5"/>
  <c r="AO281" i="5"/>
  <c r="AW281" i="5"/>
  <c r="BI281" i="5"/>
  <c r="BM281" i="5"/>
  <c r="BY281" i="5"/>
  <c r="CC281" i="5"/>
  <c r="AB282" i="5"/>
  <c r="AN282" i="5"/>
  <c r="BD282" i="5"/>
  <c r="BP282" i="5"/>
  <c r="BT282" i="5"/>
  <c r="V286" i="5"/>
  <c r="Z286" i="5"/>
  <c r="AP286" i="5"/>
  <c r="BB286" i="5"/>
  <c r="BF286" i="5"/>
  <c r="BJ286" i="5"/>
  <c r="BN286" i="5"/>
  <c r="BR286" i="5"/>
  <c r="W287" i="5"/>
  <c r="AA287" i="5"/>
  <c r="AM287" i="5"/>
  <c r="AQ287" i="5"/>
  <c r="AU287" i="5"/>
  <c r="AY287" i="5"/>
  <c r="BK287" i="5"/>
  <c r="BO287" i="5"/>
  <c r="BS287" i="5"/>
  <c r="BW287" i="5"/>
  <c r="CA287" i="5"/>
  <c r="CE287" i="5"/>
  <c r="AG287" i="5" s="1"/>
  <c r="T288" i="5"/>
  <c r="X288" i="5"/>
  <c r="AB288" i="5"/>
  <c r="AJ288" i="5"/>
  <c r="AN288" i="5"/>
  <c r="AV288" i="5"/>
  <c r="AZ288" i="5"/>
  <c r="BD288" i="5"/>
  <c r="BH288" i="5"/>
  <c r="BL288" i="5"/>
  <c r="BP288" i="5"/>
  <c r="BT288" i="5"/>
  <c r="BX288" i="5"/>
  <c r="CB288" i="5"/>
  <c r="U290" i="5"/>
  <c r="Y290" i="5"/>
  <c r="AC290" i="5"/>
  <c r="AK290" i="5"/>
  <c r="AO290" i="5"/>
  <c r="AW290" i="5"/>
  <c r="BA290" i="5"/>
  <c r="BE290" i="5"/>
  <c r="BI290" i="5"/>
  <c r="BM290" i="5"/>
  <c r="BQ290" i="5"/>
  <c r="BU290" i="5"/>
  <c r="BY290" i="5"/>
  <c r="CC290" i="5"/>
  <c r="T291" i="5"/>
  <c r="X291" i="5"/>
  <c r="AB291" i="5"/>
  <c r="AF291" i="5"/>
  <c r="AJ291" i="5"/>
  <c r="AN291" i="5"/>
  <c r="AV291" i="5"/>
  <c r="AZ291" i="5"/>
  <c r="BD291" i="5"/>
  <c r="BH291" i="5"/>
  <c r="BL291" i="5"/>
  <c r="BP291" i="5"/>
  <c r="BT291" i="5"/>
  <c r="BX291" i="5"/>
  <c r="CB291" i="5"/>
  <c r="I21" i="16"/>
  <c r="F6" i="16"/>
  <c r="L22" i="16"/>
  <c r="C5" i="16"/>
  <c r="L33" i="16"/>
  <c r="C15" i="16"/>
  <c r="I31" i="16"/>
  <c r="F30" i="16"/>
  <c r="AW7" i="7"/>
  <c r="AZ7" i="7" s="1"/>
  <c r="AM7" i="7" s="1"/>
  <c r="BH7" i="7"/>
  <c r="BM7" i="7"/>
  <c r="BI8" i="7"/>
  <c r="BT8" i="7"/>
  <c r="AK9" i="7"/>
  <c r="AP9" i="7"/>
  <c r="AT9" i="7"/>
  <c r="AX9" i="7" s="1"/>
  <c r="AH9" i="7" s="1"/>
  <c r="AY9" i="7"/>
  <c r="BO9" i="7"/>
  <c r="AM11" i="7"/>
  <c r="AW11" i="7"/>
  <c r="BH11" i="7"/>
  <c r="BM11" i="7"/>
  <c r="AX12" i="7"/>
  <c r="AT12" i="7"/>
  <c r="AH12" i="7"/>
  <c r="AL12" i="7"/>
  <c r="X12" i="7"/>
  <c r="AC12" i="7"/>
  <c r="AI12" i="7"/>
  <c r="AN12" i="7"/>
  <c r="AY12" i="7"/>
  <c r="CE12" i="7"/>
  <c r="AG12" i="7" s="1"/>
  <c r="BN16" i="7"/>
  <c r="AO16" i="7" s="1"/>
  <c r="BJ16" i="7"/>
  <c r="BL16" i="7" s="1"/>
  <c r="AJ16" i="7" s="1"/>
  <c r="V16" i="7"/>
  <c r="U16" i="7"/>
  <c r="AA16" i="7"/>
  <c r="AQ16" i="7"/>
  <c r="BA16" i="7"/>
  <c r="BW16" i="7"/>
  <c r="BS17" i="7"/>
  <c r="AK17" i="7" s="1"/>
  <c r="BO17" i="7"/>
  <c r="W17" i="7"/>
  <c r="V17" i="7"/>
  <c r="CC17" i="7" s="1"/>
  <c r="AB17" i="7"/>
  <c r="BH17" i="7"/>
  <c r="BM17" i="7"/>
  <c r="BR17" i="7"/>
  <c r="BU17" i="7" s="1"/>
  <c r="AP17" i="7" s="1"/>
  <c r="AV18" i="7"/>
  <c r="T18" i="7"/>
  <c r="CB18" i="7"/>
  <c r="BX18" i="7"/>
  <c r="X18" i="7"/>
  <c r="Y18" i="7"/>
  <c r="AX18" i="7"/>
  <c r="AH18" i="7" s="1"/>
  <c r="BI18" i="7"/>
  <c r="BY18" i="7"/>
  <c r="BE20" i="7"/>
  <c r="BA20" i="7"/>
  <c r="U20" i="7"/>
  <c r="T20" i="7"/>
  <c r="Z20" i="7"/>
  <c r="AP20" i="7"/>
  <c r="AU20" i="7"/>
  <c r="AZ20" i="7"/>
  <c r="BF20" i="7"/>
  <c r="BV20" i="7"/>
  <c r="CA20" i="7"/>
  <c r="AZ21" i="7"/>
  <c r="AV21" i="7"/>
  <c r="T21" i="7"/>
  <c r="CB21" i="7"/>
  <c r="BX21" i="7"/>
  <c r="X21" i="7"/>
  <c r="Y21" i="7"/>
  <c r="AO21" i="7"/>
  <c r="AT21" i="7"/>
  <c r="AY21" i="7"/>
  <c r="BO21" i="7"/>
  <c r="BU21" i="7"/>
  <c r="BZ21" i="7"/>
  <c r="CE21" i="7"/>
  <c r="AG21" i="7" s="1"/>
  <c r="AA23" i="7"/>
  <c r="BL25" i="7"/>
  <c r="AJ25" i="7" s="1"/>
  <c r="BH25" i="7"/>
  <c r="V25" i="7"/>
  <c r="AA25" i="7"/>
  <c r="AW25" i="7"/>
  <c r="BM25" i="7"/>
  <c r="BU26" i="7"/>
  <c r="BQ26" i="7"/>
  <c r="AK26" i="7"/>
  <c r="W26" i="7"/>
  <c r="AB26" i="7"/>
  <c r="BS26" i="7"/>
  <c r="AT27" i="7"/>
  <c r="AX27" i="7" s="1"/>
  <c r="AH27" i="7" s="1"/>
  <c r="BV27" i="7"/>
  <c r="AL27" i="7"/>
  <c r="X27" i="7"/>
  <c r="AC27" i="7"/>
  <c r="AY27" i="7"/>
  <c r="BY27" i="7"/>
  <c r="BG29" i="7"/>
  <c r="AN29" i="7" s="1"/>
  <c r="BC29" i="7"/>
  <c r="BE29" i="7" s="1"/>
  <c r="AI29" i="7" s="1"/>
  <c r="BP29" i="7"/>
  <c r="BD30" i="7"/>
  <c r="BG30" i="7" s="1"/>
  <c r="AN30" i="7" s="1"/>
  <c r="BF30" i="7"/>
  <c r="BB30" i="7"/>
  <c r="Z30" i="7"/>
  <c r="T30" i="7"/>
  <c r="Y30" i="7"/>
  <c r="BA30" i="7"/>
  <c r="AA32" i="7"/>
  <c r="BU34" i="7"/>
  <c r="AP34" i="7" s="1"/>
  <c r="BQ34" i="7"/>
  <c r="BS34" i="7"/>
  <c r="AK34" i="7" s="1"/>
  <c r="BO34" i="7"/>
  <c r="W34" i="7"/>
  <c r="Y35" i="7"/>
  <c r="AU35" i="7"/>
  <c r="BC36" i="7"/>
  <c r="BE36" i="7" s="1"/>
  <c r="AI36" i="7" s="1"/>
  <c r="BA36" i="7"/>
  <c r="U36" i="7"/>
  <c r="AP36" i="7"/>
  <c r="BD36" i="7"/>
  <c r="BG36" i="7" s="1"/>
  <c r="AN36" i="7" s="1"/>
  <c r="AV38" i="7"/>
  <c r="T38" i="7"/>
  <c r="AX38" i="7"/>
  <c r="AT38" i="7"/>
  <c r="AH38" i="7"/>
  <c r="CB38" i="7"/>
  <c r="BX38" i="7"/>
  <c r="X38" i="7"/>
  <c r="BZ38" i="7"/>
  <c r="BV38" i="7"/>
  <c r="AL38" i="7"/>
  <c r="AA38" i="7"/>
  <c r="AW38" i="7"/>
  <c r="AZ38" i="7" s="1"/>
  <c r="AM38" i="7" s="1"/>
  <c r="BY38" i="7"/>
  <c r="BG39" i="7"/>
  <c r="BC39" i="7"/>
  <c r="AI39" i="7"/>
  <c r="BE39" i="7"/>
  <c r="BA39" i="7"/>
  <c r="U39" i="7"/>
  <c r="AP39" i="7"/>
  <c r="BF39" i="7"/>
  <c r="BA43" i="7"/>
  <c r="U43" i="7"/>
  <c r="BG43" i="7"/>
  <c r="AN43" i="7" s="1"/>
  <c r="BC43" i="7"/>
  <c r="BE43" i="7" s="1"/>
  <c r="AI43" i="7" s="1"/>
  <c r="Z43" i="7"/>
  <c r="BB43" i="7"/>
  <c r="AA44" i="7"/>
  <c r="AQ44" i="7"/>
  <c r="AY44" i="7"/>
  <c r="CA44" i="7"/>
  <c r="BS45" i="7"/>
  <c r="BO45" i="7"/>
  <c r="W45" i="7"/>
  <c r="BU45" i="7"/>
  <c r="BQ45" i="7"/>
  <c r="AK45" i="7"/>
  <c r="BL47" i="7"/>
  <c r="BH47" i="7"/>
  <c r="AJ47" i="7"/>
  <c r="BN47" i="7"/>
  <c r="BJ47" i="7"/>
  <c r="V47" i="7"/>
  <c r="BI47" i="7"/>
  <c r="BS48" i="7"/>
  <c r="BO48" i="7"/>
  <c r="W48" i="7"/>
  <c r="BU48" i="7"/>
  <c r="BQ48" i="7"/>
  <c r="AK48" i="7"/>
  <c r="BP48" i="7"/>
  <c r="Z52" i="7"/>
  <c r="BR52" i="7"/>
  <c r="Y53" i="7"/>
  <c r="AU53" i="7"/>
  <c r="BK53" i="7"/>
  <c r="BN53" i="7" s="1"/>
  <c r="AO53" i="7" s="1"/>
  <c r="BE54" i="7"/>
  <c r="AI54" i="7" s="1"/>
  <c r="BA54" i="7"/>
  <c r="U54" i="7"/>
  <c r="BC54" i="7"/>
  <c r="Z54" i="7"/>
  <c r="AX56" i="7"/>
  <c r="AT56" i="7"/>
  <c r="AH56" i="7"/>
  <c r="AZ56" i="7"/>
  <c r="AV56" i="7"/>
  <c r="T56" i="7"/>
  <c r="BZ56" i="7"/>
  <c r="BV56" i="7"/>
  <c r="AL56" i="7"/>
  <c r="CB56" i="7"/>
  <c r="BX56" i="7"/>
  <c r="X56" i="7"/>
  <c r="AO56" i="7"/>
  <c r="AW56" i="7"/>
  <c r="BY56" i="7"/>
  <c r="BP57" i="7"/>
  <c r="BS61" i="7"/>
  <c r="BO61" i="7"/>
  <c r="W61" i="7"/>
  <c r="BU61" i="7"/>
  <c r="BQ61" i="7"/>
  <c r="AK61" i="7"/>
  <c r="BP61" i="7"/>
  <c r="BH62" i="7"/>
  <c r="BN62" i="7"/>
  <c r="AO62" i="7" s="1"/>
  <c r="BJ62" i="7"/>
  <c r="BL62" i="7" s="1"/>
  <c r="AJ62" i="7" s="1"/>
  <c r="V62" i="7"/>
  <c r="BI62" i="7"/>
  <c r="AT65" i="7"/>
  <c r="AX65" i="7" s="1"/>
  <c r="AH65" i="7" s="1"/>
  <c r="AW65" i="7"/>
  <c r="AZ65" i="7" s="1"/>
  <c r="AM65" i="7" s="1"/>
  <c r="Y65" i="7"/>
  <c r="AV65" i="7"/>
  <c r="T65" i="7"/>
  <c r="BV65" i="7"/>
  <c r="BY65" i="7"/>
  <c r="CB65" i="7" s="1"/>
  <c r="AQ65" i="7" s="1"/>
  <c r="AC65" i="7"/>
  <c r="BX65" i="7"/>
  <c r="BZ65" i="7" s="1"/>
  <c r="AL65" i="7" s="1"/>
  <c r="X65" i="7"/>
  <c r="CA65" i="7"/>
  <c r="AT71" i="7"/>
  <c r="AX71" i="7" s="1"/>
  <c r="AH71" i="7" s="1"/>
  <c r="AW71" i="7"/>
  <c r="Y71" i="7"/>
  <c r="AZ71" i="7"/>
  <c r="AV71" i="7"/>
  <c r="T71" i="7"/>
  <c r="BZ71" i="7"/>
  <c r="BV71" i="7"/>
  <c r="AL71" i="7"/>
  <c r="BY71" i="7"/>
  <c r="AC71" i="7"/>
  <c r="CB71" i="7"/>
  <c r="BX71" i="7"/>
  <c r="X71" i="7"/>
  <c r="AM71" i="7"/>
  <c r="CA71" i="7"/>
  <c r="BH74" i="7"/>
  <c r="BK74" i="7"/>
  <c r="BN74" i="7" s="1"/>
  <c r="AO74" i="7" s="1"/>
  <c r="AA74" i="7"/>
  <c r="CE74" i="7" s="1"/>
  <c r="BJ74" i="7"/>
  <c r="BL74" i="7" s="1"/>
  <c r="AJ74" i="7" s="1"/>
  <c r="V74" i="7"/>
  <c r="AO288" i="5"/>
  <c r="BI288" i="5"/>
  <c r="BM288" i="5"/>
  <c r="AP290" i="5"/>
  <c r="BR290" i="5"/>
  <c r="AO291" i="5"/>
  <c r="BI291" i="5"/>
  <c r="BM291" i="5"/>
  <c r="I27" i="16"/>
  <c r="L29" i="16"/>
  <c r="C7" i="16"/>
  <c r="F26" i="16"/>
  <c r="C11" i="16"/>
  <c r="L12" i="16"/>
  <c r="F10" i="16"/>
  <c r="I8" i="16"/>
  <c r="E75" i="30"/>
  <c r="C17" i="16"/>
  <c r="F32" i="16"/>
  <c r="E77" i="30"/>
  <c r="I37" i="16"/>
  <c r="L39" i="16"/>
  <c r="AT7" i="7"/>
  <c r="AX7" i="7" s="1"/>
  <c r="AH7" i="7" s="1"/>
  <c r="BZ7" i="7"/>
  <c r="BV7" i="7"/>
  <c r="AL7" i="7"/>
  <c r="X7" i="7"/>
  <c r="AC7" i="7"/>
  <c r="AY7" i="7"/>
  <c r="BY7" i="7"/>
  <c r="BG8" i="7"/>
  <c r="AN8" i="7" s="1"/>
  <c r="BC8" i="7"/>
  <c r="BE8" i="7" s="1"/>
  <c r="AI8" i="7" s="1"/>
  <c r="BL9" i="7"/>
  <c r="AJ9" i="7" s="1"/>
  <c r="BH9" i="7"/>
  <c r="V9" i="7"/>
  <c r="AA9" i="7"/>
  <c r="BK9" i="7"/>
  <c r="BN9" i="7" s="1"/>
  <c r="AO9" i="7" s="1"/>
  <c r="AX11" i="7"/>
  <c r="AT11" i="7"/>
  <c r="AH11" i="7"/>
  <c r="AL11" i="7"/>
  <c r="X11" i="7"/>
  <c r="AC11" i="7"/>
  <c r="AY11" i="7"/>
  <c r="CE11" i="7"/>
  <c r="AG11" i="7" s="1"/>
  <c r="BF12" i="7"/>
  <c r="BB12" i="7"/>
  <c r="Z12" i="7"/>
  <c r="BE12" i="7"/>
  <c r="BT25" i="7"/>
  <c r="BP25" i="7"/>
  <c r="AB25" i="7"/>
  <c r="W25" i="7"/>
  <c r="BS25" i="7"/>
  <c r="AK25" i="7" s="1"/>
  <c r="AW26" i="7"/>
  <c r="Y26" i="7"/>
  <c r="BY26" i="7"/>
  <c r="AC26" i="7"/>
  <c r="X26" i="7"/>
  <c r="AT26" i="7"/>
  <c r="AX26" i="7" s="1"/>
  <c r="AH26" i="7" s="1"/>
  <c r="AY26" i="7"/>
  <c r="BZ26" i="7"/>
  <c r="BF27" i="7"/>
  <c r="BB27" i="7"/>
  <c r="Z27" i="7"/>
  <c r="BK29" i="7"/>
  <c r="BN29" i="7" s="1"/>
  <c r="AO29" i="7" s="1"/>
  <c r="AA29" i="7"/>
  <c r="BL29" i="7"/>
  <c r="AJ29" i="7" s="1"/>
  <c r="BH30" i="7"/>
  <c r="BN30" i="7"/>
  <c r="BJ30" i="7"/>
  <c r="BL30" i="7" s="1"/>
  <c r="AJ30" i="7" s="1"/>
  <c r="V30" i="7"/>
  <c r="CC30" i="7" s="1"/>
  <c r="AA30" i="7"/>
  <c r="AU30" i="7"/>
  <c r="BK30" i="7"/>
  <c r="BW30" i="7"/>
  <c r="CE30" i="7"/>
  <c r="AT35" i="7"/>
  <c r="AX35" i="7" s="1"/>
  <c r="AH35" i="7" s="1"/>
  <c r="AV35" i="7"/>
  <c r="T35" i="7"/>
  <c r="BV35" i="7"/>
  <c r="AL35" i="7"/>
  <c r="BX35" i="7"/>
  <c r="X35" i="7"/>
  <c r="AW35" i="7"/>
  <c r="AZ35" i="7" s="1"/>
  <c r="AM35" i="7" s="1"/>
  <c r="BI35" i="7"/>
  <c r="BY35" i="7"/>
  <c r="BN44" i="7"/>
  <c r="AO44" i="7" s="1"/>
  <c r="BJ44" i="7"/>
  <c r="V44" i="7"/>
  <c r="CC44" i="7" s="1"/>
  <c r="BL44" i="7"/>
  <c r="AJ44" i="7" s="1"/>
  <c r="BH44" i="7"/>
  <c r="BM44" i="7"/>
  <c r="BG52" i="7"/>
  <c r="AN52" i="7" s="1"/>
  <c r="BC52" i="7"/>
  <c r="BE52" i="7"/>
  <c r="AI52" i="7" s="1"/>
  <c r="BA52" i="7"/>
  <c r="U52" i="7"/>
  <c r="CC52" i="7" s="1"/>
  <c r="AP52" i="7"/>
  <c r="BF52" i="7"/>
  <c r="BT52" i="7"/>
  <c r="AV53" i="7"/>
  <c r="T53" i="7"/>
  <c r="AT53" i="7"/>
  <c r="AX53" i="7" s="1"/>
  <c r="AH53" i="7" s="1"/>
  <c r="CB53" i="7"/>
  <c r="BX53" i="7"/>
  <c r="X53" i="7"/>
  <c r="BZ53" i="7"/>
  <c r="BV53" i="7"/>
  <c r="AL53" i="7"/>
  <c r="AW53" i="7"/>
  <c r="AZ53" i="7" s="1"/>
  <c r="AM53" i="7" s="1"/>
  <c r="BM53" i="7"/>
  <c r="BY53" i="7"/>
  <c r="BE57" i="7"/>
  <c r="BA57" i="7"/>
  <c r="U57" i="7"/>
  <c r="BG57" i="7"/>
  <c r="BC57" i="7"/>
  <c r="AI57" i="7"/>
  <c r="Z57" i="7"/>
  <c r="AN57" i="7"/>
  <c r="BB57" i="7"/>
  <c r="BR57" i="7"/>
  <c r="Y59" i="7"/>
  <c r="Z59" i="7"/>
  <c r="BA63" i="7"/>
  <c r="U63" i="7"/>
  <c r="BG63" i="7"/>
  <c r="AN63" i="7" s="1"/>
  <c r="BC63" i="7"/>
  <c r="BE63" i="7" s="1"/>
  <c r="AI63" i="7" s="1"/>
  <c r="Z63" i="7"/>
  <c r="BP63" i="7"/>
  <c r="BU66" i="7"/>
  <c r="BQ66" i="7"/>
  <c r="AK66" i="7"/>
  <c r="BT66" i="7"/>
  <c r="BP66" i="7"/>
  <c r="AB66" i="7"/>
  <c r="BS66" i="7"/>
  <c r="BO66" i="7"/>
  <c r="W66" i="7"/>
  <c r="AP66" i="7"/>
  <c r="BR66" i="7"/>
  <c r="BC72" i="7"/>
  <c r="BE72" i="7" s="1"/>
  <c r="AI72" i="7" s="1"/>
  <c r="BF72" i="7"/>
  <c r="BB72" i="7"/>
  <c r="Z72" i="7"/>
  <c r="BA72" i="7"/>
  <c r="U72" i="7"/>
  <c r="BD72" i="7"/>
  <c r="BG72" i="7" s="1"/>
  <c r="AN72" i="7" s="1"/>
  <c r="AG102" i="7"/>
  <c r="AF102" i="7"/>
  <c r="AP246" i="5"/>
  <c r="AN250" i="5"/>
  <c r="Y251" i="5"/>
  <c r="AC251" i="5"/>
  <c r="AO251" i="5"/>
  <c r="AW251" i="5"/>
  <c r="BI251" i="5"/>
  <c r="Z252" i="5"/>
  <c r="AP252" i="5"/>
  <c r="BB252" i="5"/>
  <c r="AA254" i="5"/>
  <c r="AM254" i="5"/>
  <c r="AQ254" i="5"/>
  <c r="AU254" i="5"/>
  <c r="AY254" i="5"/>
  <c r="BW254" i="5"/>
  <c r="Z255" i="5"/>
  <c r="AP255" i="5"/>
  <c r="BB255" i="5"/>
  <c r="AB259" i="5"/>
  <c r="AN259" i="5"/>
  <c r="BP259" i="5"/>
  <c r="Y260" i="5"/>
  <c r="AC260" i="5"/>
  <c r="AO260" i="5"/>
  <c r="AW260" i="5"/>
  <c r="BI260" i="5"/>
  <c r="Z261" i="5"/>
  <c r="AP261" i="5"/>
  <c r="BB261" i="5"/>
  <c r="AA263" i="5"/>
  <c r="AM263" i="5"/>
  <c r="AQ263" i="5"/>
  <c r="AU263" i="5"/>
  <c r="AY263" i="5"/>
  <c r="BW263" i="5"/>
  <c r="Z264" i="5"/>
  <c r="AP264" i="5"/>
  <c r="BB264" i="5"/>
  <c r="AB268" i="5"/>
  <c r="AN268" i="5"/>
  <c r="BP268" i="5"/>
  <c r="Y269" i="5"/>
  <c r="AC269" i="5"/>
  <c r="AO269" i="5"/>
  <c r="AW269" i="5"/>
  <c r="BI269" i="5"/>
  <c r="Z270" i="5"/>
  <c r="AP270" i="5"/>
  <c r="BB270" i="5"/>
  <c r="AA272" i="5"/>
  <c r="AM272" i="5"/>
  <c r="AQ272" i="5"/>
  <c r="AU272" i="5"/>
  <c r="AY272" i="5"/>
  <c r="BW272" i="5"/>
  <c r="Z273" i="5"/>
  <c r="AP273" i="5"/>
  <c r="BB273" i="5"/>
  <c r="AB277" i="5"/>
  <c r="AN277" i="5"/>
  <c r="BP277" i="5"/>
  <c r="Y278" i="5"/>
  <c r="AC278" i="5"/>
  <c r="AO278" i="5"/>
  <c r="AW278" i="5"/>
  <c r="BI278" i="5"/>
  <c r="Z279" i="5"/>
  <c r="AP279" i="5"/>
  <c r="BB279" i="5"/>
  <c r="AA281" i="5"/>
  <c r="AM281" i="5"/>
  <c r="AQ281" i="5"/>
  <c r="AU281" i="5"/>
  <c r="AY281" i="5"/>
  <c r="BW281" i="5"/>
  <c r="Z282" i="5"/>
  <c r="AP282" i="5"/>
  <c r="BB282" i="5"/>
  <c r="AB286" i="5"/>
  <c r="AJ286" i="5"/>
  <c r="AN286" i="5"/>
  <c r="BH286" i="5"/>
  <c r="BP286" i="5"/>
  <c r="Y287" i="5"/>
  <c r="AC287" i="5"/>
  <c r="AK287" i="5"/>
  <c r="AO287" i="5"/>
  <c r="AW287" i="5"/>
  <c r="BI287" i="5"/>
  <c r="BQ287" i="5"/>
  <c r="V288" i="5"/>
  <c r="Z288" i="5"/>
  <c r="AD288" i="5"/>
  <c r="AH288" i="5"/>
  <c r="AL288" i="5"/>
  <c r="AP288" i="5"/>
  <c r="AT288" i="5"/>
  <c r="BB288" i="5"/>
  <c r="BJ288" i="5"/>
  <c r="BV288" i="5"/>
  <c r="W290" i="5"/>
  <c r="AA290" i="5"/>
  <c r="AI290" i="5"/>
  <c r="AM290" i="5"/>
  <c r="AQ290" i="5"/>
  <c r="AU290" i="5"/>
  <c r="AY290" i="5"/>
  <c r="BC290" i="5"/>
  <c r="BO290" i="5"/>
  <c r="BW290" i="5"/>
  <c r="V291" i="5"/>
  <c r="Z291" i="5"/>
  <c r="AD291" i="5"/>
  <c r="AH291" i="5"/>
  <c r="AL291" i="5"/>
  <c r="AP291" i="5"/>
  <c r="AT291" i="5"/>
  <c r="BB291" i="5"/>
  <c r="BJ291" i="5"/>
  <c r="BV291" i="5"/>
  <c r="BF7" i="7"/>
  <c r="BB7" i="7"/>
  <c r="Z7" i="7"/>
  <c r="T7" i="7"/>
  <c r="Y7" i="7"/>
  <c r="AU7" i="7"/>
  <c r="BE7" i="7"/>
  <c r="AI7" i="7" s="1"/>
  <c r="BK7" i="7"/>
  <c r="BN7" i="7" s="1"/>
  <c r="AO7" i="7" s="1"/>
  <c r="CA7" i="7"/>
  <c r="BK8" i="7"/>
  <c r="BN8" i="7" s="1"/>
  <c r="AO8" i="7" s="1"/>
  <c r="AA8" i="7"/>
  <c r="U8" i="7"/>
  <c r="Z8" i="7"/>
  <c r="BA8" i="7"/>
  <c r="BF8" i="7"/>
  <c r="BQ8" i="7"/>
  <c r="BS8" i="7" s="1"/>
  <c r="AK8" i="7" s="1"/>
  <c r="BP9" i="7"/>
  <c r="AB9" i="7"/>
  <c r="W9" i="7"/>
  <c r="AC9" i="7"/>
  <c r="AW9" i="7"/>
  <c r="AZ9" i="7" s="1"/>
  <c r="AM9" i="7" s="1"/>
  <c r="BM9" i="7"/>
  <c r="BR9" i="7"/>
  <c r="BF11" i="7"/>
  <c r="BB11" i="7"/>
  <c r="Z11" i="7"/>
  <c r="T11" i="7"/>
  <c r="Y11" i="7"/>
  <c r="AJ11" i="7"/>
  <c r="AO11" i="7"/>
  <c r="AU11" i="7"/>
  <c r="AZ11" i="7"/>
  <c r="BE11" i="7"/>
  <c r="BK11" i="7"/>
  <c r="BN12" i="7"/>
  <c r="BJ12" i="7"/>
  <c r="V12" i="7"/>
  <c r="U12" i="7"/>
  <c r="AA12" i="7"/>
  <c r="AF12" i="7"/>
  <c r="BA12" i="7"/>
  <c r="BG12" i="7"/>
  <c r="BL12" i="7"/>
  <c r="AT16" i="7"/>
  <c r="AX16" i="7" s="1"/>
  <c r="AH16" i="7" s="1"/>
  <c r="BZ16" i="7"/>
  <c r="BV16" i="7"/>
  <c r="AL16" i="7"/>
  <c r="X16" i="7"/>
  <c r="AC16" i="7"/>
  <c r="CE16" i="7" s="1"/>
  <c r="AI16" i="7"/>
  <c r="AY16" i="7"/>
  <c r="BD16" i="7"/>
  <c r="BG16" i="7" s="1"/>
  <c r="AN16" i="7" s="1"/>
  <c r="BY16" i="7"/>
  <c r="BC17" i="7"/>
  <c r="BE17" i="7" s="1"/>
  <c r="AI17" i="7" s="1"/>
  <c r="BJ17" i="7"/>
  <c r="BL17" i="7" s="1"/>
  <c r="AJ17" i="7" s="1"/>
  <c r="BL18" i="7"/>
  <c r="AJ18" i="7" s="1"/>
  <c r="BH18" i="7"/>
  <c r="V18" i="7"/>
  <c r="AA18" i="7"/>
  <c r="BK18" i="7"/>
  <c r="BN18" i="7" s="1"/>
  <c r="AO18" i="7" s="1"/>
  <c r="BQ18" i="7"/>
  <c r="BU20" i="7"/>
  <c r="BQ20" i="7"/>
  <c r="AK20" i="7"/>
  <c r="W20" i="7"/>
  <c r="AB20" i="7"/>
  <c r="AH20" i="7"/>
  <c r="AM20" i="7"/>
  <c r="AX20" i="7"/>
  <c r="BS20" i="7"/>
  <c r="BX20" i="7"/>
  <c r="BL21" i="7"/>
  <c r="BH21" i="7"/>
  <c r="AJ21" i="7"/>
  <c r="V21" i="7"/>
  <c r="AA21" i="7"/>
  <c r="BM21" i="7"/>
  <c r="BR21" i="7"/>
  <c r="AZ25" i="7"/>
  <c r="AM25" i="7" s="1"/>
  <c r="AV25" i="7"/>
  <c r="T25" i="7"/>
  <c r="CB25" i="7"/>
  <c r="AQ25" i="7" s="1"/>
  <c r="BX25" i="7"/>
  <c r="BZ25" i="7" s="1"/>
  <c r="AL25" i="7" s="1"/>
  <c r="X25" i="7"/>
  <c r="Y25" i="7"/>
  <c r="AT25" i="7"/>
  <c r="AX25" i="7" s="1"/>
  <c r="AH25" i="7" s="1"/>
  <c r="AY25" i="7"/>
  <c r="BO25" i="7"/>
  <c r="BU25" i="7"/>
  <c r="AP25" i="7" s="1"/>
  <c r="BE26" i="7"/>
  <c r="AI26" i="7" s="1"/>
  <c r="BA26" i="7"/>
  <c r="U26" i="7"/>
  <c r="T26" i="7"/>
  <c r="Z26" i="7"/>
  <c r="AU26" i="7"/>
  <c r="AZ26" i="7"/>
  <c r="AM26" i="7" s="1"/>
  <c r="BF26" i="7"/>
  <c r="BV26" i="7"/>
  <c r="CA26" i="7"/>
  <c r="BN27" i="7"/>
  <c r="AO27" i="7" s="1"/>
  <c r="BJ27" i="7"/>
  <c r="V27" i="7"/>
  <c r="U27" i="7"/>
  <c r="AA27" i="7"/>
  <c r="BA27" i="7"/>
  <c r="BG27" i="7"/>
  <c r="AN27" i="7" s="1"/>
  <c r="BL27" i="7"/>
  <c r="AJ27" i="7" s="1"/>
  <c r="BO29" i="7"/>
  <c r="W29" i="7"/>
  <c r="V29" i="7"/>
  <c r="AB29" i="7"/>
  <c r="BH29" i="7"/>
  <c r="BM29" i="7"/>
  <c r="BR29" i="7"/>
  <c r="BU29" i="7" s="1"/>
  <c r="AP29" i="7" s="1"/>
  <c r="AO30" i="7"/>
  <c r="AW30" i="7"/>
  <c r="AZ30" i="7" s="1"/>
  <c r="AM30" i="7" s="1"/>
  <c r="BM30" i="7"/>
  <c r="BY30" i="7"/>
  <c r="CB30" i="7" s="1"/>
  <c r="AQ30" i="7" s="1"/>
  <c r="V32" i="7"/>
  <c r="BA34" i="7"/>
  <c r="U34" i="7"/>
  <c r="BG34" i="7"/>
  <c r="AN34" i="7" s="1"/>
  <c r="BC34" i="7"/>
  <c r="BE34" i="7" s="1"/>
  <c r="AI34" i="7" s="1"/>
  <c r="Z34" i="7"/>
  <c r="BB34" i="7"/>
  <c r="AA35" i="7"/>
  <c r="AQ35" i="7"/>
  <c r="AY35" i="7"/>
  <c r="BK35" i="7"/>
  <c r="BN35" i="7" s="1"/>
  <c r="AO35" i="7" s="1"/>
  <c r="CA35" i="7"/>
  <c r="BO36" i="7"/>
  <c r="W36" i="7"/>
  <c r="BQ36" i="7"/>
  <c r="AK36" i="7"/>
  <c r="BH38" i="7"/>
  <c r="BN38" i="7"/>
  <c r="AO38" i="7" s="1"/>
  <c r="BJ38" i="7"/>
  <c r="BL38" i="7" s="1"/>
  <c r="AJ38" i="7" s="1"/>
  <c r="V38" i="7"/>
  <c r="CC38" i="7" s="1"/>
  <c r="BI38" i="7"/>
  <c r="BS39" i="7"/>
  <c r="BO39" i="7"/>
  <c r="W39" i="7"/>
  <c r="BU39" i="7"/>
  <c r="BQ39" i="7"/>
  <c r="AK39" i="7"/>
  <c r="BP39" i="7"/>
  <c r="BU43" i="7"/>
  <c r="AP43" i="7" s="1"/>
  <c r="BQ43" i="7"/>
  <c r="BS43" i="7" s="1"/>
  <c r="AK43" i="7" s="1"/>
  <c r="BO43" i="7"/>
  <c r="W43" i="7"/>
  <c r="Y44" i="7"/>
  <c r="AU44" i="7"/>
  <c r="BW44" i="7"/>
  <c r="BC45" i="7"/>
  <c r="AI45" i="7"/>
  <c r="BE45" i="7"/>
  <c r="BA45" i="7"/>
  <c r="U45" i="7"/>
  <c r="BD45" i="7"/>
  <c r="BG45" i="7" s="1"/>
  <c r="AN45" i="7" s="1"/>
  <c r="AZ47" i="7"/>
  <c r="AV47" i="7"/>
  <c r="T47" i="7"/>
  <c r="AX47" i="7"/>
  <c r="AT47" i="7"/>
  <c r="AH47" i="7"/>
  <c r="CB47" i="7"/>
  <c r="BX47" i="7"/>
  <c r="X47" i="7"/>
  <c r="BZ47" i="7"/>
  <c r="BV47" i="7"/>
  <c r="AL47" i="7"/>
  <c r="AW47" i="7"/>
  <c r="BY47" i="7"/>
  <c r="BG48" i="7"/>
  <c r="BC48" i="7"/>
  <c r="AI48" i="7"/>
  <c r="BE48" i="7"/>
  <c r="BA48" i="7"/>
  <c r="U48" i="7"/>
  <c r="BF48" i="7"/>
  <c r="AB52" i="7"/>
  <c r="AQ53" i="7"/>
  <c r="AY53" i="7"/>
  <c r="CA53" i="7"/>
  <c r="BU54" i="7"/>
  <c r="BQ54" i="7"/>
  <c r="AK54" i="7"/>
  <c r="BS54" i="7"/>
  <c r="BO54" i="7"/>
  <c r="W54" i="7"/>
  <c r="BD54" i="7"/>
  <c r="BG54" i="7" s="1"/>
  <c r="AN54" i="7" s="1"/>
  <c r="BT54" i="7"/>
  <c r="BN56" i="7"/>
  <c r="BJ56" i="7"/>
  <c r="V56" i="7"/>
  <c r="BL56" i="7"/>
  <c r="BH56" i="7"/>
  <c r="AJ56" i="7"/>
  <c r="BM56" i="7"/>
  <c r="CC56" i="7"/>
  <c r="AG56" i="7" s="1"/>
  <c r="AB57" i="7"/>
  <c r="AP57" i="7"/>
  <c r="BD57" i="7"/>
  <c r="BT57" i="7"/>
  <c r="BC61" i="7"/>
  <c r="BE61" i="7"/>
  <c r="AI61" i="7" s="1"/>
  <c r="BA61" i="7"/>
  <c r="U61" i="7"/>
  <c r="BF61" i="7"/>
  <c r="AV62" i="7"/>
  <c r="T62" i="7"/>
  <c r="AT62" i="7"/>
  <c r="AX62" i="7" s="1"/>
  <c r="AH62" i="7" s="1"/>
  <c r="CB62" i="7"/>
  <c r="BX62" i="7"/>
  <c r="X62" i="7"/>
  <c r="BZ62" i="7"/>
  <c r="BV62" i="7"/>
  <c r="AL62" i="7"/>
  <c r="AW62" i="7"/>
  <c r="AZ62" i="7" s="1"/>
  <c r="AM62" i="7" s="1"/>
  <c r="BY62" i="7"/>
  <c r="AB63" i="7"/>
  <c r="AP63" i="7"/>
  <c r="BB63" i="7"/>
  <c r="BR63" i="7"/>
  <c r="BU70" i="7"/>
  <c r="BQ70" i="7"/>
  <c r="AK70" i="7"/>
  <c r="BT70" i="7"/>
  <c r="BP70" i="7"/>
  <c r="AB70" i="7"/>
  <c r="BS70" i="7"/>
  <c r="BO70" i="7"/>
  <c r="W70" i="7"/>
  <c r="AP70" i="7"/>
  <c r="BR70" i="7"/>
  <c r="AU71" i="7"/>
  <c r="BI74" i="7"/>
  <c r="BD75" i="7"/>
  <c r="AG84" i="7"/>
  <c r="AF84" i="7"/>
  <c r="L36" i="16"/>
  <c r="F14" i="16"/>
  <c r="C9" i="16"/>
  <c r="I23" i="16"/>
  <c r="C13" i="16"/>
  <c r="F28" i="16"/>
  <c r="L25" i="16"/>
  <c r="I35" i="16"/>
  <c r="AP7" i="7"/>
  <c r="AQ8" i="7"/>
  <c r="AU8" i="7"/>
  <c r="AY8" i="7"/>
  <c r="BW8" i="7"/>
  <c r="AN9" i="7"/>
  <c r="AP11" i="7"/>
  <c r="AP12" i="7"/>
  <c r="AP16" i="7"/>
  <c r="AM17" i="7"/>
  <c r="AQ17" i="7"/>
  <c r="AU17" i="7"/>
  <c r="AY17" i="7"/>
  <c r="BW17" i="7"/>
  <c r="AN18" i="7"/>
  <c r="AO20" i="7"/>
  <c r="BI20" i="7"/>
  <c r="AN21" i="7"/>
  <c r="AO26" i="7"/>
  <c r="BI26" i="7"/>
  <c r="AP27" i="7"/>
  <c r="AQ29" i="7"/>
  <c r="AU29" i="7"/>
  <c r="AY29" i="7"/>
  <c r="BW29" i="7"/>
  <c r="AP30" i="7"/>
  <c r="AA34" i="7"/>
  <c r="AU34" i="7"/>
  <c r="AY34" i="7"/>
  <c r="BK34" i="7"/>
  <c r="BN34" i="7" s="1"/>
  <c r="AO34" i="7" s="1"/>
  <c r="BW34" i="7"/>
  <c r="AB35" i="7"/>
  <c r="AN35" i="7"/>
  <c r="BP35" i="7"/>
  <c r="BU35" i="7" s="1"/>
  <c r="AP35" i="7" s="1"/>
  <c r="BT35" i="7"/>
  <c r="Y36" i="7"/>
  <c r="CE36" i="7" s="1"/>
  <c r="AC36" i="7"/>
  <c r="AO36" i="7"/>
  <c r="AW36" i="7"/>
  <c r="BI36" i="7"/>
  <c r="BY36" i="7"/>
  <c r="Z38" i="7"/>
  <c r="AP38" i="7"/>
  <c r="BB38" i="7"/>
  <c r="BF38" i="7"/>
  <c r="Y39" i="7"/>
  <c r="AC39" i="7"/>
  <c r="AO39" i="7"/>
  <c r="AW39" i="7"/>
  <c r="BI39" i="7"/>
  <c r="BY39" i="7"/>
  <c r="CC39" i="7"/>
  <c r="AG39" i="7" s="1"/>
  <c r="AA43" i="7"/>
  <c r="AQ43" i="7"/>
  <c r="AU43" i="7"/>
  <c r="AY43" i="7"/>
  <c r="BK43" i="7"/>
  <c r="BN43" i="7" s="1"/>
  <c r="AO43" i="7" s="1"/>
  <c r="BW43" i="7"/>
  <c r="AB44" i="7"/>
  <c r="AN44" i="7"/>
  <c r="BP44" i="7"/>
  <c r="BT44" i="7"/>
  <c r="Y45" i="7"/>
  <c r="AC45" i="7"/>
  <c r="AW45" i="7"/>
  <c r="AZ45" i="7" s="1"/>
  <c r="AM45" i="7" s="1"/>
  <c r="BI45" i="7"/>
  <c r="BY45" i="7"/>
  <c r="Z47" i="7"/>
  <c r="AP47" i="7"/>
  <c r="BB47" i="7"/>
  <c r="BF47" i="7"/>
  <c r="Y48" i="7"/>
  <c r="AC48" i="7"/>
  <c r="AO48" i="7"/>
  <c r="AW48" i="7"/>
  <c r="BI48" i="7"/>
  <c r="BY48" i="7"/>
  <c r="CC48" i="7"/>
  <c r="Y52" i="7"/>
  <c r="AC52" i="7"/>
  <c r="AW52" i="7"/>
  <c r="AZ52" i="7" s="1"/>
  <c r="AM52" i="7" s="1"/>
  <c r="BI52" i="7"/>
  <c r="BY52" i="7"/>
  <c r="Z53" i="7"/>
  <c r="AP53" i="7"/>
  <c r="BB53" i="7"/>
  <c r="BF53" i="7"/>
  <c r="AA54" i="7"/>
  <c r="AQ54" i="7"/>
  <c r="AU54" i="7"/>
  <c r="AY54" i="7"/>
  <c r="BK54" i="7"/>
  <c r="BN54" i="7" s="1"/>
  <c r="AO54" i="7" s="1"/>
  <c r="BW54" i="7"/>
  <c r="AB56" i="7"/>
  <c r="AN56" i="7"/>
  <c r="BP56" i="7"/>
  <c r="BT56" i="7"/>
  <c r="AA57" i="7"/>
  <c r="AM57" i="7"/>
  <c r="AQ57" i="7"/>
  <c r="AU57" i="7"/>
  <c r="AY57" i="7"/>
  <c r="BK57" i="7"/>
  <c r="BW57" i="7"/>
  <c r="Y61" i="7"/>
  <c r="CE61" i="7" s="1"/>
  <c r="AC61" i="7"/>
  <c r="AW61" i="7"/>
  <c r="AZ61" i="7" s="1"/>
  <c r="AM61" i="7" s="1"/>
  <c r="BI61" i="7"/>
  <c r="BY61" i="7"/>
  <c r="CC61" i="7"/>
  <c r="Z62" i="7"/>
  <c r="AP62" i="7"/>
  <c r="BB62" i="7"/>
  <c r="BF62" i="7"/>
  <c r="AA63" i="7"/>
  <c r="AQ63" i="7"/>
  <c r="AU63" i="7"/>
  <c r="AY63" i="7"/>
  <c r="BK63" i="7"/>
  <c r="BN63" i="7" s="1"/>
  <c r="AO63" i="7" s="1"/>
  <c r="BW63" i="7"/>
  <c r="AB65" i="7"/>
  <c r="AN65" i="7"/>
  <c r="BH65" i="7"/>
  <c r="BL65" i="7" s="1"/>
  <c r="AJ65" i="7" s="1"/>
  <c r="BP65" i="7"/>
  <c r="BT65" i="7"/>
  <c r="AA66" i="7"/>
  <c r="AQ66" i="7"/>
  <c r="AU66" i="7"/>
  <c r="AY66" i="7"/>
  <c r="BC66" i="7"/>
  <c r="BE66" i="7" s="1"/>
  <c r="AI66" i="7" s="1"/>
  <c r="BK66" i="7"/>
  <c r="BN66" i="7" s="1"/>
  <c r="AO66" i="7" s="1"/>
  <c r="BW66" i="7"/>
  <c r="AA70" i="7"/>
  <c r="AQ70" i="7"/>
  <c r="AU70" i="7"/>
  <c r="AY70" i="7"/>
  <c r="BC70" i="7"/>
  <c r="BE70" i="7" s="1"/>
  <c r="AI70" i="7" s="1"/>
  <c r="BK70" i="7"/>
  <c r="BW70" i="7"/>
  <c r="AB71" i="7"/>
  <c r="AN71" i="7"/>
  <c r="BH71" i="7"/>
  <c r="BP71" i="7"/>
  <c r="BT71" i="7"/>
  <c r="Y72" i="7"/>
  <c r="AC72" i="7"/>
  <c r="AK72" i="7"/>
  <c r="AW72" i="7"/>
  <c r="AZ72" i="7" s="1"/>
  <c r="AM72" i="7" s="1"/>
  <c r="BI72" i="7"/>
  <c r="BQ72" i="7"/>
  <c r="BY72" i="7"/>
  <c r="Z74" i="7"/>
  <c r="AL74" i="7"/>
  <c r="AP74" i="7"/>
  <c r="AT74" i="7"/>
  <c r="AX74" i="7"/>
  <c r="AH74" i="7" s="1"/>
  <c r="BB74" i="7"/>
  <c r="BF74" i="7"/>
  <c r="BV74" i="7"/>
  <c r="BZ74" i="7"/>
  <c r="Y75" i="7"/>
  <c r="AC75" i="7"/>
  <c r="AK75" i="7"/>
  <c r="AO75" i="7"/>
  <c r="AW75" i="7"/>
  <c r="AZ75" i="7" s="1"/>
  <c r="AM75" i="7" s="1"/>
  <c r="BI75" i="7"/>
  <c r="BQ75" i="7"/>
  <c r="BU75" i="7"/>
  <c r="BY75" i="7"/>
  <c r="U79" i="7"/>
  <c r="Y79" i="7"/>
  <c r="AC79" i="7"/>
  <c r="AW79" i="7"/>
  <c r="AZ79" i="7" s="1"/>
  <c r="AM79" i="7" s="1"/>
  <c r="BA79" i="7"/>
  <c r="BI79" i="7"/>
  <c r="BQ79" i="7"/>
  <c r="BS79" i="7" s="1"/>
  <c r="AK79" i="7" s="1"/>
  <c r="BY79" i="7"/>
  <c r="V80" i="7"/>
  <c r="Z80" i="7"/>
  <c r="AL80" i="7"/>
  <c r="AP80" i="7"/>
  <c r="AT80" i="7"/>
  <c r="AX80" i="7" s="1"/>
  <c r="AH80" i="7" s="1"/>
  <c r="BB80" i="7"/>
  <c r="BG80" i="7" s="1"/>
  <c r="AN80" i="7" s="1"/>
  <c r="BF80" i="7"/>
  <c r="BJ80" i="7"/>
  <c r="BV80" i="7"/>
  <c r="BZ80" i="7"/>
  <c r="W81" i="7"/>
  <c r="AA81" i="7"/>
  <c r="AQ81" i="7"/>
  <c r="AU81" i="7"/>
  <c r="AY81" i="7"/>
  <c r="BC81" i="7"/>
  <c r="BE81" i="7" s="1"/>
  <c r="AI81" i="7" s="1"/>
  <c r="BK81" i="7"/>
  <c r="BO81" i="7"/>
  <c r="BW81" i="7"/>
  <c r="T83" i="7"/>
  <c r="X83" i="7"/>
  <c r="AB83" i="7"/>
  <c r="AN83" i="7"/>
  <c r="AV83" i="7"/>
  <c r="BH83" i="7"/>
  <c r="BP83" i="7"/>
  <c r="BT83" i="7"/>
  <c r="BX83" i="7"/>
  <c r="CB83" i="7"/>
  <c r="W84" i="7"/>
  <c r="AA84" i="7"/>
  <c r="AI84" i="7"/>
  <c r="AM84" i="7"/>
  <c r="AQ84" i="7"/>
  <c r="AU84" i="7"/>
  <c r="AY84" i="7"/>
  <c r="BC84" i="7"/>
  <c r="BG84" i="7"/>
  <c r="BK84" i="7"/>
  <c r="BO84" i="7"/>
  <c r="BS84" i="7"/>
  <c r="BW84" i="7"/>
  <c r="W88" i="7"/>
  <c r="AA88" i="7"/>
  <c r="AQ88" i="7"/>
  <c r="AU88" i="7"/>
  <c r="AY88" i="7"/>
  <c r="BC88" i="7"/>
  <c r="BE88" i="7" s="1"/>
  <c r="AI88" i="7" s="1"/>
  <c r="BK88" i="7"/>
  <c r="BN88" i="7" s="1"/>
  <c r="AO88" i="7" s="1"/>
  <c r="BO88" i="7"/>
  <c r="BS88" i="7"/>
  <c r="BW88" i="7"/>
  <c r="T89" i="7"/>
  <c r="X89" i="7"/>
  <c r="AB89" i="7"/>
  <c r="AV89" i="7"/>
  <c r="AX89" i="7" s="1"/>
  <c r="AH89" i="7" s="1"/>
  <c r="BH89" i="7"/>
  <c r="BP89" i="7"/>
  <c r="BT89" i="7"/>
  <c r="BX89" i="7"/>
  <c r="BZ89" i="7" s="1"/>
  <c r="AL89" i="7" s="1"/>
  <c r="U90" i="7"/>
  <c r="Y90" i="7"/>
  <c r="AC90" i="7"/>
  <c r="AK90" i="7"/>
  <c r="AW90" i="7"/>
  <c r="AZ90" i="7" s="1"/>
  <c r="AM90" i="7" s="1"/>
  <c r="BA90" i="7"/>
  <c r="BI90" i="7"/>
  <c r="BQ90" i="7"/>
  <c r="BY90" i="7"/>
  <c r="V92" i="7"/>
  <c r="Z92" i="7"/>
  <c r="AL92" i="7"/>
  <c r="AP92" i="7"/>
  <c r="AT92" i="7"/>
  <c r="AX92" i="7" s="1"/>
  <c r="AH92" i="7" s="1"/>
  <c r="BB92" i="7"/>
  <c r="BF92" i="7"/>
  <c r="BJ92" i="7"/>
  <c r="BV92" i="7"/>
  <c r="BZ92" i="7"/>
  <c r="U93" i="7"/>
  <c r="Y93" i="7"/>
  <c r="AC93" i="7"/>
  <c r="AW93" i="7"/>
  <c r="AZ93" i="7" s="1"/>
  <c r="AM93" i="7" s="1"/>
  <c r="BA93" i="7"/>
  <c r="BE93" i="7"/>
  <c r="AI93" i="7" s="1"/>
  <c r="BI93" i="7"/>
  <c r="BQ93" i="7"/>
  <c r="BS93" i="7" s="1"/>
  <c r="AK93" i="7" s="1"/>
  <c r="BY93" i="7"/>
  <c r="CB93" i="7" s="1"/>
  <c r="AQ93" i="7" s="1"/>
  <c r="U97" i="7"/>
  <c r="Y97" i="7"/>
  <c r="AC97" i="7"/>
  <c r="AK97" i="7"/>
  <c r="AW97" i="7"/>
  <c r="AZ97" i="7" s="1"/>
  <c r="AM97" i="7" s="1"/>
  <c r="BA97" i="7"/>
  <c r="BI97" i="7"/>
  <c r="BQ97" i="7"/>
  <c r="BU97" i="7"/>
  <c r="BY97" i="7"/>
  <c r="V98" i="7"/>
  <c r="Z98" i="7"/>
  <c r="AL98" i="7"/>
  <c r="AP98" i="7"/>
  <c r="AT98" i="7"/>
  <c r="AX98" i="7" s="1"/>
  <c r="AH98" i="7" s="1"/>
  <c r="BB98" i="7"/>
  <c r="BF98" i="7"/>
  <c r="BJ98" i="7"/>
  <c r="BV98" i="7"/>
  <c r="BZ98" i="7"/>
  <c r="W99" i="7"/>
  <c r="AA99" i="7"/>
  <c r="AQ99" i="7"/>
  <c r="AU99" i="7"/>
  <c r="AY99" i="7"/>
  <c r="BC99" i="7"/>
  <c r="BE99" i="7" s="1"/>
  <c r="AI99" i="7" s="1"/>
  <c r="BK99" i="7"/>
  <c r="BO99" i="7"/>
  <c r="BS99" i="7"/>
  <c r="BW99" i="7"/>
  <c r="T101" i="7"/>
  <c r="X101" i="7"/>
  <c r="AB101" i="7"/>
  <c r="AJ101" i="7"/>
  <c r="AN101" i="7"/>
  <c r="AV101" i="7"/>
  <c r="AZ101" i="7"/>
  <c r="BH101" i="7"/>
  <c r="BL101" i="7"/>
  <c r="BP101" i="7"/>
  <c r="BT101" i="7"/>
  <c r="BX101" i="7"/>
  <c r="CB101" i="7"/>
  <c r="W102" i="7"/>
  <c r="AA102" i="7"/>
  <c r="AI102" i="7"/>
  <c r="AM102" i="7"/>
  <c r="AQ102" i="7"/>
  <c r="AU102" i="7"/>
  <c r="AY102" i="7"/>
  <c r="BC102" i="7"/>
  <c r="BG102" i="7"/>
  <c r="BK102" i="7"/>
  <c r="BO102" i="7"/>
  <c r="BS102" i="7"/>
  <c r="BW102" i="7"/>
  <c r="W106" i="7"/>
  <c r="AA106" i="7"/>
  <c r="AM106" i="7"/>
  <c r="AQ106" i="7"/>
  <c r="AU106" i="7"/>
  <c r="AY106" i="7"/>
  <c r="BC106" i="7"/>
  <c r="BE106" i="7" s="1"/>
  <c r="AI106" i="7" s="1"/>
  <c r="BK106" i="7"/>
  <c r="BN106" i="7" s="1"/>
  <c r="AO106" i="7" s="1"/>
  <c r="BO106" i="7"/>
  <c r="BS106" i="7"/>
  <c r="BW106" i="7"/>
  <c r="T107" i="7"/>
  <c r="X107" i="7"/>
  <c r="AB107" i="7"/>
  <c r="AN107" i="7"/>
  <c r="AV107" i="7"/>
  <c r="AX107" i="7" s="1"/>
  <c r="AH107" i="7" s="1"/>
  <c r="BH107" i="7"/>
  <c r="BP107" i="7"/>
  <c r="BT107" i="7"/>
  <c r="BX107" i="7"/>
  <c r="CB107" i="7"/>
  <c r="U108" i="7"/>
  <c r="Y108" i="7"/>
  <c r="AC108" i="7"/>
  <c r="AK108" i="7"/>
  <c r="AW108" i="7"/>
  <c r="AZ108" i="7" s="1"/>
  <c r="AM108" i="7" s="1"/>
  <c r="BA108" i="7"/>
  <c r="BI108" i="7"/>
  <c r="BQ108" i="7"/>
  <c r="BU108" i="7"/>
  <c r="BY108" i="7"/>
  <c r="V110" i="7"/>
  <c r="Z110" i="7"/>
  <c r="AD110" i="7"/>
  <c r="AH110" i="7"/>
  <c r="AL110" i="7"/>
  <c r="AP110" i="7"/>
  <c r="AT110" i="7"/>
  <c r="AX110" i="7"/>
  <c r="BB110" i="7"/>
  <c r="BF110" i="7"/>
  <c r="BJ110" i="7"/>
  <c r="BN110" i="7"/>
  <c r="BV110" i="7"/>
  <c r="BZ110" i="7"/>
  <c r="CD110" i="7"/>
  <c r="U111" i="7"/>
  <c r="Y111" i="7"/>
  <c r="AC111" i="7"/>
  <c r="AK111" i="7"/>
  <c r="AO111" i="7"/>
  <c r="AW111" i="7"/>
  <c r="BA111" i="7"/>
  <c r="BE111" i="7"/>
  <c r="BI111" i="7"/>
  <c r="BQ111" i="7"/>
  <c r="BU111" i="7"/>
  <c r="BY111" i="7"/>
  <c r="CC111" i="7"/>
  <c r="U115" i="7"/>
  <c r="Y115" i="7"/>
  <c r="AC115" i="7"/>
  <c r="AW115" i="7"/>
  <c r="AZ115" i="7" s="1"/>
  <c r="AM115" i="7" s="1"/>
  <c r="BA115" i="7"/>
  <c r="BI115" i="7"/>
  <c r="BQ115" i="7"/>
  <c r="BS115" i="7" s="1"/>
  <c r="AK115" i="7" s="1"/>
  <c r="BY115" i="7"/>
  <c r="V116" i="7"/>
  <c r="Z116" i="7"/>
  <c r="AL116" i="7"/>
  <c r="AP116" i="7"/>
  <c r="AT116" i="7"/>
  <c r="AX116" i="7" s="1"/>
  <c r="AH116" i="7" s="1"/>
  <c r="BB116" i="7"/>
  <c r="BF116" i="7"/>
  <c r="BJ116" i="7"/>
  <c r="BV116" i="7"/>
  <c r="BZ116" i="7"/>
  <c r="W117" i="7"/>
  <c r="AA117" i="7"/>
  <c r="AM117" i="7"/>
  <c r="AQ117" i="7"/>
  <c r="AU117" i="7"/>
  <c r="AY117" i="7"/>
  <c r="BC117" i="7"/>
  <c r="BE117" i="7" s="1"/>
  <c r="AI117" i="7" s="1"/>
  <c r="BK117" i="7"/>
  <c r="BN117" i="7" s="1"/>
  <c r="AO117" i="7" s="1"/>
  <c r="BO117" i="7"/>
  <c r="BW117" i="7"/>
  <c r="T119" i="7"/>
  <c r="X119" i="7"/>
  <c r="AB119" i="7"/>
  <c r="AV119" i="7"/>
  <c r="BH119" i="7"/>
  <c r="BP119" i="7"/>
  <c r="BT119" i="7"/>
  <c r="BX119" i="7"/>
  <c r="CB119" i="7"/>
  <c r="W120" i="7"/>
  <c r="AA120" i="7"/>
  <c r="AQ120" i="7"/>
  <c r="AU120" i="7"/>
  <c r="AY120" i="7"/>
  <c r="BC120" i="7"/>
  <c r="BE120" i="7" s="1"/>
  <c r="AI120" i="7" s="1"/>
  <c r="BK120" i="7"/>
  <c r="BN120" i="7" s="1"/>
  <c r="AO120" i="7" s="1"/>
  <c r="BO120" i="7"/>
  <c r="BS120" i="7"/>
  <c r="BW120" i="7"/>
  <c r="BE124" i="7"/>
  <c r="AI124" i="7" s="1"/>
  <c r="BA124" i="7"/>
  <c r="U124" i="7"/>
  <c r="T124" i="7"/>
  <c r="Z124" i="7"/>
  <c r="AP124" i="7"/>
  <c r="AU124" i="7"/>
  <c r="BF124" i="7"/>
  <c r="BV124" i="7"/>
  <c r="CA124" i="7"/>
  <c r="BN125" i="7"/>
  <c r="AO125" i="7" s="1"/>
  <c r="BJ125" i="7"/>
  <c r="BL125" i="7" s="1"/>
  <c r="AJ125" i="7" s="1"/>
  <c r="V125" i="7"/>
  <c r="U125" i="7"/>
  <c r="AA125" i="7"/>
  <c r="AQ125" i="7"/>
  <c r="BA125" i="7"/>
  <c r="BG125" i="7"/>
  <c r="BW125" i="7"/>
  <c r="BO126" i="7"/>
  <c r="W126" i="7"/>
  <c r="V126" i="7"/>
  <c r="AB126" i="7"/>
  <c r="BH126" i="7"/>
  <c r="BM126" i="7"/>
  <c r="BR126" i="7"/>
  <c r="AZ128" i="7"/>
  <c r="AV128" i="7"/>
  <c r="T128" i="7"/>
  <c r="CB128" i="7"/>
  <c r="BX128" i="7"/>
  <c r="X128" i="7"/>
  <c r="Y128" i="7"/>
  <c r="AO128" i="7"/>
  <c r="AT128" i="7"/>
  <c r="AY128" i="7"/>
  <c r="BO128" i="7"/>
  <c r="BU128" i="7"/>
  <c r="BZ128" i="7"/>
  <c r="CE128" i="7"/>
  <c r="AG128" i="7" s="1"/>
  <c r="BS129" i="7"/>
  <c r="BO129" i="7"/>
  <c r="W129" i="7"/>
  <c r="V129" i="7"/>
  <c r="AB129" i="7"/>
  <c r="BH129" i="7"/>
  <c r="BM129" i="7"/>
  <c r="BR129" i="7"/>
  <c r="BG133" i="7"/>
  <c r="AN133" i="7" s="1"/>
  <c r="BC133" i="7"/>
  <c r="BE133" i="7" s="1"/>
  <c r="AI133" i="7" s="1"/>
  <c r="BP133" i="7"/>
  <c r="BH134" i="7"/>
  <c r="V134" i="7"/>
  <c r="AA134" i="7"/>
  <c r="AL134" i="7"/>
  <c r="AQ134" i="7"/>
  <c r="AW134" i="7"/>
  <c r="AZ134" i="7" s="1"/>
  <c r="AM134" i="7" s="1"/>
  <c r="BM134" i="7"/>
  <c r="BQ135" i="7"/>
  <c r="AK135" i="7"/>
  <c r="W135" i="7"/>
  <c r="AB135" i="7"/>
  <c r="BB135" i="7"/>
  <c r="BR135" i="7"/>
  <c r="BW135" i="7"/>
  <c r="AT137" i="7"/>
  <c r="AX137" i="7" s="1"/>
  <c r="AH137" i="7" s="1"/>
  <c r="BZ137" i="7"/>
  <c r="BV137" i="7"/>
  <c r="AL137" i="7"/>
  <c r="X137" i="7"/>
  <c r="AC137" i="7"/>
  <c r="AY137" i="7"/>
  <c r="BY137" i="7"/>
  <c r="CC138" i="7"/>
  <c r="AW138" i="7"/>
  <c r="Y138" i="7"/>
  <c r="BY138" i="7"/>
  <c r="AC138" i="7"/>
  <c r="X138" i="7"/>
  <c r="AI138" i="7"/>
  <c r="AN138" i="7"/>
  <c r="AT138" i="7"/>
  <c r="AY138" i="7"/>
  <c r="BO138" i="7"/>
  <c r="BT138" i="7"/>
  <c r="BZ138" i="7"/>
  <c r="CE138" i="7"/>
  <c r="BE142" i="7"/>
  <c r="AI142" i="7" s="1"/>
  <c r="BA142" i="7"/>
  <c r="U142" i="7"/>
  <c r="T142" i="7"/>
  <c r="Z142" i="7"/>
  <c r="AU142" i="7"/>
  <c r="BF142" i="7"/>
  <c r="BV142" i="7"/>
  <c r="CA142" i="7"/>
  <c r="BN143" i="7"/>
  <c r="AO143" i="7" s="1"/>
  <c r="BJ143" i="7"/>
  <c r="BL143" i="7" s="1"/>
  <c r="AJ143" i="7" s="1"/>
  <c r="V143" i="7"/>
  <c r="U143" i="7"/>
  <c r="AA143" i="7"/>
  <c r="AQ143" i="7"/>
  <c r="BA143" i="7"/>
  <c r="BG143" i="7"/>
  <c r="BW143" i="7"/>
  <c r="BS144" i="7"/>
  <c r="BO144" i="7"/>
  <c r="W144" i="7"/>
  <c r="V144" i="7"/>
  <c r="AB144" i="7"/>
  <c r="BH144" i="7"/>
  <c r="BM144" i="7"/>
  <c r="BR144" i="7"/>
  <c r="AZ146" i="7"/>
  <c r="AV146" i="7"/>
  <c r="T146" i="7"/>
  <c r="CB146" i="7"/>
  <c r="BX146" i="7"/>
  <c r="X146" i="7"/>
  <c r="Y146" i="7"/>
  <c r="AO146" i="7"/>
  <c r="AT146" i="7"/>
  <c r="AY146" i="7"/>
  <c r="BO146" i="7"/>
  <c r="BU146" i="7"/>
  <c r="BZ146" i="7"/>
  <c r="CE146" i="7"/>
  <c r="AG146" i="7" s="1"/>
  <c r="BS147" i="7"/>
  <c r="BO147" i="7"/>
  <c r="W147" i="7"/>
  <c r="V147" i="7"/>
  <c r="AB147" i="7"/>
  <c r="BH147" i="7"/>
  <c r="BM147" i="7"/>
  <c r="BR147" i="7"/>
  <c r="BG151" i="7"/>
  <c r="AN151" i="7" s="1"/>
  <c r="BC151" i="7"/>
  <c r="BE151" i="7" s="1"/>
  <c r="AI151" i="7" s="1"/>
  <c r="BP151" i="7"/>
  <c r="BU151" i="7"/>
  <c r="BL152" i="7"/>
  <c r="BH152" i="7"/>
  <c r="AJ152" i="7"/>
  <c r="V152" i="7"/>
  <c r="AA152" i="7"/>
  <c r="CE152" i="7" s="1"/>
  <c r="AL152" i="7"/>
  <c r="AQ152" i="7"/>
  <c r="AW152" i="7"/>
  <c r="BM152" i="7"/>
  <c r="BW152" i="7"/>
  <c r="BQ153" i="7"/>
  <c r="AK153" i="7"/>
  <c r="W153" i="7"/>
  <c r="AB153" i="7"/>
  <c r="BB153" i="7"/>
  <c r="BR153" i="7"/>
  <c r="Y155" i="7"/>
  <c r="AU155" i="7"/>
  <c r="BK155" i="7"/>
  <c r="Z156" i="7"/>
  <c r="BR156" i="7"/>
  <c r="BU156" i="7" s="1"/>
  <c r="AP156" i="7" s="1"/>
  <c r="BA160" i="7"/>
  <c r="U160" i="7"/>
  <c r="BG160" i="7"/>
  <c r="AN160" i="7" s="1"/>
  <c r="BC160" i="7"/>
  <c r="BE160" i="7" s="1"/>
  <c r="AI160" i="7" s="1"/>
  <c r="AP160" i="7"/>
  <c r="BF160" i="7"/>
  <c r="AT161" i="7"/>
  <c r="AX161" i="7" s="1"/>
  <c r="AH161" i="7" s="1"/>
  <c r="AV161" i="7"/>
  <c r="T161" i="7"/>
  <c r="BZ161" i="7"/>
  <c r="BV161" i="7"/>
  <c r="AL161" i="7"/>
  <c r="CB161" i="7"/>
  <c r="BX161" i="7"/>
  <c r="X161" i="7"/>
  <c r="AA161" i="7"/>
  <c r="AW161" i="7"/>
  <c r="AZ161" i="7" s="1"/>
  <c r="AM161" i="7" s="1"/>
  <c r="BY161" i="7"/>
  <c r="AB162" i="7"/>
  <c r="AP162" i="7"/>
  <c r="BB162" i="7"/>
  <c r="AA164" i="7"/>
  <c r="AQ164" i="7"/>
  <c r="AY164" i="7"/>
  <c r="CA164" i="7"/>
  <c r="BG165" i="7"/>
  <c r="BC165" i="7"/>
  <c r="AI165" i="7"/>
  <c r="BE165" i="7"/>
  <c r="BA165" i="7"/>
  <c r="U165" i="7"/>
  <c r="Z165" i="7"/>
  <c r="AF165" i="7"/>
  <c r="AN165" i="7"/>
  <c r="BB165" i="7"/>
  <c r="BR165" i="7"/>
  <c r="Y169" i="7"/>
  <c r="AU169" i="7"/>
  <c r="BA170" i="7"/>
  <c r="U170" i="7"/>
  <c r="BC170" i="7"/>
  <c r="BE170" i="7" s="1"/>
  <c r="AI170" i="7" s="1"/>
  <c r="BF170" i="7"/>
  <c r="AT171" i="7"/>
  <c r="AX171" i="7" s="1"/>
  <c r="AH171" i="7" s="1"/>
  <c r="AZ171" i="7"/>
  <c r="AM171" i="7" s="1"/>
  <c r="AV171" i="7"/>
  <c r="T171" i="7"/>
  <c r="BZ171" i="7"/>
  <c r="BV171" i="7"/>
  <c r="AL171" i="7"/>
  <c r="CB171" i="7"/>
  <c r="BX171" i="7"/>
  <c r="X171" i="7"/>
  <c r="AA171" i="7"/>
  <c r="AU171" i="7"/>
  <c r="BK171" i="7"/>
  <c r="BW171" i="7"/>
  <c r="BG173" i="7"/>
  <c r="BC173" i="7"/>
  <c r="BE173" i="7" s="1"/>
  <c r="AI173" i="7" s="1"/>
  <c r="BA173" i="7"/>
  <c r="U173" i="7"/>
  <c r="Z173" i="7"/>
  <c r="AN173" i="7"/>
  <c r="BB173" i="7"/>
  <c r="BR173" i="7"/>
  <c r="AT174" i="7"/>
  <c r="AX174" i="7" s="1"/>
  <c r="AH174" i="7" s="1"/>
  <c r="AV174" i="7"/>
  <c r="T174" i="7"/>
  <c r="BZ174" i="7"/>
  <c r="BV174" i="7"/>
  <c r="AL174" i="7"/>
  <c r="CB174" i="7"/>
  <c r="BX174" i="7"/>
  <c r="X174" i="7"/>
  <c r="AA174" i="7"/>
  <c r="AW174" i="7"/>
  <c r="AZ174" i="7" s="1"/>
  <c r="AM174" i="7" s="1"/>
  <c r="BY174" i="7"/>
  <c r="BS178" i="7"/>
  <c r="BO178" i="7"/>
  <c r="W178" i="7"/>
  <c r="BU178" i="7"/>
  <c r="BQ178" i="7"/>
  <c r="AK178" i="7"/>
  <c r="Y179" i="7"/>
  <c r="AU179" i="7"/>
  <c r="BF180" i="7"/>
  <c r="BB180" i="7"/>
  <c r="BA180" i="7"/>
  <c r="U180" i="7"/>
  <c r="BG180" i="7"/>
  <c r="AN180" i="7" s="1"/>
  <c r="BC180" i="7"/>
  <c r="BE180" i="7" s="1"/>
  <c r="AI180" i="7" s="1"/>
  <c r="BP180" i="7"/>
  <c r="BF183" i="7"/>
  <c r="BB183" i="7"/>
  <c r="Z183" i="7"/>
  <c r="BE183" i="7"/>
  <c r="BA183" i="7"/>
  <c r="U183" i="7"/>
  <c r="BG183" i="7"/>
  <c r="BC183" i="7"/>
  <c r="AI183" i="7"/>
  <c r="CD245" i="7"/>
  <c r="AD245" i="7"/>
  <c r="AE245" i="7"/>
  <c r="CD261" i="7"/>
  <c r="AD261" i="7"/>
  <c r="AE261" i="7"/>
  <c r="BI65" i="7"/>
  <c r="BM65" i="7"/>
  <c r="BD66" i="7"/>
  <c r="BG66" i="7" s="1"/>
  <c r="AN66" i="7" s="1"/>
  <c r="BD70" i="7"/>
  <c r="BG70" i="7" s="1"/>
  <c r="AN70" i="7" s="1"/>
  <c r="BI71" i="7"/>
  <c r="BM71" i="7"/>
  <c r="AP72" i="7"/>
  <c r="BR72" i="7"/>
  <c r="AQ74" i="7"/>
  <c r="AU74" i="7"/>
  <c r="AY74" i="7"/>
  <c r="BW74" i="7"/>
  <c r="CA74" i="7"/>
  <c r="AP75" i="7"/>
  <c r="BR75" i="7"/>
  <c r="Z79" i="7"/>
  <c r="BB79" i="7"/>
  <c r="BF79" i="7"/>
  <c r="BR79" i="7"/>
  <c r="BU79" i="7" s="1"/>
  <c r="AP79" i="7" s="1"/>
  <c r="AA80" i="7"/>
  <c r="AQ80" i="7"/>
  <c r="AU80" i="7"/>
  <c r="AY80" i="7"/>
  <c r="BK80" i="7"/>
  <c r="BW80" i="7"/>
  <c r="CA80" i="7"/>
  <c r="AB81" i="7"/>
  <c r="BD81" i="7"/>
  <c r="BG81" i="7" s="1"/>
  <c r="AN81" i="7" s="1"/>
  <c r="BP81" i="7"/>
  <c r="Y83" i="7"/>
  <c r="AC83" i="7"/>
  <c r="AO83" i="7"/>
  <c r="AW83" i="7"/>
  <c r="AZ83" i="7" s="1"/>
  <c r="AM83" i="7" s="1"/>
  <c r="BI83" i="7"/>
  <c r="BM83" i="7"/>
  <c r="BY83" i="7"/>
  <c r="AB84" i="7"/>
  <c r="AN84" i="7"/>
  <c r="BD84" i="7"/>
  <c r="BP84" i="7"/>
  <c r="BT84" i="7"/>
  <c r="AB88" i="7"/>
  <c r="BD88" i="7"/>
  <c r="BG88" i="7" s="1"/>
  <c r="AN88" i="7" s="1"/>
  <c r="BP88" i="7"/>
  <c r="BT88" i="7"/>
  <c r="Y89" i="7"/>
  <c r="AC89" i="7"/>
  <c r="AW89" i="7"/>
  <c r="AZ89" i="7" s="1"/>
  <c r="AM89" i="7" s="1"/>
  <c r="BI89" i="7"/>
  <c r="BM89" i="7"/>
  <c r="BY89" i="7"/>
  <c r="CB89" i="7" s="1"/>
  <c r="AQ89" i="7" s="1"/>
  <c r="Z90" i="7"/>
  <c r="AP90" i="7"/>
  <c r="BB90" i="7"/>
  <c r="BF90" i="7"/>
  <c r="BR90" i="7"/>
  <c r="AA92" i="7"/>
  <c r="AQ92" i="7"/>
  <c r="AU92" i="7"/>
  <c r="AY92" i="7"/>
  <c r="BK92" i="7"/>
  <c r="BN92" i="7" s="1"/>
  <c r="AO92" i="7" s="1"/>
  <c r="BW92" i="7"/>
  <c r="CA92" i="7"/>
  <c r="Z93" i="7"/>
  <c r="BB93" i="7"/>
  <c r="BF93" i="7"/>
  <c r="BR93" i="7"/>
  <c r="BU93" i="7" s="1"/>
  <c r="AP93" i="7" s="1"/>
  <c r="Z97" i="7"/>
  <c r="AP97" i="7"/>
  <c r="BB97" i="7"/>
  <c r="BF97" i="7"/>
  <c r="BR97" i="7"/>
  <c r="AA98" i="7"/>
  <c r="AQ98" i="7"/>
  <c r="AU98" i="7"/>
  <c r="AY98" i="7"/>
  <c r="BK98" i="7"/>
  <c r="BN98" i="7" s="1"/>
  <c r="AO98" i="7" s="1"/>
  <c r="BW98" i="7"/>
  <c r="CA98" i="7"/>
  <c r="AB99" i="7"/>
  <c r="BD99" i="7"/>
  <c r="BG99" i="7" s="1"/>
  <c r="AN99" i="7" s="1"/>
  <c r="BP99" i="7"/>
  <c r="BT99" i="7"/>
  <c r="Y101" i="7"/>
  <c r="AC101" i="7"/>
  <c r="AO101" i="7"/>
  <c r="AW101" i="7"/>
  <c r="BI101" i="7"/>
  <c r="BM101" i="7"/>
  <c r="BY101" i="7"/>
  <c r="CC101" i="7"/>
  <c r="AG101" i="7" s="1"/>
  <c r="AB102" i="7"/>
  <c r="AN102" i="7"/>
  <c r="BD102" i="7"/>
  <c r="BP102" i="7"/>
  <c r="BT102" i="7"/>
  <c r="AB106" i="7"/>
  <c r="BD106" i="7"/>
  <c r="BG106" i="7" s="1"/>
  <c r="AN106" i="7" s="1"/>
  <c r="BP106" i="7"/>
  <c r="BT106" i="7"/>
  <c r="Y107" i="7"/>
  <c r="AC107" i="7"/>
  <c r="AW107" i="7"/>
  <c r="AZ107" i="7" s="1"/>
  <c r="AM107" i="7" s="1"/>
  <c r="BI107" i="7"/>
  <c r="BM107" i="7"/>
  <c r="BY107" i="7"/>
  <c r="Z108" i="7"/>
  <c r="AP108" i="7"/>
  <c r="BB108" i="7"/>
  <c r="BF108" i="7"/>
  <c r="BR108" i="7"/>
  <c r="AA110" i="7"/>
  <c r="AE110" i="7"/>
  <c r="AM110" i="7"/>
  <c r="AQ110" i="7"/>
  <c r="AU110" i="7"/>
  <c r="AY110" i="7"/>
  <c r="BK110" i="7"/>
  <c r="BW110" i="7"/>
  <c r="CA110" i="7"/>
  <c r="CE110" i="7"/>
  <c r="AG110" i="7" s="1"/>
  <c r="Z111" i="7"/>
  <c r="AP111" i="7"/>
  <c r="BB111" i="7"/>
  <c r="BF111" i="7"/>
  <c r="BR111" i="7"/>
  <c r="Z115" i="7"/>
  <c r="BB115" i="7"/>
  <c r="BF115" i="7"/>
  <c r="BR115" i="7"/>
  <c r="BU115" i="7" s="1"/>
  <c r="AP115" i="7" s="1"/>
  <c r="AA116" i="7"/>
  <c r="AQ116" i="7"/>
  <c r="AU116" i="7"/>
  <c r="AZ116" i="7" s="1"/>
  <c r="AM116" i="7" s="1"/>
  <c r="AY116" i="7"/>
  <c r="BK116" i="7"/>
  <c r="BN116" i="7" s="1"/>
  <c r="AO116" i="7" s="1"/>
  <c r="BW116" i="7"/>
  <c r="CA116" i="7"/>
  <c r="AB117" i="7"/>
  <c r="BD117" i="7"/>
  <c r="BG117" i="7" s="1"/>
  <c r="AN117" i="7" s="1"/>
  <c r="BP117" i="7"/>
  <c r="Y119" i="7"/>
  <c r="AC119" i="7"/>
  <c r="AO119" i="7"/>
  <c r="AW119" i="7"/>
  <c r="AZ119" i="7" s="1"/>
  <c r="AM119" i="7" s="1"/>
  <c r="BI119" i="7"/>
  <c r="BM119" i="7"/>
  <c r="BY119" i="7"/>
  <c r="AB120" i="7"/>
  <c r="BD120" i="7"/>
  <c r="BG120" i="7" s="1"/>
  <c r="AN120" i="7" s="1"/>
  <c r="BP120" i="7"/>
  <c r="BT120" i="7"/>
  <c r="AL124" i="7"/>
  <c r="AQ124" i="7"/>
  <c r="AV124" i="7"/>
  <c r="BW124" i="7"/>
  <c r="CB124" i="7"/>
  <c r="BC125" i="7"/>
  <c r="BI126" i="7"/>
  <c r="AK128" i="7"/>
  <c r="AP128" i="7"/>
  <c r="BQ128" i="7"/>
  <c r="BI129" i="7"/>
  <c r="BN129" i="7"/>
  <c r="BK133" i="7"/>
  <c r="BN133" i="7" s="1"/>
  <c r="AO133" i="7" s="1"/>
  <c r="AA133" i="7"/>
  <c r="BL133" i="7"/>
  <c r="AJ133" i="7" s="1"/>
  <c r="BT134" i="7"/>
  <c r="BP134" i="7"/>
  <c r="AB134" i="7"/>
  <c r="W134" i="7"/>
  <c r="BS134" i="7"/>
  <c r="AK134" i="7" s="1"/>
  <c r="AW135" i="7"/>
  <c r="AZ135" i="7" s="1"/>
  <c r="AM135" i="7" s="1"/>
  <c r="Y135" i="7"/>
  <c r="BY135" i="7"/>
  <c r="AC135" i="7"/>
  <c r="X135" i="7"/>
  <c r="BX135" i="7"/>
  <c r="BF137" i="7"/>
  <c r="BB137" i="7"/>
  <c r="Z137" i="7"/>
  <c r="BE137" i="7"/>
  <c r="AI137" i="7" s="1"/>
  <c r="BE138" i="7"/>
  <c r="BA138" i="7"/>
  <c r="U138" i="7"/>
  <c r="Z138" i="7"/>
  <c r="AP138" i="7"/>
  <c r="BF138" i="7"/>
  <c r="BP138" i="7"/>
  <c r="AV142" i="7"/>
  <c r="BW142" i="7"/>
  <c r="BC143" i="7"/>
  <c r="BI144" i="7"/>
  <c r="AK146" i="7"/>
  <c r="AP146" i="7"/>
  <c r="BQ146" i="7"/>
  <c r="BI147" i="7"/>
  <c r="BN147" i="7"/>
  <c r="BK151" i="7"/>
  <c r="BN151" i="7" s="1"/>
  <c r="AO151" i="7" s="1"/>
  <c r="AA151" i="7"/>
  <c r="BL151" i="7"/>
  <c r="AJ151" i="7" s="1"/>
  <c r="BT152" i="7"/>
  <c r="BP152" i="7"/>
  <c r="AB152" i="7"/>
  <c r="W152" i="7"/>
  <c r="BS152" i="7"/>
  <c r="AW153" i="7"/>
  <c r="AZ153" i="7" s="1"/>
  <c r="AM153" i="7" s="1"/>
  <c r="Y153" i="7"/>
  <c r="BY153" i="7"/>
  <c r="AC153" i="7"/>
  <c r="CA153" i="7"/>
  <c r="BW153" i="7"/>
  <c r="X153" i="7"/>
  <c r="BZ153" i="7"/>
  <c r="AT155" i="7"/>
  <c r="AX155" i="7" s="1"/>
  <c r="AH155" i="7" s="1"/>
  <c r="AV155" i="7"/>
  <c r="T155" i="7"/>
  <c r="BZ155" i="7"/>
  <c r="BV155" i="7"/>
  <c r="AL155" i="7"/>
  <c r="CB155" i="7"/>
  <c r="BX155" i="7"/>
  <c r="X155" i="7"/>
  <c r="AA155" i="7"/>
  <c r="AW155" i="7"/>
  <c r="AZ155" i="7" s="1"/>
  <c r="AM155" i="7" s="1"/>
  <c r="BY155" i="7"/>
  <c r="BA156" i="7"/>
  <c r="U156" i="7"/>
  <c r="BC156" i="7"/>
  <c r="BE156" i="7" s="1"/>
  <c r="AI156" i="7" s="1"/>
  <c r="BF156" i="7"/>
  <c r="BT156" i="7"/>
  <c r="BO162" i="7"/>
  <c r="W162" i="7"/>
  <c r="BQ162" i="7"/>
  <c r="AK162" i="7"/>
  <c r="BD162" i="7"/>
  <c r="BH164" i="7"/>
  <c r="BN164" i="7"/>
  <c r="AO164" i="7" s="1"/>
  <c r="BJ164" i="7"/>
  <c r="BL164" i="7" s="1"/>
  <c r="AJ164" i="7" s="1"/>
  <c r="V164" i="7"/>
  <c r="AC164" i="7"/>
  <c r="BM164" i="7"/>
  <c r="AB165" i="7"/>
  <c r="AP165" i="7"/>
  <c r="AV169" i="7"/>
  <c r="T169" i="7"/>
  <c r="AT169" i="7"/>
  <c r="AX169" i="7" s="1"/>
  <c r="AH169" i="7" s="1"/>
  <c r="CB169" i="7"/>
  <c r="BX169" i="7"/>
  <c r="X169" i="7"/>
  <c r="BZ169" i="7"/>
  <c r="BV169" i="7"/>
  <c r="AL169" i="7"/>
  <c r="AW169" i="7"/>
  <c r="AZ169" i="7" s="1"/>
  <c r="AM169" i="7" s="1"/>
  <c r="BI169" i="7"/>
  <c r="BY169" i="7"/>
  <c r="AB173" i="7"/>
  <c r="AP173" i="7"/>
  <c r="AV179" i="7"/>
  <c r="T179" i="7"/>
  <c r="AT179" i="7"/>
  <c r="AX179" i="7" s="1"/>
  <c r="AH179" i="7" s="1"/>
  <c r="CB179" i="7"/>
  <c r="BX179" i="7"/>
  <c r="X179" i="7"/>
  <c r="BZ179" i="7"/>
  <c r="BV179" i="7"/>
  <c r="AL179" i="7"/>
  <c r="AW179" i="7"/>
  <c r="AZ179" i="7" s="1"/>
  <c r="AM179" i="7" s="1"/>
  <c r="BI179" i="7"/>
  <c r="BY179" i="7"/>
  <c r="AB180" i="7"/>
  <c r="BK182" i="7"/>
  <c r="BN182" i="7" s="1"/>
  <c r="AO182" i="7" s="1"/>
  <c r="AA182" i="7"/>
  <c r="BJ182" i="7"/>
  <c r="V182" i="7"/>
  <c r="BL182" i="7"/>
  <c r="AJ182" i="7" s="1"/>
  <c r="BH182" i="7"/>
  <c r="BK187" i="7"/>
  <c r="AA187" i="7"/>
  <c r="BN187" i="7"/>
  <c r="AO187" i="7" s="1"/>
  <c r="BJ187" i="7"/>
  <c r="V187" i="7"/>
  <c r="BH187" i="7"/>
  <c r="BL187" i="7" s="1"/>
  <c r="AJ187" i="7" s="1"/>
  <c r="CD277" i="7"/>
  <c r="AD277" i="7"/>
  <c r="AF277" i="7"/>
  <c r="AE277" i="7"/>
  <c r="BI34" i="7"/>
  <c r="AQ36" i="7"/>
  <c r="AU36" i="7"/>
  <c r="AY36" i="7"/>
  <c r="BW36" i="7"/>
  <c r="AN38" i="7"/>
  <c r="AM39" i="7"/>
  <c r="AQ39" i="7"/>
  <c r="AU39" i="7"/>
  <c r="AY39" i="7"/>
  <c r="BW39" i="7"/>
  <c r="BI43" i="7"/>
  <c r="AP44" i="7"/>
  <c r="AQ45" i="7"/>
  <c r="AU45" i="7"/>
  <c r="AY45" i="7"/>
  <c r="BW45" i="7"/>
  <c r="AN47" i="7"/>
  <c r="AM48" i="7"/>
  <c r="AQ48" i="7"/>
  <c r="AU48" i="7"/>
  <c r="AY48" i="7"/>
  <c r="BW48" i="7"/>
  <c r="AQ52" i="7"/>
  <c r="AU52" i="7"/>
  <c r="AY52" i="7"/>
  <c r="BW52" i="7"/>
  <c r="AN53" i="7"/>
  <c r="BI54" i="7"/>
  <c r="AP56" i="7"/>
  <c r="AO57" i="7"/>
  <c r="BI57" i="7"/>
  <c r="AQ61" i="7"/>
  <c r="AU61" i="7"/>
  <c r="AY61" i="7"/>
  <c r="BW61" i="7"/>
  <c r="AN62" i="7"/>
  <c r="BI63" i="7"/>
  <c r="V65" i="7"/>
  <c r="AP65" i="7"/>
  <c r="BJ65" i="7"/>
  <c r="U66" i="7"/>
  <c r="BA66" i="7"/>
  <c r="BI66" i="7"/>
  <c r="U70" i="7"/>
  <c r="BA70" i="7"/>
  <c r="BI70" i="7"/>
  <c r="BN70" i="7" s="1"/>
  <c r="AO70" i="7" s="1"/>
  <c r="V71" i="7"/>
  <c r="AP71" i="7"/>
  <c r="BJ71" i="7"/>
  <c r="BL71" i="7" s="1"/>
  <c r="AJ71" i="7" s="1"/>
  <c r="W72" i="7"/>
  <c r="AQ72" i="7"/>
  <c r="AU72" i="7"/>
  <c r="AY72" i="7"/>
  <c r="BO72" i="7"/>
  <c r="BW72" i="7"/>
  <c r="T74" i="7"/>
  <c r="X74" i="7"/>
  <c r="AV74" i="7"/>
  <c r="BX74" i="7"/>
  <c r="W75" i="7"/>
  <c r="CC75" i="7" s="1"/>
  <c r="AQ75" i="7"/>
  <c r="AU75" i="7"/>
  <c r="AY75" i="7"/>
  <c r="BO75" i="7"/>
  <c r="BW75" i="7"/>
  <c r="W79" i="7"/>
  <c r="CC79" i="7" s="1"/>
  <c r="AQ79" i="7"/>
  <c r="AU79" i="7"/>
  <c r="AY79" i="7"/>
  <c r="BC79" i="7"/>
  <c r="BE79" i="7" s="1"/>
  <c r="AI79" i="7" s="1"/>
  <c r="BG79" i="7"/>
  <c r="BO79" i="7"/>
  <c r="BW79" i="7"/>
  <c r="T80" i="7"/>
  <c r="X80" i="7"/>
  <c r="AV80" i="7"/>
  <c r="BH80" i="7"/>
  <c r="BL80" i="7"/>
  <c r="AJ80" i="7" s="1"/>
  <c r="BX80" i="7"/>
  <c r="U81" i="7"/>
  <c r="AK81" i="7"/>
  <c r="BA81" i="7"/>
  <c r="BI81" i="7"/>
  <c r="BN81" i="7" s="1"/>
  <c r="AO81" i="7" s="1"/>
  <c r="BQ81" i="7"/>
  <c r="V83" i="7"/>
  <c r="AL83" i="7"/>
  <c r="AP83" i="7"/>
  <c r="AT83" i="7"/>
  <c r="AX83" i="7" s="1"/>
  <c r="AH83" i="7" s="1"/>
  <c r="BJ83" i="7"/>
  <c r="BL83" i="7" s="1"/>
  <c r="AJ83" i="7" s="1"/>
  <c r="BV83" i="7"/>
  <c r="BZ83" i="7"/>
  <c r="U84" i="7"/>
  <c r="AK84" i="7"/>
  <c r="AO84" i="7"/>
  <c r="BA84" i="7"/>
  <c r="BI84" i="7"/>
  <c r="BQ84" i="7"/>
  <c r="BU84" i="7"/>
  <c r="U88" i="7"/>
  <c r="AK88" i="7"/>
  <c r="BA88" i="7"/>
  <c r="BI88" i="7"/>
  <c r="BQ88" i="7"/>
  <c r="BU88" i="7"/>
  <c r="V89" i="7"/>
  <c r="CC89" i="7" s="1"/>
  <c r="AT89" i="7"/>
  <c r="BJ89" i="7"/>
  <c r="BL89" i="7" s="1"/>
  <c r="AJ89" i="7" s="1"/>
  <c r="BV89" i="7"/>
  <c r="W90" i="7"/>
  <c r="CC90" i="7" s="1"/>
  <c r="AQ90" i="7"/>
  <c r="AU90" i="7"/>
  <c r="AY90" i="7"/>
  <c r="BC90" i="7"/>
  <c r="BE90" i="7" s="1"/>
  <c r="AI90" i="7" s="1"/>
  <c r="BG90" i="7"/>
  <c r="AN90" i="7" s="1"/>
  <c r="BO90" i="7"/>
  <c r="BW90" i="7"/>
  <c r="T92" i="7"/>
  <c r="X92" i="7"/>
  <c r="AN92" i="7"/>
  <c r="AV92" i="7"/>
  <c r="BH92" i="7"/>
  <c r="BL92" i="7"/>
  <c r="AJ92" i="7" s="1"/>
  <c r="BX92" i="7"/>
  <c r="W93" i="7"/>
  <c r="CC93" i="7" s="1"/>
  <c r="AU93" i="7"/>
  <c r="AY93" i="7"/>
  <c r="BC93" i="7"/>
  <c r="BG93" i="7"/>
  <c r="AN93" i="7" s="1"/>
  <c r="BO93" i="7"/>
  <c r="BW93" i="7"/>
  <c r="W97" i="7"/>
  <c r="AQ97" i="7"/>
  <c r="AU97" i="7"/>
  <c r="AY97" i="7"/>
  <c r="BC97" i="7"/>
  <c r="BE97" i="7" s="1"/>
  <c r="AI97" i="7" s="1"/>
  <c r="BG97" i="7"/>
  <c r="AN97" i="7" s="1"/>
  <c r="BO97" i="7"/>
  <c r="BW97" i="7"/>
  <c r="T98" i="7"/>
  <c r="X98" i="7"/>
  <c r="AN98" i="7"/>
  <c r="AV98" i="7"/>
  <c r="BH98" i="7"/>
  <c r="BL98" i="7" s="1"/>
  <c r="AJ98" i="7" s="1"/>
  <c r="BX98" i="7"/>
  <c r="U99" i="7"/>
  <c r="CC99" i="7" s="1"/>
  <c r="CD99" i="7" s="1"/>
  <c r="AK99" i="7"/>
  <c r="BA99" i="7"/>
  <c r="BI99" i="7"/>
  <c r="BN99" i="7" s="1"/>
  <c r="AO99" i="7" s="1"/>
  <c r="BQ99" i="7"/>
  <c r="BU99" i="7"/>
  <c r="V101" i="7"/>
  <c r="AH101" i="7"/>
  <c r="AL101" i="7"/>
  <c r="AP101" i="7"/>
  <c r="AT101" i="7"/>
  <c r="AX101" i="7"/>
  <c r="BJ101" i="7"/>
  <c r="BV101" i="7"/>
  <c r="BZ101" i="7"/>
  <c r="U102" i="7"/>
  <c r="AK102" i="7"/>
  <c r="AO102" i="7"/>
  <c r="BA102" i="7"/>
  <c r="BI102" i="7"/>
  <c r="BQ102" i="7"/>
  <c r="BU102" i="7"/>
  <c r="U106" i="7"/>
  <c r="AK106" i="7"/>
  <c r="BA106" i="7"/>
  <c r="BI106" i="7"/>
  <c r="BQ106" i="7"/>
  <c r="BU106" i="7"/>
  <c r="V107" i="7"/>
  <c r="AL107" i="7"/>
  <c r="AP107" i="7"/>
  <c r="AT107" i="7"/>
  <c r="BJ107" i="7"/>
  <c r="BL107" i="7" s="1"/>
  <c r="AJ107" i="7" s="1"/>
  <c r="BV107" i="7"/>
  <c r="BZ107" i="7"/>
  <c r="W108" i="7"/>
  <c r="AQ108" i="7"/>
  <c r="AU108" i="7"/>
  <c r="AY108" i="7"/>
  <c r="BC108" i="7"/>
  <c r="BE108" i="7" s="1"/>
  <c r="AI108" i="7" s="1"/>
  <c r="BG108" i="7"/>
  <c r="AN108" i="7" s="1"/>
  <c r="BO108" i="7"/>
  <c r="BW108" i="7"/>
  <c r="T110" i="7"/>
  <c r="X110" i="7"/>
  <c r="AJ110" i="7"/>
  <c r="AN110" i="7"/>
  <c r="AV110" i="7"/>
  <c r="BH110" i="7"/>
  <c r="BL110" i="7"/>
  <c r="BX110" i="7"/>
  <c r="W111" i="7"/>
  <c r="AI111" i="7"/>
  <c r="AM111" i="7"/>
  <c r="AQ111" i="7"/>
  <c r="AU111" i="7"/>
  <c r="AY111" i="7"/>
  <c r="BC111" i="7"/>
  <c r="BG111" i="7"/>
  <c r="BO111" i="7"/>
  <c r="BW111" i="7"/>
  <c r="W115" i="7"/>
  <c r="CC115" i="7" s="1"/>
  <c r="AQ115" i="7"/>
  <c r="AU115" i="7"/>
  <c r="AY115" i="7"/>
  <c r="BC115" i="7"/>
  <c r="BE115" i="7" s="1"/>
  <c r="AI115" i="7" s="1"/>
  <c r="BG115" i="7"/>
  <c r="AN115" i="7" s="1"/>
  <c r="BO115" i="7"/>
  <c r="BW115" i="7"/>
  <c r="T116" i="7"/>
  <c r="X116" i="7"/>
  <c r="AV116" i="7"/>
  <c r="BH116" i="7"/>
  <c r="BL116" i="7"/>
  <c r="AJ116" i="7" s="1"/>
  <c r="BX116" i="7"/>
  <c r="U117" i="7"/>
  <c r="AK117" i="7"/>
  <c r="BA117" i="7"/>
  <c r="BI117" i="7"/>
  <c r="BQ117" i="7"/>
  <c r="V119" i="7"/>
  <c r="AL119" i="7"/>
  <c r="AP119" i="7"/>
  <c r="AT119" i="7"/>
  <c r="AX119" i="7" s="1"/>
  <c r="AH119" i="7" s="1"/>
  <c r="BJ119" i="7"/>
  <c r="BL119" i="7" s="1"/>
  <c r="AJ119" i="7" s="1"/>
  <c r="BV119" i="7"/>
  <c r="BZ119" i="7"/>
  <c r="U120" i="7"/>
  <c r="AK120" i="7"/>
  <c r="BA120" i="7"/>
  <c r="BI120" i="7"/>
  <c r="BQ120" i="7"/>
  <c r="BU120" i="7"/>
  <c r="BU124" i="7"/>
  <c r="BQ124" i="7"/>
  <c r="AK124" i="7"/>
  <c r="W124" i="7"/>
  <c r="AB124" i="7"/>
  <c r="BS124" i="7"/>
  <c r="AT125" i="7"/>
  <c r="AX125" i="7" s="1"/>
  <c r="AH125" i="7" s="1"/>
  <c r="BZ125" i="7"/>
  <c r="BV125" i="7"/>
  <c r="AL125" i="7"/>
  <c r="X125" i="7"/>
  <c r="AC125" i="7"/>
  <c r="AN125" i="7"/>
  <c r="AY125" i="7"/>
  <c r="BY125" i="7"/>
  <c r="BG126" i="7"/>
  <c r="AN126" i="7" s="1"/>
  <c r="BC126" i="7"/>
  <c r="BE126" i="7" s="1"/>
  <c r="AI126" i="7" s="1"/>
  <c r="BL128" i="7"/>
  <c r="BH128" i="7"/>
  <c r="AJ128" i="7"/>
  <c r="AR128" i="7" s="1"/>
  <c r="V128" i="7"/>
  <c r="AA128" i="7"/>
  <c r="BM128" i="7"/>
  <c r="AF128" i="7"/>
  <c r="BG129" i="7"/>
  <c r="BC129" i="7"/>
  <c r="AI129" i="7"/>
  <c r="AJ129" i="7"/>
  <c r="AO129" i="7"/>
  <c r="BE129" i="7"/>
  <c r="BS133" i="7"/>
  <c r="BO133" i="7"/>
  <c r="W133" i="7"/>
  <c r="V133" i="7"/>
  <c r="AB133" i="7"/>
  <c r="BH133" i="7"/>
  <c r="BM133" i="7"/>
  <c r="BR133" i="7"/>
  <c r="AV134" i="7"/>
  <c r="T134" i="7"/>
  <c r="CB134" i="7"/>
  <c r="BX134" i="7"/>
  <c r="X134" i="7"/>
  <c r="Y134" i="7"/>
  <c r="AT134" i="7"/>
  <c r="AX134" i="7" s="1"/>
  <c r="AH134" i="7" s="1"/>
  <c r="AY134" i="7"/>
  <c r="BO134" i="7"/>
  <c r="BU134" i="7"/>
  <c r="AP134" i="7" s="1"/>
  <c r="BZ134" i="7"/>
  <c r="CE134" i="7"/>
  <c r="BE135" i="7"/>
  <c r="AI135" i="7" s="1"/>
  <c r="BA135" i="7"/>
  <c r="U135" i="7"/>
  <c r="T135" i="7"/>
  <c r="Z135" i="7"/>
  <c r="AT135" i="7"/>
  <c r="AX135" i="7" s="1"/>
  <c r="AH135" i="7" s="1"/>
  <c r="AY135" i="7"/>
  <c r="BD135" i="7"/>
  <c r="BG135" i="7" s="1"/>
  <c r="AN135" i="7" s="1"/>
  <c r="BZ135" i="7"/>
  <c r="BN137" i="7"/>
  <c r="AO137" i="7" s="1"/>
  <c r="BJ137" i="7"/>
  <c r="V137" i="7"/>
  <c r="U137" i="7"/>
  <c r="AA137" i="7"/>
  <c r="BA137" i="7"/>
  <c r="BG137" i="7"/>
  <c r="AN137" i="7" s="1"/>
  <c r="BL137" i="7"/>
  <c r="AJ137" i="7" s="1"/>
  <c r="BB138" i="7"/>
  <c r="BG138" i="7"/>
  <c r="BQ142" i="7"/>
  <c r="BS142" i="7" s="1"/>
  <c r="AK142" i="7" s="1"/>
  <c r="W142" i="7"/>
  <c r="AB142" i="7"/>
  <c r="AT143" i="7"/>
  <c r="AX143" i="7" s="1"/>
  <c r="AH143" i="7" s="1"/>
  <c r="BZ143" i="7"/>
  <c r="BV143" i="7"/>
  <c r="AL143" i="7"/>
  <c r="X143" i="7"/>
  <c r="AC143" i="7"/>
  <c r="AN143" i="7"/>
  <c r="AY143" i="7"/>
  <c r="BY143" i="7"/>
  <c r="BG144" i="7"/>
  <c r="AN144" i="7" s="1"/>
  <c r="BC144" i="7"/>
  <c r="BE144" i="7" s="1"/>
  <c r="AI144" i="7" s="1"/>
  <c r="BL146" i="7"/>
  <c r="BH146" i="7"/>
  <c r="AJ146" i="7"/>
  <c r="AR146" i="7" s="1"/>
  <c r="V146" i="7"/>
  <c r="AA146" i="7"/>
  <c r="BM146" i="7"/>
  <c r="BG147" i="7"/>
  <c r="BC147" i="7"/>
  <c r="AI147" i="7"/>
  <c r="AJ147" i="7"/>
  <c r="AO147" i="7"/>
  <c r="BE147" i="7"/>
  <c r="BS151" i="7"/>
  <c r="BO151" i="7"/>
  <c r="W151" i="7"/>
  <c r="V151" i="7"/>
  <c r="AB151" i="7"/>
  <c r="BH151" i="7"/>
  <c r="BM151" i="7"/>
  <c r="BR151" i="7"/>
  <c r="AZ152" i="7"/>
  <c r="AM152" i="7" s="1"/>
  <c r="AV152" i="7"/>
  <c r="T152" i="7"/>
  <c r="CB152" i="7"/>
  <c r="BX152" i="7"/>
  <c r="X152" i="7"/>
  <c r="Y152" i="7"/>
  <c r="AT152" i="7"/>
  <c r="AX152" i="7" s="1"/>
  <c r="AH152" i="7" s="1"/>
  <c r="AY152" i="7"/>
  <c r="BO152" i="7"/>
  <c r="BU152" i="7"/>
  <c r="BZ152" i="7"/>
  <c r="BA153" i="7"/>
  <c r="BE153" i="7" s="1"/>
  <c r="AI153" i="7" s="1"/>
  <c r="U153" i="7"/>
  <c r="T153" i="7"/>
  <c r="Z153" i="7"/>
  <c r="AT153" i="7"/>
  <c r="AX153" i="7" s="1"/>
  <c r="AH153" i="7" s="1"/>
  <c r="AY153" i="7"/>
  <c r="BD153" i="7"/>
  <c r="BG153" i="7" s="1"/>
  <c r="AN153" i="7" s="1"/>
  <c r="CB153" i="7"/>
  <c r="AQ155" i="7"/>
  <c r="AY155" i="7"/>
  <c r="CA155" i="7"/>
  <c r="BU160" i="7"/>
  <c r="BQ160" i="7"/>
  <c r="AK160" i="7"/>
  <c r="BS160" i="7"/>
  <c r="BO160" i="7"/>
  <c r="W160" i="7"/>
  <c r="BP160" i="7"/>
  <c r="BJ161" i="7"/>
  <c r="BL161" i="7" s="1"/>
  <c r="AJ161" i="7" s="1"/>
  <c r="V161" i="7"/>
  <c r="BH161" i="7"/>
  <c r="BI161" i="7"/>
  <c r="Y164" i="7"/>
  <c r="AU164" i="7"/>
  <c r="BS165" i="7"/>
  <c r="BO165" i="7"/>
  <c r="W165" i="7"/>
  <c r="BU165" i="7"/>
  <c r="BQ165" i="7"/>
  <c r="AK165" i="7"/>
  <c r="AA169" i="7"/>
  <c r="AQ169" i="7"/>
  <c r="AY169" i="7"/>
  <c r="CA169" i="7"/>
  <c r="BU170" i="7"/>
  <c r="AP170" i="7" s="1"/>
  <c r="BQ170" i="7"/>
  <c r="BS170" i="7" s="1"/>
  <c r="AK170" i="7" s="1"/>
  <c r="BO170" i="7"/>
  <c r="W170" i="7"/>
  <c r="BP170" i="7"/>
  <c r="BN171" i="7"/>
  <c r="AO171" i="7" s="1"/>
  <c r="BJ171" i="7"/>
  <c r="BL171" i="7" s="1"/>
  <c r="AJ171" i="7" s="1"/>
  <c r="V171" i="7"/>
  <c r="BH171" i="7"/>
  <c r="BS173" i="7"/>
  <c r="BO173" i="7"/>
  <c r="W173" i="7"/>
  <c r="BU173" i="7"/>
  <c r="BQ173" i="7"/>
  <c r="AK173" i="7"/>
  <c r="BN174" i="7"/>
  <c r="AO174" i="7" s="1"/>
  <c r="BJ174" i="7"/>
  <c r="BL174" i="7" s="1"/>
  <c r="AJ174" i="7" s="1"/>
  <c r="V174" i="7"/>
  <c r="BH174" i="7"/>
  <c r="BI174" i="7"/>
  <c r="BG178" i="7"/>
  <c r="AN178" i="7" s="1"/>
  <c r="BC178" i="7"/>
  <c r="BE178" i="7"/>
  <c r="AI178" i="7" s="1"/>
  <c r="BA178" i="7"/>
  <c r="U178" i="7"/>
  <c r="Z178" i="7"/>
  <c r="BB178" i="7"/>
  <c r="AA179" i="7"/>
  <c r="AY179" i="7"/>
  <c r="CA179" i="7"/>
  <c r="BR180" i="7"/>
  <c r="AP180" i="7"/>
  <c r="BQ180" i="7"/>
  <c r="AK180" i="7"/>
  <c r="BO180" i="7"/>
  <c r="W180" i="7"/>
  <c r="BT188" i="7"/>
  <c r="BP188" i="7"/>
  <c r="AB188" i="7"/>
  <c r="BO188" i="7"/>
  <c r="W188" i="7"/>
  <c r="BR188" i="7"/>
  <c r="BU188" i="7"/>
  <c r="AP188" i="7" s="1"/>
  <c r="BQ188" i="7"/>
  <c r="BS188" i="7" s="1"/>
  <c r="AK188" i="7" s="1"/>
  <c r="CD279" i="7"/>
  <c r="AD279" i="7"/>
  <c r="AE279" i="7"/>
  <c r="AN79" i="7"/>
  <c r="BI80" i="7"/>
  <c r="BN80" i="7" s="1"/>
  <c r="AO80" i="7" s="1"/>
  <c r="AP81" i="7"/>
  <c r="AQ83" i="7"/>
  <c r="AU83" i="7"/>
  <c r="AY83" i="7"/>
  <c r="BW83" i="7"/>
  <c r="AP84" i="7"/>
  <c r="AP88" i="7"/>
  <c r="AU89" i="7"/>
  <c r="AY89" i="7"/>
  <c r="BW89" i="7"/>
  <c r="BI92" i="7"/>
  <c r="BI98" i="7"/>
  <c r="AP99" i="7"/>
  <c r="AM101" i="7"/>
  <c r="AQ101" i="7"/>
  <c r="AU101" i="7"/>
  <c r="AY101" i="7"/>
  <c r="BW101" i="7"/>
  <c r="AP102" i="7"/>
  <c r="AP106" i="7"/>
  <c r="AQ107" i="7"/>
  <c r="AU107" i="7"/>
  <c r="AY107" i="7"/>
  <c r="BW107" i="7"/>
  <c r="AO110" i="7"/>
  <c r="BI110" i="7"/>
  <c r="AN111" i="7"/>
  <c r="BI116" i="7"/>
  <c r="AP117" i="7"/>
  <c r="AQ119" i="7"/>
  <c r="AU119" i="7"/>
  <c r="AY119" i="7"/>
  <c r="BW119" i="7"/>
  <c r="AP120" i="7"/>
  <c r="AW124" i="7"/>
  <c r="AZ124" i="7" s="1"/>
  <c r="AM124" i="7" s="1"/>
  <c r="Y124" i="7"/>
  <c r="CE124" i="7" s="1"/>
  <c r="BY124" i="7"/>
  <c r="AC124" i="7"/>
  <c r="X124" i="7"/>
  <c r="AT124" i="7"/>
  <c r="AX124" i="7" s="1"/>
  <c r="AH124" i="7" s="1"/>
  <c r="AY124" i="7"/>
  <c r="BZ124" i="7"/>
  <c r="BF125" i="7"/>
  <c r="BB125" i="7"/>
  <c r="Z125" i="7"/>
  <c r="CE125" i="7" s="1"/>
  <c r="BE125" i="7"/>
  <c r="AI125" i="7" s="1"/>
  <c r="BK126" i="7"/>
  <c r="BN126" i="7" s="1"/>
  <c r="AO126" i="7" s="1"/>
  <c r="AA126" i="7"/>
  <c r="BL126" i="7"/>
  <c r="AJ126" i="7" s="1"/>
  <c r="BT128" i="7"/>
  <c r="BP128" i="7"/>
  <c r="AB128" i="7"/>
  <c r="W128" i="7"/>
  <c r="BS128" i="7"/>
  <c r="BK129" i="7"/>
  <c r="AA129" i="7"/>
  <c r="BL129" i="7"/>
  <c r="BU138" i="7"/>
  <c r="BQ138" i="7"/>
  <c r="AK138" i="7"/>
  <c r="W138" i="7"/>
  <c r="AB138" i="7"/>
  <c r="BS138" i="7"/>
  <c r="AW142" i="7"/>
  <c r="AZ142" i="7" s="1"/>
  <c r="AM142" i="7" s="1"/>
  <c r="Y142" i="7"/>
  <c r="BY142" i="7"/>
  <c r="CB142" i="7" s="1"/>
  <c r="AQ142" i="7" s="1"/>
  <c r="AC142" i="7"/>
  <c r="X142" i="7"/>
  <c r="AT142" i="7"/>
  <c r="AX142" i="7" s="1"/>
  <c r="AH142" i="7" s="1"/>
  <c r="AY142" i="7"/>
  <c r="BZ142" i="7"/>
  <c r="AL142" i="7" s="1"/>
  <c r="BF143" i="7"/>
  <c r="BB143" i="7"/>
  <c r="Z143" i="7"/>
  <c r="BE143" i="7"/>
  <c r="AI143" i="7" s="1"/>
  <c r="BK144" i="7"/>
  <c r="BN144" i="7" s="1"/>
  <c r="AO144" i="7" s="1"/>
  <c r="AA144" i="7"/>
  <c r="BL144" i="7"/>
  <c r="AJ144" i="7" s="1"/>
  <c r="BT146" i="7"/>
  <c r="BP146" i="7"/>
  <c r="AB146" i="7"/>
  <c r="W146" i="7"/>
  <c r="BS146" i="7"/>
  <c r="BK147" i="7"/>
  <c r="AA147" i="7"/>
  <c r="BL147" i="7"/>
  <c r="BN155" i="7"/>
  <c r="AO155" i="7" s="1"/>
  <c r="BJ155" i="7"/>
  <c r="BL155" i="7" s="1"/>
  <c r="AJ155" i="7" s="1"/>
  <c r="V155" i="7"/>
  <c r="BH155" i="7"/>
  <c r="BI155" i="7"/>
  <c r="BQ156" i="7"/>
  <c r="BS156" i="7" s="1"/>
  <c r="AK156" i="7" s="1"/>
  <c r="BO156" i="7"/>
  <c r="W156" i="7"/>
  <c r="BP156" i="7"/>
  <c r="BG162" i="7"/>
  <c r="AN162" i="7" s="1"/>
  <c r="BC162" i="7"/>
  <c r="BE162" i="7" s="1"/>
  <c r="AI162" i="7" s="1"/>
  <c r="BA162" i="7"/>
  <c r="U162" i="7"/>
  <c r="Z162" i="7"/>
  <c r="AV164" i="7"/>
  <c r="T164" i="7"/>
  <c r="AT164" i="7"/>
  <c r="AX164" i="7" s="1"/>
  <c r="AH164" i="7" s="1"/>
  <c r="CB164" i="7"/>
  <c r="BX164" i="7"/>
  <c r="X164" i="7"/>
  <c r="BZ164" i="7"/>
  <c r="BV164" i="7"/>
  <c r="AL164" i="7"/>
  <c r="AW164" i="7"/>
  <c r="AZ164" i="7" s="1"/>
  <c r="AM164" i="7" s="1"/>
  <c r="BY164" i="7"/>
  <c r="BH169" i="7"/>
  <c r="BN169" i="7"/>
  <c r="AO169" i="7" s="1"/>
  <c r="BJ169" i="7"/>
  <c r="BL169" i="7" s="1"/>
  <c r="AJ169" i="7" s="1"/>
  <c r="V169" i="7"/>
  <c r="BM169" i="7"/>
  <c r="BH179" i="7"/>
  <c r="BN179" i="7"/>
  <c r="AO179" i="7" s="1"/>
  <c r="BJ179" i="7"/>
  <c r="BL179" i="7" s="1"/>
  <c r="AJ179" i="7" s="1"/>
  <c r="V179" i="7"/>
  <c r="BM179" i="7"/>
  <c r="Z185" i="7"/>
  <c r="Y185" i="7"/>
  <c r="BI187" i="7"/>
  <c r="AF201" i="7"/>
  <c r="AG201" i="7"/>
  <c r="AG277" i="7"/>
  <c r="BD155" i="7"/>
  <c r="BG155" i="7" s="1"/>
  <c r="AN155" i="7" s="1"/>
  <c r="AQ156" i="7"/>
  <c r="AU156" i="7"/>
  <c r="AY156" i="7"/>
  <c r="BW156" i="7"/>
  <c r="CA156" i="7"/>
  <c r="AQ160" i="7"/>
  <c r="AU160" i="7"/>
  <c r="AY160" i="7"/>
  <c r="BW160" i="7"/>
  <c r="CA160" i="7"/>
  <c r="BD161" i="7"/>
  <c r="BG161" i="7" s="1"/>
  <c r="AN161" i="7" s="1"/>
  <c r="BI162" i="7"/>
  <c r="BM162" i="7"/>
  <c r="AP164" i="7"/>
  <c r="BR164" i="7"/>
  <c r="AO165" i="7"/>
  <c r="BI165" i="7"/>
  <c r="BM165" i="7"/>
  <c r="AP169" i="7"/>
  <c r="BR169" i="7"/>
  <c r="AQ170" i="7"/>
  <c r="AU170" i="7"/>
  <c r="AY170" i="7"/>
  <c r="BW170" i="7"/>
  <c r="CA170" i="7"/>
  <c r="BD171" i="7"/>
  <c r="BG171" i="7" s="1"/>
  <c r="AN171" i="7" s="1"/>
  <c r="AO173" i="7"/>
  <c r="BI173" i="7"/>
  <c r="BM173" i="7"/>
  <c r="BD174" i="7"/>
  <c r="BG174" i="7" s="1"/>
  <c r="AN174" i="7" s="1"/>
  <c r="BI178" i="7"/>
  <c r="BM178" i="7"/>
  <c r="AP179" i="7"/>
  <c r="BR179" i="7"/>
  <c r="AQ180" i="7"/>
  <c r="AU180" i="7"/>
  <c r="AY180" i="7"/>
  <c r="BW180" i="7"/>
  <c r="T182" i="7"/>
  <c r="X182" i="7"/>
  <c r="AV182" i="7"/>
  <c r="AZ182" i="7"/>
  <c r="AM182" i="7" s="1"/>
  <c r="BD182" i="7"/>
  <c r="BG182" i="7" s="1"/>
  <c r="AN182" i="7" s="1"/>
  <c r="BX182" i="7"/>
  <c r="CB182" i="7"/>
  <c r="W183" i="7"/>
  <c r="AM183" i="7"/>
  <c r="AQ183" i="7"/>
  <c r="AU183" i="7"/>
  <c r="AY183" i="7"/>
  <c r="BO183" i="7"/>
  <c r="BS183" i="7"/>
  <c r="BW183" i="7"/>
  <c r="CA183" i="7"/>
  <c r="CE183" i="7"/>
  <c r="T187" i="7"/>
  <c r="CC187" i="7" s="1"/>
  <c r="X187" i="7"/>
  <c r="AV187" i="7"/>
  <c r="AZ187" i="7"/>
  <c r="BD187" i="7"/>
  <c r="BG187" i="7" s="1"/>
  <c r="AN187" i="7" s="1"/>
  <c r="BX187" i="7"/>
  <c r="CB187" i="7"/>
  <c r="U188" i="7"/>
  <c r="BA188" i="7"/>
  <c r="BI188" i="7"/>
  <c r="BM188" i="7"/>
  <c r="V189" i="7"/>
  <c r="AL189" i="7"/>
  <c r="AP189" i="7"/>
  <c r="AT189" i="7"/>
  <c r="AX189" i="7" s="1"/>
  <c r="AH189" i="7" s="1"/>
  <c r="BJ189" i="7"/>
  <c r="BN189" i="7"/>
  <c r="BR189" i="7"/>
  <c r="BV189" i="7"/>
  <c r="W191" i="7"/>
  <c r="AQ191" i="7"/>
  <c r="AU191" i="7"/>
  <c r="AY191" i="7"/>
  <c r="BC191" i="7"/>
  <c r="BE191" i="7" s="1"/>
  <c r="AI191" i="7" s="1"/>
  <c r="BO191" i="7"/>
  <c r="BS191" i="7"/>
  <c r="BW191" i="7"/>
  <c r="CA191" i="7"/>
  <c r="V192" i="7"/>
  <c r="AL192" i="7"/>
  <c r="AP192" i="7"/>
  <c r="AT192" i="7"/>
  <c r="AX192" i="7" s="1"/>
  <c r="AH192" i="7" s="1"/>
  <c r="BJ192" i="7"/>
  <c r="BL192" i="7" s="1"/>
  <c r="AJ192" i="7" s="1"/>
  <c r="BN192" i="7"/>
  <c r="BR192" i="7"/>
  <c r="BV192" i="7"/>
  <c r="BZ192" i="7"/>
  <c r="AA194" i="7"/>
  <c r="W196" i="7"/>
  <c r="AQ196" i="7"/>
  <c r="AU196" i="7"/>
  <c r="AY196" i="7"/>
  <c r="BC196" i="7"/>
  <c r="BO196" i="7"/>
  <c r="BS196" i="7"/>
  <c r="BW196" i="7"/>
  <c r="CA196" i="7"/>
  <c r="T197" i="7"/>
  <c r="X197" i="7"/>
  <c r="AV197" i="7"/>
  <c r="AZ197" i="7"/>
  <c r="BD197" i="7"/>
  <c r="BG197" i="7" s="1"/>
  <c r="AN197" i="7" s="1"/>
  <c r="BH197" i="7"/>
  <c r="BX197" i="7"/>
  <c r="CB197" i="7"/>
  <c r="U198" i="7"/>
  <c r="AK198" i="7"/>
  <c r="BA198" i="7"/>
  <c r="BI198" i="7"/>
  <c r="BM198" i="7"/>
  <c r="BQ198" i="7"/>
  <c r="V200" i="7"/>
  <c r="AL200" i="7"/>
  <c r="AT200" i="7"/>
  <c r="AX200" i="7"/>
  <c r="AH200" i="7" s="1"/>
  <c r="BJ200" i="7"/>
  <c r="BN200" i="7"/>
  <c r="AO200" i="7" s="1"/>
  <c r="BR200" i="7"/>
  <c r="BU200" i="7" s="1"/>
  <c r="AP200" i="7" s="1"/>
  <c r="BV200" i="7"/>
  <c r="BZ200" i="7"/>
  <c r="U201" i="7"/>
  <c r="AK201" i="7"/>
  <c r="AO201" i="7"/>
  <c r="BA201" i="7"/>
  <c r="BE201" i="7"/>
  <c r="BI201" i="7"/>
  <c r="BM201" i="7"/>
  <c r="BQ201" i="7"/>
  <c r="BU201" i="7"/>
  <c r="V205" i="7"/>
  <c r="AL205" i="7"/>
  <c r="AP205" i="7"/>
  <c r="AT205" i="7"/>
  <c r="AX205" i="7" s="1"/>
  <c r="AH205" i="7" s="1"/>
  <c r="BJ205" i="7"/>
  <c r="BL205" i="7" s="1"/>
  <c r="AJ205" i="7" s="1"/>
  <c r="BN205" i="7"/>
  <c r="BR205" i="7"/>
  <c r="BV205" i="7"/>
  <c r="BZ205" i="7"/>
  <c r="W206" i="7"/>
  <c r="AU206" i="7"/>
  <c r="AY206" i="7"/>
  <c r="BC206" i="7"/>
  <c r="BE206" i="7" s="1"/>
  <c r="AI206" i="7" s="1"/>
  <c r="BO206" i="7"/>
  <c r="BW206" i="7"/>
  <c r="CA206" i="7"/>
  <c r="T207" i="7"/>
  <c r="X207" i="7"/>
  <c r="AV207" i="7"/>
  <c r="U209" i="7"/>
  <c r="AO209" i="7"/>
  <c r="BA209" i="7"/>
  <c r="BI209" i="7"/>
  <c r="BM209" i="7"/>
  <c r="BQ209" i="7"/>
  <c r="BS209" i="7" s="1"/>
  <c r="AK209" i="7" s="1"/>
  <c r="T210" i="7"/>
  <c r="X210" i="7"/>
  <c r="AV210" i="7"/>
  <c r="AZ210" i="7"/>
  <c r="AM210" i="7" s="1"/>
  <c r="BD210" i="7"/>
  <c r="BG210" i="7" s="1"/>
  <c r="AN210" i="7" s="1"/>
  <c r="BH210" i="7"/>
  <c r="BX210" i="7"/>
  <c r="CB210" i="7"/>
  <c r="U214" i="7"/>
  <c r="BA214" i="7"/>
  <c r="BI214" i="7"/>
  <c r="BN214" i="7" s="1"/>
  <c r="AO214" i="7" s="1"/>
  <c r="BM214" i="7"/>
  <c r="BQ214" i="7"/>
  <c r="V215" i="7"/>
  <c r="AT215" i="7"/>
  <c r="AX215" i="7"/>
  <c r="AH215" i="7" s="1"/>
  <c r="BJ215" i="7"/>
  <c r="BR215" i="7"/>
  <c r="BU215" i="7" s="1"/>
  <c r="AP215" i="7" s="1"/>
  <c r="BV215" i="7"/>
  <c r="W216" i="7"/>
  <c r="AQ216" i="7"/>
  <c r="AU216" i="7"/>
  <c r="AY216" i="7"/>
  <c r="BC216" i="7"/>
  <c r="BE216" i="7" s="1"/>
  <c r="AI216" i="7" s="1"/>
  <c r="BR216" i="7"/>
  <c r="BW216" i="7"/>
  <c r="AT218" i="7"/>
  <c r="AX218" i="7" s="1"/>
  <c r="AH218" i="7" s="1"/>
  <c r="BZ218" i="7"/>
  <c r="BV218" i="7"/>
  <c r="AL218" i="7"/>
  <c r="X218" i="7"/>
  <c r="AC218" i="7"/>
  <c r="AY218" i="7"/>
  <c r="BY218" i="7"/>
  <c r="AW219" i="7"/>
  <c r="AZ219" i="7" s="1"/>
  <c r="AM219" i="7" s="1"/>
  <c r="Y219" i="7"/>
  <c r="BY219" i="7"/>
  <c r="AC219" i="7"/>
  <c r="X219" i="7"/>
  <c r="AT219" i="7"/>
  <c r="AX219" i="7" s="1"/>
  <c r="AH219" i="7" s="1"/>
  <c r="AY219" i="7"/>
  <c r="BO219" i="7"/>
  <c r="BT219" i="7"/>
  <c r="BZ219" i="7"/>
  <c r="AT223" i="7"/>
  <c r="AX223" i="7" s="1"/>
  <c r="AH223" i="7" s="1"/>
  <c r="BZ223" i="7"/>
  <c r="BV223" i="7"/>
  <c r="AL223" i="7"/>
  <c r="X223" i="7"/>
  <c r="AC223" i="7"/>
  <c r="AY223" i="7"/>
  <c r="BY223" i="7"/>
  <c r="BG224" i="7"/>
  <c r="AN224" i="7" s="1"/>
  <c r="BC224" i="7"/>
  <c r="BE224" i="7"/>
  <c r="AI224" i="7" s="1"/>
  <c r="BL225" i="7"/>
  <c r="BH225" i="7"/>
  <c r="AJ225" i="7"/>
  <c r="V225" i="7"/>
  <c r="AA225" i="7"/>
  <c r="BK225" i="7"/>
  <c r="BN225" i="7" s="1"/>
  <c r="AO225" i="7" s="1"/>
  <c r="BU227" i="7"/>
  <c r="BQ227" i="7"/>
  <c r="AK227" i="7"/>
  <c r="W227" i="7"/>
  <c r="AB227" i="7"/>
  <c r="BS227" i="7"/>
  <c r="BH228" i="7"/>
  <c r="V228" i="7"/>
  <c r="AA228" i="7"/>
  <c r="BM228" i="7"/>
  <c r="W230" i="7"/>
  <c r="BU232" i="7"/>
  <c r="BQ232" i="7"/>
  <c r="AK232" i="7"/>
  <c r="W232" i="7"/>
  <c r="AB232" i="7"/>
  <c r="BS232" i="7"/>
  <c r="AX233" i="7"/>
  <c r="AH233" i="7" s="1"/>
  <c r="AT233" i="7"/>
  <c r="BZ233" i="7"/>
  <c r="BV233" i="7"/>
  <c r="AL233" i="7"/>
  <c r="X233" i="7"/>
  <c r="AC233" i="7"/>
  <c r="AY233" i="7"/>
  <c r="BY233" i="7"/>
  <c r="BG234" i="7"/>
  <c r="AN234" i="7" s="1"/>
  <c r="BC234" i="7"/>
  <c r="AI234" i="7"/>
  <c r="BE234" i="7"/>
  <c r="BH236" i="7"/>
  <c r="V236" i="7"/>
  <c r="AA236" i="7"/>
  <c r="CE236" i="7" s="1"/>
  <c r="BM236" i="7"/>
  <c r="BG237" i="7"/>
  <c r="AN237" i="7" s="1"/>
  <c r="BC237" i="7"/>
  <c r="BE237" i="7"/>
  <c r="AI237" i="7" s="1"/>
  <c r="BT241" i="7"/>
  <c r="AU242" i="7"/>
  <c r="BV242" i="7"/>
  <c r="CA242" i="7"/>
  <c r="BF243" i="7"/>
  <c r="AM245" i="7"/>
  <c r="AW245" i="7"/>
  <c r="BH245" i="7"/>
  <c r="BM245" i="7"/>
  <c r="BU246" i="7"/>
  <c r="BQ246" i="7"/>
  <c r="AK246" i="7"/>
  <c r="W246" i="7"/>
  <c r="AB246" i="7"/>
  <c r="AH246" i="7"/>
  <c r="AM246" i="7"/>
  <c r="BS246" i="7"/>
  <c r="CE248" i="7"/>
  <c r="BG250" i="7"/>
  <c r="BC250" i="7"/>
  <c r="AI250" i="7"/>
  <c r="BE250" i="7"/>
  <c r="BA250" i="7"/>
  <c r="U250" i="7"/>
  <c r="T250" i="7"/>
  <c r="Z250" i="7"/>
  <c r="AN250" i="7"/>
  <c r="AV250" i="7"/>
  <c r="BD250" i="7"/>
  <c r="BZ250" i="7"/>
  <c r="Y251" i="7"/>
  <c r="AM251" i="7"/>
  <c r="AU251" i="7"/>
  <c r="BK251" i="7"/>
  <c r="BE252" i="7"/>
  <c r="BA252" i="7"/>
  <c r="U252" i="7"/>
  <c r="BG252" i="7"/>
  <c r="BC252" i="7"/>
  <c r="AI252" i="7"/>
  <c r="Z252" i="7"/>
  <c r="AF252" i="7"/>
  <c r="AN252" i="7"/>
  <c r="AX254" i="7"/>
  <c r="AT254" i="7"/>
  <c r="AH254" i="7"/>
  <c r="AZ254" i="7"/>
  <c r="AV254" i="7"/>
  <c r="T254" i="7"/>
  <c r="BZ254" i="7"/>
  <c r="BV254" i="7"/>
  <c r="AL254" i="7"/>
  <c r="CB254" i="7"/>
  <c r="BX254" i="7"/>
  <c r="X254" i="7"/>
  <c r="AW254" i="7"/>
  <c r="BY254" i="7"/>
  <c r="BP255" i="7"/>
  <c r="AX259" i="7"/>
  <c r="AT259" i="7"/>
  <c r="AH259" i="7"/>
  <c r="CC257" i="7"/>
  <c r="CD257" i="7" s="1"/>
  <c r="AZ259" i="7"/>
  <c r="AV259" i="7"/>
  <c r="T259" i="7"/>
  <c r="CE257" i="7"/>
  <c r="AB257" i="7"/>
  <c r="BZ259" i="7"/>
  <c r="BV259" i="7"/>
  <c r="AL259" i="7"/>
  <c r="CB259" i="7"/>
  <c r="BX259" i="7"/>
  <c r="X259" i="7"/>
  <c r="AW259" i="7"/>
  <c r="BY259" i="7"/>
  <c r="AQ261" i="7"/>
  <c r="AW261" i="7"/>
  <c r="BY261" i="7"/>
  <c r="AB263" i="7"/>
  <c r="AP263" i="7"/>
  <c r="BD263" i="7"/>
  <c r="AQ264" i="7"/>
  <c r="AY264" i="7"/>
  <c r="CA264" i="7"/>
  <c r="AG268" i="7"/>
  <c r="AK266" i="7"/>
  <c r="BP268" i="7"/>
  <c r="AX269" i="7"/>
  <c r="AT269" i="7"/>
  <c r="AH269" i="7"/>
  <c r="AZ269" i="7"/>
  <c r="AV269" i="7"/>
  <c r="T269" i="7"/>
  <c r="BZ269" i="7"/>
  <c r="BV269" i="7"/>
  <c r="AL269" i="7"/>
  <c r="CB269" i="7"/>
  <c r="BX269" i="7"/>
  <c r="X269" i="7"/>
  <c r="AW269" i="7"/>
  <c r="BY269" i="7"/>
  <c r="AB270" i="7"/>
  <c r="BF270" i="7"/>
  <c r="AQ272" i="7"/>
  <c r="AY272" i="7"/>
  <c r="CA272" i="7"/>
  <c r="BN277" i="7"/>
  <c r="BJ277" i="7"/>
  <c r="V277" i="7"/>
  <c r="BL277" i="7"/>
  <c r="BH277" i="7"/>
  <c r="AJ277" i="7"/>
  <c r="BM277" i="7"/>
  <c r="Z278" i="7"/>
  <c r="AN278" i="7"/>
  <c r="BR278" i="7"/>
  <c r="Y279" i="7"/>
  <c r="AM279" i="7"/>
  <c r="BI279" i="7"/>
  <c r="AG286" i="7"/>
  <c r="AF286" i="7"/>
  <c r="AG320" i="7"/>
  <c r="AF320" i="7"/>
  <c r="AG327" i="7"/>
  <c r="AF327" i="7"/>
  <c r="AQ189" i="7"/>
  <c r="AU189" i="7"/>
  <c r="AY189" i="7"/>
  <c r="BW189" i="7"/>
  <c r="BD191" i="7"/>
  <c r="BG191" i="7" s="1"/>
  <c r="AN191" i="7" s="1"/>
  <c r="AQ192" i="7"/>
  <c r="AU192" i="7"/>
  <c r="AY192" i="7"/>
  <c r="BW192" i="7"/>
  <c r="CA192" i="7"/>
  <c r="W194" i="7"/>
  <c r="BD196" i="7"/>
  <c r="BG196" i="7" s="1"/>
  <c r="AN196" i="7" s="1"/>
  <c r="BI197" i="7"/>
  <c r="BM197" i="7"/>
  <c r="AP198" i="7"/>
  <c r="BR198" i="7"/>
  <c r="AQ200" i="7"/>
  <c r="AU200" i="7"/>
  <c r="AY200" i="7"/>
  <c r="BW200" i="7"/>
  <c r="CA200" i="7"/>
  <c r="AP201" i="7"/>
  <c r="BR201" i="7"/>
  <c r="AQ205" i="7"/>
  <c r="AU205" i="7"/>
  <c r="AY205" i="7"/>
  <c r="BW205" i="7"/>
  <c r="CA205" i="7"/>
  <c r="BD206" i="7"/>
  <c r="AO207" i="7"/>
  <c r="BR209" i="7"/>
  <c r="BI210" i="7"/>
  <c r="BM210" i="7"/>
  <c r="BY210" i="7"/>
  <c r="BB214" i="7"/>
  <c r="BF214" i="7"/>
  <c r="BR214" i="7"/>
  <c r="BU214" i="7" s="1"/>
  <c r="AP214" i="7" s="1"/>
  <c r="AU215" i="7"/>
  <c r="AY215" i="7"/>
  <c r="BK215" i="7"/>
  <c r="BN215" i="7" s="1"/>
  <c r="AO215" i="7" s="1"/>
  <c r="BW215" i="7"/>
  <c r="CA215" i="7"/>
  <c r="BD216" i="7"/>
  <c r="BG216" i="7" s="1"/>
  <c r="AN216" i="7" s="1"/>
  <c r="BF218" i="7"/>
  <c r="BB218" i="7"/>
  <c r="Z218" i="7"/>
  <c r="BA219" i="7"/>
  <c r="U219" i="7"/>
  <c r="Z219" i="7"/>
  <c r="BF219" i="7"/>
  <c r="BP219" i="7"/>
  <c r="BF223" i="7"/>
  <c r="BB223" i="7"/>
  <c r="Z223" i="7"/>
  <c r="BK224" i="7"/>
  <c r="AA224" i="7"/>
  <c r="BL224" i="7"/>
  <c r="AJ224" i="7" s="1"/>
  <c r="BP225" i="7"/>
  <c r="AB225" i="7"/>
  <c r="W225" i="7"/>
  <c r="BR225" i="7"/>
  <c r="AW227" i="7"/>
  <c r="Y227" i="7"/>
  <c r="BY227" i="7"/>
  <c r="AC227" i="7"/>
  <c r="X227" i="7"/>
  <c r="AT227" i="7"/>
  <c r="AX227" i="7" s="1"/>
  <c r="AH227" i="7" s="1"/>
  <c r="AY227" i="7"/>
  <c r="BZ227" i="7"/>
  <c r="BT228" i="7"/>
  <c r="BP228" i="7"/>
  <c r="AB228" i="7"/>
  <c r="W228" i="7"/>
  <c r="AW232" i="7"/>
  <c r="Y232" i="7"/>
  <c r="BY232" i="7"/>
  <c r="AC232" i="7"/>
  <c r="X232" i="7"/>
  <c r="AT232" i="7"/>
  <c r="AX232" i="7" s="1"/>
  <c r="AH232" i="7" s="1"/>
  <c r="AY232" i="7"/>
  <c r="BZ232" i="7"/>
  <c r="BF233" i="7"/>
  <c r="BB233" i="7"/>
  <c r="Z233" i="7"/>
  <c r="BK234" i="7"/>
  <c r="AA234" i="7"/>
  <c r="BL234" i="7"/>
  <c r="AJ234" i="7" s="1"/>
  <c r="BT236" i="7"/>
  <c r="BP236" i="7"/>
  <c r="AB236" i="7"/>
  <c r="W236" i="7"/>
  <c r="BK237" i="7"/>
  <c r="AA237" i="7"/>
  <c r="BL237" i="7"/>
  <c r="AJ237" i="7" s="1"/>
  <c r="BG241" i="7"/>
  <c r="AN241" i="7" s="1"/>
  <c r="BC241" i="7"/>
  <c r="AI241" i="7"/>
  <c r="BE241" i="7"/>
  <c r="BP241" i="7"/>
  <c r="BU241" i="7"/>
  <c r="BH242" i="7"/>
  <c r="V242" i="7"/>
  <c r="AA242" i="7"/>
  <c r="AL242" i="7"/>
  <c r="AQ242" i="7"/>
  <c r="AW242" i="7"/>
  <c r="BM242" i="7"/>
  <c r="BW242" i="7"/>
  <c r="BU243" i="7"/>
  <c r="BQ243" i="7"/>
  <c r="AK243" i="7"/>
  <c r="W243" i="7"/>
  <c r="AB243" i="7"/>
  <c r="BB243" i="7"/>
  <c r="BR243" i="7"/>
  <c r="AX245" i="7"/>
  <c r="AT245" i="7"/>
  <c r="AH245" i="7"/>
  <c r="BZ245" i="7"/>
  <c r="BV245" i="7"/>
  <c r="AL245" i="7"/>
  <c r="X245" i="7"/>
  <c r="AC245" i="7"/>
  <c r="AY245" i="7"/>
  <c r="BI245" i="7"/>
  <c r="BY245" i="7"/>
  <c r="CE245" i="7"/>
  <c r="AG245" i="7" s="1"/>
  <c r="CC246" i="7"/>
  <c r="AW246" i="7"/>
  <c r="Y246" i="7"/>
  <c r="BY246" i="7"/>
  <c r="AC246" i="7"/>
  <c r="X246" i="7"/>
  <c r="AT246" i="7"/>
  <c r="AY246" i="7"/>
  <c r="BZ246" i="7"/>
  <c r="CE246" i="7"/>
  <c r="AH250" i="7"/>
  <c r="AX250" i="7"/>
  <c r="CB250" i="7"/>
  <c r="AZ251" i="7"/>
  <c r="AV251" i="7"/>
  <c r="T251" i="7"/>
  <c r="AX251" i="7"/>
  <c r="AT251" i="7"/>
  <c r="AH251" i="7"/>
  <c r="CB251" i="7"/>
  <c r="BX251" i="7"/>
  <c r="X251" i="7"/>
  <c r="BZ251" i="7"/>
  <c r="BV251" i="7"/>
  <c r="AL251" i="7"/>
  <c r="AA251" i="7"/>
  <c r="AO251" i="7"/>
  <c r="AW251" i="7"/>
  <c r="BY251" i="7"/>
  <c r="BE255" i="7"/>
  <c r="BA255" i="7"/>
  <c r="U255" i="7"/>
  <c r="BG255" i="7"/>
  <c r="BC255" i="7"/>
  <c r="AI255" i="7"/>
  <c r="Z255" i="7"/>
  <c r="AN255" i="7"/>
  <c r="BB255" i="7"/>
  <c r="BR255" i="7"/>
  <c r="BS260" i="7"/>
  <c r="BO260" i="7"/>
  <c r="W260" i="7"/>
  <c r="BU260" i="7"/>
  <c r="BQ260" i="7"/>
  <c r="AK260" i="7"/>
  <c r="BB260" i="7"/>
  <c r="BP260" i="7"/>
  <c r="BL261" i="7"/>
  <c r="BH261" i="7"/>
  <c r="AJ261" i="7"/>
  <c r="BN261" i="7"/>
  <c r="BJ261" i="7"/>
  <c r="V261" i="7"/>
  <c r="AY261" i="7"/>
  <c r="BU263" i="7"/>
  <c r="BQ263" i="7"/>
  <c r="AK263" i="7"/>
  <c r="BS263" i="7"/>
  <c r="BO263" i="7"/>
  <c r="W263" i="7"/>
  <c r="BL264" i="7"/>
  <c r="BH264" i="7"/>
  <c r="AJ264" i="7"/>
  <c r="BN264" i="7"/>
  <c r="BJ264" i="7"/>
  <c r="V264" i="7"/>
  <c r="AC264" i="7"/>
  <c r="BI264" i="7"/>
  <c r="CC264" i="7"/>
  <c r="BE268" i="7"/>
  <c r="BA268" i="7"/>
  <c r="U268" i="7"/>
  <c r="BG268" i="7"/>
  <c r="BC268" i="7"/>
  <c r="AI268" i="7"/>
  <c r="Z268" i="7"/>
  <c r="AN268" i="7"/>
  <c r="BB268" i="7"/>
  <c r="BR268" i="7"/>
  <c r="BS270" i="7"/>
  <c r="BO270" i="7"/>
  <c r="W270" i="7"/>
  <c r="BU270" i="7"/>
  <c r="BQ270" i="7"/>
  <c r="AK270" i="7"/>
  <c r="BL272" i="7"/>
  <c r="BH272" i="7"/>
  <c r="AJ272" i="7"/>
  <c r="BN272" i="7"/>
  <c r="BJ272" i="7"/>
  <c r="V272" i="7"/>
  <c r="AC272" i="7"/>
  <c r="BI272" i="7"/>
  <c r="CC272" i="7"/>
  <c r="BS273" i="7"/>
  <c r="BO273" i="7"/>
  <c r="W273" i="7"/>
  <c r="BU273" i="7"/>
  <c r="BQ273" i="7"/>
  <c r="AK273" i="7"/>
  <c r="BB273" i="7"/>
  <c r="BP273" i="7"/>
  <c r="BG278" i="7"/>
  <c r="BC278" i="7"/>
  <c r="AI278" i="7"/>
  <c r="BE278" i="7"/>
  <c r="BA278" i="7"/>
  <c r="U278" i="7"/>
  <c r="AP278" i="7"/>
  <c r="BF278" i="7"/>
  <c r="BT278" i="7"/>
  <c r="AZ279" i="7"/>
  <c r="AV279" i="7"/>
  <c r="T279" i="7"/>
  <c r="AX279" i="7"/>
  <c r="AT279" i="7"/>
  <c r="AH279" i="7"/>
  <c r="CB279" i="7"/>
  <c r="BX279" i="7"/>
  <c r="X279" i="7"/>
  <c r="BZ279" i="7"/>
  <c r="BV279" i="7"/>
  <c r="AL279" i="7"/>
  <c r="AA279" i="7"/>
  <c r="AO279" i="7"/>
  <c r="AU279" i="7"/>
  <c r="BK279" i="7"/>
  <c r="BW279" i="7"/>
  <c r="CE279" i="7"/>
  <c r="AG279" i="7" s="1"/>
  <c r="BE281" i="7"/>
  <c r="BA281" i="7"/>
  <c r="U281" i="7"/>
  <c r="BD281" i="7"/>
  <c r="BG281" i="7"/>
  <c r="BC281" i="7"/>
  <c r="AI281" i="7"/>
  <c r="Z281" i="7"/>
  <c r="AN281" i="7"/>
  <c r="BF281" i="7"/>
  <c r="BI282" i="7"/>
  <c r="CE287" i="7"/>
  <c r="AX287" i="7"/>
  <c r="AT287" i="7"/>
  <c r="AH287" i="7"/>
  <c r="CC287" i="7"/>
  <c r="AW287" i="7"/>
  <c r="Y287" i="7"/>
  <c r="AZ287" i="7"/>
  <c r="AV287" i="7"/>
  <c r="T287" i="7"/>
  <c r="CA287" i="7"/>
  <c r="BW287" i="7"/>
  <c r="BZ287" i="7"/>
  <c r="BV287" i="7"/>
  <c r="AL287" i="7"/>
  <c r="BY287" i="7"/>
  <c r="AC287" i="7"/>
  <c r="CB287" i="7"/>
  <c r="BX287" i="7"/>
  <c r="X287" i="7"/>
  <c r="AM287" i="7"/>
  <c r="AG295" i="7"/>
  <c r="AG304" i="7"/>
  <c r="AF304" i="7"/>
  <c r="AG311" i="7"/>
  <c r="AF311" i="7"/>
  <c r="AO124" i="7"/>
  <c r="BI124" i="7"/>
  <c r="AP125" i="7"/>
  <c r="AQ126" i="7"/>
  <c r="AU126" i="7"/>
  <c r="AY126" i="7"/>
  <c r="BW126" i="7"/>
  <c r="AN128" i="7"/>
  <c r="AM129" i="7"/>
  <c r="AQ129" i="7"/>
  <c r="AU129" i="7"/>
  <c r="AY129" i="7"/>
  <c r="BW129" i="7"/>
  <c r="AQ133" i="7"/>
  <c r="AU133" i="7"/>
  <c r="AY133" i="7"/>
  <c r="BW133" i="7"/>
  <c r="AN134" i="7"/>
  <c r="AO135" i="7"/>
  <c r="BI135" i="7"/>
  <c r="AP137" i="7"/>
  <c r="AO138" i="7"/>
  <c r="BI138" i="7"/>
  <c r="AO142" i="7"/>
  <c r="BI142" i="7"/>
  <c r="AP143" i="7"/>
  <c r="AQ144" i="7"/>
  <c r="AU144" i="7"/>
  <c r="AY144" i="7"/>
  <c r="BW144" i="7"/>
  <c r="AN146" i="7"/>
  <c r="AM147" i="7"/>
  <c r="AQ147" i="7"/>
  <c r="AU147" i="7"/>
  <c r="AY147" i="7"/>
  <c r="BW147" i="7"/>
  <c r="AQ151" i="7"/>
  <c r="AU151" i="7"/>
  <c r="AY151" i="7"/>
  <c r="BW151" i="7"/>
  <c r="AN152" i="7"/>
  <c r="BI153" i="7"/>
  <c r="Z155" i="7"/>
  <c r="AP155" i="7"/>
  <c r="BB155" i="7"/>
  <c r="Y156" i="7"/>
  <c r="AC156" i="7"/>
  <c r="CE156" i="7" s="1"/>
  <c r="AO156" i="7"/>
  <c r="AW156" i="7"/>
  <c r="AZ156" i="7" s="1"/>
  <c r="AM156" i="7" s="1"/>
  <c r="BI156" i="7"/>
  <c r="Y160" i="7"/>
  <c r="AC160" i="7"/>
  <c r="AW160" i="7"/>
  <c r="AZ160" i="7" s="1"/>
  <c r="AM160" i="7" s="1"/>
  <c r="BI160" i="7"/>
  <c r="Z161" i="7"/>
  <c r="AP161" i="7"/>
  <c r="BB161" i="7"/>
  <c r="AA162" i="7"/>
  <c r="AQ162" i="7"/>
  <c r="AU162" i="7"/>
  <c r="AY162" i="7"/>
  <c r="BW162" i="7"/>
  <c r="AB164" i="7"/>
  <c r="BP164" i="7"/>
  <c r="AA165" i="7"/>
  <c r="AM165" i="7"/>
  <c r="AQ165" i="7"/>
  <c r="AU165" i="7"/>
  <c r="AY165" i="7"/>
  <c r="BW165" i="7"/>
  <c r="AB169" i="7"/>
  <c r="BP169" i="7"/>
  <c r="Y170" i="7"/>
  <c r="AC170" i="7"/>
  <c r="AO170" i="7"/>
  <c r="AW170" i="7"/>
  <c r="AZ170" i="7" s="1"/>
  <c r="AM170" i="7" s="1"/>
  <c r="BI170" i="7"/>
  <c r="Z171" i="7"/>
  <c r="AP171" i="7"/>
  <c r="BB171" i="7"/>
  <c r="AA173" i="7"/>
  <c r="AQ173" i="7"/>
  <c r="AU173" i="7"/>
  <c r="AY173" i="7"/>
  <c r="BW173" i="7"/>
  <c r="Z174" i="7"/>
  <c r="AP174" i="7"/>
  <c r="BB174" i="7"/>
  <c r="AA178" i="7"/>
  <c r="AM178" i="7"/>
  <c r="AQ178" i="7"/>
  <c r="AU178" i="7"/>
  <c r="AY178" i="7"/>
  <c r="BW178" i="7"/>
  <c r="AB179" i="7"/>
  <c r="AN179" i="7"/>
  <c r="BP179" i="7"/>
  <c r="Y180" i="7"/>
  <c r="AC180" i="7"/>
  <c r="AW180" i="7"/>
  <c r="AZ180" i="7" s="1"/>
  <c r="AM180" i="7" s="1"/>
  <c r="BI180" i="7"/>
  <c r="Z182" i="7"/>
  <c r="AL182" i="7"/>
  <c r="AP182" i="7"/>
  <c r="AT182" i="7"/>
  <c r="AX182" i="7" s="1"/>
  <c r="AH182" i="7" s="1"/>
  <c r="BB182" i="7"/>
  <c r="BV182" i="7"/>
  <c r="BZ182" i="7"/>
  <c r="Y183" i="7"/>
  <c r="AC183" i="7"/>
  <c r="AK183" i="7"/>
  <c r="AO183" i="7"/>
  <c r="AW183" i="7"/>
  <c r="BI183" i="7"/>
  <c r="BQ183" i="7"/>
  <c r="BU183" i="7"/>
  <c r="Z187" i="7"/>
  <c r="AL187" i="7"/>
  <c r="AP187" i="7"/>
  <c r="AT187" i="7"/>
  <c r="AX187" i="7"/>
  <c r="AH187" i="7" s="1"/>
  <c r="BB187" i="7"/>
  <c r="BV187" i="7"/>
  <c r="BZ187" i="7"/>
  <c r="AA188" i="7"/>
  <c r="AU188" i="7"/>
  <c r="AZ188" i="7" s="1"/>
  <c r="AM188" i="7" s="1"/>
  <c r="AY188" i="7"/>
  <c r="BC188" i="7"/>
  <c r="BE188" i="7" s="1"/>
  <c r="AI188" i="7" s="1"/>
  <c r="BG188" i="7"/>
  <c r="BW188" i="7"/>
  <c r="CB188" i="7" s="1"/>
  <c r="AQ188" i="7" s="1"/>
  <c r="T189" i="7"/>
  <c r="X189" i="7"/>
  <c r="AB189" i="7"/>
  <c r="AV189" i="7"/>
  <c r="BH189" i="7"/>
  <c r="BL189" i="7"/>
  <c r="AJ189" i="7" s="1"/>
  <c r="BP189" i="7"/>
  <c r="BX189" i="7"/>
  <c r="U191" i="7"/>
  <c r="Y191" i="7"/>
  <c r="AC191" i="7"/>
  <c r="AK191" i="7"/>
  <c r="AO191" i="7"/>
  <c r="AW191" i="7"/>
  <c r="AZ191" i="7" s="1"/>
  <c r="AM191" i="7" s="1"/>
  <c r="BA191" i="7"/>
  <c r="BI191" i="7"/>
  <c r="BQ191" i="7"/>
  <c r="BU191" i="7"/>
  <c r="T192" i="7"/>
  <c r="X192" i="7"/>
  <c r="AB192" i="7"/>
  <c r="AN192" i="7"/>
  <c r="AV192" i="7"/>
  <c r="BH192" i="7"/>
  <c r="BP192" i="7"/>
  <c r="BX192" i="7"/>
  <c r="CB192" i="7"/>
  <c r="U196" i="7"/>
  <c r="Y196" i="7"/>
  <c r="AC196" i="7"/>
  <c r="AK196" i="7"/>
  <c r="AW196" i="7"/>
  <c r="AZ196" i="7" s="1"/>
  <c r="AM196" i="7" s="1"/>
  <c r="BA196" i="7"/>
  <c r="BE196" i="7"/>
  <c r="AI196" i="7" s="1"/>
  <c r="BI196" i="7"/>
  <c r="BQ196" i="7"/>
  <c r="BU196" i="7"/>
  <c r="V197" i="7"/>
  <c r="Z197" i="7"/>
  <c r="AL197" i="7"/>
  <c r="AP197" i="7"/>
  <c r="AT197" i="7"/>
  <c r="AX197" i="7" s="1"/>
  <c r="AH197" i="7" s="1"/>
  <c r="BB197" i="7"/>
  <c r="BJ197" i="7"/>
  <c r="BL197" i="7" s="1"/>
  <c r="AJ197" i="7" s="1"/>
  <c r="BN197" i="7"/>
  <c r="AO197" i="7" s="1"/>
  <c r="BV197" i="7"/>
  <c r="BZ197" i="7"/>
  <c r="W198" i="7"/>
  <c r="AA198" i="7"/>
  <c r="AQ198" i="7"/>
  <c r="AU198" i="7"/>
  <c r="AY198" i="7"/>
  <c r="BC198" i="7"/>
  <c r="BE198" i="7" s="1"/>
  <c r="AI198" i="7" s="1"/>
  <c r="BG198" i="7"/>
  <c r="BO198" i="7"/>
  <c r="BW198" i="7"/>
  <c r="T200" i="7"/>
  <c r="X200" i="7"/>
  <c r="AB200" i="7"/>
  <c r="AV200" i="7"/>
  <c r="BH200" i="7"/>
  <c r="BL200" i="7"/>
  <c r="AJ200" i="7" s="1"/>
  <c r="BP200" i="7"/>
  <c r="BX200" i="7"/>
  <c r="CB200" i="7"/>
  <c r="W201" i="7"/>
  <c r="AA201" i="7"/>
  <c r="AI201" i="7"/>
  <c r="AR201" i="7" s="1"/>
  <c r="AM201" i="7"/>
  <c r="AQ201" i="7"/>
  <c r="AU201" i="7"/>
  <c r="AY201" i="7"/>
  <c r="BC201" i="7"/>
  <c r="BG201" i="7"/>
  <c r="BO201" i="7"/>
  <c r="BS201" i="7"/>
  <c r="BW201" i="7"/>
  <c r="T205" i="7"/>
  <c r="X205" i="7"/>
  <c r="AB205" i="7"/>
  <c r="AN205" i="7"/>
  <c r="AV205" i="7"/>
  <c r="BH205" i="7"/>
  <c r="BP205" i="7"/>
  <c r="BX205" i="7"/>
  <c r="CB205" i="7"/>
  <c r="U206" i="7"/>
  <c r="Y206" i="7"/>
  <c r="AC206" i="7"/>
  <c r="AO206" i="7"/>
  <c r="AW206" i="7"/>
  <c r="AZ206" i="7" s="1"/>
  <c r="AM206" i="7" s="1"/>
  <c r="BA206" i="7"/>
  <c r="BI206" i="7"/>
  <c r="BQ206" i="7"/>
  <c r="BS206" i="7" s="1"/>
  <c r="AK206" i="7" s="1"/>
  <c r="BU206" i="7"/>
  <c r="AP206" i="7" s="1"/>
  <c r="V207" i="7"/>
  <c r="Z207" i="7"/>
  <c r="AL207" i="7"/>
  <c r="AP207" i="7"/>
  <c r="AT207" i="7"/>
  <c r="AX207" i="7" s="1"/>
  <c r="AH207" i="7" s="1"/>
  <c r="W209" i="7"/>
  <c r="AA209" i="7"/>
  <c r="AU209" i="7"/>
  <c r="AY209" i="7"/>
  <c r="BC209" i="7"/>
  <c r="BE209" i="7" s="1"/>
  <c r="AI209" i="7" s="1"/>
  <c r="BG209" i="7"/>
  <c r="BO209" i="7"/>
  <c r="BW209" i="7"/>
  <c r="V210" i="7"/>
  <c r="CC210" i="7" s="1"/>
  <c r="Z210" i="7"/>
  <c r="AL210" i="7"/>
  <c r="AT210" i="7"/>
  <c r="AX210" i="7"/>
  <c r="AH210" i="7" s="1"/>
  <c r="BB210" i="7"/>
  <c r="BJ210" i="7"/>
  <c r="BL210" i="7" s="1"/>
  <c r="AJ210" i="7" s="1"/>
  <c r="BN210" i="7"/>
  <c r="AO210" i="7" s="1"/>
  <c r="BV210" i="7"/>
  <c r="BZ210" i="7"/>
  <c r="W214" i="7"/>
  <c r="AA214" i="7"/>
  <c r="AQ214" i="7"/>
  <c r="AU214" i="7"/>
  <c r="AY214" i="7"/>
  <c r="BC214" i="7"/>
  <c r="BE214" i="7" s="1"/>
  <c r="AI214" i="7" s="1"/>
  <c r="BG214" i="7"/>
  <c r="AN214" i="7" s="1"/>
  <c r="BO214" i="7"/>
  <c r="BS214" i="7"/>
  <c r="AK214" i="7" s="1"/>
  <c r="BW214" i="7"/>
  <c r="T215" i="7"/>
  <c r="X215" i="7"/>
  <c r="AB215" i="7"/>
  <c r="AN215" i="7"/>
  <c r="AV215" i="7"/>
  <c r="BH215" i="7"/>
  <c r="BL215" i="7"/>
  <c r="AJ215" i="7" s="1"/>
  <c r="BP215" i="7"/>
  <c r="BX215" i="7"/>
  <c r="BZ215" i="7" s="1"/>
  <c r="AL215" i="7" s="1"/>
  <c r="CB215" i="7"/>
  <c r="AQ215" i="7" s="1"/>
  <c r="BM216" i="7"/>
  <c r="BI216" i="7"/>
  <c r="U216" i="7"/>
  <c r="Y216" i="7"/>
  <c r="AC216" i="7"/>
  <c r="AK216" i="7"/>
  <c r="AW216" i="7"/>
  <c r="AZ216" i="7" s="1"/>
  <c r="AM216" i="7" s="1"/>
  <c r="BA216" i="7"/>
  <c r="BJ216" i="7"/>
  <c r="BL216" i="7" s="1"/>
  <c r="AJ216" i="7" s="1"/>
  <c r="BO216" i="7"/>
  <c r="BN218" i="7"/>
  <c r="AO218" i="7" s="1"/>
  <c r="BJ218" i="7"/>
  <c r="V218" i="7"/>
  <c r="U218" i="7"/>
  <c r="AA218" i="7"/>
  <c r="AQ218" i="7"/>
  <c r="AV218" i="7"/>
  <c r="BA218" i="7"/>
  <c r="BG218" i="7"/>
  <c r="AN218" i="7" s="1"/>
  <c r="BL218" i="7"/>
  <c r="AJ218" i="7" s="1"/>
  <c r="BW218" i="7"/>
  <c r="CB218" i="7"/>
  <c r="AL219" i="7"/>
  <c r="AQ219" i="7"/>
  <c r="AV219" i="7"/>
  <c r="BB219" i="7"/>
  <c r="BG219" i="7"/>
  <c r="AN219" i="7" s="1"/>
  <c r="BW219" i="7"/>
  <c r="CB219" i="7"/>
  <c r="Z221" i="7"/>
  <c r="AA221" i="7" s="1"/>
  <c r="BN223" i="7"/>
  <c r="AO223" i="7" s="1"/>
  <c r="BJ223" i="7"/>
  <c r="V223" i="7"/>
  <c r="U223" i="7"/>
  <c r="AA223" i="7"/>
  <c r="AQ223" i="7"/>
  <c r="AV223" i="7"/>
  <c r="BA223" i="7"/>
  <c r="BG223" i="7"/>
  <c r="AN223" i="7" s="1"/>
  <c r="BL223" i="7"/>
  <c r="AJ223" i="7" s="1"/>
  <c r="BW223" i="7"/>
  <c r="CB223" i="7"/>
  <c r="BS224" i="7"/>
  <c r="BO224" i="7"/>
  <c r="W224" i="7"/>
  <c r="V224" i="7"/>
  <c r="CC224" i="7" s="1"/>
  <c r="AB224" i="7"/>
  <c r="BB224" i="7"/>
  <c r="BH224" i="7"/>
  <c r="BM224" i="7"/>
  <c r="BR224" i="7"/>
  <c r="AZ225" i="7"/>
  <c r="AM225" i="7" s="1"/>
  <c r="AV225" i="7"/>
  <c r="T225" i="7"/>
  <c r="BX225" i="7"/>
  <c r="X225" i="7"/>
  <c r="Y225" i="7"/>
  <c r="AX225" i="7"/>
  <c r="AH225" i="7" s="1"/>
  <c r="BI225" i="7"/>
  <c r="BY225" i="7"/>
  <c r="BE227" i="7"/>
  <c r="AI227" i="7" s="1"/>
  <c r="BA227" i="7"/>
  <c r="U227" i="7"/>
  <c r="T227" i="7"/>
  <c r="Z227" i="7"/>
  <c r="AP227" i="7"/>
  <c r="AU227" i="7"/>
  <c r="AZ227" i="7"/>
  <c r="AM227" i="7" s="1"/>
  <c r="BF227" i="7"/>
  <c r="BP227" i="7"/>
  <c r="BV227" i="7"/>
  <c r="CA227" i="7"/>
  <c r="AZ228" i="7"/>
  <c r="AM228" i="7" s="1"/>
  <c r="AV228" i="7"/>
  <c r="T228" i="7"/>
  <c r="CC228" i="7" s="1"/>
  <c r="CB228" i="7"/>
  <c r="BX228" i="7"/>
  <c r="X228" i="7"/>
  <c r="Y228" i="7"/>
  <c r="CE228" i="7" s="1"/>
  <c r="AT228" i="7"/>
  <c r="AX228" i="7" s="1"/>
  <c r="AH228" i="7" s="1"/>
  <c r="AY228" i="7"/>
  <c r="BJ228" i="7"/>
  <c r="BL228" i="7" s="1"/>
  <c r="AJ228" i="7" s="1"/>
  <c r="BO228" i="7"/>
  <c r="BU228" i="7"/>
  <c r="BZ228" i="7"/>
  <c r="BE232" i="7"/>
  <c r="AI232" i="7" s="1"/>
  <c r="BA232" i="7"/>
  <c r="U232" i="7"/>
  <c r="T232" i="7"/>
  <c r="Z232" i="7"/>
  <c r="AP232" i="7"/>
  <c r="AU232" i="7"/>
  <c r="AZ232" i="7"/>
  <c r="AM232" i="7" s="1"/>
  <c r="BF232" i="7"/>
  <c r="BP232" i="7"/>
  <c r="BV232" i="7"/>
  <c r="CA232" i="7"/>
  <c r="BN233" i="7"/>
  <c r="AO233" i="7" s="1"/>
  <c r="BJ233" i="7"/>
  <c r="V233" i="7"/>
  <c r="U233" i="7"/>
  <c r="AA233" i="7"/>
  <c r="AQ233" i="7"/>
  <c r="AV233" i="7"/>
  <c r="BA233" i="7"/>
  <c r="BG233" i="7"/>
  <c r="AN233" i="7" s="1"/>
  <c r="BL233" i="7"/>
  <c r="AJ233" i="7" s="1"/>
  <c r="BW233" i="7"/>
  <c r="CB233" i="7"/>
  <c r="BS234" i="7"/>
  <c r="BO234" i="7"/>
  <c r="W234" i="7"/>
  <c r="V234" i="7"/>
  <c r="AB234" i="7"/>
  <c r="BB234" i="7"/>
  <c r="BH234" i="7"/>
  <c r="BM234" i="7"/>
  <c r="BR234" i="7"/>
  <c r="AZ236" i="7"/>
  <c r="AM236" i="7" s="1"/>
  <c r="AV236" i="7"/>
  <c r="T236" i="7"/>
  <c r="CB236" i="7"/>
  <c r="BX236" i="7"/>
  <c r="X236" i="7"/>
  <c r="Y236" i="7"/>
  <c r="AT236" i="7"/>
  <c r="AX236" i="7" s="1"/>
  <c r="AH236" i="7" s="1"/>
  <c r="AY236" i="7"/>
  <c r="BJ236" i="7"/>
  <c r="BL236" i="7" s="1"/>
  <c r="AJ236" i="7" s="1"/>
  <c r="BO236" i="7"/>
  <c r="BU236" i="7"/>
  <c r="BZ236" i="7"/>
  <c r="BS237" i="7"/>
  <c r="BO237" i="7"/>
  <c r="W237" i="7"/>
  <c r="V237" i="7"/>
  <c r="AB237" i="7"/>
  <c r="BB237" i="7"/>
  <c r="BH237" i="7"/>
  <c r="BM237" i="7"/>
  <c r="BR237" i="7"/>
  <c r="Z239" i="7"/>
  <c r="Y239" i="7"/>
  <c r="BK241" i="7"/>
  <c r="BN241" i="7" s="1"/>
  <c r="AO241" i="7" s="1"/>
  <c r="AA241" i="7"/>
  <c r="U241" i="7"/>
  <c r="Z241" i="7"/>
  <c r="AK241" i="7"/>
  <c r="AP241" i="7"/>
  <c r="BA241" i="7"/>
  <c r="BF241" i="7"/>
  <c r="BL241" i="7"/>
  <c r="AJ241" i="7" s="1"/>
  <c r="BT242" i="7"/>
  <c r="BP242" i="7"/>
  <c r="AB242" i="7"/>
  <c r="W242" i="7"/>
  <c r="AC242" i="7"/>
  <c r="BI242" i="7"/>
  <c r="BN242" i="7"/>
  <c r="AO242" i="7" s="1"/>
  <c r="BS242" i="7"/>
  <c r="AW243" i="7"/>
  <c r="AZ243" i="7" s="1"/>
  <c r="AM243" i="7" s="1"/>
  <c r="Y243" i="7"/>
  <c r="BY243" i="7"/>
  <c r="AC243" i="7"/>
  <c r="X243" i="7"/>
  <c r="AX243" i="7"/>
  <c r="AH243" i="7" s="1"/>
  <c r="BS243" i="7"/>
  <c r="BX243" i="7"/>
  <c r="BF245" i="7"/>
  <c r="BB245" i="7"/>
  <c r="Z245" i="7"/>
  <c r="T245" i="7"/>
  <c r="Y245" i="7"/>
  <c r="AJ245" i="7"/>
  <c r="AO245" i="7"/>
  <c r="AU245" i="7"/>
  <c r="AZ245" i="7"/>
  <c r="BE245" i="7"/>
  <c r="CA245" i="7"/>
  <c r="BE246" i="7"/>
  <c r="BA246" i="7"/>
  <c r="U246" i="7"/>
  <c r="T246" i="7"/>
  <c r="Z246" i="7"/>
  <c r="AP246" i="7"/>
  <c r="AU246" i="7"/>
  <c r="AZ246" i="7"/>
  <c r="BF246" i="7"/>
  <c r="BP246" i="7"/>
  <c r="BV246" i="7"/>
  <c r="CA246" i="7"/>
  <c r="AB248" i="7"/>
  <c r="CC248" i="7"/>
  <c r="CD248" i="7" s="1"/>
  <c r="BS250" i="7"/>
  <c r="BO250" i="7"/>
  <c r="BU250" i="7"/>
  <c r="BQ250" i="7"/>
  <c r="AK250" i="7"/>
  <c r="W250" i="7"/>
  <c r="AB250" i="7"/>
  <c r="AQ251" i="7"/>
  <c r="AY251" i="7"/>
  <c r="CA251" i="7"/>
  <c r="BU252" i="7"/>
  <c r="BQ252" i="7"/>
  <c r="AK252" i="7"/>
  <c r="BS252" i="7"/>
  <c r="BO252" i="7"/>
  <c r="W252" i="7"/>
  <c r="BD252" i="7"/>
  <c r="BT252" i="7"/>
  <c r="BN254" i="7"/>
  <c r="BJ254" i="7"/>
  <c r="V254" i="7"/>
  <c r="BL254" i="7"/>
  <c r="BH254" i="7"/>
  <c r="AJ254" i="7"/>
  <c r="AC254" i="7"/>
  <c r="BM254" i="7"/>
  <c r="CC254" i="7"/>
  <c r="AB255" i="7"/>
  <c r="AP255" i="7"/>
  <c r="BD255" i="7"/>
  <c r="Z257" i="7"/>
  <c r="AA257" i="7" s="1"/>
  <c r="BN259" i="7"/>
  <c r="BJ259" i="7"/>
  <c r="V259" i="7"/>
  <c r="BL259" i="7"/>
  <c r="BH259" i="7"/>
  <c r="AJ259" i="7"/>
  <c r="AC259" i="7"/>
  <c r="BM259" i="7"/>
  <c r="CC259" i="7"/>
  <c r="Z260" i="7"/>
  <c r="AN260" i="7"/>
  <c r="BR260" i="7"/>
  <c r="Y261" i="7"/>
  <c r="AM261" i="7"/>
  <c r="BI261" i="7"/>
  <c r="BP263" i="7"/>
  <c r="Y264" i="7"/>
  <c r="AM264" i="7"/>
  <c r="AU264" i="7"/>
  <c r="BK264" i="7"/>
  <c r="AB268" i="7"/>
  <c r="AP268" i="7"/>
  <c r="BD268" i="7"/>
  <c r="BN269" i="7"/>
  <c r="BJ269" i="7"/>
  <c r="V269" i="7"/>
  <c r="BL269" i="7"/>
  <c r="BH269" i="7"/>
  <c r="AJ269" i="7"/>
  <c r="AC269" i="7"/>
  <c r="BM269" i="7"/>
  <c r="CC269" i="7"/>
  <c r="Z270" i="7"/>
  <c r="AN270" i="7"/>
  <c r="BP270" i="7"/>
  <c r="Y272" i="7"/>
  <c r="AM272" i="7"/>
  <c r="AU272" i="7"/>
  <c r="BK272" i="7"/>
  <c r="Z273" i="7"/>
  <c r="AN273" i="7"/>
  <c r="BR273" i="7"/>
  <c r="AX277" i="7"/>
  <c r="AT277" i="7"/>
  <c r="AH277" i="7"/>
  <c r="CC275" i="7"/>
  <c r="CD275" i="7" s="1"/>
  <c r="AZ277" i="7"/>
  <c r="AV277" i="7"/>
  <c r="T277" i="7"/>
  <c r="CE275" i="7"/>
  <c r="AB275" i="7"/>
  <c r="BZ277" i="7"/>
  <c r="BV277" i="7"/>
  <c r="AL277" i="7"/>
  <c r="CB277" i="7"/>
  <c r="BX277" i="7"/>
  <c r="X277" i="7"/>
  <c r="AO277" i="7"/>
  <c r="AW277" i="7"/>
  <c r="BI277" i="7"/>
  <c r="BY277" i="7"/>
  <c r="AQ279" i="7"/>
  <c r="AW279" i="7"/>
  <c r="BY279" i="7"/>
  <c r="AB281" i="7"/>
  <c r="AP281" i="7"/>
  <c r="AO282" i="7"/>
  <c r="AE282" i="7"/>
  <c r="CD282" i="7"/>
  <c r="AD282" i="7"/>
  <c r="V284" i="7"/>
  <c r="U284" i="7"/>
  <c r="AQ287" i="7"/>
  <c r="AE326" i="7"/>
  <c r="CD326" i="7"/>
  <c r="AD326" i="7"/>
  <c r="AE339" i="7"/>
  <c r="AD339" i="7"/>
  <c r="CD339" i="7"/>
  <c r="AQ182" i="7"/>
  <c r="AU182" i="7"/>
  <c r="AY182" i="7"/>
  <c r="BW182" i="7"/>
  <c r="AP183" i="7"/>
  <c r="AM187" i="7"/>
  <c r="AQ187" i="7"/>
  <c r="AU187" i="7"/>
  <c r="AY187" i="7"/>
  <c r="BW187" i="7"/>
  <c r="AN188" i="7"/>
  <c r="Y189" i="7"/>
  <c r="AG189" i="7" s="1"/>
  <c r="AC189" i="7"/>
  <c r="AO189" i="7"/>
  <c r="AW189" i="7"/>
  <c r="AZ189" i="7" s="1"/>
  <c r="AM189" i="7" s="1"/>
  <c r="BI189" i="7"/>
  <c r="Z191" i="7"/>
  <c r="AP191" i="7"/>
  <c r="BB191" i="7"/>
  <c r="Y192" i="7"/>
  <c r="AC192" i="7"/>
  <c r="AO192" i="7"/>
  <c r="AW192" i="7"/>
  <c r="AZ192" i="7" s="1"/>
  <c r="AM192" i="7" s="1"/>
  <c r="BI192" i="7"/>
  <c r="Z196" i="7"/>
  <c r="AP196" i="7"/>
  <c r="BB196" i="7"/>
  <c r="AA197" i="7"/>
  <c r="AM197" i="7"/>
  <c r="AQ197" i="7"/>
  <c r="AU197" i="7"/>
  <c r="AY197" i="7"/>
  <c r="BW197" i="7"/>
  <c r="AB198" i="7"/>
  <c r="AN198" i="7"/>
  <c r="BP198" i="7"/>
  <c r="Y200" i="7"/>
  <c r="CE200" i="7" s="1"/>
  <c r="AC200" i="7"/>
  <c r="AW200" i="7"/>
  <c r="AZ200" i="7" s="1"/>
  <c r="AM200" i="7" s="1"/>
  <c r="BI200" i="7"/>
  <c r="AB201" i="7"/>
  <c r="AN201" i="7"/>
  <c r="BP201" i="7"/>
  <c r="Y205" i="7"/>
  <c r="CE205" i="7" s="1"/>
  <c r="AC205" i="7"/>
  <c r="AO205" i="7"/>
  <c r="AW205" i="7"/>
  <c r="AZ205" i="7" s="1"/>
  <c r="AM205" i="7" s="1"/>
  <c r="BI205" i="7"/>
  <c r="Z206" i="7"/>
  <c r="BB206" i="7"/>
  <c r="BG206" i="7" s="1"/>
  <c r="AN206" i="7" s="1"/>
  <c r="AA207" i="7"/>
  <c r="AQ207" i="7"/>
  <c r="AU207" i="7"/>
  <c r="AB209" i="7"/>
  <c r="AN209" i="7"/>
  <c r="BP209" i="7"/>
  <c r="BU209" i="7" s="1"/>
  <c r="AP209" i="7" s="1"/>
  <c r="AA210" i="7"/>
  <c r="AQ210" i="7"/>
  <c r="AU210" i="7"/>
  <c r="AY210" i="7"/>
  <c r="BW210" i="7"/>
  <c r="AB214" i="7"/>
  <c r="BP214" i="7"/>
  <c r="Y215" i="7"/>
  <c r="AC215" i="7"/>
  <c r="AW215" i="7"/>
  <c r="AZ215" i="7" s="1"/>
  <c r="AM215" i="7" s="1"/>
  <c r="BI215" i="7"/>
  <c r="BQ216" i="7"/>
  <c r="Z216" i="7"/>
  <c r="AP216" i="7"/>
  <c r="BB216" i="7"/>
  <c r="BP216" i="7"/>
  <c r="BC218" i="7"/>
  <c r="BE218" i="7" s="1"/>
  <c r="AI218" i="7" s="1"/>
  <c r="BU219" i="7"/>
  <c r="AP219" i="7" s="1"/>
  <c r="BQ219" i="7"/>
  <c r="BS219" i="7" s="1"/>
  <c r="AK219" i="7" s="1"/>
  <c r="W219" i="7"/>
  <c r="AB219" i="7"/>
  <c r="BC219" i="7"/>
  <c r="BE219" i="7" s="1"/>
  <c r="AI219" i="7" s="1"/>
  <c r="BC223" i="7"/>
  <c r="BE223" i="7" s="1"/>
  <c r="AI223" i="7" s="1"/>
  <c r="BI224" i="7"/>
  <c r="BN224" i="7"/>
  <c r="AO224" i="7" s="1"/>
  <c r="AK225" i="7"/>
  <c r="AP225" i="7"/>
  <c r="BO225" i="7"/>
  <c r="AL227" i="7"/>
  <c r="AQ227" i="7"/>
  <c r="AV227" i="7"/>
  <c r="BW227" i="7"/>
  <c r="CB227" i="7"/>
  <c r="AP228" i="7"/>
  <c r="BQ228" i="7"/>
  <c r="BS228" i="7" s="1"/>
  <c r="AK228" i="7" s="1"/>
  <c r="AL232" i="7"/>
  <c r="AQ232" i="7"/>
  <c r="AV232" i="7"/>
  <c r="BW232" i="7"/>
  <c r="CB232" i="7"/>
  <c r="BC233" i="7"/>
  <c r="BE233" i="7" s="1"/>
  <c r="AI233" i="7" s="1"/>
  <c r="BI234" i="7"/>
  <c r="BN234" i="7"/>
  <c r="AO234" i="7" s="1"/>
  <c r="AP236" i="7"/>
  <c r="BQ236" i="7"/>
  <c r="BS236" i="7" s="1"/>
  <c r="AK236" i="7" s="1"/>
  <c r="BI237" i="7"/>
  <c r="BN237" i="7"/>
  <c r="AO237" i="7" s="1"/>
  <c r="BS241" i="7"/>
  <c r="BO241" i="7"/>
  <c r="W241" i="7"/>
  <c r="AB241" i="7"/>
  <c r="BB241" i="7"/>
  <c r="BR241" i="7"/>
  <c r="AZ242" i="7"/>
  <c r="AM242" i="7" s="1"/>
  <c r="AV242" i="7"/>
  <c r="T242" i="7"/>
  <c r="CC242" i="7" s="1"/>
  <c r="CB242" i="7"/>
  <c r="BX242" i="7"/>
  <c r="X242" i="7"/>
  <c r="Y242" i="7"/>
  <c r="AT242" i="7"/>
  <c r="AX242" i="7" s="1"/>
  <c r="AH242" i="7" s="1"/>
  <c r="AY242" i="7"/>
  <c r="BJ242" i="7"/>
  <c r="BL242" i="7" s="1"/>
  <c r="AJ242" i="7" s="1"/>
  <c r="BZ242" i="7"/>
  <c r="CE242" i="7"/>
  <c r="BE243" i="7"/>
  <c r="AI243" i="7" s="1"/>
  <c r="BA243" i="7"/>
  <c r="U243" i="7"/>
  <c r="Z243" i="7"/>
  <c r="AP243" i="7"/>
  <c r="BD243" i="7"/>
  <c r="BG243" i="7" s="1"/>
  <c r="AN243" i="7" s="1"/>
  <c r="BO243" i="7"/>
  <c r="BT243" i="7"/>
  <c r="BN245" i="7"/>
  <c r="BJ245" i="7"/>
  <c r="V245" i="7"/>
  <c r="AA245" i="7"/>
  <c r="AQ245" i="7"/>
  <c r="AV245" i="7"/>
  <c r="BL245" i="7"/>
  <c r="BW245" i="7"/>
  <c r="CB245" i="7"/>
  <c r="AL246" i="7"/>
  <c r="AQ246" i="7"/>
  <c r="AV246" i="7"/>
  <c r="BW246" i="7"/>
  <c r="CB246" i="7"/>
  <c r="CE250" i="7"/>
  <c r="AY250" i="7"/>
  <c r="AU250" i="7"/>
  <c r="AM250" i="7"/>
  <c r="CC250" i="7"/>
  <c r="AW250" i="7"/>
  <c r="Y250" i="7"/>
  <c r="AE248" i="7"/>
  <c r="CA250" i="7"/>
  <c r="BW250" i="7"/>
  <c r="AQ250" i="7"/>
  <c r="BY250" i="7"/>
  <c r="AC250" i="7"/>
  <c r="X250" i="7"/>
  <c r="AL250" i="7"/>
  <c r="AT250" i="7"/>
  <c r="BX250" i="7"/>
  <c r="BL251" i="7"/>
  <c r="BH251" i="7"/>
  <c r="AJ251" i="7"/>
  <c r="BN251" i="7"/>
  <c r="BJ251" i="7"/>
  <c r="V251" i="7"/>
  <c r="AC251" i="7"/>
  <c r="BI251" i="7"/>
  <c r="CC251" i="7"/>
  <c r="BU255" i="7"/>
  <c r="BQ255" i="7"/>
  <c r="AK255" i="7"/>
  <c r="BS255" i="7"/>
  <c r="BO255" i="7"/>
  <c r="W255" i="7"/>
  <c r="BF255" i="7"/>
  <c r="BG260" i="7"/>
  <c r="BC260" i="7"/>
  <c r="AI260" i="7"/>
  <c r="BE260" i="7"/>
  <c r="BA260" i="7"/>
  <c r="U260" i="7"/>
  <c r="AP260" i="7"/>
  <c r="BF260" i="7"/>
  <c r="BT260" i="7"/>
  <c r="AZ261" i="7"/>
  <c r="AV261" i="7"/>
  <c r="T261" i="7"/>
  <c r="AX261" i="7"/>
  <c r="AT261" i="7"/>
  <c r="AH261" i="7"/>
  <c r="CB261" i="7"/>
  <c r="BX261" i="7"/>
  <c r="X261" i="7"/>
  <c r="BZ261" i="7"/>
  <c r="BV261" i="7"/>
  <c r="AL261" i="7"/>
  <c r="AA261" i="7"/>
  <c r="AO261" i="7"/>
  <c r="AU261" i="7"/>
  <c r="BK261" i="7"/>
  <c r="BW261" i="7"/>
  <c r="CE261" i="7"/>
  <c r="AG261" i="7" s="1"/>
  <c r="BE263" i="7"/>
  <c r="BA263" i="7"/>
  <c r="U263" i="7"/>
  <c r="BG263" i="7"/>
  <c r="BC263" i="7"/>
  <c r="AI263" i="7"/>
  <c r="Z263" i="7"/>
  <c r="AN263" i="7"/>
  <c r="BB263" i="7"/>
  <c r="BR263" i="7"/>
  <c r="AZ264" i="7"/>
  <c r="AV264" i="7"/>
  <c r="T264" i="7"/>
  <c r="AX264" i="7"/>
  <c r="AT264" i="7"/>
  <c r="AH264" i="7"/>
  <c r="CB264" i="7"/>
  <c r="BX264" i="7"/>
  <c r="X264" i="7"/>
  <c r="BZ264" i="7"/>
  <c r="BV264" i="7"/>
  <c r="AL264" i="7"/>
  <c r="AA264" i="7"/>
  <c r="AO264" i="7"/>
  <c r="AW264" i="7"/>
  <c r="BM264" i="7"/>
  <c r="BY264" i="7"/>
  <c r="BU268" i="7"/>
  <c r="BQ268" i="7"/>
  <c r="AK268" i="7"/>
  <c r="BS268" i="7"/>
  <c r="BO268" i="7"/>
  <c r="W268" i="7"/>
  <c r="BF268" i="7"/>
  <c r="BG270" i="7"/>
  <c r="BC270" i="7"/>
  <c r="AI270" i="7"/>
  <c r="BE270" i="7"/>
  <c r="BA270" i="7"/>
  <c r="U270" i="7"/>
  <c r="AP270" i="7"/>
  <c r="BD270" i="7"/>
  <c r="BR270" i="7"/>
  <c r="AZ272" i="7"/>
  <c r="AV272" i="7"/>
  <c r="T272" i="7"/>
  <c r="AX272" i="7"/>
  <c r="AT272" i="7"/>
  <c r="AH272" i="7"/>
  <c r="CB272" i="7"/>
  <c r="BX272" i="7"/>
  <c r="X272" i="7"/>
  <c r="BZ272" i="7"/>
  <c r="BV272" i="7"/>
  <c r="AL272" i="7"/>
  <c r="AW272" i="7"/>
  <c r="BY272" i="7"/>
  <c r="BG273" i="7"/>
  <c r="BC273" i="7"/>
  <c r="AI273" i="7"/>
  <c r="BE273" i="7"/>
  <c r="BA273" i="7"/>
  <c r="U273" i="7"/>
  <c r="BF273" i="7"/>
  <c r="BS278" i="7"/>
  <c r="BO278" i="7"/>
  <c r="W278" i="7"/>
  <c r="BU278" i="7"/>
  <c r="BQ278" i="7"/>
  <c r="AK278" i="7"/>
  <c r="BP278" i="7"/>
  <c r="BL279" i="7"/>
  <c r="BH279" i="7"/>
  <c r="AJ279" i="7"/>
  <c r="BN279" i="7"/>
  <c r="BJ279" i="7"/>
  <c r="V279" i="7"/>
  <c r="CA279" i="7"/>
  <c r="BU281" i="7"/>
  <c r="BQ281" i="7"/>
  <c r="AK281" i="7"/>
  <c r="BT281" i="7"/>
  <c r="BP281" i="7"/>
  <c r="BS281" i="7"/>
  <c r="BO281" i="7"/>
  <c r="W281" i="7"/>
  <c r="BL282" i="7"/>
  <c r="BH282" i="7"/>
  <c r="AJ282" i="7"/>
  <c r="BK282" i="7"/>
  <c r="AA282" i="7"/>
  <c r="BN282" i="7"/>
  <c r="BJ282" i="7"/>
  <c r="V282" i="7"/>
  <c r="BU286" i="7"/>
  <c r="BQ286" i="7"/>
  <c r="AK286" i="7"/>
  <c r="BT286" i="7"/>
  <c r="BP286" i="7"/>
  <c r="AB286" i="7"/>
  <c r="BS286" i="7"/>
  <c r="BO286" i="7"/>
  <c r="W286" i="7"/>
  <c r="AP286" i="7"/>
  <c r="BR286" i="7"/>
  <c r="AU287" i="7"/>
  <c r="AP218" i="7"/>
  <c r="BI219" i="7"/>
  <c r="AM224" i="7"/>
  <c r="AQ224" i="7"/>
  <c r="AU224" i="7"/>
  <c r="AY224" i="7"/>
  <c r="BW224" i="7"/>
  <c r="BI227" i="7"/>
  <c r="BI232" i="7"/>
  <c r="AP233" i="7"/>
  <c r="AM234" i="7"/>
  <c r="AQ234" i="7"/>
  <c r="AU234" i="7"/>
  <c r="AY234" i="7"/>
  <c r="BW234" i="7"/>
  <c r="AQ237" i="7"/>
  <c r="AU237" i="7"/>
  <c r="AY237" i="7"/>
  <c r="BW237" i="7"/>
  <c r="AQ241" i="7"/>
  <c r="AU241" i="7"/>
  <c r="AY241" i="7"/>
  <c r="BW241" i="7"/>
  <c r="AN242" i="7"/>
  <c r="BI243" i="7"/>
  <c r="AP245" i="7"/>
  <c r="AO246" i="7"/>
  <c r="BI246" i="7"/>
  <c r="AO250" i="7"/>
  <c r="BI250" i="7"/>
  <c r="Z251" i="7"/>
  <c r="AP251" i="7"/>
  <c r="BB251" i="7"/>
  <c r="BF251" i="7"/>
  <c r="AA252" i="7"/>
  <c r="AM252" i="7"/>
  <c r="AQ252" i="7"/>
  <c r="AU252" i="7"/>
  <c r="AY252" i="7"/>
  <c r="BK252" i="7"/>
  <c r="BW252" i="7"/>
  <c r="AB254" i="7"/>
  <c r="AN254" i="7"/>
  <c r="BP254" i="7"/>
  <c r="BT254" i="7"/>
  <c r="AA255" i="7"/>
  <c r="AM255" i="7"/>
  <c r="AQ255" i="7"/>
  <c r="AU255" i="7"/>
  <c r="AY255" i="7"/>
  <c r="BK255" i="7"/>
  <c r="BW255" i="7"/>
  <c r="AB259" i="7"/>
  <c r="AN259" i="7"/>
  <c r="BP259" i="7"/>
  <c r="BT259" i="7"/>
  <c r="Y260" i="7"/>
  <c r="AC260" i="7"/>
  <c r="AO260" i="7"/>
  <c r="AW260" i="7"/>
  <c r="BI260" i="7"/>
  <c r="BY260" i="7"/>
  <c r="CC260" i="7"/>
  <c r="AG260" i="7" s="1"/>
  <c r="Z261" i="7"/>
  <c r="AP261" i="7"/>
  <c r="BB261" i="7"/>
  <c r="BF261" i="7"/>
  <c r="AA263" i="7"/>
  <c r="AM263" i="7"/>
  <c r="AQ263" i="7"/>
  <c r="AU263" i="7"/>
  <c r="AY263" i="7"/>
  <c r="BK263" i="7"/>
  <c r="BW263" i="7"/>
  <c r="Z264" i="7"/>
  <c r="AP264" i="7"/>
  <c r="BB264" i="7"/>
  <c r="BF264" i="7"/>
  <c r="AA268" i="7"/>
  <c r="AM268" i="7"/>
  <c r="AQ268" i="7"/>
  <c r="AU268" i="7"/>
  <c r="AY268" i="7"/>
  <c r="BK268" i="7"/>
  <c r="BW268" i="7"/>
  <c r="AB269" i="7"/>
  <c r="AN269" i="7"/>
  <c r="BP269" i="7"/>
  <c r="BT269" i="7"/>
  <c r="Y270" i="7"/>
  <c r="AC270" i="7"/>
  <c r="AO270" i="7"/>
  <c r="AW270" i="7"/>
  <c r="BI270" i="7"/>
  <c r="BY270" i="7"/>
  <c r="CC270" i="7"/>
  <c r="Z272" i="7"/>
  <c r="AP272" i="7"/>
  <c r="BB272" i="7"/>
  <c r="BF272" i="7"/>
  <c r="Y273" i="7"/>
  <c r="AC273" i="7"/>
  <c r="AO273" i="7"/>
  <c r="AW273" i="7"/>
  <c r="BI273" i="7"/>
  <c r="BY273" i="7"/>
  <c r="CC273" i="7"/>
  <c r="AG273" i="7" s="1"/>
  <c r="AB277" i="7"/>
  <c r="AN277" i="7"/>
  <c r="BP277" i="7"/>
  <c r="BT277" i="7"/>
  <c r="Y278" i="7"/>
  <c r="AC278" i="7"/>
  <c r="AO278" i="7"/>
  <c r="AW278" i="7"/>
  <c r="BI278" i="7"/>
  <c r="BY278" i="7"/>
  <c r="CC278" i="7"/>
  <c r="Z279" i="7"/>
  <c r="AP279" i="7"/>
  <c r="BB279" i="7"/>
  <c r="BF279" i="7"/>
  <c r="AA281" i="7"/>
  <c r="AM281" i="7"/>
  <c r="AQ281" i="7"/>
  <c r="AU281" i="7"/>
  <c r="AY281" i="7"/>
  <c r="BK281" i="7"/>
  <c r="BW281" i="7"/>
  <c r="Z282" i="7"/>
  <c r="AH282" i="7"/>
  <c r="AL282" i="7"/>
  <c r="AP282" i="7"/>
  <c r="AT282" i="7"/>
  <c r="AX282" i="7"/>
  <c r="BB282" i="7"/>
  <c r="BF282" i="7"/>
  <c r="BV282" i="7"/>
  <c r="BZ282" i="7"/>
  <c r="AA286" i="7"/>
  <c r="AI286" i="7"/>
  <c r="AM286" i="7"/>
  <c r="AQ286" i="7"/>
  <c r="AU286" i="7"/>
  <c r="AY286" i="7"/>
  <c r="BC286" i="7"/>
  <c r="BG286" i="7"/>
  <c r="BK286" i="7"/>
  <c r="BW286" i="7"/>
  <c r="AB287" i="7"/>
  <c r="AJ287" i="7"/>
  <c r="AN287" i="7"/>
  <c r="BH287" i="7"/>
  <c r="BL287" i="7"/>
  <c r="BP287" i="7"/>
  <c r="BT287" i="7"/>
  <c r="U288" i="7"/>
  <c r="Y288" i="7"/>
  <c r="AC288" i="7"/>
  <c r="AK288" i="7"/>
  <c r="AO288" i="7"/>
  <c r="AW288" i="7"/>
  <c r="BA288" i="7"/>
  <c r="BE288" i="7"/>
  <c r="BI288" i="7"/>
  <c r="BQ288" i="7"/>
  <c r="BU288" i="7"/>
  <c r="BY288" i="7"/>
  <c r="CC288" i="7"/>
  <c r="AG288" i="7" s="1"/>
  <c r="V290" i="7"/>
  <c r="Z290" i="7"/>
  <c r="AD290" i="7"/>
  <c r="AH290" i="7"/>
  <c r="AL290" i="7"/>
  <c r="AP290" i="7"/>
  <c r="AT290" i="7"/>
  <c r="AX290" i="7"/>
  <c r="BB290" i="7"/>
  <c r="BF290" i="7"/>
  <c r="BJ290" i="7"/>
  <c r="BN290" i="7"/>
  <c r="BV290" i="7"/>
  <c r="BZ290" i="7"/>
  <c r="CD290" i="7"/>
  <c r="U291" i="7"/>
  <c r="Y291" i="7"/>
  <c r="AC291" i="7"/>
  <c r="AK291" i="7"/>
  <c r="AO291" i="7"/>
  <c r="AW291" i="7"/>
  <c r="BA291" i="7"/>
  <c r="BE291" i="7"/>
  <c r="BI291" i="7"/>
  <c r="BQ291" i="7"/>
  <c r="BU291" i="7"/>
  <c r="BY291" i="7"/>
  <c r="CC291" i="7"/>
  <c r="Y292" i="7"/>
  <c r="AA292" i="7" s="1"/>
  <c r="CC292" i="7"/>
  <c r="CD292" i="7" s="1"/>
  <c r="V294" i="7"/>
  <c r="Z294" i="7"/>
  <c r="AH294" i="7"/>
  <c r="AL294" i="7"/>
  <c r="AP294" i="7"/>
  <c r="AT294" i="7"/>
  <c r="AX294" i="7"/>
  <c r="BB294" i="7"/>
  <c r="BF294" i="7"/>
  <c r="BJ294" i="7"/>
  <c r="BN294" i="7"/>
  <c r="BV294" i="7"/>
  <c r="BZ294" i="7"/>
  <c r="W295" i="7"/>
  <c r="AA295" i="7"/>
  <c r="AI295" i="7"/>
  <c r="AM295" i="7"/>
  <c r="AQ295" i="7"/>
  <c r="AU295" i="7"/>
  <c r="AY295" i="7"/>
  <c r="BC295" i="7"/>
  <c r="BG295" i="7"/>
  <c r="BK295" i="7"/>
  <c r="BO295" i="7"/>
  <c r="BS295" i="7"/>
  <c r="BW295" i="7"/>
  <c r="T296" i="7"/>
  <c r="X296" i="7"/>
  <c r="AB296" i="7"/>
  <c r="AJ296" i="7"/>
  <c r="AN296" i="7"/>
  <c r="AV296" i="7"/>
  <c r="AZ296" i="7"/>
  <c r="BH296" i="7"/>
  <c r="BL296" i="7"/>
  <c r="BP296" i="7"/>
  <c r="BT296" i="7"/>
  <c r="BX296" i="7"/>
  <c r="CB296" i="7"/>
  <c r="U298" i="7"/>
  <c r="Y298" i="7"/>
  <c r="AC298" i="7"/>
  <c r="AK298" i="7"/>
  <c r="AO298" i="7"/>
  <c r="AW298" i="7"/>
  <c r="BA298" i="7"/>
  <c r="BE298" i="7"/>
  <c r="BI298" i="7"/>
  <c r="BQ298" i="7"/>
  <c r="BU298" i="7"/>
  <c r="BY298" i="7"/>
  <c r="CC298" i="7"/>
  <c r="T299" i="7"/>
  <c r="X299" i="7"/>
  <c r="AB299" i="7"/>
  <c r="AJ299" i="7"/>
  <c r="AN299" i="7"/>
  <c r="AV299" i="7"/>
  <c r="AZ299" i="7"/>
  <c r="BH299" i="7"/>
  <c r="BL299" i="7"/>
  <c r="BP299" i="7"/>
  <c r="BT299" i="7"/>
  <c r="BX299" i="7"/>
  <c r="CB299" i="7"/>
  <c r="AE300" i="7"/>
  <c r="U302" i="7"/>
  <c r="Y302" i="7"/>
  <c r="AC302" i="7"/>
  <c r="AK302" i="7"/>
  <c r="AO302" i="7"/>
  <c r="AW302" i="7"/>
  <c r="BA302" i="7"/>
  <c r="BE302" i="7"/>
  <c r="BI302" i="7"/>
  <c r="BQ302" i="7"/>
  <c r="BU302" i="7"/>
  <c r="BY302" i="7"/>
  <c r="CC302" i="7"/>
  <c r="V303" i="7"/>
  <c r="Z303" i="7"/>
  <c r="AD303" i="7"/>
  <c r="AH303" i="7"/>
  <c r="AL303" i="7"/>
  <c r="AP303" i="7"/>
  <c r="AT303" i="7"/>
  <c r="AX303" i="7"/>
  <c r="BB303" i="7"/>
  <c r="BF303" i="7"/>
  <c r="BJ303" i="7"/>
  <c r="BN303" i="7"/>
  <c r="BV303" i="7"/>
  <c r="BZ303" i="7"/>
  <c r="CD303" i="7"/>
  <c r="W304" i="7"/>
  <c r="AA304" i="7"/>
  <c r="AI304" i="7"/>
  <c r="AM304" i="7"/>
  <c r="AQ304" i="7"/>
  <c r="AU304" i="7"/>
  <c r="AY304" i="7"/>
  <c r="BC304" i="7"/>
  <c r="BG304" i="7"/>
  <c r="BK304" i="7"/>
  <c r="BO304" i="7"/>
  <c r="BS304" i="7"/>
  <c r="BW304" i="7"/>
  <c r="T306" i="7"/>
  <c r="X306" i="7"/>
  <c r="AB306" i="7"/>
  <c r="AJ306" i="7"/>
  <c r="AN306" i="7"/>
  <c r="AV306" i="7"/>
  <c r="AZ306" i="7"/>
  <c r="BH306" i="7"/>
  <c r="BL306" i="7"/>
  <c r="BP306" i="7"/>
  <c r="BT306" i="7"/>
  <c r="BX306" i="7"/>
  <c r="CB306" i="7"/>
  <c r="W307" i="7"/>
  <c r="AA307" i="7"/>
  <c r="AI307" i="7"/>
  <c r="AM307" i="7"/>
  <c r="AQ307" i="7"/>
  <c r="AU307" i="7"/>
  <c r="AY307" i="7"/>
  <c r="BC307" i="7"/>
  <c r="BG307" i="7"/>
  <c r="BK307" i="7"/>
  <c r="BO307" i="7"/>
  <c r="BS307" i="7"/>
  <c r="BW307" i="7"/>
  <c r="CC308" i="7"/>
  <c r="CD308" i="7" s="1"/>
  <c r="V310" i="7"/>
  <c r="Z310" i="7"/>
  <c r="AD310" i="7"/>
  <c r="AH310" i="7"/>
  <c r="AL310" i="7"/>
  <c r="AP310" i="7"/>
  <c r="AT310" i="7"/>
  <c r="AX310" i="7"/>
  <c r="BB310" i="7"/>
  <c r="BF310" i="7"/>
  <c r="BJ310" i="7"/>
  <c r="BN310" i="7"/>
  <c r="BV310" i="7"/>
  <c r="BZ310" i="7"/>
  <c r="CD310" i="7"/>
  <c r="W311" i="7"/>
  <c r="AA311" i="7"/>
  <c r="AI311" i="7"/>
  <c r="AM311" i="7"/>
  <c r="AQ311" i="7"/>
  <c r="AU311" i="7"/>
  <c r="AY311" i="7"/>
  <c r="BC311" i="7"/>
  <c r="BG311" i="7"/>
  <c r="BK311" i="7"/>
  <c r="BO311" i="7"/>
  <c r="BS311" i="7"/>
  <c r="BW311" i="7"/>
  <c r="T312" i="7"/>
  <c r="X312" i="7"/>
  <c r="AB312" i="7"/>
  <c r="AJ312" i="7"/>
  <c r="AN312" i="7"/>
  <c r="AV312" i="7"/>
  <c r="AZ312" i="7"/>
  <c r="BH312" i="7"/>
  <c r="BL312" i="7"/>
  <c r="BP312" i="7"/>
  <c r="BT312" i="7"/>
  <c r="BX312" i="7"/>
  <c r="CB312" i="7"/>
  <c r="U314" i="7"/>
  <c r="Y314" i="7"/>
  <c r="AC314" i="7"/>
  <c r="AK314" i="7"/>
  <c r="AO314" i="7"/>
  <c r="AW314" i="7"/>
  <c r="BA314" i="7"/>
  <c r="BE314" i="7"/>
  <c r="BI314" i="7"/>
  <c r="BQ314" i="7"/>
  <c r="BU314" i="7"/>
  <c r="BY314" i="7"/>
  <c r="CC314" i="7"/>
  <c r="T315" i="7"/>
  <c r="X315" i="7"/>
  <c r="AB315" i="7"/>
  <c r="AJ315" i="7"/>
  <c r="AN315" i="7"/>
  <c r="AV315" i="7"/>
  <c r="AZ315" i="7"/>
  <c r="BH315" i="7"/>
  <c r="BL315" i="7"/>
  <c r="BP315" i="7"/>
  <c r="BT315" i="7"/>
  <c r="BX315" i="7"/>
  <c r="CB315" i="7"/>
  <c r="AE316" i="7"/>
  <c r="U318" i="7"/>
  <c r="Y318" i="7"/>
  <c r="AC318" i="7"/>
  <c r="AK318" i="7"/>
  <c r="AO318" i="7"/>
  <c r="AW318" i="7"/>
  <c r="BA318" i="7"/>
  <c r="BE318" i="7"/>
  <c r="BI318" i="7"/>
  <c r="BQ318" i="7"/>
  <c r="BU318" i="7"/>
  <c r="BY318" i="7"/>
  <c r="CC318" i="7"/>
  <c r="V319" i="7"/>
  <c r="Z319" i="7"/>
  <c r="AH319" i="7"/>
  <c r="AL319" i="7"/>
  <c r="AP319" i="7"/>
  <c r="AT319" i="7"/>
  <c r="AX319" i="7"/>
  <c r="BB319" i="7"/>
  <c r="BF319" i="7"/>
  <c r="BJ319" i="7"/>
  <c r="BN319" i="7"/>
  <c r="BV319" i="7"/>
  <c r="BZ319" i="7"/>
  <c r="W320" i="7"/>
  <c r="AA320" i="7"/>
  <c r="AI320" i="7"/>
  <c r="AM320" i="7"/>
  <c r="AQ320" i="7"/>
  <c r="AU320" i="7"/>
  <c r="AY320" i="7"/>
  <c r="BC320" i="7"/>
  <c r="BG320" i="7"/>
  <c r="BK320" i="7"/>
  <c r="BO320" i="7"/>
  <c r="BS320" i="7"/>
  <c r="BW320" i="7"/>
  <c r="T322" i="7"/>
  <c r="X322" i="7"/>
  <c r="AB322" i="7"/>
  <c r="AJ322" i="7"/>
  <c r="AN322" i="7"/>
  <c r="AV322" i="7"/>
  <c r="AZ322" i="7"/>
  <c r="BH322" i="7"/>
  <c r="BL322" i="7"/>
  <c r="BP322" i="7"/>
  <c r="BT322" i="7"/>
  <c r="BX322" i="7"/>
  <c r="CB322" i="7"/>
  <c r="W323" i="7"/>
  <c r="AA323" i="7"/>
  <c r="AI323" i="7"/>
  <c r="AM323" i="7"/>
  <c r="AQ323" i="7"/>
  <c r="AU323" i="7"/>
  <c r="AY323" i="7"/>
  <c r="BC323" i="7"/>
  <c r="BG323" i="7"/>
  <c r="BK323" i="7"/>
  <c r="BO323" i="7"/>
  <c r="BS323" i="7"/>
  <c r="BW323" i="7"/>
  <c r="CC324" i="7"/>
  <c r="CD324" i="7" s="1"/>
  <c r="V326" i="7"/>
  <c r="Z326" i="7"/>
  <c r="AH326" i="7"/>
  <c r="AL326" i="7"/>
  <c r="AP326" i="7"/>
  <c r="AT326" i="7"/>
  <c r="AX326" i="7"/>
  <c r="BB326" i="7"/>
  <c r="BF326" i="7"/>
  <c r="BJ326" i="7"/>
  <c r="BN326" i="7"/>
  <c r="BV326" i="7"/>
  <c r="BZ326" i="7"/>
  <c r="W327" i="7"/>
  <c r="AA327" i="7"/>
  <c r="AI327" i="7"/>
  <c r="AM327" i="7"/>
  <c r="AQ327" i="7"/>
  <c r="AU327" i="7"/>
  <c r="AY327" i="7"/>
  <c r="BC327" i="7"/>
  <c r="BG327" i="7"/>
  <c r="BK327" i="7"/>
  <c r="BO327" i="7"/>
  <c r="BS327" i="7"/>
  <c r="BW327" i="7"/>
  <c r="T328" i="7"/>
  <c r="X328" i="7"/>
  <c r="AB328" i="7"/>
  <c r="AJ328" i="7"/>
  <c r="AN328" i="7"/>
  <c r="AV328" i="7"/>
  <c r="AZ328" i="7"/>
  <c r="BH328" i="7"/>
  <c r="BL328" i="7"/>
  <c r="BP328" i="7"/>
  <c r="BT328" i="7"/>
  <c r="BX328" i="7"/>
  <c r="CB328" i="7"/>
  <c r="BN330" i="7"/>
  <c r="BJ330" i="7"/>
  <c r="U330" i="7"/>
  <c r="Y330" i="7"/>
  <c r="AC330" i="7"/>
  <c r="AK330" i="7"/>
  <c r="AO330" i="7"/>
  <c r="AU330" i="7"/>
  <c r="BE330" i="7"/>
  <c r="BK330" i="7"/>
  <c r="BP330" i="7"/>
  <c r="BE331" i="7"/>
  <c r="BA331" i="7"/>
  <c r="U331" i="7"/>
  <c r="T331" i="7"/>
  <c r="Z331" i="7"/>
  <c r="AP331" i="7"/>
  <c r="AU331" i="7"/>
  <c r="AZ331" i="7"/>
  <c r="BF331" i="7"/>
  <c r="BV331" i="7"/>
  <c r="CA331" i="7"/>
  <c r="AX334" i="7"/>
  <c r="AT334" i="7"/>
  <c r="AH334" i="7"/>
  <c r="CC332" i="7"/>
  <c r="CD332" i="7" s="1"/>
  <c r="BZ334" i="7"/>
  <c r="BV334" i="7"/>
  <c r="AL334" i="7"/>
  <c r="X334" i="7"/>
  <c r="AC334" i="7"/>
  <c r="AI334" i="7"/>
  <c r="AN334" i="7"/>
  <c r="AY334" i="7"/>
  <c r="BY334" i="7"/>
  <c r="CE334" i="7"/>
  <c r="BG335" i="7"/>
  <c r="BC335" i="7"/>
  <c r="AI335" i="7"/>
  <c r="AD335" i="7"/>
  <c r="AJ335" i="7"/>
  <c r="AO335" i="7"/>
  <c r="BE335" i="7"/>
  <c r="BP335" i="7"/>
  <c r="BL336" i="7"/>
  <c r="BH336" i="7"/>
  <c r="AJ336" i="7"/>
  <c r="V336" i="7"/>
  <c r="AA336" i="7"/>
  <c r="AL336" i="7"/>
  <c r="AQ336" i="7"/>
  <c r="BK336" i="7"/>
  <c r="BV336" i="7"/>
  <c r="BU338" i="7"/>
  <c r="BQ338" i="7"/>
  <c r="AK338" i="7"/>
  <c r="W338" i="7"/>
  <c r="AB338" i="7"/>
  <c r="AH338" i="7"/>
  <c r="AM338" i="7"/>
  <c r="BS338" i="7"/>
  <c r="BL339" i="7"/>
  <c r="BH339" i="7"/>
  <c r="AJ339" i="7"/>
  <c r="V339" i="7"/>
  <c r="AA339" i="7"/>
  <c r="AL339" i="7"/>
  <c r="AQ339" i="7"/>
  <c r="AW339" i="7"/>
  <c r="BM339" i="7"/>
  <c r="AA5" i="8"/>
  <c r="BC7" i="8"/>
  <c r="BE7" i="8" s="1"/>
  <c r="AI7" i="8" s="1"/>
  <c r="BP7" i="8"/>
  <c r="BH8" i="8"/>
  <c r="BL8" i="8" s="1"/>
  <c r="AJ8" i="8" s="1"/>
  <c r="V8" i="8"/>
  <c r="AA8" i="8"/>
  <c r="AW8" i="8"/>
  <c r="AZ8" i="8" s="1"/>
  <c r="AM8" i="8" s="1"/>
  <c r="BM8" i="8"/>
  <c r="BU9" i="8"/>
  <c r="BQ9" i="8"/>
  <c r="AK9" i="8"/>
  <c r="W9" i="8"/>
  <c r="AB9" i="8"/>
  <c r="BB9" i="8"/>
  <c r="BR9" i="8"/>
  <c r="BW9" i="8"/>
  <c r="AX11" i="8"/>
  <c r="AT11" i="8"/>
  <c r="AH11" i="8"/>
  <c r="AZ11" i="8"/>
  <c r="AV11" i="8"/>
  <c r="T11" i="8"/>
  <c r="BZ11" i="8"/>
  <c r="BV11" i="8"/>
  <c r="AL11" i="8"/>
  <c r="CB11" i="8"/>
  <c r="BX11" i="8"/>
  <c r="X11" i="8"/>
  <c r="AA11" i="8"/>
  <c r="AO11" i="8"/>
  <c r="AW11" i="8"/>
  <c r="BY11" i="8"/>
  <c r="BE12" i="8"/>
  <c r="BA12" i="8"/>
  <c r="U12" i="8"/>
  <c r="BG12" i="8"/>
  <c r="BC12" i="8"/>
  <c r="AI12" i="8"/>
  <c r="AP12" i="8"/>
  <c r="BF12" i="8"/>
  <c r="BJ16" i="8"/>
  <c r="BL16" i="8" s="1"/>
  <c r="AJ16" i="8" s="1"/>
  <c r="V16" i="8"/>
  <c r="BH16" i="8"/>
  <c r="BI16" i="8"/>
  <c r="BN16" i="8" s="1"/>
  <c r="AO16" i="8" s="1"/>
  <c r="BP17" i="8"/>
  <c r="AZ18" i="8"/>
  <c r="AM18" i="8" s="1"/>
  <c r="AV18" i="8"/>
  <c r="T18" i="8"/>
  <c r="AT18" i="8"/>
  <c r="AX18" i="8" s="1"/>
  <c r="AH18" i="8" s="1"/>
  <c r="CB18" i="8"/>
  <c r="BX18" i="8"/>
  <c r="X18" i="8"/>
  <c r="BZ18" i="8"/>
  <c r="BV18" i="8"/>
  <c r="AL18" i="8"/>
  <c r="AU18" i="8"/>
  <c r="BW18" i="8"/>
  <c r="Y21" i="8"/>
  <c r="AM21" i="8"/>
  <c r="AU21" i="8"/>
  <c r="AV25" i="8"/>
  <c r="T25" i="8"/>
  <c r="AT25" i="8"/>
  <c r="AX25" i="8" s="1"/>
  <c r="AH25" i="8" s="1"/>
  <c r="CB25" i="8"/>
  <c r="BX25" i="8"/>
  <c r="X25" i="8"/>
  <c r="BZ25" i="8"/>
  <c r="BV25" i="8"/>
  <c r="AL25" i="8"/>
  <c r="AW25" i="8"/>
  <c r="AZ25" i="8" s="1"/>
  <c r="AM25" i="8" s="1"/>
  <c r="BY25" i="8"/>
  <c r="AQ27" i="8"/>
  <c r="AW27" i="8"/>
  <c r="AZ27" i="8" s="1"/>
  <c r="AM27" i="8" s="1"/>
  <c r="AM282" i="7"/>
  <c r="AQ282" i="7"/>
  <c r="AU282" i="7"/>
  <c r="AY282" i="7"/>
  <c r="BW282" i="7"/>
  <c r="CA282" i="7"/>
  <c r="CE282" i="7"/>
  <c r="AG282" i="7" s="1"/>
  <c r="AN286" i="7"/>
  <c r="BD286" i="7"/>
  <c r="AO287" i="7"/>
  <c r="BI287" i="7"/>
  <c r="BM287" i="7"/>
  <c r="Z288" i="7"/>
  <c r="AP288" i="7"/>
  <c r="BB288" i="7"/>
  <c r="BF288" i="7"/>
  <c r="BR288" i="7"/>
  <c r="AA290" i="7"/>
  <c r="AE290" i="7"/>
  <c r="AM290" i="7"/>
  <c r="AQ290" i="7"/>
  <c r="AU290" i="7"/>
  <c r="AY290" i="7"/>
  <c r="BK290" i="7"/>
  <c r="BW290" i="7"/>
  <c r="CA290" i="7"/>
  <c r="CE290" i="7"/>
  <c r="AG290" i="7" s="1"/>
  <c r="Z291" i="7"/>
  <c r="AP291" i="7"/>
  <c r="BB291" i="7"/>
  <c r="BF291" i="7"/>
  <c r="BR291" i="7"/>
  <c r="AA294" i="7"/>
  <c r="AE294" i="7"/>
  <c r="AM294" i="7"/>
  <c r="AQ294" i="7"/>
  <c r="AU294" i="7"/>
  <c r="AY294" i="7"/>
  <c r="BK294" i="7"/>
  <c r="BW294" i="7"/>
  <c r="CA294" i="7"/>
  <c r="CE294" i="7"/>
  <c r="AB295" i="7"/>
  <c r="AN295" i="7"/>
  <c r="BD295" i="7"/>
  <c r="BP295" i="7"/>
  <c r="BT295" i="7"/>
  <c r="Y296" i="7"/>
  <c r="AC296" i="7"/>
  <c r="AO296" i="7"/>
  <c r="AW296" i="7"/>
  <c r="BI296" i="7"/>
  <c r="BM296" i="7"/>
  <c r="BY296" i="7"/>
  <c r="CC296" i="7"/>
  <c r="AG296" i="7" s="1"/>
  <c r="Z298" i="7"/>
  <c r="AP298" i="7"/>
  <c r="BB298" i="7"/>
  <c r="BF298" i="7"/>
  <c r="BR298" i="7"/>
  <c r="Y299" i="7"/>
  <c r="AC299" i="7"/>
  <c r="AO299" i="7"/>
  <c r="AW299" i="7"/>
  <c r="BI299" i="7"/>
  <c r="BM299" i="7"/>
  <c r="BY299" i="7"/>
  <c r="CC299" i="7"/>
  <c r="Z302" i="7"/>
  <c r="AP302" i="7"/>
  <c r="BB302" i="7"/>
  <c r="BF302" i="7"/>
  <c r="BR302" i="7"/>
  <c r="AA303" i="7"/>
  <c r="AE303" i="7"/>
  <c r="AM303" i="7"/>
  <c r="AQ303" i="7"/>
  <c r="AU303" i="7"/>
  <c r="AY303" i="7"/>
  <c r="BK303" i="7"/>
  <c r="BW303" i="7"/>
  <c r="CA303" i="7"/>
  <c r="CE303" i="7"/>
  <c r="AG303" i="7" s="1"/>
  <c r="AB304" i="7"/>
  <c r="AN304" i="7"/>
  <c r="BD304" i="7"/>
  <c r="BP304" i="7"/>
  <c r="BT304" i="7"/>
  <c r="Y306" i="7"/>
  <c r="AC306" i="7"/>
  <c r="AO306" i="7"/>
  <c r="AW306" i="7"/>
  <c r="BI306" i="7"/>
  <c r="BM306" i="7"/>
  <c r="BY306" i="7"/>
  <c r="CC306" i="7"/>
  <c r="AB307" i="7"/>
  <c r="AN307" i="7"/>
  <c r="BD307" i="7"/>
  <c r="BP307" i="7"/>
  <c r="BT307" i="7"/>
  <c r="AA310" i="7"/>
  <c r="AE310" i="7"/>
  <c r="AM310" i="7"/>
  <c r="AQ310" i="7"/>
  <c r="AU310" i="7"/>
  <c r="AY310" i="7"/>
  <c r="BK310" i="7"/>
  <c r="BW310" i="7"/>
  <c r="CA310" i="7"/>
  <c r="CE310" i="7"/>
  <c r="AB311" i="7"/>
  <c r="AN311" i="7"/>
  <c r="BD311" i="7"/>
  <c r="BP311" i="7"/>
  <c r="BT311" i="7"/>
  <c r="Y312" i="7"/>
  <c r="AC312" i="7"/>
  <c r="AO312" i="7"/>
  <c r="AW312" i="7"/>
  <c r="BI312" i="7"/>
  <c r="BM312" i="7"/>
  <c r="BY312" i="7"/>
  <c r="CC312" i="7"/>
  <c r="Z314" i="7"/>
  <c r="AP314" i="7"/>
  <c r="BB314" i="7"/>
  <c r="BF314" i="7"/>
  <c r="BR314" i="7"/>
  <c r="Y315" i="7"/>
  <c r="AC315" i="7"/>
  <c r="AO315" i="7"/>
  <c r="AW315" i="7"/>
  <c r="BI315" i="7"/>
  <c r="BM315" i="7"/>
  <c r="BY315" i="7"/>
  <c r="CC315" i="7"/>
  <c r="Z318" i="7"/>
  <c r="AP318" i="7"/>
  <c r="BB318" i="7"/>
  <c r="BF318" i="7"/>
  <c r="BR318" i="7"/>
  <c r="AA319" i="7"/>
  <c r="AM319" i="7"/>
  <c r="AQ319" i="7"/>
  <c r="AU319" i="7"/>
  <c r="AY319" i="7"/>
  <c r="BK319" i="7"/>
  <c r="BW319" i="7"/>
  <c r="CA319" i="7"/>
  <c r="CE319" i="7"/>
  <c r="AG319" i="7" s="1"/>
  <c r="AB320" i="7"/>
  <c r="AN320" i="7"/>
  <c r="BD320" i="7"/>
  <c r="BP320" i="7"/>
  <c r="BT320" i="7"/>
  <c r="Y322" i="7"/>
  <c r="AC322" i="7"/>
  <c r="AO322" i="7"/>
  <c r="AW322" i="7"/>
  <c r="BI322" i="7"/>
  <c r="BM322" i="7"/>
  <c r="BY322" i="7"/>
  <c r="CC322" i="7"/>
  <c r="AG322" i="7" s="1"/>
  <c r="AB323" i="7"/>
  <c r="AN323" i="7"/>
  <c r="BD323" i="7"/>
  <c r="BP323" i="7"/>
  <c r="BT323" i="7"/>
  <c r="AA326" i="7"/>
  <c r="AM326" i="7"/>
  <c r="AQ326" i="7"/>
  <c r="AU326" i="7"/>
  <c r="AY326" i="7"/>
  <c r="BK326" i="7"/>
  <c r="BW326" i="7"/>
  <c r="CA326" i="7"/>
  <c r="CE326" i="7"/>
  <c r="AB327" i="7"/>
  <c r="AN327" i="7"/>
  <c r="BD327" i="7"/>
  <c r="BP327" i="7"/>
  <c r="BT327" i="7"/>
  <c r="Y328" i="7"/>
  <c r="AC328" i="7"/>
  <c r="AO328" i="7"/>
  <c r="AW328" i="7"/>
  <c r="BI328" i="7"/>
  <c r="BM328" i="7"/>
  <c r="BY328" i="7"/>
  <c r="CC328" i="7"/>
  <c r="BR330" i="7"/>
  <c r="AP330" i="7"/>
  <c r="Z330" i="7"/>
  <c r="BA330" i="7"/>
  <c r="BG330" i="7"/>
  <c r="BQ330" i="7"/>
  <c r="AL331" i="7"/>
  <c r="AQ331" i="7"/>
  <c r="AV331" i="7"/>
  <c r="BW331" i="7"/>
  <c r="CB331" i="7"/>
  <c r="BF334" i="7"/>
  <c r="BB334" i="7"/>
  <c r="Z334" i="7"/>
  <c r="BE334" i="7"/>
  <c r="BK335" i="7"/>
  <c r="AA335" i="7"/>
  <c r="AF335" i="7"/>
  <c r="BL335" i="7"/>
  <c r="BT336" i="7"/>
  <c r="BP336" i="7"/>
  <c r="AB336" i="7"/>
  <c r="W336" i="7"/>
  <c r="BR336" i="7"/>
  <c r="CC338" i="7"/>
  <c r="AW338" i="7"/>
  <c r="Y338" i="7"/>
  <c r="BY338" i="7"/>
  <c r="AC338" i="7"/>
  <c r="X338" i="7"/>
  <c r="AT338" i="7"/>
  <c r="AY338" i="7"/>
  <c r="BZ338" i="7"/>
  <c r="CE338" i="7"/>
  <c r="BT339" i="7"/>
  <c r="BP339" i="7"/>
  <c r="AB339" i="7"/>
  <c r="W339" i="7"/>
  <c r="BS339" i="7"/>
  <c r="BK7" i="8"/>
  <c r="AA7" i="8"/>
  <c r="BL7" i="8"/>
  <c r="AJ7" i="8" s="1"/>
  <c r="BT8" i="8"/>
  <c r="BP8" i="8"/>
  <c r="AB8" i="8"/>
  <c r="W8" i="8"/>
  <c r="AW9" i="8"/>
  <c r="Y9" i="8"/>
  <c r="BY9" i="8"/>
  <c r="AC9" i="8"/>
  <c r="X9" i="8"/>
  <c r="BX9" i="8"/>
  <c r="CD12" i="8"/>
  <c r="BC17" i="8"/>
  <c r="BE17" i="8" s="1"/>
  <c r="AI17" i="8" s="1"/>
  <c r="BA17" i="8"/>
  <c r="U17" i="8"/>
  <c r="Z17" i="8"/>
  <c r="BB17" i="8"/>
  <c r="BR17" i="8"/>
  <c r="BU20" i="8"/>
  <c r="BQ20" i="8"/>
  <c r="AK20" i="8"/>
  <c r="BS20" i="8"/>
  <c r="BO20" i="8"/>
  <c r="W20" i="8"/>
  <c r="BB20" i="8"/>
  <c r="BP20" i="8"/>
  <c r="AZ21" i="8"/>
  <c r="AV21" i="8"/>
  <c r="T21" i="8"/>
  <c r="AX21" i="8"/>
  <c r="AT21" i="8"/>
  <c r="AH21" i="8"/>
  <c r="CB21" i="8"/>
  <c r="BX21" i="8"/>
  <c r="X21" i="8"/>
  <c r="BZ21" i="8"/>
  <c r="BV21" i="8"/>
  <c r="AL21" i="8"/>
  <c r="AO21" i="8"/>
  <c r="AW21" i="8"/>
  <c r="BI21" i="8"/>
  <c r="BY21" i="8"/>
  <c r="BU26" i="8"/>
  <c r="BQ26" i="8"/>
  <c r="AK26" i="8"/>
  <c r="BS26" i="8"/>
  <c r="BO26" i="8"/>
  <c r="W26" i="8"/>
  <c r="BP26" i="8"/>
  <c r="BJ27" i="8"/>
  <c r="V27" i="8"/>
  <c r="BL27" i="8"/>
  <c r="AJ27" i="8" s="1"/>
  <c r="BH27" i="8"/>
  <c r="AN251" i="7"/>
  <c r="AO252" i="7"/>
  <c r="BI252" i="7"/>
  <c r="AP254" i="7"/>
  <c r="AO255" i="7"/>
  <c r="BI255" i="7"/>
  <c r="AP259" i="7"/>
  <c r="AM260" i="7"/>
  <c r="AQ260" i="7"/>
  <c r="AU260" i="7"/>
  <c r="AY260" i="7"/>
  <c r="BW260" i="7"/>
  <c r="AN261" i="7"/>
  <c r="AO263" i="7"/>
  <c r="BI263" i="7"/>
  <c r="AN264" i="7"/>
  <c r="AO268" i="7"/>
  <c r="BI268" i="7"/>
  <c r="AP269" i="7"/>
  <c r="AM270" i="7"/>
  <c r="AQ270" i="7"/>
  <c r="AU270" i="7"/>
  <c r="AY270" i="7"/>
  <c r="BW270" i="7"/>
  <c r="AN272" i="7"/>
  <c r="AM273" i="7"/>
  <c r="AQ273" i="7"/>
  <c r="AU273" i="7"/>
  <c r="AY273" i="7"/>
  <c r="BW273" i="7"/>
  <c r="AP277" i="7"/>
  <c r="AM278" i="7"/>
  <c r="AQ278" i="7"/>
  <c r="AU278" i="7"/>
  <c r="AY278" i="7"/>
  <c r="BW278" i="7"/>
  <c r="AN279" i="7"/>
  <c r="AO281" i="7"/>
  <c r="BI281" i="7"/>
  <c r="T282" i="7"/>
  <c r="X282" i="7"/>
  <c r="AN282" i="7"/>
  <c r="AV282" i="7"/>
  <c r="BX282" i="7"/>
  <c r="U286" i="7"/>
  <c r="AO286" i="7"/>
  <c r="BA286" i="7"/>
  <c r="BI286" i="7"/>
  <c r="V287" i="7"/>
  <c r="AP287" i="7"/>
  <c r="BJ287" i="7"/>
  <c r="W288" i="7"/>
  <c r="AI288" i="7"/>
  <c r="AM288" i="7"/>
  <c r="AQ288" i="7"/>
  <c r="AU288" i="7"/>
  <c r="AY288" i="7"/>
  <c r="BC288" i="7"/>
  <c r="BG288" i="7"/>
  <c r="BO288" i="7"/>
  <c r="BW288" i="7"/>
  <c r="T290" i="7"/>
  <c r="X290" i="7"/>
  <c r="AJ290" i="7"/>
  <c r="AN290" i="7"/>
  <c r="AV290" i="7"/>
  <c r="BH290" i="7"/>
  <c r="BL290" i="7"/>
  <c r="BX290" i="7"/>
  <c r="W291" i="7"/>
  <c r="AI291" i="7"/>
  <c r="AM291" i="7"/>
  <c r="AQ291" i="7"/>
  <c r="AU291" i="7"/>
  <c r="AY291" i="7"/>
  <c r="BC291" i="7"/>
  <c r="BG291" i="7"/>
  <c r="BO291" i="7"/>
  <c r="BW291" i="7"/>
  <c r="AB292" i="7"/>
  <c r="CE292" i="7"/>
  <c r="T294" i="7"/>
  <c r="X294" i="7"/>
  <c r="AJ294" i="7"/>
  <c r="AN294" i="7"/>
  <c r="AV294" i="7"/>
  <c r="BH294" i="7"/>
  <c r="BL294" i="7"/>
  <c r="BX294" i="7"/>
  <c r="U295" i="7"/>
  <c r="AK295" i="7"/>
  <c r="AO295" i="7"/>
  <c r="BA295" i="7"/>
  <c r="BI295" i="7"/>
  <c r="BQ295" i="7"/>
  <c r="BU295" i="7"/>
  <c r="V296" i="7"/>
  <c r="AH296" i="7"/>
  <c r="AL296" i="7"/>
  <c r="AP296" i="7"/>
  <c r="AT296" i="7"/>
  <c r="AX296" i="7"/>
  <c r="BJ296" i="7"/>
  <c r="BV296" i="7"/>
  <c r="BZ296" i="7"/>
  <c r="W298" i="7"/>
  <c r="AI298" i="7"/>
  <c r="AM298" i="7"/>
  <c r="AQ298" i="7"/>
  <c r="AU298" i="7"/>
  <c r="AY298" i="7"/>
  <c r="BC298" i="7"/>
  <c r="BG298" i="7"/>
  <c r="BO298" i="7"/>
  <c r="BW298" i="7"/>
  <c r="V299" i="7"/>
  <c r="AH299" i="7"/>
  <c r="AL299" i="7"/>
  <c r="AP299" i="7"/>
  <c r="AT299" i="7"/>
  <c r="AX299" i="7"/>
  <c r="BJ299" i="7"/>
  <c r="BV299" i="7"/>
  <c r="BZ299" i="7"/>
  <c r="V300" i="7"/>
  <c r="W300" i="7" s="1"/>
  <c r="W302" i="7"/>
  <c r="AI302" i="7"/>
  <c r="AM302" i="7"/>
  <c r="AQ302" i="7"/>
  <c r="AU302" i="7"/>
  <c r="AY302" i="7"/>
  <c r="BC302" i="7"/>
  <c r="BG302" i="7"/>
  <c r="BO302" i="7"/>
  <c r="BW302" i="7"/>
  <c r="T303" i="7"/>
  <c r="X303" i="7"/>
  <c r="AJ303" i="7"/>
  <c r="AN303" i="7"/>
  <c r="AV303" i="7"/>
  <c r="BH303" i="7"/>
  <c r="BL303" i="7"/>
  <c r="BX303" i="7"/>
  <c r="U304" i="7"/>
  <c r="AK304" i="7"/>
  <c r="AO304" i="7"/>
  <c r="BA304" i="7"/>
  <c r="BI304" i="7"/>
  <c r="BQ304" i="7"/>
  <c r="BU304" i="7"/>
  <c r="V306" i="7"/>
  <c r="AH306" i="7"/>
  <c r="AL306" i="7"/>
  <c r="AP306" i="7"/>
  <c r="AT306" i="7"/>
  <c r="AX306" i="7"/>
  <c r="BJ306" i="7"/>
  <c r="BV306" i="7"/>
  <c r="BZ306" i="7"/>
  <c r="U307" i="7"/>
  <c r="AK307" i="7"/>
  <c r="AO307" i="7"/>
  <c r="BA307" i="7"/>
  <c r="BI307" i="7"/>
  <c r="BQ307" i="7"/>
  <c r="BU307" i="7"/>
  <c r="AB308" i="7"/>
  <c r="CE308" i="7"/>
  <c r="T310" i="7"/>
  <c r="X310" i="7"/>
  <c r="AJ310" i="7"/>
  <c r="AN310" i="7"/>
  <c r="AV310" i="7"/>
  <c r="BH310" i="7"/>
  <c r="BL310" i="7"/>
  <c r="BX310" i="7"/>
  <c r="U311" i="7"/>
  <c r="AK311" i="7"/>
  <c r="AO311" i="7"/>
  <c r="BA311" i="7"/>
  <c r="BI311" i="7"/>
  <c r="BQ311" i="7"/>
  <c r="BU311" i="7"/>
  <c r="V312" i="7"/>
  <c r="AH312" i="7"/>
  <c r="AL312" i="7"/>
  <c r="AP312" i="7"/>
  <c r="AT312" i="7"/>
  <c r="AX312" i="7"/>
  <c r="BJ312" i="7"/>
  <c r="BV312" i="7"/>
  <c r="BZ312" i="7"/>
  <c r="W314" i="7"/>
  <c r="AI314" i="7"/>
  <c r="AM314" i="7"/>
  <c r="AQ314" i="7"/>
  <c r="AU314" i="7"/>
  <c r="AY314" i="7"/>
  <c r="BC314" i="7"/>
  <c r="BG314" i="7"/>
  <c r="BO314" i="7"/>
  <c r="BW314" i="7"/>
  <c r="V315" i="7"/>
  <c r="AH315" i="7"/>
  <c r="AL315" i="7"/>
  <c r="AP315" i="7"/>
  <c r="AT315" i="7"/>
  <c r="AX315" i="7"/>
  <c r="BJ315" i="7"/>
  <c r="BV315" i="7"/>
  <c r="BZ315" i="7"/>
  <c r="W318" i="7"/>
  <c r="AI318" i="7"/>
  <c r="AM318" i="7"/>
  <c r="AQ318" i="7"/>
  <c r="AU318" i="7"/>
  <c r="AY318" i="7"/>
  <c r="BC318" i="7"/>
  <c r="BG318" i="7"/>
  <c r="BO318" i="7"/>
  <c r="BW318" i="7"/>
  <c r="T319" i="7"/>
  <c r="X319" i="7"/>
  <c r="AJ319" i="7"/>
  <c r="AN319" i="7"/>
  <c r="AV319" i="7"/>
  <c r="BH319" i="7"/>
  <c r="BL319" i="7"/>
  <c r="BX319" i="7"/>
  <c r="U320" i="7"/>
  <c r="AK320" i="7"/>
  <c r="AO320" i="7"/>
  <c r="BA320" i="7"/>
  <c r="BI320" i="7"/>
  <c r="BQ320" i="7"/>
  <c r="BU320" i="7"/>
  <c r="V322" i="7"/>
  <c r="AH322" i="7"/>
  <c r="AL322" i="7"/>
  <c r="AP322" i="7"/>
  <c r="AT322" i="7"/>
  <c r="AX322" i="7"/>
  <c r="BJ322" i="7"/>
  <c r="BV322" i="7"/>
  <c r="BZ322" i="7"/>
  <c r="U323" i="7"/>
  <c r="AK323" i="7"/>
  <c r="AO323" i="7"/>
  <c r="BA323" i="7"/>
  <c r="BI323" i="7"/>
  <c r="BQ323" i="7"/>
  <c r="BU323" i="7"/>
  <c r="AB324" i="7"/>
  <c r="CE324" i="7"/>
  <c r="T326" i="7"/>
  <c r="X326" i="7"/>
  <c r="AJ326" i="7"/>
  <c r="AN326" i="7"/>
  <c r="AV326" i="7"/>
  <c r="AZ326" i="7"/>
  <c r="BH326" i="7"/>
  <c r="BL326" i="7"/>
  <c r="BX326" i="7"/>
  <c r="CB326" i="7"/>
  <c r="U327" i="7"/>
  <c r="AK327" i="7"/>
  <c r="AO327" i="7"/>
  <c r="BA327" i="7"/>
  <c r="BE327" i="7"/>
  <c r="BI327" i="7"/>
  <c r="BQ327" i="7"/>
  <c r="BU327" i="7"/>
  <c r="V328" i="7"/>
  <c r="AH328" i="7"/>
  <c r="AL328" i="7"/>
  <c r="AP328" i="7"/>
  <c r="AT328" i="7"/>
  <c r="AX328" i="7"/>
  <c r="BJ328" i="7"/>
  <c r="BN328" i="7"/>
  <c r="BV328" i="7"/>
  <c r="BZ328" i="7"/>
  <c r="AX330" i="7"/>
  <c r="AT330" i="7"/>
  <c r="BZ330" i="7"/>
  <c r="BV330" i="7"/>
  <c r="W330" i="7"/>
  <c r="AI330" i="7"/>
  <c r="AM330" i="7"/>
  <c r="AW330" i="7"/>
  <c r="BS330" i="7"/>
  <c r="BX330" i="7"/>
  <c r="CC330" i="7"/>
  <c r="BU331" i="7"/>
  <c r="BQ331" i="7"/>
  <c r="AK331" i="7"/>
  <c r="W331" i="7"/>
  <c r="AB331" i="7"/>
  <c r="AH331" i="7"/>
  <c r="AM331" i="7"/>
  <c r="BS331" i="7"/>
  <c r="BN334" i="7"/>
  <c r="BJ334" i="7"/>
  <c r="V334" i="7"/>
  <c r="U334" i="7"/>
  <c r="AA334" i="7"/>
  <c r="BA334" i="7"/>
  <c r="BG334" i="7"/>
  <c r="BL334" i="7"/>
  <c r="BS335" i="7"/>
  <c r="BO335" i="7"/>
  <c r="W335" i="7"/>
  <c r="V335" i="7"/>
  <c r="AB335" i="7"/>
  <c r="BH335" i="7"/>
  <c r="BM335" i="7"/>
  <c r="BR335" i="7"/>
  <c r="AZ336" i="7"/>
  <c r="AV336" i="7"/>
  <c r="T336" i="7"/>
  <c r="CB336" i="7"/>
  <c r="BX336" i="7"/>
  <c r="X336" i="7"/>
  <c r="Y336" i="7"/>
  <c r="AX336" i="7"/>
  <c r="BS336" i="7"/>
  <c r="BY336" i="7"/>
  <c r="BE338" i="7"/>
  <c r="BA338" i="7"/>
  <c r="U338" i="7"/>
  <c r="T338" i="7"/>
  <c r="Z338" i="7"/>
  <c r="AU338" i="7"/>
  <c r="AZ338" i="7"/>
  <c r="BF338" i="7"/>
  <c r="BV338" i="7"/>
  <c r="CA338" i="7"/>
  <c r="AZ339" i="7"/>
  <c r="AV339" i="7"/>
  <c r="T339" i="7"/>
  <c r="CB339" i="7"/>
  <c r="BX339" i="7"/>
  <c r="X339" i="7"/>
  <c r="Y339" i="7"/>
  <c r="AT339" i="7"/>
  <c r="AY339" i="7"/>
  <c r="BO339" i="7"/>
  <c r="BU339" i="7"/>
  <c r="BZ339" i="7"/>
  <c r="CE339" i="7"/>
  <c r="AG339" i="7" s="1"/>
  <c r="BS7" i="8"/>
  <c r="BO7" i="8"/>
  <c r="W7" i="8"/>
  <c r="V7" i="8"/>
  <c r="AB7" i="8"/>
  <c r="BH7" i="8"/>
  <c r="BM7" i="8"/>
  <c r="BR7" i="8"/>
  <c r="AV8" i="8"/>
  <c r="T8" i="8"/>
  <c r="CB8" i="8"/>
  <c r="AQ8" i="8" s="1"/>
  <c r="BX8" i="8"/>
  <c r="X8" i="8"/>
  <c r="Y8" i="8"/>
  <c r="AT8" i="8"/>
  <c r="AX8" i="8" s="1"/>
  <c r="AH8" i="8" s="1"/>
  <c r="AY8" i="8"/>
  <c r="BO8" i="8"/>
  <c r="BU8" i="8"/>
  <c r="AP8" i="8" s="1"/>
  <c r="BZ8" i="8"/>
  <c r="AL8" i="8" s="1"/>
  <c r="BE9" i="8"/>
  <c r="AI9" i="8" s="1"/>
  <c r="BA9" i="8"/>
  <c r="U9" i="8"/>
  <c r="T9" i="8"/>
  <c r="Z9" i="8"/>
  <c r="AT9" i="8"/>
  <c r="AX9" i="8" s="1"/>
  <c r="AH9" i="8" s="1"/>
  <c r="AY9" i="8"/>
  <c r="BD9" i="8"/>
  <c r="BG9" i="8" s="1"/>
  <c r="AN9" i="8" s="1"/>
  <c r="BZ9" i="8"/>
  <c r="BN11" i="8"/>
  <c r="BJ11" i="8"/>
  <c r="V11" i="8"/>
  <c r="BL11" i="8"/>
  <c r="BH11" i="8"/>
  <c r="AJ11" i="8"/>
  <c r="BI11" i="8"/>
  <c r="AF11" i="8"/>
  <c r="BU12" i="8"/>
  <c r="BQ12" i="8"/>
  <c r="AK12" i="8"/>
  <c r="BS12" i="8"/>
  <c r="BO12" i="8"/>
  <c r="W12" i="8"/>
  <c r="AD12" i="8"/>
  <c r="BP12" i="8"/>
  <c r="AT16" i="8"/>
  <c r="AX16" i="8" s="1"/>
  <c r="AH16" i="8" s="1"/>
  <c r="AV16" i="8"/>
  <c r="T16" i="8"/>
  <c r="BZ16" i="8"/>
  <c r="BV16" i="8"/>
  <c r="AL16" i="8"/>
  <c r="CB16" i="8"/>
  <c r="BX16" i="8"/>
  <c r="X16" i="8"/>
  <c r="AW16" i="8"/>
  <c r="AZ16" i="8" s="1"/>
  <c r="AM16" i="8" s="1"/>
  <c r="BM16" i="8"/>
  <c r="BY16" i="8"/>
  <c r="AB17" i="8"/>
  <c r="AP17" i="8"/>
  <c r="BD17" i="8"/>
  <c r="BG17" i="8" s="1"/>
  <c r="AN17" i="8" s="1"/>
  <c r="BH18" i="8"/>
  <c r="BJ18" i="8"/>
  <c r="BL18" i="8" s="1"/>
  <c r="AJ18" i="8" s="1"/>
  <c r="V18" i="8"/>
  <c r="BK18" i="8"/>
  <c r="BN18" i="8" s="1"/>
  <c r="AO18" i="8" s="1"/>
  <c r="Z20" i="8"/>
  <c r="BR20" i="8"/>
  <c r="AA21" i="8"/>
  <c r="AQ21" i="8"/>
  <c r="AY21" i="8"/>
  <c r="CA21" i="8"/>
  <c r="BH25" i="8"/>
  <c r="BN25" i="8"/>
  <c r="AO25" i="8" s="1"/>
  <c r="BJ25" i="8"/>
  <c r="BL25" i="8" s="1"/>
  <c r="AJ25" i="8" s="1"/>
  <c r="V25" i="8"/>
  <c r="BM25" i="8"/>
  <c r="Z26" i="8"/>
  <c r="BR26" i="8"/>
  <c r="Y27" i="8"/>
  <c r="BI27" i="8"/>
  <c r="CD39" i="8"/>
  <c r="AD39" i="8"/>
  <c r="AE39" i="8"/>
  <c r="AN288" i="7"/>
  <c r="AO290" i="7"/>
  <c r="BI290" i="7"/>
  <c r="AN291" i="7"/>
  <c r="AO294" i="7"/>
  <c r="BI294" i="7"/>
  <c r="AP295" i="7"/>
  <c r="AM296" i="7"/>
  <c r="AQ296" i="7"/>
  <c r="AU296" i="7"/>
  <c r="AY296" i="7"/>
  <c r="BW296" i="7"/>
  <c r="AN298" i="7"/>
  <c r="AM299" i="7"/>
  <c r="AQ299" i="7"/>
  <c r="AU299" i="7"/>
  <c r="AY299" i="7"/>
  <c r="BW299" i="7"/>
  <c r="AN302" i="7"/>
  <c r="AO303" i="7"/>
  <c r="BI303" i="7"/>
  <c r="AP304" i="7"/>
  <c r="AM306" i="7"/>
  <c r="AQ306" i="7"/>
  <c r="AU306" i="7"/>
  <c r="AY306" i="7"/>
  <c r="BW306" i="7"/>
  <c r="AP307" i="7"/>
  <c r="AO310" i="7"/>
  <c r="BI310" i="7"/>
  <c r="AP311" i="7"/>
  <c r="AM312" i="7"/>
  <c r="AQ312" i="7"/>
  <c r="AU312" i="7"/>
  <c r="AY312" i="7"/>
  <c r="BW312" i="7"/>
  <c r="AN314" i="7"/>
  <c r="AM315" i="7"/>
  <c r="AQ315" i="7"/>
  <c r="AU315" i="7"/>
  <c r="AY315" i="7"/>
  <c r="BW315" i="7"/>
  <c r="AN318" i="7"/>
  <c r="AO319" i="7"/>
  <c r="BI319" i="7"/>
  <c r="AP320" i="7"/>
  <c r="AM322" i="7"/>
  <c r="AQ322" i="7"/>
  <c r="AU322" i="7"/>
  <c r="AY322" i="7"/>
  <c r="BW322" i="7"/>
  <c r="AP323" i="7"/>
  <c r="Y326" i="7"/>
  <c r="AC326" i="7"/>
  <c r="AO326" i="7"/>
  <c r="AW326" i="7"/>
  <c r="BI326" i="7"/>
  <c r="Z327" i="7"/>
  <c r="AP327" i="7"/>
  <c r="BB327" i="7"/>
  <c r="AA328" i="7"/>
  <c r="AM328" i="7"/>
  <c r="AQ328" i="7"/>
  <c r="AU328" i="7"/>
  <c r="AY328" i="7"/>
  <c r="BW328" i="7"/>
  <c r="BF330" i="7"/>
  <c r="BB330" i="7"/>
  <c r="AB330" i="7"/>
  <c r="AN330" i="7"/>
  <c r="BD330" i="7"/>
  <c r="BO330" i="7"/>
  <c r="BT330" i="7"/>
  <c r="CC331" i="7"/>
  <c r="AW331" i="7"/>
  <c r="Y331" i="7"/>
  <c r="BY331" i="7"/>
  <c r="AC331" i="7"/>
  <c r="X331" i="7"/>
  <c r="AT331" i="7"/>
  <c r="AY331" i="7"/>
  <c r="BZ331" i="7"/>
  <c r="CE331" i="7"/>
  <c r="BC334" i="7"/>
  <c r="CD334" i="7"/>
  <c r="AD334" i="7"/>
  <c r="AH332" i="7"/>
  <c r="BI335" i="7"/>
  <c r="BN335" i="7"/>
  <c r="AK336" i="7"/>
  <c r="AP336" i="7"/>
  <c r="BO336" i="7"/>
  <c r="BU336" i="7"/>
  <c r="AL338" i="7"/>
  <c r="AQ338" i="7"/>
  <c r="AV338" i="7"/>
  <c r="BW338" i="7"/>
  <c r="CB338" i="7"/>
  <c r="AK339" i="7"/>
  <c r="AP339" i="7"/>
  <c r="BQ339" i="7"/>
  <c r="BI7" i="8"/>
  <c r="BN7" i="8"/>
  <c r="AO7" i="8" s="1"/>
  <c r="BQ8" i="8"/>
  <c r="BS8" i="8" s="1"/>
  <c r="AK8" i="8" s="1"/>
  <c r="AL9" i="8"/>
  <c r="AQ9" i="8"/>
  <c r="AU9" i="8"/>
  <c r="AZ9" i="8"/>
  <c r="AM9" i="8" s="1"/>
  <c r="BV9" i="8"/>
  <c r="CA9" i="8"/>
  <c r="BS17" i="8"/>
  <c r="BO17" i="8"/>
  <c r="W17" i="8"/>
  <c r="BU17" i="8"/>
  <c r="BQ17" i="8"/>
  <c r="AK17" i="8"/>
  <c r="BF17" i="8"/>
  <c r="BA20" i="8"/>
  <c r="U20" i="8"/>
  <c r="BG20" i="8"/>
  <c r="AN20" i="8" s="1"/>
  <c r="BC20" i="8"/>
  <c r="BE20" i="8" s="1"/>
  <c r="AI20" i="8" s="1"/>
  <c r="AP20" i="8"/>
  <c r="BF20" i="8"/>
  <c r="BT20" i="8"/>
  <c r="BL21" i="8"/>
  <c r="BH21" i="8"/>
  <c r="AJ21" i="8"/>
  <c r="BN21" i="8"/>
  <c r="BJ21" i="8"/>
  <c r="V21" i="8"/>
  <c r="AC21" i="8"/>
  <c r="BM21" i="8"/>
  <c r="CC21" i="8"/>
  <c r="BA26" i="8"/>
  <c r="U26" i="8"/>
  <c r="BG26" i="8"/>
  <c r="AN26" i="8" s="1"/>
  <c r="BC26" i="8"/>
  <c r="BE26" i="8" s="1"/>
  <c r="AI26" i="8" s="1"/>
  <c r="AP26" i="8"/>
  <c r="BF26" i="8"/>
  <c r="BT26" i="8"/>
  <c r="AT27" i="8"/>
  <c r="AX27" i="8" s="1"/>
  <c r="AH27" i="8" s="1"/>
  <c r="AV27" i="8"/>
  <c r="T27" i="8"/>
  <c r="BV27" i="8"/>
  <c r="AL27" i="8"/>
  <c r="BY27" i="8"/>
  <c r="BX27" i="8"/>
  <c r="X27" i="8"/>
  <c r="AA27" i="8"/>
  <c r="AU27" i="8"/>
  <c r="BK27" i="8"/>
  <c r="BN27" i="8" s="1"/>
  <c r="AO27" i="8" s="1"/>
  <c r="BW27" i="8"/>
  <c r="CD48" i="8"/>
  <c r="AD48" i="8"/>
  <c r="AE48" i="8"/>
  <c r="AN11" i="8"/>
  <c r="BD11" i="8"/>
  <c r="AM12" i="8"/>
  <c r="AQ12" i="8"/>
  <c r="AU12" i="8"/>
  <c r="AY12" i="8"/>
  <c r="BW12" i="8"/>
  <c r="CA12" i="8"/>
  <c r="CE12" i="8"/>
  <c r="AG12" i="8" s="1"/>
  <c r="BD16" i="8"/>
  <c r="BG16" i="8" s="1"/>
  <c r="AN16" i="8" s="1"/>
  <c r="AO17" i="8"/>
  <c r="BI17" i="8"/>
  <c r="BM17" i="8"/>
  <c r="AP18" i="8"/>
  <c r="BR18" i="8"/>
  <c r="AQ20" i="8"/>
  <c r="AU20" i="8"/>
  <c r="AY20" i="8"/>
  <c r="BW20" i="8"/>
  <c r="CA20" i="8"/>
  <c r="AP21" i="8"/>
  <c r="BR21" i="8"/>
  <c r="AP25" i="8"/>
  <c r="BR25" i="8"/>
  <c r="AQ26" i="8"/>
  <c r="AU26" i="8"/>
  <c r="AY26" i="8"/>
  <c r="BW26" i="8"/>
  <c r="CA26" i="8"/>
  <c r="BD27" i="8"/>
  <c r="BG27" i="8" s="1"/>
  <c r="AN27" i="8" s="1"/>
  <c r="U29" i="8"/>
  <c r="AK29" i="8"/>
  <c r="BA29" i="8"/>
  <c r="BI29" i="8"/>
  <c r="BM29" i="8"/>
  <c r="BQ29" i="8"/>
  <c r="BU29" i="8"/>
  <c r="T30" i="8"/>
  <c r="X30" i="8"/>
  <c r="AJ30" i="8"/>
  <c r="AN30" i="8"/>
  <c r="AV30" i="8"/>
  <c r="AZ30" i="8"/>
  <c r="BD30" i="8"/>
  <c r="BH30" i="8"/>
  <c r="BL30" i="8"/>
  <c r="BX30" i="8"/>
  <c r="CB30" i="8"/>
  <c r="U34" i="8"/>
  <c r="AK34" i="8"/>
  <c r="AO34" i="8"/>
  <c r="BA34" i="8"/>
  <c r="BI34" i="8"/>
  <c r="BM34" i="8"/>
  <c r="BQ34" i="8"/>
  <c r="BU34" i="8"/>
  <c r="V35" i="8"/>
  <c r="AL35" i="8"/>
  <c r="AP35" i="8"/>
  <c r="AT35" i="8"/>
  <c r="AX35" i="8"/>
  <c r="AH35" i="8" s="1"/>
  <c r="BJ35" i="8"/>
  <c r="BL35" i="8" s="1"/>
  <c r="AJ35" i="8" s="1"/>
  <c r="BR35" i="8"/>
  <c r="BV35" i="8"/>
  <c r="BZ35" i="8"/>
  <c r="W36" i="8"/>
  <c r="AQ36" i="8"/>
  <c r="AU36" i="8"/>
  <c r="AY36" i="8"/>
  <c r="BC36" i="8"/>
  <c r="BE36" i="8" s="1"/>
  <c r="AI36" i="8" s="1"/>
  <c r="BO36" i="8"/>
  <c r="BS36" i="8"/>
  <c r="BW36" i="8"/>
  <c r="CA36" i="8"/>
  <c r="T38" i="8"/>
  <c r="X38" i="8"/>
  <c r="AJ38" i="8"/>
  <c r="AN38" i="8"/>
  <c r="AV38" i="8"/>
  <c r="AZ38" i="8"/>
  <c r="BD38" i="8"/>
  <c r="BH38" i="8"/>
  <c r="BL38" i="8"/>
  <c r="BX38" i="8"/>
  <c r="CB38" i="8"/>
  <c r="W39" i="8"/>
  <c r="AI39" i="8"/>
  <c r="AM39" i="8"/>
  <c r="AQ39" i="8"/>
  <c r="AU39" i="8"/>
  <c r="AY39" i="8"/>
  <c r="BC39" i="8"/>
  <c r="BG39" i="8"/>
  <c r="BO39" i="8"/>
  <c r="BS39" i="8"/>
  <c r="BW39" i="8"/>
  <c r="CA39" i="8"/>
  <c r="CE39" i="8"/>
  <c r="AG39" i="8" s="1"/>
  <c r="V43" i="8"/>
  <c r="AL43" i="8"/>
  <c r="AT43" i="8"/>
  <c r="AX43" i="8" s="1"/>
  <c r="AH43" i="8" s="1"/>
  <c r="BJ43" i="8"/>
  <c r="BR43" i="8"/>
  <c r="BU43" i="8" s="1"/>
  <c r="AP43" i="8" s="1"/>
  <c r="BV43" i="8"/>
  <c r="BZ43" i="8"/>
  <c r="W44" i="8"/>
  <c r="AU44" i="8"/>
  <c r="AY44" i="8"/>
  <c r="BC44" i="8"/>
  <c r="BO44" i="8"/>
  <c r="BW44" i="8"/>
  <c r="CA44" i="8"/>
  <c r="T45" i="8"/>
  <c r="X45" i="8"/>
  <c r="AV45" i="8"/>
  <c r="BD45" i="8"/>
  <c r="BG45" i="8" s="1"/>
  <c r="AN45" i="8" s="1"/>
  <c r="BH45" i="8"/>
  <c r="BX45" i="8"/>
  <c r="CB45" i="8"/>
  <c r="U47" i="8"/>
  <c r="AK47" i="8"/>
  <c r="AO47" i="8"/>
  <c r="BA47" i="8"/>
  <c r="BI47" i="8"/>
  <c r="BM47" i="8"/>
  <c r="BQ47" i="8"/>
  <c r="BU47" i="8"/>
  <c r="BF48" i="8"/>
  <c r="BB48" i="8"/>
  <c r="Z48" i="8"/>
  <c r="T48" i="8"/>
  <c r="Y48" i="8"/>
  <c r="AJ48" i="8"/>
  <c r="AO48" i="8"/>
  <c r="AU48" i="8"/>
  <c r="AZ48" i="8"/>
  <c r="BE48" i="8"/>
  <c r="CA48" i="8"/>
  <c r="Z29" i="8"/>
  <c r="AP29" i="8"/>
  <c r="BB29" i="8"/>
  <c r="BF29" i="8"/>
  <c r="BR29" i="8"/>
  <c r="Y30" i="8"/>
  <c r="AC30" i="8"/>
  <c r="AO30" i="8"/>
  <c r="AW30" i="8"/>
  <c r="BI30" i="8"/>
  <c r="BM30" i="8"/>
  <c r="BY30" i="8"/>
  <c r="CC30" i="8"/>
  <c r="Z34" i="8"/>
  <c r="AP34" i="8"/>
  <c r="BB34" i="8"/>
  <c r="BF34" i="8"/>
  <c r="BR34" i="8"/>
  <c r="AA35" i="8"/>
  <c r="AQ35" i="8"/>
  <c r="AU35" i="8"/>
  <c r="AY35" i="8"/>
  <c r="BK35" i="8"/>
  <c r="BN35" i="8" s="1"/>
  <c r="AO35" i="8" s="1"/>
  <c r="BW35" i="8"/>
  <c r="CA35" i="8"/>
  <c r="AB36" i="8"/>
  <c r="BD36" i="8"/>
  <c r="BP36" i="8"/>
  <c r="BT36" i="8"/>
  <c r="Y38" i="8"/>
  <c r="AC38" i="8"/>
  <c r="AO38" i="8"/>
  <c r="AW38" i="8"/>
  <c r="BI38" i="8"/>
  <c r="BM38" i="8"/>
  <c r="BY38" i="8"/>
  <c r="CC38" i="8"/>
  <c r="AB39" i="8"/>
  <c r="AN39" i="8"/>
  <c r="BD39" i="8"/>
  <c r="BP39" i="8"/>
  <c r="BT39" i="8"/>
  <c r="AA43" i="8"/>
  <c r="AQ43" i="8"/>
  <c r="AU43" i="8"/>
  <c r="AY43" i="8"/>
  <c r="BK43" i="8"/>
  <c r="BN43" i="8" s="1"/>
  <c r="AO43" i="8" s="1"/>
  <c r="BW43" i="8"/>
  <c r="CA43" i="8"/>
  <c r="AB44" i="8"/>
  <c r="BD44" i="8"/>
  <c r="BG44" i="8" s="1"/>
  <c r="AN44" i="8" s="1"/>
  <c r="BP44" i="8"/>
  <c r="BT44" i="8"/>
  <c r="Y45" i="8"/>
  <c r="AC45" i="8"/>
  <c r="AW45" i="8"/>
  <c r="AZ45" i="8" s="1"/>
  <c r="AM45" i="8" s="1"/>
  <c r="BI45" i="8"/>
  <c r="BM45" i="8"/>
  <c r="BY45" i="8"/>
  <c r="Z47" i="8"/>
  <c r="AP47" i="8"/>
  <c r="BB47" i="8"/>
  <c r="BG47" i="8" s="1"/>
  <c r="AN47" i="8" s="1"/>
  <c r="BF47" i="8"/>
  <c r="BR47" i="8"/>
  <c r="BN48" i="8"/>
  <c r="BJ48" i="8"/>
  <c r="V48" i="8"/>
  <c r="AA48" i="8"/>
  <c r="AQ48" i="8"/>
  <c r="AV48" i="8"/>
  <c r="BL48" i="8"/>
  <c r="BW48" i="8"/>
  <c r="CB48" i="8"/>
  <c r="AO331" i="7"/>
  <c r="BI331" i="7"/>
  <c r="AP334" i="7"/>
  <c r="AM335" i="7"/>
  <c r="AQ335" i="7"/>
  <c r="AU335" i="7"/>
  <c r="AY335" i="7"/>
  <c r="BW335" i="7"/>
  <c r="AN336" i="7"/>
  <c r="AO338" i="7"/>
  <c r="BI338" i="7"/>
  <c r="AN339" i="7"/>
  <c r="AQ7" i="8"/>
  <c r="AU7" i="8"/>
  <c r="AY7" i="8"/>
  <c r="BW7" i="8"/>
  <c r="AN8" i="8"/>
  <c r="BI9" i="8"/>
  <c r="Z11" i="8"/>
  <c r="AP11" i="8"/>
  <c r="BB11" i="8"/>
  <c r="Y12" i="8"/>
  <c r="AC12" i="8"/>
  <c r="AO12" i="8"/>
  <c r="AW12" i="8"/>
  <c r="BI12" i="8"/>
  <c r="Z16" i="8"/>
  <c r="AP16" i="8"/>
  <c r="BB16" i="8"/>
  <c r="AA17" i="8"/>
  <c r="AQ17" i="8"/>
  <c r="AU17" i="8"/>
  <c r="AY17" i="8"/>
  <c r="BW17" i="8"/>
  <c r="AB18" i="8"/>
  <c r="BP18" i="8"/>
  <c r="Y20" i="8"/>
  <c r="CE20" i="8" s="1"/>
  <c r="AC20" i="8"/>
  <c r="AW20" i="8"/>
  <c r="AZ20" i="8" s="1"/>
  <c r="AM20" i="8" s="1"/>
  <c r="BI20" i="8"/>
  <c r="AB21" i="8"/>
  <c r="AN21" i="8"/>
  <c r="BP21" i="8"/>
  <c r="AB25" i="8"/>
  <c r="AN25" i="8"/>
  <c r="BP25" i="8"/>
  <c r="Y26" i="8"/>
  <c r="AC26" i="8"/>
  <c r="AO26" i="8"/>
  <c r="AW26" i="8"/>
  <c r="AZ26" i="8" s="1"/>
  <c r="AM26" i="8" s="1"/>
  <c r="BI26" i="8"/>
  <c r="Z27" i="8"/>
  <c r="AP27" i="8"/>
  <c r="BB27" i="8"/>
  <c r="W29" i="8"/>
  <c r="AA29" i="8"/>
  <c r="AQ29" i="8"/>
  <c r="AU29" i="8"/>
  <c r="AY29" i="8"/>
  <c r="BC29" i="8"/>
  <c r="BE29" i="8" s="1"/>
  <c r="AI29" i="8" s="1"/>
  <c r="BG29" i="8"/>
  <c r="AN29" i="8" s="1"/>
  <c r="BO29" i="8"/>
  <c r="BS29" i="8"/>
  <c r="BW29" i="8"/>
  <c r="V30" i="8"/>
  <c r="Z30" i="8"/>
  <c r="AH30" i="8"/>
  <c r="AL30" i="8"/>
  <c r="AP30" i="8"/>
  <c r="AT30" i="8"/>
  <c r="AX30" i="8"/>
  <c r="BB30" i="8"/>
  <c r="BJ30" i="8"/>
  <c r="BN30" i="8"/>
  <c r="BV30" i="8"/>
  <c r="BZ30" i="8"/>
  <c r="U32" i="8"/>
  <c r="W32" i="8" s="1"/>
  <c r="W34" i="8"/>
  <c r="AA34" i="8"/>
  <c r="AQ34" i="8"/>
  <c r="AU34" i="8"/>
  <c r="AY34" i="8"/>
  <c r="BC34" i="8"/>
  <c r="BE34" i="8" s="1"/>
  <c r="AI34" i="8" s="1"/>
  <c r="BG34" i="8"/>
  <c r="AN34" i="8" s="1"/>
  <c r="BO34" i="8"/>
  <c r="BS34" i="8"/>
  <c r="BW34" i="8"/>
  <c r="T35" i="8"/>
  <c r="X35" i="8"/>
  <c r="AB35" i="8"/>
  <c r="AN35" i="8"/>
  <c r="AV35" i="8"/>
  <c r="BH35" i="8"/>
  <c r="BP35" i="8"/>
  <c r="BX35" i="8"/>
  <c r="CB35" i="8"/>
  <c r="U36" i="8"/>
  <c r="Y36" i="8"/>
  <c r="AC36" i="8"/>
  <c r="AK36" i="8"/>
  <c r="AW36" i="8"/>
  <c r="AZ36" i="8" s="1"/>
  <c r="AM36" i="8" s="1"/>
  <c r="BA36" i="8"/>
  <c r="BI36" i="8"/>
  <c r="BQ36" i="8"/>
  <c r="BU36" i="8"/>
  <c r="V38" i="8"/>
  <c r="Z38" i="8"/>
  <c r="AH38" i="8"/>
  <c r="AL38" i="8"/>
  <c r="AP38" i="8"/>
  <c r="AT38" i="8"/>
  <c r="AX38" i="8"/>
  <c r="BB38" i="8"/>
  <c r="BJ38" i="8"/>
  <c r="BN38" i="8"/>
  <c r="BV38" i="8"/>
  <c r="BZ38" i="8"/>
  <c r="U39" i="8"/>
  <c r="Y39" i="8"/>
  <c r="AC39" i="8"/>
  <c r="AK39" i="8"/>
  <c r="AO39" i="8"/>
  <c r="AW39" i="8"/>
  <c r="BA39" i="8"/>
  <c r="BE39" i="8"/>
  <c r="BI39" i="8"/>
  <c r="BQ39" i="8"/>
  <c r="BU39" i="8"/>
  <c r="T43" i="8"/>
  <c r="CC43" i="8" s="1"/>
  <c r="X43" i="8"/>
  <c r="AB43" i="8"/>
  <c r="AV43" i="8"/>
  <c r="BH43" i="8"/>
  <c r="BL43" i="8"/>
  <c r="AJ43" i="8" s="1"/>
  <c r="BP43" i="8"/>
  <c r="BX43" i="8"/>
  <c r="CB43" i="8"/>
  <c r="U44" i="8"/>
  <c r="Y44" i="8"/>
  <c r="AC44" i="8"/>
  <c r="AW44" i="8"/>
  <c r="AZ44" i="8" s="1"/>
  <c r="AM44" i="8" s="1"/>
  <c r="BA44" i="8"/>
  <c r="BE44" i="8"/>
  <c r="AI44" i="8" s="1"/>
  <c r="BI44" i="8"/>
  <c r="BQ44" i="8"/>
  <c r="BS44" i="8" s="1"/>
  <c r="AK44" i="8" s="1"/>
  <c r="BU44" i="8"/>
  <c r="V45" i="8"/>
  <c r="Z45" i="8"/>
  <c r="AL45" i="8"/>
  <c r="AP45" i="8"/>
  <c r="AT45" i="8"/>
  <c r="AX45" i="8" s="1"/>
  <c r="AH45" i="8" s="1"/>
  <c r="BB45" i="8"/>
  <c r="BJ45" i="8"/>
  <c r="BL45" i="8" s="1"/>
  <c r="AJ45" i="8" s="1"/>
  <c r="BN45" i="8"/>
  <c r="AO45" i="8" s="1"/>
  <c r="BV45" i="8"/>
  <c r="BZ45" i="8"/>
  <c r="CA47" i="8"/>
  <c r="BW47" i="8"/>
  <c r="W47" i="8"/>
  <c r="CC47" i="8" s="1"/>
  <c r="AA47" i="8"/>
  <c r="AQ47" i="8"/>
  <c r="AU47" i="8"/>
  <c r="AZ47" i="8" s="1"/>
  <c r="AM47" i="8" s="1"/>
  <c r="AY47" i="8"/>
  <c r="BC47" i="8"/>
  <c r="BE47" i="8" s="1"/>
  <c r="AI47" i="8" s="1"/>
  <c r="BO47" i="8"/>
  <c r="BS47" i="8"/>
  <c r="BX47" i="8"/>
  <c r="AM48" i="8"/>
  <c r="AW48" i="8"/>
  <c r="BC48" i="8"/>
  <c r="BH48" i="8"/>
  <c r="BM48" i="8"/>
  <c r="AB29" i="8"/>
  <c r="BP29" i="8"/>
  <c r="AA30" i="8"/>
  <c r="AM30" i="8"/>
  <c r="AQ30" i="8"/>
  <c r="AU30" i="8"/>
  <c r="AY30" i="8"/>
  <c r="BW30" i="8"/>
  <c r="AB34" i="8"/>
  <c r="BP34" i="8"/>
  <c r="Y35" i="8"/>
  <c r="AC35" i="8"/>
  <c r="AW35" i="8"/>
  <c r="AZ35" i="8" s="1"/>
  <c r="AM35" i="8" s="1"/>
  <c r="BI35" i="8"/>
  <c r="Z36" i="8"/>
  <c r="AP36" i="8"/>
  <c r="BB36" i="8"/>
  <c r="AA38" i="8"/>
  <c r="AM38" i="8"/>
  <c r="AQ38" i="8"/>
  <c r="AU38" i="8"/>
  <c r="AY38" i="8"/>
  <c r="BW38" i="8"/>
  <c r="Z39" i="8"/>
  <c r="AP39" i="8"/>
  <c r="BB39" i="8"/>
  <c r="Y43" i="8"/>
  <c r="AC43" i="8"/>
  <c r="AW43" i="8"/>
  <c r="AZ43" i="8" s="1"/>
  <c r="AM43" i="8" s="1"/>
  <c r="BI43" i="8"/>
  <c r="Z44" i="8"/>
  <c r="AP44" i="8"/>
  <c r="BB44" i="8"/>
  <c r="AA45" i="8"/>
  <c r="AQ45" i="8"/>
  <c r="AU45" i="8"/>
  <c r="AY45" i="8"/>
  <c r="BW45" i="8"/>
  <c r="AB47" i="8"/>
  <c r="BP47" i="8"/>
  <c r="AX48" i="8"/>
  <c r="AT48" i="8"/>
  <c r="AH48" i="8"/>
  <c r="BZ48" i="8"/>
  <c r="BV48" i="8"/>
  <c r="AL48" i="8"/>
  <c r="X48" i="8"/>
  <c r="AC48" i="8"/>
  <c r="AY48" i="8"/>
  <c r="BI48" i="8"/>
  <c r="BY48" i="8"/>
  <c r="CE48" i="8"/>
  <c r="AG48" i="8" s="1"/>
  <c r="AP48" i="8"/>
  <c r="E74" i="30"/>
  <c r="E78" i="30"/>
  <c r="Z5" i="2"/>
  <c r="AA5" i="2" s="1"/>
  <c r="V5" i="2"/>
  <c r="W5" i="2" s="1"/>
  <c r="BF100" i="11"/>
  <c r="CL100" i="11" s="1"/>
  <c r="BE6" i="11"/>
  <c r="BC6" i="11" s="1"/>
  <c r="R39" i="11"/>
  <c r="B32" i="11"/>
  <c r="B30" i="11"/>
  <c r="B31" i="11"/>
  <c r="B29" i="11"/>
  <c r="CJ13" i="11"/>
  <c r="BF13" i="11"/>
  <c r="CL13" i="11" s="1"/>
  <c r="CJ29" i="11"/>
  <c r="BF29" i="11"/>
  <c r="BE28" i="11"/>
  <c r="BC28" i="11" s="1"/>
  <c r="BF87" i="11"/>
  <c r="CL87" i="11" s="1"/>
  <c r="CJ87" i="11"/>
  <c r="BG77" i="11"/>
  <c r="BH74" i="11"/>
  <c r="BH79" i="11"/>
  <c r="BG88" i="11"/>
  <c r="BH90" i="11"/>
  <c r="BH85" i="11"/>
  <c r="BF22" i="11"/>
  <c r="CL22" i="11" s="1"/>
  <c r="CJ22" i="11"/>
  <c r="BF67" i="11"/>
  <c r="CL67" i="11" s="1"/>
  <c r="CJ67" i="11"/>
  <c r="AR73" i="11"/>
  <c r="CL40" i="11"/>
  <c r="BF11" i="11"/>
  <c r="CL11" i="11" s="1"/>
  <c r="CJ11" i="11"/>
  <c r="BF7" i="11"/>
  <c r="CJ96" i="11"/>
  <c r="BF96" i="11"/>
  <c r="BE95" i="11"/>
  <c r="BC95" i="11" s="1"/>
  <c r="CJ74" i="11"/>
  <c r="BF74" i="11"/>
  <c r="BE73" i="11"/>
  <c r="BC73" i="11" s="1"/>
  <c r="BF80" i="11"/>
  <c r="CL80" i="11" s="1"/>
  <c r="BF78" i="11"/>
  <c r="CL78" i="11" s="1"/>
  <c r="BH89" i="11"/>
  <c r="BH86" i="11"/>
  <c r="BH88" i="11"/>
  <c r="CL63" i="11"/>
  <c r="BG21" i="11"/>
  <c r="BH23" i="11"/>
  <c r="BH18" i="11"/>
  <c r="BG22" i="11"/>
  <c r="BG18" i="11"/>
  <c r="BG20" i="11"/>
  <c r="AR17" i="11"/>
  <c r="CL18" i="11"/>
  <c r="BF76" i="11"/>
  <c r="CL76" i="11" s="1"/>
  <c r="CJ76" i="11"/>
  <c r="C84" i="11"/>
  <c r="A95" i="11"/>
  <c r="C95" i="11" s="1"/>
  <c r="BG85" i="11"/>
  <c r="BG89" i="11"/>
  <c r="AR84" i="11"/>
  <c r="BG87" i="11"/>
  <c r="BF31" i="11"/>
  <c r="CL31" i="11" s="1"/>
  <c r="CJ31" i="11"/>
  <c r="BF98" i="11"/>
  <c r="CL98" i="11" s="1"/>
  <c r="CJ98" i="11"/>
  <c r="BH78" i="11"/>
  <c r="BH75" i="11"/>
  <c r="BH77" i="11"/>
  <c r="CJ85" i="11"/>
  <c r="BF85" i="11"/>
  <c r="BE84" i="11"/>
  <c r="BC84" i="11" s="1"/>
  <c r="BG90" i="11"/>
  <c r="BH87" i="11"/>
  <c r="BG86" i="11"/>
  <c r="B99" i="11"/>
  <c r="B98" i="11"/>
  <c r="B97" i="11"/>
  <c r="B96" i="11"/>
  <c r="BF33" i="11"/>
  <c r="CL33" i="11" s="1"/>
  <c r="CJ33" i="11"/>
  <c r="CJ20" i="11"/>
  <c r="BF20" i="11"/>
  <c r="CL20" i="11" s="1"/>
  <c r="BH22" i="11"/>
  <c r="BH19" i="11"/>
  <c r="BH21" i="11"/>
  <c r="CJ42" i="11"/>
  <c r="BF42" i="11"/>
  <c r="CL42" i="11" s="1"/>
  <c r="CJ9" i="11"/>
  <c r="BF9" i="11"/>
  <c r="CL9" i="11" s="1"/>
  <c r="Z14" i="2"/>
  <c r="Y14" i="2"/>
  <c r="W23" i="2"/>
  <c r="W32" i="2"/>
  <c r="V14" i="2"/>
  <c r="U14" i="2"/>
  <c r="AA23" i="2"/>
  <c r="AA32" i="2"/>
  <c r="AA41" i="2"/>
  <c r="AA59" i="2"/>
  <c r="V50" i="7"/>
  <c r="U50" i="7"/>
  <c r="V332" i="7"/>
  <c r="U332" i="7"/>
  <c r="U41" i="5"/>
  <c r="W41" i="5" s="1"/>
  <c r="Y41" i="5"/>
  <c r="AA41" i="5" s="1"/>
  <c r="Z68" i="7"/>
  <c r="Y68" i="7"/>
  <c r="Z77" i="7"/>
  <c r="Y77" i="7"/>
  <c r="Z86" i="7"/>
  <c r="Y86" i="7"/>
  <c r="Z95" i="7"/>
  <c r="Y95" i="7"/>
  <c r="Z104" i="7"/>
  <c r="Y104" i="7"/>
  <c r="Z113" i="7"/>
  <c r="Y113" i="7"/>
  <c r="Z122" i="7"/>
  <c r="Y122" i="7"/>
  <c r="Z131" i="7"/>
  <c r="Y131" i="7"/>
  <c r="Z140" i="7"/>
  <c r="Y140" i="7"/>
  <c r="Z149" i="7"/>
  <c r="Y149" i="7"/>
  <c r="Z158" i="7"/>
  <c r="Y158" i="7"/>
  <c r="Z167" i="7"/>
  <c r="Y167" i="7"/>
  <c r="Y176" i="7"/>
  <c r="AA176" i="7" s="1"/>
  <c r="V203" i="7"/>
  <c r="U203" i="7"/>
  <c r="U212" i="7"/>
  <c r="W212" i="7" s="1"/>
  <c r="Z266" i="7"/>
  <c r="AA266" i="7" s="1"/>
  <c r="Y316" i="7"/>
  <c r="AA316" i="7" s="1"/>
  <c r="U86" i="2"/>
  <c r="W86" i="2" s="1"/>
  <c r="Y86" i="2"/>
  <c r="AA86" i="2" s="1"/>
  <c r="U95" i="2"/>
  <c r="W95" i="2" s="1"/>
  <c r="Y95" i="2"/>
  <c r="AA95" i="2" s="1"/>
  <c r="U104" i="2"/>
  <c r="W104" i="2" s="1"/>
  <c r="Y104" i="2"/>
  <c r="AA104" i="2" s="1"/>
  <c r="U113" i="2"/>
  <c r="W113" i="2" s="1"/>
  <c r="Y113" i="2"/>
  <c r="AA113" i="2" s="1"/>
  <c r="U122" i="2"/>
  <c r="W122" i="2" s="1"/>
  <c r="Y122" i="2"/>
  <c r="AA122" i="2" s="1"/>
  <c r="U131" i="2"/>
  <c r="W131" i="2" s="1"/>
  <c r="Y131" i="2"/>
  <c r="AA131" i="2" s="1"/>
  <c r="U140" i="2"/>
  <c r="W140" i="2" s="1"/>
  <c r="Y140" i="2"/>
  <c r="AA140" i="2" s="1"/>
  <c r="U149" i="2"/>
  <c r="W149" i="2" s="1"/>
  <c r="Y149" i="2"/>
  <c r="AA149" i="2" s="1"/>
  <c r="U158" i="2"/>
  <c r="W158" i="2" s="1"/>
  <c r="Y158" i="2"/>
  <c r="AA158" i="2" s="1"/>
  <c r="U167" i="2"/>
  <c r="W167" i="2" s="1"/>
  <c r="Y167" i="2"/>
  <c r="AA167" i="2" s="1"/>
  <c r="U176" i="2"/>
  <c r="W176" i="2" s="1"/>
  <c r="Y176" i="2"/>
  <c r="AA176" i="2" s="1"/>
  <c r="U185" i="2"/>
  <c r="W185" i="2" s="1"/>
  <c r="Y185" i="2"/>
  <c r="AA185" i="2" s="1"/>
  <c r="U194" i="2"/>
  <c r="W194" i="2" s="1"/>
  <c r="Y194" i="2"/>
  <c r="AA194" i="2" s="1"/>
  <c r="U203" i="2"/>
  <c r="W203" i="2" s="1"/>
  <c r="Y203" i="2"/>
  <c r="AA203" i="2" s="1"/>
  <c r="U212" i="2"/>
  <c r="W212" i="2" s="1"/>
  <c r="Y212" i="2"/>
  <c r="AA212" i="2" s="1"/>
  <c r="U221" i="2"/>
  <c r="W221" i="2" s="1"/>
  <c r="Y221" i="2"/>
  <c r="AA221" i="2" s="1"/>
  <c r="U230" i="2"/>
  <c r="W230" i="2" s="1"/>
  <c r="Y230" i="2"/>
  <c r="AA230" i="2" s="1"/>
  <c r="U239" i="2"/>
  <c r="W239" i="2" s="1"/>
  <c r="Y239" i="2"/>
  <c r="AA239" i="2" s="1"/>
  <c r="U248" i="2"/>
  <c r="W248" i="2" s="1"/>
  <c r="Y248" i="2"/>
  <c r="AA248" i="2" s="1"/>
  <c r="U257" i="2"/>
  <c r="W257" i="2" s="1"/>
  <c r="Y257" i="2"/>
  <c r="AA257" i="2" s="1"/>
  <c r="U266" i="2"/>
  <c r="W266" i="2" s="1"/>
  <c r="Y266" i="2"/>
  <c r="AA266" i="2" s="1"/>
  <c r="U275" i="2"/>
  <c r="W275" i="2" s="1"/>
  <c r="Y275" i="2"/>
  <c r="AA275" i="2" s="1"/>
  <c r="U284" i="2"/>
  <c r="W284" i="2" s="1"/>
  <c r="Y284" i="2"/>
  <c r="AA284" i="2" s="1"/>
  <c r="U23" i="5"/>
  <c r="W23" i="5" s="1"/>
  <c r="Y23" i="5"/>
  <c r="AA23" i="5" s="1"/>
  <c r="U32" i="5"/>
  <c r="W32" i="5" s="1"/>
  <c r="Y32" i="5"/>
  <c r="AA32" i="5" s="1"/>
  <c r="U68" i="5"/>
  <c r="W68" i="5" s="1"/>
  <c r="Y68" i="5"/>
  <c r="AA68" i="5" s="1"/>
  <c r="U77" i="5"/>
  <c r="W77" i="5" s="1"/>
  <c r="Y77" i="5"/>
  <c r="AA77" i="5" s="1"/>
  <c r="U86" i="5"/>
  <c r="W86" i="5" s="1"/>
  <c r="Y86" i="5"/>
  <c r="AA86" i="5" s="1"/>
  <c r="U95" i="5"/>
  <c r="W95" i="5" s="1"/>
  <c r="Y95" i="5"/>
  <c r="AA95" i="5" s="1"/>
  <c r="U104" i="5"/>
  <c r="W104" i="5" s="1"/>
  <c r="Y104" i="5"/>
  <c r="AA104" i="5" s="1"/>
  <c r="U113" i="5"/>
  <c r="W113" i="5" s="1"/>
  <c r="Y113" i="5"/>
  <c r="AA113" i="5" s="1"/>
  <c r="U122" i="5"/>
  <c r="W122" i="5" s="1"/>
  <c r="Y122" i="5"/>
  <c r="AA122" i="5" s="1"/>
  <c r="U131" i="5"/>
  <c r="W131" i="5" s="1"/>
  <c r="Y131" i="5"/>
  <c r="AA131" i="5" s="1"/>
  <c r="U140" i="5"/>
  <c r="W140" i="5" s="1"/>
  <c r="Y140" i="5"/>
  <c r="AA140" i="5" s="1"/>
  <c r="U149" i="5"/>
  <c r="W149" i="5" s="1"/>
  <c r="Y149" i="5"/>
  <c r="AA149" i="5" s="1"/>
  <c r="U158" i="5"/>
  <c r="W158" i="5" s="1"/>
  <c r="Y158" i="5"/>
  <c r="AA158" i="5" s="1"/>
  <c r="U167" i="5"/>
  <c r="W167" i="5" s="1"/>
  <c r="Y167" i="5"/>
  <c r="AA167" i="5" s="1"/>
  <c r="U176" i="5"/>
  <c r="W176" i="5" s="1"/>
  <c r="Y176" i="5"/>
  <c r="AA176" i="5" s="1"/>
  <c r="U185" i="5"/>
  <c r="W185" i="5" s="1"/>
  <c r="Y185" i="5"/>
  <c r="AA185" i="5" s="1"/>
  <c r="U194" i="5"/>
  <c r="W194" i="5" s="1"/>
  <c r="Y194" i="5"/>
  <c r="AA194" i="5" s="1"/>
  <c r="U203" i="5"/>
  <c r="W203" i="5" s="1"/>
  <c r="Y203" i="5"/>
  <c r="AA203" i="5" s="1"/>
  <c r="U212" i="5"/>
  <c r="W212" i="5" s="1"/>
  <c r="Y212" i="5"/>
  <c r="AA212" i="5" s="1"/>
  <c r="U221" i="5"/>
  <c r="W221" i="5" s="1"/>
  <c r="Y221" i="5"/>
  <c r="AA221" i="5" s="1"/>
  <c r="U230" i="5"/>
  <c r="W230" i="5" s="1"/>
  <c r="Y230" i="5"/>
  <c r="AA230" i="5" s="1"/>
  <c r="V5" i="7"/>
  <c r="U5" i="7"/>
  <c r="U14" i="7"/>
  <c r="W14" i="7" s="1"/>
  <c r="Z50" i="7"/>
  <c r="Y50" i="7"/>
  <c r="V248" i="7"/>
  <c r="U248" i="7"/>
  <c r="U23" i="8"/>
  <c r="W23" i="8" s="1"/>
  <c r="Z5" i="7"/>
  <c r="Y5" i="7"/>
  <c r="Z275" i="7"/>
  <c r="Y275" i="7"/>
  <c r="W32" i="7"/>
  <c r="V68" i="7"/>
  <c r="U68" i="7"/>
  <c r="V77" i="7"/>
  <c r="U77" i="7"/>
  <c r="V86" i="7"/>
  <c r="U86" i="7"/>
  <c r="V95" i="7"/>
  <c r="U95" i="7"/>
  <c r="V104" i="7"/>
  <c r="U104" i="7"/>
  <c r="V113" i="7"/>
  <c r="U113" i="7"/>
  <c r="V122" i="7"/>
  <c r="U122" i="7"/>
  <c r="V131" i="7"/>
  <c r="U131" i="7"/>
  <c r="V140" i="7"/>
  <c r="U140" i="7"/>
  <c r="V149" i="7"/>
  <c r="U149" i="7"/>
  <c r="V158" i="7"/>
  <c r="U158" i="7"/>
  <c r="V167" i="7"/>
  <c r="U167" i="7"/>
  <c r="U176" i="7"/>
  <c r="W176" i="7" s="1"/>
  <c r="Z203" i="7"/>
  <c r="Y203" i="7"/>
  <c r="Y212" i="7"/>
  <c r="AA212" i="7" s="1"/>
  <c r="U239" i="7"/>
  <c r="W239" i="7" s="1"/>
  <c r="U266" i="7"/>
  <c r="V266" i="7"/>
  <c r="V316" i="7"/>
  <c r="U316" i="7"/>
  <c r="V14" i="8"/>
  <c r="U14" i="8"/>
  <c r="AA284" i="7"/>
  <c r="Z332" i="7"/>
  <c r="Y332" i="7"/>
  <c r="Z14" i="8"/>
  <c r="Y14" i="8"/>
  <c r="AA32" i="8"/>
  <c r="CE27" i="7" l="1"/>
  <c r="CC25" i="8"/>
  <c r="CD336" i="7"/>
  <c r="CD319" i="7"/>
  <c r="AD319" i="7"/>
  <c r="CE192" i="7"/>
  <c r="CC206" i="7"/>
  <c r="CC182" i="7"/>
  <c r="CD183" i="7"/>
  <c r="CC162" i="7"/>
  <c r="CC124" i="7"/>
  <c r="CC174" i="7"/>
  <c r="CD174" i="7" s="1"/>
  <c r="CC92" i="7"/>
  <c r="CC83" i="7"/>
  <c r="CE116" i="7"/>
  <c r="CE107" i="7"/>
  <c r="AR291" i="5"/>
  <c r="AF252" i="5"/>
  <c r="AS237" i="5"/>
  <c r="AS169" i="5"/>
  <c r="CD255" i="5"/>
  <c r="AE171" i="5"/>
  <c r="AR119" i="5"/>
  <c r="CE56" i="5"/>
  <c r="AS255" i="2"/>
  <c r="AD138" i="5"/>
  <c r="AR39" i="5"/>
  <c r="AR273" i="2"/>
  <c r="AR272" i="2"/>
  <c r="AD142" i="5"/>
  <c r="CE74" i="5"/>
  <c r="AR152" i="2"/>
  <c r="AR128" i="2"/>
  <c r="AS106" i="2"/>
  <c r="AS65" i="2"/>
  <c r="AR188" i="2"/>
  <c r="AF128" i="2"/>
  <c r="CE39" i="2"/>
  <c r="AG39" i="2" s="1"/>
  <c r="CC70" i="2"/>
  <c r="CD108" i="2"/>
  <c r="CC88" i="2"/>
  <c r="CD88" i="2" s="1"/>
  <c r="CE35" i="2"/>
  <c r="CE27" i="2"/>
  <c r="F120" i="7"/>
  <c r="D147" i="7"/>
  <c r="CC88" i="5"/>
  <c r="CC16" i="8"/>
  <c r="CC236" i="7"/>
  <c r="AS138" i="7"/>
  <c r="AG183" i="7"/>
  <c r="CC135" i="7"/>
  <c r="CC108" i="7"/>
  <c r="CC98" i="7"/>
  <c r="CE44" i="7"/>
  <c r="AR48" i="7"/>
  <c r="AR281" i="5"/>
  <c r="AR224" i="5"/>
  <c r="CC245" i="5"/>
  <c r="CC79" i="5"/>
  <c r="AS196" i="2"/>
  <c r="CE26" i="5"/>
  <c r="CC241" i="2"/>
  <c r="AF171" i="2"/>
  <c r="AR134" i="2"/>
  <c r="AR116" i="2"/>
  <c r="AS102" i="2"/>
  <c r="AG188" i="2"/>
  <c r="AR173" i="2"/>
  <c r="AS156" i="2"/>
  <c r="AF146" i="2"/>
  <c r="AD171" i="2"/>
  <c r="CE36" i="2"/>
  <c r="AG36" i="2" s="1"/>
  <c r="F91" i="2"/>
  <c r="F90" i="2"/>
  <c r="F89" i="2"/>
  <c r="F81" i="2"/>
  <c r="F80" i="2"/>
  <c r="F88" i="2"/>
  <c r="F61" i="2"/>
  <c r="D46" i="2"/>
  <c r="D43" i="2"/>
  <c r="F37" i="2"/>
  <c r="D16" i="2"/>
  <c r="F82" i="2"/>
  <c r="F70" i="2"/>
  <c r="F35" i="2"/>
  <c r="F18" i="2"/>
  <c r="F72" i="2"/>
  <c r="D18" i="2"/>
  <c r="D45" i="2"/>
  <c r="F36" i="2"/>
  <c r="F19" i="2"/>
  <c r="F17" i="2"/>
  <c r="F79" i="2"/>
  <c r="F73" i="2"/>
  <c r="F71" i="2"/>
  <c r="F64" i="2"/>
  <c r="F63" i="2"/>
  <c r="F62" i="2"/>
  <c r="D44" i="2"/>
  <c r="F34" i="2"/>
  <c r="D19" i="2"/>
  <c r="D17" i="2"/>
  <c r="F16" i="2"/>
  <c r="D20" i="2"/>
  <c r="D48" i="2"/>
  <c r="D21" i="2"/>
  <c r="F84" i="2"/>
  <c r="F92" i="2"/>
  <c r="F74" i="2"/>
  <c r="F39" i="2"/>
  <c r="F83" i="2"/>
  <c r="F21" i="2"/>
  <c r="F38" i="2"/>
  <c r="F75" i="2"/>
  <c r="F93" i="2"/>
  <c r="F65" i="2"/>
  <c r="D47" i="2"/>
  <c r="F66" i="2"/>
  <c r="F20" i="2"/>
  <c r="CD323" i="7"/>
  <c r="AH248" i="5"/>
  <c r="AG161" i="2"/>
  <c r="D45" i="7"/>
  <c r="CC74" i="5"/>
  <c r="AF307" i="7"/>
  <c r="AF323" i="7"/>
  <c r="CE232" i="7"/>
  <c r="CC215" i="7"/>
  <c r="CE160" i="7"/>
  <c r="CE92" i="7"/>
  <c r="AR21" i="7"/>
  <c r="AR151" i="5"/>
  <c r="AR155" i="5"/>
  <c r="AR128" i="5"/>
  <c r="AF108" i="5"/>
  <c r="CC27" i="5"/>
  <c r="AG27" i="5" s="1"/>
  <c r="CD21" i="5"/>
  <c r="CC71" i="5"/>
  <c r="CD71" i="5" s="1"/>
  <c r="CE20" i="5"/>
  <c r="AH158" i="2"/>
  <c r="CE79" i="2"/>
  <c r="CE245" i="2"/>
  <c r="AR224" i="2"/>
  <c r="CD171" i="2"/>
  <c r="AR48" i="2"/>
  <c r="CC44" i="2"/>
  <c r="CD44" i="2" s="1"/>
  <c r="AF135" i="2"/>
  <c r="AE323" i="7"/>
  <c r="F191" i="7"/>
  <c r="F55" i="7"/>
  <c r="F57" i="7"/>
  <c r="D241" i="7"/>
  <c r="CC34" i="8"/>
  <c r="CC243" i="7"/>
  <c r="AG323" i="7"/>
  <c r="CC234" i="7"/>
  <c r="CC232" i="7"/>
  <c r="CC205" i="7"/>
  <c r="CE174" i="7"/>
  <c r="AE183" i="7"/>
  <c r="CC134" i="7"/>
  <c r="CC119" i="7"/>
  <c r="CC107" i="7"/>
  <c r="CC97" i="7"/>
  <c r="CE80" i="7"/>
  <c r="CC34" i="7"/>
  <c r="CE25" i="7"/>
  <c r="AR57" i="7"/>
  <c r="AS183" i="5"/>
  <c r="AF255" i="5"/>
  <c r="AR188" i="5"/>
  <c r="AG171" i="5"/>
  <c r="AR242" i="5"/>
  <c r="AR92" i="5"/>
  <c r="CE79" i="5"/>
  <c r="AF79" i="5" s="1"/>
  <c r="CC16" i="5"/>
  <c r="AK104" i="5"/>
  <c r="CE70" i="5"/>
  <c r="CC54" i="5"/>
  <c r="CD54" i="5" s="1"/>
  <c r="CE36" i="5"/>
  <c r="AS11" i="2"/>
  <c r="CC80" i="2"/>
  <c r="CC53" i="2"/>
  <c r="D116" i="7"/>
  <c r="D242" i="7"/>
  <c r="CE241" i="7"/>
  <c r="CE227" i="7"/>
  <c r="CC192" i="7"/>
  <c r="AS146" i="7"/>
  <c r="CE143" i="7"/>
  <c r="CC142" i="7"/>
  <c r="CC70" i="7"/>
  <c r="CD70" i="7" s="1"/>
  <c r="AG111" i="7"/>
  <c r="AF288" i="5"/>
  <c r="D43" i="7"/>
  <c r="F52" i="7"/>
  <c r="D244" i="7"/>
  <c r="D143" i="7"/>
  <c r="D47" i="7"/>
  <c r="D118" i="7"/>
  <c r="D120" i="7"/>
  <c r="F189" i="7"/>
  <c r="D145" i="7"/>
  <c r="D243" i="7"/>
  <c r="F53" i="7"/>
  <c r="D119" i="7"/>
  <c r="D245" i="7"/>
  <c r="F118" i="7"/>
  <c r="F56" i="7"/>
  <c r="D115" i="7"/>
  <c r="D144" i="7"/>
  <c r="D46" i="7"/>
  <c r="D246" i="7"/>
  <c r="F188" i="7"/>
  <c r="F115" i="7"/>
  <c r="F190" i="7"/>
  <c r="D117" i="7"/>
  <c r="D48" i="7"/>
  <c r="D146" i="7"/>
  <c r="F192" i="7"/>
  <c r="F187" i="7"/>
  <c r="D44" i="7"/>
  <c r="F54" i="7"/>
  <c r="F119" i="7"/>
  <c r="AD255" i="5"/>
  <c r="CC242" i="5"/>
  <c r="AR223" i="5"/>
  <c r="AR200" i="5"/>
  <c r="AR146" i="5"/>
  <c r="AF214" i="5"/>
  <c r="AG138" i="5"/>
  <c r="AR227" i="5"/>
  <c r="CD171" i="5"/>
  <c r="AS115" i="5"/>
  <c r="AH104" i="5"/>
  <c r="CE62" i="5"/>
  <c r="AG62" i="5" s="1"/>
  <c r="AR260" i="2"/>
  <c r="AR165" i="2"/>
  <c r="AS152" i="2"/>
  <c r="AS88" i="2"/>
  <c r="AR245" i="2"/>
  <c r="AR209" i="2"/>
  <c r="AG171" i="2"/>
  <c r="CE74" i="2"/>
  <c r="CC38" i="2"/>
  <c r="AR30" i="2"/>
  <c r="CE70" i="2"/>
  <c r="CC27" i="7"/>
  <c r="CD27" i="7" s="1"/>
  <c r="F116" i="7"/>
  <c r="AE197" i="5"/>
  <c r="AD197" i="5"/>
  <c r="AE263" i="2"/>
  <c r="AD263" i="2"/>
  <c r="AE191" i="5"/>
  <c r="AD191" i="5"/>
  <c r="AE137" i="5"/>
  <c r="AD137" i="5"/>
  <c r="AG179" i="2"/>
  <c r="AE161" i="5"/>
  <c r="AD161" i="5"/>
  <c r="AE155" i="5"/>
  <c r="AD155" i="5"/>
  <c r="AE287" i="2"/>
  <c r="AD287" i="2"/>
  <c r="AE173" i="2"/>
  <c r="AD173" i="2"/>
  <c r="CC219" i="7"/>
  <c r="CE219" i="7"/>
  <c r="CC218" i="7"/>
  <c r="CD218" i="7" s="1"/>
  <c r="CE218" i="7"/>
  <c r="AG218" i="7"/>
  <c r="CE215" i="7"/>
  <c r="AG215" i="7" s="1"/>
  <c r="CD215" i="7"/>
  <c r="CE214" i="7"/>
  <c r="CC214" i="7"/>
  <c r="AG214" i="7" s="1"/>
  <c r="AE228" i="7"/>
  <c r="CD228" i="7"/>
  <c r="AD228" i="7"/>
  <c r="AR228" i="7"/>
  <c r="AG228" i="7"/>
  <c r="CC227" i="7"/>
  <c r="AD225" i="7"/>
  <c r="CE224" i="7"/>
  <c r="AF224" i="7" s="1"/>
  <c r="CE223" i="7"/>
  <c r="CC223" i="7"/>
  <c r="AE223" i="7" s="1"/>
  <c r="AG90" i="2"/>
  <c r="AD90" i="2"/>
  <c r="AE90" i="2"/>
  <c r="CC89" i="2"/>
  <c r="CE89" i="2"/>
  <c r="AG89" i="2" s="1"/>
  <c r="CD89" i="2"/>
  <c r="AS89" i="2"/>
  <c r="AH86" i="2"/>
  <c r="CE88" i="2"/>
  <c r="AG88" i="2" s="1"/>
  <c r="AE88" i="2"/>
  <c r="CE84" i="2"/>
  <c r="AG84" i="2" s="1"/>
  <c r="AG83" i="2"/>
  <c r="CE81" i="2"/>
  <c r="AG81" i="2" s="1"/>
  <c r="CD80" i="2"/>
  <c r="AF80" i="2"/>
  <c r="AG80" i="2"/>
  <c r="AD80" i="2"/>
  <c r="AE80" i="2"/>
  <c r="CC79" i="2"/>
  <c r="AF79" i="2" s="1"/>
  <c r="CC90" i="5"/>
  <c r="AE90" i="5" s="1"/>
  <c r="CE89" i="5"/>
  <c r="CE88" i="5"/>
  <c r="AF88" i="5" s="1"/>
  <c r="CD88" i="5"/>
  <c r="AG88" i="5"/>
  <c r="CC237" i="7"/>
  <c r="AE237" i="7" s="1"/>
  <c r="CE237" i="7"/>
  <c r="AD237" i="7"/>
  <c r="AD236" i="7"/>
  <c r="AG236" i="7"/>
  <c r="CE234" i="7"/>
  <c r="AG234" i="7" s="1"/>
  <c r="CE233" i="7"/>
  <c r="CC233" i="7"/>
  <c r="AE233" i="7" s="1"/>
  <c r="AD81" i="5"/>
  <c r="CD81" i="5"/>
  <c r="AE81" i="5"/>
  <c r="AG81" i="5"/>
  <c r="CE80" i="5"/>
  <c r="AR79" i="5"/>
  <c r="AE79" i="5"/>
  <c r="CD79" i="5"/>
  <c r="AD79" i="5"/>
  <c r="AH77" i="5"/>
  <c r="CE243" i="7"/>
  <c r="AG243" i="7" s="1"/>
  <c r="CC241" i="7"/>
  <c r="AF241" i="7" s="1"/>
  <c r="CE210" i="7"/>
  <c r="CE209" i="7"/>
  <c r="CC209" i="7"/>
  <c r="AE207" i="7"/>
  <c r="AF207" i="7"/>
  <c r="CD207" i="7"/>
  <c r="AD207" i="7"/>
  <c r="CE206" i="7"/>
  <c r="AD206" i="7" s="1"/>
  <c r="AE205" i="7"/>
  <c r="AD205" i="7"/>
  <c r="CD205" i="7"/>
  <c r="CC200" i="7"/>
  <c r="AG200" i="7" s="1"/>
  <c r="AE200" i="7"/>
  <c r="AG198" i="7"/>
  <c r="AE198" i="7"/>
  <c r="AF198" i="7"/>
  <c r="CC197" i="7"/>
  <c r="CD197" i="7" s="1"/>
  <c r="CE197" i="7"/>
  <c r="AD197" i="7"/>
  <c r="CE196" i="7"/>
  <c r="CC196" i="7"/>
  <c r="AD196" i="7" s="1"/>
  <c r="AE196" i="7"/>
  <c r="CD192" i="7"/>
  <c r="AE192" i="7"/>
  <c r="AD192" i="7"/>
  <c r="CE191" i="7"/>
  <c r="CC191" i="7"/>
  <c r="AD191" i="7"/>
  <c r="CD191" i="7"/>
  <c r="AE191" i="7"/>
  <c r="AE189" i="7"/>
  <c r="AD189" i="7"/>
  <c r="CD189" i="7"/>
  <c r="CE188" i="7"/>
  <c r="CC188" i="7"/>
  <c r="AR188" i="7"/>
  <c r="CE187" i="7"/>
  <c r="AG187" i="7" s="1"/>
  <c r="CD187" i="7"/>
  <c r="AD187" i="7"/>
  <c r="AS74" i="5"/>
  <c r="AR74" i="5"/>
  <c r="CC72" i="5"/>
  <c r="AE72" i="5" s="1"/>
  <c r="AD72" i="5"/>
  <c r="AG72" i="5"/>
  <c r="CE71" i="5"/>
  <c r="AF71" i="5" s="1"/>
  <c r="AS71" i="5"/>
  <c r="AD71" i="5"/>
  <c r="AR71" i="5"/>
  <c r="AE71" i="5"/>
  <c r="CC70" i="5"/>
  <c r="AE70" i="5" s="1"/>
  <c r="AD70" i="5"/>
  <c r="CD70" i="5"/>
  <c r="AF72" i="2"/>
  <c r="CC71" i="2"/>
  <c r="CD71" i="2" s="1"/>
  <c r="AR70" i="2"/>
  <c r="AS70" i="2"/>
  <c r="CE182" i="7"/>
  <c r="CD182" i="7"/>
  <c r="AE182" i="7"/>
  <c r="AG180" i="7"/>
  <c r="CE179" i="7"/>
  <c r="AE179" i="7" s="1"/>
  <c r="CC179" i="7"/>
  <c r="CD179" i="7"/>
  <c r="CC178" i="7"/>
  <c r="CD178" i="7" s="1"/>
  <c r="CE178" i="7"/>
  <c r="AG178" i="7" s="1"/>
  <c r="AF178" i="7"/>
  <c r="CC63" i="5"/>
  <c r="CD63" i="5" s="1"/>
  <c r="CE61" i="5"/>
  <c r="CC61" i="5"/>
  <c r="AE61" i="5" s="1"/>
  <c r="AR61" i="5"/>
  <c r="AD61" i="5"/>
  <c r="AF61" i="5"/>
  <c r="AS61" i="5"/>
  <c r="CC63" i="2"/>
  <c r="CD63" i="2" s="1"/>
  <c r="CE63" i="2"/>
  <c r="AG63" i="2" s="1"/>
  <c r="AD63" i="2"/>
  <c r="AE63" i="2"/>
  <c r="AF63" i="2"/>
  <c r="CE62" i="2"/>
  <c r="AD62" i="2" s="1"/>
  <c r="CC62" i="2"/>
  <c r="CD62" i="2"/>
  <c r="CC61" i="2"/>
  <c r="CE170" i="7"/>
  <c r="CC164" i="7"/>
  <c r="CE164" i="7"/>
  <c r="CC152" i="7"/>
  <c r="CC116" i="7"/>
  <c r="CC80" i="7"/>
  <c r="CC74" i="7"/>
  <c r="CE119" i="7"/>
  <c r="CE83" i="7"/>
  <c r="CE93" i="7"/>
  <c r="AG93" i="7" s="1"/>
  <c r="CE75" i="7"/>
  <c r="CE52" i="7"/>
  <c r="CE45" i="7"/>
  <c r="CC62" i="7"/>
  <c r="CC53" i="7"/>
  <c r="CC35" i="7"/>
  <c r="CC71" i="7"/>
  <c r="CE54" i="7"/>
  <c r="AF174" i="7"/>
  <c r="AE174" i="7"/>
  <c r="AD174" i="7"/>
  <c r="CE173" i="7"/>
  <c r="AG173" i="7" s="1"/>
  <c r="CC173" i="7"/>
  <c r="AF173" i="7" s="1"/>
  <c r="CD173" i="7"/>
  <c r="CC171" i="7"/>
  <c r="AE171" i="7" s="1"/>
  <c r="AF171" i="7"/>
  <c r="AG171" i="7"/>
  <c r="CC170" i="7"/>
  <c r="AG170" i="7" s="1"/>
  <c r="CC169" i="7"/>
  <c r="AF169" i="7" s="1"/>
  <c r="CE169" i="7"/>
  <c r="AD169" i="7"/>
  <c r="AG162" i="7"/>
  <c r="CC161" i="7"/>
  <c r="AD161" i="7" s="1"/>
  <c r="CE161" i="7"/>
  <c r="CC160" i="7"/>
  <c r="AD160" i="7" s="1"/>
  <c r="CC156" i="7"/>
  <c r="AE156" i="7" s="1"/>
  <c r="CC155" i="7"/>
  <c r="CD155" i="7" s="1"/>
  <c r="CE155" i="7"/>
  <c r="CE153" i="7"/>
  <c r="CE151" i="7"/>
  <c r="CC151" i="7"/>
  <c r="CC144" i="7"/>
  <c r="AD144" i="7" s="1"/>
  <c r="CE144" i="7"/>
  <c r="CC143" i="7"/>
  <c r="AE143" i="7" s="1"/>
  <c r="CE142" i="7"/>
  <c r="CE47" i="8"/>
  <c r="BZ44" i="8"/>
  <c r="AL44" i="8" s="1"/>
  <c r="BG36" i="8"/>
  <c r="AN36" i="8" s="1"/>
  <c r="CC35" i="8"/>
  <c r="CC57" i="5"/>
  <c r="CD57" i="5" s="1"/>
  <c r="CE57" i="5"/>
  <c r="AF57" i="5" s="1"/>
  <c r="AS57" i="5"/>
  <c r="AR57" i="5"/>
  <c r="CE54" i="5"/>
  <c r="AG54" i="5" s="1"/>
  <c r="CC53" i="5"/>
  <c r="CD53" i="5" s="1"/>
  <c r="AR53" i="5"/>
  <c r="AD53" i="5"/>
  <c r="AE53" i="5"/>
  <c r="AG53" i="5"/>
  <c r="CC52" i="5"/>
  <c r="CE52" i="5"/>
  <c r="AS52" i="5"/>
  <c r="AR52" i="5"/>
  <c r="CE9" i="8"/>
  <c r="CC9" i="8"/>
  <c r="AE54" i="2"/>
  <c r="AF54" i="2"/>
  <c r="AD54" i="2"/>
  <c r="CD54" i="2"/>
  <c r="CE53" i="2"/>
  <c r="AG53" i="2" s="1"/>
  <c r="AD53" i="2"/>
  <c r="CE52" i="2"/>
  <c r="CC52" i="2"/>
  <c r="CD52" i="2"/>
  <c r="AH50" i="2"/>
  <c r="CC137" i="7"/>
  <c r="AD137" i="7" s="1"/>
  <c r="CE137" i="7"/>
  <c r="AG137" i="7" s="1"/>
  <c r="AD134" i="7"/>
  <c r="AE134" i="7"/>
  <c r="CD134" i="7"/>
  <c r="AG134" i="7"/>
  <c r="CE133" i="7"/>
  <c r="CC133" i="7"/>
  <c r="AD133" i="7" s="1"/>
  <c r="CE126" i="7"/>
  <c r="CC125" i="7"/>
  <c r="CD125" i="7" s="1"/>
  <c r="AE125" i="7"/>
  <c r="CE120" i="7"/>
  <c r="CC120" i="7"/>
  <c r="AF117" i="7"/>
  <c r="AE116" i="7"/>
  <c r="AD116" i="7"/>
  <c r="CD116" i="7"/>
  <c r="AG116" i="7"/>
  <c r="CE115" i="7"/>
  <c r="AG47" i="2"/>
  <c r="AS47" i="2"/>
  <c r="CE108" i="7"/>
  <c r="CE106" i="7"/>
  <c r="CC106" i="7"/>
  <c r="AE106" i="7" s="1"/>
  <c r="CE99" i="7"/>
  <c r="AF99" i="7" s="1"/>
  <c r="AD98" i="7"/>
  <c r="CD98" i="7"/>
  <c r="AE98" i="7"/>
  <c r="AG98" i="7"/>
  <c r="CE97" i="7"/>
  <c r="CD45" i="2"/>
  <c r="AE45" i="2"/>
  <c r="AD45" i="2"/>
  <c r="CE44" i="2"/>
  <c r="AF44" i="2" s="1"/>
  <c r="CE43" i="2"/>
  <c r="AE43" i="2" s="1"/>
  <c r="CC43" i="2"/>
  <c r="CD43" i="2" s="1"/>
  <c r="CC47" i="5"/>
  <c r="CE47" i="5"/>
  <c r="AG47" i="5"/>
  <c r="AS47" i="5"/>
  <c r="AE45" i="5"/>
  <c r="AD45" i="5"/>
  <c r="AG45" i="5"/>
  <c r="CE44" i="5"/>
  <c r="CC44" i="5"/>
  <c r="AF44" i="5" s="1"/>
  <c r="AS44" i="5"/>
  <c r="CE43" i="5"/>
  <c r="CC43" i="5"/>
  <c r="AD43" i="5"/>
  <c r="CD43" i="5"/>
  <c r="AE43" i="5"/>
  <c r="AG36" i="5"/>
  <c r="AS35" i="5"/>
  <c r="CC35" i="5"/>
  <c r="CD35" i="5" s="1"/>
  <c r="CE35" i="5"/>
  <c r="AE35" i="5" s="1"/>
  <c r="CE34" i="5"/>
  <c r="AE34" i="5" s="1"/>
  <c r="AD34" i="5"/>
  <c r="AD39" i="2"/>
  <c r="CD39" i="2"/>
  <c r="AE39" i="2"/>
  <c r="CE38" i="2"/>
  <c r="AF38" i="2" s="1"/>
  <c r="CD36" i="2"/>
  <c r="AE36" i="2"/>
  <c r="AD36" i="2"/>
  <c r="CC34" i="2"/>
  <c r="AE34" i="2" s="1"/>
  <c r="CE34" i="2"/>
  <c r="AG34" i="2" s="1"/>
  <c r="AR34" i="2"/>
  <c r="AD34" i="2"/>
  <c r="AF34" i="2"/>
  <c r="AD92" i="7"/>
  <c r="CD92" i="7"/>
  <c r="AE92" i="7"/>
  <c r="AG92" i="7"/>
  <c r="AG90" i="7"/>
  <c r="CE89" i="7"/>
  <c r="AG89" i="7" s="1"/>
  <c r="CC88" i="7"/>
  <c r="CE88" i="7"/>
  <c r="AF81" i="7"/>
  <c r="AG81" i="7"/>
  <c r="AE80" i="7"/>
  <c r="AD80" i="7"/>
  <c r="CD80" i="7"/>
  <c r="AG80" i="7"/>
  <c r="CE79" i="7"/>
  <c r="AR79" i="7"/>
  <c r="CD74" i="7"/>
  <c r="AE74" i="7"/>
  <c r="AD74" i="7"/>
  <c r="AF74" i="7"/>
  <c r="CE71" i="7"/>
  <c r="AG71" i="7" s="1"/>
  <c r="CE70" i="7"/>
  <c r="AE70" i="7" s="1"/>
  <c r="AF70" i="7"/>
  <c r="AR70" i="7"/>
  <c r="AD70" i="7"/>
  <c r="CE66" i="7"/>
  <c r="CC66" i="7"/>
  <c r="CE65" i="7"/>
  <c r="CC65" i="7"/>
  <c r="CE63" i="7"/>
  <c r="CE62" i="7"/>
  <c r="AG62" i="7" s="1"/>
  <c r="CD62" i="7"/>
  <c r="AR61" i="7"/>
  <c r="AG27" i="2"/>
  <c r="CE26" i="2"/>
  <c r="CC26" i="2"/>
  <c r="AE26" i="2" s="1"/>
  <c r="AD26" i="2"/>
  <c r="CE25" i="2"/>
  <c r="AF25" i="2" s="1"/>
  <c r="AD25" i="2"/>
  <c r="AE27" i="5"/>
  <c r="AD27" i="5"/>
  <c r="CD27" i="5"/>
  <c r="AR26" i="5"/>
  <c r="CC25" i="5"/>
  <c r="AF25" i="5" s="1"/>
  <c r="CE25" i="5"/>
  <c r="AG25" i="5" s="1"/>
  <c r="AD25" i="5"/>
  <c r="CD25" i="5"/>
  <c r="CC54" i="7"/>
  <c r="AF54" i="7" s="1"/>
  <c r="CE53" i="7"/>
  <c r="AG53" i="7" s="1"/>
  <c r="AR20" i="5"/>
  <c r="AG20" i="5"/>
  <c r="CC18" i="5"/>
  <c r="AE18" i="5" s="1"/>
  <c r="CE17" i="5"/>
  <c r="CC17" i="5"/>
  <c r="AF17" i="5" s="1"/>
  <c r="CD16" i="5"/>
  <c r="AE16" i="5"/>
  <c r="AD16" i="5"/>
  <c r="AS17" i="2"/>
  <c r="CC17" i="2"/>
  <c r="AH14" i="2" s="1"/>
  <c r="AE17" i="2"/>
  <c r="CD17" i="2"/>
  <c r="AD17" i="2"/>
  <c r="AG17" i="2"/>
  <c r="CE16" i="2"/>
  <c r="AG16" i="2" s="1"/>
  <c r="AZ36" i="7"/>
  <c r="AM36" i="7" s="1"/>
  <c r="CC43" i="7"/>
  <c r="CE43" i="7"/>
  <c r="AG43" i="7" s="1"/>
  <c r="AZ34" i="7"/>
  <c r="AM34" i="7" s="1"/>
  <c r="BN17" i="7"/>
  <c r="AO17" i="7" s="1"/>
  <c r="AX17" i="7"/>
  <c r="AH17" i="7" s="1"/>
  <c r="AR263" i="5"/>
  <c r="AR233" i="5"/>
  <c r="AR197" i="5"/>
  <c r="CE9" i="5"/>
  <c r="CC246" i="2"/>
  <c r="CE241" i="2"/>
  <c r="AR228" i="2"/>
  <c r="AR210" i="2"/>
  <c r="AR192" i="2"/>
  <c r="CC243" i="2"/>
  <c r="AG243" i="2" s="1"/>
  <c r="AK104" i="2"/>
  <c r="AR89" i="2"/>
  <c r="AR66" i="2"/>
  <c r="AR62" i="2"/>
  <c r="AR53" i="2"/>
  <c r="AS52" i="2"/>
  <c r="AE233" i="5"/>
  <c r="AD233" i="5"/>
  <c r="CD233" i="5"/>
  <c r="AE173" i="5"/>
  <c r="AD173" i="5"/>
  <c r="CD173" i="5"/>
  <c r="AE143" i="5"/>
  <c r="AD143" i="5"/>
  <c r="CD143" i="5"/>
  <c r="AE119" i="5"/>
  <c r="AF119" i="5"/>
  <c r="CD119" i="5"/>
  <c r="AD119" i="5"/>
  <c r="AE107" i="5"/>
  <c r="AF107" i="5"/>
  <c r="CD107" i="5"/>
  <c r="AD107" i="5"/>
  <c r="AG21" i="5"/>
  <c r="AE227" i="5"/>
  <c r="AD227" i="5"/>
  <c r="CD227" i="5"/>
  <c r="AG107" i="5"/>
  <c r="AE29" i="5"/>
  <c r="AD29" i="5"/>
  <c r="CD29" i="5"/>
  <c r="AG288" i="2"/>
  <c r="AG255" i="2"/>
  <c r="AG71" i="5"/>
  <c r="AG273" i="2"/>
  <c r="AG270" i="2"/>
  <c r="AE233" i="2"/>
  <c r="CD233" i="2"/>
  <c r="AF233" i="2"/>
  <c r="AD233" i="2"/>
  <c r="AE215" i="2"/>
  <c r="CD215" i="2"/>
  <c r="AF215" i="2"/>
  <c r="AD215" i="2"/>
  <c r="AE138" i="2"/>
  <c r="AD138" i="2"/>
  <c r="CD138" i="2"/>
  <c r="AE81" i="2"/>
  <c r="AF81" i="2"/>
  <c r="CD81" i="2"/>
  <c r="AD81" i="2"/>
  <c r="AE66" i="2"/>
  <c r="CD66" i="2"/>
  <c r="AF66" i="2"/>
  <c r="AG26" i="2"/>
  <c r="AE161" i="2"/>
  <c r="CD161" i="2"/>
  <c r="AG151" i="2"/>
  <c r="AE102" i="2"/>
  <c r="AD102" i="2"/>
  <c r="CD102" i="2"/>
  <c r="AE53" i="2"/>
  <c r="CD53" i="2"/>
  <c r="AF53" i="2"/>
  <c r="AE44" i="2"/>
  <c r="AD44" i="2"/>
  <c r="AE38" i="2"/>
  <c r="CD38" i="2"/>
  <c r="AD38" i="2"/>
  <c r="AE16" i="2"/>
  <c r="CD16" i="2"/>
  <c r="AD16" i="2"/>
  <c r="AG72" i="2"/>
  <c r="AR161" i="5"/>
  <c r="AS219" i="7"/>
  <c r="AR111" i="7"/>
  <c r="AG138" i="7"/>
  <c r="AS21" i="7"/>
  <c r="AG44" i="7"/>
  <c r="AR290" i="5"/>
  <c r="AS286" i="5"/>
  <c r="AS281" i="5"/>
  <c r="AS272" i="5"/>
  <c r="AS263" i="5"/>
  <c r="AS250" i="5"/>
  <c r="AS264" i="5"/>
  <c r="AS255" i="5"/>
  <c r="AH275" i="5"/>
  <c r="AR273" i="5"/>
  <c r="AS241" i="5"/>
  <c r="AS201" i="5"/>
  <c r="AS165" i="5"/>
  <c r="AR269" i="5"/>
  <c r="AR264" i="5"/>
  <c r="AS246" i="5"/>
  <c r="CC243" i="5"/>
  <c r="AR241" i="5"/>
  <c r="AR237" i="5"/>
  <c r="AR206" i="5"/>
  <c r="AR170" i="5"/>
  <c r="AS134" i="5"/>
  <c r="AS128" i="5"/>
  <c r="AS124" i="5"/>
  <c r="AS110" i="5"/>
  <c r="AS106" i="5"/>
  <c r="AS92" i="5"/>
  <c r="AS88" i="5"/>
  <c r="CE243" i="5"/>
  <c r="AR272" i="5"/>
  <c r="AR254" i="5"/>
  <c r="CE242" i="5"/>
  <c r="AR215" i="5"/>
  <c r="AR209" i="5"/>
  <c r="AR179" i="5"/>
  <c r="AR173" i="5"/>
  <c r="AF126" i="5"/>
  <c r="AK113" i="5"/>
  <c r="AR110" i="5"/>
  <c r="AR102" i="5"/>
  <c r="AR101" i="5"/>
  <c r="AR98" i="5"/>
  <c r="AR84" i="5"/>
  <c r="AR83" i="5"/>
  <c r="AR80" i="5"/>
  <c r="AR44" i="5"/>
  <c r="AH32" i="5"/>
  <c r="AS277" i="2"/>
  <c r="AR65" i="5"/>
  <c r="AR25" i="5"/>
  <c r="AR291" i="2"/>
  <c r="AR290" i="2"/>
  <c r="AR254" i="2"/>
  <c r="AR242" i="2"/>
  <c r="AS236" i="2"/>
  <c r="AS218" i="2"/>
  <c r="AS214" i="2"/>
  <c r="AS200" i="2"/>
  <c r="AG74" i="5"/>
  <c r="AR47" i="5"/>
  <c r="CE246" i="2"/>
  <c r="AG246" i="2" s="1"/>
  <c r="CE242" i="2"/>
  <c r="AG242" i="2" s="1"/>
  <c r="AS223" i="2"/>
  <c r="AS205" i="2"/>
  <c r="AS179" i="2"/>
  <c r="AS165" i="2"/>
  <c r="AS161" i="2"/>
  <c r="AR183" i="2"/>
  <c r="AR182" i="2"/>
  <c r="AR161" i="2"/>
  <c r="AS160" i="2"/>
  <c r="AS142" i="2"/>
  <c r="AS124" i="2"/>
  <c r="AS120" i="2"/>
  <c r="AS66" i="2"/>
  <c r="AS57" i="2"/>
  <c r="AS53" i="2"/>
  <c r="AS44" i="2"/>
  <c r="AR246" i="2"/>
  <c r="AS246" i="2"/>
  <c r="AR236" i="2"/>
  <c r="AR227" i="2"/>
  <c r="AK221" i="2"/>
  <c r="AK203" i="2"/>
  <c r="AR200" i="2"/>
  <c r="AR191" i="2"/>
  <c r="AG170" i="2"/>
  <c r="AG143" i="2"/>
  <c r="AG125" i="2"/>
  <c r="AS188" i="2"/>
  <c r="AS92" i="2"/>
  <c r="AS80" i="2"/>
  <c r="AF98" i="2"/>
  <c r="AR65" i="2"/>
  <c r="AR57" i="2"/>
  <c r="AS34" i="2"/>
  <c r="AG119" i="2"/>
  <c r="AR84" i="2"/>
  <c r="AR79" i="2"/>
  <c r="AR47" i="2"/>
  <c r="AR35" i="2"/>
  <c r="AH23" i="2"/>
  <c r="AS12" i="2"/>
  <c r="AR88" i="2"/>
  <c r="AS62" i="2"/>
  <c r="AR52" i="2"/>
  <c r="AF17" i="2"/>
  <c r="AG225" i="7"/>
  <c r="CD209" i="7"/>
  <c r="AD178" i="7"/>
  <c r="AG179" i="7"/>
  <c r="CD21" i="7"/>
  <c r="AE128" i="7"/>
  <c r="CD57" i="7"/>
  <c r="AK50" i="7"/>
  <c r="AG151" i="7"/>
  <c r="CD156" i="7"/>
  <c r="AE254" i="5"/>
  <c r="CD254" i="5"/>
  <c r="AD254" i="5"/>
  <c r="AE179" i="5"/>
  <c r="AD179" i="5"/>
  <c r="CD179" i="5"/>
  <c r="AE125" i="5"/>
  <c r="AF125" i="5"/>
  <c r="CD125" i="5"/>
  <c r="AD125" i="5"/>
  <c r="AE101" i="5"/>
  <c r="AD101" i="5"/>
  <c r="CD101" i="5"/>
  <c r="AF101" i="5"/>
  <c r="AG101" i="5"/>
  <c r="AE89" i="5"/>
  <c r="AD89" i="5"/>
  <c r="CD89" i="5"/>
  <c r="AF89" i="5"/>
  <c r="AG89" i="5"/>
  <c r="AE83" i="5"/>
  <c r="AD83" i="5"/>
  <c r="CD83" i="5"/>
  <c r="AF83" i="5"/>
  <c r="AG83" i="5"/>
  <c r="AG291" i="2"/>
  <c r="AG255" i="5"/>
  <c r="AG119" i="5"/>
  <c r="AE65" i="5"/>
  <c r="CD65" i="5"/>
  <c r="AD65" i="5"/>
  <c r="AF65" i="5"/>
  <c r="AG35" i="5"/>
  <c r="AE209" i="2"/>
  <c r="AD209" i="2"/>
  <c r="CD209" i="2"/>
  <c r="AF209" i="2"/>
  <c r="AE191" i="2"/>
  <c r="AD191" i="2"/>
  <c r="CD191" i="2"/>
  <c r="AF191" i="2"/>
  <c r="AG57" i="5"/>
  <c r="AE281" i="2"/>
  <c r="CD281" i="2"/>
  <c r="AD281" i="2"/>
  <c r="AE269" i="2"/>
  <c r="CD269" i="2"/>
  <c r="AD269" i="2"/>
  <c r="AE251" i="2"/>
  <c r="CD251" i="2"/>
  <c r="AD251" i="2"/>
  <c r="AE227" i="2"/>
  <c r="CD227" i="2"/>
  <c r="AF227" i="2"/>
  <c r="AD227" i="2"/>
  <c r="AE197" i="2"/>
  <c r="CD197" i="2"/>
  <c r="AF197" i="2"/>
  <c r="AD197" i="2"/>
  <c r="AE142" i="2"/>
  <c r="AD142" i="2"/>
  <c r="CD142" i="2"/>
  <c r="AE117" i="2"/>
  <c r="AD117" i="2"/>
  <c r="CD117" i="2"/>
  <c r="CD151" i="2"/>
  <c r="AF151" i="2"/>
  <c r="AE135" i="2"/>
  <c r="AD135" i="2"/>
  <c r="CD135" i="2"/>
  <c r="AE106" i="2"/>
  <c r="AD106" i="2"/>
  <c r="CD106" i="2"/>
  <c r="AE75" i="2"/>
  <c r="CD75" i="2"/>
  <c r="AG75" i="2"/>
  <c r="AD75" i="2"/>
  <c r="AF75" i="2"/>
  <c r="AG44" i="2"/>
  <c r="H169" i="6"/>
  <c r="F169" i="6"/>
  <c r="G169" i="6"/>
  <c r="G5" i="7" s="1"/>
  <c r="E169" i="6"/>
  <c r="E5" i="7" s="1"/>
  <c r="BU9" i="13"/>
  <c r="BU31" i="13"/>
  <c r="P35" i="22"/>
  <c r="E83" i="30"/>
  <c r="BU33" i="14"/>
  <c r="P29" i="22"/>
  <c r="P17" i="22"/>
  <c r="BU22" i="13"/>
  <c r="P25" i="22"/>
  <c r="P38" i="22"/>
  <c r="P31" i="22"/>
  <c r="BU13" i="13"/>
  <c r="BU24" i="13"/>
  <c r="BU13" i="34"/>
  <c r="BU7" i="34"/>
  <c r="BU9" i="34"/>
  <c r="BU11" i="34"/>
  <c r="BU15" i="34"/>
  <c r="E79" i="30"/>
  <c r="AR302" i="7"/>
  <c r="CD294" i="7"/>
  <c r="CD225" i="7"/>
  <c r="AF234" i="7"/>
  <c r="AH221" i="7"/>
  <c r="CD206" i="7"/>
  <c r="AR129" i="7"/>
  <c r="AR119" i="7"/>
  <c r="AR93" i="7"/>
  <c r="AS62" i="7"/>
  <c r="AF182" i="7"/>
  <c r="AR134" i="7"/>
  <c r="AF144" i="7"/>
  <c r="AD201" i="7"/>
  <c r="AG165" i="7"/>
  <c r="AE66" i="7"/>
  <c r="AR314" i="7"/>
  <c r="AR286" i="7"/>
  <c r="AF146" i="7"/>
  <c r="AR115" i="7"/>
  <c r="AR152" i="7"/>
  <c r="AD182" i="7"/>
  <c r="AG144" i="7"/>
  <c r="CD144" i="7"/>
  <c r="CD201" i="7"/>
  <c r="AR318" i="7"/>
  <c r="AR236" i="7"/>
  <c r="AS134" i="7"/>
  <c r="AG206" i="7"/>
  <c r="AF179" i="7"/>
  <c r="AG152" i="7"/>
  <c r="AA300" i="7"/>
  <c r="AA248" i="7"/>
  <c r="AE144" i="7"/>
  <c r="CC9" i="2"/>
  <c r="CD9" i="2" s="1"/>
  <c r="CE9" i="2"/>
  <c r="AD9" i="2"/>
  <c r="CE8" i="2"/>
  <c r="CC8" i="2"/>
  <c r="AG8" i="2" s="1"/>
  <c r="W14" i="8"/>
  <c r="W14" i="2"/>
  <c r="AA14" i="2"/>
  <c r="AA50" i="2"/>
  <c r="B51" i="2" s="1"/>
  <c r="E51" i="2" s="1"/>
  <c r="W316" i="7"/>
  <c r="AA167" i="7"/>
  <c r="AA149" i="7"/>
  <c r="AA131" i="7"/>
  <c r="AA113" i="7"/>
  <c r="AA95" i="7"/>
  <c r="AA77" i="7"/>
  <c r="AA59" i="7"/>
  <c r="AA284" i="5"/>
  <c r="W284" i="5"/>
  <c r="CE38" i="7"/>
  <c r="AG38" i="7" s="1"/>
  <c r="AS38" i="7"/>
  <c r="CE35" i="7"/>
  <c r="AG35" i="7" s="1"/>
  <c r="CE34" i="7"/>
  <c r="AG34" i="7" s="1"/>
  <c r="AR34" i="7"/>
  <c r="W158" i="7"/>
  <c r="W140" i="7"/>
  <c r="W122" i="7"/>
  <c r="W104" i="7"/>
  <c r="W86" i="7"/>
  <c r="W68" i="7"/>
  <c r="W248" i="7"/>
  <c r="AR322" i="7"/>
  <c r="AS273" i="7"/>
  <c r="AR335" i="7"/>
  <c r="AR295" i="7"/>
  <c r="AS277" i="7"/>
  <c r="AS237" i="7"/>
  <c r="AS223" i="7"/>
  <c r="AS218" i="7"/>
  <c r="AA185" i="7"/>
  <c r="AS143" i="7"/>
  <c r="CE7" i="7"/>
  <c r="AG174" i="7"/>
  <c r="AG155" i="7"/>
  <c r="AG63" i="7"/>
  <c r="AR323" i="7"/>
  <c r="AR12" i="7"/>
  <c r="W167" i="7"/>
  <c r="W149" i="7"/>
  <c r="AA50" i="7"/>
  <c r="B51" i="7" s="1"/>
  <c r="E51" i="7" s="1"/>
  <c r="AG338" i="7"/>
  <c r="AR210" i="7"/>
  <c r="AR224" i="7"/>
  <c r="AR151" i="7"/>
  <c r="AR88" i="7"/>
  <c r="AG241" i="7"/>
  <c r="AH176" i="7"/>
  <c r="AR278" i="7"/>
  <c r="AR218" i="7"/>
  <c r="AS174" i="7"/>
  <c r="AS137" i="7"/>
  <c r="AR120" i="7"/>
  <c r="AG182" i="7"/>
  <c r="W324" i="7"/>
  <c r="AE311" i="7"/>
  <c r="CD311" i="7"/>
  <c r="AD311" i="7"/>
  <c r="AE281" i="7"/>
  <c r="AF281" i="7"/>
  <c r="CD281" i="7"/>
  <c r="AD281" i="7"/>
  <c r="AE252" i="7"/>
  <c r="CD252" i="7"/>
  <c r="AD252" i="7"/>
  <c r="AD214" i="7"/>
  <c r="AD146" i="7"/>
  <c r="CD146" i="7"/>
  <c r="AE146" i="7"/>
  <c r="AE133" i="7"/>
  <c r="CD133" i="7"/>
  <c r="AG133" i="7"/>
  <c r="AG54" i="7"/>
  <c r="AE81" i="7"/>
  <c r="AD81" i="7"/>
  <c r="CD81" i="7"/>
  <c r="AR311" i="7"/>
  <c r="AS161" i="7"/>
  <c r="AR339" i="7"/>
  <c r="AR330" i="7"/>
  <c r="AR315" i="7"/>
  <c r="AR306" i="7"/>
  <c r="AS278" i="7"/>
  <c r="AS334" i="7"/>
  <c r="AR327" i="7"/>
  <c r="AS269" i="7"/>
  <c r="AS254" i="7"/>
  <c r="AS228" i="7"/>
  <c r="AS224" i="7"/>
  <c r="AR281" i="7"/>
  <c r="AG242" i="7"/>
  <c r="AS210" i="7"/>
  <c r="AR187" i="7"/>
  <c r="AS178" i="7"/>
  <c r="AS151" i="7"/>
  <c r="AR233" i="7"/>
  <c r="AS119" i="7"/>
  <c r="AS101" i="7"/>
  <c r="AS83" i="7"/>
  <c r="AR147" i="7"/>
  <c r="AG135" i="7"/>
  <c r="AR125" i="7"/>
  <c r="AR107" i="7"/>
  <c r="AR97" i="7"/>
  <c r="AS47" i="7"/>
  <c r="AG153" i="7"/>
  <c r="AR106" i="7"/>
  <c r="AS56" i="7"/>
  <c r="AG281" i="7"/>
  <c r="AE268" i="7"/>
  <c r="AF268" i="7"/>
  <c r="CD268" i="7"/>
  <c r="AD268" i="7"/>
  <c r="AE224" i="7"/>
  <c r="CD224" i="7"/>
  <c r="AD224" i="7"/>
  <c r="AE216" i="7"/>
  <c r="CD216" i="7"/>
  <c r="AD216" i="7"/>
  <c r="AG255" i="7"/>
  <c r="AG207" i="7"/>
  <c r="AE188" i="7"/>
  <c r="AD188" i="7"/>
  <c r="AE88" i="7"/>
  <c r="CD88" i="7"/>
  <c r="AD88" i="7"/>
  <c r="AE120" i="7"/>
  <c r="AD120" i="7"/>
  <c r="CD120" i="7"/>
  <c r="AE63" i="7"/>
  <c r="AF63" i="7"/>
  <c r="CD63" i="7"/>
  <c r="AD63" i="7"/>
  <c r="AE54" i="7"/>
  <c r="AD54" i="7"/>
  <c r="CD54" i="7"/>
  <c r="AE43" i="7"/>
  <c r="CD43" i="7"/>
  <c r="AD43" i="7"/>
  <c r="AG126" i="7"/>
  <c r="CD34" i="7"/>
  <c r="AE129" i="7"/>
  <c r="AD129" i="7"/>
  <c r="CD129" i="7"/>
  <c r="AF129" i="7"/>
  <c r="AR165" i="7"/>
  <c r="CE17" i="7"/>
  <c r="AF17" i="7" s="1"/>
  <c r="AR307" i="7"/>
  <c r="AS236" i="7"/>
  <c r="AR263" i="7"/>
  <c r="AS128" i="7"/>
  <c r="AR237" i="7"/>
  <c r="AR142" i="7"/>
  <c r="AR101" i="7"/>
  <c r="AS61" i="7"/>
  <c r="AS48" i="7"/>
  <c r="AR84" i="7"/>
  <c r="AR66" i="7"/>
  <c r="CE26" i="7"/>
  <c r="CC7" i="7"/>
  <c r="AR43" i="7"/>
  <c r="AS12" i="7"/>
  <c r="AA158" i="7"/>
  <c r="AA140" i="7"/>
  <c r="AA122" i="7"/>
  <c r="AA104" i="7"/>
  <c r="AA86" i="7"/>
  <c r="AA68" i="7"/>
  <c r="AS339" i="7"/>
  <c r="AS315" i="7"/>
  <c r="AS299" i="7"/>
  <c r="AR331" i="7"/>
  <c r="AR298" i="7"/>
  <c r="AR291" i="7"/>
  <c r="AS259" i="7"/>
  <c r="AR273" i="7"/>
  <c r="AR260" i="7"/>
  <c r="AR277" i="7"/>
  <c r="AR242" i="7"/>
  <c r="AR214" i="7"/>
  <c r="AR209" i="7"/>
  <c r="AR197" i="7"/>
  <c r="AS173" i="7"/>
  <c r="AS147" i="7"/>
  <c r="AG246" i="7"/>
  <c r="AG227" i="7"/>
  <c r="AS233" i="7"/>
  <c r="AR219" i="7"/>
  <c r="AS107" i="7"/>
  <c r="AS89" i="7"/>
  <c r="AR178" i="7"/>
  <c r="AS125" i="7"/>
  <c r="AR156" i="7"/>
  <c r="AR173" i="7"/>
  <c r="AR138" i="7"/>
  <c r="AR133" i="7"/>
  <c r="AR102" i="7"/>
  <c r="AF21" i="7"/>
  <c r="CC8" i="7"/>
  <c r="AR52" i="7"/>
  <c r="AF336" i="7"/>
  <c r="AE336" i="7"/>
  <c r="AE327" i="7"/>
  <c r="AD327" i="7"/>
  <c r="CD327" i="7"/>
  <c r="AE335" i="7"/>
  <c r="CD335" i="7"/>
  <c r="AE295" i="7"/>
  <c r="CD295" i="7"/>
  <c r="AD295" i="7"/>
  <c r="W292" i="7"/>
  <c r="AE234" i="7"/>
  <c r="AD234" i="7"/>
  <c r="CD234" i="7"/>
  <c r="W257" i="7"/>
  <c r="AG252" i="7"/>
  <c r="AE255" i="7"/>
  <c r="AF255" i="7"/>
  <c r="AD255" i="7"/>
  <c r="CD255" i="7"/>
  <c r="AE117" i="7"/>
  <c r="AD117" i="7"/>
  <c r="CD117" i="7"/>
  <c r="AE84" i="7"/>
  <c r="CD84" i="7"/>
  <c r="AD84" i="7"/>
  <c r="AE126" i="7"/>
  <c r="AD126" i="7"/>
  <c r="CD126" i="7"/>
  <c r="AF126" i="7"/>
  <c r="AG336" i="7"/>
  <c r="AE236" i="7"/>
  <c r="CD236" i="7"/>
  <c r="AF225" i="7"/>
  <c r="AE225" i="7"/>
  <c r="AE162" i="7"/>
  <c r="AD162" i="7"/>
  <c r="CD162" i="7"/>
  <c r="AF162" i="7"/>
  <c r="AE286" i="7"/>
  <c r="AD286" i="7"/>
  <c r="CD286" i="7"/>
  <c r="AE241" i="7"/>
  <c r="AD241" i="7"/>
  <c r="AE165" i="7"/>
  <c r="AD165" i="7"/>
  <c r="CD165" i="7"/>
  <c r="AG30" i="7"/>
  <c r="CC29" i="7"/>
  <c r="AD29" i="7" s="1"/>
  <c r="AS29" i="7"/>
  <c r="AR29" i="7"/>
  <c r="CE29" i="7"/>
  <c r="CE18" i="7"/>
  <c r="AG18" i="7" s="1"/>
  <c r="CD18" i="7"/>
  <c r="AR17" i="7"/>
  <c r="AE17" i="7"/>
  <c r="CD17" i="7"/>
  <c r="AD17" i="7"/>
  <c r="AG17" i="7"/>
  <c r="CC16" i="7"/>
  <c r="CD16" i="7" s="1"/>
  <c r="AS16" i="7"/>
  <c r="CE8" i="7"/>
  <c r="CD8" i="7"/>
  <c r="AS8" i="7"/>
  <c r="AD7" i="7"/>
  <c r="AE7" i="7"/>
  <c r="CD7" i="7"/>
  <c r="AG27" i="7"/>
  <c r="CC26" i="7"/>
  <c r="AG26" i="7" s="1"/>
  <c r="CC25" i="7"/>
  <c r="AE25" i="7" s="1"/>
  <c r="AR25" i="7"/>
  <c r="AS25" i="7"/>
  <c r="AR38" i="8"/>
  <c r="AS11" i="8"/>
  <c r="AD11" i="8"/>
  <c r="CC8" i="8"/>
  <c r="AE8" i="8" s="1"/>
  <c r="CE8" i="8"/>
  <c r="AR47" i="8"/>
  <c r="CE26" i="8"/>
  <c r="AR39" i="8"/>
  <c r="CC20" i="8"/>
  <c r="CD20" i="8" s="1"/>
  <c r="CD11" i="8"/>
  <c r="CC17" i="8"/>
  <c r="CD17" i="8" s="1"/>
  <c r="AG11" i="8"/>
  <c r="AR20" i="8"/>
  <c r="CE43" i="8"/>
  <c r="AD43" i="8" s="1"/>
  <c r="CE35" i="8"/>
  <c r="AG35" i="8" s="1"/>
  <c r="AS30" i="8"/>
  <c r="CE45" i="8"/>
  <c r="AG45" i="8" s="1"/>
  <c r="CC44" i="8"/>
  <c r="CD44" i="8" s="1"/>
  <c r="CE44" i="8"/>
  <c r="AR44" i="8"/>
  <c r="AE43" i="8"/>
  <c r="CD43" i="8"/>
  <c r="CE36" i="8"/>
  <c r="CC36" i="8"/>
  <c r="AD36" i="8" s="1"/>
  <c r="CD35" i="8"/>
  <c r="AD35" i="8"/>
  <c r="CE34" i="8"/>
  <c r="AG34" i="8" s="1"/>
  <c r="AR34" i="8"/>
  <c r="CD34" i="8"/>
  <c r="CC29" i="8"/>
  <c r="CE29" i="8"/>
  <c r="AR29" i="8"/>
  <c r="CC26" i="8"/>
  <c r="AG26" i="8" s="1"/>
  <c r="AR26" i="8"/>
  <c r="CE25" i="8"/>
  <c r="AF25" i="8" s="1"/>
  <c r="AS25" i="8"/>
  <c r="AE20" i="8"/>
  <c r="CC18" i="8"/>
  <c r="AE18" i="8" s="1"/>
  <c r="AS17" i="8"/>
  <c r="CE17" i="8"/>
  <c r="CE16" i="8"/>
  <c r="AE16" i="8" s="1"/>
  <c r="CD16" i="8"/>
  <c r="AS16" i="8"/>
  <c r="AG9" i="8"/>
  <c r="AS8" i="8"/>
  <c r="AR8" i="8"/>
  <c r="CE7" i="8"/>
  <c r="CC7" i="8"/>
  <c r="AS7" i="8"/>
  <c r="AR7" i="8"/>
  <c r="BF62" i="11"/>
  <c r="AG11" i="5"/>
  <c r="AR12" i="5"/>
  <c r="AE11" i="5"/>
  <c r="CD11" i="5"/>
  <c r="AD11" i="5"/>
  <c r="AG9" i="5"/>
  <c r="CC8" i="5"/>
  <c r="CE8" i="5"/>
  <c r="CC7" i="5"/>
  <c r="CE7" i="5"/>
  <c r="CD246" i="5"/>
  <c r="AD246" i="5"/>
  <c r="AF246" i="5"/>
  <c r="AE246" i="5"/>
  <c r="AG243" i="5"/>
  <c r="AE245" i="5"/>
  <c r="AF245" i="5"/>
  <c r="AD245" i="5"/>
  <c r="CD245" i="5"/>
  <c r="AK239" i="2"/>
  <c r="AG241" i="2"/>
  <c r="AR246" i="5"/>
  <c r="AF243" i="2"/>
  <c r="CD243" i="2"/>
  <c r="AD243" i="2"/>
  <c r="AE243" i="2"/>
  <c r="CD242" i="5"/>
  <c r="AD242" i="5"/>
  <c r="AF242" i="5"/>
  <c r="AE242" i="5"/>
  <c r="AH239" i="5"/>
  <c r="AF241" i="5"/>
  <c r="AE241" i="5"/>
  <c r="CD241" i="5"/>
  <c r="AD241" i="5"/>
  <c r="CD245" i="2"/>
  <c r="AD245" i="2"/>
  <c r="AE245" i="2"/>
  <c r="AF245" i="2"/>
  <c r="AF246" i="2"/>
  <c r="CD246" i="2"/>
  <c r="AD246" i="2"/>
  <c r="AE246" i="2"/>
  <c r="AG245" i="2"/>
  <c r="AE243" i="5"/>
  <c r="CD243" i="5"/>
  <c r="AD243" i="5"/>
  <c r="AF243" i="5"/>
  <c r="AG246" i="5"/>
  <c r="AG242" i="5"/>
  <c r="AN239" i="2"/>
  <c r="AS48" i="8"/>
  <c r="AS29" i="8"/>
  <c r="AG43" i="8"/>
  <c r="AF43" i="8"/>
  <c r="AF21" i="8"/>
  <c r="CD21" i="8"/>
  <c r="AD21" i="8"/>
  <c r="AE21" i="8"/>
  <c r="AF12" i="8"/>
  <c r="AD331" i="7"/>
  <c r="CD331" i="7"/>
  <c r="AF331" i="7"/>
  <c r="AE331" i="7"/>
  <c r="AF39" i="8"/>
  <c r="CD25" i="8"/>
  <c r="AS318" i="7"/>
  <c r="AE328" i="7"/>
  <c r="CD328" i="7"/>
  <c r="AD328" i="7"/>
  <c r="AF328" i="7"/>
  <c r="AS326" i="7"/>
  <c r="AE312" i="7"/>
  <c r="CD312" i="7"/>
  <c r="AD312" i="7"/>
  <c r="AF312" i="7"/>
  <c r="AS310" i="7"/>
  <c r="AE306" i="7"/>
  <c r="CD306" i="7"/>
  <c r="AD306" i="7"/>
  <c r="AF306" i="7"/>
  <c r="AS303" i="7"/>
  <c r="AE299" i="7"/>
  <c r="CD299" i="7"/>
  <c r="AD299" i="7"/>
  <c r="AF299" i="7"/>
  <c r="AS290" i="7"/>
  <c r="AR11" i="8"/>
  <c r="AS327" i="7"/>
  <c r="AR319" i="7"/>
  <c r="AN316" i="7" s="1"/>
  <c r="AF318" i="7"/>
  <c r="AE318" i="7"/>
  <c r="CD318" i="7"/>
  <c r="AD318" i="7"/>
  <c r="AH316" i="7"/>
  <c r="AS307" i="7"/>
  <c r="AF298" i="7"/>
  <c r="AE298" i="7"/>
  <c r="CD298" i="7"/>
  <c r="AD298" i="7"/>
  <c r="AS286" i="7"/>
  <c r="AE278" i="7"/>
  <c r="AD278" i="7"/>
  <c r="CD278" i="7"/>
  <c r="AF278" i="7"/>
  <c r="AS241" i="7"/>
  <c r="AG21" i="8"/>
  <c r="AF251" i="7"/>
  <c r="CD251" i="7"/>
  <c r="AD251" i="7"/>
  <c r="AE251" i="7"/>
  <c r="AS187" i="7"/>
  <c r="AF339" i="7"/>
  <c r="CD254" i="7"/>
  <c r="AD254" i="7"/>
  <c r="AF254" i="7"/>
  <c r="AE254" i="7"/>
  <c r="AG216" i="7"/>
  <c r="AF216" i="7"/>
  <c r="AS188" i="7"/>
  <c r="AR182" i="7"/>
  <c r="AS165" i="7"/>
  <c r="AS129" i="7"/>
  <c r="AF290" i="7"/>
  <c r="AF272" i="7"/>
  <c r="CD272" i="7"/>
  <c r="AD272" i="7"/>
  <c r="AE272" i="7"/>
  <c r="AR241" i="7"/>
  <c r="AS205" i="7"/>
  <c r="AS192" i="7"/>
  <c r="AG312" i="7"/>
  <c r="AG278" i="7"/>
  <c r="AR269" i="7"/>
  <c r="AK257" i="7"/>
  <c r="AR246" i="7"/>
  <c r="AF236" i="7"/>
  <c r="AR232" i="7"/>
  <c r="AN230" i="7" s="1"/>
  <c r="AG223" i="7"/>
  <c r="AK221" i="7"/>
  <c r="AS196" i="7"/>
  <c r="AS156" i="7"/>
  <c r="AG251" i="7"/>
  <c r="AF206" i="7"/>
  <c r="AH140" i="7"/>
  <c r="AD142" i="7"/>
  <c r="CD142" i="7"/>
  <c r="AF142" i="7"/>
  <c r="AE142" i="7"/>
  <c r="AF191" i="7"/>
  <c r="AS164" i="7"/>
  <c r="AR124" i="7"/>
  <c r="AS93" i="7"/>
  <c r="AR89" i="7"/>
  <c r="AS39" i="7"/>
  <c r="AH275" i="7"/>
  <c r="AF218" i="7"/>
  <c r="AS152" i="7"/>
  <c r="AF245" i="7"/>
  <c r="AR174" i="7"/>
  <c r="AR160" i="7"/>
  <c r="AF156" i="7"/>
  <c r="AS155" i="7"/>
  <c r="AF152" i="7"/>
  <c r="AE152" i="7"/>
  <c r="AH149" i="7"/>
  <c r="AD152" i="7"/>
  <c r="CD152" i="7"/>
  <c r="AK149" i="7"/>
  <c r="AK131" i="7"/>
  <c r="AR116" i="7"/>
  <c r="AF115" i="7"/>
  <c r="AE115" i="7"/>
  <c r="CD115" i="7"/>
  <c r="AD115" i="7"/>
  <c r="AH113" i="7"/>
  <c r="AS106" i="7"/>
  <c r="AR80" i="7"/>
  <c r="AF79" i="7"/>
  <c r="AE79" i="7"/>
  <c r="CD79" i="7"/>
  <c r="AD79" i="7"/>
  <c r="AH77" i="7"/>
  <c r="AE61" i="7"/>
  <c r="AF61" i="7"/>
  <c r="AD61" i="7"/>
  <c r="CD61" i="7"/>
  <c r="AH59" i="7"/>
  <c r="AK95" i="7"/>
  <c r="AR62" i="7"/>
  <c r="AR47" i="7"/>
  <c r="AS44" i="7"/>
  <c r="AR20" i="7"/>
  <c r="AR16" i="7"/>
  <c r="AF9" i="7"/>
  <c r="AE9" i="7"/>
  <c r="CD9" i="7"/>
  <c r="AD9" i="7"/>
  <c r="AS290" i="5"/>
  <c r="AG115" i="7"/>
  <c r="AG61" i="7"/>
  <c r="CD44" i="7"/>
  <c r="AD44" i="7"/>
  <c r="AF44" i="7"/>
  <c r="AE44" i="7"/>
  <c r="AH41" i="7"/>
  <c r="AF134" i="7"/>
  <c r="AS71" i="7"/>
  <c r="AR56" i="7"/>
  <c r="AR38" i="7"/>
  <c r="CD30" i="7"/>
  <c r="AD30" i="7"/>
  <c r="AF30" i="7"/>
  <c r="AE30" i="7"/>
  <c r="AR26" i="7"/>
  <c r="AS7" i="7"/>
  <c r="AG278" i="5"/>
  <c r="AF278" i="5"/>
  <c r="AF137" i="7"/>
  <c r="AF125" i="7"/>
  <c r="AK77" i="7"/>
  <c r="AK41" i="7"/>
  <c r="CD35" i="7"/>
  <c r="AE35" i="7"/>
  <c r="AH32" i="7"/>
  <c r="AF260" i="5"/>
  <c r="AS219" i="5"/>
  <c r="AS205" i="5"/>
  <c r="AS147" i="5"/>
  <c r="AH5" i="7"/>
  <c r="CD264" i="5"/>
  <c r="AD264" i="5"/>
  <c r="AF264" i="5"/>
  <c r="AE264" i="5"/>
  <c r="AS245" i="5"/>
  <c r="AS236" i="5"/>
  <c r="AS218" i="5"/>
  <c r="AS200" i="5"/>
  <c r="AS182" i="5"/>
  <c r="AS164" i="5"/>
  <c r="AS146" i="5"/>
  <c r="AR286" i="5"/>
  <c r="AE234" i="5"/>
  <c r="AH230" i="5"/>
  <c r="CD234" i="5"/>
  <c r="AD234" i="5"/>
  <c r="AF234" i="5"/>
  <c r="AS232" i="5"/>
  <c r="AS210" i="5"/>
  <c r="AE198" i="5"/>
  <c r="AH194" i="5"/>
  <c r="CD198" i="5"/>
  <c r="AD198" i="5"/>
  <c r="AF198" i="5"/>
  <c r="AS196" i="5"/>
  <c r="AS174" i="5"/>
  <c r="AE162" i="5"/>
  <c r="AH158" i="5"/>
  <c r="CD162" i="5"/>
  <c r="AD162" i="5"/>
  <c r="AF162" i="5"/>
  <c r="AS160" i="5"/>
  <c r="AK140" i="5"/>
  <c r="AG142" i="5"/>
  <c r="AG279" i="5"/>
  <c r="AS259" i="5"/>
  <c r="AR245" i="5"/>
  <c r="AN239" i="5" s="1"/>
  <c r="AS233" i="5"/>
  <c r="AS227" i="5"/>
  <c r="AF218" i="5"/>
  <c r="AE218" i="5"/>
  <c r="CD218" i="5"/>
  <c r="AD218" i="5"/>
  <c r="AR178" i="5"/>
  <c r="AR174" i="5"/>
  <c r="AF170" i="5"/>
  <c r="AE170" i="5"/>
  <c r="CD170" i="5"/>
  <c r="AD170" i="5"/>
  <c r="AS161" i="5"/>
  <c r="AS155" i="5"/>
  <c r="AF146" i="5"/>
  <c r="AE146" i="5"/>
  <c r="CD146" i="5"/>
  <c r="AD146" i="5"/>
  <c r="AR142" i="5"/>
  <c r="AS137" i="5"/>
  <c r="AS119" i="5"/>
  <c r="AS101" i="5"/>
  <c r="AS83" i="5"/>
  <c r="AS65" i="5"/>
  <c r="AR120" i="5"/>
  <c r="CD111" i="5"/>
  <c r="AD111" i="5"/>
  <c r="AF111" i="5"/>
  <c r="AE111" i="5"/>
  <c r="AR70" i="5"/>
  <c r="AR43" i="5"/>
  <c r="AS25" i="5"/>
  <c r="AS291" i="2"/>
  <c r="AS259" i="2"/>
  <c r="AK149" i="5"/>
  <c r="AF138" i="5"/>
  <c r="AS120" i="5"/>
  <c r="AS84" i="5"/>
  <c r="AS80" i="5"/>
  <c r="AS79" i="5"/>
  <c r="AR62" i="5"/>
  <c r="AS43" i="5"/>
  <c r="AS260" i="2"/>
  <c r="AR259" i="2"/>
  <c r="AS254" i="2"/>
  <c r="AS242" i="2"/>
  <c r="AS224" i="2"/>
  <c r="AS206" i="2"/>
  <c r="AR125" i="5"/>
  <c r="AR89" i="5"/>
  <c r="AG56" i="5"/>
  <c r="AG16" i="5"/>
  <c r="AK14" i="5"/>
  <c r="AS11" i="5"/>
  <c r="AS286" i="2"/>
  <c r="AG268" i="2"/>
  <c r="AK266" i="2"/>
  <c r="AF189" i="5"/>
  <c r="AG162" i="5"/>
  <c r="AF135" i="5"/>
  <c r="AS133" i="5"/>
  <c r="CD133" i="5"/>
  <c r="AD133" i="5"/>
  <c r="AH131" i="5"/>
  <c r="AF133" i="5"/>
  <c r="AE133" i="5"/>
  <c r="CD129" i="5"/>
  <c r="AD129" i="5"/>
  <c r="AF129" i="5"/>
  <c r="AE129" i="5"/>
  <c r="AK59" i="5"/>
  <c r="AG61" i="5"/>
  <c r="CD52" i="5"/>
  <c r="AF52" i="5"/>
  <c r="AE52" i="5"/>
  <c r="AD52" i="5"/>
  <c r="AH50" i="5"/>
  <c r="AS48" i="5"/>
  <c r="CD47" i="5"/>
  <c r="AF47" i="5"/>
  <c r="AE47" i="5"/>
  <c r="AD47" i="5"/>
  <c r="AR38" i="5"/>
  <c r="AR34" i="5"/>
  <c r="AR287" i="2"/>
  <c r="AR281" i="2"/>
  <c r="AF278" i="2"/>
  <c r="AE278" i="2"/>
  <c r="CD278" i="2"/>
  <c r="AD278" i="2"/>
  <c r="AH275" i="2"/>
  <c r="AR269" i="2"/>
  <c r="AR263" i="2"/>
  <c r="AF260" i="2"/>
  <c r="AE260" i="2"/>
  <c r="CD260" i="2"/>
  <c r="AD260" i="2"/>
  <c r="AH257" i="2"/>
  <c r="AF242" i="2"/>
  <c r="AE242" i="2"/>
  <c r="CD242" i="2"/>
  <c r="AD242" i="2"/>
  <c r="AF282" i="2"/>
  <c r="AF279" i="2"/>
  <c r="AK257" i="2"/>
  <c r="AF214" i="2"/>
  <c r="CD214" i="2"/>
  <c r="AD214" i="2"/>
  <c r="AE214" i="2"/>
  <c r="AH212" i="2"/>
  <c r="AF196" i="2"/>
  <c r="CD196" i="2"/>
  <c r="AD196" i="2"/>
  <c r="AE196" i="2"/>
  <c r="AH194" i="2"/>
  <c r="AS183" i="2"/>
  <c r="AS174" i="2"/>
  <c r="AS84" i="2"/>
  <c r="AS75" i="2"/>
  <c r="AG111" i="5"/>
  <c r="AF99" i="5"/>
  <c r="AF66" i="5"/>
  <c r="AF30" i="5"/>
  <c r="AF27" i="5"/>
  <c r="AF268" i="2"/>
  <c r="AF219" i="2"/>
  <c r="AF201" i="2"/>
  <c r="AS137" i="2"/>
  <c r="AK23" i="5"/>
  <c r="AS250" i="2"/>
  <c r="AH248" i="2"/>
  <c r="AF250" i="2"/>
  <c r="CD250" i="2"/>
  <c r="AD250" i="2"/>
  <c r="AE250" i="2"/>
  <c r="AR232" i="2"/>
  <c r="AS210" i="2"/>
  <c r="AR196" i="2"/>
  <c r="AS178" i="2"/>
  <c r="AR156" i="2"/>
  <c r="AR147" i="2"/>
  <c r="AR143" i="2"/>
  <c r="AG133" i="2"/>
  <c r="AK131" i="2"/>
  <c r="AR129" i="2"/>
  <c r="AR125" i="2"/>
  <c r="AF264" i="2"/>
  <c r="AF261" i="2"/>
  <c r="AG237" i="2"/>
  <c r="AF228" i="2"/>
  <c r="CD228" i="2"/>
  <c r="AD228" i="2"/>
  <c r="AE228" i="2"/>
  <c r="AR219" i="2"/>
  <c r="AF192" i="2"/>
  <c r="CD192" i="2"/>
  <c r="AD192" i="2"/>
  <c r="AE192" i="2"/>
  <c r="AR174" i="2"/>
  <c r="AF137" i="2"/>
  <c r="AE137" i="2"/>
  <c r="CD137" i="2"/>
  <c r="AD137" i="2"/>
  <c r="AS134" i="2"/>
  <c r="AS128" i="2"/>
  <c r="AF125" i="2"/>
  <c r="AE125" i="2"/>
  <c r="CD125" i="2"/>
  <c r="AD125" i="2"/>
  <c r="AH122" i="2"/>
  <c r="AR71" i="2"/>
  <c r="AK122" i="2"/>
  <c r="AF119" i="2"/>
  <c r="CD119" i="2"/>
  <c r="AD119" i="2"/>
  <c r="AE119" i="2"/>
  <c r="AF90" i="2"/>
  <c r="AR83" i="2"/>
  <c r="AH77" i="2"/>
  <c r="AS20" i="2"/>
  <c r="AF126" i="2"/>
  <c r="AF101" i="2"/>
  <c r="CD101" i="2"/>
  <c r="AD101" i="2"/>
  <c r="AE101" i="2"/>
  <c r="AS43" i="2"/>
  <c r="AR20" i="2"/>
  <c r="AR16" i="2"/>
  <c r="AS8" i="2"/>
  <c r="AF20" i="2"/>
  <c r="AE20" i="2"/>
  <c r="CD20" i="2"/>
  <c r="AD20" i="2"/>
  <c r="AK23" i="2"/>
  <c r="D20" i="1"/>
  <c r="AS38" i="8"/>
  <c r="CD47" i="8"/>
  <c r="AF47" i="8"/>
  <c r="AE47" i="8"/>
  <c r="AD47" i="8"/>
  <c r="AG47" i="8"/>
  <c r="AR30" i="8"/>
  <c r="AE30" i="8"/>
  <c r="CD30" i="8"/>
  <c r="AD30" i="8"/>
  <c r="AF30" i="8"/>
  <c r="AS20" i="8"/>
  <c r="AF48" i="8"/>
  <c r="AR16" i="8"/>
  <c r="CD330" i="7"/>
  <c r="AF330" i="7"/>
  <c r="AE330" i="7"/>
  <c r="AD330" i="7"/>
  <c r="AS330" i="7"/>
  <c r="AR299" i="7"/>
  <c r="AF44" i="8"/>
  <c r="AR21" i="8"/>
  <c r="AF9" i="8"/>
  <c r="AE9" i="8"/>
  <c r="CD9" i="8"/>
  <c r="AD9" i="8"/>
  <c r="AG326" i="7"/>
  <c r="AK324" i="7"/>
  <c r="AG310" i="7"/>
  <c r="AK308" i="7"/>
  <c r="AE296" i="7"/>
  <c r="CD296" i="7"/>
  <c r="AD296" i="7"/>
  <c r="AF296" i="7"/>
  <c r="AS294" i="7"/>
  <c r="AS21" i="8"/>
  <c r="AR12" i="8"/>
  <c r="AR334" i="7"/>
  <c r="AR310" i="7"/>
  <c r="AN308" i="7" s="1"/>
  <c r="AR303" i="7"/>
  <c r="AF302" i="7"/>
  <c r="AE302" i="7"/>
  <c r="CD302" i="7"/>
  <c r="AD302" i="7"/>
  <c r="AH300" i="7"/>
  <c r="AF291" i="7"/>
  <c r="AE291" i="7"/>
  <c r="CD291" i="7"/>
  <c r="AD291" i="7"/>
  <c r="AR290" i="7"/>
  <c r="AF288" i="7"/>
  <c r="AE288" i="7"/>
  <c r="CD288" i="7"/>
  <c r="AD288" i="7"/>
  <c r="AS263" i="7"/>
  <c r="AG318" i="7"/>
  <c r="AR272" i="7"/>
  <c r="AE250" i="7"/>
  <c r="AD250" i="7"/>
  <c r="AH248" i="7"/>
  <c r="CD250" i="7"/>
  <c r="AF250" i="7"/>
  <c r="AG250" i="7"/>
  <c r="AK248" i="7"/>
  <c r="AS197" i="7"/>
  <c r="AH324" i="7"/>
  <c r="AF326" i="7"/>
  <c r="AF310" i="7"/>
  <c r="AS272" i="7"/>
  <c r="AS264" i="7"/>
  <c r="AS201" i="7"/>
  <c r="AG330" i="7"/>
  <c r="AS287" i="7"/>
  <c r="CD287" i="7"/>
  <c r="AD287" i="7"/>
  <c r="AF287" i="7"/>
  <c r="AH284" i="7"/>
  <c r="AE287" i="7"/>
  <c r="AG287" i="7"/>
  <c r="AF264" i="7"/>
  <c r="CD264" i="7"/>
  <c r="AD264" i="7"/>
  <c r="AE264" i="7"/>
  <c r="AF246" i="7"/>
  <c r="AE246" i="7"/>
  <c r="AD246" i="7"/>
  <c r="CD246" i="7"/>
  <c r="AG232" i="7"/>
  <c r="AS215" i="7"/>
  <c r="AS200" i="7"/>
  <c r="AG328" i="7"/>
  <c r="AG302" i="7"/>
  <c r="AG291" i="7"/>
  <c r="AR259" i="7"/>
  <c r="AR254" i="7"/>
  <c r="AS245" i="7"/>
  <c r="AK239" i="7"/>
  <c r="AF228" i="7"/>
  <c r="AS227" i="7"/>
  <c r="AQ221" i="7" s="1"/>
  <c r="AR215" i="7"/>
  <c r="AN212" i="7" s="1"/>
  <c r="AR196" i="7"/>
  <c r="AR192" i="7"/>
  <c r="AS191" i="7"/>
  <c r="AS160" i="7"/>
  <c r="AQ158" i="7" s="1"/>
  <c r="AG272" i="7"/>
  <c r="AF233" i="7"/>
  <c r="AF180" i="7"/>
  <c r="AF170" i="7"/>
  <c r="AR164" i="7"/>
  <c r="AF279" i="7"/>
  <c r="AG264" i="7"/>
  <c r="AR143" i="7"/>
  <c r="AS142" i="7"/>
  <c r="AQ140" i="7" s="1"/>
  <c r="AS115" i="7"/>
  <c r="AS52" i="7"/>
  <c r="AF215" i="7"/>
  <c r="AF200" i="7"/>
  <c r="AR169" i="7"/>
  <c r="AF135" i="7"/>
  <c r="AE135" i="7"/>
  <c r="CD135" i="7"/>
  <c r="AD135" i="7"/>
  <c r="AE119" i="7"/>
  <c r="CD119" i="7"/>
  <c r="AD119" i="7"/>
  <c r="AF119" i="7"/>
  <c r="AS116" i="7"/>
  <c r="AS110" i="7"/>
  <c r="AE107" i="7"/>
  <c r="CD107" i="7"/>
  <c r="AD107" i="7"/>
  <c r="AH104" i="7"/>
  <c r="AF107" i="7"/>
  <c r="AE83" i="7"/>
  <c r="CD83" i="7"/>
  <c r="AD83" i="7"/>
  <c r="AF83" i="7"/>
  <c r="AS80" i="7"/>
  <c r="AS74" i="7"/>
  <c r="AF261" i="7"/>
  <c r="AS169" i="7"/>
  <c r="AF111" i="7"/>
  <c r="AE111" i="7"/>
  <c r="CD111" i="7"/>
  <c r="AD111" i="7"/>
  <c r="AR110" i="7"/>
  <c r="AN104" i="7" s="1"/>
  <c r="AF108" i="7"/>
  <c r="AE108" i="7"/>
  <c r="CD108" i="7"/>
  <c r="AD108" i="7"/>
  <c r="AS102" i="7"/>
  <c r="AE75" i="7"/>
  <c r="CD75" i="7"/>
  <c r="AD75" i="7"/>
  <c r="AF75" i="7"/>
  <c r="AE72" i="7"/>
  <c r="CD72" i="7"/>
  <c r="AD72" i="7"/>
  <c r="AF72" i="7"/>
  <c r="AS70" i="7"/>
  <c r="AS57" i="7"/>
  <c r="AE45" i="7"/>
  <c r="AF45" i="7"/>
  <c r="CD45" i="7"/>
  <c r="AD45" i="7"/>
  <c r="AS43" i="7"/>
  <c r="AQ41" i="7" s="1"/>
  <c r="AG108" i="7"/>
  <c r="AF92" i="7"/>
  <c r="CD56" i="7"/>
  <c r="AD56" i="7"/>
  <c r="AF56" i="7"/>
  <c r="AE56" i="7"/>
  <c r="AG25" i="7"/>
  <c r="AK23" i="7"/>
  <c r="AS254" i="5"/>
  <c r="AK113" i="7"/>
  <c r="AR35" i="7"/>
  <c r="AR11" i="7"/>
  <c r="AF98" i="7"/>
  <c r="AK86" i="7"/>
  <c r="CD65" i="7"/>
  <c r="AD65" i="7"/>
  <c r="AF65" i="7"/>
  <c r="AE65" i="7"/>
  <c r="AS11" i="7"/>
  <c r="AE290" i="5"/>
  <c r="CD290" i="5"/>
  <c r="AD290" i="5"/>
  <c r="AF290" i="5"/>
  <c r="AE263" i="5"/>
  <c r="AD263" i="5"/>
  <c r="CD263" i="5"/>
  <c r="AF263" i="5"/>
  <c r="AF116" i="7"/>
  <c r="AK104" i="7"/>
  <c r="AR44" i="7"/>
  <c r="AN41" i="7" s="1"/>
  <c r="AS187" i="5"/>
  <c r="AN167" i="5"/>
  <c r="AR278" i="5"/>
  <c r="AR268" i="5"/>
  <c r="AN266" i="5" s="1"/>
  <c r="AG232" i="5"/>
  <c r="AK230" i="5"/>
  <c r="AE223" i="5"/>
  <c r="CD223" i="5"/>
  <c r="AD223" i="5"/>
  <c r="AH221" i="5"/>
  <c r="AF223" i="5"/>
  <c r="AE219" i="5"/>
  <c r="CD219" i="5"/>
  <c r="AD219" i="5"/>
  <c r="AF219" i="5"/>
  <c r="AG196" i="5"/>
  <c r="AK194" i="5"/>
  <c r="AE187" i="5"/>
  <c r="CD187" i="5"/>
  <c r="AD187" i="5"/>
  <c r="AH185" i="5"/>
  <c r="AF187" i="5"/>
  <c r="AE183" i="5"/>
  <c r="CD183" i="5"/>
  <c r="AD183" i="5"/>
  <c r="AF183" i="5"/>
  <c r="AG160" i="5"/>
  <c r="AK158" i="5"/>
  <c r="AE151" i="5"/>
  <c r="CD151" i="5"/>
  <c r="AD151" i="5"/>
  <c r="AH149" i="5"/>
  <c r="AF151" i="5"/>
  <c r="AE147" i="5"/>
  <c r="CD147" i="5"/>
  <c r="AD147" i="5"/>
  <c r="AF147" i="5"/>
  <c r="AS138" i="5"/>
  <c r="AF25" i="7"/>
  <c r="AF269" i="5"/>
  <c r="AS268" i="5"/>
  <c r="AR260" i="5"/>
  <c r="AR255" i="5"/>
  <c r="AR251" i="5"/>
  <c r="AF236" i="5"/>
  <c r="AE236" i="5"/>
  <c r="CD236" i="5"/>
  <c r="AD236" i="5"/>
  <c r="AR196" i="5"/>
  <c r="AR192" i="5"/>
  <c r="AN185" i="5" s="1"/>
  <c r="AF188" i="5"/>
  <c r="AE188" i="5"/>
  <c r="CD188" i="5"/>
  <c r="AD188" i="5"/>
  <c r="AS179" i="5"/>
  <c r="AS173" i="5"/>
  <c r="AF164" i="5"/>
  <c r="AE164" i="5"/>
  <c r="CD164" i="5"/>
  <c r="AD164" i="5"/>
  <c r="AS143" i="5"/>
  <c r="AE134" i="5"/>
  <c r="CD134" i="5"/>
  <c r="AD134" i="5"/>
  <c r="AF134" i="5"/>
  <c r="AE128" i="5"/>
  <c r="AF128" i="5"/>
  <c r="AD128" i="5"/>
  <c r="CD128" i="5"/>
  <c r="AS125" i="5"/>
  <c r="AE110" i="5"/>
  <c r="AF110" i="5"/>
  <c r="AD110" i="5"/>
  <c r="CD110" i="5"/>
  <c r="AS107" i="5"/>
  <c r="AE92" i="5"/>
  <c r="AF92" i="5"/>
  <c r="AD92" i="5"/>
  <c r="CD92" i="5"/>
  <c r="AS89" i="5"/>
  <c r="AG264" i="5"/>
  <c r="AK203" i="5"/>
  <c r="AF192" i="5"/>
  <c r="AG79" i="5"/>
  <c r="AK77" i="5"/>
  <c r="AF75" i="5"/>
  <c r="AE75" i="5"/>
  <c r="AD75" i="5"/>
  <c r="CD75" i="5"/>
  <c r="AD62" i="5"/>
  <c r="CD62" i="5"/>
  <c r="AH59" i="5"/>
  <c r="AF62" i="5"/>
  <c r="AE62" i="5"/>
  <c r="AF48" i="5"/>
  <c r="AE48" i="5"/>
  <c r="AD48" i="5"/>
  <c r="CD48" i="5"/>
  <c r="AS8" i="5"/>
  <c r="AS273" i="2"/>
  <c r="AS241" i="2"/>
  <c r="AF232" i="5"/>
  <c r="AK221" i="5"/>
  <c r="AF210" i="5"/>
  <c r="AF153" i="5"/>
  <c r="AR106" i="5"/>
  <c r="CD97" i="5"/>
  <c r="AD97" i="5"/>
  <c r="AF97" i="5"/>
  <c r="AE97" i="5"/>
  <c r="AH95" i="5"/>
  <c r="AG92" i="5"/>
  <c r="AN77" i="5"/>
  <c r="AS53" i="5"/>
  <c r="AS278" i="2"/>
  <c r="AR277" i="2"/>
  <c r="AS272" i="2"/>
  <c r="AR255" i="2"/>
  <c r="AK167" i="5"/>
  <c r="AF156" i="5"/>
  <c r="AG146" i="5"/>
  <c r="AF102" i="5"/>
  <c r="CD102" i="5"/>
  <c r="AD102" i="5"/>
  <c r="AE102" i="5"/>
  <c r="AS38" i="5"/>
  <c r="AS264" i="2"/>
  <c r="AK257" i="5"/>
  <c r="AG234" i="5"/>
  <c r="AG188" i="5"/>
  <c r="AG147" i="5"/>
  <c r="AR129" i="5"/>
  <c r="AS75" i="5"/>
  <c r="CD74" i="5"/>
  <c r="AF74" i="5"/>
  <c r="AE74" i="5"/>
  <c r="AD74" i="5"/>
  <c r="AS66" i="5"/>
  <c r="AR48" i="5"/>
  <c r="AF39" i="5"/>
  <c r="AE39" i="5"/>
  <c r="CD39" i="5"/>
  <c r="AD39" i="5"/>
  <c r="AR30" i="5"/>
  <c r="AS29" i="5"/>
  <c r="AF20" i="5"/>
  <c r="AE20" i="5"/>
  <c r="CD20" i="5"/>
  <c r="AD20" i="5"/>
  <c r="AS17" i="5"/>
  <c r="AF9" i="5"/>
  <c r="AE9" i="5"/>
  <c r="CD9" i="5"/>
  <c r="AD9" i="5"/>
  <c r="AS7" i="5"/>
  <c r="AR286" i="2"/>
  <c r="AN284" i="2" s="1"/>
  <c r="AR268" i="2"/>
  <c r="AN266" i="2" s="1"/>
  <c r="AS227" i="2"/>
  <c r="AS209" i="2"/>
  <c r="AS191" i="2"/>
  <c r="AS155" i="2"/>
  <c r="AR223" i="2"/>
  <c r="AN221" i="2" s="1"/>
  <c r="AR205" i="2"/>
  <c r="AN203" i="2" s="1"/>
  <c r="AD182" i="2"/>
  <c r="CD182" i="2"/>
  <c r="AF182" i="2"/>
  <c r="AE182" i="2"/>
  <c r="AF165" i="2"/>
  <c r="AE165" i="2"/>
  <c r="AD165" i="2"/>
  <c r="CD165" i="2"/>
  <c r="AS164" i="2"/>
  <c r="AQ158" i="2" s="1"/>
  <c r="AD152" i="2"/>
  <c r="CD152" i="2"/>
  <c r="AF152" i="2"/>
  <c r="AE152" i="2"/>
  <c r="AS138" i="2"/>
  <c r="AF234" i="2"/>
  <c r="AF216" i="2"/>
  <c r="AF198" i="2"/>
  <c r="AG187" i="2"/>
  <c r="AK185" i="2"/>
  <c r="AN167" i="2"/>
  <c r="AR155" i="2"/>
  <c r="AS143" i="2"/>
  <c r="AS125" i="2"/>
  <c r="AF45" i="5"/>
  <c r="AH284" i="2"/>
  <c r="AG214" i="2"/>
  <c r="CD188" i="2"/>
  <c r="AF188" i="2"/>
  <c r="AE188" i="2"/>
  <c r="AD188" i="2"/>
  <c r="AS170" i="2"/>
  <c r="AQ167" i="2" s="1"/>
  <c r="AS151" i="2"/>
  <c r="AR137" i="2"/>
  <c r="AG115" i="2"/>
  <c r="AK113" i="2"/>
  <c r="AF115" i="2"/>
  <c r="AS115" i="2"/>
  <c r="AG108" i="2"/>
  <c r="AF108" i="2"/>
  <c r="AS93" i="2"/>
  <c r="AS79" i="2"/>
  <c r="AS237" i="2"/>
  <c r="AR233" i="2"/>
  <c r="AK212" i="2"/>
  <c r="AR197" i="2"/>
  <c r="AF74" i="2"/>
  <c r="AE74" i="2"/>
  <c r="AD74" i="2"/>
  <c r="CD74" i="2"/>
  <c r="AF207" i="2"/>
  <c r="AR93" i="2"/>
  <c r="AR80" i="2"/>
  <c r="AN77" i="2" s="1"/>
  <c r="AS48" i="2"/>
  <c r="AE47" i="2"/>
  <c r="AD47" i="2"/>
  <c r="CD47" i="2"/>
  <c r="AF47" i="2"/>
  <c r="AS21" i="2"/>
  <c r="AS119" i="2"/>
  <c r="AR119" i="2"/>
  <c r="AG61" i="2"/>
  <c r="AK59" i="2"/>
  <c r="AK5" i="2"/>
  <c r="AG7" i="2"/>
  <c r="AS7" i="2"/>
  <c r="AQ5" i="2" s="1"/>
  <c r="AF116" i="2"/>
  <c r="AF107" i="2"/>
  <c r="CD107" i="2"/>
  <c r="AD107" i="2"/>
  <c r="AH104" i="2"/>
  <c r="AE107" i="2"/>
  <c r="AS101" i="2"/>
  <c r="AR101" i="2"/>
  <c r="AK86" i="2"/>
  <c r="AS83" i="2"/>
  <c r="AS74" i="2"/>
  <c r="AG70" i="2"/>
  <c r="AK68" i="2"/>
  <c r="AS56" i="2"/>
  <c r="AQ50" i="2" s="1"/>
  <c r="AK50" i="2"/>
  <c r="AG52" i="2"/>
  <c r="AS38" i="2"/>
  <c r="AF27" i="2"/>
  <c r="AE27" i="2"/>
  <c r="CD27" i="2"/>
  <c r="AD27" i="2"/>
  <c r="AS25" i="2"/>
  <c r="AE21" i="2"/>
  <c r="CD21" i="2"/>
  <c r="AD21" i="2"/>
  <c r="AF21" i="2"/>
  <c r="AR12" i="2"/>
  <c r="AR8" i="2"/>
  <c r="AF7" i="2"/>
  <c r="AE7" i="2"/>
  <c r="AH5" i="2"/>
  <c r="CD7" i="2"/>
  <c r="AD7" i="2"/>
  <c r="AF62" i="2"/>
  <c r="AF45" i="2"/>
  <c r="AK14" i="2"/>
  <c r="AF65" i="2"/>
  <c r="AR48" i="8"/>
  <c r="AS47" i="8"/>
  <c r="AE38" i="8"/>
  <c r="CD38" i="8"/>
  <c r="AD38" i="8"/>
  <c r="AF38" i="8"/>
  <c r="AS35" i="8"/>
  <c r="AS44" i="8"/>
  <c r="AR43" i="8"/>
  <c r="AS26" i="8"/>
  <c r="AQ23" i="8" s="1"/>
  <c r="AG38" i="8"/>
  <c r="CD27" i="8"/>
  <c r="AD27" i="8"/>
  <c r="AF27" i="8"/>
  <c r="AE27" i="8"/>
  <c r="AG27" i="8"/>
  <c r="AF26" i="8"/>
  <c r="AF20" i="8"/>
  <c r="AS331" i="7"/>
  <c r="AS302" i="7"/>
  <c r="AS298" i="7"/>
  <c r="AS291" i="7"/>
  <c r="AS260" i="7"/>
  <c r="AQ257" i="7" s="1"/>
  <c r="AR17" i="8"/>
  <c r="AG294" i="7"/>
  <c r="AK292" i="7"/>
  <c r="AS338" i="7"/>
  <c r="AG334" i="7"/>
  <c r="AK332" i="7"/>
  <c r="AR326" i="7"/>
  <c r="AN324" i="7" s="1"/>
  <c r="AS311" i="7"/>
  <c r="AH308" i="7"/>
  <c r="AR294" i="7"/>
  <c r="AN292" i="7" s="1"/>
  <c r="AS281" i="7"/>
  <c r="AE270" i="7"/>
  <c r="AF270" i="7"/>
  <c r="CD270" i="7"/>
  <c r="AD270" i="7"/>
  <c r="AS268" i="7"/>
  <c r="AQ266" i="7" s="1"/>
  <c r="AK316" i="7"/>
  <c r="AR264" i="7"/>
  <c r="AS250" i="7"/>
  <c r="AS182" i="7"/>
  <c r="AF303" i="7"/>
  <c r="W284" i="7"/>
  <c r="AK275" i="7"/>
  <c r="AG270" i="7"/>
  <c r="AE243" i="7"/>
  <c r="CD243" i="7"/>
  <c r="AD243" i="7"/>
  <c r="AF243" i="7"/>
  <c r="AS242" i="7"/>
  <c r="AS214" i="7"/>
  <c r="AQ212" i="7" s="1"/>
  <c r="AS209" i="7"/>
  <c r="AQ149" i="7"/>
  <c r="AG25" i="8"/>
  <c r="AF319" i="7"/>
  <c r="AG306" i="7"/>
  <c r="AR287" i="7"/>
  <c r="AN284" i="7" s="1"/>
  <c r="AF242" i="7"/>
  <c r="AD242" i="7"/>
  <c r="CD242" i="7"/>
  <c r="AH239" i="7"/>
  <c r="AE242" i="7"/>
  <c r="AE210" i="7"/>
  <c r="CD210" i="7"/>
  <c r="AD210" i="7"/>
  <c r="AF210" i="7"/>
  <c r="AG205" i="7"/>
  <c r="AK203" i="7"/>
  <c r="AK300" i="7"/>
  <c r="AR227" i="7"/>
  <c r="AS206" i="7"/>
  <c r="AR205" i="7"/>
  <c r="AG196" i="7"/>
  <c r="AK194" i="7"/>
  <c r="AR191" i="7"/>
  <c r="AS170" i="7"/>
  <c r="AG124" i="7"/>
  <c r="AK122" i="7"/>
  <c r="AF223" i="7"/>
  <c r="AF189" i="7"/>
  <c r="AN113" i="7"/>
  <c r="AS97" i="7"/>
  <c r="AK176" i="7"/>
  <c r="CD153" i="7"/>
  <c r="AF153" i="7"/>
  <c r="AE153" i="7"/>
  <c r="AD153" i="7"/>
  <c r="AK212" i="7"/>
  <c r="AR170" i="7"/>
  <c r="AR137" i="7"/>
  <c r="AN131" i="7" s="1"/>
  <c r="AR98" i="7"/>
  <c r="AF97" i="7"/>
  <c r="AE97" i="7"/>
  <c r="CD97" i="7"/>
  <c r="AD97" i="7"/>
  <c r="AH95" i="7"/>
  <c r="AS88" i="7"/>
  <c r="AE52" i="7"/>
  <c r="AH50" i="7"/>
  <c r="CD52" i="7"/>
  <c r="AF52" i="7"/>
  <c r="AD52" i="7"/>
  <c r="AE48" i="7"/>
  <c r="AF48" i="7"/>
  <c r="AD48" i="7"/>
  <c r="CD48" i="7"/>
  <c r="AE36" i="7"/>
  <c r="CD36" i="7"/>
  <c r="AD36" i="7"/>
  <c r="AF36" i="7"/>
  <c r="AS34" i="7"/>
  <c r="AS17" i="7"/>
  <c r="AG119" i="7"/>
  <c r="AG107" i="7"/>
  <c r="AG75" i="7"/>
  <c r="AK167" i="7"/>
  <c r="AF143" i="7"/>
  <c r="AF110" i="7"/>
  <c r="AG48" i="7"/>
  <c r="AS30" i="7"/>
  <c r="AK5" i="7"/>
  <c r="AG7" i="7"/>
  <c r="AH131" i="7"/>
  <c r="AG83" i="7"/>
  <c r="AG72" i="7"/>
  <c r="CD71" i="7"/>
  <c r="AD71" i="7"/>
  <c r="AH68" i="7"/>
  <c r="AF71" i="7"/>
  <c r="AE71" i="7"/>
  <c r="AR65" i="7"/>
  <c r="AN59" i="7" s="1"/>
  <c r="AS53" i="7"/>
  <c r="AG9" i="7"/>
  <c r="AS260" i="5"/>
  <c r="AS251" i="5"/>
  <c r="AQ248" i="5" s="1"/>
  <c r="AR30" i="7"/>
  <c r="AN23" i="7" s="1"/>
  <c r="D22" i="6"/>
  <c r="CD279" i="5"/>
  <c r="AD279" i="5"/>
  <c r="AF279" i="5"/>
  <c r="AE279" i="5"/>
  <c r="AS277" i="5"/>
  <c r="AF11" i="7"/>
  <c r="AF7" i="7"/>
  <c r="AF287" i="5"/>
  <c r="AG282" i="5"/>
  <c r="AR282" i="5"/>
  <c r="AF286" i="5"/>
  <c r="CD286" i="5"/>
  <c r="AD286" i="5"/>
  <c r="AH284" i="5"/>
  <c r="AE286" i="5"/>
  <c r="AS273" i="5"/>
  <c r="AF268" i="5"/>
  <c r="CD268" i="5"/>
  <c r="AD268" i="5"/>
  <c r="AE268" i="5"/>
  <c r="AH266" i="5"/>
  <c r="AR259" i="5"/>
  <c r="AN257" i="5" s="1"/>
  <c r="AG241" i="5"/>
  <c r="AK239" i="5"/>
  <c r="AS228" i="5"/>
  <c r="AE216" i="5"/>
  <c r="AH212" i="5"/>
  <c r="CD216" i="5"/>
  <c r="AD216" i="5"/>
  <c r="AF216" i="5"/>
  <c r="AS214" i="5"/>
  <c r="AS192" i="5"/>
  <c r="AE180" i="5"/>
  <c r="AH176" i="5"/>
  <c r="CD180" i="5"/>
  <c r="AD180" i="5"/>
  <c r="AF180" i="5"/>
  <c r="AS178" i="5"/>
  <c r="AQ176" i="5" s="1"/>
  <c r="AS156" i="5"/>
  <c r="AE144" i="5"/>
  <c r="CD144" i="5"/>
  <c r="AD144" i="5"/>
  <c r="AF144" i="5"/>
  <c r="AH140" i="5"/>
  <c r="AS142" i="5"/>
  <c r="AQ140" i="5" s="1"/>
  <c r="AF16" i="7"/>
  <c r="CD270" i="5"/>
  <c r="AD270" i="5"/>
  <c r="AF270" i="5"/>
  <c r="AG270" i="5"/>
  <c r="AE270" i="5"/>
  <c r="AH257" i="5"/>
  <c r="AS242" i="5"/>
  <c r="AQ239" i="5" s="1"/>
  <c r="AR214" i="5"/>
  <c r="AR210" i="5"/>
  <c r="AN203" i="5" s="1"/>
  <c r="AF206" i="5"/>
  <c r="AE206" i="5"/>
  <c r="CD206" i="5"/>
  <c r="AD206" i="5"/>
  <c r="AS197" i="5"/>
  <c r="AS191" i="5"/>
  <c r="AF182" i="5"/>
  <c r="AE182" i="5"/>
  <c r="CD182" i="5"/>
  <c r="AD182" i="5"/>
  <c r="AE116" i="5"/>
  <c r="AF116" i="5"/>
  <c r="AD116" i="5"/>
  <c r="CD116" i="5"/>
  <c r="AE98" i="5"/>
  <c r="AF98" i="5"/>
  <c r="AD98" i="5"/>
  <c r="CD98" i="5"/>
  <c r="AF273" i="5"/>
  <c r="AF207" i="5"/>
  <c r="AG180" i="5"/>
  <c r="AK95" i="5"/>
  <c r="AK68" i="5"/>
  <c r="AG70" i="5"/>
  <c r="AG43" i="5"/>
  <c r="AK41" i="5"/>
  <c r="AF225" i="5"/>
  <c r="AG198" i="5"/>
  <c r="AR124" i="5"/>
  <c r="AN122" i="5" s="1"/>
  <c r="CD115" i="5"/>
  <c r="AD115" i="5"/>
  <c r="AF115" i="5"/>
  <c r="AE115" i="5"/>
  <c r="AH113" i="5"/>
  <c r="AG110" i="5"/>
  <c r="AR88" i="5"/>
  <c r="AS70" i="5"/>
  <c r="AQ68" i="5" s="1"/>
  <c r="AS39" i="5"/>
  <c r="AS26" i="5"/>
  <c r="AS20" i="5"/>
  <c r="AS12" i="5"/>
  <c r="AS290" i="2"/>
  <c r="AF228" i="5"/>
  <c r="AG218" i="5"/>
  <c r="AF171" i="5"/>
  <c r="AG144" i="5"/>
  <c r="AF142" i="5"/>
  <c r="AR134" i="5"/>
  <c r="AK131" i="5"/>
  <c r="AR107" i="5"/>
  <c r="AR66" i="5"/>
  <c r="AG48" i="5"/>
  <c r="AS16" i="5"/>
  <c r="AG286" i="2"/>
  <c r="AK284" i="2"/>
  <c r="AS268" i="2"/>
  <c r="AG219" i="5"/>
  <c r="AG187" i="5"/>
  <c r="AG134" i="5"/>
  <c r="AR133" i="5"/>
  <c r="AS129" i="5"/>
  <c r="AR97" i="5"/>
  <c r="AN95" i="5" s="1"/>
  <c r="AS93" i="5"/>
  <c r="AR75" i="5"/>
  <c r="AS56" i="5"/>
  <c r="AG52" i="5"/>
  <c r="AK50" i="5"/>
  <c r="AR29" i="5"/>
  <c r="AN23" i="5" s="1"/>
  <c r="AF26" i="5"/>
  <c r="AE26" i="5"/>
  <c r="CD26" i="5"/>
  <c r="AD26" i="5"/>
  <c r="AH23" i="5"/>
  <c r="AR17" i="5"/>
  <c r="AR11" i="5"/>
  <c r="AR7" i="5"/>
  <c r="AS251" i="2"/>
  <c r="AS245" i="2"/>
  <c r="AE236" i="2"/>
  <c r="CD236" i="2"/>
  <c r="AF236" i="2"/>
  <c r="AD236" i="2"/>
  <c r="AS233" i="2"/>
  <c r="AE218" i="2"/>
  <c r="CD218" i="2"/>
  <c r="AF218" i="2"/>
  <c r="AD218" i="2"/>
  <c r="AS215" i="2"/>
  <c r="AE200" i="2"/>
  <c r="CD200" i="2"/>
  <c r="AF200" i="2"/>
  <c r="AD200" i="2"/>
  <c r="AS197" i="2"/>
  <c r="AG115" i="5"/>
  <c r="AG97" i="5"/>
  <c r="AF70" i="5"/>
  <c r="AF38" i="5"/>
  <c r="CD237" i="2"/>
  <c r="AD237" i="2"/>
  <c r="AF237" i="2"/>
  <c r="AE237" i="2"/>
  <c r="AF180" i="2"/>
  <c r="AE180" i="2"/>
  <c r="CD180" i="2"/>
  <c r="AD180" i="2"/>
  <c r="CD174" i="2"/>
  <c r="AD174" i="2"/>
  <c r="AF174" i="2"/>
  <c r="AE174" i="2"/>
  <c r="AK158" i="2"/>
  <c r="AG160" i="2"/>
  <c r="AQ86" i="2"/>
  <c r="AH122" i="5"/>
  <c r="AF117" i="5"/>
  <c r="AK275" i="2"/>
  <c r="AG260" i="2"/>
  <c r="AR251" i="2"/>
  <c r="AK176" i="2"/>
  <c r="AG178" i="2"/>
  <c r="AG278" i="2"/>
  <c r="AR250" i="2"/>
  <c r="AN248" i="2" s="1"/>
  <c r="AS228" i="2"/>
  <c r="AG218" i="2"/>
  <c r="AR214" i="2"/>
  <c r="AS192" i="2"/>
  <c r="AS187" i="2"/>
  <c r="AG180" i="2"/>
  <c r="AR151" i="2"/>
  <c r="AN149" i="2" s="1"/>
  <c r="AS133" i="2"/>
  <c r="AQ131" i="2" s="1"/>
  <c r="AF81" i="5"/>
  <c r="AF72" i="5"/>
  <c r="AF53" i="5"/>
  <c r="AF43" i="5"/>
  <c r="AG39" i="5"/>
  <c r="AR237" i="2"/>
  <c r="AF210" i="2"/>
  <c r="CD210" i="2"/>
  <c r="AD210" i="2"/>
  <c r="AE210" i="2"/>
  <c r="AR201" i="2"/>
  <c r="AS146" i="2"/>
  <c r="AF143" i="2"/>
  <c r="AE143" i="2"/>
  <c r="CD143" i="2"/>
  <c r="AD143" i="2"/>
  <c r="AH140" i="2"/>
  <c r="AS110" i="2"/>
  <c r="AG228" i="2"/>
  <c r="AF225" i="2"/>
  <c r="AH176" i="2"/>
  <c r="AF160" i="2"/>
  <c r="AF144" i="2"/>
  <c r="AF133" i="2"/>
  <c r="AF110" i="2"/>
  <c r="AF93" i="2"/>
  <c r="AF83" i="2"/>
  <c r="CD83" i="2"/>
  <c r="AD83" i="2"/>
  <c r="AE83" i="2"/>
  <c r="AS71" i="2"/>
  <c r="AQ68" i="2" s="1"/>
  <c r="AS35" i="2"/>
  <c r="AG74" i="2"/>
  <c r="AG56" i="2"/>
  <c r="AF48" i="2"/>
  <c r="AK41" i="2"/>
  <c r="AG43" i="2"/>
  <c r="AK140" i="2"/>
  <c r="AS107" i="2"/>
  <c r="AR107" i="2"/>
  <c r="AR74" i="2"/>
  <c r="AH68" i="2"/>
  <c r="CD70" i="2"/>
  <c r="AF70" i="2"/>
  <c r="AE70" i="2"/>
  <c r="AD70" i="2"/>
  <c r="AS61" i="2"/>
  <c r="AQ59" i="2" s="1"/>
  <c r="AR56" i="2"/>
  <c r="AR39" i="2"/>
  <c r="AR38" i="2"/>
  <c r="AF35" i="2"/>
  <c r="AE35" i="2"/>
  <c r="CD35" i="2"/>
  <c r="AD35" i="2"/>
  <c r="AR29" i="2"/>
  <c r="AR25" i="2"/>
  <c r="AR11" i="2"/>
  <c r="AR7" i="2"/>
  <c r="AF71" i="2"/>
  <c r="AF39" i="2"/>
  <c r="AF36" i="2"/>
  <c r="AF43" i="2"/>
  <c r="AF57" i="2"/>
  <c r="AF52" i="2"/>
  <c r="AF12" i="2"/>
  <c r="AA5" i="7"/>
  <c r="AS34" i="8"/>
  <c r="AS335" i="7"/>
  <c r="AQ332" i="7" s="1"/>
  <c r="AE45" i="8"/>
  <c r="CD45" i="8"/>
  <c r="AD45" i="8"/>
  <c r="AF45" i="8"/>
  <c r="AS43" i="8"/>
  <c r="AS39" i="8"/>
  <c r="AR35" i="8"/>
  <c r="AN32" i="8" s="1"/>
  <c r="AS12" i="8"/>
  <c r="AQ5" i="8" s="1"/>
  <c r="AG331" i="7"/>
  <c r="AS322" i="7"/>
  <c r="AS306" i="7"/>
  <c r="AF35" i="8"/>
  <c r="AG30" i="8"/>
  <c r="AS314" i="7"/>
  <c r="AN300" i="7"/>
  <c r="AF338" i="7"/>
  <c r="AE338" i="7"/>
  <c r="AD338" i="7"/>
  <c r="CD338" i="7"/>
  <c r="AE322" i="7"/>
  <c r="CD322" i="7"/>
  <c r="AD322" i="7"/>
  <c r="AF322" i="7"/>
  <c r="AS319" i="7"/>
  <c r="AE315" i="7"/>
  <c r="CD315" i="7"/>
  <c r="AD315" i="7"/>
  <c r="AF315" i="7"/>
  <c r="AS282" i="7"/>
  <c r="AF36" i="8"/>
  <c r="AR25" i="8"/>
  <c r="AK23" i="8"/>
  <c r="AR338" i="7"/>
  <c r="AS323" i="7"/>
  <c r="AF314" i="7"/>
  <c r="AE314" i="7"/>
  <c r="CD314" i="7"/>
  <c r="AD314" i="7"/>
  <c r="AS295" i="7"/>
  <c r="AH292" i="7"/>
  <c r="AR282" i="7"/>
  <c r="AN275" i="7" s="1"/>
  <c r="AE273" i="7"/>
  <c r="AF273" i="7"/>
  <c r="AD273" i="7"/>
  <c r="CD273" i="7"/>
  <c r="AE260" i="7"/>
  <c r="AF260" i="7"/>
  <c r="AD260" i="7"/>
  <c r="CD260" i="7"/>
  <c r="AS255" i="7"/>
  <c r="AG315" i="7"/>
  <c r="AG299" i="7"/>
  <c r="AF294" i="7"/>
  <c r="AF282" i="7"/>
  <c r="CD269" i="7"/>
  <c r="AD269" i="7"/>
  <c r="AF269" i="7"/>
  <c r="AE269" i="7"/>
  <c r="AH266" i="7"/>
  <c r="CD259" i="7"/>
  <c r="AD259" i="7"/>
  <c r="AH257" i="7"/>
  <c r="AF259" i="7"/>
  <c r="AE259" i="7"/>
  <c r="AA239" i="7"/>
  <c r="AS133" i="7"/>
  <c r="AQ131" i="7" s="1"/>
  <c r="AF334" i="7"/>
  <c r="AR268" i="7"/>
  <c r="AN266" i="7" s="1"/>
  <c r="AR255" i="7"/>
  <c r="AR251" i="7"/>
  <c r="AR250" i="7"/>
  <c r="AR245" i="7"/>
  <c r="AF232" i="7"/>
  <c r="AE232" i="7"/>
  <c r="AD232" i="7"/>
  <c r="AH230" i="7"/>
  <c r="CD232" i="7"/>
  <c r="AF227" i="7"/>
  <c r="AE227" i="7"/>
  <c r="AD227" i="7"/>
  <c r="CD227" i="7"/>
  <c r="AG314" i="7"/>
  <c r="AG298" i="7"/>
  <c r="AK284" i="7"/>
  <c r="AS251" i="7"/>
  <c r="AS246" i="7"/>
  <c r="AS232" i="7"/>
  <c r="AQ230" i="7" s="1"/>
  <c r="AR223" i="7"/>
  <c r="AN221" i="7" s="1"/>
  <c r="CD219" i="7"/>
  <c r="AF219" i="7"/>
  <c r="AE219" i="7"/>
  <c r="AD219" i="7"/>
  <c r="AR206" i="7"/>
  <c r="AR200" i="7"/>
  <c r="AS183" i="7"/>
  <c r="AG160" i="7"/>
  <c r="AK158" i="7"/>
  <c r="AG254" i="7"/>
  <c r="AH203" i="7"/>
  <c r="AF205" i="7"/>
  <c r="AK185" i="7"/>
  <c r="AF160" i="7"/>
  <c r="AG142" i="7"/>
  <c r="AK140" i="7"/>
  <c r="AH122" i="7"/>
  <c r="AD124" i="7"/>
  <c r="CD124" i="7"/>
  <c r="AF124" i="7"/>
  <c r="AE124" i="7"/>
  <c r="AG259" i="7"/>
  <c r="AG210" i="7"/>
  <c r="AS124" i="7"/>
  <c r="AQ122" i="7" s="1"/>
  <c r="AS111" i="7"/>
  <c r="AN95" i="7"/>
  <c r="AR83" i="7"/>
  <c r="AS79" i="7"/>
  <c r="AS75" i="7"/>
  <c r="AG269" i="7"/>
  <c r="AH212" i="7"/>
  <c r="AF192" i="7"/>
  <c r="AR179" i="7"/>
  <c r="AF164" i="7"/>
  <c r="CD164" i="7"/>
  <c r="AD164" i="7"/>
  <c r="AE164" i="7"/>
  <c r="AR155" i="7"/>
  <c r="AN149" i="7" s="1"/>
  <c r="AE101" i="7"/>
  <c r="CD101" i="7"/>
  <c r="AD101" i="7"/>
  <c r="AF101" i="7"/>
  <c r="AS98" i="7"/>
  <c r="AS92" i="7"/>
  <c r="AE89" i="7"/>
  <c r="CD89" i="7"/>
  <c r="AD89" i="7"/>
  <c r="AH86" i="7"/>
  <c r="AF89" i="7"/>
  <c r="AK68" i="7"/>
  <c r="AG74" i="7"/>
  <c r="AR183" i="7"/>
  <c r="AS179" i="7"/>
  <c r="AQ176" i="7" s="1"/>
  <c r="AR161" i="7"/>
  <c r="CD138" i="7"/>
  <c r="AF138" i="7"/>
  <c r="AE138" i="7"/>
  <c r="AD138" i="7"/>
  <c r="AS120" i="7"/>
  <c r="AF93" i="7"/>
  <c r="AE93" i="7"/>
  <c r="CD93" i="7"/>
  <c r="AD93" i="7"/>
  <c r="AR92" i="7"/>
  <c r="AF90" i="7"/>
  <c r="AE90" i="7"/>
  <c r="CD90" i="7"/>
  <c r="AD90" i="7"/>
  <c r="AS84" i="7"/>
  <c r="AR74" i="7"/>
  <c r="AS66" i="7"/>
  <c r="AE39" i="7"/>
  <c r="AD39" i="7"/>
  <c r="CD39" i="7"/>
  <c r="AF39" i="7"/>
  <c r="AG97" i="7"/>
  <c r="AF38" i="7"/>
  <c r="CD38" i="7"/>
  <c r="AD38" i="7"/>
  <c r="AE38" i="7"/>
  <c r="AS20" i="7"/>
  <c r="AF80" i="7"/>
  <c r="AR53" i="7"/>
  <c r="AN50" i="7" s="1"/>
  <c r="AG45" i="7"/>
  <c r="AE26" i="7"/>
  <c r="AD26" i="7"/>
  <c r="CD26" i="7"/>
  <c r="AF26" i="7"/>
  <c r="AR8" i="7"/>
  <c r="AR7" i="7"/>
  <c r="AR71" i="7"/>
  <c r="AS65" i="7"/>
  <c r="AG52" i="7"/>
  <c r="AR39" i="7"/>
  <c r="AS35" i="7"/>
  <c r="AS26" i="7"/>
  <c r="AS287" i="5"/>
  <c r="AE281" i="5"/>
  <c r="CD281" i="5"/>
  <c r="AF281" i="5"/>
  <c r="AD281" i="5"/>
  <c r="AS278" i="5"/>
  <c r="AE272" i="5"/>
  <c r="CD272" i="5"/>
  <c r="AF272" i="5"/>
  <c r="AD272" i="5"/>
  <c r="AS269" i="5"/>
  <c r="AF183" i="7"/>
  <c r="AG79" i="7"/>
  <c r="AR75" i="7"/>
  <c r="AF53" i="7"/>
  <c r="CD53" i="7"/>
  <c r="AD53" i="7"/>
  <c r="AE53" i="7"/>
  <c r="AG36" i="7"/>
  <c r="CD20" i="7"/>
  <c r="AF20" i="7"/>
  <c r="AE20" i="7"/>
  <c r="AD20" i="7"/>
  <c r="AS291" i="5"/>
  <c r="AG290" i="5"/>
  <c r="AR287" i="5"/>
  <c r="AK284" i="5"/>
  <c r="AG286" i="5"/>
  <c r="AF251" i="5"/>
  <c r="AS223" i="5"/>
  <c r="AS151" i="5"/>
  <c r="CD282" i="5"/>
  <c r="AD282" i="5"/>
  <c r="AF282" i="5"/>
  <c r="AE282" i="5"/>
  <c r="AG281" i="5"/>
  <c r="AK266" i="5"/>
  <c r="AG268" i="5"/>
  <c r="AG245" i="5"/>
  <c r="AS224" i="5"/>
  <c r="AR219" i="5"/>
  <c r="AS206" i="5"/>
  <c r="AR201" i="5"/>
  <c r="AS188" i="5"/>
  <c r="AR183" i="5"/>
  <c r="AS170" i="5"/>
  <c r="AQ167" i="5" s="1"/>
  <c r="AR165" i="5"/>
  <c r="AS152" i="5"/>
  <c r="AR147" i="5"/>
  <c r="AS116" i="5"/>
  <c r="AQ113" i="5" s="1"/>
  <c r="AS98" i="5"/>
  <c r="AK275" i="5"/>
  <c r="AG277" i="5"/>
  <c r="AR277" i="5"/>
  <c r="AN275" i="5" s="1"/>
  <c r="AE237" i="5"/>
  <c r="CD237" i="5"/>
  <c r="AD237" i="5"/>
  <c r="AF237" i="5"/>
  <c r="AG214" i="5"/>
  <c r="AK212" i="5"/>
  <c r="AE205" i="5"/>
  <c r="CD205" i="5"/>
  <c r="AD205" i="5"/>
  <c r="AH203" i="5"/>
  <c r="AF205" i="5"/>
  <c r="AE201" i="5"/>
  <c r="CD201" i="5"/>
  <c r="AD201" i="5"/>
  <c r="AF201" i="5"/>
  <c r="AG178" i="5"/>
  <c r="AK176" i="5"/>
  <c r="AE169" i="5"/>
  <c r="CD169" i="5"/>
  <c r="AD169" i="5"/>
  <c r="AH167" i="5"/>
  <c r="AF169" i="5"/>
  <c r="AE165" i="5"/>
  <c r="CD165" i="5"/>
  <c r="AD165" i="5"/>
  <c r="AF165" i="5"/>
  <c r="AS282" i="5"/>
  <c r="AG250" i="5"/>
  <c r="AK248" i="5"/>
  <c r="AR232" i="5"/>
  <c r="AN230" i="5" s="1"/>
  <c r="AR228" i="5"/>
  <c r="AN221" i="5" s="1"/>
  <c r="AF224" i="5"/>
  <c r="AE224" i="5"/>
  <c r="CD224" i="5"/>
  <c r="AD224" i="5"/>
  <c r="AS215" i="5"/>
  <c r="AS209" i="5"/>
  <c r="AF200" i="5"/>
  <c r="AE200" i="5"/>
  <c r="CD200" i="5"/>
  <c r="AD200" i="5"/>
  <c r="AR160" i="5"/>
  <c r="AR156" i="5"/>
  <c r="AN149" i="5" s="1"/>
  <c r="AF152" i="5"/>
  <c r="AE152" i="5"/>
  <c r="CD152" i="5"/>
  <c r="AD152" i="5"/>
  <c r="AR138" i="5"/>
  <c r="AG206" i="5"/>
  <c r="AG165" i="5"/>
  <c r="CD93" i="5"/>
  <c r="AD93" i="5"/>
  <c r="AF93" i="5"/>
  <c r="AE93" i="5"/>
  <c r="AN59" i="5"/>
  <c r="AF56" i="5"/>
  <c r="AE56" i="5"/>
  <c r="AD56" i="5"/>
  <c r="CD56" i="5"/>
  <c r="AG224" i="5"/>
  <c r="AG183" i="5"/>
  <c r="AG151" i="5"/>
  <c r="AG128" i="5"/>
  <c r="AS102" i="5"/>
  <c r="AE80" i="5"/>
  <c r="AF80" i="5"/>
  <c r="CC77" i="5" s="1"/>
  <c r="CD77" i="5" s="1"/>
  <c r="AD80" i="5"/>
  <c r="CD80" i="5"/>
  <c r="AG80" i="5"/>
  <c r="AS62" i="5"/>
  <c r="AQ59" i="5" s="1"/>
  <c r="AR35" i="5"/>
  <c r="AR21" i="5"/>
  <c r="AR8" i="5"/>
  <c r="AG216" i="5"/>
  <c r="AG170" i="5"/>
  <c r="AF120" i="5"/>
  <c r="CD120" i="5"/>
  <c r="AD120" i="5"/>
  <c r="AE120" i="5"/>
  <c r="AR111" i="5"/>
  <c r="AR93" i="5"/>
  <c r="AG75" i="5"/>
  <c r="AS30" i="5"/>
  <c r="AS282" i="2"/>
  <c r="AF196" i="5"/>
  <c r="AK185" i="5"/>
  <c r="AF174" i="5"/>
  <c r="AG164" i="5"/>
  <c r="AR115" i="5"/>
  <c r="AN113" i="5" s="1"/>
  <c r="AS111" i="5"/>
  <c r="AR56" i="5"/>
  <c r="AN50" i="5" s="1"/>
  <c r="AF36" i="5"/>
  <c r="AE36" i="5"/>
  <c r="CD36" i="5"/>
  <c r="AD36" i="5"/>
  <c r="AS34" i="5"/>
  <c r="AQ32" i="5" s="1"/>
  <c r="AR16" i="5"/>
  <c r="AF12" i="5"/>
  <c r="AE12" i="5"/>
  <c r="CD12" i="5"/>
  <c r="AD12" i="5"/>
  <c r="AF290" i="2"/>
  <c r="AE290" i="2"/>
  <c r="CD290" i="2"/>
  <c r="AD290" i="2"/>
  <c r="AS287" i="2"/>
  <c r="AR282" i="2"/>
  <c r="AS281" i="2"/>
  <c r="AF272" i="2"/>
  <c r="AE272" i="2"/>
  <c r="CD272" i="2"/>
  <c r="AD272" i="2"/>
  <c r="AS269" i="2"/>
  <c r="AR264" i="2"/>
  <c r="AS263" i="2"/>
  <c r="AF254" i="2"/>
  <c r="AE254" i="2"/>
  <c r="CD254" i="2"/>
  <c r="AD254" i="2"/>
  <c r="AE241" i="2"/>
  <c r="CD241" i="2"/>
  <c r="AD241" i="2"/>
  <c r="AF241" i="2"/>
  <c r="AH239" i="2"/>
  <c r="AE224" i="2"/>
  <c r="CD224" i="2"/>
  <c r="AF224" i="2"/>
  <c r="AD224" i="2"/>
  <c r="AE206" i="2"/>
  <c r="CD206" i="2"/>
  <c r="AF206" i="2"/>
  <c r="AD206" i="2"/>
  <c r="AH68" i="5"/>
  <c r="AK32" i="5"/>
  <c r="AF232" i="2"/>
  <c r="CD232" i="2"/>
  <c r="AD232" i="2"/>
  <c r="AE232" i="2"/>
  <c r="AH230" i="2"/>
  <c r="AS219" i="2"/>
  <c r="AS201" i="2"/>
  <c r="AG169" i="2"/>
  <c r="AK167" i="2"/>
  <c r="AR160" i="2"/>
  <c r="AN158" i="2" s="1"/>
  <c r="AG152" i="2"/>
  <c r="AK149" i="2"/>
  <c r="AR146" i="2"/>
  <c r="AR110" i="2"/>
  <c r="AR98" i="2"/>
  <c r="AG12" i="5"/>
  <c r="AG254" i="2"/>
  <c r="AR179" i="2"/>
  <c r="AR178" i="2"/>
  <c r="AN176" i="2" s="1"/>
  <c r="AE170" i="2"/>
  <c r="AD170" i="2"/>
  <c r="CD170" i="2"/>
  <c r="AF170" i="2"/>
  <c r="AH167" i="2"/>
  <c r="AG120" i="5"/>
  <c r="AH14" i="5"/>
  <c r="AF16" i="5"/>
  <c r="AF11" i="5"/>
  <c r="AG272" i="2"/>
  <c r="AG232" i="2"/>
  <c r="AG224" i="2"/>
  <c r="AG196" i="2"/>
  <c r="AR187" i="2"/>
  <c r="AN185" i="2" s="1"/>
  <c r="AG165" i="2"/>
  <c r="AS147" i="2"/>
  <c r="AQ140" i="2" s="1"/>
  <c r="AR133" i="2"/>
  <c r="AN131" i="2" s="1"/>
  <c r="AS129" i="2"/>
  <c r="AS111" i="2"/>
  <c r="AG97" i="2"/>
  <c r="AK95" i="2"/>
  <c r="AF97" i="2"/>
  <c r="AS97" i="2"/>
  <c r="AG79" i="2"/>
  <c r="AK77" i="2"/>
  <c r="AF63" i="5"/>
  <c r="AH41" i="5"/>
  <c r="AG26" i="5"/>
  <c r="AK230" i="2"/>
  <c r="AR215" i="2"/>
  <c r="AK194" i="2"/>
  <c r="AF187" i="2"/>
  <c r="AE187" i="2"/>
  <c r="AH185" i="2"/>
  <c r="AD187" i="2"/>
  <c r="CD187" i="2"/>
  <c r="AG174" i="2"/>
  <c r="CD164" i="2"/>
  <c r="AF164" i="2"/>
  <c r="AE164" i="2"/>
  <c r="AD164" i="2"/>
  <c r="AS116" i="2"/>
  <c r="AS98" i="2"/>
  <c r="AH131" i="2"/>
  <c r="AR111" i="2"/>
  <c r="AG192" i="2"/>
  <c r="AF189" i="2"/>
  <c r="AF129" i="2"/>
  <c r="AR115" i="2"/>
  <c r="AN113" i="2" s="1"/>
  <c r="CD92" i="2"/>
  <c r="AD92" i="2"/>
  <c r="AF92" i="2"/>
  <c r="AE92" i="2"/>
  <c r="AG92" i="2"/>
  <c r="AR92" i="2"/>
  <c r="AN86" i="2" s="1"/>
  <c r="AS30" i="2"/>
  <c r="AR26" i="2"/>
  <c r="AR17" i="2"/>
  <c r="AH221" i="2"/>
  <c r="AH203" i="2"/>
  <c r="AF147" i="2"/>
  <c r="AR97" i="2"/>
  <c r="AF61" i="2"/>
  <c r="AE61" i="2"/>
  <c r="AD61" i="2"/>
  <c r="AH59" i="2"/>
  <c r="CD61" i="2"/>
  <c r="AF56" i="2"/>
  <c r="AE56" i="2"/>
  <c r="AD56" i="2"/>
  <c r="CD56" i="2"/>
  <c r="AR44" i="2"/>
  <c r="AR43" i="2"/>
  <c r="AS39" i="2"/>
  <c r="AQ32" i="2" s="1"/>
  <c r="AS29" i="2"/>
  <c r="AF153" i="2"/>
  <c r="AR61" i="2"/>
  <c r="AN59" i="2" s="1"/>
  <c r="AN50" i="2"/>
  <c r="AF30" i="2"/>
  <c r="AE30" i="2"/>
  <c r="CD30" i="2"/>
  <c r="AD30" i="2"/>
  <c r="AF18" i="2"/>
  <c r="AE18" i="2"/>
  <c r="CD18" i="2"/>
  <c r="AD18" i="2"/>
  <c r="AS16" i="2"/>
  <c r="AQ14" i="2" s="1"/>
  <c r="AS26" i="2"/>
  <c r="AF111" i="2"/>
  <c r="AF29" i="2"/>
  <c r="AG21" i="2"/>
  <c r="AH41" i="2"/>
  <c r="AK32" i="2"/>
  <c r="AG35" i="2"/>
  <c r="AG18" i="2"/>
  <c r="AF11" i="2"/>
  <c r="BC1" i="11"/>
  <c r="BG96" i="11"/>
  <c r="BG100" i="11"/>
  <c r="AR95" i="11"/>
  <c r="BG98" i="11"/>
  <c r="CL85" i="11"/>
  <c r="BF84" i="11"/>
  <c r="BG34" i="11"/>
  <c r="BH31" i="11"/>
  <c r="BG30" i="11"/>
  <c r="BG101" i="11"/>
  <c r="BH98" i="11"/>
  <c r="BG97" i="11"/>
  <c r="BF17" i="11"/>
  <c r="CL96" i="11"/>
  <c r="BF95" i="11"/>
  <c r="BH33" i="11"/>
  <c r="BH30" i="11"/>
  <c r="BH32" i="11"/>
  <c r="BG99" i="11"/>
  <c r="BH96" i="11"/>
  <c r="BH101" i="11"/>
  <c r="CL74" i="11"/>
  <c r="BF73" i="11"/>
  <c r="CL29" i="11"/>
  <c r="BF28" i="11"/>
  <c r="BG29" i="11"/>
  <c r="AR28" i="11"/>
  <c r="BG31" i="11"/>
  <c r="BG33" i="11"/>
  <c r="B42" i="11"/>
  <c r="B43" i="11"/>
  <c r="B41" i="11"/>
  <c r="B40" i="11"/>
  <c r="BH100" i="11"/>
  <c r="BH97" i="11"/>
  <c r="BH99" i="11"/>
  <c r="CL7" i="11"/>
  <c r="BF6" i="11"/>
  <c r="BF39" i="11"/>
  <c r="BG32" i="11"/>
  <c r="BH34" i="11"/>
  <c r="BH29" i="11"/>
  <c r="W131" i="7"/>
  <c r="W113" i="7"/>
  <c r="W95" i="7"/>
  <c r="W77" i="7"/>
  <c r="AA275" i="7"/>
  <c r="W5" i="7"/>
  <c r="W50" i="7"/>
  <c r="A51" i="7" s="1"/>
  <c r="D51" i="7" s="1"/>
  <c r="G51" i="7" s="1"/>
  <c r="AA332" i="7"/>
  <c r="W266" i="7"/>
  <c r="AA203" i="7"/>
  <c r="W332" i="7"/>
  <c r="AA14" i="8"/>
  <c r="W203" i="7"/>
  <c r="F38" i="7" l="1"/>
  <c r="AD17" i="5"/>
  <c r="AG18" i="5"/>
  <c r="CD18" i="5"/>
  <c r="AE25" i="5"/>
  <c r="AF26" i="2"/>
  <c r="AK59" i="7"/>
  <c r="AG66" i="7"/>
  <c r="AG70" i="7"/>
  <c r="AF120" i="7"/>
  <c r="CD137" i="7"/>
  <c r="AE52" i="2"/>
  <c r="AE57" i="5"/>
  <c r="AE62" i="2"/>
  <c r="AE178" i="7"/>
  <c r="AH194" i="7"/>
  <c r="AE197" i="7"/>
  <c r="CD241" i="7"/>
  <c r="CD237" i="7"/>
  <c r="AE79" i="2"/>
  <c r="AG224" i="7"/>
  <c r="AD218" i="7"/>
  <c r="D187" i="7"/>
  <c r="D111" i="7"/>
  <c r="D156" i="7"/>
  <c r="F224" i="7"/>
  <c r="F207" i="7"/>
  <c r="F89" i="7"/>
  <c r="G185" i="7"/>
  <c r="G59" i="32"/>
  <c r="G140" i="8"/>
  <c r="F29" i="2"/>
  <c r="F30" i="2"/>
  <c r="D83" i="2"/>
  <c r="D81" i="2"/>
  <c r="D73" i="2"/>
  <c r="D80" i="2"/>
  <c r="E158" i="7"/>
  <c r="E212" i="7"/>
  <c r="E104" i="8"/>
  <c r="E95" i="8"/>
  <c r="AQ95" i="5"/>
  <c r="F37" i="7"/>
  <c r="AE17" i="5"/>
  <c r="AD18" i="5"/>
  <c r="CD26" i="2"/>
  <c r="AH32" i="2"/>
  <c r="AD35" i="5"/>
  <c r="CD44" i="5"/>
  <c r="AD43" i="2"/>
  <c r="AD106" i="7"/>
  <c r="AE137" i="7"/>
  <c r="AE54" i="5"/>
  <c r="AD57" i="5"/>
  <c r="AE155" i="7"/>
  <c r="AG63" i="5"/>
  <c r="CD196" i="7"/>
  <c r="AG233" i="7"/>
  <c r="AF237" i="7"/>
  <c r="AD215" i="7"/>
  <c r="D110" i="7"/>
  <c r="F92" i="7"/>
  <c r="D232" i="7"/>
  <c r="D192" i="7"/>
  <c r="D108" i="7"/>
  <c r="F146" i="7"/>
  <c r="F93" i="7"/>
  <c r="F145" i="7"/>
  <c r="F83" i="7"/>
  <c r="D154" i="7"/>
  <c r="F81" i="7"/>
  <c r="D153" i="7"/>
  <c r="G77" i="8"/>
  <c r="G230" i="7"/>
  <c r="G86" i="8"/>
  <c r="F27" i="2"/>
  <c r="D79" i="2"/>
  <c r="E167" i="7"/>
  <c r="E221" i="7"/>
  <c r="E77" i="8"/>
  <c r="E113" i="8"/>
  <c r="AN122" i="7"/>
  <c r="F39" i="7"/>
  <c r="AF18" i="5"/>
  <c r="AF35" i="5"/>
  <c r="AD99" i="7"/>
  <c r="AD54" i="5"/>
  <c r="AE173" i="7"/>
  <c r="AG71" i="2"/>
  <c r="CD233" i="7"/>
  <c r="AD90" i="5"/>
  <c r="G221" i="7"/>
  <c r="G176" i="7"/>
  <c r="D155" i="7"/>
  <c r="D191" i="7"/>
  <c r="F208" i="7"/>
  <c r="D106" i="7"/>
  <c r="G212" i="7"/>
  <c r="G86" i="32"/>
  <c r="G131" i="8"/>
  <c r="G113" i="8"/>
  <c r="G50" i="8"/>
  <c r="D75" i="2"/>
  <c r="F56" i="2"/>
  <c r="F28" i="2"/>
  <c r="E68" i="32"/>
  <c r="E176" i="7"/>
  <c r="E230" i="7"/>
  <c r="E122" i="8"/>
  <c r="F144" i="7"/>
  <c r="AQ149" i="5"/>
  <c r="AQ284" i="5"/>
  <c r="AQ230" i="2"/>
  <c r="D189" i="7"/>
  <c r="F84" i="7"/>
  <c r="D237" i="7"/>
  <c r="F36" i="7"/>
  <c r="AG88" i="7"/>
  <c r="CD34" i="2"/>
  <c r="AE99" i="7"/>
  <c r="AF54" i="5"/>
  <c r="AD151" i="7"/>
  <c r="AG169" i="7"/>
  <c r="AG62" i="2"/>
  <c r="AD179" i="7"/>
  <c r="AE71" i="2"/>
  <c r="AF187" i="7"/>
  <c r="AF188" i="7"/>
  <c r="AF196" i="7"/>
  <c r="AG209" i="7"/>
  <c r="AD233" i="7"/>
  <c r="AH86" i="5"/>
  <c r="CD90" i="5"/>
  <c r="AD84" i="2"/>
  <c r="CD223" i="7"/>
  <c r="AE218" i="7"/>
  <c r="AG219" i="7"/>
  <c r="G239" i="7"/>
  <c r="D152" i="7"/>
  <c r="D188" i="7"/>
  <c r="F147" i="7"/>
  <c r="F209" i="7"/>
  <c r="F143" i="7"/>
  <c r="F142" i="7"/>
  <c r="D107" i="7"/>
  <c r="G158" i="7"/>
  <c r="G167" i="7"/>
  <c r="G59" i="8"/>
  <c r="G104" i="8"/>
  <c r="F57" i="2"/>
  <c r="F52" i="2"/>
  <c r="F54" i="2"/>
  <c r="D82" i="2"/>
  <c r="E77" i="32"/>
  <c r="E185" i="7"/>
  <c r="E239" i="7"/>
  <c r="E131" i="8"/>
  <c r="AQ275" i="2"/>
  <c r="F8" i="2"/>
  <c r="F34" i="7"/>
  <c r="F225" i="7"/>
  <c r="F82" i="7"/>
  <c r="F206" i="7"/>
  <c r="F228" i="7"/>
  <c r="F91" i="7"/>
  <c r="D190" i="7"/>
  <c r="F226" i="7"/>
  <c r="D236" i="7"/>
  <c r="F223" i="7"/>
  <c r="G122" i="8"/>
  <c r="G95" i="8"/>
  <c r="G68" i="32"/>
  <c r="D84" i="2"/>
  <c r="F25" i="2"/>
  <c r="F26" i="2"/>
  <c r="F55" i="2"/>
  <c r="E59" i="32"/>
  <c r="E194" i="7"/>
  <c r="E50" i="8"/>
  <c r="E86" i="8"/>
  <c r="F88" i="7"/>
  <c r="AG192" i="7"/>
  <c r="AN122" i="2"/>
  <c r="F35" i="7"/>
  <c r="CD17" i="5"/>
  <c r="AG17" i="5"/>
  <c r="AG44" i="5"/>
  <c r="AF106" i="7"/>
  <c r="CD161" i="7"/>
  <c r="AE169" i="7"/>
  <c r="AE187" i="7"/>
  <c r="CD79" i="2"/>
  <c r="F227" i="7"/>
  <c r="D233" i="7"/>
  <c r="F90" i="7"/>
  <c r="F80" i="7"/>
  <c r="D235" i="7"/>
  <c r="D151" i="7"/>
  <c r="F79" i="7"/>
  <c r="F205" i="7"/>
  <c r="D234" i="7"/>
  <c r="F210" i="7"/>
  <c r="G77" i="32"/>
  <c r="G194" i="7"/>
  <c r="G203" i="7"/>
  <c r="D74" i="2"/>
  <c r="F53" i="2"/>
  <c r="D72" i="2"/>
  <c r="D70" i="2"/>
  <c r="D71" i="2"/>
  <c r="E86" i="32"/>
  <c r="E203" i="7"/>
  <c r="E59" i="8"/>
  <c r="E140" i="8"/>
  <c r="D109" i="7"/>
  <c r="AE215" i="7"/>
  <c r="CD214" i="7"/>
  <c r="AE214" i="7"/>
  <c r="AF214" i="7"/>
  <c r="AB212" i="7" s="1"/>
  <c r="AE212" i="7"/>
  <c r="CE212" i="7"/>
  <c r="AD223" i="7"/>
  <c r="AB221" i="7"/>
  <c r="CC221" i="7"/>
  <c r="CD221" i="7" s="1"/>
  <c r="CE221" i="7"/>
  <c r="AE221" i="7"/>
  <c r="AF89" i="2"/>
  <c r="AE89" i="2"/>
  <c r="AD89" i="2"/>
  <c r="AD88" i="2"/>
  <c r="AF88" i="2"/>
  <c r="AB86" i="2" s="1"/>
  <c r="CE86" i="2"/>
  <c r="AE86" i="2"/>
  <c r="AF84" i="2"/>
  <c r="AB77" i="2" s="1"/>
  <c r="AE84" i="2"/>
  <c r="AD79" i="2"/>
  <c r="CC77" i="2"/>
  <c r="CD77" i="2" s="1"/>
  <c r="CE77" i="2"/>
  <c r="AE77" i="2"/>
  <c r="AG90" i="5"/>
  <c r="CE86" i="5" s="1"/>
  <c r="AF90" i="5"/>
  <c r="CC86" i="5" s="1"/>
  <c r="CD86" i="5" s="1"/>
  <c r="AK86" i="5"/>
  <c r="AE88" i="5"/>
  <c r="AD88" i="5"/>
  <c r="AE86" i="5"/>
  <c r="AB86" i="5"/>
  <c r="AK230" i="7"/>
  <c r="AG237" i="7"/>
  <c r="CE230" i="7" s="1"/>
  <c r="CC230" i="7"/>
  <c r="CD230" i="7" s="1"/>
  <c r="AB230" i="7"/>
  <c r="AE230" i="7"/>
  <c r="AQ77" i="5"/>
  <c r="AB77" i="5"/>
  <c r="CE77" i="5"/>
  <c r="AE77" i="5"/>
  <c r="CE239" i="7"/>
  <c r="AE239" i="7"/>
  <c r="AB239" i="7"/>
  <c r="CC239" i="7"/>
  <c r="CD239" i="7" s="1"/>
  <c r="AE209" i="7"/>
  <c r="AF209" i="7"/>
  <c r="AB203" i="7" s="1"/>
  <c r="AD209" i="7"/>
  <c r="AE206" i="7"/>
  <c r="CC203" i="7"/>
  <c r="CD203" i="7" s="1"/>
  <c r="CE203" i="7"/>
  <c r="AE203" i="7"/>
  <c r="AD200" i="7"/>
  <c r="CD200" i="7"/>
  <c r="CD198" i="7"/>
  <c r="AD198" i="7"/>
  <c r="AG197" i="7"/>
  <c r="AF197" i="7"/>
  <c r="CC194" i="7" s="1"/>
  <c r="CD194" i="7" s="1"/>
  <c r="CE194" i="7"/>
  <c r="AE194" i="7"/>
  <c r="AG191" i="7"/>
  <c r="AN185" i="7"/>
  <c r="CD188" i="7"/>
  <c r="AH185" i="7"/>
  <c r="AG188" i="7"/>
  <c r="AE185" i="7" s="1"/>
  <c r="AB185" i="7"/>
  <c r="CC185" i="7"/>
  <c r="CD185" i="7" s="1"/>
  <c r="CD72" i="5"/>
  <c r="AB68" i="5"/>
  <c r="CC68" i="5"/>
  <c r="CD68" i="5" s="1"/>
  <c r="CE68" i="5"/>
  <c r="AE68" i="5"/>
  <c r="AD72" i="2"/>
  <c r="AE72" i="2"/>
  <c r="AD71" i="2"/>
  <c r="CC68" i="2"/>
  <c r="CD68" i="2" s="1"/>
  <c r="AB68" i="2"/>
  <c r="CE68" i="2"/>
  <c r="AE68" i="2"/>
  <c r="CD180" i="7"/>
  <c r="AE180" i="7"/>
  <c r="AD180" i="7"/>
  <c r="AE176" i="7"/>
  <c r="CE176" i="7"/>
  <c r="AB176" i="7"/>
  <c r="CC176" i="7"/>
  <c r="CD176" i="7" s="1"/>
  <c r="AD63" i="5"/>
  <c r="AE63" i="5"/>
  <c r="CD61" i="5"/>
  <c r="AE59" i="5"/>
  <c r="CE59" i="5"/>
  <c r="CC59" i="5"/>
  <c r="CD59" i="5" s="1"/>
  <c r="AB59" i="5"/>
  <c r="AE59" i="2"/>
  <c r="CE59" i="2"/>
  <c r="CC59" i="2"/>
  <c r="CD59" i="2" s="1"/>
  <c r="AB59" i="2"/>
  <c r="AG65" i="7"/>
  <c r="AF66" i="7"/>
  <c r="AF88" i="7"/>
  <c r="CD106" i="7"/>
  <c r="AG106" i="7"/>
  <c r="AG120" i="7"/>
  <c r="AF133" i="7"/>
  <c r="AF151" i="7"/>
  <c r="AF155" i="7"/>
  <c r="AD155" i="7"/>
  <c r="AE160" i="7"/>
  <c r="AE161" i="7"/>
  <c r="CD169" i="7"/>
  <c r="AD171" i="7"/>
  <c r="CD171" i="7"/>
  <c r="AG164" i="7"/>
  <c r="AE158" i="7" s="1"/>
  <c r="AE104" i="7"/>
  <c r="AD173" i="7"/>
  <c r="AD170" i="7"/>
  <c r="AE170" i="7"/>
  <c r="AH167" i="7"/>
  <c r="CD170" i="7"/>
  <c r="AE167" i="7"/>
  <c r="CE167" i="7"/>
  <c r="AB167" i="7"/>
  <c r="CC167" i="7"/>
  <c r="CD167" i="7" s="1"/>
  <c r="AG161" i="7"/>
  <c r="AF161" i="7"/>
  <c r="AB158" i="7" s="1"/>
  <c r="CD160" i="7"/>
  <c r="AH158" i="7"/>
  <c r="CE158" i="7"/>
  <c r="G23" i="8"/>
  <c r="G32" i="8"/>
  <c r="G41" i="32"/>
  <c r="G32" i="32"/>
  <c r="G149" i="7"/>
  <c r="G113" i="7"/>
  <c r="G77" i="7"/>
  <c r="G23" i="7"/>
  <c r="G140" i="7"/>
  <c r="G104" i="7"/>
  <c r="G68" i="7"/>
  <c r="G50" i="7"/>
  <c r="G68" i="8"/>
  <c r="E5" i="8"/>
  <c r="E32" i="8"/>
  <c r="E41" i="8"/>
  <c r="E50" i="32"/>
  <c r="E23" i="32"/>
  <c r="E14" i="7"/>
  <c r="E32" i="7"/>
  <c r="E50" i="7"/>
  <c r="E68" i="7"/>
  <c r="E86" i="7"/>
  <c r="E104" i="7"/>
  <c r="E122" i="7"/>
  <c r="E140" i="7"/>
  <c r="E68" i="8"/>
  <c r="G5" i="8"/>
  <c r="G50" i="32"/>
  <c r="G23" i="32"/>
  <c r="G14" i="32"/>
  <c r="G131" i="7"/>
  <c r="G95" i="7"/>
  <c r="G59" i="7"/>
  <c r="G32" i="7"/>
  <c r="G122" i="7"/>
  <c r="G86" i="7"/>
  <c r="G41" i="7"/>
  <c r="G14" i="7"/>
  <c r="G14" i="8"/>
  <c r="E14" i="8"/>
  <c r="E23" i="8"/>
  <c r="E41" i="32"/>
  <c r="E14" i="32"/>
  <c r="E32" i="32"/>
  <c r="E23" i="7"/>
  <c r="E41" i="7"/>
  <c r="E59" i="7"/>
  <c r="E77" i="7"/>
  <c r="E95" i="7"/>
  <c r="E113" i="7"/>
  <c r="E131" i="7"/>
  <c r="E149" i="7"/>
  <c r="G41" i="8"/>
  <c r="AD156" i="7"/>
  <c r="AG156" i="7"/>
  <c r="AE149" i="7" s="1"/>
  <c r="AE151" i="7"/>
  <c r="CD151" i="7"/>
  <c r="CC149" i="7"/>
  <c r="CD149" i="7" s="1"/>
  <c r="AB149" i="7"/>
  <c r="AG143" i="7"/>
  <c r="AE140" i="7" s="1"/>
  <c r="AD143" i="7"/>
  <c r="CD143" i="7"/>
  <c r="AN140" i="7"/>
  <c r="CE140" i="7"/>
  <c r="AB140" i="7"/>
  <c r="CC140" i="7"/>
  <c r="CD140" i="7" s="1"/>
  <c r="AK41" i="8"/>
  <c r="AE35" i="8"/>
  <c r="AN23" i="8"/>
  <c r="AB50" i="5"/>
  <c r="CC50" i="5"/>
  <c r="CD50" i="5" s="1"/>
  <c r="CE50" i="5"/>
  <c r="AE50" i="5"/>
  <c r="AD52" i="2"/>
  <c r="AE50" i="2"/>
  <c r="CE50" i="2"/>
  <c r="CC50" i="2"/>
  <c r="CD50" i="2" s="1"/>
  <c r="AB50" i="2"/>
  <c r="AB131" i="7"/>
  <c r="CC131" i="7"/>
  <c r="CD131" i="7" s="1"/>
  <c r="AE131" i="7"/>
  <c r="CE131" i="7"/>
  <c r="AD125" i="7"/>
  <c r="AG125" i="7"/>
  <c r="AE122" i="7" s="1"/>
  <c r="AB122" i="7"/>
  <c r="CC122" i="7"/>
  <c r="CD122" i="7" s="1"/>
  <c r="CE122" i="7"/>
  <c r="AG117" i="7"/>
  <c r="CE113" i="7" s="1"/>
  <c r="AE113" i="7"/>
  <c r="AB113" i="7"/>
  <c r="CC113" i="7"/>
  <c r="CD113" i="7" s="1"/>
  <c r="CE104" i="7"/>
  <c r="CC104" i="7"/>
  <c r="CD104" i="7" s="1"/>
  <c r="AB104" i="7"/>
  <c r="AG99" i="7"/>
  <c r="CE95" i="7" s="1"/>
  <c r="AB95" i="7"/>
  <c r="CC95" i="7"/>
  <c r="CD95" i="7" s="1"/>
  <c r="AN41" i="2"/>
  <c r="AB41" i="2"/>
  <c r="CC41" i="2"/>
  <c r="CD41" i="2" s="1"/>
  <c r="CE41" i="2"/>
  <c r="AE41" i="2"/>
  <c r="CD45" i="5"/>
  <c r="AD44" i="5"/>
  <c r="AE44" i="5"/>
  <c r="AB41" i="5"/>
  <c r="CC41" i="5"/>
  <c r="CD41" i="5" s="1"/>
  <c r="AE41" i="5"/>
  <c r="CE41" i="5"/>
  <c r="AG34" i="5"/>
  <c r="AE32" i="5" s="1"/>
  <c r="AF34" i="5"/>
  <c r="CC32" i="5" s="1"/>
  <c r="CD32" i="5" s="1"/>
  <c r="AN32" i="2"/>
  <c r="AG38" i="2"/>
  <c r="AE32" i="2" s="1"/>
  <c r="AB32" i="2"/>
  <c r="CC32" i="2"/>
  <c r="CD32" i="2" s="1"/>
  <c r="AB86" i="7"/>
  <c r="CC86" i="7"/>
  <c r="CD86" i="7" s="1"/>
  <c r="CE86" i="7"/>
  <c r="AE86" i="7"/>
  <c r="CE77" i="7"/>
  <c r="AE77" i="7"/>
  <c r="CC77" i="7"/>
  <c r="CD77" i="7" s="1"/>
  <c r="AB77" i="7"/>
  <c r="CC68" i="7"/>
  <c r="CD68" i="7" s="1"/>
  <c r="AB68" i="7"/>
  <c r="AE68" i="7"/>
  <c r="CE68" i="7"/>
  <c r="AD66" i="7"/>
  <c r="CD66" i="7"/>
  <c r="AF62" i="7"/>
  <c r="AE62" i="7"/>
  <c r="AD62" i="7"/>
  <c r="AE59" i="7"/>
  <c r="CE59" i="7"/>
  <c r="AB59" i="7"/>
  <c r="CC59" i="7"/>
  <c r="CD59" i="7" s="1"/>
  <c r="AG25" i="2"/>
  <c r="AE23" i="2" s="1"/>
  <c r="AE25" i="2"/>
  <c r="CC23" i="2"/>
  <c r="CD23" i="2" s="1"/>
  <c r="AB23" i="2"/>
  <c r="AB23" i="5"/>
  <c r="CC23" i="5"/>
  <c r="CD23" i="5" s="1"/>
  <c r="AE23" i="5"/>
  <c r="CE23" i="5"/>
  <c r="CE50" i="7"/>
  <c r="AE50" i="7"/>
  <c r="AB50" i="7"/>
  <c r="CC50" i="7"/>
  <c r="CD50" i="7" s="1"/>
  <c r="AB14" i="5"/>
  <c r="CC14" i="5"/>
  <c r="CD14" i="5" s="1"/>
  <c r="AE14" i="5"/>
  <c r="CE14" i="5"/>
  <c r="AF16" i="2"/>
  <c r="CC14" i="2" s="1"/>
  <c r="CD14" i="2" s="1"/>
  <c r="AB14" i="2"/>
  <c r="AE14" i="2"/>
  <c r="CE14" i="2"/>
  <c r="AD35" i="7"/>
  <c r="AF43" i="7"/>
  <c r="AB41" i="7" s="1"/>
  <c r="CC41" i="7"/>
  <c r="CD41" i="7" s="1"/>
  <c r="AE41" i="7"/>
  <c r="CE41" i="7"/>
  <c r="AG8" i="7"/>
  <c r="AE5" i="7" s="1"/>
  <c r="AF8" i="5"/>
  <c r="AN95" i="2"/>
  <c r="AN158" i="5"/>
  <c r="AQ59" i="7"/>
  <c r="AQ104" i="2"/>
  <c r="AQ212" i="2"/>
  <c r="AQ122" i="2"/>
  <c r="AQ50" i="5"/>
  <c r="AQ86" i="5"/>
  <c r="AQ122" i="5"/>
  <c r="AN248" i="5"/>
  <c r="AN68" i="2"/>
  <c r="AQ176" i="2"/>
  <c r="AQ221" i="2"/>
  <c r="AQ158" i="5"/>
  <c r="AQ230" i="5"/>
  <c r="AG16" i="7"/>
  <c r="AH23" i="8"/>
  <c r="AE8" i="5"/>
  <c r="AG17" i="8"/>
  <c r="AG9" i="2"/>
  <c r="CE5" i="2" s="1"/>
  <c r="AN104" i="2"/>
  <c r="AQ194" i="2"/>
  <c r="AQ104" i="5"/>
  <c r="AN140" i="2"/>
  <c r="AQ203" i="2"/>
  <c r="E5" i="32"/>
  <c r="G5" i="32"/>
  <c r="G86" i="31"/>
  <c r="E324" i="32"/>
  <c r="G324" i="32"/>
  <c r="E80" i="30"/>
  <c r="AG8" i="8"/>
  <c r="CD8" i="8"/>
  <c r="AF8" i="8"/>
  <c r="AD8" i="8"/>
  <c r="AH14" i="8"/>
  <c r="AQ41" i="8"/>
  <c r="AK32" i="8"/>
  <c r="AF35" i="7"/>
  <c r="AQ23" i="7"/>
  <c r="AG29" i="7"/>
  <c r="AF9" i="2"/>
  <c r="AE9" i="2"/>
  <c r="AD8" i="2"/>
  <c r="CD8" i="2"/>
  <c r="AE8" i="2"/>
  <c r="AF8" i="2"/>
  <c r="AE5" i="2"/>
  <c r="F11" i="2"/>
  <c r="F12" i="2"/>
  <c r="AE34" i="7"/>
  <c r="AD34" i="7"/>
  <c r="AF34" i="7"/>
  <c r="AB32" i="7" s="1"/>
  <c r="AK32" i="7"/>
  <c r="AE32" i="7"/>
  <c r="CE32" i="7"/>
  <c r="AE16" i="7"/>
  <c r="AN176" i="7"/>
  <c r="AN32" i="7"/>
  <c r="AN77" i="7"/>
  <c r="AN86" i="7"/>
  <c r="AD8" i="7"/>
  <c r="AN68" i="7"/>
  <c r="AQ275" i="7"/>
  <c r="CD29" i="7"/>
  <c r="AQ14" i="7"/>
  <c r="AF29" i="7"/>
  <c r="AE29" i="7"/>
  <c r="AF18" i="7"/>
  <c r="AB14" i="7" s="1"/>
  <c r="AD18" i="7"/>
  <c r="AK14" i="7"/>
  <c r="AE18" i="7"/>
  <c r="AN14" i="7"/>
  <c r="AD16" i="7"/>
  <c r="AH14" i="7"/>
  <c r="CE14" i="7"/>
  <c r="AE14" i="7"/>
  <c r="AE8" i="7"/>
  <c r="AF8" i="7"/>
  <c r="CC5" i="7" s="1"/>
  <c r="CD5" i="7" s="1"/>
  <c r="AD27" i="7"/>
  <c r="AF27" i="7"/>
  <c r="AE27" i="7"/>
  <c r="AH23" i="7"/>
  <c r="CD25" i="7"/>
  <c r="AD25" i="7"/>
  <c r="CE23" i="7"/>
  <c r="AE23" i="7"/>
  <c r="AE7" i="8"/>
  <c r="AD20" i="8"/>
  <c r="AE34" i="8"/>
  <c r="AG20" i="8"/>
  <c r="AD26" i="8"/>
  <c r="AF29" i="8"/>
  <c r="AB23" i="8" s="1"/>
  <c r="AE36" i="8"/>
  <c r="AH41" i="8"/>
  <c r="AG44" i="8"/>
  <c r="AE41" i="8" s="1"/>
  <c r="AD44" i="8"/>
  <c r="AE44" i="8"/>
  <c r="CC41" i="8"/>
  <c r="CD41" i="8" s="1"/>
  <c r="AB41" i="8"/>
  <c r="CD36" i="8"/>
  <c r="AH32" i="8"/>
  <c r="AG36" i="8"/>
  <c r="CE32" i="8" s="1"/>
  <c r="AD34" i="8"/>
  <c r="AF34" i="8"/>
  <c r="CC32" i="8" s="1"/>
  <c r="CD32" i="8" s="1"/>
  <c r="CD29" i="8"/>
  <c r="AD29" i="8"/>
  <c r="AE29" i="8"/>
  <c r="AG29" i="8"/>
  <c r="CE23" i="8" s="1"/>
  <c r="AE26" i="8"/>
  <c r="CD26" i="8"/>
  <c r="AD25" i="8"/>
  <c r="AE25" i="8"/>
  <c r="CC23" i="8"/>
  <c r="CD23" i="8" s="1"/>
  <c r="AD18" i="8"/>
  <c r="AQ14" i="8"/>
  <c r="CD18" i="8"/>
  <c r="AF18" i="8"/>
  <c r="AG18" i="8"/>
  <c r="AD17" i="8"/>
  <c r="AF17" i="8"/>
  <c r="AE17" i="8"/>
  <c r="AD16" i="8"/>
  <c r="AG16" i="8"/>
  <c r="AK14" i="8"/>
  <c r="AF16" i="8"/>
  <c r="AN5" i="8"/>
  <c r="CD7" i="8"/>
  <c r="AH5" i="8"/>
  <c r="AF7" i="8"/>
  <c r="AB5" i="8" s="1"/>
  <c r="AG7" i="8"/>
  <c r="AK5" i="8"/>
  <c r="AD7" i="8"/>
  <c r="CD8" i="5"/>
  <c r="AH5" i="5"/>
  <c r="AD8" i="5"/>
  <c r="AK5" i="5"/>
  <c r="AG8" i="5"/>
  <c r="AE7" i="5"/>
  <c r="AG7" i="5"/>
  <c r="CD7" i="5"/>
  <c r="AF7" i="5"/>
  <c r="AB5" i="5" s="1"/>
  <c r="AD7" i="5"/>
  <c r="AQ95" i="2"/>
  <c r="AN14" i="5"/>
  <c r="AQ77" i="7"/>
  <c r="AQ32" i="8"/>
  <c r="D74" i="1"/>
  <c r="AN5" i="2"/>
  <c r="AN212" i="2"/>
  <c r="AQ14" i="5"/>
  <c r="AQ86" i="7"/>
  <c r="AQ95" i="7"/>
  <c r="AN41" i="8"/>
  <c r="AN104" i="5"/>
  <c r="AQ68" i="7"/>
  <c r="AQ41" i="2"/>
  <c r="AN194" i="2"/>
  <c r="AQ248" i="2"/>
  <c r="AQ284" i="2"/>
  <c r="AN41" i="5"/>
  <c r="AN140" i="5"/>
  <c r="AN176" i="5"/>
  <c r="AQ257" i="5"/>
  <c r="AQ194" i="5"/>
  <c r="AQ185" i="7"/>
  <c r="AQ324" i="7"/>
  <c r="AN5" i="5"/>
  <c r="AN131" i="5"/>
  <c r="AQ266" i="2"/>
  <c r="AQ275" i="5"/>
  <c r="AQ300" i="7"/>
  <c r="AQ77" i="2"/>
  <c r="AQ113" i="2"/>
  <c r="AQ239" i="2"/>
  <c r="AN194" i="5"/>
  <c r="AQ266" i="5"/>
  <c r="AQ185" i="5"/>
  <c r="AQ50" i="7"/>
  <c r="AN14" i="8"/>
  <c r="AQ41" i="5"/>
  <c r="AQ257" i="2"/>
  <c r="AN68" i="5"/>
  <c r="AN284" i="5"/>
  <c r="AQ5" i="7"/>
  <c r="AQ316" i="7"/>
  <c r="AB239" i="2"/>
  <c r="CC239" i="2"/>
  <c r="CD239" i="2" s="1"/>
  <c r="AQ221" i="5"/>
  <c r="AN5" i="7"/>
  <c r="AN248" i="7"/>
  <c r="AN23" i="2"/>
  <c r="AQ185" i="2"/>
  <c r="AN86" i="5"/>
  <c r="AQ212" i="5"/>
  <c r="AE239" i="5"/>
  <c r="CE239" i="5"/>
  <c r="AQ32" i="7"/>
  <c r="AQ248" i="7"/>
  <c r="AQ149" i="2"/>
  <c r="AN275" i="2"/>
  <c r="AN167" i="7"/>
  <c r="AQ113" i="7"/>
  <c r="AN257" i="7"/>
  <c r="AQ292" i="7"/>
  <c r="AN14" i="2"/>
  <c r="AN230" i="2"/>
  <c r="AQ131" i="5"/>
  <c r="AQ104" i="7"/>
  <c r="AN158" i="7"/>
  <c r="AQ203" i="7"/>
  <c r="AQ239" i="7"/>
  <c r="AN212" i="5"/>
  <c r="D31" i="6"/>
  <c r="AN203" i="7"/>
  <c r="AQ23" i="2"/>
  <c r="AQ5" i="5"/>
  <c r="AQ167" i="7"/>
  <c r="AN194" i="7"/>
  <c r="AN332" i="7"/>
  <c r="D24" i="1"/>
  <c r="AN32" i="5"/>
  <c r="AN257" i="2"/>
  <c r="AQ23" i="5"/>
  <c r="AQ203" i="5"/>
  <c r="AQ194" i="7"/>
  <c r="AN239" i="7"/>
  <c r="AQ284" i="7"/>
  <c r="AQ308" i="7"/>
  <c r="AB239" i="5"/>
  <c r="CC239" i="5"/>
  <c r="CD239" i="5" s="1"/>
  <c r="AE239" i="2"/>
  <c r="CE239" i="2"/>
  <c r="BG45" i="11"/>
  <c r="BH42" i="11"/>
  <c r="BG41" i="11"/>
  <c r="BH41" i="11"/>
  <c r="BH43" i="11"/>
  <c r="BH44" i="11"/>
  <c r="BH45" i="11"/>
  <c r="BH40" i="11"/>
  <c r="BG43" i="11"/>
  <c r="BG44" i="11"/>
  <c r="BG40" i="11"/>
  <c r="BG42" i="11"/>
  <c r="AR39" i="11"/>
  <c r="AR1" i="11" s="1"/>
  <c r="CE32" i="2" l="1"/>
  <c r="CE32" i="5"/>
  <c r="CC86" i="2"/>
  <c r="CD86" i="2" s="1"/>
  <c r="D25" i="2"/>
  <c r="D62" i="2"/>
  <c r="D11" i="2"/>
  <c r="F129" i="7"/>
  <c r="D8" i="2"/>
  <c r="F44" i="2"/>
  <c r="D66" i="2"/>
  <c r="F127" i="7"/>
  <c r="F125" i="7"/>
  <c r="D26" i="2"/>
  <c r="F45" i="2"/>
  <c r="F43" i="2"/>
  <c r="CE41" i="8"/>
  <c r="D19" i="7"/>
  <c r="D63" i="7"/>
  <c r="F126" i="7"/>
  <c r="D28" i="2"/>
  <c r="D27" i="2"/>
  <c r="F48" i="2"/>
  <c r="D10" i="2"/>
  <c r="CC5" i="5"/>
  <c r="CD5" i="5" s="1"/>
  <c r="CE23" i="2"/>
  <c r="AB32" i="5"/>
  <c r="CC158" i="7"/>
  <c r="CD158" i="7" s="1"/>
  <c r="D64" i="2"/>
  <c r="D65" i="2"/>
  <c r="F46" i="2"/>
  <c r="F124" i="7"/>
  <c r="D7" i="2"/>
  <c r="D30" i="2"/>
  <c r="CE5" i="7"/>
  <c r="D17" i="7"/>
  <c r="D9" i="2"/>
  <c r="D12" i="2"/>
  <c r="D61" i="7"/>
  <c r="D61" i="2"/>
  <c r="D207" i="7"/>
  <c r="D63" i="2"/>
  <c r="F47" i="2"/>
  <c r="F218" i="7"/>
  <c r="D29" i="2"/>
  <c r="F128" i="7"/>
  <c r="D208" i="7"/>
  <c r="D205" i="7"/>
  <c r="CC212" i="7"/>
  <c r="CD212" i="7" s="1"/>
  <c r="AB194" i="7"/>
  <c r="CE185" i="7"/>
  <c r="AE95" i="7"/>
  <c r="CE149" i="7"/>
  <c r="CC5" i="2"/>
  <c r="CD5" i="2" s="1"/>
  <c r="AB5" i="2"/>
  <c r="AE5" i="5"/>
  <c r="CC32" i="7"/>
  <c r="CD32" i="7" s="1"/>
  <c r="CC14" i="7"/>
  <c r="CD14" i="7" s="1"/>
  <c r="AB5" i="7"/>
  <c r="CC23" i="7"/>
  <c r="CD23" i="7" s="1"/>
  <c r="AB23" i="7"/>
  <c r="AE32" i="8"/>
  <c r="AB32" i="8"/>
  <c r="AE23" i="8"/>
  <c r="AB14" i="8"/>
  <c r="CE14" i="8"/>
  <c r="AE14" i="8"/>
  <c r="CC14" i="8"/>
  <c r="CD14" i="8" s="1"/>
  <c r="CC5" i="8"/>
  <c r="CD5" i="8" s="1"/>
  <c r="AE5" i="8"/>
  <c r="CE5" i="8"/>
  <c r="CE5" i="5"/>
  <c r="D34" i="6"/>
  <c r="D78" i="1"/>
  <c r="BR46" i="11"/>
  <c r="BU46" i="11" s="1"/>
  <c r="BT46" i="11"/>
  <c r="BT40" i="11"/>
  <c r="BR40" i="11"/>
  <c r="BU40" i="11" s="1"/>
  <c r="BT44" i="11"/>
  <c r="BR44" i="11"/>
  <c r="BU44" i="11" s="1"/>
  <c r="BR42" i="11"/>
  <c r="BU42" i="11" s="1"/>
  <c r="BT42" i="11"/>
  <c r="F219" i="7" l="1"/>
  <c r="F151" i="7"/>
  <c r="F154" i="7"/>
  <c r="D66" i="7"/>
  <c r="F153" i="7"/>
  <c r="D65" i="7"/>
  <c r="F214" i="7"/>
  <c r="F216" i="7"/>
  <c r="F155" i="7"/>
  <c r="F152" i="7"/>
  <c r="D206" i="7"/>
  <c r="D21" i="7"/>
  <c r="D18" i="7"/>
  <c r="D16" i="7"/>
  <c r="D62" i="7"/>
  <c r="D64" i="7"/>
  <c r="F217" i="7"/>
  <c r="F215" i="7"/>
  <c r="D209" i="7"/>
  <c r="D210" i="7"/>
  <c r="D20" i="7"/>
  <c r="F156" i="7"/>
  <c r="D35" i="7"/>
  <c r="D37" i="7"/>
  <c r="D34" i="7"/>
  <c r="D38" i="7"/>
  <c r="D36" i="7"/>
  <c r="D39" i="7"/>
  <c r="F29" i="7"/>
  <c r="D37" i="6"/>
  <c r="D32" i="1"/>
  <c r="F26" i="7" l="1"/>
  <c r="F27" i="7"/>
  <c r="F25" i="7"/>
  <c r="F98" i="7"/>
  <c r="F243" i="7"/>
  <c r="D92" i="7"/>
  <c r="D89" i="7"/>
  <c r="D173" i="7"/>
  <c r="F99" i="7"/>
  <c r="D174" i="7"/>
  <c r="F100" i="7"/>
  <c r="D170" i="7"/>
  <c r="F242" i="7"/>
  <c r="F244" i="7"/>
  <c r="D91" i="7"/>
  <c r="D198" i="7"/>
  <c r="D90" i="7"/>
  <c r="F245" i="7"/>
  <c r="D88" i="7"/>
  <c r="F241" i="7"/>
  <c r="D93" i="7"/>
  <c r="F97" i="7"/>
  <c r="F28" i="7"/>
  <c r="F30" i="7"/>
  <c r="F101" i="7"/>
  <c r="D36" i="1"/>
  <c r="D40" i="6"/>
  <c r="D7" i="7" l="1"/>
  <c r="D9" i="7"/>
  <c r="D12" i="7"/>
  <c r="F197" i="7"/>
  <c r="F61" i="7"/>
  <c r="D30" i="7"/>
  <c r="D10" i="7"/>
  <c r="D8" i="7"/>
  <c r="D11" i="7"/>
  <c r="F64" i="7"/>
  <c r="D25" i="7"/>
  <c r="D27" i="7"/>
  <c r="D28" i="7"/>
  <c r="D29" i="7"/>
  <c r="D26" i="7"/>
  <c r="D44" i="1"/>
  <c r="F46" i="5" s="1"/>
  <c r="D40" i="1"/>
  <c r="D34" i="5" s="1"/>
  <c r="D17" i="5" l="1"/>
  <c r="F19" i="5"/>
  <c r="D79" i="5"/>
  <c r="D18" i="5"/>
  <c r="D36" i="5"/>
  <c r="D43" i="5"/>
  <c r="D25" i="5"/>
  <c r="F90" i="5"/>
  <c r="D62" i="5"/>
  <c r="D46" i="5"/>
  <c r="D82" i="5"/>
  <c r="F61" i="5"/>
  <c r="D72" i="5"/>
  <c r="F54" i="5"/>
  <c r="F62" i="5"/>
  <c r="D37" i="5"/>
  <c r="D48" i="5"/>
  <c r="F45" i="5"/>
  <c r="D80" i="5"/>
  <c r="D54" i="5"/>
  <c r="D55" i="5"/>
  <c r="D27" i="5"/>
  <c r="F18" i="5"/>
  <c r="F66" i="5"/>
  <c r="D64" i="5"/>
  <c r="F52" i="5"/>
  <c r="F34" i="5"/>
  <c r="D89" i="5"/>
  <c r="D63" i="5"/>
  <c r="F16" i="5"/>
  <c r="F88" i="5"/>
  <c r="D81" i="5"/>
  <c r="F81" i="5"/>
  <c r="F89" i="5"/>
  <c r="D19" i="5"/>
  <c r="D88" i="5"/>
  <c r="F79" i="5"/>
  <c r="F55" i="5"/>
  <c r="F92" i="5"/>
  <c r="F38" i="5"/>
  <c r="F74" i="5"/>
  <c r="F29" i="5"/>
  <c r="D39" i="5"/>
  <c r="D93" i="5"/>
  <c r="F65" i="5"/>
  <c r="F48" i="5"/>
  <c r="F57" i="5"/>
  <c r="D30" i="5"/>
  <c r="D29" i="5"/>
  <c r="F21" i="5"/>
  <c r="F75" i="5"/>
  <c r="F84" i="5"/>
  <c r="F56" i="5"/>
  <c r="D74" i="5"/>
  <c r="D21" i="5"/>
  <c r="F39" i="5"/>
  <c r="F47" i="5"/>
  <c r="D38" i="5"/>
  <c r="D47" i="5"/>
  <c r="F83" i="5"/>
  <c r="D65" i="5"/>
  <c r="D92" i="5"/>
  <c r="D57" i="5"/>
  <c r="D66" i="5"/>
  <c r="D20" i="5"/>
  <c r="D84" i="5"/>
  <c r="F93" i="5"/>
  <c r="D56" i="5"/>
  <c r="D75" i="5"/>
  <c r="F30" i="5"/>
  <c r="D83" i="5"/>
  <c r="D71" i="5"/>
  <c r="F35" i="5"/>
  <c r="F28" i="5"/>
  <c r="D28" i="5"/>
  <c r="F73" i="5"/>
  <c r="D90" i="5"/>
  <c r="F20" i="5"/>
  <c r="F44" i="5"/>
  <c r="F82" i="5"/>
  <c r="F91" i="5"/>
  <c r="F70" i="5"/>
  <c r="D45" i="5"/>
  <c r="D44" i="5"/>
  <c r="F37" i="5"/>
  <c r="F26" i="5"/>
  <c r="D26" i="5"/>
  <c r="F80" i="5"/>
  <c r="D52" i="5"/>
  <c r="F71" i="5"/>
  <c r="D73" i="5"/>
  <c r="D53" i="5"/>
  <c r="D91" i="5"/>
  <c r="F63" i="5"/>
  <c r="F17" i="5"/>
  <c r="D35" i="5"/>
  <c r="F53" i="5"/>
  <c r="D61" i="5"/>
  <c r="F36" i="5"/>
  <c r="F27" i="5"/>
  <c r="D70" i="5"/>
  <c r="F72" i="5"/>
  <c r="D16" i="5"/>
  <c r="F25" i="5"/>
  <c r="F43" i="5"/>
  <c r="F64" i="5"/>
  <c r="D11" i="5"/>
  <c r="D7" i="5"/>
  <c r="D9" i="5"/>
  <c r="D10" i="5"/>
  <c r="F11" i="5"/>
  <c r="F8" i="5"/>
  <c r="F10" i="5"/>
  <c r="F12" i="5"/>
  <c r="D12" i="5"/>
  <c r="F7" i="5"/>
  <c r="D8" i="5"/>
  <c r="F9" i="5"/>
  <c r="F12" i="7" l="1"/>
  <c r="F7" i="7"/>
  <c r="F9" i="7"/>
  <c r="F8" i="7"/>
  <c r="F11" i="7"/>
  <c r="F10" i="7"/>
  <c r="D49" i="6" l="1"/>
  <c r="F16" i="7" l="1"/>
  <c r="F21" i="7"/>
  <c r="F20" i="7"/>
  <c r="F17" i="7"/>
  <c r="F19" i="7"/>
  <c r="F18" i="7"/>
  <c r="D53" i="6"/>
  <c r="D57" i="6" l="1"/>
  <c r="D61" i="6" l="1"/>
  <c r="D65" i="6" l="1"/>
  <c r="D73" i="6" l="1"/>
  <c r="D69" i="6"/>
  <c r="D28" i="32" s="1"/>
  <c r="D83" i="32" l="1"/>
  <c r="D138" i="8"/>
  <c r="D84" i="32"/>
  <c r="F93" i="32"/>
  <c r="F147" i="8"/>
  <c r="F92" i="32"/>
  <c r="D92" i="32"/>
  <c r="D147" i="8"/>
  <c r="D93" i="32"/>
  <c r="F137" i="8"/>
  <c r="D129" i="8"/>
  <c r="D74" i="32"/>
  <c r="D128" i="8"/>
  <c r="D146" i="8"/>
  <c r="F146" i="8"/>
  <c r="F135" i="8"/>
  <c r="D75" i="32"/>
  <c r="D137" i="8"/>
  <c r="F138" i="8"/>
  <c r="F128" i="8"/>
  <c r="F81" i="32"/>
  <c r="F142" i="8"/>
  <c r="F66" i="8"/>
  <c r="D73" i="32"/>
  <c r="F73" i="32"/>
  <c r="D172" i="7"/>
  <c r="D133" i="8"/>
  <c r="F117" i="8"/>
  <c r="D89" i="32"/>
  <c r="F72" i="32"/>
  <c r="F200" i="7"/>
  <c r="F120" i="8"/>
  <c r="F246" i="7"/>
  <c r="D134" i="7"/>
  <c r="F145" i="8"/>
  <c r="F134" i="8"/>
  <c r="D99" i="8"/>
  <c r="D145" i="8"/>
  <c r="F71" i="32"/>
  <c r="D70" i="32"/>
  <c r="F75" i="8"/>
  <c r="D142" i="8"/>
  <c r="D66" i="32"/>
  <c r="F79" i="32"/>
  <c r="F88" i="32"/>
  <c r="D133" i="7"/>
  <c r="D200" i="7"/>
  <c r="D97" i="7"/>
  <c r="D65" i="32"/>
  <c r="D143" i="8"/>
  <c r="F143" i="8"/>
  <c r="D101" i="8"/>
  <c r="F62" i="32"/>
  <c r="F137" i="7"/>
  <c r="D144" i="8"/>
  <c r="F119" i="8"/>
  <c r="D197" i="7"/>
  <c r="F84" i="32"/>
  <c r="D91" i="32"/>
  <c r="D100" i="7"/>
  <c r="D196" i="7"/>
  <c r="F65" i="7"/>
  <c r="F62" i="7"/>
  <c r="F82" i="32"/>
  <c r="D201" i="7"/>
  <c r="F71" i="7"/>
  <c r="F125" i="8"/>
  <c r="F73" i="8"/>
  <c r="F237" i="7"/>
  <c r="D64" i="32"/>
  <c r="D98" i="8"/>
  <c r="D57" i="8"/>
  <c r="D164" i="7"/>
  <c r="D81" i="32"/>
  <c r="F90" i="32"/>
  <c r="D55" i="8"/>
  <c r="F110" i="7"/>
  <c r="F63" i="32"/>
  <c r="F115" i="8"/>
  <c r="F63" i="8"/>
  <c r="F74" i="8"/>
  <c r="F74" i="7"/>
  <c r="F89" i="8"/>
  <c r="D61" i="32"/>
  <c r="F91" i="32"/>
  <c r="D97" i="8"/>
  <c r="D135" i="7"/>
  <c r="F124" i="8"/>
  <c r="F89" i="32"/>
  <c r="F83" i="32"/>
  <c r="F65" i="32"/>
  <c r="F233" i="7"/>
  <c r="F133" i="8"/>
  <c r="F116" i="8"/>
  <c r="F72" i="7"/>
  <c r="D134" i="8"/>
  <c r="D71" i="32"/>
  <c r="D199" i="7"/>
  <c r="D169" i="7"/>
  <c r="F129" i="8"/>
  <c r="F111" i="7"/>
  <c r="F107" i="7"/>
  <c r="F144" i="8"/>
  <c r="D80" i="32"/>
  <c r="F236" i="7"/>
  <c r="F102" i="7"/>
  <c r="F80" i="32"/>
  <c r="D79" i="8"/>
  <c r="F74" i="32"/>
  <c r="D88" i="32"/>
  <c r="D81" i="8"/>
  <c r="D171" i="7"/>
  <c r="D125" i="8"/>
  <c r="F109" i="7"/>
  <c r="F134" i="7"/>
  <c r="F107" i="8"/>
  <c r="D71" i="8"/>
  <c r="F90" i="8"/>
  <c r="F106" i="7"/>
  <c r="F55" i="8"/>
  <c r="D102" i="7"/>
  <c r="D138" i="7"/>
  <c r="F72" i="8"/>
  <c r="D126" i="8"/>
  <c r="D162" i="7"/>
  <c r="F196" i="7"/>
  <c r="D161" i="7"/>
  <c r="F198" i="7"/>
  <c r="D136" i="7"/>
  <c r="D75" i="7"/>
  <c r="D72" i="32"/>
  <c r="D93" i="8"/>
  <c r="D30" i="8"/>
  <c r="F82" i="8"/>
  <c r="F61" i="8"/>
  <c r="D108" i="8"/>
  <c r="D70" i="7"/>
  <c r="D73" i="7"/>
  <c r="D165" i="7"/>
  <c r="F201" i="7"/>
  <c r="D136" i="8"/>
  <c r="D135" i="8"/>
  <c r="D99" i="7"/>
  <c r="F75" i="7"/>
  <c r="D116" i="8"/>
  <c r="F106" i="8"/>
  <c r="F56" i="8"/>
  <c r="F102" i="8"/>
  <c r="F133" i="7"/>
  <c r="F66" i="7"/>
  <c r="F70" i="7"/>
  <c r="F108" i="7"/>
  <c r="D98" i="7"/>
  <c r="F62" i="8"/>
  <c r="D91" i="8"/>
  <c r="F97" i="8"/>
  <c r="F111" i="8"/>
  <c r="D117" i="8"/>
  <c r="F235" i="7"/>
  <c r="D160" i="7"/>
  <c r="D90" i="32"/>
  <c r="F234" i="7"/>
  <c r="D62" i="32"/>
  <c r="D82" i="32"/>
  <c r="F232" i="7"/>
  <c r="D124" i="8"/>
  <c r="F66" i="32"/>
  <c r="D80" i="8"/>
  <c r="D127" i="8"/>
  <c r="D89" i="8"/>
  <c r="F81" i="8"/>
  <c r="D64" i="8"/>
  <c r="D70" i="8"/>
  <c r="F80" i="8"/>
  <c r="D92" i="8"/>
  <c r="D102" i="8"/>
  <c r="D100" i="8"/>
  <c r="D79" i="32"/>
  <c r="F70" i="32"/>
  <c r="F118" i="8"/>
  <c r="F135" i="7"/>
  <c r="F126" i="8"/>
  <c r="D163" i="7"/>
  <c r="F136" i="7"/>
  <c r="D63" i="32"/>
  <c r="F136" i="8"/>
  <c r="F84" i="8"/>
  <c r="D88" i="8"/>
  <c r="F79" i="8"/>
  <c r="D109" i="8"/>
  <c r="D61" i="8"/>
  <c r="D115" i="8"/>
  <c r="D137" i="7"/>
  <c r="F64" i="32"/>
  <c r="F127" i="8"/>
  <c r="F73" i="7"/>
  <c r="D65" i="8"/>
  <c r="D74" i="7"/>
  <c r="F61" i="32"/>
  <c r="D111" i="8"/>
  <c r="F64" i="8"/>
  <c r="D73" i="8"/>
  <c r="D110" i="8"/>
  <c r="D82" i="8"/>
  <c r="D53" i="8"/>
  <c r="F70" i="8"/>
  <c r="F75" i="32"/>
  <c r="F71" i="8"/>
  <c r="F199" i="7"/>
  <c r="D84" i="8"/>
  <c r="D101" i="7"/>
  <c r="D83" i="8"/>
  <c r="F63" i="7"/>
  <c r="F138" i="7"/>
  <c r="D72" i="7"/>
  <c r="D56" i="8"/>
  <c r="D71" i="7"/>
  <c r="D118" i="8"/>
  <c r="D54" i="8"/>
  <c r="D107" i="8"/>
  <c r="D75" i="8"/>
  <c r="D66" i="8"/>
  <c r="D72" i="8"/>
  <c r="F65" i="8"/>
  <c r="F52" i="8"/>
  <c r="F91" i="8"/>
  <c r="D90" i="8"/>
  <c r="D74" i="8"/>
  <c r="F53" i="8"/>
  <c r="D119" i="8"/>
  <c r="F108" i="8"/>
  <c r="D62" i="8"/>
  <c r="F109" i="8"/>
  <c r="D52" i="8"/>
  <c r="F83" i="8"/>
  <c r="F101" i="8"/>
  <c r="F92" i="8"/>
  <c r="F88" i="8"/>
  <c r="F98" i="8"/>
  <c r="F99" i="8"/>
  <c r="F57" i="8"/>
  <c r="F100" i="8"/>
  <c r="F93" i="8"/>
  <c r="D120" i="8"/>
  <c r="D106" i="8"/>
  <c r="D63" i="8"/>
  <c r="F30" i="8"/>
  <c r="F110" i="8"/>
  <c r="F54" i="8"/>
  <c r="F8" i="32"/>
  <c r="D27" i="32"/>
  <c r="D36" i="32"/>
  <c r="F18" i="32"/>
  <c r="F52" i="32"/>
  <c r="D9" i="32"/>
  <c r="D30" i="32"/>
  <c r="F9" i="32"/>
  <c r="D25" i="32"/>
  <c r="D39" i="32"/>
  <c r="D18" i="32"/>
  <c r="F45" i="32"/>
  <c r="F55" i="32"/>
  <c r="F39" i="32"/>
  <c r="F53" i="32"/>
  <c r="F48" i="32"/>
  <c r="F20" i="32"/>
  <c r="F46" i="32"/>
  <c r="F47" i="32"/>
  <c r="D38" i="32"/>
  <c r="D45" i="32"/>
  <c r="D48" i="32"/>
  <c r="F43" i="32"/>
  <c r="F56" i="32"/>
  <c r="F19" i="32"/>
  <c r="F26" i="32"/>
  <c r="F54" i="32"/>
  <c r="D46" i="32"/>
  <c r="D56" i="32"/>
  <c r="F30" i="32"/>
  <c r="D55" i="32"/>
  <c r="F37" i="32"/>
  <c r="D54" i="32"/>
  <c r="D37" i="32"/>
  <c r="D34" i="32"/>
  <c r="D47" i="32"/>
  <c r="D29" i="32"/>
  <c r="D35" i="32"/>
  <c r="D43" i="32"/>
  <c r="D26" i="32"/>
  <c r="F36" i="32"/>
  <c r="F35" i="32"/>
  <c r="F38" i="32"/>
  <c r="D19" i="32"/>
  <c r="F17" i="32"/>
  <c r="F34" i="32"/>
  <c r="D57" i="32"/>
  <c r="F44" i="32"/>
  <c r="D10" i="32"/>
  <c r="D53" i="32"/>
  <c r="F27" i="32"/>
  <c r="D44" i="32"/>
  <c r="F28" i="32"/>
  <c r="F57" i="32"/>
  <c r="F29" i="32"/>
  <c r="F25" i="32"/>
  <c r="D52" i="32"/>
  <c r="F10" i="32"/>
  <c r="F16" i="32"/>
  <c r="F35" i="8"/>
  <c r="D16" i="8"/>
  <c r="D8" i="32"/>
  <c r="D7" i="32"/>
  <c r="D17" i="32"/>
  <c r="F28" i="8"/>
  <c r="D20" i="8"/>
  <c r="F12" i="32"/>
  <c r="F12" i="8"/>
  <c r="F39" i="8"/>
  <c r="D10" i="8"/>
  <c r="F25" i="8"/>
  <c r="D29" i="8"/>
  <c r="D21" i="8"/>
  <c r="F38" i="8"/>
  <c r="F47" i="8"/>
  <c r="F11" i="32"/>
  <c r="D20" i="32"/>
  <c r="F19" i="8"/>
  <c r="F21" i="32"/>
  <c r="D21" i="32"/>
  <c r="D12" i="32"/>
  <c r="D17" i="8"/>
  <c r="D11" i="32"/>
  <c r="D35" i="8"/>
  <c r="F7" i="8"/>
  <c r="F18" i="8"/>
  <c r="D28" i="8"/>
  <c r="D48" i="8"/>
  <c r="D46" i="8"/>
  <c r="F26" i="8"/>
  <c r="D34" i="8"/>
  <c r="D38" i="8"/>
  <c r="F34" i="8"/>
  <c r="D45" i="8"/>
  <c r="F37" i="8"/>
  <c r="F48" i="8"/>
  <c r="F17" i="8"/>
  <c r="F10" i="8"/>
  <c r="F27" i="8"/>
  <c r="F9" i="8"/>
  <c r="D25" i="8"/>
  <c r="F21" i="8"/>
  <c r="D44" i="8"/>
  <c r="F8" i="8"/>
  <c r="F43" i="8"/>
  <c r="F29" i="8"/>
  <c r="F11" i="8"/>
  <c r="F46" i="8"/>
  <c r="D36" i="8"/>
  <c r="D27" i="8"/>
  <c r="D12" i="8"/>
  <c r="D26" i="8"/>
  <c r="D43" i="8"/>
  <c r="D8" i="8"/>
  <c r="D7" i="8"/>
  <c r="D11" i="8"/>
  <c r="D37" i="8"/>
  <c r="D16" i="32"/>
  <c r="F7" i="32"/>
  <c r="F16" i="8"/>
  <c r="F20" i="8"/>
  <c r="D9" i="8"/>
  <c r="F36" i="8"/>
  <c r="D18" i="8"/>
  <c r="D39" i="8"/>
  <c r="F45" i="8"/>
  <c r="D47" i="8"/>
  <c r="D19" i="8"/>
  <c r="F44" i="8"/>
</calcChain>
</file>

<file path=xl/sharedStrings.xml><?xml version="1.0" encoding="utf-8"?>
<sst xmlns="http://schemas.openxmlformats.org/spreadsheetml/2006/main" count="5309" uniqueCount="624">
  <si>
    <t>№ п/п</t>
  </si>
  <si>
    <t>#</t>
  </si>
  <si>
    <t>Команда</t>
  </si>
  <si>
    <t xml:space="preserve">Фамилия, Имя </t>
  </si>
  <si>
    <t>Разр.</t>
  </si>
  <si>
    <t>Тренер(ы)</t>
  </si>
  <si>
    <t>Тренер-представитель:</t>
  </si>
  <si>
    <t>ЗАКРОЙ СТОЛБЦЫ! НАЖМИ 1</t>
  </si>
  <si>
    <t>КОМАНДНЫЕ ОЧКИ</t>
  </si>
  <si>
    <t>ОЧКИ В ПАРТИЯХ</t>
  </si>
  <si>
    <t>1-я партия</t>
  </si>
  <si>
    <t>2-я партия</t>
  </si>
  <si>
    <t>3-я партия</t>
  </si>
  <si>
    <t>4-я партия</t>
  </si>
  <si>
    <t>5-я партия</t>
  </si>
  <si>
    <t>г. Пенза</t>
  </si>
  <si>
    <r>
      <rPr>
        <b/>
        <sz val="18"/>
        <rFont val="Times New Roman"/>
        <family val="1"/>
        <charset val="204"/>
      </rPr>
      <t xml:space="preserve">Командные соревнования.  </t>
    </r>
    <r>
      <rPr>
        <b/>
        <sz val="14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П И С О К   У Ч А С Т Н И К О В.</t>
    </r>
  </si>
  <si>
    <t xml:space="preserve">ЧЕМПИОНАТ РОССИИ СРЕДИ лиц с ПОДА по настольному теннису  </t>
  </si>
  <si>
    <t>Главный судья-судья МК(ВК)</t>
  </si>
  <si>
    <t>А.А.Талышев (г.Пенза)</t>
  </si>
  <si>
    <t>Главный секретарь-судья МК(ВК)</t>
  </si>
  <si>
    <t>Е.А.Куринец (г.Пенза)</t>
  </si>
  <si>
    <t>Разряд</t>
  </si>
  <si>
    <t>Командные соревнования. Женщины 6-8 класс. СВОДНЫЙ ПРОТОКОЛ</t>
  </si>
  <si>
    <t>Москва</t>
  </si>
  <si>
    <t>С.Петербург</t>
  </si>
  <si>
    <t>11</t>
  </si>
  <si>
    <t>1</t>
  </si>
  <si>
    <t>-9</t>
  </si>
  <si>
    <t>9</t>
  </si>
  <si>
    <t>-8</t>
  </si>
  <si>
    <t>8</t>
  </si>
  <si>
    <t>Командные соревнования. Женщины 9-10 класс. СВОДНЫЙ ПРОТОКОЛ</t>
  </si>
  <si>
    <t>МУЖЧИНЫ  9-10 класс</t>
  </si>
  <si>
    <t>МУЖЧИНЫ 9-10</t>
  </si>
  <si>
    <t>Командные соревнования. МУЖЧИНЫ  9-10 класс. СВОДНЫЙ ПРОТОКОЛ</t>
  </si>
  <si>
    <t xml:space="preserve"> 1-е место</t>
  </si>
  <si>
    <t>2-е место</t>
  </si>
  <si>
    <t>3-е место</t>
  </si>
  <si>
    <t xml:space="preserve"> 5-е место</t>
  </si>
  <si>
    <t xml:space="preserve">          </t>
  </si>
  <si>
    <t>6-е место</t>
  </si>
  <si>
    <t>7-е место</t>
  </si>
  <si>
    <t>8-е место</t>
  </si>
  <si>
    <t>Встреча</t>
  </si>
  <si>
    <t>Дата</t>
  </si>
  <si>
    <t>Время</t>
  </si>
  <si>
    <t>Стол</t>
  </si>
  <si>
    <t>КОМАНДА</t>
  </si>
  <si>
    <t>О</t>
  </si>
  <si>
    <t>С</t>
  </si>
  <si>
    <t>М</t>
  </si>
  <si>
    <t>Группа 1</t>
  </si>
  <si>
    <t>Группа 2</t>
  </si>
  <si>
    <t>Группа 3</t>
  </si>
  <si>
    <t>Группа 4</t>
  </si>
  <si>
    <t>Предварительный этап. Группа 1</t>
  </si>
  <si>
    <t>Предварительный этап. Группа 2</t>
  </si>
  <si>
    <t>Предварительный этап. Группа 4</t>
  </si>
  <si>
    <t>1 - 3</t>
  </si>
  <si>
    <t>2 - 4</t>
  </si>
  <si>
    <t>1 - 2</t>
  </si>
  <si>
    <t>3 - 4</t>
  </si>
  <si>
    <t>1 - 4</t>
  </si>
  <si>
    <t>2 - 3</t>
  </si>
  <si>
    <t>Предварительный этап. Группа 3</t>
  </si>
  <si>
    <t>Предварительный этап. Группа 5</t>
  </si>
  <si>
    <t>Предварительный этап. Группа 6</t>
  </si>
  <si>
    <t>Предварительный этап. Группа 7</t>
  </si>
  <si>
    <t>Предварительный этап. Группа 8</t>
  </si>
  <si>
    <t>Командные соревнования. МУЖЧИНЫ 9-10 класс</t>
  </si>
  <si>
    <t>Расписание игр</t>
  </si>
  <si>
    <t>Протокол командного матча</t>
  </si>
  <si>
    <t xml:space="preserve">Класс  </t>
  </si>
  <si>
    <t>Матч №</t>
  </si>
  <si>
    <t>и</t>
  </si>
  <si>
    <t>команда</t>
  </si>
  <si>
    <t>Команда А</t>
  </si>
  <si>
    <t>Ж</t>
  </si>
  <si>
    <t>К</t>
  </si>
  <si>
    <t>Команда Х</t>
  </si>
  <si>
    <t>Ф.И.О. участников</t>
  </si>
  <si>
    <t>Счет в партиях</t>
  </si>
  <si>
    <t>Общий счет партий</t>
  </si>
  <si>
    <t>Командные                 очки</t>
  </si>
  <si>
    <t>А</t>
  </si>
  <si>
    <t>Х</t>
  </si>
  <si>
    <t>В</t>
  </si>
  <si>
    <t>Y</t>
  </si>
  <si>
    <t>Пара</t>
  </si>
  <si>
    <t>Победитель:</t>
  </si>
  <si>
    <t>Подписи капитанов команд</t>
  </si>
  <si>
    <t>X</t>
  </si>
  <si>
    <t>Ф.И.О. судьи</t>
  </si>
  <si>
    <t>Подпись судей</t>
  </si>
  <si>
    <t>Диспетчер</t>
  </si>
  <si>
    <t>Зам.гл.судьи</t>
  </si>
  <si>
    <t>Гл.секретарь</t>
  </si>
  <si>
    <t>по настольному теннису</t>
  </si>
  <si>
    <t>Чемпионат России среди лиц с ПОДА</t>
  </si>
  <si>
    <t>13-е место</t>
  </si>
  <si>
    <t>15-е место</t>
  </si>
  <si>
    <t>4-е место</t>
  </si>
  <si>
    <t>1 место</t>
  </si>
  <si>
    <t>2 место</t>
  </si>
  <si>
    <t>3 место</t>
  </si>
  <si>
    <t>4 место</t>
  </si>
  <si>
    <t>5 место</t>
  </si>
  <si>
    <t>6 место</t>
  </si>
  <si>
    <t>3-6</t>
  </si>
  <si>
    <t>2-4</t>
  </si>
  <si>
    <t>1-5</t>
  </si>
  <si>
    <t>3-5</t>
  </si>
  <si>
    <t>2-6</t>
  </si>
  <si>
    <t>1-4</t>
  </si>
  <si>
    <t>5-6</t>
  </si>
  <si>
    <t>3-4</t>
  </si>
  <si>
    <t>1-2</t>
  </si>
  <si>
    <t>Р.Крым</t>
  </si>
  <si>
    <t xml:space="preserve">КОМАНДНЫЕ </t>
  </si>
  <si>
    <t>СОРЕВНОВАНИЯ</t>
  </si>
  <si>
    <t>7 место</t>
  </si>
  <si>
    <t>8 место</t>
  </si>
  <si>
    <t>ФИНАЛ</t>
  </si>
  <si>
    <t>4-6</t>
  </si>
  <si>
    <t>2-5</t>
  </si>
  <si>
    <t>1-3</t>
  </si>
  <si>
    <t>4-5</t>
  </si>
  <si>
    <t>2-3</t>
  </si>
  <si>
    <t>1-6</t>
  </si>
  <si>
    <t xml:space="preserve">Командные соревнования. ЖЕНЩИНЫ  </t>
  </si>
  <si>
    <t>17.03</t>
  </si>
  <si>
    <t>18.02</t>
  </si>
  <si>
    <t>ЧЕМПИОНАТ РОССИИ  СРЕДИ лиц с ПОДА по настольному теннису</t>
  </si>
  <si>
    <t xml:space="preserve">С П И С О К   У Ч А С Т Н И К О В   </t>
  </si>
  <si>
    <t>Одиночные соревнования.</t>
  </si>
  <si>
    <t>МУЖЧИНЫ</t>
  </si>
  <si>
    <t>Класс 6</t>
  </si>
  <si>
    <t>№</t>
  </si>
  <si>
    <t>Фамилия, Имя</t>
  </si>
  <si>
    <t>Дата рождения</t>
  </si>
  <si>
    <t>Субъект РФ</t>
  </si>
  <si>
    <t>Тренер</t>
  </si>
  <si>
    <t>ЭСАУЛОВ Александр</t>
  </si>
  <si>
    <t>МСМК</t>
  </si>
  <si>
    <t>2</t>
  </si>
  <si>
    <t>ГАБДУЛЛИН Марс</t>
  </si>
  <si>
    <t>МС</t>
  </si>
  <si>
    <t>Байракова О.В.</t>
  </si>
  <si>
    <t>3</t>
  </si>
  <si>
    <t>4</t>
  </si>
  <si>
    <t>КМС</t>
  </si>
  <si>
    <t>5</t>
  </si>
  <si>
    <t>САФИУЛЛИН Динар</t>
  </si>
  <si>
    <t>6</t>
  </si>
  <si>
    <t>7</t>
  </si>
  <si>
    <t>СКОРОДИХИН Николай</t>
  </si>
  <si>
    <t>Плотников Э.А.</t>
  </si>
  <si>
    <t>ЗАЙЦЕВ Александр</t>
  </si>
  <si>
    <t>10</t>
  </si>
  <si>
    <t>БОГАЧ Николай</t>
  </si>
  <si>
    <t>12</t>
  </si>
  <si>
    <t>БАБОШИН Алексей</t>
  </si>
  <si>
    <t>Бабошин А.Г.</t>
  </si>
  <si>
    <t>13</t>
  </si>
  <si>
    <t>14</t>
  </si>
  <si>
    <t>15</t>
  </si>
  <si>
    <t>ОСИПОВ Роман</t>
  </si>
  <si>
    <t>16</t>
  </si>
  <si>
    <t>17</t>
  </si>
  <si>
    <t>КУЗЬМЕНКО Артем</t>
  </si>
  <si>
    <t>18</t>
  </si>
  <si>
    <t>Рослякова А.Г.</t>
  </si>
  <si>
    <t>19</t>
  </si>
  <si>
    <t>Санкт-Петербург</t>
  </si>
  <si>
    <t>20</t>
  </si>
  <si>
    <t>21</t>
  </si>
  <si>
    <t>22</t>
  </si>
  <si>
    <t>23</t>
  </si>
  <si>
    <t>24</t>
  </si>
  <si>
    <t>ЧУДАКОВ Евгений</t>
  </si>
  <si>
    <t>25</t>
  </si>
  <si>
    <t>26</t>
  </si>
  <si>
    <t xml:space="preserve">МУЖЧИНЫ </t>
  </si>
  <si>
    <t>Класс 7</t>
  </si>
  <si>
    <t>САМСОНОВ Алексей</t>
  </si>
  <si>
    <t>Иркутская область</t>
  </si>
  <si>
    <t>Полодухина Л.А.</t>
  </si>
  <si>
    <t>АНИКАНОВ Владимир</t>
  </si>
  <si>
    <t>Ткаченко А.А.</t>
  </si>
  <si>
    <t>ПАЛИН Денис</t>
  </si>
  <si>
    <t>ОСАДЧЕВ Никита</t>
  </si>
  <si>
    <t>КЛУБОВ Владимир</t>
  </si>
  <si>
    <t>Вологодская область</t>
  </si>
  <si>
    <t>КУСТОВ Дмитрий</t>
  </si>
  <si>
    <t>Московская область</t>
  </si>
  <si>
    <t>Гнусочкин И.В.</t>
  </si>
  <si>
    <t>АЁШИН Михаил</t>
  </si>
  <si>
    <t>Р. Хакасия</t>
  </si>
  <si>
    <t>ПАВЛОВ Даниил</t>
  </si>
  <si>
    <t>Хорошилова Е.В.</t>
  </si>
  <si>
    <t>ЕВСЮКОВ Владимир</t>
  </si>
  <si>
    <t>Липецкая область</t>
  </si>
  <si>
    <t>Респ. Башкортостан</t>
  </si>
  <si>
    <t>МАМОНОВ Михаил</t>
  </si>
  <si>
    <t>Козлов Р.Л.,Опочинский С.Б.</t>
  </si>
  <si>
    <t>Архангельская область</t>
  </si>
  <si>
    <t>Класс 8</t>
  </si>
  <si>
    <t>ЯКОВЛЕВ Артем</t>
  </si>
  <si>
    <t>Саратовская область</t>
  </si>
  <si>
    <t>САУНИН Алексей</t>
  </si>
  <si>
    <t>Краснодарский край</t>
  </si>
  <si>
    <t>САРЫЧЕВ Владислав</t>
  </si>
  <si>
    <t>КИСЛИЦЫН Константин</t>
  </si>
  <si>
    <t>Свердловская область</t>
  </si>
  <si>
    <t>Малышкина В.В.</t>
  </si>
  <si>
    <t>КУБАРЬ Олег</t>
  </si>
  <si>
    <t>Вишняков В.Н.</t>
  </si>
  <si>
    <t>АСЛАНЯН Арутюн</t>
  </si>
  <si>
    <t>Глазов В.В.</t>
  </si>
  <si>
    <t>Черепанов С.В.</t>
  </si>
  <si>
    <t>МИХАЙЛОВ Игорь</t>
  </si>
  <si>
    <t>Хорошилова Е.В., Лосева А.Ю.</t>
  </si>
  <si>
    <t>Челябинская область</t>
  </si>
  <si>
    <t>Головин Ю.Ю.</t>
  </si>
  <si>
    <t>Класс 9</t>
  </si>
  <si>
    <t>НОЗДРУНОВ Юрий</t>
  </si>
  <si>
    <t>Боев Д.В.</t>
  </si>
  <si>
    <t>КОНДАУРОВ Валерий</t>
  </si>
  <si>
    <t>Севостьянов И.В.</t>
  </si>
  <si>
    <t>СТАРЫХ Юрий</t>
  </si>
  <si>
    <t>РОЖКОВ Даниил</t>
  </si>
  <si>
    <t>БАЛОБАНОВ Владислав</t>
  </si>
  <si>
    <t>Удмуртская респ.</t>
  </si>
  <si>
    <t>КРАСНИКОВ Сергей</t>
  </si>
  <si>
    <t>Орловская область</t>
  </si>
  <si>
    <t>Класс 10</t>
  </si>
  <si>
    <t>ЛУКЬЯНОВ Павел</t>
  </si>
  <si>
    <t>ТАВРОВ Евгений</t>
  </si>
  <si>
    <t>КАРПОВ Иван</t>
  </si>
  <si>
    <t>СЛАЩИЛИН Алексей</t>
  </si>
  <si>
    <t>ГОНОБИН Михаил</t>
  </si>
  <si>
    <t>Оренбургская область</t>
  </si>
  <si>
    <t>ЧИЖОВ Максим</t>
  </si>
  <si>
    <t>Пермский край</t>
  </si>
  <si>
    <t>ПЕРЕВОЗЧИКОВ Никита</t>
  </si>
  <si>
    <t>Удмуртская республика</t>
  </si>
  <si>
    <t>ПЛОТНИКОВ Эдуард</t>
  </si>
  <si>
    <t>СУХАРНИКОВ Никита</t>
  </si>
  <si>
    <t>ЖЕНЩИНЫ</t>
  </si>
  <si>
    <t>ЧЕБАНИКА Раиса</t>
  </si>
  <si>
    <t>Костина О.И.</t>
  </si>
  <si>
    <t>ЧИЖОВА Марина</t>
  </si>
  <si>
    <t>ФАТТАХОВА Фатьма</t>
  </si>
  <si>
    <t>НЕСТЕРЕНКО Светлана</t>
  </si>
  <si>
    <t>ЛЕДОВСКАЯ Татьяна</t>
  </si>
  <si>
    <t>АЛИЕВА Маляк</t>
  </si>
  <si>
    <t>Ярославская область</t>
  </si>
  <si>
    <t>САФОНОВА Виктория</t>
  </si>
  <si>
    <t>ВИНОГРАДОВА Нина</t>
  </si>
  <si>
    <t>ДРАЧКОВА Юлия</t>
  </si>
  <si>
    <t>Р. Крым</t>
  </si>
  <si>
    <t>ПОТАПЕНКО Наталья</t>
  </si>
  <si>
    <t>ЛИТВИНЕНКО Елена</t>
  </si>
  <si>
    <t>СЕРГЕЕНКО Светлана</t>
  </si>
  <si>
    <t>ЗОРИНА Анастасия</t>
  </si>
  <si>
    <t>ОГАНИСЯН Нарина</t>
  </si>
  <si>
    <t>ЗАЙЦЕВА Елизавета</t>
  </si>
  <si>
    <t>Зайцев А.В.</t>
  </si>
  <si>
    <t>ГОРШКАЛЕВА Ольга</t>
  </si>
  <si>
    <t>Ярославская-С.Петербург</t>
  </si>
  <si>
    <t>ЕПИШКИНА Елена</t>
  </si>
  <si>
    <t>Лехницкий М.И.</t>
  </si>
  <si>
    <t>МУСТАКИМОВА Элина</t>
  </si>
  <si>
    <t>КАРМАЕВА Инна</t>
  </si>
  <si>
    <t>Дата рож</t>
  </si>
  <si>
    <t>Личный тренер(ы)</t>
  </si>
  <si>
    <t>ХУСНУЛЛИН Тимур</t>
  </si>
  <si>
    <t>Зейгман В.А.</t>
  </si>
  <si>
    <t>СЕРЕБРЕННИКОВ Михаил</t>
  </si>
  <si>
    <t>Косачева А.П.</t>
  </si>
  <si>
    <t>НИКАНДРОВ Максим</t>
  </si>
  <si>
    <t>КУГАКОВ Денис</t>
  </si>
  <si>
    <t>Евсюков В.Н.</t>
  </si>
  <si>
    <t>ИВАНОВ Владимир</t>
  </si>
  <si>
    <t>ЖУЧКОВ Сергей</t>
  </si>
  <si>
    <t>ЕВГРАФОВА Мария</t>
  </si>
  <si>
    <t>Респ. Крым-Москва</t>
  </si>
  <si>
    <t>Командные соревнования. ЖЕНЩИНЫ 6-7 класс</t>
  </si>
  <si>
    <t>Командные соревнования. ЖЕНЩИНЫ 8-10 класс</t>
  </si>
  <si>
    <t>МУЖЧИНЫ  6-7 класс</t>
  </si>
  <si>
    <t>МУЖЧИНЫ 8 класс</t>
  </si>
  <si>
    <t>Лосева А.Ю.</t>
  </si>
  <si>
    <t>Кирпичников Н.Н.</t>
  </si>
  <si>
    <t>ФИЛИППОВ Сергей</t>
  </si>
  <si>
    <t>Самсонов А.В.</t>
  </si>
  <si>
    <t>Банников Ю.В.,Вишняков В.Н.</t>
  </si>
  <si>
    <t>10-00</t>
  </si>
  <si>
    <t>11-30</t>
  </si>
  <si>
    <t>13-00</t>
  </si>
  <si>
    <t>МУЖЧИНЫ 6-7</t>
  </si>
  <si>
    <t>Командные соревнования. МУЖЧИНЫ 6-7 класс</t>
  </si>
  <si>
    <t>Командные соревнования. МУЖЧИНЫ 8 класс</t>
  </si>
  <si>
    <t>14-30</t>
  </si>
  <si>
    <t>16-00</t>
  </si>
  <si>
    <t>17-30</t>
  </si>
  <si>
    <t>10-00/ ст.5</t>
  </si>
  <si>
    <t>10-00 /ст.6</t>
  </si>
  <si>
    <t>11-30 / ст.5</t>
  </si>
  <si>
    <t>11-30 / ст.6</t>
  </si>
  <si>
    <t>13-00 / ст.3</t>
  </si>
  <si>
    <t>КОМАНДНЫЕ СОРЕВНОВАНИЯ</t>
  </si>
  <si>
    <t>Занятое место</t>
  </si>
  <si>
    <t>МУЖЧИНЫ 6-7 класс</t>
  </si>
  <si>
    <t>МУЖЧИНЫ 9-10 класс</t>
  </si>
  <si>
    <t>7-9</t>
  </si>
  <si>
    <t>9-12</t>
  </si>
  <si>
    <t xml:space="preserve"> </t>
  </si>
  <si>
    <t>Командные соревнования. МУЖЧИНЫ   6-7 класс. СВОДНЫЙ ПРОТОКОЛ</t>
  </si>
  <si>
    <t>Командные соревнования. МУЖЧИНЫ   8 класс. СВОДНЫЙ ПРОТОКОЛ</t>
  </si>
  <si>
    <t>3-8 апреля 2018 г.</t>
  </si>
  <si>
    <t>МУЖЧИНЫ 8</t>
  </si>
  <si>
    <t>_______________________________________________</t>
  </si>
  <si>
    <t>Фамилия Имя Отчество тренера-представителя</t>
  </si>
  <si>
    <t>Состав команды:</t>
  </si>
  <si>
    <t>Класс  ___________________________</t>
  </si>
  <si>
    <t>Субъект РФ  ______________________________________________</t>
  </si>
  <si>
    <t>на командные соревнования</t>
  </si>
  <si>
    <t xml:space="preserve">Заявка </t>
  </si>
  <si>
    <t>____________________________________________________</t>
  </si>
  <si>
    <t>___________________________________________</t>
  </si>
  <si>
    <t>Состав команды: фамилия имя</t>
  </si>
  <si>
    <t>Кирпичникова Л.В.</t>
  </si>
  <si>
    <t>ВАСИЛЬЕВ Владислав</t>
  </si>
  <si>
    <t>БЕДАРЬКОВ Вадим</t>
  </si>
  <si>
    <t>Слаботчуков М.Л.</t>
  </si>
  <si>
    <t>ВИНОГРАДОВ Владимир</t>
  </si>
  <si>
    <t>ЛУКАШЕНКО Вадим</t>
  </si>
  <si>
    <t>Лукашенко В.П.,Рослякова А.Г.</t>
  </si>
  <si>
    <t xml:space="preserve">РЫЖКОВ Александр </t>
  </si>
  <si>
    <t>Р.Адыгея</t>
  </si>
  <si>
    <t>Леонович С.С.</t>
  </si>
  <si>
    <t>КОЙНОВ Захар</t>
  </si>
  <si>
    <t>БАДГУТДИНОВ Денис</t>
  </si>
  <si>
    <t>ШИПАЕВ Дмитрий</t>
  </si>
  <si>
    <t xml:space="preserve">ПЕТРОВ Евгений </t>
  </si>
  <si>
    <t>Красников С.В.</t>
  </si>
  <si>
    <t>ЯНАО</t>
  </si>
  <si>
    <t>НЕБОГИН Константин</t>
  </si>
  <si>
    <t>ЛИВЕНУС Денис</t>
  </si>
  <si>
    <t>НАЗАРКИН Максим</t>
  </si>
  <si>
    <t>КАРИМОВА Сабрина</t>
  </si>
  <si>
    <t>ШАЙГАН Алена</t>
  </si>
  <si>
    <t xml:space="preserve"> Кирпичникова Л.В.</t>
  </si>
  <si>
    <t>КАБАНОВА Елена</t>
  </si>
  <si>
    <t>СОЛОВЬЕВА Марина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</si>
  <si>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</si>
  <si>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ЖЕНЩИНЫ 6-8 класс</t>
  </si>
  <si>
    <t>ЖЕНЩИНЫ 9-10 класс</t>
  </si>
  <si>
    <t>Женщины  6-8 класс</t>
  </si>
  <si>
    <t>Женщины  9-10 класс</t>
  </si>
  <si>
    <t>ЖЕНЩИНЫ 6-8</t>
  </si>
  <si>
    <t>ЖЕНЩИНЫ 9-10</t>
  </si>
  <si>
    <t xml:space="preserve">Слаботчуков М.Л, </t>
  </si>
  <si>
    <t>Кемеровская область</t>
  </si>
  <si>
    <t>Плотников Э.В.</t>
  </si>
  <si>
    <t>Командные соревнования. ЖЕНЩИНЫ  класс 6-8</t>
  </si>
  <si>
    <t>06.04</t>
  </si>
  <si>
    <t>07.04</t>
  </si>
  <si>
    <t>13-00 / ст.5</t>
  </si>
  <si>
    <t>13-00 / ст.4</t>
  </si>
  <si>
    <t xml:space="preserve">  </t>
  </si>
  <si>
    <t>ИТОГОВЫЙ ПРОТОКОЛ №1</t>
  </si>
  <si>
    <t xml:space="preserve">ИТОГОВЫЙ ПРОТОКОЛ №2 </t>
  </si>
  <si>
    <t>Министерство спорта Российской Федерации</t>
  </si>
  <si>
    <t>Общероссийская общественная организация</t>
  </si>
  <si>
    <t>"Всероссийская Федерация спорта лиц  с поражением опорно-двигательного аппарата"</t>
  </si>
  <si>
    <t>ЧЕМПИОНАТ</t>
  </si>
  <si>
    <t>РОССИИ</t>
  </si>
  <si>
    <t>среди лиц с</t>
  </si>
  <si>
    <t>ПОДА</t>
  </si>
  <si>
    <t>НАСТОЛЬНЫЙ ТЕННИС</t>
  </si>
  <si>
    <t>3-1</t>
  </si>
  <si>
    <t>20 - 25 марта 2019 г.</t>
  </si>
  <si>
    <t>г. Чебоксары</t>
  </si>
  <si>
    <t>г.Чебоксары</t>
  </si>
  <si>
    <t>Место</t>
  </si>
  <si>
    <t>Попов К.С.</t>
  </si>
  <si>
    <t>ГУСЬКОВ Олег</t>
  </si>
  <si>
    <t>Патока А.М.</t>
  </si>
  <si>
    <t>БЕГОУЛЕВ Матвей</t>
  </si>
  <si>
    <t>ЛИСИЦКИЙ Роман</t>
  </si>
  <si>
    <t>ЛУКЬЯНЧИКОВ Кирилл</t>
  </si>
  <si>
    <t>ИВАНОВ Максим</t>
  </si>
  <si>
    <t>ХМАО</t>
  </si>
  <si>
    <t>НОВИКОВ Никита</t>
  </si>
  <si>
    <t>БОГУСЛАВСКИЙ Артемий</t>
  </si>
  <si>
    <t>Перфильев А.Э., Семеркин С.В.</t>
  </si>
  <si>
    <t>Шипаев Д.В.</t>
  </si>
  <si>
    <t>МАМАЗАКИРОВ Тимурлан</t>
  </si>
  <si>
    <t>Приморский край</t>
  </si>
  <si>
    <t>Шлындров А.В.</t>
  </si>
  <si>
    <t>р. Бурятия</t>
  </si>
  <si>
    <t>Хилькевич Л.Г.</t>
  </si>
  <si>
    <t>Исмаилов Ф.У.</t>
  </si>
  <si>
    <t>НИКИТИН Виктор</t>
  </si>
  <si>
    <t>ШАМАНОВ Нияз</t>
  </si>
  <si>
    <t>р. Татарстан</t>
  </si>
  <si>
    <t>ДАВЫДОВ Иван</t>
  </si>
  <si>
    <t>Байдаулетова Г.Б., Валетов М.Р.</t>
  </si>
  <si>
    <t>Главный судья, судья ССВК</t>
  </si>
  <si>
    <t>И.С. Иванов (г. Чебоксары)</t>
  </si>
  <si>
    <t>А.С. Рожкова (г. Н.Новгород)</t>
  </si>
  <si>
    <t>АГАФОНОВА Кристина</t>
  </si>
  <si>
    <t>Алтайский край</t>
  </si>
  <si>
    <t>Гонобин М.А., Жарко Р.Ж.</t>
  </si>
  <si>
    <t>Лосева А.Ю., Хорошилова Е.В.</t>
  </si>
  <si>
    <t>ГОРОХОВАТЧЕНКО Галина</t>
  </si>
  <si>
    <t>Р. Татарстан</t>
  </si>
  <si>
    <t>ЧУМАКОВА Мария</t>
  </si>
  <si>
    <t>ИСМАГИЛОВА Гульназ</t>
  </si>
  <si>
    <t>АЛБЕГОВА Мадина</t>
  </si>
  <si>
    <t>Бекоев Э.П.</t>
  </si>
  <si>
    <t>КОСТЕНЕВИЧ Анастасия</t>
  </si>
  <si>
    <t>Костеневич Л.М., Лосева А.Ю.</t>
  </si>
  <si>
    <t>Р. Башкортостан</t>
  </si>
  <si>
    <t>МЕНЬШОВА Елизавета</t>
  </si>
  <si>
    <t>Исмаилов И.У.</t>
  </si>
  <si>
    <t>Размазина А.В.</t>
  </si>
  <si>
    <t>Р. Бурятия</t>
  </si>
  <si>
    <t>Главный судья-судья ССВК</t>
  </si>
  <si>
    <t>Главный секретарь-судья МК(ССВК)</t>
  </si>
  <si>
    <t>И.С. Иванов (Чебоксары)</t>
  </si>
  <si>
    <t>А.С. Рожкова (Н.Новгород)</t>
  </si>
  <si>
    <t>Командные соревнования. ЖЕНЩИНЫ   9-10  класс</t>
  </si>
  <si>
    <t>Главный секретарь, судья МК(ССВК)</t>
  </si>
  <si>
    <t>Подпись представителя______________________________</t>
  </si>
  <si>
    <t>Подпись представителя:______________________________</t>
  </si>
  <si>
    <t>Калининградская область</t>
  </si>
  <si>
    <t>1-е место</t>
  </si>
  <si>
    <t>Командные соревнования. ЖЕНЩИНЫ 9-10 класс</t>
  </si>
  <si>
    <t>-28</t>
  </si>
  <si>
    <t>МЕСТО</t>
  </si>
  <si>
    <t>И.С.Иванов (Чебоксары)</t>
  </si>
  <si>
    <t>Тяпкин С.Е.</t>
  </si>
  <si>
    <t>ЖЕНЩИНЫ  9 - 10 Класс</t>
  </si>
  <si>
    <t>МУЖЧИНЫ 6 - 7 Класс</t>
  </si>
  <si>
    <t>Тренер - Костеневич Л.М.</t>
  </si>
  <si>
    <t>ЖЕНЩИНЫ 10 Класс</t>
  </si>
  <si>
    <t>ЖЕНЩИНЫ 6 Класс</t>
  </si>
  <si>
    <t>ЖЕНЩИНЫ 7 Класс</t>
  </si>
  <si>
    <t>ЖЕНЩИНЫ 8 Класс</t>
  </si>
  <si>
    <t>ЖЕНЩИНЫ 9 Класс</t>
  </si>
  <si>
    <t>МУЖЧИНЫ 6 Класс</t>
  </si>
  <si>
    <t>Тренер - Кирпичников Н.Н.</t>
  </si>
  <si>
    <t>Тренер - Банников Ю.В.</t>
  </si>
  <si>
    <t>Тренер - Хорошилова Е.В.</t>
  </si>
  <si>
    <t>Р. Крым - Москва</t>
  </si>
  <si>
    <t>Ярославская область - Санкт-Петербург</t>
  </si>
  <si>
    <t>Тренер - Лосева А.Ю.</t>
  </si>
  <si>
    <t>Нижегородская область</t>
  </si>
  <si>
    <t>МУЖЧИНЫ 10 Класс</t>
  </si>
  <si>
    <t>МУЖЧИНЫ 9 Класс</t>
  </si>
  <si>
    <t>МУЖЧИНЫ 8 Класс</t>
  </si>
  <si>
    <t>МУЖЧИНЫ 7 Класс</t>
  </si>
  <si>
    <t>Тренер - Ткаченко А.А.</t>
  </si>
  <si>
    <t>Орловская область - Московская область</t>
  </si>
  <si>
    <t>Тренер -Боев Д.В.</t>
  </si>
  <si>
    <t>Тренер -Вишняков В.В.</t>
  </si>
  <si>
    <t>МУЖЧИНЫ 9 - 10 Класс</t>
  </si>
  <si>
    <t>ЧЕМПИОНАТ РОССИИ СРЕДИ ЛИЦ С ПОДА по настольному теннису</t>
  </si>
  <si>
    <t>ИТОГОВЫЙ ПРОТОКОЛ</t>
  </si>
  <si>
    <t>КОМАНДЫ</t>
  </si>
  <si>
    <t>ОДИНОЧНЫЙ РАЗРЯД</t>
  </si>
  <si>
    <t>ЖЕНЩИНЫ  6 - 8 Класс</t>
  </si>
  <si>
    <t>Сергатюк С.Н., Старых Ю.А.</t>
  </si>
  <si>
    <t>КОЗАЕВ Олег</t>
  </si>
  <si>
    <t>Владикавказ - Алания</t>
  </si>
  <si>
    <t>ЩЕКАЛЕВ Александр</t>
  </si>
  <si>
    <t>СЕЛИВАНЧИК Александр</t>
  </si>
  <si>
    <t>Жигалов В.С.</t>
  </si>
  <si>
    <t>Оганисян Н.Н.</t>
  </si>
  <si>
    <t>Самсонов А.В., Некрасов А.Н.</t>
  </si>
  <si>
    <t>Гулевская М.Л.,Сергатюк С.Н., Старых Ю.А.</t>
  </si>
  <si>
    <t>ЕРОФЕЕВ Дмитрий</t>
  </si>
  <si>
    <t>ХМАО - Югра</t>
  </si>
  <si>
    <t>Балябин С.Л.</t>
  </si>
  <si>
    <t>Полодухина Л.А., Некрасов А.Н.</t>
  </si>
  <si>
    <t>Соколов А.А.</t>
  </si>
  <si>
    <t>Усов В.Н., Плотников Э.А.</t>
  </si>
  <si>
    <t>Клубов В.В., Калинин А.А.</t>
  </si>
  <si>
    <t>КОРОТИЧ Даниил</t>
  </si>
  <si>
    <t>Костеневич А.Е., Епишкина Е.В.</t>
  </si>
  <si>
    <t>ДАВЫДОВ Родион</t>
  </si>
  <si>
    <t>Гаученов В.С.</t>
  </si>
  <si>
    <t>КУДЗИЕВ Игорь</t>
  </si>
  <si>
    <t>Владикавказ - РСО Алания</t>
  </si>
  <si>
    <t>ИСМАИЛОВ Данат</t>
  </si>
  <si>
    <t>ОБЕРТЫШЕВ Аркадий</t>
  </si>
  <si>
    <t>Новосибирская область</t>
  </si>
  <si>
    <t>Орлов Э.Е.</t>
  </si>
  <si>
    <t>Тюменская область</t>
  </si>
  <si>
    <t>КОСТЫЛИН Александр</t>
  </si>
  <si>
    <t>Главный секретарь, судья МК, ССВК</t>
  </si>
  <si>
    <t>Созонов С.К.</t>
  </si>
  <si>
    <t>Челябинская областьасть</t>
  </si>
  <si>
    <t>КАЗАНЦЕВ Артемий</t>
  </si>
  <si>
    <t>КОРШУНОВ Александр</t>
  </si>
  <si>
    <t>Орловская -Московская область</t>
  </si>
  <si>
    <t>Старых Ю.А.</t>
  </si>
  <si>
    <t>МАМЕКА Максим</t>
  </si>
  <si>
    <t>БЕЛОМЕСТНОВ Сергей</t>
  </si>
  <si>
    <t>Забайкальский край</t>
  </si>
  <si>
    <t>Беломестнов С.Е.</t>
  </si>
  <si>
    <t>ФИЛАТОВ Виталий</t>
  </si>
  <si>
    <t>Абрамов Е.А.</t>
  </si>
  <si>
    <t>БАЛДАЕВ Константин</t>
  </si>
  <si>
    <t>НАКОЗИН Александр</t>
  </si>
  <si>
    <t>ПАНКРАТОВ Александр</t>
  </si>
  <si>
    <t>Антонов В.А.</t>
  </si>
  <si>
    <t>ЛАЗУТКИН Владимир</t>
  </si>
  <si>
    <t xml:space="preserve"> ГОНОБИНА Гульмира</t>
  </si>
  <si>
    <t>Костеневич А.Е., Лосева А.Ю.</t>
  </si>
  <si>
    <t>БАДРЕТДИНОВА Полина</t>
  </si>
  <si>
    <t>Потапенко Н.И.</t>
  </si>
  <si>
    <t>НАЗАРОВА Мадина</t>
  </si>
  <si>
    <t>ХАЛИКОВА Зарина</t>
  </si>
  <si>
    <t>РОДЫГИНА Милана</t>
  </si>
  <si>
    <t>Плотникова С.И., Тимощенко С.В., Абрамов Е.А.</t>
  </si>
  <si>
    <t>ЗАХАРОВА Диана</t>
  </si>
  <si>
    <t>ШАЙДУЛЛИНА Элина</t>
  </si>
  <si>
    <t>КОЛЕБАНОВА Виктория</t>
  </si>
  <si>
    <t>ПЕРШИНА Дарья</t>
  </si>
  <si>
    <t>Лосева А.Ю., Иванова Е.С.</t>
  </si>
  <si>
    <t>СУШКОВА Ульяна</t>
  </si>
  <si>
    <t>Плотников Э.А., Покровский О.В.</t>
  </si>
  <si>
    <t>БОГДАНОВА Олеся</t>
  </si>
  <si>
    <t>Сергатюк С.Н., Старых Ю.А., Лукьянчикова Л.В.</t>
  </si>
  <si>
    <t>ИЩЕНКО Екатерина</t>
  </si>
  <si>
    <t>КУЧЕРУК Дарина</t>
  </si>
  <si>
    <t>Санкт-Петербург+1 Ярославль</t>
  </si>
  <si>
    <t>Москва+1 Крым</t>
  </si>
  <si>
    <t>Крым</t>
  </si>
  <si>
    <t>Бурятия</t>
  </si>
  <si>
    <t>Удмуртская Республика</t>
  </si>
  <si>
    <t>Р. Адыгея</t>
  </si>
  <si>
    <t>Республика Татарстан</t>
  </si>
  <si>
    <t xml:space="preserve">Челябинская область </t>
  </si>
  <si>
    <t>Некрасов А.Н.</t>
  </si>
  <si>
    <t>Владикавказ                          Рсо - Алания</t>
  </si>
  <si>
    <t>Кирпичникова Н.Н.</t>
  </si>
  <si>
    <t>Саратовская область 1</t>
  </si>
  <si>
    <t>Саратовская область 2</t>
  </si>
  <si>
    <t>Московская область 1</t>
  </si>
  <si>
    <t>Московская область 2</t>
  </si>
  <si>
    <t>Республика Бурятия</t>
  </si>
  <si>
    <t>Имаилов Ф.У.</t>
  </si>
  <si>
    <t>25 - 30 сентября 2020 г.</t>
  </si>
  <si>
    <t>Командные соревнования. МУЖЧИНЫ  класс 8</t>
  </si>
  <si>
    <t>Аниканов В.А.</t>
  </si>
  <si>
    <t>Республика Крым</t>
  </si>
  <si>
    <t>Сергеенко С.С.</t>
  </si>
  <si>
    <t>Республика Башкортостан</t>
  </si>
  <si>
    <t>пара</t>
  </si>
  <si>
    <t>-6</t>
  </si>
  <si>
    <t>-3</t>
  </si>
  <si>
    <t>-2</t>
  </si>
  <si>
    <t>-5</t>
  </si>
  <si>
    <t>-7</t>
  </si>
  <si>
    <t>-</t>
  </si>
  <si>
    <t>-1</t>
  </si>
  <si>
    <t>-4</t>
  </si>
  <si>
    <t>-10</t>
  </si>
  <si>
    <t>-11</t>
  </si>
  <si>
    <t>группа 1 1-3</t>
  </si>
  <si>
    <t>группа 2 1-3</t>
  </si>
  <si>
    <t>Главный секретарь-судья МК, ССВК</t>
  </si>
  <si>
    <t>-12</t>
  </si>
  <si>
    <t>группа 1 1-2</t>
  </si>
  <si>
    <t>2 ФИНАЛ</t>
  </si>
  <si>
    <t>5-е место</t>
  </si>
  <si>
    <t>-29</t>
  </si>
  <si>
    <t xml:space="preserve"> ФИНАЛ</t>
  </si>
  <si>
    <t xml:space="preserve"> 9-е место</t>
  </si>
  <si>
    <t>10-е место</t>
  </si>
  <si>
    <t>11-е место</t>
  </si>
  <si>
    <t>12-е место</t>
  </si>
  <si>
    <t xml:space="preserve"> 13-е место</t>
  </si>
  <si>
    <t>группа 2 1-2</t>
  </si>
  <si>
    <t>ГРУППА 1 2-3</t>
  </si>
  <si>
    <t>0</t>
  </si>
  <si>
    <t>3-0</t>
  </si>
  <si>
    <t>-0</t>
  </si>
  <si>
    <t>3-2</t>
  </si>
  <si>
    <t>-16</t>
  </si>
  <si>
    <t>-13</t>
  </si>
  <si>
    <t>финал 1 тур</t>
  </si>
  <si>
    <t>финал 2 тур</t>
  </si>
  <si>
    <t>за 1 место</t>
  </si>
  <si>
    <t>за 3 место</t>
  </si>
  <si>
    <t>за 5 место</t>
  </si>
  <si>
    <t>за 7 место</t>
  </si>
  <si>
    <t>4-1</t>
  </si>
  <si>
    <t>группа 2 (1-3)</t>
  </si>
  <si>
    <t>группа 1 (1-3)</t>
  </si>
  <si>
    <t>группа 2 (2-4)</t>
  </si>
  <si>
    <t>группа 4 (1-3)</t>
  </si>
  <si>
    <t>группа 3 (1-3)</t>
  </si>
  <si>
    <t>группа 3 (1-2)</t>
  </si>
  <si>
    <t>группа 1 (1-2)</t>
  </si>
  <si>
    <t>группа 2 (3-4)</t>
  </si>
  <si>
    <t>группа 4 (1-2)</t>
  </si>
  <si>
    <t>группа 2 (1-2)</t>
  </si>
  <si>
    <t>группа 2 (2-3)</t>
  </si>
  <si>
    <t>группа 2 (1-4)</t>
  </si>
  <si>
    <t>группа 3 (2-3)</t>
  </si>
  <si>
    <t>группа 4 (2-3)</t>
  </si>
  <si>
    <t>группа 1 (2-3)</t>
  </si>
  <si>
    <t>Санкт - Петербург</t>
  </si>
  <si>
    <t>Тренер-представитель: Кирпичников Николай Николаевич</t>
  </si>
  <si>
    <t>Тренер-представитель: Лосева Александра Юрьевна</t>
  </si>
  <si>
    <t>Тренер-представитель:Вишняков Валерий Николаевич</t>
  </si>
  <si>
    <t>-14</t>
  </si>
  <si>
    <t>9-13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</si>
</sst>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7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Narrow"/>
      <family val="2"/>
      <charset val="204"/>
    </font>
    <font>
      <b/>
      <sz val="14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b/>
      <i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u/>
      <sz val="13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8"/>
      <color indexed="9"/>
      <name val="Bookman Old Style"/>
      <family val="1"/>
      <charset val="204"/>
    </font>
    <font>
      <b/>
      <i/>
      <sz val="8"/>
      <color rgb="FFFF0000"/>
      <name val="Arial Narrow"/>
      <family val="2"/>
      <charset val="204"/>
    </font>
    <font>
      <b/>
      <sz val="16"/>
      <color rgb="FF333399"/>
      <name val="Arial"/>
      <family val="2"/>
      <charset val="204"/>
    </font>
    <font>
      <b/>
      <i/>
      <sz val="16"/>
      <color rgb="FF006600"/>
      <name val="Times New Roman"/>
      <family val="1"/>
      <charset val="204"/>
    </font>
    <font>
      <b/>
      <i/>
      <sz val="16"/>
      <color rgb="FF990000"/>
      <name val="Times New Roman"/>
      <family val="1"/>
      <charset val="204"/>
    </font>
    <font>
      <b/>
      <i/>
      <sz val="11"/>
      <color rgb="FFFF0000"/>
      <name val="Arial"/>
      <family val="2"/>
      <charset val="204"/>
    </font>
    <font>
      <b/>
      <i/>
      <sz val="11"/>
      <color rgb="FFFFFF00"/>
      <name val="Arial"/>
      <family val="2"/>
      <charset val="204"/>
    </font>
    <font>
      <sz val="9"/>
      <color rgb="FF7030A0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i/>
      <sz val="12"/>
      <color rgb="FF333399"/>
      <name val="Arial"/>
      <family val="2"/>
      <charset val="204"/>
    </font>
    <font>
      <sz val="10"/>
      <name val="Arial Cyr"/>
      <family val="2"/>
      <charset val="204"/>
    </font>
    <font>
      <b/>
      <sz val="30"/>
      <color rgb="FF006600"/>
      <name val="Arial Cyr"/>
      <charset val="204"/>
    </font>
    <font>
      <b/>
      <i/>
      <sz val="20"/>
      <name val="Times New Roman"/>
      <family val="1"/>
      <charset val="204"/>
    </font>
    <font>
      <b/>
      <sz val="30"/>
      <color rgb="FF990000"/>
      <name val="Arial Cyr"/>
      <charset val="204"/>
    </font>
    <font>
      <b/>
      <sz val="11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7"/>
      <color rgb="FF333399"/>
      <name val="Arial"/>
      <family val="2"/>
      <charset val="204"/>
    </font>
    <font>
      <sz val="30"/>
      <color rgb="FF006600"/>
      <name val="Arial Cyr"/>
      <charset val="204"/>
    </font>
    <font>
      <sz val="30"/>
      <color rgb="FF990000"/>
      <name val="Arial Cyr"/>
      <charset val="204"/>
    </font>
    <font>
      <sz val="10"/>
      <color theme="0"/>
      <name val="Arial"/>
      <family val="2"/>
      <charset val="204"/>
    </font>
    <font>
      <b/>
      <sz val="11"/>
      <color rgb="FF333399"/>
      <name val="Times New Roman"/>
      <family val="1"/>
      <charset val="204"/>
    </font>
    <font>
      <i/>
      <sz val="11"/>
      <color rgb="FF006600"/>
      <name val="Times New Roman"/>
      <family val="1"/>
      <charset val="204"/>
    </font>
    <font>
      <i/>
      <sz val="11"/>
      <color rgb="FF990000"/>
      <name val="Times New Roman"/>
      <family val="1"/>
      <charset val="204"/>
    </font>
    <font>
      <sz val="12"/>
      <name val="Arial Narrow"/>
      <family val="2"/>
      <charset val="204"/>
    </font>
    <font>
      <sz val="10"/>
      <color rgb="FFFFFF00"/>
      <name val="Arial Narrow"/>
      <family val="2"/>
      <charset val="204"/>
    </font>
    <font>
      <b/>
      <sz val="10"/>
      <color indexed="13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4"/>
      <color rgb="FFFF0000"/>
      <name val="Arial Cyr"/>
      <charset val="204"/>
    </font>
    <font>
      <b/>
      <i/>
      <sz val="10"/>
      <color rgb="FFFFFF00"/>
      <name val="Arial"/>
      <family val="2"/>
      <charset val="204"/>
    </font>
    <font>
      <b/>
      <i/>
      <sz val="10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8"/>
      <color rgb="FFFFFF00"/>
      <name val="Arial Cyr"/>
      <charset val="204"/>
    </font>
    <font>
      <b/>
      <i/>
      <sz val="10"/>
      <color rgb="FF333399"/>
      <name val="Arial Cyr"/>
      <charset val="204"/>
    </font>
    <font>
      <b/>
      <sz val="14"/>
      <color rgb="FF006600"/>
      <name val="Arial Cyr"/>
      <charset val="204"/>
    </font>
    <font>
      <b/>
      <sz val="14"/>
      <color rgb="FF990000"/>
      <name val="Arial Cyr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1"/>
      <name val="Georgia"/>
      <family val="1"/>
      <charset val="204"/>
    </font>
    <font>
      <b/>
      <i/>
      <sz val="14"/>
      <name val="Georgia"/>
      <family val="1"/>
      <charset val="204"/>
    </font>
    <font>
      <b/>
      <sz val="16"/>
      <name val="Georgia"/>
      <family val="1"/>
      <charset val="204"/>
    </font>
    <font>
      <b/>
      <sz val="12"/>
      <name val="Arial"/>
      <family val="2"/>
      <charset val="204"/>
    </font>
    <font>
      <u/>
      <sz val="14"/>
      <name val="Arial"/>
      <family val="2"/>
      <charset val="204"/>
    </font>
    <font>
      <b/>
      <i/>
      <sz val="10"/>
      <name val="Georgia"/>
      <family val="1"/>
      <charset val="204"/>
    </font>
    <font>
      <sz val="10"/>
      <name val="Georgia"/>
      <family val="1"/>
      <charset val="204"/>
    </font>
    <font>
      <sz val="9"/>
      <name val="Arial Cyr"/>
      <charset val="204"/>
    </font>
    <font>
      <sz val="8"/>
      <name val="Arial Cyr"/>
      <family val="2"/>
      <charset val="204"/>
    </font>
    <font>
      <b/>
      <u/>
      <sz val="10"/>
      <name val="Arial Narrow"/>
      <family val="2"/>
      <charset val="204"/>
    </font>
    <font>
      <sz val="9"/>
      <name val="Times New Roman"/>
      <family val="1"/>
      <charset val="204"/>
    </font>
    <font>
      <b/>
      <sz val="8"/>
      <name val="Arial Cyr"/>
      <charset val="204"/>
    </font>
    <font>
      <b/>
      <u/>
      <sz val="10"/>
      <name val="Arial Cyr"/>
      <charset val="204"/>
    </font>
    <font>
      <b/>
      <sz val="9"/>
      <name val="Arial Cyr"/>
      <charset val="204"/>
    </font>
    <font>
      <b/>
      <sz val="8"/>
      <name val="Arial Narrow"/>
      <family val="2"/>
      <charset val="204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4"/>
      <name val="Georgia"/>
      <family val="1"/>
      <charset val="204"/>
    </font>
    <font>
      <b/>
      <i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  <charset val="204"/>
    </font>
    <font>
      <sz val="10"/>
      <color theme="0"/>
      <name val="Arial"/>
      <family val="2"/>
    </font>
    <font>
      <b/>
      <sz val="7"/>
      <name val="Arial Narrow"/>
      <family val="2"/>
      <charset val="204"/>
    </font>
    <font>
      <b/>
      <i/>
      <sz val="9"/>
      <name val="Times New Roman"/>
      <family val="1"/>
      <charset val="204"/>
    </font>
    <font>
      <i/>
      <sz val="8"/>
      <name val="Franklin Gothic Medium Cond"/>
      <family val="2"/>
      <charset val="204"/>
    </font>
    <font>
      <b/>
      <sz val="10"/>
      <color indexed="51"/>
      <name val="Arial"/>
      <family val="2"/>
    </font>
    <font>
      <b/>
      <i/>
      <sz val="10"/>
      <color indexed="9"/>
      <name val="Arial"/>
      <family val="2"/>
      <charset val="204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indexed="13"/>
      <name val="Arial"/>
      <family val="2"/>
    </font>
    <font>
      <b/>
      <sz val="10"/>
      <color indexed="10"/>
      <name val="Arial"/>
      <family val="2"/>
      <charset val="204"/>
    </font>
    <font>
      <b/>
      <sz val="8"/>
      <color indexed="10"/>
      <name val="Arial"/>
      <family val="2"/>
    </font>
    <font>
      <b/>
      <sz val="9"/>
      <name val="Arial"/>
      <family val="2"/>
      <charset val="204"/>
    </font>
    <font>
      <sz val="9"/>
      <color indexed="12"/>
      <name val="Franklin Gothic Medium Cond"/>
      <family val="2"/>
    </font>
    <font>
      <b/>
      <sz val="8"/>
      <name val="Arial"/>
      <family val="2"/>
    </font>
    <font>
      <b/>
      <sz val="10"/>
      <name val="Franklin Gothic Medium Cond"/>
      <family val="2"/>
    </font>
    <font>
      <b/>
      <sz val="12"/>
      <name val="Franklin Gothic Medium Cond"/>
      <family val="2"/>
      <charset val="204"/>
    </font>
    <font>
      <i/>
      <sz val="12"/>
      <name val="Franklin Gothic Medium Cond"/>
      <family val="2"/>
      <charset val="204"/>
    </font>
    <font>
      <b/>
      <sz val="14"/>
      <name val="Franklin Gothic Medium Cond"/>
      <family val="2"/>
      <charset val="204"/>
    </font>
    <font>
      <b/>
      <sz val="8"/>
      <color indexed="16"/>
      <name val="Franklin Gothic Medium Cond"/>
      <family val="2"/>
      <charset val="204"/>
    </font>
    <font>
      <b/>
      <sz val="9"/>
      <name val="Arial"/>
      <family val="2"/>
    </font>
    <font>
      <b/>
      <sz val="9"/>
      <color theme="0"/>
      <name val="Arial"/>
      <family val="2"/>
      <charset val="204"/>
    </font>
    <font>
      <b/>
      <sz val="8"/>
      <color indexed="9"/>
      <name val="Arial"/>
      <family val="2"/>
    </font>
    <font>
      <sz val="9"/>
      <name val="Arial"/>
      <family val="2"/>
    </font>
    <font>
      <sz val="12"/>
      <name val="Arial"/>
      <family val="2"/>
      <charset val="204"/>
    </font>
    <font>
      <b/>
      <sz val="12"/>
      <name val="Georgia"/>
      <family val="1"/>
      <charset val="204"/>
    </font>
    <font>
      <b/>
      <sz val="10"/>
      <name val="Georgia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8"/>
      <name val="Georgia"/>
      <family val="1"/>
      <charset val="204"/>
    </font>
    <font>
      <sz val="12"/>
      <name val="Georgia"/>
      <family val="1"/>
      <charset val="204"/>
    </font>
    <font>
      <i/>
      <sz val="14"/>
      <name val="Times New Roman"/>
      <family val="1"/>
      <charset val="204"/>
    </font>
    <font>
      <i/>
      <sz val="20"/>
      <name val="Georgia"/>
      <family val="1"/>
      <charset val="204"/>
    </font>
    <font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20"/>
      <name val="Georgia"/>
      <family val="1"/>
      <charset val="204"/>
    </font>
    <font>
      <sz val="12"/>
      <name val="Arial Cyr"/>
      <family val="2"/>
      <charset val="204"/>
    </font>
    <font>
      <b/>
      <sz val="10"/>
      <name val="Times New Roman"/>
      <family val="1"/>
      <charset val="204"/>
    </font>
    <font>
      <b/>
      <sz val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8"/>
      <name val="Arial Cyr"/>
      <charset val="204"/>
    </font>
    <font>
      <sz val="11"/>
      <name val="Arial Cyr"/>
      <family val="2"/>
      <charset val="204"/>
    </font>
    <font>
      <b/>
      <sz val="2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10"/>
      <color indexed="10"/>
      <name val="Franklin Gothic Medium Cond"/>
      <family val="2"/>
    </font>
    <font>
      <i/>
      <sz val="14"/>
      <name val="Franklin Gothic Medium Cond"/>
      <family val="2"/>
      <charset val="204"/>
    </font>
    <font>
      <sz val="7"/>
      <name val="Franklin Gothic Medium Cond"/>
      <family val="2"/>
    </font>
    <font>
      <sz val="8"/>
      <color indexed="10"/>
      <name val="Franklin Gothic Medium Cond"/>
      <family val="2"/>
    </font>
    <font>
      <b/>
      <sz val="7"/>
      <name val="Arial"/>
      <family val="2"/>
      <charset val="204"/>
    </font>
    <font>
      <sz val="8"/>
      <name val="Franklin Gothic Medium Cond"/>
      <family val="2"/>
    </font>
    <font>
      <sz val="8"/>
      <color indexed="12"/>
      <name val="Franklin Gothic Medium Cond"/>
      <family val="2"/>
    </font>
    <font>
      <b/>
      <u/>
      <sz val="18"/>
      <color indexed="12"/>
      <name val="Franklin Gothic Medium Cond"/>
      <family val="2"/>
      <charset val="204"/>
    </font>
    <font>
      <sz val="14"/>
      <name val="Franklin Gothic Medium Cond"/>
      <family val="2"/>
    </font>
    <font>
      <sz val="12"/>
      <color indexed="10"/>
      <name val="Franklin Gothic Medium Cond"/>
      <family val="2"/>
    </font>
    <font>
      <sz val="7"/>
      <name val="Franklin Gothic Medium Cond"/>
      <family val="2"/>
      <charset val="204"/>
    </font>
    <font>
      <sz val="12"/>
      <name val="Franklin Gothic Medium Cond"/>
      <family val="2"/>
    </font>
    <font>
      <b/>
      <sz val="18"/>
      <name val="Franklin Gothic Medium Cond"/>
      <family val="2"/>
    </font>
    <font>
      <sz val="12"/>
      <name val="Franklin Gothic Medium Cond"/>
      <family val="2"/>
      <charset val="204"/>
    </font>
    <font>
      <sz val="10"/>
      <color indexed="12"/>
      <name val="Franklin Gothic Medium Cond"/>
      <family val="2"/>
    </font>
    <font>
      <sz val="11"/>
      <color indexed="12"/>
      <name val="Franklin Gothic Medium Cond"/>
      <family val="2"/>
    </font>
    <font>
      <sz val="11"/>
      <name val="Franklin Gothic Medium Cond"/>
      <family val="2"/>
    </font>
    <font>
      <b/>
      <sz val="7"/>
      <color theme="4"/>
      <name val="Arial"/>
      <family val="2"/>
      <charset val="204"/>
    </font>
    <font>
      <sz val="8"/>
      <color theme="4"/>
      <name val="Franklin Gothic Medium Cond"/>
      <family val="2"/>
    </font>
    <font>
      <sz val="9"/>
      <color theme="4"/>
      <name val="Franklin Gothic Medium Cond"/>
      <family val="2"/>
    </font>
    <font>
      <b/>
      <sz val="9"/>
      <color theme="4"/>
      <name val="Arial"/>
      <family val="2"/>
      <charset val="204"/>
    </font>
    <font>
      <sz val="11"/>
      <color theme="4" tint="-0.499984740745262"/>
      <name val="Franklin Gothic Medium Cond"/>
      <family val="2"/>
    </font>
    <font>
      <sz val="10"/>
      <name val="Times New Roman"/>
      <family val="1"/>
      <charset val="204"/>
    </font>
    <font>
      <b/>
      <sz val="18"/>
      <color theme="3" tint="-0.249977111117893"/>
      <name val="Franklin Gothic Medium Cond"/>
      <family val="2"/>
      <charset val="204"/>
    </font>
    <font>
      <b/>
      <i/>
      <sz val="16"/>
      <color rgb="FF0061AA"/>
      <name val="Arial"/>
      <family val="2"/>
      <charset val="204"/>
    </font>
    <font>
      <b/>
      <u/>
      <sz val="48"/>
      <name val="Times New Roman"/>
      <family val="1"/>
      <charset val="204"/>
    </font>
    <font>
      <b/>
      <sz val="48"/>
      <color rgb="FFFF0000"/>
      <name val="Franklin Gothic Demi"/>
      <family val="2"/>
      <charset val="204"/>
    </font>
    <font>
      <b/>
      <u/>
      <sz val="22"/>
      <color rgb="FFFF0000"/>
      <name val="Times New Roman"/>
      <family val="1"/>
      <charset val="204"/>
    </font>
    <font>
      <b/>
      <sz val="26"/>
      <color theme="3" tint="-0.249977111117893"/>
      <name val="Franklin Gothic Medium Cond"/>
      <family val="2"/>
      <charset val="204"/>
    </font>
    <font>
      <b/>
      <u/>
      <sz val="48"/>
      <color theme="3" tint="-0.249977111117893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b/>
      <sz val="26"/>
      <name val="Franklin Gothic Medium Cond"/>
      <family val="2"/>
      <charset val="204"/>
    </font>
    <font>
      <sz val="9"/>
      <name val="Georgia"/>
      <family val="1"/>
      <charset val="204"/>
    </font>
    <font>
      <i/>
      <sz val="14"/>
      <name val="Georgia"/>
      <family val="1"/>
      <charset val="204"/>
    </font>
    <font>
      <sz val="10"/>
      <color indexed="10"/>
      <name val="Georgia"/>
      <family val="1"/>
      <charset val="204"/>
    </font>
    <font>
      <sz val="8"/>
      <color indexed="10"/>
      <name val="Georgia"/>
      <family val="1"/>
      <charset val="204"/>
    </font>
    <font>
      <b/>
      <sz val="7"/>
      <name val="Georgia"/>
      <family val="1"/>
      <charset val="204"/>
    </font>
    <font>
      <sz val="8"/>
      <name val="Georgia"/>
      <family val="1"/>
      <charset val="204"/>
    </font>
    <font>
      <b/>
      <u/>
      <sz val="18"/>
      <color indexed="12"/>
      <name val="Georgia"/>
      <family val="1"/>
      <charset val="204"/>
    </font>
    <font>
      <b/>
      <i/>
      <sz val="16"/>
      <name val="Georgia"/>
      <family val="1"/>
      <charset val="204"/>
    </font>
    <font>
      <b/>
      <sz val="10"/>
      <color theme="0"/>
      <name val="Arial"/>
      <family val="2"/>
    </font>
    <font>
      <sz val="16"/>
      <name val="Arial"/>
      <family val="2"/>
      <charset val="204"/>
    </font>
    <font>
      <i/>
      <sz val="10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1"/>
      <charset val="204"/>
    </font>
    <font>
      <sz val="11"/>
      <name val="Arial Cyr"/>
      <charset val="204"/>
    </font>
    <font>
      <b/>
      <i/>
      <sz val="14"/>
      <name val="Times New Roman"/>
      <family val="1"/>
      <charset val="204"/>
    </font>
    <font>
      <sz val="14"/>
      <name val="Arial Cyr"/>
      <charset val="204"/>
    </font>
    <font>
      <b/>
      <sz val="8"/>
      <color theme="0"/>
      <name val="Arial"/>
      <family val="2"/>
    </font>
    <font>
      <sz val="16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i/>
      <sz val="11"/>
      <name val="Georgia"/>
      <family val="1"/>
      <charset val="204"/>
    </font>
    <font>
      <sz val="11"/>
      <name val="Georgia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0"/>
      <name val="Arial Cyr"/>
      <charset val="204"/>
    </font>
    <font>
      <sz val="8"/>
      <color theme="0"/>
      <name val="Arial Cyr"/>
      <charset val="204"/>
    </font>
    <font>
      <b/>
      <sz val="9"/>
      <color theme="0"/>
      <name val="Arial Cyr"/>
      <charset val="204"/>
    </font>
    <font>
      <sz val="8"/>
      <color theme="0"/>
      <name val="Arial Cyr"/>
      <family val="2"/>
      <charset val="204"/>
    </font>
    <font>
      <b/>
      <sz val="10"/>
      <color theme="0"/>
      <name val="Times New Roman"/>
      <family val="1"/>
      <charset val="204"/>
    </font>
    <font>
      <sz val="9"/>
      <color theme="0"/>
      <name val="Arial Cyr"/>
      <charset val="204"/>
    </font>
    <font>
      <b/>
      <sz val="11"/>
      <name val="Georgia"/>
      <family val="1"/>
      <charset val="204"/>
    </font>
    <font>
      <b/>
      <sz val="11"/>
      <name val="Arial Cyr"/>
      <charset val="204"/>
    </font>
    <font>
      <sz val="16"/>
      <name val="Arial Cyr"/>
      <charset val="204"/>
    </font>
    <font>
      <b/>
      <sz val="8"/>
      <name val="Arial"/>
      <family val="2"/>
      <charset val="204"/>
    </font>
    <font>
      <sz val="20"/>
      <color indexed="10"/>
      <name val="Arial Cyr"/>
      <family val="2"/>
      <charset val="204"/>
    </font>
    <font>
      <b/>
      <i/>
      <sz val="11"/>
      <name val="Arial Cyr"/>
      <charset val="204"/>
    </font>
    <font>
      <i/>
      <sz val="10"/>
      <name val="Franklin Gothic Medium Cond"/>
      <family val="2"/>
      <charset val="204"/>
    </font>
    <font>
      <i/>
      <sz val="9"/>
      <name val="Franklin Gothic Medium Cond"/>
      <family val="2"/>
      <charset val="204"/>
    </font>
    <font>
      <b/>
      <sz val="8"/>
      <color theme="0"/>
      <name val="Arial Cyr"/>
      <charset val="204"/>
    </font>
    <font>
      <b/>
      <i/>
      <sz val="11"/>
      <name val="Times New Roman"/>
      <family val="1"/>
      <charset val="204"/>
    </font>
    <font>
      <b/>
      <sz val="14"/>
      <color theme="9" tint="-0.499984740745262"/>
      <name val="Arial Cyr"/>
      <charset val="204"/>
    </font>
    <font>
      <b/>
      <sz val="11"/>
      <color theme="0"/>
      <name val="Arial Cyr"/>
      <charset val="204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b/>
      <i/>
      <sz val="10"/>
      <color rgb="FF002060"/>
      <name val="Arial Cyr"/>
      <charset val="204"/>
    </font>
    <font>
      <b/>
      <sz val="14"/>
      <color rgb="FFC00000"/>
      <name val="Arial Cyr"/>
      <charset val="204"/>
    </font>
    <font>
      <sz val="10"/>
      <color theme="0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2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double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 style="thin">
        <color indexed="8"/>
      </bottom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64"/>
      </top>
      <bottom/>
      <diagonal/>
    </border>
    <border>
      <left style="double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1" fillId="0" borderId="0"/>
    <xf numFmtId="0" fontId="13" fillId="0" borderId="0"/>
    <xf numFmtId="0" fontId="28" fillId="0" borderId="0"/>
    <xf numFmtId="0" fontId="13" fillId="0" borderId="0"/>
    <xf numFmtId="0" fontId="28" fillId="0" borderId="0"/>
    <xf numFmtId="0" fontId="124" fillId="0" borderId="0"/>
    <xf numFmtId="0" fontId="13" fillId="0" borderId="0"/>
    <xf numFmtId="0" fontId="152" fillId="0" borderId="0"/>
    <xf numFmtId="0" fontId="1" fillId="0" borderId="0"/>
  </cellStyleXfs>
  <cellXfs count="1443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6" fillId="0" borderId="0" xfId="0" applyFont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14" fontId="0" fillId="0" borderId="7" xfId="0" applyNumberFormat="1" applyFill="1" applyBorder="1" applyAlignment="1">
      <alignment horizontal="center" vertical="center"/>
    </xf>
    <xf numFmtId="0" fontId="0" fillId="0" borderId="7" xfId="0" applyNumberFormat="1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shrinkToFit="1"/>
    </xf>
    <xf numFmtId="0" fontId="11" fillId="0" borderId="15" xfId="0" applyFont="1" applyBorder="1" applyAlignment="1">
      <alignment vertical="center"/>
    </xf>
    <xf numFmtId="0" fontId="11" fillId="0" borderId="3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shrinkToFit="1"/>
    </xf>
    <xf numFmtId="0" fontId="0" fillId="0" borderId="7" xfId="0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3" fillId="4" borderId="0" xfId="2" applyFont="1" applyFill="1" applyAlignment="1">
      <alignment horizontal="center" vertical="center"/>
    </xf>
    <xf numFmtId="0" fontId="14" fillId="4" borderId="0" xfId="2" applyFont="1" applyFill="1" applyAlignment="1">
      <alignment vertical="center"/>
    </xf>
    <xf numFmtId="0" fontId="16" fillId="4" borderId="0" xfId="2" applyFont="1" applyFill="1" applyAlignment="1">
      <alignment horizontal="center" vertical="center"/>
    </xf>
    <xf numFmtId="0" fontId="17" fillId="5" borderId="10" xfId="2" applyFont="1" applyFill="1" applyBorder="1" applyAlignment="1">
      <alignment horizontal="center" vertical="center"/>
    </xf>
    <xf numFmtId="0" fontId="18" fillId="4" borderId="10" xfId="2" applyFont="1" applyFill="1" applyBorder="1" applyAlignment="1">
      <alignment horizontal="center" vertical="center" wrapText="1"/>
    </xf>
    <xf numFmtId="0" fontId="13" fillId="6" borderId="7" xfId="2" applyFill="1" applyBorder="1" applyAlignment="1">
      <alignment vertical="center"/>
    </xf>
    <xf numFmtId="0" fontId="13" fillId="6" borderId="20" xfId="2" applyFill="1" applyBorder="1" applyAlignment="1">
      <alignment vertical="center"/>
    </xf>
    <xf numFmtId="0" fontId="24" fillId="4" borderId="4" xfId="2" applyFont="1" applyFill="1" applyBorder="1" applyAlignment="1">
      <alignment horizontal="center" vertical="center"/>
    </xf>
    <xf numFmtId="0" fontId="24" fillId="4" borderId="3" xfId="2" applyFont="1" applyFill="1" applyBorder="1" applyAlignment="1">
      <alignment horizontal="center" vertical="center"/>
    </xf>
    <xf numFmtId="0" fontId="32" fillId="8" borderId="10" xfId="2" applyFont="1" applyFill="1" applyBorder="1" applyAlignment="1">
      <alignment horizontal="center" vertical="center"/>
    </xf>
    <xf numFmtId="0" fontId="13" fillId="6" borderId="1" xfId="2" applyFill="1" applyBorder="1" applyAlignment="1">
      <alignment vertical="center"/>
    </xf>
    <xf numFmtId="0" fontId="13" fillId="6" borderId="27" xfId="2" applyFill="1" applyBorder="1" applyAlignment="1">
      <alignment vertical="center"/>
    </xf>
    <xf numFmtId="0" fontId="37" fillId="10" borderId="10" xfId="2" applyFont="1" applyFill="1" applyBorder="1" applyAlignment="1">
      <alignment vertical="center"/>
    </xf>
    <xf numFmtId="0" fontId="13" fillId="3" borderId="10" xfId="2" applyFont="1" applyFill="1" applyBorder="1" applyAlignment="1">
      <alignment vertical="center"/>
    </xf>
    <xf numFmtId="0" fontId="38" fillId="4" borderId="26" xfId="2" applyFont="1" applyFill="1" applyBorder="1" applyAlignment="1">
      <alignment horizontal="center" vertical="center"/>
    </xf>
    <xf numFmtId="0" fontId="39" fillId="4" borderId="17" xfId="2" applyFont="1" applyFill="1" applyBorder="1" applyAlignment="1">
      <alignment horizontal="left" vertical="center" shrinkToFit="1"/>
    </xf>
    <xf numFmtId="0" fontId="39" fillId="4" borderId="18" xfId="2" applyFont="1" applyFill="1" applyBorder="1" applyAlignment="1">
      <alignment horizontal="center" vertical="center" shrinkToFit="1"/>
    </xf>
    <xf numFmtId="0" fontId="40" fillId="4" borderId="30" xfId="2" applyFont="1" applyFill="1" applyBorder="1" applyAlignment="1">
      <alignment vertical="center" shrinkToFit="1"/>
    </xf>
    <xf numFmtId="0" fontId="40" fillId="4" borderId="18" xfId="2" applyFont="1" applyFill="1" applyBorder="1" applyAlignment="1">
      <alignment horizontal="center" vertical="center" shrinkToFit="1"/>
    </xf>
    <xf numFmtId="0" fontId="13" fillId="6" borderId="30" xfId="2" applyFill="1" applyBorder="1" applyAlignment="1">
      <alignment vertical="center"/>
    </xf>
    <xf numFmtId="49" fontId="41" fillId="4" borderId="10" xfId="3" applyNumberFormat="1" applyFont="1" applyFill="1" applyBorder="1" applyAlignment="1">
      <alignment horizontal="center" vertical="center"/>
    </xf>
    <xf numFmtId="0" fontId="13" fillId="6" borderId="18" xfId="2" applyFill="1" applyBorder="1" applyAlignment="1">
      <alignment vertical="center"/>
    </xf>
    <xf numFmtId="0" fontId="42" fillId="7" borderId="18" xfId="3" applyFont="1" applyFill="1" applyBorder="1" applyAlignment="1">
      <alignment horizontal="center" vertical="center"/>
    </xf>
    <xf numFmtId="0" fontId="42" fillId="7" borderId="30" xfId="3" applyFont="1" applyFill="1" applyBorder="1" applyAlignment="1">
      <alignment horizontal="center" vertical="center"/>
    </xf>
    <xf numFmtId="0" fontId="43" fillId="9" borderId="32" xfId="2" applyFont="1" applyFill="1" applyBorder="1" applyAlignment="1">
      <alignment horizontal="center" vertical="center"/>
    </xf>
    <xf numFmtId="0" fontId="43" fillId="9" borderId="10" xfId="2" applyFont="1" applyFill="1" applyBorder="1" applyAlignment="1">
      <alignment horizontal="center" vertical="center"/>
    </xf>
    <xf numFmtId="0" fontId="44" fillId="9" borderId="10" xfId="2" applyFont="1" applyFill="1" applyBorder="1" applyAlignment="1">
      <alignment horizontal="center" vertical="center"/>
    </xf>
    <xf numFmtId="0" fontId="5" fillId="9" borderId="10" xfId="2" applyFont="1" applyFill="1" applyBorder="1" applyAlignment="1">
      <alignment horizontal="center" vertical="center"/>
    </xf>
    <xf numFmtId="0" fontId="45" fillId="9" borderId="10" xfId="3" applyFont="1" applyFill="1" applyBorder="1" applyAlignment="1">
      <alignment horizontal="center" vertical="center"/>
    </xf>
    <xf numFmtId="0" fontId="45" fillId="9" borderId="33" xfId="3" applyFont="1" applyFill="1" applyBorder="1" applyAlignment="1">
      <alignment horizontal="center" vertical="center"/>
    </xf>
    <xf numFmtId="0" fontId="46" fillId="9" borderId="18" xfId="2" applyFont="1" applyFill="1" applyBorder="1" applyAlignment="1">
      <alignment horizontal="center" vertical="center"/>
    </xf>
    <xf numFmtId="0" fontId="46" fillId="9" borderId="10" xfId="2" applyFont="1" applyFill="1" applyBorder="1" applyAlignment="1">
      <alignment horizontal="center" vertical="center"/>
    </xf>
    <xf numFmtId="0" fontId="47" fillId="9" borderId="10" xfId="2" applyFont="1" applyFill="1" applyBorder="1" applyAlignment="1">
      <alignment horizontal="center" vertical="center"/>
    </xf>
    <xf numFmtId="0" fontId="48" fillId="9" borderId="10" xfId="2" applyFont="1" applyFill="1" applyBorder="1" applyAlignment="1">
      <alignment horizontal="center" vertical="center"/>
    </xf>
    <xf numFmtId="0" fontId="48" fillId="9" borderId="33" xfId="2" applyFont="1" applyFill="1" applyBorder="1" applyAlignment="1">
      <alignment horizontal="center" vertical="center"/>
    </xf>
    <xf numFmtId="0" fontId="49" fillId="6" borderId="18" xfId="2" applyFont="1" applyFill="1" applyBorder="1" applyAlignment="1">
      <alignment horizontal="center" vertical="center"/>
    </xf>
    <xf numFmtId="0" fontId="49" fillId="6" borderId="10" xfId="2" applyFont="1" applyFill="1" applyBorder="1" applyAlignment="1">
      <alignment horizontal="center" vertical="center"/>
    </xf>
    <xf numFmtId="0" fontId="50" fillId="4" borderId="17" xfId="2" applyFont="1" applyFill="1" applyBorder="1" applyAlignment="1">
      <alignment horizontal="center" vertical="center"/>
    </xf>
    <xf numFmtId="0" fontId="50" fillId="4" borderId="30" xfId="2" applyFont="1" applyFill="1" applyBorder="1" applyAlignment="1">
      <alignment horizontal="center" vertical="center"/>
    </xf>
    <xf numFmtId="0" fontId="50" fillId="4" borderId="18" xfId="2" applyFont="1" applyFill="1" applyBorder="1" applyAlignment="1">
      <alignment horizontal="center" vertical="center"/>
    </xf>
    <xf numFmtId="0" fontId="49" fillId="6" borderId="33" xfId="2" applyFont="1" applyFill="1" applyBorder="1" applyAlignment="1">
      <alignment horizontal="center" vertical="center"/>
    </xf>
    <xf numFmtId="0" fontId="51" fillId="4" borderId="17" xfId="3" applyFont="1" applyFill="1" applyBorder="1" applyAlignment="1">
      <alignment horizontal="right" vertical="center"/>
    </xf>
    <xf numFmtId="0" fontId="30" fillId="4" borderId="30" xfId="2" applyFont="1" applyFill="1" applyBorder="1" applyAlignment="1">
      <alignment vertical="center"/>
    </xf>
    <xf numFmtId="0" fontId="52" fillId="4" borderId="31" xfId="3" applyFont="1" applyFill="1" applyBorder="1" applyAlignment="1">
      <alignment horizontal="left" vertical="center"/>
    </xf>
    <xf numFmtId="0" fontId="38" fillId="4" borderId="32" xfId="2" applyFont="1" applyFill="1" applyBorder="1" applyAlignment="1">
      <alignment horizontal="center" vertical="center"/>
    </xf>
    <xf numFmtId="0" fontId="39" fillId="4" borderId="28" xfId="2" applyFont="1" applyFill="1" applyBorder="1" applyAlignment="1">
      <alignment horizontal="left" vertical="center" shrinkToFit="1"/>
    </xf>
    <xf numFmtId="0" fontId="40" fillId="4" borderId="1" xfId="2" applyFont="1" applyFill="1" applyBorder="1" applyAlignment="1">
      <alignment vertical="center" shrinkToFit="1"/>
    </xf>
    <xf numFmtId="49" fontId="41" fillId="4" borderId="34" xfId="3" applyNumberFormat="1" applyFont="1" applyFill="1" applyBorder="1" applyAlignment="1">
      <alignment horizontal="center" vertical="center"/>
    </xf>
    <xf numFmtId="0" fontId="42" fillId="7" borderId="27" xfId="3" applyFont="1" applyFill="1" applyBorder="1" applyAlignment="1">
      <alignment horizontal="center" vertical="center"/>
    </xf>
    <xf numFmtId="0" fontId="42" fillId="7" borderId="1" xfId="3" applyFont="1" applyFill="1" applyBorder="1" applyAlignment="1">
      <alignment horizontal="center" vertical="center"/>
    </xf>
    <xf numFmtId="0" fontId="46" fillId="9" borderId="27" xfId="2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51" fillId="4" borderId="28" xfId="3" applyFont="1" applyFill="1" applyBorder="1" applyAlignment="1">
      <alignment horizontal="right" vertical="center"/>
    </xf>
    <xf numFmtId="0" fontId="30" fillId="4" borderId="1" xfId="2" applyFont="1" applyFill="1" applyBorder="1" applyAlignment="1">
      <alignment vertical="center"/>
    </xf>
    <xf numFmtId="0" fontId="52" fillId="4" borderId="35" xfId="3" applyFont="1" applyFill="1" applyBorder="1" applyAlignment="1">
      <alignment horizontal="left" vertical="center"/>
    </xf>
    <xf numFmtId="0" fontId="38" fillId="4" borderId="26" xfId="2" applyFont="1" applyFill="1" applyBorder="1" applyAlignment="1">
      <alignment horizontal="center" vertical="center"/>
    </xf>
    <xf numFmtId="49" fontId="41" fillId="4" borderId="34" xfId="3" applyNumberFormat="1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51" fillId="4" borderId="28" xfId="3" applyFont="1" applyFill="1" applyBorder="1" applyAlignment="1">
      <alignment horizontal="right" vertical="center"/>
    </xf>
    <xf numFmtId="0" fontId="52" fillId="4" borderId="35" xfId="3" applyFont="1" applyFill="1" applyBorder="1" applyAlignment="1">
      <alignment horizontal="left" vertical="center"/>
    </xf>
    <xf numFmtId="0" fontId="13" fillId="6" borderId="10" xfId="2" applyFont="1" applyFill="1" applyBorder="1" applyAlignment="1">
      <alignment horizontal="center" vertical="center"/>
    </xf>
    <xf numFmtId="0" fontId="39" fillId="4" borderId="1" xfId="2" applyFont="1" applyFill="1" applyBorder="1" applyAlignment="1">
      <alignment horizontal="left" vertical="center" shrinkToFit="1"/>
    </xf>
    <xf numFmtId="0" fontId="39" fillId="4" borderId="27" xfId="2" applyFont="1" applyFill="1" applyBorder="1" applyAlignment="1">
      <alignment horizontal="center" vertical="center" shrinkToFit="1"/>
    </xf>
    <xf numFmtId="0" fontId="40" fillId="4" borderId="27" xfId="2" applyFont="1" applyFill="1" applyBorder="1" applyAlignment="1">
      <alignment horizontal="center" vertical="center" shrinkToFit="1"/>
    </xf>
    <xf numFmtId="0" fontId="43" fillId="9" borderId="26" xfId="2" applyFont="1" applyFill="1" applyBorder="1" applyAlignment="1">
      <alignment horizontal="center" vertical="center"/>
    </xf>
    <xf numFmtId="0" fontId="43" fillId="9" borderId="34" xfId="2" applyFont="1" applyFill="1" applyBorder="1" applyAlignment="1">
      <alignment horizontal="center" vertical="center"/>
    </xf>
    <xf numFmtId="0" fontId="44" fillId="9" borderId="34" xfId="2" applyFont="1" applyFill="1" applyBorder="1" applyAlignment="1">
      <alignment horizontal="center" vertical="center"/>
    </xf>
    <xf numFmtId="0" fontId="5" fillId="9" borderId="34" xfId="2" applyFont="1" applyFill="1" applyBorder="1" applyAlignment="1">
      <alignment horizontal="center" vertical="center"/>
    </xf>
    <xf numFmtId="0" fontId="45" fillId="9" borderId="34" xfId="3" applyFont="1" applyFill="1" applyBorder="1" applyAlignment="1">
      <alignment horizontal="center" vertical="center"/>
    </xf>
    <xf numFmtId="0" fontId="45" fillId="9" borderId="43" xfId="3" applyFont="1" applyFill="1" applyBorder="1" applyAlignment="1">
      <alignment horizontal="center" vertical="center"/>
    </xf>
    <xf numFmtId="0" fontId="48" fillId="9" borderId="34" xfId="2" applyFont="1" applyFill="1" applyBorder="1" applyAlignment="1">
      <alignment horizontal="center" vertical="center"/>
    </xf>
    <xf numFmtId="0" fontId="48" fillId="9" borderId="43" xfId="2" applyFont="1" applyFill="1" applyBorder="1" applyAlignment="1">
      <alignment horizontal="center" vertical="center"/>
    </xf>
    <xf numFmtId="0" fontId="49" fillId="6" borderId="27" xfId="2" applyFont="1" applyFill="1" applyBorder="1" applyAlignment="1">
      <alignment horizontal="center" vertical="center"/>
    </xf>
    <xf numFmtId="0" fontId="49" fillId="6" borderId="34" xfId="2" applyFont="1" applyFill="1" applyBorder="1" applyAlignment="1">
      <alignment horizontal="center" vertical="center"/>
    </xf>
    <xf numFmtId="0" fontId="49" fillId="6" borderId="43" xfId="2" applyFont="1" applyFill="1" applyBorder="1" applyAlignment="1">
      <alignment horizontal="center" vertical="center"/>
    </xf>
    <xf numFmtId="0" fontId="38" fillId="4" borderId="44" xfId="2" applyFont="1" applyFill="1" applyBorder="1" applyAlignment="1">
      <alignment horizontal="center" vertical="center"/>
    </xf>
    <xf numFmtId="0" fontId="39" fillId="4" borderId="15" xfId="2" applyFont="1" applyFill="1" applyBorder="1" applyAlignment="1">
      <alignment horizontal="left" vertical="center" shrinkToFit="1"/>
    </xf>
    <xf numFmtId="0" fontId="39" fillId="4" borderId="45" xfId="2" applyFont="1" applyFill="1" applyBorder="1" applyAlignment="1">
      <alignment horizontal="center" vertical="center" shrinkToFit="1"/>
    </xf>
    <xf numFmtId="0" fontId="40" fillId="4" borderId="15" xfId="2" applyFont="1" applyFill="1" applyBorder="1" applyAlignment="1">
      <alignment vertical="center" shrinkToFit="1"/>
    </xf>
    <xf numFmtId="0" fontId="40" fillId="4" borderId="45" xfId="2" applyFont="1" applyFill="1" applyBorder="1" applyAlignment="1">
      <alignment horizontal="center" vertical="center" shrinkToFit="1"/>
    </xf>
    <xf numFmtId="0" fontId="13" fillId="6" borderId="15" xfId="2" applyFill="1" applyBorder="1" applyAlignment="1">
      <alignment vertical="center"/>
    </xf>
    <xf numFmtId="49" fontId="41" fillId="4" borderId="46" xfId="3" applyNumberFormat="1" applyFont="1" applyFill="1" applyBorder="1" applyAlignment="1">
      <alignment horizontal="center" vertical="center"/>
    </xf>
    <xf numFmtId="49" fontId="41" fillId="4" borderId="47" xfId="3" applyNumberFormat="1" applyFont="1" applyFill="1" applyBorder="1" applyAlignment="1">
      <alignment horizontal="center" vertical="center"/>
    </xf>
    <xf numFmtId="0" fontId="13" fillId="6" borderId="48" xfId="2" applyFill="1" applyBorder="1" applyAlignment="1">
      <alignment vertical="center"/>
    </xf>
    <xf numFmtId="0" fontId="42" fillId="7" borderId="48" xfId="3" applyFont="1" applyFill="1" applyBorder="1" applyAlignment="1">
      <alignment horizontal="center" vertical="center"/>
    </xf>
    <xf numFmtId="0" fontId="42" fillId="7" borderId="15" xfId="3" applyFont="1" applyFill="1" applyBorder="1" applyAlignment="1">
      <alignment horizontal="center" vertical="center"/>
    </xf>
    <xf numFmtId="0" fontId="43" fillId="9" borderId="44" xfId="2" applyFont="1" applyFill="1" applyBorder="1" applyAlignment="1">
      <alignment horizontal="center" vertical="center"/>
    </xf>
    <xf numFmtId="0" fontId="43" fillId="9" borderId="47" xfId="2" applyFont="1" applyFill="1" applyBorder="1" applyAlignment="1">
      <alignment horizontal="center" vertical="center"/>
    </xf>
    <xf numFmtId="0" fontId="44" fillId="9" borderId="47" xfId="2" applyFont="1" applyFill="1" applyBorder="1" applyAlignment="1">
      <alignment horizontal="center" vertical="center"/>
    </xf>
    <xf numFmtId="0" fontId="5" fillId="9" borderId="47" xfId="2" applyFont="1" applyFill="1" applyBorder="1" applyAlignment="1">
      <alignment horizontal="center" vertical="center"/>
    </xf>
    <xf numFmtId="0" fontId="45" fillId="9" borderId="47" xfId="3" applyFont="1" applyFill="1" applyBorder="1" applyAlignment="1">
      <alignment horizontal="center" vertical="center"/>
    </xf>
    <xf numFmtId="0" fontId="45" fillId="9" borderId="49" xfId="3" applyFont="1" applyFill="1" applyBorder="1" applyAlignment="1">
      <alignment horizontal="center" vertical="center"/>
    </xf>
    <xf numFmtId="0" fontId="46" fillId="9" borderId="48" xfId="2" applyFont="1" applyFill="1" applyBorder="1" applyAlignment="1">
      <alignment horizontal="center" vertical="center"/>
    </xf>
    <xf numFmtId="0" fontId="46" fillId="9" borderId="46" xfId="2" applyFont="1" applyFill="1" applyBorder="1" applyAlignment="1">
      <alignment horizontal="center" vertical="center"/>
    </xf>
    <xf numFmtId="0" fontId="47" fillId="9" borderId="46" xfId="2" applyFont="1" applyFill="1" applyBorder="1" applyAlignment="1">
      <alignment horizontal="center" vertical="center"/>
    </xf>
    <xf numFmtId="0" fontId="48" fillId="9" borderId="47" xfId="2" applyFont="1" applyFill="1" applyBorder="1" applyAlignment="1">
      <alignment horizontal="center" vertical="center"/>
    </xf>
    <xf numFmtId="0" fontId="48" fillId="9" borderId="49" xfId="2" applyFont="1" applyFill="1" applyBorder="1" applyAlignment="1">
      <alignment horizontal="center" vertical="center"/>
    </xf>
    <xf numFmtId="0" fontId="49" fillId="6" borderId="45" xfId="2" applyFont="1" applyFill="1" applyBorder="1" applyAlignment="1">
      <alignment horizontal="center" vertical="center"/>
    </xf>
    <xf numFmtId="0" fontId="49" fillId="6" borderId="47" xfId="2" applyFont="1" applyFill="1" applyBorder="1" applyAlignment="1">
      <alignment horizontal="center" vertical="center"/>
    </xf>
    <xf numFmtId="0" fontId="50" fillId="4" borderId="50" xfId="2" applyFont="1" applyFill="1" applyBorder="1" applyAlignment="1">
      <alignment horizontal="center" vertical="center"/>
    </xf>
    <xf numFmtId="0" fontId="50" fillId="4" borderId="15" xfId="2" applyFont="1" applyFill="1" applyBorder="1" applyAlignment="1">
      <alignment horizontal="center" vertical="center"/>
    </xf>
    <xf numFmtId="0" fontId="50" fillId="4" borderId="48" xfId="2" applyFont="1" applyFill="1" applyBorder="1" applyAlignment="1">
      <alignment horizontal="center" vertical="center"/>
    </xf>
    <xf numFmtId="0" fontId="49" fillId="6" borderId="49" xfId="2" applyFont="1" applyFill="1" applyBorder="1" applyAlignment="1">
      <alignment horizontal="center" vertical="center"/>
    </xf>
    <xf numFmtId="0" fontId="51" fillId="4" borderId="50" xfId="3" applyFont="1" applyFill="1" applyBorder="1" applyAlignment="1">
      <alignment horizontal="right" vertical="center"/>
    </xf>
    <xf numFmtId="0" fontId="30" fillId="4" borderId="51" xfId="2" applyFont="1" applyFill="1" applyBorder="1" applyAlignment="1">
      <alignment vertical="center"/>
    </xf>
    <xf numFmtId="0" fontId="52" fillId="4" borderId="52" xfId="3" applyFont="1" applyFill="1" applyBorder="1" applyAlignment="1">
      <alignment horizontal="left" vertical="center"/>
    </xf>
    <xf numFmtId="0" fontId="38" fillId="4" borderId="0" xfId="2" applyFont="1" applyFill="1" applyBorder="1" applyAlignment="1">
      <alignment horizontal="center" vertical="center"/>
    </xf>
    <xf numFmtId="0" fontId="39" fillId="4" borderId="0" xfId="2" applyFont="1" applyFill="1" applyBorder="1" applyAlignment="1">
      <alignment horizontal="left" vertical="center" shrinkToFit="1"/>
    </xf>
    <xf numFmtId="0" fontId="39" fillId="4" borderId="0" xfId="2" applyFont="1" applyFill="1" applyBorder="1" applyAlignment="1">
      <alignment horizontal="center" vertical="center" shrinkToFit="1"/>
    </xf>
    <xf numFmtId="0" fontId="40" fillId="4" borderId="0" xfId="2" applyFont="1" applyFill="1" applyBorder="1" applyAlignment="1">
      <alignment vertical="center" shrinkToFit="1"/>
    </xf>
    <xf numFmtId="0" fontId="40" fillId="4" borderId="0" xfId="2" applyFont="1" applyFill="1" applyBorder="1" applyAlignment="1">
      <alignment horizontal="center" vertical="center" shrinkToFit="1"/>
    </xf>
    <xf numFmtId="0" fontId="13" fillId="6" borderId="0" xfId="2" applyFill="1" applyBorder="1" applyAlignment="1">
      <alignment vertical="center"/>
    </xf>
    <xf numFmtId="49" fontId="41" fillId="4" borderId="0" xfId="3" applyNumberFormat="1" applyFont="1" applyFill="1" applyBorder="1" applyAlignment="1">
      <alignment horizontal="center" vertical="center"/>
    </xf>
    <xf numFmtId="0" fontId="42" fillId="7" borderId="0" xfId="3" applyFont="1" applyFill="1" applyBorder="1" applyAlignment="1">
      <alignment horizontal="center" vertical="center"/>
    </xf>
    <xf numFmtId="0" fontId="43" fillId="9" borderId="0" xfId="2" applyFont="1" applyFill="1" applyBorder="1" applyAlignment="1">
      <alignment horizontal="center" vertical="center"/>
    </xf>
    <xf numFmtId="0" fontId="44" fillId="9" borderId="0" xfId="2" applyFont="1" applyFill="1" applyBorder="1" applyAlignment="1">
      <alignment horizontal="center" vertical="center"/>
    </xf>
    <xf numFmtId="0" fontId="5" fillId="9" borderId="0" xfId="2" applyFont="1" applyFill="1" applyBorder="1" applyAlignment="1">
      <alignment horizontal="center" vertical="center"/>
    </xf>
    <xf numFmtId="0" fontId="45" fillId="9" borderId="0" xfId="3" applyFont="1" applyFill="1" applyBorder="1" applyAlignment="1">
      <alignment horizontal="center" vertical="center"/>
    </xf>
    <xf numFmtId="0" fontId="46" fillId="9" borderId="0" xfId="2" applyFont="1" applyFill="1" applyBorder="1" applyAlignment="1">
      <alignment horizontal="center" vertical="center"/>
    </xf>
    <xf numFmtId="0" fontId="47" fillId="9" borderId="0" xfId="2" applyFont="1" applyFill="1" applyBorder="1" applyAlignment="1">
      <alignment horizontal="center" vertical="center"/>
    </xf>
    <xf numFmtId="0" fontId="48" fillId="9" borderId="0" xfId="2" applyFont="1" applyFill="1" applyBorder="1" applyAlignment="1">
      <alignment horizontal="center" vertical="center"/>
    </xf>
    <xf numFmtId="0" fontId="49" fillId="6" borderId="0" xfId="2" applyFont="1" applyFill="1" applyBorder="1" applyAlignment="1">
      <alignment horizontal="center" vertical="center"/>
    </xf>
    <xf numFmtId="0" fontId="50" fillId="4" borderId="0" xfId="2" applyFont="1" applyFill="1" applyBorder="1" applyAlignment="1">
      <alignment horizontal="center" vertical="center"/>
    </xf>
    <xf numFmtId="0" fontId="51" fillId="4" borderId="0" xfId="3" applyFont="1" applyFill="1" applyBorder="1" applyAlignment="1">
      <alignment horizontal="right" vertical="center"/>
    </xf>
    <xf numFmtId="0" fontId="30" fillId="4" borderId="0" xfId="2" applyFont="1" applyFill="1" applyBorder="1" applyAlignment="1">
      <alignment vertical="center"/>
    </xf>
    <xf numFmtId="0" fontId="52" fillId="4" borderId="0" xfId="3" applyFont="1" applyFill="1" applyBorder="1" applyAlignment="1">
      <alignment horizontal="left" vertical="center"/>
    </xf>
    <xf numFmtId="0" fontId="13" fillId="4" borderId="0" xfId="2" applyFill="1" applyBorder="1" applyAlignment="1">
      <alignment vertical="center"/>
    </xf>
    <xf numFmtId="0" fontId="13" fillId="4" borderId="0" xfId="2" applyFont="1" applyFill="1" applyAlignment="1">
      <alignment vertical="center"/>
    </xf>
    <xf numFmtId="0" fontId="13" fillId="4" borderId="0" xfId="2" applyFill="1" applyAlignment="1">
      <alignment horizontal="center" vertical="center"/>
    </xf>
    <xf numFmtId="0" fontId="13" fillId="4" borderId="0" xfId="2" applyFill="1" applyAlignment="1">
      <alignment vertical="center"/>
    </xf>
    <xf numFmtId="0" fontId="3" fillId="0" borderId="15" xfId="0" applyFont="1" applyFill="1" applyBorder="1" applyAlignment="1"/>
    <xf numFmtId="0" fontId="55" fillId="0" borderId="0" xfId="0" applyFont="1" applyBorder="1" applyAlignment="1">
      <alignment vertical="center"/>
    </xf>
    <xf numFmtId="0" fontId="56" fillId="0" borderId="15" xfId="0" applyFont="1" applyBorder="1" applyAlignment="1">
      <alignment horizontal="right" vertical="center"/>
    </xf>
    <xf numFmtId="0" fontId="56" fillId="0" borderId="15" xfId="0" applyFont="1" applyBorder="1" applyAlignment="1">
      <alignment vertical="center"/>
    </xf>
    <xf numFmtId="0" fontId="4" fillId="4" borderId="0" xfId="1" applyFont="1" applyFill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1" fillId="0" borderId="0" xfId="0" applyNumberFormat="1" applyFont="1" applyAlignment="1">
      <alignment horizontal="center" vertical="center"/>
    </xf>
    <xf numFmtId="0" fontId="61" fillId="0" borderId="0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right" vertical="center" shrinkToFit="1"/>
    </xf>
    <xf numFmtId="0" fontId="61" fillId="0" borderId="0" xfId="0" applyFont="1" applyBorder="1" applyAlignment="1">
      <alignment vertic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 shrinkToFit="1"/>
    </xf>
    <xf numFmtId="0" fontId="11" fillId="11" borderId="0" xfId="0" applyFont="1" applyFill="1" applyBorder="1" applyAlignment="1">
      <alignment horizontal="center" vertical="center"/>
    </xf>
    <xf numFmtId="0" fontId="62" fillId="0" borderId="0" xfId="0" applyNumberFormat="1" applyFont="1" applyAlignment="1">
      <alignment horizontal="center" vertical="center"/>
    </xf>
    <xf numFmtId="0" fontId="63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right" vertical="center"/>
    </xf>
    <xf numFmtId="14" fontId="64" fillId="0" borderId="0" xfId="0" applyNumberFormat="1" applyFont="1" applyFill="1" applyAlignment="1">
      <alignment horizontal="center" vertical="center"/>
    </xf>
    <xf numFmtId="0" fontId="2" fillId="0" borderId="0" xfId="0" applyFont="1" applyAlignment="1"/>
    <xf numFmtId="0" fontId="62" fillId="12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2" fillId="0" borderId="0" xfId="0" applyNumberFormat="1" applyFont="1" applyBorder="1" applyAlignment="1">
      <alignment horizontal="center" vertical="center"/>
    </xf>
    <xf numFmtId="0" fontId="62" fillId="0" borderId="41" xfId="0" applyNumberFormat="1" applyFont="1" applyBorder="1" applyAlignment="1">
      <alignment vertical="center"/>
    </xf>
    <xf numFmtId="0" fontId="66" fillId="0" borderId="0" xfId="0" applyNumberFormat="1" applyFont="1" applyBorder="1" applyAlignment="1">
      <alignment vertical="center"/>
    </xf>
    <xf numFmtId="0" fontId="62" fillId="0" borderId="27" xfId="0" applyNumberFormat="1" applyFont="1" applyBorder="1" applyAlignment="1">
      <alignment vertical="center"/>
    </xf>
    <xf numFmtId="49" fontId="63" fillId="0" borderId="40" xfId="0" applyNumberFormat="1" applyFont="1" applyBorder="1" applyAlignment="1">
      <alignment horizontal="center" vertical="center"/>
    </xf>
    <xf numFmtId="0" fontId="67" fillId="0" borderId="0" xfId="0" applyNumberFormat="1" applyFont="1" applyAlignment="1">
      <alignment horizontal="center" vertical="center"/>
    </xf>
    <xf numFmtId="0" fontId="68" fillId="0" borderId="0" xfId="0" applyNumberFormat="1" applyFont="1" applyAlignment="1">
      <alignment horizontal="center" vertical="center"/>
    </xf>
    <xf numFmtId="0" fontId="62" fillId="0" borderId="53" xfId="0" applyNumberFormat="1" applyFont="1" applyBorder="1" applyAlignment="1">
      <alignment vertical="center"/>
    </xf>
    <xf numFmtId="0" fontId="65" fillId="0" borderId="1" xfId="0" applyNumberFormat="1" applyFont="1" applyBorder="1" applyAlignment="1">
      <alignment horizontal="left" vertical="center"/>
    </xf>
    <xf numFmtId="0" fontId="63" fillId="0" borderId="0" xfId="0" applyNumberFormat="1" applyFont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0" fontId="63" fillId="0" borderId="41" xfId="0" applyNumberFormat="1" applyFont="1" applyBorder="1" applyAlignment="1">
      <alignment vertical="center"/>
    </xf>
    <xf numFmtId="0" fontId="63" fillId="0" borderId="0" xfId="0" applyNumberFormat="1" applyFont="1" applyBorder="1" applyAlignment="1">
      <alignment horizontal="center" vertical="center"/>
    </xf>
    <xf numFmtId="0" fontId="63" fillId="0" borderId="0" xfId="0" applyNumberFormat="1" applyFont="1" applyBorder="1" applyAlignment="1">
      <alignment horizontal="left" vertical="center"/>
    </xf>
    <xf numFmtId="0" fontId="63" fillId="0" borderId="53" xfId="0" applyNumberFormat="1" applyFont="1" applyBorder="1" applyAlignment="1">
      <alignment vertical="center"/>
    </xf>
    <xf numFmtId="0" fontId="62" fillId="0" borderId="0" xfId="0" applyNumberFormat="1" applyFont="1" applyFill="1" applyBorder="1" applyAlignment="1">
      <alignment horizontal="center" vertical="center"/>
    </xf>
    <xf numFmtId="0" fontId="63" fillId="12" borderId="1" xfId="0" applyNumberFormat="1" applyFont="1" applyFill="1" applyBorder="1" applyAlignment="1">
      <alignment horizontal="center" vertical="center"/>
    </xf>
    <xf numFmtId="0" fontId="63" fillId="0" borderId="27" xfId="0" applyNumberFormat="1" applyFont="1" applyBorder="1" applyAlignment="1">
      <alignment vertical="center"/>
    </xf>
    <xf numFmtId="49" fontId="8" fillId="0" borderId="0" xfId="0" applyNumberFormat="1" applyFont="1" applyAlignment="1">
      <alignment horizontal="center" vertical="center"/>
    </xf>
    <xf numFmtId="0" fontId="68" fillId="0" borderId="0" xfId="0" applyNumberFormat="1" applyFont="1" applyAlignment="1">
      <alignment horizontal="right" vertical="center"/>
    </xf>
    <xf numFmtId="0" fontId="63" fillId="0" borderId="1" xfId="0" applyNumberFormat="1" applyFont="1" applyBorder="1" applyAlignment="1">
      <alignment horizontal="center" vertical="center"/>
    </xf>
    <xf numFmtId="0" fontId="63" fillId="13" borderId="1" xfId="0" applyNumberFormat="1" applyFont="1" applyFill="1" applyBorder="1" applyAlignment="1">
      <alignment horizontal="center" vertical="center"/>
    </xf>
    <xf numFmtId="0" fontId="63" fillId="13" borderId="0" xfId="0" applyNumberFormat="1" applyFont="1" applyFill="1" applyAlignment="1">
      <alignment horizontal="center" vertical="center"/>
    </xf>
    <xf numFmtId="0" fontId="63" fillId="0" borderId="0" xfId="0" applyNumberFormat="1" applyFont="1" applyBorder="1" applyAlignment="1">
      <alignment vertical="center"/>
    </xf>
    <xf numFmtId="49" fontId="69" fillId="0" borderId="0" xfId="0" applyNumberFormat="1" applyFont="1" applyAlignment="1">
      <alignment horizontal="center" vertical="center"/>
    </xf>
    <xf numFmtId="14" fontId="67" fillId="0" borderId="0" xfId="0" applyNumberFormat="1" applyFont="1" applyFill="1" applyAlignment="1">
      <alignment horizontal="center" vertical="center"/>
    </xf>
    <xf numFmtId="0" fontId="63" fillId="0" borderId="40" xfId="0" applyNumberFormat="1" applyFont="1" applyBorder="1" applyAlignment="1">
      <alignment horizontal="center" vertical="center"/>
    </xf>
    <xf numFmtId="0" fontId="66" fillId="0" borderId="40" xfId="0" applyNumberFormat="1" applyFont="1" applyFill="1" applyBorder="1" applyAlignment="1">
      <alignment horizontal="center" vertical="center"/>
    </xf>
    <xf numFmtId="0" fontId="63" fillId="0" borderId="0" xfId="0" applyNumberFormat="1" applyFont="1" applyAlignment="1">
      <alignment horizontal="right" vertical="center"/>
    </xf>
    <xf numFmtId="0" fontId="63" fillId="0" borderId="0" xfId="0" applyNumberFormat="1" applyFont="1" applyFill="1" applyBorder="1" applyAlignment="1">
      <alignment horizontal="center" vertical="center"/>
    </xf>
    <xf numFmtId="0" fontId="63" fillId="13" borderId="0" xfId="0" applyNumberFormat="1" applyFont="1" applyFill="1" applyBorder="1" applyAlignment="1">
      <alignment horizontal="center" vertical="center"/>
    </xf>
    <xf numFmtId="0" fontId="63" fillId="12" borderId="28" xfId="0" applyNumberFormat="1" applyFont="1" applyFill="1" applyBorder="1" applyAlignment="1">
      <alignment horizontal="center"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horizontal="center"/>
    </xf>
    <xf numFmtId="0" fontId="13" fillId="0" borderId="0" xfId="4" applyAlignment="1" applyProtection="1">
      <alignment vertical="center"/>
    </xf>
    <xf numFmtId="0" fontId="13" fillId="0" borderId="0" xfId="4" applyAlignment="1">
      <alignment vertical="center"/>
    </xf>
    <xf numFmtId="0" fontId="13" fillId="0" borderId="0" xfId="4" applyFont="1" applyAlignment="1">
      <alignment horizontal="center" vertical="center"/>
    </xf>
    <xf numFmtId="0" fontId="13" fillId="0" borderId="0" xfId="4" applyAlignment="1">
      <alignment horizontal="center" vertical="center"/>
    </xf>
    <xf numFmtId="0" fontId="13" fillId="0" borderId="0" xfId="4" applyFill="1" applyAlignment="1">
      <alignment vertical="center"/>
    </xf>
    <xf numFmtId="0" fontId="70" fillId="0" borderId="0" xfId="4" applyFont="1" applyAlignment="1">
      <alignment horizontal="center" vertical="center"/>
    </xf>
    <xf numFmtId="0" fontId="70" fillId="14" borderId="0" xfId="4" applyFont="1" applyFill="1" applyAlignment="1">
      <alignment horizontal="center" vertical="center"/>
    </xf>
    <xf numFmtId="0" fontId="71" fillId="0" borderId="0" xfId="4" applyFont="1" applyAlignment="1">
      <alignment horizontal="center" vertical="center"/>
    </xf>
    <xf numFmtId="0" fontId="70" fillId="0" borderId="0" xfId="4" applyFont="1" applyFill="1" applyAlignment="1">
      <alignment vertical="center"/>
    </xf>
    <xf numFmtId="0" fontId="73" fillId="0" borderId="0" xfId="4" applyFont="1" applyFill="1" applyAlignment="1">
      <alignment vertical="center"/>
    </xf>
    <xf numFmtId="0" fontId="13" fillId="0" borderId="0" xfId="4" applyFill="1" applyAlignment="1">
      <alignment horizontal="center" vertical="center"/>
    </xf>
    <xf numFmtId="0" fontId="74" fillId="0" borderId="0" xfId="4" applyFont="1" applyFill="1" applyBorder="1" applyAlignment="1">
      <alignment vertical="center"/>
    </xf>
    <xf numFmtId="0" fontId="73" fillId="0" borderId="0" xfId="4" applyFont="1" applyFill="1" applyAlignment="1">
      <alignment horizontal="center" vertical="center"/>
    </xf>
    <xf numFmtId="0" fontId="73" fillId="0" borderId="0" xfId="4" applyFont="1" applyFill="1" applyAlignment="1">
      <alignment horizontal="center" vertical="center" wrapText="1"/>
    </xf>
    <xf numFmtId="0" fontId="75" fillId="14" borderId="0" xfId="4" applyFont="1" applyFill="1" applyAlignment="1">
      <alignment vertical="center"/>
    </xf>
    <xf numFmtId="0" fontId="75" fillId="14" borderId="0" xfId="4" applyFont="1" applyFill="1" applyAlignment="1">
      <alignment horizontal="center" vertical="center"/>
    </xf>
    <xf numFmtId="20" fontId="76" fillId="0" borderId="0" xfId="4" applyNumberFormat="1" applyFont="1" applyAlignment="1">
      <alignment vertical="center"/>
    </xf>
    <xf numFmtId="0" fontId="77" fillId="15" borderId="0" xfId="4" applyFont="1" applyFill="1" applyAlignment="1" applyProtection="1">
      <alignment horizontal="center" vertical="center"/>
    </xf>
    <xf numFmtId="0" fontId="78" fillId="14" borderId="0" xfId="4" applyFont="1" applyFill="1" applyAlignment="1" applyProtection="1">
      <alignment horizontal="center" vertical="center"/>
      <protection locked="0"/>
    </xf>
    <xf numFmtId="0" fontId="79" fillId="16" borderId="0" xfId="4" applyFont="1" applyFill="1" applyAlignment="1">
      <alignment vertical="center"/>
    </xf>
    <xf numFmtId="0" fontId="13" fillId="16" borderId="0" xfId="4" applyFont="1" applyFill="1" applyAlignment="1">
      <alignment horizontal="center" vertical="center"/>
    </xf>
    <xf numFmtId="0" fontId="13" fillId="16" borderId="0" xfId="4" applyFill="1" applyAlignment="1">
      <alignment horizontal="center" vertical="center"/>
    </xf>
    <xf numFmtId="0" fontId="80" fillId="16" borderId="10" xfId="4" applyFont="1" applyFill="1" applyBorder="1" applyAlignment="1">
      <alignment horizontal="center" vertical="center"/>
    </xf>
    <xf numFmtId="0" fontId="80" fillId="16" borderId="0" xfId="4" applyFont="1" applyFill="1" applyAlignment="1">
      <alignment horizontal="center" vertical="center"/>
    </xf>
    <xf numFmtId="0" fontId="44" fillId="14" borderId="0" xfId="4" applyFont="1" applyFill="1" applyAlignment="1">
      <alignment horizontal="center" vertical="center"/>
    </xf>
    <xf numFmtId="0" fontId="81" fillId="0" borderId="0" xfId="4" applyFont="1" applyAlignment="1">
      <alignment vertical="center"/>
    </xf>
    <xf numFmtId="0" fontId="82" fillId="2" borderId="54" xfId="4" applyFont="1" applyFill="1" applyBorder="1" applyAlignment="1">
      <alignment horizontal="center" vertical="center"/>
    </xf>
    <xf numFmtId="0" fontId="82" fillId="2" borderId="55" xfId="4" applyFont="1" applyFill="1" applyBorder="1" applyAlignment="1">
      <alignment horizontal="center" vertical="center"/>
    </xf>
    <xf numFmtId="0" fontId="82" fillId="2" borderId="56" xfId="4" applyFont="1" applyFill="1" applyBorder="1" applyAlignment="1">
      <alignment horizontal="center" vertical="center"/>
    </xf>
    <xf numFmtId="0" fontId="83" fillId="2" borderId="39" xfId="4" applyFont="1" applyFill="1" applyBorder="1" applyAlignment="1">
      <alignment vertical="center"/>
    </xf>
    <xf numFmtId="0" fontId="84" fillId="2" borderId="55" xfId="4" applyFont="1" applyFill="1" applyBorder="1" applyAlignment="1">
      <alignment horizontal="center" vertical="center"/>
    </xf>
    <xf numFmtId="0" fontId="84" fillId="2" borderId="56" xfId="4" applyFont="1" applyFill="1" applyBorder="1" applyAlignment="1">
      <alignment horizontal="center" vertical="center"/>
    </xf>
    <xf numFmtId="0" fontId="85" fillId="17" borderId="0" xfId="4" applyFont="1" applyFill="1" applyAlignment="1" applyProtection="1">
      <alignment horizontal="center" vertical="center"/>
    </xf>
    <xf numFmtId="0" fontId="86" fillId="17" borderId="0" xfId="4" applyFont="1" applyFill="1" applyAlignment="1" applyProtection="1">
      <alignment horizontal="center" vertical="center"/>
      <protection locked="0"/>
    </xf>
    <xf numFmtId="0" fontId="78" fillId="18" borderId="17" xfId="4" applyFont="1" applyFill="1" applyBorder="1" applyAlignment="1">
      <alignment horizontal="center" vertical="center"/>
    </xf>
    <xf numFmtId="0" fontId="78" fillId="18" borderId="18" xfId="4" applyFont="1" applyFill="1" applyBorder="1" applyAlignment="1">
      <alignment horizontal="center" vertical="center"/>
    </xf>
    <xf numFmtId="0" fontId="87" fillId="19" borderId="0" xfId="4" applyFont="1" applyFill="1" applyAlignment="1" applyProtection="1">
      <alignment horizontal="center" vertical="center"/>
      <protection locked="0"/>
    </xf>
    <xf numFmtId="0" fontId="88" fillId="19" borderId="0" xfId="4" applyFont="1" applyFill="1" applyAlignment="1" applyProtection="1">
      <alignment horizontal="center" vertical="center"/>
      <protection locked="0"/>
    </xf>
    <xf numFmtId="0" fontId="87" fillId="2" borderId="0" xfId="4" applyFont="1" applyFill="1" applyAlignment="1" applyProtection="1">
      <alignment horizontal="center" vertical="center"/>
      <protection locked="0"/>
    </xf>
    <xf numFmtId="0" fontId="88" fillId="2" borderId="0" xfId="4" applyFont="1" applyFill="1" applyAlignment="1" applyProtection="1">
      <alignment horizontal="center" vertical="center"/>
      <protection locked="0"/>
    </xf>
    <xf numFmtId="0" fontId="78" fillId="20" borderId="0" xfId="4" applyFont="1" applyFill="1" applyAlignment="1">
      <alignment horizontal="center" vertical="center"/>
    </xf>
    <xf numFmtId="0" fontId="89" fillId="21" borderId="10" xfId="4" applyFont="1" applyFill="1" applyBorder="1" applyAlignment="1">
      <alignment horizontal="center" vertical="center"/>
    </xf>
    <xf numFmtId="0" fontId="90" fillId="13" borderId="0" xfId="4" applyFont="1" applyFill="1" applyAlignment="1">
      <alignment horizontal="center" vertical="center"/>
    </xf>
    <xf numFmtId="0" fontId="75" fillId="12" borderId="0" xfId="4" applyFont="1" applyFill="1" applyAlignment="1">
      <alignment horizontal="center" vertical="center"/>
    </xf>
    <xf numFmtId="0" fontId="75" fillId="22" borderId="0" xfId="4" applyFont="1" applyFill="1" applyAlignment="1">
      <alignment horizontal="center" vertical="center"/>
    </xf>
    <xf numFmtId="0" fontId="75" fillId="15" borderId="0" xfId="4" applyFont="1" applyFill="1" applyAlignment="1">
      <alignment horizontal="center" vertical="center"/>
    </xf>
    <xf numFmtId="0" fontId="79" fillId="23" borderId="0" xfId="4" applyFont="1" applyFill="1" applyAlignment="1">
      <alignment horizontal="center" vertical="center"/>
    </xf>
    <xf numFmtId="0" fontId="79" fillId="19" borderId="0" xfId="4" applyFont="1" applyFill="1" applyAlignment="1">
      <alignment horizontal="center" vertical="center"/>
    </xf>
    <xf numFmtId="0" fontId="79" fillId="24" borderId="0" xfId="4" applyFont="1" applyFill="1" applyAlignment="1">
      <alignment horizontal="center" vertical="center"/>
    </xf>
    <xf numFmtId="0" fontId="81" fillId="0" borderId="0" xfId="4" applyFont="1" applyAlignment="1">
      <alignment horizontal="center" vertical="center"/>
    </xf>
    <xf numFmtId="16" fontId="91" fillId="0" borderId="61" xfId="4" quotePrefix="1" applyNumberFormat="1" applyFont="1" applyBorder="1" applyAlignment="1">
      <alignment horizontal="center" vertical="center"/>
    </xf>
    <xf numFmtId="49" fontId="91" fillId="0" borderId="63" xfId="4" applyNumberFormat="1" applyFont="1" applyFill="1" applyBorder="1" applyAlignment="1">
      <alignment horizontal="center" vertical="center"/>
    </xf>
    <xf numFmtId="0" fontId="91" fillId="0" borderId="64" xfId="4" applyFont="1" applyBorder="1" applyAlignment="1">
      <alignment horizontal="center" vertical="center"/>
    </xf>
    <xf numFmtId="0" fontId="95" fillId="0" borderId="68" xfId="4" applyNumberFormat="1" applyFont="1" applyFill="1" applyBorder="1" applyAlignment="1">
      <alignment horizontal="center" vertical="center" shrinkToFit="1"/>
    </xf>
    <xf numFmtId="0" fontId="95" fillId="0" borderId="69" xfId="4" applyNumberFormat="1" applyFont="1" applyBorder="1" applyAlignment="1">
      <alignment horizontal="center" vertical="center" shrinkToFit="1"/>
    </xf>
    <xf numFmtId="0" fontId="95" fillId="0" borderId="67" xfId="4" applyNumberFormat="1" applyFont="1" applyBorder="1" applyAlignment="1">
      <alignment horizontal="center" vertical="center" shrinkToFit="1"/>
    </xf>
    <xf numFmtId="0" fontId="95" fillId="0" borderId="68" xfId="4" applyNumberFormat="1" applyFont="1" applyBorder="1" applyAlignment="1">
      <alignment horizontal="center" vertical="center" shrinkToFit="1"/>
    </xf>
    <xf numFmtId="0" fontId="95" fillId="0" borderId="70" xfId="4" applyNumberFormat="1" applyFont="1" applyBorder="1" applyAlignment="1">
      <alignment horizontal="center" vertical="center" shrinkToFit="1"/>
    </xf>
    <xf numFmtId="0" fontId="78" fillId="17" borderId="0" xfId="4" applyFont="1" applyFill="1" applyAlignment="1" applyProtection="1">
      <alignment horizontal="center" vertical="center"/>
      <protection locked="0"/>
    </xf>
    <xf numFmtId="0" fontId="79" fillId="12" borderId="0" xfId="4" applyFont="1" applyFill="1" applyAlignment="1" applyProtection="1">
      <alignment horizontal="center" vertical="center"/>
      <protection locked="0"/>
    </xf>
    <xf numFmtId="16" fontId="91" fillId="0" borderId="73" xfId="4" quotePrefix="1" applyNumberFormat="1" applyFont="1" applyBorder="1" applyAlignment="1">
      <alignment horizontal="center" vertical="center"/>
    </xf>
    <xf numFmtId="0" fontId="91" fillId="0" borderId="74" xfId="4" applyFont="1" applyBorder="1" applyAlignment="1">
      <alignment horizontal="center" vertical="center"/>
    </xf>
    <xf numFmtId="16" fontId="91" fillId="25" borderId="73" xfId="4" quotePrefix="1" applyNumberFormat="1" applyFont="1" applyFill="1" applyBorder="1" applyAlignment="1">
      <alignment horizontal="center" vertical="center"/>
    </xf>
    <xf numFmtId="49" fontId="91" fillId="25" borderId="63" xfId="4" applyNumberFormat="1" applyFont="1" applyFill="1" applyBorder="1" applyAlignment="1">
      <alignment horizontal="center" vertical="center"/>
    </xf>
    <xf numFmtId="0" fontId="91" fillId="25" borderId="74" xfId="4" applyFont="1" applyFill="1" applyBorder="1" applyAlignment="1">
      <alignment horizontal="center" vertical="center"/>
    </xf>
    <xf numFmtId="0" fontId="94" fillId="0" borderId="66" xfId="4" applyFont="1" applyBorder="1" applyAlignment="1">
      <alignment horizontal="center" vertical="center"/>
    </xf>
    <xf numFmtId="0" fontId="95" fillId="0" borderId="79" xfId="4" applyNumberFormat="1" applyFont="1" applyFill="1" applyBorder="1" applyAlignment="1">
      <alignment horizontal="center" vertical="center" shrinkToFit="1"/>
    </xf>
    <xf numFmtId="0" fontId="95" fillId="0" borderId="80" xfId="4" applyNumberFormat="1" applyFont="1" applyBorder="1" applyAlignment="1">
      <alignment horizontal="center" vertical="center" shrinkToFit="1"/>
    </xf>
    <xf numFmtId="0" fontId="78" fillId="0" borderId="0" xfId="4" applyFont="1" applyFill="1" applyAlignment="1" applyProtection="1">
      <alignment horizontal="center" vertical="center"/>
      <protection locked="0"/>
    </xf>
    <xf numFmtId="0" fontId="94" fillId="0" borderId="68" xfId="4" applyFont="1" applyBorder="1" applyAlignment="1">
      <alignment horizontal="center" vertical="center"/>
    </xf>
    <xf numFmtId="16" fontId="91" fillId="0" borderId="82" xfId="4" quotePrefix="1" applyNumberFormat="1" applyFont="1" applyBorder="1" applyAlignment="1">
      <alignment horizontal="center" vertical="center"/>
    </xf>
    <xf numFmtId="49" fontId="91" fillId="0" borderId="83" xfId="4" applyNumberFormat="1" applyFont="1" applyFill="1" applyBorder="1" applyAlignment="1">
      <alignment horizontal="center" vertical="center"/>
    </xf>
    <xf numFmtId="0" fontId="91" fillId="0" borderId="84" xfId="4" applyFont="1" applyBorder="1" applyAlignment="1">
      <alignment horizontal="center" vertical="center"/>
    </xf>
    <xf numFmtId="0" fontId="13" fillId="0" borderId="0" xfId="4" applyFont="1" applyAlignment="1">
      <alignment vertical="center"/>
    </xf>
    <xf numFmtId="0" fontId="102" fillId="0" borderId="0" xfId="4" quotePrefix="1" applyFont="1" applyFill="1" applyBorder="1" applyAlignment="1">
      <alignment horizontal="center" vertical="center"/>
    </xf>
    <xf numFmtId="0" fontId="102" fillId="0" borderId="0" xfId="4" applyFont="1" applyFill="1" applyBorder="1" applyAlignment="1">
      <alignment horizontal="center" vertical="center"/>
    </xf>
    <xf numFmtId="20" fontId="102" fillId="0" borderId="0" xfId="4" applyNumberFormat="1" applyFont="1" applyFill="1" applyBorder="1" applyAlignment="1">
      <alignment horizontal="center" vertical="center"/>
    </xf>
    <xf numFmtId="0" fontId="102" fillId="0" borderId="53" xfId="4" applyFont="1" applyFill="1" applyBorder="1" applyAlignment="1">
      <alignment horizontal="center" vertical="center"/>
    </xf>
    <xf numFmtId="0" fontId="79" fillId="0" borderId="0" xfId="4" applyFont="1" applyFill="1" applyAlignment="1">
      <alignment horizontal="center" vertical="center"/>
    </xf>
    <xf numFmtId="0" fontId="103" fillId="0" borderId="0" xfId="4" applyFont="1" applyAlignment="1">
      <alignment vertical="center"/>
    </xf>
    <xf numFmtId="0" fontId="103" fillId="0" borderId="0" xfId="4" applyFont="1" applyAlignment="1">
      <alignment vertical="center" wrapText="1"/>
    </xf>
    <xf numFmtId="49" fontId="91" fillId="0" borderId="62" xfId="4" applyNumberFormat="1" applyFont="1" applyFill="1" applyBorder="1" applyAlignment="1">
      <alignment horizontal="center" vertical="center"/>
    </xf>
    <xf numFmtId="49" fontId="91" fillId="25" borderId="62" xfId="4" applyNumberFormat="1" applyFont="1" applyFill="1" applyBorder="1" applyAlignment="1">
      <alignment horizontal="center" vertical="center"/>
    </xf>
    <xf numFmtId="0" fontId="72" fillId="0" borderId="0" xfId="4" applyFont="1" applyFill="1" applyAlignment="1">
      <alignment vertical="center"/>
    </xf>
    <xf numFmtId="0" fontId="106" fillId="0" borderId="0" xfId="4" applyFont="1" applyFill="1" applyAlignment="1">
      <alignment vertical="center"/>
    </xf>
    <xf numFmtId="0" fontId="106" fillId="0" borderId="0" xfId="4" applyFont="1" applyFill="1" applyAlignment="1">
      <alignment horizontal="right" vertical="center"/>
    </xf>
    <xf numFmtId="0" fontId="73" fillId="0" borderId="1" xfId="4" applyFont="1" applyFill="1" applyBorder="1" applyAlignment="1">
      <alignment vertical="center"/>
    </xf>
    <xf numFmtId="0" fontId="13" fillId="0" borderId="10" xfId="4" applyBorder="1" applyAlignment="1">
      <alignment vertical="center"/>
    </xf>
    <xf numFmtId="0" fontId="13" fillId="0" borderId="10" xfId="4" applyFont="1" applyBorder="1" applyAlignment="1">
      <alignment vertical="center"/>
    </xf>
    <xf numFmtId="0" fontId="104" fillId="0" borderId="10" xfId="4" applyFont="1" applyBorder="1" applyAlignment="1">
      <alignment horizontal="center" vertical="center"/>
    </xf>
    <xf numFmtId="0" fontId="13" fillId="0" borderId="10" xfId="4" applyBorder="1" applyAlignment="1">
      <alignment horizontal="center" vertical="center"/>
    </xf>
    <xf numFmtId="0" fontId="104" fillId="0" borderId="0" xfId="4" applyFont="1" applyAlignment="1">
      <alignment vertical="center"/>
    </xf>
    <xf numFmtId="0" fontId="13" fillId="0" borderId="0" xfId="4" applyBorder="1" applyAlignment="1">
      <alignment horizontal="center" vertical="center"/>
    </xf>
    <xf numFmtId="0" fontId="13" fillId="0" borderId="0" xfId="4" applyBorder="1" applyAlignment="1">
      <alignment vertical="center"/>
    </xf>
    <xf numFmtId="0" fontId="104" fillId="0" borderId="0" xfId="4" applyFont="1" applyBorder="1" applyAlignment="1">
      <alignment horizontal="center" vertical="center"/>
    </xf>
    <xf numFmtId="0" fontId="28" fillId="0" borderId="0" xfId="5"/>
    <xf numFmtId="0" fontId="111" fillId="0" borderId="0" xfId="5" applyFont="1" applyBorder="1" applyAlignment="1">
      <alignment vertical="center"/>
    </xf>
    <xf numFmtId="0" fontId="111" fillId="0" borderId="95" xfId="5" applyFont="1" applyBorder="1" applyAlignment="1">
      <alignment vertical="center"/>
    </xf>
    <xf numFmtId="0" fontId="28" fillId="0" borderId="95" xfId="5" applyBorder="1"/>
    <xf numFmtId="0" fontId="28" fillId="0" borderId="0" xfId="5" applyAlignment="1">
      <alignment horizontal="center"/>
    </xf>
    <xf numFmtId="0" fontId="117" fillId="0" borderId="0" xfId="5" applyFont="1" applyBorder="1" applyAlignment="1">
      <alignment vertical="top"/>
    </xf>
    <xf numFmtId="0" fontId="118" fillId="0" borderId="111" xfId="5" applyFont="1" applyBorder="1" applyAlignment="1">
      <alignment horizontal="center" vertical="center"/>
    </xf>
    <xf numFmtId="0" fontId="118" fillId="0" borderId="112" xfId="5" applyFont="1" applyBorder="1" applyAlignment="1">
      <alignment horizontal="center" vertical="center"/>
    </xf>
    <xf numFmtId="0" fontId="118" fillId="0" borderId="113" xfId="5" applyFont="1" applyBorder="1" applyAlignment="1">
      <alignment horizontal="center" vertical="center"/>
    </xf>
    <xf numFmtId="0" fontId="119" fillId="0" borderId="0" xfId="5" applyFont="1"/>
    <xf numFmtId="0" fontId="120" fillId="0" borderId="114" xfId="5" applyFont="1" applyBorder="1" applyAlignment="1"/>
    <xf numFmtId="0" fontId="28" fillId="0" borderId="117" xfId="5" applyBorder="1"/>
    <xf numFmtId="0" fontId="28" fillId="0" borderId="118" xfId="5" applyBorder="1"/>
    <xf numFmtId="0" fontId="28" fillId="0" borderId="118" xfId="5" applyBorder="1" applyAlignment="1"/>
    <xf numFmtId="0" fontId="28" fillId="0" borderId="119" xfId="5" applyBorder="1"/>
    <xf numFmtId="0" fontId="28" fillId="0" borderId="0" xfId="5" applyBorder="1" applyAlignment="1">
      <alignment horizontal="center"/>
    </xf>
    <xf numFmtId="0" fontId="28" fillId="0" borderId="0" xfId="5" applyBorder="1"/>
    <xf numFmtId="0" fontId="115" fillId="0" borderId="0" xfId="5" applyFont="1" applyAlignment="1">
      <alignment wrapText="1"/>
    </xf>
    <xf numFmtId="0" fontId="53" fillId="0" borderId="123" xfId="5" applyFont="1" applyBorder="1" applyAlignment="1">
      <alignment horizontal="center" vertical="center"/>
    </xf>
    <xf numFmtId="0" fontId="41" fillId="0" borderId="124" xfId="5" applyFont="1" applyBorder="1" applyAlignment="1">
      <alignment horizontal="left" vertical="center"/>
    </xf>
    <xf numFmtId="0" fontId="53" fillId="0" borderId="124" xfId="5" applyFont="1" applyBorder="1" applyAlignment="1">
      <alignment horizontal="center" vertical="center"/>
    </xf>
    <xf numFmtId="0" fontId="28" fillId="0" borderId="126" xfId="5" applyBorder="1"/>
    <xf numFmtId="0" fontId="28" fillId="0" borderId="124" xfId="5" applyBorder="1"/>
    <xf numFmtId="0" fontId="28" fillId="0" borderId="125" xfId="5" applyBorder="1"/>
    <xf numFmtId="0" fontId="28" fillId="0" borderId="127" xfId="5" applyBorder="1"/>
    <xf numFmtId="0" fontId="28" fillId="0" borderId="128" xfId="5" applyBorder="1"/>
    <xf numFmtId="0" fontId="41" fillId="0" borderId="130" xfId="5" applyFont="1" applyBorder="1" applyAlignment="1">
      <alignment horizontal="left" vertical="center"/>
    </xf>
    <xf numFmtId="0" fontId="41" fillId="0" borderId="136" xfId="5" applyFont="1" applyBorder="1" applyAlignment="1">
      <alignment horizontal="left" vertical="center"/>
    </xf>
    <xf numFmtId="0" fontId="28" fillId="0" borderId="140" xfId="5" applyBorder="1"/>
    <xf numFmtId="0" fontId="28" fillId="0" borderId="141" xfId="5" applyBorder="1"/>
    <xf numFmtId="0" fontId="2" fillId="0" borderId="143" xfId="5" applyFont="1" applyBorder="1" applyAlignment="1">
      <alignment horizontal="center" vertical="center"/>
    </xf>
    <xf numFmtId="0" fontId="2" fillId="0" borderId="117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28" fillId="0" borderId="144" xfId="5" applyBorder="1"/>
    <xf numFmtId="0" fontId="122" fillId="0" borderId="0" xfId="5" applyFont="1" applyBorder="1" applyAlignment="1">
      <alignment vertical="top"/>
    </xf>
    <xf numFmtId="0" fontId="0" fillId="0" borderId="0" xfId="0" applyNumberFormat="1" applyFont="1" applyBorder="1" applyAlignment="1">
      <alignment horizontal="center" vertical="center"/>
    </xf>
    <xf numFmtId="49" fontId="63" fillId="0" borderId="0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60" fillId="0" borderId="15" xfId="0" applyFont="1" applyBorder="1" applyAlignment="1">
      <alignment vertical="center"/>
    </xf>
    <xf numFmtId="0" fontId="60" fillId="0" borderId="15" xfId="0" applyFont="1" applyBorder="1" applyAlignment="1">
      <alignment horizontal="right" vertical="center"/>
    </xf>
    <xf numFmtId="0" fontId="126" fillId="0" borderId="0" xfId="0" applyNumberFormat="1" applyFont="1" applyAlignment="1">
      <alignment horizontal="center" vertical="center"/>
    </xf>
    <xf numFmtId="0" fontId="9" fillId="0" borderId="40" xfId="0" applyNumberFormat="1" applyFont="1" applyFill="1" applyBorder="1" applyAlignment="1">
      <alignment horizontal="center" vertical="center"/>
    </xf>
    <xf numFmtId="0" fontId="126" fillId="0" borderId="0" xfId="0" applyNumberFormat="1" applyFont="1" applyAlignment="1">
      <alignment horizontal="center"/>
    </xf>
    <xf numFmtId="0" fontId="125" fillId="0" borderId="1" xfId="0" applyNumberFormat="1" applyFont="1" applyBorder="1" applyAlignment="1">
      <alignment horizontal="center"/>
    </xf>
    <xf numFmtId="0" fontId="117" fillId="0" borderId="0" xfId="0" applyNumberFormat="1" applyFont="1" applyBorder="1" applyAlignment="1">
      <alignment horizontal="center" vertical="center"/>
    </xf>
    <xf numFmtId="49" fontId="117" fillId="0" borderId="40" xfId="0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49" fontId="117" fillId="0" borderId="0" xfId="0" applyNumberFormat="1" applyFont="1" applyAlignment="1">
      <alignment horizontal="center" vertical="center"/>
    </xf>
    <xf numFmtId="49" fontId="117" fillId="0" borderId="0" xfId="0" applyNumberFormat="1" applyFont="1" applyBorder="1" applyAlignment="1">
      <alignment horizontal="center" vertical="center"/>
    </xf>
    <xf numFmtId="0" fontId="127" fillId="0" borderId="0" xfId="7" applyFont="1" applyFill="1" applyAlignment="1">
      <alignment vertical="center"/>
    </xf>
    <xf numFmtId="0" fontId="129" fillId="14" borderId="0" xfId="7" applyFont="1" applyFill="1" applyAlignment="1">
      <alignment horizontal="center" vertical="center"/>
    </xf>
    <xf numFmtId="0" fontId="129" fillId="0" borderId="0" xfId="7" applyFont="1" applyFill="1" applyAlignment="1">
      <alignment vertical="center"/>
    </xf>
    <xf numFmtId="0" fontId="130" fillId="0" borderId="0" xfId="7" applyFont="1" applyFill="1" applyBorder="1" applyAlignment="1">
      <alignment vertical="center"/>
    </xf>
    <xf numFmtId="0" fontId="133" fillId="0" borderId="0" xfId="7" applyFont="1" applyFill="1" applyBorder="1" applyAlignment="1">
      <alignment vertical="center"/>
    </xf>
    <xf numFmtId="0" fontId="134" fillId="0" borderId="0" xfId="7" applyFont="1" applyFill="1" applyBorder="1" applyAlignment="1"/>
    <xf numFmtId="0" fontId="135" fillId="0" borderId="0" xfId="7" applyFont="1" applyFill="1" applyAlignment="1">
      <alignment vertical="center"/>
    </xf>
    <xf numFmtId="0" fontId="136" fillId="0" borderId="0" xfId="7" applyFont="1" applyFill="1" applyBorder="1" applyAlignment="1">
      <alignment vertical="center"/>
    </xf>
    <xf numFmtId="0" fontId="138" fillId="0" borderId="1" xfId="7" applyFont="1" applyFill="1" applyBorder="1" applyAlignment="1">
      <alignment vertical="center" shrinkToFit="1"/>
    </xf>
    <xf numFmtId="0" fontId="135" fillId="0" borderId="1" xfId="7" applyFont="1" applyFill="1" applyBorder="1" applyAlignment="1">
      <alignment vertical="center" shrinkToFit="1"/>
    </xf>
    <xf numFmtId="0" fontId="128" fillId="0" borderId="0" xfId="7" applyFont="1" applyFill="1" applyBorder="1" applyAlignment="1">
      <alignment vertical="center"/>
    </xf>
    <xf numFmtId="0" fontId="139" fillId="0" borderId="0" xfId="7" applyFont="1" applyFill="1" applyBorder="1" applyAlignment="1">
      <alignment horizontal="right" vertical="center"/>
    </xf>
    <xf numFmtId="0" fontId="134" fillId="0" borderId="53" xfId="7" applyFont="1" applyFill="1" applyBorder="1" applyAlignment="1">
      <alignment horizontal="right" vertical="center"/>
    </xf>
    <xf numFmtId="0" fontId="132" fillId="0" borderId="1" xfId="7" applyFont="1" applyFill="1" applyBorder="1" applyAlignment="1">
      <alignment horizontal="center" vertical="center" shrinkToFit="1"/>
    </xf>
    <xf numFmtId="0" fontId="135" fillId="0" borderId="27" xfId="7" applyFont="1" applyFill="1" applyBorder="1" applyAlignment="1">
      <alignment vertical="center" shrinkToFit="1"/>
    </xf>
    <xf numFmtId="0" fontId="135" fillId="0" borderId="0" xfId="7" applyFont="1" applyFill="1" applyAlignment="1">
      <alignment horizontal="center" vertical="center"/>
    </xf>
    <xf numFmtId="0" fontId="128" fillId="0" borderId="0" xfId="7" applyFont="1" applyFill="1" applyAlignment="1">
      <alignment vertical="center"/>
    </xf>
    <xf numFmtId="0" fontId="135" fillId="0" borderId="0" xfId="7" applyFont="1" applyFill="1" applyBorder="1" applyAlignment="1">
      <alignment vertical="center"/>
    </xf>
    <xf numFmtId="0" fontId="129" fillId="0" borderId="0" xfId="7" applyFont="1" applyFill="1" applyBorder="1" applyAlignment="1">
      <alignment vertical="center"/>
    </xf>
    <xf numFmtId="0" fontId="132" fillId="0" borderId="27" xfId="7" applyFont="1" applyFill="1" applyBorder="1" applyAlignment="1">
      <alignment horizontal="center" vertical="center" shrinkToFit="1"/>
    </xf>
    <xf numFmtId="0" fontId="136" fillId="0" borderId="53" xfId="7" applyFont="1" applyFill="1" applyBorder="1" applyAlignment="1">
      <alignment vertical="center"/>
    </xf>
    <xf numFmtId="0" fontId="129" fillId="0" borderId="53" xfId="7" applyFont="1" applyFill="1" applyBorder="1" applyAlignment="1">
      <alignment horizontal="center" vertical="center"/>
    </xf>
    <xf numFmtId="0" fontId="135" fillId="0" borderId="0" xfId="7" applyFont="1" applyFill="1" applyBorder="1" applyAlignment="1">
      <alignment horizontal="center" vertical="center"/>
    </xf>
    <xf numFmtId="0" fontId="129" fillId="0" borderId="0" xfId="7" applyFont="1" applyFill="1" applyAlignment="1">
      <alignment horizontal="center" vertical="center"/>
    </xf>
    <xf numFmtId="0" fontId="136" fillId="0" borderId="0" xfId="7" applyFont="1" applyFill="1" applyAlignment="1">
      <alignment horizontal="center" vertical="center"/>
    </xf>
    <xf numFmtId="20" fontId="128" fillId="0" borderId="0" xfId="7" applyNumberFormat="1" applyFont="1" applyFill="1" applyBorder="1" applyAlignment="1">
      <alignment vertical="center"/>
    </xf>
    <xf numFmtId="0" fontId="133" fillId="0" borderId="0" xfId="7" applyFont="1" applyFill="1" applyBorder="1" applyAlignment="1">
      <alignment horizontal="center" vertical="center"/>
    </xf>
    <xf numFmtId="0" fontId="134" fillId="0" borderId="53" xfId="7" applyFont="1" applyFill="1" applyBorder="1" applyAlignment="1"/>
    <xf numFmtId="0" fontId="140" fillId="0" borderId="0" xfId="7" applyNumberFormat="1" applyFont="1" applyFill="1" applyBorder="1" applyAlignment="1">
      <alignment horizontal="right" vertical="center"/>
    </xf>
    <xf numFmtId="0" fontId="132" fillId="0" borderId="0" xfId="7" applyNumberFormat="1" applyFont="1" applyFill="1" applyBorder="1" applyAlignment="1">
      <alignment vertical="center"/>
    </xf>
    <xf numFmtId="0" fontId="128" fillId="0" borderId="0" xfId="7" applyNumberFormat="1" applyFont="1" applyFill="1" applyBorder="1" applyAlignment="1">
      <alignment horizontal="center" vertical="center"/>
    </xf>
    <xf numFmtId="0" fontId="132" fillId="0" borderId="0" xfId="7" applyNumberFormat="1" applyFont="1" applyFill="1" applyBorder="1" applyAlignment="1">
      <alignment horizontal="center" vertical="center"/>
    </xf>
    <xf numFmtId="0" fontId="132" fillId="0" borderId="0" xfId="7" applyFont="1" applyFill="1" applyAlignment="1">
      <alignment horizontal="center" vertical="center"/>
    </xf>
    <xf numFmtId="20" fontId="135" fillId="0" borderId="0" xfId="7" applyNumberFormat="1" applyFont="1" applyFill="1" applyBorder="1" applyAlignment="1">
      <alignment vertical="center"/>
    </xf>
    <xf numFmtId="0" fontId="72" fillId="0" borderId="0" xfId="7" applyFont="1" applyFill="1" applyAlignment="1">
      <alignment vertical="center"/>
    </xf>
    <xf numFmtId="0" fontId="138" fillId="0" borderId="0" xfId="7" applyFont="1" applyFill="1" applyAlignment="1">
      <alignment horizontal="center" vertical="center"/>
    </xf>
    <xf numFmtId="0" fontId="138" fillId="0" borderId="0" xfId="7" applyFont="1" applyFill="1" applyAlignment="1">
      <alignment vertical="center"/>
    </xf>
    <xf numFmtId="0" fontId="56" fillId="0" borderId="0" xfId="7" applyFont="1" applyFill="1" applyAlignment="1">
      <alignment horizontal="right" vertical="center"/>
    </xf>
    <xf numFmtId="0" fontId="136" fillId="0" borderId="0" xfId="7" applyFont="1" applyFill="1" applyBorder="1" applyAlignment="1">
      <alignment horizontal="center" vertical="center"/>
    </xf>
    <xf numFmtId="0" fontId="129" fillId="0" borderId="0" xfId="7" applyFont="1" applyFill="1" applyAlignment="1">
      <alignment horizontal="right" vertical="center"/>
    </xf>
    <xf numFmtId="0" fontId="127" fillId="0" borderId="0" xfId="7" applyFont="1" applyFill="1" applyAlignment="1">
      <alignment horizontal="center" vertical="center"/>
    </xf>
    <xf numFmtId="0" fontId="128" fillId="26" borderId="1" xfId="7" applyFont="1" applyFill="1" applyBorder="1" applyAlignment="1">
      <alignment horizontal="right" vertical="center"/>
    </xf>
    <xf numFmtId="0" fontId="140" fillId="26" borderId="1" xfId="7" applyFont="1" applyFill="1" applyBorder="1" applyAlignment="1">
      <alignment horizontal="right" vertical="center"/>
    </xf>
    <xf numFmtId="0" fontId="140" fillId="11" borderId="1" xfId="7" applyFont="1" applyFill="1" applyBorder="1" applyAlignment="1">
      <alignment horizontal="right" vertical="center"/>
    </xf>
    <xf numFmtId="0" fontId="140" fillId="11" borderId="1" xfId="7" applyNumberFormat="1" applyFont="1" applyFill="1" applyBorder="1" applyAlignment="1">
      <alignment horizontal="right" vertical="center"/>
    </xf>
    <xf numFmtId="0" fontId="131" fillId="0" borderId="15" xfId="7" applyFont="1" applyFill="1" applyBorder="1" applyAlignment="1">
      <alignment vertical="center"/>
    </xf>
    <xf numFmtId="0" fontId="131" fillId="0" borderId="15" xfId="7" applyFont="1" applyFill="1" applyBorder="1" applyAlignment="1">
      <alignment horizontal="right" vertical="center"/>
    </xf>
    <xf numFmtId="0" fontId="137" fillId="0" borderId="0" xfId="7" applyFont="1" applyFill="1" applyBorder="1" applyAlignment="1">
      <alignment vertical="center"/>
    </xf>
    <xf numFmtId="0" fontId="131" fillId="0" borderId="0" xfId="7" applyFont="1" applyFill="1" applyBorder="1" applyAlignment="1">
      <alignment vertical="center"/>
    </xf>
    <xf numFmtId="0" fontId="131" fillId="0" borderId="0" xfId="7" applyFont="1" applyFill="1" applyBorder="1" applyAlignment="1">
      <alignment horizontal="right" vertical="center"/>
    </xf>
    <xf numFmtId="0" fontId="140" fillId="26" borderId="28" xfId="7" applyFont="1" applyFill="1" applyBorder="1" applyAlignment="1">
      <alignment vertical="center"/>
    </xf>
    <xf numFmtId="0" fontId="140" fillId="26" borderId="28" xfId="7" applyFont="1" applyFill="1" applyBorder="1" applyAlignment="1">
      <alignment horizontal="right" vertical="center"/>
    </xf>
    <xf numFmtId="0" fontId="128" fillId="0" borderId="0" xfId="7" applyNumberFormat="1" applyFont="1" applyFill="1" applyBorder="1" applyAlignment="1">
      <alignment vertical="center"/>
    </xf>
    <xf numFmtId="0" fontId="138" fillId="0" borderId="1" xfId="7" applyFont="1" applyFill="1" applyBorder="1" applyAlignment="1">
      <alignment horizontal="center" vertical="center" shrinkToFit="1"/>
    </xf>
    <xf numFmtId="0" fontId="139" fillId="0" borderId="0" xfId="7" applyFont="1" applyFill="1" applyBorder="1" applyAlignment="1">
      <alignment horizontal="center" vertical="center"/>
    </xf>
    <xf numFmtId="0" fontId="143" fillId="11" borderId="1" xfId="7" applyNumberFormat="1" applyFont="1" applyFill="1" applyBorder="1" applyAlignment="1">
      <alignment horizontal="center" vertical="center"/>
    </xf>
    <xf numFmtId="0" fontId="136" fillId="0" borderId="41" xfId="7" applyFont="1" applyFill="1" applyBorder="1" applyAlignment="1">
      <alignment horizontal="center" vertical="center"/>
    </xf>
    <xf numFmtId="0" fontId="136" fillId="0" borderId="53" xfId="7" applyFont="1" applyFill="1" applyBorder="1" applyAlignment="1">
      <alignment horizontal="center" vertical="center"/>
    </xf>
    <xf numFmtId="0" fontId="144" fillId="0" borderId="0" xfId="7" applyFont="1" applyFill="1" applyAlignment="1">
      <alignment horizontal="center" vertical="center"/>
    </xf>
    <xf numFmtId="0" fontId="145" fillId="0" borderId="0" xfId="7" applyFont="1" applyFill="1" applyAlignment="1">
      <alignment horizontal="center" vertical="center"/>
    </xf>
    <xf numFmtId="0" fontId="146" fillId="0" borderId="0" xfId="7" applyFont="1" applyFill="1" applyAlignment="1">
      <alignment horizontal="center" vertical="center"/>
    </xf>
    <xf numFmtId="0" fontId="135" fillId="0" borderId="0" xfId="7" applyNumberFormat="1" applyFont="1" applyFill="1" applyAlignment="1">
      <alignment horizontal="center" vertical="center"/>
    </xf>
    <xf numFmtId="0" fontId="141" fillId="0" borderId="0" xfId="7" applyFont="1" applyFill="1" applyAlignment="1">
      <alignment horizontal="center" vertical="center"/>
    </xf>
    <xf numFmtId="0" fontId="147" fillId="0" borderId="53" xfId="7" applyFont="1" applyFill="1" applyBorder="1" applyAlignment="1">
      <alignment horizontal="right" vertical="center"/>
    </xf>
    <xf numFmtId="0" fontId="148" fillId="0" borderId="53" xfId="7" applyFont="1" applyFill="1" applyBorder="1" applyAlignment="1">
      <alignment horizontal="center" vertical="center"/>
    </xf>
    <xf numFmtId="0" fontId="149" fillId="0" borderId="53" xfId="7" applyFont="1" applyFill="1" applyBorder="1" applyAlignment="1">
      <alignment horizontal="center" vertical="center"/>
    </xf>
    <xf numFmtId="0" fontId="150" fillId="0" borderId="53" xfId="7" applyFont="1" applyFill="1" applyBorder="1" applyAlignment="1"/>
    <xf numFmtId="0" fontId="151" fillId="0" borderId="0" xfId="7" applyFont="1" applyFill="1" applyAlignment="1">
      <alignment horizontal="center" vertical="center"/>
    </xf>
    <xf numFmtId="0" fontId="151" fillId="0" borderId="0" xfId="7" applyFont="1" applyFill="1" applyAlignment="1">
      <alignment vertical="center"/>
    </xf>
    <xf numFmtId="0" fontId="129" fillId="0" borderId="15" xfId="7" applyFont="1" applyFill="1" applyBorder="1" applyAlignment="1">
      <alignment vertical="center"/>
    </xf>
    <xf numFmtId="0" fontId="105" fillId="0" borderId="0" xfId="7" applyFont="1" applyFill="1" applyAlignment="1">
      <alignment vertical="center"/>
    </xf>
    <xf numFmtId="0" fontId="105" fillId="0" borderId="0" xfId="7" applyFont="1" applyFill="1" applyAlignment="1">
      <alignment horizontal="center" vertical="center"/>
    </xf>
    <xf numFmtId="0" fontId="84" fillId="0" borderId="0" xfId="4" applyFont="1" applyFill="1" applyBorder="1" applyAlignment="1">
      <alignment horizontal="center" vertical="center"/>
    </xf>
    <xf numFmtId="49" fontId="91" fillId="0" borderId="145" xfId="4" applyNumberFormat="1" applyFont="1" applyFill="1" applyBorder="1" applyAlignment="1">
      <alignment horizontal="center" vertical="center"/>
    </xf>
    <xf numFmtId="49" fontId="91" fillId="0" borderId="61" xfId="4" quotePrefix="1" applyNumberFormat="1" applyFont="1" applyBorder="1" applyAlignment="1">
      <alignment horizontal="center" vertical="center"/>
    </xf>
    <xf numFmtId="49" fontId="91" fillId="0" borderId="73" xfId="4" quotePrefix="1" applyNumberFormat="1" applyFont="1" applyBorder="1" applyAlignment="1">
      <alignment horizontal="center" vertical="center"/>
    </xf>
    <xf numFmtId="49" fontId="91" fillId="25" borderId="73" xfId="4" quotePrefix="1" applyNumberFormat="1" applyFont="1" applyFill="1" applyBorder="1" applyAlignment="1">
      <alignment horizontal="center" vertical="center"/>
    </xf>
    <xf numFmtId="0" fontId="28" fillId="0" borderId="40" xfId="5" applyBorder="1"/>
    <xf numFmtId="0" fontId="66" fillId="0" borderId="0" xfId="0" applyNumberFormat="1" applyFont="1" applyFill="1" applyBorder="1" applyAlignment="1">
      <alignment horizontal="center" vertical="center"/>
    </xf>
    <xf numFmtId="0" fontId="136" fillId="0" borderId="0" xfId="7" applyFont="1" applyFill="1" applyAlignment="1">
      <alignment horizontal="center" vertical="center"/>
    </xf>
    <xf numFmtId="0" fontId="136" fillId="0" borderId="0" xfId="7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0" borderId="0" xfId="0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0" fontId="152" fillId="0" borderId="0" xfId="8" applyAlignment="1">
      <alignment vertical="center"/>
    </xf>
    <xf numFmtId="0" fontId="154" fillId="0" borderId="149" xfId="8" applyFont="1" applyBorder="1"/>
    <xf numFmtId="0" fontId="155" fillId="0" borderId="0" xfId="8" applyFont="1" applyBorder="1" applyAlignment="1">
      <alignment vertical="center" wrapText="1"/>
    </xf>
    <xf numFmtId="0" fontId="152" fillId="0" borderId="0" xfId="8" applyBorder="1" applyAlignment="1">
      <alignment vertical="center"/>
    </xf>
    <xf numFmtId="0" fontId="152" fillId="0" borderId="150" xfId="8" applyBorder="1" applyAlignment="1">
      <alignment vertical="center"/>
    </xf>
    <xf numFmtId="0" fontId="159" fillId="0" borderId="149" xfId="8" applyFont="1" applyBorder="1" applyAlignment="1">
      <alignment vertical="center" wrapText="1"/>
    </xf>
    <xf numFmtId="0" fontId="159" fillId="0" borderId="0" xfId="8" applyFont="1" applyBorder="1" applyAlignment="1">
      <alignment vertical="center" wrapText="1"/>
    </xf>
    <xf numFmtId="0" fontId="160" fillId="0" borderId="0" xfId="8" applyFont="1" applyBorder="1" applyAlignment="1">
      <alignment vertical="center"/>
    </xf>
    <xf numFmtId="0" fontId="160" fillId="0" borderId="150" xfId="8" applyFont="1" applyBorder="1" applyAlignment="1">
      <alignment vertical="center"/>
    </xf>
    <xf numFmtId="0" fontId="160" fillId="0" borderId="0" xfId="8" applyFont="1" applyAlignment="1">
      <alignment vertical="center"/>
    </xf>
    <xf numFmtId="0" fontId="160" fillId="0" borderId="149" xfId="8" applyFont="1" applyBorder="1" applyAlignment="1">
      <alignment vertical="center"/>
    </xf>
    <xf numFmtId="0" fontId="152" fillId="0" borderId="149" xfId="8" applyBorder="1" applyAlignment="1">
      <alignment vertical="center"/>
    </xf>
    <xf numFmtId="0" fontId="152" fillId="0" borderId="151" xfId="8" applyBorder="1" applyAlignment="1">
      <alignment vertical="center"/>
    </xf>
    <xf numFmtId="0" fontId="152" fillId="0" borderId="152" xfId="8" applyBorder="1" applyAlignment="1">
      <alignment vertical="center"/>
    </xf>
    <xf numFmtId="0" fontId="152" fillId="0" borderId="153" xfId="8" applyBorder="1" applyAlignment="1">
      <alignment vertical="center"/>
    </xf>
    <xf numFmtId="0" fontId="162" fillId="0" borderId="15" xfId="7" applyFont="1" applyFill="1" applyBorder="1" applyAlignment="1">
      <alignment vertical="center"/>
    </xf>
    <xf numFmtId="0" fontId="163" fillId="0" borderId="15" xfId="7" applyFont="1" applyFill="1" applyBorder="1" applyAlignment="1">
      <alignment vertical="center"/>
    </xf>
    <xf numFmtId="0" fontId="162" fillId="0" borderId="0" xfId="7" applyFont="1" applyFill="1" applyAlignment="1">
      <alignment vertical="center"/>
    </xf>
    <xf numFmtId="0" fontId="163" fillId="0" borderId="0" xfId="7" applyFont="1" applyFill="1" applyBorder="1" applyAlignment="1">
      <alignment vertical="center"/>
    </xf>
    <xf numFmtId="0" fontId="164" fillId="0" borderId="0" xfId="7" applyFont="1" applyFill="1" applyBorder="1" applyAlignment="1">
      <alignment vertical="center"/>
    </xf>
    <xf numFmtId="0" fontId="165" fillId="0" borderId="0" xfId="7" applyFont="1" applyFill="1" applyBorder="1" applyAlignment="1">
      <alignment vertical="center"/>
    </xf>
    <xf numFmtId="0" fontId="166" fillId="0" borderId="0" xfId="7" applyFont="1" applyFill="1" applyBorder="1" applyAlignment="1"/>
    <xf numFmtId="0" fontId="167" fillId="0" borderId="0" xfId="7" applyFont="1" applyFill="1" applyAlignment="1">
      <alignment vertical="center"/>
    </xf>
    <xf numFmtId="0" fontId="168" fillId="0" borderId="0" xfId="7" applyFont="1" applyFill="1" applyBorder="1" applyAlignment="1">
      <alignment vertical="center"/>
    </xf>
    <xf numFmtId="0" fontId="56" fillId="0" borderId="15" xfId="7" applyFont="1" applyFill="1" applyBorder="1" applyAlignment="1">
      <alignment vertical="center"/>
    </xf>
    <xf numFmtId="0" fontId="56" fillId="0" borderId="15" xfId="7" applyFont="1" applyFill="1" applyBorder="1" applyAlignment="1">
      <alignment horizontal="right" vertical="center"/>
    </xf>
    <xf numFmtId="0" fontId="79" fillId="14" borderId="0" xfId="4" applyFont="1" applyFill="1" applyAlignment="1">
      <alignment horizontal="center" vertical="center"/>
    </xf>
    <xf numFmtId="0" fontId="79" fillId="0" borderId="0" xfId="4" applyFont="1" applyAlignment="1">
      <alignment horizontal="center" vertical="center"/>
    </xf>
    <xf numFmtId="0" fontId="79" fillId="0" borderId="0" xfId="4" applyFont="1" applyAlignment="1">
      <alignment horizontal="left" vertical="center"/>
    </xf>
    <xf numFmtId="0" fontId="170" fillId="0" borderId="0" xfId="4" applyFont="1" applyAlignment="1">
      <alignment horizontal="center" vertical="center"/>
    </xf>
    <xf numFmtId="0" fontId="75" fillId="0" borderId="0" xfId="4" applyFont="1" applyAlignment="1">
      <alignment vertical="center"/>
    </xf>
    <xf numFmtId="0" fontId="73" fillId="0" borderId="0" xfId="4" applyFont="1" applyFill="1" applyBorder="1" applyAlignment="1">
      <alignment vertical="center"/>
    </xf>
    <xf numFmtId="0" fontId="171" fillId="0" borderId="10" xfId="4" applyFont="1" applyBorder="1" applyAlignment="1">
      <alignment vertical="center"/>
    </xf>
    <xf numFmtId="0" fontId="171" fillId="0" borderId="10" xfId="4" applyFont="1" applyBorder="1" applyAlignment="1">
      <alignment horizontal="center" vertical="center"/>
    </xf>
    <xf numFmtId="49" fontId="171" fillId="0" borderId="10" xfId="4" quotePrefix="1" applyNumberFormat="1" applyFont="1" applyFill="1" applyBorder="1" applyAlignment="1">
      <alignment horizontal="center" vertical="center"/>
    </xf>
    <xf numFmtId="0" fontId="175" fillId="0" borderId="7" xfId="0" applyNumberFormat="1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shrinkToFit="1"/>
    </xf>
    <xf numFmtId="0" fontId="0" fillId="0" borderId="9" xfId="0" applyFill="1" applyBorder="1" applyAlignment="1">
      <alignment horizontal="center" vertical="center" shrinkToFit="1"/>
    </xf>
    <xf numFmtId="14" fontId="0" fillId="0" borderId="0" xfId="0" applyNumberFormat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4" fontId="126" fillId="0" borderId="17" xfId="0" applyNumberFormat="1" applyFont="1" applyFill="1" applyBorder="1" applyAlignment="1">
      <alignment horizontal="center"/>
    </xf>
    <xf numFmtId="49" fontId="126" fillId="0" borderId="157" xfId="0" applyNumberFormat="1" applyFont="1" applyFill="1" applyBorder="1" applyAlignment="1">
      <alignment horizontal="center" vertical="center" shrinkToFit="1"/>
    </xf>
    <xf numFmtId="49" fontId="126" fillId="0" borderId="156" xfId="0" applyNumberFormat="1" applyFont="1" applyFill="1" applyBorder="1" applyAlignment="1">
      <alignment horizontal="center" vertical="center" shrinkToFit="1"/>
    </xf>
    <xf numFmtId="14" fontId="126" fillId="0" borderId="30" xfId="4" applyNumberFormat="1" applyFont="1" applyFill="1" applyBorder="1" applyAlignment="1">
      <alignment horizontal="center"/>
    </xf>
    <xf numFmtId="14" fontId="126" fillId="0" borderId="156" xfId="4" applyNumberFormat="1" applyFont="1" applyFill="1" applyBorder="1" applyAlignment="1">
      <alignment horizontal="center"/>
    </xf>
    <xf numFmtId="14" fontId="126" fillId="0" borderId="28" xfId="0" applyNumberFormat="1" applyFont="1" applyFill="1" applyBorder="1" applyAlignment="1">
      <alignment horizontal="center"/>
    </xf>
    <xf numFmtId="14" fontId="126" fillId="0" borderId="157" xfId="4" applyNumberFormat="1" applyFont="1" applyFill="1" applyBorder="1" applyAlignment="1">
      <alignment horizontal="center"/>
    </xf>
    <xf numFmtId="14" fontId="126" fillId="0" borderId="39" xfId="0" applyNumberFormat="1" applyFont="1" applyFill="1" applyBorder="1" applyAlignment="1">
      <alignment horizontal="center"/>
    </xf>
    <xf numFmtId="49" fontId="126" fillId="0" borderId="161" xfId="0" applyNumberFormat="1" applyFont="1" applyFill="1" applyBorder="1" applyAlignment="1">
      <alignment horizontal="center" vertical="center" shrinkToFit="1"/>
    </xf>
    <xf numFmtId="14" fontId="126" fillId="0" borderId="161" xfId="4" applyNumberFormat="1" applyFont="1" applyFill="1" applyBorder="1" applyAlignment="1">
      <alignment horizontal="center"/>
    </xf>
    <xf numFmtId="49" fontId="126" fillId="0" borderId="159" xfId="0" applyNumberFormat="1" applyFont="1" applyFill="1" applyBorder="1" applyAlignment="1">
      <alignment horizontal="center" vertical="center" shrinkToFit="1"/>
    </xf>
    <xf numFmtId="14" fontId="126" fillId="0" borderId="159" xfId="4" applyNumberFormat="1" applyFont="1" applyFill="1" applyBorder="1" applyAlignment="1">
      <alignment horizontal="center"/>
    </xf>
    <xf numFmtId="49" fontId="126" fillId="0" borderId="164" xfId="0" applyNumberFormat="1" applyFont="1" applyFill="1" applyBorder="1" applyAlignment="1">
      <alignment horizontal="center" vertical="center" shrinkToFit="1"/>
    </xf>
    <xf numFmtId="49" fontId="126" fillId="0" borderId="30" xfId="0" applyNumberFormat="1" applyFont="1" applyFill="1" applyBorder="1" applyAlignment="1">
      <alignment horizontal="center" vertical="center" shrinkToFit="1"/>
    </xf>
    <xf numFmtId="14" fontId="126" fillId="0" borderId="160" xfId="0" applyNumberFormat="1" applyFont="1" applyFill="1" applyBorder="1" applyAlignment="1">
      <alignment horizontal="center"/>
    </xf>
    <xf numFmtId="14" fontId="126" fillId="0" borderId="156" xfId="4" applyNumberFormat="1" applyFont="1" applyFill="1" applyBorder="1" applyAlignment="1">
      <alignment horizontal="center" shrinkToFit="1"/>
    </xf>
    <xf numFmtId="14" fontId="126" fillId="0" borderId="162" xfId="0" applyNumberFormat="1" applyFont="1" applyFill="1" applyBorder="1" applyAlignment="1">
      <alignment horizontal="center"/>
    </xf>
    <xf numFmtId="14" fontId="126" fillId="0" borderId="162" xfId="4" applyNumberFormat="1" applyFont="1" applyFill="1" applyBorder="1" applyAlignment="1">
      <alignment horizontal="center"/>
    </xf>
    <xf numFmtId="14" fontId="126" fillId="0" borderId="156" xfId="0" applyNumberFormat="1" applyFont="1" applyFill="1" applyBorder="1" applyAlignment="1">
      <alignment horizontal="center"/>
    </xf>
    <xf numFmtId="14" fontId="126" fillId="0" borderId="165" xfId="0" applyNumberFormat="1" applyFont="1" applyFill="1" applyBorder="1" applyAlignment="1">
      <alignment horizontal="center"/>
    </xf>
    <xf numFmtId="14" fontId="126" fillId="0" borderId="164" xfId="4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76" fillId="0" borderId="0" xfId="0" applyFont="1" applyBorder="1" applyAlignment="1">
      <alignment vertical="center"/>
    </xf>
    <xf numFmtId="0" fontId="177" fillId="0" borderId="0" xfId="0" applyFont="1" applyBorder="1" applyAlignment="1">
      <alignment horizontal="center" vertical="center" shrinkToFit="1"/>
    </xf>
    <xf numFmtId="0" fontId="176" fillId="0" borderId="0" xfId="0" applyFont="1" applyBorder="1" applyAlignment="1">
      <alignment horizontal="right" vertical="center" shrinkToFit="1"/>
    </xf>
    <xf numFmtId="0" fontId="176" fillId="0" borderId="0" xfId="0" applyFont="1" applyBorder="1" applyAlignment="1">
      <alignment horizontal="center" vertical="center"/>
    </xf>
    <xf numFmtId="0" fontId="176" fillId="0" borderId="0" xfId="0" applyFont="1" applyBorder="1" applyAlignment="1">
      <alignment horizontal="center" vertical="center" shrinkToFit="1"/>
    </xf>
    <xf numFmtId="49" fontId="126" fillId="0" borderId="0" xfId="0" applyNumberFormat="1" applyFont="1" applyFill="1" applyBorder="1" applyAlignment="1">
      <alignment horizontal="center" vertical="center" shrinkToFit="1"/>
    </xf>
    <xf numFmtId="14" fontId="125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178" fillId="0" borderId="62" xfId="4" applyNumberFormat="1" applyFont="1" applyFill="1" applyBorder="1" applyAlignment="1">
      <alignment horizontal="center" vertical="center"/>
    </xf>
    <xf numFmtId="0" fontId="179" fillId="0" borderId="10" xfId="4" applyFont="1" applyBorder="1" applyAlignment="1">
      <alignment horizontal="center" vertical="center"/>
    </xf>
    <xf numFmtId="0" fontId="179" fillId="0" borderId="10" xfId="4" applyFont="1" applyBorder="1" applyAlignment="1">
      <alignment vertical="center"/>
    </xf>
    <xf numFmtId="49" fontId="171" fillId="0" borderId="166" xfId="4" quotePrefix="1" applyNumberFormat="1" applyFont="1" applyFill="1" applyBorder="1" applyAlignment="1">
      <alignment horizontal="center" vertical="center"/>
    </xf>
    <xf numFmtId="0" fontId="179" fillId="0" borderId="21" xfId="4" applyFont="1" applyBorder="1" applyAlignment="1">
      <alignment vertical="center"/>
    </xf>
    <xf numFmtId="0" fontId="179" fillId="0" borderId="21" xfId="4" applyFont="1" applyBorder="1" applyAlignment="1">
      <alignment horizontal="center" vertical="center"/>
    </xf>
    <xf numFmtId="0" fontId="179" fillId="0" borderId="167" xfId="4" applyFont="1" applyBorder="1" applyAlignment="1">
      <alignment horizontal="center" vertical="center"/>
    </xf>
    <xf numFmtId="49" fontId="171" fillId="0" borderId="32" xfId="4" quotePrefix="1" applyNumberFormat="1" applyFont="1" applyFill="1" applyBorder="1" applyAlignment="1">
      <alignment horizontal="center" vertical="center"/>
    </xf>
    <xf numFmtId="0" fontId="171" fillId="0" borderId="33" xfId="4" applyFont="1" applyBorder="1" applyAlignment="1">
      <alignment horizontal="center" vertical="center"/>
    </xf>
    <xf numFmtId="49" fontId="171" fillId="0" borderId="44" xfId="4" quotePrefix="1" applyNumberFormat="1" applyFont="1" applyFill="1" applyBorder="1" applyAlignment="1">
      <alignment horizontal="center" vertical="center"/>
    </xf>
    <xf numFmtId="0" fontId="171" fillId="0" borderId="47" xfId="4" applyFont="1" applyBorder="1" applyAlignment="1">
      <alignment vertical="center"/>
    </xf>
    <xf numFmtId="0" fontId="171" fillId="0" borderId="47" xfId="4" applyFont="1" applyBorder="1" applyAlignment="1">
      <alignment horizontal="center" vertical="center"/>
    </xf>
    <xf numFmtId="0" fontId="171" fillId="0" borderId="49" xfId="4" applyFont="1" applyBorder="1" applyAlignment="1">
      <alignment horizontal="center" vertical="center"/>
    </xf>
    <xf numFmtId="0" fontId="171" fillId="0" borderId="21" xfId="4" applyFont="1" applyBorder="1" applyAlignment="1">
      <alignment vertical="center"/>
    </xf>
    <xf numFmtId="0" fontId="171" fillId="0" borderId="21" xfId="4" applyFont="1" applyBorder="1" applyAlignment="1">
      <alignment horizontal="center" vertical="center"/>
    </xf>
    <xf numFmtId="0" fontId="171" fillId="0" borderId="167" xfId="4" applyFont="1" applyBorder="1" applyAlignment="1">
      <alignment horizontal="center" vertical="center"/>
    </xf>
    <xf numFmtId="0" fontId="179" fillId="0" borderId="33" xfId="4" applyFont="1" applyBorder="1" applyAlignment="1">
      <alignment horizontal="center" vertical="center"/>
    </xf>
    <xf numFmtId="0" fontId="179" fillId="0" borderId="47" xfId="4" applyFont="1" applyBorder="1" applyAlignment="1">
      <alignment vertical="center"/>
    </xf>
    <xf numFmtId="0" fontId="179" fillId="0" borderId="47" xfId="4" applyFont="1" applyBorder="1" applyAlignment="1">
      <alignment horizontal="center" vertical="center"/>
    </xf>
    <xf numFmtId="0" fontId="179" fillId="0" borderId="49" xfId="4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0" fontId="0" fillId="0" borderId="0" xfId="0" applyFill="1" applyBorder="1" applyAlignment="1">
      <alignment horizontal="right" vertical="center"/>
    </xf>
    <xf numFmtId="0" fontId="37" fillId="0" borderId="10" xfId="4" applyFont="1" applyBorder="1" applyAlignment="1">
      <alignment vertical="center"/>
    </xf>
    <xf numFmtId="0" fontId="180" fillId="0" borderId="10" xfId="4" applyFont="1" applyBorder="1" applyAlignment="1">
      <alignment horizontal="center" vertical="center"/>
    </xf>
    <xf numFmtId="0" fontId="55" fillId="0" borderId="15" xfId="0" applyFont="1" applyBorder="1" applyAlignment="1">
      <alignment vertical="center"/>
    </xf>
    <xf numFmtId="0" fontId="55" fillId="0" borderId="15" xfId="0" applyFont="1" applyBorder="1" applyAlignment="1">
      <alignment horizontal="right" vertical="center"/>
    </xf>
    <xf numFmtId="0" fontId="181" fillId="0" borderId="15" xfId="0" applyFont="1" applyFill="1" applyBorder="1" applyAlignment="1"/>
    <xf numFmtId="0" fontId="182" fillId="0" borderId="15" xfId="0" applyFont="1" applyBorder="1"/>
    <xf numFmtId="0" fontId="60" fillId="0" borderId="0" xfId="0" applyFont="1"/>
    <xf numFmtId="0" fontId="125" fillId="0" borderId="1" xfId="0" applyNumberFormat="1" applyFont="1" applyBorder="1" applyAlignment="1">
      <alignment horizontal="left"/>
    </xf>
    <xf numFmtId="0" fontId="125" fillId="0" borderId="0" xfId="0" applyNumberFormat="1" applyFont="1" applyAlignment="1">
      <alignment horizontal="left"/>
    </xf>
    <xf numFmtId="0" fontId="125" fillId="0" borderId="1" xfId="0" applyNumberFormat="1" applyFont="1" applyBorder="1" applyAlignment="1">
      <alignment horizontal="left" vertical="center"/>
    </xf>
    <xf numFmtId="0" fontId="183" fillId="0" borderId="0" xfId="0" applyNumberFormat="1" applyFont="1" applyAlignment="1">
      <alignment horizontal="center"/>
    </xf>
    <xf numFmtId="49" fontId="185" fillId="0" borderId="0" xfId="0" applyNumberFormat="1" applyFont="1" applyAlignment="1">
      <alignment horizontal="center" vertical="center"/>
    </xf>
    <xf numFmtId="0" fontId="186" fillId="0" borderId="0" xfId="0" applyNumberFormat="1" applyFont="1" applyAlignment="1">
      <alignment horizontal="right" vertical="center"/>
    </xf>
    <xf numFmtId="0" fontId="187" fillId="0" borderId="0" xfId="0" applyNumberFormat="1" applyFont="1" applyAlignment="1">
      <alignment horizontal="right" vertical="center"/>
    </xf>
    <xf numFmtId="0" fontId="186" fillId="0" borderId="0" xfId="0" applyNumberFormat="1" applyFont="1" applyAlignment="1">
      <alignment horizontal="center" vertical="center"/>
    </xf>
    <xf numFmtId="0" fontId="187" fillId="0" borderId="0" xfId="0" applyNumberFormat="1" applyFont="1" applyBorder="1" applyAlignment="1">
      <alignment horizontal="right" vertical="center"/>
    </xf>
    <xf numFmtId="0" fontId="189" fillId="0" borderId="0" xfId="0" applyNumberFormat="1" applyFont="1" applyAlignment="1">
      <alignment horizontal="right" vertical="center"/>
    </xf>
    <xf numFmtId="0" fontId="189" fillId="0" borderId="0" xfId="0" applyNumberFormat="1" applyFont="1" applyBorder="1" applyAlignment="1">
      <alignment horizontal="right" vertical="center"/>
    </xf>
    <xf numFmtId="0" fontId="186" fillId="0" borderId="0" xfId="0" applyNumberFormat="1" applyFont="1" applyBorder="1" applyAlignment="1">
      <alignment horizontal="center" vertical="center"/>
    </xf>
    <xf numFmtId="0" fontId="55" fillId="0" borderId="0" xfId="0" applyFont="1"/>
    <xf numFmtId="0" fontId="175" fillId="0" borderId="0" xfId="0" applyFont="1"/>
    <xf numFmtId="49" fontId="0" fillId="0" borderId="0" xfId="0" applyNumberFormat="1"/>
    <xf numFmtId="0" fontId="5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75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0" fillId="0" borderId="0" xfId="0" applyAlignment="1">
      <alignment vertical="center"/>
    </xf>
    <xf numFmtId="0" fontId="126" fillId="0" borderId="1" xfId="0" applyNumberFormat="1" applyFont="1" applyBorder="1" applyAlignment="1">
      <alignment horizontal="left" vertical="center"/>
    </xf>
    <xf numFmtId="0" fontId="175" fillId="0" borderId="0" xfId="0" applyNumberFormat="1" applyFont="1" applyAlignment="1">
      <alignment horizontal="center" vertical="center"/>
    </xf>
    <xf numFmtId="0" fontId="43" fillId="9" borderId="26" xfId="2" applyFont="1" applyFill="1" applyBorder="1" applyAlignment="1">
      <alignment horizontal="center" vertical="center"/>
    </xf>
    <xf numFmtId="0" fontId="38" fillId="4" borderId="26" xfId="2" applyFont="1" applyFill="1" applyBorder="1" applyAlignment="1">
      <alignment horizontal="center" vertical="center"/>
    </xf>
    <xf numFmtId="49" fontId="41" fillId="4" borderId="34" xfId="3" applyNumberFormat="1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vertical="center"/>
    </xf>
    <xf numFmtId="0" fontId="45" fillId="9" borderId="43" xfId="3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4" fillId="9" borderId="34" xfId="2" applyFont="1" applyFill="1" applyBorder="1" applyAlignment="1">
      <alignment horizontal="center" vertical="center"/>
    </xf>
    <xf numFmtId="0" fontId="5" fillId="9" borderId="34" xfId="2" applyFont="1" applyFill="1" applyBorder="1" applyAlignment="1">
      <alignment horizontal="center" vertical="center"/>
    </xf>
    <xf numFmtId="0" fontId="45" fillId="9" borderId="34" xfId="3" applyFont="1" applyFill="1" applyBorder="1" applyAlignment="1">
      <alignment horizontal="center" vertical="center"/>
    </xf>
    <xf numFmtId="0" fontId="43" fillId="9" borderId="34" xfId="2" applyFont="1" applyFill="1" applyBorder="1" applyAlignment="1">
      <alignment horizontal="center" vertical="center"/>
    </xf>
    <xf numFmtId="0" fontId="49" fillId="6" borderId="34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48" fillId="9" borderId="43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48" fillId="9" borderId="34" xfId="2" applyFont="1" applyFill="1" applyBorder="1" applyAlignment="1">
      <alignment horizontal="center" vertical="center"/>
    </xf>
    <xf numFmtId="0" fontId="51" fillId="4" borderId="28" xfId="3" applyFont="1" applyFill="1" applyBorder="1" applyAlignment="1">
      <alignment horizontal="right" vertical="center"/>
    </xf>
    <xf numFmtId="0" fontId="52" fillId="4" borderId="35" xfId="3" applyFont="1" applyFill="1" applyBorder="1" applyAlignment="1">
      <alignment horizontal="left" vertical="center"/>
    </xf>
    <xf numFmtId="0" fontId="51" fillId="4" borderId="28" xfId="3" applyFont="1" applyFill="1" applyBorder="1" applyAlignment="1">
      <alignment horizontal="right" vertical="center"/>
    </xf>
    <xf numFmtId="0" fontId="52" fillId="4" borderId="35" xfId="3" applyFont="1" applyFill="1" applyBorder="1" applyAlignment="1">
      <alignment horizontal="left" vertical="center"/>
    </xf>
    <xf numFmtId="0" fontId="49" fillId="6" borderId="34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vertical="center"/>
    </xf>
    <xf numFmtId="0" fontId="48" fillId="9" borderId="43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48" fillId="9" borderId="34" xfId="2" applyFont="1" applyFill="1" applyBorder="1" applyAlignment="1">
      <alignment horizontal="center" vertical="center"/>
    </xf>
    <xf numFmtId="0" fontId="45" fillId="9" borderId="43" xfId="3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4" fillId="9" borderId="34" xfId="2" applyFont="1" applyFill="1" applyBorder="1" applyAlignment="1">
      <alignment horizontal="center" vertical="center"/>
    </xf>
    <xf numFmtId="0" fontId="5" fillId="9" borderId="34" xfId="2" applyFont="1" applyFill="1" applyBorder="1" applyAlignment="1">
      <alignment horizontal="center" vertical="center"/>
    </xf>
    <xf numFmtId="0" fontId="45" fillId="9" borderId="34" xfId="3" applyFont="1" applyFill="1" applyBorder="1" applyAlignment="1">
      <alignment horizontal="center" vertical="center"/>
    </xf>
    <xf numFmtId="0" fontId="43" fillId="9" borderId="34" xfId="2" applyFont="1" applyFill="1" applyBorder="1" applyAlignment="1">
      <alignment horizontal="center" vertical="center"/>
    </xf>
    <xf numFmtId="0" fontId="43" fillId="9" borderId="26" xfId="2" applyFont="1" applyFill="1" applyBorder="1" applyAlignment="1">
      <alignment horizontal="center" vertical="center"/>
    </xf>
    <xf numFmtId="0" fontId="38" fillId="4" borderId="26" xfId="2" applyFont="1" applyFill="1" applyBorder="1" applyAlignment="1">
      <alignment horizontal="center" vertical="center"/>
    </xf>
    <xf numFmtId="49" fontId="41" fillId="4" borderId="34" xfId="3" applyNumberFormat="1" applyFont="1" applyFill="1" applyBorder="1" applyAlignment="1">
      <alignment horizontal="center" vertical="center"/>
    </xf>
    <xf numFmtId="0" fontId="177" fillId="0" borderId="0" xfId="0" applyFont="1"/>
    <xf numFmtId="0" fontId="177" fillId="0" borderId="10" xfId="0" applyFont="1" applyBorder="1"/>
    <xf numFmtId="0" fontId="0" fillId="0" borderId="169" xfId="0" applyBorder="1"/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shrinkToFit="1"/>
    </xf>
    <xf numFmtId="0" fontId="4" fillId="4" borderId="0" xfId="0" applyFont="1" applyFill="1" applyBorder="1" applyAlignment="1">
      <alignment vertical="center"/>
    </xf>
    <xf numFmtId="0" fontId="60" fillId="0" borderId="0" xfId="0" applyFont="1" applyBorder="1" applyAlignment="1">
      <alignment horizontal="right" vertical="center"/>
    </xf>
    <xf numFmtId="0" fontId="105" fillId="4" borderId="0" xfId="0" applyFont="1" applyFill="1" applyBorder="1" applyAlignment="1">
      <alignment vertical="center"/>
    </xf>
    <xf numFmtId="0" fontId="118" fillId="4" borderId="0" xfId="0" applyFont="1" applyFill="1" applyAlignment="1">
      <alignment horizontal="center"/>
    </xf>
    <xf numFmtId="0" fontId="105" fillId="4" borderId="0" xfId="0" applyFont="1" applyFill="1" applyBorder="1" applyAlignment="1">
      <alignment horizontal="center" vertical="center"/>
    </xf>
    <xf numFmtId="49" fontId="172" fillId="24" borderId="154" xfId="0" applyNumberFormat="1" applyFont="1" applyFill="1" applyBorder="1" applyAlignment="1">
      <alignment horizontal="center" vertical="center" wrapText="1"/>
    </xf>
    <xf numFmtId="14" fontId="172" fillId="24" borderId="155" xfId="0" applyNumberFormat="1" applyFont="1" applyFill="1" applyBorder="1" applyAlignment="1">
      <alignment horizontal="center" vertical="center" wrapText="1"/>
    </xf>
    <xf numFmtId="1" fontId="172" fillId="24" borderId="154" xfId="0" applyNumberFormat="1" applyFont="1" applyFill="1" applyBorder="1" applyAlignment="1">
      <alignment horizontal="center" vertical="center" wrapText="1"/>
    </xf>
    <xf numFmtId="0" fontId="118" fillId="4" borderId="30" xfId="0" applyFont="1" applyFill="1" applyBorder="1" applyAlignment="1">
      <alignment horizontal="center"/>
    </xf>
    <xf numFmtId="49" fontId="173" fillId="0" borderId="156" xfId="0" applyNumberFormat="1" applyFont="1" applyBorder="1" applyAlignment="1">
      <alignment horizontal="center" vertical="center" wrapText="1"/>
    </xf>
    <xf numFmtId="49" fontId="173" fillId="0" borderId="159" xfId="0" applyNumberFormat="1" applyFont="1" applyBorder="1" applyAlignment="1">
      <alignment horizontal="center" vertical="center" wrapText="1"/>
    </xf>
    <xf numFmtId="0" fontId="107" fillId="0" borderId="0" xfId="0" applyFont="1" applyBorder="1" applyAlignment="1">
      <alignment vertical="center"/>
    </xf>
    <xf numFmtId="49" fontId="173" fillId="0" borderId="157" xfId="0" applyNumberFormat="1" applyFont="1" applyBorder="1" applyAlignment="1">
      <alignment horizontal="center" vertical="center" wrapText="1"/>
    </xf>
    <xf numFmtId="49" fontId="173" fillId="0" borderId="164" xfId="0" applyNumberFormat="1" applyFont="1" applyBorder="1" applyAlignment="1">
      <alignment horizontal="center" vertical="center" wrapText="1"/>
    </xf>
    <xf numFmtId="0" fontId="118" fillId="4" borderId="1" xfId="0" applyFont="1" applyFill="1" applyBorder="1" applyAlignment="1">
      <alignment horizontal="center"/>
    </xf>
    <xf numFmtId="49" fontId="173" fillId="0" borderId="162" xfId="0" applyNumberFormat="1" applyFont="1" applyBorder="1" applyAlignment="1">
      <alignment horizontal="center" vertical="center" wrapText="1"/>
    </xf>
    <xf numFmtId="0" fontId="118" fillId="4" borderId="0" xfId="0" applyFont="1" applyFill="1" applyBorder="1" applyAlignment="1">
      <alignment horizontal="center"/>
    </xf>
    <xf numFmtId="49" fontId="173" fillId="0" borderId="0" xfId="0" applyNumberFormat="1" applyFont="1" applyBorder="1" applyAlignment="1">
      <alignment horizontal="center" vertical="center" wrapText="1"/>
    </xf>
    <xf numFmtId="14" fontId="126" fillId="0" borderId="0" xfId="4" applyNumberFormat="1" applyFont="1" applyFill="1" applyBorder="1" applyAlignment="1">
      <alignment horizontal="center"/>
    </xf>
    <xf numFmtId="14" fontId="55" fillId="0" borderId="0" xfId="0" applyNumberFormat="1" applyFont="1"/>
    <xf numFmtId="1" fontId="55" fillId="0" borderId="0" xfId="0" applyNumberFormat="1" applyFont="1" applyAlignment="1">
      <alignment horizontal="center"/>
    </xf>
    <xf numFmtId="14" fontId="0" fillId="0" borderId="0" xfId="0" applyNumberFormat="1"/>
    <xf numFmtId="1" fontId="0" fillId="0" borderId="0" xfId="0" applyNumberFormat="1" applyAlignment="1">
      <alignment horizontal="center"/>
    </xf>
    <xf numFmtId="0" fontId="0" fillId="0" borderId="0" xfId="0" applyFill="1"/>
    <xf numFmtId="0" fontId="118" fillId="4" borderId="17" xfId="0" applyFont="1" applyFill="1" applyBorder="1" applyAlignment="1">
      <alignment horizontal="center"/>
    </xf>
    <xf numFmtId="49" fontId="126" fillId="0" borderId="171" xfId="0" applyNumberFormat="1" applyFont="1" applyFill="1" applyBorder="1" applyAlignment="1">
      <alignment horizontal="center" vertical="center" shrinkToFit="1"/>
    </xf>
    <xf numFmtId="14" fontId="172" fillId="24" borderId="154" xfId="0" applyNumberFormat="1" applyFont="1" applyFill="1" applyBorder="1" applyAlignment="1">
      <alignment horizontal="center" vertical="center" wrapText="1"/>
    </xf>
    <xf numFmtId="14" fontId="126" fillId="0" borderId="172" xfId="0" applyNumberFormat="1" applyFont="1" applyFill="1" applyBorder="1" applyAlignment="1">
      <alignment horizontal="center"/>
    </xf>
    <xf numFmtId="49" fontId="126" fillId="0" borderId="162" xfId="0" applyNumberFormat="1" applyFont="1" applyFill="1" applyBorder="1" applyAlignment="1">
      <alignment horizontal="center" vertical="center" shrinkToFit="1"/>
    </xf>
    <xf numFmtId="14" fontId="124" fillId="0" borderId="0" xfId="0" applyNumberFormat="1" applyFont="1"/>
    <xf numFmtId="0" fontId="175" fillId="0" borderId="0" xfId="0" applyNumberFormat="1" applyFont="1" applyFill="1" applyBorder="1" applyAlignment="1">
      <alignment horizontal="center" vertical="center"/>
    </xf>
    <xf numFmtId="49" fontId="178" fillId="0" borderId="63" xfId="4" applyNumberFormat="1" applyFont="1" applyFill="1" applyBorder="1" applyAlignment="1">
      <alignment horizontal="center" vertical="center"/>
    </xf>
    <xf numFmtId="0" fontId="178" fillId="0" borderId="74" xfId="4" applyFont="1" applyBorder="1" applyAlignment="1">
      <alignment horizontal="center" vertical="center"/>
    </xf>
    <xf numFmtId="49" fontId="178" fillId="25" borderId="63" xfId="4" applyNumberFormat="1" applyFont="1" applyFill="1" applyBorder="1" applyAlignment="1">
      <alignment horizontal="center" vertical="center"/>
    </xf>
    <xf numFmtId="0" fontId="178" fillId="25" borderId="74" xfId="4" applyFont="1" applyFill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16" fontId="178" fillId="0" borderId="73" xfId="4" quotePrefix="1" applyNumberFormat="1" applyFont="1" applyBorder="1" applyAlignment="1">
      <alignment horizontal="center" vertical="center"/>
    </xf>
    <xf numFmtId="16" fontId="178" fillId="25" borderId="73" xfId="4" quotePrefix="1" applyNumberFormat="1" applyFont="1" applyFill="1" applyBorder="1" applyAlignment="1">
      <alignment horizontal="center" vertical="center"/>
    </xf>
    <xf numFmtId="16" fontId="178" fillId="0" borderId="73" xfId="4" quotePrefix="1" applyNumberFormat="1" applyFont="1" applyFill="1" applyBorder="1" applyAlignment="1">
      <alignment horizontal="center" vertical="center"/>
    </xf>
    <xf numFmtId="0" fontId="178" fillId="0" borderId="74" xfId="4" applyFont="1" applyFill="1" applyBorder="1" applyAlignment="1">
      <alignment horizontal="center" vertical="center"/>
    </xf>
    <xf numFmtId="49" fontId="94" fillId="0" borderId="61" xfId="4" quotePrefix="1" applyNumberFormat="1" applyFont="1" applyBorder="1" applyAlignment="1">
      <alignment horizontal="center" vertical="center"/>
    </xf>
    <xf numFmtId="49" fontId="94" fillId="0" borderId="62" xfId="4" applyNumberFormat="1" applyFont="1" applyFill="1" applyBorder="1" applyAlignment="1">
      <alignment horizontal="center" vertical="center"/>
    </xf>
    <xf numFmtId="49" fontId="94" fillId="0" borderId="63" xfId="4" applyNumberFormat="1" applyFont="1" applyFill="1" applyBorder="1" applyAlignment="1">
      <alignment horizontal="center" vertical="center"/>
    </xf>
    <xf numFmtId="0" fontId="94" fillId="0" borderId="64" xfId="4" applyFont="1" applyBorder="1" applyAlignment="1">
      <alignment horizontal="center" vertical="center"/>
    </xf>
    <xf numFmtId="49" fontId="94" fillId="0" borderId="73" xfId="4" quotePrefix="1" applyNumberFormat="1" applyFont="1" applyBorder="1" applyAlignment="1">
      <alignment horizontal="center" vertical="center"/>
    </xf>
    <xf numFmtId="0" fontId="94" fillId="0" borderId="74" xfId="4" applyFont="1" applyBorder="1" applyAlignment="1">
      <alignment horizontal="center" vertical="center"/>
    </xf>
    <xf numFmtId="49" fontId="94" fillId="25" borderId="73" xfId="4" quotePrefix="1" applyNumberFormat="1" applyFont="1" applyFill="1" applyBorder="1" applyAlignment="1">
      <alignment horizontal="center" vertical="center"/>
    </xf>
    <xf numFmtId="49" fontId="94" fillId="25" borderId="63" xfId="4" applyNumberFormat="1" applyFont="1" applyFill="1" applyBorder="1" applyAlignment="1">
      <alignment horizontal="center" vertical="center"/>
    </xf>
    <xf numFmtId="0" fontId="94" fillId="25" borderId="74" xfId="4" applyFont="1" applyFill="1" applyBorder="1" applyAlignment="1">
      <alignment horizontal="center" vertical="center"/>
    </xf>
    <xf numFmtId="49" fontId="94" fillId="0" borderId="145" xfId="4" applyNumberFormat="1" applyFont="1" applyFill="1" applyBorder="1" applyAlignment="1">
      <alignment horizontal="center" vertical="center"/>
    </xf>
    <xf numFmtId="49" fontId="94" fillId="0" borderId="73" xfId="4" quotePrefix="1" applyNumberFormat="1" applyFont="1" applyFill="1" applyBorder="1" applyAlignment="1">
      <alignment horizontal="center" vertical="center"/>
    </xf>
    <xf numFmtId="16" fontId="94" fillId="0" borderId="61" xfId="4" quotePrefix="1" applyNumberFormat="1" applyFont="1" applyFill="1" applyBorder="1" applyAlignment="1">
      <alignment horizontal="center" vertical="center"/>
    </xf>
    <xf numFmtId="0" fontId="94" fillId="0" borderId="64" xfId="4" applyFont="1" applyFill="1" applyBorder="1" applyAlignment="1">
      <alignment horizontal="center" vertical="center"/>
    </xf>
    <xf numFmtId="16" fontId="94" fillId="0" borderId="73" xfId="4" quotePrefix="1" applyNumberFormat="1" applyFont="1" applyFill="1" applyBorder="1" applyAlignment="1">
      <alignment horizontal="center" vertical="center"/>
    </xf>
    <xf numFmtId="0" fontId="94" fillId="0" borderId="74" xfId="4" applyFont="1" applyFill="1" applyBorder="1" applyAlignment="1">
      <alignment horizontal="center" vertical="center"/>
    </xf>
    <xf numFmtId="16" fontId="94" fillId="0" borderId="82" xfId="4" quotePrefix="1" applyNumberFormat="1" applyFont="1" applyFill="1" applyBorder="1" applyAlignment="1">
      <alignment horizontal="center" vertical="center"/>
    </xf>
    <xf numFmtId="49" fontId="94" fillId="0" borderId="83" xfId="4" applyNumberFormat="1" applyFont="1" applyFill="1" applyBorder="1" applyAlignment="1">
      <alignment horizontal="center" vertical="center"/>
    </xf>
    <xf numFmtId="0" fontId="94" fillId="0" borderId="84" xfId="4" applyFont="1" applyFill="1" applyBorder="1" applyAlignment="1">
      <alignment horizontal="center" vertical="center"/>
    </xf>
    <xf numFmtId="16" fontId="193" fillId="0" borderId="73" xfId="4" quotePrefix="1" applyNumberFormat="1" applyFont="1" applyFill="1" applyBorder="1" applyAlignment="1">
      <alignment horizontal="center" vertical="center"/>
    </xf>
    <xf numFmtId="16" fontId="94" fillId="0" borderId="61" xfId="4" quotePrefix="1" applyNumberFormat="1" applyFont="1" applyBorder="1" applyAlignment="1">
      <alignment horizontal="center" vertical="center"/>
    </xf>
    <xf numFmtId="16" fontId="94" fillId="0" borderId="73" xfId="4" quotePrefix="1" applyNumberFormat="1" applyFont="1" applyBorder="1" applyAlignment="1">
      <alignment horizontal="center" vertical="center"/>
    </xf>
    <xf numFmtId="16" fontId="94" fillId="25" borderId="73" xfId="4" quotePrefix="1" applyNumberFormat="1" applyFont="1" applyFill="1" applyBorder="1" applyAlignment="1">
      <alignment horizontal="center" vertical="center"/>
    </xf>
    <xf numFmtId="16" fontId="94" fillId="0" borderId="82" xfId="4" quotePrefix="1" applyNumberFormat="1" applyFont="1" applyBorder="1" applyAlignment="1">
      <alignment horizontal="center" vertical="center"/>
    </xf>
    <xf numFmtId="0" fontId="94" fillId="0" borderId="84" xfId="4" applyFont="1" applyBorder="1" applyAlignment="1">
      <alignment horizontal="center" vertical="center"/>
    </xf>
    <xf numFmtId="49" fontId="178" fillId="0" borderId="145" xfId="4" applyNumberFormat="1" applyFont="1" applyFill="1" applyBorder="1" applyAlignment="1">
      <alignment horizontal="center" vertical="center"/>
    </xf>
    <xf numFmtId="0" fontId="194" fillId="0" borderId="0" xfId="3" applyFont="1" applyAlignment="1">
      <alignment horizontal="center" vertical="center"/>
    </xf>
    <xf numFmtId="0" fontId="2" fillId="0" borderId="0" xfId="3" applyFont="1" applyBorder="1" applyAlignment="1">
      <alignment horizontal="center" vertical="center"/>
    </xf>
    <xf numFmtId="0" fontId="28" fillId="0" borderId="0" xfId="3"/>
    <xf numFmtId="0" fontId="28" fillId="0" borderId="0" xfId="3" applyBorder="1"/>
    <xf numFmtId="0" fontId="28" fillId="0" borderId="0" xfId="3" applyAlignment="1">
      <alignment horizontal="center" vertical="center"/>
    </xf>
    <xf numFmtId="0" fontId="28" fillId="0" borderId="176" xfId="3" applyBorder="1"/>
    <xf numFmtId="0" fontId="2" fillId="0" borderId="180" xfId="3" applyFont="1" applyBorder="1" applyAlignment="1">
      <alignment horizontal="center" vertical="center"/>
    </xf>
    <xf numFmtId="0" fontId="28" fillId="12" borderId="37" xfId="3" applyFill="1" applyBorder="1" applyAlignment="1">
      <alignment horizontal="center" vertical="center"/>
    </xf>
    <xf numFmtId="0" fontId="28" fillId="29" borderId="39" xfId="3" applyFill="1" applyBorder="1" applyAlignment="1">
      <alignment horizontal="center" vertical="center"/>
    </xf>
    <xf numFmtId="0" fontId="2" fillId="0" borderId="181" xfId="3" applyFont="1" applyBorder="1" applyAlignment="1">
      <alignment horizontal="center" vertical="center"/>
    </xf>
    <xf numFmtId="0" fontId="28" fillId="0" borderId="0" xfId="3" applyBorder="1" applyAlignment="1"/>
    <xf numFmtId="0" fontId="2" fillId="0" borderId="183" xfId="3" applyFont="1" applyBorder="1" applyAlignment="1">
      <alignment horizontal="center" vertical="center"/>
    </xf>
    <xf numFmtId="0" fontId="28" fillId="12" borderId="10" xfId="3" applyFill="1" applyBorder="1" applyAlignment="1">
      <alignment horizontal="center" vertical="center"/>
    </xf>
    <xf numFmtId="0" fontId="28" fillId="29" borderId="17" xfId="3" applyFill="1" applyBorder="1" applyAlignment="1">
      <alignment horizontal="center" vertical="center"/>
    </xf>
    <xf numFmtId="0" fontId="2" fillId="0" borderId="184" xfId="3" applyFont="1" applyBorder="1" applyAlignment="1">
      <alignment horizontal="center" vertical="center"/>
    </xf>
    <xf numFmtId="0" fontId="28" fillId="12" borderId="0" xfId="3" applyFill="1" applyBorder="1" applyAlignment="1">
      <alignment horizontal="center" vertical="center"/>
    </xf>
    <xf numFmtId="0" fontId="28" fillId="29" borderId="0" xfId="3" applyFill="1" applyBorder="1" applyAlignment="1">
      <alignment horizontal="center" vertical="center"/>
    </xf>
    <xf numFmtId="0" fontId="2" fillId="0" borderId="40" xfId="3" applyFont="1" applyBorder="1" applyAlignment="1">
      <alignment vertical="center"/>
    </xf>
    <xf numFmtId="0" fontId="2" fillId="0" borderId="0" xfId="3" applyFont="1" applyBorder="1" applyAlignment="1">
      <alignment vertical="center"/>
    </xf>
    <xf numFmtId="0" fontId="66" fillId="0" borderId="0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49" fontId="196" fillId="0" borderId="63" xfId="4" applyNumberFormat="1" applyFont="1" applyBorder="1" applyAlignment="1">
      <alignment vertical="center"/>
    </xf>
    <xf numFmtId="49" fontId="196" fillId="0" borderId="71" xfId="4" applyNumberFormat="1" applyFont="1" applyBorder="1" applyAlignment="1">
      <alignment vertical="center"/>
    </xf>
    <xf numFmtId="49" fontId="197" fillId="0" borderId="71" xfId="4" applyNumberFormat="1" applyFont="1" applyBorder="1" applyAlignment="1">
      <alignment vertical="center"/>
    </xf>
    <xf numFmtId="49" fontId="196" fillId="0" borderId="62" xfId="4" applyNumberFormat="1" applyFont="1" applyBorder="1" applyAlignment="1">
      <alignment vertical="center"/>
    </xf>
    <xf numFmtId="0" fontId="13" fillId="0" borderId="87" xfId="4" applyBorder="1" applyAlignment="1">
      <alignment vertical="center"/>
    </xf>
    <xf numFmtId="49" fontId="196" fillId="0" borderId="71" xfId="4" applyNumberFormat="1" applyFont="1" applyBorder="1" applyAlignment="1">
      <alignment horizontal="center" vertical="center"/>
    </xf>
    <xf numFmtId="0" fontId="55" fillId="0" borderId="0" xfId="4" applyFont="1" applyAlignment="1">
      <alignment vertical="center"/>
    </xf>
    <xf numFmtId="0" fontId="55" fillId="0" borderId="0" xfId="4" applyFont="1" applyAlignment="1">
      <alignment vertical="center" wrapText="1"/>
    </xf>
    <xf numFmtId="0" fontId="124" fillId="0" borderId="0" xfId="6" applyAlignment="1">
      <alignment vertical="center"/>
    </xf>
    <xf numFmtId="0" fontId="154" fillId="0" borderId="149" xfId="6" applyFont="1" applyBorder="1"/>
    <xf numFmtId="0" fontId="155" fillId="0" borderId="0" xfId="6" applyFont="1" applyBorder="1" applyAlignment="1">
      <alignment vertical="center" wrapText="1"/>
    </xf>
    <xf numFmtId="0" fontId="124" fillId="0" borderId="0" xfId="6" applyBorder="1" applyAlignment="1">
      <alignment vertical="center"/>
    </xf>
    <xf numFmtId="0" fontId="124" fillId="0" borderId="150" xfId="6" applyBorder="1" applyAlignment="1">
      <alignment vertical="center"/>
    </xf>
    <xf numFmtId="0" fontId="159" fillId="0" borderId="149" xfId="6" applyFont="1" applyBorder="1" applyAlignment="1">
      <alignment vertical="center" wrapText="1"/>
    </xf>
    <xf numFmtId="0" fontId="159" fillId="0" borderId="0" xfId="6" applyFont="1" applyBorder="1" applyAlignment="1">
      <alignment vertical="center" wrapText="1"/>
    </xf>
    <xf numFmtId="0" fontId="160" fillId="0" borderId="0" xfId="6" applyFont="1" applyBorder="1" applyAlignment="1">
      <alignment vertical="center"/>
    </xf>
    <xf numFmtId="0" fontId="160" fillId="0" borderId="150" xfId="6" applyFont="1" applyBorder="1" applyAlignment="1">
      <alignment vertical="center"/>
    </xf>
    <xf numFmtId="0" fontId="160" fillId="0" borderId="0" xfId="6" applyFont="1" applyAlignment="1">
      <alignment vertical="center"/>
    </xf>
    <xf numFmtId="0" fontId="160" fillId="0" borderId="149" xfId="6" applyFont="1" applyBorder="1" applyAlignment="1">
      <alignment vertical="center"/>
    </xf>
    <xf numFmtId="0" fontId="198" fillId="0" borderId="0" xfId="0" applyNumberFormat="1" applyFont="1" applyFill="1" applyBorder="1" applyAlignment="1">
      <alignment horizontal="center" vertical="center"/>
    </xf>
    <xf numFmtId="0" fontId="189" fillId="0" borderId="0" xfId="0" applyNumberFormat="1" applyFont="1" applyAlignment="1">
      <alignment horizontal="center" vertical="center"/>
    </xf>
    <xf numFmtId="0" fontId="198" fillId="0" borderId="40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6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 shrinkToFit="1"/>
    </xf>
    <xf numFmtId="0" fontId="60" fillId="4" borderId="0" xfId="0" applyFont="1" applyFill="1" applyBorder="1" applyAlignment="1">
      <alignment vertical="center"/>
    </xf>
    <xf numFmtId="49" fontId="172" fillId="4" borderId="154" xfId="0" applyNumberFormat="1" applyFont="1" applyFill="1" applyBorder="1" applyAlignment="1">
      <alignment horizontal="center" vertical="center" wrapText="1"/>
    </xf>
    <xf numFmtId="0" fontId="124" fillId="30" borderId="154" xfId="0" applyFont="1" applyFill="1" applyBorder="1" applyAlignment="1">
      <alignment horizontal="center" vertical="center" shrinkToFit="1"/>
    </xf>
    <xf numFmtId="0" fontId="126" fillId="4" borderId="162" xfId="0" applyNumberFormat="1" applyFont="1" applyFill="1" applyBorder="1" applyAlignment="1">
      <alignment horizontal="left" vertical="center"/>
    </xf>
    <xf numFmtId="49" fontId="126" fillId="0" borderId="173" xfId="0" applyNumberFormat="1" applyFont="1" applyFill="1" applyBorder="1" applyAlignment="1">
      <alignment horizontal="center" vertical="center" shrinkToFit="1"/>
    </xf>
    <xf numFmtId="0" fontId="118" fillId="4" borderId="162" xfId="0" applyNumberFormat="1" applyFont="1" applyFill="1" applyBorder="1" applyAlignment="1">
      <alignment horizontal="center" vertical="center" shrinkToFit="1"/>
    </xf>
    <xf numFmtId="0" fontId="126" fillId="4" borderId="157" xfId="0" applyNumberFormat="1" applyFont="1" applyFill="1" applyBorder="1" applyAlignment="1">
      <alignment horizontal="left" vertical="center"/>
    </xf>
    <xf numFmtId="0" fontId="118" fillId="4" borderId="156" xfId="0" applyNumberFormat="1" applyFont="1" applyFill="1" applyBorder="1" applyAlignment="1">
      <alignment horizontal="center" vertical="center" shrinkToFit="1"/>
    </xf>
    <xf numFmtId="0" fontId="0" fillId="4" borderId="156" xfId="0" applyNumberFormat="1" applyFill="1" applyBorder="1" applyAlignment="1">
      <alignment horizontal="center" vertical="center" shrinkToFit="1"/>
    </xf>
    <xf numFmtId="0" fontId="126" fillId="4" borderId="156" xfId="0" applyNumberFormat="1" applyFont="1" applyFill="1" applyBorder="1" applyAlignment="1">
      <alignment horizontal="left" vertical="center"/>
    </xf>
    <xf numFmtId="0" fontId="124" fillId="4" borderId="156" xfId="0" applyNumberFormat="1" applyFont="1" applyFill="1" applyBorder="1" applyAlignment="1">
      <alignment horizontal="center" vertical="center" shrinkToFit="1"/>
    </xf>
    <xf numFmtId="0" fontId="126" fillId="4" borderId="164" xfId="0" applyNumberFormat="1" applyFont="1" applyFill="1" applyBorder="1" applyAlignment="1">
      <alignment horizontal="left" vertical="center"/>
    </xf>
    <xf numFmtId="0" fontId="124" fillId="4" borderId="159" xfId="0" applyNumberFormat="1" applyFont="1" applyFill="1" applyBorder="1" applyAlignment="1">
      <alignment horizontal="center" vertical="center" shrinkToFit="1"/>
    </xf>
    <xf numFmtId="0" fontId="0" fillId="4" borderId="0" xfId="0" applyNumberFormat="1" applyFill="1" applyAlignment="1">
      <alignment horizontal="center" vertical="center" shrinkToFit="1"/>
    </xf>
    <xf numFmtId="0" fontId="126" fillId="4" borderId="158" xfId="0" applyNumberFormat="1" applyFont="1" applyFill="1" applyBorder="1" applyAlignment="1">
      <alignment horizontal="left" vertical="center"/>
    </xf>
    <xf numFmtId="0" fontId="126" fillId="4" borderId="17" xfId="0" applyNumberFormat="1" applyFont="1" applyFill="1" applyBorder="1" applyAlignment="1">
      <alignment horizontal="left" vertical="center"/>
    </xf>
    <xf numFmtId="0" fontId="126" fillId="4" borderId="30" xfId="0" applyNumberFormat="1" applyFont="1" applyFill="1" applyBorder="1" applyAlignment="1">
      <alignment horizontal="left" vertical="center"/>
    </xf>
    <xf numFmtId="0" fontId="126" fillId="4" borderId="159" xfId="0" applyNumberFormat="1" applyFont="1" applyFill="1" applyBorder="1" applyAlignment="1">
      <alignment horizontal="left" vertical="center"/>
    </xf>
    <xf numFmtId="49" fontId="173" fillId="0" borderId="161" xfId="0" applyNumberFormat="1" applyFont="1" applyBorder="1" applyAlignment="1">
      <alignment horizontal="center" vertical="center" wrapText="1"/>
    </xf>
    <xf numFmtId="0" fontId="0" fillId="4" borderId="156" xfId="0" applyFill="1" applyBorder="1" applyAlignment="1">
      <alignment horizontal="center" vertical="center" shrinkToFit="1"/>
    </xf>
    <xf numFmtId="0" fontId="124" fillId="4" borderId="156" xfId="0" applyFont="1" applyFill="1" applyBorder="1" applyAlignment="1">
      <alignment horizontal="center" vertical="center" shrinkToFit="1"/>
    </xf>
    <xf numFmtId="0" fontId="126" fillId="4" borderId="163" xfId="0" applyNumberFormat="1" applyFont="1" applyFill="1" applyBorder="1" applyAlignment="1">
      <alignment horizontal="left" vertical="center"/>
    </xf>
    <xf numFmtId="14" fontId="126" fillId="0" borderId="171" xfId="0" applyNumberFormat="1" applyFont="1" applyFill="1" applyBorder="1" applyAlignment="1">
      <alignment horizontal="center"/>
    </xf>
    <xf numFmtId="0" fontId="0" fillId="4" borderId="159" xfId="0" applyFill="1" applyBorder="1" applyAlignment="1">
      <alignment horizontal="center" vertical="center" shrinkToFit="1"/>
    </xf>
    <xf numFmtId="0" fontId="55" fillId="4" borderId="0" xfId="0" applyFont="1" applyFill="1"/>
    <xf numFmtId="0" fontId="118" fillId="4" borderId="156" xfId="0" applyFont="1" applyFill="1" applyBorder="1" applyAlignment="1">
      <alignment horizontal="center" vertical="center" shrinkToFit="1"/>
    </xf>
    <xf numFmtId="14" fontId="126" fillId="0" borderId="159" xfId="0" applyNumberFormat="1" applyFont="1" applyFill="1" applyBorder="1" applyAlignment="1">
      <alignment horizontal="center"/>
    </xf>
    <xf numFmtId="0" fontId="0" fillId="4" borderId="186" xfId="0" applyFill="1" applyBorder="1" applyAlignment="1">
      <alignment horizontal="center" vertical="center" shrinkToFit="1"/>
    </xf>
    <xf numFmtId="49" fontId="173" fillId="4" borderId="156" xfId="0" applyNumberFormat="1" applyFont="1" applyFill="1" applyBorder="1" applyAlignment="1">
      <alignment horizontal="center" vertical="center" wrapText="1"/>
    </xf>
    <xf numFmtId="14" fontId="125" fillId="0" borderId="156" xfId="4" applyNumberFormat="1" applyFont="1" applyFill="1" applyBorder="1" applyAlignment="1">
      <alignment horizontal="center"/>
    </xf>
    <xf numFmtId="49" fontId="126" fillId="4" borderId="156" xfId="0" applyNumberFormat="1" applyFont="1" applyFill="1" applyBorder="1" applyAlignment="1">
      <alignment horizontal="center" vertical="center" shrinkToFit="1"/>
    </xf>
    <xf numFmtId="0" fontId="124" fillId="4" borderId="159" xfId="0" applyFont="1" applyFill="1" applyBorder="1" applyAlignment="1">
      <alignment horizontal="center" vertical="center" shrinkToFit="1"/>
    </xf>
    <xf numFmtId="0" fontId="126" fillId="4" borderId="147" xfId="0" applyNumberFormat="1" applyFont="1" applyFill="1" applyBorder="1" applyAlignment="1">
      <alignment horizontal="left" vertical="center"/>
    </xf>
    <xf numFmtId="14" fontId="126" fillId="0" borderId="147" xfId="0" applyNumberFormat="1" applyFont="1" applyFill="1" applyBorder="1" applyAlignment="1">
      <alignment horizontal="center"/>
    </xf>
    <xf numFmtId="0" fontId="124" fillId="4" borderId="0" xfId="0" applyFont="1" applyFill="1" applyAlignment="1">
      <alignment horizontal="center" vertical="center" shrinkToFit="1"/>
    </xf>
    <xf numFmtId="0" fontId="0" fillId="0" borderId="0" xfId="0" applyBorder="1"/>
    <xf numFmtId="0" fontId="126" fillId="4" borderId="0" xfId="0" applyNumberFormat="1" applyFont="1" applyFill="1" applyBorder="1" applyAlignment="1">
      <alignment horizontal="left" vertical="center"/>
    </xf>
    <xf numFmtId="0" fontId="55" fillId="0" borderId="0" xfId="0" applyFont="1" applyAlignment="1">
      <alignment horizontal="left"/>
    </xf>
    <xf numFmtId="0" fontId="0" fillId="0" borderId="12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1" fillId="0" borderId="14" xfId="0" applyFont="1" applyBorder="1" applyAlignment="1">
      <alignment vertical="center"/>
    </xf>
    <xf numFmtId="0" fontId="199" fillId="0" borderId="0" xfId="4" applyFont="1" applyAlignment="1">
      <alignment horizontal="right" vertic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9" fontId="104" fillId="0" borderId="15" xfId="0" applyNumberFormat="1" applyFont="1" applyFill="1" applyBorder="1" applyAlignment="1">
      <alignment horizontal="center" vertical="center" shrinkToFit="1"/>
    </xf>
    <xf numFmtId="14" fontId="13" fillId="0" borderId="15" xfId="0" applyNumberFormat="1" applyFont="1" applyFill="1" applyBorder="1" applyAlignment="1">
      <alignment horizontal="center"/>
    </xf>
    <xf numFmtId="0" fontId="4" fillId="0" borderId="15" xfId="0" applyFont="1" applyFill="1" applyBorder="1" applyAlignment="1"/>
    <xf numFmtId="0" fontId="0" fillId="0" borderId="0" xfId="0" applyFont="1" applyBorder="1" applyAlignment="1">
      <alignment horizontal="center" vertical="center"/>
    </xf>
    <xf numFmtId="14" fontId="0" fillId="0" borderId="7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68" fillId="0" borderId="0" xfId="0" applyNumberFormat="1" applyFont="1" applyBorder="1" applyAlignment="1">
      <alignment horizontal="right" vertical="center"/>
    </xf>
    <xf numFmtId="0" fontId="63" fillId="0" borderId="1" xfId="0" applyNumberFormat="1" applyFont="1" applyBorder="1" applyAlignment="1">
      <alignment horizontal="left" vertical="center"/>
    </xf>
    <xf numFmtId="0" fontId="11" fillId="0" borderId="0" xfId="0" applyFont="1"/>
    <xf numFmtId="0" fontId="184" fillId="0" borderId="0" xfId="0" applyNumberFormat="1" applyFont="1" applyFill="1" applyBorder="1" applyAlignment="1">
      <alignment horizontal="center"/>
    </xf>
    <xf numFmtId="0" fontId="183" fillId="0" borderId="0" xfId="0" applyNumberFormat="1" applyFont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65" fillId="0" borderId="0" xfId="0" applyNumberFormat="1" applyFont="1" applyBorder="1" applyAlignment="1">
      <alignment horizontal="left" vertical="center"/>
    </xf>
    <xf numFmtId="49" fontId="63" fillId="0" borderId="0" xfId="0" applyNumberFormat="1" applyFont="1" applyBorder="1" applyAlignment="1">
      <alignment horizontal="center" vertical="center"/>
    </xf>
    <xf numFmtId="0" fontId="63" fillId="12" borderId="0" xfId="0" applyNumberFormat="1" applyFont="1" applyFill="1" applyBorder="1" applyAlignment="1">
      <alignment horizontal="center" vertical="center"/>
    </xf>
    <xf numFmtId="0" fontId="126" fillId="0" borderId="0" xfId="0" applyNumberFormat="1" applyFont="1" applyBorder="1" applyAlignment="1">
      <alignment horizontal="center"/>
    </xf>
    <xf numFmtId="49" fontId="185" fillId="0" borderId="0" xfId="0" applyNumberFormat="1" applyFont="1" applyBorder="1" applyAlignment="1">
      <alignment horizontal="center" vertical="center"/>
    </xf>
    <xf numFmtId="0" fontId="186" fillId="0" borderId="0" xfId="0" applyNumberFormat="1" applyFont="1" applyBorder="1" applyAlignment="1">
      <alignment horizontal="right" vertical="center"/>
    </xf>
    <xf numFmtId="0" fontId="126" fillId="0" borderId="0" xfId="0" applyNumberFormat="1" applyFont="1" applyBorder="1" applyAlignment="1">
      <alignment horizontal="center" vertical="center"/>
    </xf>
    <xf numFmtId="0" fontId="62" fillId="12" borderId="0" xfId="0" applyNumberFormat="1" applyFont="1" applyFill="1" applyBorder="1" applyAlignment="1">
      <alignment horizontal="center" vertical="center"/>
    </xf>
    <xf numFmtId="0" fontId="62" fillId="0" borderId="0" xfId="0" applyNumberFormat="1" applyFont="1" applyBorder="1" applyAlignment="1">
      <alignment vertical="center"/>
    </xf>
    <xf numFmtId="49" fontId="0" fillId="0" borderId="0" xfId="0" applyNumberFormat="1" applyBorder="1" applyAlignment="1">
      <alignment horizontal="center" vertical="center"/>
    </xf>
    <xf numFmtId="0" fontId="6" fillId="31" borderId="2" xfId="0" applyFont="1" applyFill="1" applyBorder="1" applyAlignment="1">
      <alignment horizontal="center" vertical="center"/>
    </xf>
    <xf numFmtId="0" fontId="6" fillId="31" borderId="6" xfId="0" applyFont="1" applyFill="1" applyBorder="1" applyAlignment="1">
      <alignment horizontal="center" vertical="center"/>
    </xf>
    <xf numFmtId="49" fontId="89" fillId="21" borderId="10" xfId="4" applyNumberFormat="1" applyFont="1" applyFill="1" applyBorder="1" applyAlignment="1">
      <alignment horizontal="center" vertical="center"/>
    </xf>
    <xf numFmtId="0" fontId="63" fillId="0" borderId="0" xfId="0" applyNumberFormat="1" applyFont="1" applyAlignment="1">
      <alignment vertical="center"/>
    </xf>
    <xf numFmtId="0" fontId="125" fillId="0" borderId="0" xfId="0" applyNumberFormat="1" applyFont="1" applyAlignment="1"/>
    <xf numFmtId="49" fontId="63" fillId="0" borderId="40" xfId="0" applyNumberFormat="1" applyFont="1" applyBorder="1" applyAlignment="1">
      <alignment vertical="center"/>
    </xf>
    <xf numFmtId="0" fontId="66" fillId="0" borderId="0" xfId="0" applyNumberFormat="1" applyFont="1" applyFill="1" applyBorder="1" applyAlignment="1">
      <alignment vertical="center"/>
    </xf>
    <xf numFmtId="0" fontId="125" fillId="0" borderId="1" xfId="0" applyNumberFormat="1" applyFont="1" applyBorder="1" applyAlignment="1"/>
    <xf numFmtId="49" fontId="63" fillId="0" borderId="0" xfId="0" applyNumberFormat="1" applyFont="1" applyAlignment="1">
      <alignment vertical="center"/>
    </xf>
    <xf numFmtId="0" fontId="198" fillId="0" borderId="0" xfId="0" applyNumberFormat="1" applyFont="1" applyFill="1" applyBorder="1" applyAlignment="1">
      <alignment vertical="center"/>
    </xf>
    <xf numFmtId="0" fontId="126" fillId="0" borderId="0" xfId="0" applyNumberFormat="1" applyFont="1" applyAlignment="1">
      <alignment horizontal="left" vertical="center"/>
    </xf>
    <xf numFmtId="0" fontId="9" fillId="0" borderId="40" xfId="0" applyNumberFormat="1" applyFont="1" applyFill="1" applyBorder="1" applyAlignment="1">
      <alignment horizontal="left" vertical="center"/>
    </xf>
    <xf numFmtId="16" fontId="89" fillId="21" borderId="10" xfId="4" applyNumberFormat="1" applyFont="1" applyFill="1" applyBorder="1" applyAlignment="1">
      <alignment horizontal="center" vertical="center"/>
    </xf>
    <xf numFmtId="0" fontId="201" fillId="0" borderId="40" xfId="0" applyNumberFormat="1" applyFont="1" applyFill="1" applyBorder="1" applyAlignment="1">
      <alignment horizontal="center" vertical="center"/>
    </xf>
    <xf numFmtId="0" fontId="191" fillId="0" borderId="40" xfId="0" applyNumberFormat="1" applyFont="1" applyFill="1" applyBorder="1" applyAlignment="1">
      <alignment horizontal="center" vertical="center"/>
    </xf>
    <xf numFmtId="0" fontId="121" fillId="0" borderId="190" xfId="0" applyFont="1" applyBorder="1" applyAlignment="1">
      <alignment horizontal="center" vertical="center"/>
    </xf>
    <xf numFmtId="0" fontId="121" fillId="0" borderId="189" xfId="0" applyFont="1" applyBorder="1" applyAlignment="1">
      <alignment horizontal="center" vertical="center"/>
    </xf>
    <xf numFmtId="0" fontId="121" fillId="0" borderId="191" xfId="0" applyFont="1" applyBorder="1" applyAlignment="1">
      <alignment horizontal="center" vertical="center"/>
    </xf>
    <xf numFmtId="0" fontId="0" fillId="0" borderId="16" xfId="0" applyFill="1" applyBorder="1" applyAlignment="1">
      <alignment vertical="center"/>
    </xf>
    <xf numFmtId="14" fontId="0" fillId="0" borderId="15" xfId="0" applyNumberFormat="1" applyFill="1" applyBorder="1" applyAlignment="1">
      <alignment horizontal="center" vertical="center"/>
    </xf>
    <xf numFmtId="0" fontId="0" fillId="0" borderId="15" xfId="0" applyNumberFormat="1" applyFill="1" applyBorder="1" applyAlignment="1">
      <alignment horizontal="center" vertical="center" shrinkToFit="1"/>
    </xf>
    <xf numFmtId="0" fontId="0" fillId="0" borderId="52" xfId="0" applyFill="1" applyBorder="1" applyAlignment="1">
      <alignment horizontal="center" vertical="center" shrinkToFit="1"/>
    </xf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0" fillId="0" borderId="15" xfId="0" applyBorder="1"/>
    <xf numFmtId="0" fontId="0" fillId="0" borderId="52" xfId="0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7" xfId="0" applyFont="1" applyBorder="1"/>
    <xf numFmtId="0" fontId="7" fillId="0" borderId="2" xfId="0" applyFont="1" applyBorder="1" applyAlignment="1">
      <alignment horizontal="center" vertical="center"/>
    </xf>
    <xf numFmtId="0" fontId="0" fillId="0" borderId="4" xfId="0" applyFont="1" applyBorder="1"/>
    <xf numFmtId="0" fontId="0" fillId="0" borderId="5" xfId="0" applyFont="1" applyBorder="1"/>
    <xf numFmtId="14" fontId="2" fillId="0" borderId="0" xfId="4" applyNumberFormat="1" applyFont="1" applyFill="1" applyBorder="1" applyAlignment="1">
      <alignment horizontal="center" vertical="center"/>
    </xf>
    <xf numFmtId="0" fontId="124" fillId="0" borderId="0" xfId="0" applyFont="1"/>
    <xf numFmtId="0" fontId="8" fillId="0" borderId="14" xfId="0" applyFont="1" applyBorder="1" applyAlignment="1">
      <alignment horizontal="center" vertical="center"/>
    </xf>
    <xf numFmtId="0" fontId="124" fillId="0" borderId="0" xfId="0" applyFont="1" applyAlignment="1">
      <alignment horizontal="center"/>
    </xf>
    <xf numFmtId="0" fontId="118" fillId="0" borderId="0" xfId="0" applyFont="1" applyAlignment="1">
      <alignment horizontal="center"/>
    </xf>
    <xf numFmtId="0" fontId="175" fillId="0" borderId="13" xfId="0" applyNumberFormat="1" applyFont="1" applyFill="1" applyBorder="1" applyAlignment="1">
      <alignment horizontal="center" vertical="center"/>
    </xf>
    <xf numFmtId="0" fontId="0" fillId="0" borderId="15" xfId="0" applyFill="1" applyBorder="1" applyAlignment="1">
      <alignment vertical="center"/>
    </xf>
    <xf numFmtId="14" fontId="0" fillId="0" borderId="15" xfId="0" applyNumberFormat="1" applyFont="1" applyFill="1" applyBorder="1" applyAlignment="1">
      <alignment horizontal="center" vertical="center"/>
    </xf>
    <xf numFmtId="14" fontId="2" fillId="0" borderId="2" xfId="4" applyNumberFormat="1" applyFont="1" applyFill="1" applyBorder="1" applyAlignment="1">
      <alignment horizontal="center" vertical="center"/>
    </xf>
    <xf numFmtId="14" fontId="2" fillId="0" borderId="14" xfId="4" applyNumberFormat="1" applyFont="1" applyFill="1" applyBorder="1" applyAlignment="1">
      <alignment horizontal="center" vertical="center"/>
    </xf>
    <xf numFmtId="14" fontId="202" fillId="0" borderId="2" xfId="4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4" fontId="202" fillId="0" borderId="11" xfId="4" applyNumberFormat="1" applyFont="1" applyFill="1" applyBorder="1" applyAlignment="1">
      <alignment horizontal="center" vertical="center"/>
    </xf>
    <xf numFmtId="14" fontId="2" fillId="0" borderId="12" xfId="4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4" fontId="2" fillId="0" borderId="192" xfId="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horizontal="center"/>
    </xf>
    <xf numFmtId="0" fontId="177" fillId="0" borderId="0" xfId="0" applyFont="1" applyAlignment="1">
      <alignment horizontal="center"/>
    </xf>
    <xf numFmtId="0" fontId="118" fillId="0" borderId="0" xfId="0" applyFont="1"/>
    <xf numFmtId="0" fontId="7" fillId="0" borderId="0" xfId="0" applyFont="1"/>
    <xf numFmtId="49" fontId="6" fillId="31" borderId="2" xfId="0" applyNumberFormat="1" applyFont="1" applyFill="1" applyBorder="1" applyAlignment="1">
      <alignment horizontal="center" vertical="center"/>
    </xf>
    <xf numFmtId="49" fontId="11" fillId="31" borderId="2" xfId="0" applyNumberFormat="1" applyFont="1" applyFill="1" applyBorder="1" applyAlignment="1">
      <alignment horizontal="center" vertical="center"/>
    </xf>
    <xf numFmtId="49" fontId="61" fillId="0" borderId="0" xfId="0" applyNumberFormat="1" applyFont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105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18" fillId="4" borderId="193" xfId="0" applyNumberFormat="1" applyFont="1" applyFill="1" applyBorder="1" applyAlignment="1">
      <alignment horizontal="center" vertical="center" shrinkToFit="1"/>
    </xf>
    <xf numFmtId="0" fontId="118" fillId="4" borderId="170" xfId="0" applyNumberFormat="1" applyFont="1" applyFill="1" applyBorder="1" applyAlignment="1">
      <alignment horizontal="center" vertical="center" shrinkToFit="1"/>
    </xf>
    <xf numFmtId="0" fontId="0" fillId="4" borderId="170" xfId="0" applyNumberFormat="1" applyFill="1" applyBorder="1" applyAlignment="1">
      <alignment horizontal="center" vertical="center" shrinkToFit="1"/>
    </xf>
    <xf numFmtId="0" fontId="124" fillId="4" borderId="170" xfId="0" applyNumberFormat="1" applyFont="1" applyFill="1" applyBorder="1" applyAlignment="1">
      <alignment horizontal="center" vertical="center" shrinkToFit="1"/>
    </xf>
    <xf numFmtId="0" fontId="118" fillId="4" borderId="40" xfId="0" applyFont="1" applyFill="1" applyBorder="1" applyAlignment="1">
      <alignment horizontal="center"/>
    </xf>
    <xf numFmtId="49" fontId="126" fillId="0" borderId="163" xfId="0" applyNumberFormat="1" applyFont="1" applyFill="1" applyBorder="1" applyAlignment="1">
      <alignment horizontal="center" vertical="center" shrinkToFit="1"/>
    </xf>
    <xf numFmtId="0" fontId="124" fillId="4" borderId="194" xfId="0" applyNumberFormat="1" applyFont="1" applyFill="1" applyBorder="1" applyAlignment="1">
      <alignment horizontal="center" vertical="center" shrinkToFit="1"/>
    </xf>
    <xf numFmtId="49" fontId="173" fillId="0" borderId="171" xfId="0" applyNumberFormat="1" applyFont="1" applyBorder="1" applyAlignment="1">
      <alignment horizontal="center" vertical="center" wrapText="1"/>
    </xf>
    <xf numFmtId="14" fontId="126" fillId="0" borderId="171" xfId="4" applyNumberFormat="1" applyFont="1" applyFill="1" applyBorder="1" applyAlignment="1">
      <alignment horizontal="center"/>
    </xf>
    <xf numFmtId="49" fontId="173" fillId="0" borderId="147" xfId="0" applyNumberFormat="1" applyFont="1" applyBorder="1" applyAlignment="1">
      <alignment horizontal="center" vertical="center" wrapText="1"/>
    </xf>
    <xf numFmtId="14" fontId="126" fillId="0" borderId="0" xfId="0" applyNumberFormat="1" applyFont="1" applyFill="1" applyBorder="1" applyAlignment="1">
      <alignment horizontal="center"/>
    </xf>
    <xf numFmtId="49" fontId="126" fillId="0" borderId="147" xfId="0" applyNumberFormat="1" applyFont="1" applyFill="1" applyBorder="1" applyAlignment="1">
      <alignment horizontal="center" vertical="center" shrinkToFit="1"/>
    </xf>
    <xf numFmtId="0" fontId="124" fillId="4" borderId="0" xfId="0" applyFont="1" applyFill="1" applyBorder="1" applyAlignment="1">
      <alignment horizontal="center" vertical="center" shrinkToFit="1"/>
    </xf>
    <xf numFmtId="0" fontId="124" fillId="4" borderId="0" xfId="0" applyFont="1" applyFill="1"/>
    <xf numFmtId="0" fontId="124" fillId="30" borderId="195" xfId="0" applyFont="1" applyFill="1" applyBorder="1" applyAlignment="1">
      <alignment horizontal="center" vertical="center" shrinkToFit="1"/>
    </xf>
    <xf numFmtId="0" fontId="0" fillId="4" borderId="155" xfId="0" applyNumberFormat="1" applyFill="1" applyBorder="1" applyAlignment="1">
      <alignment horizontal="center" vertical="center" shrinkToFit="1"/>
    </xf>
    <xf numFmtId="0" fontId="124" fillId="4" borderId="196" xfId="0" applyNumberFormat="1" applyFont="1" applyFill="1" applyBorder="1" applyAlignment="1">
      <alignment horizontal="center" vertical="center" shrinkToFit="1"/>
    </xf>
    <xf numFmtId="0" fontId="118" fillId="4" borderId="170" xfId="0" applyFont="1" applyFill="1" applyBorder="1" applyAlignment="1">
      <alignment horizontal="center" vertical="center" shrinkToFit="1"/>
    </xf>
    <xf numFmtId="0" fontId="0" fillId="4" borderId="170" xfId="0" applyFill="1" applyBorder="1" applyAlignment="1">
      <alignment horizontal="center" vertical="center" shrinkToFit="1"/>
    </xf>
    <xf numFmtId="0" fontId="124" fillId="4" borderId="170" xfId="0" applyFont="1" applyFill="1" applyBorder="1" applyAlignment="1">
      <alignment horizontal="center" vertical="center" shrinkToFit="1"/>
    </xf>
    <xf numFmtId="49" fontId="173" fillId="0" borderId="197" xfId="0" applyNumberFormat="1" applyFont="1" applyBorder="1" applyAlignment="1">
      <alignment horizontal="center" vertical="center" wrapText="1"/>
    </xf>
    <xf numFmtId="0" fontId="0" fillId="3" borderId="156" xfId="0" applyFill="1" applyBorder="1" applyAlignment="1">
      <alignment horizontal="center" vertical="center" shrinkToFit="1"/>
    </xf>
    <xf numFmtId="0" fontId="0" fillId="4" borderId="161" xfId="0" applyFill="1" applyBorder="1" applyAlignment="1">
      <alignment horizontal="center" vertical="center" shrinkToFit="1"/>
    </xf>
    <xf numFmtId="0" fontId="126" fillId="4" borderId="152" xfId="0" applyNumberFormat="1" applyFont="1" applyFill="1" applyBorder="1" applyAlignment="1">
      <alignment horizontal="left" vertical="center"/>
    </xf>
    <xf numFmtId="0" fontId="0" fillId="4" borderId="40" xfId="0" applyFill="1" applyBorder="1" applyAlignment="1">
      <alignment horizontal="center" vertical="center" shrinkToFit="1"/>
    </xf>
    <xf numFmtId="14" fontId="126" fillId="0" borderId="161" xfId="0" applyNumberFormat="1" applyFont="1" applyFill="1" applyBorder="1" applyAlignment="1">
      <alignment horizontal="center"/>
    </xf>
    <xf numFmtId="49" fontId="172" fillId="24" borderId="164" xfId="0" applyNumberFormat="1" applyFont="1" applyFill="1" applyBorder="1" applyAlignment="1">
      <alignment horizontal="center" vertical="center" wrapText="1"/>
    </xf>
    <xf numFmtId="49" fontId="172" fillId="4" borderId="164" xfId="0" applyNumberFormat="1" applyFont="1" applyFill="1" applyBorder="1" applyAlignment="1">
      <alignment horizontal="center" vertical="center" wrapText="1"/>
    </xf>
    <xf numFmtId="0" fontId="124" fillId="4" borderId="161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4" fontId="174" fillId="0" borderId="39" xfId="0" applyNumberFormat="1" applyFont="1" applyFill="1" applyBorder="1" applyAlignment="1">
      <alignment horizontal="center" wrapText="1"/>
    </xf>
    <xf numFmtId="1" fontId="126" fillId="0" borderId="161" xfId="0" applyNumberFormat="1" applyFont="1" applyFill="1" applyBorder="1" applyAlignment="1">
      <alignment horizontal="center" vertical="center"/>
    </xf>
    <xf numFmtId="0" fontId="126" fillId="0" borderId="161" xfId="0" applyNumberFormat="1" applyFont="1" applyFill="1" applyBorder="1" applyAlignment="1">
      <alignment horizontal="center" vertical="center" shrinkToFit="1"/>
    </xf>
    <xf numFmtId="1" fontId="126" fillId="0" borderId="156" xfId="0" applyNumberFormat="1" applyFont="1" applyFill="1" applyBorder="1" applyAlignment="1">
      <alignment horizontal="center" vertical="center"/>
    </xf>
    <xf numFmtId="49" fontId="173" fillId="4" borderId="162" xfId="0" applyNumberFormat="1" applyFont="1" applyFill="1" applyBorder="1" applyAlignment="1">
      <alignment horizontal="center" vertical="center" wrapText="1"/>
    </xf>
    <xf numFmtId="14" fontId="126" fillId="0" borderId="159" xfId="4" applyNumberFormat="1" applyFont="1" applyFill="1" applyBorder="1" applyAlignment="1">
      <alignment horizontal="center" shrinkToFit="1"/>
    </xf>
    <xf numFmtId="0" fontId="124" fillId="4" borderId="15" xfId="0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left" vertical="center"/>
    </xf>
    <xf numFmtId="0" fontId="3" fillId="4" borderId="15" xfId="0" applyFont="1" applyFill="1" applyBorder="1" applyAlignment="1"/>
    <xf numFmtId="0" fontId="0" fillId="4" borderId="0" xfId="0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176" fillId="4" borderId="0" xfId="0" applyFont="1" applyFill="1" applyBorder="1" applyAlignment="1">
      <alignment vertical="center"/>
    </xf>
    <xf numFmtId="0" fontId="176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19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1" fillId="4" borderId="28" xfId="3" applyFont="1" applyFill="1" applyBorder="1" applyAlignment="1">
      <alignment horizontal="right" vertical="center"/>
    </xf>
    <xf numFmtId="0" fontId="52" fillId="4" borderId="35" xfId="3" applyFont="1" applyFill="1" applyBorder="1" applyAlignment="1">
      <alignment horizontal="left" vertical="center"/>
    </xf>
    <xf numFmtId="0" fontId="49" fillId="6" borderId="34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vertical="center"/>
    </xf>
    <xf numFmtId="0" fontId="48" fillId="9" borderId="43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48" fillId="9" borderId="34" xfId="2" applyFont="1" applyFill="1" applyBorder="1" applyAlignment="1">
      <alignment horizontal="center" vertical="center"/>
    </xf>
    <xf numFmtId="0" fontId="45" fillId="9" borderId="43" xfId="3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4" fillId="9" borderId="34" xfId="2" applyFont="1" applyFill="1" applyBorder="1" applyAlignment="1">
      <alignment horizontal="center" vertical="center"/>
    </xf>
    <xf numFmtId="0" fontId="5" fillId="9" borderId="34" xfId="2" applyFont="1" applyFill="1" applyBorder="1" applyAlignment="1">
      <alignment horizontal="center" vertical="center"/>
    </xf>
    <xf numFmtId="0" fontId="45" fillId="9" borderId="34" xfId="3" applyFont="1" applyFill="1" applyBorder="1" applyAlignment="1">
      <alignment horizontal="center" vertical="center"/>
    </xf>
    <xf numFmtId="0" fontId="43" fillId="9" borderId="34" xfId="2" applyFont="1" applyFill="1" applyBorder="1" applyAlignment="1">
      <alignment horizontal="center" vertical="center"/>
    </xf>
    <xf numFmtId="0" fontId="43" fillId="9" borderId="26" xfId="2" applyFont="1" applyFill="1" applyBorder="1" applyAlignment="1">
      <alignment horizontal="center" vertical="center"/>
    </xf>
    <xf numFmtId="0" fontId="38" fillId="4" borderId="26" xfId="2" applyFont="1" applyFill="1" applyBorder="1" applyAlignment="1">
      <alignment horizontal="center" vertical="center"/>
    </xf>
    <xf numFmtId="49" fontId="41" fillId="4" borderId="34" xfId="3" applyNumberFormat="1" applyFont="1" applyFill="1" applyBorder="1" applyAlignment="1">
      <alignment horizontal="center" vertical="center"/>
    </xf>
    <xf numFmtId="0" fontId="126" fillId="0" borderId="1" xfId="0" applyNumberFormat="1" applyFont="1" applyBorder="1" applyAlignment="1">
      <alignment horizontal="center" vertical="center"/>
    </xf>
    <xf numFmtId="0" fontId="198" fillId="0" borderId="0" xfId="0" applyNumberFormat="1" applyFont="1" applyFill="1" applyBorder="1" applyAlignment="1">
      <alignment horizontal="center" vertical="center"/>
    </xf>
    <xf numFmtId="0" fontId="126" fillId="0" borderId="0" xfId="0" applyNumberFormat="1" applyFont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9" fillId="3" borderId="10" xfId="4" applyFont="1" applyFill="1" applyBorder="1" applyAlignment="1">
      <alignment horizontal="center" vertical="center"/>
    </xf>
    <xf numFmtId="0" fontId="199" fillId="0" borderId="0" xfId="0" applyFont="1"/>
    <xf numFmtId="0" fontId="125" fillId="0" borderId="0" xfId="0" applyFont="1"/>
    <xf numFmtId="0" fontId="117" fillId="0" borderId="0" xfId="0" applyNumberFormat="1" applyFont="1" applyBorder="1" applyAlignment="1">
      <alignment horizontal="left" vertical="center"/>
    </xf>
    <xf numFmtId="0" fontId="175" fillId="0" borderId="15" xfId="0" applyNumberFormat="1" applyFont="1" applyFill="1" applyBorder="1" applyAlignment="1">
      <alignment horizontal="center" vertical="center" shrinkToFit="1"/>
    </xf>
    <xf numFmtId="0" fontId="0" fillId="0" borderId="8" xfId="0" applyNumberFormat="1" applyFill="1" applyBorder="1" applyAlignment="1">
      <alignment vertical="center"/>
    </xf>
    <xf numFmtId="0" fontId="0" fillId="0" borderId="12" xfId="0" applyNumberFormat="1" applyFill="1" applyBorder="1" applyAlignment="1">
      <alignment vertical="center"/>
    </xf>
    <xf numFmtId="0" fontId="206" fillId="0" borderId="16" xfId="0" applyFont="1" applyFill="1" applyBorder="1" applyAlignment="1">
      <alignment vertical="center"/>
    </xf>
    <xf numFmtId="14" fontId="206" fillId="0" borderId="15" xfId="0" applyNumberFormat="1" applyFont="1" applyFill="1" applyBorder="1" applyAlignment="1">
      <alignment horizontal="center" vertical="center"/>
    </xf>
    <xf numFmtId="0" fontId="206" fillId="0" borderId="15" xfId="0" applyNumberFormat="1" applyFont="1" applyFill="1" applyBorder="1" applyAlignment="1">
      <alignment horizontal="center" vertical="center" shrinkToFit="1"/>
    </xf>
    <xf numFmtId="0" fontId="0" fillId="0" borderId="3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206" fillId="0" borderId="0" xfId="0" applyFont="1" applyFill="1" applyBorder="1" applyAlignment="1">
      <alignment vertical="center"/>
    </xf>
    <xf numFmtId="14" fontId="206" fillId="0" borderId="0" xfId="0" applyNumberFormat="1" applyFont="1" applyFill="1" applyBorder="1" applyAlignment="1">
      <alignment horizontal="center" vertical="center"/>
    </xf>
    <xf numFmtId="0" fontId="206" fillId="0" borderId="0" xfId="0" applyNumberFormat="1" applyFont="1" applyFill="1" applyBorder="1" applyAlignment="1">
      <alignment horizontal="center" vertical="center" shrinkToFit="1"/>
    </xf>
    <xf numFmtId="0" fontId="206" fillId="0" borderId="15" xfId="0" applyFont="1" applyFill="1" applyBorder="1" applyAlignment="1">
      <alignment vertical="center"/>
    </xf>
    <xf numFmtId="0" fontId="124" fillId="0" borderId="1" xfId="0" applyNumberFormat="1" applyFont="1" applyBorder="1" applyAlignment="1">
      <alignment horizontal="left" vertical="center"/>
    </xf>
    <xf numFmtId="0" fontId="13" fillId="6" borderId="3" xfId="2" applyFill="1" applyBorder="1" applyAlignment="1">
      <alignment vertical="center"/>
    </xf>
    <xf numFmtId="0" fontId="206" fillId="0" borderId="52" xfId="0" applyFont="1" applyFill="1" applyBorder="1" applyAlignment="1">
      <alignment horizontal="center" vertical="center" shrinkToFit="1"/>
    </xf>
    <xf numFmtId="0" fontId="206" fillId="0" borderId="12" xfId="0" applyFont="1" applyFill="1" applyBorder="1" applyAlignment="1">
      <alignment vertical="center"/>
    </xf>
    <xf numFmtId="0" fontId="206" fillId="0" borderId="13" xfId="0" applyFont="1" applyFill="1" applyBorder="1" applyAlignment="1">
      <alignment horizontal="center" vertical="center" shrinkToFit="1"/>
    </xf>
    <xf numFmtId="0" fontId="2" fillId="0" borderId="187" xfId="3" applyFont="1" applyBorder="1" applyAlignment="1">
      <alignment horizontal="center" vertical="center"/>
    </xf>
    <xf numFmtId="0" fontId="2" fillId="0" borderId="188" xfId="3" applyFont="1" applyBorder="1" applyAlignment="1">
      <alignment horizontal="center" vertical="center"/>
    </xf>
    <xf numFmtId="0" fontId="2" fillId="0" borderId="181" xfId="3" applyFont="1" applyBorder="1" applyAlignment="1">
      <alignment horizontal="center" vertical="center"/>
    </xf>
    <xf numFmtId="0" fontId="2" fillId="0" borderId="173" xfId="3" applyFont="1" applyBorder="1" applyAlignment="1">
      <alignment horizontal="center" vertical="center"/>
    </xf>
    <xf numFmtId="0" fontId="2" fillId="0" borderId="174" xfId="3" applyFont="1" applyBorder="1" applyAlignment="1">
      <alignment horizontal="center" vertical="center"/>
    </xf>
    <xf numFmtId="0" fontId="195" fillId="0" borderId="171" xfId="3" applyFont="1" applyBorder="1" applyAlignment="1">
      <alignment horizontal="center" vertical="center"/>
    </xf>
    <xf numFmtId="0" fontId="195" fillId="0" borderId="175" xfId="3" applyFont="1" applyBorder="1" applyAlignment="1">
      <alignment horizontal="center" vertical="center"/>
    </xf>
    <xf numFmtId="0" fontId="2" fillId="0" borderId="177" xfId="3" applyFont="1" applyBorder="1" applyAlignment="1">
      <alignment horizontal="center" vertical="center"/>
    </xf>
    <xf numFmtId="0" fontId="2" fillId="0" borderId="178" xfId="3" applyFont="1" applyBorder="1" applyAlignment="1">
      <alignment horizontal="center" vertical="center"/>
    </xf>
    <xf numFmtId="0" fontId="2" fillId="0" borderId="179" xfId="3" applyFont="1" applyBorder="1" applyAlignment="1">
      <alignment horizontal="center" vertical="center"/>
    </xf>
    <xf numFmtId="0" fontId="115" fillId="0" borderId="185" xfId="3" applyFont="1" applyBorder="1" applyAlignment="1">
      <alignment horizontal="left" vertical="center"/>
    </xf>
    <xf numFmtId="0" fontId="115" fillId="0" borderId="30" xfId="3" applyFont="1" applyBorder="1" applyAlignment="1">
      <alignment horizontal="left" vertical="center"/>
    </xf>
    <xf numFmtId="0" fontId="115" fillId="0" borderId="18" xfId="3" applyFont="1" applyBorder="1" applyAlignment="1">
      <alignment horizontal="left" vertical="center"/>
    </xf>
    <xf numFmtId="0" fontId="115" fillId="0" borderId="182" xfId="3" applyFont="1" applyBorder="1" applyAlignment="1">
      <alignment horizontal="left" vertical="center"/>
    </xf>
    <xf numFmtId="0" fontId="115" fillId="0" borderId="40" xfId="3" applyFont="1" applyBorder="1" applyAlignment="1">
      <alignment horizontal="left" vertical="center"/>
    </xf>
    <xf numFmtId="0" fontId="115" fillId="0" borderId="41" xfId="3" applyFont="1" applyBorder="1" applyAlignment="1">
      <alignment horizontal="left" vertical="center"/>
    </xf>
    <xf numFmtId="0" fontId="115" fillId="0" borderId="185" xfId="3" applyFont="1" applyBorder="1" applyAlignment="1">
      <alignment horizontal="center" vertical="center"/>
    </xf>
    <xf numFmtId="0" fontId="115" fillId="0" borderId="30" xfId="3" applyFont="1" applyBorder="1" applyAlignment="1">
      <alignment horizontal="center" vertical="center"/>
    </xf>
    <xf numFmtId="0" fontId="115" fillId="0" borderId="18" xfId="3" applyFont="1" applyBorder="1" applyAlignment="1">
      <alignment horizontal="center" vertical="center"/>
    </xf>
    <xf numFmtId="0" fontId="55" fillId="0" borderId="0" xfId="0" applyFont="1" applyAlignment="1">
      <alignment horizontal="right"/>
    </xf>
    <xf numFmtId="0" fontId="105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186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105" fillId="0" borderId="198" xfId="0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 wrapText="1"/>
    </xf>
    <xf numFmtId="0" fontId="105" fillId="0" borderId="152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91" fillId="0" borderId="0" xfId="0" applyFont="1" applyAlignment="1">
      <alignment horizontal="center"/>
    </xf>
    <xf numFmtId="0" fontId="17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61" fillId="0" borderId="151" xfId="6" applyFont="1" applyBorder="1" applyAlignment="1">
      <alignment horizontal="center" vertical="center" wrapText="1"/>
    </xf>
    <xf numFmtId="0" fontId="161" fillId="0" borderId="152" xfId="6" applyFont="1" applyBorder="1" applyAlignment="1">
      <alignment horizontal="center" vertical="center" wrapText="1"/>
    </xf>
    <xf numFmtId="0" fontId="161" fillId="0" borderId="153" xfId="6" applyFont="1" applyBorder="1" applyAlignment="1">
      <alignment horizontal="center" vertical="center" wrapText="1"/>
    </xf>
    <xf numFmtId="0" fontId="153" fillId="0" borderId="146" xfId="6" applyFont="1" applyBorder="1" applyAlignment="1">
      <alignment horizontal="center" vertical="center" wrapText="1"/>
    </xf>
    <xf numFmtId="0" fontId="153" fillId="0" borderId="147" xfId="6" applyFont="1" applyBorder="1" applyAlignment="1">
      <alignment horizontal="center" vertical="center" wrapText="1"/>
    </xf>
    <xf numFmtId="0" fontId="153" fillId="0" borderId="148" xfId="6" applyFont="1" applyBorder="1" applyAlignment="1">
      <alignment horizontal="center" vertical="center" wrapText="1"/>
    </xf>
    <xf numFmtId="0" fontId="153" fillId="0" borderId="149" xfId="6" applyFont="1" applyBorder="1" applyAlignment="1">
      <alignment horizontal="center" vertical="center" wrapText="1"/>
    </xf>
    <xf numFmtId="0" fontId="153" fillId="0" borderId="0" xfId="6" applyFont="1" applyBorder="1" applyAlignment="1">
      <alignment horizontal="center" vertical="center" wrapText="1"/>
    </xf>
    <xf numFmtId="0" fontId="153" fillId="0" borderId="150" xfId="6" applyFont="1" applyBorder="1" applyAlignment="1">
      <alignment horizontal="center" vertical="center" wrapText="1"/>
    </xf>
    <xf numFmtId="0" fontId="156" fillId="0" borderId="149" xfId="6" applyFont="1" applyBorder="1" applyAlignment="1">
      <alignment horizontal="center" vertical="center" wrapText="1"/>
    </xf>
    <xf numFmtId="0" fontId="156" fillId="0" borderId="0" xfId="6" applyFont="1" applyBorder="1" applyAlignment="1">
      <alignment horizontal="center" vertical="center" wrapText="1"/>
    </xf>
    <xf numFmtId="0" fontId="156" fillId="0" borderId="150" xfId="6" applyFont="1" applyBorder="1" applyAlignment="1">
      <alignment horizontal="center" vertical="center" wrapText="1"/>
    </xf>
    <xf numFmtId="0" fontId="157" fillId="0" borderId="149" xfId="6" applyFont="1" applyBorder="1" applyAlignment="1">
      <alignment horizontal="center" vertical="center" wrapText="1"/>
    </xf>
    <xf numFmtId="0" fontId="157" fillId="0" borderId="0" xfId="6" applyFont="1" applyBorder="1" applyAlignment="1">
      <alignment horizontal="center" vertical="center" wrapText="1"/>
    </xf>
    <xf numFmtId="0" fontId="157" fillId="0" borderId="150" xfId="6" applyFont="1" applyBorder="1" applyAlignment="1">
      <alignment horizontal="center" vertical="center" wrapText="1"/>
    </xf>
    <xf numFmtId="0" fontId="158" fillId="0" borderId="149" xfId="6" applyFont="1" applyBorder="1" applyAlignment="1">
      <alignment horizontal="center" vertical="center" wrapText="1"/>
    </xf>
    <xf numFmtId="0" fontId="158" fillId="0" borderId="0" xfId="6" applyFont="1" applyBorder="1" applyAlignment="1">
      <alignment horizontal="center" vertical="center" wrapText="1"/>
    </xf>
    <xf numFmtId="0" fontId="158" fillId="0" borderId="150" xfId="6" applyFont="1" applyBorder="1" applyAlignment="1">
      <alignment horizontal="center" vertical="center" wrapText="1"/>
    </xf>
    <xf numFmtId="0" fontId="161" fillId="0" borderId="149" xfId="6" applyFont="1" applyBorder="1" applyAlignment="1">
      <alignment horizontal="center" vertical="center" wrapText="1"/>
    </xf>
    <xf numFmtId="0" fontId="161" fillId="0" borderId="0" xfId="6" applyFont="1" applyBorder="1" applyAlignment="1">
      <alignment horizontal="center" vertical="center" wrapText="1"/>
    </xf>
    <xf numFmtId="0" fontId="161" fillId="0" borderId="150" xfId="6" applyFont="1" applyBorder="1" applyAlignment="1">
      <alignment horizontal="center" vertical="center" wrapText="1"/>
    </xf>
    <xf numFmtId="0" fontId="161" fillId="0" borderId="149" xfId="8" applyFont="1" applyBorder="1" applyAlignment="1">
      <alignment horizontal="center" vertical="center" wrapText="1"/>
    </xf>
    <xf numFmtId="0" fontId="161" fillId="0" borderId="0" xfId="8" applyFont="1" applyBorder="1" applyAlignment="1">
      <alignment horizontal="center" vertical="center" wrapText="1"/>
    </xf>
    <xf numFmtId="0" fontId="161" fillId="0" borderId="150" xfId="8" applyFont="1" applyBorder="1" applyAlignment="1">
      <alignment horizontal="center" vertical="center" wrapText="1"/>
    </xf>
    <xf numFmtId="0" fontId="153" fillId="0" borderId="146" xfId="8" applyFont="1" applyBorder="1" applyAlignment="1">
      <alignment horizontal="center" vertical="center" wrapText="1"/>
    </xf>
    <xf numFmtId="0" fontId="153" fillId="0" borderId="147" xfId="8" applyFont="1" applyBorder="1" applyAlignment="1">
      <alignment horizontal="center" vertical="center" wrapText="1"/>
    </xf>
    <xf numFmtId="0" fontId="153" fillId="0" borderId="148" xfId="8" applyFont="1" applyBorder="1" applyAlignment="1">
      <alignment horizontal="center" vertical="center" wrapText="1"/>
    </xf>
    <xf numFmtId="0" fontId="153" fillId="0" borderId="149" xfId="8" applyFont="1" applyBorder="1" applyAlignment="1">
      <alignment horizontal="center" vertical="center" wrapText="1"/>
    </xf>
    <xf numFmtId="0" fontId="153" fillId="0" borderId="0" xfId="8" applyFont="1" applyBorder="1" applyAlignment="1">
      <alignment horizontal="center" vertical="center" wrapText="1"/>
    </xf>
    <xf numFmtId="0" fontId="153" fillId="0" borderId="150" xfId="8" applyFont="1" applyBorder="1" applyAlignment="1">
      <alignment horizontal="center" vertical="center" wrapText="1"/>
    </xf>
    <xf numFmtId="0" fontId="156" fillId="0" borderId="149" xfId="8" applyFont="1" applyBorder="1" applyAlignment="1">
      <alignment horizontal="center" vertical="center" wrapText="1"/>
    </xf>
    <xf numFmtId="0" fontId="156" fillId="0" borderId="0" xfId="8" applyFont="1" applyBorder="1" applyAlignment="1">
      <alignment horizontal="center" vertical="center" wrapText="1"/>
    </xf>
    <xf numFmtId="0" fontId="156" fillId="0" borderId="150" xfId="8" applyFont="1" applyBorder="1" applyAlignment="1">
      <alignment horizontal="center" vertical="center" wrapText="1"/>
    </xf>
    <xf numFmtId="0" fontId="157" fillId="0" borderId="149" xfId="8" applyFont="1" applyBorder="1" applyAlignment="1">
      <alignment horizontal="center" vertical="center" wrapText="1"/>
    </xf>
    <xf numFmtId="0" fontId="157" fillId="0" borderId="0" xfId="8" applyFont="1" applyBorder="1" applyAlignment="1">
      <alignment horizontal="center" vertical="center" wrapText="1"/>
    </xf>
    <xf numFmtId="0" fontId="157" fillId="0" borderId="150" xfId="8" applyFont="1" applyBorder="1" applyAlignment="1">
      <alignment horizontal="center" vertical="center" wrapText="1"/>
    </xf>
    <xf numFmtId="0" fontId="158" fillId="0" borderId="149" xfId="8" applyFont="1" applyBorder="1" applyAlignment="1">
      <alignment horizontal="center" vertical="center" wrapText="1"/>
    </xf>
    <xf numFmtId="0" fontId="158" fillId="0" borderId="0" xfId="8" applyFont="1" applyBorder="1" applyAlignment="1">
      <alignment horizontal="center" vertical="center" wrapText="1"/>
    </xf>
    <xf numFmtId="0" fontId="158" fillId="0" borderId="150" xfId="8" applyFont="1" applyBorder="1" applyAlignment="1">
      <alignment horizontal="center" vertical="center" wrapText="1"/>
    </xf>
    <xf numFmtId="0" fontId="61" fillId="0" borderId="10" xfId="0" applyFont="1" applyBorder="1" applyAlignment="1">
      <alignment horizontal="center" vertical="center"/>
    </xf>
    <xf numFmtId="0" fontId="182" fillId="0" borderId="17" xfId="0" applyFont="1" applyBorder="1" applyAlignment="1">
      <alignment horizontal="center" vertical="center"/>
    </xf>
    <xf numFmtId="0" fontId="182" fillId="0" borderId="18" xfId="0" applyFont="1" applyBorder="1" applyAlignment="1">
      <alignment horizontal="center" vertical="center"/>
    </xf>
    <xf numFmtId="0" fontId="110" fillId="0" borderId="17" xfId="0" applyFont="1" applyBorder="1" applyAlignment="1">
      <alignment horizontal="center" vertical="center"/>
    </xf>
    <xf numFmtId="0" fontId="110" fillId="0" borderId="30" xfId="0" applyFont="1" applyBorder="1" applyAlignment="1">
      <alignment horizontal="center" vertical="center"/>
    </xf>
    <xf numFmtId="0" fontId="110" fillId="0" borderId="18" xfId="0" applyFont="1" applyBorder="1" applyAlignment="1">
      <alignment horizontal="center" vertical="center"/>
    </xf>
    <xf numFmtId="0" fontId="61" fillId="0" borderId="34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182" fillId="0" borderId="34" xfId="0" applyFont="1" applyBorder="1" applyAlignment="1">
      <alignment horizontal="center" vertical="center"/>
    </xf>
    <xf numFmtId="0" fontId="110" fillId="0" borderId="34" xfId="0" applyFont="1" applyBorder="1" applyAlignment="1">
      <alignment horizontal="center" vertical="center"/>
    </xf>
    <xf numFmtId="0" fontId="110" fillId="0" borderId="10" xfId="0" applyFont="1" applyBorder="1" applyAlignment="1">
      <alignment horizontal="center" vertical="center"/>
    </xf>
    <xf numFmtId="49" fontId="182" fillId="0" borderId="10" xfId="0" applyNumberFormat="1" applyFont="1" applyBorder="1" applyAlignment="1">
      <alignment horizontal="center" vertical="center"/>
    </xf>
    <xf numFmtId="49" fontId="182" fillId="0" borderId="17" xfId="0" applyNumberFormat="1" applyFont="1" applyBorder="1" applyAlignment="1">
      <alignment horizontal="center" vertical="center"/>
    </xf>
    <xf numFmtId="49" fontId="182" fillId="0" borderId="18" xfId="0" applyNumberFormat="1" applyFont="1" applyBorder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190" fillId="0" borderId="0" xfId="0" applyFont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182" fillId="0" borderId="10" xfId="0" applyFont="1" applyBorder="1" applyAlignment="1">
      <alignment horizontal="center" vertical="center"/>
    </xf>
    <xf numFmtId="49" fontId="61" fillId="0" borderId="34" xfId="0" applyNumberFormat="1" applyFont="1" applyBorder="1" applyAlignment="1">
      <alignment horizontal="center" vertical="center"/>
    </xf>
    <xf numFmtId="49" fontId="61" fillId="0" borderId="10" xfId="0" applyNumberFormat="1" applyFont="1" applyBorder="1" applyAlignment="1">
      <alignment horizontal="center" vertical="center"/>
    </xf>
    <xf numFmtId="49" fontId="61" fillId="0" borderId="17" xfId="0" applyNumberFormat="1" applyFont="1" applyBorder="1" applyAlignment="1">
      <alignment horizontal="center" vertical="center"/>
    </xf>
    <xf numFmtId="49" fontId="61" fillId="0" borderId="18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27" borderId="7" xfId="0" applyFont="1" applyFill="1" applyBorder="1" applyAlignment="1">
      <alignment horizontal="center" vertical="center"/>
    </xf>
    <xf numFmtId="0" fontId="8" fillId="27" borderId="0" xfId="0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 wrapText="1"/>
    </xf>
    <xf numFmtId="0" fontId="8" fillId="27" borderId="15" xfId="0" applyFont="1" applyFill="1" applyBorder="1" applyAlignment="1">
      <alignment horizontal="center" vertical="center"/>
    </xf>
    <xf numFmtId="0" fontId="58" fillId="0" borderId="6" xfId="0" applyNumberFormat="1" applyFont="1" applyFill="1" applyBorder="1" applyAlignment="1">
      <alignment horizontal="center" vertical="center" wrapText="1"/>
    </xf>
    <xf numFmtId="0" fontId="58" fillId="0" borderId="11" xfId="0" applyNumberFormat="1" applyFont="1" applyFill="1" applyBorder="1" applyAlignment="1">
      <alignment horizontal="center" vertical="center" wrapText="1"/>
    </xf>
    <xf numFmtId="0" fontId="58" fillId="0" borderId="14" xfId="0" applyNumberFormat="1" applyFont="1" applyFill="1" applyBorder="1" applyAlignment="1">
      <alignment horizontal="center" vertical="center" wrapText="1"/>
    </xf>
    <xf numFmtId="0" fontId="202" fillId="0" borderId="6" xfId="0" applyFont="1" applyBorder="1" applyAlignment="1">
      <alignment horizontal="center" vertical="center"/>
    </xf>
    <xf numFmtId="0" fontId="202" fillId="0" borderId="14" xfId="0" applyFont="1" applyBorder="1" applyAlignment="1">
      <alignment horizontal="center" vertical="center"/>
    </xf>
    <xf numFmtId="0" fontId="203" fillId="0" borderId="6" xfId="0" applyFont="1" applyBorder="1" applyAlignment="1">
      <alignment horizontal="center" vertical="center"/>
    </xf>
    <xf numFmtId="0" fontId="203" fillId="0" borderId="14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8" fillId="0" borderId="0" xfId="0" applyFont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8" fillId="30" borderId="7" xfId="0" applyFont="1" applyFill="1" applyBorder="1" applyAlignment="1">
      <alignment horizontal="center" vertical="center"/>
    </xf>
    <xf numFmtId="0" fontId="8" fillId="30" borderId="0" xfId="0" applyFont="1" applyFill="1" applyBorder="1" applyAlignment="1">
      <alignment horizontal="center" vertical="center"/>
    </xf>
    <xf numFmtId="0" fontId="8" fillId="30" borderId="15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49" fontId="121" fillId="0" borderId="6" xfId="0" applyNumberFormat="1" applyFont="1" applyBorder="1" applyAlignment="1">
      <alignment horizontal="center" vertical="center"/>
    </xf>
    <xf numFmtId="49" fontId="121" fillId="0" borderId="11" xfId="0" applyNumberFormat="1" applyFont="1" applyBorder="1" applyAlignment="1">
      <alignment horizontal="center" vertical="center"/>
    </xf>
    <xf numFmtId="49" fontId="121" fillId="0" borderId="14" xfId="0" applyNumberFormat="1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/>
    </xf>
    <xf numFmtId="0" fontId="58" fillId="4" borderId="6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58" fillId="4" borderId="14" xfId="0" applyFont="1" applyFill="1" applyBorder="1" applyAlignment="1">
      <alignment horizontal="center" vertical="center" wrapText="1"/>
    </xf>
    <xf numFmtId="0" fontId="8" fillId="28" borderId="8" xfId="0" applyFont="1" applyFill="1" applyBorder="1" applyAlignment="1">
      <alignment horizontal="center" vertical="center"/>
    </xf>
    <xf numFmtId="0" fontId="8" fillId="28" borderId="12" xfId="0" applyFont="1" applyFill="1" applyBorder="1" applyAlignment="1">
      <alignment horizontal="center" vertical="center"/>
    </xf>
    <xf numFmtId="0" fontId="8" fillId="28" borderId="16" xfId="0" applyFont="1" applyFill="1" applyBorder="1" applyAlignment="1">
      <alignment horizontal="center" vertical="center"/>
    </xf>
    <xf numFmtId="0" fontId="121" fillId="0" borderId="6" xfId="0" applyFont="1" applyBorder="1" applyAlignment="1">
      <alignment horizontal="center" vertical="center"/>
    </xf>
    <xf numFmtId="0" fontId="121" fillId="0" borderId="11" xfId="0" applyFont="1" applyBorder="1" applyAlignment="1">
      <alignment horizontal="center" vertical="center"/>
    </xf>
    <xf numFmtId="0" fontId="121" fillId="0" borderId="14" xfId="0" applyFont="1" applyBorder="1" applyAlignment="1">
      <alignment horizontal="center" vertical="center"/>
    </xf>
    <xf numFmtId="0" fontId="8" fillId="28" borderId="7" xfId="0" applyFont="1" applyFill="1" applyBorder="1" applyAlignment="1">
      <alignment horizontal="center" vertical="center"/>
    </xf>
    <xf numFmtId="0" fontId="8" fillId="28" borderId="0" xfId="0" applyFont="1" applyFill="1" applyBorder="1" applyAlignment="1">
      <alignment horizontal="center" vertical="center"/>
    </xf>
    <xf numFmtId="0" fontId="8" fillId="28" borderId="1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49" fontId="177" fillId="0" borderId="6" xfId="0" applyNumberFormat="1" applyFont="1" applyBorder="1" applyAlignment="1">
      <alignment horizontal="center" vertical="center"/>
    </xf>
    <xf numFmtId="49" fontId="177" fillId="0" borderId="11" xfId="0" applyNumberFormat="1" applyFont="1" applyBorder="1" applyAlignment="1">
      <alignment horizontal="center" vertical="center"/>
    </xf>
    <xf numFmtId="49" fontId="177" fillId="0" borderId="14" xfId="0" applyNumberFormat="1" applyFont="1" applyBorder="1" applyAlignment="1">
      <alignment horizontal="center" vertical="center"/>
    </xf>
    <xf numFmtId="0" fontId="58" fillId="4" borderId="8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6" xfId="0" applyFont="1" applyFill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/>
    </xf>
    <xf numFmtId="0" fontId="105" fillId="0" borderId="0" xfId="4" applyFont="1" applyFill="1" applyAlignment="1">
      <alignment horizontal="center" vertical="center"/>
    </xf>
    <xf numFmtId="0" fontId="107" fillId="0" borderId="0" xfId="4" applyFont="1" applyFill="1" applyBorder="1" applyAlignment="1">
      <alignment horizontal="center" vertical="center"/>
    </xf>
    <xf numFmtId="0" fontId="83" fillId="2" borderId="57" xfId="4" applyFont="1" applyFill="1" applyBorder="1" applyAlignment="1">
      <alignment horizontal="center" vertical="center" shrinkToFit="1"/>
    </xf>
    <xf numFmtId="0" fontId="83" fillId="2" borderId="58" xfId="4" applyFont="1" applyFill="1" applyBorder="1" applyAlignment="1">
      <alignment horizontal="center" vertical="center" shrinkToFit="1"/>
    </xf>
    <xf numFmtId="0" fontId="84" fillId="2" borderId="59" xfId="4" applyFont="1" applyFill="1" applyBorder="1" applyAlignment="1">
      <alignment horizontal="center" vertical="center"/>
    </xf>
    <xf numFmtId="0" fontId="84" fillId="2" borderId="57" xfId="4" applyFont="1" applyFill="1" applyBorder="1" applyAlignment="1">
      <alignment horizontal="center" vertical="center"/>
    </xf>
    <xf numFmtId="0" fontId="84" fillId="2" borderId="58" xfId="4" applyFont="1" applyFill="1" applyBorder="1" applyAlignment="1">
      <alignment horizontal="center" vertical="center"/>
    </xf>
    <xf numFmtId="0" fontId="84" fillId="0" borderId="60" xfId="4" applyFont="1" applyFill="1" applyBorder="1" applyAlignment="1">
      <alignment horizontal="center" vertical="center"/>
    </xf>
    <xf numFmtId="0" fontId="84" fillId="0" borderId="70" xfId="4" applyFont="1" applyFill="1" applyBorder="1" applyAlignment="1">
      <alignment horizontal="center" vertical="center"/>
    </xf>
    <xf numFmtId="0" fontId="92" fillId="2" borderId="65" xfId="4" applyFont="1" applyFill="1" applyBorder="1" applyAlignment="1">
      <alignment horizontal="center" vertical="center"/>
    </xf>
    <xf numFmtId="0" fontId="93" fillId="0" borderId="66" xfId="4" applyFont="1" applyBorder="1" applyAlignment="1">
      <alignment horizontal="center" vertical="center"/>
    </xf>
    <xf numFmtId="0" fontId="93" fillId="0" borderId="75" xfId="4" applyFont="1" applyBorder="1" applyAlignment="1">
      <alignment horizontal="center" vertical="center"/>
    </xf>
    <xf numFmtId="0" fontId="58" fillId="0" borderId="66" xfId="4" applyFont="1" applyBorder="1" applyAlignment="1">
      <alignment horizontal="center" vertical="center" wrapText="1"/>
    </xf>
    <xf numFmtId="0" fontId="58" fillId="0" borderId="75" xfId="4" applyFont="1" applyBorder="1" applyAlignment="1">
      <alignment horizontal="center" vertical="center" wrapText="1"/>
    </xf>
    <xf numFmtId="0" fontId="92" fillId="0" borderId="67" xfId="4" applyFont="1" applyBorder="1" applyAlignment="1">
      <alignment horizontal="center" vertical="center" shrinkToFit="1"/>
    </xf>
    <xf numFmtId="0" fontId="92" fillId="0" borderId="76" xfId="4" applyFont="1" applyBorder="1" applyAlignment="1">
      <alignment horizontal="center" vertical="center" shrinkToFit="1"/>
    </xf>
    <xf numFmtId="0" fontId="94" fillId="24" borderId="66" xfId="4" applyFont="1" applyFill="1" applyBorder="1" applyAlignment="1">
      <alignment horizontal="center" vertical="center"/>
    </xf>
    <xf numFmtId="0" fontId="94" fillId="24" borderId="67" xfId="4" applyFont="1" applyFill="1" applyBorder="1" applyAlignment="1">
      <alignment horizontal="center" vertical="center"/>
    </xf>
    <xf numFmtId="0" fontId="94" fillId="24" borderId="75" xfId="4" applyFont="1" applyFill="1" applyBorder="1" applyAlignment="1">
      <alignment horizontal="center" vertical="center"/>
    </xf>
    <xf numFmtId="0" fontId="94" fillId="24" borderId="76" xfId="4" applyFont="1" applyFill="1" applyBorder="1" applyAlignment="1">
      <alignment horizontal="center" vertical="center"/>
    </xf>
    <xf numFmtId="49" fontId="97" fillId="0" borderId="71" xfId="4" applyNumberFormat="1" applyFont="1" applyBorder="1" applyAlignment="1">
      <alignment horizontal="center" vertical="center"/>
    </xf>
    <xf numFmtId="49" fontId="97" fillId="0" borderId="63" xfId="4" applyNumberFormat="1" applyFont="1" applyBorder="1" applyAlignment="1">
      <alignment horizontal="center" vertical="center"/>
    </xf>
    <xf numFmtId="0" fontId="98" fillId="0" borderId="72" xfId="4" applyNumberFormat="1" applyFont="1" applyBorder="1" applyAlignment="1">
      <alignment horizontal="center" vertical="center"/>
    </xf>
    <xf numFmtId="0" fontId="98" fillId="0" borderId="74" xfId="4" applyNumberFormat="1" applyFont="1" applyBorder="1" applyAlignment="1">
      <alignment horizontal="center" vertical="center"/>
    </xf>
    <xf numFmtId="0" fontId="99" fillId="0" borderId="77" xfId="4" applyNumberFormat="1" applyFont="1" applyBorder="1" applyAlignment="1">
      <alignment horizontal="center" vertical="center" shrinkToFit="1"/>
    </xf>
    <xf numFmtId="0" fontId="99" fillId="0" borderId="75" xfId="4" applyNumberFormat="1" applyFont="1" applyBorder="1" applyAlignment="1">
      <alignment horizontal="center" vertical="center" shrinkToFit="1"/>
    </xf>
    <xf numFmtId="0" fontId="99" fillId="0" borderId="76" xfId="4" applyNumberFormat="1" applyFont="1" applyBorder="1" applyAlignment="1">
      <alignment horizontal="center" vertical="center" shrinkToFit="1"/>
    </xf>
    <xf numFmtId="0" fontId="96" fillId="0" borderId="62" xfId="4" applyNumberFormat="1" applyFont="1" applyBorder="1" applyAlignment="1">
      <alignment horizontal="center" vertical="center"/>
    </xf>
    <xf numFmtId="0" fontId="96" fillId="0" borderId="63" xfId="4" applyNumberFormat="1" applyFont="1" applyBorder="1" applyAlignment="1">
      <alignment horizontal="center" vertical="center"/>
    </xf>
    <xf numFmtId="0" fontId="100" fillId="2" borderId="78" xfId="4" applyFont="1" applyFill="1" applyBorder="1" applyAlignment="1">
      <alignment horizontal="center" vertical="center"/>
    </xf>
    <xf numFmtId="0" fontId="100" fillId="2" borderId="81" xfId="4" applyFont="1" applyFill="1" applyBorder="1" applyAlignment="1">
      <alignment horizontal="center" vertical="center"/>
    </xf>
    <xf numFmtId="0" fontId="94" fillId="24" borderId="0" xfId="4" applyFont="1" applyFill="1" applyBorder="1" applyAlignment="1">
      <alignment horizontal="center" vertical="center"/>
    </xf>
    <xf numFmtId="0" fontId="94" fillId="24" borderId="70" xfId="4" applyFont="1" applyFill="1" applyBorder="1" applyAlignment="1">
      <alignment horizontal="center" vertical="center"/>
    </xf>
    <xf numFmtId="0" fontId="77" fillId="0" borderId="0" xfId="4" applyFont="1" applyFill="1" applyBorder="1" applyAlignment="1" applyProtection="1">
      <alignment horizontal="center" vertical="center"/>
    </xf>
    <xf numFmtId="49" fontId="97" fillId="0" borderId="62" xfId="4" applyNumberFormat="1" applyFont="1" applyBorder="1" applyAlignment="1">
      <alignment horizontal="center" vertical="center"/>
    </xf>
    <xf numFmtId="49" fontId="97" fillId="0" borderId="87" xfId="4" applyNumberFormat="1" applyFont="1" applyBorder="1" applyAlignment="1">
      <alignment horizontal="center" vertical="center"/>
    </xf>
    <xf numFmtId="0" fontId="98" fillId="0" borderId="84" xfId="4" applyNumberFormat="1" applyFont="1" applyBorder="1" applyAlignment="1">
      <alignment horizontal="center" vertical="center"/>
    </xf>
    <xf numFmtId="0" fontId="99" fillId="0" borderId="86" xfId="4" applyNumberFormat="1" applyFont="1" applyBorder="1" applyAlignment="1">
      <alignment horizontal="center" vertical="center" shrinkToFit="1"/>
    </xf>
    <xf numFmtId="0" fontId="99" fillId="0" borderId="1" xfId="4" applyNumberFormat="1" applyFont="1" applyBorder="1" applyAlignment="1">
      <alignment horizontal="center" vertical="center" shrinkToFit="1"/>
    </xf>
    <xf numFmtId="0" fontId="99" fillId="0" borderId="85" xfId="4" applyNumberFormat="1" applyFont="1" applyBorder="1" applyAlignment="1">
      <alignment horizontal="center" vertical="center" shrinkToFit="1"/>
    </xf>
    <xf numFmtId="0" fontId="100" fillId="2" borderId="28" xfId="4" applyFont="1" applyFill="1" applyBorder="1" applyAlignment="1">
      <alignment horizontal="center" vertical="center"/>
    </xf>
    <xf numFmtId="0" fontId="93" fillId="0" borderId="1" xfId="4" applyFont="1" applyBorder="1" applyAlignment="1">
      <alignment horizontal="center" vertical="center"/>
    </xf>
    <xf numFmtId="0" fontId="58" fillId="0" borderId="1" xfId="4" applyFont="1" applyBorder="1" applyAlignment="1">
      <alignment horizontal="center" vertical="center" wrapText="1"/>
    </xf>
    <xf numFmtId="0" fontId="101" fillId="0" borderId="67" xfId="4" applyFont="1" applyBorder="1" applyAlignment="1">
      <alignment horizontal="center" vertical="center" shrinkToFit="1"/>
    </xf>
    <xf numFmtId="0" fontId="101" fillId="0" borderId="85" xfId="4" applyFont="1" applyBorder="1" applyAlignment="1">
      <alignment horizontal="center" vertical="center" shrinkToFit="1"/>
    </xf>
    <xf numFmtId="0" fontId="94" fillId="24" borderId="68" xfId="4" applyFont="1" applyFill="1" applyBorder="1" applyAlignment="1">
      <alignment horizontal="center" vertical="center"/>
    </xf>
    <xf numFmtId="0" fontId="94" fillId="24" borderId="86" xfId="4" applyFont="1" applyFill="1" applyBorder="1" applyAlignment="1">
      <alignment horizontal="center" vertical="center"/>
    </xf>
    <xf numFmtId="0" fontId="94" fillId="24" borderId="1" xfId="4" applyFont="1" applyFill="1" applyBorder="1" applyAlignment="1">
      <alignment horizontal="center" vertical="center"/>
    </xf>
    <xf numFmtId="0" fontId="94" fillId="24" borderId="85" xfId="4" applyFont="1" applyFill="1" applyBorder="1" applyAlignment="1">
      <alignment horizontal="center" vertical="center"/>
    </xf>
    <xf numFmtId="0" fontId="96" fillId="0" borderId="87" xfId="4" applyNumberFormat="1" applyFont="1" applyBorder="1" applyAlignment="1">
      <alignment horizontal="center" vertical="center"/>
    </xf>
    <xf numFmtId="0" fontId="139" fillId="0" borderId="40" xfId="7" applyFont="1" applyFill="1" applyBorder="1" applyAlignment="1">
      <alignment horizontal="right" vertical="center"/>
    </xf>
    <xf numFmtId="0" fontId="141" fillId="0" borderId="39" xfId="7" applyNumberFormat="1" applyFont="1" applyFill="1" applyBorder="1" applyAlignment="1">
      <alignment horizontal="center" vertical="center"/>
    </xf>
    <xf numFmtId="0" fontId="141" fillId="0" borderId="40" xfId="7" applyNumberFormat="1" applyFont="1" applyFill="1" applyBorder="1" applyAlignment="1">
      <alignment horizontal="center" vertical="center"/>
    </xf>
    <xf numFmtId="0" fontId="169" fillId="0" borderId="0" xfId="7" applyFont="1" applyFill="1" applyAlignment="1">
      <alignment horizontal="center" vertical="center"/>
    </xf>
    <xf numFmtId="0" fontId="139" fillId="0" borderId="40" xfId="7" applyFont="1" applyFill="1" applyBorder="1" applyAlignment="1">
      <alignment horizontal="center" vertical="center"/>
    </xf>
    <xf numFmtId="0" fontId="141" fillId="0" borderId="41" xfId="7" applyNumberFormat="1" applyFont="1" applyFill="1" applyBorder="1" applyAlignment="1">
      <alignment horizontal="center" vertical="center"/>
    </xf>
    <xf numFmtId="0" fontId="136" fillId="0" borderId="0" xfId="7" applyFont="1" applyFill="1" applyAlignment="1">
      <alignment horizontal="center" vertical="center"/>
    </xf>
    <xf numFmtId="0" fontId="109" fillId="0" borderId="0" xfId="7" applyFont="1" applyFill="1" applyBorder="1" applyAlignment="1">
      <alignment horizontal="center" vertical="center"/>
    </xf>
    <xf numFmtId="0" fontId="136" fillId="0" borderId="0" xfId="7" applyFont="1" applyFill="1" applyBorder="1" applyAlignment="1">
      <alignment horizontal="center" vertical="center"/>
    </xf>
    <xf numFmtId="0" fontId="56" fillId="0" borderId="7" xfId="7" applyFont="1" applyFill="1" applyBorder="1" applyAlignment="1">
      <alignment horizontal="center" vertical="center"/>
    </xf>
    <xf numFmtId="0" fontId="2" fillId="4" borderId="0" xfId="1" applyFont="1" applyFill="1" applyBorder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0" fontId="19" fillId="4" borderId="19" xfId="2" applyFont="1" applyFill="1" applyBorder="1" applyAlignment="1">
      <alignment horizontal="center" vertical="center"/>
    </xf>
    <xf numFmtId="0" fontId="19" fillId="4" borderId="26" xfId="2" applyFont="1" applyFill="1" applyBorder="1" applyAlignment="1">
      <alignment horizontal="center" vertical="center"/>
    </xf>
    <xf numFmtId="0" fontId="20" fillId="4" borderId="7" xfId="2" applyFont="1" applyFill="1" applyBorder="1" applyAlignment="1">
      <alignment horizontal="center" vertical="center" wrapText="1"/>
    </xf>
    <xf numFmtId="0" fontId="20" fillId="4" borderId="20" xfId="2" applyFont="1" applyFill="1" applyBorder="1" applyAlignment="1">
      <alignment horizontal="center" vertical="center" wrapText="1"/>
    </xf>
    <xf numFmtId="0" fontId="20" fillId="4" borderId="1" xfId="2" applyFont="1" applyFill="1" applyBorder="1" applyAlignment="1">
      <alignment horizontal="center" vertical="center" wrapText="1"/>
    </xf>
    <xf numFmtId="0" fontId="20" fillId="4" borderId="27" xfId="2" applyFont="1" applyFill="1" applyBorder="1" applyAlignment="1">
      <alignment horizontal="center" vertical="center" wrapText="1"/>
    </xf>
    <xf numFmtId="0" fontId="21" fillId="4" borderId="7" xfId="2" applyFont="1" applyFill="1" applyBorder="1" applyAlignment="1">
      <alignment horizontal="center" vertical="center" wrapText="1"/>
    </xf>
    <xf numFmtId="0" fontId="21" fillId="4" borderId="20" xfId="2" applyFont="1" applyFill="1" applyBorder="1" applyAlignment="1">
      <alignment horizontal="center" vertical="center" wrapText="1"/>
    </xf>
    <xf numFmtId="0" fontId="21" fillId="4" borderId="1" xfId="2" applyFont="1" applyFill="1" applyBorder="1" applyAlignment="1">
      <alignment horizontal="center" vertical="center" wrapText="1"/>
    </xf>
    <xf numFmtId="0" fontId="21" fillId="4" borderId="27" xfId="2" applyFont="1" applyFill="1" applyBorder="1" applyAlignment="1">
      <alignment horizontal="center" vertical="center" wrapText="1"/>
    </xf>
    <xf numFmtId="0" fontId="22" fillId="6" borderId="21" xfId="2" applyFont="1" applyFill="1" applyBorder="1" applyAlignment="1">
      <alignment horizontal="center" vertical="center" wrapText="1"/>
    </xf>
    <xf numFmtId="0" fontId="22" fillId="6" borderId="10" xfId="2" applyFont="1" applyFill="1" applyBorder="1" applyAlignment="1">
      <alignment horizontal="center" vertical="center" wrapText="1"/>
    </xf>
    <xf numFmtId="0" fontId="23" fillId="7" borderId="22" xfId="2" applyFont="1" applyFill="1" applyBorder="1" applyAlignment="1">
      <alignment horizontal="center" vertical="center" wrapText="1"/>
    </xf>
    <xf numFmtId="0" fontId="23" fillId="7" borderId="7" xfId="2" applyFont="1" applyFill="1" applyBorder="1" applyAlignment="1">
      <alignment horizontal="center" vertical="center" wrapText="1"/>
    </xf>
    <xf numFmtId="0" fontId="23" fillId="7" borderId="28" xfId="2" applyFont="1" applyFill="1" applyBorder="1" applyAlignment="1">
      <alignment horizontal="center" vertical="center" wrapText="1"/>
    </xf>
    <xf numFmtId="0" fontId="23" fillId="7" borderId="1" xfId="2" applyFont="1" applyFill="1" applyBorder="1" applyAlignment="1">
      <alignment horizontal="center" vertical="center" wrapText="1"/>
    </xf>
    <xf numFmtId="0" fontId="25" fillId="4" borderId="4" xfId="2" applyFont="1" applyFill="1" applyBorder="1" applyAlignment="1">
      <alignment horizontal="center" vertical="center"/>
    </xf>
    <xf numFmtId="0" fontId="25" fillId="4" borderId="3" xfId="2" applyFont="1" applyFill="1" applyBorder="1" applyAlignment="1">
      <alignment horizontal="center" vertical="center"/>
    </xf>
    <xf numFmtId="0" fontId="25" fillId="4" borderId="23" xfId="2" applyFont="1" applyFill="1" applyBorder="1" applyAlignment="1">
      <alignment horizontal="center" vertical="center"/>
    </xf>
    <xf numFmtId="0" fontId="42" fillId="7" borderId="37" xfId="3" applyFont="1" applyFill="1" applyBorder="1" applyAlignment="1">
      <alignment horizontal="center" vertical="center"/>
    </xf>
    <xf numFmtId="0" fontId="42" fillId="7" borderId="34" xfId="3" applyFont="1" applyFill="1" applyBorder="1" applyAlignment="1">
      <alignment horizontal="center" vertical="center"/>
    </xf>
    <xf numFmtId="0" fontId="42" fillId="7" borderId="38" xfId="3" applyFont="1" applyFill="1" applyBorder="1" applyAlignment="1">
      <alignment horizontal="center" vertical="center"/>
    </xf>
    <xf numFmtId="0" fontId="42" fillId="7" borderId="43" xfId="3" applyFont="1" applyFill="1" applyBorder="1" applyAlignment="1">
      <alignment horizontal="center" vertical="center"/>
    </xf>
    <xf numFmtId="0" fontId="43" fillId="9" borderId="36" xfId="2" applyFont="1" applyFill="1" applyBorder="1" applyAlignment="1">
      <alignment horizontal="center" vertical="center"/>
    </xf>
    <xf numFmtId="0" fontId="43" fillId="9" borderId="26" xfId="2" applyFont="1" applyFill="1" applyBorder="1" applyAlignment="1">
      <alignment horizontal="center" vertical="center"/>
    </xf>
    <xf numFmtId="0" fontId="38" fillId="4" borderId="36" xfId="2" applyFont="1" applyFill="1" applyBorder="1" applyAlignment="1">
      <alignment horizontal="center" vertical="center"/>
    </xf>
    <xf numFmtId="0" fontId="38" fillId="4" borderId="26" xfId="2" applyFont="1" applyFill="1" applyBorder="1" applyAlignment="1">
      <alignment horizontal="center" vertical="center"/>
    </xf>
    <xf numFmtId="49" fontId="41" fillId="4" borderId="37" xfId="3" applyNumberFormat="1" applyFont="1" applyFill="1" applyBorder="1" applyAlignment="1">
      <alignment horizontal="center" vertical="center"/>
    </xf>
    <xf numFmtId="49" fontId="41" fillId="4" borderId="34" xfId="3" applyNumberFormat="1" applyFont="1" applyFill="1" applyBorder="1" applyAlignment="1">
      <alignment horizontal="center" vertical="center"/>
    </xf>
    <xf numFmtId="0" fontId="29" fillId="4" borderId="24" xfId="3" applyFont="1" applyFill="1" applyBorder="1" applyAlignment="1">
      <alignment horizontal="center" vertical="center"/>
    </xf>
    <xf numFmtId="0" fontId="35" fillId="4" borderId="30" xfId="1" applyFont="1" applyFill="1" applyBorder="1"/>
    <xf numFmtId="0" fontId="30" fillId="4" borderId="7" xfId="2" applyFont="1" applyFill="1" applyBorder="1" applyAlignment="1">
      <alignment vertical="center"/>
    </xf>
    <xf numFmtId="0" fontId="30" fillId="4" borderId="1" xfId="2" applyFont="1" applyFill="1" applyBorder="1" applyAlignment="1">
      <alignment vertical="center"/>
    </xf>
    <xf numFmtId="0" fontId="31" fillId="4" borderId="25" xfId="3" applyFont="1" applyFill="1" applyBorder="1" applyAlignment="1">
      <alignment horizontal="center" vertical="center"/>
    </xf>
    <xf numFmtId="0" fontId="36" fillId="4" borderId="31" xfId="1" applyFont="1" applyFill="1" applyBorder="1"/>
    <xf numFmtId="0" fontId="33" fillId="9" borderId="29" xfId="2" applyFont="1" applyFill="1" applyBorder="1" applyAlignment="1">
      <alignment horizontal="center" vertical="center"/>
    </xf>
    <xf numFmtId="0" fontId="33" fillId="9" borderId="24" xfId="2" applyFont="1" applyFill="1" applyBorder="1" applyAlignment="1">
      <alignment horizontal="center" vertical="center"/>
    </xf>
    <xf numFmtId="0" fontId="33" fillId="9" borderId="25" xfId="2" applyFont="1" applyFill="1" applyBorder="1" applyAlignment="1">
      <alignment horizontal="center" vertical="center"/>
    </xf>
    <xf numFmtId="0" fontId="34" fillId="4" borderId="10" xfId="2" applyFont="1" applyFill="1" applyBorder="1" applyAlignment="1">
      <alignment horizontal="center" vertical="center"/>
    </xf>
    <xf numFmtId="0" fontId="25" fillId="4" borderId="5" xfId="2" applyFont="1" applyFill="1" applyBorder="1" applyAlignment="1">
      <alignment horizontal="center" vertical="center"/>
    </xf>
    <xf numFmtId="0" fontId="26" fillId="4" borderId="4" xfId="2" applyFont="1" applyFill="1" applyBorder="1" applyAlignment="1">
      <alignment horizontal="center" vertical="center"/>
    </xf>
    <xf numFmtId="0" fontId="26" fillId="4" borderId="3" xfId="2" applyFont="1" applyFill="1" applyBorder="1" applyAlignment="1">
      <alignment horizontal="center" vertical="center"/>
    </xf>
    <xf numFmtId="0" fontId="26" fillId="4" borderId="23" xfId="2" applyFont="1" applyFill="1" applyBorder="1" applyAlignment="1">
      <alignment horizontal="center" vertical="center"/>
    </xf>
    <xf numFmtId="0" fontId="26" fillId="4" borderId="5" xfId="2" applyFont="1" applyFill="1" applyBorder="1" applyAlignment="1">
      <alignment horizontal="center" vertical="center"/>
    </xf>
    <xf numFmtId="49" fontId="27" fillId="4" borderId="8" xfId="2" applyNumberFormat="1" applyFont="1" applyFill="1" applyBorder="1" applyAlignment="1">
      <alignment horizontal="center" vertical="center" wrapText="1"/>
    </xf>
    <xf numFmtId="49" fontId="27" fillId="4" borderId="7" xfId="2" applyNumberFormat="1" applyFont="1" applyFill="1" applyBorder="1" applyAlignment="1">
      <alignment horizontal="center" vertical="center" wrapText="1"/>
    </xf>
    <xf numFmtId="49" fontId="27" fillId="4" borderId="20" xfId="2" applyNumberFormat="1" applyFont="1" applyFill="1" applyBorder="1" applyAlignment="1">
      <alignment horizontal="center" vertical="center" wrapText="1"/>
    </xf>
    <xf numFmtId="0" fontId="45" fillId="9" borderId="38" xfId="3" applyFont="1" applyFill="1" applyBorder="1" applyAlignment="1">
      <alignment horizontal="center" vertical="center"/>
    </xf>
    <xf numFmtId="0" fontId="45" fillId="9" borderId="43" xfId="3" applyFont="1" applyFill="1" applyBorder="1" applyAlignment="1">
      <alignment horizontal="center" vertical="center"/>
    </xf>
    <xf numFmtId="0" fontId="46" fillId="9" borderId="36" xfId="2" applyFont="1" applyFill="1" applyBorder="1" applyAlignment="1">
      <alignment horizontal="center" vertical="center"/>
    </xf>
    <xf numFmtId="0" fontId="46" fillId="9" borderId="26" xfId="2" applyFont="1" applyFill="1" applyBorder="1" applyAlignment="1">
      <alignment horizontal="center" vertical="center"/>
    </xf>
    <xf numFmtId="0" fontId="46" fillId="9" borderId="37" xfId="2" applyFont="1" applyFill="1" applyBorder="1" applyAlignment="1">
      <alignment horizontal="center" vertical="center"/>
    </xf>
    <xf numFmtId="0" fontId="46" fillId="9" borderId="34" xfId="2" applyFont="1" applyFill="1" applyBorder="1" applyAlignment="1">
      <alignment horizontal="center" vertical="center"/>
    </xf>
    <xf numFmtId="0" fontId="44" fillId="9" borderId="37" xfId="2" applyFont="1" applyFill="1" applyBorder="1" applyAlignment="1">
      <alignment horizontal="center" vertical="center"/>
    </xf>
    <xf numFmtId="0" fontId="44" fillId="9" borderId="34" xfId="2" applyFont="1" applyFill="1" applyBorder="1" applyAlignment="1">
      <alignment horizontal="center" vertical="center"/>
    </xf>
    <xf numFmtId="0" fontId="5" fillId="9" borderId="37" xfId="2" applyFont="1" applyFill="1" applyBorder="1" applyAlignment="1">
      <alignment horizontal="center" vertical="center"/>
    </xf>
    <xf numFmtId="0" fontId="5" fillId="9" borderId="34" xfId="2" applyFont="1" applyFill="1" applyBorder="1" applyAlignment="1">
      <alignment horizontal="center" vertical="center"/>
    </xf>
    <xf numFmtId="0" fontId="45" fillId="9" borderId="37" xfId="3" applyFont="1" applyFill="1" applyBorder="1" applyAlignment="1">
      <alignment horizontal="center" vertical="center"/>
    </xf>
    <xf numFmtId="0" fontId="45" fillId="9" borderId="34" xfId="3" applyFont="1" applyFill="1" applyBorder="1" applyAlignment="1">
      <alignment horizontal="center" vertical="center"/>
    </xf>
    <xf numFmtId="0" fontId="43" fillId="9" borderId="37" xfId="2" applyFont="1" applyFill="1" applyBorder="1" applyAlignment="1">
      <alignment horizontal="center" vertical="center"/>
    </xf>
    <xf numFmtId="0" fontId="43" fillId="9" borderId="34" xfId="2" applyFont="1" applyFill="1" applyBorder="1" applyAlignment="1">
      <alignment horizontal="center" vertical="center"/>
    </xf>
    <xf numFmtId="0" fontId="49" fillId="6" borderId="37" xfId="2" applyFont="1" applyFill="1" applyBorder="1" applyAlignment="1">
      <alignment horizontal="center" vertical="center"/>
    </xf>
    <xf numFmtId="0" fontId="49" fillId="6" borderId="34" xfId="2" applyFont="1" applyFill="1" applyBorder="1" applyAlignment="1">
      <alignment horizontal="center" vertical="center"/>
    </xf>
    <xf numFmtId="0" fontId="50" fillId="4" borderId="40" xfId="2" applyFont="1" applyFill="1" applyBorder="1" applyAlignment="1">
      <alignment horizontal="center" vertical="center"/>
    </xf>
    <xf numFmtId="0" fontId="50" fillId="4" borderId="1" xfId="2" applyFont="1" applyFill="1" applyBorder="1" applyAlignment="1">
      <alignment horizontal="center" vertical="center"/>
    </xf>
    <xf numFmtId="0" fontId="50" fillId="4" borderId="41" xfId="2" applyFont="1" applyFill="1" applyBorder="1" applyAlignment="1">
      <alignment horizontal="center" vertical="center"/>
    </xf>
    <xf numFmtId="0" fontId="50" fillId="4" borderId="27" xfId="2" applyFont="1" applyFill="1" applyBorder="1" applyAlignment="1">
      <alignment horizontal="center" vertical="center"/>
    </xf>
    <xf numFmtId="0" fontId="48" fillId="9" borderId="38" xfId="2" applyFont="1" applyFill="1" applyBorder="1" applyAlignment="1">
      <alignment horizontal="center" vertical="center"/>
    </xf>
    <xf numFmtId="0" fontId="48" fillId="9" borderId="43" xfId="2" applyFont="1" applyFill="1" applyBorder="1" applyAlignment="1">
      <alignment horizontal="center" vertical="center"/>
    </xf>
    <xf numFmtId="0" fontId="49" fillId="6" borderId="36" xfId="2" applyFont="1" applyFill="1" applyBorder="1" applyAlignment="1">
      <alignment horizontal="center" vertical="center"/>
    </xf>
    <xf numFmtId="0" fontId="49" fillId="6" borderId="26" xfId="2" applyFont="1" applyFill="1" applyBorder="1" applyAlignment="1">
      <alignment horizontal="center" vertical="center"/>
    </xf>
    <xf numFmtId="0" fontId="50" fillId="4" borderId="39" xfId="2" applyFont="1" applyFill="1" applyBorder="1" applyAlignment="1">
      <alignment horizontal="center" vertical="center"/>
    </xf>
    <xf numFmtId="0" fontId="50" fillId="4" borderId="28" xfId="2" applyFont="1" applyFill="1" applyBorder="1" applyAlignment="1">
      <alignment horizontal="center" vertical="center"/>
    </xf>
    <xf numFmtId="0" fontId="47" fillId="9" borderId="37" xfId="2" applyFont="1" applyFill="1" applyBorder="1" applyAlignment="1">
      <alignment horizontal="center" vertical="center"/>
    </xf>
    <xf numFmtId="0" fontId="47" fillId="9" borderId="34" xfId="2" applyFont="1" applyFill="1" applyBorder="1" applyAlignment="1">
      <alignment horizontal="center" vertical="center"/>
    </xf>
    <xf numFmtId="0" fontId="48" fillId="9" borderId="37" xfId="2" applyFont="1" applyFill="1" applyBorder="1" applyAlignment="1">
      <alignment horizontal="center" vertical="center"/>
    </xf>
    <xf numFmtId="0" fontId="48" fillId="9" borderId="34" xfId="2" applyFont="1" applyFill="1" applyBorder="1" applyAlignment="1">
      <alignment horizontal="center" vertical="center"/>
    </xf>
    <xf numFmtId="0" fontId="51" fillId="4" borderId="39" xfId="3" applyFont="1" applyFill="1" applyBorder="1" applyAlignment="1">
      <alignment horizontal="right" vertical="center"/>
    </xf>
    <xf numFmtId="0" fontId="51" fillId="4" borderId="28" xfId="3" applyFont="1" applyFill="1" applyBorder="1" applyAlignment="1">
      <alignment horizontal="right" vertical="center"/>
    </xf>
    <xf numFmtId="0" fontId="30" fillId="4" borderId="40" xfId="2" applyFont="1" applyFill="1" applyBorder="1" applyAlignment="1">
      <alignment horizontal="center" vertical="center"/>
    </xf>
    <xf numFmtId="0" fontId="30" fillId="4" borderId="1" xfId="2" applyFont="1" applyFill="1" applyBorder="1" applyAlignment="1">
      <alignment horizontal="center" vertical="center"/>
    </xf>
    <xf numFmtId="0" fontId="52" fillId="4" borderId="42" xfId="3" applyFont="1" applyFill="1" applyBorder="1" applyAlignment="1">
      <alignment horizontal="left" vertical="center"/>
    </xf>
    <xf numFmtId="0" fontId="52" fillId="4" borderId="35" xfId="3" applyFont="1" applyFill="1" applyBorder="1" applyAlignment="1">
      <alignment horizontal="left" vertical="center"/>
    </xf>
    <xf numFmtId="49" fontId="50" fillId="4" borderId="39" xfId="2" applyNumberFormat="1" applyFont="1" applyFill="1" applyBorder="1" applyAlignment="1">
      <alignment horizontal="center" vertical="center"/>
    </xf>
    <xf numFmtId="49" fontId="50" fillId="4" borderId="28" xfId="2" applyNumberFormat="1" applyFont="1" applyFill="1" applyBorder="1" applyAlignment="1">
      <alignment horizontal="center" vertical="center"/>
    </xf>
    <xf numFmtId="49" fontId="50" fillId="4" borderId="40" xfId="2" applyNumberFormat="1" applyFont="1" applyFill="1" applyBorder="1" applyAlignment="1">
      <alignment horizontal="center" vertical="center"/>
    </xf>
    <xf numFmtId="49" fontId="50" fillId="4" borderId="1" xfId="2" applyNumberFormat="1" applyFont="1" applyFill="1" applyBorder="1" applyAlignment="1">
      <alignment horizontal="center" vertical="center"/>
    </xf>
    <xf numFmtId="49" fontId="50" fillId="4" borderId="41" xfId="2" applyNumberFormat="1" applyFont="1" applyFill="1" applyBorder="1" applyAlignment="1">
      <alignment horizontal="center" vertical="center"/>
    </xf>
    <xf numFmtId="49" fontId="50" fillId="4" borderId="27" xfId="2" applyNumberFormat="1" applyFont="1" applyFill="1" applyBorder="1" applyAlignment="1">
      <alignment horizontal="center" vertical="center"/>
    </xf>
    <xf numFmtId="0" fontId="27" fillId="4" borderId="8" xfId="2" applyFont="1" applyFill="1" applyBorder="1" applyAlignment="1">
      <alignment horizontal="center" vertical="center" wrapText="1"/>
    </xf>
    <xf numFmtId="0" fontId="27" fillId="4" borderId="7" xfId="2" applyFont="1" applyFill="1" applyBorder="1" applyAlignment="1">
      <alignment horizontal="center" vertical="center" wrapText="1"/>
    </xf>
    <xf numFmtId="0" fontId="27" fillId="4" borderId="20" xfId="2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right" vertical="center"/>
    </xf>
    <xf numFmtId="0" fontId="108" fillId="0" borderId="66" xfId="4" applyFont="1" applyBorder="1" applyAlignment="1">
      <alignment horizontal="center" vertical="center" wrapText="1"/>
    </xf>
    <xf numFmtId="0" fontId="108" fillId="0" borderId="1" xfId="4" applyFont="1" applyBorder="1" applyAlignment="1">
      <alignment horizontal="center" vertical="center" wrapText="1"/>
    </xf>
    <xf numFmtId="0" fontId="92" fillId="0" borderId="85" xfId="4" applyFont="1" applyBorder="1" applyAlignment="1">
      <alignment horizontal="center" vertical="center" shrinkToFit="1"/>
    </xf>
    <xf numFmtId="0" fontId="108" fillId="0" borderId="75" xfId="4" applyFont="1" applyBorder="1" applyAlignment="1">
      <alignment horizontal="center" vertical="center" wrapText="1"/>
    </xf>
    <xf numFmtId="0" fontId="84" fillId="0" borderId="85" xfId="4" applyFont="1" applyFill="1" applyBorder="1" applyAlignment="1">
      <alignment horizontal="center" vertical="center"/>
    </xf>
    <xf numFmtId="0" fontId="93" fillId="0" borderId="78" xfId="4" applyFont="1" applyBorder="1" applyAlignment="1">
      <alignment horizontal="center" vertical="center"/>
    </xf>
    <xf numFmtId="0" fontId="93" fillId="0" borderId="28" xfId="4" applyFont="1" applyBorder="1" applyAlignment="1">
      <alignment horizontal="center" vertical="center"/>
    </xf>
    <xf numFmtId="0" fontId="93" fillId="0" borderId="81" xfId="4" applyFont="1" applyBorder="1" applyAlignment="1">
      <alignment horizontal="center" vertical="center"/>
    </xf>
    <xf numFmtId="0" fontId="106" fillId="0" borderId="0" xfId="4" applyFont="1" applyFill="1" applyAlignment="1">
      <alignment horizontal="center" vertical="center"/>
    </xf>
    <xf numFmtId="0" fontId="83" fillId="2" borderId="168" xfId="4" applyFont="1" applyFill="1" applyBorder="1" applyAlignment="1">
      <alignment horizontal="center" vertical="center" shrinkToFit="1"/>
    </xf>
    <xf numFmtId="0" fontId="118" fillId="0" borderId="1" xfId="0" applyNumberFormat="1" applyFont="1" applyBorder="1" applyAlignment="1">
      <alignment horizontal="center" vertical="center" shrinkToFit="1"/>
    </xf>
    <xf numFmtId="0" fontId="2" fillId="0" borderId="0" xfId="4" applyFont="1" applyFill="1" applyBorder="1" applyAlignment="1">
      <alignment horizontal="center" vertical="center"/>
    </xf>
    <xf numFmtId="0" fontId="188" fillId="0" borderId="0" xfId="0" applyNumberFormat="1" applyFont="1" applyBorder="1" applyAlignment="1">
      <alignment horizontal="center" vertical="center" shrinkToFit="1"/>
    </xf>
    <xf numFmtId="0" fontId="126" fillId="0" borderId="1" xfId="0" applyNumberFormat="1" applyFont="1" applyBorder="1" applyAlignment="1">
      <alignment horizontal="center" vertical="center"/>
    </xf>
    <xf numFmtId="0" fontId="126" fillId="0" borderId="27" xfId="0" applyNumberFormat="1" applyFont="1" applyBorder="1" applyAlignment="1">
      <alignment horizontal="center" vertical="center"/>
    </xf>
    <xf numFmtId="0" fontId="53" fillId="4" borderId="0" xfId="1" applyFont="1" applyFill="1" applyBorder="1" applyAlignment="1">
      <alignment horizontal="center" vertical="center"/>
    </xf>
    <xf numFmtId="0" fontId="59" fillId="4" borderId="0" xfId="2" applyFont="1" applyFill="1" applyAlignment="1">
      <alignment horizontal="center" vertical="center"/>
    </xf>
    <xf numFmtId="0" fontId="198" fillId="0" borderId="0" xfId="0" applyNumberFormat="1" applyFont="1" applyFill="1" applyBorder="1" applyAlignment="1">
      <alignment horizontal="center" vertical="center"/>
    </xf>
    <xf numFmtId="0" fontId="63" fillId="0" borderId="53" xfId="0" applyNumberFormat="1" applyFont="1" applyBorder="1" applyAlignment="1">
      <alignment horizontal="center" vertical="center"/>
    </xf>
    <xf numFmtId="0" fontId="126" fillId="0" borderId="0" xfId="0" applyNumberFormat="1" applyFont="1" applyBorder="1" applyAlignment="1">
      <alignment horizontal="center" vertical="center"/>
    </xf>
    <xf numFmtId="49" fontId="49" fillId="6" borderId="37" xfId="2" applyNumberFormat="1" applyFont="1" applyFill="1" applyBorder="1" applyAlignment="1">
      <alignment horizontal="center" vertical="center"/>
    </xf>
    <xf numFmtId="49" fontId="49" fillId="6" borderId="34" xfId="2" applyNumberFormat="1" applyFont="1" applyFill="1" applyBorder="1" applyAlignment="1">
      <alignment horizontal="center" vertical="center"/>
    </xf>
    <xf numFmtId="0" fontId="200" fillId="4" borderId="39" xfId="3" applyFont="1" applyFill="1" applyBorder="1" applyAlignment="1">
      <alignment horizontal="right" vertical="center"/>
    </xf>
    <xf numFmtId="0" fontId="200" fillId="4" borderId="28" xfId="3" applyFont="1" applyFill="1" applyBorder="1" applyAlignment="1">
      <alignment horizontal="right" vertical="center"/>
    </xf>
    <xf numFmtId="0" fontId="205" fillId="4" borderId="42" xfId="3" applyFont="1" applyFill="1" applyBorder="1" applyAlignment="1">
      <alignment horizontal="left" vertical="center"/>
    </xf>
    <xf numFmtId="0" fontId="205" fillId="4" borderId="35" xfId="3" applyFont="1" applyFill="1" applyBorder="1" applyAlignment="1">
      <alignment horizontal="left" vertical="center"/>
    </xf>
    <xf numFmtId="0" fontId="204" fillId="4" borderId="39" xfId="2" applyFont="1" applyFill="1" applyBorder="1" applyAlignment="1">
      <alignment horizontal="center" vertical="center"/>
    </xf>
    <xf numFmtId="0" fontId="204" fillId="4" borderId="28" xfId="2" applyFont="1" applyFill="1" applyBorder="1" applyAlignment="1">
      <alignment horizontal="center" vertical="center"/>
    </xf>
    <xf numFmtId="49" fontId="204" fillId="4" borderId="40" xfId="2" applyNumberFormat="1" applyFont="1" applyFill="1" applyBorder="1" applyAlignment="1">
      <alignment horizontal="center" vertical="center"/>
    </xf>
    <xf numFmtId="49" fontId="204" fillId="4" borderId="1" xfId="2" applyNumberFormat="1" applyFont="1" applyFill="1" applyBorder="1" applyAlignment="1">
      <alignment horizontal="center" vertical="center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2" fillId="0" borderId="108" xfId="5" applyFont="1" applyBorder="1" applyAlignment="1">
      <alignment horizontal="center" vertical="center"/>
    </xf>
    <xf numFmtId="0" fontId="2" fillId="0" borderId="109" xfId="5" applyFont="1" applyBorder="1" applyAlignment="1">
      <alignment horizontal="center" vertical="center"/>
    </xf>
    <xf numFmtId="0" fontId="2" fillId="0" borderId="110" xfId="5" applyFont="1" applyBorder="1" applyAlignment="1">
      <alignment horizontal="center" vertical="center"/>
    </xf>
    <xf numFmtId="0" fontId="2" fillId="0" borderId="122" xfId="5" applyFont="1" applyBorder="1" applyAlignment="1">
      <alignment horizontal="center" vertical="center"/>
    </xf>
    <xf numFmtId="0" fontId="2" fillId="0" borderId="114" xfId="5" applyFont="1" applyBorder="1" applyAlignment="1">
      <alignment horizontal="center" vertical="center"/>
    </xf>
    <xf numFmtId="0" fontId="2" fillId="0" borderId="115" xfId="5" applyFont="1" applyBorder="1" applyAlignment="1">
      <alignment horizontal="center" vertical="center"/>
    </xf>
    <xf numFmtId="0" fontId="2" fillId="0" borderId="116" xfId="5" applyFont="1" applyBorder="1" applyAlignment="1">
      <alignment horizontal="center" vertical="center"/>
    </xf>
    <xf numFmtId="0" fontId="2" fillId="0" borderId="119" xfId="5" applyFont="1" applyBorder="1" applyAlignment="1">
      <alignment horizontal="center" vertical="center"/>
    </xf>
    <xf numFmtId="0" fontId="118" fillId="0" borderId="8" xfId="5" applyFont="1" applyBorder="1" applyAlignment="1">
      <alignment horizontal="center" vertical="center"/>
    </xf>
    <xf numFmtId="0" fontId="118" fillId="0" borderId="9" xfId="5" applyFont="1" applyBorder="1" applyAlignment="1">
      <alignment horizontal="center" vertical="center"/>
    </xf>
    <xf numFmtId="0" fontId="118" fillId="0" borderId="16" xfId="5" applyFont="1" applyBorder="1" applyAlignment="1">
      <alignment horizontal="center" vertical="center"/>
    </xf>
    <xf numFmtId="0" fontId="118" fillId="0" borderId="52" xfId="5" applyFont="1" applyBorder="1" applyAlignment="1">
      <alignment horizontal="center" vertical="center"/>
    </xf>
    <xf numFmtId="0" fontId="118" fillId="0" borderId="7" xfId="5" applyFont="1" applyBorder="1" applyAlignment="1">
      <alignment horizontal="center" vertical="center"/>
    </xf>
    <xf numFmtId="0" fontId="118" fillId="0" borderId="15" xfId="5" applyFont="1" applyBorder="1" applyAlignment="1">
      <alignment horizontal="center" vertical="center"/>
    </xf>
    <xf numFmtId="0" fontId="5" fillId="0" borderId="114" xfId="5" applyFont="1" applyBorder="1" applyAlignment="1">
      <alignment horizontal="right" vertical="center"/>
    </xf>
    <xf numFmtId="0" fontId="5" fillId="0" borderId="115" xfId="5" applyFont="1" applyBorder="1" applyAlignment="1">
      <alignment horizontal="right" vertical="center"/>
    </xf>
    <xf numFmtId="0" fontId="5" fillId="0" borderId="115" xfId="5" applyFont="1" applyBorder="1" applyAlignment="1">
      <alignment horizontal="center" vertical="center"/>
    </xf>
    <xf numFmtId="0" fontId="5" fillId="0" borderId="139" xfId="5" applyFont="1" applyBorder="1" applyAlignment="1">
      <alignment horizontal="center" vertical="center"/>
    </xf>
    <xf numFmtId="0" fontId="28" fillId="0" borderId="140" xfId="5" applyBorder="1" applyAlignment="1">
      <alignment horizontal="center"/>
    </xf>
    <xf numFmtId="0" fontId="28" fillId="0" borderId="141" xfId="5" applyBorder="1" applyAlignment="1">
      <alignment horizontal="center"/>
    </xf>
    <xf numFmtId="0" fontId="2" fillId="0" borderId="142" xfId="5" applyFont="1" applyBorder="1" applyAlignment="1">
      <alignment horizontal="center" vertical="center"/>
    </xf>
    <xf numFmtId="0" fontId="28" fillId="0" borderId="118" xfId="5" applyBorder="1" applyAlignment="1">
      <alignment horizontal="center"/>
    </xf>
    <xf numFmtId="0" fontId="28" fillId="0" borderId="115" xfId="5" applyBorder="1" applyAlignment="1">
      <alignment horizontal="center"/>
    </xf>
    <xf numFmtId="0" fontId="28" fillId="0" borderId="116" xfId="5" applyBorder="1" applyAlignment="1">
      <alignment horizontal="center"/>
    </xf>
    <xf numFmtId="0" fontId="28" fillId="0" borderId="119" xfId="5" applyBorder="1" applyAlignment="1">
      <alignment horizontal="center"/>
    </xf>
    <xf numFmtId="0" fontId="41" fillId="0" borderId="125" xfId="5" applyFont="1" applyBorder="1" applyAlignment="1">
      <alignment horizontal="left" vertical="center"/>
    </xf>
    <xf numFmtId="0" fontId="41" fillId="0" borderId="126" xfId="5" applyFont="1" applyBorder="1" applyAlignment="1">
      <alignment horizontal="left" vertical="center"/>
    </xf>
    <xf numFmtId="0" fontId="28" fillId="0" borderId="125" xfId="5" applyBorder="1" applyAlignment="1">
      <alignment horizontal="center"/>
    </xf>
    <xf numFmtId="0" fontId="28" fillId="0" borderId="126" xfId="5" applyBorder="1" applyAlignment="1">
      <alignment horizontal="center"/>
    </xf>
    <xf numFmtId="0" fontId="28" fillId="0" borderId="129" xfId="5" applyBorder="1" applyAlignment="1">
      <alignment horizontal="center"/>
    </xf>
    <xf numFmtId="0" fontId="28" fillId="0" borderId="131" xfId="5" applyBorder="1" applyAlignment="1">
      <alignment horizontal="center"/>
    </xf>
    <xf numFmtId="0" fontId="28" fillId="0" borderId="136" xfId="5" applyBorder="1" applyAlignment="1">
      <alignment horizontal="center"/>
    </xf>
    <xf numFmtId="0" fontId="28" fillId="0" borderId="127" xfId="5" applyBorder="1" applyAlignment="1">
      <alignment horizontal="center"/>
    </xf>
    <xf numFmtId="0" fontId="28" fillId="0" borderId="128" xfId="5" applyBorder="1" applyAlignment="1">
      <alignment horizontal="center"/>
    </xf>
    <xf numFmtId="0" fontId="2" fillId="0" borderId="123" xfId="5" applyFont="1" applyBorder="1" applyAlignment="1">
      <alignment horizontal="center" vertical="center" wrapText="1"/>
    </xf>
    <xf numFmtId="0" fontId="2" fillId="0" borderId="131" xfId="5" applyFont="1" applyBorder="1" applyAlignment="1">
      <alignment horizontal="center" vertical="center" wrapText="1"/>
    </xf>
    <xf numFmtId="0" fontId="2" fillId="0" borderId="136" xfId="5" applyFont="1" applyBorder="1" applyAlignment="1">
      <alignment horizontal="center" vertical="center" wrapText="1"/>
    </xf>
    <xf numFmtId="0" fontId="41" fillId="0" borderId="132" xfId="5" applyFont="1" applyBorder="1" applyAlignment="1">
      <alignment horizontal="center" vertical="center"/>
    </xf>
    <xf numFmtId="0" fontId="41" fillId="0" borderId="133" xfId="5" applyFont="1" applyBorder="1" applyAlignment="1">
      <alignment horizontal="center" vertical="center"/>
    </xf>
    <xf numFmtId="0" fontId="28" fillId="0" borderId="134" xfId="5" applyBorder="1" applyAlignment="1">
      <alignment horizontal="center"/>
    </xf>
    <xf numFmtId="0" fontId="28" fillId="0" borderId="135" xfId="5" applyBorder="1" applyAlignment="1">
      <alignment horizontal="center"/>
    </xf>
    <xf numFmtId="0" fontId="28" fillId="0" borderId="137" xfId="5" applyBorder="1" applyAlignment="1">
      <alignment horizontal="center"/>
    </xf>
    <xf numFmtId="0" fontId="28" fillId="0" borderId="138" xfId="5" applyBorder="1" applyAlignment="1">
      <alignment horizontal="center"/>
    </xf>
    <xf numFmtId="0" fontId="41" fillId="0" borderId="137" xfId="5" applyFont="1" applyBorder="1" applyAlignment="1">
      <alignment horizontal="center" vertical="center"/>
    </xf>
    <xf numFmtId="0" fontId="41" fillId="0" borderId="138" xfId="5" applyFont="1" applyBorder="1" applyAlignment="1">
      <alignment horizontal="center" vertical="center"/>
    </xf>
    <xf numFmtId="0" fontId="28" fillId="0" borderId="0" xfId="5" applyBorder="1" applyAlignment="1">
      <alignment horizontal="center"/>
    </xf>
    <xf numFmtId="0" fontId="123" fillId="0" borderId="108" xfId="5" applyFont="1" applyBorder="1" applyAlignment="1">
      <alignment horizontal="center" vertical="center" wrapText="1"/>
    </xf>
    <xf numFmtId="0" fontId="123" fillId="0" borderId="109" xfId="5" applyFont="1" applyBorder="1" applyAlignment="1">
      <alignment horizontal="center" vertical="center" wrapText="1"/>
    </xf>
    <xf numFmtId="0" fontId="123" fillId="0" borderId="110" xfId="5" applyFont="1" applyBorder="1" applyAlignment="1">
      <alignment horizontal="center" vertical="center" wrapText="1"/>
    </xf>
    <xf numFmtId="0" fontId="123" fillId="0" borderId="112" xfId="5" applyFont="1" applyBorder="1" applyAlignment="1">
      <alignment horizontal="center" vertical="center" wrapText="1"/>
    </xf>
    <xf numFmtId="0" fontId="123" fillId="0" borderId="120" xfId="5" applyFont="1" applyBorder="1" applyAlignment="1">
      <alignment horizontal="center" vertical="center" wrapText="1"/>
    </xf>
    <xf numFmtId="0" fontId="123" fillId="0" borderId="121" xfId="5" applyFont="1" applyBorder="1" applyAlignment="1">
      <alignment horizontal="center" vertical="center" wrapText="1"/>
    </xf>
    <xf numFmtId="0" fontId="123" fillId="0" borderId="122" xfId="5" applyFont="1" applyBorder="1" applyAlignment="1">
      <alignment horizontal="center" vertical="center" wrapText="1"/>
    </xf>
    <xf numFmtId="0" fontId="122" fillId="0" borderId="107" xfId="5" applyFont="1" applyBorder="1" applyAlignment="1">
      <alignment horizontal="center" vertical="top"/>
    </xf>
    <xf numFmtId="0" fontId="118" fillId="0" borderId="108" xfId="5" applyFont="1" applyBorder="1" applyAlignment="1">
      <alignment horizontal="center" vertical="center"/>
    </xf>
    <xf numFmtId="0" fontId="118" fillId="0" borderId="109" xfId="5" applyFont="1" applyBorder="1" applyAlignment="1">
      <alignment horizontal="center" vertical="center"/>
    </xf>
    <xf numFmtId="0" fontId="118" fillId="0" borderId="110" xfId="5" applyFont="1" applyBorder="1" applyAlignment="1">
      <alignment horizontal="center" vertical="center"/>
    </xf>
    <xf numFmtId="0" fontId="118" fillId="0" borderId="111" xfId="5" applyFont="1" applyBorder="1" applyAlignment="1">
      <alignment horizontal="center" vertical="center"/>
    </xf>
    <xf numFmtId="0" fontId="121" fillId="0" borderId="115" xfId="5" applyFont="1" applyBorder="1" applyAlignment="1">
      <alignment horizontal="center"/>
    </xf>
    <xf numFmtId="0" fontId="121" fillId="0" borderId="116" xfId="5" applyFont="1" applyBorder="1" applyAlignment="1">
      <alignment horizontal="center"/>
    </xf>
    <xf numFmtId="0" fontId="114" fillId="0" borderId="101" xfId="5" applyFont="1" applyBorder="1" applyAlignment="1">
      <alignment horizontal="center" vertical="center"/>
    </xf>
    <xf numFmtId="0" fontId="53" fillId="0" borderId="101" xfId="5" applyFont="1" applyBorder="1" applyAlignment="1">
      <alignment horizontal="left" vertical="center"/>
    </xf>
    <xf numFmtId="0" fontId="110" fillId="0" borderId="102" xfId="5" applyFont="1" applyFill="1" applyBorder="1" applyAlignment="1">
      <alignment horizontal="center" vertical="center"/>
    </xf>
    <xf numFmtId="0" fontId="110" fillId="0" borderId="103" xfId="5" applyFont="1" applyFill="1" applyBorder="1" applyAlignment="1">
      <alignment horizontal="center" vertical="center"/>
    </xf>
    <xf numFmtId="0" fontId="115" fillId="0" borderId="104" xfId="5" applyFont="1" applyFill="1" applyBorder="1" applyAlignment="1">
      <alignment horizontal="center" vertical="center"/>
    </xf>
    <xf numFmtId="0" fontId="115" fillId="0" borderId="105" xfId="5" applyFont="1" applyFill="1" applyBorder="1" applyAlignment="1">
      <alignment horizontal="center" vertical="center"/>
    </xf>
    <xf numFmtId="0" fontId="115" fillId="0" borderId="106" xfId="5" applyFont="1" applyFill="1" applyBorder="1" applyAlignment="1">
      <alignment horizontal="center" vertical="center"/>
    </xf>
    <xf numFmtId="0" fontId="116" fillId="0" borderId="95" xfId="5" applyFont="1" applyBorder="1" applyAlignment="1">
      <alignment horizontal="center" vertical="center"/>
    </xf>
    <xf numFmtId="0" fontId="112" fillId="0" borderId="0" xfId="5" applyFont="1" applyBorder="1" applyAlignment="1">
      <alignment horizontal="center" vertical="center"/>
    </xf>
    <xf numFmtId="0" fontId="113" fillId="0" borderId="91" xfId="5" applyNumberFormat="1" applyFont="1" applyFill="1" applyBorder="1" applyAlignment="1">
      <alignment horizontal="center" vertical="center"/>
    </xf>
    <xf numFmtId="0" fontId="113" fillId="0" borderId="92" xfId="5" applyNumberFormat="1" applyFont="1" applyFill="1" applyBorder="1" applyAlignment="1">
      <alignment horizontal="center" vertical="center"/>
    </xf>
    <xf numFmtId="0" fontId="113" fillId="0" borderId="93" xfId="5" applyNumberFormat="1" applyFont="1" applyFill="1" applyBorder="1" applyAlignment="1">
      <alignment horizontal="center" vertical="center"/>
    </xf>
    <xf numFmtId="0" fontId="113" fillId="0" borderId="93" xfId="5" applyFont="1" applyFill="1" applyBorder="1" applyAlignment="1">
      <alignment horizontal="center" vertical="center"/>
    </xf>
    <xf numFmtId="0" fontId="113" fillId="0" borderId="94" xfId="5" applyFont="1" applyFill="1" applyBorder="1" applyAlignment="1">
      <alignment horizontal="center" vertical="center"/>
    </xf>
    <xf numFmtId="49" fontId="110" fillId="0" borderId="96" xfId="5" applyNumberFormat="1" applyFont="1" applyFill="1" applyBorder="1" applyAlignment="1">
      <alignment horizontal="center" vertical="center"/>
    </xf>
    <xf numFmtId="49" fontId="110" fillId="0" borderId="97" xfId="5" applyNumberFormat="1" applyFont="1" applyFill="1" applyBorder="1" applyAlignment="1">
      <alignment horizontal="center" vertical="center"/>
    </xf>
    <xf numFmtId="0" fontId="113" fillId="0" borderId="98" xfId="5" applyNumberFormat="1" applyFont="1" applyFill="1" applyBorder="1" applyAlignment="1">
      <alignment horizontal="center" vertical="center"/>
    </xf>
    <xf numFmtId="0" fontId="113" fillId="0" borderId="99" xfId="5" applyNumberFormat="1" applyFont="1" applyFill="1" applyBorder="1" applyAlignment="1">
      <alignment horizontal="center" vertical="center"/>
    </xf>
    <xf numFmtId="0" fontId="113" fillId="0" borderId="100" xfId="5" applyNumberFormat="1" applyFont="1" applyFill="1" applyBorder="1" applyAlignment="1">
      <alignment horizontal="center" vertical="center"/>
    </xf>
    <xf numFmtId="0" fontId="109" fillId="0" borderId="0" xfId="5" applyFont="1" applyBorder="1" applyAlignment="1">
      <alignment horizontal="center" vertical="center"/>
    </xf>
    <xf numFmtId="0" fontId="110" fillId="0" borderId="88" xfId="5" applyFont="1" applyFill="1" applyBorder="1" applyAlignment="1">
      <alignment horizontal="center" vertical="center"/>
    </xf>
    <xf numFmtId="0" fontId="110" fillId="0" borderId="89" xfId="5" applyFont="1" applyFill="1" applyBorder="1" applyAlignment="1">
      <alignment horizontal="center" vertical="center"/>
    </xf>
    <xf numFmtId="0" fontId="110" fillId="0" borderId="90" xfId="5" applyFont="1" applyFill="1" applyBorder="1" applyAlignment="1">
      <alignment horizontal="center" vertical="center"/>
    </xf>
    <xf numFmtId="0" fontId="54" fillId="0" borderId="108" xfId="5" applyFont="1" applyBorder="1" applyAlignment="1">
      <alignment horizontal="center" vertical="center" wrapText="1"/>
    </xf>
    <xf numFmtId="0" fontId="54" fillId="0" borderId="109" xfId="5" applyFont="1" applyBorder="1" applyAlignment="1">
      <alignment horizontal="center" vertical="center" wrapText="1"/>
    </xf>
    <xf numFmtId="0" fontId="54" fillId="0" borderId="110" xfId="5" applyFont="1" applyBorder="1" applyAlignment="1">
      <alignment horizontal="center" vertical="center" wrapText="1"/>
    </xf>
    <xf numFmtId="0" fontId="54" fillId="0" borderId="112" xfId="5" applyFont="1" applyBorder="1" applyAlignment="1">
      <alignment horizontal="center" vertical="center" wrapText="1"/>
    </xf>
    <xf numFmtId="0" fontId="54" fillId="0" borderId="120" xfId="5" applyFont="1" applyBorder="1" applyAlignment="1">
      <alignment horizontal="center" vertical="center" wrapText="1"/>
    </xf>
    <xf numFmtId="0" fontId="53" fillId="0" borderId="121" xfId="5" applyFont="1" applyBorder="1" applyAlignment="1">
      <alignment horizontal="center" vertical="center" wrapText="1"/>
    </xf>
    <xf numFmtId="0" fontId="53" fillId="0" borderId="122" xfId="5" applyFont="1" applyBorder="1" applyAlignment="1">
      <alignment horizontal="center" vertical="center" wrapText="1"/>
    </xf>
    <xf numFmtId="0" fontId="117" fillId="0" borderId="107" xfId="5" applyFont="1" applyBorder="1" applyAlignment="1">
      <alignment horizontal="center" vertical="top"/>
    </xf>
    <xf numFmtId="0" fontId="142" fillId="0" borderId="0" xfId="7" applyFont="1" applyFill="1" applyBorder="1" applyAlignment="1">
      <alignment horizontal="center" vertical="center"/>
    </xf>
  </cellXfs>
  <cellStyles count="10">
    <cellStyle name="Обычный" xfId="0" builtinId="0"/>
    <cellStyle name="Обычный 11" xfId="9" xr:uid="{00000000-0005-0000-0000-000001000000}"/>
    <cellStyle name="Обычный 2" xfId="5" xr:uid="{00000000-0005-0000-0000-000002000000}"/>
    <cellStyle name="Обычный 2 2" xfId="7" xr:uid="{00000000-0005-0000-0000-000003000000}"/>
    <cellStyle name="Обычный 2 3" xfId="1" xr:uid="{00000000-0005-0000-0000-000004000000}"/>
    <cellStyle name="Обычный 3" xfId="6" xr:uid="{00000000-0005-0000-0000-000005000000}"/>
    <cellStyle name="Обычный 4" xfId="8" xr:uid="{00000000-0005-0000-0000-000006000000}"/>
    <cellStyle name="Обычный 6" xfId="4" xr:uid="{00000000-0005-0000-0000-000007000000}"/>
    <cellStyle name="Обычный_Команды 1997" xfId="2" xr:uid="{00000000-0005-0000-0000-000008000000}"/>
    <cellStyle name="Обычный_Команды_Команды1" xfId="3" xr:uid="{00000000-0005-0000-0000-000009000000}"/>
  </cellStyles>
  <dxfs count="1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3</xdr:row>
      <xdr:rowOff>114300</xdr:rowOff>
    </xdr:from>
    <xdr:to>
      <xdr:col>11</xdr:col>
      <xdr:colOff>66675</xdr:colOff>
      <xdr:row>3</xdr:row>
      <xdr:rowOff>1790700</xdr:rowOff>
    </xdr:to>
    <xdr:pic>
      <xdr:nvPicPr>
        <xdr:cNvPr id="2" name="Рисунок 2" descr="http://fpoda.ru/images/top_l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762125"/>
          <a:ext cx="17049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</xdr:row>
      <xdr:rowOff>66675</xdr:rowOff>
    </xdr:from>
    <xdr:to>
      <xdr:col>5</xdr:col>
      <xdr:colOff>76200</xdr:colOff>
      <xdr:row>3</xdr:row>
      <xdr:rowOff>1733550</xdr:rowOff>
    </xdr:to>
    <xdr:pic>
      <xdr:nvPicPr>
        <xdr:cNvPr id="3" name="Рисунок 3" descr="http://vsk-vmf.ru/wp-content/uploads/2016/03/4685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2669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222265</xdr:colOff>
      <xdr:row>81</xdr:row>
      <xdr:rowOff>79375</xdr:rowOff>
    </xdr:from>
    <xdr:to>
      <xdr:col>16</xdr:col>
      <xdr:colOff>390586</xdr:colOff>
      <xdr:row>89</xdr:row>
      <xdr:rowOff>66250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65" y="18637250"/>
          <a:ext cx="1374821" cy="147912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36</xdr:row>
      <xdr:rowOff>174625</xdr:rowOff>
    </xdr:from>
    <xdr:to>
      <xdr:col>16</xdr:col>
      <xdr:colOff>263571</xdr:colOff>
      <xdr:row>45</xdr:row>
      <xdr:rowOff>2750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21379">
          <a:off x="9048750" y="8540750"/>
          <a:ext cx="1374821" cy="147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56;2012/Documents%20and%20Settings/&#1058;&#1077;&#1085;&#1085;&#1080;&#1089;/Application%20Data/Microsoft/Excel/&#1058;&#1091;&#1088;%20&#1057;&#1086;&#1088;&#1086;&#1095;&#1080;&#1085;&#1089;&#1082;/doc/4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J\BURGOS\indiydo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RGOS\ACTASin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56;2012/Documents%20and%20Settings/&#1058;&#1077;&#1085;&#1085;&#1080;&#1089;/Application%20Data/Microsoft/Excel/&#1058;&#1091;&#1088;%20&#1057;&#1086;&#1088;&#1086;&#1095;&#1080;&#1085;&#1089;&#1082;/sony/ABSOLUTO/ACT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3;&#1056;2012\Documents%20and%20Settings\&#1058;&#1077;&#1085;&#1085;&#1080;&#1089;\Application%20Data\Microsoft\Excel\&#1058;&#1091;&#1088;%20&#1057;&#1086;&#1088;&#1086;&#1095;&#1080;&#1085;&#1089;&#1082;\sony\ABSOLUTO\AC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sony/ABSOLUTO/ACTA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ony\ABSOLUTO\ACT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sony/ABSOLUTO/ACTA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23\&#1057;&#1054;&#1056;&#1045;&#1042;&#1053;&#1054;&#1042;&#1040;&#1053;&#1048;&#1071;\&#1048;&#1058;&#1054;&#1043;&#1048;\&#1055;&#1088;&#1077;&#1084;&#1100;&#1077;&#1088;%20&#1083;&#1080;&#1075;&#1072;%20&#1080;&#1090;&#1086;&#1075;%201&#1090;&#1091;&#1088;&#1052;2009\&#1052;&#1054;&#1049;%20&#1050;&#1054;&#1052;&#1055;\&#1056;&#1057;\sony\ABSOLUTO\ACT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sony/ABSOLUTO/ACT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sony/ABSOLUTO/AC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3;&#1056;2012\Documents%20and%20Settings\&#1058;&#1077;&#1085;&#1085;&#1080;&#1089;\Application%20Data\Microsoft\Excel\&#1058;&#1091;&#1088;%20&#1057;&#1086;&#1088;&#1086;&#1095;&#1080;&#1085;&#1089;&#1082;\doc\4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87;&#1072;&#1088;&#1090;&#1072;&#1082;&#1080;&#1072;&#1076;&#1072;%202013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55;&#1040;&#1056;&#1058;&#1040;&#1050;&#1048;&#1040;&#1044;&#1040;%202011/Documents%20and%20Settings/&#1058;&#1077;&#1085;&#1085;&#1080;&#1089;/Application%20Data/Microsoft/Excel/&#1058;&#1091;&#1088;%20&#1057;&#1086;&#1088;&#1086;&#1095;&#1080;&#1085;&#1089;&#1082;/sony/ABSOLUTO/ACTA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56;2012/Documents%20and%20Settings/&#1058;&#1077;&#1085;&#1085;&#1080;&#1089;/Application%20Data/Microsoft/Excel/&#1058;&#1091;&#1088;%20&#1057;&#1086;&#1088;&#1086;&#1095;&#1080;&#1085;&#1089;&#1082;/yo/Cadete%20con%20f&#243;rmula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3;&#1056;2012\Documents%20and%20Settings\&#1058;&#1077;&#1085;&#1085;&#1080;&#1089;\Application%20Data\Microsoft\Excel\&#1058;&#1091;&#1088;%20&#1057;&#1086;&#1088;&#1086;&#1095;&#1080;&#1085;&#1089;&#1082;\yo\Cadete%20con%20f&#243;rmula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yo/Cadete%20con%20f&#243;rmul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yo\Cadete%20con%20f&#243;rmula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yo/Cadete%20con%20f&#243;rmul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23\&#1057;&#1054;&#1056;&#1045;&#1042;&#1053;&#1054;&#1042;&#1040;&#1053;&#1048;&#1071;\&#1048;&#1058;&#1054;&#1043;&#1048;\&#1055;&#1088;&#1077;&#1084;&#1100;&#1077;&#1088;%20&#1083;&#1080;&#1075;&#1072;%20&#1080;&#1090;&#1086;&#1075;%201&#1090;&#1091;&#1088;&#1052;2009\&#1052;&#1054;&#1049;%20&#1050;&#1054;&#1052;&#1055;\&#1056;&#1057;\yo\Cadete%20con%20f&#243;rmul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yo/Cadete%20con%20f&#243;rmula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yo/Cadete%20con%20f&#243;rmu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87;&#1072;&#1088;&#1090;&#1072;&#1082;&#1080;&#1072;&#1076;&#1072;%202013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55;&#1040;&#1056;&#1058;&#1040;&#1050;&#1048;&#1040;&#1044;&#1040;%202011/Documents%20and%20Settings/&#1058;&#1077;&#1085;&#1085;&#1080;&#1089;/Application%20Data/Microsoft/Excel/&#1058;&#1091;&#1088;%20&#1057;&#1086;&#1088;&#1086;&#1095;&#1080;&#1085;&#1089;&#1082;/yo/Cadete%20con%20f&#243;rmul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doc/4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~1\BOSS\LOKALE~1\Temp\Tempor&#228;res%20Verzeichnis%201%20f&#252;r%202007%20Russian%20Open.zip\WJTTC%202005%20AUT\LINZ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DOKUME~1/BOSS/LOKALE~1/Temp/Tempor&#228;res%20Verzeichnis%201%20f&#252;r%202007%20Russian%20Open.zip/WJTTC%202005%20AUT/LINZ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~1/BOSS/LOKALE~1/Temp/Tempor&#228;res%20Verzeichnis%201%20f&#252;r%202007%20Russian%20Open.zip/WJTTC%202005%20AUT/LINZ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DOKUME~1/BOSS/LOKALE~1/Temp/Tempor&#228;res%20Verzeichnis%201%20f&#252;r%202007%20Russian%20Open.zip/WJTTC%202005%20AUT/LIN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23\&#1057;&#1054;&#1056;&#1045;&#1042;&#1053;&#1054;&#1042;&#1040;&#1053;&#1048;&#1071;\&#1048;&#1058;&#1054;&#1043;&#1048;\&#1055;&#1088;&#1077;&#1084;&#1100;&#1077;&#1088;%20&#1083;&#1080;&#1075;&#1072;%20&#1080;&#1090;&#1086;&#1075;%201&#1090;&#1091;&#1088;&#1052;2009\&#1052;&#1054;&#1049;%20&#1050;&#1054;&#1052;&#1055;\&#1056;&#1057;\DOKUME~1\BOSS\LOKALE~1\Temp\Tempor&#228;res%20Verzeichnis%201%20f&#252;r%202007%20Russian%20Open.zip\WJTTC%202005%20AUT\LINZ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TTC%202005%20AUT/LINZ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TTC%202005%20AUT/LINZ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PARE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~1/BOSS/LOKALE~1/Temp/Tempor&#228;res%20Verzeichnis%201%20f&#252;r%202007%20Russian%20Open.zip/WJC%202006-08%20IND/WJC%20IND%2020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~1\BOSS\LOKALE~1\Temp\Tempor&#228;res%20Verzeichnis%201%20f&#252;r%202007%20Russian%20Open.zip\WJC%202006-08%20IND\WJC%20IND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\4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DOKUME~1/BOSS/LOKALE~1/Temp/Tempor&#228;res%20Verzeichnis%201%20f&#252;r%202007%20Russian%20Open.zip/WJC%202006-05%20ESP/SYOC%2020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~1/BOSS/LOKALE~1/Temp/Tempor&#228;res%20Verzeichnis%201%20f&#252;r%202007%20Russian%20Open.zip/WJC%202006-05%20ESP/SYOC%20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DOKUME~1/BOSS/LOKALE~1/Temp/Tempor&#228;res%20Verzeichnis%201%20f&#252;r%202007%20Russian%20Open.zip/WJC%202006-05%20ESP/SYOC%20200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23\&#1057;&#1054;&#1056;&#1045;&#1042;&#1053;&#1054;&#1042;&#1040;&#1053;&#1048;&#1071;\&#1048;&#1058;&#1054;&#1043;&#1048;\&#1055;&#1088;&#1077;&#1084;&#1100;&#1077;&#1088;%20&#1083;&#1080;&#1075;&#1072;%20&#1080;&#1090;&#1086;&#1075;%201&#1090;&#1091;&#1088;&#1052;2009\&#1052;&#1054;&#1049;%20&#1050;&#1054;&#1052;&#1055;\&#1056;&#1057;\DOKUME~1\BOSS\LOKALE~1\Temp\Tempor&#228;res%20Verzeichnis%201%20f&#252;r%202007%20Russian%20Open.zip\WJC%202006-05%20ESP\SYOC%2020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C%202006-05%20ESP/SYOC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C%202006-05%20ESP/SYOC%2020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C%202006-08%20IND/WJC%20IND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KUME~1/BOSS/LOKALE~1/Temp/Tempor&#228;res%20Verzeichnis%201%20f&#252;r%202007%20Russian%20Open.zip/WJC%202006-08%20IND/WJC%20IND%2020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FINK/Lokale%20Einstellungen/Temporary%20Internet%20Files/OLK28/Final%20Entires/GE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6;&#1045;&#1047;&#1059;&#1051;&#1068;&#1058;&#1040;&#1058;&#1067;%20&#1057;&#1054;&#1056;&#1045;&#1042;&#1053;&#1054;&#1042;&#1040;&#1053;&#1048;&#1049;/&#1048;&#1085;&#1074;&#1072;&#1083;&#1080;&#1076;&#1099;/&#1063;&#1077;&#1084;&#1087;&#1080;&#1086;&#1085;&#1072;&#1090;&#1055;&#1054;&#1044;&#1040;-2012/Dokumente%20und%20Einstellungen/FINK/Lokale%20Einstellungen/Temporary%20Internet%20Files/OLK28/Final%20Entires/G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doc/4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87;&#1072;&#1088;&#1090;&#1072;&#1082;&#1080;&#1072;&#1076;&#1072;%202013/Dokumente%20und%20Einstellungen/FINK/Lokale%20Einstellungen/Temporary%20Internet%20Files/OLK28/Final%20Entires/G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5;&#1072;&#1089;&#1090;&#1086;&#1083;&#1100;&#1085;&#1099;&#1081;%20&#1090;&#1077;&#1085;&#1085;&#1080;&#1089;\&#1040;&#1088;&#1093;&#1080;&#1074;%20&#1089;&#1086;&#1088;&#1077;&#1074;&#1085;&#1086;&#1074;&#1072;&#1085;&#1080;&#1081;\2008_10_16-19_&#1050;&#1072;&#1079;&#1072;&#1085;&#1089;&#1082;&#1072;&#1103;%20&#1088;&#1072;&#1082;&#1077;&#1090;&#1082;&#1072;\Dokumente%20und%20Einstellungen\FINK\Lokale%20Einstellungen\Temporary%20Internet%20Files\OLK28\Final%20Entires\GE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7fk\&#1088;&#1086;&#1089;&#1089;&#1080;&#1081;&#1089;&#1082;&#1080;&#1081;%20&#1089;&#1086;&#1102;&#1079;\Dokumente%20und%20Einstellungen\FINK\Lokale%20Einstellungen\Temporary%20Internet%20Files\OLK28\Final%20Entires\GE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5;&#1072;&#1089;&#1090;&#1086;&#1083;&#1100;&#1085;&#1099;&#1081;%20&#1090;&#1077;&#1085;&#1085;&#1080;&#1089;/&#1040;&#1088;&#1093;&#1080;&#1074;%20&#1089;&#1086;&#1088;&#1077;&#1074;&#1085;&#1086;&#1074;&#1072;&#1085;&#1080;&#1081;/2008_10_16-19_&#1050;&#1072;&#1079;&#1072;&#1085;&#1089;&#1082;&#1072;&#1103;%20&#1088;&#1072;&#1082;&#1077;&#1090;&#1082;&#1072;/Dokumente%20und%20Einstellungen/FINK/Lokale%20Einstellungen/Temporary%20Internet%20Files/OLK28/Final%20Entires/GE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Dokumente%20und%20Einstellungen/FINK/Lokale%20Einstellungen/Temporary%20Internet%20Files/OLK28/Final%20Entires/GE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e%20und%20Einstellungen\FINK\Lokale%20Einstellungen\Temporary%20Internet%20Files\OLK28\Final%20Entires\GE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7;&#1090;&#1091;&#1076;&#1077;&#1085;&#1095;&#1077;&#1089;&#1082;&#1072;&#1103;%20&#1051;&#1080;&#1075;&#1072;%20&#1056;&#1086;&#1089;&#1089;&#1080;&#1080;/&#1040;&#1056;&#1061;&#1048;&#1042;_&#1063;&#1077;&#1084;&#1087;&#1080;&#1086;&#1085;&#1072;&#1090;&#1057;&#1090;&#1091;&#1076;&#1051;&#1080;&#1075;&#1080;2009-2013/&#1057;&#1090;&#1091;&#1076;&#1051;&#1080;&#1075;&#1072;&#1059;&#1083;&#1100;&#1103;&#1085;&#1086;&#1074;&#1089;&#1082;-1%20&#1090;&#1091;&#1088;_&#1057;&#1077;&#1085;_2011/Dokumente%20und%20Einstellungen/FINK/Lokale%20Einstellungen/Temporary%20Internet%20Files/OLK28/Final%20Entires/GE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1;&#1048;&#1063;&#1050;&#1040;&#1055;&#1054;&#1044;&#1040;20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3;&#1077;&#1084;&#1087;&#1080;&#1086;&#1085;&#1072;&#1090;&#1056;&#1086;&#1089;&#1089;&#1080;&#1080;&#1055;&#1054;&#1044;&#1040;-2017-&#1055;&#1077;&#1085;&#1079;&#1072;\&#1056;&#1072;&#1073;&#1086;&#1095;&#1080;&#1081;\&#1050;&#1054;&#1052;&#1040;&#1053;&#1044;&#1067;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8;&#1040;&#1041;&#1051;&#1048;&#1062;&#1067;\&#1057;&#1090;&#1091;&#1076;&#1077;&#1085;&#1095;&#1077;&#1089;&#1082;&#1072;&#1103;%20&#1051;&#1080;&#1075;&#1072;%20&#1056;&#1086;&#1089;&#1089;&#1080;&#1080;\&#1059;&#1053;&#1048;&#1042;&#1045;&#1056;&#1057;&#1048;&#1040;&#1044;&#1040;-2016\&#1059;&#1085;&#1080;&#1074;&#1077;&#1088;&#1089;&#1080;&#1072;&#1076;&#1072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23\&#1057;&#1054;&#1056;&#1045;&#1042;&#1053;&#1054;&#1042;&#1040;&#1053;&#1048;&#1071;\&#1048;&#1058;&#1054;&#1043;&#1048;\&#1055;&#1088;&#1077;&#1084;&#1100;&#1077;&#1088;%20&#1083;&#1080;&#1075;&#1072;%20&#1080;&#1090;&#1086;&#1075;%201&#1090;&#1091;&#1088;&#1052;2009\&#1052;&#1054;&#1049;%20&#1050;&#1054;&#1052;&#1055;\&#1056;&#1057;\doc\4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7;&#1045;&#1050;&#1056;&#1045;&#1058;&#1040;&#1056;&#1048;&#1040;&#1058;/&#1057;&#1087;&#1072;&#1088;&#1090;&#1072;&#1082;&#1080;&#1072;&#1076;&#1072;.%20&#1041;&#1072;&#1079;&#1072;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0;&#1041;&#1051;&#1048;&#1062;&#1067;/&#1057;&#1090;&#1091;&#1076;&#1077;&#1085;&#1095;&#1077;&#1089;&#1082;&#1072;&#1103;%20&#1051;&#1080;&#1075;&#1072;%20&#1056;&#1086;&#1089;&#1089;&#1080;&#1080;/&#1059;&#1053;&#1048;&#1042;&#1045;&#1056;&#1057;&#1048;&#1040;&#1044;&#1040;-2016/&#1059;&#1085;&#1080;&#1074;&#1077;&#1088;&#1089;&#1080;&#1072;&#1076;&#1072;%202016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3;&#1077;&#1084;&#1087;&#1080;&#1086;&#1085;&#1072;&#1090;&#1056;&#1086;&#1089;&#1089;&#1080;&#1080;&#1055;&#1054;&#1044;&#1040;-2017-&#1055;&#1077;&#1085;&#1079;&#1072;/&#1056;&#1072;&#1073;&#1086;&#1095;&#1080;&#1081;/&#1058;&#1072;&#1073;&#1083;&#1080;&#1094;&#1099;/&#1040;&#1088;&#1093;&#1080;&#1074;_&#1056;&#1086;&#1089;&#1089;&#1080;&#1081;&#1089;_&#1089;&#1086;&#1088;&#1077;&#1074;&#1085;/&#1050;&#1091;&#1073;&#1086;&#1082;%20&#1056;&#1086;&#1089;&#1089;&#1080;&#1080;-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c/4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6;&#1072;&#1073;&#1086;&#1090;&#1072;/Downloads/Users/1/Documents/&#1085;&#1072;&#1089;&#1090;&#1086;&#1083;&#1100;&#1085;&#1099;&#1081;%20&#1090;&#1077;&#1085;&#1085;&#1080;&#1089;/&#1040;&#1088;&#1093;&#1080;&#1074;%20&#1089;&#1086;&#1088;&#1077;&#1074;&#1085;&#1086;&#1074;&#1072;&#1085;&#1080;&#1081;/&#1059;&#1088;&#1060;&#1054;_&#1095;&#1080;&#1089;&#1090;&#1099;&#1081;/doc/4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87;&#1072;&#1088;&#1090;&#1072;&#1082;&#1080;&#1072;&#1076;&#1072;%202013/&#1057;&#1048;&#1040;&#1043;&#1040;&#1049;&#1058;/&#1056;&#1040;&#1041;&#1054;&#1063;&#1048;&#1049;%20&#1050;&#1054;&#1052;&#1055;/&#1055;&#1056;&#1054;&#1057;&#1052;&#1054;&#1058;&#1056;&#1045;&#1053;&#1053;&#1054;&#1045;/&#1057;&#1054;&#1056;&#1045;&#1042;&#1053;&#1054;&#1042;&#1040;&#1053;&#1048;&#1071;/&#1048;&#1058;&#1054;&#1043;&#1048;/&#1057;&#1055;&#1040;&#1056;&#1058;&#1040;&#1050;&#1048;&#1040;&#1044;&#1040;%202011/Documents%20and%20Settings/&#1058;&#1077;&#1085;&#1085;&#1080;&#1089;/Application%20Data/Microsoft/Excel/&#1058;&#1091;&#1088;%20&#1057;&#1086;&#1088;&#1086;&#1095;&#1080;&#1085;&#1089;&#1082;/doc/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IM"/>
      <sheetName val="IF"/>
      <sheetName val="DM"/>
      <sheetName val="DF"/>
      <sheetName val="DX"/>
      <sheetName val="PIM"/>
      <sheetName val="PIF"/>
      <sheetName val="PDM"/>
      <sheetName val="PDX"/>
      <sheetName val="Actas"/>
      <sheetName val="EMyEF"/>
      <sheetName val="Encuen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  <cell r="G2" t="str">
            <v>LA GENERAL DE GRANADA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  <cell r="G3" t="str">
            <v>C.T.M. PORTUENSE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  <cell r="G4" t="str">
            <v>C.T.M. PORTUENSE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  <cell r="G5" t="str">
            <v>C.T.M. PORTUENSE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  <cell r="G6" t="str">
            <v>LA GENERAL DE GRANADA</v>
          </cell>
        </row>
        <row r="7">
          <cell r="A7">
            <v>107</v>
          </cell>
          <cell r="B7" t="str">
            <v>LI</v>
          </cell>
          <cell r="C7" t="str">
            <v>Qi</v>
          </cell>
          <cell r="D7" t="str">
            <v>AND</v>
          </cell>
          <cell r="E7" t="str">
            <v>LI, Qi</v>
          </cell>
          <cell r="G7" t="str">
            <v>TECH-LUZ LA ZUBIA</v>
          </cell>
        </row>
        <row r="8">
          <cell r="A8">
            <v>108</v>
          </cell>
          <cell r="B8" t="str">
            <v>LIU</v>
          </cell>
          <cell r="C8" t="str">
            <v>Jun Hui</v>
          </cell>
          <cell r="D8" t="str">
            <v>AND</v>
          </cell>
          <cell r="E8" t="str">
            <v>LIU, Jun Hui</v>
          </cell>
          <cell r="G8" t="str">
            <v>CONFECCIONES RUMADI</v>
          </cell>
        </row>
        <row r="9">
          <cell r="A9">
            <v>109</v>
          </cell>
          <cell r="B9" t="str">
            <v>LOZANO</v>
          </cell>
          <cell r="C9" t="str">
            <v>Álvaro</v>
          </cell>
          <cell r="D9" t="str">
            <v>AND</v>
          </cell>
          <cell r="E9" t="str">
            <v>LOZANO, Álvaro</v>
          </cell>
          <cell r="G9" t="str">
            <v>CAJAGRANADA</v>
          </cell>
        </row>
        <row r="10">
          <cell r="A10">
            <v>110</v>
          </cell>
          <cell r="B10" t="str">
            <v>MACHADO</v>
          </cell>
          <cell r="C10" t="str">
            <v>Carlos</v>
          </cell>
          <cell r="D10" t="str">
            <v>AND</v>
          </cell>
          <cell r="E10" t="str">
            <v>MACHADO, Carlos</v>
          </cell>
          <cell r="F10">
            <v>1018</v>
          </cell>
          <cell r="G10" t="str">
            <v>CAJASUR PRIEGO</v>
          </cell>
        </row>
        <row r="11">
          <cell r="A11">
            <v>111</v>
          </cell>
          <cell r="B11" t="str">
            <v>MACHADO</v>
          </cell>
          <cell r="C11" t="str">
            <v>José Luis</v>
          </cell>
          <cell r="D11" t="str">
            <v>AND</v>
          </cell>
          <cell r="E11" t="str">
            <v>MACHADO, José Luis</v>
          </cell>
          <cell r="F11">
            <v>790</v>
          </cell>
          <cell r="G11" t="str">
            <v>CAJASUR PRIEGO</v>
          </cell>
        </row>
        <row r="12">
          <cell r="A12">
            <v>112</v>
          </cell>
          <cell r="B12" t="str">
            <v>MARTÍN</v>
          </cell>
          <cell r="C12" t="str">
            <v>Carlos</v>
          </cell>
          <cell r="D12" t="str">
            <v>AND</v>
          </cell>
          <cell r="E12" t="str">
            <v>MARTÍN, Carlos</v>
          </cell>
          <cell r="G12" t="str">
            <v>CAJAGRANADA</v>
          </cell>
        </row>
        <row r="13">
          <cell r="A13">
            <v>114</v>
          </cell>
          <cell r="B13" t="str">
            <v>MORENO</v>
          </cell>
          <cell r="C13" t="str">
            <v>Pablo</v>
          </cell>
          <cell r="D13" t="str">
            <v>AND</v>
          </cell>
          <cell r="E13" t="str">
            <v>MORENO, Pablo</v>
          </cell>
          <cell r="G13" t="str">
            <v>CAJAGRANADA</v>
          </cell>
        </row>
        <row r="14">
          <cell r="A14">
            <v>115</v>
          </cell>
          <cell r="B14" t="str">
            <v>RADENBACH</v>
          </cell>
          <cell r="C14" t="str">
            <v>Fred</v>
          </cell>
          <cell r="D14" t="str">
            <v>AND</v>
          </cell>
          <cell r="E14" t="str">
            <v>RADENBACH, Fred</v>
          </cell>
          <cell r="G14" t="str">
            <v>TECH-LUZ LA ZUBIA</v>
          </cell>
        </row>
        <row r="15">
          <cell r="A15">
            <v>116</v>
          </cell>
          <cell r="B15" t="str">
            <v>ROSARIO</v>
          </cell>
          <cell r="C15" t="str">
            <v>David</v>
          </cell>
          <cell r="D15" t="str">
            <v>AND</v>
          </cell>
          <cell r="E15" t="str">
            <v>ROSARIO, David</v>
          </cell>
          <cell r="F15">
            <v>669</v>
          </cell>
          <cell r="G15" t="str">
            <v>C.T.M. PORTUENSE</v>
          </cell>
        </row>
        <row r="16">
          <cell r="A16">
            <v>117</v>
          </cell>
          <cell r="B16" t="str">
            <v>RUIZ</v>
          </cell>
          <cell r="C16" t="str">
            <v>Isidro</v>
          </cell>
          <cell r="D16" t="str">
            <v>AND</v>
          </cell>
          <cell r="E16" t="str">
            <v>RUIZ, Isidro</v>
          </cell>
          <cell r="G16" t="str">
            <v>CONFECCIONES RUMADI</v>
          </cell>
        </row>
        <row r="17">
          <cell r="A17">
            <v>118</v>
          </cell>
          <cell r="B17" t="str">
            <v>RUIZ</v>
          </cell>
          <cell r="C17" t="str">
            <v>José Antonio</v>
          </cell>
          <cell r="D17" t="str">
            <v>AND</v>
          </cell>
          <cell r="E17" t="str">
            <v>RUIZ, José Antonio</v>
          </cell>
          <cell r="F17">
            <v>411</v>
          </cell>
          <cell r="G17" t="str">
            <v>CONFECCIONES RUMADI</v>
          </cell>
        </row>
        <row r="18">
          <cell r="A18">
            <v>119</v>
          </cell>
          <cell r="B18" t="str">
            <v>RUIZ</v>
          </cell>
          <cell r="C18" t="str">
            <v>José Manuel</v>
          </cell>
          <cell r="D18" t="str">
            <v>AND</v>
          </cell>
          <cell r="E18" t="str">
            <v>RUIZ, José Manuel</v>
          </cell>
          <cell r="G18" t="str">
            <v>CAJAGRANADA</v>
          </cell>
        </row>
        <row r="19">
          <cell r="A19">
            <v>120</v>
          </cell>
          <cell r="B19" t="str">
            <v>SÁNCHEZ</v>
          </cell>
          <cell r="C19" t="str">
            <v>Víctor</v>
          </cell>
          <cell r="D19" t="str">
            <v>AND</v>
          </cell>
          <cell r="E19" t="str">
            <v>SÁNCHEZ, Víctor</v>
          </cell>
          <cell r="F19">
            <v>984</v>
          </cell>
          <cell r="G19" t="str">
            <v>LA GENERAL DE GRANADA</v>
          </cell>
        </row>
        <row r="20">
          <cell r="A20">
            <v>121</v>
          </cell>
          <cell r="B20" t="str">
            <v>SEVILLA</v>
          </cell>
          <cell r="C20" t="str">
            <v>Juan Bautista</v>
          </cell>
          <cell r="D20" t="str">
            <v>AND</v>
          </cell>
          <cell r="E20" t="str">
            <v>SEVILLA, Juan Bautista</v>
          </cell>
          <cell r="F20">
            <v>774</v>
          </cell>
          <cell r="G20" t="str">
            <v>TECH-LUZ LA ZUBIA</v>
          </cell>
        </row>
        <row r="21">
          <cell r="A21">
            <v>122</v>
          </cell>
          <cell r="B21" t="str">
            <v>TOL</v>
          </cell>
          <cell r="C21" t="str">
            <v>Christian</v>
          </cell>
          <cell r="D21" t="str">
            <v>AND</v>
          </cell>
          <cell r="E21" t="str">
            <v>TOL, Christian</v>
          </cell>
          <cell r="G21" t="str">
            <v>CONFECCIONES RUMADI</v>
          </cell>
        </row>
        <row r="22">
          <cell r="A22">
            <v>123</v>
          </cell>
          <cell r="B22" t="str">
            <v>WAHAB</v>
          </cell>
          <cell r="C22" t="str">
            <v>Ahmed</v>
          </cell>
          <cell r="D22" t="str">
            <v>AND</v>
          </cell>
          <cell r="E22" t="str">
            <v>WAHAB, Ahmed</v>
          </cell>
          <cell r="G22" t="str">
            <v>CAJASUR PRIEGO</v>
          </cell>
        </row>
        <row r="23">
          <cell r="A23">
            <v>124</v>
          </cell>
          <cell r="B23" t="str">
            <v>BEAMONTE</v>
          </cell>
          <cell r="C23" t="str">
            <v>Alfonso</v>
          </cell>
          <cell r="D23" t="str">
            <v>ARA</v>
          </cell>
          <cell r="E23" t="str">
            <v>BEAMONTE, Alfonso</v>
          </cell>
          <cell r="G23" t="str">
            <v>SCHOOL ZARAGOZA</v>
          </cell>
        </row>
        <row r="24">
          <cell r="A24">
            <v>125</v>
          </cell>
          <cell r="B24" t="str">
            <v>CHAN</v>
          </cell>
          <cell r="C24" t="str">
            <v>Koon Wah</v>
          </cell>
          <cell r="D24" t="str">
            <v>ARA</v>
          </cell>
          <cell r="E24" t="str">
            <v>CHAN, Koon Wah</v>
          </cell>
          <cell r="G24" t="str">
            <v>SCHOOL ZARAGOZA</v>
          </cell>
        </row>
        <row r="25">
          <cell r="A25">
            <v>126</v>
          </cell>
          <cell r="B25" t="str">
            <v>GALLEGO</v>
          </cell>
          <cell r="C25" t="str">
            <v>Félix</v>
          </cell>
          <cell r="D25" t="str">
            <v>ARA</v>
          </cell>
          <cell r="E25" t="str">
            <v>GALLEGO, Félix</v>
          </cell>
          <cell r="G25" t="str">
            <v>SCHOOL ZARAGOZA</v>
          </cell>
        </row>
        <row r="26">
          <cell r="A26">
            <v>127</v>
          </cell>
          <cell r="B26" t="str">
            <v>ALFONSO</v>
          </cell>
          <cell r="C26" t="str">
            <v>Salvador</v>
          </cell>
          <cell r="D26" t="str">
            <v>AST</v>
          </cell>
          <cell r="E26" t="str">
            <v>ALFONSO, Salvador</v>
          </cell>
          <cell r="G26" t="str">
            <v>OVIEDO MADRID T.M.</v>
          </cell>
        </row>
        <row r="27">
          <cell r="A27">
            <v>128</v>
          </cell>
          <cell r="B27" t="str">
            <v>BURGOS</v>
          </cell>
          <cell r="C27" t="str">
            <v>Aurelio</v>
          </cell>
          <cell r="D27" t="str">
            <v>AST</v>
          </cell>
          <cell r="E27" t="str">
            <v>BURGOS, Aurelio</v>
          </cell>
          <cell r="G27" t="str">
            <v>OVIEDO MADRID T.M.</v>
          </cell>
        </row>
        <row r="28">
          <cell r="A28">
            <v>131</v>
          </cell>
          <cell r="B28" t="str">
            <v>SUÁREZ</v>
          </cell>
          <cell r="C28" t="str">
            <v>David</v>
          </cell>
          <cell r="D28" t="str">
            <v>AST</v>
          </cell>
          <cell r="E28" t="str">
            <v>SUÁREZ, David</v>
          </cell>
          <cell r="G28" t="str">
            <v>OVIEDO MADRID T.M.</v>
          </cell>
        </row>
        <row r="29">
          <cell r="A29">
            <v>132</v>
          </cell>
          <cell r="B29" t="str">
            <v>GARCÍA</v>
          </cell>
          <cell r="C29" t="str">
            <v>Luis</v>
          </cell>
          <cell r="D29" t="str">
            <v>CYL</v>
          </cell>
          <cell r="E29" t="str">
            <v>GARCÍA, Luis</v>
          </cell>
        </row>
        <row r="30">
          <cell r="A30">
            <v>133</v>
          </cell>
          <cell r="B30" t="str">
            <v>GONZÁLEZ</v>
          </cell>
          <cell r="C30" t="str">
            <v>Jorge</v>
          </cell>
          <cell r="D30" t="str">
            <v>CYL</v>
          </cell>
          <cell r="E30" t="str">
            <v>GONZÁLEZ, Jorge</v>
          </cell>
        </row>
        <row r="31">
          <cell r="A31">
            <v>134</v>
          </cell>
          <cell r="B31" t="str">
            <v>MORA</v>
          </cell>
          <cell r="C31" t="str">
            <v>Javier</v>
          </cell>
          <cell r="D31" t="str">
            <v>CYL</v>
          </cell>
          <cell r="E31" t="str">
            <v>MORA, Javier</v>
          </cell>
        </row>
        <row r="32">
          <cell r="A32">
            <v>135</v>
          </cell>
          <cell r="B32" t="str">
            <v>ZÁRATE</v>
          </cell>
          <cell r="C32" t="str">
            <v>Pablo</v>
          </cell>
          <cell r="D32" t="str">
            <v>CYL</v>
          </cell>
          <cell r="E32" t="str">
            <v>ZÁRATE, Pablo</v>
          </cell>
        </row>
        <row r="33">
          <cell r="A33">
            <v>136</v>
          </cell>
          <cell r="B33" t="str">
            <v>CHEN</v>
          </cell>
          <cell r="C33" t="str">
            <v>Wei</v>
          </cell>
          <cell r="D33" t="str">
            <v>CYL</v>
          </cell>
          <cell r="E33" t="str">
            <v>CHEN, Wei</v>
          </cell>
          <cell r="G33" t="str">
            <v>VALLADOLID T.M.</v>
          </cell>
        </row>
        <row r="34">
          <cell r="A34">
            <v>137</v>
          </cell>
          <cell r="B34" t="str">
            <v>ECHAZARRETA</v>
          </cell>
          <cell r="C34" t="str">
            <v>Sonia</v>
          </cell>
          <cell r="D34" t="str">
            <v>CYL</v>
          </cell>
          <cell r="E34" t="str">
            <v>ECHAZARRETA, Sonia</v>
          </cell>
          <cell r="G34" t="str">
            <v>VALLADOLID T.M.</v>
          </cell>
        </row>
        <row r="35">
          <cell r="A35">
            <v>138</v>
          </cell>
          <cell r="B35" t="str">
            <v>GALLO</v>
          </cell>
          <cell r="C35" t="str">
            <v>Mª Carmen</v>
          </cell>
          <cell r="D35" t="str">
            <v>CYL</v>
          </cell>
          <cell r="E35" t="str">
            <v>GALLO, Mª Carmen</v>
          </cell>
          <cell r="G35" t="str">
            <v>VALLADOLID T.M. (1ª NNAL.)</v>
          </cell>
        </row>
        <row r="36">
          <cell r="A36">
            <v>139</v>
          </cell>
          <cell r="B36" t="str">
            <v>MARTÍN</v>
          </cell>
          <cell r="C36" t="str">
            <v>María</v>
          </cell>
          <cell r="D36" t="str">
            <v>CYL</v>
          </cell>
          <cell r="E36" t="str">
            <v>MARTÍN, María</v>
          </cell>
          <cell r="G36" t="str">
            <v>VALLADOLID T.M. (1ª NNAL.)</v>
          </cell>
        </row>
        <row r="37">
          <cell r="A37">
            <v>140</v>
          </cell>
          <cell r="B37" t="str">
            <v>MATILLA</v>
          </cell>
          <cell r="C37" t="str">
            <v>Irene</v>
          </cell>
          <cell r="D37" t="str">
            <v>CYL</v>
          </cell>
          <cell r="E37" t="str">
            <v>MATILLA, Irene</v>
          </cell>
          <cell r="G37" t="str">
            <v>VALLADOLID T.M. (1ª NNAL.)</v>
          </cell>
        </row>
        <row r="38">
          <cell r="A38">
            <v>141</v>
          </cell>
          <cell r="B38" t="str">
            <v>PANADERO</v>
          </cell>
          <cell r="C38" t="str">
            <v>Gloria</v>
          </cell>
          <cell r="D38" t="str">
            <v>CYL</v>
          </cell>
          <cell r="E38" t="str">
            <v>PANADERO, Gloria</v>
          </cell>
          <cell r="F38">
            <v>634</v>
          </cell>
          <cell r="G38" t="str">
            <v>VALLADOLID T.M.</v>
          </cell>
        </row>
        <row r="39">
          <cell r="A39">
            <v>142</v>
          </cell>
          <cell r="B39" t="str">
            <v>PORTA</v>
          </cell>
          <cell r="C39" t="str">
            <v>Idoia</v>
          </cell>
          <cell r="D39" t="str">
            <v>CYL</v>
          </cell>
          <cell r="E39" t="str">
            <v>PORTA, Idoia</v>
          </cell>
          <cell r="G39" t="str">
            <v>VALLADOLID T.M. (1ª NNAL.)</v>
          </cell>
        </row>
        <row r="40">
          <cell r="A40">
            <v>143</v>
          </cell>
          <cell r="B40" t="str">
            <v>VILÁ</v>
          </cell>
          <cell r="C40" t="str">
            <v>Roser</v>
          </cell>
          <cell r="D40" t="str">
            <v>CYL</v>
          </cell>
          <cell r="E40" t="str">
            <v>VILÁ, Roser</v>
          </cell>
          <cell r="F40">
            <v>892</v>
          </cell>
          <cell r="G40" t="str">
            <v>VALLADOLID T.M.</v>
          </cell>
        </row>
        <row r="41">
          <cell r="A41">
            <v>144</v>
          </cell>
          <cell r="B41" t="str">
            <v>ANDRADE</v>
          </cell>
          <cell r="C41" t="str">
            <v>Josep Lluis</v>
          </cell>
          <cell r="D41" t="str">
            <v>CAT</v>
          </cell>
          <cell r="E41" t="str">
            <v>ANDRADE, Josep Lluis</v>
          </cell>
          <cell r="G41" t="str">
            <v>CAN BERARDO RIPOLLET</v>
          </cell>
        </row>
        <row r="42">
          <cell r="A42">
            <v>145</v>
          </cell>
          <cell r="B42" t="str">
            <v>ARNAU</v>
          </cell>
          <cell r="C42" t="str">
            <v>Miquel</v>
          </cell>
          <cell r="D42" t="str">
            <v>CAT</v>
          </cell>
          <cell r="E42" t="str">
            <v>ARNAU, Miquel</v>
          </cell>
          <cell r="F42">
            <v>413</v>
          </cell>
          <cell r="G42" t="str">
            <v>CAN BERARDO RIPOLLET</v>
          </cell>
        </row>
        <row r="43">
          <cell r="A43">
            <v>146</v>
          </cell>
          <cell r="B43" t="str">
            <v>BACARISAS</v>
          </cell>
          <cell r="C43" t="str">
            <v>Jordi</v>
          </cell>
          <cell r="D43" t="str">
            <v>CAT</v>
          </cell>
          <cell r="E43" t="str">
            <v>BACARISAS, Jordi</v>
          </cell>
          <cell r="F43">
            <v>169</v>
          </cell>
          <cell r="G43" t="str">
            <v>C.T.T. SANT VICENT</v>
          </cell>
        </row>
        <row r="44">
          <cell r="A44">
            <v>147</v>
          </cell>
          <cell r="B44" t="str">
            <v>CANO</v>
          </cell>
          <cell r="C44" t="str">
            <v>Andreu</v>
          </cell>
          <cell r="D44" t="str">
            <v>CAT</v>
          </cell>
          <cell r="E44" t="str">
            <v>CANO, Andreu</v>
          </cell>
          <cell r="G44" t="str">
            <v>CAN BERARDO RIPOLLET</v>
          </cell>
        </row>
        <row r="45">
          <cell r="A45">
            <v>148</v>
          </cell>
          <cell r="B45" t="str">
            <v>CLOTET</v>
          </cell>
          <cell r="C45" t="str">
            <v>Marc</v>
          </cell>
          <cell r="D45" t="str">
            <v>CAT</v>
          </cell>
          <cell r="E45" t="str">
            <v>CLOTET, Marc</v>
          </cell>
          <cell r="F45">
            <v>169</v>
          </cell>
          <cell r="G45" t="str">
            <v>C.T.T. SANT VICENT</v>
          </cell>
        </row>
        <row r="46">
          <cell r="A46">
            <v>149</v>
          </cell>
          <cell r="B46" t="str">
            <v>DURÁN</v>
          </cell>
          <cell r="C46" t="str">
            <v>Marc</v>
          </cell>
          <cell r="D46" t="str">
            <v>CAT</v>
          </cell>
          <cell r="E46" t="str">
            <v>DURÁN, Marc</v>
          </cell>
        </row>
        <row r="47">
          <cell r="A47">
            <v>150</v>
          </cell>
          <cell r="B47" t="str">
            <v>DVORAK</v>
          </cell>
          <cell r="C47" t="str">
            <v>Vladimir</v>
          </cell>
          <cell r="D47" t="str">
            <v>CAT</v>
          </cell>
          <cell r="E47" t="str">
            <v>DVORAK, Vladimir</v>
          </cell>
          <cell r="G47" t="str">
            <v>CAN BERARDO RIPOLLET</v>
          </cell>
        </row>
        <row r="48">
          <cell r="A48">
            <v>151</v>
          </cell>
          <cell r="B48" t="str">
            <v>ESCAMILLA</v>
          </cell>
          <cell r="C48" t="str">
            <v>Eduard</v>
          </cell>
          <cell r="D48" t="str">
            <v>CAT</v>
          </cell>
          <cell r="E48" t="str">
            <v>ESCAMILLA, Eduard</v>
          </cell>
          <cell r="F48">
            <v>543</v>
          </cell>
          <cell r="G48" t="str">
            <v>C.T.T. SANT VICENT</v>
          </cell>
        </row>
        <row r="49">
          <cell r="A49">
            <v>152</v>
          </cell>
          <cell r="B49" t="str">
            <v>FONT</v>
          </cell>
          <cell r="C49" t="str">
            <v>Carles</v>
          </cell>
          <cell r="D49" t="str">
            <v>CAT</v>
          </cell>
          <cell r="E49" t="str">
            <v>FONT, Carles</v>
          </cell>
        </row>
        <row r="50">
          <cell r="A50">
            <v>153</v>
          </cell>
          <cell r="B50" t="str">
            <v>MAMPEL</v>
          </cell>
          <cell r="C50" t="str">
            <v>Ramón</v>
          </cell>
          <cell r="D50" t="str">
            <v>CAT</v>
          </cell>
          <cell r="E50" t="str">
            <v>MAMPEL, Ramón</v>
          </cell>
        </row>
        <row r="51">
          <cell r="A51">
            <v>154</v>
          </cell>
          <cell r="B51" t="str">
            <v>MARTÍNEZ</v>
          </cell>
          <cell r="C51" t="str">
            <v>Iván</v>
          </cell>
          <cell r="D51" t="str">
            <v>CAT</v>
          </cell>
          <cell r="E51" t="str">
            <v>MARTÍNEZ, Iván</v>
          </cell>
          <cell r="F51">
            <v>168</v>
          </cell>
          <cell r="G51" t="str">
            <v>C.T.T. SANT VICENT</v>
          </cell>
        </row>
        <row r="52">
          <cell r="A52">
            <v>156</v>
          </cell>
          <cell r="B52" t="str">
            <v>MASALÓ</v>
          </cell>
          <cell r="C52" t="str">
            <v>Jordi</v>
          </cell>
          <cell r="D52" t="str">
            <v>CAT</v>
          </cell>
          <cell r="E52" t="str">
            <v>MASALÓ, Jordi</v>
          </cell>
          <cell r="G52" t="str">
            <v>C.T.T. TONA SEVA</v>
          </cell>
        </row>
        <row r="53">
          <cell r="A53">
            <v>157</v>
          </cell>
          <cell r="B53" t="str">
            <v>MOLINS</v>
          </cell>
          <cell r="C53" t="str">
            <v>Josep Ignasi</v>
          </cell>
          <cell r="D53" t="str">
            <v>CAT</v>
          </cell>
          <cell r="E53" t="str">
            <v>MOLINS, Josep Ignasi</v>
          </cell>
          <cell r="G53" t="str">
            <v>C.T.T. TONA SEVA</v>
          </cell>
        </row>
        <row r="54">
          <cell r="A54">
            <v>158</v>
          </cell>
          <cell r="B54" t="str">
            <v>MOURZOV</v>
          </cell>
          <cell r="C54" t="str">
            <v>Alexei</v>
          </cell>
          <cell r="D54" t="str">
            <v>CAT</v>
          </cell>
          <cell r="E54" t="str">
            <v>MOURZOV, Alexei</v>
          </cell>
          <cell r="G54" t="str">
            <v>C.E.R. LA ESCALA</v>
          </cell>
        </row>
        <row r="55">
          <cell r="A55">
            <v>159</v>
          </cell>
          <cell r="B55" t="str">
            <v>MOUZIKYNE</v>
          </cell>
          <cell r="C55" t="str">
            <v>Andrei</v>
          </cell>
          <cell r="D55" t="str">
            <v>CAT</v>
          </cell>
          <cell r="E55" t="str">
            <v>MOUZIKYNE, Andrei</v>
          </cell>
          <cell r="G55" t="str">
            <v>C.E.R. LA ESCALA</v>
          </cell>
        </row>
        <row r="56">
          <cell r="A56">
            <v>160</v>
          </cell>
          <cell r="B56" t="str">
            <v>PALÉS</v>
          </cell>
          <cell r="C56" t="str">
            <v>Josep María</v>
          </cell>
          <cell r="D56" t="str">
            <v>CAT</v>
          </cell>
          <cell r="E56" t="str">
            <v>PALÉS, Josep María</v>
          </cell>
          <cell r="F56">
            <v>662</v>
          </cell>
          <cell r="G56" t="str">
            <v>CAN BERARDO RIPOLLET</v>
          </cell>
        </row>
        <row r="57">
          <cell r="A57">
            <v>161</v>
          </cell>
          <cell r="B57" t="str">
            <v>PIELLA</v>
          </cell>
          <cell r="C57" t="str">
            <v>Jordi</v>
          </cell>
          <cell r="D57" t="str">
            <v>CAT</v>
          </cell>
          <cell r="E57" t="str">
            <v>PIELLA, Jordi</v>
          </cell>
          <cell r="F57">
            <v>545</v>
          </cell>
          <cell r="G57" t="str">
            <v>C.E.R. LA ESCALA</v>
          </cell>
        </row>
        <row r="58">
          <cell r="A58">
            <v>162</v>
          </cell>
          <cell r="B58" t="str">
            <v>TORRENS</v>
          </cell>
          <cell r="C58" t="str">
            <v>Gerard</v>
          </cell>
          <cell r="D58" t="str">
            <v>CAT</v>
          </cell>
          <cell r="E58" t="str">
            <v>TORRENS, Gerard</v>
          </cell>
        </row>
        <row r="59">
          <cell r="A59">
            <v>163</v>
          </cell>
          <cell r="B59" t="str">
            <v>ALMAGRO</v>
          </cell>
          <cell r="C59" t="str">
            <v>Meritxell</v>
          </cell>
          <cell r="D59" t="str">
            <v>CAT</v>
          </cell>
          <cell r="E59" t="str">
            <v>ALMAGRO, Meritxell</v>
          </cell>
          <cell r="F59">
            <v>482</v>
          </cell>
          <cell r="G59" t="str">
            <v>K 100 SOCKS CALELLA</v>
          </cell>
        </row>
        <row r="60">
          <cell r="A60">
            <v>164</v>
          </cell>
          <cell r="B60" t="str">
            <v>ARNAU</v>
          </cell>
          <cell r="C60" t="str">
            <v>Elisabet</v>
          </cell>
          <cell r="D60" t="str">
            <v>CAT</v>
          </cell>
          <cell r="E60" t="str">
            <v>ARNAU, Elisabet</v>
          </cell>
          <cell r="F60">
            <v>773</v>
          </cell>
          <cell r="G60" t="str">
            <v>FINQUES RIPOLLET</v>
          </cell>
        </row>
        <row r="61">
          <cell r="A61">
            <v>165</v>
          </cell>
          <cell r="B61" t="str">
            <v>BOSCH</v>
          </cell>
          <cell r="C61" t="str">
            <v>Julia</v>
          </cell>
          <cell r="D61" t="str">
            <v>CAT</v>
          </cell>
          <cell r="E61" t="str">
            <v>BOSCH, Julia</v>
          </cell>
          <cell r="F61">
            <v>207</v>
          </cell>
          <cell r="G61" t="str">
            <v>CLUB NATACIÓN MATARÓ</v>
          </cell>
        </row>
        <row r="62">
          <cell r="A62">
            <v>166</v>
          </cell>
          <cell r="B62" t="str">
            <v>BOVER</v>
          </cell>
          <cell r="C62" t="str">
            <v>Montse</v>
          </cell>
          <cell r="D62" t="str">
            <v>CAT</v>
          </cell>
          <cell r="E62" t="str">
            <v>BOVER, Montse</v>
          </cell>
          <cell r="G62" t="str">
            <v>FOTOPRIX VIC T.T.</v>
          </cell>
        </row>
        <row r="63">
          <cell r="A63">
            <v>167</v>
          </cell>
          <cell r="B63" t="str">
            <v>DVORAK</v>
          </cell>
          <cell r="C63" t="str">
            <v>Galia</v>
          </cell>
          <cell r="D63" t="str">
            <v>CAT</v>
          </cell>
          <cell r="E63" t="str">
            <v>DVORAK, Galia</v>
          </cell>
          <cell r="F63">
            <v>252</v>
          </cell>
          <cell r="G63" t="str">
            <v>CLUB NATACIÓN MATARÓ</v>
          </cell>
        </row>
        <row r="64">
          <cell r="A64">
            <v>168</v>
          </cell>
          <cell r="B64" t="str">
            <v>HERNÁNDEZ</v>
          </cell>
          <cell r="C64" t="str">
            <v>Jéssica</v>
          </cell>
          <cell r="D64" t="str">
            <v>CAT</v>
          </cell>
          <cell r="E64" t="str">
            <v>HERNÁNDEZ, Jéssica</v>
          </cell>
          <cell r="F64">
            <v>733</v>
          </cell>
          <cell r="G64" t="str">
            <v>CLUB NATACIÓN MATARÓ</v>
          </cell>
        </row>
        <row r="65">
          <cell r="A65">
            <v>169</v>
          </cell>
          <cell r="B65" t="str">
            <v>JURADO</v>
          </cell>
          <cell r="C65" t="str">
            <v>Miriea</v>
          </cell>
          <cell r="D65" t="str">
            <v>CAT</v>
          </cell>
          <cell r="E65" t="str">
            <v>JURADO, Miriea</v>
          </cell>
          <cell r="F65">
            <v>219</v>
          </cell>
          <cell r="G65" t="str">
            <v>FINQUES RIPOLLET</v>
          </cell>
        </row>
        <row r="66">
          <cell r="A66">
            <v>170</v>
          </cell>
          <cell r="B66" t="str">
            <v>KHASSANOVA</v>
          </cell>
          <cell r="C66" t="str">
            <v>Flora</v>
          </cell>
          <cell r="D66" t="str">
            <v>CAT</v>
          </cell>
          <cell r="E66" t="str">
            <v>KHASSANOVA, Flora</v>
          </cell>
          <cell r="G66" t="str">
            <v>CLUB NATACIÓN MATARÓ</v>
          </cell>
        </row>
        <row r="67">
          <cell r="A67">
            <v>171</v>
          </cell>
          <cell r="B67" t="str">
            <v>KOMRAKOVA</v>
          </cell>
          <cell r="C67" t="str">
            <v>Elena</v>
          </cell>
          <cell r="D67" t="str">
            <v>CAT</v>
          </cell>
          <cell r="E67" t="str">
            <v>KOMRAKOVA, Elena</v>
          </cell>
          <cell r="G67" t="str">
            <v>BAGÁ PETROCAT</v>
          </cell>
        </row>
        <row r="68">
          <cell r="A68">
            <v>172</v>
          </cell>
          <cell r="B68" t="str">
            <v>KONOVALOVA</v>
          </cell>
          <cell r="C68" t="str">
            <v>Natalia</v>
          </cell>
          <cell r="D68" t="str">
            <v>CAT</v>
          </cell>
          <cell r="E68" t="str">
            <v>KONOVALOVA, Natalia</v>
          </cell>
          <cell r="G68" t="str">
            <v>K 100 SOCKS CALELLA</v>
          </cell>
        </row>
        <row r="69">
          <cell r="A69">
            <v>174</v>
          </cell>
          <cell r="B69" t="str">
            <v>MORERA</v>
          </cell>
          <cell r="C69" t="str">
            <v>Mercé</v>
          </cell>
          <cell r="D69" t="str">
            <v>CAT</v>
          </cell>
          <cell r="E69" t="str">
            <v>MORERA, Mercé</v>
          </cell>
          <cell r="G69" t="str">
            <v>FOTOPRIX VIC T.T.</v>
          </cell>
        </row>
        <row r="70">
          <cell r="A70">
            <v>175</v>
          </cell>
          <cell r="B70" t="str">
            <v>NIKOLOVA</v>
          </cell>
          <cell r="C70" t="str">
            <v>Milena</v>
          </cell>
          <cell r="D70" t="str">
            <v>CAT</v>
          </cell>
          <cell r="E70" t="str">
            <v>NIKOLOVA, Milena</v>
          </cell>
          <cell r="G70" t="str">
            <v>FINQUES RIPOLLET</v>
          </cell>
        </row>
        <row r="71">
          <cell r="A71">
            <v>176</v>
          </cell>
          <cell r="B71" t="str">
            <v>PETROVA</v>
          </cell>
          <cell r="C71" t="str">
            <v>Detelina</v>
          </cell>
          <cell r="D71" t="str">
            <v>CAT</v>
          </cell>
          <cell r="E71" t="str">
            <v>PETROVA, Detelina</v>
          </cell>
          <cell r="G71" t="str">
            <v>FOTOPRIX VIC T.T.</v>
          </cell>
        </row>
        <row r="72">
          <cell r="A72">
            <v>177</v>
          </cell>
          <cell r="B72" t="str">
            <v>PUIG</v>
          </cell>
          <cell r="C72" t="str">
            <v>Tania</v>
          </cell>
          <cell r="D72" t="str">
            <v>CAT</v>
          </cell>
          <cell r="E72" t="str">
            <v>PUIG, Tania</v>
          </cell>
          <cell r="F72">
            <v>389</v>
          </cell>
          <cell r="G72" t="str">
            <v>K 100 SOCKS CALELLA</v>
          </cell>
        </row>
        <row r="73">
          <cell r="A73">
            <v>178</v>
          </cell>
          <cell r="B73" t="str">
            <v>RAMÍREZ</v>
          </cell>
          <cell r="C73" t="str">
            <v>Sara</v>
          </cell>
          <cell r="D73" t="str">
            <v>CAT</v>
          </cell>
          <cell r="E73" t="str">
            <v>RAMÍREZ, Sara</v>
          </cell>
          <cell r="F73">
            <v>146</v>
          </cell>
          <cell r="G73" t="str">
            <v>FINQUES RIPOLLET</v>
          </cell>
        </row>
        <row r="74">
          <cell r="A74">
            <v>179</v>
          </cell>
          <cell r="B74" t="str">
            <v>RODRÍGUEZ</v>
          </cell>
          <cell r="C74" t="str">
            <v>Jéssica</v>
          </cell>
          <cell r="D74" t="str">
            <v>CAT</v>
          </cell>
          <cell r="E74" t="str">
            <v>RODRÍGUEZ, Jéssica</v>
          </cell>
          <cell r="F74">
            <v>133</v>
          </cell>
          <cell r="G74" t="str">
            <v>BAGÁ PETROCAT</v>
          </cell>
        </row>
        <row r="75">
          <cell r="A75">
            <v>180</v>
          </cell>
          <cell r="B75" t="str">
            <v>RODRÍGUEZ</v>
          </cell>
          <cell r="C75" t="str">
            <v>Patricia</v>
          </cell>
          <cell r="D75" t="str">
            <v>CAT</v>
          </cell>
          <cell r="E75" t="str">
            <v>RODRÍGUEZ, Patricia</v>
          </cell>
          <cell r="F75">
            <v>250</v>
          </cell>
          <cell r="G75" t="str">
            <v>BAGÁ PETROCAT</v>
          </cell>
        </row>
        <row r="76">
          <cell r="A76">
            <v>181</v>
          </cell>
          <cell r="B76" t="str">
            <v>SERRES</v>
          </cell>
          <cell r="C76" t="str">
            <v>María</v>
          </cell>
          <cell r="D76" t="str">
            <v>CAT</v>
          </cell>
          <cell r="E76" t="str">
            <v>SERRES, María</v>
          </cell>
          <cell r="F76">
            <v>143</v>
          </cell>
          <cell r="G76" t="str">
            <v>CLUB NATACIÓN MATARÓ</v>
          </cell>
        </row>
        <row r="77">
          <cell r="A77">
            <v>182</v>
          </cell>
          <cell r="B77" t="str">
            <v>XIE</v>
          </cell>
          <cell r="C77" t="str">
            <v>Jing</v>
          </cell>
          <cell r="D77" t="str">
            <v>CAT</v>
          </cell>
          <cell r="E77" t="str">
            <v>XIE, Jing</v>
          </cell>
          <cell r="G77" t="str">
            <v>FOTOPRIX VIC T.T.</v>
          </cell>
        </row>
        <row r="78">
          <cell r="A78">
            <v>183</v>
          </cell>
          <cell r="B78" t="str">
            <v>YLLA-CATALÁ</v>
          </cell>
          <cell r="C78" t="str">
            <v>Marta</v>
          </cell>
          <cell r="D78" t="str">
            <v>CAT</v>
          </cell>
          <cell r="E78" t="str">
            <v>YLLA-CATALÁ, Marta</v>
          </cell>
          <cell r="F78">
            <v>743</v>
          </cell>
          <cell r="G78" t="str">
            <v>FOTOPRIX VIC T.T.</v>
          </cell>
        </row>
        <row r="79">
          <cell r="A79">
            <v>184</v>
          </cell>
          <cell r="B79" t="str">
            <v>KOULAGINA</v>
          </cell>
          <cell r="C79" t="str">
            <v>Katia</v>
          </cell>
          <cell r="D79" t="str">
            <v>VAL</v>
          </cell>
          <cell r="E79" t="str">
            <v>KOULAGINA, Katia</v>
          </cell>
          <cell r="G79" t="str">
            <v>C.T.T. MEDITERRÁNEO</v>
          </cell>
        </row>
        <row r="80">
          <cell r="A80">
            <v>185</v>
          </cell>
          <cell r="B80" t="str">
            <v>MANSERGAS</v>
          </cell>
          <cell r="C80" t="str">
            <v>Carla</v>
          </cell>
          <cell r="D80" t="str">
            <v>VAL</v>
          </cell>
          <cell r="E80" t="str">
            <v>MANSERGAS, Carla</v>
          </cell>
          <cell r="F80">
            <v>228</v>
          </cell>
          <cell r="G80" t="str">
            <v>C.T.T. MEDITERRÁNEO</v>
          </cell>
        </row>
        <row r="81">
          <cell r="A81">
            <v>186</v>
          </cell>
          <cell r="B81" t="str">
            <v>SAVU</v>
          </cell>
          <cell r="C81" t="str">
            <v>Simona</v>
          </cell>
          <cell r="D81" t="str">
            <v>VAL</v>
          </cell>
          <cell r="E81" t="str">
            <v>SAVU, Simona</v>
          </cell>
          <cell r="G81" t="str">
            <v>C.T.T. MEDITERRÁNEO</v>
          </cell>
        </row>
        <row r="82">
          <cell r="A82">
            <v>187</v>
          </cell>
          <cell r="B82" t="str">
            <v>SEMPERE</v>
          </cell>
          <cell r="C82" t="str">
            <v>Elvira</v>
          </cell>
          <cell r="D82" t="str">
            <v>VAL</v>
          </cell>
          <cell r="E82" t="str">
            <v>SEMPERE, Elvira</v>
          </cell>
          <cell r="F82">
            <v>475</v>
          </cell>
          <cell r="G82" t="str">
            <v>C.T.T. MEDITERRÁNEO</v>
          </cell>
        </row>
        <row r="83">
          <cell r="A83">
            <v>188</v>
          </cell>
          <cell r="B83" t="str">
            <v>SILLA</v>
          </cell>
          <cell r="C83" t="str">
            <v>Carmen</v>
          </cell>
          <cell r="D83" t="str">
            <v>VAL</v>
          </cell>
          <cell r="E83" t="str">
            <v>SILLA, Carmen</v>
          </cell>
          <cell r="G83" t="str">
            <v>C.T.T. MEDITERRÁNEO</v>
          </cell>
        </row>
        <row r="84">
          <cell r="A84">
            <v>189</v>
          </cell>
          <cell r="B84" t="str">
            <v>ENSEÑAT</v>
          </cell>
          <cell r="C84" t="str">
            <v>Jacobo</v>
          </cell>
          <cell r="D84" t="str">
            <v>GAL</v>
          </cell>
          <cell r="E84" t="str">
            <v>ENSEÑAT, Jacobo</v>
          </cell>
          <cell r="G84" t="str">
            <v>ARTEAL</v>
          </cell>
        </row>
        <row r="85">
          <cell r="A85">
            <v>190</v>
          </cell>
          <cell r="B85" t="str">
            <v>ENSEÑAT</v>
          </cell>
          <cell r="C85" t="str">
            <v>Juan</v>
          </cell>
          <cell r="D85" t="str">
            <v>GAL</v>
          </cell>
          <cell r="E85" t="str">
            <v>ENSEÑAT, Juan</v>
          </cell>
          <cell r="G85" t="str">
            <v>ARTEAL</v>
          </cell>
        </row>
        <row r="86">
          <cell r="A86">
            <v>191</v>
          </cell>
          <cell r="B86" t="str">
            <v>FERNÁNDEZ</v>
          </cell>
          <cell r="C86" t="str">
            <v>José</v>
          </cell>
          <cell r="D86" t="str">
            <v>GAL</v>
          </cell>
          <cell r="E86" t="str">
            <v>FERNÁNDEZ, José</v>
          </cell>
          <cell r="G86" t="str">
            <v>ARTEAL</v>
          </cell>
        </row>
        <row r="87">
          <cell r="A87">
            <v>192</v>
          </cell>
          <cell r="B87" t="str">
            <v>PASTUR</v>
          </cell>
          <cell r="C87" t="str">
            <v>Pedro</v>
          </cell>
          <cell r="D87" t="str">
            <v>GAL</v>
          </cell>
          <cell r="E87" t="str">
            <v>PASTUR, Pedro</v>
          </cell>
          <cell r="G87" t="str">
            <v>ARTEAL</v>
          </cell>
        </row>
        <row r="88">
          <cell r="A88">
            <v>194</v>
          </cell>
          <cell r="B88" t="str">
            <v>BULBUC</v>
          </cell>
          <cell r="C88" t="str">
            <v>Theodor</v>
          </cell>
          <cell r="D88" t="str">
            <v>MUR</v>
          </cell>
          <cell r="E88" t="str">
            <v>BULBUC, Theodor</v>
          </cell>
          <cell r="G88" t="str">
            <v>UCAM TM CARTAGENA</v>
          </cell>
        </row>
        <row r="89">
          <cell r="A89">
            <v>195</v>
          </cell>
          <cell r="B89" t="str">
            <v>CABEZAS</v>
          </cell>
          <cell r="C89" t="str">
            <v>Beinier</v>
          </cell>
          <cell r="D89" t="str">
            <v>MUR</v>
          </cell>
          <cell r="E89" t="str">
            <v>CABEZAS, Beinier</v>
          </cell>
          <cell r="G89" t="str">
            <v>UCAM TM CARTAGENA</v>
          </cell>
        </row>
        <row r="90">
          <cell r="A90">
            <v>196</v>
          </cell>
          <cell r="B90" t="str">
            <v>GALLEGO</v>
          </cell>
          <cell r="C90" t="str">
            <v>Óscar</v>
          </cell>
          <cell r="D90" t="str">
            <v>MUR</v>
          </cell>
          <cell r="E90" t="str">
            <v>GALLEGO, Óscar</v>
          </cell>
          <cell r="G90" t="str">
            <v>UCAM TM CARTAGENA</v>
          </cell>
        </row>
        <row r="91">
          <cell r="A91">
            <v>200</v>
          </cell>
          <cell r="B91" t="str">
            <v>SAURA</v>
          </cell>
          <cell r="C91" t="str">
            <v>Raúl</v>
          </cell>
          <cell r="D91" t="str">
            <v>MUR</v>
          </cell>
          <cell r="E91" t="str">
            <v>SAURA, Raúl</v>
          </cell>
          <cell r="G91" t="str">
            <v>UCAM TM CARTAGENA</v>
          </cell>
        </row>
        <row r="92">
          <cell r="A92">
            <v>202</v>
          </cell>
          <cell r="B92" t="str">
            <v>ANTELO</v>
          </cell>
          <cell r="C92" t="str">
            <v>Elia</v>
          </cell>
          <cell r="D92" t="str">
            <v>MUR</v>
          </cell>
          <cell r="E92" t="str">
            <v>ANTELO, Elia</v>
          </cell>
          <cell r="G92" t="str">
            <v>MARNYS CARTAGENA</v>
          </cell>
        </row>
        <row r="93">
          <cell r="A93">
            <v>203</v>
          </cell>
          <cell r="B93" t="str">
            <v>ANTELO</v>
          </cell>
          <cell r="C93" t="str">
            <v>María</v>
          </cell>
          <cell r="D93" t="str">
            <v>MUR</v>
          </cell>
          <cell r="E93" t="str">
            <v>ANTELO, María</v>
          </cell>
          <cell r="G93" t="str">
            <v>MARNYS CARTAGENA</v>
          </cell>
        </row>
        <row r="94">
          <cell r="A94">
            <v>204</v>
          </cell>
          <cell r="B94" t="str">
            <v>BAKHTINA</v>
          </cell>
          <cell r="C94" t="str">
            <v>Svetlana</v>
          </cell>
          <cell r="D94" t="str">
            <v>MUR</v>
          </cell>
          <cell r="E94" t="str">
            <v>BAKHTINA, Svetlana</v>
          </cell>
          <cell r="G94" t="str">
            <v>RELESA GALVAME CARTAGENA</v>
          </cell>
        </row>
        <row r="95">
          <cell r="A95">
            <v>205</v>
          </cell>
          <cell r="B95" t="str">
            <v>CIOSU</v>
          </cell>
          <cell r="C95" t="str">
            <v>Emilia</v>
          </cell>
          <cell r="D95" t="str">
            <v>MUR</v>
          </cell>
          <cell r="E95" t="str">
            <v>CIOSU, Emilia</v>
          </cell>
          <cell r="G95" t="str">
            <v>RELESA GALVAME CARTAGENA</v>
          </cell>
        </row>
        <row r="96">
          <cell r="A96">
            <v>206</v>
          </cell>
          <cell r="B96" t="str">
            <v>LI</v>
          </cell>
          <cell r="C96" t="str">
            <v>Yuan Yuan</v>
          </cell>
          <cell r="D96" t="str">
            <v>MUR</v>
          </cell>
          <cell r="E96" t="str">
            <v>LI, Yuan Yuan</v>
          </cell>
          <cell r="G96" t="str">
            <v>RELESA GALVAME CARTAGENA</v>
          </cell>
        </row>
        <row r="97">
          <cell r="A97">
            <v>207</v>
          </cell>
          <cell r="B97" t="str">
            <v>LOZANO</v>
          </cell>
          <cell r="C97" t="str">
            <v>Isabel</v>
          </cell>
          <cell r="D97" t="str">
            <v>MUR</v>
          </cell>
          <cell r="E97" t="str">
            <v>LOZANO, Isabel</v>
          </cell>
          <cell r="F97">
            <v>237</v>
          </cell>
          <cell r="G97" t="str">
            <v>MARNYS CARTAGENA</v>
          </cell>
        </row>
        <row r="98">
          <cell r="A98">
            <v>208</v>
          </cell>
          <cell r="B98" t="str">
            <v>NÚÑEZ</v>
          </cell>
          <cell r="C98" t="str">
            <v>Vanessa</v>
          </cell>
          <cell r="D98" t="str">
            <v>MUR</v>
          </cell>
          <cell r="E98" t="str">
            <v>NÚÑEZ, Vanessa</v>
          </cell>
        </row>
        <row r="99">
          <cell r="A99">
            <v>209</v>
          </cell>
          <cell r="B99" t="str">
            <v>PÉREZ</v>
          </cell>
          <cell r="C99" t="str">
            <v>Sara</v>
          </cell>
          <cell r="D99" t="str">
            <v>MUR</v>
          </cell>
          <cell r="E99" t="str">
            <v>PÉREZ, Sara</v>
          </cell>
          <cell r="F99">
            <v>782</v>
          </cell>
          <cell r="G99" t="str">
            <v>RELESA GALVAME CARTAGENA</v>
          </cell>
        </row>
        <row r="100">
          <cell r="A100">
            <v>210</v>
          </cell>
          <cell r="B100" t="str">
            <v>VILLADA</v>
          </cell>
          <cell r="C100" t="str">
            <v>Jénnifer</v>
          </cell>
          <cell r="D100" t="str">
            <v>MUR</v>
          </cell>
          <cell r="E100" t="str">
            <v>VILLADA, Jénnifer</v>
          </cell>
          <cell r="F100">
            <v>302</v>
          </cell>
          <cell r="G100" t="str">
            <v>MARNYS CARTAGENA</v>
          </cell>
        </row>
        <row r="101">
          <cell r="A101">
            <v>211</v>
          </cell>
          <cell r="B101" t="str">
            <v>CALVO</v>
          </cell>
          <cell r="C101" t="str">
            <v>Luis</v>
          </cell>
          <cell r="D101" t="str">
            <v>CNR</v>
          </cell>
          <cell r="E101" t="str">
            <v>CALVO, Luis</v>
          </cell>
        </row>
        <row r="102">
          <cell r="A102">
            <v>212</v>
          </cell>
          <cell r="B102" t="str">
            <v>CARNEROS</v>
          </cell>
          <cell r="C102" t="str">
            <v>Alfredo</v>
          </cell>
          <cell r="D102" t="str">
            <v>IND</v>
          </cell>
          <cell r="E102" t="str">
            <v>CARNEROS, Alfredo</v>
          </cell>
        </row>
        <row r="103">
          <cell r="A103">
            <v>213</v>
          </cell>
          <cell r="B103" t="str">
            <v>CAYMEL</v>
          </cell>
          <cell r="C103" t="str">
            <v>Ismael</v>
          </cell>
          <cell r="D103" t="str">
            <v>VAL</v>
          </cell>
          <cell r="E103" t="str">
            <v>CAYMEL, Ismael</v>
          </cell>
        </row>
        <row r="104">
          <cell r="A104">
            <v>214</v>
          </cell>
          <cell r="B104" t="str">
            <v>TORRES</v>
          </cell>
          <cell r="C104" t="str">
            <v>Daniel</v>
          </cell>
          <cell r="D104" t="str">
            <v>IND</v>
          </cell>
          <cell r="E104" t="str">
            <v>TORRES, Daniel</v>
          </cell>
          <cell r="F104">
            <v>818</v>
          </cell>
        </row>
        <row r="105">
          <cell r="A105">
            <v>215</v>
          </cell>
          <cell r="B105" t="str">
            <v>EMILIANOV</v>
          </cell>
          <cell r="C105" t="str">
            <v>Alexei</v>
          </cell>
          <cell r="D105" t="str">
            <v>PVS</v>
          </cell>
          <cell r="E105" t="str">
            <v>EMILIANOV, Alexei</v>
          </cell>
          <cell r="G105" t="str">
            <v>LEKA ENEA</v>
          </cell>
        </row>
        <row r="106">
          <cell r="A106">
            <v>216</v>
          </cell>
          <cell r="B106" t="str">
            <v>MARTÍNEZ</v>
          </cell>
          <cell r="C106" t="str">
            <v>Íker</v>
          </cell>
          <cell r="D106" t="str">
            <v>PVS</v>
          </cell>
          <cell r="E106" t="str">
            <v>MARTÍNEZ, Íker</v>
          </cell>
          <cell r="G106" t="str">
            <v>LEKA ENEA</v>
          </cell>
        </row>
        <row r="107">
          <cell r="A107">
            <v>217</v>
          </cell>
          <cell r="B107" t="str">
            <v>OMOTARA</v>
          </cell>
          <cell r="C107" t="str">
            <v>Titus</v>
          </cell>
          <cell r="D107" t="str">
            <v>PVS</v>
          </cell>
          <cell r="E107" t="str">
            <v>OMOTARA, Titus</v>
          </cell>
          <cell r="G107" t="str">
            <v>LEKA ENEA</v>
          </cell>
        </row>
        <row r="108">
          <cell r="A108">
            <v>218</v>
          </cell>
          <cell r="B108" t="str">
            <v>RODRÍGUEZ</v>
          </cell>
          <cell r="C108" t="str">
            <v>Sergio</v>
          </cell>
          <cell r="D108" t="str">
            <v>PVS</v>
          </cell>
          <cell r="E108" t="str">
            <v>RODRÍGUEZ, Sergio</v>
          </cell>
          <cell r="G108" t="str">
            <v>LEKA ENEA</v>
          </cell>
        </row>
        <row r="109">
          <cell r="A109">
            <v>219</v>
          </cell>
          <cell r="B109" t="str">
            <v>SANTAMARTA</v>
          </cell>
          <cell r="C109" t="str">
            <v>Víctor</v>
          </cell>
          <cell r="D109" t="str">
            <v>PVS</v>
          </cell>
          <cell r="E109" t="str">
            <v>SANTAMARTA, Víctor</v>
          </cell>
          <cell r="G109" t="str">
            <v>LEKA ENEA</v>
          </cell>
        </row>
        <row r="110">
          <cell r="A110">
            <v>220</v>
          </cell>
          <cell r="B110" t="str">
            <v>MALOV</v>
          </cell>
          <cell r="C110" t="str">
            <v>Valeri</v>
          </cell>
          <cell r="D110" t="str">
            <v>CAT</v>
          </cell>
          <cell r="E110" t="str">
            <v>MALOV, Valeri</v>
          </cell>
          <cell r="G110" t="str">
            <v>C.T.T. TONA SEVA</v>
          </cell>
        </row>
        <row r="111">
          <cell r="A111">
            <v>221</v>
          </cell>
          <cell r="B111" t="str">
            <v>GONZÁLEZ</v>
          </cell>
          <cell r="C111" t="str">
            <v>Félix</v>
          </cell>
          <cell r="D111" t="str">
            <v>AST</v>
          </cell>
          <cell r="E111" t="str">
            <v>GONZÁLEZ, Félix</v>
          </cell>
          <cell r="G111" t="str">
            <v>OVIEDO MADRID T.M.</v>
          </cell>
        </row>
        <row r="112">
          <cell r="A112">
            <v>222</v>
          </cell>
          <cell r="B112" t="str">
            <v>BURGOS</v>
          </cell>
          <cell r="C112" t="str">
            <v>Emilio</v>
          </cell>
          <cell r="D112" t="str">
            <v>AST</v>
          </cell>
          <cell r="E112" t="str">
            <v>BURGOS, Emilio</v>
          </cell>
          <cell r="G112" t="str">
            <v>OVIEDO MADRID T.M.</v>
          </cell>
        </row>
        <row r="113">
          <cell r="A113">
            <v>223</v>
          </cell>
          <cell r="B113" t="str">
            <v>NAVARRO</v>
          </cell>
          <cell r="C113" t="str">
            <v>Pere</v>
          </cell>
          <cell r="D113" t="str">
            <v>CAT</v>
          </cell>
          <cell r="E113" t="str">
            <v>NAVARRO, Pere</v>
          </cell>
        </row>
        <row r="114">
          <cell r="A114">
            <v>224</v>
          </cell>
          <cell r="B114" t="str">
            <v>MARTÍNEZ</v>
          </cell>
          <cell r="C114" t="str">
            <v>Luis</v>
          </cell>
          <cell r="D114" t="str">
            <v>MAD</v>
          </cell>
          <cell r="E114" t="str">
            <v>MARTÍNEZ, Luis</v>
          </cell>
        </row>
        <row r="115">
          <cell r="A115">
            <v>225</v>
          </cell>
          <cell r="B115" t="str">
            <v>PRADES</v>
          </cell>
          <cell r="C115" t="str">
            <v>Alba</v>
          </cell>
          <cell r="D115" t="str">
            <v>IND</v>
          </cell>
          <cell r="E115" t="str">
            <v>PRADES, Alba</v>
          </cell>
        </row>
        <row r="116">
          <cell r="A116">
            <v>226</v>
          </cell>
          <cell r="B116" t="str">
            <v>KAZANTSEV</v>
          </cell>
          <cell r="C116" t="str">
            <v>Maxim</v>
          </cell>
          <cell r="D116" t="str">
            <v>GAL</v>
          </cell>
          <cell r="E116" t="str">
            <v>KAZANTSEV, Maxim</v>
          </cell>
          <cell r="G116" t="str">
            <v>ARTEAL</v>
          </cell>
        </row>
        <row r="117">
          <cell r="A117">
            <v>227</v>
          </cell>
          <cell r="B117" t="str">
            <v>BLANCO</v>
          </cell>
          <cell r="C117" t="str">
            <v>Roberto</v>
          </cell>
          <cell r="D117" t="str">
            <v>GAL</v>
          </cell>
          <cell r="E117" t="str">
            <v>BLANCO, Roberto</v>
          </cell>
        </row>
        <row r="118">
          <cell r="A118">
            <v>228</v>
          </cell>
          <cell r="B118" t="str">
            <v>MACHADO</v>
          </cell>
          <cell r="C118" t="str">
            <v>Miguel Ángel</v>
          </cell>
          <cell r="D118" t="str">
            <v>AND</v>
          </cell>
          <cell r="E118" t="str">
            <v>MACHADO, Miguel Ángel</v>
          </cell>
        </row>
        <row r="119">
          <cell r="A119">
            <v>229</v>
          </cell>
          <cell r="B119" t="str">
            <v>IZQUIERDO</v>
          </cell>
          <cell r="C119" t="str">
            <v>Alberto</v>
          </cell>
          <cell r="D119" t="str">
            <v>CYL</v>
          </cell>
          <cell r="E119" t="str">
            <v>IZQUIERDO, Alberto</v>
          </cell>
        </row>
        <row r="120">
          <cell r="A120">
            <v>230</v>
          </cell>
          <cell r="B120" t="str">
            <v>GUILLÉN</v>
          </cell>
          <cell r="C120" t="str">
            <v>César</v>
          </cell>
          <cell r="D120" t="str">
            <v>CYL</v>
          </cell>
          <cell r="E120" t="str">
            <v>GUILLÉN, César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2"/>
      <sheetName val="Actas"/>
      <sheetName val="Dorsal"/>
    </sheetNames>
    <sheetDataSet>
      <sheetData sheetId="0" refreshError="1">
        <row r="2">
          <cell r="A2">
            <v>101</v>
          </cell>
          <cell r="B2" t="str">
            <v>CASARES</v>
          </cell>
          <cell r="C2" t="str">
            <v>Roberto</v>
          </cell>
          <cell r="D2" t="str">
            <v>AND</v>
          </cell>
          <cell r="E2" t="str">
            <v>CASARES, Roberto</v>
          </cell>
          <cell r="F2">
            <v>855</v>
          </cell>
        </row>
        <row r="3">
          <cell r="A3">
            <v>102</v>
          </cell>
          <cell r="B3" t="str">
            <v>CIBANTOS</v>
          </cell>
          <cell r="C3" t="str">
            <v>A. Mateo</v>
          </cell>
          <cell r="D3" t="str">
            <v>AND</v>
          </cell>
          <cell r="E3" t="str">
            <v>CIBANTOS, A. Mateo</v>
          </cell>
          <cell r="F3">
            <v>754</v>
          </cell>
        </row>
        <row r="4">
          <cell r="A4">
            <v>103</v>
          </cell>
          <cell r="B4" t="str">
            <v>DELGADO</v>
          </cell>
          <cell r="C4" t="str">
            <v>J. Enrique</v>
          </cell>
          <cell r="D4" t="str">
            <v>AND</v>
          </cell>
          <cell r="E4" t="str">
            <v>DELGADO, J. Enrique</v>
          </cell>
        </row>
        <row r="5">
          <cell r="A5">
            <v>104</v>
          </cell>
          <cell r="B5" t="str">
            <v>GAMBRA</v>
          </cell>
          <cell r="C5" t="str">
            <v>Jorge</v>
          </cell>
          <cell r="D5" t="str">
            <v>AND</v>
          </cell>
          <cell r="E5" t="str">
            <v>GAMBRA, Jorge</v>
          </cell>
          <cell r="F5">
            <v>851</v>
          </cell>
        </row>
        <row r="6">
          <cell r="A6">
            <v>105</v>
          </cell>
          <cell r="B6" t="str">
            <v>HE</v>
          </cell>
          <cell r="C6" t="str">
            <v>Zhi Wen</v>
          </cell>
          <cell r="D6" t="str">
            <v>AND</v>
          </cell>
          <cell r="E6" t="str">
            <v>HE, Zhi Wen</v>
          </cell>
        </row>
        <row r="7">
          <cell r="A7">
            <v>106</v>
          </cell>
        </row>
        <row r="8">
          <cell r="A8">
            <v>107</v>
          </cell>
          <cell r="B8" t="str">
            <v>LI</v>
          </cell>
          <cell r="C8" t="str">
            <v>Qi</v>
          </cell>
          <cell r="D8" t="str">
            <v>AND</v>
          </cell>
          <cell r="E8" t="str">
            <v>LI, Qi</v>
          </cell>
        </row>
        <row r="9">
          <cell r="A9">
            <v>108</v>
          </cell>
          <cell r="B9" t="str">
            <v>LIU</v>
          </cell>
          <cell r="C9" t="str">
            <v>Jun Hui</v>
          </cell>
          <cell r="D9" t="str">
            <v>AND</v>
          </cell>
          <cell r="E9" t="str">
            <v>LIU, Jun Hui</v>
          </cell>
        </row>
        <row r="10">
          <cell r="A10">
            <v>109</v>
          </cell>
          <cell r="B10" t="str">
            <v>LOZANO</v>
          </cell>
          <cell r="C10" t="str">
            <v>Álvaro</v>
          </cell>
          <cell r="D10" t="str">
            <v>AND</v>
          </cell>
          <cell r="E10" t="str">
            <v>LOZANO, Álvaro</v>
          </cell>
        </row>
        <row r="11">
          <cell r="A11">
            <v>110</v>
          </cell>
          <cell r="B11" t="str">
            <v>MACHADO</v>
          </cell>
          <cell r="C11" t="str">
            <v>Carlos</v>
          </cell>
          <cell r="D11" t="str">
            <v>AND</v>
          </cell>
          <cell r="E11" t="str">
            <v>MACHADO, Carlos</v>
          </cell>
          <cell r="F11">
            <v>1018</v>
          </cell>
        </row>
        <row r="12">
          <cell r="A12">
            <v>111</v>
          </cell>
          <cell r="B12" t="str">
            <v>MACHADO</v>
          </cell>
          <cell r="C12" t="str">
            <v>José Luis</v>
          </cell>
          <cell r="D12" t="str">
            <v>AND</v>
          </cell>
          <cell r="E12" t="str">
            <v>MACHADO, José Luis</v>
          </cell>
          <cell r="F12">
            <v>790</v>
          </cell>
        </row>
        <row r="13">
          <cell r="A13">
            <v>112</v>
          </cell>
          <cell r="B13" t="str">
            <v>MARTÍN</v>
          </cell>
          <cell r="C13" t="str">
            <v>Carlos</v>
          </cell>
          <cell r="D13" t="str">
            <v>AND</v>
          </cell>
          <cell r="E13" t="str">
            <v>MARTÍN, Carlos</v>
          </cell>
        </row>
        <row r="14">
          <cell r="A14">
            <v>113</v>
          </cell>
        </row>
        <row r="15">
          <cell r="A15">
            <v>114</v>
          </cell>
          <cell r="B15" t="str">
            <v>MORENO</v>
          </cell>
          <cell r="C15" t="str">
            <v>Pablo</v>
          </cell>
          <cell r="D15" t="str">
            <v>AND</v>
          </cell>
          <cell r="E15" t="str">
            <v>MORENO, Pablo</v>
          </cell>
        </row>
        <row r="16">
          <cell r="A16">
            <v>115</v>
          </cell>
          <cell r="B16" t="str">
            <v>RADENBACH</v>
          </cell>
          <cell r="C16" t="str">
            <v>Fred</v>
          </cell>
          <cell r="D16" t="str">
            <v>AND</v>
          </cell>
          <cell r="E16" t="str">
            <v>RADENBACH, Fred</v>
          </cell>
        </row>
        <row r="17">
          <cell r="A17">
            <v>116</v>
          </cell>
          <cell r="B17" t="str">
            <v>ROSARIO</v>
          </cell>
          <cell r="C17" t="str">
            <v>David</v>
          </cell>
          <cell r="D17" t="str">
            <v>AND</v>
          </cell>
          <cell r="E17" t="str">
            <v>ROSARIO, David</v>
          </cell>
          <cell r="F17">
            <v>669</v>
          </cell>
        </row>
        <row r="18">
          <cell r="A18">
            <v>117</v>
          </cell>
          <cell r="B18" t="str">
            <v>RUIZ</v>
          </cell>
          <cell r="C18" t="str">
            <v>Isidro</v>
          </cell>
          <cell r="D18" t="str">
            <v>AND</v>
          </cell>
          <cell r="E18" t="str">
            <v>RUIZ, Isidro</v>
          </cell>
        </row>
        <row r="19">
          <cell r="A19">
            <v>118</v>
          </cell>
          <cell r="B19" t="str">
            <v>RUIZ</v>
          </cell>
          <cell r="C19" t="str">
            <v>José Antonio</v>
          </cell>
          <cell r="D19" t="str">
            <v>AND</v>
          </cell>
          <cell r="E19" t="str">
            <v>RUIZ, José Antonio</v>
          </cell>
          <cell r="F19">
            <v>411</v>
          </cell>
        </row>
        <row r="20">
          <cell r="A20">
            <v>119</v>
          </cell>
          <cell r="B20" t="str">
            <v>RUIZ</v>
          </cell>
          <cell r="C20" t="str">
            <v>José Manuel</v>
          </cell>
          <cell r="D20" t="str">
            <v>AND</v>
          </cell>
          <cell r="E20" t="str">
            <v>RUIZ, José Manuel</v>
          </cell>
        </row>
        <row r="21">
          <cell r="A21">
            <v>120</v>
          </cell>
          <cell r="B21" t="str">
            <v>SÁNCHEZ</v>
          </cell>
          <cell r="C21" t="str">
            <v>Víctor</v>
          </cell>
          <cell r="D21" t="str">
            <v>AND</v>
          </cell>
          <cell r="E21" t="str">
            <v>SÁNCHEZ, Víctor</v>
          </cell>
          <cell r="F21">
            <v>984</v>
          </cell>
        </row>
        <row r="22">
          <cell r="A22">
            <v>121</v>
          </cell>
          <cell r="B22" t="str">
            <v>SEVILLA</v>
          </cell>
          <cell r="C22" t="str">
            <v>Juan Bautista</v>
          </cell>
          <cell r="D22" t="str">
            <v>AND</v>
          </cell>
          <cell r="E22" t="str">
            <v>SEVILLA, Juan Bautista</v>
          </cell>
          <cell r="F22">
            <v>774</v>
          </cell>
        </row>
        <row r="23">
          <cell r="A23">
            <v>122</v>
          </cell>
          <cell r="B23" t="str">
            <v>TOL</v>
          </cell>
          <cell r="C23" t="str">
            <v>Christian</v>
          </cell>
          <cell r="D23" t="str">
            <v>AND</v>
          </cell>
          <cell r="E23" t="str">
            <v>TOL, Christian</v>
          </cell>
        </row>
        <row r="24">
          <cell r="A24">
            <v>123</v>
          </cell>
          <cell r="B24" t="str">
            <v>WAHAB</v>
          </cell>
          <cell r="C24" t="str">
            <v>Ahmed</v>
          </cell>
          <cell r="D24" t="str">
            <v>AND</v>
          </cell>
          <cell r="E24" t="str">
            <v>WAHAB, Ahmed</v>
          </cell>
        </row>
        <row r="25">
          <cell r="A25">
            <v>124</v>
          </cell>
          <cell r="B25" t="str">
            <v>BEAMONTE</v>
          </cell>
          <cell r="C25" t="str">
            <v>Alfonso</v>
          </cell>
          <cell r="D25" t="str">
            <v>ARA</v>
          </cell>
          <cell r="E25" t="str">
            <v>BEAMONTE, Alfonso</v>
          </cell>
        </row>
        <row r="26">
          <cell r="A26">
            <v>125</v>
          </cell>
          <cell r="B26" t="str">
            <v>CHAN</v>
          </cell>
          <cell r="C26" t="str">
            <v>Koon Wah</v>
          </cell>
          <cell r="D26" t="str">
            <v>ARA</v>
          </cell>
          <cell r="E26" t="str">
            <v>CHAN, Koon Wah</v>
          </cell>
        </row>
        <row r="27">
          <cell r="A27">
            <v>126</v>
          </cell>
          <cell r="B27" t="str">
            <v>GALLEGO</v>
          </cell>
          <cell r="C27" t="str">
            <v>Félix</v>
          </cell>
          <cell r="D27" t="str">
            <v>ARA</v>
          </cell>
          <cell r="E27" t="str">
            <v>GALLEGO, Félix</v>
          </cell>
        </row>
        <row r="28">
          <cell r="A28">
            <v>127</v>
          </cell>
          <cell r="B28" t="str">
            <v>ALFONSO</v>
          </cell>
          <cell r="C28" t="str">
            <v>Salvador</v>
          </cell>
          <cell r="D28" t="str">
            <v>AST</v>
          </cell>
          <cell r="E28" t="str">
            <v>ALFONSO, Salvador</v>
          </cell>
        </row>
        <row r="29">
          <cell r="A29">
            <v>128</v>
          </cell>
          <cell r="B29" t="str">
            <v>BURGOS</v>
          </cell>
          <cell r="C29" t="str">
            <v>Aurelio</v>
          </cell>
          <cell r="D29" t="str">
            <v>AST</v>
          </cell>
          <cell r="E29" t="str">
            <v>BURGOS, Aurelio</v>
          </cell>
        </row>
        <row r="30">
          <cell r="A30">
            <v>129</v>
          </cell>
        </row>
        <row r="31">
          <cell r="A31">
            <v>130</v>
          </cell>
        </row>
        <row r="32">
          <cell r="A32">
            <v>131</v>
          </cell>
          <cell r="B32" t="str">
            <v>SUÁREZ</v>
          </cell>
          <cell r="C32" t="str">
            <v>David</v>
          </cell>
          <cell r="D32" t="str">
            <v>AST</v>
          </cell>
          <cell r="E32" t="str">
            <v>SUÁREZ, David</v>
          </cell>
        </row>
        <row r="33">
          <cell r="A33">
            <v>132</v>
          </cell>
          <cell r="B33" t="str">
            <v>GARCÍA</v>
          </cell>
          <cell r="C33" t="str">
            <v>Luis</v>
          </cell>
          <cell r="D33" t="str">
            <v>CYL</v>
          </cell>
          <cell r="E33" t="str">
            <v>GARCÍA, Luis</v>
          </cell>
        </row>
        <row r="34">
          <cell r="A34">
            <v>133</v>
          </cell>
          <cell r="B34" t="str">
            <v>GONZÁLEZ</v>
          </cell>
          <cell r="C34" t="str">
            <v>Jorge</v>
          </cell>
          <cell r="D34" t="str">
            <v>CYL</v>
          </cell>
          <cell r="E34" t="str">
            <v>GONZÁLEZ, Jorge</v>
          </cell>
        </row>
        <row r="35">
          <cell r="A35">
            <v>134</v>
          </cell>
          <cell r="B35" t="str">
            <v>MORA</v>
          </cell>
          <cell r="C35" t="str">
            <v>Javier</v>
          </cell>
          <cell r="D35" t="str">
            <v>CYL</v>
          </cell>
          <cell r="E35" t="str">
            <v>MORA, Javier</v>
          </cell>
        </row>
        <row r="36">
          <cell r="A36">
            <v>135</v>
          </cell>
          <cell r="B36" t="str">
            <v>ZÁRATE</v>
          </cell>
          <cell r="C36" t="str">
            <v>Pablo</v>
          </cell>
          <cell r="D36" t="str">
            <v>CYL</v>
          </cell>
          <cell r="E36" t="str">
            <v>ZÁRATE, Pablo</v>
          </cell>
        </row>
        <row r="37">
          <cell r="A37">
            <v>136</v>
          </cell>
          <cell r="B37" t="str">
            <v>CHEN</v>
          </cell>
          <cell r="C37" t="str">
            <v>Wei</v>
          </cell>
          <cell r="D37" t="str">
            <v>CYL</v>
          </cell>
          <cell r="E37" t="str">
            <v>CHEN, Wei</v>
          </cell>
        </row>
        <row r="38">
          <cell r="A38">
            <v>137</v>
          </cell>
          <cell r="B38" t="str">
            <v>ECHAZARRETA</v>
          </cell>
          <cell r="C38" t="str">
            <v>Sonia</v>
          </cell>
          <cell r="D38" t="str">
            <v>CYL</v>
          </cell>
          <cell r="E38" t="str">
            <v>ECHAZARRETA, Sonia</v>
          </cell>
        </row>
        <row r="39">
          <cell r="A39">
            <v>138</v>
          </cell>
          <cell r="B39" t="str">
            <v>GALLO</v>
          </cell>
          <cell r="C39" t="str">
            <v>Mª Carmen</v>
          </cell>
          <cell r="D39" t="str">
            <v>CYL</v>
          </cell>
          <cell r="E39" t="str">
            <v>GALLO, Mª Carmen</v>
          </cell>
        </row>
        <row r="40">
          <cell r="A40">
            <v>139</v>
          </cell>
          <cell r="B40" t="str">
            <v>MARTÍN</v>
          </cell>
          <cell r="C40" t="str">
            <v>María</v>
          </cell>
          <cell r="D40" t="str">
            <v>CYL</v>
          </cell>
          <cell r="E40" t="str">
            <v>MARTÍN, María</v>
          </cell>
        </row>
        <row r="41">
          <cell r="A41">
            <v>140</v>
          </cell>
          <cell r="B41" t="str">
            <v>MATILLA</v>
          </cell>
          <cell r="C41" t="str">
            <v>Irene</v>
          </cell>
          <cell r="D41" t="str">
            <v>CYL</v>
          </cell>
          <cell r="E41" t="str">
            <v>MATILLA, Irene</v>
          </cell>
        </row>
        <row r="42">
          <cell r="A42">
            <v>141</v>
          </cell>
          <cell r="B42" t="str">
            <v>PANADERO</v>
          </cell>
          <cell r="C42" t="str">
            <v>Gloria</v>
          </cell>
          <cell r="D42" t="str">
            <v>CYL</v>
          </cell>
          <cell r="E42" t="str">
            <v>PANADERO, Gloria</v>
          </cell>
          <cell r="F42">
            <v>634</v>
          </cell>
        </row>
        <row r="43">
          <cell r="A43">
            <v>142</v>
          </cell>
          <cell r="B43" t="str">
            <v>PORTA</v>
          </cell>
          <cell r="C43" t="str">
            <v>Idoia</v>
          </cell>
          <cell r="D43" t="str">
            <v>CYL</v>
          </cell>
          <cell r="E43" t="str">
            <v>PORTA, Idoia</v>
          </cell>
        </row>
        <row r="44">
          <cell r="A44">
            <v>143</v>
          </cell>
          <cell r="B44" t="str">
            <v>VILÁ</v>
          </cell>
          <cell r="C44" t="str">
            <v>Roser</v>
          </cell>
          <cell r="D44" t="str">
            <v>CYL</v>
          </cell>
          <cell r="E44" t="str">
            <v>VILÁ, Roser</v>
          </cell>
          <cell r="F44">
            <v>892</v>
          </cell>
        </row>
        <row r="45">
          <cell r="A45">
            <v>144</v>
          </cell>
          <cell r="B45" t="str">
            <v>ANDRADE</v>
          </cell>
          <cell r="C45" t="str">
            <v>Josep Lluis</v>
          </cell>
          <cell r="D45" t="str">
            <v>CAT</v>
          </cell>
          <cell r="E45" t="str">
            <v>ANDRADE, Josep Lluis</v>
          </cell>
        </row>
        <row r="46">
          <cell r="A46">
            <v>145</v>
          </cell>
          <cell r="B46" t="str">
            <v>ARNAU</v>
          </cell>
          <cell r="C46" t="str">
            <v>Miquel</v>
          </cell>
          <cell r="D46" t="str">
            <v>CAT</v>
          </cell>
          <cell r="E46" t="str">
            <v>ARNAU, Miquel</v>
          </cell>
          <cell r="F46">
            <v>413</v>
          </cell>
        </row>
        <row r="47">
          <cell r="A47">
            <v>146</v>
          </cell>
          <cell r="B47" t="str">
            <v>BACARISAS</v>
          </cell>
          <cell r="C47" t="str">
            <v>Jordi</v>
          </cell>
          <cell r="D47" t="str">
            <v>CAT</v>
          </cell>
          <cell r="E47" t="str">
            <v>BACARISAS, Jordi</v>
          </cell>
          <cell r="F47">
            <v>169</v>
          </cell>
        </row>
        <row r="48">
          <cell r="A48">
            <v>147</v>
          </cell>
          <cell r="B48" t="str">
            <v>CANO</v>
          </cell>
          <cell r="C48" t="str">
            <v>Andreu</v>
          </cell>
          <cell r="D48" t="str">
            <v>CAT</v>
          </cell>
          <cell r="E48" t="str">
            <v>CANO, Andreu</v>
          </cell>
        </row>
        <row r="49">
          <cell r="A49">
            <v>148</v>
          </cell>
          <cell r="B49" t="str">
            <v>CLOTET</v>
          </cell>
          <cell r="C49" t="str">
            <v>Marc</v>
          </cell>
          <cell r="D49" t="str">
            <v>CAT</v>
          </cell>
          <cell r="E49" t="str">
            <v>CLOTET, Marc</v>
          </cell>
          <cell r="F49">
            <v>169</v>
          </cell>
        </row>
        <row r="50">
          <cell r="A50">
            <v>149</v>
          </cell>
          <cell r="B50" t="str">
            <v>DURÁN</v>
          </cell>
          <cell r="C50" t="str">
            <v>Marc</v>
          </cell>
          <cell r="D50" t="str">
            <v>CAT</v>
          </cell>
          <cell r="E50" t="str">
            <v>DURÁN, Marc</v>
          </cell>
        </row>
        <row r="51">
          <cell r="A51">
            <v>150</v>
          </cell>
          <cell r="B51" t="str">
            <v>DVORAK</v>
          </cell>
          <cell r="C51" t="str">
            <v>Vladimir</v>
          </cell>
          <cell r="D51" t="str">
            <v>CAT</v>
          </cell>
          <cell r="E51" t="str">
            <v>DVORAK, Vladimir</v>
          </cell>
        </row>
        <row r="52">
          <cell r="A52">
            <v>151</v>
          </cell>
          <cell r="B52" t="str">
            <v>ESCAMILLA</v>
          </cell>
          <cell r="C52" t="str">
            <v>Eduard</v>
          </cell>
          <cell r="D52" t="str">
            <v>CAT</v>
          </cell>
          <cell r="E52" t="str">
            <v>ESCAMILLA, Eduard</v>
          </cell>
          <cell r="F52">
            <v>543</v>
          </cell>
        </row>
        <row r="53">
          <cell r="A53">
            <v>152</v>
          </cell>
          <cell r="B53" t="str">
            <v>FONT</v>
          </cell>
          <cell r="C53" t="str">
            <v>Carles</v>
          </cell>
          <cell r="D53" t="str">
            <v>CAT</v>
          </cell>
          <cell r="E53" t="str">
            <v>FONT, Carles</v>
          </cell>
        </row>
        <row r="54">
          <cell r="A54">
            <v>153</v>
          </cell>
          <cell r="B54" t="str">
            <v>MAMPEL</v>
          </cell>
          <cell r="C54" t="str">
            <v>Ramón</v>
          </cell>
          <cell r="D54" t="str">
            <v>CAT</v>
          </cell>
          <cell r="E54" t="str">
            <v>MAMPEL, Ramón</v>
          </cell>
        </row>
        <row r="55">
          <cell r="A55">
            <v>154</v>
          </cell>
          <cell r="B55" t="str">
            <v>MARTÍNEZ</v>
          </cell>
          <cell r="C55" t="str">
            <v>Iván</v>
          </cell>
          <cell r="D55" t="str">
            <v>CAT</v>
          </cell>
          <cell r="E55" t="str">
            <v>MARTÍNEZ, Iván</v>
          </cell>
          <cell r="F55">
            <v>168</v>
          </cell>
        </row>
        <row r="56">
          <cell r="A56">
            <v>155</v>
          </cell>
          <cell r="D56" t="str">
            <v>CAT</v>
          </cell>
        </row>
        <row r="57">
          <cell r="A57">
            <v>156</v>
          </cell>
          <cell r="B57" t="str">
            <v>MASALÓ</v>
          </cell>
          <cell r="C57" t="str">
            <v>Jordi</v>
          </cell>
          <cell r="D57" t="str">
            <v>CAT</v>
          </cell>
          <cell r="E57" t="str">
            <v>MASALÓ, Jordi</v>
          </cell>
        </row>
        <row r="58">
          <cell r="A58">
            <v>157</v>
          </cell>
          <cell r="B58" t="str">
            <v>MOLINS</v>
          </cell>
          <cell r="C58" t="str">
            <v>Josep Ignasi</v>
          </cell>
          <cell r="D58" t="str">
            <v>CAT</v>
          </cell>
          <cell r="E58" t="str">
            <v>MOLINS, Josep Ignasi</v>
          </cell>
        </row>
        <row r="59">
          <cell r="A59">
            <v>158</v>
          </cell>
          <cell r="B59" t="str">
            <v>MOURZOV</v>
          </cell>
          <cell r="C59" t="str">
            <v>Alexei</v>
          </cell>
          <cell r="D59" t="str">
            <v>CAT</v>
          </cell>
          <cell r="E59" t="str">
            <v>MOURZOV, Alexei</v>
          </cell>
        </row>
        <row r="60">
          <cell r="A60">
            <v>159</v>
          </cell>
          <cell r="B60" t="str">
            <v>MOUZIKYNE</v>
          </cell>
          <cell r="C60" t="str">
            <v>Andrei</v>
          </cell>
          <cell r="D60" t="str">
            <v>CAT</v>
          </cell>
          <cell r="E60" t="str">
            <v>MOUZIKYNE, Andrei</v>
          </cell>
        </row>
        <row r="61">
          <cell r="A61">
            <v>160</v>
          </cell>
          <cell r="B61" t="str">
            <v>PALÉS</v>
          </cell>
          <cell r="C61" t="str">
            <v>Josep María</v>
          </cell>
          <cell r="D61" t="str">
            <v>CAT</v>
          </cell>
          <cell r="E61" t="str">
            <v>PALÉS, Josep María</v>
          </cell>
          <cell r="F61">
            <v>662</v>
          </cell>
        </row>
        <row r="62">
          <cell r="A62">
            <v>161</v>
          </cell>
          <cell r="B62" t="str">
            <v>PIELLA</v>
          </cell>
          <cell r="C62" t="str">
            <v>Jordi</v>
          </cell>
          <cell r="D62" t="str">
            <v>CAT</v>
          </cell>
          <cell r="E62" t="str">
            <v>PIELLA, Jordi</v>
          </cell>
          <cell r="F62">
            <v>545</v>
          </cell>
        </row>
        <row r="63">
          <cell r="A63">
            <v>162</v>
          </cell>
          <cell r="B63" t="str">
            <v>TORRENS</v>
          </cell>
          <cell r="C63" t="str">
            <v>Gerard</v>
          </cell>
          <cell r="D63" t="str">
            <v>CAT</v>
          </cell>
          <cell r="E63" t="str">
            <v>TORRENS, Gerard</v>
          </cell>
        </row>
        <row r="64">
          <cell r="A64">
            <v>163</v>
          </cell>
          <cell r="B64" t="str">
            <v>ALMAGRO</v>
          </cell>
          <cell r="C64" t="str">
            <v>Meritxell</v>
          </cell>
          <cell r="D64" t="str">
            <v>CAT</v>
          </cell>
          <cell r="E64" t="str">
            <v>ALMAGRO, Meritxell</v>
          </cell>
          <cell r="F64">
            <v>482</v>
          </cell>
        </row>
        <row r="65">
          <cell r="A65">
            <v>164</v>
          </cell>
          <cell r="B65" t="str">
            <v>ARNAU</v>
          </cell>
          <cell r="C65" t="str">
            <v>Elisabet</v>
          </cell>
          <cell r="D65" t="str">
            <v>CAT</v>
          </cell>
          <cell r="E65" t="str">
            <v>ARNAU, Elisabet</v>
          </cell>
          <cell r="F65">
            <v>773</v>
          </cell>
        </row>
        <row r="66">
          <cell r="A66">
            <v>165</v>
          </cell>
          <cell r="B66" t="str">
            <v>BOSCH</v>
          </cell>
          <cell r="C66" t="str">
            <v>Julia</v>
          </cell>
          <cell r="D66" t="str">
            <v>CAT</v>
          </cell>
          <cell r="E66" t="str">
            <v>BOSCH, Julia</v>
          </cell>
          <cell r="F66">
            <v>207</v>
          </cell>
        </row>
        <row r="67">
          <cell r="A67">
            <v>166</v>
          </cell>
          <cell r="B67" t="str">
            <v>BOVER</v>
          </cell>
          <cell r="C67" t="str">
            <v>Montse</v>
          </cell>
          <cell r="D67" t="str">
            <v>CAT</v>
          </cell>
          <cell r="E67" t="str">
            <v>BOVER, Montse</v>
          </cell>
        </row>
        <row r="68">
          <cell r="A68">
            <v>167</v>
          </cell>
          <cell r="B68" t="str">
            <v>DVORAK</v>
          </cell>
          <cell r="C68" t="str">
            <v>Galia</v>
          </cell>
          <cell r="D68" t="str">
            <v>CAT</v>
          </cell>
          <cell r="E68" t="str">
            <v>DVORAK, Galia</v>
          </cell>
          <cell r="F68">
            <v>252</v>
          </cell>
        </row>
        <row r="69">
          <cell r="A69">
            <v>168</v>
          </cell>
          <cell r="B69" t="str">
            <v>HERNÁNDEZ</v>
          </cell>
          <cell r="C69" t="str">
            <v>Jéssica</v>
          </cell>
          <cell r="D69" t="str">
            <v>CAT</v>
          </cell>
          <cell r="E69" t="str">
            <v>HERNÁNDEZ, Jéssica</v>
          </cell>
          <cell r="F69">
            <v>733</v>
          </cell>
        </row>
        <row r="70">
          <cell r="A70">
            <v>169</v>
          </cell>
          <cell r="B70" t="str">
            <v>JURADO</v>
          </cell>
          <cell r="C70" t="str">
            <v>Miriea</v>
          </cell>
          <cell r="D70" t="str">
            <v>CAT</v>
          </cell>
          <cell r="E70" t="str">
            <v>JURADO, Miriea</v>
          </cell>
          <cell r="F70">
            <v>219</v>
          </cell>
        </row>
        <row r="71">
          <cell r="A71">
            <v>170</v>
          </cell>
          <cell r="B71" t="str">
            <v>KHASSANOVA</v>
          </cell>
          <cell r="C71" t="str">
            <v>Flora</v>
          </cell>
          <cell r="D71" t="str">
            <v>CAT</v>
          </cell>
          <cell r="E71" t="str">
            <v>KHASSANOVA, Flora</v>
          </cell>
        </row>
        <row r="72">
          <cell r="A72">
            <v>171</v>
          </cell>
          <cell r="B72" t="str">
            <v>KOMRAKOVA</v>
          </cell>
          <cell r="C72" t="str">
            <v>Elena</v>
          </cell>
          <cell r="D72" t="str">
            <v>CAT</v>
          </cell>
          <cell r="E72" t="str">
            <v>KOMRAKOVA, Elena</v>
          </cell>
        </row>
        <row r="73">
          <cell r="A73">
            <v>172</v>
          </cell>
          <cell r="B73" t="str">
            <v>KONOVALOVA</v>
          </cell>
          <cell r="C73" t="str">
            <v>Natalia</v>
          </cell>
          <cell r="D73" t="str">
            <v>CAT</v>
          </cell>
          <cell r="E73" t="str">
            <v>KONOVALOVA, Natalia</v>
          </cell>
        </row>
        <row r="74">
          <cell r="A74">
            <v>173</v>
          </cell>
          <cell r="D74" t="str">
            <v>CAT</v>
          </cell>
        </row>
        <row r="75">
          <cell r="A75">
            <v>174</v>
          </cell>
          <cell r="B75" t="str">
            <v>MORERA</v>
          </cell>
          <cell r="C75" t="str">
            <v>Mercé</v>
          </cell>
          <cell r="D75" t="str">
            <v>CAT</v>
          </cell>
          <cell r="E75" t="str">
            <v>MORERA, Mercé</v>
          </cell>
        </row>
        <row r="76">
          <cell r="A76">
            <v>175</v>
          </cell>
          <cell r="B76" t="str">
            <v>NIKOLOVA</v>
          </cell>
          <cell r="C76" t="str">
            <v>Milena</v>
          </cell>
          <cell r="D76" t="str">
            <v>CAT</v>
          </cell>
          <cell r="E76" t="str">
            <v>NIKOLOVA, Milena</v>
          </cell>
        </row>
        <row r="77">
          <cell r="A77">
            <v>176</v>
          </cell>
          <cell r="B77" t="str">
            <v>PETROVA</v>
          </cell>
          <cell r="C77" t="str">
            <v>Detelina</v>
          </cell>
          <cell r="D77" t="str">
            <v>CAT</v>
          </cell>
          <cell r="E77" t="str">
            <v>PETROVA, Detelina</v>
          </cell>
        </row>
        <row r="78">
          <cell r="A78">
            <v>177</v>
          </cell>
          <cell r="B78" t="str">
            <v>PUIG</v>
          </cell>
          <cell r="C78" t="str">
            <v>Tania</v>
          </cell>
          <cell r="D78" t="str">
            <v>CAT</v>
          </cell>
          <cell r="E78" t="str">
            <v>PUIG, Tania</v>
          </cell>
          <cell r="F78">
            <v>389</v>
          </cell>
        </row>
        <row r="79">
          <cell r="A79">
            <v>178</v>
          </cell>
          <cell r="B79" t="str">
            <v>RAMÍREZ</v>
          </cell>
          <cell r="C79" t="str">
            <v>Sara</v>
          </cell>
          <cell r="D79" t="str">
            <v>CAT</v>
          </cell>
          <cell r="E79" t="str">
            <v>RAMÍREZ, Sara</v>
          </cell>
          <cell r="F79">
            <v>146</v>
          </cell>
        </row>
        <row r="80">
          <cell r="A80">
            <v>179</v>
          </cell>
          <cell r="B80" t="str">
            <v>RODRÍGUEZ</v>
          </cell>
          <cell r="C80" t="str">
            <v>Jéssica</v>
          </cell>
          <cell r="D80" t="str">
            <v>CAT</v>
          </cell>
          <cell r="E80" t="str">
            <v>RODRÍGUEZ, Jéssica</v>
          </cell>
          <cell r="F80">
            <v>133</v>
          </cell>
        </row>
        <row r="81">
          <cell r="A81">
            <v>180</v>
          </cell>
          <cell r="B81" t="str">
            <v>RODRÍGUEZ</v>
          </cell>
          <cell r="C81" t="str">
            <v>Patricia</v>
          </cell>
          <cell r="D81" t="str">
            <v>CAT</v>
          </cell>
          <cell r="E81" t="str">
            <v>RODRÍGUEZ, Patricia</v>
          </cell>
          <cell r="F81">
            <v>250</v>
          </cell>
        </row>
        <row r="82">
          <cell r="A82">
            <v>181</v>
          </cell>
          <cell r="B82" t="str">
            <v>SERRES</v>
          </cell>
          <cell r="C82" t="str">
            <v>María</v>
          </cell>
          <cell r="D82" t="str">
            <v>CAT</v>
          </cell>
          <cell r="E82" t="str">
            <v>SERRES, María</v>
          </cell>
          <cell r="F82">
            <v>143</v>
          </cell>
        </row>
        <row r="83">
          <cell r="A83">
            <v>182</v>
          </cell>
          <cell r="B83" t="str">
            <v>XIE</v>
          </cell>
          <cell r="C83" t="str">
            <v>Jing</v>
          </cell>
          <cell r="D83" t="str">
            <v>CAT</v>
          </cell>
          <cell r="E83" t="str">
            <v>XIE, Jing</v>
          </cell>
        </row>
        <row r="84">
          <cell r="A84">
            <v>183</v>
          </cell>
          <cell r="B84" t="str">
            <v>YLLA-CATALÁ</v>
          </cell>
          <cell r="C84" t="str">
            <v>Marta</v>
          </cell>
          <cell r="D84" t="str">
            <v>CAT</v>
          </cell>
          <cell r="E84" t="str">
            <v>YLLA-CATALÁ, Marta</v>
          </cell>
          <cell r="F84">
            <v>743</v>
          </cell>
        </row>
        <row r="85">
          <cell r="A85">
            <v>184</v>
          </cell>
          <cell r="B85" t="str">
            <v>KOULAGINA</v>
          </cell>
          <cell r="C85" t="str">
            <v>Katia</v>
          </cell>
          <cell r="D85" t="str">
            <v>VAL</v>
          </cell>
          <cell r="E85" t="str">
            <v>KOULAGINA, Katia</v>
          </cell>
        </row>
        <row r="86">
          <cell r="A86">
            <v>185</v>
          </cell>
          <cell r="B86" t="str">
            <v>MANSERGAS</v>
          </cell>
          <cell r="C86" t="str">
            <v>Carla</v>
          </cell>
          <cell r="D86" t="str">
            <v>VAL</v>
          </cell>
          <cell r="E86" t="str">
            <v>MANSERGAS, Carla</v>
          </cell>
          <cell r="F86">
            <v>228</v>
          </cell>
        </row>
        <row r="87">
          <cell r="A87">
            <v>186</v>
          </cell>
          <cell r="B87" t="str">
            <v>SAVU</v>
          </cell>
          <cell r="C87" t="str">
            <v>Simona</v>
          </cell>
          <cell r="D87" t="str">
            <v>VAL</v>
          </cell>
          <cell r="E87" t="str">
            <v>SAVU, Simona</v>
          </cell>
        </row>
        <row r="88">
          <cell r="A88">
            <v>187</v>
          </cell>
          <cell r="B88" t="str">
            <v>SEMPERE</v>
          </cell>
          <cell r="C88" t="str">
            <v>Elvira</v>
          </cell>
          <cell r="D88" t="str">
            <v>VAL</v>
          </cell>
          <cell r="E88" t="str">
            <v>SEMPERE, Elvira</v>
          </cell>
          <cell r="F88">
            <v>475</v>
          </cell>
        </row>
        <row r="89">
          <cell r="A89">
            <v>188</v>
          </cell>
          <cell r="B89" t="str">
            <v>SILLA</v>
          </cell>
          <cell r="C89" t="str">
            <v>Carmen</v>
          </cell>
          <cell r="D89" t="str">
            <v>VAL</v>
          </cell>
          <cell r="E89" t="str">
            <v>SILLA, Carmen</v>
          </cell>
        </row>
        <row r="90">
          <cell r="A90">
            <v>189</v>
          </cell>
          <cell r="B90" t="str">
            <v>ENSEÑAT</v>
          </cell>
          <cell r="C90" t="str">
            <v>Jacobo</v>
          </cell>
          <cell r="D90" t="str">
            <v>GAL</v>
          </cell>
          <cell r="E90" t="str">
            <v>ENSEÑAT, Jacobo</v>
          </cell>
        </row>
        <row r="91">
          <cell r="A91">
            <v>190</v>
          </cell>
          <cell r="B91" t="str">
            <v>ENSEÑAT</v>
          </cell>
          <cell r="C91" t="str">
            <v>Juan</v>
          </cell>
          <cell r="D91" t="str">
            <v>GAL</v>
          </cell>
          <cell r="E91" t="str">
            <v>ENSEÑAT, Juan</v>
          </cell>
        </row>
        <row r="92">
          <cell r="A92">
            <v>191</v>
          </cell>
          <cell r="B92" t="str">
            <v>FERNÁNDEZ</v>
          </cell>
          <cell r="C92" t="str">
            <v>José</v>
          </cell>
          <cell r="D92" t="str">
            <v>GAL</v>
          </cell>
          <cell r="E92" t="str">
            <v>FERNÁNDEZ, José</v>
          </cell>
        </row>
        <row r="93">
          <cell r="A93">
            <v>192</v>
          </cell>
          <cell r="B93" t="str">
            <v>PASTUR</v>
          </cell>
          <cell r="C93" t="str">
            <v>Pedro</v>
          </cell>
          <cell r="D93" t="str">
            <v>GAL</v>
          </cell>
          <cell r="E93" t="str">
            <v>PASTUR, Pedro</v>
          </cell>
        </row>
        <row r="94">
          <cell r="A94">
            <v>193</v>
          </cell>
        </row>
        <row r="95">
          <cell r="A95">
            <v>194</v>
          </cell>
          <cell r="B95" t="str">
            <v>BULBUC</v>
          </cell>
          <cell r="C95" t="str">
            <v>Theodor</v>
          </cell>
          <cell r="D95" t="str">
            <v>MUR</v>
          </cell>
          <cell r="E95" t="str">
            <v>BULBUC, Theodor</v>
          </cell>
        </row>
        <row r="96">
          <cell r="A96">
            <v>195</v>
          </cell>
          <cell r="B96" t="str">
            <v>CABEZAS</v>
          </cell>
          <cell r="C96" t="str">
            <v>Beinier</v>
          </cell>
          <cell r="D96" t="str">
            <v>MUR</v>
          </cell>
          <cell r="E96" t="str">
            <v>CABEZAS, Beinier</v>
          </cell>
        </row>
        <row r="97">
          <cell r="A97">
            <v>196</v>
          </cell>
          <cell r="B97" t="str">
            <v>GALLEGO</v>
          </cell>
          <cell r="C97" t="str">
            <v>Óscar</v>
          </cell>
          <cell r="D97" t="str">
            <v>MUR</v>
          </cell>
          <cell r="E97" t="str">
            <v>GALLEGO, Óscar</v>
          </cell>
        </row>
        <row r="98">
          <cell r="A98">
            <v>197</v>
          </cell>
        </row>
        <row r="99">
          <cell r="A99">
            <v>198</v>
          </cell>
        </row>
        <row r="100">
          <cell r="A100">
            <v>199</v>
          </cell>
        </row>
        <row r="101">
          <cell r="A101">
            <v>200</v>
          </cell>
          <cell r="B101" t="str">
            <v>SAURA</v>
          </cell>
          <cell r="C101" t="str">
            <v>Raúl</v>
          </cell>
          <cell r="D101" t="str">
            <v>MUR</v>
          </cell>
          <cell r="E101" t="str">
            <v>SAURA, Raúl</v>
          </cell>
        </row>
        <row r="102">
          <cell r="A102">
            <v>201</v>
          </cell>
        </row>
        <row r="103">
          <cell r="A103">
            <v>202</v>
          </cell>
          <cell r="B103" t="str">
            <v>ANTELO</v>
          </cell>
          <cell r="C103" t="str">
            <v>Elia</v>
          </cell>
          <cell r="D103" t="str">
            <v>MUR</v>
          </cell>
          <cell r="E103" t="str">
            <v>ANTELO, Elia</v>
          </cell>
        </row>
        <row r="104">
          <cell r="A104">
            <v>203</v>
          </cell>
          <cell r="B104" t="str">
            <v>ANTELO</v>
          </cell>
          <cell r="C104" t="str">
            <v>María</v>
          </cell>
          <cell r="D104" t="str">
            <v>MUR</v>
          </cell>
          <cell r="E104" t="str">
            <v>ANTELO, María</v>
          </cell>
        </row>
        <row r="105">
          <cell r="A105">
            <v>204</v>
          </cell>
          <cell r="B105" t="str">
            <v>BAKHTINA</v>
          </cell>
          <cell r="C105" t="str">
            <v>Svetlana</v>
          </cell>
          <cell r="D105" t="str">
            <v>MUR</v>
          </cell>
          <cell r="E105" t="str">
            <v>BAKHTINA, Svetlana</v>
          </cell>
        </row>
        <row r="106">
          <cell r="A106">
            <v>205</v>
          </cell>
          <cell r="B106" t="str">
            <v>CIOSU</v>
          </cell>
          <cell r="C106" t="str">
            <v>Emilia</v>
          </cell>
          <cell r="D106" t="str">
            <v>MUR</v>
          </cell>
          <cell r="E106" t="str">
            <v>CIOSU, Emilia</v>
          </cell>
        </row>
        <row r="107">
          <cell r="A107">
            <v>206</v>
          </cell>
          <cell r="B107" t="str">
            <v>LI</v>
          </cell>
          <cell r="C107" t="str">
            <v>Yuan Yuan</v>
          </cell>
          <cell r="D107" t="str">
            <v>MUR</v>
          </cell>
          <cell r="E107" t="str">
            <v>LI, Yuan Yuan</v>
          </cell>
        </row>
        <row r="108">
          <cell r="A108">
            <v>207</v>
          </cell>
          <cell r="B108" t="str">
            <v>LOZANO</v>
          </cell>
          <cell r="C108" t="str">
            <v>Isabel</v>
          </cell>
          <cell r="D108" t="str">
            <v>MUR</v>
          </cell>
          <cell r="E108" t="str">
            <v>LOZANO, Isabel</v>
          </cell>
          <cell r="F108">
            <v>237</v>
          </cell>
        </row>
        <row r="109">
          <cell r="A109">
            <v>208</v>
          </cell>
          <cell r="B109" t="str">
            <v>NÚÑEZ</v>
          </cell>
          <cell r="C109" t="str">
            <v>Vanessa</v>
          </cell>
          <cell r="D109" t="str">
            <v>MUR</v>
          </cell>
          <cell r="E109" t="str">
            <v>NÚÑEZ, Vanessa</v>
          </cell>
        </row>
        <row r="110">
          <cell r="A110">
            <v>209</v>
          </cell>
          <cell r="B110" t="str">
            <v>PÉREZ</v>
          </cell>
          <cell r="C110" t="str">
            <v>Sara</v>
          </cell>
          <cell r="D110" t="str">
            <v>MUR</v>
          </cell>
          <cell r="E110" t="str">
            <v>PÉREZ, Sara</v>
          </cell>
          <cell r="F110">
            <v>782</v>
          </cell>
        </row>
        <row r="111">
          <cell r="A111">
            <v>210</v>
          </cell>
          <cell r="B111" t="str">
            <v>VILLADA</v>
          </cell>
          <cell r="C111" t="str">
            <v>Jénnifer</v>
          </cell>
          <cell r="D111" t="str">
            <v>MUR</v>
          </cell>
          <cell r="E111" t="str">
            <v>VILLADA, Jénnifer</v>
          </cell>
          <cell r="F111">
            <v>302</v>
          </cell>
        </row>
        <row r="112">
          <cell r="A112">
            <v>211</v>
          </cell>
          <cell r="B112" t="str">
            <v>CALVO</v>
          </cell>
          <cell r="C112" t="str">
            <v>Luis</v>
          </cell>
          <cell r="D112" t="str">
            <v>CNR</v>
          </cell>
          <cell r="E112" t="str">
            <v>CALVO, Luis</v>
          </cell>
        </row>
        <row r="113">
          <cell r="A113">
            <v>212</v>
          </cell>
          <cell r="B113" t="str">
            <v>CARNEROS</v>
          </cell>
          <cell r="C113" t="str">
            <v>Alfredo</v>
          </cell>
          <cell r="D113" t="str">
            <v>IND</v>
          </cell>
          <cell r="E113" t="str">
            <v>CARNEROS, Alfredo</v>
          </cell>
        </row>
        <row r="114">
          <cell r="A114">
            <v>213</v>
          </cell>
          <cell r="B114" t="str">
            <v>CAYMEL</v>
          </cell>
          <cell r="C114" t="str">
            <v>Ismael</v>
          </cell>
          <cell r="D114" t="str">
            <v>VAL</v>
          </cell>
          <cell r="E114" t="str">
            <v>CAYMEL, Ismael</v>
          </cell>
        </row>
        <row r="115">
          <cell r="A115">
            <v>214</v>
          </cell>
          <cell r="B115" t="str">
            <v>TORRES</v>
          </cell>
          <cell r="C115" t="str">
            <v>Daniel</v>
          </cell>
          <cell r="D115" t="str">
            <v>IND</v>
          </cell>
          <cell r="E115" t="str">
            <v>TORRES, Daniel</v>
          </cell>
          <cell r="F115">
            <v>818</v>
          </cell>
        </row>
        <row r="116">
          <cell r="A116">
            <v>215</v>
          </cell>
          <cell r="B116" t="str">
            <v>EMILIANOV</v>
          </cell>
          <cell r="C116" t="str">
            <v>Alexei</v>
          </cell>
          <cell r="D116" t="str">
            <v>PVS</v>
          </cell>
          <cell r="E116" t="str">
            <v>EMILIANOV, Alexei</v>
          </cell>
        </row>
        <row r="117">
          <cell r="A117">
            <v>216</v>
          </cell>
          <cell r="B117" t="str">
            <v>MARTÍNEZ</v>
          </cell>
          <cell r="C117" t="str">
            <v>Íker</v>
          </cell>
          <cell r="D117" t="str">
            <v>PVS</v>
          </cell>
          <cell r="E117" t="str">
            <v>MARTÍNEZ, Íker</v>
          </cell>
        </row>
        <row r="118">
          <cell r="A118">
            <v>217</v>
          </cell>
          <cell r="B118" t="str">
            <v>OMOTARA</v>
          </cell>
          <cell r="C118" t="str">
            <v>Titus</v>
          </cell>
          <cell r="D118" t="str">
            <v>PVS</v>
          </cell>
          <cell r="E118" t="str">
            <v>OMOTARA, Titus</v>
          </cell>
        </row>
        <row r="119">
          <cell r="A119">
            <v>218</v>
          </cell>
          <cell r="B119" t="str">
            <v>RODRÍGUEZ</v>
          </cell>
          <cell r="C119" t="str">
            <v>Sergio</v>
          </cell>
          <cell r="D119" t="str">
            <v>PVS</v>
          </cell>
          <cell r="E119" t="str">
            <v>RODRÍGUEZ, Sergio</v>
          </cell>
        </row>
        <row r="120">
          <cell r="A120">
            <v>219</v>
          </cell>
          <cell r="B120" t="str">
            <v>SANTAMARTA</v>
          </cell>
          <cell r="C120" t="str">
            <v>Víctor</v>
          </cell>
          <cell r="D120" t="str">
            <v>PVS</v>
          </cell>
          <cell r="E120" t="str">
            <v>SANTAMARTA, Víctor</v>
          </cell>
        </row>
        <row r="121">
          <cell r="A121">
            <v>220</v>
          </cell>
          <cell r="B121" t="str">
            <v>MALOV</v>
          </cell>
          <cell r="C121" t="str">
            <v>Valeri</v>
          </cell>
          <cell r="D121" t="str">
            <v>CAT</v>
          </cell>
          <cell r="E121" t="str">
            <v>MALOV, Valeri</v>
          </cell>
        </row>
        <row r="122">
          <cell r="A122">
            <v>221</v>
          </cell>
          <cell r="B122" t="str">
            <v>GONZÁLEZ</v>
          </cell>
          <cell r="C122" t="str">
            <v>Félix</v>
          </cell>
          <cell r="D122" t="str">
            <v>AST</v>
          </cell>
          <cell r="E122" t="str">
            <v>GONZÁLEZ, Félix</v>
          </cell>
        </row>
        <row r="123">
          <cell r="A123">
            <v>222</v>
          </cell>
          <cell r="B123" t="str">
            <v>BURGOS</v>
          </cell>
          <cell r="C123" t="str">
            <v>Emilio</v>
          </cell>
          <cell r="D123" t="str">
            <v>AST</v>
          </cell>
          <cell r="E123" t="str">
            <v>BURGOS, Emilio</v>
          </cell>
        </row>
        <row r="124">
          <cell r="A124">
            <v>223</v>
          </cell>
          <cell r="B124" t="str">
            <v>NAVARRO</v>
          </cell>
          <cell r="C124" t="str">
            <v>Pere</v>
          </cell>
          <cell r="D124" t="str">
            <v>CAT</v>
          </cell>
          <cell r="E124" t="str">
            <v>NAVARRO, Pere</v>
          </cell>
        </row>
        <row r="125">
          <cell r="A125">
            <v>224</v>
          </cell>
          <cell r="B125" t="str">
            <v>MARTÍNEZ</v>
          </cell>
          <cell r="C125" t="str">
            <v>Luis</v>
          </cell>
          <cell r="D125" t="str">
            <v>MAD</v>
          </cell>
          <cell r="E125" t="str">
            <v>MARTÍNEZ, Luis</v>
          </cell>
        </row>
        <row r="126">
          <cell r="A126">
            <v>225</v>
          </cell>
          <cell r="B126" t="str">
            <v>PRADES</v>
          </cell>
          <cell r="C126" t="str">
            <v>Alba</v>
          </cell>
          <cell r="D126" t="str">
            <v>IND</v>
          </cell>
          <cell r="E126" t="str">
            <v>PRADES, Alba</v>
          </cell>
        </row>
        <row r="127">
          <cell r="A127">
            <v>226</v>
          </cell>
          <cell r="B127" t="str">
            <v>KAZANTSEV</v>
          </cell>
          <cell r="C127" t="str">
            <v>Maxim</v>
          </cell>
          <cell r="D127" t="str">
            <v>GAL</v>
          </cell>
          <cell r="E127" t="str">
            <v>KAZANTSEV, Maxim</v>
          </cell>
        </row>
        <row r="128">
          <cell r="A128">
            <v>227</v>
          </cell>
          <cell r="B128" t="str">
            <v>BLANCO</v>
          </cell>
          <cell r="C128" t="str">
            <v>Roberto</v>
          </cell>
          <cell r="D128" t="str">
            <v>GAL</v>
          </cell>
          <cell r="E128" t="str">
            <v>BLANCO, Roberto</v>
          </cell>
        </row>
        <row r="129">
          <cell r="A129">
            <v>228</v>
          </cell>
          <cell r="B129" t="str">
            <v>MACHADO</v>
          </cell>
          <cell r="C129" t="str">
            <v>Miguel Ángel</v>
          </cell>
          <cell r="D129" t="str">
            <v>AND</v>
          </cell>
          <cell r="E129" t="str">
            <v>MACHADO, Miguel Ángel</v>
          </cell>
        </row>
        <row r="130">
          <cell r="A130">
            <v>229</v>
          </cell>
          <cell r="B130" t="str">
            <v>IZQUIERDO</v>
          </cell>
          <cell r="C130" t="str">
            <v>Alberto</v>
          </cell>
          <cell r="D130" t="str">
            <v>CYL</v>
          </cell>
          <cell r="E130" t="str">
            <v>IZQUIERDO, Alberto</v>
          </cell>
        </row>
        <row r="131">
          <cell r="A131">
            <v>230</v>
          </cell>
          <cell r="B131" t="str">
            <v>GUILLÉN</v>
          </cell>
          <cell r="C131" t="str">
            <v>César</v>
          </cell>
          <cell r="D131" t="str">
            <v>CYL</v>
          </cell>
          <cell r="E131" t="str">
            <v>GUILLÉN, César</v>
          </cell>
        </row>
        <row r="132">
          <cell r="A132">
            <v>231</v>
          </cell>
        </row>
        <row r="133">
          <cell r="A133">
            <v>232</v>
          </cell>
        </row>
        <row r="134">
          <cell r="A134">
            <v>233</v>
          </cell>
        </row>
        <row r="135">
          <cell r="A135">
            <v>234</v>
          </cell>
        </row>
        <row r="136">
          <cell r="A136">
            <v>235</v>
          </cell>
        </row>
        <row r="137">
          <cell r="A137">
            <v>236</v>
          </cell>
        </row>
        <row r="138">
          <cell r="A138">
            <v>237</v>
          </cell>
        </row>
        <row r="139">
          <cell r="A139">
            <v>238</v>
          </cell>
        </row>
        <row r="140">
          <cell r="A140">
            <v>239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EQU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EQU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sal"/>
      <sheetName val="ARB"/>
      <sheetName val="IND"/>
      <sheetName val="EQU"/>
      <sheetName val="AE"/>
      <sheetName val="E"/>
      <sheetName val="EQF"/>
      <sheetName val="AEF"/>
      <sheetName val="EF"/>
      <sheetName val="AI"/>
      <sheetName val="I"/>
      <sheetName val="Af"/>
      <sheetName val="If"/>
      <sheetName val="ADm"/>
      <sheetName val="Dm"/>
      <sheetName val="ADf"/>
      <sheetName val="Df"/>
      <sheetName val="ADx"/>
      <sheetName val="Dx"/>
    </sheetNames>
    <sheetDataSet>
      <sheetData sheetId="0" refreshError="1"/>
      <sheetData sheetId="1" refreshError="1"/>
      <sheetData sheetId="2" refreshError="1">
        <row r="1">
          <cell r="A1" t="str">
            <v>Dors.</v>
          </cell>
          <cell r="B1" t="str">
            <v>APELLIDO, Nombre</v>
          </cell>
          <cell r="C1" t="str">
            <v>Cat.</v>
          </cell>
          <cell r="D1" t="str">
            <v>COM</v>
          </cell>
          <cell r="E1" t="str">
            <v>PTS</v>
          </cell>
        </row>
        <row r="2">
          <cell r="A2">
            <v>1</v>
          </cell>
          <cell r="B2" t="str">
            <v>BARRIENTOS, Antonio</v>
          </cell>
          <cell r="C2" t="str">
            <v>M</v>
          </cell>
          <cell r="D2" t="str">
            <v>AND</v>
          </cell>
        </row>
        <row r="3">
          <cell r="A3">
            <v>2</v>
          </cell>
          <cell r="B3" t="str">
            <v>CARBAJO, Fernando</v>
          </cell>
          <cell r="C3" t="str">
            <v>M</v>
          </cell>
          <cell r="D3" t="str">
            <v>AND</v>
          </cell>
          <cell r="F3" t="str">
            <v>BAJA</v>
          </cell>
        </row>
        <row r="4">
          <cell r="A4">
            <v>3</v>
          </cell>
          <cell r="B4" t="str">
            <v>FERNÁNDEZ, José A.</v>
          </cell>
          <cell r="C4" t="str">
            <v>M</v>
          </cell>
          <cell r="D4" t="str">
            <v>AND</v>
          </cell>
        </row>
        <row r="5">
          <cell r="A5">
            <v>4</v>
          </cell>
          <cell r="B5" t="str">
            <v>GALINDO, José M.</v>
          </cell>
          <cell r="C5" t="str">
            <v>M</v>
          </cell>
          <cell r="D5" t="str">
            <v>AND</v>
          </cell>
          <cell r="F5" t="str">
            <v>BAJA</v>
          </cell>
        </row>
        <row r="6">
          <cell r="A6">
            <v>5</v>
          </cell>
          <cell r="B6" t="str">
            <v>GARCÍA, Antonio E.</v>
          </cell>
          <cell r="C6" t="str">
            <v>M</v>
          </cell>
          <cell r="D6" t="str">
            <v>AND</v>
          </cell>
        </row>
        <row r="7">
          <cell r="A7">
            <v>6</v>
          </cell>
          <cell r="B7" t="str">
            <v>GÓMEZ, Juan</v>
          </cell>
          <cell r="C7" t="str">
            <v>M</v>
          </cell>
          <cell r="D7" t="str">
            <v>AND</v>
          </cell>
        </row>
        <row r="8">
          <cell r="A8">
            <v>7</v>
          </cell>
          <cell r="B8" t="str">
            <v>GONZÁLEZ, Carlos</v>
          </cell>
          <cell r="C8" t="str">
            <v>M</v>
          </cell>
          <cell r="D8" t="str">
            <v>AND</v>
          </cell>
        </row>
        <row r="9">
          <cell r="A9">
            <v>8</v>
          </cell>
          <cell r="B9" t="str">
            <v>HERNÁNDEZ, Mario</v>
          </cell>
          <cell r="C9" t="str">
            <v>M</v>
          </cell>
          <cell r="D9" t="str">
            <v>AND</v>
          </cell>
        </row>
        <row r="10">
          <cell r="A10">
            <v>9</v>
          </cell>
          <cell r="B10" t="str">
            <v>HERRERA, Pedro J.</v>
          </cell>
          <cell r="C10" t="str">
            <v>M</v>
          </cell>
          <cell r="D10" t="str">
            <v>AND</v>
          </cell>
        </row>
        <row r="11">
          <cell r="A11">
            <v>10</v>
          </cell>
          <cell r="B11" t="str">
            <v>JIMÉNEZ, Pedro</v>
          </cell>
          <cell r="C11" t="str">
            <v>M</v>
          </cell>
          <cell r="D11" t="str">
            <v>AND</v>
          </cell>
        </row>
        <row r="12">
          <cell r="A12">
            <v>11</v>
          </cell>
          <cell r="B12" t="str">
            <v>LARA, Jesús</v>
          </cell>
          <cell r="C12" t="str">
            <v>M</v>
          </cell>
          <cell r="D12" t="str">
            <v>AND</v>
          </cell>
        </row>
        <row r="13">
          <cell r="A13">
            <v>12</v>
          </cell>
          <cell r="B13" t="str">
            <v>MARTÍN, Francisco</v>
          </cell>
          <cell r="C13" t="str">
            <v>M</v>
          </cell>
          <cell r="D13" t="str">
            <v>AND</v>
          </cell>
        </row>
        <row r="14">
          <cell r="A14">
            <v>13</v>
          </cell>
          <cell r="B14" t="str">
            <v>MORALES, Enrique</v>
          </cell>
          <cell r="C14" t="str">
            <v>M</v>
          </cell>
          <cell r="D14" t="str">
            <v>AND</v>
          </cell>
          <cell r="F14" t="str">
            <v>BAJA</v>
          </cell>
        </row>
        <row r="15">
          <cell r="A15">
            <v>14</v>
          </cell>
          <cell r="B15" t="str">
            <v>MURIEL, David</v>
          </cell>
          <cell r="C15" t="str">
            <v>M</v>
          </cell>
          <cell r="D15" t="str">
            <v>AND</v>
          </cell>
          <cell r="F15" t="str">
            <v>BAJA</v>
          </cell>
        </row>
        <row r="16">
          <cell r="A16">
            <v>15</v>
          </cell>
          <cell r="B16" t="str">
            <v>PÉREZ, Álvaro</v>
          </cell>
          <cell r="C16" t="str">
            <v>M</v>
          </cell>
          <cell r="D16" t="str">
            <v>AND</v>
          </cell>
        </row>
        <row r="17">
          <cell r="A17">
            <v>16</v>
          </cell>
          <cell r="B17" t="str">
            <v>POVEDANO, Manuel</v>
          </cell>
          <cell r="C17" t="str">
            <v>M</v>
          </cell>
          <cell r="D17" t="str">
            <v>AND</v>
          </cell>
        </row>
        <row r="18">
          <cell r="A18">
            <v>17</v>
          </cell>
          <cell r="B18" t="str">
            <v>RAMÍREZ, Antonio</v>
          </cell>
          <cell r="C18" t="str">
            <v>M</v>
          </cell>
          <cell r="D18" t="str">
            <v>AND</v>
          </cell>
        </row>
        <row r="19">
          <cell r="A19">
            <v>18</v>
          </cell>
          <cell r="B19" t="str">
            <v>RAMÍREZ, Manuel</v>
          </cell>
          <cell r="C19" t="str">
            <v>M</v>
          </cell>
          <cell r="D19" t="str">
            <v>AND</v>
          </cell>
        </row>
        <row r="20">
          <cell r="A20">
            <v>19</v>
          </cell>
          <cell r="B20" t="str">
            <v>TEJERO, Adolfo</v>
          </cell>
          <cell r="C20" t="str">
            <v>M</v>
          </cell>
          <cell r="D20" t="str">
            <v>AND</v>
          </cell>
        </row>
        <row r="21">
          <cell r="A21">
            <v>20</v>
          </cell>
          <cell r="B21" t="str">
            <v>ÁLVAREZ, Gloria</v>
          </cell>
          <cell r="C21" t="str">
            <v>F</v>
          </cell>
          <cell r="D21" t="str">
            <v>AND</v>
          </cell>
        </row>
        <row r="22">
          <cell r="A22">
            <v>21</v>
          </cell>
          <cell r="B22" t="str">
            <v>ARCHIDONA, Victoria</v>
          </cell>
          <cell r="C22" t="str">
            <v>F</v>
          </cell>
          <cell r="D22" t="str">
            <v>AND</v>
          </cell>
        </row>
        <row r="23">
          <cell r="A23">
            <v>22</v>
          </cell>
          <cell r="B23" t="str">
            <v>COBOS, Lourdes</v>
          </cell>
          <cell r="C23" t="str">
            <v>F</v>
          </cell>
          <cell r="D23" t="str">
            <v>AND</v>
          </cell>
        </row>
        <row r="24">
          <cell r="A24">
            <v>23</v>
          </cell>
          <cell r="B24" t="str">
            <v>DEL OJO, María</v>
          </cell>
          <cell r="C24" t="str">
            <v>F</v>
          </cell>
          <cell r="D24" t="str">
            <v>AND</v>
          </cell>
        </row>
        <row r="25">
          <cell r="A25">
            <v>24</v>
          </cell>
          <cell r="B25" t="str">
            <v>DÍAZ, Lorena</v>
          </cell>
          <cell r="C25" t="str">
            <v>F</v>
          </cell>
          <cell r="D25" t="str">
            <v>AND</v>
          </cell>
        </row>
        <row r="26">
          <cell r="A26">
            <v>25</v>
          </cell>
          <cell r="B26" t="str">
            <v>FERNÁNDEZ, Jéssica</v>
          </cell>
          <cell r="C26" t="str">
            <v>F</v>
          </cell>
          <cell r="D26" t="str">
            <v>AND</v>
          </cell>
          <cell r="F26" t="str">
            <v>BAJA</v>
          </cell>
        </row>
        <row r="27">
          <cell r="A27">
            <v>26</v>
          </cell>
          <cell r="B27" t="str">
            <v>GARCÍA, Marta</v>
          </cell>
          <cell r="C27" t="str">
            <v>F</v>
          </cell>
          <cell r="D27" t="str">
            <v>AND</v>
          </cell>
        </row>
        <row r="28">
          <cell r="A28">
            <v>27</v>
          </cell>
          <cell r="B28" t="str">
            <v>GARCÍA, Rocío</v>
          </cell>
          <cell r="C28" t="str">
            <v>F</v>
          </cell>
          <cell r="D28" t="str">
            <v>AND</v>
          </cell>
        </row>
        <row r="29">
          <cell r="A29">
            <v>28</v>
          </cell>
          <cell r="B29" t="str">
            <v>LÓPEZ, Cristina</v>
          </cell>
          <cell r="C29" t="str">
            <v>F</v>
          </cell>
          <cell r="D29" t="str">
            <v>AND</v>
          </cell>
        </row>
        <row r="30">
          <cell r="A30">
            <v>29</v>
          </cell>
          <cell r="B30" t="str">
            <v>MATA, Rosa</v>
          </cell>
          <cell r="C30" t="str">
            <v>F</v>
          </cell>
          <cell r="D30" t="str">
            <v>AND</v>
          </cell>
        </row>
        <row r="31">
          <cell r="A31">
            <v>30</v>
          </cell>
          <cell r="B31" t="str">
            <v>MOLINA, Maribel</v>
          </cell>
          <cell r="C31" t="str">
            <v>F</v>
          </cell>
          <cell r="D31" t="str">
            <v>AND</v>
          </cell>
        </row>
        <row r="32">
          <cell r="A32">
            <v>31</v>
          </cell>
          <cell r="B32" t="str">
            <v>MUÑOZ, Carmen</v>
          </cell>
          <cell r="C32" t="str">
            <v>F</v>
          </cell>
          <cell r="D32" t="str">
            <v>AND</v>
          </cell>
        </row>
        <row r="33">
          <cell r="A33">
            <v>32</v>
          </cell>
          <cell r="B33" t="str">
            <v>RAMÍREZ, Dolores</v>
          </cell>
          <cell r="C33" t="str">
            <v>F</v>
          </cell>
          <cell r="D33" t="str">
            <v>AND</v>
          </cell>
        </row>
        <row r="34">
          <cell r="A34">
            <v>33</v>
          </cell>
          <cell r="B34" t="str">
            <v>ROJAS, Ana María</v>
          </cell>
          <cell r="C34" t="str">
            <v>F</v>
          </cell>
          <cell r="D34" t="str">
            <v>AND</v>
          </cell>
        </row>
        <row r="35">
          <cell r="A35">
            <v>34</v>
          </cell>
          <cell r="B35" t="str">
            <v>BENAVIDES, Jesús</v>
          </cell>
          <cell r="C35" t="str">
            <v>M</v>
          </cell>
          <cell r="D35" t="str">
            <v>ARA</v>
          </cell>
        </row>
        <row r="36">
          <cell r="A36">
            <v>35</v>
          </cell>
          <cell r="B36" t="str">
            <v>CARDONA, Jorge</v>
          </cell>
          <cell r="C36" t="str">
            <v>M</v>
          </cell>
          <cell r="D36" t="str">
            <v>ARA</v>
          </cell>
        </row>
        <row r="37">
          <cell r="A37">
            <v>36</v>
          </cell>
          <cell r="B37" t="str">
            <v>ESCUDERO, Ramón</v>
          </cell>
          <cell r="C37" t="str">
            <v>M</v>
          </cell>
          <cell r="D37" t="str">
            <v>ARA</v>
          </cell>
        </row>
        <row r="38">
          <cell r="A38">
            <v>37</v>
          </cell>
          <cell r="B38" t="str">
            <v>FAURA, Pablo</v>
          </cell>
          <cell r="C38" t="str">
            <v>M</v>
          </cell>
          <cell r="D38" t="str">
            <v>ARA</v>
          </cell>
          <cell r="F38" t="str">
            <v>BAJA</v>
          </cell>
        </row>
        <row r="39">
          <cell r="A39">
            <v>38</v>
          </cell>
          <cell r="B39" t="str">
            <v>GÓMEZ-CABRERO, Rubén</v>
          </cell>
          <cell r="C39" t="str">
            <v>M</v>
          </cell>
          <cell r="D39" t="str">
            <v>ARA</v>
          </cell>
        </row>
        <row r="40">
          <cell r="A40">
            <v>39</v>
          </cell>
          <cell r="B40" t="str">
            <v>JOFRE, Guillermo</v>
          </cell>
          <cell r="C40" t="str">
            <v>M</v>
          </cell>
          <cell r="D40" t="str">
            <v>ARA</v>
          </cell>
        </row>
        <row r="41">
          <cell r="A41">
            <v>40</v>
          </cell>
          <cell r="B41" t="str">
            <v>MONREAL, Diego</v>
          </cell>
          <cell r="C41" t="str">
            <v>M</v>
          </cell>
          <cell r="D41" t="str">
            <v>ARA</v>
          </cell>
        </row>
        <row r="42">
          <cell r="A42">
            <v>41</v>
          </cell>
          <cell r="B42" t="str">
            <v>MONTERO, Javier</v>
          </cell>
          <cell r="C42" t="str">
            <v>M</v>
          </cell>
          <cell r="D42" t="str">
            <v>ARA</v>
          </cell>
        </row>
        <row r="43">
          <cell r="A43">
            <v>42</v>
          </cell>
          <cell r="B43" t="str">
            <v>MONTERO, José Ángel</v>
          </cell>
          <cell r="C43" t="str">
            <v>M</v>
          </cell>
          <cell r="D43" t="str">
            <v>ARA</v>
          </cell>
        </row>
        <row r="44">
          <cell r="A44">
            <v>43</v>
          </cell>
          <cell r="B44" t="str">
            <v>NAVARRO, Luis</v>
          </cell>
          <cell r="C44" t="str">
            <v>M</v>
          </cell>
          <cell r="D44" t="str">
            <v>ARA</v>
          </cell>
        </row>
        <row r="45">
          <cell r="A45">
            <v>44</v>
          </cell>
          <cell r="B45" t="str">
            <v>RAMÓN, Jorge</v>
          </cell>
          <cell r="C45" t="str">
            <v>M</v>
          </cell>
          <cell r="D45" t="str">
            <v>ARA</v>
          </cell>
        </row>
        <row r="46">
          <cell r="A46">
            <v>45</v>
          </cell>
          <cell r="B46" t="str">
            <v>GRIMAL, Yara</v>
          </cell>
          <cell r="C46" t="str">
            <v>F</v>
          </cell>
          <cell r="D46" t="str">
            <v>ARA</v>
          </cell>
        </row>
        <row r="47">
          <cell r="A47">
            <v>46</v>
          </cell>
          <cell r="B47" t="str">
            <v>SANTORROMÁN, María</v>
          </cell>
          <cell r="C47" t="str">
            <v>F</v>
          </cell>
          <cell r="D47" t="str">
            <v>ARA</v>
          </cell>
        </row>
        <row r="48">
          <cell r="A48">
            <v>47</v>
          </cell>
          <cell r="B48" t="str">
            <v>MARCOS, Javier</v>
          </cell>
          <cell r="C48" t="str">
            <v>M</v>
          </cell>
          <cell r="D48" t="str">
            <v>AST</v>
          </cell>
        </row>
        <row r="49">
          <cell r="A49">
            <v>48</v>
          </cell>
          <cell r="B49" t="str">
            <v>PÉREZ, David</v>
          </cell>
          <cell r="C49" t="str">
            <v>M</v>
          </cell>
          <cell r="D49" t="str">
            <v>AST</v>
          </cell>
        </row>
        <row r="50">
          <cell r="A50">
            <v>49</v>
          </cell>
          <cell r="B50" t="str">
            <v>POUSADA, Arán</v>
          </cell>
          <cell r="C50" t="str">
            <v>M</v>
          </cell>
          <cell r="D50" t="str">
            <v>AST</v>
          </cell>
        </row>
        <row r="51">
          <cell r="A51">
            <v>50</v>
          </cell>
          <cell r="B51" t="str">
            <v>FDEZ.ALONSO, Marta</v>
          </cell>
          <cell r="C51" t="str">
            <v>F</v>
          </cell>
          <cell r="D51" t="str">
            <v>AST</v>
          </cell>
        </row>
        <row r="52">
          <cell r="A52">
            <v>51</v>
          </cell>
          <cell r="B52" t="str">
            <v>FERNÁNDEZ, Sandra</v>
          </cell>
          <cell r="C52" t="str">
            <v>F</v>
          </cell>
          <cell r="D52" t="str">
            <v>AST</v>
          </cell>
        </row>
        <row r="53">
          <cell r="A53">
            <v>52</v>
          </cell>
          <cell r="B53" t="str">
            <v>MENÉNDEZ, Beatriz</v>
          </cell>
          <cell r="C53" t="str">
            <v>F</v>
          </cell>
          <cell r="D53" t="str">
            <v>AST</v>
          </cell>
        </row>
        <row r="54">
          <cell r="A54">
            <v>53</v>
          </cell>
          <cell r="B54" t="str">
            <v>MORAL, Izaskun</v>
          </cell>
          <cell r="C54" t="str">
            <v>F</v>
          </cell>
          <cell r="D54" t="str">
            <v>AST</v>
          </cell>
        </row>
        <row r="55">
          <cell r="A55">
            <v>54</v>
          </cell>
          <cell r="B55" t="str">
            <v>HOMAR, Miguel A.</v>
          </cell>
          <cell r="C55" t="str">
            <v>M</v>
          </cell>
          <cell r="D55" t="str">
            <v>BAL</v>
          </cell>
          <cell r="F55" t="str">
            <v>BAJA</v>
          </cell>
        </row>
        <row r="56">
          <cell r="A56">
            <v>55</v>
          </cell>
          <cell r="B56" t="str">
            <v>MANGAS, José M.</v>
          </cell>
          <cell r="C56" t="str">
            <v>M</v>
          </cell>
          <cell r="D56" t="str">
            <v>BAL</v>
          </cell>
        </row>
        <row r="57">
          <cell r="A57">
            <v>56</v>
          </cell>
          <cell r="B57" t="str">
            <v>PONS, Antonio</v>
          </cell>
          <cell r="C57" t="str">
            <v>M</v>
          </cell>
          <cell r="D57" t="str">
            <v>BAL</v>
          </cell>
          <cell r="F57" t="str">
            <v>BAJA</v>
          </cell>
        </row>
        <row r="58">
          <cell r="A58">
            <v>57</v>
          </cell>
          <cell r="B58" t="str">
            <v>VIDAL, Gabriel</v>
          </cell>
          <cell r="C58" t="str">
            <v>M</v>
          </cell>
          <cell r="D58" t="str">
            <v>BAL</v>
          </cell>
        </row>
        <row r="59">
          <cell r="A59">
            <v>58</v>
          </cell>
          <cell r="B59" t="str">
            <v>GONZÁLEZ, Eduardo</v>
          </cell>
          <cell r="C59" t="str">
            <v>M</v>
          </cell>
          <cell r="D59" t="str">
            <v>CNR</v>
          </cell>
        </row>
        <row r="60">
          <cell r="A60">
            <v>59</v>
          </cell>
          <cell r="B60" t="str">
            <v>MUÑOZ, Sergio</v>
          </cell>
          <cell r="C60" t="str">
            <v>M</v>
          </cell>
          <cell r="D60" t="str">
            <v>CNR</v>
          </cell>
        </row>
        <row r="61">
          <cell r="A61">
            <v>60</v>
          </cell>
          <cell r="B61" t="str">
            <v>RODRÍGUEZ, David</v>
          </cell>
          <cell r="C61" t="str">
            <v>M</v>
          </cell>
          <cell r="D61" t="str">
            <v>CNR</v>
          </cell>
        </row>
        <row r="62">
          <cell r="A62">
            <v>61</v>
          </cell>
          <cell r="B62" t="str">
            <v>DÍAZ, Sara</v>
          </cell>
          <cell r="C62" t="str">
            <v>F</v>
          </cell>
          <cell r="D62" t="str">
            <v>CNR</v>
          </cell>
        </row>
        <row r="63">
          <cell r="A63">
            <v>62</v>
          </cell>
          <cell r="B63" t="str">
            <v>MARTÍN, Marta</v>
          </cell>
          <cell r="C63" t="str">
            <v>F</v>
          </cell>
          <cell r="D63" t="str">
            <v>CNR</v>
          </cell>
        </row>
        <row r="64">
          <cell r="A64">
            <v>63</v>
          </cell>
          <cell r="B64" t="str">
            <v>PIÑERO, Leyra</v>
          </cell>
          <cell r="C64" t="str">
            <v>F</v>
          </cell>
          <cell r="D64" t="str">
            <v>CNR</v>
          </cell>
        </row>
        <row r="65">
          <cell r="A65">
            <v>64</v>
          </cell>
          <cell r="B65" t="str">
            <v>SANTANA, Lara</v>
          </cell>
          <cell r="C65" t="str">
            <v>F</v>
          </cell>
          <cell r="D65" t="str">
            <v>CNR</v>
          </cell>
          <cell r="F65" t="str">
            <v>BAJA</v>
          </cell>
        </row>
        <row r="66">
          <cell r="A66">
            <v>65</v>
          </cell>
          <cell r="B66" t="str">
            <v>SANTANA, Leticia</v>
          </cell>
          <cell r="C66" t="str">
            <v>F</v>
          </cell>
          <cell r="D66" t="str">
            <v>CNR</v>
          </cell>
        </row>
        <row r="67">
          <cell r="A67">
            <v>66</v>
          </cell>
          <cell r="B67" t="str">
            <v>CHAMORRO, David</v>
          </cell>
          <cell r="C67" t="str">
            <v>M</v>
          </cell>
          <cell r="D67" t="str">
            <v>CTB</v>
          </cell>
          <cell r="F67" t="str">
            <v>BAJA</v>
          </cell>
        </row>
        <row r="68">
          <cell r="A68">
            <v>67</v>
          </cell>
          <cell r="B68" t="str">
            <v>SASIAN, Javier</v>
          </cell>
          <cell r="C68" t="str">
            <v>M</v>
          </cell>
          <cell r="D68" t="str">
            <v>CTB</v>
          </cell>
        </row>
        <row r="69">
          <cell r="A69">
            <v>68</v>
          </cell>
          <cell r="B69" t="str">
            <v>VARELA, Francisco</v>
          </cell>
          <cell r="C69" t="str">
            <v>M</v>
          </cell>
          <cell r="D69" t="str">
            <v>CTB</v>
          </cell>
        </row>
        <row r="70">
          <cell r="A70">
            <v>69</v>
          </cell>
          <cell r="B70" t="str">
            <v>GONZÁLEZ, Jorge</v>
          </cell>
          <cell r="C70" t="str">
            <v>M</v>
          </cell>
          <cell r="D70" t="str">
            <v>CYL</v>
          </cell>
        </row>
        <row r="71">
          <cell r="A71">
            <v>70</v>
          </cell>
          <cell r="B71" t="str">
            <v>GONZÁLEZ, Roberto</v>
          </cell>
          <cell r="C71" t="str">
            <v>M</v>
          </cell>
          <cell r="D71" t="str">
            <v>CYL</v>
          </cell>
        </row>
        <row r="72">
          <cell r="A72">
            <v>71</v>
          </cell>
          <cell r="B72" t="str">
            <v>GUTIÉRREZ, Alberto</v>
          </cell>
          <cell r="C72" t="str">
            <v>M</v>
          </cell>
          <cell r="D72" t="str">
            <v>CYL</v>
          </cell>
        </row>
        <row r="73">
          <cell r="A73">
            <v>72</v>
          </cell>
          <cell r="B73" t="str">
            <v>MORA, Javier</v>
          </cell>
          <cell r="C73" t="str">
            <v>M</v>
          </cell>
          <cell r="D73" t="str">
            <v>CYL</v>
          </cell>
        </row>
        <row r="74">
          <cell r="A74">
            <v>73</v>
          </cell>
          <cell r="B74" t="str">
            <v>ALÁEZ, Carlos</v>
          </cell>
          <cell r="C74" t="str">
            <v>M</v>
          </cell>
          <cell r="D74" t="str">
            <v>CAT</v>
          </cell>
        </row>
        <row r="75">
          <cell r="A75">
            <v>74</v>
          </cell>
          <cell r="B75" t="str">
            <v>ALÁEZ, Jesús</v>
          </cell>
          <cell r="C75" t="str">
            <v>M</v>
          </cell>
          <cell r="D75" t="str">
            <v>CAT</v>
          </cell>
        </row>
        <row r="76">
          <cell r="A76">
            <v>75</v>
          </cell>
          <cell r="B76" t="str">
            <v>ALTARRIBA, Marc</v>
          </cell>
          <cell r="C76" t="str">
            <v>M</v>
          </cell>
          <cell r="D76" t="str">
            <v>CAT</v>
          </cell>
        </row>
        <row r="77">
          <cell r="A77">
            <v>76</v>
          </cell>
          <cell r="B77" t="str">
            <v>ARAQUE, Adrián</v>
          </cell>
          <cell r="C77" t="str">
            <v>M</v>
          </cell>
          <cell r="D77" t="str">
            <v>CAT</v>
          </cell>
        </row>
        <row r="78">
          <cell r="A78">
            <v>77</v>
          </cell>
          <cell r="B78" t="str">
            <v>ARTIGAS, Sergi</v>
          </cell>
          <cell r="C78" t="str">
            <v>M</v>
          </cell>
          <cell r="D78" t="str">
            <v>CAT</v>
          </cell>
        </row>
        <row r="79">
          <cell r="A79">
            <v>78</v>
          </cell>
          <cell r="B79" t="str">
            <v>ASENSIO, Xavier</v>
          </cell>
          <cell r="C79" t="str">
            <v>M</v>
          </cell>
          <cell r="D79" t="str">
            <v>CAT</v>
          </cell>
        </row>
        <row r="80">
          <cell r="A80">
            <v>79</v>
          </cell>
          <cell r="B80" t="str">
            <v>BALLESTER, Sergio</v>
          </cell>
          <cell r="C80" t="str">
            <v>M</v>
          </cell>
          <cell r="D80" t="str">
            <v>CAT</v>
          </cell>
        </row>
        <row r="81">
          <cell r="A81">
            <v>80</v>
          </cell>
          <cell r="B81" t="str">
            <v>BARBA, Albert</v>
          </cell>
          <cell r="C81" t="str">
            <v>M</v>
          </cell>
          <cell r="D81" t="str">
            <v>CAT</v>
          </cell>
        </row>
        <row r="82">
          <cell r="A82">
            <v>81</v>
          </cell>
          <cell r="B82" t="str">
            <v>BECH, Joel</v>
          </cell>
          <cell r="C82" t="str">
            <v>M</v>
          </cell>
          <cell r="D82" t="str">
            <v>CAT</v>
          </cell>
        </row>
        <row r="83">
          <cell r="A83">
            <v>82</v>
          </cell>
          <cell r="B83" t="str">
            <v>BENEDITO, Jordi</v>
          </cell>
          <cell r="C83" t="str">
            <v>M</v>
          </cell>
          <cell r="D83" t="str">
            <v>CAT</v>
          </cell>
          <cell r="F83" t="str">
            <v>BAJA</v>
          </cell>
        </row>
        <row r="84">
          <cell r="A84">
            <v>83</v>
          </cell>
          <cell r="B84" t="str">
            <v>BRUGADA, Ferrán</v>
          </cell>
          <cell r="C84" t="str">
            <v>M</v>
          </cell>
          <cell r="D84" t="str">
            <v>CAT</v>
          </cell>
        </row>
        <row r="85">
          <cell r="A85">
            <v>84</v>
          </cell>
          <cell r="B85" t="str">
            <v>CIVIT, Sergi</v>
          </cell>
          <cell r="C85" t="str">
            <v>M</v>
          </cell>
          <cell r="D85" t="str">
            <v>CAT</v>
          </cell>
        </row>
        <row r="86">
          <cell r="A86">
            <v>85</v>
          </cell>
          <cell r="B86" t="str">
            <v>COLLELL, Guillem</v>
          </cell>
          <cell r="C86" t="str">
            <v>M</v>
          </cell>
          <cell r="D86" t="str">
            <v>CAT</v>
          </cell>
        </row>
        <row r="87">
          <cell r="A87">
            <v>86</v>
          </cell>
          <cell r="B87" t="str">
            <v>COROMINAS, Pau</v>
          </cell>
          <cell r="C87" t="str">
            <v>M</v>
          </cell>
          <cell r="D87" t="str">
            <v>CAT</v>
          </cell>
        </row>
        <row r="88">
          <cell r="A88">
            <v>87</v>
          </cell>
          <cell r="B88" t="str">
            <v>CURRIUS, Pau</v>
          </cell>
          <cell r="C88" t="str">
            <v>M</v>
          </cell>
          <cell r="D88" t="str">
            <v>CAT</v>
          </cell>
        </row>
        <row r="89">
          <cell r="A89">
            <v>88</v>
          </cell>
          <cell r="B89" t="str">
            <v>DURÁN, Marc</v>
          </cell>
          <cell r="C89" t="str">
            <v>M</v>
          </cell>
          <cell r="D89" t="str">
            <v>CAT</v>
          </cell>
        </row>
        <row r="90">
          <cell r="A90">
            <v>89</v>
          </cell>
          <cell r="B90" t="str">
            <v>EXPÓSITO, Juan</v>
          </cell>
          <cell r="C90" t="str">
            <v>M</v>
          </cell>
          <cell r="D90" t="str">
            <v>CAT</v>
          </cell>
        </row>
        <row r="91">
          <cell r="A91">
            <v>90</v>
          </cell>
          <cell r="B91" t="str">
            <v>FLORES, Daniel</v>
          </cell>
          <cell r="C91" t="str">
            <v>M</v>
          </cell>
          <cell r="D91" t="str">
            <v>CAT</v>
          </cell>
        </row>
        <row r="92">
          <cell r="A92">
            <v>91</v>
          </cell>
          <cell r="B92" t="str">
            <v>GARCÍA, Carlos</v>
          </cell>
          <cell r="C92" t="str">
            <v>M</v>
          </cell>
          <cell r="D92" t="str">
            <v>CAT</v>
          </cell>
        </row>
        <row r="93">
          <cell r="A93">
            <v>92</v>
          </cell>
          <cell r="B93" t="str">
            <v>GARRIDO, Joel</v>
          </cell>
          <cell r="C93" t="str">
            <v>M</v>
          </cell>
          <cell r="D93" t="str">
            <v>CAT</v>
          </cell>
        </row>
        <row r="94">
          <cell r="A94">
            <v>93</v>
          </cell>
          <cell r="B94" t="str">
            <v>GAVIN, Jordi</v>
          </cell>
          <cell r="C94" t="str">
            <v>M</v>
          </cell>
          <cell r="D94" t="str">
            <v>CAT</v>
          </cell>
        </row>
        <row r="95">
          <cell r="A95">
            <v>94</v>
          </cell>
          <cell r="B95" t="str">
            <v>GIL, Gerard</v>
          </cell>
          <cell r="C95" t="str">
            <v>M</v>
          </cell>
          <cell r="D95" t="str">
            <v>CAT</v>
          </cell>
        </row>
        <row r="96">
          <cell r="A96">
            <v>95</v>
          </cell>
          <cell r="B96" t="str">
            <v>GIMÉNEZ, Aitor</v>
          </cell>
          <cell r="C96" t="str">
            <v>M</v>
          </cell>
          <cell r="D96" t="str">
            <v>CAT</v>
          </cell>
        </row>
        <row r="97">
          <cell r="A97">
            <v>96</v>
          </cell>
          <cell r="B97" t="str">
            <v>GRACIA, Albert</v>
          </cell>
          <cell r="C97" t="str">
            <v>M</v>
          </cell>
          <cell r="D97" t="str">
            <v>CAT</v>
          </cell>
        </row>
        <row r="98">
          <cell r="A98">
            <v>97</v>
          </cell>
          <cell r="B98" t="str">
            <v>GRAELLS, Jordi</v>
          </cell>
          <cell r="C98" t="str">
            <v>M</v>
          </cell>
          <cell r="D98" t="str">
            <v>CAT</v>
          </cell>
        </row>
        <row r="99">
          <cell r="A99">
            <v>98</v>
          </cell>
          <cell r="B99" t="str">
            <v>GUIMERA, Pau</v>
          </cell>
          <cell r="C99" t="str">
            <v>M</v>
          </cell>
          <cell r="D99" t="str">
            <v>CAT</v>
          </cell>
        </row>
        <row r="100">
          <cell r="A100">
            <v>99</v>
          </cell>
          <cell r="B100" t="str">
            <v>HERNÁNDEZ, Eduard</v>
          </cell>
          <cell r="C100" t="str">
            <v>M</v>
          </cell>
          <cell r="D100" t="str">
            <v>CAT</v>
          </cell>
        </row>
        <row r="101">
          <cell r="A101">
            <v>100</v>
          </cell>
          <cell r="B101" t="str">
            <v>LARI, Marc</v>
          </cell>
          <cell r="C101" t="str">
            <v>M</v>
          </cell>
          <cell r="D101" t="str">
            <v>CAT</v>
          </cell>
        </row>
        <row r="102">
          <cell r="A102">
            <v>101</v>
          </cell>
          <cell r="B102" t="str">
            <v>LONG, Li Yi</v>
          </cell>
          <cell r="C102" t="str">
            <v>M</v>
          </cell>
          <cell r="D102" t="str">
            <v>CAT</v>
          </cell>
        </row>
        <row r="103">
          <cell r="A103">
            <v>102</v>
          </cell>
          <cell r="B103" t="str">
            <v>MANGER, Kilian</v>
          </cell>
          <cell r="C103" t="str">
            <v>M</v>
          </cell>
          <cell r="D103" t="str">
            <v>CAT</v>
          </cell>
        </row>
        <row r="104">
          <cell r="A104">
            <v>103</v>
          </cell>
          <cell r="B104" t="str">
            <v>MENÉNDEZ, Duarte</v>
          </cell>
          <cell r="C104" t="str">
            <v>M</v>
          </cell>
          <cell r="D104" t="str">
            <v>CAT</v>
          </cell>
        </row>
        <row r="105">
          <cell r="A105">
            <v>104</v>
          </cell>
          <cell r="B105" t="str">
            <v>MIMBRERO, Josep</v>
          </cell>
          <cell r="C105" t="str">
            <v>M</v>
          </cell>
          <cell r="D105" t="str">
            <v>CAT</v>
          </cell>
        </row>
        <row r="106">
          <cell r="A106">
            <v>105</v>
          </cell>
          <cell r="B106" t="str">
            <v>MOREGÓ, Joan</v>
          </cell>
          <cell r="C106" t="str">
            <v>M</v>
          </cell>
          <cell r="D106" t="str">
            <v>CAT</v>
          </cell>
        </row>
        <row r="107">
          <cell r="A107">
            <v>106</v>
          </cell>
          <cell r="B107" t="str">
            <v>MORERA, Jordi</v>
          </cell>
          <cell r="C107" t="str">
            <v>M</v>
          </cell>
          <cell r="D107" t="str">
            <v>CAT</v>
          </cell>
        </row>
        <row r="108">
          <cell r="A108">
            <v>107</v>
          </cell>
          <cell r="B108" t="str">
            <v>MUÑOZ, Carlos</v>
          </cell>
          <cell r="C108" t="str">
            <v>M</v>
          </cell>
          <cell r="D108" t="str">
            <v>CAT</v>
          </cell>
        </row>
        <row r="109">
          <cell r="A109">
            <v>108</v>
          </cell>
          <cell r="B109" t="str">
            <v>NIETO, Joan</v>
          </cell>
          <cell r="C109" t="str">
            <v>M</v>
          </cell>
          <cell r="D109" t="str">
            <v>CAT</v>
          </cell>
        </row>
        <row r="110">
          <cell r="A110">
            <v>109</v>
          </cell>
          <cell r="B110" t="str">
            <v>ORTIZ, Bernat</v>
          </cell>
          <cell r="C110" t="str">
            <v>M</v>
          </cell>
          <cell r="D110" t="str">
            <v>CAT</v>
          </cell>
        </row>
        <row r="111">
          <cell r="A111">
            <v>110</v>
          </cell>
          <cell r="B111" t="str">
            <v>PONFERRADA, Sergi</v>
          </cell>
          <cell r="C111" t="str">
            <v>M</v>
          </cell>
          <cell r="D111" t="str">
            <v>CAT</v>
          </cell>
        </row>
        <row r="112">
          <cell r="A112">
            <v>111</v>
          </cell>
          <cell r="B112" t="str">
            <v>PRAT, Ferrán</v>
          </cell>
          <cell r="C112" t="str">
            <v>M</v>
          </cell>
          <cell r="D112" t="str">
            <v>CAT</v>
          </cell>
        </row>
        <row r="113">
          <cell r="A113">
            <v>112</v>
          </cell>
          <cell r="B113" t="str">
            <v>RAMOS, Samuel</v>
          </cell>
          <cell r="C113" t="str">
            <v>M</v>
          </cell>
          <cell r="D113" t="str">
            <v>CAT</v>
          </cell>
        </row>
        <row r="114">
          <cell r="A114">
            <v>113</v>
          </cell>
          <cell r="B114" t="str">
            <v>RODRÍGUEZ, Aleix</v>
          </cell>
          <cell r="C114" t="str">
            <v>M</v>
          </cell>
          <cell r="D114" t="str">
            <v>CAT</v>
          </cell>
        </row>
        <row r="115">
          <cell r="A115">
            <v>114</v>
          </cell>
          <cell r="B115" t="str">
            <v>ROJALS, Enric</v>
          </cell>
          <cell r="C115" t="str">
            <v>M</v>
          </cell>
          <cell r="D115" t="str">
            <v>CAT</v>
          </cell>
        </row>
        <row r="116">
          <cell r="A116">
            <v>115</v>
          </cell>
          <cell r="B116" t="str">
            <v>ROVIRA, Conrad</v>
          </cell>
          <cell r="C116" t="str">
            <v>M</v>
          </cell>
          <cell r="D116" t="str">
            <v>CAT</v>
          </cell>
        </row>
        <row r="117">
          <cell r="A117">
            <v>116</v>
          </cell>
          <cell r="B117" t="str">
            <v>SÁNCHEZ, Marcos</v>
          </cell>
          <cell r="C117" t="str">
            <v>M</v>
          </cell>
          <cell r="D117" t="str">
            <v>CAT</v>
          </cell>
        </row>
        <row r="118">
          <cell r="A118">
            <v>117</v>
          </cell>
          <cell r="B118" t="str">
            <v>SANS, Joan</v>
          </cell>
          <cell r="C118" t="str">
            <v>M</v>
          </cell>
          <cell r="D118" t="str">
            <v>CAT</v>
          </cell>
        </row>
        <row r="119">
          <cell r="A119">
            <v>118</v>
          </cell>
          <cell r="B119" t="str">
            <v>SOLER, Albert</v>
          </cell>
          <cell r="C119" t="str">
            <v>M</v>
          </cell>
          <cell r="D119" t="str">
            <v>CAT</v>
          </cell>
        </row>
        <row r="120">
          <cell r="A120">
            <v>119</v>
          </cell>
          <cell r="B120" t="str">
            <v>SOLER, Lluis</v>
          </cell>
          <cell r="C120" t="str">
            <v>M</v>
          </cell>
          <cell r="D120" t="str">
            <v>CAT</v>
          </cell>
        </row>
        <row r="121">
          <cell r="A121">
            <v>120</v>
          </cell>
          <cell r="B121" t="str">
            <v>SOLER, Sergi</v>
          </cell>
          <cell r="C121" t="str">
            <v>M</v>
          </cell>
          <cell r="D121" t="str">
            <v>CAT</v>
          </cell>
        </row>
        <row r="122">
          <cell r="A122">
            <v>121</v>
          </cell>
          <cell r="B122" t="str">
            <v>VIDAL, Alexandre</v>
          </cell>
          <cell r="C122" t="str">
            <v>M</v>
          </cell>
          <cell r="D122" t="str">
            <v>CAT</v>
          </cell>
        </row>
        <row r="123">
          <cell r="A123">
            <v>122</v>
          </cell>
          <cell r="B123" t="str">
            <v>BADOSA, Anna</v>
          </cell>
          <cell r="C123" t="str">
            <v>F</v>
          </cell>
          <cell r="D123" t="str">
            <v>CAT</v>
          </cell>
        </row>
        <row r="124">
          <cell r="A124">
            <v>123</v>
          </cell>
          <cell r="B124" t="str">
            <v>CARRILLO, Gemma</v>
          </cell>
          <cell r="C124" t="str">
            <v>F</v>
          </cell>
          <cell r="D124" t="str">
            <v>CAT</v>
          </cell>
        </row>
        <row r="125">
          <cell r="A125">
            <v>124</v>
          </cell>
          <cell r="B125" t="str">
            <v>CEJAS, Claudia</v>
          </cell>
          <cell r="C125" t="str">
            <v>F</v>
          </cell>
          <cell r="D125" t="str">
            <v>CAT</v>
          </cell>
        </row>
        <row r="126">
          <cell r="A126">
            <v>125</v>
          </cell>
          <cell r="B126" t="str">
            <v>DE UGARTE, Laura</v>
          </cell>
          <cell r="C126" t="str">
            <v>F</v>
          </cell>
          <cell r="D126" t="str">
            <v>CAT</v>
          </cell>
        </row>
        <row r="127">
          <cell r="A127">
            <v>126</v>
          </cell>
          <cell r="B127" t="str">
            <v>FERNÁNDEZ, Marta</v>
          </cell>
          <cell r="C127" t="str">
            <v>F</v>
          </cell>
          <cell r="D127" t="str">
            <v>CAT</v>
          </cell>
        </row>
        <row r="128">
          <cell r="A128">
            <v>127</v>
          </cell>
          <cell r="B128" t="str">
            <v>GARCÍA, Bárbara</v>
          </cell>
          <cell r="C128" t="str">
            <v>F</v>
          </cell>
          <cell r="D128" t="str">
            <v>CAT</v>
          </cell>
        </row>
        <row r="129">
          <cell r="A129">
            <v>128</v>
          </cell>
          <cell r="B129" t="str">
            <v>GRANADOS, Elisabet</v>
          </cell>
          <cell r="C129" t="str">
            <v>F</v>
          </cell>
          <cell r="D129" t="str">
            <v>CAT</v>
          </cell>
        </row>
        <row r="130">
          <cell r="A130">
            <v>129</v>
          </cell>
          <cell r="B130" t="str">
            <v>GRILLÉ, Pilar</v>
          </cell>
          <cell r="C130" t="str">
            <v>F</v>
          </cell>
          <cell r="D130" t="str">
            <v>CAT</v>
          </cell>
        </row>
        <row r="131">
          <cell r="A131">
            <v>130</v>
          </cell>
          <cell r="B131" t="str">
            <v>GUARCH, Judith</v>
          </cell>
          <cell r="C131" t="str">
            <v>F</v>
          </cell>
          <cell r="D131" t="str">
            <v>CAT</v>
          </cell>
        </row>
        <row r="132">
          <cell r="A132">
            <v>131</v>
          </cell>
          <cell r="B132" t="str">
            <v>MARTÍ, Nuria</v>
          </cell>
          <cell r="C132" t="str">
            <v>F</v>
          </cell>
          <cell r="D132" t="str">
            <v>CAT</v>
          </cell>
        </row>
        <row r="133">
          <cell r="A133">
            <v>132</v>
          </cell>
          <cell r="B133" t="str">
            <v>PARDINILLA, Anna</v>
          </cell>
          <cell r="C133" t="str">
            <v>F</v>
          </cell>
          <cell r="D133" t="str">
            <v>CAT</v>
          </cell>
        </row>
        <row r="134">
          <cell r="A134">
            <v>133</v>
          </cell>
          <cell r="B134" t="str">
            <v>PARDINILLA, Nuria</v>
          </cell>
          <cell r="C134" t="str">
            <v>F</v>
          </cell>
          <cell r="D134" t="str">
            <v>CAT</v>
          </cell>
        </row>
        <row r="135">
          <cell r="A135">
            <v>134</v>
          </cell>
          <cell r="B135" t="str">
            <v>PORTA, Nuria</v>
          </cell>
          <cell r="C135" t="str">
            <v>F</v>
          </cell>
          <cell r="D135" t="str">
            <v>CAT</v>
          </cell>
          <cell r="F135" t="str">
            <v>BAJA</v>
          </cell>
        </row>
        <row r="136">
          <cell r="A136">
            <v>135</v>
          </cell>
          <cell r="B136" t="str">
            <v>RAMÍREZ, Sara</v>
          </cell>
          <cell r="C136" t="str">
            <v>F</v>
          </cell>
          <cell r="D136" t="str">
            <v>CAT</v>
          </cell>
        </row>
        <row r="137">
          <cell r="A137">
            <v>136</v>
          </cell>
          <cell r="B137" t="str">
            <v>ROSELLÓ, Anna</v>
          </cell>
          <cell r="C137" t="str">
            <v>F</v>
          </cell>
          <cell r="D137" t="str">
            <v>CAT</v>
          </cell>
          <cell r="F137" t="str">
            <v>BAJA</v>
          </cell>
        </row>
        <row r="138">
          <cell r="A138">
            <v>137</v>
          </cell>
          <cell r="B138" t="str">
            <v>SANTAOLARIA, Noelia</v>
          </cell>
          <cell r="C138" t="str">
            <v>F</v>
          </cell>
          <cell r="D138" t="str">
            <v>CAT</v>
          </cell>
        </row>
        <row r="139">
          <cell r="A139">
            <v>138</v>
          </cell>
          <cell r="B139" t="str">
            <v>VICO, Cristina</v>
          </cell>
          <cell r="C139" t="str">
            <v>F</v>
          </cell>
          <cell r="D139" t="str">
            <v>CAT</v>
          </cell>
        </row>
        <row r="140">
          <cell r="A140">
            <v>139</v>
          </cell>
          <cell r="B140" t="str">
            <v>ZAMORANO, Marta</v>
          </cell>
          <cell r="C140" t="str">
            <v>F</v>
          </cell>
          <cell r="D140" t="str">
            <v>CAT</v>
          </cell>
        </row>
        <row r="141">
          <cell r="A141">
            <v>140</v>
          </cell>
          <cell r="B141" t="str">
            <v>LEÓN, David</v>
          </cell>
          <cell r="C141" t="str">
            <v>M</v>
          </cell>
          <cell r="D141" t="str">
            <v>CEU</v>
          </cell>
        </row>
        <row r="142">
          <cell r="A142">
            <v>141</v>
          </cell>
          <cell r="B142" t="str">
            <v>ROCHER, Juan M.</v>
          </cell>
          <cell r="C142" t="str">
            <v>M</v>
          </cell>
          <cell r="D142" t="str">
            <v>CEU</v>
          </cell>
        </row>
        <row r="143">
          <cell r="A143">
            <v>142</v>
          </cell>
          <cell r="B143" t="str">
            <v>SOBRINO, Manuel</v>
          </cell>
          <cell r="C143" t="str">
            <v>M</v>
          </cell>
          <cell r="D143" t="str">
            <v>CEU</v>
          </cell>
        </row>
        <row r="144">
          <cell r="A144">
            <v>143</v>
          </cell>
          <cell r="B144" t="str">
            <v>ARIAS, Myriam</v>
          </cell>
          <cell r="C144" t="str">
            <v>F</v>
          </cell>
          <cell r="D144" t="str">
            <v>VAL</v>
          </cell>
        </row>
        <row r="145">
          <cell r="A145">
            <v>144</v>
          </cell>
          <cell r="B145" t="str">
            <v>BASTANTE, Gemma</v>
          </cell>
          <cell r="C145" t="str">
            <v>F</v>
          </cell>
          <cell r="D145" t="str">
            <v>VAL</v>
          </cell>
        </row>
        <row r="146">
          <cell r="A146">
            <v>145</v>
          </cell>
          <cell r="B146" t="str">
            <v>DE ESPAÑA, Aida</v>
          </cell>
          <cell r="C146" t="str">
            <v>F</v>
          </cell>
          <cell r="D146" t="str">
            <v>VAL</v>
          </cell>
        </row>
        <row r="147">
          <cell r="A147">
            <v>146</v>
          </cell>
          <cell r="B147" t="str">
            <v>DE ESPAÑA, Noelia</v>
          </cell>
          <cell r="C147" t="str">
            <v>F</v>
          </cell>
          <cell r="D147" t="str">
            <v>VAL</v>
          </cell>
        </row>
        <row r="148">
          <cell r="A148">
            <v>147</v>
          </cell>
          <cell r="B148" t="str">
            <v>MAINAR, Virginia</v>
          </cell>
          <cell r="C148" t="str">
            <v>F</v>
          </cell>
          <cell r="D148" t="str">
            <v>VAL</v>
          </cell>
        </row>
        <row r="149">
          <cell r="A149">
            <v>148</v>
          </cell>
          <cell r="B149" t="str">
            <v>MARTÍNEZ, Lucía</v>
          </cell>
          <cell r="C149" t="str">
            <v>F</v>
          </cell>
          <cell r="D149" t="str">
            <v>VAL</v>
          </cell>
        </row>
        <row r="150">
          <cell r="A150">
            <v>149</v>
          </cell>
          <cell r="B150" t="str">
            <v>MARTÍNEZ, Raquel</v>
          </cell>
          <cell r="C150" t="str">
            <v>F</v>
          </cell>
          <cell r="D150" t="str">
            <v>VAL</v>
          </cell>
        </row>
        <row r="151">
          <cell r="A151">
            <v>150</v>
          </cell>
          <cell r="B151" t="str">
            <v>MONLEÓN, Sara</v>
          </cell>
          <cell r="C151" t="str">
            <v>F</v>
          </cell>
          <cell r="D151" t="str">
            <v>VAL</v>
          </cell>
        </row>
        <row r="152">
          <cell r="A152">
            <v>151</v>
          </cell>
          <cell r="B152" t="str">
            <v>PÉREZ, Jennyfer</v>
          </cell>
          <cell r="C152" t="str">
            <v>F</v>
          </cell>
          <cell r="D152" t="str">
            <v>VAL</v>
          </cell>
        </row>
        <row r="153">
          <cell r="A153">
            <v>152</v>
          </cell>
          <cell r="B153" t="str">
            <v>PIÑA, Elena</v>
          </cell>
          <cell r="C153" t="str">
            <v>F</v>
          </cell>
          <cell r="D153" t="str">
            <v>VAL</v>
          </cell>
        </row>
        <row r="154">
          <cell r="A154">
            <v>153</v>
          </cell>
          <cell r="B154" t="str">
            <v>SANZ, María</v>
          </cell>
          <cell r="C154" t="str">
            <v>F</v>
          </cell>
          <cell r="D154" t="str">
            <v>VAL</v>
          </cell>
        </row>
        <row r="155">
          <cell r="A155">
            <v>154</v>
          </cell>
          <cell r="B155" t="str">
            <v>DÍAZ, David</v>
          </cell>
          <cell r="C155" t="str">
            <v>M</v>
          </cell>
          <cell r="D155" t="str">
            <v>GAL</v>
          </cell>
        </row>
        <row r="156">
          <cell r="A156">
            <v>155</v>
          </cell>
          <cell r="B156" t="str">
            <v>EXPÓXITO, Adrián</v>
          </cell>
          <cell r="C156" t="str">
            <v>M</v>
          </cell>
          <cell r="D156" t="str">
            <v>GAL</v>
          </cell>
        </row>
        <row r="157">
          <cell r="A157">
            <v>156</v>
          </cell>
          <cell r="B157" t="str">
            <v>LÓPEZ, Rubén</v>
          </cell>
          <cell r="C157" t="str">
            <v>M</v>
          </cell>
          <cell r="D157" t="str">
            <v>GAL</v>
          </cell>
        </row>
        <row r="158">
          <cell r="A158">
            <v>157</v>
          </cell>
          <cell r="B158" t="str">
            <v>NOVO, Diego</v>
          </cell>
          <cell r="C158" t="str">
            <v>M</v>
          </cell>
          <cell r="D158" t="str">
            <v>GAL</v>
          </cell>
        </row>
        <row r="159">
          <cell r="A159">
            <v>158</v>
          </cell>
          <cell r="B159" t="str">
            <v>PIÑEIRO, Efrén</v>
          </cell>
          <cell r="C159" t="str">
            <v>M</v>
          </cell>
          <cell r="D159" t="str">
            <v>GAL</v>
          </cell>
        </row>
        <row r="160">
          <cell r="A160">
            <v>159</v>
          </cell>
          <cell r="B160" t="str">
            <v>PITA, Daniel</v>
          </cell>
          <cell r="C160" t="str">
            <v>M</v>
          </cell>
          <cell r="D160" t="str">
            <v>GAL</v>
          </cell>
        </row>
        <row r="161">
          <cell r="A161">
            <v>160</v>
          </cell>
          <cell r="B161" t="str">
            <v>RDGUEZ.CABO, David</v>
          </cell>
          <cell r="C161" t="str">
            <v>M</v>
          </cell>
          <cell r="D161" t="str">
            <v>GAL</v>
          </cell>
        </row>
        <row r="162">
          <cell r="A162">
            <v>161</v>
          </cell>
          <cell r="B162" t="str">
            <v>VIDAL, Adrián</v>
          </cell>
          <cell r="C162" t="str">
            <v>M</v>
          </cell>
          <cell r="D162" t="str">
            <v>GAL</v>
          </cell>
        </row>
        <row r="163">
          <cell r="A163">
            <v>162</v>
          </cell>
          <cell r="B163" t="str">
            <v>BUENO, Teresa</v>
          </cell>
          <cell r="C163" t="str">
            <v>F</v>
          </cell>
          <cell r="D163" t="str">
            <v>GAL</v>
          </cell>
        </row>
        <row r="164">
          <cell r="A164">
            <v>163</v>
          </cell>
          <cell r="B164" t="str">
            <v>PÉREZ, Silvia</v>
          </cell>
          <cell r="C164" t="str">
            <v>F</v>
          </cell>
          <cell r="D164" t="str">
            <v>GAL</v>
          </cell>
        </row>
        <row r="165">
          <cell r="A165">
            <v>164</v>
          </cell>
          <cell r="B165" t="str">
            <v>PUGA, BELÉN</v>
          </cell>
          <cell r="C165" t="str">
            <v>F</v>
          </cell>
          <cell r="D165" t="str">
            <v>GAL</v>
          </cell>
        </row>
        <row r="166">
          <cell r="A166">
            <v>165</v>
          </cell>
          <cell r="B166" t="str">
            <v>RÍOS, Ana</v>
          </cell>
          <cell r="C166" t="str">
            <v>F</v>
          </cell>
          <cell r="D166" t="str">
            <v>GAL</v>
          </cell>
        </row>
        <row r="167">
          <cell r="A167">
            <v>166</v>
          </cell>
          <cell r="B167" t="str">
            <v>ALCÁNTARA, José Manuel</v>
          </cell>
          <cell r="C167" t="str">
            <v>M</v>
          </cell>
          <cell r="D167" t="str">
            <v>MAD</v>
          </cell>
        </row>
        <row r="168">
          <cell r="A168">
            <v>167</v>
          </cell>
          <cell r="B168" t="str">
            <v>DÍAZ, Jorge</v>
          </cell>
          <cell r="C168" t="str">
            <v>M</v>
          </cell>
          <cell r="D168" t="str">
            <v>MAD</v>
          </cell>
        </row>
        <row r="169">
          <cell r="A169">
            <v>168</v>
          </cell>
          <cell r="B169" t="str">
            <v>FERRER, Nicolás</v>
          </cell>
          <cell r="C169" t="str">
            <v>M</v>
          </cell>
          <cell r="D169" t="str">
            <v>MAD</v>
          </cell>
        </row>
        <row r="170">
          <cell r="A170">
            <v>169</v>
          </cell>
          <cell r="B170" t="str">
            <v>GARCÍA, Javier</v>
          </cell>
          <cell r="C170" t="str">
            <v>M</v>
          </cell>
          <cell r="D170" t="str">
            <v>MAD</v>
          </cell>
        </row>
        <row r="171">
          <cell r="A171">
            <v>170</v>
          </cell>
          <cell r="B171" t="str">
            <v>HERMÓGENES, Jorge</v>
          </cell>
          <cell r="C171" t="str">
            <v>M</v>
          </cell>
          <cell r="D171" t="str">
            <v>MAD</v>
          </cell>
        </row>
        <row r="172">
          <cell r="A172">
            <v>171</v>
          </cell>
          <cell r="B172" t="str">
            <v>NAVARRO, José L.</v>
          </cell>
          <cell r="C172" t="str">
            <v>M</v>
          </cell>
          <cell r="D172" t="str">
            <v>MAD</v>
          </cell>
        </row>
        <row r="173">
          <cell r="A173">
            <v>172</v>
          </cell>
          <cell r="B173" t="str">
            <v>NIKOLAEV, Georgi</v>
          </cell>
          <cell r="C173" t="str">
            <v>M</v>
          </cell>
          <cell r="D173" t="str">
            <v>MAD</v>
          </cell>
        </row>
        <row r="174">
          <cell r="A174">
            <v>173</v>
          </cell>
          <cell r="B174" t="str">
            <v>PARRA, Mario</v>
          </cell>
          <cell r="C174" t="str">
            <v>M</v>
          </cell>
          <cell r="D174" t="str">
            <v>MAD</v>
          </cell>
        </row>
        <row r="175">
          <cell r="A175">
            <v>174</v>
          </cell>
          <cell r="B175" t="str">
            <v>CAUDET, Raquel</v>
          </cell>
          <cell r="C175" t="str">
            <v>F</v>
          </cell>
          <cell r="D175" t="str">
            <v>MAD</v>
          </cell>
        </row>
        <row r="176">
          <cell r="A176">
            <v>175</v>
          </cell>
          <cell r="B176" t="str">
            <v>HUERTA, Rocío</v>
          </cell>
          <cell r="C176" t="str">
            <v>F</v>
          </cell>
          <cell r="D176" t="str">
            <v>MAD</v>
          </cell>
        </row>
        <row r="177">
          <cell r="A177">
            <v>176</v>
          </cell>
          <cell r="B177" t="str">
            <v>RUIZ, Estrella</v>
          </cell>
          <cell r="C177" t="str">
            <v>F</v>
          </cell>
          <cell r="D177" t="str">
            <v>MAD</v>
          </cell>
        </row>
        <row r="178">
          <cell r="A178">
            <v>177</v>
          </cell>
          <cell r="B178" t="str">
            <v>ALEDO, Mario</v>
          </cell>
          <cell r="C178" t="str">
            <v>M</v>
          </cell>
          <cell r="D178" t="str">
            <v>MUR</v>
          </cell>
        </row>
        <row r="179">
          <cell r="A179">
            <v>178</v>
          </cell>
          <cell r="B179" t="str">
            <v>ALIAGA, Ramón</v>
          </cell>
          <cell r="C179" t="str">
            <v>M</v>
          </cell>
          <cell r="D179" t="str">
            <v>MUR</v>
          </cell>
        </row>
        <row r="180">
          <cell r="A180">
            <v>179</v>
          </cell>
          <cell r="B180" t="str">
            <v>BETETA, Carlos</v>
          </cell>
          <cell r="C180" t="str">
            <v>M</v>
          </cell>
          <cell r="D180" t="str">
            <v>MUR</v>
          </cell>
        </row>
        <row r="181">
          <cell r="A181">
            <v>180</v>
          </cell>
          <cell r="B181" t="str">
            <v>JEREZ, Alejandro</v>
          </cell>
          <cell r="C181" t="str">
            <v>M</v>
          </cell>
          <cell r="D181" t="str">
            <v>MUR</v>
          </cell>
        </row>
        <row r="182">
          <cell r="A182">
            <v>181</v>
          </cell>
          <cell r="B182" t="str">
            <v>JEREZ, Manuel</v>
          </cell>
          <cell r="C182" t="str">
            <v>M</v>
          </cell>
          <cell r="D182" t="str">
            <v>MUR</v>
          </cell>
        </row>
        <row r="183">
          <cell r="A183">
            <v>182</v>
          </cell>
          <cell r="B183" t="str">
            <v>MONERRI, Andrés</v>
          </cell>
          <cell r="C183" t="str">
            <v>M</v>
          </cell>
          <cell r="D183" t="str">
            <v>MUR</v>
          </cell>
        </row>
        <row r="184">
          <cell r="A184">
            <v>183</v>
          </cell>
          <cell r="B184" t="str">
            <v>MONTALBAN, José Antonio</v>
          </cell>
          <cell r="C184" t="str">
            <v>M</v>
          </cell>
          <cell r="D184" t="str">
            <v>MUR</v>
          </cell>
        </row>
        <row r="185">
          <cell r="A185">
            <v>184</v>
          </cell>
          <cell r="B185" t="str">
            <v>NAVARRO, Ernesto</v>
          </cell>
          <cell r="C185" t="str">
            <v>M</v>
          </cell>
          <cell r="D185" t="str">
            <v>MUR</v>
          </cell>
        </row>
        <row r="186">
          <cell r="A186">
            <v>185</v>
          </cell>
          <cell r="B186" t="str">
            <v>CARMONA, Olga</v>
          </cell>
          <cell r="C186" t="str">
            <v>F</v>
          </cell>
          <cell r="D186" t="str">
            <v>MUR</v>
          </cell>
        </row>
        <row r="187">
          <cell r="A187">
            <v>186</v>
          </cell>
          <cell r="B187" t="str">
            <v>MONTALBÁN, Clara</v>
          </cell>
          <cell r="C187" t="str">
            <v>F</v>
          </cell>
          <cell r="D187" t="str">
            <v>MUR</v>
          </cell>
        </row>
        <row r="188">
          <cell r="A188">
            <v>187</v>
          </cell>
          <cell r="B188" t="str">
            <v>MONTALBÁN, Patricia</v>
          </cell>
          <cell r="C188" t="str">
            <v>F</v>
          </cell>
          <cell r="D188" t="str">
            <v>MUR</v>
          </cell>
        </row>
        <row r="189">
          <cell r="A189">
            <v>188</v>
          </cell>
          <cell r="B189" t="str">
            <v>ROS, Nuria</v>
          </cell>
          <cell r="C189" t="str">
            <v>F</v>
          </cell>
          <cell r="D189" t="str">
            <v>MUR</v>
          </cell>
        </row>
        <row r="190">
          <cell r="A190">
            <v>189</v>
          </cell>
          <cell r="B190" t="str">
            <v>SOLANO, Bárbara</v>
          </cell>
          <cell r="C190" t="str">
            <v>F</v>
          </cell>
          <cell r="D190" t="str">
            <v>MUR</v>
          </cell>
        </row>
        <row r="191">
          <cell r="A191">
            <v>190</v>
          </cell>
          <cell r="B191" t="str">
            <v>SOLICHERO, Carmen</v>
          </cell>
          <cell r="C191" t="str">
            <v>F</v>
          </cell>
          <cell r="D191" t="str">
            <v>MUR</v>
          </cell>
        </row>
        <row r="192">
          <cell r="A192">
            <v>191</v>
          </cell>
          <cell r="B192" t="str">
            <v>GARCÍA, Íñigo</v>
          </cell>
          <cell r="C192" t="str">
            <v>M</v>
          </cell>
          <cell r="D192" t="str">
            <v>NAV</v>
          </cell>
        </row>
        <row r="193">
          <cell r="A193">
            <v>192</v>
          </cell>
          <cell r="B193" t="str">
            <v>MARZO, Pablo</v>
          </cell>
          <cell r="C193" t="str">
            <v>M</v>
          </cell>
          <cell r="D193" t="str">
            <v>NAV</v>
          </cell>
        </row>
        <row r="194">
          <cell r="A194">
            <v>193</v>
          </cell>
          <cell r="B194" t="str">
            <v>OLLETA, David</v>
          </cell>
          <cell r="C194" t="str">
            <v>M</v>
          </cell>
          <cell r="D194" t="str">
            <v>NAV</v>
          </cell>
        </row>
        <row r="195">
          <cell r="A195">
            <v>194</v>
          </cell>
          <cell r="B195" t="str">
            <v>REDRADO, David</v>
          </cell>
          <cell r="C195" t="str">
            <v>M</v>
          </cell>
          <cell r="D195" t="str">
            <v>NAV</v>
          </cell>
        </row>
        <row r="196">
          <cell r="A196">
            <v>195</v>
          </cell>
          <cell r="B196" t="str">
            <v>VALENZUELA, Mikel</v>
          </cell>
          <cell r="C196" t="str">
            <v>M</v>
          </cell>
          <cell r="D196" t="str">
            <v>NAV</v>
          </cell>
        </row>
        <row r="197">
          <cell r="A197">
            <v>196</v>
          </cell>
          <cell r="B197" t="str">
            <v>CASTAÑEDA, Íñigo</v>
          </cell>
          <cell r="C197" t="str">
            <v>M</v>
          </cell>
          <cell r="D197" t="str">
            <v>PVS</v>
          </cell>
        </row>
        <row r="198">
          <cell r="A198">
            <v>197</v>
          </cell>
          <cell r="B198" t="str">
            <v>DÍEZ, Endika</v>
          </cell>
          <cell r="C198" t="str">
            <v>M</v>
          </cell>
          <cell r="D198" t="str">
            <v>PVS</v>
          </cell>
        </row>
        <row r="199">
          <cell r="A199">
            <v>198</v>
          </cell>
          <cell r="B199" t="str">
            <v>DÍEZ, Erik</v>
          </cell>
          <cell r="C199" t="str">
            <v>M</v>
          </cell>
          <cell r="D199" t="str">
            <v>PVS</v>
          </cell>
        </row>
        <row r="200">
          <cell r="A200">
            <v>199</v>
          </cell>
          <cell r="B200" t="str">
            <v>IRASTORZA, Zuhaitz</v>
          </cell>
          <cell r="C200" t="str">
            <v>M</v>
          </cell>
          <cell r="D200" t="str">
            <v>PVS</v>
          </cell>
        </row>
        <row r="201">
          <cell r="A201">
            <v>200</v>
          </cell>
          <cell r="B201" t="str">
            <v>KALONJE, Uritz</v>
          </cell>
          <cell r="C201" t="str">
            <v>M</v>
          </cell>
          <cell r="D201" t="str">
            <v>PVS</v>
          </cell>
        </row>
        <row r="202">
          <cell r="A202">
            <v>201</v>
          </cell>
          <cell r="B202" t="str">
            <v>MOURIZ, Eder</v>
          </cell>
          <cell r="C202" t="str">
            <v>M</v>
          </cell>
          <cell r="D202" t="str">
            <v>PVS</v>
          </cell>
        </row>
        <row r="203">
          <cell r="A203">
            <v>202</v>
          </cell>
          <cell r="B203" t="str">
            <v>ORIVE, David</v>
          </cell>
          <cell r="C203" t="str">
            <v>M</v>
          </cell>
          <cell r="D203" t="str">
            <v>PVS</v>
          </cell>
        </row>
        <row r="204">
          <cell r="A204">
            <v>203</v>
          </cell>
          <cell r="B204" t="str">
            <v>DVORAK, Galia</v>
          </cell>
          <cell r="C204" t="str">
            <v>F</v>
          </cell>
          <cell r="D204" t="str">
            <v>CAT</v>
          </cell>
        </row>
        <row r="205">
          <cell r="A205">
            <v>204</v>
          </cell>
          <cell r="B205" t="str">
            <v>SALVADOR, Marcus</v>
          </cell>
          <cell r="C205" t="str">
            <v>M</v>
          </cell>
          <cell r="D205" t="str">
            <v>BAL</v>
          </cell>
        </row>
        <row r="206">
          <cell r="A206">
            <v>205</v>
          </cell>
          <cell r="B206" t="str">
            <v>AZCÓN, David</v>
          </cell>
          <cell r="C206" t="str">
            <v>M</v>
          </cell>
          <cell r="D206" t="str">
            <v>CAT</v>
          </cell>
        </row>
        <row r="207">
          <cell r="A207">
            <v>206</v>
          </cell>
          <cell r="B207" t="str">
            <v>BAUTISTA, Jordi</v>
          </cell>
          <cell r="C207" t="str">
            <v>M</v>
          </cell>
          <cell r="D207" t="str">
            <v>CAT</v>
          </cell>
        </row>
        <row r="208">
          <cell r="A208">
            <v>207</v>
          </cell>
          <cell r="B208" t="str">
            <v>GARCÍA, Marc</v>
          </cell>
          <cell r="C208" t="str">
            <v>M</v>
          </cell>
          <cell r="D208" t="str">
            <v>CAT</v>
          </cell>
        </row>
        <row r="209">
          <cell r="A209">
            <v>208</v>
          </cell>
          <cell r="B209" t="str">
            <v>VENTOSA, Arnau</v>
          </cell>
          <cell r="C209" t="str">
            <v>M</v>
          </cell>
          <cell r="D209" t="str">
            <v>CAT</v>
          </cell>
        </row>
        <row r="210">
          <cell r="A210">
            <v>209</v>
          </cell>
          <cell r="B210" t="str">
            <v>MATA, Ana María</v>
          </cell>
          <cell r="C210" t="str">
            <v>F</v>
          </cell>
          <cell r="D210" t="str">
            <v>AND</v>
          </cell>
        </row>
        <row r="211">
          <cell r="A211">
            <v>210</v>
          </cell>
          <cell r="B211" t="str">
            <v>RODRÍGUEZ, Anai</v>
          </cell>
          <cell r="C211" t="str">
            <v>M</v>
          </cell>
          <cell r="D211" t="str">
            <v>NAV</v>
          </cell>
        </row>
        <row r="212">
          <cell r="A212">
            <v>211</v>
          </cell>
          <cell r="B212" t="str">
            <v>REYES, Antonio</v>
          </cell>
          <cell r="C212" t="str">
            <v>M</v>
          </cell>
          <cell r="D212" t="str">
            <v>CEU</v>
          </cell>
        </row>
      </sheetData>
      <sheetData sheetId="3" refreshError="1">
        <row r="1">
          <cell r="A1">
            <v>1</v>
          </cell>
          <cell r="B1" t="str">
            <v>SCHOOL ZARAGOZA T.M.</v>
          </cell>
          <cell r="C1" t="str">
            <v>ARA</v>
          </cell>
          <cell r="D1" t="str">
            <v>MASCULINA</v>
          </cell>
        </row>
        <row r="2">
          <cell r="A2">
            <v>2</v>
          </cell>
          <cell r="B2" t="str">
            <v>FINQUES BALTRONS CALELLA</v>
          </cell>
          <cell r="C2" t="str">
            <v>CAT</v>
          </cell>
          <cell r="D2" t="str">
            <v>MASCULINA</v>
          </cell>
        </row>
        <row r="3">
          <cell r="A3">
            <v>3</v>
          </cell>
          <cell r="B3" t="str">
            <v>CLUB FALCONS SABADELL</v>
          </cell>
          <cell r="C3" t="str">
            <v>CAT</v>
          </cell>
          <cell r="D3" t="str">
            <v>MASCULINA</v>
          </cell>
        </row>
        <row r="4">
          <cell r="A4">
            <v>4</v>
          </cell>
          <cell r="B4" t="str">
            <v>C.E. SANT BARTOMEU</v>
          </cell>
          <cell r="C4" t="str">
            <v>BAL</v>
          </cell>
          <cell r="D4" t="str">
            <v>MASCULINA</v>
          </cell>
        </row>
        <row r="5">
          <cell r="A5">
            <v>5</v>
          </cell>
          <cell r="B5" t="str">
            <v>C.T.M. CEIBE</v>
          </cell>
          <cell r="C5" t="str">
            <v>GAL</v>
          </cell>
          <cell r="D5" t="str">
            <v>MASCULINA</v>
          </cell>
        </row>
        <row r="6">
          <cell r="A6">
            <v>6</v>
          </cell>
          <cell r="B6" t="str">
            <v>A.D. ANTONIO MENDOZA</v>
          </cell>
          <cell r="C6" t="str">
            <v>CTB</v>
          </cell>
          <cell r="D6" t="str">
            <v>MASCULINA</v>
          </cell>
        </row>
        <row r="7">
          <cell r="A7">
            <v>7</v>
          </cell>
          <cell r="B7" t="str">
            <v>C.D. MURCIA EL PALMAR</v>
          </cell>
          <cell r="C7" t="str">
            <v>MUR</v>
          </cell>
          <cell r="D7" t="str">
            <v>MASCULINA</v>
          </cell>
        </row>
        <row r="8">
          <cell r="A8">
            <v>8</v>
          </cell>
          <cell r="B8" t="str">
            <v>T.T. HOSPITALET</v>
          </cell>
          <cell r="C8" t="str">
            <v>CAT</v>
          </cell>
          <cell r="D8" t="str">
            <v>MASCULINA</v>
          </cell>
        </row>
        <row r="9">
          <cell r="A9">
            <v>9</v>
          </cell>
          <cell r="B9" t="str">
            <v>CLUB HUELVA T.M.</v>
          </cell>
          <cell r="C9" t="str">
            <v>AND</v>
          </cell>
          <cell r="D9" t="str">
            <v>MASCULINA</v>
          </cell>
        </row>
        <row r="10">
          <cell r="A10">
            <v>10</v>
          </cell>
          <cell r="B10" t="str">
            <v>C.A.I. SANTIAGO T.M.</v>
          </cell>
          <cell r="C10" t="str">
            <v>ARA</v>
          </cell>
          <cell r="D10" t="str">
            <v>MASCULINA</v>
          </cell>
        </row>
        <row r="11">
          <cell r="A11">
            <v>11</v>
          </cell>
          <cell r="B11" t="str">
            <v>T.T. ELS 8 LA GARRIGA</v>
          </cell>
          <cell r="C11" t="str">
            <v>CAT</v>
          </cell>
          <cell r="D11" t="str">
            <v>MASCULINA</v>
          </cell>
        </row>
        <row r="12">
          <cell r="A12">
            <v>12</v>
          </cell>
          <cell r="B12" t="str">
            <v>CLUB NATACIÓN HELIOS</v>
          </cell>
          <cell r="C12" t="str">
            <v>ARA</v>
          </cell>
          <cell r="D12" t="str">
            <v>MASCULINA</v>
          </cell>
        </row>
        <row r="13">
          <cell r="A13">
            <v>13</v>
          </cell>
          <cell r="B13" t="str">
            <v>CÁRTAMA</v>
          </cell>
          <cell r="C13" t="str">
            <v>AND</v>
          </cell>
          <cell r="D13" t="str">
            <v>MASCULINA</v>
          </cell>
        </row>
        <row r="14">
          <cell r="A14">
            <v>14</v>
          </cell>
          <cell r="B14" t="str">
            <v>CAN BERARDO RIPOLLET SDM</v>
          </cell>
          <cell r="C14" t="str">
            <v>CAT</v>
          </cell>
          <cell r="D14" t="str">
            <v>MASCULINA</v>
          </cell>
        </row>
        <row r="15">
          <cell r="A15">
            <v>15</v>
          </cell>
          <cell r="B15" t="str">
            <v>E.T.M. BURLADA</v>
          </cell>
          <cell r="C15" t="str">
            <v>NAV</v>
          </cell>
          <cell r="D15" t="str">
            <v>MASCULINA</v>
          </cell>
        </row>
        <row r="16">
          <cell r="A16">
            <v>16</v>
          </cell>
          <cell r="B16" t="str">
            <v>CLUB NARÓN TENIS DE MESA</v>
          </cell>
          <cell r="C16" t="str">
            <v>GAL</v>
          </cell>
          <cell r="D16" t="str">
            <v>MASCULINA</v>
          </cell>
        </row>
        <row r="17">
          <cell r="A17">
            <v>17</v>
          </cell>
          <cell r="B17" t="str">
            <v>CLUB NATACIÓN FIGUERES</v>
          </cell>
          <cell r="C17" t="str">
            <v>CAT</v>
          </cell>
          <cell r="D17" t="str">
            <v>MASCULINA</v>
          </cell>
        </row>
        <row r="18">
          <cell r="A18">
            <v>18</v>
          </cell>
          <cell r="B18" t="str">
            <v>ATLÉTICO EASO HERNANI</v>
          </cell>
          <cell r="C18" t="str">
            <v>PVS</v>
          </cell>
          <cell r="D18" t="str">
            <v>MASCULINA</v>
          </cell>
        </row>
        <row r="19">
          <cell r="A19">
            <v>19</v>
          </cell>
          <cell r="B19" t="str">
            <v>C. TENNIS TAULA VILANOVA</v>
          </cell>
          <cell r="C19" t="str">
            <v>CAT</v>
          </cell>
          <cell r="D19" t="str">
            <v>MASCULINA</v>
          </cell>
        </row>
        <row r="20">
          <cell r="A20">
            <v>20</v>
          </cell>
          <cell r="B20" t="str">
            <v>LICEO LA GENERAL</v>
          </cell>
          <cell r="C20" t="str">
            <v>CEU</v>
          </cell>
          <cell r="D20" t="str">
            <v>MASCULINA</v>
          </cell>
        </row>
        <row r="21">
          <cell r="A21">
            <v>21</v>
          </cell>
          <cell r="B21" t="str">
            <v>COLLOSA TENIS DE MESA</v>
          </cell>
          <cell r="C21" t="str">
            <v>CYL</v>
          </cell>
          <cell r="D21" t="str">
            <v>MASCULINA</v>
          </cell>
        </row>
        <row r="22">
          <cell r="A22">
            <v>22</v>
          </cell>
          <cell r="B22" t="str">
            <v>ADELANTADOS LAGUNA</v>
          </cell>
          <cell r="C22" t="str">
            <v>CNR</v>
          </cell>
          <cell r="D22" t="str">
            <v>MASCULINA</v>
          </cell>
        </row>
        <row r="23">
          <cell r="A23">
            <v>23</v>
          </cell>
          <cell r="B23" t="str">
            <v>C.T.T. JOSEP MARÍA PALÉS</v>
          </cell>
          <cell r="C23" t="str">
            <v>CAT</v>
          </cell>
          <cell r="D23" t="str">
            <v>MASCULINA</v>
          </cell>
        </row>
        <row r="24">
          <cell r="A24">
            <v>24</v>
          </cell>
          <cell r="B24" t="str">
            <v>AVILÉS TENIS DE MESA</v>
          </cell>
          <cell r="C24" t="str">
            <v>AST</v>
          </cell>
          <cell r="D24" t="str">
            <v>MASCULINA</v>
          </cell>
        </row>
        <row r="25">
          <cell r="A25">
            <v>25</v>
          </cell>
          <cell r="B25" t="str">
            <v>C.T.T. BAGÁ PETROCAT</v>
          </cell>
          <cell r="C25" t="str">
            <v>CAT</v>
          </cell>
          <cell r="D25" t="str">
            <v>MASCULINA</v>
          </cell>
        </row>
        <row r="26">
          <cell r="A26">
            <v>26</v>
          </cell>
          <cell r="B26" t="str">
            <v>ANDÚJAR LA GENERAL</v>
          </cell>
          <cell r="C26" t="str">
            <v>AND</v>
          </cell>
          <cell r="D26" t="str">
            <v>MASCULINA</v>
          </cell>
        </row>
        <row r="27">
          <cell r="A27">
            <v>27</v>
          </cell>
          <cell r="B27" t="str">
            <v>A.D. GASTÉIZ</v>
          </cell>
          <cell r="C27" t="str">
            <v>PVS</v>
          </cell>
          <cell r="D27" t="str">
            <v>MASCULINA</v>
          </cell>
        </row>
        <row r="28">
          <cell r="A28">
            <v>28</v>
          </cell>
          <cell r="B28" t="str">
            <v>LA GENERAL DE GRANADA</v>
          </cell>
          <cell r="C28" t="str">
            <v>AND</v>
          </cell>
          <cell r="D28" t="str">
            <v>MASCULINA</v>
          </cell>
        </row>
        <row r="29">
          <cell r="A29">
            <v>29</v>
          </cell>
          <cell r="B29" t="str">
            <v>CAN BERARDO RIPOLLET DHM</v>
          </cell>
          <cell r="C29" t="str">
            <v>CAT</v>
          </cell>
          <cell r="D29" t="str">
            <v>MASCULINA</v>
          </cell>
        </row>
        <row r="30">
          <cell r="A30">
            <v>30</v>
          </cell>
          <cell r="B30" t="str">
            <v>ORCASITAS COVIBAR</v>
          </cell>
          <cell r="C30" t="str">
            <v>MAD</v>
          </cell>
          <cell r="D30" t="str">
            <v>MASCULINA</v>
          </cell>
        </row>
        <row r="31">
          <cell r="A31">
            <v>31</v>
          </cell>
          <cell r="B31" t="str">
            <v>MERCANTIL SEVILLA</v>
          </cell>
          <cell r="C31" t="str">
            <v>AND</v>
          </cell>
          <cell r="D31" t="str">
            <v>MASCULINA</v>
          </cell>
        </row>
        <row r="32">
          <cell r="A32">
            <v>32</v>
          </cell>
          <cell r="B32" t="str">
            <v>LEGANÉS</v>
          </cell>
          <cell r="C32" t="str">
            <v>MAD</v>
          </cell>
          <cell r="D32" t="str">
            <v>MASCULINA</v>
          </cell>
        </row>
        <row r="33">
          <cell r="A33">
            <v>33</v>
          </cell>
          <cell r="B33" t="str">
            <v>C.T.T. ATENEU 1882</v>
          </cell>
          <cell r="C33" t="str">
            <v>CAT</v>
          </cell>
          <cell r="D33" t="str">
            <v>MASCULINA</v>
          </cell>
        </row>
        <row r="34">
          <cell r="A34">
            <v>34</v>
          </cell>
          <cell r="B34" t="str">
            <v>LEBRIJA UAGA-COAG</v>
          </cell>
          <cell r="C34" t="str">
            <v>AND</v>
          </cell>
          <cell r="D34" t="str">
            <v>MASCULINA</v>
          </cell>
        </row>
        <row r="35">
          <cell r="A35">
            <v>35</v>
          </cell>
          <cell r="B35" t="str">
            <v>UCAM T.M. CARTAGENA</v>
          </cell>
          <cell r="C35" t="str">
            <v>MUR</v>
          </cell>
          <cell r="D35" t="str">
            <v>MASCULINA</v>
          </cell>
        </row>
        <row r="36">
          <cell r="A36">
            <v>36</v>
          </cell>
          <cell r="B36" t="str">
            <v>T.T. LA PASSIÓ</v>
          </cell>
          <cell r="C36" t="str">
            <v>CAT</v>
          </cell>
          <cell r="D36" t="str">
            <v>MASCULINA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 refreshError="1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>
        <row r="3">
          <cell r="A3">
            <v>101</v>
          </cell>
        </row>
      </sheetData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 refreshError="1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IN"/>
      <sheetName val="RK"/>
      <sheetName val="EQ"/>
      <sheetName val="IND"/>
      <sheetName val="E 1ª Y 2ª"/>
      <sheetName val="E 3ª"/>
      <sheetName val="IM"/>
      <sheetName val="IF"/>
      <sheetName val="ACT"/>
      <sheetName val="RES"/>
      <sheetName val="ACTAS"/>
      <sheetName val="ACTA EQ"/>
    </sheetNames>
    <sheetDataSet>
      <sheetData sheetId="0"/>
      <sheetData sheetId="1" refreshError="1">
        <row r="3">
          <cell r="A3">
            <v>101</v>
          </cell>
          <cell r="B3" t="str">
            <v>MORENO</v>
          </cell>
          <cell r="C3" t="str">
            <v>ROSARIO</v>
          </cell>
          <cell r="D3" t="str">
            <v>Pablo</v>
          </cell>
          <cell r="E3" t="str">
            <v>M</v>
          </cell>
          <cell r="F3" t="str">
            <v>AND</v>
          </cell>
          <cell r="G3" t="str">
            <v>MORENO, Pablo</v>
          </cell>
          <cell r="H3" t="str">
            <v>ANDALUCÍA</v>
          </cell>
          <cell r="I3">
            <v>1442</v>
          </cell>
        </row>
        <row r="4">
          <cell r="A4">
            <v>102</v>
          </cell>
          <cell r="B4" t="str">
            <v>MARTÍN</v>
          </cell>
          <cell r="C4" t="str">
            <v>VARGAS</v>
          </cell>
          <cell r="D4" t="str">
            <v>Carlos</v>
          </cell>
          <cell r="E4" t="str">
            <v>M</v>
          </cell>
          <cell r="F4" t="str">
            <v>AND</v>
          </cell>
          <cell r="G4" t="str">
            <v>MARTÍN, Carlos</v>
          </cell>
          <cell r="H4" t="str">
            <v>ANDALUCÍA</v>
          </cell>
          <cell r="I4">
            <v>1613</v>
          </cell>
        </row>
        <row r="5">
          <cell r="A5">
            <v>103</v>
          </cell>
          <cell r="B5" t="str">
            <v>MARTÍNEZ</v>
          </cell>
          <cell r="C5" t="str">
            <v>YÉLAMOS</v>
          </cell>
          <cell r="D5" t="str">
            <v>Raúl</v>
          </cell>
          <cell r="E5" t="str">
            <v>M</v>
          </cell>
          <cell r="F5" t="str">
            <v>AND</v>
          </cell>
          <cell r="G5" t="str">
            <v>MARTÍNEZ, Raúl</v>
          </cell>
          <cell r="H5" t="str">
            <v>ANDALUCÍA</v>
          </cell>
          <cell r="I5">
            <v>114</v>
          </cell>
        </row>
        <row r="6">
          <cell r="A6">
            <v>104</v>
          </cell>
          <cell r="B6" t="str">
            <v>ANICETO</v>
          </cell>
          <cell r="C6" t="str">
            <v>MEGÍAS</v>
          </cell>
          <cell r="D6" t="str">
            <v>Carmen</v>
          </cell>
          <cell r="E6" t="str">
            <v>F</v>
          </cell>
          <cell r="F6" t="str">
            <v>AND</v>
          </cell>
          <cell r="G6" t="str">
            <v>ANICETO, Carmen</v>
          </cell>
          <cell r="H6" t="str">
            <v>ANDALUCÍA</v>
          </cell>
          <cell r="I6">
            <v>1100</v>
          </cell>
        </row>
        <row r="7">
          <cell r="A7">
            <v>105</v>
          </cell>
          <cell r="B7" t="str">
            <v>ROLDÁN</v>
          </cell>
          <cell r="C7" t="str">
            <v>PÉREZ</v>
          </cell>
          <cell r="D7" t="str">
            <v>Almudena</v>
          </cell>
          <cell r="E7" t="str">
            <v>F</v>
          </cell>
          <cell r="F7" t="str">
            <v>AND</v>
          </cell>
          <cell r="G7" t="str">
            <v>ROLDÁN, Almudena</v>
          </cell>
          <cell r="H7" t="str">
            <v>ANDALUCÍA</v>
          </cell>
          <cell r="I7">
            <v>772</v>
          </cell>
        </row>
        <row r="8">
          <cell r="A8">
            <v>106</v>
          </cell>
          <cell r="B8" t="str">
            <v>ARCHIDONA</v>
          </cell>
          <cell r="C8" t="str">
            <v>MARTÍN</v>
          </cell>
          <cell r="D8" t="str">
            <v>Victoria</v>
          </cell>
          <cell r="E8" t="str">
            <v>F</v>
          </cell>
          <cell r="F8" t="str">
            <v>AND</v>
          </cell>
          <cell r="G8" t="str">
            <v>ARCHIDONA, Victoria</v>
          </cell>
          <cell r="H8" t="str">
            <v>ANDALUCÍA</v>
          </cell>
          <cell r="I8">
            <v>168</v>
          </cell>
        </row>
        <row r="9">
          <cell r="A9">
            <v>107</v>
          </cell>
          <cell r="B9" t="str">
            <v>GINER</v>
          </cell>
          <cell r="C9" t="str">
            <v>CANTÓN</v>
          </cell>
          <cell r="D9" t="str">
            <v>Francisco</v>
          </cell>
          <cell r="E9" t="str">
            <v>M</v>
          </cell>
          <cell r="F9" t="str">
            <v>ARA</v>
          </cell>
          <cell r="G9" t="str">
            <v>GINER, Francisco</v>
          </cell>
          <cell r="H9" t="str">
            <v>ARAGÓN</v>
          </cell>
        </row>
        <row r="10">
          <cell r="A10">
            <v>108</v>
          </cell>
          <cell r="B10" t="str">
            <v>GINER</v>
          </cell>
          <cell r="C10" t="str">
            <v>CANTÓN</v>
          </cell>
          <cell r="D10" t="str">
            <v>Ricardo</v>
          </cell>
          <cell r="E10" t="str">
            <v>M</v>
          </cell>
          <cell r="F10" t="str">
            <v>ARA</v>
          </cell>
          <cell r="G10" t="str">
            <v>GINER, Ricardo</v>
          </cell>
          <cell r="H10" t="str">
            <v>ARAGÓN</v>
          </cell>
          <cell r="I10">
            <v>50</v>
          </cell>
        </row>
        <row r="11">
          <cell r="A11">
            <v>109</v>
          </cell>
          <cell r="B11" t="str">
            <v>BERMEJO</v>
          </cell>
          <cell r="C11" t="str">
            <v>MAYORAL</v>
          </cell>
          <cell r="D11" t="str">
            <v>Jesús</v>
          </cell>
          <cell r="E11" t="str">
            <v>M</v>
          </cell>
          <cell r="F11" t="str">
            <v>ARA</v>
          </cell>
          <cell r="G11" t="str">
            <v>BERMEJO, Jesús</v>
          </cell>
          <cell r="H11" t="str">
            <v>ARAGÓN</v>
          </cell>
        </row>
        <row r="12">
          <cell r="A12">
            <v>110</v>
          </cell>
          <cell r="B12" t="str">
            <v>AQUILÚE</v>
          </cell>
          <cell r="C12" t="str">
            <v>LACARTE</v>
          </cell>
          <cell r="D12" t="str">
            <v>Lorena</v>
          </cell>
          <cell r="E12" t="str">
            <v>F</v>
          </cell>
          <cell r="F12" t="str">
            <v>ARA</v>
          </cell>
          <cell r="G12" t="str">
            <v>AQUILÚE, Lorena</v>
          </cell>
          <cell r="H12" t="str">
            <v>ARAGÓN</v>
          </cell>
        </row>
        <row r="13">
          <cell r="A13">
            <v>111</v>
          </cell>
          <cell r="B13" t="str">
            <v>MARTÍN</v>
          </cell>
          <cell r="C13" t="str">
            <v>CAMPOS</v>
          </cell>
          <cell r="D13" t="str">
            <v>Virginia</v>
          </cell>
          <cell r="E13" t="str">
            <v>F</v>
          </cell>
          <cell r="F13" t="str">
            <v>ARA</v>
          </cell>
          <cell r="G13" t="str">
            <v>MARTÍN, Virginia</v>
          </cell>
          <cell r="H13" t="str">
            <v>ARAGÓN</v>
          </cell>
        </row>
        <row r="14">
          <cell r="A14">
            <v>112</v>
          </cell>
          <cell r="B14" t="str">
            <v>RAMOS</v>
          </cell>
          <cell r="C14" t="str">
            <v>ROIG</v>
          </cell>
          <cell r="D14" t="str">
            <v>Cristina</v>
          </cell>
          <cell r="E14" t="str">
            <v>F</v>
          </cell>
          <cell r="F14" t="str">
            <v>ARA</v>
          </cell>
          <cell r="G14" t="str">
            <v>RAMOS, Cristina</v>
          </cell>
          <cell r="H14" t="str">
            <v>ARAGÓN</v>
          </cell>
        </row>
        <row r="15">
          <cell r="A15">
            <v>113</v>
          </cell>
          <cell r="B15" t="str">
            <v>BARROSO</v>
          </cell>
          <cell r="C15" t="str">
            <v>REYES</v>
          </cell>
          <cell r="D15" t="str">
            <v>Esteban</v>
          </cell>
          <cell r="E15" t="str">
            <v>M</v>
          </cell>
          <cell r="F15" t="str">
            <v>AST</v>
          </cell>
          <cell r="G15" t="str">
            <v>BARROSO, Esteban</v>
          </cell>
          <cell r="H15" t="str">
            <v>ASTURIAS</v>
          </cell>
        </row>
        <row r="16">
          <cell r="A16">
            <v>114</v>
          </cell>
          <cell r="B16" t="str">
            <v>RODRÍGUEZ</v>
          </cell>
          <cell r="C16" t="str">
            <v>GONZÁLEZ</v>
          </cell>
          <cell r="D16" t="str">
            <v>David</v>
          </cell>
          <cell r="E16" t="str">
            <v>M</v>
          </cell>
          <cell r="F16" t="str">
            <v>AST</v>
          </cell>
          <cell r="G16" t="str">
            <v>RODRÍGUEZ, David</v>
          </cell>
          <cell r="H16" t="str">
            <v>ASTURIAS</v>
          </cell>
        </row>
        <row r="17">
          <cell r="A17">
            <v>115</v>
          </cell>
          <cell r="B17" t="str">
            <v>DE LA ROSA</v>
          </cell>
          <cell r="C17" t="str">
            <v>DE SAA</v>
          </cell>
          <cell r="D17" t="str">
            <v>Jorge</v>
          </cell>
          <cell r="E17" t="str">
            <v>M</v>
          </cell>
          <cell r="F17" t="str">
            <v>AST</v>
          </cell>
          <cell r="G17" t="str">
            <v>DE LA ROSA, Jorge</v>
          </cell>
          <cell r="H17" t="str">
            <v>ASTURIAS</v>
          </cell>
        </row>
        <row r="18">
          <cell r="A18">
            <v>116</v>
          </cell>
          <cell r="B18" t="str">
            <v>REBANAL</v>
          </cell>
          <cell r="C18" t="str">
            <v>SANTISTEBAN</v>
          </cell>
          <cell r="D18" t="str">
            <v>Laura</v>
          </cell>
          <cell r="E18" t="str">
            <v>F</v>
          </cell>
          <cell r="F18" t="str">
            <v>AST</v>
          </cell>
          <cell r="G18" t="str">
            <v>REBANAL, Laura</v>
          </cell>
          <cell r="H18" t="str">
            <v>ASTURIAS</v>
          </cell>
          <cell r="I18">
            <v>39</v>
          </cell>
        </row>
        <row r="19">
          <cell r="A19">
            <v>117</v>
          </cell>
          <cell r="B19" t="str">
            <v>RODRÍGUEZ-URÍA</v>
          </cell>
          <cell r="C19" t="str">
            <v>SUÁREZ</v>
          </cell>
          <cell r="D19" t="str">
            <v>Isabel</v>
          </cell>
          <cell r="E19" t="str">
            <v>F</v>
          </cell>
          <cell r="F19" t="str">
            <v>AST</v>
          </cell>
          <cell r="G19" t="str">
            <v>RODRÍGUEZ-URÍA, Isabel</v>
          </cell>
          <cell r="H19" t="str">
            <v>ASTURIAS</v>
          </cell>
          <cell r="I19">
            <v>50</v>
          </cell>
        </row>
        <row r="20">
          <cell r="A20">
            <v>118</v>
          </cell>
          <cell r="B20" t="str">
            <v>LAGO</v>
          </cell>
          <cell r="C20" t="str">
            <v>MORALES</v>
          </cell>
          <cell r="D20" t="str">
            <v>Tatiana</v>
          </cell>
          <cell r="E20" t="str">
            <v>F</v>
          </cell>
          <cell r="F20" t="str">
            <v>AST</v>
          </cell>
          <cell r="G20" t="str">
            <v>LAGO, Tatiana</v>
          </cell>
          <cell r="H20" t="str">
            <v>ASTURIAS</v>
          </cell>
          <cell r="I20">
            <v>90</v>
          </cell>
        </row>
        <row r="21">
          <cell r="A21">
            <v>119</v>
          </cell>
          <cell r="B21" t="str">
            <v>TALTAVULL</v>
          </cell>
          <cell r="C21" t="str">
            <v>PONS</v>
          </cell>
          <cell r="D21" t="str">
            <v>Jaume</v>
          </cell>
          <cell r="E21" t="str">
            <v>M</v>
          </cell>
          <cell r="F21" t="str">
            <v>BAL</v>
          </cell>
          <cell r="G21" t="str">
            <v>TALTAVULL, Jaume</v>
          </cell>
          <cell r="H21" t="str">
            <v>BALEARES</v>
          </cell>
        </row>
        <row r="22">
          <cell r="A22">
            <v>120</v>
          </cell>
          <cell r="B22" t="str">
            <v>CRESPO</v>
          </cell>
          <cell r="C22" t="str">
            <v>OLIVER</v>
          </cell>
          <cell r="D22" t="str">
            <v>Javier</v>
          </cell>
          <cell r="E22" t="str">
            <v>M</v>
          </cell>
          <cell r="F22" t="str">
            <v>BAL</v>
          </cell>
          <cell r="G22" t="str">
            <v>CRESPO, Javier</v>
          </cell>
          <cell r="H22" t="str">
            <v>BALEARES</v>
          </cell>
        </row>
        <row r="23">
          <cell r="A23">
            <v>121</v>
          </cell>
          <cell r="B23" t="str">
            <v>REDONDO</v>
          </cell>
          <cell r="C23" t="str">
            <v>PALOU</v>
          </cell>
          <cell r="D23" t="str">
            <v>Biel</v>
          </cell>
          <cell r="E23" t="str">
            <v>M</v>
          </cell>
          <cell r="F23" t="str">
            <v>BAL</v>
          </cell>
          <cell r="G23" t="str">
            <v>REDONDO, Biel</v>
          </cell>
          <cell r="H23" t="str">
            <v>BALEARES</v>
          </cell>
        </row>
        <row r="24">
          <cell r="A24">
            <v>122</v>
          </cell>
          <cell r="B24" t="str">
            <v>SÁNCHEZ</v>
          </cell>
          <cell r="C24" t="str">
            <v>ESCANELLAS</v>
          </cell>
          <cell r="D24" t="str">
            <v>Inma</v>
          </cell>
          <cell r="E24" t="str">
            <v>F</v>
          </cell>
          <cell r="F24" t="str">
            <v>BAL</v>
          </cell>
          <cell r="G24" t="str">
            <v>SÁNCHEZ, Inma</v>
          </cell>
          <cell r="H24" t="str">
            <v>BALEARES</v>
          </cell>
        </row>
        <row r="25">
          <cell r="A25">
            <v>123</v>
          </cell>
          <cell r="B25" t="str">
            <v>CUENCA</v>
          </cell>
          <cell r="C25" t="str">
            <v>REINA</v>
          </cell>
          <cell r="D25" t="str">
            <v>María Asunción</v>
          </cell>
          <cell r="E25" t="str">
            <v>F</v>
          </cell>
          <cell r="F25" t="str">
            <v>BAL</v>
          </cell>
          <cell r="G25" t="str">
            <v>CUENCA, María Asunción</v>
          </cell>
          <cell r="H25" t="str">
            <v>BALEARES</v>
          </cell>
        </row>
        <row r="26">
          <cell r="A26">
            <v>124</v>
          </cell>
          <cell r="B26" t="str">
            <v>VALLS</v>
          </cell>
          <cell r="C26" t="str">
            <v>GARI</v>
          </cell>
          <cell r="D26" t="str">
            <v>Margarita</v>
          </cell>
          <cell r="E26" t="str">
            <v>F</v>
          </cell>
          <cell r="F26" t="str">
            <v>BAL</v>
          </cell>
          <cell r="G26" t="str">
            <v>VALLS, Margarita</v>
          </cell>
          <cell r="H26" t="str">
            <v>BALEARES</v>
          </cell>
        </row>
        <row r="27">
          <cell r="A27">
            <v>125</v>
          </cell>
          <cell r="B27" t="str">
            <v>GONZÁLEZ</v>
          </cell>
          <cell r="C27" t="str">
            <v>MARTÍN</v>
          </cell>
          <cell r="D27" t="str">
            <v>Pablo</v>
          </cell>
          <cell r="E27" t="str">
            <v>M</v>
          </cell>
          <cell r="F27" t="str">
            <v>CNR</v>
          </cell>
          <cell r="G27" t="str">
            <v>GONZÁLEZ, Pablo</v>
          </cell>
          <cell r="H27" t="str">
            <v>CANARIAS</v>
          </cell>
        </row>
        <row r="28">
          <cell r="A28">
            <v>126</v>
          </cell>
          <cell r="B28" t="str">
            <v>PIÑERO</v>
          </cell>
          <cell r="C28" t="str">
            <v>DE PAZ</v>
          </cell>
          <cell r="D28" t="str">
            <v>Iván</v>
          </cell>
          <cell r="E28" t="str">
            <v>M</v>
          </cell>
          <cell r="F28" t="str">
            <v>CNR</v>
          </cell>
          <cell r="G28" t="str">
            <v>PIÑERO, Iván</v>
          </cell>
          <cell r="H28" t="str">
            <v>CANARIAS</v>
          </cell>
        </row>
        <row r="29">
          <cell r="A29">
            <v>127</v>
          </cell>
          <cell r="B29" t="str">
            <v>NUEZ</v>
          </cell>
          <cell r="C29" t="str">
            <v>SOSA</v>
          </cell>
          <cell r="D29" t="str">
            <v>José Miguel</v>
          </cell>
          <cell r="E29" t="str">
            <v>M</v>
          </cell>
          <cell r="F29" t="str">
            <v>CNR</v>
          </cell>
          <cell r="G29" t="str">
            <v>NUEZ, José Miguel</v>
          </cell>
          <cell r="H29" t="str">
            <v>CANARIAS</v>
          </cell>
        </row>
        <row r="30">
          <cell r="A30">
            <v>128</v>
          </cell>
          <cell r="B30" t="str">
            <v>MARTÍN</v>
          </cell>
          <cell r="C30" t="str">
            <v>MONTOYA</v>
          </cell>
          <cell r="D30" t="str">
            <v>Itahisa</v>
          </cell>
          <cell r="E30" t="str">
            <v>F</v>
          </cell>
          <cell r="F30" t="str">
            <v>CNR</v>
          </cell>
          <cell r="G30" t="str">
            <v>MARTÍN, Itahisa</v>
          </cell>
          <cell r="H30" t="str">
            <v>CANARIAS</v>
          </cell>
          <cell r="I30">
            <v>609</v>
          </cell>
        </row>
        <row r="31">
          <cell r="A31">
            <v>129</v>
          </cell>
          <cell r="B31" t="str">
            <v>SÁNCHEZ</v>
          </cell>
          <cell r="C31" t="str">
            <v>MONTOYA</v>
          </cell>
          <cell r="D31" t="str">
            <v>Laura</v>
          </cell>
          <cell r="E31" t="str">
            <v>F</v>
          </cell>
          <cell r="F31" t="str">
            <v>CNR</v>
          </cell>
          <cell r="G31" t="str">
            <v>SÁNCHEZ, Laura</v>
          </cell>
          <cell r="H31" t="str">
            <v>CANARIAS</v>
          </cell>
          <cell r="I31">
            <v>606</v>
          </cell>
        </row>
        <row r="32">
          <cell r="A32">
            <v>130</v>
          </cell>
          <cell r="B32" t="str">
            <v>REYES</v>
          </cell>
          <cell r="C32" t="str">
            <v>HERNÁNDEZ</v>
          </cell>
          <cell r="D32" t="str">
            <v>Zahedy</v>
          </cell>
          <cell r="E32" t="str">
            <v>F</v>
          </cell>
          <cell r="F32" t="str">
            <v>CNR</v>
          </cell>
          <cell r="G32" t="str">
            <v>REYES, Zahedy</v>
          </cell>
          <cell r="H32" t="str">
            <v>CANARIAS</v>
          </cell>
        </row>
        <row r="33">
          <cell r="A33">
            <v>131</v>
          </cell>
          <cell r="B33" t="str">
            <v>GARCÍA</v>
          </cell>
          <cell r="C33" t="str">
            <v>CASO</v>
          </cell>
          <cell r="D33" t="str">
            <v>Germán</v>
          </cell>
          <cell r="E33" t="str">
            <v>M</v>
          </cell>
          <cell r="F33" t="str">
            <v>CTB</v>
          </cell>
          <cell r="G33" t="str">
            <v>GARCÍA, Germán</v>
          </cell>
          <cell r="H33" t="str">
            <v>CANTABRIA</v>
          </cell>
          <cell r="I33">
            <v>45</v>
          </cell>
        </row>
        <row r="34">
          <cell r="A34">
            <v>132</v>
          </cell>
          <cell r="B34" t="str">
            <v>IGLESIAS</v>
          </cell>
          <cell r="C34" t="str">
            <v>IGLESIAS</v>
          </cell>
          <cell r="D34" t="str">
            <v>Mario</v>
          </cell>
          <cell r="E34" t="str">
            <v>M</v>
          </cell>
          <cell r="F34" t="str">
            <v>CTB</v>
          </cell>
          <cell r="G34" t="str">
            <v>IGLESIAS, Mario</v>
          </cell>
          <cell r="H34" t="str">
            <v>CANTABRIA</v>
          </cell>
        </row>
        <row r="35">
          <cell r="A35">
            <v>133</v>
          </cell>
          <cell r="B35" t="str">
            <v>GUTIÉRREZ</v>
          </cell>
          <cell r="C35" t="str">
            <v>SANZ-DAZA</v>
          </cell>
          <cell r="D35" t="str">
            <v>Carlos Manuel</v>
          </cell>
          <cell r="E35" t="str">
            <v>M</v>
          </cell>
          <cell r="F35" t="str">
            <v>CTB</v>
          </cell>
          <cell r="G35" t="str">
            <v>GUTIÉRREZ, Carlos Manuel</v>
          </cell>
          <cell r="H35" t="str">
            <v>CANTABRIA</v>
          </cell>
          <cell r="I35">
            <v>25</v>
          </cell>
        </row>
        <row r="36">
          <cell r="A36">
            <v>134</v>
          </cell>
          <cell r="B36" t="str">
            <v>PABLO</v>
          </cell>
          <cell r="C36" t="str">
            <v>ACHUTEGUI</v>
          </cell>
          <cell r="D36" t="str">
            <v>Amaia</v>
          </cell>
          <cell r="E36" t="str">
            <v>F</v>
          </cell>
          <cell r="F36" t="str">
            <v>CTB</v>
          </cell>
          <cell r="G36" t="str">
            <v>PABLO, Amaia</v>
          </cell>
          <cell r="H36" t="str">
            <v>CANTABRIA</v>
          </cell>
        </row>
        <row r="37">
          <cell r="A37">
            <v>135</v>
          </cell>
          <cell r="B37" t="str">
            <v>SÁNCHEZ</v>
          </cell>
          <cell r="C37" t="str">
            <v>SALAS</v>
          </cell>
          <cell r="D37" t="str">
            <v>Ruth</v>
          </cell>
          <cell r="E37" t="str">
            <v>F</v>
          </cell>
          <cell r="F37" t="str">
            <v>CTB</v>
          </cell>
          <cell r="G37" t="str">
            <v>SÁNCHEZ, Ruth</v>
          </cell>
          <cell r="H37" t="str">
            <v>CANTABRIA</v>
          </cell>
        </row>
        <row r="38">
          <cell r="A38">
            <v>136</v>
          </cell>
          <cell r="B38" t="str">
            <v>MONZÓ</v>
          </cell>
          <cell r="C38" t="str">
            <v>MONTERO</v>
          </cell>
          <cell r="D38" t="str">
            <v>Oriol</v>
          </cell>
          <cell r="E38" t="str">
            <v>M</v>
          </cell>
          <cell r="F38" t="str">
            <v>CAT</v>
          </cell>
          <cell r="G38" t="str">
            <v>MONZÓ, Oriol</v>
          </cell>
          <cell r="H38" t="str">
            <v>CATALUÑA</v>
          </cell>
        </row>
        <row r="39">
          <cell r="A39">
            <v>137</v>
          </cell>
          <cell r="B39" t="str">
            <v>NAVARRO</v>
          </cell>
          <cell r="C39" t="str">
            <v>GÁLVEZ</v>
          </cell>
          <cell r="D39" t="str">
            <v>Pere</v>
          </cell>
          <cell r="E39" t="str">
            <v>M</v>
          </cell>
          <cell r="F39" t="str">
            <v>CAT</v>
          </cell>
          <cell r="G39" t="str">
            <v>NAVARRO, Pere</v>
          </cell>
          <cell r="H39" t="str">
            <v>CATALUÑA</v>
          </cell>
          <cell r="I39">
            <v>1458</v>
          </cell>
        </row>
        <row r="40">
          <cell r="A40">
            <v>138</v>
          </cell>
          <cell r="B40" t="str">
            <v>RAMÍREZ</v>
          </cell>
          <cell r="C40" t="str">
            <v>BERMÚDEZ</v>
          </cell>
          <cell r="D40" t="str">
            <v>Jose</v>
          </cell>
          <cell r="E40" t="str">
            <v>M</v>
          </cell>
          <cell r="F40" t="str">
            <v>CAT</v>
          </cell>
          <cell r="G40" t="str">
            <v>RAMÍREZ, Jose</v>
          </cell>
          <cell r="H40" t="str">
            <v>CATALUÑA</v>
          </cell>
          <cell r="I40">
            <v>952</v>
          </cell>
        </row>
        <row r="41">
          <cell r="A41">
            <v>139</v>
          </cell>
          <cell r="B41" t="str">
            <v>RODRÍGUEZ</v>
          </cell>
          <cell r="C41" t="str">
            <v>GALLARDO</v>
          </cell>
          <cell r="D41" t="str">
            <v>Patricia</v>
          </cell>
          <cell r="E41" t="str">
            <v>F</v>
          </cell>
          <cell r="F41" t="str">
            <v>CAT</v>
          </cell>
          <cell r="G41" t="str">
            <v>RODRÍGUEZ, Patricia</v>
          </cell>
          <cell r="H41" t="str">
            <v>CATALUÑA</v>
          </cell>
          <cell r="I41">
            <v>550</v>
          </cell>
        </row>
        <row r="42">
          <cell r="A42">
            <v>140</v>
          </cell>
          <cell r="B42" t="str">
            <v>BADOSA</v>
          </cell>
          <cell r="C42" t="str">
            <v>REPISO</v>
          </cell>
          <cell r="D42" t="str">
            <v>Anna</v>
          </cell>
          <cell r="E42" t="str">
            <v>F</v>
          </cell>
          <cell r="F42" t="str">
            <v>CAT</v>
          </cell>
          <cell r="G42" t="str">
            <v>BADOSA, Anna</v>
          </cell>
          <cell r="H42" t="str">
            <v>CATALUÑA</v>
          </cell>
          <cell r="I42">
            <v>524</v>
          </cell>
        </row>
        <row r="43">
          <cell r="A43">
            <v>141</v>
          </cell>
          <cell r="B43" t="str">
            <v>BADOSA</v>
          </cell>
          <cell r="C43" t="str">
            <v>REPISO</v>
          </cell>
          <cell r="D43" t="str">
            <v>Sonia</v>
          </cell>
          <cell r="E43" t="str">
            <v>F</v>
          </cell>
          <cell r="F43" t="str">
            <v>CAT</v>
          </cell>
          <cell r="G43" t="str">
            <v>BADOSA, Sonia</v>
          </cell>
          <cell r="H43" t="str">
            <v>CATALUÑA</v>
          </cell>
        </row>
        <row r="44">
          <cell r="A44">
            <v>142</v>
          </cell>
          <cell r="B44" t="str">
            <v>HERRERA</v>
          </cell>
          <cell r="C44" t="str">
            <v>RAMÍREZ</v>
          </cell>
          <cell r="D44" t="str">
            <v>Carlos</v>
          </cell>
          <cell r="E44" t="str">
            <v>M</v>
          </cell>
          <cell r="F44" t="str">
            <v>CLM</v>
          </cell>
          <cell r="G44" t="str">
            <v>HERRERA, Carlos</v>
          </cell>
          <cell r="H44" t="str">
            <v>CASTILLA LA MANCHA</v>
          </cell>
        </row>
        <row r="45">
          <cell r="A45">
            <v>143</v>
          </cell>
          <cell r="B45" t="str">
            <v>RUIZ</v>
          </cell>
          <cell r="C45" t="str">
            <v>CALVO</v>
          </cell>
          <cell r="D45" t="str">
            <v>Benjamín</v>
          </cell>
          <cell r="E45" t="str">
            <v>M</v>
          </cell>
          <cell r="F45" t="str">
            <v>CLM</v>
          </cell>
          <cell r="G45" t="str">
            <v>RUIZ, Benjamín</v>
          </cell>
          <cell r="H45" t="str">
            <v>CASTILLA LA MANCHA</v>
          </cell>
        </row>
        <row r="46">
          <cell r="A46">
            <v>144</v>
          </cell>
          <cell r="B46" t="str">
            <v>RAMIRO</v>
          </cell>
          <cell r="C46" t="str">
            <v>MARTÍN</v>
          </cell>
          <cell r="D46" t="str">
            <v>Guillermo</v>
          </cell>
          <cell r="E46" t="str">
            <v>M</v>
          </cell>
          <cell r="F46" t="str">
            <v>CLM</v>
          </cell>
          <cell r="G46" t="str">
            <v>RAMIRO, Guillermo</v>
          </cell>
          <cell r="H46" t="str">
            <v>CASTILLA LA MANCHA</v>
          </cell>
        </row>
        <row r="47">
          <cell r="A47">
            <v>145</v>
          </cell>
          <cell r="B47" t="str">
            <v>AGUILAR</v>
          </cell>
          <cell r="C47" t="str">
            <v>LOZANO</v>
          </cell>
          <cell r="D47" t="str">
            <v>Sara</v>
          </cell>
          <cell r="E47" t="str">
            <v>F</v>
          </cell>
          <cell r="F47" t="str">
            <v>CLM</v>
          </cell>
          <cell r="G47" t="str">
            <v>AGUILAR, Sara</v>
          </cell>
          <cell r="H47" t="str">
            <v>CASTILLA LA MANCHA</v>
          </cell>
        </row>
        <row r="48">
          <cell r="A48">
            <v>146</v>
          </cell>
          <cell r="B48" t="str">
            <v>BENITO</v>
          </cell>
          <cell r="C48" t="str">
            <v>RODRÍGUEZ</v>
          </cell>
          <cell r="D48" t="str">
            <v>Raquel</v>
          </cell>
          <cell r="E48" t="str">
            <v>F</v>
          </cell>
          <cell r="F48" t="str">
            <v>CLM</v>
          </cell>
          <cell r="G48" t="str">
            <v>BENITO, Raquel</v>
          </cell>
          <cell r="H48" t="str">
            <v>CASTILLA LA MANCHA</v>
          </cell>
        </row>
        <row r="49">
          <cell r="A49">
            <v>147</v>
          </cell>
          <cell r="B49" t="str">
            <v>SÁNCHEZ</v>
          </cell>
          <cell r="C49" t="str">
            <v>HERNÁNDEZ</v>
          </cell>
          <cell r="D49" t="str">
            <v>Raquel</v>
          </cell>
          <cell r="E49" t="str">
            <v>F</v>
          </cell>
          <cell r="F49" t="str">
            <v>CLM</v>
          </cell>
          <cell r="G49" t="str">
            <v>SÁNCHEZ, Raquel</v>
          </cell>
          <cell r="H49" t="str">
            <v>CASTILLA LA MANCHA</v>
          </cell>
        </row>
        <row r="50">
          <cell r="A50">
            <v>148</v>
          </cell>
          <cell r="B50" t="str">
            <v xml:space="preserve">GÓMEZ </v>
          </cell>
          <cell r="C50" t="str">
            <v>FERNÁNDEZ</v>
          </cell>
          <cell r="D50" t="str">
            <v>Abraham</v>
          </cell>
          <cell r="E50" t="str">
            <v>M</v>
          </cell>
          <cell r="F50" t="str">
            <v>CYL</v>
          </cell>
          <cell r="G50" t="str">
            <v>GÓMEZ , Abraham</v>
          </cell>
          <cell r="H50" t="str">
            <v>CASTILLA Y LEÓN</v>
          </cell>
        </row>
        <row r="51">
          <cell r="A51">
            <v>149</v>
          </cell>
          <cell r="B51" t="str">
            <v>ZÁRATE</v>
          </cell>
          <cell r="C51" t="str">
            <v>CATÓN</v>
          </cell>
          <cell r="D51" t="str">
            <v>Pablo</v>
          </cell>
          <cell r="E51" t="str">
            <v>M</v>
          </cell>
          <cell r="F51" t="str">
            <v>CYL</v>
          </cell>
          <cell r="G51" t="str">
            <v>ZÁRATE, Pablo</v>
          </cell>
          <cell r="H51" t="str">
            <v>CASTILLA Y LEÓN</v>
          </cell>
          <cell r="I51">
            <v>75</v>
          </cell>
        </row>
        <row r="52">
          <cell r="A52">
            <v>150</v>
          </cell>
          <cell r="B52" t="str">
            <v>ILLERA</v>
          </cell>
          <cell r="C52" t="str">
            <v>LÓPEZ</v>
          </cell>
          <cell r="D52" t="str">
            <v>Rubén</v>
          </cell>
          <cell r="E52" t="str">
            <v>M</v>
          </cell>
          <cell r="F52" t="str">
            <v>CYL</v>
          </cell>
          <cell r="G52" t="str">
            <v>ILLERA, Rubén</v>
          </cell>
          <cell r="H52" t="str">
            <v>CASTILLA Y LEÓN</v>
          </cell>
        </row>
        <row r="53">
          <cell r="A53">
            <v>151</v>
          </cell>
          <cell r="B53" t="str">
            <v>PARDO</v>
          </cell>
          <cell r="C53" t="str">
            <v>ARIAS CAHERO</v>
          </cell>
          <cell r="D53" t="str">
            <v>Lis María</v>
          </cell>
          <cell r="E53" t="str">
            <v>F</v>
          </cell>
          <cell r="F53" t="str">
            <v>CYL</v>
          </cell>
          <cell r="G53" t="str">
            <v>PARDO, Lis María</v>
          </cell>
          <cell r="H53" t="str">
            <v>CASTILLA Y LEÓN</v>
          </cell>
          <cell r="I53">
            <v>113</v>
          </cell>
        </row>
        <row r="54">
          <cell r="A54">
            <v>152</v>
          </cell>
          <cell r="B54" t="str">
            <v>MARTÍN</v>
          </cell>
          <cell r="C54" t="str">
            <v>PRIETO</v>
          </cell>
          <cell r="D54" t="str">
            <v>María</v>
          </cell>
          <cell r="E54" t="str">
            <v>F</v>
          </cell>
          <cell r="F54" t="str">
            <v>CYL</v>
          </cell>
          <cell r="G54" t="str">
            <v>MARTÍN, María</v>
          </cell>
          <cell r="H54" t="str">
            <v>CASTILLA Y LEÓN</v>
          </cell>
          <cell r="I54">
            <v>77</v>
          </cell>
        </row>
        <row r="55">
          <cell r="A55">
            <v>153</v>
          </cell>
          <cell r="B55" t="str">
            <v>GALLO</v>
          </cell>
          <cell r="C55" t="str">
            <v>FONTANILLAS</v>
          </cell>
          <cell r="D55" t="str">
            <v>María del Carmen</v>
          </cell>
          <cell r="E55" t="str">
            <v>F</v>
          </cell>
          <cell r="F55" t="str">
            <v>CYL</v>
          </cell>
          <cell r="G55" t="str">
            <v>GALLO, María del Carmen</v>
          </cell>
          <cell r="H55" t="str">
            <v>CASTILLA Y LEÓN</v>
          </cell>
          <cell r="I55">
            <v>169</v>
          </cell>
        </row>
        <row r="56">
          <cell r="A56">
            <v>154</v>
          </cell>
          <cell r="B56" t="str">
            <v>ROCHER</v>
          </cell>
          <cell r="C56" t="str">
            <v>DORADO</v>
          </cell>
          <cell r="D56" t="str">
            <v>Juan Miguel</v>
          </cell>
          <cell r="E56" t="str">
            <v>M</v>
          </cell>
          <cell r="F56" t="str">
            <v>CEU</v>
          </cell>
          <cell r="G56" t="str">
            <v>ROCHER, Juan Miguel</v>
          </cell>
          <cell r="H56" t="str">
            <v>CEUTA</v>
          </cell>
        </row>
        <row r="57">
          <cell r="A57">
            <v>155</v>
          </cell>
          <cell r="B57" t="str">
            <v>SOBRINO</v>
          </cell>
          <cell r="C57" t="str">
            <v>SERRÁN</v>
          </cell>
          <cell r="D57" t="str">
            <v>Manuel</v>
          </cell>
          <cell r="E57" t="str">
            <v>M</v>
          </cell>
          <cell r="F57" t="str">
            <v>CEU</v>
          </cell>
          <cell r="G57" t="str">
            <v>SOBRINO, Manuel</v>
          </cell>
          <cell r="H57" t="str">
            <v>CEUTA</v>
          </cell>
        </row>
        <row r="58">
          <cell r="A58">
            <v>156</v>
          </cell>
          <cell r="B58" t="str">
            <v>MARISCAL</v>
          </cell>
          <cell r="C58" t="str">
            <v>SÁNCHEZ</v>
          </cell>
          <cell r="D58" t="str">
            <v>José Rubén</v>
          </cell>
          <cell r="E58" t="str">
            <v>M</v>
          </cell>
          <cell r="F58" t="str">
            <v>CEU</v>
          </cell>
          <cell r="G58" t="str">
            <v>MARISCAL, José Rubén</v>
          </cell>
          <cell r="H58" t="str">
            <v>CEUTA</v>
          </cell>
        </row>
        <row r="59">
          <cell r="A59">
            <v>159</v>
          </cell>
          <cell r="B59" t="str">
            <v>BRANCANO</v>
          </cell>
          <cell r="C59" t="str">
            <v>SÁNCHEZ</v>
          </cell>
          <cell r="D59" t="str">
            <v>Alberto</v>
          </cell>
          <cell r="E59" t="str">
            <v>M</v>
          </cell>
          <cell r="F59" t="str">
            <v>EXT</v>
          </cell>
          <cell r="G59" t="str">
            <v>BRANCANO, Alberto</v>
          </cell>
          <cell r="H59" t="str">
            <v>EXTREMADURA</v>
          </cell>
        </row>
        <row r="60">
          <cell r="A60">
            <v>160</v>
          </cell>
          <cell r="B60" t="str">
            <v>MERINO</v>
          </cell>
          <cell r="C60" t="str">
            <v>DELGADO</v>
          </cell>
          <cell r="D60" t="str">
            <v>Pablo</v>
          </cell>
          <cell r="E60" t="str">
            <v>M</v>
          </cell>
          <cell r="F60" t="str">
            <v>EXT</v>
          </cell>
          <cell r="G60" t="str">
            <v>MERINO, Pablo</v>
          </cell>
          <cell r="H60" t="str">
            <v>EXTREMADURA</v>
          </cell>
        </row>
        <row r="61">
          <cell r="A61">
            <v>161</v>
          </cell>
          <cell r="B61" t="str">
            <v>SANTIAGO</v>
          </cell>
          <cell r="C61" t="str">
            <v>CÓRDOVA</v>
          </cell>
          <cell r="D61" t="str">
            <v>Luis</v>
          </cell>
          <cell r="E61" t="str">
            <v>M</v>
          </cell>
          <cell r="F61" t="str">
            <v>EXT</v>
          </cell>
          <cell r="G61" t="str">
            <v>SANTIAGO, Luis</v>
          </cell>
          <cell r="H61" t="str">
            <v>EXTREMADURA</v>
          </cell>
        </row>
        <row r="62">
          <cell r="A62">
            <v>162</v>
          </cell>
          <cell r="B62" t="str">
            <v>CANDELARIO</v>
          </cell>
          <cell r="C62" t="str">
            <v>SANTIAGO</v>
          </cell>
          <cell r="D62" t="str">
            <v>Carmen María</v>
          </cell>
          <cell r="E62" t="str">
            <v>F</v>
          </cell>
          <cell r="F62" t="str">
            <v>EXT</v>
          </cell>
          <cell r="G62" t="str">
            <v>CANDELARIO, Carmen María</v>
          </cell>
          <cell r="H62" t="str">
            <v>EXTREMADURA</v>
          </cell>
        </row>
        <row r="63">
          <cell r="A63">
            <v>163</v>
          </cell>
          <cell r="B63" t="str">
            <v>HIDALGO</v>
          </cell>
          <cell r="C63" t="str">
            <v>BENITEZ</v>
          </cell>
          <cell r="D63" t="str">
            <v>Nieves</v>
          </cell>
          <cell r="E63" t="str">
            <v>F</v>
          </cell>
          <cell r="F63" t="str">
            <v>EXT</v>
          </cell>
          <cell r="G63" t="str">
            <v>HIDALGO, Nieves</v>
          </cell>
          <cell r="H63" t="str">
            <v>EXTREMADURA</v>
          </cell>
        </row>
        <row r="64">
          <cell r="A64">
            <v>164</v>
          </cell>
          <cell r="B64" t="str">
            <v>ESPEJO</v>
          </cell>
          <cell r="C64" t="str">
            <v>MORÁN</v>
          </cell>
          <cell r="D64" t="str">
            <v>María Azahara</v>
          </cell>
          <cell r="E64" t="str">
            <v>F</v>
          </cell>
          <cell r="F64" t="str">
            <v>EXT</v>
          </cell>
          <cell r="G64" t="str">
            <v>ESPEJO, María Azahara</v>
          </cell>
          <cell r="H64" t="str">
            <v>EXTREMADURA</v>
          </cell>
        </row>
        <row r="65">
          <cell r="A65">
            <v>165</v>
          </cell>
          <cell r="B65" t="str">
            <v>CABALEIRO</v>
          </cell>
          <cell r="C65" t="str">
            <v>FERNÁNDEZ</v>
          </cell>
          <cell r="D65" t="str">
            <v>Miguel</v>
          </cell>
          <cell r="E65" t="str">
            <v>M</v>
          </cell>
          <cell r="F65" t="str">
            <v>GAL</v>
          </cell>
          <cell r="G65" t="str">
            <v>CABALEIRO, Miguel</v>
          </cell>
          <cell r="H65" t="str">
            <v>GALICIA</v>
          </cell>
          <cell r="I65">
            <v>87</v>
          </cell>
        </row>
        <row r="66">
          <cell r="A66">
            <v>166</v>
          </cell>
          <cell r="B66" t="str">
            <v>BASANTA</v>
          </cell>
          <cell r="C66" t="str">
            <v>LÓPEZ</v>
          </cell>
          <cell r="D66" t="str">
            <v>Samuel</v>
          </cell>
          <cell r="E66" t="str">
            <v>M</v>
          </cell>
          <cell r="F66" t="str">
            <v>GAL</v>
          </cell>
          <cell r="G66" t="str">
            <v>BASANTA, Samuel</v>
          </cell>
          <cell r="H66" t="str">
            <v>GALICIA</v>
          </cell>
          <cell r="I66">
            <v>168</v>
          </cell>
        </row>
        <row r="67">
          <cell r="A67">
            <v>167</v>
          </cell>
          <cell r="B67" t="str">
            <v>RODRÍGUEZ</v>
          </cell>
          <cell r="C67" t="str">
            <v>PÉREZ</v>
          </cell>
          <cell r="D67" t="str">
            <v>Moisés</v>
          </cell>
          <cell r="E67" t="str">
            <v>M</v>
          </cell>
          <cell r="F67" t="str">
            <v>GAL</v>
          </cell>
          <cell r="G67" t="str">
            <v>RODRÍGUEZ, Moisés</v>
          </cell>
          <cell r="H67" t="str">
            <v>GALICIA</v>
          </cell>
          <cell r="I67">
            <v>50</v>
          </cell>
        </row>
        <row r="68">
          <cell r="A68">
            <v>168</v>
          </cell>
          <cell r="B68" t="str">
            <v>MOREIRA</v>
          </cell>
          <cell r="C68" t="str">
            <v>GARCÍA</v>
          </cell>
          <cell r="D68" t="str">
            <v>Elisa</v>
          </cell>
          <cell r="E68" t="str">
            <v>F</v>
          </cell>
          <cell r="F68" t="str">
            <v>GAL</v>
          </cell>
          <cell r="G68" t="str">
            <v>MOREIRA, Elisa</v>
          </cell>
          <cell r="H68" t="str">
            <v>GALICIA</v>
          </cell>
        </row>
        <row r="69">
          <cell r="A69">
            <v>169</v>
          </cell>
          <cell r="B69" t="str">
            <v>PÉREZ</v>
          </cell>
          <cell r="C69" t="str">
            <v>MORADO</v>
          </cell>
          <cell r="D69" t="str">
            <v>Silvia</v>
          </cell>
          <cell r="E69" t="str">
            <v>F</v>
          </cell>
          <cell r="F69" t="str">
            <v>GAL</v>
          </cell>
          <cell r="G69" t="str">
            <v>PÉREZ, Silvia</v>
          </cell>
          <cell r="H69" t="str">
            <v>GALICIA</v>
          </cell>
          <cell r="I69">
            <v>25</v>
          </cell>
        </row>
        <row r="70">
          <cell r="A70">
            <v>170</v>
          </cell>
          <cell r="B70" t="str">
            <v>RODRÍGUEZ</v>
          </cell>
          <cell r="C70" t="str">
            <v>FERNÁNDEZ</v>
          </cell>
          <cell r="D70" t="str">
            <v>Anai</v>
          </cell>
          <cell r="E70" t="str">
            <v>F</v>
          </cell>
          <cell r="F70" t="str">
            <v>GAL</v>
          </cell>
          <cell r="G70" t="str">
            <v>RODRÍGUEZ, Anai</v>
          </cell>
          <cell r="H70" t="str">
            <v>GALICIA</v>
          </cell>
        </row>
        <row r="71">
          <cell r="A71">
            <v>171</v>
          </cell>
          <cell r="B71" t="str">
            <v>SÁNCHEZ</v>
          </cell>
          <cell r="C71" t="str">
            <v>DELGADO</v>
          </cell>
          <cell r="D71" t="str">
            <v>Javier</v>
          </cell>
          <cell r="E71" t="str">
            <v>M</v>
          </cell>
          <cell r="F71" t="str">
            <v>MAD</v>
          </cell>
          <cell r="G71" t="str">
            <v>SÁNCHEZ, Javier</v>
          </cell>
          <cell r="H71" t="str">
            <v>MADRID</v>
          </cell>
          <cell r="I71">
            <v>126</v>
          </cell>
        </row>
        <row r="72">
          <cell r="A72">
            <v>172</v>
          </cell>
          <cell r="B72" t="str">
            <v>GÓMEZ</v>
          </cell>
          <cell r="C72" t="str">
            <v>FIDALGO</v>
          </cell>
          <cell r="D72" t="str">
            <v>Héctor</v>
          </cell>
          <cell r="E72" t="str">
            <v>M</v>
          </cell>
          <cell r="F72" t="str">
            <v>MAD</v>
          </cell>
          <cell r="G72" t="str">
            <v>GÓMEZ, Héctor</v>
          </cell>
          <cell r="H72" t="str">
            <v>MADRID</v>
          </cell>
          <cell r="I72">
            <v>188</v>
          </cell>
        </row>
        <row r="73">
          <cell r="A73">
            <v>173</v>
          </cell>
          <cell r="B73" t="str">
            <v>MUÑOZ</v>
          </cell>
          <cell r="C73" t="str">
            <v>AGUADO</v>
          </cell>
          <cell r="D73" t="str">
            <v>Marco Antonio</v>
          </cell>
          <cell r="E73" t="str">
            <v>M</v>
          </cell>
          <cell r="F73" t="str">
            <v>MAD</v>
          </cell>
          <cell r="G73" t="str">
            <v>MUÑOZ, Marco Antonio</v>
          </cell>
          <cell r="H73" t="str">
            <v>MADRID</v>
          </cell>
          <cell r="I73">
            <v>238</v>
          </cell>
        </row>
        <row r="74">
          <cell r="A74">
            <v>174</v>
          </cell>
          <cell r="B74" t="str">
            <v>DOMÍNGUEZ</v>
          </cell>
          <cell r="C74" t="str">
            <v>SIRVENT</v>
          </cell>
          <cell r="D74" t="str">
            <v>Natalia</v>
          </cell>
          <cell r="E74" t="str">
            <v>F</v>
          </cell>
          <cell r="F74" t="str">
            <v>MAD</v>
          </cell>
          <cell r="G74" t="str">
            <v>DOMÍNGUEZ, Natalia</v>
          </cell>
          <cell r="H74" t="str">
            <v>MADRID</v>
          </cell>
        </row>
        <row r="75">
          <cell r="A75">
            <v>175</v>
          </cell>
          <cell r="B75" t="str">
            <v>DOMÍNGUEZ</v>
          </cell>
          <cell r="C75" t="str">
            <v>SIRVENT</v>
          </cell>
          <cell r="D75" t="str">
            <v>Laura</v>
          </cell>
          <cell r="E75" t="str">
            <v>F</v>
          </cell>
          <cell r="F75" t="str">
            <v>MAD</v>
          </cell>
          <cell r="G75" t="str">
            <v>DOMÍNGUEZ, Laura</v>
          </cell>
          <cell r="H75" t="str">
            <v>MADRID</v>
          </cell>
        </row>
        <row r="76">
          <cell r="A76">
            <v>176</v>
          </cell>
          <cell r="B76" t="str">
            <v>BALLESTER</v>
          </cell>
          <cell r="C76" t="str">
            <v>FERNÁNDEZ</v>
          </cell>
          <cell r="D76" t="str">
            <v>Antonio</v>
          </cell>
          <cell r="E76" t="str">
            <v>M</v>
          </cell>
          <cell r="F76" t="str">
            <v>MUR</v>
          </cell>
          <cell r="G76" t="str">
            <v>BALLESTER, Antonio</v>
          </cell>
          <cell r="H76" t="str">
            <v>MURCIA</v>
          </cell>
          <cell r="I76">
            <v>106</v>
          </cell>
        </row>
        <row r="77">
          <cell r="A77">
            <v>177</v>
          </cell>
          <cell r="B77" t="str">
            <v>JEREZ</v>
          </cell>
          <cell r="C77" t="str">
            <v>ZAMORA</v>
          </cell>
          <cell r="D77" t="str">
            <v>Manuel</v>
          </cell>
          <cell r="E77" t="str">
            <v>M</v>
          </cell>
          <cell r="F77" t="str">
            <v>MUR</v>
          </cell>
          <cell r="G77" t="str">
            <v>JEREZ, Manuel</v>
          </cell>
          <cell r="H77" t="str">
            <v>MURCIA</v>
          </cell>
          <cell r="I77">
            <v>241</v>
          </cell>
        </row>
        <row r="78">
          <cell r="A78">
            <v>178</v>
          </cell>
          <cell r="B78" t="str">
            <v>ROS</v>
          </cell>
          <cell r="C78" t="str">
            <v>ORTEGA</v>
          </cell>
          <cell r="D78" t="str">
            <v>Francisco Javier</v>
          </cell>
          <cell r="E78" t="str">
            <v>M</v>
          </cell>
          <cell r="F78" t="str">
            <v>MUR</v>
          </cell>
          <cell r="G78" t="str">
            <v>ROS, Francisco Javier</v>
          </cell>
          <cell r="H78" t="str">
            <v>MURCIA</v>
          </cell>
          <cell r="I78">
            <v>65</v>
          </cell>
        </row>
        <row r="79">
          <cell r="A79">
            <v>179</v>
          </cell>
          <cell r="B79" t="str">
            <v>VILLADA</v>
          </cell>
          <cell r="C79" t="str">
            <v>MARTÍNEZ</v>
          </cell>
          <cell r="D79" t="str">
            <v>Jénnifer</v>
          </cell>
          <cell r="E79" t="str">
            <v>F</v>
          </cell>
          <cell r="F79" t="str">
            <v>MUR</v>
          </cell>
          <cell r="G79" t="str">
            <v>VILLADA, Jénnifer</v>
          </cell>
          <cell r="H79" t="str">
            <v>MURCIA</v>
          </cell>
          <cell r="I79">
            <v>1659</v>
          </cell>
        </row>
        <row r="80">
          <cell r="A80">
            <v>180</v>
          </cell>
          <cell r="B80" t="str">
            <v>MONTALBÁN</v>
          </cell>
          <cell r="C80" t="str">
            <v>CONESA</v>
          </cell>
          <cell r="D80" t="str">
            <v>Patricia</v>
          </cell>
          <cell r="E80" t="str">
            <v>F</v>
          </cell>
          <cell r="F80" t="str">
            <v>MUR</v>
          </cell>
          <cell r="G80" t="str">
            <v>MONTALBÁN, Patricia</v>
          </cell>
          <cell r="H80" t="str">
            <v>MURCIA</v>
          </cell>
          <cell r="I80">
            <v>550</v>
          </cell>
        </row>
        <row r="81">
          <cell r="A81">
            <v>181</v>
          </cell>
          <cell r="B81" t="str">
            <v>ROS</v>
          </cell>
          <cell r="C81" t="str">
            <v>ORTEGA</v>
          </cell>
          <cell r="D81" t="str">
            <v>Nuria</v>
          </cell>
          <cell r="E81" t="str">
            <v>F</v>
          </cell>
          <cell r="F81" t="str">
            <v>MUR</v>
          </cell>
          <cell r="G81" t="str">
            <v>ROS, Nuria</v>
          </cell>
          <cell r="H81" t="str">
            <v>MURCIA</v>
          </cell>
          <cell r="I81">
            <v>790</v>
          </cell>
        </row>
        <row r="82">
          <cell r="A82">
            <v>182</v>
          </cell>
          <cell r="B82" t="str">
            <v>EZQUER</v>
          </cell>
          <cell r="C82" t="str">
            <v>TIBERIO</v>
          </cell>
          <cell r="D82" t="str">
            <v>Daniel</v>
          </cell>
          <cell r="E82" t="str">
            <v>M</v>
          </cell>
          <cell r="F82" t="str">
            <v>NAV</v>
          </cell>
          <cell r="G82" t="str">
            <v>EZQUER, Daniel</v>
          </cell>
          <cell r="H82" t="str">
            <v>NAVARRA</v>
          </cell>
        </row>
        <row r="83">
          <cell r="A83">
            <v>183</v>
          </cell>
          <cell r="B83" t="str">
            <v>MARTÍNEZ</v>
          </cell>
          <cell r="C83" t="str">
            <v>IZCO</v>
          </cell>
          <cell r="D83" t="str">
            <v>Carlos</v>
          </cell>
          <cell r="E83" t="str">
            <v>M</v>
          </cell>
          <cell r="F83" t="str">
            <v>NAV</v>
          </cell>
          <cell r="G83" t="str">
            <v>MARTÍNEZ, Carlos</v>
          </cell>
          <cell r="H83" t="str">
            <v>NAVARRA</v>
          </cell>
        </row>
        <row r="84">
          <cell r="A84">
            <v>184</v>
          </cell>
          <cell r="B84" t="str">
            <v>PENG</v>
          </cell>
          <cell r="D84" t="str">
            <v>Yan Song</v>
          </cell>
          <cell r="E84" t="str">
            <v>M</v>
          </cell>
          <cell r="F84" t="str">
            <v>NAV</v>
          </cell>
          <cell r="G84" t="str">
            <v>PENG, Yan Song</v>
          </cell>
          <cell r="H84" t="str">
            <v>NAVARRA</v>
          </cell>
        </row>
        <row r="85">
          <cell r="A85">
            <v>185</v>
          </cell>
          <cell r="B85" t="str">
            <v>ALMENARA</v>
          </cell>
          <cell r="C85" t="str">
            <v>ESCUDERO</v>
          </cell>
          <cell r="D85" t="str">
            <v>Maite</v>
          </cell>
          <cell r="E85" t="str">
            <v>F</v>
          </cell>
          <cell r="F85" t="str">
            <v>NAV</v>
          </cell>
          <cell r="G85" t="str">
            <v>ALMENARA, Maite</v>
          </cell>
          <cell r="H85" t="str">
            <v>NAVARRA</v>
          </cell>
        </row>
        <row r="86">
          <cell r="A86">
            <v>186</v>
          </cell>
          <cell r="B86" t="str">
            <v>SERNA</v>
          </cell>
          <cell r="C86" t="str">
            <v>FERNÁNDEZ</v>
          </cell>
          <cell r="D86" t="str">
            <v>Araceli</v>
          </cell>
          <cell r="E86" t="str">
            <v>F</v>
          </cell>
          <cell r="F86" t="str">
            <v>NAV</v>
          </cell>
          <cell r="G86" t="str">
            <v>SERNA, Araceli</v>
          </cell>
          <cell r="H86" t="str">
            <v>NAVARRA</v>
          </cell>
        </row>
        <row r="87">
          <cell r="A87">
            <v>187</v>
          </cell>
          <cell r="B87" t="str">
            <v>ZUFÍA</v>
          </cell>
          <cell r="C87" t="str">
            <v>ELIZADE</v>
          </cell>
          <cell r="D87" t="str">
            <v>Edurne</v>
          </cell>
          <cell r="E87" t="str">
            <v>F</v>
          </cell>
          <cell r="F87" t="str">
            <v>NAV</v>
          </cell>
          <cell r="G87" t="str">
            <v>ZUFÍA, Edurne</v>
          </cell>
          <cell r="H87" t="str">
            <v>NAVARRA</v>
          </cell>
        </row>
        <row r="88">
          <cell r="A88">
            <v>188</v>
          </cell>
          <cell r="B88" t="str">
            <v>ROJO</v>
          </cell>
          <cell r="C88" t="str">
            <v>DE OLANO</v>
          </cell>
          <cell r="D88" t="str">
            <v>Unai</v>
          </cell>
          <cell r="E88" t="str">
            <v>M</v>
          </cell>
          <cell r="F88" t="str">
            <v>PVS</v>
          </cell>
          <cell r="G88" t="str">
            <v>ROJO, Unai</v>
          </cell>
          <cell r="H88" t="str">
            <v>PAÍS VASCO</v>
          </cell>
          <cell r="I88">
            <v>128</v>
          </cell>
        </row>
        <row r="89">
          <cell r="A89">
            <v>189</v>
          </cell>
          <cell r="B89" t="str">
            <v>MENZADONA</v>
          </cell>
          <cell r="C89" t="str">
            <v>GAROÑA</v>
          </cell>
          <cell r="D89" t="str">
            <v>Yon</v>
          </cell>
          <cell r="E89" t="str">
            <v>M</v>
          </cell>
          <cell r="F89" t="str">
            <v>PVS</v>
          </cell>
          <cell r="G89" t="str">
            <v>MENZADONA, Yon</v>
          </cell>
          <cell r="H89" t="str">
            <v>PAÍS VASCO</v>
          </cell>
        </row>
        <row r="90">
          <cell r="A90">
            <v>190</v>
          </cell>
          <cell r="B90" t="str">
            <v>VALVERDE</v>
          </cell>
          <cell r="C90" t="str">
            <v>JAÚREGUI</v>
          </cell>
          <cell r="D90" t="str">
            <v>Aitor</v>
          </cell>
          <cell r="E90" t="str">
            <v>M</v>
          </cell>
          <cell r="F90" t="str">
            <v>PVS</v>
          </cell>
          <cell r="G90" t="str">
            <v>VALVERDE, Aitor</v>
          </cell>
          <cell r="H90" t="str">
            <v>PAÍS VASCO</v>
          </cell>
          <cell r="I90">
            <v>400</v>
          </cell>
        </row>
        <row r="91">
          <cell r="A91">
            <v>191</v>
          </cell>
          <cell r="B91" t="str">
            <v>URIZANA</v>
          </cell>
          <cell r="C91" t="str">
            <v>VIADAS</v>
          </cell>
          <cell r="D91" t="str">
            <v>Jesús</v>
          </cell>
          <cell r="E91" t="str">
            <v>M</v>
          </cell>
          <cell r="F91" t="str">
            <v>RIO</v>
          </cell>
          <cell r="G91" t="str">
            <v>URIZANA, Jesús</v>
          </cell>
          <cell r="H91" t="str">
            <v>LA RIOJA</v>
          </cell>
        </row>
        <row r="92">
          <cell r="A92">
            <v>192</v>
          </cell>
          <cell r="B92" t="str">
            <v>RUIZ</v>
          </cell>
          <cell r="C92" t="str">
            <v>LORENTE</v>
          </cell>
          <cell r="D92" t="str">
            <v>Mario</v>
          </cell>
          <cell r="E92" t="str">
            <v>M</v>
          </cell>
          <cell r="F92" t="str">
            <v>RIO</v>
          </cell>
          <cell r="G92" t="str">
            <v>RUIZ, Mario</v>
          </cell>
          <cell r="H92" t="str">
            <v>LA RIOJA</v>
          </cell>
        </row>
        <row r="93">
          <cell r="A93">
            <v>193</v>
          </cell>
          <cell r="B93" t="str">
            <v>LEÓN</v>
          </cell>
          <cell r="C93" t="str">
            <v>SANTOS</v>
          </cell>
          <cell r="D93" t="str">
            <v>José Manuel</v>
          </cell>
          <cell r="E93" t="str">
            <v>M</v>
          </cell>
          <cell r="F93" t="str">
            <v>RIO</v>
          </cell>
          <cell r="G93" t="str">
            <v>LEÓN, José Manuel</v>
          </cell>
          <cell r="H93" t="str">
            <v>LA RIOJA</v>
          </cell>
        </row>
        <row r="94">
          <cell r="A94">
            <v>194</v>
          </cell>
          <cell r="B94" t="str">
            <v>SALVA</v>
          </cell>
          <cell r="C94" t="str">
            <v>MARTÍNEZ</v>
          </cell>
          <cell r="D94" t="str">
            <v>Pau</v>
          </cell>
          <cell r="E94" t="str">
            <v>M</v>
          </cell>
          <cell r="F94" t="str">
            <v>VAL</v>
          </cell>
          <cell r="G94" t="str">
            <v>SALVA, Pau</v>
          </cell>
          <cell r="H94" t="str">
            <v>COM. VALENCIANA</v>
          </cell>
          <cell r="I94">
            <v>43</v>
          </cell>
        </row>
        <row r="95">
          <cell r="A95">
            <v>195</v>
          </cell>
          <cell r="B95" t="str">
            <v>PINO</v>
          </cell>
          <cell r="C95" t="str">
            <v>RAMÍREZ</v>
          </cell>
          <cell r="D95" t="str">
            <v>Alejandro</v>
          </cell>
          <cell r="E95" t="str">
            <v>M</v>
          </cell>
          <cell r="F95" t="str">
            <v>VAL</v>
          </cell>
          <cell r="G95" t="str">
            <v>PINO, Alejandro</v>
          </cell>
          <cell r="H95" t="str">
            <v>COM. VALENCIANA</v>
          </cell>
        </row>
        <row r="96">
          <cell r="A96">
            <v>196</v>
          </cell>
          <cell r="B96" t="str">
            <v>VALERO</v>
          </cell>
          <cell r="C96" t="str">
            <v>TUINENBURG</v>
          </cell>
          <cell r="D96" t="str">
            <v>Antonio</v>
          </cell>
          <cell r="E96" t="str">
            <v>M</v>
          </cell>
          <cell r="F96" t="str">
            <v>VAL</v>
          </cell>
          <cell r="G96" t="str">
            <v>VALERO, Antonio</v>
          </cell>
          <cell r="H96" t="str">
            <v>COM. VALENCIANA</v>
          </cell>
        </row>
        <row r="97">
          <cell r="A97">
            <v>197</v>
          </cell>
          <cell r="B97" t="str">
            <v>BASTANTE</v>
          </cell>
          <cell r="C97" t="str">
            <v>GONZÁLEZ</v>
          </cell>
          <cell r="D97" t="str">
            <v>Gemma</v>
          </cell>
          <cell r="E97" t="str">
            <v>F</v>
          </cell>
          <cell r="F97" t="str">
            <v>VAL</v>
          </cell>
          <cell r="G97" t="str">
            <v>BASTANTE, Gemma</v>
          </cell>
          <cell r="H97" t="str">
            <v>COM. VALENCIANA</v>
          </cell>
          <cell r="I97">
            <v>144</v>
          </cell>
        </row>
        <row r="98">
          <cell r="A98">
            <v>198</v>
          </cell>
          <cell r="B98" t="str">
            <v>MARTÍNEZ</v>
          </cell>
          <cell r="C98" t="str">
            <v>GIJÓN</v>
          </cell>
          <cell r="D98" t="str">
            <v>Lucía</v>
          </cell>
          <cell r="E98" t="str">
            <v>F</v>
          </cell>
          <cell r="F98" t="str">
            <v>VAL</v>
          </cell>
          <cell r="G98" t="str">
            <v>MARTÍNEZ, Lucía</v>
          </cell>
          <cell r="H98" t="str">
            <v>COM. VALENCIANA</v>
          </cell>
          <cell r="I98">
            <v>113</v>
          </cell>
        </row>
        <row r="100">
          <cell r="D100" t="str">
            <v>Total Jugadores:</v>
          </cell>
          <cell r="E100">
            <v>54</v>
          </cell>
        </row>
        <row r="101">
          <cell r="D101" t="str">
            <v>Total Jugadoras:</v>
          </cell>
          <cell r="E101">
            <v>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"/>
      <sheetName val="U18_boys"/>
      <sheetName val="U18_girls"/>
      <sheetName val="ASS"/>
      <sheetName val="TT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8_boys"/>
      <sheetName val="U18_girls"/>
      <sheetName val="ASS"/>
      <sheetName val="TT"/>
      <sheetName val="JB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"/>
      <sheetName val="U18_boys"/>
      <sheetName val="U18_girls"/>
      <sheetName val="ASS"/>
      <sheetName val="TT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"/>
      <sheetName val="U18_boys"/>
      <sheetName val="U18_girls"/>
      <sheetName val="ASS"/>
      <sheetName val="TT"/>
      <sheetName val="JG"/>
      <sheetName val="JBD"/>
      <sheetName val="JGD"/>
      <sheetName val="JXD"/>
      <sheetName val="JB (PRES)"/>
      <sheetName val="JG (PRES)"/>
      <sheetName val="BT1"/>
      <sheetName val="GT1"/>
      <sheetName val="BT2"/>
      <sheetName val="GT2"/>
      <sheetName val="TEAMS"/>
      <sheetName val="BTDet"/>
      <sheetName val="GTDet"/>
      <sheetName val="JBS2"/>
      <sheetName val="JGS2"/>
      <sheetName val="JBS1"/>
      <sheetName val="JGS1"/>
      <sheetName val="BDko"/>
      <sheetName val="GDko"/>
      <sheetName val="XDko"/>
      <sheetName val="Seeding List"/>
      <sheetName val="DRAW"/>
      <sheetName val="DRAW2"/>
      <sheetName val="Tabla"/>
      <sheetName val="Tabla (2)"/>
      <sheetName val="JBSDraw"/>
      <sheetName val="JGSDraw"/>
      <sheetName val="JBSDraw1"/>
      <sheetName val="JGSDraw1"/>
      <sheetName val="JB (SORTED)"/>
      <sheetName val="JG (SORTED)"/>
      <sheetName val="JBD (SORTED)"/>
      <sheetName val="JBDDraw"/>
      <sheetName val="JGD (SORTED)"/>
      <sheetName val="JGDDraw"/>
      <sheetName val="JXD (SORTED)"/>
      <sheetName val="JXDDraw"/>
    </sheetNames>
    <sheetDataSet>
      <sheetData sheetId="0" refreshError="1">
        <row r="1">
          <cell r="A1" t="str">
            <v>Nr</v>
          </cell>
          <cell r="B1" t="str">
            <v>NAME</v>
          </cell>
          <cell r="C1" t="str">
            <v>ASS</v>
          </cell>
          <cell r="D1" t="str">
            <v>Rk Points</v>
          </cell>
        </row>
        <row r="2">
          <cell r="A2">
            <v>1</v>
          </cell>
          <cell r="B2" t="str">
            <v>CARTER Trent</v>
          </cell>
          <cell r="C2" t="str">
            <v>AUS</v>
          </cell>
          <cell r="D2">
            <v>375</v>
          </cell>
          <cell r="E2">
            <v>32762</v>
          </cell>
        </row>
        <row r="3">
          <cell r="A3">
            <v>2</v>
          </cell>
          <cell r="B3" t="str">
            <v>DAVIS Kyle</v>
          </cell>
          <cell r="C3" t="str">
            <v>AUS</v>
          </cell>
          <cell r="D3">
            <v>510</v>
          </cell>
          <cell r="E3">
            <v>32526</v>
          </cell>
        </row>
        <row r="4">
          <cell r="A4">
            <v>3</v>
          </cell>
          <cell r="B4" t="str">
            <v>FRANK Robert</v>
          </cell>
          <cell r="C4" t="str">
            <v>AUS</v>
          </cell>
          <cell r="D4">
            <v>323</v>
          </cell>
          <cell r="E4">
            <v>32895</v>
          </cell>
        </row>
        <row r="5">
          <cell r="A5">
            <v>4</v>
          </cell>
          <cell r="B5" t="str">
            <v>SHIH Andy</v>
          </cell>
          <cell r="C5" t="str">
            <v>AUS</v>
          </cell>
          <cell r="D5">
            <v>335</v>
          </cell>
          <cell r="E5">
            <v>31911</v>
          </cell>
        </row>
        <row r="6">
          <cell r="A6">
            <v>5</v>
          </cell>
          <cell r="B6" t="str">
            <v>FEGERL Stefan</v>
          </cell>
          <cell r="C6" t="str">
            <v>AUT</v>
          </cell>
          <cell r="D6">
            <v>560</v>
          </cell>
          <cell r="E6">
            <v>32398</v>
          </cell>
        </row>
        <row r="7">
          <cell r="A7">
            <v>6</v>
          </cell>
          <cell r="B7" t="str">
            <v>FENG Xiaoquan</v>
          </cell>
          <cell r="C7" t="str">
            <v>AUT</v>
          </cell>
          <cell r="D7">
            <v>974</v>
          </cell>
          <cell r="E7">
            <v>31814</v>
          </cell>
        </row>
        <row r="8">
          <cell r="A8">
            <v>7</v>
          </cell>
          <cell r="B8" t="str">
            <v>KOVAC Boris</v>
          </cell>
          <cell r="C8" t="str">
            <v>AUT</v>
          </cell>
          <cell r="E8">
            <v>32581</v>
          </cell>
        </row>
        <row r="9">
          <cell r="A9">
            <v>8</v>
          </cell>
          <cell r="B9" t="str">
            <v>PROBST Thomas</v>
          </cell>
          <cell r="C9" t="str">
            <v>AUT</v>
          </cell>
          <cell r="D9">
            <v>322</v>
          </cell>
          <cell r="E9">
            <v>32040</v>
          </cell>
        </row>
        <row r="10">
          <cell r="A10">
            <v>9</v>
          </cell>
          <cell r="B10" t="str">
            <v>STORF Martin</v>
          </cell>
          <cell r="C10" t="str">
            <v>AUT</v>
          </cell>
          <cell r="E10">
            <v>32785</v>
          </cell>
        </row>
        <row r="11">
          <cell r="A11">
            <v>10</v>
          </cell>
          <cell r="B11" t="str">
            <v>ULBING Sebastian</v>
          </cell>
          <cell r="C11" t="str">
            <v>AUT</v>
          </cell>
          <cell r="E11">
            <v>31794</v>
          </cell>
        </row>
        <row r="12">
          <cell r="A12">
            <v>11</v>
          </cell>
          <cell r="B12" t="str">
            <v>DAVIDOVICH Dmitry</v>
          </cell>
          <cell r="C12" t="str">
            <v>BLR</v>
          </cell>
          <cell r="D12">
            <v>635</v>
          </cell>
          <cell r="E12">
            <v>31966</v>
          </cell>
        </row>
        <row r="13">
          <cell r="A13">
            <v>12</v>
          </cell>
          <cell r="B13" t="str">
            <v>BALTRUSHKA Dzmitry</v>
          </cell>
          <cell r="C13" t="str">
            <v>BLR</v>
          </cell>
          <cell r="D13">
            <v>560</v>
          </cell>
          <cell r="E13">
            <v>32152</v>
          </cell>
        </row>
        <row r="14">
          <cell r="A14">
            <v>13</v>
          </cell>
          <cell r="B14" t="str">
            <v>BERGAMINI Guilherme</v>
          </cell>
          <cell r="C14" t="str">
            <v>BRA</v>
          </cell>
          <cell r="D14">
            <v>348</v>
          </cell>
          <cell r="E14">
            <v>32354</v>
          </cell>
        </row>
        <row r="15">
          <cell r="A15">
            <v>14</v>
          </cell>
          <cell r="B15" t="str">
            <v>CARVALHO Efraim</v>
          </cell>
          <cell r="C15" t="str">
            <v>BRA</v>
          </cell>
          <cell r="D15">
            <v>673</v>
          </cell>
          <cell r="E15">
            <v>32172</v>
          </cell>
        </row>
        <row r="16">
          <cell r="A16">
            <v>15</v>
          </cell>
          <cell r="B16" t="str">
            <v>KOJIMA Ricardo</v>
          </cell>
          <cell r="C16" t="str">
            <v>BRA</v>
          </cell>
          <cell r="D16">
            <v>485</v>
          </cell>
          <cell r="E16">
            <v>32294</v>
          </cell>
        </row>
        <row r="17">
          <cell r="A17">
            <v>16</v>
          </cell>
          <cell r="B17" t="str">
            <v>MANCINI Eric</v>
          </cell>
          <cell r="C17" t="str">
            <v>BRA</v>
          </cell>
          <cell r="D17">
            <v>300</v>
          </cell>
          <cell r="E17">
            <v>32639</v>
          </cell>
        </row>
        <row r="18">
          <cell r="A18">
            <v>17</v>
          </cell>
          <cell r="B18" t="str">
            <v>GUO Peng</v>
          </cell>
          <cell r="C18" t="str">
            <v>CAN</v>
          </cell>
          <cell r="D18">
            <v>519</v>
          </cell>
          <cell r="E18">
            <v>32067</v>
          </cell>
        </row>
        <row r="19">
          <cell r="A19">
            <v>18</v>
          </cell>
          <cell r="B19" t="str">
            <v>HINSE Pierre-Luc</v>
          </cell>
          <cell r="C19" t="str">
            <v>CAN</v>
          </cell>
          <cell r="D19">
            <v>576</v>
          </cell>
          <cell r="E19">
            <v>32027</v>
          </cell>
        </row>
        <row r="20">
          <cell r="A20">
            <v>19</v>
          </cell>
          <cell r="B20" t="str">
            <v>HO Andre</v>
          </cell>
          <cell r="C20" t="str">
            <v>CAN</v>
          </cell>
          <cell r="E20">
            <v>33705</v>
          </cell>
        </row>
        <row r="21">
          <cell r="A21">
            <v>20</v>
          </cell>
          <cell r="B21" t="str">
            <v>MICHAUD Bryan</v>
          </cell>
          <cell r="C21" t="str">
            <v>CAN</v>
          </cell>
          <cell r="E21">
            <v>33028</v>
          </cell>
        </row>
        <row r="22">
          <cell r="A22">
            <v>21</v>
          </cell>
          <cell r="B22" t="str">
            <v>CARLIER Andres</v>
          </cell>
          <cell r="C22" t="str">
            <v>CHI</v>
          </cell>
          <cell r="D22">
            <v>482</v>
          </cell>
          <cell r="E22">
            <v>32121</v>
          </cell>
        </row>
        <row r="23">
          <cell r="A23">
            <v>22</v>
          </cell>
          <cell r="B23" t="str">
            <v>CORTES Andres</v>
          </cell>
          <cell r="C23" t="str">
            <v>CHI</v>
          </cell>
          <cell r="D23">
            <v>599</v>
          </cell>
          <cell r="E23">
            <v>31991</v>
          </cell>
        </row>
        <row r="24">
          <cell r="A24">
            <v>23</v>
          </cell>
          <cell r="B24" t="str">
            <v>LEVIS Bruno</v>
          </cell>
          <cell r="C24" t="str">
            <v>CHI</v>
          </cell>
          <cell r="D24">
            <v>310</v>
          </cell>
          <cell r="E24">
            <v>32438</v>
          </cell>
        </row>
        <row r="25">
          <cell r="A25">
            <v>24</v>
          </cell>
          <cell r="B25" t="str">
            <v>UBILLA Nicolas</v>
          </cell>
          <cell r="C25" t="str">
            <v>CHI</v>
          </cell>
          <cell r="D25">
            <v>191</v>
          </cell>
          <cell r="E25">
            <v>32325</v>
          </cell>
        </row>
        <row r="26">
          <cell r="A26">
            <v>25</v>
          </cell>
          <cell r="B26" t="str">
            <v>FANG Li</v>
          </cell>
          <cell r="C26" t="str">
            <v>CHN</v>
          </cell>
          <cell r="E26">
            <v>32364</v>
          </cell>
        </row>
        <row r="27">
          <cell r="A27">
            <v>26</v>
          </cell>
          <cell r="B27" t="str">
            <v>LIU Miao</v>
          </cell>
          <cell r="C27" t="str">
            <v>CHN</v>
          </cell>
          <cell r="D27">
            <v>1043</v>
          </cell>
          <cell r="E27">
            <v>33255</v>
          </cell>
        </row>
        <row r="28">
          <cell r="A28">
            <v>27</v>
          </cell>
          <cell r="B28" t="str">
            <v>SHI Lei</v>
          </cell>
          <cell r="C28" t="str">
            <v>CHN</v>
          </cell>
          <cell r="E28">
            <v>32189</v>
          </cell>
        </row>
        <row r="29">
          <cell r="A29">
            <v>28</v>
          </cell>
          <cell r="B29" t="str">
            <v>YANG Ce</v>
          </cell>
          <cell r="C29" t="str">
            <v>CHN</v>
          </cell>
          <cell r="E29">
            <v>32527</v>
          </cell>
        </row>
        <row r="30">
          <cell r="A30">
            <v>29</v>
          </cell>
          <cell r="B30" t="str">
            <v>CHIANG Hung-Chieh</v>
          </cell>
          <cell r="C30" t="str">
            <v>TPE</v>
          </cell>
          <cell r="D30">
            <v>1189</v>
          </cell>
          <cell r="E30">
            <v>32561</v>
          </cell>
        </row>
        <row r="31">
          <cell r="A31">
            <v>30</v>
          </cell>
          <cell r="B31" t="str">
            <v>CHOU Yuan-Chieh</v>
          </cell>
          <cell r="C31" t="str">
            <v>TPE</v>
          </cell>
          <cell r="E31">
            <v>32432</v>
          </cell>
        </row>
        <row r="32">
          <cell r="A32">
            <v>31</v>
          </cell>
          <cell r="B32" t="str">
            <v>HUANG Sheng-Sheng</v>
          </cell>
          <cell r="C32" t="str">
            <v>TPE</v>
          </cell>
          <cell r="D32">
            <v>913</v>
          </cell>
          <cell r="E32">
            <v>32076</v>
          </cell>
        </row>
        <row r="33">
          <cell r="A33">
            <v>32</v>
          </cell>
          <cell r="B33" t="str">
            <v>SHEN Chi-Min</v>
          </cell>
          <cell r="C33" t="str">
            <v>TPE</v>
          </cell>
          <cell r="D33">
            <v>992</v>
          </cell>
          <cell r="E33">
            <v>32199</v>
          </cell>
        </row>
        <row r="34">
          <cell r="A34">
            <v>33</v>
          </cell>
          <cell r="B34" t="str">
            <v>KOLAREK Tomislav</v>
          </cell>
          <cell r="C34" t="str">
            <v>HRV</v>
          </cell>
          <cell r="D34">
            <v>923</v>
          </cell>
          <cell r="E34">
            <v>32414</v>
          </cell>
        </row>
        <row r="35">
          <cell r="A35">
            <v>34</v>
          </cell>
          <cell r="B35" t="str">
            <v>KOVAC Borna</v>
          </cell>
          <cell r="C35" t="str">
            <v>HRV</v>
          </cell>
          <cell r="E35">
            <v>33295</v>
          </cell>
        </row>
        <row r="36">
          <cell r="A36">
            <v>35</v>
          </cell>
          <cell r="B36" t="str">
            <v>JANCARIK Lubomir</v>
          </cell>
          <cell r="C36" t="str">
            <v>CZE</v>
          </cell>
          <cell r="D36">
            <v>814</v>
          </cell>
          <cell r="E36">
            <v>32006</v>
          </cell>
        </row>
        <row r="37">
          <cell r="A37">
            <v>36</v>
          </cell>
          <cell r="B37" t="str">
            <v>SCHWARZER Antonin</v>
          </cell>
          <cell r="C37" t="str">
            <v>CZE</v>
          </cell>
          <cell r="D37">
            <v>548</v>
          </cell>
          <cell r="E37">
            <v>32526</v>
          </cell>
        </row>
        <row r="38">
          <cell r="A38">
            <v>37</v>
          </cell>
          <cell r="B38" t="str">
            <v>EL-SOBKY Mohamed Tarek</v>
          </cell>
          <cell r="C38" t="str">
            <v>EGY</v>
          </cell>
          <cell r="D38">
            <v>364</v>
          </cell>
          <cell r="E38">
            <v>32962</v>
          </cell>
        </row>
        <row r="39">
          <cell r="A39">
            <v>38</v>
          </cell>
          <cell r="B39" t="str">
            <v>SONBOL Islam</v>
          </cell>
          <cell r="C39" t="str">
            <v>EGY</v>
          </cell>
          <cell r="D39">
            <v>578</v>
          </cell>
          <cell r="E39">
            <v>31778</v>
          </cell>
        </row>
        <row r="40">
          <cell r="A40">
            <v>39</v>
          </cell>
          <cell r="B40" t="str">
            <v>ELBEIALI Mohamed</v>
          </cell>
          <cell r="C40" t="str">
            <v>EGY</v>
          </cell>
          <cell r="E40">
            <v>32326</v>
          </cell>
        </row>
        <row r="41">
          <cell r="A41">
            <v>40</v>
          </cell>
          <cell r="B41" t="str">
            <v>SALEH Mohamed Aly</v>
          </cell>
          <cell r="C41" t="str">
            <v>EGY</v>
          </cell>
          <cell r="D41">
            <v>472</v>
          </cell>
          <cell r="E41">
            <v>32366</v>
          </cell>
        </row>
        <row r="42">
          <cell r="A42">
            <v>41</v>
          </cell>
          <cell r="B42" t="str">
            <v>DRINKHALL Paul</v>
          </cell>
          <cell r="C42" t="str">
            <v>ENG</v>
          </cell>
          <cell r="D42">
            <v>840</v>
          </cell>
          <cell r="E42">
            <v>32889</v>
          </cell>
        </row>
        <row r="43">
          <cell r="A43">
            <v>42</v>
          </cell>
          <cell r="B43" t="str">
            <v>KNIGHT Darius</v>
          </cell>
          <cell r="C43" t="str">
            <v>ENG</v>
          </cell>
          <cell r="D43">
            <v>755</v>
          </cell>
          <cell r="E43">
            <v>32926</v>
          </cell>
        </row>
        <row r="44">
          <cell r="A44">
            <v>43</v>
          </cell>
          <cell r="B44" t="str">
            <v>REED Daniel</v>
          </cell>
          <cell r="C44" t="str">
            <v>ENG</v>
          </cell>
          <cell r="D44">
            <v>349</v>
          </cell>
          <cell r="E44">
            <v>32847</v>
          </cell>
        </row>
        <row r="45">
          <cell r="A45">
            <v>44</v>
          </cell>
          <cell r="B45" t="str">
            <v>MARTIN Francisco</v>
          </cell>
          <cell r="C45" t="str">
            <v>ESP</v>
          </cell>
          <cell r="D45">
            <v>582</v>
          </cell>
        </row>
        <row r="46">
          <cell r="A46">
            <v>45</v>
          </cell>
          <cell r="B46" t="str">
            <v>BAUBET Vincent</v>
          </cell>
          <cell r="C46" t="str">
            <v>FRA</v>
          </cell>
          <cell r="D46">
            <v>638</v>
          </cell>
          <cell r="E46">
            <v>32831</v>
          </cell>
        </row>
        <row r="47">
          <cell r="A47">
            <v>46</v>
          </cell>
          <cell r="B47" t="str">
            <v>LEBESSON Emmanuel</v>
          </cell>
          <cell r="C47" t="str">
            <v>FRA</v>
          </cell>
          <cell r="D47">
            <v>874</v>
          </cell>
          <cell r="E47">
            <v>32257</v>
          </cell>
        </row>
        <row r="48">
          <cell r="A48">
            <v>47</v>
          </cell>
          <cell r="B48" t="str">
            <v>MATTENET Adrien</v>
          </cell>
          <cell r="C48" t="str">
            <v>FRA</v>
          </cell>
          <cell r="D48">
            <v>624</v>
          </cell>
          <cell r="E48">
            <v>32065</v>
          </cell>
        </row>
        <row r="49">
          <cell r="A49">
            <v>48</v>
          </cell>
          <cell r="B49" t="str">
            <v>SALIFOU Abdel-Kader</v>
          </cell>
          <cell r="C49" t="str">
            <v>FRA</v>
          </cell>
          <cell r="D49">
            <v>716</v>
          </cell>
          <cell r="E49">
            <v>32849</v>
          </cell>
        </row>
        <row r="50">
          <cell r="A50">
            <v>49</v>
          </cell>
          <cell r="B50" t="str">
            <v>BAUM Patrick</v>
          </cell>
          <cell r="C50" t="str">
            <v>GER</v>
          </cell>
          <cell r="D50">
            <v>1131</v>
          </cell>
          <cell r="E50">
            <v>31951</v>
          </cell>
        </row>
        <row r="51">
          <cell r="A51">
            <v>50</v>
          </cell>
          <cell r="B51" t="str">
            <v>FILUS Ruwen</v>
          </cell>
          <cell r="C51" t="str">
            <v>GER</v>
          </cell>
          <cell r="D51">
            <v>994</v>
          </cell>
          <cell r="E51">
            <v>32187</v>
          </cell>
        </row>
        <row r="52">
          <cell r="A52">
            <v>51</v>
          </cell>
          <cell r="B52" t="str">
            <v>MENGEL Steffen</v>
          </cell>
          <cell r="C52" t="str">
            <v>GER</v>
          </cell>
          <cell r="D52">
            <v>836</v>
          </cell>
          <cell r="E52">
            <v>32357</v>
          </cell>
        </row>
        <row r="53">
          <cell r="A53">
            <v>52</v>
          </cell>
          <cell r="B53" t="str">
            <v>OVTCHAROV Dimitrij</v>
          </cell>
          <cell r="C53" t="str">
            <v>GER</v>
          </cell>
          <cell r="D53">
            <v>1217</v>
          </cell>
          <cell r="E53">
            <v>32388</v>
          </cell>
        </row>
        <row r="54">
          <cell r="A54">
            <v>53</v>
          </cell>
          <cell r="B54" t="str">
            <v>NAGY Krisztian</v>
          </cell>
          <cell r="C54" t="str">
            <v>HUN</v>
          </cell>
          <cell r="D54">
            <v>642</v>
          </cell>
          <cell r="E54">
            <v>32642</v>
          </cell>
        </row>
        <row r="55">
          <cell r="A55">
            <v>54</v>
          </cell>
          <cell r="B55" t="str">
            <v>ZOMBORI David</v>
          </cell>
          <cell r="C55" t="str">
            <v>HUN</v>
          </cell>
          <cell r="D55">
            <v>676</v>
          </cell>
          <cell r="E55">
            <v>32337</v>
          </cell>
        </row>
        <row r="56">
          <cell r="A56">
            <v>55</v>
          </cell>
          <cell r="B56" t="str">
            <v>RAVICHANDRAN Abishek</v>
          </cell>
          <cell r="C56" t="str">
            <v>IND</v>
          </cell>
          <cell r="D56">
            <v>645</v>
          </cell>
          <cell r="E56">
            <v>32140</v>
          </cell>
        </row>
        <row r="57">
          <cell r="A57">
            <v>56</v>
          </cell>
          <cell r="B57" t="str">
            <v>KOPARKAR Aniket Vinayak</v>
          </cell>
          <cell r="C57" t="str">
            <v>IND</v>
          </cell>
          <cell r="D57">
            <v>514</v>
          </cell>
          <cell r="E57">
            <v>32455</v>
          </cell>
        </row>
        <row r="58">
          <cell r="A58">
            <v>57</v>
          </cell>
          <cell r="B58" t="str">
            <v>SARKAR Soumyajit</v>
          </cell>
          <cell r="C58" t="str">
            <v>IND</v>
          </cell>
          <cell r="D58">
            <v>605</v>
          </cell>
          <cell r="E58">
            <v>33243</v>
          </cell>
        </row>
        <row r="59">
          <cell r="A59">
            <v>58</v>
          </cell>
          <cell r="B59" t="str">
            <v>REDINI Alberto</v>
          </cell>
          <cell r="C59" t="str">
            <v>ITA</v>
          </cell>
          <cell r="D59">
            <v>580</v>
          </cell>
          <cell r="E59">
            <v>32365</v>
          </cell>
        </row>
        <row r="60">
          <cell r="A60">
            <v>59</v>
          </cell>
          <cell r="B60" t="str">
            <v>STOYANOV Niagol</v>
          </cell>
          <cell r="C60" t="str">
            <v>ITA</v>
          </cell>
          <cell r="D60">
            <v>831</v>
          </cell>
          <cell r="E60">
            <v>31928</v>
          </cell>
        </row>
        <row r="61">
          <cell r="A61">
            <v>60</v>
          </cell>
          <cell r="B61" t="str">
            <v>KISHIKAWA Seiya</v>
          </cell>
          <cell r="C61" t="str">
            <v>JPN</v>
          </cell>
          <cell r="D61">
            <v>1400</v>
          </cell>
          <cell r="E61">
            <v>31918</v>
          </cell>
        </row>
        <row r="62">
          <cell r="A62">
            <v>61</v>
          </cell>
          <cell r="B62" t="str">
            <v>MIZUTANI Jun</v>
          </cell>
          <cell r="C62" t="str">
            <v>JPN</v>
          </cell>
          <cell r="D62">
            <v>1515</v>
          </cell>
          <cell r="E62">
            <v>32668</v>
          </cell>
        </row>
        <row r="63">
          <cell r="A63">
            <v>62</v>
          </cell>
          <cell r="B63" t="str">
            <v>OYA Hidetoshi</v>
          </cell>
          <cell r="C63" t="str">
            <v>JPN</v>
          </cell>
          <cell r="D63">
            <v>951</v>
          </cell>
          <cell r="E63">
            <v>32365</v>
          </cell>
        </row>
        <row r="64">
          <cell r="A64">
            <v>63</v>
          </cell>
          <cell r="B64" t="str">
            <v>TAKAKIWA Taku</v>
          </cell>
          <cell r="C64" t="str">
            <v>JPN</v>
          </cell>
          <cell r="D64">
            <v>1172</v>
          </cell>
          <cell r="E64">
            <v>32415</v>
          </cell>
        </row>
        <row r="65">
          <cell r="A65">
            <v>64</v>
          </cell>
          <cell r="B65" t="str">
            <v>HAN Ji Min</v>
          </cell>
          <cell r="C65" t="str">
            <v>KOR</v>
          </cell>
          <cell r="D65">
            <v>642</v>
          </cell>
          <cell r="E65">
            <v>32509</v>
          </cell>
        </row>
        <row r="66">
          <cell r="A66">
            <v>65</v>
          </cell>
          <cell r="B66" t="str">
            <v>KANG Dong Hoon</v>
          </cell>
          <cell r="C66" t="str">
            <v>KOR</v>
          </cell>
          <cell r="D66">
            <v>1005</v>
          </cell>
          <cell r="E66">
            <v>32107</v>
          </cell>
        </row>
        <row r="67">
          <cell r="A67">
            <v>66</v>
          </cell>
          <cell r="B67" t="str">
            <v>KIM Gang Woog</v>
          </cell>
          <cell r="C67" t="str">
            <v>KOR</v>
          </cell>
          <cell r="D67">
            <v>564</v>
          </cell>
          <cell r="E67">
            <v>32651</v>
          </cell>
        </row>
        <row r="68">
          <cell r="A68">
            <v>67</v>
          </cell>
          <cell r="B68" t="str">
            <v>LEE Jinkwon</v>
          </cell>
          <cell r="C68" t="str">
            <v>KOR</v>
          </cell>
          <cell r="D68">
            <v>1386</v>
          </cell>
          <cell r="E68">
            <v>32084</v>
          </cell>
        </row>
        <row r="69">
          <cell r="A69">
            <v>68</v>
          </cell>
          <cell r="B69" t="str">
            <v>KINTZELE Laurent</v>
          </cell>
          <cell r="C69" t="str">
            <v>LUX</v>
          </cell>
          <cell r="E69">
            <v>32915</v>
          </cell>
        </row>
        <row r="70">
          <cell r="A70">
            <v>69</v>
          </cell>
          <cell r="B70" t="str">
            <v>MICHELY Gilles</v>
          </cell>
          <cell r="C70" t="str">
            <v>LUX</v>
          </cell>
          <cell r="D70">
            <v>625</v>
          </cell>
          <cell r="E70">
            <v>32451</v>
          </cell>
        </row>
        <row r="71">
          <cell r="A71">
            <v>70</v>
          </cell>
          <cell r="B71" t="str">
            <v>BEDNARKIEWICZ Bartosz</v>
          </cell>
          <cell r="C71" t="str">
            <v>POL</v>
          </cell>
          <cell r="D71">
            <v>491</v>
          </cell>
          <cell r="E71">
            <v>32577</v>
          </cell>
        </row>
        <row r="72">
          <cell r="A72">
            <v>71</v>
          </cell>
          <cell r="B72" t="str">
            <v>MALICKI Szymon</v>
          </cell>
          <cell r="C72" t="str">
            <v>POL</v>
          </cell>
          <cell r="D72">
            <v>711</v>
          </cell>
          <cell r="E72">
            <v>32497</v>
          </cell>
        </row>
        <row r="73">
          <cell r="A73">
            <v>72</v>
          </cell>
          <cell r="B73" t="str">
            <v>SZARMACH Bartosz</v>
          </cell>
          <cell r="C73" t="str">
            <v>POL</v>
          </cell>
          <cell r="D73">
            <v>715</v>
          </cell>
          <cell r="E73">
            <v>32090</v>
          </cell>
        </row>
        <row r="74">
          <cell r="A74">
            <v>73</v>
          </cell>
          <cell r="B74" t="str">
            <v>SZARMACH Karol</v>
          </cell>
          <cell r="C74" t="str">
            <v>POL</v>
          </cell>
          <cell r="D74">
            <v>597</v>
          </cell>
          <cell r="E74">
            <v>32090</v>
          </cell>
        </row>
        <row r="75">
          <cell r="A75">
            <v>74</v>
          </cell>
          <cell r="B75" t="str">
            <v>FREITAS Marcos</v>
          </cell>
          <cell r="C75" t="str">
            <v>POR</v>
          </cell>
          <cell r="D75">
            <v>1098</v>
          </cell>
          <cell r="E75">
            <v>32241</v>
          </cell>
        </row>
        <row r="76">
          <cell r="A76">
            <v>75</v>
          </cell>
          <cell r="B76" t="str">
            <v>GOLOVANOV Stanislav</v>
          </cell>
          <cell r="C76" t="str">
            <v>RUS</v>
          </cell>
          <cell r="D76">
            <v>785</v>
          </cell>
          <cell r="E76">
            <v>32409</v>
          </cell>
        </row>
        <row r="77">
          <cell r="A77">
            <v>76</v>
          </cell>
          <cell r="B77" t="str">
            <v>PAYKOV Mikhail</v>
          </cell>
          <cell r="C77" t="str">
            <v>RUS</v>
          </cell>
          <cell r="D77">
            <v>602</v>
          </cell>
          <cell r="E77">
            <v>32720</v>
          </cell>
        </row>
        <row r="78">
          <cell r="A78">
            <v>77</v>
          </cell>
          <cell r="B78" t="str">
            <v>SKACHKOV Kirill</v>
          </cell>
          <cell r="C78" t="str">
            <v>RUS</v>
          </cell>
          <cell r="D78">
            <v>929</v>
          </cell>
          <cell r="E78">
            <v>31995</v>
          </cell>
        </row>
        <row r="79">
          <cell r="A79">
            <v>78</v>
          </cell>
          <cell r="B79" t="str">
            <v>UTOCHKIN Artem</v>
          </cell>
          <cell r="C79" t="str">
            <v>RUS</v>
          </cell>
          <cell r="D79">
            <v>630</v>
          </cell>
          <cell r="E79">
            <v>32603</v>
          </cell>
        </row>
        <row r="80">
          <cell r="A80">
            <v>79</v>
          </cell>
          <cell r="B80" t="str">
            <v>BORCIC Dorde</v>
          </cell>
          <cell r="C80" t="str">
            <v>SCG</v>
          </cell>
          <cell r="D80">
            <v>416</v>
          </cell>
          <cell r="E80">
            <v>32112</v>
          </cell>
        </row>
        <row r="81">
          <cell r="A81">
            <v>80</v>
          </cell>
          <cell r="B81" t="str">
            <v>GORDIC Uros</v>
          </cell>
          <cell r="C81" t="str">
            <v>SCG</v>
          </cell>
          <cell r="D81">
            <v>448</v>
          </cell>
          <cell r="E81">
            <v>32268</v>
          </cell>
        </row>
        <row r="82">
          <cell r="A82">
            <v>81</v>
          </cell>
          <cell r="B82" t="str">
            <v>JEVTOVIC Marko</v>
          </cell>
          <cell r="C82" t="str">
            <v>SCG</v>
          </cell>
          <cell r="D82">
            <v>887</v>
          </cell>
          <cell r="E82">
            <v>31782</v>
          </cell>
        </row>
        <row r="83">
          <cell r="A83">
            <v>82</v>
          </cell>
          <cell r="B83" t="str">
            <v>PETE Zolt</v>
          </cell>
          <cell r="C83" t="str">
            <v>SCG</v>
          </cell>
          <cell r="D83">
            <v>901</v>
          </cell>
          <cell r="E83">
            <v>32111</v>
          </cell>
        </row>
        <row r="84">
          <cell r="A84">
            <v>83</v>
          </cell>
          <cell r="B84" t="str">
            <v>ABRAHAMS Luke</v>
          </cell>
          <cell r="C84" t="str">
            <v>RSA</v>
          </cell>
          <cell r="D84">
            <v>251</v>
          </cell>
          <cell r="E84">
            <v>32328</v>
          </cell>
        </row>
        <row r="85">
          <cell r="A85">
            <v>84</v>
          </cell>
          <cell r="B85" t="str">
            <v>COGILL Theo</v>
          </cell>
          <cell r="C85" t="str">
            <v>RSA</v>
          </cell>
          <cell r="D85">
            <v>391</v>
          </cell>
          <cell r="E85">
            <v>31831</v>
          </cell>
        </row>
        <row r="86">
          <cell r="A86">
            <v>85</v>
          </cell>
          <cell r="B86" t="str">
            <v>LINGEVELDT Theo</v>
          </cell>
          <cell r="C86" t="str">
            <v>RSA</v>
          </cell>
          <cell r="E86">
            <v>31855</v>
          </cell>
        </row>
        <row r="87">
          <cell r="A87">
            <v>86</v>
          </cell>
          <cell r="B87" t="str">
            <v>AKERSTROM Fabian</v>
          </cell>
          <cell r="C87" t="str">
            <v>SWE</v>
          </cell>
          <cell r="D87">
            <v>732</v>
          </cell>
          <cell r="E87">
            <v>32491</v>
          </cell>
        </row>
        <row r="88">
          <cell r="A88">
            <v>87</v>
          </cell>
          <cell r="B88" t="str">
            <v>RAMSTRAND Tomas</v>
          </cell>
          <cell r="C88" t="str">
            <v>SWE</v>
          </cell>
          <cell r="D88">
            <v>553</v>
          </cell>
          <cell r="E88">
            <v>31796</v>
          </cell>
        </row>
        <row r="89">
          <cell r="A89">
            <v>88</v>
          </cell>
          <cell r="B89" t="str">
            <v>AVCI Safa</v>
          </cell>
          <cell r="C89" t="str">
            <v>TUR</v>
          </cell>
          <cell r="D89">
            <v>800</v>
          </cell>
          <cell r="E89">
            <v>31995</v>
          </cell>
        </row>
        <row r="90">
          <cell r="A90">
            <v>89</v>
          </cell>
          <cell r="B90" t="str">
            <v>DOGAN Hasan</v>
          </cell>
          <cell r="C90" t="str">
            <v>TUR</v>
          </cell>
        </row>
        <row r="91">
          <cell r="A91">
            <v>90</v>
          </cell>
          <cell r="B91" t="str">
            <v>JIANG Pengfei</v>
          </cell>
          <cell r="C91" t="str">
            <v>TUR</v>
          </cell>
          <cell r="D91">
            <v>774</v>
          </cell>
          <cell r="E91">
            <v>32569</v>
          </cell>
        </row>
        <row r="92">
          <cell r="A92">
            <v>91</v>
          </cell>
          <cell r="B92" t="str">
            <v>MENGE Gencay</v>
          </cell>
          <cell r="C92" t="str">
            <v>TUR</v>
          </cell>
          <cell r="D92">
            <v>553</v>
          </cell>
          <cell r="E92">
            <v>32616</v>
          </cell>
        </row>
        <row r="93">
          <cell r="A93">
            <v>92</v>
          </cell>
          <cell r="B93" t="str">
            <v>DIDUKH Viktor</v>
          </cell>
          <cell r="C93" t="str">
            <v>UKR</v>
          </cell>
          <cell r="D93">
            <v>646</v>
          </cell>
          <cell r="E93">
            <v>31800</v>
          </cell>
        </row>
        <row r="94">
          <cell r="A94">
            <v>93</v>
          </cell>
          <cell r="B94" t="str">
            <v>ZHMUDENKO Yaroslav</v>
          </cell>
          <cell r="C94" t="str">
            <v>UKR</v>
          </cell>
          <cell r="D94">
            <v>988</v>
          </cell>
          <cell r="E94">
            <v>32410</v>
          </cell>
        </row>
        <row r="99">
          <cell r="A99" t="str">
            <v xml:space="preserve"> </v>
          </cell>
          <cell r="B99" t="str">
            <v>BYE</v>
          </cell>
          <cell r="C99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g"/>
      <sheetName val="Actas"/>
      <sheetName val="Resul"/>
      <sheetName val="Resum"/>
    </sheetNames>
    <sheetDataSet>
      <sheetData sheetId="0" refreshError="1">
        <row r="2">
          <cell r="A2">
            <v>1</v>
          </cell>
          <cell r="B2" t="str">
            <v>RUIZ</v>
          </cell>
          <cell r="C2" t="str">
            <v>José Manuel</v>
          </cell>
          <cell r="D2" t="str">
            <v>La Raqueta F.A.M.A.</v>
          </cell>
        </row>
        <row r="3">
          <cell r="A3">
            <v>2</v>
          </cell>
          <cell r="B3" t="str">
            <v>ROPERO</v>
          </cell>
          <cell r="C3" t="str">
            <v>Joaquín</v>
          </cell>
          <cell r="D3" t="str">
            <v>La Raqueta F.A.M.A.</v>
          </cell>
        </row>
        <row r="4">
          <cell r="A4">
            <v>3</v>
          </cell>
          <cell r="B4" t="str">
            <v>ROBLES</v>
          </cell>
          <cell r="C4" t="str">
            <v>Manuel</v>
          </cell>
          <cell r="D4" t="str">
            <v>La Raqueta F.A.M.A.</v>
          </cell>
        </row>
        <row r="5">
          <cell r="A5">
            <v>4</v>
          </cell>
          <cell r="B5" t="str">
            <v>VALERA</v>
          </cell>
          <cell r="C5" t="str">
            <v>Álvaro</v>
          </cell>
          <cell r="D5" t="str">
            <v>C.D. Carolina</v>
          </cell>
        </row>
        <row r="6">
          <cell r="A6">
            <v>5</v>
          </cell>
          <cell r="B6" t="str">
            <v>REY</v>
          </cell>
          <cell r="C6" t="str">
            <v>Fco. Javier</v>
          </cell>
          <cell r="D6" t="str">
            <v>C.D. Carolina</v>
          </cell>
        </row>
        <row r="7">
          <cell r="A7">
            <v>6</v>
          </cell>
          <cell r="B7" t="str">
            <v>SANTOS</v>
          </cell>
          <cell r="C7" t="str">
            <v>Emilio</v>
          </cell>
          <cell r="D7" t="str">
            <v>C.D. Carolina</v>
          </cell>
        </row>
        <row r="8">
          <cell r="A8">
            <v>7</v>
          </cell>
          <cell r="B8" t="str">
            <v>MORALES</v>
          </cell>
          <cell r="C8" t="str">
            <v>Jordi</v>
          </cell>
          <cell r="D8" t="str">
            <v>San Rafael</v>
          </cell>
        </row>
        <row r="9">
          <cell r="A9">
            <v>8</v>
          </cell>
          <cell r="B9" t="str">
            <v>SÁNCHEZ</v>
          </cell>
          <cell r="C9" t="str">
            <v>Enrique</v>
          </cell>
          <cell r="D9" t="str">
            <v>San Rafael</v>
          </cell>
        </row>
        <row r="10">
          <cell r="A10">
            <v>9</v>
          </cell>
          <cell r="B10" t="str">
            <v>AGUILAR</v>
          </cell>
          <cell r="C10" t="str">
            <v>Joaquín</v>
          </cell>
          <cell r="D10" t="str">
            <v>San Rafael</v>
          </cell>
        </row>
        <row r="11">
          <cell r="A11">
            <v>10</v>
          </cell>
          <cell r="B11" t="str">
            <v>RODRÍGUEZ</v>
          </cell>
          <cell r="C11" t="str">
            <v>Miguel</v>
          </cell>
          <cell r="D11" t="str">
            <v>Arrayán F.A.M.A.</v>
          </cell>
        </row>
        <row r="12">
          <cell r="A12">
            <v>11</v>
          </cell>
          <cell r="B12" t="str">
            <v>BORJA</v>
          </cell>
          <cell r="C12" t="str">
            <v>Alfonso</v>
          </cell>
          <cell r="D12" t="str">
            <v>Arrayán F.A.M.A.</v>
          </cell>
        </row>
        <row r="13">
          <cell r="A13">
            <v>12</v>
          </cell>
          <cell r="B13" t="str">
            <v>CELAYA</v>
          </cell>
          <cell r="C13" t="str">
            <v>Enrique</v>
          </cell>
          <cell r="D13" t="str">
            <v>Arrayán F.A.M.A.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18"/>
      <sheetName val="TT (2)"/>
      <sheetName val="Cover"/>
      <sheetName val="Medals"/>
      <sheetName val="TT"/>
      <sheetName val="Players"/>
      <sheetName val="PFORTEAM"/>
      <sheetName val="JTKO"/>
      <sheetName val="CBT"/>
      <sheetName val="JBTDet"/>
      <sheetName val="JGTDet"/>
      <sheetName val="CBTDet"/>
      <sheetName val="CGTDet"/>
      <sheetName val="JT"/>
      <sheetName val="JSDraw1"/>
      <sheetName val="CSDraw1"/>
      <sheetName val="JBS"/>
      <sheetName val="JGS"/>
      <sheetName val="CBS"/>
      <sheetName val="CGS"/>
      <sheetName val="Doubles"/>
      <sheetName val="JBS2"/>
      <sheetName val="JGS2"/>
      <sheetName val="CS2"/>
      <sheetName val="JBS1"/>
      <sheetName val="JGS1"/>
      <sheetName val="CBS1"/>
      <sheetName val="CGS1"/>
      <sheetName val="CBSDraw2"/>
      <sheetName val="JD"/>
      <sheetName val="CD"/>
      <sheetName val="JSDraw1 (2)"/>
      <sheetName val="JBSDraw2"/>
      <sheetName val="JGSDraw2"/>
    </sheetNames>
    <sheetDataSet>
      <sheetData sheetId="0"/>
      <sheetData sheetId="1"/>
      <sheetData sheetId="2"/>
      <sheetData sheetId="3"/>
      <sheetData sheetId="4"/>
      <sheetData sheetId="5">
        <row r="4">
          <cell r="B4" t="str">
            <v>MA</v>
          </cell>
          <cell r="C4" t="str">
            <v>Justin Ming Yin</v>
          </cell>
          <cell r="D4" t="str">
            <v>HKG</v>
          </cell>
          <cell r="E4" t="str">
            <v>M</v>
          </cell>
          <cell r="F4">
            <v>33797</v>
          </cell>
          <cell r="H4">
            <v>177</v>
          </cell>
        </row>
        <row r="5">
          <cell r="B5" t="str">
            <v>CHEUNG</v>
          </cell>
          <cell r="C5" t="str">
            <v>Yat Fung Johnny</v>
          </cell>
          <cell r="D5" t="str">
            <v>HKG</v>
          </cell>
          <cell r="E5" t="str">
            <v>M</v>
          </cell>
          <cell r="F5">
            <v>33637</v>
          </cell>
          <cell r="H5">
            <v>178</v>
          </cell>
        </row>
        <row r="6">
          <cell r="B6" t="str">
            <v>LIYANAGE</v>
          </cell>
          <cell r="C6" t="str">
            <v>Gihan</v>
          </cell>
          <cell r="D6" t="str">
            <v>SRI</v>
          </cell>
          <cell r="E6" t="str">
            <v>M</v>
          </cell>
          <cell r="F6">
            <v>32218</v>
          </cell>
          <cell r="H6">
            <v>142</v>
          </cell>
        </row>
        <row r="7">
          <cell r="B7" t="str">
            <v>LIYANAGE</v>
          </cell>
          <cell r="C7" t="str">
            <v>Sajith Kavinda</v>
          </cell>
          <cell r="D7" t="str">
            <v>SRI</v>
          </cell>
          <cell r="E7" t="str">
            <v>M</v>
          </cell>
          <cell r="F7">
            <v>32647</v>
          </cell>
          <cell r="H7">
            <v>170</v>
          </cell>
        </row>
        <row r="8">
          <cell r="B8" t="str">
            <v>DE SILVA</v>
          </cell>
          <cell r="C8" t="str">
            <v>Samudita Ishan</v>
          </cell>
          <cell r="D8" t="str">
            <v>SRI</v>
          </cell>
          <cell r="E8" t="str">
            <v>M</v>
          </cell>
          <cell r="F8">
            <v>32656</v>
          </cell>
          <cell r="H8">
            <v>168</v>
          </cell>
        </row>
        <row r="9">
          <cell r="B9" t="str">
            <v>WALAGAMPALA</v>
          </cell>
          <cell r="C9" t="str">
            <v>Buddika</v>
          </cell>
          <cell r="D9" t="str">
            <v>SRI</v>
          </cell>
          <cell r="E9" t="str">
            <v>M</v>
          </cell>
          <cell r="F9">
            <v>33089</v>
          </cell>
          <cell r="H9">
            <v>141</v>
          </cell>
        </row>
        <row r="10">
          <cell r="B10" t="str">
            <v>GANEGODAGE</v>
          </cell>
          <cell r="C10" t="str">
            <v>Sahanaka</v>
          </cell>
          <cell r="D10" t="str">
            <v>SRI</v>
          </cell>
          <cell r="E10" t="str">
            <v>M</v>
          </cell>
          <cell r="F10">
            <v>33056</v>
          </cell>
          <cell r="H10">
            <v>143</v>
          </cell>
        </row>
        <row r="11">
          <cell r="B11" t="str">
            <v>WIJEKOON</v>
          </cell>
          <cell r="C11" t="str">
            <v>Ruhansi</v>
          </cell>
          <cell r="D11" t="str">
            <v>SRI</v>
          </cell>
          <cell r="E11" t="str">
            <v>F</v>
          </cell>
          <cell r="F11">
            <v>32865</v>
          </cell>
          <cell r="H11">
            <v>148</v>
          </cell>
        </row>
        <row r="12">
          <cell r="B12" t="str">
            <v>MADURANGI</v>
          </cell>
          <cell r="C12" t="str">
            <v>Ishara</v>
          </cell>
          <cell r="D12" t="str">
            <v>SRI</v>
          </cell>
          <cell r="E12" t="str">
            <v>F</v>
          </cell>
          <cell r="F12">
            <v>33020</v>
          </cell>
          <cell r="H12">
            <v>146</v>
          </cell>
        </row>
        <row r="13">
          <cell r="B13" t="str">
            <v>KAVITHILAKA</v>
          </cell>
          <cell r="C13" t="str">
            <v>Sanduni</v>
          </cell>
          <cell r="D13" t="str">
            <v>SRI</v>
          </cell>
          <cell r="E13" t="str">
            <v>F</v>
          </cell>
          <cell r="F13">
            <v>32195</v>
          </cell>
          <cell r="H13">
            <v>147</v>
          </cell>
        </row>
        <row r="14">
          <cell r="B14" t="str">
            <v>WICKRAMANAYAKE</v>
          </cell>
          <cell r="C14" t="str">
            <v>Sukitha</v>
          </cell>
          <cell r="D14" t="str">
            <v>SRI</v>
          </cell>
          <cell r="E14" t="str">
            <v>M</v>
          </cell>
          <cell r="F14">
            <v>33251</v>
          </cell>
          <cell r="H14">
            <v>145</v>
          </cell>
        </row>
        <row r="15">
          <cell r="B15" t="str">
            <v>NAKANDALA</v>
          </cell>
          <cell r="C15" t="str">
            <v>Dulan</v>
          </cell>
          <cell r="D15" t="str">
            <v>SRI</v>
          </cell>
          <cell r="E15" t="str">
            <v>M</v>
          </cell>
          <cell r="F15">
            <v>33505</v>
          </cell>
          <cell r="H15">
            <v>144</v>
          </cell>
        </row>
        <row r="16">
          <cell r="B16" t="str">
            <v>ABEYRATNA</v>
          </cell>
          <cell r="C16" t="str">
            <v>Samitha</v>
          </cell>
          <cell r="D16" t="str">
            <v>SRI</v>
          </cell>
          <cell r="E16" t="str">
            <v>M</v>
          </cell>
          <cell r="F16">
            <v>33782</v>
          </cell>
          <cell r="H16">
            <v>167</v>
          </cell>
        </row>
        <row r="17">
          <cell r="B17" t="str">
            <v>GONAPINUWALAGE</v>
          </cell>
          <cell r="C17" t="str">
            <v>Dinusha Manoji</v>
          </cell>
          <cell r="D17" t="str">
            <v>SRI</v>
          </cell>
          <cell r="E17" t="str">
            <v>F</v>
          </cell>
          <cell r="F17">
            <v>33377</v>
          </cell>
          <cell r="H17">
            <v>150</v>
          </cell>
        </row>
        <row r="18">
          <cell r="B18" t="str">
            <v>DE SILVA</v>
          </cell>
          <cell r="C18" t="str">
            <v>Chausalya</v>
          </cell>
          <cell r="D18" t="str">
            <v>SRI</v>
          </cell>
          <cell r="E18" t="str">
            <v>F</v>
          </cell>
          <cell r="F18">
            <v>33398</v>
          </cell>
          <cell r="H18">
            <v>171</v>
          </cell>
        </row>
        <row r="19">
          <cell r="B19" t="str">
            <v>SHASHINI</v>
          </cell>
          <cell r="C19" t="str">
            <v>Tharunnya</v>
          </cell>
          <cell r="D19" t="str">
            <v>SRI</v>
          </cell>
          <cell r="E19" t="str">
            <v>F</v>
          </cell>
          <cell r="F19">
            <v>34232</v>
          </cell>
          <cell r="H19">
            <v>169</v>
          </cell>
        </row>
        <row r="20">
          <cell r="B20" t="str">
            <v>ABEYGUNAWARDANE</v>
          </cell>
          <cell r="C20" t="str">
            <v>Nadini</v>
          </cell>
          <cell r="D20" t="str">
            <v>SRI</v>
          </cell>
          <cell r="E20" t="str">
            <v>F</v>
          </cell>
          <cell r="F20">
            <v>33137</v>
          </cell>
          <cell r="H20">
            <v>149</v>
          </cell>
        </row>
        <row r="21">
          <cell r="B21" t="str">
            <v>SUWAL</v>
          </cell>
          <cell r="C21" t="str">
            <v>Ajay</v>
          </cell>
          <cell r="D21" t="str">
            <v>NEP</v>
          </cell>
          <cell r="E21" t="str">
            <v>M</v>
          </cell>
          <cell r="F21">
            <v>32514</v>
          </cell>
          <cell r="H21">
            <v>121</v>
          </cell>
        </row>
        <row r="22">
          <cell r="B22" t="str">
            <v>MALLA</v>
          </cell>
          <cell r="C22" t="str">
            <v>Amar</v>
          </cell>
          <cell r="D22" t="str">
            <v>NEP</v>
          </cell>
          <cell r="E22" t="str">
            <v>M</v>
          </cell>
          <cell r="F22">
            <v>32526</v>
          </cell>
          <cell r="H22">
            <v>122</v>
          </cell>
        </row>
        <row r="23">
          <cell r="B23" t="str">
            <v>SAUN</v>
          </cell>
          <cell r="C23" t="str">
            <v>Deep</v>
          </cell>
          <cell r="D23" t="str">
            <v>NEP</v>
          </cell>
          <cell r="E23" t="str">
            <v>M</v>
          </cell>
          <cell r="F23">
            <v>32509</v>
          </cell>
          <cell r="H23">
            <v>123</v>
          </cell>
        </row>
        <row r="24">
          <cell r="B24" t="str">
            <v>MALLA</v>
          </cell>
          <cell r="C24" t="str">
            <v>Abinayak</v>
          </cell>
          <cell r="D24" t="str">
            <v>NEP</v>
          </cell>
          <cell r="E24" t="str">
            <v>M</v>
          </cell>
          <cell r="F24">
            <v>32528</v>
          </cell>
          <cell r="H24">
            <v>124</v>
          </cell>
        </row>
        <row r="25">
          <cell r="B25" t="str">
            <v>NEWANG</v>
          </cell>
          <cell r="C25" t="str">
            <v>Swecha</v>
          </cell>
          <cell r="D25" t="str">
            <v>NEP</v>
          </cell>
          <cell r="E25" t="str">
            <v>F</v>
          </cell>
          <cell r="F25">
            <v>33384</v>
          </cell>
          <cell r="H25">
            <v>128</v>
          </cell>
        </row>
        <row r="26">
          <cell r="B26" t="str">
            <v>POKHAREL</v>
          </cell>
          <cell r="C26" t="str">
            <v>Kamala</v>
          </cell>
          <cell r="D26" t="str">
            <v>NEP</v>
          </cell>
          <cell r="E26" t="str">
            <v>F</v>
          </cell>
          <cell r="F26">
            <v>33376</v>
          </cell>
          <cell r="H26">
            <v>126</v>
          </cell>
        </row>
        <row r="27">
          <cell r="B27" t="str">
            <v>SHRESTHA</v>
          </cell>
          <cell r="C27" t="str">
            <v>Nabita</v>
          </cell>
          <cell r="D27" t="str">
            <v>NEP</v>
          </cell>
          <cell r="E27" t="str">
            <v>F</v>
          </cell>
          <cell r="F27">
            <v>33303</v>
          </cell>
          <cell r="H27">
            <v>127</v>
          </cell>
        </row>
        <row r="28">
          <cell r="B28" t="str">
            <v>SHRESTHA</v>
          </cell>
          <cell r="C28" t="str">
            <v>Elisha</v>
          </cell>
          <cell r="D28" t="str">
            <v>NEP</v>
          </cell>
          <cell r="E28" t="str">
            <v>F</v>
          </cell>
          <cell r="F28">
            <v>33053</v>
          </cell>
          <cell r="H28">
            <v>125</v>
          </cell>
        </row>
        <row r="29">
          <cell r="B29" t="str">
            <v>MUZAMMIL</v>
          </cell>
          <cell r="C29" t="str">
            <v>Muhammad</v>
          </cell>
          <cell r="D29" t="str">
            <v>PAK</v>
          </cell>
          <cell r="E29" t="str">
            <v>M</v>
          </cell>
          <cell r="F29">
            <v>32497</v>
          </cell>
          <cell r="H29">
            <v>131</v>
          </cell>
        </row>
        <row r="30">
          <cell r="B30" t="str">
            <v>RAHIM</v>
          </cell>
          <cell r="C30" t="str">
            <v>Abdul</v>
          </cell>
          <cell r="D30" t="str">
            <v>PAK</v>
          </cell>
          <cell r="E30" t="str">
            <v>M</v>
          </cell>
          <cell r="F30">
            <v>32874</v>
          </cell>
          <cell r="H30">
            <v>133</v>
          </cell>
        </row>
        <row r="31">
          <cell r="B31" t="str">
            <v>RAZA</v>
          </cell>
          <cell r="C31" t="str">
            <v>Faheem</v>
          </cell>
          <cell r="D31" t="str">
            <v>PAK</v>
          </cell>
          <cell r="E31" t="str">
            <v>M</v>
          </cell>
          <cell r="F31">
            <v>33032</v>
          </cell>
          <cell r="H31">
            <v>132</v>
          </cell>
        </row>
        <row r="32">
          <cell r="B32" t="str">
            <v>AHMED</v>
          </cell>
          <cell r="C32" t="str">
            <v>Muhammad Usman</v>
          </cell>
          <cell r="D32" t="str">
            <v>PAK</v>
          </cell>
          <cell r="E32" t="str">
            <v>M</v>
          </cell>
          <cell r="F32">
            <v>33580</v>
          </cell>
          <cell r="H32">
            <v>134</v>
          </cell>
        </row>
        <row r="33">
          <cell r="B33" t="str">
            <v>VIRK</v>
          </cell>
          <cell r="C33" t="str">
            <v>Salman</v>
          </cell>
          <cell r="D33" t="str">
            <v>PAK</v>
          </cell>
          <cell r="E33" t="str">
            <v>M</v>
          </cell>
          <cell r="F33">
            <v>35163</v>
          </cell>
          <cell r="H33">
            <v>135</v>
          </cell>
        </row>
        <row r="34">
          <cell r="B34" t="str">
            <v>AYUB</v>
          </cell>
          <cell r="C34" t="str">
            <v>Sheikh Waqas</v>
          </cell>
          <cell r="D34" t="str">
            <v>PAK</v>
          </cell>
          <cell r="E34" t="str">
            <v>M</v>
          </cell>
          <cell r="F34">
            <v>33668</v>
          </cell>
          <cell r="H34">
            <v>136</v>
          </cell>
        </row>
        <row r="35">
          <cell r="B35" t="str">
            <v>KHURSHED</v>
          </cell>
          <cell r="C35" t="str">
            <v>Ghalia</v>
          </cell>
          <cell r="D35" t="str">
            <v>PAK</v>
          </cell>
          <cell r="E35" t="str">
            <v>F</v>
          </cell>
          <cell r="F35">
            <v>32392</v>
          </cell>
          <cell r="H35">
            <v>138</v>
          </cell>
        </row>
        <row r="36">
          <cell r="B36" t="str">
            <v>KHAN</v>
          </cell>
          <cell r="C36" t="str">
            <v>Ayesha</v>
          </cell>
          <cell r="D36" t="str">
            <v>PAK</v>
          </cell>
          <cell r="E36" t="str">
            <v>F</v>
          </cell>
          <cell r="F36">
            <v>33028</v>
          </cell>
          <cell r="H36">
            <v>139</v>
          </cell>
        </row>
        <row r="37">
          <cell r="B37" t="str">
            <v>HANIF</v>
          </cell>
          <cell r="C37" t="str">
            <v>Mubeen</v>
          </cell>
          <cell r="D37" t="str">
            <v>PAK</v>
          </cell>
          <cell r="E37" t="str">
            <v>F</v>
          </cell>
          <cell r="F37">
            <v>33079</v>
          </cell>
          <cell r="H37">
            <v>140</v>
          </cell>
        </row>
        <row r="38">
          <cell r="B38" t="str">
            <v>CHIANG</v>
          </cell>
          <cell r="C38" t="str">
            <v>Hung-Chieh</v>
          </cell>
          <cell r="D38" t="str">
            <v>TPE</v>
          </cell>
          <cell r="E38" t="str">
            <v>M</v>
          </cell>
          <cell r="F38">
            <v>32561</v>
          </cell>
          <cell r="H38">
            <v>184</v>
          </cell>
        </row>
        <row r="39">
          <cell r="B39" t="str">
            <v>CHEN</v>
          </cell>
          <cell r="C39" t="str">
            <v>Chien-An</v>
          </cell>
          <cell r="D39" t="str">
            <v>TPE</v>
          </cell>
          <cell r="E39" t="str">
            <v>M</v>
          </cell>
          <cell r="F39">
            <v>33405</v>
          </cell>
          <cell r="H39">
            <v>183</v>
          </cell>
        </row>
        <row r="40">
          <cell r="B40" t="str">
            <v>SHEN</v>
          </cell>
          <cell r="C40" t="str">
            <v>Chi-Min</v>
          </cell>
          <cell r="D40" t="str">
            <v>TPE</v>
          </cell>
          <cell r="E40" t="str">
            <v>M</v>
          </cell>
          <cell r="F40">
            <v>32199</v>
          </cell>
          <cell r="H40">
            <v>182</v>
          </cell>
        </row>
        <row r="41">
          <cell r="B41" t="str">
            <v>CHOU</v>
          </cell>
          <cell r="C41" t="str">
            <v>Yi-Cheng</v>
          </cell>
          <cell r="D41" t="str">
            <v>TPE</v>
          </cell>
          <cell r="E41" t="str">
            <v>M</v>
          </cell>
          <cell r="F41">
            <v>32359</v>
          </cell>
          <cell r="H41">
            <v>181</v>
          </cell>
        </row>
        <row r="42">
          <cell r="B42" t="str">
            <v>CHENG</v>
          </cell>
          <cell r="C42" t="str">
            <v>I-Ching</v>
          </cell>
          <cell r="D42" t="str">
            <v>TPE</v>
          </cell>
          <cell r="E42" t="str">
            <v>F</v>
          </cell>
          <cell r="F42">
            <v>33649</v>
          </cell>
          <cell r="H42">
            <v>188</v>
          </cell>
        </row>
        <row r="43">
          <cell r="B43" t="str">
            <v>HSIUNG</v>
          </cell>
          <cell r="C43" t="str">
            <v>Nai-I</v>
          </cell>
          <cell r="D43" t="str">
            <v>TPE</v>
          </cell>
          <cell r="E43" t="str">
            <v>F</v>
          </cell>
          <cell r="F43">
            <v>32893</v>
          </cell>
          <cell r="H43">
            <v>187</v>
          </cell>
        </row>
        <row r="44">
          <cell r="B44" t="str">
            <v>HOU</v>
          </cell>
          <cell r="C44" t="str">
            <v>Yu-Ling</v>
          </cell>
          <cell r="D44" t="str">
            <v>TPE</v>
          </cell>
          <cell r="E44" t="str">
            <v>F</v>
          </cell>
          <cell r="F44">
            <v>33054</v>
          </cell>
          <cell r="H44">
            <v>186</v>
          </cell>
        </row>
        <row r="45">
          <cell r="B45" t="str">
            <v>YU</v>
          </cell>
          <cell r="C45" t="str">
            <v>Szu-Pei</v>
          </cell>
          <cell r="D45" t="str">
            <v>TPE</v>
          </cell>
          <cell r="E45" t="str">
            <v>F</v>
          </cell>
          <cell r="F45">
            <v>33026</v>
          </cell>
          <cell r="H45">
            <v>185</v>
          </cell>
        </row>
        <row r="46">
          <cell r="B46" t="str">
            <v>RAZEE</v>
          </cell>
          <cell r="C46" t="str">
            <v>Razzan</v>
          </cell>
          <cell r="D46" t="str">
            <v>MDV</v>
          </cell>
          <cell r="E46" t="str">
            <v>M</v>
          </cell>
          <cell r="F46">
            <v>33398</v>
          </cell>
          <cell r="G46" t="str">
            <v>D</v>
          </cell>
          <cell r="H46">
            <v>111</v>
          </cell>
        </row>
        <row r="47">
          <cell r="B47" t="str">
            <v>AHMED</v>
          </cell>
          <cell r="C47" t="str">
            <v>Mohamed Munthif</v>
          </cell>
          <cell r="D47" t="str">
            <v>MDV</v>
          </cell>
          <cell r="E47" t="str">
            <v>M</v>
          </cell>
          <cell r="F47">
            <v>32831</v>
          </cell>
          <cell r="G47" t="str">
            <v>D</v>
          </cell>
          <cell r="H47">
            <v>112</v>
          </cell>
        </row>
        <row r="48">
          <cell r="B48" t="str">
            <v>IBRAHIM</v>
          </cell>
          <cell r="C48" t="str">
            <v>Muhammadh Hibban</v>
          </cell>
          <cell r="D48" t="str">
            <v>MDV</v>
          </cell>
          <cell r="E48" t="str">
            <v>M</v>
          </cell>
          <cell r="F48">
            <v>33336</v>
          </cell>
          <cell r="H48">
            <v>113</v>
          </cell>
        </row>
        <row r="49">
          <cell r="B49" t="str">
            <v>SHIMANA</v>
          </cell>
          <cell r="C49" t="str">
            <v>Aishath</v>
          </cell>
          <cell r="D49" t="str">
            <v>MDV</v>
          </cell>
          <cell r="E49" t="str">
            <v>F</v>
          </cell>
          <cell r="F49">
            <v>34279</v>
          </cell>
          <cell r="H49">
            <v>114</v>
          </cell>
        </row>
        <row r="50">
          <cell r="B50" t="str">
            <v>SANA</v>
          </cell>
          <cell r="C50" t="str">
            <v>Mariyam</v>
          </cell>
          <cell r="D50" t="str">
            <v>MDV</v>
          </cell>
          <cell r="E50" t="str">
            <v>F</v>
          </cell>
          <cell r="F50">
            <v>33907</v>
          </cell>
          <cell r="G50" t="str">
            <v>D</v>
          </cell>
          <cell r="H50">
            <v>115</v>
          </cell>
        </row>
        <row r="51">
          <cell r="B51" t="str">
            <v>NISA</v>
          </cell>
          <cell r="C51" t="str">
            <v>Aishath</v>
          </cell>
          <cell r="D51" t="str">
            <v>MDV</v>
          </cell>
          <cell r="E51" t="str">
            <v>F</v>
          </cell>
          <cell r="F51">
            <v>32693</v>
          </cell>
          <cell r="G51" t="str">
            <v>D</v>
          </cell>
          <cell r="H51">
            <v>116</v>
          </cell>
        </row>
        <row r="52">
          <cell r="B52" t="str">
            <v>SHETTY</v>
          </cell>
          <cell r="C52" t="str">
            <v>Sanil</v>
          </cell>
          <cell r="D52" t="str">
            <v>IND</v>
          </cell>
          <cell r="E52" t="str">
            <v>M</v>
          </cell>
          <cell r="F52">
            <v>32736</v>
          </cell>
          <cell r="H52">
            <v>151</v>
          </cell>
        </row>
        <row r="53">
          <cell r="B53" t="str">
            <v>SESHADRI</v>
          </cell>
          <cell r="C53" t="str">
            <v>Sivananda</v>
          </cell>
          <cell r="D53" t="str">
            <v>IND</v>
          </cell>
          <cell r="E53" t="str">
            <v>M</v>
          </cell>
          <cell r="F53">
            <v>32863</v>
          </cell>
          <cell r="H53">
            <v>152</v>
          </cell>
        </row>
        <row r="54">
          <cell r="B54" t="str">
            <v>KARIA</v>
          </cell>
          <cell r="C54" t="str">
            <v>Devesh</v>
          </cell>
          <cell r="D54" t="str">
            <v>IND</v>
          </cell>
          <cell r="E54" t="str">
            <v>M</v>
          </cell>
          <cell r="F54">
            <v>32483</v>
          </cell>
          <cell r="H54">
            <v>153</v>
          </cell>
        </row>
        <row r="55">
          <cell r="B55" t="str">
            <v>SHARMA</v>
          </cell>
          <cell r="C55" t="str">
            <v>Shubham</v>
          </cell>
          <cell r="D55" t="str">
            <v>IND</v>
          </cell>
          <cell r="E55" t="str">
            <v>M</v>
          </cell>
          <cell r="F55">
            <v>32955</v>
          </cell>
          <cell r="H55">
            <v>191</v>
          </cell>
        </row>
        <row r="56">
          <cell r="B56" t="str">
            <v>KOPARKAR</v>
          </cell>
          <cell r="C56" t="str">
            <v>Aniket Vinayak</v>
          </cell>
          <cell r="D56" t="str">
            <v>IND</v>
          </cell>
          <cell r="E56" t="str">
            <v>M</v>
          </cell>
          <cell r="F56">
            <v>32455</v>
          </cell>
          <cell r="H56">
            <v>154</v>
          </cell>
        </row>
        <row r="57">
          <cell r="B57" t="str">
            <v>BALGU</v>
          </cell>
          <cell r="C57" t="str">
            <v>Aman</v>
          </cell>
          <cell r="D57" t="str">
            <v>IND</v>
          </cell>
          <cell r="E57" t="str">
            <v>M</v>
          </cell>
          <cell r="F57">
            <v>32708</v>
          </cell>
          <cell r="H57">
            <v>192</v>
          </cell>
        </row>
        <row r="58">
          <cell r="B58" t="str">
            <v>GHOSH</v>
          </cell>
          <cell r="C58" t="str">
            <v>Soumyajit</v>
          </cell>
          <cell r="D58" t="str">
            <v>IND</v>
          </cell>
          <cell r="E58" t="str">
            <v>M</v>
          </cell>
          <cell r="F58">
            <v>34099</v>
          </cell>
          <cell r="H58">
            <v>155</v>
          </cell>
        </row>
        <row r="59">
          <cell r="B59" t="str">
            <v>GNANASEKARAN</v>
          </cell>
          <cell r="C59" t="str">
            <v>Sathiyan</v>
          </cell>
          <cell r="D59" t="str">
            <v>IND</v>
          </cell>
          <cell r="E59" t="str">
            <v>M</v>
          </cell>
          <cell r="F59">
            <v>33977</v>
          </cell>
          <cell r="H59">
            <v>156</v>
          </cell>
        </row>
        <row r="60">
          <cell r="B60" t="str">
            <v>VASANTHPHILIPS</v>
          </cell>
          <cell r="C60" t="str">
            <v>Nitin</v>
          </cell>
          <cell r="D60" t="str">
            <v>IND</v>
          </cell>
          <cell r="E60" t="str">
            <v>M</v>
          </cell>
          <cell r="F60">
            <v>33831</v>
          </cell>
          <cell r="H60">
            <v>157</v>
          </cell>
        </row>
        <row r="61">
          <cell r="B61" t="str">
            <v>MONDAL</v>
          </cell>
          <cell r="C61" t="str">
            <v>Raj</v>
          </cell>
          <cell r="D61" t="str">
            <v>IND</v>
          </cell>
          <cell r="E61" t="str">
            <v>M</v>
          </cell>
          <cell r="F61">
            <v>33820</v>
          </cell>
          <cell r="H61">
            <v>158</v>
          </cell>
        </row>
        <row r="62">
          <cell r="B62" t="str">
            <v>VERMA</v>
          </cell>
          <cell r="C62" t="str">
            <v>Mohit</v>
          </cell>
          <cell r="D62" t="str">
            <v>IND</v>
          </cell>
          <cell r="E62" t="str">
            <v>M</v>
          </cell>
          <cell r="F62">
            <v>33887</v>
          </cell>
          <cell r="H62">
            <v>193</v>
          </cell>
        </row>
        <row r="63">
          <cell r="B63" t="str">
            <v>KAR</v>
          </cell>
          <cell r="C63" t="str">
            <v>Souvik</v>
          </cell>
          <cell r="D63" t="str">
            <v>IND</v>
          </cell>
          <cell r="E63" t="str">
            <v>M</v>
          </cell>
          <cell r="F63">
            <v>33914</v>
          </cell>
          <cell r="H63">
            <v>194</v>
          </cell>
        </row>
        <row r="64">
          <cell r="B64" t="str">
            <v>AGGARWAL</v>
          </cell>
          <cell r="C64" t="str">
            <v>Neha</v>
          </cell>
          <cell r="D64" t="str">
            <v>IND</v>
          </cell>
          <cell r="E64" t="str">
            <v>F</v>
          </cell>
          <cell r="F64">
            <v>32884</v>
          </cell>
          <cell r="H64">
            <v>160</v>
          </cell>
        </row>
        <row r="65">
          <cell r="B65" t="str">
            <v>TIPALE</v>
          </cell>
          <cell r="C65" t="str">
            <v>Prajakta</v>
          </cell>
          <cell r="D65" t="str">
            <v>IND</v>
          </cell>
          <cell r="E65" t="str">
            <v>F</v>
          </cell>
          <cell r="F65">
            <v>33089</v>
          </cell>
          <cell r="H65">
            <v>161</v>
          </cell>
        </row>
        <row r="66">
          <cell r="B66" t="str">
            <v>MONDAL</v>
          </cell>
          <cell r="C66" t="str">
            <v>Soumi</v>
          </cell>
          <cell r="D66" t="str">
            <v>IND</v>
          </cell>
          <cell r="E66" t="str">
            <v>F</v>
          </cell>
          <cell r="F66">
            <v>32928</v>
          </cell>
          <cell r="H66">
            <v>195</v>
          </cell>
        </row>
        <row r="67">
          <cell r="B67" t="str">
            <v>KUMARESAN</v>
          </cell>
          <cell r="C67" t="str">
            <v>Shamini</v>
          </cell>
          <cell r="D67" t="str">
            <v>IND</v>
          </cell>
          <cell r="E67" t="str">
            <v>F</v>
          </cell>
          <cell r="F67">
            <v>32193</v>
          </cell>
          <cell r="H67">
            <v>159</v>
          </cell>
        </row>
        <row r="68">
          <cell r="B68" t="str">
            <v>DESHPANDE</v>
          </cell>
          <cell r="C68" t="str">
            <v>Divya</v>
          </cell>
          <cell r="D68" t="str">
            <v>IND</v>
          </cell>
          <cell r="E68" t="str">
            <v>F</v>
          </cell>
          <cell r="F68">
            <v>32961</v>
          </cell>
          <cell r="H68">
            <v>196</v>
          </cell>
        </row>
        <row r="69">
          <cell r="B69" t="str">
            <v>BODAS</v>
          </cell>
          <cell r="C69" t="str">
            <v>Ashlesha</v>
          </cell>
          <cell r="D69" t="str">
            <v>IND</v>
          </cell>
          <cell r="E69" t="str">
            <v>F</v>
          </cell>
          <cell r="F69">
            <v>32254</v>
          </cell>
          <cell r="H69">
            <v>162</v>
          </cell>
        </row>
        <row r="70">
          <cell r="B70" t="str">
            <v>DAS</v>
          </cell>
          <cell r="C70" t="str">
            <v>Ankita</v>
          </cell>
          <cell r="D70" t="str">
            <v>IND</v>
          </cell>
          <cell r="E70" t="str">
            <v>F</v>
          </cell>
          <cell r="F70">
            <v>34167</v>
          </cell>
          <cell r="H70">
            <v>163</v>
          </cell>
        </row>
        <row r="71">
          <cell r="B71" t="str">
            <v>TALNIKAR</v>
          </cell>
          <cell r="C71" t="str">
            <v>Shruti</v>
          </cell>
          <cell r="D71" t="str">
            <v>IND</v>
          </cell>
          <cell r="E71" t="str">
            <v>F</v>
          </cell>
          <cell r="F71">
            <v>33965</v>
          </cell>
          <cell r="H71">
            <v>164</v>
          </cell>
        </row>
        <row r="72">
          <cell r="B72" t="str">
            <v>GHOSH</v>
          </cell>
          <cell r="C72" t="str">
            <v>Shreya</v>
          </cell>
          <cell r="D72" t="str">
            <v>IND</v>
          </cell>
          <cell r="E72" t="str">
            <v>F</v>
          </cell>
          <cell r="F72">
            <v>33973</v>
          </cell>
          <cell r="H72">
            <v>165</v>
          </cell>
        </row>
        <row r="73">
          <cell r="B73" t="str">
            <v>SAHASRABUDHE</v>
          </cell>
          <cell r="C73" t="str">
            <v>Pooja</v>
          </cell>
          <cell r="D73" t="str">
            <v>IND</v>
          </cell>
          <cell r="E73" t="str">
            <v>F</v>
          </cell>
          <cell r="F73">
            <v>33494</v>
          </cell>
          <cell r="H73">
            <v>166</v>
          </cell>
        </row>
        <row r="74">
          <cell r="B74" t="str">
            <v>NARMADA</v>
          </cell>
          <cell r="C74" t="str">
            <v>K.K.</v>
          </cell>
          <cell r="D74" t="str">
            <v>IND</v>
          </cell>
          <cell r="E74" t="str">
            <v>F</v>
          </cell>
          <cell r="F74">
            <v>33730</v>
          </cell>
          <cell r="H74">
            <v>197</v>
          </cell>
        </row>
        <row r="75">
          <cell r="B75" t="str">
            <v>SUDHAKAR</v>
          </cell>
          <cell r="C75" t="str">
            <v>Sahana</v>
          </cell>
          <cell r="D75" t="str">
            <v>IND</v>
          </cell>
          <cell r="E75" t="str">
            <v>F</v>
          </cell>
          <cell r="F75">
            <v>33674</v>
          </cell>
          <cell r="H75">
            <v>198</v>
          </cell>
        </row>
        <row r="76">
          <cell r="H76" t="str">
            <v xml:space="preserve"> </v>
          </cell>
        </row>
        <row r="77">
          <cell r="H77" t="str">
            <v>-</v>
          </cell>
        </row>
        <row r="78">
          <cell r="H7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18"/>
      <sheetName val="TT (2)"/>
      <sheetName val="Cover"/>
      <sheetName val="Medals"/>
      <sheetName val="TT"/>
      <sheetName val="Players"/>
      <sheetName val="PFORTEAM"/>
      <sheetName val="JTKO"/>
      <sheetName val="CBT"/>
      <sheetName val="JBTDet"/>
      <sheetName val="JGTDet"/>
      <sheetName val="CBTDet"/>
      <sheetName val="CGTDet"/>
      <sheetName val="JT"/>
      <sheetName val="JSDraw1"/>
      <sheetName val="CSDraw1"/>
      <sheetName val="JBS"/>
      <sheetName val="JGS"/>
      <sheetName val="CBS"/>
      <sheetName val="CGS"/>
      <sheetName val="Doubles"/>
      <sheetName val="JBS2"/>
      <sheetName val="JGS2"/>
      <sheetName val="CS2"/>
      <sheetName val="JBS1"/>
      <sheetName val="JGS1"/>
      <sheetName val="CBS1"/>
      <sheetName val="CGS1"/>
      <sheetName val="CBSDraw2"/>
      <sheetName val="JD"/>
      <sheetName val="CD"/>
      <sheetName val="JSDraw1 (2)"/>
      <sheetName val="JBSDraw2"/>
      <sheetName val="JGSDraw2"/>
    </sheetNames>
    <sheetDataSet>
      <sheetData sheetId="0"/>
      <sheetData sheetId="1"/>
      <sheetData sheetId="2"/>
      <sheetData sheetId="3"/>
      <sheetData sheetId="4"/>
      <sheetData sheetId="5">
        <row r="4">
          <cell r="B4" t="str">
            <v>MA</v>
          </cell>
          <cell r="C4" t="str">
            <v>Justin Ming Yin</v>
          </cell>
          <cell r="D4" t="str">
            <v>HKG</v>
          </cell>
          <cell r="E4" t="str">
            <v>M</v>
          </cell>
          <cell r="F4">
            <v>33797</v>
          </cell>
          <cell r="H4">
            <v>177</v>
          </cell>
        </row>
        <row r="5">
          <cell r="B5" t="str">
            <v>CHEUNG</v>
          </cell>
          <cell r="C5" t="str">
            <v>Yat Fung Johnny</v>
          </cell>
          <cell r="D5" t="str">
            <v>HKG</v>
          </cell>
          <cell r="E5" t="str">
            <v>M</v>
          </cell>
          <cell r="F5">
            <v>33637</v>
          </cell>
          <cell r="H5">
            <v>178</v>
          </cell>
        </row>
        <row r="6">
          <cell r="B6" t="str">
            <v>LIYANAGE</v>
          </cell>
          <cell r="C6" t="str">
            <v>Gihan</v>
          </cell>
          <cell r="D6" t="str">
            <v>SRI</v>
          </cell>
          <cell r="E6" t="str">
            <v>M</v>
          </cell>
          <cell r="F6">
            <v>32218</v>
          </cell>
          <cell r="H6">
            <v>142</v>
          </cell>
        </row>
        <row r="7">
          <cell r="B7" t="str">
            <v>LIYANAGE</v>
          </cell>
          <cell r="C7" t="str">
            <v>Sajith Kavinda</v>
          </cell>
          <cell r="D7" t="str">
            <v>SRI</v>
          </cell>
          <cell r="E7" t="str">
            <v>M</v>
          </cell>
          <cell r="F7">
            <v>32647</v>
          </cell>
          <cell r="H7">
            <v>170</v>
          </cell>
        </row>
        <row r="8">
          <cell r="B8" t="str">
            <v>DE SILVA</v>
          </cell>
          <cell r="C8" t="str">
            <v>Samudita Ishan</v>
          </cell>
          <cell r="D8" t="str">
            <v>SRI</v>
          </cell>
          <cell r="E8" t="str">
            <v>M</v>
          </cell>
          <cell r="F8">
            <v>32656</v>
          </cell>
          <cell r="H8">
            <v>168</v>
          </cell>
        </row>
        <row r="9">
          <cell r="B9" t="str">
            <v>WALAGAMPALA</v>
          </cell>
          <cell r="C9" t="str">
            <v>Buddika</v>
          </cell>
          <cell r="D9" t="str">
            <v>SRI</v>
          </cell>
          <cell r="E9" t="str">
            <v>M</v>
          </cell>
          <cell r="F9">
            <v>33089</v>
          </cell>
          <cell r="H9">
            <v>141</v>
          </cell>
        </row>
        <row r="10">
          <cell r="B10" t="str">
            <v>GANEGODAGE</v>
          </cell>
          <cell r="C10" t="str">
            <v>Sahanaka</v>
          </cell>
          <cell r="D10" t="str">
            <v>SRI</v>
          </cell>
          <cell r="E10" t="str">
            <v>M</v>
          </cell>
          <cell r="F10">
            <v>33056</v>
          </cell>
          <cell r="H10">
            <v>143</v>
          </cell>
        </row>
        <row r="11">
          <cell r="B11" t="str">
            <v>WIJEKOON</v>
          </cell>
          <cell r="C11" t="str">
            <v>Ruhansi</v>
          </cell>
          <cell r="D11" t="str">
            <v>SRI</v>
          </cell>
          <cell r="E11" t="str">
            <v>F</v>
          </cell>
          <cell r="F11">
            <v>32865</v>
          </cell>
          <cell r="H11">
            <v>148</v>
          </cell>
        </row>
        <row r="12">
          <cell r="B12" t="str">
            <v>MADURANGI</v>
          </cell>
          <cell r="C12" t="str">
            <v>Ishara</v>
          </cell>
          <cell r="D12" t="str">
            <v>SRI</v>
          </cell>
          <cell r="E12" t="str">
            <v>F</v>
          </cell>
          <cell r="F12">
            <v>33020</v>
          </cell>
          <cell r="H12">
            <v>146</v>
          </cell>
        </row>
        <row r="13">
          <cell r="B13" t="str">
            <v>KAVITHILAKA</v>
          </cell>
          <cell r="C13" t="str">
            <v>Sanduni</v>
          </cell>
          <cell r="D13" t="str">
            <v>SRI</v>
          </cell>
          <cell r="E13" t="str">
            <v>F</v>
          </cell>
          <cell r="F13">
            <v>32195</v>
          </cell>
          <cell r="H13">
            <v>147</v>
          </cell>
        </row>
        <row r="14">
          <cell r="B14" t="str">
            <v>WICKRAMANAYAKE</v>
          </cell>
          <cell r="C14" t="str">
            <v>Sukitha</v>
          </cell>
          <cell r="D14" t="str">
            <v>SRI</v>
          </cell>
          <cell r="E14" t="str">
            <v>M</v>
          </cell>
          <cell r="F14">
            <v>33251</v>
          </cell>
          <cell r="H14">
            <v>145</v>
          </cell>
        </row>
        <row r="15">
          <cell r="B15" t="str">
            <v>NAKANDALA</v>
          </cell>
          <cell r="C15" t="str">
            <v>Dulan</v>
          </cell>
          <cell r="D15" t="str">
            <v>SRI</v>
          </cell>
          <cell r="E15" t="str">
            <v>M</v>
          </cell>
          <cell r="F15">
            <v>33505</v>
          </cell>
          <cell r="H15">
            <v>144</v>
          </cell>
        </row>
        <row r="16">
          <cell r="B16" t="str">
            <v>ABEYRATNA</v>
          </cell>
          <cell r="C16" t="str">
            <v>Samitha</v>
          </cell>
          <cell r="D16" t="str">
            <v>SRI</v>
          </cell>
          <cell r="E16" t="str">
            <v>M</v>
          </cell>
          <cell r="F16">
            <v>33782</v>
          </cell>
          <cell r="H16">
            <v>167</v>
          </cell>
        </row>
        <row r="17">
          <cell r="B17" t="str">
            <v>GONAPINUWALAGE</v>
          </cell>
          <cell r="C17" t="str">
            <v>Dinusha Manoji</v>
          </cell>
          <cell r="D17" t="str">
            <v>SRI</v>
          </cell>
          <cell r="E17" t="str">
            <v>F</v>
          </cell>
          <cell r="F17">
            <v>33377</v>
          </cell>
          <cell r="H17">
            <v>150</v>
          </cell>
        </row>
        <row r="18">
          <cell r="B18" t="str">
            <v>DE SILVA</v>
          </cell>
          <cell r="C18" t="str">
            <v>Chausalya</v>
          </cell>
          <cell r="D18" t="str">
            <v>SRI</v>
          </cell>
          <cell r="E18" t="str">
            <v>F</v>
          </cell>
          <cell r="F18">
            <v>33398</v>
          </cell>
          <cell r="H18">
            <v>171</v>
          </cell>
        </row>
        <row r="19">
          <cell r="B19" t="str">
            <v>SHASHINI</v>
          </cell>
          <cell r="C19" t="str">
            <v>Tharunnya</v>
          </cell>
          <cell r="D19" t="str">
            <v>SRI</v>
          </cell>
          <cell r="E19" t="str">
            <v>F</v>
          </cell>
          <cell r="F19">
            <v>34232</v>
          </cell>
          <cell r="H19">
            <v>169</v>
          </cell>
        </row>
        <row r="20">
          <cell r="B20" t="str">
            <v>ABEYGUNAWARDANE</v>
          </cell>
          <cell r="C20" t="str">
            <v>Nadini</v>
          </cell>
          <cell r="D20" t="str">
            <v>SRI</v>
          </cell>
          <cell r="E20" t="str">
            <v>F</v>
          </cell>
          <cell r="F20">
            <v>33137</v>
          </cell>
          <cell r="H20">
            <v>149</v>
          </cell>
        </row>
        <row r="21">
          <cell r="B21" t="str">
            <v>SUWAL</v>
          </cell>
          <cell r="C21" t="str">
            <v>Ajay</v>
          </cell>
          <cell r="D21" t="str">
            <v>NEP</v>
          </cell>
          <cell r="E21" t="str">
            <v>M</v>
          </cell>
          <cell r="F21">
            <v>32514</v>
          </cell>
          <cell r="H21">
            <v>121</v>
          </cell>
        </row>
        <row r="22">
          <cell r="B22" t="str">
            <v>MALLA</v>
          </cell>
          <cell r="C22" t="str">
            <v>Amar</v>
          </cell>
          <cell r="D22" t="str">
            <v>NEP</v>
          </cell>
          <cell r="E22" t="str">
            <v>M</v>
          </cell>
          <cell r="F22">
            <v>32526</v>
          </cell>
          <cell r="H22">
            <v>122</v>
          </cell>
        </row>
        <row r="23">
          <cell r="B23" t="str">
            <v>SAUN</v>
          </cell>
          <cell r="C23" t="str">
            <v>Deep</v>
          </cell>
          <cell r="D23" t="str">
            <v>NEP</v>
          </cell>
          <cell r="E23" t="str">
            <v>M</v>
          </cell>
          <cell r="F23">
            <v>32509</v>
          </cell>
          <cell r="H23">
            <v>123</v>
          </cell>
        </row>
        <row r="24">
          <cell r="B24" t="str">
            <v>MALLA</v>
          </cell>
          <cell r="C24" t="str">
            <v>Abinayak</v>
          </cell>
          <cell r="D24" t="str">
            <v>NEP</v>
          </cell>
          <cell r="E24" t="str">
            <v>M</v>
          </cell>
          <cell r="F24">
            <v>32528</v>
          </cell>
          <cell r="H24">
            <v>124</v>
          </cell>
        </row>
        <row r="25">
          <cell r="B25" t="str">
            <v>NEWANG</v>
          </cell>
          <cell r="C25" t="str">
            <v>Swecha</v>
          </cell>
          <cell r="D25" t="str">
            <v>NEP</v>
          </cell>
          <cell r="E25" t="str">
            <v>F</v>
          </cell>
          <cell r="F25">
            <v>33384</v>
          </cell>
          <cell r="H25">
            <v>128</v>
          </cell>
        </row>
        <row r="26">
          <cell r="B26" t="str">
            <v>POKHAREL</v>
          </cell>
          <cell r="C26" t="str">
            <v>Kamala</v>
          </cell>
          <cell r="D26" t="str">
            <v>NEP</v>
          </cell>
          <cell r="E26" t="str">
            <v>F</v>
          </cell>
          <cell r="F26">
            <v>33376</v>
          </cell>
          <cell r="H26">
            <v>126</v>
          </cell>
        </row>
        <row r="27">
          <cell r="B27" t="str">
            <v>SHRESTHA</v>
          </cell>
          <cell r="C27" t="str">
            <v>Nabita</v>
          </cell>
          <cell r="D27" t="str">
            <v>NEP</v>
          </cell>
          <cell r="E27" t="str">
            <v>F</v>
          </cell>
          <cell r="F27">
            <v>33303</v>
          </cell>
          <cell r="H27">
            <v>127</v>
          </cell>
        </row>
        <row r="28">
          <cell r="B28" t="str">
            <v>SHRESTHA</v>
          </cell>
          <cell r="C28" t="str">
            <v>Elisha</v>
          </cell>
          <cell r="D28" t="str">
            <v>NEP</v>
          </cell>
          <cell r="E28" t="str">
            <v>F</v>
          </cell>
          <cell r="F28">
            <v>33053</v>
          </cell>
          <cell r="H28">
            <v>125</v>
          </cell>
        </row>
        <row r="29">
          <cell r="B29" t="str">
            <v>MUZAMMIL</v>
          </cell>
          <cell r="C29" t="str">
            <v>Muhammad</v>
          </cell>
          <cell r="D29" t="str">
            <v>PAK</v>
          </cell>
          <cell r="E29" t="str">
            <v>M</v>
          </cell>
          <cell r="F29">
            <v>32497</v>
          </cell>
          <cell r="H29">
            <v>131</v>
          </cell>
        </row>
        <row r="30">
          <cell r="B30" t="str">
            <v>RAHIM</v>
          </cell>
          <cell r="C30" t="str">
            <v>Abdul</v>
          </cell>
          <cell r="D30" t="str">
            <v>PAK</v>
          </cell>
          <cell r="E30" t="str">
            <v>M</v>
          </cell>
          <cell r="F30">
            <v>32874</v>
          </cell>
          <cell r="H30">
            <v>133</v>
          </cell>
        </row>
        <row r="31">
          <cell r="B31" t="str">
            <v>RAZA</v>
          </cell>
          <cell r="C31" t="str">
            <v>Faheem</v>
          </cell>
          <cell r="D31" t="str">
            <v>PAK</v>
          </cell>
          <cell r="E31" t="str">
            <v>M</v>
          </cell>
          <cell r="F31">
            <v>33032</v>
          </cell>
          <cell r="H31">
            <v>132</v>
          </cell>
        </row>
        <row r="32">
          <cell r="B32" t="str">
            <v>AHMED</v>
          </cell>
          <cell r="C32" t="str">
            <v>Muhammad Usman</v>
          </cell>
          <cell r="D32" t="str">
            <v>PAK</v>
          </cell>
          <cell r="E32" t="str">
            <v>M</v>
          </cell>
          <cell r="F32">
            <v>33580</v>
          </cell>
          <cell r="H32">
            <v>134</v>
          </cell>
        </row>
        <row r="33">
          <cell r="B33" t="str">
            <v>VIRK</v>
          </cell>
          <cell r="C33" t="str">
            <v>Salman</v>
          </cell>
          <cell r="D33" t="str">
            <v>PAK</v>
          </cell>
          <cell r="E33" t="str">
            <v>M</v>
          </cell>
          <cell r="F33">
            <v>35163</v>
          </cell>
          <cell r="H33">
            <v>135</v>
          </cell>
        </row>
        <row r="34">
          <cell r="B34" t="str">
            <v>AYUB</v>
          </cell>
          <cell r="C34" t="str">
            <v>Sheikh Waqas</v>
          </cell>
          <cell r="D34" t="str">
            <v>PAK</v>
          </cell>
          <cell r="E34" t="str">
            <v>M</v>
          </cell>
          <cell r="F34">
            <v>33668</v>
          </cell>
          <cell r="H34">
            <v>136</v>
          </cell>
        </row>
        <row r="35">
          <cell r="B35" t="str">
            <v>KHURSHED</v>
          </cell>
          <cell r="C35" t="str">
            <v>Ghalia</v>
          </cell>
          <cell r="D35" t="str">
            <v>PAK</v>
          </cell>
          <cell r="E35" t="str">
            <v>F</v>
          </cell>
          <cell r="F35">
            <v>32392</v>
          </cell>
          <cell r="H35">
            <v>138</v>
          </cell>
        </row>
        <row r="36">
          <cell r="B36" t="str">
            <v>KHAN</v>
          </cell>
          <cell r="C36" t="str">
            <v>Ayesha</v>
          </cell>
          <cell r="D36" t="str">
            <v>PAK</v>
          </cell>
          <cell r="E36" t="str">
            <v>F</v>
          </cell>
          <cell r="F36">
            <v>33028</v>
          </cell>
          <cell r="H36">
            <v>139</v>
          </cell>
        </row>
        <row r="37">
          <cell r="B37" t="str">
            <v>HANIF</v>
          </cell>
          <cell r="C37" t="str">
            <v>Mubeen</v>
          </cell>
          <cell r="D37" t="str">
            <v>PAK</v>
          </cell>
          <cell r="E37" t="str">
            <v>F</v>
          </cell>
          <cell r="F37">
            <v>33079</v>
          </cell>
          <cell r="H37">
            <v>140</v>
          </cell>
        </row>
        <row r="38">
          <cell r="B38" t="str">
            <v>CHIANG</v>
          </cell>
          <cell r="C38" t="str">
            <v>Hung-Chieh</v>
          </cell>
          <cell r="D38" t="str">
            <v>TPE</v>
          </cell>
          <cell r="E38" t="str">
            <v>M</v>
          </cell>
          <cell r="F38">
            <v>32561</v>
          </cell>
          <cell r="H38">
            <v>184</v>
          </cell>
        </row>
        <row r="39">
          <cell r="B39" t="str">
            <v>CHEN</v>
          </cell>
          <cell r="C39" t="str">
            <v>Chien-An</v>
          </cell>
          <cell r="D39" t="str">
            <v>TPE</v>
          </cell>
          <cell r="E39" t="str">
            <v>M</v>
          </cell>
          <cell r="F39">
            <v>33405</v>
          </cell>
          <cell r="H39">
            <v>183</v>
          </cell>
        </row>
        <row r="40">
          <cell r="B40" t="str">
            <v>SHEN</v>
          </cell>
          <cell r="C40" t="str">
            <v>Chi-Min</v>
          </cell>
          <cell r="D40" t="str">
            <v>TPE</v>
          </cell>
          <cell r="E40" t="str">
            <v>M</v>
          </cell>
          <cell r="F40">
            <v>32199</v>
          </cell>
          <cell r="H40">
            <v>182</v>
          </cell>
        </row>
        <row r="41">
          <cell r="B41" t="str">
            <v>CHOU</v>
          </cell>
          <cell r="C41" t="str">
            <v>Yi-Cheng</v>
          </cell>
          <cell r="D41" t="str">
            <v>TPE</v>
          </cell>
          <cell r="E41" t="str">
            <v>M</v>
          </cell>
          <cell r="F41">
            <v>32359</v>
          </cell>
          <cell r="H41">
            <v>181</v>
          </cell>
        </row>
        <row r="42">
          <cell r="B42" t="str">
            <v>CHENG</v>
          </cell>
          <cell r="C42" t="str">
            <v>I-Ching</v>
          </cell>
          <cell r="D42" t="str">
            <v>TPE</v>
          </cell>
          <cell r="E42" t="str">
            <v>F</v>
          </cell>
          <cell r="F42">
            <v>33649</v>
          </cell>
          <cell r="H42">
            <v>188</v>
          </cell>
        </row>
        <row r="43">
          <cell r="B43" t="str">
            <v>HSIUNG</v>
          </cell>
          <cell r="C43" t="str">
            <v>Nai-I</v>
          </cell>
          <cell r="D43" t="str">
            <v>TPE</v>
          </cell>
          <cell r="E43" t="str">
            <v>F</v>
          </cell>
          <cell r="F43">
            <v>32893</v>
          </cell>
          <cell r="H43">
            <v>187</v>
          </cell>
        </row>
        <row r="44">
          <cell r="B44" t="str">
            <v>HOU</v>
          </cell>
          <cell r="C44" t="str">
            <v>Yu-Ling</v>
          </cell>
          <cell r="D44" t="str">
            <v>TPE</v>
          </cell>
          <cell r="E44" t="str">
            <v>F</v>
          </cell>
          <cell r="F44">
            <v>33054</v>
          </cell>
          <cell r="H44">
            <v>186</v>
          </cell>
        </row>
        <row r="45">
          <cell r="B45" t="str">
            <v>YU</v>
          </cell>
          <cell r="C45" t="str">
            <v>Szu-Pei</v>
          </cell>
          <cell r="D45" t="str">
            <v>TPE</v>
          </cell>
          <cell r="E45" t="str">
            <v>F</v>
          </cell>
          <cell r="F45">
            <v>33026</v>
          </cell>
          <cell r="H45">
            <v>185</v>
          </cell>
        </row>
        <row r="46">
          <cell r="B46" t="str">
            <v>RAZEE</v>
          </cell>
          <cell r="C46" t="str">
            <v>Razzan</v>
          </cell>
          <cell r="D46" t="str">
            <v>MDV</v>
          </cell>
          <cell r="E46" t="str">
            <v>M</v>
          </cell>
          <cell r="F46">
            <v>33398</v>
          </cell>
          <cell r="G46" t="str">
            <v>D</v>
          </cell>
          <cell r="H46">
            <v>111</v>
          </cell>
        </row>
        <row r="47">
          <cell r="B47" t="str">
            <v>AHMED</v>
          </cell>
          <cell r="C47" t="str">
            <v>Mohamed Munthif</v>
          </cell>
          <cell r="D47" t="str">
            <v>MDV</v>
          </cell>
          <cell r="E47" t="str">
            <v>M</v>
          </cell>
          <cell r="F47">
            <v>32831</v>
          </cell>
          <cell r="G47" t="str">
            <v>D</v>
          </cell>
          <cell r="H47">
            <v>112</v>
          </cell>
        </row>
        <row r="48">
          <cell r="B48" t="str">
            <v>IBRAHIM</v>
          </cell>
          <cell r="C48" t="str">
            <v>Muhammadh Hibban</v>
          </cell>
          <cell r="D48" t="str">
            <v>MDV</v>
          </cell>
          <cell r="E48" t="str">
            <v>M</v>
          </cell>
          <cell r="F48">
            <v>33336</v>
          </cell>
          <cell r="H48">
            <v>113</v>
          </cell>
        </row>
        <row r="49">
          <cell r="B49" t="str">
            <v>SHIMANA</v>
          </cell>
          <cell r="C49" t="str">
            <v>Aishath</v>
          </cell>
          <cell r="D49" t="str">
            <v>MDV</v>
          </cell>
          <cell r="E49" t="str">
            <v>F</v>
          </cell>
          <cell r="F49">
            <v>34279</v>
          </cell>
          <cell r="H49">
            <v>114</v>
          </cell>
        </row>
        <row r="50">
          <cell r="B50" t="str">
            <v>SANA</v>
          </cell>
          <cell r="C50" t="str">
            <v>Mariyam</v>
          </cell>
          <cell r="D50" t="str">
            <v>MDV</v>
          </cell>
          <cell r="E50" t="str">
            <v>F</v>
          </cell>
          <cell r="F50">
            <v>33907</v>
          </cell>
          <cell r="G50" t="str">
            <v>D</v>
          </cell>
          <cell r="H50">
            <v>115</v>
          </cell>
        </row>
        <row r="51">
          <cell r="B51" t="str">
            <v>NISA</v>
          </cell>
          <cell r="C51" t="str">
            <v>Aishath</v>
          </cell>
          <cell r="D51" t="str">
            <v>MDV</v>
          </cell>
          <cell r="E51" t="str">
            <v>F</v>
          </cell>
          <cell r="F51">
            <v>32693</v>
          </cell>
          <cell r="G51" t="str">
            <v>D</v>
          </cell>
          <cell r="H51">
            <v>116</v>
          </cell>
        </row>
        <row r="52">
          <cell r="B52" t="str">
            <v>SHETTY</v>
          </cell>
          <cell r="C52" t="str">
            <v>Sanil</v>
          </cell>
          <cell r="D52" t="str">
            <v>IND</v>
          </cell>
          <cell r="E52" t="str">
            <v>M</v>
          </cell>
          <cell r="F52">
            <v>32736</v>
          </cell>
          <cell r="H52">
            <v>151</v>
          </cell>
        </row>
        <row r="53">
          <cell r="B53" t="str">
            <v>SESHADRI</v>
          </cell>
          <cell r="C53" t="str">
            <v>Sivananda</v>
          </cell>
          <cell r="D53" t="str">
            <v>IND</v>
          </cell>
          <cell r="E53" t="str">
            <v>M</v>
          </cell>
          <cell r="F53">
            <v>32863</v>
          </cell>
          <cell r="H53">
            <v>152</v>
          </cell>
        </row>
        <row r="54">
          <cell r="B54" t="str">
            <v>KARIA</v>
          </cell>
          <cell r="C54" t="str">
            <v>Devesh</v>
          </cell>
          <cell r="D54" t="str">
            <v>IND</v>
          </cell>
          <cell r="E54" t="str">
            <v>M</v>
          </cell>
          <cell r="F54">
            <v>32483</v>
          </cell>
          <cell r="H54">
            <v>153</v>
          </cell>
        </row>
        <row r="55">
          <cell r="B55" t="str">
            <v>SHARMA</v>
          </cell>
          <cell r="C55" t="str">
            <v>Shubham</v>
          </cell>
          <cell r="D55" t="str">
            <v>IND</v>
          </cell>
          <cell r="E55" t="str">
            <v>M</v>
          </cell>
          <cell r="F55">
            <v>32955</v>
          </cell>
          <cell r="H55">
            <v>191</v>
          </cell>
        </row>
        <row r="56">
          <cell r="B56" t="str">
            <v>KOPARKAR</v>
          </cell>
          <cell r="C56" t="str">
            <v>Aniket Vinayak</v>
          </cell>
          <cell r="D56" t="str">
            <v>IND</v>
          </cell>
          <cell r="E56" t="str">
            <v>M</v>
          </cell>
          <cell r="F56">
            <v>32455</v>
          </cell>
          <cell r="H56">
            <v>154</v>
          </cell>
        </row>
        <row r="57">
          <cell r="B57" t="str">
            <v>BALGU</v>
          </cell>
          <cell r="C57" t="str">
            <v>Aman</v>
          </cell>
          <cell r="D57" t="str">
            <v>IND</v>
          </cell>
          <cell r="E57" t="str">
            <v>M</v>
          </cell>
          <cell r="F57">
            <v>32708</v>
          </cell>
          <cell r="H57">
            <v>192</v>
          </cell>
        </row>
        <row r="58">
          <cell r="B58" t="str">
            <v>GHOSH</v>
          </cell>
          <cell r="C58" t="str">
            <v>Soumyajit</v>
          </cell>
          <cell r="D58" t="str">
            <v>IND</v>
          </cell>
          <cell r="E58" t="str">
            <v>M</v>
          </cell>
          <cell r="F58">
            <v>34099</v>
          </cell>
          <cell r="H58">
            <v>155</v>
          </cell>
        </row>
        <row r="59">
          <cell r="B59" t="str">
            <v>GNANASEKARAN</v>
          </cell>
          <cell r="C59" t="str">
            <v>Sathiyan</v>
          </cell>
          <cell r="D59" t="str">
            <v>IND</v>
          </cell>
          <cell r="E59" t="str">
            <v>M</v>
          </cell>
          <cell r="F59">
            <v>33977</v>
          </cell>
          <cell r="H59">
            <v>156</v>
          </cell>
        </row>
        <row r="60">
          <cell r="B60" t="str">
            <v>VASANTHPHILIPS</v>
          </cell>
          <cell r="C60" t="str">
            <v>Nitin</v>
          </cell>
          <cell r="D60" t="str">
            <v>IND</v>
          </cell>
          <cell r="E60" t="str">
            <v>M</v>
          </cell>
          <cell r="F60">
            <v>33831</v>
          </cell>
          <cell r="H60">
            <v>157</v>
          </cell>
        </row>
        <row r="61">
          <cell r="B61" t="str">
            <v>MONDAL</v>
          </cell>
          <cell r="C61" t="str">
            <v>Raj</v>
          </cell>
          <cell r="D61" t="str">
            <v>IND</v>
          </cell>
          <cell r="E61" t="str">
            <v>M</v>
          </cell>
          <cell r="F61">
            <v>33820</v>
          </cell>
          <cell r="H61">
            <v>158</v>
          </cell>
        </row>
        <row r="62">
          <cell r="B62" t="str">
            <v>VERMA</v>
          </cell>
          <cell r="C62" t="str">
            <v>Mohit</v>
          </cell>
          <cell r="D62" t="str">
            <v>IND</v>
          </cell>
          <cell r="E62" t="str">
            <v>M</v>
          </cell>
          <cell r="F62">
            <v>33887</v>
          </cell>
          <cell r="H62">
            <v>193</v>
          </cell>
        </row>
        <row r="63">
          <cell r="B63" t="str">
            <v>KAR</v>
          </cell>
          <cell r="C63" t="str">
            <v>Souvik</v>
          </cell>
          <cell r="D63" t="str">
            <v>IND</v>
          </cell>
          <cell r="E63" t="str">
            <v>M</v>
          </cell>
          <cell r="F63">
            <v>33914</v>
          </cell>
          <cell r="H63">
            <v>194</v>
          </cell>
        </row>
        <row r="64">
          <cell r="B64" t="str">
            <v>AGGARWAL</v>
          </cell>
          <cell r="C64" t="str">
            <v>Neha</v>
          </cell>
          <cell r="D64" t="str">
            <v>IND</v>
          </cell>
          <cell r="E64" t="str">
            <v>F</v>
          </cell>
          <cell r="F64">
            <v>32884</v>
          </cell>
          <cell r="H64">
            <v>160</v>
          </cell>
        </row>
        <row r="65">
          <cell r="B65" t="str">
            <v>TIPALE</v>
          </cell>
          <cell r="C65" t="str">
            <v>Prajakta</v>
          </cell>
          <cell r="D65" t="str">
            <v>IND</v>
          </cell>
          <cell r="E65" t="str">
            <v>F</v>
          </cell>
          <cell r="F65">
            <v>33089</v>
          </cell>
          <cell r="H65">
            <v>161</v>
          </cell>
        </row>
        <row r="66">
          <cell r="B66" t="str">
            <v>MONDAL</v>
          </cell>
          <cell r="C66" t="str">
            <v>Soumi</v>
          </cell>
          <cell r="D66" t="str">
            <v>IND</v>
          </cell>
          <cell r="E66" t="str">
            <v>F</v>
          </cell>
          <cell r="F66">
            <v>32928</v>
          </cell>
          <cell r="H66">
            <v>195</v>
          </cell>
        </row>
        <row r="67">
          <cell r="B67" t="str">
            <v>KUMARESAN</v>
          </cell>
          <cell r="C67" t="str">
            <v>Shamini</v>
          </cell>
          <cell r="D67" t="str">
            <v>IND</v>
          </cell>
          <cell r="E67" t="str">
            <v>F</v>
          </cell>
          <cell r="F67">
            <v>32193</v>
          </cell>
          <cell r="H67">
            <v>159</v>
          </cell>
        </row>
        <row r="68">
          <cell r="B68" t="str">
            <v>DESHPANDE</v>
          </cell>
          <cell r="C68" t="str">
            <v>Divya</v>
          </cell>
          <cell r="D68" t="str">
            <v>IND</v>
          </cell>
          <cell r="E68" t="str">
            <v>F</v>
          </cell>
          <cell r="F68">
            <v>32961</v>
          </cell>
          <cell r="H68">
            <v>196</v>
          </cell>
        </row>
        <row r="69">
          <cell r="B69" t="str">
            <v>BODAS</v>
          </cell>
          <cell r="C69" t="str">
            <v>Ashlesha</v>
          </cell>
          <cell r="D69" t="str">
            <v>IND</v>
          </cell>
          <cell r="E69" t="str">
            <v>F</v>
          </cell>
          <cell r="F69">
            <v>32254</v>
          </cell>
          <cell r="H69">
            <v>162</v>
          </cell>
        </row>
        <row r="70">
          <cell r="B70" t="str">
            <v>DAS</v>
          </cell>
          <cell r="C70" t="str">
            <v>Ankita</v>
          </cell>
          <cell r="D70" t="str">
            <v>IND</v>
          </cell>
          <cell r="E70" t="str">
            <v>F</v>
          </cell>
          <cell r="F70">
            <v>34167</v>
          </cell>
          <cell r="H70">
            <v>163</v>
          </cell>
        </row>
        <row r="71">
          <cell r="B71" t="str">
            <v>TALNIKAR</v>
          </cell>
          <cell r="C71" t="str">
            <v>Shruti</v>
          </cell>
          <cell r="D71" t="str">
            <v>IND</v>
          </cell>
          <cell r="E71" t="str">
            <v>F</v>
          </cell>
          <cell r="F71">
            <v>33965</v>
          </cell>
          <cell r="H71">
            <v>164</v>
          </cell>
        </row>
        <row r="72">
          <cell r="B72" t="str">
            <v>GHOSH</v>
          </cell>
          <cell r="C72" t="str">
            <v>Shreya</v>
          </cell>
          <cell r="D72" t="str">
            <v>IND</v>
          </cell>
          <cell r="E72" t="str">
            <v>F</v>
          </cell>
          <cell r="F72">
            <v>33973</v>
          </cell>
          <cell r="H72">
            <v>165</v>
          </cell>
        </row>
        <row r="73">
          <cell r="B73" t="str">
            <v>SAHASRABUDHE</v>
          </cell>
          <cell r="C73" t="str">
            <v>Pooja</v>
          </cell>
          <cell r="D73" t="str">
            <v>IND</v>
          </cell>
          <cell r="E73" t="str">
            <v>F</v>
          </cell>
          <cell r="F73">
            <v>33494</v>
          </cell>
          <cell r="H73">
            <v>166</v>
          </cell>
        </row>
        <row r="74">
          <cell r="B74" t="str">
            <v>NARMADA</v>
          </cell>
          <cell r="C74" t="str">
            <v>K.K.</v>
          </cell>
          <cell r="D74" t="str">
            <v>IND</v>
          </cell>
          <cell r="E74" t="str">
            <v>F</v>
          </cell>
          <cell r="F74">
            <v>33730</v>
          </cell>
          <cell r="H74">
            <v>197</v>
          </cell>
        </row>
        <row r="75">
          <cell r="B75" t="str">
            <v>SUDHAKAR</v>
          </cell>
          <cell r="C75" t="str">
            <v>Sahana</v>
          </cell>
          <cell r="D75" t="str">
            <v>IND</v>
          </cell>
          <cell r="E75" t="str">
            <v>F</v>
          </cell>
          <cell r="F75">
            <v>33674</v>
          </cell>
          <cell r="H75">
            <v>198</v>
          </cell>
        </row>
        <row r="76">
          <cell r="H76" t="str">
            <v xml:space="preserve"> </v>
          </cell>
        </row>
        <row r="77">
          <cell r="H77" t="str">
            <v>-</v>
          </cell>
        </row>
        <row r="78">
          <cell r="H7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>
        <row r="1">
          <cell r="A1" t="str">
            <v>ACTA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s"/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Player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s"/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s"/>
      <sheetName val="WR20060501"/>
      <sheetName val="TT"/>
      <sheetName val="JBTMatches"/>
      <sheetName val="JGTMatches"/>
      <sheetName val="CBTMatches"/>
      <sheetName val="CGTMatches"/>
      <sheetName val="JBTDraw"/>
      <sheetName val="JGTDraw"/>
      <sheetName val="CBTDraw"/>
      <sheetName val="CGTDraw"/>
      <sheetName val="COVER"/>
      <sheetName val="Medals"/>
      <sheetName val="JBS"/>
      <sheetName val="JGS"/>
      <sheetName val="CBS"/>
      <sheetName val="CGS"/>
      <sheetName val="BD"/>
      <sheetName val="GD"/>
      <sheetName val="JBT"/>
      <sheetName val="JGT"/>
      <sheetName val="JBTPr"/>
      <sheetName val="JGTPr"/>
      <sheetName val="JBTDet"/>
      <sheetName val="JGTDet"/>
      <sheetName val="JBTeams"/>
      <sheetName val="JGTeams"/>
      <sheetName val="CBSDraw"/>
      <sheetName val="CGSDraw"/>
      <sheetName val="BDDraw"/>
      <sheetName val="GDDraw"/>
      <sheetName val="JBSDraw1"/>
      <sheetName val="JGSDraw1"/>
      <sheetName val="CBT"/>
      <sheetName val="CGT"/>
      <sheetName val="CBTDet"/>
      <sheetName val="CGTDet"/>
      <sheetName val="CBTeams"/>
      <sheetName val="CGTeams"/>
      <sheetName val="BDKO"/>
      <sheetName val="GDKO"/>
      <sheetName val="BDPr"/>
      <sheetName val="GDPr"/>
      <sheetName val="JBS-Direct entries"/>
      <sheetName val="JGS-Direct entries"/>
      <sheetName val="JBS2"/>
      <sheetName val="JGS2"/>
      <sheetName val="JBS1"/>
      <sheetName val="JGS1"/>
      <sheetName val="CBSKO"/>
      <sheetName val="CGSKO"/>
      <sheetName val="CBSPr"/>
      <sheetName val="CGSPr"/>
      <sheetName val="FINALS"/>
      <sheetName val="pres"/>
      <sheetName val="JBSDraw2"/>
      <sheetName val="JGSDraw2"/>
    </sheetNames>
    <sheetDataSet>
      <sheetData sheetId="0" refreshError="1">
        <row r="4">
          <cell r="B4" t="str">
            <v>TEPLITZKY</v>
          </cell>
          <cell r="C4" t="str">
            <v>Ariel</v>
          </cell>
          <cell r="D4" t="str">
            <v>ARG</v>
          </cell>
          <cell r="E4">
            <v>33912</v>
          </cell>
          <cell r="G4">
            <v>4</v>
          </cell>
          <cell r="H4" t="str">
            <v>TEPLITZKY Ariel</v>
          </cell>
        </row>
        <row r="5">
          <cell r="B5" t="str">
            <v>CODINA</v>
          </cell>
          <cell r="C5" t="str">
            <v>Ana</v>
          </cell>
          <cell r="D5" t="str">
            <v>ARG</v>
          </cell>
          <cell r="E5">
            <v>33262</v>
          </cell>
          <cell r="G5">
            <v>5</v>
          </cell>
          <cell r="H5" t="str">
            <v>CODINA Ana</v>
          </cell>
        </row>
        <row r="6">
          <cell r="B6" t="str">
            <v>FEGERL</v>
          </cell>
          <cell r="C6" t="str">
            <v>Stefan</v>
          </cell>
          <cell r="D6" t="str">
            <v>AUT</v>
          </cell>
          <cell r="E6">
            <v>32398</v>
          </cell>
          <cell r="G6">
            <v>6</v>
          </cell>
          <cell r="H6" t="str">
            <v>FEGERL Stefan</v>
          </cell>
        </row>
        <row r="7">
          <cell r="B7" t="str">
            <v>STORF</v>
          </cell>
          <cell r="C7" t="str">
            <v>Martin</v>
          </cell>
          <cell r="D7" t="str">
            <v>AUT</v>
          </cell>
          <cell r="E7">
            <v>32785</v>
          </cell>
          <cell r="G7">
            <v>7</v>
          </cell>
          <cell r="H7" t="str">
            <v>STORF Martin</v>
          </cell>
        </row>
        <row r="8">
          <cell r="B8" t="str">
            <v>ROGIERS</v>
          </cell>
          <cell r="C8" t="str">
            <v>Benjamin</v>
          </cell>
          <cell r="D8" t="str">
            <v>BEL</v>
          </cell>
          <cell r="E8">
            <v>32805</v>
          </cell>
          <cell r="G8">
            <v>8</v>
          </cell>
          <cell r="H8" t="str">
            <v>ROGIERS Benjamin</v>
          </cell>
        </row>
        <row r="9">
          <cell r="B9" t="str">
            <v>LAGNEAUX</v>
          </cell>
          <cell r="C9" t="str">
            <v>Maxime</v>
          </cell>
          <cell r="D9" t="str">
            <v>BEL</v>
          </cell>
          <cell r="G9">
            <v>9</v>
          </cell>
          <cell r="H9" t="str">
            <v>LAGNEAUX Maxime</v>
          </cell>
        </row>
        <row r="10">
          <cell r="B10" t="str">
            <v>VITTA</v>
          </cell>
          <cell r="C10" t="str">
            <v>Kilomo</v>
          </cell>
          <cell r="D10" t="str">
            <v>BEL</v>
          </cell>
          <cell r="E10">
            <v>32278</v>
          </cell>
          <cell r="G10">
            <v>10</v>
          </cell>
          <cell r="H10" t="str">
            <v>VITTA Kilomo</v>
          </cell>
        </row>
        <row r="11">
          <cell r="B11" t="str">
            <v>DEPUYDT</v>
          </cell>
          <cell r="C11" t="str">
            <v>Robin</v>
          </cell>
          <cell r="D11" t="str">
            <v>BEL</v>
          </cell>
          <cell r="E11">
            <v>32227</v>
          </cell>
          <cell r="G11">
            <v>11</v>
          </cell>
          <cell r="H11" t="str">
            <v>DEPUYDT Robin</v>
          </cell>
        </row>
        <row r="12">
          <cell r="B12" t="str">
            <v>VAN DEN BERG</v>
          </cell>
          <cell r="C12" t="str">
            <v>Kristel</v>
          </cell>
          <cell r="D12" t="str">
            <v>BEL</v>
          </cell>
          <cell r="E12">
            <v>32167</v>
          </cell>
          <cell r="G12">
            <v>12</v>
          </cell>
          <cell r="H12" t="str">
            <v>VAN DEN BERG Kristel</v>
          </cell>
        </row>
        <row r="13">
          <cell r="B13" t="str">
            <v xml:space="preserve">PRINCENT </v>
          </cell>
          <cell r="C13" t="str">
            <v>Johanna</v>
          </cell>
          <cell r="D13" t="str">
            <v>BEL</v>
          </cell>
          <cell r="E13">
            <v>32878</v>
          </cell>
          <cell r="G13">
            <v>13</v>
          </cell>
          <cell r="H13" t="str">
            <v>PRINCENT  Johanna</v>
          </cell>
        </row>
        <row r="14">
          <cell r="B14" t="str">
            <v>VINCI</v>
          </cell>
          <cell r="C14" t="str">
            <v>Gabriella</v>
          </cell>
          <cell r="D14" t="str">
            <v>BEL</v>
          </cell>
          <cell r="E14">
            <v>32848</v>
          </cell>
          <cell r="G14">
            <v>14</v>
          </cell>
          <cell r="H14" t="str">
            <v>VINCI Gabriella</v>
          </cell>
        </row>
        <row r="15">
          <cell r="B15" t="str">
            <v>SCHOULEUR</v>
          </cell>
          <cell r="C15" t="str">
            <v>Charlene</v>
          </cell>
          <cell r="D15" t="str">
            <v>BEL</v>
          </cell>
          <cell r="G15">
            <v>15</v>
          </cell>
          <cell r="H15" t="str">
            <v>SCHOULEUR Charlene</v>
          </cell>
        </row>
        <row r="16">
          <cell r="B16" t="str">
            <v>JEAN</v>
          </cell>
          <cell r="C16" t="str">
            <v>Lauric</v>
          </cell>
          <cell r="D16" t="str">
            <v>BEL</v>
          </cell>
          <cell r="E16">
            <v>33760</v>
          </cell>
          <cell r="G16">
            <v>16</v>
          </cell>
          <cell r="H16" t="str">
            <v>JEAN Lauric</v>
          </cell>
        </row>
        <row r="17">
          <cell r="B17" t="str">
            <v>RENARD</v>
          </cell>
          <cell r="C17" t="str">
            <v>Julien</v>
          </cell>
          <cell r="D17" t="str">
            <v>BEL</v>
          </cell>
          <cell r="G17">
            <v>17</v>
          </cell>
          <cell r="H17" t="str">
            <v>RENARD Julien</v>
          </cell>
        </row>
        <row r="18">
          <cell r="B18" t="str">
            <v>INDEHERBERG</v>
          </cell>
          <cell r="C18" t="str">
            <v>Julien</v>
          </cell>
          <cell r="D18" t="str">
            <v>BEL</v>
          </cell>
          <cell r="G18">
            <v>18</v>
          </cell>
          <cell r="H18" t="str">
            <v>INDEHERBERG Julien</v>
          </cell>
        </row>
        <row r="19">
          <cell r="B19" t="str">
            <v>VAN ROSOMME</v>
          </cell>
          <cell r="C19" t="str">
            <v>Emilien</v>
          </cell>
          <cell r="D19" t="str">
            <v>BEL</v>
          </cell>
          <cell r="G19">
            <v>19</v>
          </cell>
          <cell r="H19" t="str">
            <v>VAN ROSOMME Emilien</v>
          </cell>
        </row>
        <row r="20">
          <cell r="B20" t="str">
            <v>BIERNY</v>
          </cell>
          <cell r="C20" t="str">
            <v>Ludovic</v>
          </cell>
          <cell r="D20" t="str">
            <v>BEL</v>
          </cell>
          <cell r="E20">
            <v>33937</v>
          </cell>
          <cell r="G20">
            <v>20</v>
          </cell>
          <cell r="H20" t="str">
            <v>BIERNY Ludovic</v>
          </cell>
        </row>
        <row r="21">
          <cell r="B21" t="str">
            <v>NUYTINCK</v>
          </cell>
          <cell r="C21" t="str">
            <v>Cedric</v>
          </cell>
          <cell r="D21" t="str">
            <v>BEL</v>
          </cell>
          <cell r="E21">
            <v>33975</v>
          </cell>
          <cell r="G21">
            <v>21</v>
          </cell>
          <cell r="H21" t="str">
            <v>NUYTINCK Cedric</v>
          </cell>
        </row>
        <row r="22">
          <cell r="B22" t="str">
            <v>CHRISTIAN</v>
          </cell>
          <cell r="C22" t="str">
            <v>Lisiane</v>
          </cell>
          <cell r="D22" t="str">
            <v>BEL</v>
          </cell>
          <cell r="G22">
            <v>22</v>
          </cell>
          <cell r="H22" t="str">
            <v>CHRISTIAN Lisiane</v>
          </cell>
        </row>
        <row r="23">
          <cell r="B23" t="str">
            <v>HEINE</v>
          </cell>
          <cell r="C23" t="str">
            <v>Fanny</v>
          </cell>
          <cell r="D23" t="str">
            <v>BEL</v>
          </cell>
          <cell r="G23">
            <v>23</v>
          </cell>
          <cell r="H23" t="str">
            <v>HEINE Fanny</v>
          </cell>
        </row>
        <row r="24">
          <cell r="B24" t="str">
            <v>MANCINI</v>
          </cell>
          <cell r="C24" t="str">
            <v>Eric</v>
          </cell>
          <cell r="D24" t="str">
            <v>BRA</v>
          </cell>
          <cell r="E24">
            <v>32639</v>
          </cell>
          <cell r="G24">
            <v>24</v>
          </cell>
          <cell r="H24" t="str">
            <v>MANCINI Eric</v>
          </cell>
        </row>
        <row r="25">
          <cell r="B25" t="str">
            <v>KOJIMA</v>
          </cell>
          <cell r="C25" t="str">
            <v>Ricardo</v>
          </cell>
          <cell r="D25" t="str">
            <v>BRA</v>
          </cell>
          <cell r="E25">
            <v>32294</v>
          </cell>
          <cell r="G25">
            <v>25</v>
          </cell>
          <cell r="H25" t="str">
            <v>KOJIMA Ricardo</v>
          </cell>
        </row>
        <row r="26">
          <cell r="B26" t="str">
            <v>NONAKA</v>
          </cell>
          <cell r="C26" t="str">
            <v>Mariany</v>
          </cell>
          <cell r="D26" t="str">
            <v>BRA</v>
          </cell>
          <cell r="E26">
            <v>32255</v>
          </cell>
          <cell r="G26">
            <v>26</v>
          </cell>
          <cell r="H26" t="str">
            <v>NONAKA Mariany</v>
          </cell>
        </row>
        <row r="27">
          <cell r="B27" t="str">
            <v>SAKO</v>
          </cell>
          <cell r="C27" t="str">
            <v>Karin</v>
          </cell>
          <cell r="D27" t="str">
            <v>BRA</v>
          </cell>
          <cell r="E27">
            <v>32167</v>
          </cell>
          <cell r="G27">
            <v>27</v>
          </cell>
          <cell r="H27" t="str">
            <v>SAKO Karin</v>
          </cell>
        </row>
        <row r="28">
          <cell r="B28" t="str">
            <v>OLIVARES</v>
          </cell>
          <cell r="C28" t="str">
            <v>Felipe</v>
          </cell>
          <cell r="D28" t="str">
            <v>CHI</v>
          </cell>
          <cell r="E28">
            <v>33684</v>
          </cell>
          <cell r="G28">
            <v>28</v>
          </cell>
          <cell r="H28" t="str">
            <v>OLIVARES Felipe</v>
          </cell>
        </row>
        <row r="29">
          <cell r="B29" t="str">
            <v>CONTRERAS</v>
          </cell>
          <cell r="C29" t="str">
            <v>Matias</v>
          </cell>
          <cell r="D29" t="str">
            <v>CHI</v>
          </cell>
          <cell r="E29">
            <v>33782</v>
          </cell>
          <cell r="G29">
            <v>29</v>
          </cell>
          <cell r="H29" t="str">
            <v>CONTRERAS Matias</v>
          </cell>
        </row>
        <row r="30">
          <cell r="B30" t="str">
            <v>RESTREPO</v>
          </cell>
          <cell r="C30" t="str">
            <v>Juan</v>
          </cell>
          <cell r="D30" t="str">
            <v>COL</v>
          </cell>
          <cell r="E30">
            <v>32937</v>
          </cell>
          <cell r="G30">
            <v>30</v>
          </cell>
          <cell r="H30" t="str">
            <v>RESTREPO Juan</v>
          </cell>
        </row>
        <row r="31">
          <cell r="B31" t="str">
            <v>MEDINA</v>
          </cell>
          <cell r="C31" t="str">
            <v>Paula</v>
          </cell>
          <cell r="D31" t="str">
            <v>COL</v>
          </cell>
          <cell r="E31">
            <v>32610</v>
          </cell>
          <cell r="G31">
            <v>31</v>
          </cell>
          <cell r="H31" t="str">
            <v>MEDINA Paula</v>
          </cell>
        </row>
        <row r="32">
          <cell r="B32" t="str">
            <v>CABALLERO</v>
          </cell>
          <cell r="C32" t="str">
            <v>Carolina</v>
          </cell>
          <cell r="D32" t="str">
            <v>COL</v>
          </cell>
          <cell r="E32">
            <v>32166</v>
          </cell>
          <cell r="G32">
            <v>32</v>
          </cell>
          <cell r="H32" t="str">
            <v>CABALLERO Carolina</v>
          </cell>
        </row>
        <row r="33">
          <cell r="B33" t="str">
            <v>KOLAREK</v>
          </cell>
          <cell r="C33" t="str">
            <v>Tomislav</v>
          </cell>
          <cell r="D33" t="str">
            <v>HRV</v>
          </cell>
          <cell r="G33">
            <v>33</v>
          </cell>
          <cell r="H33" t="str">
            <v>KOLAREK Tomislav</v>
          </cell>
        </row>
        <row r="34">
          <cell r="B34" t="str">
            <v>SLAVIC</v>
          </cell>
          <cell r="C34" t="str">
            <v>Ivan</v>
          </cell>
          <cell r="D34" t="str">
            <v>HRV</v>
          </cell>
          <cell r="G34">
            <v>34</v>
          </cell>
          <cell r="H34" t="str">
            <v>SLAVIC Ivan</v>
          </cell>
        </row>
        <row r="35">
          <cell r="B35" t="str">
            <v>PAUKOVIC</v>
          </cell>
          <cell r="C35" t="str">
            <v>Sanja</v>
          </cell>
          <cell r="D35" t="str">
            <v>HRV</v>
          </cell>
          <cell r="G35">
            <v>35</v>
          </cell>
          <cell r="H35" t="str">
            <v>PAUKOVIC Sanja</v>
          </cell>
        </row>
        <row r="36">
          <cell r="B36" t="str">
            <v>DJURAK</v>
          </cell>
          <cell r="C36" t="str">
            <v>Mirela</v>
          </cell>
          <cell r="D36" t="str">
            <v>HRV</v>
          </cell>
          <cell r="G36">
            <v>36</v>
          </cell>
          <cell r="H36" t="str">
            <v>DJURAK Mirela</v>
          </cell>
        </row>
        <row r="37">
          <cell r="B37" t="str">
            <v>KOVAC</v>
          </cell>
          <cell r="C37" t="str">
            <v>Borna</v>
          </cell>
          <cell r="D37" t="str">
            <v>HRV</v>
          </cell>
          <cell r="G37">
            <v>37</v>
          </cell>
          <cell r="H37" t="str">
            <v>KOVAC Borna</v>
          </cell>
        </row>
        <row r="38">
          <cell r="B38" t="str">
            <v>KOJIC</v>
          </cell>
          <cell r="C38" t="str">
            <v>Frane</v>
          </cell>
          <cell r="D38" t="str">
            <v>HRV</v>
          </cell>
          <cell r="G38">
            <v>38</v>
          </cell>
          <cell r="H38" t="str">
            <v>KOJIC Frane</v>
          </cell>
        </row>
        <row r="39">
          <cell r="B39" t="str">
            <v>FAZLIC</v>
          </cell>
          <cell r="C39" t="str">
            <v>Almasa</v>
          </cell>
          <cell r="D39" t="str">
            <v>HRV</v>
          </cell>
          <cell r="G39">
            <v>39</v>
          </cell>
          <cell r="H39" t="str">
            <v>FAZLIC Almasa</v>
          </cell>
        </row>
        <row r="40">
          <cell r="B40" t="str">
            <v>TOMIC</v>
          </cell>
          <cell r="C40" t="str">
            <v>Mirna</v>
          </cell>
          <cell r="D40" t="str">
            <v>HRV</v>
          </cell>
          <cell r="G40">
            <v>40</v>
          </cell>
          <cell r="H40" t="str">
            <v>TOMIC Mirna</v>
          </cell>
        </row>
        <row r="41">
          <cell r="B41" t="str">
            <v>IVANUSA</v>
          </cell>
          <cell r="C41" t="str">
            <v>Anja</v>
          </cell>
          <cell r="D41" t="str">
            <v>HRV</v>
          </cell>
          <cell r="G41">
            <v>41</v>
          </cell>
          <cell r="H41" t="str">
            <v>IVANUSA Anja</v>
          </cell>
        </row>
        <row r="42">
          <cell r="B42" t="str">
            <v>DRGLEZ</v>
          </cell>
          <cell r="C42" t="str">
            <v>Martina</v>
          </cell>
          <cell r="D42" t="str">
            <v>HRV</v>
          </cell>
          <cell r="G42">
            <v>42</v>
          </cell>
          <cell r="H42" t="str">
            <v>DRGLEZ Martina</v>
          </cell>
        </row>
        <row r="43">
          <cell r="B43" t="str">
            <v>PEREIRA</v>
          </cell>
          <cell r="C43" t="str">
            <v>Andy</v>
          </cell>
          <cell r="D43" t="str">
            <v>CUB</v>
          </cell>
          <cell r="G43">
            <v>43</v>
          </cell>
          <cell r="H43" t="str">
            <v>PEREIRA Andy</v>
          </cell>
        </row>
        <row r="44">
          <cell r="B44" t="str">
            <v>RONDON</v>
          </cell>
          <cell r="C44" t="str">
            <v>Juan Damian</v>
          </cell>
          <cell r="D44" t="str">
            <v>CUB</v>
          </cell>
          <cell r="G44">
            <v>44</v>
          </cell>
          <cell r="H44" t="str">
            <v>RONDON Juan Damian</v>
          </cell>
        </row>
        <row r="45">
          <cell r="B45" t="str">
            <v>PLACEK</v>
          </cell>
          <cell r="C45" t="str">
            <v>Frantisek</v>
          </cell>
          <cell r="D45" t="str">
            <v>CZE</v>
          </cell>
          <cell r="G45">
            <v>45</v>
          </cell>
          <cell r="H45" t="str">
            <v>PLACEK Frantisek</v>
          </cell>
        </row>
        <row r="46">
          <cell r="B46" t="str">
            <v>TREGLER</v>
          </cell>
          <cell r="C46" t="str">
            <v>Tomas</v>
          </cell>
          <cell r="D46" t="str">
            <v>CZE</v>
          </cell>
          <cell r="G46">
            <v>46</v>
          </cell>
          <cell r="H46" t="str">
            <v>TREGLER Tomas</v>
          </cell>
        </row>
        <row r="47">
          <cell r="B47" t="str">
            <v>OBESLO</v>
          </cell>
          <cell r="C47" t="str">
            <v>Michal</v>
          </cell>
          <cell r="D47" t="str">
            <v>CZE</v>
          </cell>
          <cell r="G47">
            <v>47</v>
          </cell>
          <cell r="H47" t="str">
            <v>OBESLO Michal</v>
          </cell>
        </row>
        <row r="48">
          <cell r="B48" t="str">
            <v>SCHWARZER</v>
          </cell>
          <cell r="C48" t="str">
            <v>Antonin</v>
          </cell>
          <cell r="D48" t="str">
            <v>CZE</v>
          </cell>
          <cell r="G48">
            <v>48</v>
          </cell>
          <cell r="H48" t="str">
            <v>SCHWARZER Antonin</v>
          </cell>
        </row>
        <row r="49">
          <cell r="B49" t="str">
            <v>CRHA</v>
          </cell>
          <cell r="C49" t="str">
            <v>Jakub</v>
          </cell>
          <cell r="D49" t="str">
            <v>CZE</v>
          </cell>
          <cell r="G49">
            <v>49</v>
          </cell>
          <cell r="H49" t="str">
            <v>CRHA Jakub</v>
          </cell>
        </row>
        <row r="50">
          <cell r="B50" t="str">
            <v>ROHLIKOVA</v>
          </cell>
          <cell r="C50" t="str">
            <v>Michaela</v>
          </cell>
          <cell r="D50" t="str">
            <v>CZE</v>
          </cell>
          <cell r="G50">
            <v>50</v>
          </cell>
          <cell r="H50" t="str">
            <v>ROHLIKOVA Michaela</v>
          </cell>
        </row>
        <row r="51">
          <cell r="B51" t="str">
            <v>ONDRISKOVA</v>
          </cell>
          <cell r="C51" t="str">
            <v>Kristina</v>
          </cell>
          <cell r="D51" t="str">
            <v>CZE</v>
          </cell>
          <cell r="G51">
            <v>51</v>
          </cell>
          <cell r="H51" t="str">
            <v>ONDRISKOVA Kristina</v>
          </cell>
        </row>
        <row r="52">
          <cell r="B52" t="str">
            <v>MATELOVA</v>
          </cell>
          <cell r="C52" t="str">
            <v>Hanna</v>
          </cell>
          <cell r="D52" t="str">
            <v>CZE</v>
          </cell>
          <cell r="G52">
            <v>52</v>
          </cell>
          <cell r="H52" t="str">
            <v>MATELOVA Hanna</v>
          </cell>
        </row>
        <row r="53">
          <cell r="B53" t="str">
            <v>SAGLOVA</v>
          </cell>
          <cell r="C53" t="str">
            <v>Miroslava</v>
          </cell>
          <cell r="D53" t="str">
            <v>CZE</v>
          </cell>
          <cell r="G53">
            <v>53</v>
          </cell>
          <cell r="H53" t="str">
            <v>SAGLOVA Miroslava</v>
          </cell>
        </row>
        <row r="54">
          <cell r="B54" t="str">
            <v>ZMOLIKOVA</v>
          </cell>
          <cell r="C54" t="str">
            <v>Lucie</v>
          </cell>
          <cell r="D54" t="str">
            <v>CZE</v>
          </cell>
          <cell r="G54">
            <v>54</v>
          </cell>
          <cell r="H54" t="str">
            <v>ZMOLIKOVA Lucie</v>
          </cell>
        </row>
        <row r="55">
          <cell r="B55" t="str">
            <v>HINDERSSON</v>
          </cell>
          <cell r="C55" t="str">
            <v>Mikkel</v>
          </cell>
          <cell r="D55" t="str">
            <v>DEN</v>
          </cell>
          <cell r="E55">
            <v>32961</v>
          </cell>
          <cell r="G55">
            <v>55</v>
          </cell>
          <cell r="H55" t="str">
            <v>HINDERSSON Mikkel</v>
          </cell>
        </row>
        <row r="56">
          <cell r="B56" t="str">
            <v>STERNBERG</v>
          </cell>
          <cell r="C56" t="str">
            <v>Kasper</v>
          </cell>
          <cell r="D56" t="str">
            <v>DEN</v>
          </cell>
          <cell r="E56">
            <v>32565</v>
          </cell>
          <cell r="G56">
            <v>56</v>
          </cell>
          <cell r="H56" t="str">
            <v>STERNBERG Kasper</v>
          </cell>
        </row>
        <row r="57">
          <cell r="B57" t="str">
            <v>RASMUSSEN</v>
          </cell>
          <cell r="C57" t="str">
            <v>Morten</v>
          </cell>
          <cell r="D57" t="str">
            <v>DEN</v>
          </cell>
          <cell r="E57">
            <v>32556</v>
          </cell>
          <cell r="G57">
            <v>57</v>
          </cell>
          <cell r="H57" t="str">
            <v>RASMUSSEN Morten</v>
          </cell>
        </row>
        <row r="58">
          <cell r="B58" t="str">
            <v>SANTOS</v>
          </cell>
          <cell r="C58" t="str">
            <v>Emil</v>
          </cell>
          <cell r="D58" t="str">
            <v>DOM</v>
          </cell>
          <cell r="E58">
            <v>32949</v>
          </cell>
          <cell r="G58">
            <v>58</v>
          </cell>
          <cell r="H58" t="str">
            <v>SANTOS Emil</v>
          </cell>
        </row>
        <row r="59">
          <cell r="B59" t="str">
            <v>VILA</v>
          </cell>
          <cell r="C59" t="str">
            <v>Juan Antonio</v>
          </cell>
          <cell r="D59" t="str">
            <v>DOM</v>
          </cell>
          <cell r="E59">
            <v>32954</v>
          </cell>
          <cell r="G59">
            <v>59</v>
          </cell>
          <cell r="H59" t="str">
            <v>VILA Juan Antonio</v>
          </cell>
        </row>
        <row r="60">
          <cell r="B60" t="str">
            <v>SANTOS</v>
          </cell>
          <cell r="C60" t="str">
            <v>Ercilia</v>
          </cell>
          <cell r="D60" t="str">
            <v>DOM</v>
          </cell>
          <cell r="E60">
            <v>33424</v>
          </cell>
          <cell r="G60">
            <v>60</v>
          </cell>
          <cell r="H60" t="str">
            <v>SANTOS Ercilia</v>
          </cell>
        </row>
        <row r="61">
          <cell r="B61" t="str">
            <v>MARTE</v>
          </cell>
          <cell r="C61" t="str">
            <v>Lucia</v>
          </cell>
          <cell r="D61" t="str">
            <v>DOM</v>
          </cell>
          <cell r="E61">
            <v>33498</v>
          </cell>
          <cell r="G61">
            <v>61</v>
          </cell>
          <cell r="H61" t="str">
            <v>MARTE Lucia</v>
          </cell>
        </row>
        <row r="62">
          <cell r="B62" t="str">
            <v>DONADO</v>
          </cell>
          <cell r="C62" t="str">
            <v>Josue</v>
          </cell>
          <cell r="D62" t="str">
            <v>ESA</v>
          </cell>
          <cell r="E62">
            <v>32906</v>
          </cell>
          <cell r="G62">
            <v>66</v>
          </cell>
          <cell r="H62" t="str">
            <v>DONADO Josue</v>
          </cell>
        </row>
        <row r="63">
          <cell r="B63" t="str">
            <v>MARTINEZ</v>
          </cell>
          <cell r="C63" t="str">
            <v>Mario</v>
          </cell>
          <cell r="D63" t="str">
            <v>ESA</v>
          </cell>
          <cell r="E63">
            <v>32686</v>
          </cell>
          <cell r="G63">
            <v>67</v>
          </cell>
          <cell r="H63" t="str">
            <v>MARTINEZ Mario</v>
          </cell>
        </row>
        <row r="64">
          <cell r="B64" t="str">
            <v>MERINO</v>
          </cell>
          <cell r="C64" t="str">
            <v>Edilberto</v>
          </cell>
          <cell r="D64" t="str">
            <v>ESA</v>
          </cell>
          <cell r="E64">
            <v>33771</v>
          </cell>
          <cell r="G64">
            <v>68</v>
          </cell>
          <cell r="H64" t="str">
            <v>MERINO Edilberto</v>
          </cell>
        </row>
        <row r="65">
          <cell r="B65" t="str">
            <v>DRINKHALL</v>
          </cell>
          <cell r="C65" t="str">
            <v>Paul</v>
          </cell>
          <cell r="D65" t="str">
            <v>ENG</v>
          </cell>
          <cell r="E65">
            <v>32889</v>
          </cell>
          <cell r="G65">
            <v>69</v>
          </cell>
          <cell r="H65" t="str">
            <v>DRINKHALL Paul</v>
          </cell>
        </row>
        <row r="66">
          <cell r="B66" t="str">
            <v>KNIGHT</v>
          </cell>
          <cell r="C66" t="str">
            <v>Darius</v>
          </cell>
          <cell r="D66" t="str">
            <v>ENG</v>
          </cell>
          <cell r="E66">
            <v>32926</v>
          </cell>
          <cell r="G66">
            <v>70</v>
          </cell>
          <cell r="H66" t="str">
            <v>KNIGHT Darius</v>
          </cell>
        </row>
        <row r="67">
          <cell r="B67" t="str">
            <v>YARNALL</v>
          </cell>
          <cell r="C67" t="str">
            <v>Tim</v>
          </cell>
          <cell r="D67" t="str">
            <v>ENG</v>
          </cell>
          <cell r="E67">
            <v>32201</v>
          </cell>
          <cell r="G67">
            <v>71</v>
          </cell>
          <cell r="H67" t="str">
            <v>YARNALL Tim</v>
          </cell>
        </row>
        <row r="68">
          <cell r="B68" t="str">
            <v>MEADS</v>
          </cell>
          <cell r="C68" t="str">
            <v>David</v>
          </cell>
          <cell r="D68" t="str">
            <v>ENG</v>
          </cell>
          <cell r="E68">
            <v>32778</v>
          </cell>
          <cell r="G68">
            <v>72</v>
          </cell>
          <cell r="H68" t="str">
            <v>MEADS David</v>
          </cell>
        </row>
        <row r="69">
          <cell r="B69" t="str">
            <v>SIBLEY</v>
          </cell>
          <cell r="C69" t="str">
            <v>Kelly</v>
          </cell>
          <cell r="D69" t="str">
            <v>ENG</v>
          </cell>
          <cell r="E69">
            <v>32284</v>
          </cell>
          <cell r="G69">
            <v>73</v>
          </cell>
          <cell r="H69" t="str">
            <v>SIBLEY Kelly</v>
          </cell>
        </row>
        <row r="70">
          <cell r="B70" t="str">
            <v>WANG</v>
          </cell>
          <cell r="C70" t="str">
            <v>Sara</v>
          </cell>
          <cell r="D70" t="str">
            <v>ENG</v>
          </cell>
          <cell r="E70">
            <v>32917</v>
          </cell>
          <cell r="G70">
            <v>74</v>
          </cell>
          <cell r="H70" t="str">
            <v>WANG Sara</v>
          </cell>
        </row>
        <row r="71">
          <cell r="B71" t="str">
            <v>EVANS</v>
          </cell>
          <cell r="C71" t="str">
            <v>Gavin</v>
          </cell>
          <cell r="D71" t="str">
            <v>ENG</v>
          </cell>
          <cell r="E71">
            <v>34074</v>
          </cell>
          <cell r="G71">
            <v>75</v>
          </cell>
          <cell r="H71" t="str">
            <v>EVANS Gavin</v>
          </cell>
        </row>
        <row r="72">
          <cell r="B72" t="str">
            <v>EVANS</v>
          </cell>
          <cell r="C72" t="str">
            <v>Myles</v>
          </cell>
          <cell r="D72" t="str">
            <v>ENG</v>
          </cell>
          <cell r="E72">
            <v>33529</v>
          </cell>
          <cell r="G72">
            <v>76</v>
          </cell>
          <cell r="H72" t="str">
            <v>EVANS Myles</v>
          </cell>
        </row>
        <row r="73">
          <cell r="B73" t="str">
            <v>LEBESSON</v>
          </cell>
          <cell r="C73" t="str">
            <v>Emmanuel</v>
          </cell>
          <cell r="D73" t="str">
            <v>FRA</v>
          </cell>
          <cell r="E73">
            <v>32253</v>
          </cell>
          <cell r="G73">
            <v>77</v>
          </cell>
          <cell r="H73" t="str">
            <v>LEBESSON Emmanuel</v>
          </cell>
        </row>
        <row r="74">
          <cell r="B74" t="str">
            <v>BAUBET</v>
          </cell>
          <cell r="C74" t="str">
            <v>Vincent</v>
          </cell>
          <cell r="D74" t="str">
            <v>FRA</v>
          </cell>
          <cell r="E74">
            <v>32831</v>
          </cell>
          <cell r="G74">
            <v>78</v>
          </cell>
          <cell r="H74" t="str">
            <v>BAUBET Vincent</v>
          </cell>
        </row>
        <row r="75">
          <cell r="B75" t="str">
            <v>SAMOUILLAN</v>
          </cell>
          <cell r="C75" t="str">
            <v>Michael</v>
          </cell>
          <cell r="D75" t="str">
            <v>FRA</v>
          </cell>
          <cell r="E75">
            <v>32970</v>
          </cell>
          <cell r="G75">
            <v>79</v>
          </cell>
          <cell r="H75" t="str">
            <v>SAMOUILLAN Michael</v>
          </cell>
        </row>
        <row r="76">
          <cell r="B76" t="str">
            <v>SALIFOU</v>
          </cell>
          <cell r="C76" t="str">
            <v>Abdel-Kader</v>
          </cell>
          <cell r="D76" t="str">
            <v>FRA</v>
          </cell>
          <cell r="E76">
            <v>32849</v>
          </cell>
          <cell r="G76">
            <v>80</v>
          </cell>
          <cell r="H76" t="str">
            <v>SALIFOU Abdel-Kader</v>
          </cell>
        </row>
        <row r="77">
          <cell r="B77" t="str">
            <v>BEZARD</v>
          </cell>
          <cell r="C77" t="str">
            <v>Pierre</v>
          </cell>
          <cell r="D77" t="str">
            <v>FRA</v>
          </cell>
          <cell r="E77">
            <v>33233</v>
          </cell>
          <cell r="G77">
            <v>81</v>
          </cell>
          <cell r="H77" t="str">
            <v>BEZARD Pierre</v>
          </cell>
        </row>
        <row r="78">
          <cell r="B78" t="str">
            <v>DROP</v>
          </cell>
          <cell r="C78" t="str">
            <v>Clement</v>
          </cell>
          <cell r="D78" t="str">
            <v>FRA</v>
          </cell>
          <cell r="E78">
            <v>32985</v>
          </cell>
          <cell r="G78">
            <v>82</v>
          </cell>
          <cell r="H78" t="str">
            <v>DROP Clement</v>
          </cell>
        </row>
        <row r="79">
          <cell r="B79" t="str">
            <v>LASCOLS</v>
          </cell>
          <cell r="C79" t="str">
            <v>Solene</v>
          </cell>
          <cell r="D79" t="str">
            <v>FRA</v>
          </cell>
          <cell r="E79">
            <v>32228</v>
          </cell>
          <cell r="G79">
            <v>83</v>
          </cell>
          <cell r="H79" t="str">
            <v>LASCOLS Solene</v>
          </cell>
        </row>
        <row r="80">
          <cell r="B80" t="str">
            <v>ZANARDI</v>
          </cell>
          <cell r="C80" t="str">
            <v>Marine</v>
          </cell>
          <cell r="D80" t="str">
            <v>FRA</v>
          </cell>
          <cell r="E80">
            <v>32155</v>
          </cell>
          <cell r="G80">
            <v>84</v>
          </cell>
          <cell r="H80" t="str">
            <v>ZANARDI Marine</v>
          </cell>
        </row>
        <row r="81">
          <cell r="B81" t="str">
            <v>SAUL</v>
          </cell>
          <cell r="C81" t="str">
            <v>Penelope</v>
          </cell>
          <cell r="D81" t="str">
            <v>FRA</v>
          </cell>
          <cell r="E81">
            <v>33492</v>
          </cell>
          <cell r="G81">
            <v>85</v>
          </cell>
          <cell r="H81" t="str">
            <v>SAUL Penelope</v>
          </cell>
        </row>
        <row r="82">
          <cell r="B82" t="str">
            <v>LESUEUR</v>
          </cell>
          <cell r="C82" t="str">
            <v>Aude</v>
          </cell>
          <cell r="D82" t="str">
            <v>FRA</v>
          </cell>
          <cell r="E82">
            <v>32737</v>
          </cell>
          <cell r="G82">
            <v>86</v>
          </cell>
          <cell r="H82" t="str">
            <v>LESUEUR Aude</v>
          </cell>
        </row>
        <row r="83">
          <cell r="B83" t="str">
            <v>PEROCHEAU</v>
          </cell>
          <cell r="C83" t="str">
            <v>Laura</v>
          </cell>
          <cell r="D83" t="str">
            <v>FRA</v>
          </cell>
          <cell r="E83">
            <v>33101</v>
          </cell>
          <cell r="G83">
            <v>87</v>
          </cell>
          <cell r="H83" t="str">
            <v>PEROCHEAU Laura</v>
          </cell>
        </row>
        <row r="84">
          <cell r="B84" t="str">
            <v>DESSAINT</v>
          </cell>
          <cell r="C84" t="str">
            <v>Aurore</v>
          </cell>
          <cell r="D84" t="str">
            <v>FRA</v>
          </cell>
          <cell r="E84">
            <v>33493</v>
          </cell>
          <cell r="G84">
            <v>88</v>
          </cell>
          <cell r="H84" t="str">
            <v>DESSAINT Aurore</v>
          </cell>
        </row>
        <row r="85">
          <cell r="B85" t="str">
            <v>JEAN</v>
          </cell>
          <cell r="C85" t="str">
            <v>Gregoire</v>
          </cell>
          <cell r="D85" t="str">
            <v>FRA</v>
          </cell>
          <cell r="E85">
            <v>33856</v>
          </cell>
          <cell r="G85">
            <v>89</v>
          </cell>
          <cell r="H85" t="str">
            <v>JEAN Gregoire</v>
          </cell>
        </row>
        <row r="86">
          <cell r="B86" t="str">
            <v>TRAN VAN THOAN</v>
          </cell>
          <cell r="C86" t="str">
            <v>Thomas</v>
          </cell>
          <cell r="D86" t="str">
            <v>FRA</v>
          </cell>
          <cell r="E86">
            <v>33437</v>
          </cell>
          <cell r="G86">
            <v>90</v>
          </cell>
          <cell r="H86" t="str">
            <v>TRAN VAN THOAN Thomas</v>
          </cell>
        </row>
        <row r="87">
          <cell r="B87" t="str">
            <v>LE BRETON</v>
          </cell>
          <cell r="C87" t="str">
            <v>Thomas</v>
          </cell>
          <cell r="D87" t="str">
            <v>FRA</v>
          </cell>
          <cell r="E87">
            <v>33734</v>
          </cell>
          <cell r="G87">
            <v>91</v>
          </cell>
          <cell r="H87" t="str">
            <v>LE BRETON Thomas</v>
          </cell>
        </row>
        <row r="88">
          <cell r="B88" t="str">
            <v>GRAIZEAU</v>
          </cell>
          <cell r="C88" t="str">
            <v>Sylvain</v>
          </cell>
          <cell r="D88" t="str">
            <v>FRA</v>
          </cell>
          <cell r="E88">
            <v>33657</v>
          </cell>
          <cell r="G88">
            <v>92</v>
          </cell>
          <cell r="H88" t="str">
            <v>GRAIZEAU Sylvain</v>
          </cell>
        </row>
        <row r="89">
          <cell r="B89" t="str">
            <v>LORENTZ</v>
          </cell>
          <cell r="C89" t="str">
            <v>Romain</v>
          </cell>
          <cell r="D89" t="str">
            <v>FRA</v>
          </cell>
          <cell r="E89">
            <v>33977</v>
          </cell>
          <cell r="G89">
            <v>93</v>
          </cell>
          <cell r="H89" t="str">
            <v>LORENTZ Romain</v>
          </cell>
        </row>
        <row r="90">
          <cell r="B90" t="str">
            <v>PAVOT</v>
          </cell>
          <cell r="C90" t="str">
            <v>Marine</v>
          </cell>
          <cell r="D90" t="str">
            <v>FRA</v>
          </cell>
          <cell r="E90">
            <v>33608</v>
          </cell>
          <cell r="G90">
            <v>94</v>
          </cell>
          <cell r="H90" t="str">
            <v>PAVOT Marine</v>
          </cell>
        </row>
        <row r="91">
          <cell r="B91" t="str">
            <v>ABBAT</v>
          </cell>
          <cell r="C91" t="str">
            <v>Alice</v>
          </cell>
          <cell r="D91" t="str">
            <v>FRA</v>
          </cell>
          <cell r="E91">
            <v>33625</v>
          </cell>
          <cell r="G91">
            <v>95</v>
          </cell>
          <cell r="H91" t="str">
            <v>ABBAT Alice</v>
          </cell>
        </row>
        <row r="92">
          <cell r="B92" t="str">
            <v>SCHAEFFER</v>
          </cell>
          <cell r="C92" t="str">
            <v>Stephanie</v>
          </cell>
          <cell r="D92" t="str">
            <v>FRA</v>
          </cell>
          <cell r="E92">
            <v>33942</v>
          </cell>
          <cell r="G92">
            <v>96</v>
          </cell>
          <cell r="H92" t="str">
            <v>SCHAEFFER Stephanie</v>
          </cell>
        </row>
        <row r="93">
          <cell r="B93" t="str">
            <v>LEVEQUE</v>
          </cell>
          <cell r="C93" t="str">
            <v>Anais</v>
          </cell>
          <cell r="D93" t="str">
            <v>FRA</v>
          </cell>
          <cell r="E93">
            <v>34104</v>
          </cell>
          <cell r="G93">
            <v>97</v>
          </cell>
          <cell r="H93" t="str">
            <v>LEVEQUE Anais</v>
          </cell>
        </row>
        <row r="94">
          <cell r="B94" t="str">
            <v>OVTCHAROV</v>
          </cell>
          <cell r="C94" t="str">
            <v>Dimitrij</v>
          </cell>
          <cell r="D94" t="str">
            <v>GER</v>
          </cell>
          <cell r="E94">
            <v>32187</v>
          </cell>
          <cell r="G94">
            <v>98</v>
          </cell>
          <cell r="H94" t="str">
            <v>OVTCHAROV Dimitrij</v>
          </cell>
        </row>
        <row r="95">
          <cell r="B95" t="str">
            <v>FILUS</v>
          </cell>
          <cell r="C95" t="str">
            <v>Ruwen</v>
          </cell>
          <cell r="D95" t="str">
            <v>GER</v>
          </cell>
          <cell r="E95">
            <v>32388</v>
          </cell>
          <cell r="G95">
            <v>99</v>
          </cell>
          <cell r="H95" t="str">
            <v>FILUS Ruwen</v>
          </cell>
        </row>
        <row r="96">
          <cell r="B96" t="str">
            <v>MENGEL</v>
          </cell>
          <cell r="C96" t="str">
            <v>Steffen</v>
          </cell>
          <cell r="D96" t="str">
            <v>GER</v>
          </cell>
          <cell r="E96">
            <v>32388</v>
          </cell>
          <cell r="G96">
            <v>100</v>
          </cell>
          <cell r="H96" t="str">
            <v>MENGEL Steffen</v>
          </cell>
        </row>
        <row r="97">
          <cell r="B97" t="str">
            <v>KURKOWSKI</v>
          </cell>
          <cell r="C97" t="str">
            <v>Jens</v>
          </cell>
          <cell r="D97" t="str">
            <v>GER</v>
          </cell>
          <cell r="E97">
            <v>32223</v>
          </cell>
          <cell r="G97">
            <v>101</v>
          </cell>
          <cell r="H97" t="str">
            <v>KURKOWSKI Jens</v>
          </cell>
        </row>
        <row r="98">
          <cell r="B98" t="str">
            <v>SOLJA</v>
          </cell>
          <cell r="C98" t="str">
            <v>Amelie</v>
          </cell>
          <cell r="D98" t="str">
            <v>GER</v>
          </cell>
          <cell r="E98">
            <v>33145</v>
          </cell>
          <cell r="G98">
            <v>102</v>
          </cell>
          <cell r="H98" t="str">
            <v>SOLJA Amelie</v>
          </cell>
        </row>
        <row r="99">
          <cell r="B99" t="str">
            <v>MATZKE</v>
          </cell>
          <cell r="C99" t="str">
            <v>Laura</v>
          </cell>
          <cell r="D99" t="str">
            <v>GER</v>
          </cell>
          <cell r="E99">
            <v>32446</v>
          </cell>
          <cell r="G99">
            <v>103</v>
          </cell>
          <cell r="H99" t="str">
            <v>MATZKE Laura</v>
          </cell>
        </row>
        <row r="100">
          <cell r="B100" t="str">
            <v>GURZ</v>
          </cell>
          <cell r="C100" t="str">
            <v>Angelina</v>
          </cell>
          <cell r="D100" t="str">
            <v>GER</v>
          </cell>
          <cell r="E100">
            <v>32351</v>
          </cell>
          <cell r="G100">
            <v>104</v>
          </cell>
          <cell r="H100" t="str">
            <v>GURZ Angelina</v>
          </cell>
        </row>
        <row r="101">
          <cell r="B101" t="str">
            <v>ZHAN</v>
          </cell>
          <cell r="C101" t="str">
            <v>Ying-Ni</v>
          </cell>
          <cell r="D101" t="str">
            <v>GER</v>
          </cell>
          <cell r="E101">
            <v>32570</v>
          </cell>
          <cell r="G101">
            <v>105</v>
          </cell>
          <cell r="H101" t="str">
            <v>ZHAN Ying-Ni</v>
          </cell>
        </row>
        <row r="102">
          <cell r="B102" t="str">
            <v>STAHR</v>
          </cell>
          <cell r="C102" t="str">
            <v>Rosalia</v>
          </cell>
          <cell r="D102" t="str">
            <v>GER</v>
          </cell>
          <cell r="E102">
            <v>33132</v>
          </cell>
          <cell r="G102">
            <v>106</v>
          </cell>
          <cell r="H102" t="str">
            <v>STAHR Rosalia</v>
          </cell>
        </row>
        <row r="103">
          <cell r="B103" t="str">
            <v>MICHAJLOVA</v>
          </cell>
          <cell r="C103" t="str">
            <v>Katharina</v>
          </cell>
          <cell r="D103" t="str">
            <v>GER</v>
          </cell>
          <cell r="E103">
            <v>32535</v>
          </cell>
          <cell r="G103">
            <v>107</v>
          </cell>
          <cell r="H103" t="str">
            <v>MICHAJLOVA Katharina</v>
          </cell>
        </row>
        <row r="104">
          <cell r="B104" t="str">
            <v>WALTHER</v>
          </cell>
          <cell r="C104" t="str">
            <v>Ricardo</v>
          </cell>
          <cell r="D104" t="str">
            <v>GER</v>
          </cell>
          <cell r="E104">
            <v>33572</v>
          </cell>
          <cell r="G104">
            <v>108</v>
          </cell>
          <cell r="H104" t="str">
            <v>WALTHER Ricardo</v>
          </cell>
        </row>
        <row r="105">
          <cell r="B105" t="str">
            <v>FRANZISKA</v>
          </cell>
          <cell r="C105" t="str">
            <v>Patrick</v>
          </cell>
          <cell r="D105" t="str">
            <v>GER</v>
          </cell>
          <cell r="E105">
            <v>33766</v>
          </cell>
          <cell r="G105">
            <v>109</v>
          </cell>
          <cell r="H105" t="str">
            <v>FRANZISKA Patrick</v>
          </cell>
        </row>
        <row r="106">
          <cell r="B106" t="str">
            <v>HAGEMANN</v>
          </cell>
          <cell r="C106" t="str">
            <v>Maris</v>
          </cell>
          <cell r="D106" t="str">
            <v>GER</v>
          </cell>
          <cell r="E106">
            <v>33460</v>
          </cell>
          <cell r="G106">
            <v>110</v>
          </cell>
          <cell r="H106" t="str">
            <v>HAGEMANN Maris</v>
          </cell>
        </row>
        <row r="107">
          <cell r="B107" t="str">
            <v>MALESSA</v>
          </cell>
          <cell r="C107" t="str">
            <v>Robin</v>
          </cell>
          <cell r="D107" t="str">
            <v>GER</v>
          </cell>
          <cell r="E107">
            <v>33240</v>
          </cell>
          <cell r="G107">
            <v>111</v>
          </cell>
          <cell r="H107" t="str">
            <v>MALESSA Robin</v>
          </cell>
        </row>
        <row r="108">
          <cell r="B108" t="str">
            <v>SOLJA</v>
          </cell>
          <cell r="C108" t="str">
            <v>Petrissa</v>
          </cell>
          <cell r="D108" t="str">
            <v>GER</v>
          </cell>
          <cell r="E108">
            <v>34404</v>
          </cell>
          <cell r="G108">
            <v>112</v>
          </cell>
          <cell r="H108" t="str">
            <v>SOLJA Petrissa</v>
          </cell>
        </row>
        <row r="109">
          <cell r="B109" t="str">
            <v>MUHLBACH</v>
          </cell>
          <cell r="C109" t="str">
            <v>Kathrin</v>
          </cell>
          <cell r="D109" t="str">
            <v>GER</v>
          </cell>
          <cell r="E109">
            <v>33633</v>
          </cell>
          <cell r="G109">
            <v>113</v>
          </cell>
          <cell r="H109" t="str">
            <v>MUHLBACH Kathrin</v>
          </cell>
        </row>
        <row r="110">
          <cell r="B110" t="str">
            <v>WINTER</v>
          </cell>
          <cell r="C110" t="str">
            <v>Sabine</v>
          </cell>
          <cell r="D110" t="str">
            <v>GER</v>
          </cell>
          <cell r="E110">
            <v>33874</v>
          </cell>
          <cell r="G110">
            <v>114</v>
          </cell>
          <cell r="H110" t="str">
            <v>WINTER Sabine</v>
          </cell>
        </row>
        <row r="111">
          <cell r="B111" t="str">
            <v>KRAPF</v>
          </cell>
          <cell r="C111" t="str">
            <v>Lena</v>
          </cell>
          <cell r="D111" t="str">
            <v>GER</v>
          </cell>
          <cell r="E111">
            <v>33377</v>
          </cell>
          <cell r="G111">
            <v>115</v>
          </cell>
          <cell r="H111" t="str">
            <v>KRAPF Lena</v>
          </cell>
        </row>
        <row r="112">
          <cell r="B112" t="str">
            <v>LI</v>
          </cell>
          <cell r="C112" t="str">
            <v>Chung Him</v>
          </cell>
          <cell r="D112" t="str">
            <v>HKG</v>
          </cell>
          <cell r="E112">
            <v>33304</v>
          </cell>
          <cell r="G112">
            <v>116</v>
          </cell>
          <cell r="H112" t="str">
            <v>LI Chung Him</v>
          </cell>
        </row>
        <row r="113">
          <cell r="B113" t="str">
            <v>CHIU</v>
          </cell>
          <cell r="C113" t="str">
            <v>Chung Hei</v>
          </cell>
          <cell r="D113" t="str">
            <v>HKG</v>
          </cell>
          <cell r="E113">
            <v>34403</v>
          </cell>
          <cell r="G113">
            <v>117</v>
          </cell>
          <cell r="H113" t="str">
            <v>CHIU Chung Hei</v>
          </cell>
        </row>
        <row r="114">
          <cell r="B114" t="str">
            <v>LEE</v>
          </cell>
          <cell r="C114" t="str">
            <v>Ho Ching</v>
          </cell>
          <cell r="D114" t="str">
            <v>HKG</v>
          </cell>
          <cell r="E114">
            <v>33932</v>
          </cell>
          <cell r="G114">
            <v>118</v>
          </cell>
          <cell r="H114" t="str">
            <v>LEE Ho Ching</v>
          </cell>
        </row>
        <row r="115">
          <cell r="B115" t="str">
            <v>NG</v>
          </cell>
          <cell r="C115" t="str">
            <v>Wing Nam</v>
          </cell>
          <cell r="D115" t="str">
            <v>HKG</v>
          </cell>
          <cell r="E115">
            <v>33825</v>
          </cell>
          <cell r="G115">
            <v>119</v>
          </cell>
          <cell r="H115" t="str">
            <v>NG Wing Nam</v>
          </cell>
        </row>
        <row r="116">
          <cell r="B116" t="str">
            <v>NAGY</v>
          </cell>
          <cell r="C116" t="str">
            <v>Krisztian</v>
          </cell>
          <cell r="D116" t="str">
            <v>HUN</v>
          </cell>
          <cell r="E116">
            <v>32642</v>
          </cell>
          <cell r="G116">
            <v>120</v>
          </cell>
          <cell r="H116" t="str">
            <v>NAGY Krisztian</v>
          </cell>
        </row>
        <row r="117">
          <cell r="B117" t="str">
            <v>KRISTON</v>
          </cell>
          <cell r="C117" t="str">
            <v>Daniel</v>
          </cell>
          <cell r="D117" t="str">
            <v>HUN</v>
          </cell>
          <cell r="E117">
            <v>32755</v>
          </cell>
          <cell r="G117">
            <v>121</v>
          </cell>
          <cell r="H117" t="str">
            <v>KRISTON Daniel</v>
          </cell>
        </row>
        <row r="118">
          <cell r="B118" t="str">
            <v>VAJDA</v>
          </cell>
          <cell r="C118" t="str">
            <v>Atilla</v>
          </cell>
          <cell r="D118" t="str">
            <v>HUN</v>
          </cell>
          <cell r="E118">
            <v>32804</v>
          </cell>
          <cell r="G118">
            <v>122</v>
          </cell>
          <cell r="H118" t="str">
            <v>VAJDA Atilla</v>
          </cell>
        </row>
        <row r="119">
          <cell r="B119" t="str">
            <v>SEBESTYEN</v>
          </cell>
          <cell r="C119" t="str">
            <v>Peter</v>
          </cell>
          <cell r="D119" t="str">
            <v>HUN</v>
          </cell>
          <cell r="E119">
            <v>33121</v>
          </cell>
          <cell r="G119">
            <v>123</v>
          </cell>
          <cell r="H119" t="str">
            <v>SEBESTYEN Peter</v>
          </cell>
        </row>
        <row r="120">
          <cell r="B120" t="str">
            <v>LI</v>
          </cell>
          <cell r="C120" t="str">
            <v>Bin</v>
          </cell>
          <cell r="D120" t="str">
            <v>HUN</v>
          </cell>
          <cell r="E120">
            <v>32294</v>
          </cell>
          <cell r="G120">
            <v>124</v>
          </cell>
          <cell r="H120" t="str">
            <v>LI Bin</v>
          </cell>
        </row>
        <row r="121">
          <cell r="B121" t="str">
            <v>PERGEL</v>
          </cell>
          <cell r="C121" t="str">
            <v>Szandra</v>
          </cell>
          <cell r="D121" t="str">
            <v>HUN</v>
          </cell>
          <cell r="E121">
            <v>32501</v>
          </cell>
          <cell r="G121">
            <v>125</v>
          </cell>
          <cell r="H121" t="str">
            <v>PERGEL Szandra</v>
          </cell>
        </row>
        <row r="122">
          <cell r="B122" t="str">
            <v>BARASSO</v>
          </cell>
          <cell r="C122" t="str">
            <v>Barbara</v>
          </cell>
          <cell r="D122" t="str">
            <v>HUN</v>
          </cell>
          <cell r="E122">
            <v>32934</v>
          </cell>
          <cell r="G122">
            <v>126</v>
          </cell>
          <cell r="H122" t="str">
            <v>BARASSO Barbara</v>
          </cell>
        </row>
        <row r="123">
          <cell r="B123" t="str">
            <v>VARGA</v>
          </cell>
          <cell r="C123" t="str">
            <v>Timea</v>
          </cell>
          <cell r="D123" t="str">
            <v>HUN</v>
          </cell>
          <cell r="E123">
            <v>32358</v>
          </cell>
          <cell r="G123">
            <v>127</v>
          </cell>
          <cell r="H123" t="str">
            <v>VARGA Timea</v>
          </cell>
        </row>
        <row r="124">
          <cell r="B124" t="str">
            <v>KOSIBA</v>
          </cell>
          <cell r="C124" t="str">
            <v>Daniel</v>
          </cell>
          <cell r="D124" t="str">
            <v>HUN</v>
          </cell>
          <cell r="E124">
            <v>29862</v>
          </cell>
          <cell r="G124">
            <v>128</v>
          </cell>
          <cell r="H124" t="str">
            <v>KOSIBA Daniel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s"/>
    </sheetNames>
    <sheetDataSet>
      <sheetData sheetId="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s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knüpfungen"/>
    </sheetNames>
    <sheetDataSet>
      <sheetData sheetId="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писокГСК"/>
      <sheetName val="регионы"/>
      <sheetName val="Лист1"/>
      <sheetName val="ИТОГИ(классы)"/>
      <sheetName val="Список уч-ков"/>
      <sheetName val="ГРУМ6"/>
      <sheetName val="ПРОТМ6"/>
      <sheetName val="БегуМ6"/>
      <sheetName val="ФИНМ61"/>
      <sheetName val="ФИНМ62"/>
      <sheetName val="ГРУМ7"/>
      <sheetName val="ФИНМ71"/>
      <sheetName val="ФИНМ72"/>
      <sheetName val="ПРОТМ7"/>
      <sheetName val="БегуМ7"/>
      <sheetName val="ГРУМ8"/>
      <sheetName val="ФИНМ81"/>
      <sheetName val="ФИНМ82"/>
      <sheetName val="ПРОТМ8"/>
      <sheetName val="БегуМ8"/>
      <sheetName val="ГРУМ9"/>
      <sheetName val="ПРОТМ9"/>
      <sheetName val="БегуМ9"/>
      <sheetName val="ФИНМ91"/>
      <sheetName val="ФИНМ92"/>
      <sheetName val="ГРУМ10"/>
      <sheetName val="ФИНМ101"/>
      <sheetName val="ФИНМ102"/>
      <sheetName val="ПРОТМ10"/>
      <sheetName val="БегуМ10"/>
      <sheetName val="ГРУЖ6"/>
      <sheetName val="ФМ6-Ф1"/>
      <sheetName val="ФМ6-Ф2"/>
      <sheetName val="ФМ6-2"/>
      <sheetName val="ФМ6-1"/>
      <sheetName val="ПРОТЖ6"/>
      <sheetName val="БегуЖ6"/>
      <sheetName val="ФЖ6-1"/>
      <sheetName val="ФЖ6-2"/>
      <sheetName val="ФИНЖ61"/>
      <sheetName val="ФИНЖ62"/>
      <sheetName val="ГРУЖ7"/>
      <sheetName val="ФМ7-Ф-1"/>
      <sheetName val="ФМ7Ф-2"/>
      <sheetName val="ФМ7-1"/>
      <sheetName val="ФМ7-2"/>
      <sheetName val="ПРОТЖ7"/>
      <sheetName val="БегуЖ7"/>
      <sheetName val="ФИНЖ71"/>
      <sheetName val="ФИНЖ72"/>
      <sheetName val="ГРУЖ8"/>
      <sheetName val="ФМ8-Ф1"/>
      <sheetName val="ФМ8-Ф2"/>
      <sheetName val="ФМ8-1"/>
      <sheetName val="ФМ8-2"/>
      <sheetName val="ПРОТЖ8"/>
      <sheetName val="БегуЖ8"/>
      <sheetName val="ФинМ8-2"/>
      <sheetName val="финж81"/>
      <sheetName val="финж82"/>
      <sheetName val="ГРУЖ9"/>
      <sheetName val="ФМ9-Ф1"/>
      <sheetName val="ФМ9-Ф2"/>
      <sheetName val="ФМ9-1"/>
      <sheetName val="ФМ9-2"/>
      <sheetName val="ПРОТЖ9"/>
      <sheetName val="БегуЖ9"/>
      <sheetName val="ФИНЖ9"/>
      <sheetName val="ГРУЖ10"/>
      <sheetName val="ФМ10-Ф-1"/>
      <sheetName val="ФМ10-Ф2"/>
      <sheetName val="ФМ10-1"/>
      <sheetName val="ФМ10-2"/>
      <sheetName val="ПротоколМ10"/>
      <sheetName val="ПРОТЖ10"/>
      <sheetName val="БегуЖ10"/>
      <sheetName val="ФЖ6-Ф1"/>
      <sheetName val="ГрЖ6"/>
      <sheetName val="ПротоколЖ6"/>
      <sheetName val="БегунокЖ6"/>
      <sheetName val="ФЖ6-Ф2"/>
      <sheetName val="ГрЖ7 (2)"/>
      <sheetName val="ГрЖ7"/>
      <sheetName val="ФЖ7-Ф1"/>
      <sheetName val="ФЖ7-Ф2"/>
      <sheetName val="ФЖ7-1"/>
      <sheetName val="ФЖ7-2)"/>
      <sheetName val="ПротоколЖ7"/>
      <sheetName val="БегунокЖ7"/>
      <sheetName val="1"/>
      <sheetName val="11"/>
      <sheetName val="111"/>
      <sheetName val="ГрЖ8 (3)"/>
      <sheetName val="ГрЖ8"/>
      <sheetName val="ФЖ8-Ф1"/>
      <sheetName val="ФЖ8-1"/>
      <sheetName val="ФЖ8-Ф2"/>
      <sheetName val="ФЖ8-2"/>
      <sheetName val="БегунокЖ8 (2)"/>
      <sheetName val="ПротоколЖ8"/>
      <sheetName val="БегунокЖ8"/>
      <sheetName val="ж9"/>
      <sheetName val="ГрЖ9 (4)"/>
      <sheetName val="ПротоколЖ9-10"/>
      <sheetName val="ГрЖ10 (5)"/>
      <sheetName val="Бегунокж9-10"/>
      <sheetName val="Бегунок(чистый)"/>
      <sheetName val="ФИН"/>
      <sheetName val="Гр6"/>
      <sheetName val="Пр6"/>
      <sheetName val="БЕГ6"/>
      <sheetName val="Гр4"/>
      <sheetName val="ПР4"/>
      <sheetName val="БЕГ4"/>
      <sheetName val="фж9"/>
      <sheetName val="ж10"/>
      <sheetName val="финж10"/>
      <sheetName val="Лист2"/>
    </sheetNames>
    <sheetDataSet>
      <sheetData sheetId="0"/>
      <sheetData sheetId="1"/>
      <sheetData sheetId="2"/>
      <sheetData sheetId="3"/>
      <sheetData sheetId="4">
        <row r="2">
          <cell r="B2" t="str">
            <v>25 - 30 сентября 2020 г.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КЖ"/>
      <sheetName val="Группы_КЖ6-8"/>
      <sheetName val="СводникКЖ6-8"/>
      <sheetName val="Группы_КЖ9-10"/>
      <sheetName val="СводникКЖ9-10"/>
      <sheetName val="СписокКМ"/>
      <sheetName val="Группы_КМ6-8"/>
      <sheetName val="СводникКМ6-8"/>
      <sheetName val="Группы_КМ9-10"/>
      <sheetName val="СводникКМ9-10 "/>
      <sheetName val="ФКМ9-10"/>
      <sheetName val="Протокол матча"/>
      <sheetName val="М 1-8"/>
      <sheetName val="На 6"/>
    </sheetNames>
    <sheetDataSet>
      <sheetData sheetId="0" refreshError="1">
        <row r="1">
          <cell r="A1" t="str">
            <v xml:space="preserve">ЧЕМПИОНАТ РОССИИ СРЕДИ лиц с ПОДА по настольному теннису  </v>
          </cell>
        </row>
        <row r="2">
          <cell r="A2" t="str">
            <v>14-19 марта 2017 г.</v>
          </cell>
          <cell r="H2" t="str">
            <v>г. Пенза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в групп"/>
      <sheetName val="Шахматка"/>
      <sheetName val="Заявка"/>
      <sheetName val="ПРОТОКОЛ МАТЧА"/>
      <sheetName val="Протокол команд"/>
      <sheetName val="Список"/>
      <sheetName val="ТИТУЛ"/>
      <sheetName val="Расписание"/>
      <sheetName val="СПИСКИ"/>
      <sheetName val="Группы (4)"/>
      <sheetName val="М 1-8"/>
      <sheetName val="М 9-16"/>
      <sheetName val="Сводник"/>
      <sheetName val="R-Муж"/>
      <sheetName val="R-Жен"/>
      <sheetName val="R-Муж0"/>
      <sheetName val="R-Жен0"/>
      <sheetName val="Итоги"/>
      <sheetName val="Лист1"/>
    </sheetNames>
    <sheetDataSet>
      <sheetData sheetId="0" refreshError="1">
        <row r="1"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1</v>
          </cell>
          <cell r="D6">
            <v>0</v>
          </cell>
          <cell r="E6">
            <v>2</v>
          </cell>
          <cell r="F6">
            <v>0</v>
          </cell>
          <cell r="G6">
            <v>3</v>
          </cell>
          <cell r="H6">
            <v>0</v>
          </cell>
          <cell r="I6">
            <v>4</v>
          </cell>
          <cell r="J6">
            <v>0</v>
          </cell>
        </row>
        <row r="7">
          <cell r="B7">
            <v>1</v>
          </cell>
          <cell r="C7">
            <v>12</v>
          </cell>
          <cell r="D7" t="str">
            <v xml:space="preserve">Российский государственный гуманитарный университет </v>
          </cell>
          <cell r="E7">
            <v>4</v>
          </cell>
          <cell r="F7" t="str">
            <v>Дальневосточный федеральный университет</v>
          </cell>
          <cell r="G7">
            <v>3</v>
          </cell>
          <cell r="H7" t="str">
            <v>Поволжский государственный университет телекоммуникаций и информатики</v>
          </cell>
          <cell r="I7">
            <v>0</v>
          </cell>
          <cell r="J7" t="str">
            <v/>
          </cell>
        </row>
        <row r="8">
          <cell r="B8">
            <v>2</v>
          </cell>
          <cell r="C8">
            <v>14</v>
          </cell>
          <cell r="D8" t="str">
            <v xml:space="preserve">Поволжская государственная академия физической культуры, спорта и туризма </v>
          </cell>
          <cell r="E8">
            <v>13</v>
          </cell>
          <cell r="F8" t="str">
            <v>Сибирский государственный университет геосистем и технологий</v>
          </cell>
          <cell r="G8">
            <v>11</v>
          </cell>
          <cell r="H8" t="str">
            <v>Санкт-Петербургский Политехнический университет Петра Великого</v>
          </cell>
          <cell r="I8">
            <v>5</v>
          </cell>
          <cell r="J8" t="str">
            <v>Омский государственный технический университет</v>
          </cell>
        </row>
        <row r="9">
          <cell r="B9">
            <v>3</v>
          </cell>
          <cell r="C9">
            <v>9</v>
          </cell>
          <cell r="D9" t="str">
            <v>Кубанский государственный университет физической культуры, спорта и туризма</v>
          </cell>
          <cell r="E9">
            <v>7</v>
          </cell>
          <cell r="F9" t="str">
            <v>Уральский государственный экономичский университет</v>
          </cell>
          <cell r="G9">
            <v>8</v>
          </cell>
          <cell r="H9" t="str">
            <v>Смоленская государственная академия физической культуры, спорта и туризма</v>
          </cell>
          <cell r="I9">
            <v>6</v>
          </cell>
          <cell r="J9" t="str">
            <v>Государственный социально-гуманитарный университет</v>
          </cell>
        </row>
        <row r="10">
          <cell r="B10">
            <v>4</v>
          </cell>
          <cell r="C10">
            <v>10</v>
          </cell>
          <cell r="D10" t="str">
            <v>Российский государственный университет физической культуры, спорта, молодежи и туризма</v>
          </cell>
          <cell r="E10">
            <v>1</v>
          </cell>
          <cell r="F10" t="str">
            <v>Магнитогорский Государственный технический университет им. Г.И. Носова</v>
          </cell>
          <cell r="G10">
            <v>2</v>
          </cell>
          <cell r="H10" t="str">
            <v>Крымский федеральный университет им. В.И.Вернадского</v>
          </cell>
          <cell r="I10">
            <v>15</v>
          </cell>
          <cell r="J10" t="str">
            <v>Пермский национально-исследовательский политехнический университет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0</v>
          </cell>
          <cell r="C13">
            <v>1</v>
          </cell>
          <cell r="D13">
            <v>0</v>
          </cell>
          <cell r="E13">
            <v>2</v>
          </cell>
          <cell r="F13">
            <v>0</v>
          </cell>
          <cell r="G13">
            <v>3</v>
          </cell>
          <cell r="H13">
            <v>0</v>
          </cell>
          <cell r="I13">
            <v>4</v>
          </cell>
          <cell r="J13">
            <v>0</v>
          </cell>
        </row>
        <row r="14">
          <cell r="B14">
            <v>11</v>
          </cell>
          <cell r="C14">
            <v>26</v>
          </cell>
          <cell r="D14" t="e">
            <v>#N/A</v>
          </cell>
          <cell r="E14">
            <v>0</v>
          </cell>
          <cell r="F14" t="str">
            <v/>
          </cell>
          <cell r="G14">
            <v>21</v>
          </cell>
          <cell r="H14" t="e">
            <v>#N/A</v>
          </cell>
          <cell r="I14">
            <v>0</v>
          </cell>
          <cell r="J14" t="str">
            <v/>
          </cell>
        </row>
        <row r="15">
          <cell r="B15">
            <v>12</v>
          </cell>
          <cell r="C15">
            <v>0</v>
          </cell>
          <cell r="D15" t="str">
            <v/>
          </cell>
          <cell r="E15">
            <v>0</v>
          </cell>
          <cell r="F15" t="str">
            <v/>
          </cell>
          <cell r="G15">
            <v>0</v>
          </cell>
          <cell r="H15" t="str">
            <v/>
          </cell>
          <cell r="I15">
            <v>0</v>
          </cell>
          <cell r="J15" t="str">
            <v/>
          </cell>
        </row>
        <row r="16">
          <cell r="B16">
            <v>13</v>
          </cell>
          <cell r="C16">
            <v>0</v>
          </cell>
          <cell r="D16" t="str">
            <v/>
          </cell>
          <cell r="E16">
            <v>0</v>
          </cell>
          <cell r="F16" t="str">
            <v/>
          </cell>
          <cell r="G16">
            <v>0</v>
          </cell>
          <cell r="H16" t="str">
            <v/>
          </cell>
          <cell r="I16">
            <v>0</v>
          </cell>
          <cell r="J16" t="str">
            <v/>
          </cell>
        </row>
        <row r="17">
          <cell r="B17">
            <v>14</v>
          </cell>
          <cell r="C17">
            <v>0</v>
          </cell>
          <cell r="D17" t="str">
            <v/>
          </cell>
          <cell r="E17">
            <v>0</v>
          </cell>
          <cell r="F17" t="str">
            <v/>
          </cell>
          <cell r="G17">
            <v>0</v>
          </cell>
          <cell r="H17" t="str">
            <v/>
          </cell>
          <cell r="I17">
            <v>0</v>
          </cell>
          <cell r="J17" t="str">
            <v/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H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H20">
            <v>0</v>
          </cell>
          <cell r="J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хматка ком"/>
      <sheetName val="Общеком"/>
      <sheetName val="Список рейт"/>
      <sheetName val="Список общ"/>
      <sheetName val="Команды"/>
      <sheetName val="Список ВСЁ"/>
      <sheetName val="Список"/>
      <sheetName val="Лист1"/>
      <sheetName val="Шахматка 1-8"/>
      <sheetName val="Шахматка 9-12"/>
      <sheetName val="Сводник ЮН"/>
      <sheetName val="Сводник. ДЕВ"/>
      <sheetName val="Ю2"/>
      <sheetName val="Д2"/>
      <sheetName val="Ю"/>
      <sheetName val="Д"/>
      <sheetName val="Бегунок 5"/>
      <sheetName val="Бегунок 7"/>
      <sheetName val="Бегунок гр."/>
      <sheetName val="Протокол лички"/>
      <sheetName val="Список (печать)"/>
      <sheetName val="Посев групп"/>
      <sheetName val="Группы"/>
      <sheetName val="Итоги групп"/>
      <sheetName val="Лист2"/>
      <sheetName val="Шахматка гр"/>
      <sheetName val="Протокол команд"/>
      <sheetName val="ЮНОШИ"/>
      <sheetName val="ДЕВУШКИ"/>
      <sheetName val="Итоги (2)"/>
      <sheetName val="Итоги"/>
      <sheetName val="Заявка"/>
      <sheetName val="ПРОТОКОЛ МАТЧА"/>
      <sheetName val="R-Муж"/>
      <sheetName val="R-Жен"/>
      <sheetName val="R-Муж0"/>
      <sheetName val="R-Жен0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Номер матча</v>
          </cell>
          <cell r="B1" t="str">
            <v>Стадия</v>
          </cell>
          <cell r="C1" t="str">
            <v>Матч</v>
          </cell>
          <cell r="D1" t="str">
            <v>Дата</v>
          </cell>
          <cell r="E1" t="str">
            <v>Вр/ст</v>
          </cell>
          <cell r="F1" t="str">
            <v>Время</v>
          </cell>
          <cell r="G1" t="str">
            <v>Стол</v>
          </cell>
          <cell r="H1" t="str">
            <v>1Num</v>
          </cell>
          <cell r="I1" t="str">
            <v>1Name</v>
          </cell>
          <cell r="J1" t="str">
            <v>2Num</v>
          </cell>
          <cell r="K1" t="str">
            <v>2Name</v>
          </cell>
          <cell r="L1" t="str">
            <v>Пол</v>
          </cell>
        </row>
        <row r="2">
          <cell r="A2">
            <v>2</v>
          </cell>
          <cell r="B2" t="str">
            <v>1/8 финала</v>
          </cell>
          <cell r="C2">
            <v>2</v>
          </cell>
          <cell r="D2" t="str">
            <v>11-авг.</v>
          </cell>
          <cell r="F2" t="str">
            <v>10.00</v>
          </cell>
          <cell r="G2">
            <v>1</v>
          </cell>
          <cell r="H2">
            <v>1</v>
          </cell>
          <cell r="I2">
            <v>0</v>
          </cell>
          <cell r="J2">
            <v>2</v>
          </cell>
          <cell r="K2">
            <v>0</v>
          </cell>
          <cell r="L2" t="str">
            <v>КОМАНДЫ ДЕВУШЕК.</v>
          </cell>
          <cell r="M2" t="str">
            <v>11-авг. / 10.00 / ст. 1</v>
          </cell>
          <cell r="N2" t="str">
            <v>Матч  2 / 1/8 финала</v>
          </cell>
        </row>
        <row r="3">
          <cell r="A3">
            <v>3</v>
          </cell>
          <cell r="B3" t="str">
            <v>1/8 финала</v>
          </cell>
          <cell r="C3">
            <v>3</v>
          </cell>
          <cell r="D3" t="str">
            <v>11-авг.</v>
          </cell>
          <cell r="F3" t="str">
            <v>10.00</v>
          </cell>
          <cell r="G3">
            <v>2</v>
          </cell>
          <cell r="H3">
            <v>0</v>
          </cell>
          <cell r="I3" t="str">
            <v/>
          </cell>
          <cell r="J3">
            <v>0</v>
          </cell>
          <cell r="K3" t="str">
            <v/>
          </cell>
          <cell r="L3" t="str">
            <v>КОМАНДЫ ДЕВУШЕК.</v>
          </cell>
          <cell r="M3" t="str">
            <v>11-авг. / 10.00 / ст. 2</v>
          </cell>
          <cell r="N3" t="str">
            <v>Матч  3 / 1/8 финала</v>
          </cell>
        </row>
        <row r="4">
          <cell r="A4">
            <v>6</v>
          </cell>
          <cell r="B4" t="str">
            <v>1/8 финала</v>
          </cell>
          <cell r="C4">
            <v>6</v>
          </cell>
          <cell r="D4" t="str">
            <v>11-авг.</v>
          </cell>
          <cell r="F4" t="str">
            <v>10.00</v>
          </cell>
          <cell r="G4">
            <v>3</v>
          </cell>
          <cell r="H4">
            <v>0</v>
          </cell>
          <cell r="I4" t="str">
            <v/>
          </cell>
          <cell r="J4">
            <v>0</v>
          </cell>
          <cell r="K4" t="str">
            <v/>
          </cell>
          <cell r="L4" t="str">
            <v>КОМАНДЫ ДЕВУШЕК.</v>
          </cell>
          <cell r="M4" t="str">
            <v>11-авг. / 10.00 / ст. 3</v>
          </cell>
          <cell r="N4" t="str">
            <v>Матч  6 / 1/8 финала</v>
          </cell>
        </row>
        <row r="5">
          <cell r="A5">
            <v>7</v>
          </cell>
          <cell r="B5" t="str">
            <v>1/8 финала</v>
          </cell>
          <cell r="C5">
            <v>7</v>
          </cell>
          <cell r="D5" t="str">
            <v>11-авг.</v>
          </cell>
          <cell r="F5" t="str">
            <v>10.00</v>
          </cell>
          <cell r="G5">
            <v>4</v>
          </cell>
          <cell r="H5">
            <v>0</v>
          </cell>
          <cell r="I5" t="str">
            <v/>
          </cell>
          <cell r="J5">
            <v>0</v>
          </cell>
          <cell r="K5" t="str">
            <v/>
          </cell>
          <cell r="L5" t="str">
            <v>КОМАНДЫ ДЕВУШЕК.</v>
          </cell>
          <cell r="M5" t="str">
            <v>11-авг. / 10.00 / ст. 4</v>
          </cell>
          <cell r="N5" t="str">
            <v>Матч  7 / 1/8 финала</v>
          </cell>
        </row>
        <row r="6">
          <cell r="A6">
            <v>9</v>
          </cell>
          <cell r="B6" t="str">
            <v>1/4 финала</v>
          </cell>
          <cell r="C6">
            <v>9</v>
          </cell>
          <cell r="D6" t="str">
            <v>11-авг.</v>
          </cell>
          <cell r="F6" t="str">
            <v>14.30</v>
          </cell>
          <cell r="G6">
            <v>0</v>
          </cell>
          <cell r="H6">
            <v>0</v>
          </cell>
          <cell r="I6" t="str">
            <v/>
          </cell>
          <cell r="J6" t="str">
            <v>-</v>
          </cell>
          <cell r="K6" t="str">
            <v xml:space="preserve"> </v>
          </cell>
          <cell r="L6" t="str">
            <v>КОМАНДЫ ДЕВУШЕК.</v>
          </cell>
          <cell r="M6" t="str">
            <v>11-авг. / 14.30 / ст. 0</v>
          </cell>
          <cell r="N6" t="str">
            <v>Матч  9 / 1/4 финала</v>
          </cell>
        </row>
        <row r="7">
          <cell r="A7">
            <v>10</v>
          </cell>
          <cell r="B7" t="str">
            <v>1/4 финала</v>
          </cell>
          <cell r="C7">
            <v>10</v>
          </cell>
          <cell r="D7" t="str">
            <v>11-авг.</v>
          </cell>
          <cell r="F7" t="str">
            <v>14.30</v>
          </cell>
          <cell r="G7">
            <v>0</v>
          </cell>
          <cell r="H7" t="str">
            <v>-</v>
          </cell>
          <cell r="I7" t="str">
            <v xml:space="preserve"> </v>
          </cell>
          <cell r="J7">
            <v>0</v>
          </cell>
          <cell r="K7" t="str">
            <v/>
          </cell>
          <cell r="L7" t="str">
            <v>КОМАНДЫ ДЕВУШЕК.</v>
          </cell>
          <cell r="M7" t="str">
            <v>11-авг. / 14.30 / ст. 0</v>
          </cell>
          <cell r="N7" t="str">
            <v>Матч  10 / 1/4 финала</v>
          </cell>
        </row>
        <row r="8">
          <cell r="A8">
            <v>11</v>
          </cell>
          <cell r="B8" t="str">
            <v>1/4 финала</v>
          </cell>
          <cell r="C8">
            <v>11</v>
          </cell>
          <cell r="D8" t="str">
            <v>11-авг.</v>
          </cell>
          <cell r="F8" t="str">
            <v>14.30</v>
          </cell>
          <cell r="G8">
            <v>0</v>
          </cell>
          <cell r="H8">
            <v>0</v>
          </cell>
          <cell r="I8" t="str">
            <v/>
          </cell>
          <cell r="J8" t="str">
            <v>-</v>
          </cell>
          <cell r="K8" t="str">
            <v xml:space="preserve"> </v>
          </cell>
          <cell r="L8" t="str">
            <v>КОМАНДЫ ДЕВУШЕК.</v>
          </cell>
          <cell r="M8" t="str">
            <v>11-авг. / 14.30 / ст. 0</v>
          </cell>
          <cell r="N8" t="str">
            <v>Матч  11 / 1/4 финала</v>
          </cell>
        </row>
        <row r="9">
          <cell r="A9">
            <v>12</v>
          </cell>
          <cell r="B9" t="str">
            <v>1/4 финала</v>
          </cell>
          <cell r="C9">
            <v>12</v>
          </cell>
          <cell r="D9" t="str">
            <v>11-авг.</v>
          </cell>
          <cell r="F9" t="str">
            <v>14.30</v>
          </cell>
          <cell r="G9">
            <v>0</v>
          </cell>
          <cell r="H9" t="str">
            <v>-</v>
          </cell>
          <cell r="I9" t="str">
            <v xml:space="preserve"> </v>
          </cell>
          <cell r="J9">
            <v>0</v>
          </cell>
          <cell r="K9" t="str">
            <v/>
          </cell>
          <cell r="L9" t="str">
            <v>КОМАНДЫ ДЕВУШЕК.</v>
          </cell>
          <cell r="M9" t="str">
            <v>11-авг. / 14.30 / ст. 0</v>
          </cell>
          <cell r="N9" t="str">
            <v>Матч  12 / 1/4 финала</v>
          </cell>
        </row>
        <row r="10">
          <cell r="A10">
            <v>13</v>
          </cell>
          <cell r="B10" t="str">
            <v>1/2 финала</v>
          </cell>
          <cell r="C10">
            <v>13</v>
          </cell>
          <cell r="D10" t="str">
            <v>12-авг.</v>
          </cell>
          <cell r="F10" t="str">
            <v>10.00</v>
          </cell>
          <cell r="G10">
            <v>0</v>
          </cell>
          <cell r="H10" t="str">
            <v>-</v>
          </cell>
          <cell r="I10" t="str">
            <v xml:space="preserve"> </v>
          </cell>
          <cell r="J10" t="str">
            <v>-</v>
          </cell>
          <cell r="K10" t="str">
            <v xml:space="preserve"> </v>
          </cell>
          <cell r="L10" t="str">
            <v>КОМАНДЫ ДЕВУШЕК.</v>
          </cell>
          <cell r="M10" t="str">
            <v>12-авг. / 10.00 / ст. 0</v>
          </cell>
          <cell r="N10" t="str">
            <v>Матч  13 / 1/2 финала</v>
          </cell>
        </row>
        <row r="11">
          <cell r="A11">
            <v>14</v>
          </cell>
          <cell r="B11" t="str">
            <v>1/2 финала</v>
          </cell>
          <cell r="C11">
            <v>14</v>
          </cell>
          <cell r="D11" t="str">
            <v>12-авг.</v>
          </cell>
          <cell r="F11" t="str">
            <v>10.00</v>
          </cell>
          <cell r="G11">
            <v>0</v>
          </cell>
          <cell r="H11" t="str">
            <v>-</v>
          </cell>
          <cell r="I11" t="str">
            <v xml:space="preserve"> </v>
          </cell>
          <cell r="J11" t="str">
            <v>-</v>
          </cell>
          <cell r="K11" t="str">
            <v xml:space="preserve"> </v>
          </cell>
          <cell r="L11" t="str">
            <v>КОМАНДЫ ДЕВУШЕК.</v>
          </cell>
          <cell r="M11" t="str">
            <v>12-авг. / 10.00 / ст. 0</v>
          </cell>
          <cell r="N11" t="str">
            <v>Матч  14 / 1/2 финала</v>
          </cell>
        </row>
        <row r="12">
          <cell r="A12">
            <v>15</v>
          </cell>
          <cell r="B12" t="str">
            <v>за 1 место</v>
          </cell>
          <cell r="C12">
            <v>15</v>
          </cell>
          <cell r="D12" t="str">
            <v>12-авг.</v>
          </cell>
          <cell r="F12" t="str">
            <v>15.00</v>
          </cell>
          <cell r="G12">
            <v>0</v>
          </cell>
          <cell r="H12" t="str">
            <v>-</v>
          </cell>
          <cell r="I12" t="str">
            <v xml:space="preserve"> </v>
          </cell>
          <cell r="J12" t="str">
            <v>-</v>
          </cell>
          <cell r="K12" t="str">
            <v xml:space="preserve"> </v>
          </cell>
          <cell r="L12" t="str">
            <v>КОМАНДЫ ДЕВУШЕК.</v>
          </cell>
          <cell r="M12" t="str">
            <v>12-авг. / 15.00 / ст. 0</v>
          </cell>
          <cell r="N12" t="str">
            <v>Матч  15 / за 1 место</v>
          </cell>
        </row>
        <row r="13">
          <cell r="A13">
            <v>31</v>
          </cell>
          <cell r="B13" t="str">
            <v>за 7 место</v>
          </cell>
          <cell r="C13">
            <v>31</v>
          </cell>
          <cell r="D13" t="str">
            <v>12-авг.</v>
          </cell>
          <cell r="F13" t="str">
            <v>12.00</v>
          </cell>
          <cell r="G13">
            <v>0</v>
          </cell>
          <cell r="H13" t="str">
            <v>-</v>
          </cell>
          <cell r="I13" t="str">
            <v xml:space="preserve"> </v>
          </cell>
          <cell r="J13" t="str">
            <v>-</v>
          </cell>
          <cell r="K13" t="str">
            <v xml:space="preserve"> </v>
          </cell>
          <cell r="L13" t="str">
            <v>КОМАНДЫ ДЕВУШЕК.</v>
          </cell>
          <cell r="M13" t="str">
            <v>12-авг. / 12.00 / ст. 0</v>
          </cell>
          <cell r="N13" t="str">
            <v>Матч  31 / за 7 место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 t="str">
            <v>-</v>
          </cell>
          <cell r="I14" t="str">
            <v xml:space="preserve"> </v>
          </cell>
          <cell r="J14" t="str">
            <v>-</v>
          </cell>
          <cell r="K14" t="str">
            <v xml:space="preserve"> </v>
          </cell>
          <cell r="L14" t="str">
            <v>КОМАНДЫ ДЕВУШЕК.</v>
          </cell>
          <cell r="M14" t="str">
            <v>0 / 0 / ст. 0</v>
          </cell>
          <cell r="N14" t="str">
            <v>Матч  0 / 0</v>
          </cell>
        </row>
        <row r="15">
          <cell r="A15">
            <v>16</v>
          </cell>
          <cell r="B15" t="str">
            <v>9-16 место</v>
          </cell>
          <cell r="C15">
            <v>16</v>
          </cell>
          <cell r="D15">
            <v>0</v>
          </cell>
          <cell r="F15" t="str">
            <v>15.00</v>
          </cell>
          <cell r="G15">
            <v>0</v>
          </cell>
          <cell r="H15" t="str">
            <v>х</v>
          </cell>
          <cell r="I15" t="str">
            <v>Х</v>
          </cell>
          <cell r="J15" t="str">
            <v>-</v>
          </cell>
          <cell r="K15" t="str">
            <v xml:space="preserve"> </v>
          </cell>
          <cell r="L15" t="str">
            <v>КОМАНДЫ ДЕВУШЕК.</v>
          </cell>
          <cell r="M15" t="str">
            <v>0 / 15.00 / ст. 0</v>
          </cell>
          <cell r="N15" t="str">
            <v>Матч  16 / 9-16 место</v>
          </cell>
        </row>
        <row r="16">
          <cell r="A16">
            <v>17</v>
          </cell>
          <cell r="B16" t="str">
            <v>9-16 место</v>
          </cell>
          <cell r="C16">
            <v>17</v>
          </cell>
          <cell r="D16">
            <v>0</v>
          </cell>
          <cell r="F16" t="str">
            <v>15.00</v>
          </cell>
          <cell r="G16">
            <v>0</v>
          </cell>
          <cell r="H16" t="str">
            <v>-</v>
          </cell>
          <cell r="I16" t="str">
            <v xml:space="preserve"> </v>
          </cell>
          <cell r="J16" t="str">
            <v>х</v>
          </cell>
          <cell r="K16" t="str">
            <v>Х</v>
          </cell>
          <cell r="L16" t="str">
            <v>КОМАНДЫ ДЕВУШЕК.</v>
          </cell>
          <cell r="M16" t="str">
            <v>0 / 15.00 / ст. 0</v>
          </cell>
          <cell r="N16" t="str">
            <v>Матч  17 / 9-16 место</v>
          </cell>
        </row>
        <row r="17">
          <cell r="A17">
            <v>18</v>
          </cell>
          <cell r="B17" t="str">
            <v>9-16 место</v>
          </cell>
          <cell r="C17">
            <v>18</v>
          </cell>
          <cell r="D17">
            <v>0</v>
          </cell>
          <cell r="F17" t="str">
            <v>15.00</v>
          </cell>
          <cell r="G17">
            <v>0</v>
          </cell>
          <cell r="H17" t="str">
            <v>х</v>
          </cell>
          <cell r="I17" t="str">
            <v>Х</v>
          </cell>
          <cell r="J17" t="str">
            <v>-</v>
          </cell>
          <cell r="K17" t="str">
            <v xml:space="preserve"> </v>
          </cell>
          <cell r="L17" t="str">
            <v>КОМАНДЫ ДЕВУШЕК.</v>
          </cell>
          <cell r="M17" t="str">
            <v>0 / 15.00 / ст. 0</v>
          </cell>
          <cell r="N17" t="str">
            <v>Матч  18 / 9-16 место</v>
          </cell>
        </row>
        <row r="18">
          <cell r="A18">
            <v>19</v>
          </cell>
          <cell r="B18" t="str">
            <v>9-16 место</v>
          </cell>
          <cell r="C18">
            <v>19</v>
          </cell>
          <cell r="D18">
            <v>0</v>
          </cell>
          <cell r="F18" t="str">
            <v>15.00</v>
          </cell>
          <cell r="G18">
            <v>0</v>
          </cell>
          <cell r="H18" t="str">
            <v>-</v>
          </cell>
          <cell r="I18" t="str">
            <v xml:space="preserve"> </v>
          </cell>
          <cell r="J18" t="str">
            <v>х</v>
          </cell>
          <cell r="K18" t="str">
            <v>Х</v>
          </cell>
          <cell r="L18" t="str">
            <v>КОМАНДЫ ДЕВУШЕК.</v>
          </cell>
          <cell r="M18" t="str">
            <v>0 / 15.00 / ст. 0</v>
          </cell>
          <cell r="N18" t="str">
            <v>Матч  19 / 9-16 место</v>
          </cell>
        </row>
        <row r="19">
          <cell r="A19">
            <v>20</v>
          </cell>
          <cell r="B19" t="str">
            <v>9-12 место</v>
          </cell>
          <cell r="C19">
            <v>20</v>
          </cell>
          <cell r="D19" t="str">
            <v>11-авг.</v>
          </cell>
          <cell r="F19" t="str">
            <v>16.30</v>
          </cell>
          <cell r="G19">
            <v>0</v>
          </cell>
          <cell r="H19" t="str">
            <v>-</v>
          </cell>
          <cell r="I19" t="str">
            <v xml:space="preserve"> </v>
          </cell>
          <cell r="J19" t="str">
            <v>-</v>
          </cell>
          <cell r="K19" t="str">
            <v xml:space="preserve"> </v>
          </cell>
          <cell r="L19" t="str">
            <v>КОМАНДЫ ДЕВУШЕК.</v>
          </cell>
          <cell r="M19" t="str">
            <v>11-авг. / 16.30 / ст. 0</v>
          </cell>
          <cell r="N19" t="str">
            <v>Матч  20 / 9-12 место</v>
          </cell>
        </row>
        <row r="20">
          <cell r="A20">
            <v>21</v>
          </cell>
          <cell r="B20" t="str">
            <v>9-12 место</v>
          </cell>
          <cell r="C20">
            <v>21</v>
          </cell>
          <cell r="D20" t="str">
            <v>11-авг.</v>
          </cell>
          <cell r="F20" t="str">
            <v>16.30</v>
          </cell>
          <cell r="G20">
            <v>0</v>
          </cell>
          <cell r="H20" t="str">
            <v>-</v>
          </cell>
          <cell r="I20" t="str">
            <v xml:space="preserve"> </v>
          </cell>
          <cell r="J20" t="str">
            <v>-</v>
          </cell>
          <cell r="K20" t="str">
            <v xml:space="preserve"> </v>
          </cell>
          <cell r="L20" t="str">
            <v>КОМАНДЫ ДЕВУШЕК.</v>
          </cell>
          <cell r="M20" t="str">
            <v>11-авг. / 16.30 / ст. 0</v>
          </cell>
          <cell r="N20" t="str">
            <v>Матч  21 / 9-12 место</v>
          </cell>
        </row>
        <row r="21">
          <cell r="A21">
            <v>22</v>
          </cell>
          <cell r="B21" t="str">
            <v>за 9 место</v>
          </cell>
          <cell r="C21">
            <v>22</v>
          </cell>
          <cell r="D21" t="str">
            <v>12-авг.</v>
          </cell>
          <cell r="F21" t="str">
            <v>12.00</v>
          </cell>
          <cell r="G21">
            <v>0</v>
          </cell>
          <cell r="H21" t="str">
            <v>-</v>
          </cell>
          <cell r="I21" t="str">
            <v xml:space="preserve"> </v>
          </cell>
          <cell r="J21" t="str">
            <v>-</v>
          </cell>
          <cell r="K21" t="str">
            <v xml:space="preserve"> </v>
          </cell>
          <cell r="L21" t="str">
            <v>КОМАНДЫ ДЕВУШЕК.</v>
          </cell>
          <cell r="M21" t="str">
            <v>12-авг. / 12.00 / ст. 0</v>
          </cell>
          <cell r="N21" t="str">
            <v>Матч  22 / за 9 место</v>
          </cell>
        </row>
        <row r="22">
          <cell r="A22">
            <v>23</v>
          </cell>
          <cell r="B22" t="str">
            <v>за 11 место</v>
          </cell>
          <cell r="C22">
            <v>23</v>
          </cell>
          <cell r="D22" t="str">
            <v>12-авг.</v>
          </cell>
          <cell r="F22" t="str">
            <v>12.00</v>
          </cell>
          <cell r="G22">
            <v>0</v>
          </cell>
          <cell r="H22" t="str">
            <v>-</v>
          </cell>
          <cell r="I22" t="str">
            <v xml:space="preserve"> </v>
          </cell>
          <cell r="J22" t="str">
            <v>-</v>
          </cell>
          <cell r="K22" t="str">
            <v xml:space="preserve"> </v>
          </cell>
          <cell r="L22" t="str">
            <v>КОМАНДЫ ДЕВУШЕК.</v>
          </cell>
          <cell r="M22" t="str">
            <v>12-авг. / 12.00 / ст. 0</v>
          </cell>
          <cell r="N22" t="str">
            <v>Матч  23 / за 11 место</v>
          </cell>
        </row>
        <row r="23">
          <cell r="A23">
            <v>24</v>
          </cell>
          <cell r="B23" t="str">
            <v>13-16 место</v>
          </cell>
          <cell r="C23">
            <v>24</v>
          </cell>
          <cell r="D23">
            <v>0</v>
          </cell>
          <cell r="F23">
            <v>0</v>
          </cell>
          <cell r="G23">
            <v>0</v>
          </cell>
          <cell r="H23" t="str">
            <v>х</v>
          </cell>
          <cell r="I23" t="str">
            <v>Х</v>
          </cell>
          <cell r="J23" t="str">
            <v>х</v>
          </cell>
          <cell r="K23" t="str">
            <v>Х</v>
          </cell>
          <cell r="L23" t="str">
            <v>КОМАНДЫ ДЕВУШЕК.</v>
          </cell>
          <cell r="M23" t="str">
            <v>0 / 0 / ст. 0</v>
          </cell>
          <cell r="N23" t="str">
            <v>Матч  24 / 13-16 место</v>
          </cell>
        </row>
        <row r="24">
          <cell r="A24">
            <v>26</v>
          </cell>
          <cell r="B24" t="str">
            <v>за 13 место</v>
          </cell>
          <cell r="C24">
            <v>26</v>
          </cell>
          <cell r="D24">
            <v>0</v>
          </cell>
          <cell r="F24">
            <v>0</v>
          </cell>
          <cell r="G24">
            <v>0</v>
          </cell>
          <cell r="H24" t="str">
            <v>-</v>
          </cell>
          <cell r="I24" t="str">
            <v xml:space="preserve"> </v>
          </cell>
          <cell r="J24" t="str">
            <v>-</v>
          </cell>
          <cell r="K24" t="str">
            <v xml:space="preserve"> </v>
          </cell>
          <cell r="L24" t="str">
            <v>КОМАНДЫ ДЕВУШЕК.</v>
          </cell>
          <cell r="M24" t="str">
            <v>0 / 0 / ст. 0</v>
          </cell>
          <cell r="N24" t="str">
            <v>Матч  26 / за 13 место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G25">
            <v>0</v>
          </cell>
          <cell r="H25" t="str">
            <v>-</v>
          </cell>
          <cell r="I25" t="str">
            <v xml:space="preserve"> </v>
          </cell>
          <cell r="J25" t="str">
            <v>-</v>
          </cell>
          <cell r="K25" t="str">
            <v xml:space="preserve"> </v>
          </cell>
          <cell r="L25" t="str">
            <v>КОМАНДЫ ДЕВУШЕК.</v>
          </cell>
          <cell r="M25" t="str">
            <v>0 / 0 / ст. 0</v>
          </cell>
          <cell r="N25" t="str">
            <v>Матч  0 / 0</v>
          </cell>
        </row>
        <row r="26">
          <cell r="A26">
            <v>27</v>
          </cell>
          <cell r="B26" t="str">
            <v>за 15 место</v>
          </cell>
          <cell r="C26">
            <v>27</v>
          </cell>
          <cell r="D26">
            <v>0</v>
          </cell>
          <cell r="F26">
            <v>0</v>
          </cell>
          <cell r="G26">
            <v>0</v>
          </cell>
          <cell r="H26" t="str">
            <v>-</v>
          </cell>
          <cell r="I26" t="str">
            <v xml:space="preserve"> </v>
          </cell>
          <cell r="J26" t="str">
            <v>-</v>
          </cell>
          <cell r="K26" t="str">
            <v xml:space="preserve"> </v>
          </cell>
          <cell r="L26" t="str">
            <v>КОМАНДЫ ДЕВУШЕК.</v>
          </cell>
          <cell r="M26" t="str">
            <v>0 / 0 / ст. 0</v>
          </cell>
          <cell r="N26" t="str">
            <v>Матч  27 / за 15 место</v>
          </cell>
        </row>
        <row r="27">
          <cell r="A27">
            <v>32</v>
          </cell>
          <cell r="B27" t="str">
            <v>за 3 место</v>
          </cell>
          <cell r="C27">
            <v>32</v>
          </cell>
          <cell r="D27" t="str">
            <v>12-авг.</v>
          </cell>
          <cell r="F27" t="str">
            <v>15.00</v>
          </cell>
          <cell r="G27">
            <v>0</v>
          </cell>
          <cell r="H27" t="str">
            <v>-</v>
          </cell>
          <cell r="I27" t="str">
            <v xml:space="preserve"> </v>
          </cell>
          <cell r="J27" t="str">
            <v>-</v>
          </cell>
          <cell r="K27" t="str">
            <v xml:space="preserve"> </v>
          </cell>
          <cell r="L27" t="str">
            <v>КОМАНДЫ ДЕВУШЕК.</v>
          </cell>
          <cell r="M27" t="str">
            <v>12-авг. / 15.00 / ст. 0</v>
          </cell>
          <cell r="N27" t="str">
            <v>Матч  32 / за 3 место</v>
          </cell>
        </row>
        <row r="28">
          <cell r="A28">
            <v>34</v>
          </cell>
          <cell r="B28" t="str">
            <v>1/8 финала</v>
          </cell>
          <cell r="C28">
            <v>2</v>
          </cell>
          <cell r="D28" t="str">
            <v>11-авг.</v>
          </cell>
          <cell r="F28" t="str">
            <v>10.00</v>
          </cell>
          <cell r="G28">
            <v>5</v>
          </cell>
          <cell r="H28">
            <v>0</v>
          </cell>
          <cell r="I28" t="str">
            <v/>
          </cell>
          <cell r="J28">
            <v>0</v>
          </cell>
          <cell r="K28" t="str">
            <v/>
          </cell>
          <cell r="L28" t="str">
            <v>КОМАНДЫ ЮНОШЕЙ.</v>
          </cell>
          <cell r="M28" t="str">
            <v>11-авг. / 10.00 / ст. 5</v>
          </cell>
          <cell r="N28" t="str">
            <v>Матч  2 / 1/8 финала</v>
          </cell>
        </row>
        <row r="29">
          <cell r="A29">
            <v>35</v>
          </cell>
          <cell r="B29" t="str">
            <v>1/8 финала</v>
          </cell>
          <cell r="C29">
            <v>3</v>
          </cell>
          <cell r="D29" t="str">
            <v>11-авг.</v>
          </cell>
          <cell r="F29" t="str">
            <v>10.00</v>
          </cell>
          <cell r="G29">
            <v>6</v>
          </cell>
          <cell r="H29">
            <v>0</v>
          </cell>
          <cell r="I29" t="str">
            <v/>
          </cell>
          <cell r="J29">
            <v>0</v>
          </cell>
          <cell r="K29" t="str">
            <v/>
          </cell>
          <cell r="L29" t="str">
            <v>КОМАНДЫ ЮНОШЕЙ.</v>
          </cell>
          <cell r="M29" t="str">
            <v>11-авг. / 10.00 / ст. 6</v>
          </cell>
          <cell r="N29" t="str">
            <v>Матч  3 / 1/8 финала</v>
          </cell>
        </row>
        <row r="30">
          <cell r="A30">
            <v>38</v>
          </cell>
          <cell r="B30" t="str">
            <v>1/8 финала</v>
          </cell>
          <cell r="C30">
            <v>6</v>
          </cell>
          <cell r="D30" t="str">
            <v>11-авг.</v>
          </cell>
          <cell r="F30" t="str">
            <v>10.00</v>
          </cell>
          <cell r="G30">
            <v>7</v>
          </cell>
          <cell r="H30">
            <v>0</v>
          </cell>
          <cell r="I30" t="str">
            <v/>
          </cell>
          <cell r="J30">
            <v>0</v>
          </cell>
          <cell r="K30" t="str">
            <v/>
          </cell>
          <cell r="L30" t="str">
            <v>КОМАНДЫ ЮНОШЕЙ.</v>
          </cell>
          <cell r="M30" t="str">
            <v>11-авг. / 10.00 / ст. 7</v>
          </cell>
          <cell r="N30" t="str">
            <v>Матч  6 / 1/8 финала</v>
          </cell>
        </row>
        <row r="31">
          <cell r="A31">
            <v>39</v>
          </cell>
          <cell r="B31" t="str">
            <v>1/8 финала</v>
          </cell>
          <cell r="C31">
            <v>7</v>
          </cell>
          <cell r="D31" t="str">
            <v>11-авг.</v>
          </cell>
          <cell r="F31" t="str">
            <v>10.00</v>
          </cell>
          <cell r="G31">
            <v>8</v>
          </cell>
          <cell r="H31">
            <v>0</v>
          </cell>
          <cell r="I31" t="str">
            <v/>
          </cell>
          <cell r="J31">
            <v>0</v>
          </cell>
          <cell r="K31" t="str">
            <v/>
          </cell>
          <cell r="L31" t="str">
            <v>КОМАНДЫ ЮНОШЕЙ.</v>
          </cell>
          <cell r="M31" t="str">
            <v>11-авг. / 10.00 / ст. 8</v>
          </cell>
          <cell r="N31" t="str">
            <v>Матч  7 / 1/8 финала</v>
          </cell>
        </row>
        <row r="32">
          <cell r="A32">
            <v>41</v>
          </cell>
          <cell r="B32" t="str">
            <v>1/4 финала</v>
          </cell>
          <cell r="C32">
            <v>9</v>
          </cell>
          <cell r="D32" t="str">
            <v>11-авг.</v>
          </cell>
          <cell r="F32" t="str">
            <v>14.30</v>
          </cell>
          <cell r="G32">
            <v>0</v>
          </cell>
          <cell r="H32">
            <v>0</v>
          </cell>
          <cell r="I32" t="str">
            <v/>
          </cell>
          <cell r="J32" t="str">
            <v>-</v>
          </cell>
          <cell r="K32" t="str">
            <v xml:space="preserve"> </v>
          </cell>
          <cell r="L32" t="str">
            <v>КОМАНДЫ ЮНОШЕЙ.</v>
          </cell>
          <cell r="M32" t="str">
            <v>11-авг. / 14.30 / ст. 0</v>
          </cell>
          <cell r="N32" t="str">
            <v>Матч  9 / 1/4 финала</v>
          </cell>
        </row>
        <row r="33">
          <cell r="A33">
            <v>42</v>
          </cell>
          <cell r="B33" t="str">
            <v>1/4 финала</v>
          </cell>
          <cell r="C33">
            <v>10</v>
          </cell>
          <cell r="D33" t="str">
            <v>11-авг.</v>
          </cell>
          <cell r="F33" t="str">
            <v>14.30</v>
          </cell>
          <cell r="G33">
            <v>0</v>
          </cell>
          <cell r="H33" t="str">
            <v>-</v>
          </cell>
          <cell r="I33" t="str">
            <v xml:space="preserve"> </v>
          </cell>
          <cell r="J33">
            <v>0</v>
          </cell>
          <cell r="K33" t="str">
            <v/>
          </cell>
          <cell r="L33" t="str">
            <v>КОМАНДЫ ЮНОШЕЙ.</v>
          </cell>
          <cell r="M33" t="str">
            <v>11-авг. / 14.30 / ст. 0</v>
          </cell>
          <cell r="N33" t="str">
            <v>Матч  10 / 1/4 финала</v>
          </cell>
        </row>
        <row r="34">
          <cell r="A34">
            <v>43</v>
          </cell>
          <cell r="B34" t="str">
            <v>1/4 финала</v>
          </cell>
          <cell r="C34">
            <v>11</v>
          </cell>
          <cell r="D34" t="str">
            <v>11-авг.</v>
          </cell>
          <cell r="F34" t="str">
            <v>14.30</v>
          </cell>
          <cell r="G34">
            <v>0</v>
          </cell>
          <cell r="H34">
            <v>0</v>
          </cell>
          <cell r="I34" t="str">
            <v/>
          </cell>
          <cell r="J34" t="str">
            <v>-</v>
          </cell>
          <cell r="K34" t="str">
            <v xml:space="preserve"> </v>
          </cell>
          <cell r="L34" t="str">
            <v>КОМАНДЫ ЮНОШЕЙ.</v>
          </cell>
          <cell r="M34" t="str">
            <v>11-авг. / 14.30 / ст. 0</v>
          </cell>
          <cell r="N34" t="str">
            <v>Матч  11 / 1/4 финала</v>
          </cell>
        </row>
        <row r="35">
          <cell r="A35">
            <v>44</v>
          </cell>
          <cell r="B35" t="str">
            <v>1/4 финала</v>
          </cell>
          <cell r="C35">
            <v>12</v>
          </cell>
          <cell r="D35" t="str">
            <v>11-авг.</v>
          </cell>
          <cell r="F35" t="str">
            <v>14.30</v>
          </cell>
          <cell r="G35">
            <v>0</v>
          </cell>
          <cell r="H35" t="str">
            <v>-</v>
          </cell>
          <cell r="I35" t="str">
            <v xml:space="preserve"> </v>
          </cell>
          <cell r="J35">
            <v>0</v>
          </cell>
          <cell r="K35" t="str">
            <v/>
          </cell>
          <cell r="L35" t="str">
            <v>КОМАНДЫ ЮНОШЕЙ.</v>
          </cell>
          <cell r="M35" t="str">
            <v>11-авг. / 14.30 / ст. 0</v>
          </cell>
          <cell r="N35" t="str">
            <v>Матч  12 / 1/4 финала</v>
          </cell>
        </row>
        <row r="36">
          <cell r="A36">
            <v>45</v>
          </cell>
          <cell r="B36" t="str">
            <v>1/2 финала</v>
          </cell>
          <cell r="C36">
            <v>13</v>
          </cell>
          <cell r="D36" t="str">
            <v>12-авг.</v>
          </cell>
          <cell r="F36" t="str">
            <v>10.00</v>
          </cell>
          <cell r="G36">
            <v>0</v>
          </cell>
          <cell r="H36" t="str">
            <v>-</v>
          </cell>
          <cell r="I36" t="str">
            <v xml:space="preserve"> </v>
          </cell>
          <cell r="J36" t="str">
            <v>-</v>
          </cell>
          <cell r="K36" t="str">
            <v xml:space="preserve"> </v>
          </cell>
          <cell r="L36" t="str">
            <v>КОМАНДЫ ЮНОШЕЙ.</v>
          </cell>
          <cell r="M36" t="str">
            <v>12-авг. / 10.00 / ст. 0</v>
          </cell>
          <cell r="N36" t="str">
            <v>Матч  13 / 1/2 финала</v>
          </cell>
        </row>
        <row r="37">
          <cell r="A37">
            <v>46</v>
          </cell>
          <cell r="B37" t="str">
            <v>1/2 финала</v>
          </cell>
          <cell r="C37">
            <v>14</v>
          </cell>
          <cell r="D37" t="str">
            <v>12-авг.</v>
          </cell>
          <cell r="F37" t="str">
            <v>10.00</v>
          </cell>
          <cell r="G37">
            <v>0</v>
          </cell>
          <cell r="H37" t="str">
            <v>-</v>
          </cell>
          <cell r="I37" t="str">
            <v xml:space="preserve"> </v>
          </cell>
          <cell r="J37" t="str">
            <v>-</v>
          </cell>
          <cell r="K37" t="str">
            <v xml:space="preserve"> </v>
          </cell>
          <cell r="L37" t="str">
            <v>КОМАНДЫ ЮНОШЕЙ.</v>
          </cell>
          <cell r="M37" t="str">
            <v>12-авг. / 10.00 / ст. 0</v>
          </cell>
          <cell r="N37" t="str">
            <v>Матч  14 / 1/2 финала</v>
          </cell>
        </row>
        <row r="38">
          <cell r="A38">
            <v>47</v>
          </cell>
          <cell r="B38" t="str">
            <v>за 1 место</v>
          </cell>
          <cell r="C38">
            <v>15</v>
          </cell>
          <cell r="D38" t="str">
            <v>12-авг.</v>
          </cell>
          <cell r="F38" t="str">
            <v>15.00</v>
          </cell>
          <cell r="G38">
            <v>0</v>
          </cell>
          <cell r="H38" t="str">
            <v>-</v>
          </cell>
          <cell r="I38" t="str">
            <v xml:space="preserve"> </v>
          </cell>
          <cell r="J38" t="str">
            <v>-</v>
          </cell>
          <cell r="K38" t="str">
            <v xml:space="preserve"> </v>
          </cell>
          <cell r="L38" t="str">
            <v>КОМАНДЫ ЮНОШЕЙ.</v>
          </cell>
          <cell r="M38" t="str">
            <v>12-авг. / 15.00 / ст. 0</v>
          </cell>
          <cell r="N38" t="str">
            <v>Матч  15 / за 1 место</v>
          </cell>
        </row>
        <row r="39">
          <cell r="A39">
            <v>63</v>
          </cell>
          <cell r="B39" t="str">
            <v>за 7 место</v>
          </cell>
          <cell r="C39">
            <v>31</v>
          </cell>
          <cell r="D39" t="str">
            <v>12-авг.</v>
          </cell>
          <cell r="F39" t="str">
            <v>12.00</v>
          </cell>
          <cell r="G39">
            <v>0</v>
          </cell>
          <cell r="H39" t="str">
            <v>-</v>
          </cell>
          <cell r="I39" t="str">
            <v xml:space="preserve"> </v>
          </cell>
          <cell r="J39" t="str">
            <v>-</v>
          </cell>
          <cell r="K39" t="str">
            <v xml:space="preserve"> </v>
          </cell>
          <cell r="L39" t="str">
            <v>КОМАНДЫ ЮНОШЕЙ.</v>
          </cell>
          <cell r="M39" t="str">
            <v>12-авг. / 12.00 / ст. 0</v>
          </cell>
          <cell r="N39" t="str">
            <v>Матч  31 / за 7 место</v>
          </cell>
        </row>
        <row r="40">
          <cell r="A40">
            <v>32</v>
          </cell>
          <cell r="B40">
            <v>0</v>
          </cell>
          <cell r="C40">
            <v>0</v>
          </cell>
          <cell r="D40">
            <v>0</v>
          </cell>
          <cell r="F40">
            <v>0</v>
          </cell>
          <cell r="G40">
            <v>0</v>
          </cell>
          <cell r="H40" t="str">
            <v>-</v>
          </cell>
          <cell r="I40" t="str">
            <v xml:space="preserve"> </v>
          </cell>
          <cell r="J40" t="str">
            <v>-</v>
          </cell>
          <cell r="K40" t="str">
            <v xml:space="preserve"> </v>
          </cell>
          <cell r="L40" t="str">
            <v>КОМАНДЫ ЮНОШЕЙ.</v>
          </cell>
          <cell r="M40" t="str">
            <v>0 / 0 / ст. 0</v>
          </cell>
          <cell r="N40" t="str">
            <v>Матч  0 / 0</v>
          </cell>
        </row>
        <row r="41">
          <cell r="A41">
            <v>48</v>
          </cell>
          <cell r="B41" t="str">
            <v>9-16 место</v>
          </cell>
          <cell r="C41">
            <v>16</v>
          </cell>
          <cell r="D41">
            <v>0</v>
          </cell>
          <cell r="F41">
            <v>0</v>
          </cell>
          <cell r="G41">
            <v>0</v>
          </cell>
          <cell r="H41" t="str">
            <v>х</v>
          </cell>
          <cell r="I41" t="str">
            <v>Х</v>
          </cell>
          <cell r="J41" t="str">
            <v>-</v>
          </cell>
          <cell r="K41" t="str">
            <v xml:space="preserve"> </v>
          </cell>
          <cell r="L41" t="str">
            <v>КОМАНДЫ ЮНОШЕЙ.</v>
          </cell>
          <cell r="M41" t="str">
            <v>0 / 0 / ст. 0</v>
          </cell>
          <cell r="N41" t="str">
            <v>Матч  16 / 9-16 место</v>
          </cell>
        </row>
        <row r="42">
          <cell r="A42">
            <v>49</v>
          </cell>
          <cell r="B42" t="str">
            <v>9-16 место</v>
          </cell>
          <cell r="C42">
            <v>17</v>
          </cell>
          <cell r="D42">
            <v>0</v>
          </cell>
          <cell r="F42">
            <v>0</v>
          </cell>
          <cell r="G42">
            <v>0</v>
          </cell>
          <cell r="H42" t="str">
            <v>-</v>
          </cell>
          <cell r="I42" t="str">
            <v xml:space="preserve"> </v>
          </cell>
          <cell r="J42" t="str">
            <v>х</v>
          </cell>
          <cell r="K42" t="str">
            <v>Х</v>
          </cell>
          <cell r="L42" t="str">
            <v>КОМАНДЫ ЮНОШЕЙ.</v>
          </cell>
          <cell r="M42" t="str">
            <v>0 / 0 / ст. 0</v>
          </cell>
          <cell r="N42" t="str">
            <v>Матч  17 / 9-16 место</v>
          </cell>
        </row>
        <row r="43">
          <cell r="A43">
            <v>50</v>
          </cell>
          <cell r="B43" t="str">
            <v>9-16 место</v>
          </cell>
          <cell r="C43">
            <v>18</v>
          </cell>
          <cell r="D43">
            <v>0</v>
          </cell>
          <cell r="F43">
            <v>0</v>
          </cell>
          <cell r="G43">
            <v>0</v>
          </cell>
          <cell r="H43" t="str">
            <v>х</v>
          </cell>
          <cell r="I43" t="str">
            <v>Х</v>
          </cell>
          <cell r="J43" t="str">
            <v>-</v>
          </cell>
          <cell r="K43" t="str">
            <v xml:space="preserve"> </v>
          </cell>
          <cell r="L43" t="str">
            <v>КОМАНДЫ ЮНОШЕЙ.</v>
          </cell>
          <cell r="M43" t="str">
            <v>0 / 0 / ст. 0</v>
          </cell>
          <cell r="N43" t="str">
            <v>Матч  18 / 9-16 место</v>
          </cell>
        </row>
        <row r="44">
          <cell r="A44">
            <v>51</v>
          </cell>
          <cell r="B44" t="str">
            <v>9-16 место</v>
          </cell>
          <cell r="C44">
            <v>19</v>
          </cell>
          <cell r="D44">
            <v>0</v>
          </cell>
          <cell r="F44">
            <v>0</v>
          </cell>
          <cell r="G44">
            <v>0</v>
          </cell>
          <cell r="H44" t="str">
            <v>-</v>
          </cell>
          <cell r="I44" t="str">
            <v xml:space="preserve"> </v>
          </cell>
          <cell r="J44" t="str">
            <v>х</v>
          </cell>
          <cell r="K44" t="str">
            <v>Х</v>
          </cell>
          <cell r="L44" t="str">
            <v>КОМАНДЫ ЮНОШЕЙ.</v>
          </cell>
          <cell r="M44" t="str">
            <v>0 / 0 / ст. 0</v>
          </cell>
          <cell r="N44" t="str">
            <v>Матч  19 / 9-16 место</v>
          </cell>
        </row>
        <row r="45">
          <cell r="A45">
            <v>52</v>
          </cell>
          <cell r="B45" t="str">
            <v>9-12 место</v>
          </cell>
          <cell r="C45">
            <v>20</v>
          </cell>
          <cell r="D45" t="str">
            <v>11-авг.</v>
          </cell>
          <cell r="F45" t="str">
            <v>16.30</v>
          </cell>
          <cell r="G45">
            <v>0</v>
          </cell>
          <cell r="H45" t="str">
            <v>-</v>
          </cell>
          <cell r="I45" t="str">
            <v xml:space="preserve"> </v>
          </cell>
          <cell r="J45" t="str">
            <v>-</v>
          </cell>
          <cell r="K45" t="str">
            <v xml:space="preserve"> </v>
          </cell>
          <cell r="L45" t="str">
            <v>КОМАНДЫ ЮНОШЕЙ.</v>
          </cell>
          <cell r="M45" t="str">
            <v>11-авг. / 16.30 / ст. 0</v>
          </cell>
          <cell r="N45" t="str">
            <v>Матч  20 / 9-12 место</v>
          </cell>
        </row>
        <row r="46">
          <cell r="A46">
            <v>53</v>
          </cell>
          <cell r="B46" t="str">
            <v>9-12 место</v>
          </cell>
          <cell r="C46">
            <v>21</v>
          </cell>
          <cell r="D46" t="str">
            <v>11-авг.</v>
          </cell>
          <cell r="F46" t="str">
            <v>16.30</v>
          </cell>
          <cell r="G46">
            <v>0</v>
          </cell>
          <cell r="H46" t="str">
            <v>-</v>
          </cell>
          <cell r="I46" t="str">
            <v xml:space="preserve"> </v>
          </cell>
          <cell r="J46" t="str">
            <v>-</v>
          </cell>
          <cell r="K46" t="str">
            <v xml:space="preserve"> </v>
          </cell>
          <cell r="L46" t="str">
            <v>КОМАНДЫ ЮНОШЕЙ.</v>
          </cell>
          <cell r="M46" t="str">
            <v>11-авг. / 16.30 / ст. 0</v>
          </cell>
          <cell r="N46" t="str">
            <v>Матч  21 / 9-12 место</v>
          </cell>
        </row>
        <row r="47">
          <cell r="A47">
            <v>54</v>
          </cell>
          <cell r="B47" t="str">
            <v>за 9 место</v>
          </cell>
          <cell r="C47">
            <v>22</v>
          </cell>
          <cell r="D47" t="str">
            <v>12-авг.</v>
          </cell>
          <cell r="F47" t="str">
            <v>12.00</v>
          </cell>
          <cell r="G47">
            <v>0</v>
          </cell>
          <cell r="H47" t="str">
            <v>-</v>
          </cell>
          <cell r="I47" t="str">
            <v xml:space="preserve"> </v>
          </cell>
          <cell r="J47" t="str">
            <v>-</v>
          </cell>
          <cell r="K47" t="str">
            <v xml:space="preserve"> </v>
          </cell>
          <cell r="L47" t="str">
            <v>КОМАНДЫ ЮНОШЕЙ.</v>
          </cell>
          <cell r="M47" t="str">
            <v>12-авг. / 12.00 / ст. 0</v>
          </cell>
          <cell r="N47" t="str">
            <v>Матч  22 / за 9 место</v>
          </cell>
        </row>
        <row r="48">
          <cell r="A48">
            <v>55</v>
          </cell>
          <cell r="B48" t="str">
            <v>за 11 место</v>
          </cell>
          <cell r="C48">
            <v>23</v>
          </cell>
          <cell r="D48" t="str">
            <v>12-авг.</v>
          </cell>
          <cell r="F48" t="str">
            <v>12.00</v>
          </cell>
          <cell r="G48">
            <v>0</v>
          </cell>
          <cell r="H48" t="str">
            <v>-</v>
          </cell>
          <cell r="I48" t="str">
            <v xml:space="preserve"> </v>
          </cell>
          <cell r="J48" t="str">
            <v>-</v>
          </cell>
          <cell r="K48" t="str">
            <v xml:space="preserve"> </v>
          </cell>
          <cell r="L48" t="str">
            <v>КОМАНДЫ ЮНОШЕЙ.</v>
          </cell>
          <cell r="M48" t="str">
            <v>12-авг. / 12.00 / ст. 0</v>
          </cell>
          <cell r="N48" t="str">
            <v>Матч  23 / за 11 место</v>
          </cell>
        </row>
        <row r="49">
          <cell r="A49">
            <v>56</v>
          </cell>
          <cell r="B49" t="str">
            <v>13-16 место</v>
          </cell>
          <cell r="C49">
            <v>24</v>
          </cell>
          <cell r="D49">
            <v>0</v>
          </cell>
          <cell r="F49">
            <v>0</v>
          </cell>
          <cell r="G49">
            <v>0</v>
          </cell>
          <cell r="H49" t="str">
            <v>х</v>
          </cell>
          <cell r="I49" t="str">
            <v>Х</v>
          </cell>
          <cell r="J49" t="str">
            <v>х</v>
          </cell>
          <cell r="K49" t="str">
            <v>Х</v>
          </cell>
          <cell r="L49" t="str">
            <v>КОМАНДЫ ЮНОШЕЙ.</v>
          </cell>
          <cell r="M49" t="str">
            <v>0 / 0 / ст. 0</v>
          </cell>
          <cell r="N49" t="str">
            <v>Матч  24 / 13-16 место</v>
          </cell>
        </row>
        <row r="50">
          <cell r="A50">
            <v>58</v>
          </cell>
          <cell r="B50" t="str">
            <v>за 13 место</v>
          </cell>
          <cell r="C50">
            <v>26</v>
          </cell>
          <cell r="D50">
            <v>0</v>
          </cell>
          <cell r="F50">
            <v>0</v>
          </cell>
          <cell r="G50">
            <v>0</v>
          </cell>
          <cell r="H50" t="str">
            <v>-</v>
          </cell>
          <cell r="I50" t="str">
            <v xml:space="preserve"> </v>
          </cell>
          <cell r="J50" t="str">
            <v>-</v>
          </cell>
          <cell r="K50" t="str">
            <v xml:space="preserve"> </v>
          </cell>
          <cell r="L50" t="str">
            <v>КОМАНДЫ ЮНОШЕЙ.</v>
          </cell>
          <cell r="M50" t="str">
            <v>0 / 0 / ст. 0</v>
          </cell>
          <cell r="N50" t="str">
            <v>Матч  26 / за 13 место</v>
          </cell>
        </row>
        <row r="51">
          <cell r="A51">
            <v>32</v>
          </cell>
          <cell r="B51">
            <v>0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 t="str">
            <v>-</v>
          </cell>
          <cell r="I51" t="str">
            <v xml:space="preserve"> </v>
          </cell>
          <cell r="J51" t="str">
            <v>-</v>
          </cell>
          <cell r="K51" t="str">
            <v xml:space="preserve"> </v>
          </cell>
          <cell r="L51" t="str">
            <v>КОМАНДЫ ЮНОШЕЙ.</v>
          </cell>
          <cell r="M51" t="str">
            <v>0 / 0 / ст. 0</v>
          </cell>
          <cell r="N51" t="str">
            <v>Матч  0 / 0</v>
          </cell>
        </row>
        <row r="52">
          <cell r="A52">
            <v>59</v>
          </cell>
          <cell r="B52" t="str">
            <v>за 15 место</v>
          </cell>
          <cell r="C52">
            <v>27</v>
          </cell>
          <cell r="D52">
            <v>0</v>
          </cell>
          <cell r="F52">
            <v>0</v>
          </cell>
          <cell r="G52">
            <v>0</v>
          </cell>
          <cell r="H52" t="str">
            <v>-</v>
          </cell>
          <cell r="I52" t="str">
            <v xml:space="preserve"> </v>
          </cell>
          <cell r="J52" t="str">
            <v>-</v>
          </cell>
          <cell r="K52" t="str">
            <v xml:space="preserve"> </v>
          </cell>
          <cell r="L52" t="str">
            <v>КОМАНДЫ ЮНОШЕЙ.</v>
          </cell>
          <cell r="M52" t="str">
            <v>0 / 0 / ст. 0</v>
          </cell>
          <cell r="N52" t="str">
            <v>Матч  27 / за 15 место</v>
          </cell>
        </row>
        <row r="53">
          <cell r="A53">
            <v>64</v>
          </cell>
          <cell r="B53" t="str">
            <v>за 3 место</v>
          </cell>
          <cell r="C53">
            <v>32</v>
          </cell>
          <cell r="D53" t="str">
            <v>12-авг.</v>
          </cell>
          <cell r="F53" t="str">
            <v>15.00</v>
          </cell>
          <cell r="G53">
            <v>0</v>
          </cell>
          <cell r="H53" t="str">
            <v>-</v>
          </cell>
          <cell r="I53" t="str">
            <v xml:space="preserve"> </v>
          </cell>
          <cell r="J53" t="str">
            <v>-</v>
          </cell>
          <cell r="K53" t="str">
            <v xml:space="preserve"> </v>
          </cell>
          <cell r="L53" t="str">
            <v>КОМАНДЫ ЮНОШЕЙ.</v>
          </cell>
          <cell r="M53" t="str">
            <v>12-авг. / 15.00 / ст. 0</v>
          </cell>
          <cell r="N53" t="str">
            <v>Матч  32 / за 3 место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в групп"/>
      <sheetName val="Шахматка"/>
      <sheetName val="Заявка"/>
      <sheetName val="ПРОТОКОЛ МАТЧА"/>
      <sheetName val="Протокол команд"/>
      <sheetName val="Список"/>
      <sheetName val="ТИТУЛ"/>
      <sheetName val="Расписание"/>
      <sheetName val="СПИСКИ"/>
      <sheetName val="Группы (4)"/>
      <sheetName val="М 1-8"/>
      <sheetName val="М 9-16"/>
      <sheetName val="Сводник"/>
      <sheetName val="R-Муж"/>
      <sheetName val="R-Жен"/>
      <sheetName val="R-Муж0"/>
      <sheetName val="R-Жен0"/>
      <sheetName val="Итоги"/>
      <sheetName val="Лист1"/>
    </sheetNames>
    <sheetDataSet>
      <sheetData sheetId="0">
        <row r="1"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1</v>
          </cell>
          <cell r="D6">
            <v>0</v>
          </cell>
          <cell r="E6">
            <v>2</v>
          </cell>
          <cell r="F6">
            <v>0</v>
          </cell>
          <cell r="G6">
            <v>3</v>
          </cell>
          <cell r="H6">
            <v>0</v>
          </cell>
          <cell r="I6">
            <v>4</v>
          </cell>
          <cell r="J6">
            <v>0</v>
          </cell>
        </row>
        <row r="7">
          <cell r="B7">
            <v>1</v>
          </cell>
          <cell r="C7">
            <v>12</v>
          </cell>
          <cell r="D7" t="str">
            <v xml:space="preserve">Российский государственный гуманитарный университет </v>
          </cell>
          <cell r="E7">
            <v>4</v>
          </cell>
          <cell r="F7" t="str">
            <v>Дальневосточный федеральный университет</v>
          </cell>
          <cell r="G7">
            <v>3</v>
          </cell>
          <cell r="H7" t="str">
            <v>Поволжский государственный университет телекоммуникаций и информатики</v>
          </cell>
          <cell r="I7">
            <v>0</v>
          </cell>
          <cell r="J7" t="str">
            <v/>
          </cell>
        </row>
        <row r="8">
          <cell r="B8">
            <v>2</v>
          </cell>
          <cell r="C8">
            <v>14</v>
          </cell>
          <cell r="D8" t="str">
            <v xml:space="preserve">Поволжская государственная академия физической культуры, спорта и туризма </v>
          </cell>
          <cell r="E8">
            <v>13</v>
          </cell>
          <cell r="F8" t="str">
            <v>Сибирский государственный университет геосистем и технологий</v>
          </cell>
          <cell r="G8">
            <v>11</v>
          </cell>
          <cell r="H8" t="str">
            <v>Санкт-Петербургский Политехнический университет Петра Великого</v>
          </cell>
          <cell r="I8">
            <v>5</v>
          </cell>
          <cell r="J8" t="str">
            <v>Омский государственный технический университет</v>
          </cell>
        </row>
        <row r="9">
          <cell r="B9">
            <v>3</v>
          </cell>
          <cell r="C9">
            <v>9</v>
          </cell>
          <cell r="D9" t="str">
            <v>Кубанский государственный университет физической культуры, спорта и туризма</v>
          </cell>
          <cell r="E9">
            <v>7</v>
          </cell>
          <cell r="F9" t="str">
            <v>Уральский государственный экономичский университет</v>
          </cell>
          <cell r="G9">
            <v>8</v>
          </cell>
          <cell r="H9" t="str">
            <v>Смоленская государственная академия физической культуры, спорта и туризма</v>
          </cell>
          <cell r="I9">
            <v>6</v>
          </cell>
          <cell r="J9" t="str">
            <v>Государственный социально-гуманитарный университет</v>
          </cell>
        </row>
        <row r="10">
          <cell r="B10">
            <v>4</v>
          </cell>
          <cell r="C10">
            <v>10</v>
          </cell>
          <cell r="D10" t="str">
            <v>Российский государственный университет физической культуры, спорта, молодежи и туризма</v>
          </cell>
          <cell r="E10">
            <v>1</v>
          </cell>
          <cell r="F10" t="str">
            <v>Магнитогорский Государственный технический университет им. Г.И. Носова</v>
          </cell>
          <cell r="G10">
            <v>2</v>
          </cell>
          <cell r="H10" t="str">
            <v>Крымский федеральный университет им. В.И.Вернадского</v>
          </cell>
          <cell r="I10">
            <v>15</v>
          </cell>
          <cell r="J10" t="str">
            <v>Пермский национально-исследовательский политехнический университет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0</v>
          </cell>
          <cell r="C13">
            <v>1</v>
          </cell>
          <cell r="D13">
            <v>0</v>
          </cell>
          <cell r="E13">
            <v>2</v>
          </cell>
          <cell r="F13">
            <v>0</v>
          </cell>
          <cell r="G13">
            <v>3</v>
          </cell>
          <cell r="H13">
            <v>0</v>
          </cell>
          <cell r="I13">
            <v>4</v>
          </cell>
          <cell r="J13">
            <v>0</v>
          </cell>
        </row>
        <row r="14">
          <cell r="B14">
            <v>11</v>
          </cell>
          <cell r="C14">
            <v>26</v>
          </cell>
          <cell r="D14" t="e">
            <v>#N/A</v>
          </cell>
          <cell r="E14">
            <v>0</v>
          </cell>
          <cell r="F14" t="str">
            <v/>
          </cell>
          <cell r="G14">
            <v>21</v>
          </cell>
          <cell r="H14" t="e">
            <v>#N/A</v>
          </cell>
          <cell r="I14">
            <v>0</v>
          </cell>
          <cell r="J14" t="str">
            <v/>
          </cell>
        </row>
        <row r="15">
          <cell r="B15">
            <v>12</v>
          </cell>
          <cell r="C15">
            <v>0</v>
          </cell>
          <cell r="D15" t="str">
            <v/>
          </cell>
          <cell r="E15">
            <v>0</v>
          </cell>
          <cell r="F15" t="str">
            <v/>
          </cell>
          <cell r="G15">
            <v>0</v>
          </cell>
          <cell r="H15" t="str">
            <v/>
          </cell>
          <cell r="I15">
            <v>0</v>
          </cell>
          <cell r="J15" t="str">
            <v/>
          </cell>
        </row>
        <row r="16">
          <cell r="B16">
            <v>13</v>
          </cell>
          <cell r="C16">
            <v>0</v>
          </cell>
          <cell r="D16" t="str">
            <v/>
          </cell>
          <cell r="E16">
            <v>0</v>
          </cell>
          <cell r="F16" t="str">
            <v/>
          </cell>
          <cell r="G16">
            <v>0</v>
          </cell>
          <cell r="H16" t="str">
            <v/>
          </cell>
          <cell r="I16">
            <v>0</v>
          </cell>
          <cell r="J16" t="str">
            <v/>
          </cell>
        </row>
        <row r="17">
          <cell r="B17">
            <v>14</v>
          </cell>
          <cell r="C17">
            <v>0</v>
          </cell>
          <cell r="D17" t="str">
            <v/>
          </cell>
          <cell r="E17">
            <v>0</v>
          </cell>
          <cell r="F17" t="str">
            <v/>
          </cell>
          <cell r="G17">
            <v>0</v>
          </cell>
          <cell r="H17" t="str">
            <v/>
          </cell>
          <cell r="I17">
            <v>0</v>
          </cell>
          <cell r="J17" t="str">
            <v/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H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H20">
            <v>0</v>
          </cell>
          <cell r="J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H22">
            <v>0</v>
          </cell>
        </row>
        <row r="23">
          <cell r="D23">
            <v>0</v>
          </cell>
          <cell r="E23">
            <v>0</v>
          </cell>
          <cell r="H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#</v>
          </cell>
          <cell r="C5" t="str">
            <v>Команда</v>
          </cell>
          <cell r="D5" t="str">
            <v>#</v>
          </cell>
          <cell r="E5" t="str">
            <v xml:space="preserve">Фамилия, Имя </v>
          </cell>
          <cell r="F5" t="str">
            <v>Дата
рождения</v>
          </cell>
          <cell r="G5" t="str">
            <v>Разр.</v>
          </cell>
          <cell r="H5" t="str">
            <v>Рейт.</v>
          </cell>
          <cell r="I5" t="str">
            <v>Город</v>
          </cell>
          <cell r="J5" t="str">
            <v>Курс, учебная групппа</v>
          </cell>
        </row>
        <row r="6">
          <cell r="B6">
            <v>1</v>
          </cell>
          <cell r="C6" t="str">
            <v>Магнитогорский Государственный технический университет им. Г.И. Носова</v>
          </cell>
          <cell r="D6">
            <v>1</v>
          </cell>
          <cell r="E6" t="str">
            <v>ЧЕРНЯВСКАЯ Екатерина</v>
          </cell>
          <cell r="F6" t="str">
            <v>15.05.1996</v>
          </cell>
          <cell r="G6" t="str">
            <v>МС</v>
          </cell>
          <cell r="H6">
            <v>1323</v>
          </cell>
          <cell r="I6" t="str">
            <v>Самара</v>
          </cell>
          <cell r="J6" t="str">
            <v>3 курс, ПППБ-14</v>
          </cell>
          <cell r="K6" t="str">
            <v>Алонцев Владислав Васильевич</v>
          </cell>
          <cell r="L6" t="str">
            <v>Магнитогорский Государственный технический университет им. Г.И. Носова</v>
          </cell>
          <cell r="M6" t="str">
            <v>ЧЕРНЯВСКАЯ</v>
          </cell>
          <cell r="N6" t="str">
            <v>Е</v>
          </cell>
          <cell r="O6" t="str">
            <v>ЧЕРНЯВСКАЯ Е.</v>
          </cell>
          <cell r="P6">
            <v>1</v>
          </cell>
          <cell r="Q6">
            <v>1323</v>
          </cell>
          <cell r="R6">
            <v>1</v>
          </cell>
          <cell r="S6">
            <v>1357</v>
          </cell>
          <cell r="T6">
            <v>0</v>
          </cell>
          <cell r="V6">
            <v>5788</v>
          </cell>
          <cell r="W6" t="str">
            <v>г. Магнитогорск</v>
          </cell>
          <cell r="X6">
            <v>5788</v>
          </cell>
          <cell r="Y6" t="str">
            <v>МГТУ</v>
          </cell>
          <cell r="Z6" t="str">
            <v>МГТУ (г. Магнитогорск)</v>
          </cell>
        </row>
        <row r="7">
          <cell r="D7">
            <v>2</v>
          </cell>
          <cell r="E7" t="str">
            <v>ЩЕТИНКИНА Валерия</v>
          </cell>
          <cell r="F7" t="str">
            <v>05.06.1996</v>
          </cell>
          <cell r="G7" t="str">
            <v>МС</v>
          </cell>
          <cell r="H7">
            <v>968</v>
          </cell>
          <cell r="I7" t="str">
            <v>С.-Петербург</v>
          </cell>
          <cell r="J7" t="str">
            <v>2 курс,КПОп-15</v>
          </cell>
          <cell r="K7" t="str">
            <v>Алонцев Владислав Васильевич</v>
          </cell>
          <cell r="L7" t="str">
            <v>Магнитогорский Государственный технический университет им. Г.И. Носова</v>
          </cell>
          <cell r="M7" t="str">
            <v>ЩЕТИНКИНА</v>
          </cell>
          <cell r="N7" t="str">
            <v>В</v>
          </cell>
          <cell r="O7" t="str">
            <v>ЩЕТИНКИНА В.</v>
          </cell>
          <cell r="P7">
            <v>1</v>
          </cell>
          <cell r="Q7">
            <v>968</v>
          </cell>
          <cell r="R7">
            <v>1</v>
          </cell>
          <cell r="S7">
            <v>981</v>
          </cell>
          <cell r="T7">
            <v>0</v>
          </cell>
          <cell r="V7">
            <v>5788</v>
          </cell>
          <cell r="W7" t="str">
            <v>г. Магнитогорск</v>
          </cell>
          <cell r="X7">
            <v>5788</v>
          </cell>
          <cell r="Y7" t="str">
            <v>МГТУ</v>
          </cell>
          <cell r="Z7" t="str">
            <v>МГТУ (г. Магнитогорск)</v>
          </cell>
        </row>
        <row r="8">
          <cell r="D8">
            <v>3</v>
          </cell>
          <cell r="E8" t="str">
            <v>ДЕДКОВА Елизавета</v>
          </cell>
          <cell r="F8" t="str">
            <v>21.03.1997</v>
          </cell>
          <cell r="G8" t="str">
            <v>КМС</v>
          </cell>
          <cell r="H8">
            <v>202</v>
          </cell>
          <cell r="I8" t="e">
            <v>#N/A</v>
          </cell>
          <cell r="J8" t="str">
            <v>2 курс,ПППп-15</v>
          </cell>
          <cell r="K8" t="str">
            <v>Алонцев Владислав Васильевич</v>
          </cell>
          <cell r="L8" t="str">
            <v>Магнитогорский Государственный технический университет им. Г.И. Носова</v>
          </cell>
          <cell r="M8" t="str">
            <v>ДЕДКОВА</v>
          </cell>
          <cell r="N8" t="str">
            <v>Е</v>
          </cell>
          <cell r="O8" t="str">
            <v>ДЕДКОВА Е.</v>
          </cell>
          <cell r="P8">
            <v>1</v>
          </cell>
          <cell r="Q8">
            <v>202</v>
          </cell>
          <cell r="R8">
            <v>0</v>
          </cell>
          <cell r="S8">
            <v>0</v>
          </cell>
          <cell r="T8">
            <v>0</v>
          </cell>
          <cell r="V8">
            <v>5788</v>
          </cell>
          <cell r="W8" t="str">
            <v>г. Магнитогорск</v>
          </cell>
          <cell r="X8">
            <v>5788</v>
          </cell>
          <cell r="Y8" t="str">
            <v>МГТУ</v>
          </cell>
          <cell r="Z8" t="str">
            <v>МГТУ (г. Магнитогорск)</v>
          </cell>
        </row>
        <row r="9">
          <cell r="D9">
            <v>4</v>
          </cell>
          <cell r="E9" t="str">
            <v>ЖИДКОВ Илья</v>
          </cell>
          <cell r="F9" t="str">
            <v>03.08.1991</v>
          </cell>
          <cell r="G9" t="str">
            <v>МС</v>
          </cell>
          <cell r="H9">
            <v>1430</v>
          </cell>
          <cell r="I9" t="str">
            <v>Верхняя Пышма</v>
          </cell>
          <cell r="J9" t="str">
            <v>выпускник 2016 г.</v>
          </cell>
          <cell r="K9" t="str">
            <v>Алонцев Владислав Васильевич</v>
          </cell>
          <cell r="L9" t="str">
            <v>Магнитогорский Государственный технический университет им. Г.И. Носова</v>
          </cell>
          <cell r="M9" t="str">
            <v>ЖИДКОВ</v>
          </cell>
          <cell r="N9" t="str">
            <v>И</v>
          </cell>
          <cell r="O9" t="str">
            <v>ЖИДКОВ И.</v>
          </cell>
          <cell r="P9">
            <v>1</v>
          </cell>
          <cell r="Q9">
            <v>1430</v>
          </cell>
          <cell r="R9">
            <v>1</v>
          </cell>
          <cell r="S9">
            <v>1289</v>
          </cell>
          <cell r="T9">
            <v>0</v>
          </cell>
          <cell r="V9">
            <v>5788</v>
          </cell>
          <cell r="W9" t="str">
            <v>г. Магнитогорск</v>
          </cell>
          <cell r="X9">
            <v>5788</v>
          </cell>
          <cell r="Y9" t="str">
            <v>МГТУ</v>
          </cell>
          <cell r="Z9" t="str">
            <v>МГТУ (г. Магнитогорск)</v>
          </cell>
        </row>
        <row r="10">
          <cell r="C10" t="str">
            <v>г. Магнитогорск</v>
          </cell>
          <cell r="D10">
            <v>5</v>
          </cell>
          <cell r="E10" t="str">
            <v>ЖАМАЛ Бекулан</v>
          </cell>
          <cell r="F10" t="str">
            <v>12.01.1996</v>
          </cell>
          <cell r="G10" t="str">
            <v>МС РК</v>
          </cell>
          <cell r="H10">
            <v>940</v>
          </cell>
          <cell r="I10" t="str">
            <v>Алматы  Казахстан</v>
          </cell>
          <cell r="J10" t="str">
            <v>4 курс, ФКСПОб-13</v>
          </cell>
          <cell r="K10" t="str">
            <v>Алонцев Владислав Васильевич</v>
          </cell>
          <cell r="L10" t="str">
            <v>Магнитогорский Государственный технический университет им. Г.И. Носова</v>
          </cell>
          <cell r="M10" t="str">
            <v>ЖАМАЛ</v>
          </cell>
          <cell r="N10" t="str">
            <v>Б</v>
          </cell>
          <cell r="O10" t="str">
            <v>ЖАМАЛ Б.</v>
          </cell>
          <cell r="P10">
            <v>0</v>
          </cell>
          <cell r="Q10">
            <v>0</v>
          </cell>
          <cell r="R10">
            <v>1</v>
          </cell>
          <cell r="S10">
            <v>940</v>
          </cell>
          <cell r="T10">
            <v>940</v>
          </cell>
          <cell r="V10">
            <v>5788</v>
          </cell>
          <cell r="W10" t="str">
            <v>г. Магнитогорск</v>
          </cell>
          <cell r="X10">
            <v>5788</v>
          </cell>
          <cell r="Y10" t="str">
            <v>МГТУ</v>
          </cell>
          <cell r="Z10" t="str">
            <v>МГТУ (г. Магнитогорск)</v>
          </cell>
        </row>
        <row r="11">
          <cell r="C11">
            <v>5788</v>
          </cell>
          <cell r="D11">
            <v>6</v>
          </cell>
          <cell r="E11" t="str">
            <v>РАЙТЕР Эрик</v>
          </cell>
          <cell r="F11" t="str">
            <v>25.07.1996</v>
          </cell>
          <cell r="G11" t="str">
            <v>МС РК</v>
          </cell>
          <cell r="H11">
            <v>925</v>
          </cell>
          <cell r="I11" t="str">
            <v>Алматы  Казахстан</v>
          </cell>
          <cell r="J11" t="str">
            <v>3 курс,СТХб-14</v>
          </cell>
          <cell r="K11" t="str">
            <v>Алонцев Владислав Васильевич</v>
          </cell>
          <cell r="L11" t="str">
            <v>Магнитогорский Государственный технический университет им. Г.И. Носова</v>
          </cell>
          <cell r="M11" t="str">
            <v>РАЙТЕР</v>
          </cell>
          <cell r="N11" t="str">
            <v>Э</v>
          </cell>
          <cell r="O11" t="str">
            <v>РАЙТЕР Э.</v>
          </cell>
          <cell r="P11">
            <v>1</v>
          </cell>
          <cell r="Q11">
            <v>925</v>
          </cell>
          <cell r="R11">
            <v>1</v>
          </cell>
          <cell r="S11">
            <v>908</v>
          </cell>
          <cell r="T11">
            <v>0</v>
          </cell>
          <cell r="V11">
            <v>5788</v>
          </cell>
          <cell r="W11" t="str">
            <v>г. Магнитогорск</v>
          </cell>
          <cell r="X11">
            <v>5788</v>
          </cell>
          <cell r="Y11" t="str">
            <v>МГТУ</v>
          </cell>
          <cell r="Z11" t="str">
            <v>МГТУ (г. Магнитогорск)</v>
          </cell>
        </row>
        <row r="12">
          <cell r="D12">
            <v>1000</v>
          </cell>
          <cell r="E12" t="str">
            <v>Тренер-представитель:</v>
          </cell>
          <cell r="F12" t="str">
            <v>Алонцев Владислав Васильевич</v>
          </cell>
          <cell r="P12">
            <v>5</v>
          </cell>
          <cell r="R12">
            <v>5</v>
          </cell>
          <cell r="Y12">
            <v>0</v>
          </cell>
        </row>
        <row r="13">
          <cell r="B13">
            <v>2</v>
          </cell>
          <cell r="C13" t="str">
            <v>Крымский федеральный университет им. В.И.Вернадского</v>
          </cell>
          <cell r="D13">
            <v>11</v>
          </cell>
          <cell r="E13" t="str">
            <v>ДЕМЕНТЬЕВА Лилия</v>
          </cell>
          <cell r="F13">
            <v>34589</v>
          </cell>
          <cell r="G13" t="str">
            <v>КМС</v>
          </cell>
          <cell r="H13">
            <v>0</v>
          </cell>
          <cell r="I13" t="e">
            <v>#N/A</v>
          </cell>
          <cell r="J13" t="str">
            <v>4 курс,4-ТЭД</v>
          </cell>
          <cell r="K13" t="str">
            <v>Сафронов Сергей Павлович</v>
          </cell>
          <cell r="L13" t="str">
            <v>Крымский федеральный университет им. В.И.Вернадского</v>
          </cell>
          <cell r="M13" t="str">
            <v>ДЕМЕНТЬЕВА</v>
          </cell>
          <cell r="N13" t="str">
            <v>Л</v>
          </cell>
          <cell r="O13" t="str">
            <v>ДЕМЕНТЬЕВА Л.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1089</v>
          </cell>
          <cell r="W13" t="str">
            <v>Республика Крым</v>
          </cell>
          <cell r="X13">
            <v>1089</v>
          </cell>
          <cell r="Y13" t="str">
            <v>КФУ</v>
          </cell>
          <cell r="Z13" t="str">
            <v>КФУ (Республика Крым)</v>
          </cell>
        </row>
        <row r="14">
          <cell r="D14">
            <v>12</v>
          </cell>
          <cell r="E14" t="str">
            <v>КОБЫЛИНА Ксения</v>
          </cell>
          <cell r="F14">
            <v>35591</v>
          </cell>
          <cell r="G14">
            <v>1</v>
          </cell>
          <cell r="H14">
            <v>0</v>
          </cell>
          <cell r="I14" t="e">
            <v>#N/A</v>
          </cell>
          <cell r="J14" t="str">
            <v>2 курс,Э-3314</v>
          </cell>
          <cell r="K14" t="str">
            <v>Сафронов Сергей Павлович</v>
          </cell>
          <cell r="L14" t="str">
            <v>Крымский федеральный университет им. В.И.Вернадского</v>
          </cell>
          <cell r="M14" t="str">
            <v>КОБЫЛИНА</v>
          </cell>
          <cell r="N14" t="str">
            <v>К</v>
          </cell>
          <cell r="O14" t="str">
            <v>КОБЫЛИНА К.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1089</v>
          </cell>
          <cell r="W14" t="str">
            <v>Республика Крым</v>
          </cell>
          <cell r="X14">
            <v>1089</v>
          </cell>
          <cell r="Y14" t="str">
            <v>КФУ</v>
          </cell>
          <cell r="Z14" t="str">
            <v>КФУ (Республика Крым)</v>
          </cell>
        </row>
        <row r="15">
          <cell r="D15">
            <v>13</v>
          </cell>
          <cell r="E15" t="str">
            <v>ПЕРЕВАЛОВА (Федорова) Марина</v>
          </cell>
          <cell r="F15">
            <v>35276</v>
          </cell>
          <cell r="G15">
            <v>1</v>
          </cell>
          <cell r="H15">
            <v>0</v>
          </cell>
          <cell r="I15" t="e">
            <v>#N/A</v>
          </cell>
          <cell r="J15" t="str">
            <v>4 курс, 401-СК</v>
          </cell>
          <cell r="K15" t="str">
            <v>Сафронов Сергей Павлович</v>
          </cell>
          <cell r="L15" t="str">
            <v>Крымский федеральный университет им. В.И.Вернадского</v>
          </cell>
          <cell r="M15" t="str">
            <v>ПЕРЕВАЛОВА</v>
          </cell>
          <cell r="N15" t="str">
            <v>(</v>
          </cell>
          <cell r="O15" t="str">
            <v>ПЕРЕВАЛОВА (.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1089</v>
          </cell>
          <cell r="W15" t="str">
            <v>Республика Крым</v>
          </cell>
          <cell r="X15">
            <v>1089</v>
          </cell>
          <cell r="Y15" t="str">
            <v>КФУ</v>
          </cell>
          <cell r="Z15" t="str">
            <v>КФУ (Республика Крым)</v>
          </cell>
        </row>
        <row r="16">
          <cell r="D16">
            <v>14</v>
          </cell>
          <cell r="E16" t="str">
            <v>ХМАРУК Антон</v>
          </cell>
          <cell r="F16" t="str">
            <v>19.06.1995</v>
          </cell>
          <cell r="G16" t="str">
            <v>КМС</v>
          </cell>
          <cell r="H16">
            <v>594</v>
          </cell>
          <cell r="I16" t="str">
            <v>Джанкой  Крым</v>
          </cell>
          <cell r="J16" t="str">
            <v>2 курс, ТД-232</v>
          </cell>
          <cell r="K16" t="str">
            <v>Сафронов Сергей Павлович</v>
          </cell>
          <cell r="L16" t="str">
            <v>Крымский федеральный университет им. В.И.Вернадского</v>
          </cell>
          <cell r="M16" t="str">
            <v>ХМАРУК</v>
          </cell>
          <cell r="N16" t="str">
            <v>А</v>
          </cell>
          <cell r="O16" t="str">
            <v>ХМАРУК А.</v>
          </cell>
          <cell r="P16">
            <v>1</v>
          </cell>
          <cell r="Q16">
            <v>594</v>
          </cell>
          <cell r="R16">
            <v>1</v>
          </cell>
          <cell r="S16">
            <v>585</v>
          </cell>
          <cell r="T16">
            <v>0</v>
          </cell>
          <cell r="V16">
            <v>1089</v>
          </cell>
          <cell r="W16" t="str">
            <v>Республика Крым</v>
          </cell>
          <cell r="X16">
            <v>1089</v>
          </cell>
          <cell r="Y16" t="str">
            <v>КФУ</v>
          </cell>
          <cell r="Z16" t="str">
            <v>КФУ (Республика Крым)</v>
          </cell>
        </row>
        <row r="17">
          <cell r="C17" t="str">
            <v>Республика Крым</v>
          </cell>
          <cell r="D17">
            <v>15</v>
          </cell>
          <cell r="E17" t="str">
            <v>ЗАЙЦЕВ Игорь</v>
          </cell>
          <cell r="F17" t="str">
            <v>21.02.1996</v>
          </cell>
          <cell r="G17" t="str">
            <v>КМС</v>
          </cell>
          <cell r="H17">
            <v>495</v>
          </cell>
          <cell r="I17" t="str">
            <v>Ялта</v>
          </cell>
          <cell r="J17" t="str">
            <v>3 курс,Э-336</v>
          </cell>
          <cell r="K17" t="str">
            <v>Сафронов Сергей Павлович</v>
          </cell>
          <cell r="L17" t="str">
            <v>Крымский федеральный университет им. В.И.Вернадского</v>
          </cell>
          <cell r="M17" t="str">
            <v>ЗАЙЦЕВ</v>
          </cell>
          <cell r="N17" t="str">
            <v>И</v>
          </cell>
          <cell r="O17" t="str">
            <v>ЗАЙЦЕВ И.</v>
          </cell>
          <cell r="P17">
            <v>1</v>
          </cell>
          <cell r="Q17">
            <v>495</v>
          </cell>
          <cell r="R17">
            <v>1</v>
          </cell>
          <cell r="S17">
            <v>513</v>
          </cell>
          <cell r="T17">
            <v>0</v>
          </cell>
          <cell r="V17">
            <v>1089</v>
          </cell>
          <cell r="W17" t="str">
            <v>Республика Крым</v>
          </cell>
          <cell r="X17">
            <v>1089</v>
          </cell>
          <cell r="Y17" t="str">
            <v>КФУ</v>
          </cell>
          <cell r="Z17" t="str">
            <v>КФУ (Республика Крым)</v>
          </cell>
        </row>
        <row r="18">
          <cell r="C18">
            <v>1089</v>
          </cell>
          <cell r="D18">
            <v>16</v>
          </cell>
          <cell r="E18" t="str">
            <v>ДЕРКАЧ Павел</v>
          </cell>
          <cell r="F18">
            <v>35016</v>
          </cell>
          <cell r="G18">
            <v>1</v>
          </cell>
          <cell r="H18">
            <v>0</v>
          </cell>
          <cell r="I18" t="e">
            <v>#N/A</v>
          </cell>
          <cell r="J18" t="str">
            <v>1 курс, С-12</v>
          </cell>
          <cell r="K18" t="str">
            <v>Сафронов Сергей Павлович</v>
          </cell>
          <cell r="L18" t="str">
            <v>Крымский федеральный университет им. В.И.Вернадского</v>
          </cell>
          <cell r="M18" t="str">
            <v>ДЕРКАЧ</v>
          </cell>
          <cell r="N18" t="str">
            <v>П</v>
          </cell>
          <cell r="O18" t="str">
            <v>ДЕРКАЧ П.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1089</v>
          </cell>
          <cell r="W18" t="str">
            <v>Республика Крым</v>
          </cell>
          <cell r="X18">
            <v>1089</v>
          </cell>
          <cell r="Y18" t="str">
            <v>КФУ</v>
          </cell>
          <cell r="Z18" t="str">
            <v>КФУ (Республика Крым)</v>
          </cell>
        </row>
        <row r="19">
          <cell r="D19">
            <v>2000</v>
          </cell>
          <cell r="E19" t="str">
            <v>Тренер-представитель:</v>
          </cell>
          <cell r="F19" t="str">
            <v>Сафронов Сергей Павлович</v>
          </cell>
          <cell r="P19">
            <v>2</v>
          </cell>
          <cell r="R19">
            <v>2</v>
          </cell>
          <cell r="Y19">
            <v>0</v>
          </cell>
        </row>
        <row r="20">
          <cell r="B20">
            <v>3</v>
          </cell>
          <cell r="C20" t="str">
            <v>Поволжский государственный университет телекоммуникаций и информатики</v>
          </cell>
          <cell r="D20">
            <v>21</v>
          </cell>
          <cell r="E20" t="str">
            <v>ТЕПНАДЗЕ Миранда</v>
          </cell>
          <cell r="F20" t="str">
            <v>26.04.1996</v>
          </cell>
          <cell r="G20" t="str">
            <v>КМС</v>
          </cell>
          <cell r="H20">
            <v>679</v>
          </cell>
          <cell r="I20" t="str">
            <v>Самара</v>
          </cell>
          <cell r="J20" t="str">
            <v>1 курс,СО-51</v>
          </cell>
          <cell r="K20" t="str">
            <v>Межман Игорь Францевич</v>
          </cell>
          <cell r="L20" t="str">
            <v>Поволжский государственный университет телекоммуникаций и информатики</v>
          </cell>
          <cell r="M20" t="str">
            <v>ТЕПНАДЗЕ</v>
          </cell>
          <cell r="N20" t="str">
            <v>М</v>
          </cell>
          <cell r="O20" t="str">
            <v>ТЕПНАДЗЕ М.</v>
          </cell>
          <cell r="P20">
            <v>1</v>
          </cell>
          <cell r="Q20">
            <v>679</v>
          </cell>
          <cell r="R20">
            <v>1</v>
          </cell>
          <cell r="S20">
            <v>656</v>
          </cell>
          <cell r="T20">
            <v>0</v>
          </cell>
          <cell r="V20">
            <v>2770</v>
          </cell>
          <cell r="W20" t="str">
            <v>г. Самара</v>
          </cell>
          <cell r="X20">
            <v>2770</v>
          </cell>
          <cell r="Y20" t="str">
            <v>ПГУТИ</v>
          </cell>
          <cell r="Z20" t="str">
            <v>ПГУТИ (г. Самара)</v>
          </cell>
        </row>
        <row r="21">
          <cell r="D21">
            <v>22</v>
          </cell>
          <cell r="E21" t="str">
            <v>СЛИПУХА Валерия</v>
          </cell>
          <cell r="F21" t="str">
            <v>14.06.1995</v>
          </cell>
          <cell r="G21">
            <v>1</v>
          </cell>
          <cell r="H21">
            <v>148</v>
          </cell>
          <cell r="I21" t="str">
            <v>Самара</v>
          </cell>
          <cell r="J21" t="str">
            <v>1 курс,УИТС-51</v>
          </cell>
          <cell r="K21" t="str">
            <v>Межман Игорь Францевич</v>
          </cell>
          <cell r="L21" t="str">
            <v>Поволжский государственный университет телекоммуникаций и информатики</v>
          </cell>
          <cell r="M21" t="str">
            <v>СЛИПУХА</v>
          </cell>
          <cell r="N21" t="str">
            <v>В</v>
          </cell>
          <cell r="O21" t="str">
            <v>СЛИПУХА В.</v>
          </cell>
          <cell r="P21">
            <v>1</v>
          </cell>
          <cell r="Q21">
            <v>148</v>
          </cell>
          <cell r="R21">
            <v>1</v>
          </cell>
          <cell r="S21">
            <v>160</v>
          </cell>
          <cell r="T21">
            <v>0</v>
          </cell>
          <cell r="V21">
            <v>2770</v>
          </cell>
          <cell r="W21" t="str">
            <v>г. Самара</v>
          </cell>
          <cell r="X21">
            <v>2770</v>
          </cell>
          <cell r="Y21" t="str">
            <v>ПГУТИ</v>
          </cell>
          <cell r="Z21" t="str">
            <v>ПГУТИ (г. Самара)</v>
          </cell>
        </row>
        <row r="22">
          <cell r="D22">
            <v>23</v>
          </cell>
          <cell r="E22" t="str">
            <v>НАСИБУЛЛОВА Айгуль</v>
          </cell>
          <cell r="F22" t="str">
            <v>16.01.1997</v>
          </cell>
          <cell r="G22" t="str">
            <v>КМС</v>
          </cell>
          <cell r="H22">
            <v>500</v>
          </cell>
          <cell r="I22" t="str">
            <v>Ульяновск</v>
          </cell>
          <cell r="J22" t="str">
            <v>2 курс,1Т-23</v>
          </cell>
          <cell r="K22" t="str">
            <v>Межман Игорь Францевич</v>
          </cell>
          <cell r="L22" t="str">
            <v>Поволжский государственный университет телекоммуникаций и информатики</v>
          </cell>
          <cell r="M22" t="str">
            <v>НАСИБУЛЛОВА</v>
          </cell>
          <cell r="N22" t="str">
            <v>А</v>
          </cell>
          <cell r="O22" t="str">
            <v>НАСИБУЛЛОВА А.</v>
          </cell>
          <cell r="P22">
            <v>1</v>
          </cell>
          <cell r="Q22">
            <v>500</v>
          </cell>
          <cell r="R22">
            <v>1</v>
          </cell>
          <cell r="S22">
            <v>428</v>
          </cell>
          <cell r="T22">
            <v>0</v>
          </cell>
          <cell r="V22">
            <v>2770</v>
          </cell>
          <cell r="W22" t="str">
            <v>г. Самара</v>
          </cell>
          <cell r="X22">
            <v>2770</v>
          </cell>
          <cell r="Y22" t="str">
            <v>ПГУТИ</v>
          </cell>
          <cell r="Z22" t="str">
            <v>ПГУТИ (г. Самара)</v>
          </cell>
        </row>
        <row r="23">
          <cell r="D23">
            <v>24</v>
          </cell>
          <cell r="E23" t="str">
            <v>ЮДАКОВ Антон</v>
          </cell>
          <cell r="F23" t="str">
            <v>27.05.1996</v>
          </cell>
          <cell r="G23" t="str">
            <v>КМС</v>
          </cell>
          <cell r="H23">
            <v>348</v>
          </cell>
          <cell r="I23" t="str">
            <v>Самара</v>
          </cell>
          <cell r="J23" t="str">
            <v>3 курс,ИКТп-38</v>
          </cell>
          <cell r="K23" t="str">
            <v>Межман Игорь Францевич</v>
          </cell>
          <cell r="L23" t="str">
            <v>Поволжский государственный университет телекоммуникаций и информатики</v>
          </cell>
          <cell r="M23" t="str">
            <v>ЮДАКОВ</v>
          </cell>
          <cell r="N23" t="str">
            <v>А</v>
          </cell>
          <cell r="O23" t="str">
            <v>ЮДАКОВ А.</v>
          </cell>
          <cell r="P23">
            <v>1</v>
          </cell>
          <cell r="Q23">
            <v>348</v>
          </cell>
          <cell r="R23">
            <v>1</v>
          </cell>
          <cell r="S23">
            <v>315</v>
          </cell>
          <cell r="T23">
            <v>0</v>
          </cell>
          <cell r="V23">
            <v>2770</v>
          </cell>
          <cell r="W23" t="str">
            <v>г. Самара</v>
          </cell>
          <cell r="X23">
            <v>2770</v>
          </cell>
          <cell r="Y23" t="str">
            <v>ПГУТИ</v>
          </cell>
          <cell r="Z23" t="str">
            <v>ПГУТИ (г. Самара)</v>
          </cell>
        </row>
        <row r="24">
          <cell r="C24" t="str">
            <v>г. Самара</v>
          </cell>
          <cell r="D24">
            <v>25</v>
          </cell>
          <cell r="E24" t="str">
            <v>ЕФИМОВ Михаил</v>
          </cell>
          <cell r="F24" t="str">
            <v>11.11.1997</v>
          </cell>
          <cell r="G24" t="str">
            <v>МС</v>
          </cell>
          <cell r="H24">
            <v>1095</v>
          </cell>
          <cell r="I24" t="str">
            <v>Самара</v>
          </cell>
          <cell r="J24" t="str">
            <v>1 курс,ЭБ-51</v>
          </cell>
          <cell r="K24" t="str">
            <v>Межман Игорь Францевич</v>
          </cell>
          <cell r="L24" t="str">
            <v>Поволжский государственный университет телекоммуникаций и информатики</v>
          </cell>
          <cell r="M24" t="str">
            <v>ЕФИМОВ</v>
          </cell>
          <cell r="N24" t="str">
            <v>М</v>
          </cell>
          <cell r="O24" t="str">
            <v>ЕФИМОВ М.</v>
          </cell>
          <cell r="P24">
            <v>1</v>
          </cell>
          <cell r="Q24">
            <v>1095</v>
          </cell>
          <cell r="R24">
            <v>1</v>
          </cell>
          <cell r="S24">
            <v>1091</v>
          </cell>
          <cell r="T24">
            <v>0</v>
          </cell>
          <cell r="V24">
            <v>2770</v>
          </cell>
          <cell r="W24" t="str">
            <v>г. Самара</v>
          </cell>
          <cell r="X24">
            <v>2770</v>
          </cell>
          <cell r="Y24" t="str">
            <v>ПГУТИ</v>
          </cell>
          <cell r="Z24" t="str">
            <v>ПГУТИ (г. Самара)</v>
          </cell>
        </row>
        <row r="25">
          <cell r="C25">
            <v>2770</v>
          </cell>
          <cell r="D25">
            <v>26</v>
          </cell>
          <cell r="E25" t="str">
            <v>МОИСЕЕВ Никита</v>
          </cell>
          <cell r="F25">
            <v>35709</v>
          </cell>
          <cell r="G25">
            <v>1</v>
          </cell>
          <cell r="H25">
            <v>0</v>
          </cell>
          <cell r="I25" t="e">
            <v>#N/A</v>
          </cell>
          <cell r="J25" t="str">
            <v>1 курс,1Т-35</v>
          </cell>
          <cell r="K25" t="str">
            <v>Межман Игорь Францевич</v>
          </cell>
          <cell r="L25" t="str">
            <v>Поволжский государственный университет телекоммуникаций и информатики</v>
          </cell>
          <cell r="M25" t="str">
            <v>МОИСЕЕВ</v>
          </cell>
          <cell r="N25" t="str">
            <v>Н</v>
          </cell>
          <cell r="O25" t="str">
            <v>МОИСЕЕВ Н.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2770</v>
          </cell>
          <cell r="W25" t="str">
            <v>г. Самара</v>
          </cell>
          <cell r="X25">
            <v>2770</v>
          </cell>
          <cell r="Y25" t="str">
            <v>ПГУТИ</v>
          </cell>
          <cell r="Z25" t="str">
            <v>ПГУТИ (г. Самара)</v>
          </cell>
        </row>
        <row r="26">
          <cell r="D26">
            <v>3000</v>
          </cell>
          <cell r="E26" t="str">
            <v>Тренер-представитель:</v>
          </cell>
          <cell r="F26" t="str">
            <v>Межман Игорь Францевич</v>
          </cell>
          <cell r="P26">
            <v>5</v>
          </cell>
          <cell r="R26">
            <v>5</v>
          </cell>
          <cell r="Y26">
            <v>0</v>
          </cell>
        </row>
        <row r="27">
          <cell r="B27">
            <v>4</v>
          </cell>
          <cell r="C27" t="str">
            <v>Дальневосточный федеральный университет</v>
          </cell>
          <cell r="D27">
            <v>31</v>
          </cell>
          <cell r="E27" t="str">
            <v>САФИНА Виолетта</v>
          </cell>
          <cell r="F27" t="str">
            <v>23.11.1994</v>
          </cell>
          <cell r="G27" t="str">
            <v>МС</v>
          </cell>
          <cell r="H27">
            <v>805</v>
          </cell>
          <cell r="I27" t="str">
            <v>Владивосток</v>
          </cell>
          <cell r="J27" t="str">
            <v>4 курс,Б-1402-УМБ</v>
          </cell>
          <cell r="K27" t="str">
            <v>Мугурдумов Григорий Михайлович</v>
          </cell>
          <cell r="L27" t="str">
            <v>Дальневосточный федеральный университет</v>
          </cell>
          <cell r="M27" t="str">
            <v>САФИНА</v>
          </cell>
          <cell r="N27" t="str">
            <v>В</v>
          </cell>
          <cell r="O27" t="str">
            <v>САФИНА В.</v>
          </cell>
          <cell r="P27">
            <v>1</v>
          </cell>
          <cell r="Q27">
            <v>805</v>
          </cell>
          <cell r="R27">
            <v>1</v>
          </cell>
          <cell r="S27">
            <v>824</v>
          </cell>
          <cell r="T27">
            <v>0</v>
          </cell>
          <cell r="V27">
            <v>3188</v>
          </cell>
          <cell r="W27" t="str">
            <v>г.Владивосток</v>
          </cell>
          <cell r="X27">
            <v>3188</v>
          </cell>
          <cell r="Y27" t="str">
            <v>ДвФУ</v>
          </cell>
          <cell r="Z27" t="str">
            <v>ДвФУ (г.Владивосток)</v>
          </cell>
        </row>
        <row r="28">
          <cell r="D28">
            <v>32</v>
          </cell>
          <cell r="E28" t="str">
            <v>ГИБАЙДУЛИНА Алена</v>
          </cell>
          <cell r="F28" t="str">
            <v>18.03.1995</v>
          </cell>
          <cell r="G28" t="str">
            <v>МС</v>
          </cell>
          <cell r="H28">
            <v>869</v>
          </cell>
          <cell r="I28" t="str">
            <v>Владивосток</v>
          </cell>
          <cell r="J28" t="str">
            <v>4 курс, Б-1401 ап</v>
          </cell>
          <cell r="K28" t="str">
            <v>Мугурдумов Григорий Михайлович</v>
          </cell>
          <cell r="L28" t="str">
            <v>Дальневосточный федеральный университет</v>
          </cell>
          <cell r="M28" t="str">
            <v>ГИБАЙДУЛИНА</v>
          </cell>
          <cell r="N28" t="str">
            <v>А</v>
          </cell>
          <cell r="O28" t="str">
            <v>ГИБАЙДУЛИНА А.</v>
          </cell>
          <cell r="P28">
            <v>1</v>
          </cell>
          <cell r="Q28">
            <v>869</v>
          </cell>
          <cell r="R28">
            <v>1</v>
          </cell>
          <cell r="S28">
            <v>852</v>
          </cell>
          <cell r="T28">
            <v>0</v>
          </cell>
          <cell r="V28">
            <v>3188</v>
          </cell>
          <cell r="W28" t="str">
            <v>г.Владивосток</v>
          </cell>
          <cell r="X28">
            <v>3188</v>
          </cell>
          <cell r="Y28" t="str">
            <v>ДвФУ</v>
          </cell>
          <cell r="Z28" t="str">
            <v>ДвФУ (г.Владивосток)</v>
          </cell>
        </row>
        <row r="29">
          <cell r="D29">
            <v>33</v>
          </cell>
          <cell r="E29" t="str">
            <v>САМОЙЛОВА Дарья</v>
          </cell>
          <cell r="F29" t="str">
            <v>09.04.1997</v>
          </cell>
          <cell r="G29" t="str">
            <v>КМС</v>
          </cell>
          <cell r="H29">
            <v>302</v>
          </cell>
          <cell r="I29" t="str">
            <v>Южно-Сахалинск</v>
          </cell>
          <cell r="J29" t="str">
            <v>1 курс, Б-6110</v>
          </cell>
          <cell r="K29" t="str">
            <v>Мугурдумов Григорий Михайлович</v>
          </cell>
          <cell r="L29" t="str">
            <v>Дальневосточный федеральный университет</v>
          </cell>
          <cell r="M29" t="str">
            <v>САМОЙЛОВА</v>
          </cell>
          <cell r="N29" t="str">
            <v>Д</v>
          </cell>
          <cell r="O29" t="str">
            <v>САМОЙЛОВА Д.</v>
          </cell>
          <cell r="P29">
            <v>1</v>
          </cell>
          <cell r="Q29">
            <v>302</v>
          </cell>
          <cell r="R29">
            <v>1</v>
          </cell>
          <cell r="S29">
            <v>302</v>
          </cell>
          <cell r="T29">
            <v>0</v>
          </cell>
          <cell r="V29">
            <v>3188</v>
          </cell>
          <cell r="W29" t="str">
            <v>г.Владивосток</v>
          </cell>
          <cell r="X29">
            <v>3188</v>
          </cell>
          <cell r="Y29" t="str">
            <v>ДвФУ</v>
          </cell>
          <cell r="Z29" t="str">
            <v>ДвФУ (г.Владивосток)</v>
          </cell>
        </row>
        <row r="30">
          <cell r="D30">
            <v>34</v>
          </cell>
          <cell r="E30" t="str">
            <v>ГУСЕВ Владислав</v>
          </cell>
          <cell r="F30" t="str">
            <v>04.03.1994</v>
          </cell>
          <cell r="G30" t="str">
            <v>КМС</v>
          </cell>
          <cell r="H30">
            <v>463</v>
          </cell>
          <cell r="I30" t="str">
            <v>Владивосток</v>
          </cell>
          <cell r="J30" t="str">
            <v>4 курс, Б-1401 ап</v>
          </cell>
          <cell r="K30" t="str">
            <v>Мугурдумов Григорий Михайлович</v>
          </cell>
          <cell r="L30" t="str">
            <v>Дальневосточный федеральный университет</v>
          </cell>
          <cell r="M30" t="str">
            <v>ГУСЕВ</v>
          </cell>
          <cell r="N30" t="str">
            <v>В</v>
          </cell>
          <cell r="O30" t="str">
            <v>ГУСЕВ В.</v>
          </cell>
          <cell r="P30">
            <v>1</v>
          </cell>
          <cell r="Q30">
            <v>463</v>
          </cell>
          <cell r="R30">
            <v>1</v>
          </cell>
          <cell r="S30">
            <v>476</v>
          </cell>
          <cell r="T30">
            <v>0</v>
          </cell>
          <cell r="V30">
            <v>3188</v>
          </cell>
          <cell r="W30" t="str">
            <v>г.Владивосток</v>
          </cell>
          <cell r="X30">
            <v>3188</v>
          </cell>
          <cell r="Y30" t="str">
            <v>ДвФУ</v>
          </cell>
          <cell r="Z30" t="str">
            <v>ДвФУ (г.Владивосток)</v>
          </cell>
        </row>
        <row r="31">
          <cell r="C31" t="str">
            <v>г.Владивосток</v>
          </cell>
          <cell r="D31">
            <v>35</v>
          </cell>
          <cell r="E31" t="str">
            <v>СКОРОБОГАТОВ Вячеслав</v>
          </cell>
          <cell r="F31" t="str">
            <v>03.06.1995</v>
          </cell>
          <cell r="G31" t="str">
            <v>КМС</v>
          </cell>
          <cell r="H31">
            <v>418</v>
          </cell>
          <cell r="I31" t="str">
            <v>Владивосток</v>
          </cell>
          <cell r="J31" t="str">
            <v>1 курс,С-1101РБ</v>
          </cell>
          <cell r="K31" t="str">
            <v>Мугурдумов Григорий Михайлович</v>
          </cell>
          <cell r="L31" t="str">
            <v>Дальневосточный федеральный университет</v>
          </cell>
          <cell r="M31" t="str">
            <v>СКОРОБОГАТОВ</v>
          </cell>
          <cell r="N31" t="str">
            <v>В</v>
          </cell>
          <cell r="O31" t="str">
            <v>СКОРОБОГАТОВ В.</v>
          </cell>
          <cell r="P31">
            <v>1</v>
          </cell>
          <cell r="Q31">
            <v>418</v>
          </cell>
          <cell r="R31">
            <v>1</v>
          </cell>
          <cell r="S31">
            <v>400</v>
          </cell>
          <cell r="T31">
            <v>0</v>
          </cell>
          <cell r="V31">
            <v>3188</v>
          </cell>
          <cell r="W31" t="str">
            <v>г.Владивосток</v>
          </cell>
          <cell r="X31">
            <v>3188</v>
          </cell>
          <cell r="Y31" t="str">
            <v>ДвФУ</v>
          </cell>
          <cell r="Z31" t="str">
            <v>ДвФУ (г.Владивосток)</v>
          </cell>
        </row>
        <row r="32">
          <cell r="C32">
            <v>3188</v>
          </cell>
          <cell r="D32">
            <v>36</v>
          </cell>
          <cell r="E32" t="str">
            <v>ЯРОСЛАВСКИЙ Владимир</v>
          </cell>
          <cell r="F32" t="str">
            <v>20.10.1993</v>
          </cell>
          <cell r="G32" t="str">
            <v>КМС</v>
          </cell>
          <cell r="H32">
            <v>331</v>
          </cell>
          <cell r="I32" t="str">
            <v>Владивосток</v>
          </cell>
          <cell r="J32" t="str">
            <v>1 курс, М-9102а</v>
          </cell>
          <cell r="K32" t="str">
            <v>Мугурдумов Григорий Михайлович</v>
          </cell>
          <cell r="L32" t="str">
            <v>Дальневосточный федеральный университет</v>
          </cell>
          <cell r="M32" t="str">
            <v>ЯРОСЛАВСКИЙ</v>
          </cell>
          <cell r="N32" t="str">
            <v>В</v>
          </cell>
          <cell r="O32" t="str">
            <v>ЯРОСЛАВСКИЙ В.</v>
          </cell>
          <cell r="P32">
            <v>1</v>
          </cell>
          <cell r="Q32">
            <v>331</v>
          </cell>
          <cell r="R32">
            <v>1</v>
          </cell>
          <cell r="S32">
            <v>319</v>
          </cell>
          <cell r="T32">
            <v>0</v>
          </cell>
          <cell r="V32">
            <v>3188</v>
          </cell>
          <cell r="W32" t="str">
            <v>г.Владивосток</v>
          </cell>
          <cell r="X32">
            <v>3188</v>
          </cell>
          <cell r="Y32" t="str">
            <v>ДвФУ</v>
          </cell>
          <cell r="Z32" t="str">
            <v>ДвФУ (г.Владивосток)</v>
          </cell>
        </row>
        <row r="33">
          <cell r="D33">
            <v>4000</v>
          </cell>
          <cell r="E33" t="str">
            <v>Тренер-представитель:</v>
          </cell>
          <cell r="F33" t="str">
            <v>Мугурдумов Григорий Михайлович</v>
          </cell>
          <cell r="P33">
            <v>6</v>
          </cell>
          <cell r="R33">
            <v>6</v>
          </cell>
          <cell r="Y33">
            <v>0</v>
          </cell>
        </row>
        <row r="34">
          <cell r="B34">
            <v>5</v>
          </cell>
          <cell r="C34" t="str">
            <v>Омский государственный технический университет</v>
          </cell>
          <cell r="D34">
            <v>41</v>
          </cell>
          <cell r="E34" t="str">
            <v>ШАЦ Кристина</v>
          </cell>
          <cell r="F34">
            <v>34591</v>
          </cell>
          <cell r="G34">
            <v>1</v>
          </cell>
          <cell r="H34">
            <v>0</v>
          </cell>
          <cell r="I34" t="e">
            <v>#N/A</v>
          </cell>
          <cell r="J34" t="str">
            <v>РТФ.РТ-122</v>
          </cell>
          <cell r="K34" t="str">
            <v>Скрипников Петр Александрович</v>
          </cell>
          <cell r="L34" t="str">
            <v>Омский государственный технический университет</v>
          </cell>
          <cell r="M34" t="str">
            <v>ШАЦ</v>
          </cell>
          <cell r="N34" t="str">
            <v>К</v>
          </cell>
          <cell r="O34" t="str">
            <v>ШАЦ К.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 t="str">
            <v>г.Омск</v>
          </cell>
          <cell r="X34">
            <v>0</v>
          </cell>
          <cell r="Y34" t="str">
            <v>ОмГТУ</v>
          </cell>
          <cell r="Z34" t="str">
            <v>ОмГТУ (г.Омск)</v>
          </cell>
        </row>
        <row r="35">
          <cell r="D35">
            <v>42</v>
          </cell>
          <cell r="E35" t="str">
            <v>ШАЦ Элла</v>
          </cell>
          <cell r="F35">
            <v>35105</v>
          </cell>
          <cell r="G35">
            <v>1</v>
          </cell>
          <cell r="H35">
            <v>0</v>
          </cell>
          <cell r="I35" t="e">
            <v>#N/A</v>
          </cell>
          <cell r="J35" t="str">
            <v>МСИ, МТМ-121</v>
          </cell>
          <cell r="K35" t="str">
            <v>Скрипников Петр Александрович</v>
          </cell>
          <cell r="L35" t="str">
            <v>Омский государственный технический университет</v>
          </cell>
          <cell r="M35" t="str">
            <v>ШАЦ</v>
          </cell>
          <cell r="N35" t="str">
            <v>Э</v>
          </cell>
          <cell r="O35" t="str">
            <v>ШАЦ Э.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 t="str">
            <v>г.Омск</v>
          </cell>
          <cell r="X35">
            <v>0</v>
          </cell>
          <cell r="Y35" t="str">
            <v>ОмГТУ</v>
          </cell>
          <cell r="Z35" t="str">
            <v>ОмГТУ (г.Омск)</v>
          </cell>
        </row>
        <row r="36">
          <cell r="D36">
            <v>43</v>
          </cell>
          <cell r="E36" t="str">
            <v>ТРУХИНА Анастасия</v>
          </cell>
          <cell r="F36">
            <v>35047</v>
          </cell>
          <cell r="G36">
            <v>1</v>
          </cell>
          <cell r="H36">
            <v>0</v>
          </cell>
          <cell r="I36" t="e">
            <v>#N/A</v>
          </cell>
          <cell r="J36" t="str">
            <v>РТФ,ИС-141</v>
          </cell>
          <cell r="K36" t="str">
            <v>Скрипников Петр Александрович</v>
          </cell>
          <cell r="L36" t="str">
            <v>Омский государственный технический университет</v>
          </cell>
          <cell r="M36" t="str">
            <v>ТРУХИНА</v>
          </cell>
          <cell r="N36" t="str">
            <v>А</v>
          </cell>
          <cell r="O36" t="str">
            <v>ТРУХИНА А.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 t="str">
            <v>г.Омск</v>
          </cell>
          <cell r="X36">
            <v>0</v>
          </cell>
          <cell r="Y36" t="str">
            <v>ОмГТУ</v>
          </cell>
          <cell r="Z36" t="str">
            <v>ОмГТУ (г.Омск)</v>
          </cell>
        </row>
        <row r="37">
          <cell r="D37">
            <v>44</v>
          </cell>
          <cell r="E37" t="str">
            <v>ЩЕРБАНЕВ Валерий</v>
          </cell>
          <cell r="F37">
            <v>35196</v>
          </cell>
          <cell r="G37">
            <v>1</v>
          </cell>
          <cell r="H37">
            <v>0</v>
          </cell>
          <cell r="I37" t="e">
            <v>#N/A</v>
          </cell>
          <cell r="J37" t="str">
            <v>ФТНГ,НД-143</v>
          </cell>
          <cell r="K37" t="str">
            <v>Скрипников Петр Александрович</v>
          </cell>
          <cell r="L37" t="str">
            <v>Омский государственный технический университет</v>
          </cell>
          <cell r="M37" t="str">
            <v>ЩЕРБАНЕВ</v>
          </cell>
          <cell r="N37" t="str">
            <v>В</v>
          </cell>
          <cell r="O37" t="str">
            <v>ЩЕРБАНЕВ В.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 t="str">
            <v>г.Омск</v>
          </cell>
          <cell r="X37">
            <v>0</v>
          </cell>
          <cell r="Y37" t="str">
            <v>ОмГТУ</v>
          </cell>
          <cell r="Z37" t="str">
            <v>ОмГТУ (г.Омск)</v>
          </cell>
        </row>
        <row r="38">
          <cell r="C38" t="str">
            <v>г.Омск</v>
          </cell>
          <cell r="D38">
            <v>45</v>
          </cell>
          <cell r="E38" t="str">
            <v>ПУТИНЦЕВ Виталий</v>
          </cell>
          <cell r="F38">
            <v>33879</v>
          </cell>
          <cell r="G38">
            <v>1</v>
          </cell>
          <cell r="H38">
            <v>0</v>
          </cell>
          <cell r="I38" t="e">
            <v>#N/A</v>
          </cell>
          <cell r="J38" t="str">
            <v>МСИ,МТМ-121</v>
          </cell>
          <cell r="K38" t="str">
            <v>Скрипников Петр Александрович</v>
          </cell>
          <cell r="L38" t="str">
            <v>Омский государственный технический университет</v>
          </cell>
          <cell r="M38" t="str">
            <v>ПУТИНЦЕВ</v>
          </cell>
          <cell r="N38" t="str">
            <v>В</v>
          </cell>
          <cell r="O38" t="str">
            <v>ПУТИНЦЕВ В.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 t="str">
            <v>г.Омск</v>
          </cell>
          <cell r="X38">
            <v>0</v>
          </cell>
          <cell r="Y38" t="str">
            <v>ОмГТУ</v>
          </cell>
          <cell r="Z38" t="str">
            <v>ОмГТУ (г.Омск)</v>
          </cell>
        </row>
        <row r="39">
          <cell r="C39">
            <v>0</v>
          </cell>
          <cell r="D39">
            <v>46</v>
          </cell>
          <cell r="E39" t="str">
            <v>ГРИГОРЬЕВ Илья</v>
          </cell>
          <cell r="F39">
            <v>35823</v>
          </cell>
          <cell r="G39">
            <v>2</v>
          </cell>
          <cell r="H39">
            <v>0</v>
          </cell>
          <cell r="I39" t="e">
            <v>#N/A</v>
          </cell>
          <cell r="J39" t="str">
            <v>ЭНИ,Э-155</v>
          </cell>
          <cell r="K39" t="str">
            <v>Скрипников Петр Александрович</v>
          </cell>
          <cell r="L39" t="str">
            <v>Омский государственный технический университет</v>
          </cell>
          <cell r="M39" t="str">
            <v>ГРИГОРЬЕВ</v>
          </cell>
          <cell r="N39" t="str">
            <v>И</v>
          </cell>
          <cell r="O39" t="str">
            <v>ГРИГОРЬЕВ И.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 t="str">
            <v>г.Омск</v>
          </cell>
          <cell r="X39">
            <v>0</v>
          </cell>
          <cell r="Y39" t="str">
            <v>ОмГТУ</v>
          </cell>
          <cell r="Z39" t="str">
            <v>ОмГТУ (г.Омск)</v>
          </cell>
        </row>
        <row r="40">
          <cell r="D40">
            <v>5000</v>
          </cell>
          <cell r="E40" t="str">
            <v>Тренер-представитель:</v>
          </cell>
          <cell r="F40" t="str">
            <v>Скрипников Петр Александрович</v>
          </cell>
          <cell r="P40">
            <v>0</v>
          </cell>
          <cell r="R40">
            <v>0</v>
          </cell>
          <cell r="Y40">
            <v>0</v>
          </cell>
        </row>
        <row r="41">
          <cell r="B41">
            <v>6</v>
          </cell>
          <cell r="C41" t="str">
            <v>Государственный социально-гуманитарный университет</v>
          </cell>
          <cell r="D41">
            <v>51</v>
          </cell>
          <cell r="E41" t="str">
            <v>ПРОКУДИНА Светлана</v>
          </cell>
          <cell r="F41">
            <v>35344</v>
          </cell>
          <cell r="G41" t="str">
            <v>КМС</v>
          </cell>
          <cell r="H41">
            <v>0</v>
          </cell>
          <cell r="I41" t="e">
            <v>#N/A</v>
          </cell>
          <cell r="J41" t="str">
            <v>ФК-12</v>
          </cell>
          <cell r="K41" t="str">
            <v>Шабанова Анеля Маратовна</v>
          </cell>
          <cell r="L41" t="str">
            <v>Государственный социально-гуманитарный университет</v>
          </cell>
          <cell r="M41" t="str">
            <v>ПРОКУДИНА</v>
          </cell>
          <cell r="N41" t="str">
            <v>С</v>
          </cell>
          <cell r="O41" t="str">
            <v>ПРОКУДИНА С.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157</v>
          </cell>
          <cell r="W41" t="str">
            <v>г.Коломна, Московская обл.</v>
          </cell>
          <cell r="X41">
            <v>157</v>
          </cell>
          <cell r="Y41" t="str">
            <v>ГСГУ</v>
          </cell>
          <cell r="Z41" t="str">
            <v>ГСГУ (г.Коломна, Московская обл.)</v>
          </cell>
        </row>
        <row r="42">
          <cell r="D42">
            <v>52</v>
          </cell>
          <cell r="E42" t="str">
            <v>АЛИПОВА Екатерина</v>
          </cell>
          <cell r="F42">
            <v>34776</v>
          </cell>
          <cell r="G42" t="str">
            <v>КМС</v>
          </cell>
          <cell r="H42">
            <v>0</v>
          </cell>
          <cell r="I42" t="e">
            <v>#N/A</v>
          </cell>
          <cell r="J42" t="str">
            <v>ФК-11</v>
          </cell>
          <cell r="K42" t="str">
            <v>Шабанова Анеля Маратовна</v>
          </cell>
          <cell r="L42" t="str">
            <v>Государственный социально-гуманитарный университет</v>
          </cell>
          <cell r="M42" t="str">
            <v>АЛИПОВА</v>
          </cell>
          <cell r="N42" t="str">
            <v>Е</v>
          </cell>
          <cell r="O42" t="str">
            <v>АЛИПОВА Е.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157</v>
          </cell>
          <cell r="W42" t="str">
            <v>г.Коломна, Московская обл.</v>
          </cell>
          <cell r="X42">
            <v>157</v>
          </cell>
          <cell r="Y42" t="str">
            <v>ГСГУ</v>
          </cell>
          <cell r="Z42" t="str">
            <v>ГСГУ (г.Коломна, Московская обл.)</v>
          </cell>
        </row>
        <row r="43">
          <cell r="D43">
            <v>53</v>
          </cell>
          <cell r="E43" t="str">
            <v>СТОГОВА Олеся</v>
          </cell>
          <cell r="F43">
            <v>36152</v>
          </cell>
          <cell r="G43">
            <v>1</v>
          </cell>
          <cell r="H43">
            <v>0</v>
          </cell>
          <cell r="I43" t="e">
            <v>#N/A</v>
          </cell>
          <cell r="J43" t="str">
            <v>ФК-11</v>
          </cell>
          <cell r="K43" t="str">
            <v>Шабанова Анеля Маратовна</v>
          </cell>
          <cell r="L43" t="str">
            <v>Государственный социально-гуманитарный университет</v>
          </cell>
          <cell r="M43" t="str">
            <v>СТОГОВА</v>
          </cell>
          <cell r="N43" t="str">
            <v>О</v>
          </cell>
          <cell r="O43" t="str">
            <v>СТОГОВА О.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157</v>
          </cell>
          <cell r="W43" t="str">
            <v>г.Коломна, Московская обл.</v>
          </cell>
          <cell r="X43">
            <v>157</v>
          </cell>
          <cell r="Y43" t="str">
            <v>ГСГУ</v>
          </cell>
          <cell r="Z43" t="str">
            <v>ГСГУ (г.Коломна, Московская обл.)</v>
          </cell>
        </row>
        <row r="44">
          <cell r="D44">
            <v>54</v>
          </cell>
          <cell r="E44" t="str">
            <v>ГРИШКИН Сергей</v>
          </cell>
          <cell r="F44" t="str">
            <v>15.02.1991</v>
          </cell>
          <cell r="G44">
            <v>1</v>
          </cell>
          <cell r="H44">
            <v>157</v>
          </cell>
          <cell r="I44" t="str">
            <v>Коломна</v>
          </cell>
          <cell r="J44" t="str">
            <v>ФК-31</v>
          </cell>
          <cell r="K44" t="str">
            <v>Шабанова Анеля Маратовна</v>
          </cell>
          <cell r="L44" t="str">
            <v>Государственный социально-гуманитарный университет</v>
          </cell>
          <cell r="M44" t="str">
            <v>ГРИШКИН</v>
          </cell>
          <cell r="N44" t="str">
            <v>С</v>
          </cell>
          <cell r="O44" t="str">
            <v>ГРИШКИН С.</v>
          </cell>
          <cell r="P44">
            <v>1</v>
          </cell>
          <cell r="Q44">
            <v>157</v>
          </cell>
          <cell r="R44">
            <v>1</v>
          </cell>
          <cell r="S44">
            <v>0</v>
          </cell>
          <cell r="T44">
            <v>0</v>
          </cell>
          <cell r="V44">
            <v>157</v>
          </cell>
          <cell r="W44" t="str">
            <v>г.Коломна, Московская обл.</v>
          </cell>
          <cell r="X44">
            <v>157</v>
          </cell>
          <cell r="Y44" t="str">
            <v>ГСГУ</v>
          </cell>
          <cell r="Z44" t="str">
            <v>ГСГУ (г.Коломна, Московская обл.)</v>
          </cell>
        </row>
        <row r="45">
          <cell r="C45" t="str">
            <v>г.Коломна, Московская обл.</v>
          </cell>
          <cell r="D45">
            <v>55</v>
          </cell>
          <cell r="E45" t="str">
            <v>НИКУЛИН Евгений</v>
          </cell>
          <cell r="F45">
            <v>35025</v>
          </cell>
          <cell r="G45">
            <v>1</v>
          </cell>
          <cell r="H45">
            <v>0</v>
          </cell>
          <cell r="I45" t="e">
            <v>#N/A</v>
          </cell>
          <cell r="J45" t="str">
            <v>ФК-31</v>
          </cell>
          <cell r="K45" t="str">
            <v>Шабанова Анеля Маратовна</v>
          </cell>
          <cell r="L45" t="str">
            <v>Государственный социально-гуманитарный университет</v>
          </cell>
          <cell r="M45" t="str">
            <v>НИКУЛИН</v>
          </cell>
          <cell r="N45" t="str">
            <v>Е</v>
          </cell>
          <cell r="O45" t="str">
            <v>НИКУЛИН Е.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157</v>
          </cell>
          <cell r="W45" t="str">
            <v>г.Коломна, Московская обл.</v>
          </cell>
          <cell r="X45">
            <v>157</v>
          </cell>
          <cell r="Y45" t="str">
            <v>ГСГУ</v>
          </cell>
          <cell r="Z45" t="str">
            <v>ГСГУ (г.Коломна, Московская обл.)</v>
          </cell>
        </row>
        <row r="46">
          <cell r="C46">
            <v>157</v>
          </cell>
          <cell r="D46">
            <v>56</v>
          </cell>
          <cell r="E46" t="str">
            <v>ГОЛОВАНОВ Егор</v>
          </cell>
          <cell r="F46">
            <v>34912</v>
          </cell>
          <cell r="G46" t="str">
            <v>КМС</v>
          </cell>
          <cell r="H46">
            <v>0</v>
          </cell>
          <cell r="I46" t="e">
            <v>#N/A</v>
          </cell>
          <cell r="J46" t="str">
            <v>ФК-31</v>
          </cell>
          <cell r="K46" t="str">
            <v>Шабанова Анеля Маратовна</v>
          </cell>
          <cell r="L46" t="str">
            <v>Государственный социально-гуманитарный университет</v>
          </cell>
          <cell r="M46" t="str">
            <v>ГОЛОВАНОВ</v>
          </cell>
          <cell r="N46" t="str">
            <v>Е</v>
          </cell>
          <cell r="O46" t="str">
            <v>ГОЛОВАНОВ Е.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157</v>
          </cell>
          <cell r="W46" t="str">
            <v>г.Коломна, Московская обл.</v>
          </cell>
          <cell r="X46">
            <v>157</v>
          </cell>
          <cell r="Y46" t="str">
            <v>ГСГУ</v>
          </cell>
          <cell r="Z46" t="str">
            <v>ГСГУ (г.Коломна, Московская обл.)</v>
          </cell>
        </row>
        <row r="47">
          <cell r="D47">
            <v>6000</v>
          </cell>
          <cell r="E47" t="str">
            <v>Тренер-представитель:</v>
          </cell>
          <cell r="F47" t="str">
            <v>Шабанова Анеля Маратовна</v>
          </cell>
          <cell r="P47">
            <v>1</v>
          </cell>
          <cell r="R47">
            <v>1</v>
          </cell>
          <cell r="Y47">
            <v>0</v>
          </cell>
        </row>
        <row r="48">
          <cell r="B48">
            <v>7</v>
          </cell>
          <cell r="C48" t="str">
            <v>Уральский государственный экономичский университет</v>
          </cell>
          <cell r="D48">
            <v>61</v>
          </cell>
          <cell r="E48" t="str">
            <v>БИКЕЕВА Полина</v>
          </cell>
          <cell r="F48" t="str">
            <v>03.06.1997</v>
          </cell>
          <cell r="G48" t="str">
            <v>МС</v>
          </cell>
          <cell r="H48">
            <v>1072</v>
          </cell>
          <cell r="I48" t="str">
            <v>Екатеринбург</v>
          </cell>
          <cell r="J48" t="str">
            <v>2 курс, УК-14</v>
          </cell>
          <cell r="K48" t="str">
            <v>Злобин Станислав Владимирович</v>
          </cell>
          <cell r="L48" t="str">
            <v>Уральский государственный экономичский университет</v>
          </cell>
          <cell r="M48" t="str">
            <v>БИКЕЕВА</v>
          </cell>
          <cell r="N48" t="str">
            <v>П</v>
          </cell>
          <cell r="O48" t="str">
            <v>БИКЕЕВА П.</v>
          </cell>
          <cell r="P48">
            <v>1</v>
          </cell>
          <cell r="Q48">
            <v>1072</v>
          </cell>
          <cell r="R48">
            <v>1</v>
          </cell>
          <cell r="S48">
            <v>1140</v>
          </cell>
          <cell r="T48">
            <v>0</v>
          </cell>
          <cell r="V48">
            <v>5636</v>
          </cell>
          <cell r="W48" t="str">
            <v>г.Екатеринбург</v>
          </cell>
          <cell r="X48">
            <v>5636</v>
          </cell>
          <cell r="Y48" t="str">
            <v>УрГЭУ</v>
          </cell>
          <cell r="Z48" t="str">
            <v>УрГЭУ (г.Екатеринбург)</v>
          </cell>
        </row>
        <row r="49">
          <cell r="D49">
            <v>62</v>
          </cell>
          <cell r="E49" t="str">
            <v>НИФАНТОВА Карина</v>
          </cell>
          <cell r="F49" t="str">
            <v>15.08.1997</v>
          </cell>
          <cell r="G49" t="str">
            <v>КМС</v>
          </cell>
          <cell r="H49">
            <v>510</v>
          </cell>
          <cell r="I49" t="str">
            <v>Асбест  Св.о.</v>
          </cell>
          <cell r="J49" t="str">
            <v>2 курс,15-02.БД</v>
          </cell>
          <cell r="K49" t="str">
            <v>Злобин Станислав Владимирович</v>
          </cell>
          <cell r="L49" t="str">
            <v>Уральский государственный экономичский университет</v>
          </cell>
          <cell r="M49" t="str">
            <v>НИФАНТОВА</v>
          </cell>
          <cell r="N49" t="str">
            <v>К</v>
          </cell>
          <cell r="O49" t="str">
            <v>НИФАНТОВА К.</v>
          </cell>
          <cell r="P49">
            <v>1</v>
          </cell>
          <cell r="Q49">
            <v>510</v>
          </cell>
          <cell r="R49">
            <v>1</v>
          </cell>
          <cell r="S49">
            <v>484</v>
          </cell>
          <cell r="T49">
            <v>0</v>
          </cell>
          <cell r="V49">
            <v>5636</v>
          </cell>
          <cell r="W49" t="str">
            <v>г.Екатеринбург</v>
          </cell>
          <cell r="X49">
            <v>5636</v>
          </cell>
          <cell r="Y49" t="str">
            <v>УрГЭУ</v>
          </cell>
          <cell r="Z49" t="str">
            <v>УрГЭУ (г.Екатеринбург)</v>
          </cell>
        </row>
        <row r="50">
          <cell r="D50">
            <v>63</v>
          </cell>
          <cell r="E50" t="str">
            <v>ПЕРЕВЕРЗЕВА Анастасия</v>
          </cell>
          <cell r="F50" t="str">
            <v>14.11.1998</v>
          </cell>
          <cell r="G50" t="str">
            <v>КМС</v>
          </cell>
          <cell r="H50">
            <v>534</v>
          </cell>
          <cell r="I50" t="str">
            <v>Екатеринбург</v>
          </cell>
          <cell r="J50" t="str">
            <v>1 курс, М-15</v>
          </cell>
          <cell r="K50" t="str">
            <v>Злобин Станислав Владимирович</v>
          </cell>
          <cell r="L50" t="str">
            <v>Уральский государственный экономичский университет</v>
          </cell>
          <cell r="M50" t="str">
            <v>ПЕРЕВЕРЗЕВА</v>
          </cell>
          <cell r="N50" t="str">
            <v>А</v>
          </cell>
          <cell r="O50" t="str">
            <v>ПЕРЕВЕРЗЕВА А.</v>
          </cell>
          <cell r="P50">
            <v>1</v>
          </cell>
          <cell r="Q50">
            <v>534</v>
          </cell>
          <cell r="R50">
            <v>1</v>
          </cell>
          <cell r="S50">
            <v>540</v>
          </cell>
          <cell r="T50">
            <v>0</v>
          </cell>
          <cell r="V50">
            <v>5636</v>
          </cell>
          <cell r="W50" t="str">
            <v>г.Екатеринбург</v>
          </cell>
          <cell r="X50">
            <v>5636</v>
          </cell>
          <cell r="Y50" t="str">
            <v>УрГЭУ</v>
          </cell>
          <cell r="Z50" t="str">
            <v>УрГЭУ (г.Екатеринбург)</v>
          </cell>
        </row>
        <row r="51">
          <cell r="D51">
            <v>64</v>
          </cell>
          <cell r="E51" t="str">
            <v>ХРИПУНЕНКО Павел</v>
          </cell>
          <cell r="F51" t="str">
            <v>16.06.1995</v>
          </cell>
          <cell r="G51" t="str">
            <v>МС</v>
          </cell>
          <cell r="H51">
            <v>1374</v>
          </cell>
          <cell r="I51" t="str">
            <v>Екатеринбург</v>
          </cell>
          <cell r="J51" t="str">
            <v>3 курс,УМБ-13</v>
          </cell>
          <cell r="K51" t="str">
            <v>Злобин Станислав Владимирович</v>
          </cell>
          <cell r="L51" t="str">
            <v>Уральский государственный экономичский университет</v>
          </cell>
          <cell r="M51" t="str">
            <v>ХРИПУНЕНКО</v>
          </cell>
          <cell r="N51" t="str">
            <v>П</v>
          </cell>
          <cell r="O51" t="str">
            <v>ХРИПУНЕНКО П.</v>
          </cell>
          <cell r="P51">
            <v>1</v>
          </cell>
          <cell r="Q51">
            <v>1374</v>
          </cell>
          <cell r="R51">
            <v>1</v>
          </cell>
          <cell r="S51">
            <v>1366</v>
          </cell>
          <cell r="T51">
            <v>0</v>
          </cell>
          <cell r="V51">
            <v>5636</v>
          </cell>
          <cell r="W51" t="str">
            <v>г.Екатеринбург</v>
          </cell>
          <cell r="X51">
            <v>5636</v>
          </cell>
          <cell r="Y51" t="str">
            <v>УрГЭУ</v>
          </cell>
          <cell r="Z51" t="str">
            <v>УрГЭУ (г.Екатеринбург)</v>
          </cell>
        </row>
        <row r="52">
          <cell r="C52" t="str">
            <v>г.Екатеринбург</v>
          </cell>
          <cell r="D52">
            <v>65</v>
          </cell>
          <cell r="E52" t="str">
            <v>РАЖЕВ Семен</v>
          </cell>
          <cell r="F52" t="str">
            <v>06.11.1996</v>
          </cell>
          <cell r="G52" t="str">
            <v>КМС</v>
          </cell>
          <cell r="H52">
            <v>918</v>
          </cell>
          <cell r="I52" t="str">
            <v>Екатеринбург</v>
          </cell>
          <cell r="J52" t="str">
            <v>2 курс,ЭКИП-14</v>
          </cell>
          <cell r="K52" t="str">
            <v>Злобин Станислав Владимирович</v>
          </cell>
          <cell r="L52" t="str">
            <v>Уральский государственный экономичский университет</v>
          </cell>
          <cell r="M52" t="str">
            <v>РАЖЕВ</v>
          </cell>
          <cell r="N52" t="str">
            <v>С</v>
          </cell>
          <cell r="O52" t="str">
            <v>РАЖЕВ С.</v>
          </cell>
          <cell r="P52">
            <v>1</v>
          </cell>
          <cell r="Q52">
            <v>918</v>
          </cell>
          <cell r="R52">
            <v>1</v>
          </cell>
          <cell r="S52">
            <v>951</v>
          </cell>
          <cell r="T52">
            <v>0</v>
          </cell>
          <cell r="V52">
            <v>5636</v>
          </cell>
          <cell r="W52" t="str">
            <v>г.Екатеринбург</v>
          </cell>
          <cell r="X52">
            <v>5636</v>
          </cell>
          <cell r="Y52" t="str">
            <v>УрГЭУ</v>
          </cell>
          <cell r="Z52" t="str">
            <v>УрГЭУ (г.Екатеринбург)</v>
          </cell>
        </row>
        <row r="53">
          <cell r="C53">
            <v>5636</v>
          </cell>
          <cell r="D53">
            <v>66</v>
          </cell>
          <cell r="E53" t="str">
            <v>СЕМЕНОВ Андрей</v>
          </cell>
          <cell r="F53" t="str">
            <v>27.10.1997</v>
          </cell>
          <cell r="G53" t="str">
            <v>МС</v>
          </cell>
          <cell r="H53">
            <v>1228</v>
          </cell>
          <cell r="I53" t="str">
            <v>Екатеринбург</v>
          </cell>
          <cell r="J53" t="str">
            <v>1 курс,М-15</v>
          </cell>
          <cell r="K53" t="str">
            <v>Злобин Станислав Владимирович</v>
          </cell>
          <cell r="L53" t="str">
            <v>Уральский государственный экономичский университет</v>
          </cell>
          <cell r="M53" t="str">
            <v>СЕМЕНОВ</v>
          </cell>
          <cell r="N53" t="str">
            <v>А</v>
          </cell>
          <cell r="O53" t="str">
            <v>СЕМЕНОВ А.</v>
          </cell>
          <cell r="P53">
            <v>1</v>
          </cell>
          <cell r="Q53">
            <v>1228</v>
          </cell>
          <cell r="R53">
            <v>1</v>
          </cell>
          <cell r="S53">
            <v>1228</v>
          </cell>
          <cell r="T53">
            <v>0</v>
          </cell>
          <cell r="V53">
            <v>5636</v>
          </cell>
          <cell r="W53" t="str">
            <v>г.Екатеринбург</v>
          </cell>
          <cell r="X53">
            <v>5636</v>
          </cell>
          <cell r="Y53" t="str">
            <v>УрГЭУ</v>
          </cell>
          <cell r="Z53" t="str">
            <v>УрГЭУ (г.Екатеринбург)</v>
          </cell>
        </row>
        <row r="54">
          <cell r="D54">
            <v>7000</v>
          </cell>
          <cell r="E54" t="str">
            <v>Тренер-представитель:</v>
          </cell>
          <cell r="F54" t="str">
            <v>Злобин Станислав Владимирович</v>
          </cell>
          <cell r="P54">
            <v>6</v>
          </cell>
          <cell r="R54">
            <v>6</v>
          </cell>
          <cell r="Y54">
            <v>0</v>
          </cell>
        </row>
        <row r="55">
          <cell r="B55">
            <v>8</v>
          </cell>
          <cell r="C55" t="str">
            <v>Смоленская государственная академия физической культуры, спорта и туризма</v>
          </cell>
          <cell r="D55">
            <v>71</v>
          </cell>
          <cell r="E55" t="str">
            <v>ЛОСЕНКОВА Ольга</v>
          </cell>
          <cell r="F55" t="str">
            <v>06.09.1994</v>
          </cell>
          <cell r="G55" t="str">
            <v>КМС</v>
          </cell>
          <cell r="H55">
            <v>399</v>
          </cell>
          <cell r="I55" t="str">
            <v>Десногорск  См.о.</v>
          </cell>
          <cell r="J55" t="str">
            <v>магистратура</v>
          </cell>
          <cell r="K55" t="str">
            <v>Конашков Илья Сергеевич</v>
          </cell>
          <cell r="L55" t="str">
            <v>Смоленская государственная академия физической культуры, спорта и туризма</v>
          </cell>
          <cell r="M55" t="str">
            <v>ЛОСЕНКОВА</v>
          </cell>
          <cell r="N55" t="str">
            <v>О</v>
          </cell>
          <cell r="O55" t="str">
            <v>ЛОСЕНКОВА О.</v>
          </cell>
          <cell r="P55">
            <v>1</v>
          </cell>
          <cell r="Q55">
            <v>399</v>
          </cell>
          <cell r="R55">
            <v>1</v>
          </cell>
          <cell r="S55">
            <v>395</v>
          </cell>
          <cell r="T55">
            <v>0</v>
          </cell>
          <cell r="V55">
            <v>2185</v>
          </cell>
          <cell r="W55" t="str">
            <v>г.Смоленск</v>
          </cell>
          <cell r="X55">
            <v>2185</v>
          </cell>
          <cell r="Y55" t="str">
            <v>СГАФКСиТ</v>
          </cell>
          <cell r="Z55" t="str">
            <v>СГАФКСиТ (г.Смоленск)</v>
          </cell>
        </row>
        <row r="56">
          <cell r="D56">
            <v>72</v>
          </cell>
          <cell r="E56" t="str">
            <v>ЖИРКЕЕВА Лада</v>
          </cell>
          <cell r="F56" t="str">
            <v>02.10.1997</v>
          </cell>
          <cell r="G56" t="str">
            <v>КМС</v>
          </cell>
          <cell r="H56">
            <v>345</v>
          </cell>
          <cell r="I56" t="str">
            <v>Смоленск</v>
          </cell>
          <cell r="J56" t="str">
            <v>1 курс</v>
          </cell>
          <cell r="K56" t="str">
            <v>Конашков Илья Сергеевич</v>
          </cell>
          <cell r="L56" t="str">
            <v>Смоленская государственная академия физической культуры, спорта и туризма</v>
          </cell>
          <cell r="M56" t="str">
            <v>ЖИРКЕЕВА</v>
          </cell>
          <cell r="N56" t="str">
            <v>Л</v>
          </cell>
          <cell r="O56" t="str">
            <v>ЖИРКЕЕВА Л.</v>
          </cell>
          <cell r="P56">
            <v>1</v>
          </cell>
          <cell r="Q56">
            <v>345</v>
          </cell>
          <cell r="R56">
            <v>1</v>
          </cell>
          <cell r="S56">
            <v>310</v>
          </cell>
          <cell r="T56">
            <v>0</v>
          </cell>
          <cell r="V56">
            <v>2185</v>
          </cell>
          <cell r="W56" t="str">
            <v>г.Смоленск</v>
          </cell>
          <cell r="X56">
            <v>2185</v>
          </cell>
          <cell r="Y56" t="str">
            <v>СГАФКСиТ</v>
          </cell>
          <cell r="Z56" t="str">
            <v>СГАФКСиТ (г.Смоленск)</v>
          </cell>
        </row>
        <row r="57">
          <cell r="D57">
            <v>73</v>
          </cell>
          <cell r="E57" t="str">
            <v>МАКАРЕНКОВА Виктория</v>
          </cell>
          <cell r="F57" t="str">
            <v>23.10.1996</v>
          </cell>
          <cell r="G57">
            <v>1</v>
          </cell>
          <cell r="H57">
            <v>262</v>
          </cell>
          <cell r="I57" t="str">
            <v>Вязьма  См.обл.</v>
          </cell>
          <cell r="J57" t="str">
            <v>2 курс</v>
          </cell>
          <cell r="K57" t="str">
            <v>Конашков Илья Сергеевич</v>
          </cell>
          <cell r="L57" t="str">
            <v>Смоленская государственная академия физической культуры, спорта и туризма</v>
          </cell>
          <cell r="M57" t="str">
            <v>МАКАРЕНКОВА</v>
          </cell>
          <cell r="N57" t="str">
            <v>В</v>
          </cell>
          <cell r="O57" t="str">
            <v>МАКАРЕНКОВА В.</v>
          </cell>
          <cell r="P57">
            <v>1</v>
          </cell>
          <cell r="Q57">
            <v>262</v>
          </cell>
          <cell r="R57">
            <v>1</v>
          </cell>
          <cell r="S57">
            <v>255</v>
          </cell>
          <cell r="T57">
            <v>0</v>
          </cell>
          <cell r="V57">
            <v>2185</v>
          </cell>
          <cell r="W57" t="str">
            <v>г.Смоленск</v>
          </cell>
          <cell r="X57">
            <v>2185</v>
          </cell>
          <cell r="Y57" t="str">
            <v>СГАФКСиТ</v>
          </cell>
          <cell r="Z57" t="str">
            <v>СГАФКСиТ (г.Смоленск)</v>
          </cell>
        </row>
        <row r="58">
          <cell r="D58">
            <v>74</v>
          </cell>
          <cell r="E58" t="str">
            <v>НАЗАРОВИЧ Павел</v>
          </cell>
          <cell r="F58" t="str">
            <v>15.05.1994</v>
          </cell>
          <cell r="G58" t="str">
            <v>МС</v>
          </cell>
          <cell r="H58">
            <v>957</v>
          </cell>
          <cell r="I58" t="str">
            <v>Смоленск</v>
          </cell>
          <cell r="J58" t="str">
            <v>3 курс</v>
          </cell>
          <cell r="K58" t="str">
            <v>Конашков Илья Сергеевич</v>
          </cell>
          <cell r="L58" t="str">
            <v>Смоленская государственная академия физической культуры, спорта и туризма</v>
          </cell>
          <cell r="M58" t="str">
            <v>НАЗАРОВИЧ</v>
          </cell>
          <cell r="N58" t="str">
            <v>П</v>
          </cell>
          <cell r="O58" t="str">
            <v>НАЗАРОВИЧ П.</v>
          </cell>
          <cell r="P58">
            <v>0</v>
          </cell>
          <cell r="Q58">
            <v>0</v>
          </cell>
          <cell r="R58">
            <v>1</v>
          </cell>
          <cell r="S58">
            <v>957</v>
          </cell>
          <cell r="T58">
            <v>957</v>
          </cell>
          <cell r="V58">
            <v>2185</v>
          </cell>
          <cell r="W58" t="str">
            <v>г.Смоленск</v>
          </cell>
          <cell r="X58">
            <v>2185</v>
          </cell>
          <cell r="Y58" t="str">
            <v>СГАФКСиТ</v>
          </cell>
          <cell r="Z58" t="str">
            <v>СГАФКСиТ (г.Смоленск)</v>
          </cell>
        </row>
        <row r="59">
          <cell r="C59" t="str">
            <v>г.Смоленск</v>
          </cell>
          <cell r="D59">
            <v>75</v>
          </cell>
          <cell r="E59" t="str">
            <v>КУРИЛЬЧИК Никита</v>
          </cell>
          <cell r="F59" t="str">
            <v>29.09.1994</v>
          </cell>
          <cell r="G59" t="str">
            <v>МС</v>
          </cell>
          <cell r="H59">
            <v>222</v>
          </cell>
          <cell r="I59" t="str">
            <v>Смоленск</v>
          </cell>
          <cell r="J59" t="str">
            <v>4 курс</v>
          </cell>
          <cell r="K59" t="str">
            <v>Конашков Илья Сергеевич</v>
          </cell>
          <cell r="L59" t="str">
            <v>Смоленская государственная академия физической культуры, спорта и туризма</v>
          </cell>
          <cell r="M59" t="str">
            <v>КУРИЛЬЧИК</v>
          </cell>
          <cell r="N59" t="str">
            <v>Н</v>
          </cell>
          <cell r="O59" t="str">
            <v>КУРИЛЬЧИК Н.</v>
          </cell>
          <cell r="P59">
            <v>0</v>
          </cell>
          <cell r="Q59">
            <v>0</v>
          </cell>
          <cell r="R59">
            <v>1</v>
          </cell>
          <cell r="S59">
            <v>222</v>
          </cell>
          <cell r="T59">
            <v>222</v>
          </cell>
          <cell r="V59">
            <v>2185</v>
          </cell>
          <cell r="W59" t="str">
            <v>г.Смоленск</v>
          </cell>
          <cell r="X59">
            <v>2185</v>
          </cell>
          <cell r="Y59" t="str">
            <v>СГАФКСиТ</v>
          </cell>
          <cell r="Z59" t="str">
            <v>СГАФКСиТ (г.Смоленск)</v>
          </cell>
        </row>
        <row r="60">
          <cell r="C60">
            <v>2185</v>
          </cell>
          <cell r="D60">
            <v>76</v>
          </cell>
          <cell r="E60" t="str">
            <v>БАРАБАНОВ Кирилл</v>
          </cell>
          <cell r="F60">
            <v>34134</v>
          </cell>
          <cell r="G60" t="str">
            <v>МС</v>
          </cell>
          <cell r="H60">
            <v>0</v>
          </cell>
          <cell r="I60" t="e">
            <v>#N/A</v>
          </cell>
          <cell r="J60" t="str">
            <v>3 курс</v>
          </cell>
          <cell r="K60" t="str">
            <v>Конашков Илья Сергеевич</v>
          </cell>
          <cell r="L60" t="str">
            <v>Смоленская государственная академия физической культуры, спорта и туризма</v>
          </cell>
          <cell r="M60" t="str">
            <v>БАРАБАНОВ</v>
          </cell>
          <cell r="N60" t="str">
            <v>К</v>
          </cell>
          <cell r="O60" t="str">
            <v>БАРАБАНОВ К.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2185</v>
          </cell>
          <cell r="W60" t="str">
            <v>г.Смоленск</v>
          </cell>
          <cell r="X60">
            <v>2185</v>
          </cell>
          <cell r="Y60" t="str">
            <v>СГАФКСиТ</v>
          </cell>
          <cell r="Z60" t="str">
            <v>СГАФКСиТ (г.Смоленск)</v>
          </cell>
        </row>
        <row r="61">
          <cell r="D61">
            <v>8000</v>
          </cell>
          <cell r="E61" t="str">
            <v>Тренер-представитель:</v>
          </cell>
          <cell r="F61" t="str">
            <v>Конашков Илья Сергеевич</v>
          </cell>
          <cell r="P61">
            <v>3</v>
          </cell>
          <cell r="R61">
            <v>5</v>
          </cell>
          <cell r="Y61">
            <v>0</v>
          </cell>
        </row>
        <row r="63">
          <cell r="C63" t="str">
            <v>Главный судья-судья МК</v>
          </cell>
          <cell r="F63" t="str">
            <v>А.Н. Мизин (г. Москва)</v>
          </cell>
        </row>
        <row r="65">
          <cell r="C65" t="str">
            <v>Главный секретарь-судья МК</v>
          </cell>
          <cell r="F65" t="str">
            <v>Я.С. Зубарь (г. Екатеринбург)</v>
          </cell>
        </row>
        <row r="66">
          <cell r="B66" t="str">
            <v>#</v>
          </cell>
          <cell r="C66" t="str">
            <v>Команда</v>
          </cell>
          <cell r="D66" t="str">
            <v>#</v>
          </cell>
          <cell r="E66" t="str">
            <v xml:space="preserve">Фамилия, Имя </v>
          </cell>
          <cell r="F66" t="str">
            <v>Дата
рождения</v>
          </cell>
          <cell r="G66" t="str">
            <v>Разр.</v>
          </cell>
          <cell r="H66" t="str">
            <v>Рейт.</v>
          </cell>
          <cell r="I66" t="str">
            <v>Город</v>
          </cell>
          <cell r="J66" t="str">
            <v>Курс, учебная групппа</v>
          </cell>
        </row>
        <row r="67">
          <cell r="B67">
            <v>9</v>
          </cell>
          <cell r="C67" t="str">
            <v>Кубанский государственный университет физической культуры, спорта и туризма</v>
          </cell>
          <cell r="D67">
            <v>81</v>
          </cell>
          <cell r="E67" t="str">
            <v>ЩЕТИНКИНА Евгения</v>
          </cell>
          <cell r="F67" t="str">
            <v>02.02.1994</v>
          </cell>
          <cell r="G67" t="str">
            <v>МС</v>
          </cell>
          <cell r="H67">
            <v>933</v>
          </cell>
          <cell r="I67" t="str">
            <v>Краснодар</v>
          </cell>
          <cell r="J67" t="str">
            <v>15мс1</v>
          </cell>
          <cell r="K67" t="str">
            <v>Шакутин Степан Евгеньевич</v>
          </cell>
          <cell r="L67" t="str">
            <v>Кубанский государственный университет физической культуры, спорта и туризма</v>
          </cell>
          <cell r="M67" t="str">
            <v>ЩЕТИНКИНА</v>
          </cell>
          <cell r="N67" t="str">
            <v>Е</v>
          </cell>
          <cell r="O67" t="str">
            <v>ЩЕТИНКИНА Е.</v>
          </cell>
          <cell r="P67">
            <v>1</v>
          </cell>
          <cell r="Q67">
            <v>933</v>
          </cell>
          <cell r="R67">
            <v>1</v>
          </cell>
          <cell r="S67">
            <v>968</v>
          </cell>
          <cell r="T67">
            <v>0</v>
          </cell>
          <cell r="V67">
            <v>6339</v>
          </cell>
          <cell r="W67" t="str">
            <v>г.Краснодар</v>
          </cell>
          <cell r="X67">
            <v>6339</v>
          </cell>
          <cell r="Y67" t="str">
            <v>КГУФКСиТ</v>
          </cell>
          <cell r="Z67" t="str">
            <v>КГУФКСиТ (г.Краснодар)</v>
          </cell>
        </row>
        <row r="68">
          <cell r="D68">
            <v>82</v>
          </cell>
          <cell r="E68" t="str">
            <v>КЛИМЧЕНКО Виктория</v>
          </cell>
          <cell r="F68" t="str">
            <v>09.02.1995</v>
          </cell>
          <cell r="G68" t="str">
            <v>МС</v>
          </cell>
          <cell r="H68">
            <v>951</v>
          </cell>
          <cell r="I68" t="str">
            <v>Краснодар</v>
          </cell>
          <cell r="J68" t="str">
            <v>13с3</v>
          </cell>
          <cell r="K68" t="str">
            <v>Шакутин Степан Евгеньевич</v>
          </cell>
          <cell r="L68" t="str">
            <v>Кубанский государственный университет физической культуры, спорта и туризма</v>
          </cell>
          <cell r="M68" t="str">
            <v>КЛИМЧЕНКО</v>
          </cell>
          <cell r="N68" t="str">
            <v>В</v>
          </cell>
          <cell r="O68" t="str">
            <v>КЛИМЧЕНКО В.</v>
          </cell>
          <cell r="P68">
            <v>1</v>
          </cell>
          <cell r="Q68">
            <v>951</v>
          </cell>
          <cell r="R68">
            <v>1</v>
          </cell>
          <cell r="S68">
            <v>965</v>
          </cell>
          <cell r="T68">
            <v>0</v>
          </cell>
          <cell r="V68">
            <v>6339</v>
          </cell>
          <cell r="W68" t="str">
            <v>г.Краснодар</v>
          </cell>
          <cell r="X68">
            <v>6339</v>
          </cell>
          <cell r="Y68" t="str">
            <v>КГУФКСиТ</v>
          </cell>
          <cell r="Z68" t="str">
            <v>КГУФКСиТ (г.Краснодар)</v>
          </cell>
        </row>
        <row r="69">
          <cell r="D69">
            <v>83</v>
          </cell>
          <cell r="E69" t="str">
            <v>СЕРЕБРЕННИКОВА Виктория</v>
          </cell>
          <cell r="F69" t="str">
            <v>02.07.1997</v>
          </cell>
          <cell r="G69" t="str">
            <v>МС</v>
          </cell>
          <cell r="H69">
            <v>1170</v>
          </cell>
          <cell r="I69" t="str">
            <v>Славянск-на-Кубани</v>
          </cell>
          <cell r="J69" t="str">
            <v>15с6</v>
          </cell>
          <cell r="K69" t="str">
            <v>Шакутин Степан Евгеньевич</v>
          </cell>
          <cell r="L69" t="str">
            <v>Кубанский государственный университет физической культуры, спорта и туризма</v>
          </cell>
          <cell r="M69" t="str">
            <v>СЕРЕБРЕННИКОВА</v>
          </cell>
          <cell r="N69" t="str">
            <v>В</v>
          </cell>
          <cell r="O69" t="str">
            <v>СЕРЕБРЕННИКОВА В.</v>
          </cell>
          <cell r="P69">
            <v>1</v>
          </cell>
          <cell r="Q69">
            <v>1170</v>
          </cell>
          <cell r="R69">
            <v>1</v>
          </cell>
          <cell r="S69">
            <v>1115</v>
          </cell>
          <cell r="T69">
            <v>0</v>
          </cell>
          <cell r="V69">
            <v>6339</v>
          </cell>
          <cell r="W69" t="str">
            <v>г.Краснодар</v>
          </cell>
          <cell r="X69">
            <v>6339</v>
          </cell>
          <cell r="Y69" t="str">
            <v>КГУФКСиТ</v>
          </cell>
          <cell r="Z69" t="str">
            <v>КГУФКСиТ (г.Краснодар)</v>
          </cell>
        </row>
        <row r="70">
          <cell r="D70">
            <v>84</v>
          </cell>
          <cell r="E70" t="str">
            <v>КУИМОВ Филипп</v>
          </cell>
          <cell r="F70" t="str">
            <v>12.07.1994</v>
          </cell>
          <cell r="G70" t="str">
            <v>МС</v>
          </cell>
          <cell r="H70">
            <v>1350</v>
          </cell>
          <cell r="I70" t="str">
            <v>Краснодар</v>
          </cell>
          <cell r="J70" t="str">
            <v>15мс1</v>
          </cell>
          <cell r="K70" t="str">
            <v>Шакутин Степан Евгеньевич</v>
          </cell>
          <cell r="L70" t="str">
            <v>Кубанский государственный университет физической культуры, спорта и туризма</v>
          </cell>
          <cell r="M70" t="str">
            <v>КУИМОВ</v>
          </cell>
          <cell r="N70" t="str">
            <v>Ф</v>
          </cell>
          <cell r="O70" t="str">
            <v>КУИМОВ Ф.</v>
          </cell>
          <cell r="P70">
            <v>1</v>
          </cell>
          <cell r="Q70">
            <v>1350</v>
          </cell>
          <cell r="R70">
            <v>1</v>
          </cell>
          <cell r="S70">
            <v>1317</v>
          </cell>
          <cell r="T70">
            <v>0</v>
          </cell>
          <cell r="V70">
            <v>6339</v>
          </cell>
          <cell r="W70" t="str">
            <v>г.Краснодар</v>
          </cell>
          <cell r="X70">
            <v>6339</v>
          </cell>
          <cell r="Y70" t="str">
            <v>КГУФКСиТ</v>
          </cell>
          <cell r="Z70" t="str">
            <v>КГУФКСиТ (г.Краснодар)</v>
          </cell>
        </row>
        <row r="71">
          <cell r="C71" t="str">
            <v>г.Краснодар</v>
          </cell>
          <cell r="D71">
            <v>85</v>
          </cell>
          <cell r="E71" t="str">
            <v>ЩЕТИНКИН Кирилл</v>
          </cell>
          <cell r="F71" t="str">
            <v>29.04.1993</v>
          </cell>
          <cell r="G71" t="str">
            <v>МС</v>
          </cell>
          <cell r="H71">
            <v>1028</v>
          </cell>
          <cell r="I71" t="str">
            <v>Краснодар</v>
          </cell>
          <cell r="J71" t="str">
            <v>14с10</v>
          </cell>
          <cell r="K71" t="str">
            <v>Шакутин Степан Евгеньевич</v>
          </cell>
          <cell r="L71" t="str">
            <v>Кубанский государственный университет физической культуры, спорта и туризма</v>
          </cell>
          <cell r="M71" t="str">
            <v>ЩЕТИНКИН</v>
          </cell>
          <cell r="N71" t="str">
            <v>К</v>
          </cell>
          <cell r="O71" t="str">
            <v>ЩЕТИНКИН К.</v>
          </cell>
          <cell r="P71">
            <v>1</v>
          </cell>
          <cell r="Q71">
            <v>1028</v>
          </cell>
          <cell r="R71">
            <v>1</v>
          </cell>
          <cell r="S71">
            <v>1033</v>
          </cell>
          <cell r="T71">
            <v>0</v>
          </cell>
          <cell r="V71">
            <v>6339</v>
          </cell>
          <cell r="W71" t="str">
            <v>г.Краснодар</v>
          </cell>
          <cell r="X71">
            <v>6339</v>
          </cell>
          <cell r="Y71" t="str">
            <v>КГУФКСиТ</v>
          </cell>
          <cell r="Z71" t="str">
            <v>КГУФКСиТ (г.Краснодар)</v>
          </cell>
        </row>
        <row r="72">
          <cell r="C72">
            <v>6339</v>
          </cell>
          <cell r="D72">
            <v>86</v>
          </cell>
          <cell r="E72" t="str">
            <v>ПАВЛОВ Евгений</v>
          </cell>
          <cell r="F72" t="str">
            <v>24.04.1996</v>
          </cell>
          <cell r="G72" t="str">
            <v>МС</v>
          </cell>
          <cell r="H72">
            <v>907</v>
          </cell>
          <cell r="I72" t="str">
            <v>Славянск-на-Кубани</v>
          </cell>
          <cell r="J72" t="str">
            <v>15с6</v>
          </cell>
          <cell r="K72" t="str">
            <v>Шакутин Степан Евгеньевич</v>
          </cell>
          <cell r="L72" t="str">
            <v>Кубанский государственный университет физической культуры, спорта и туризма</v>
          </cell>
          <cell r="M72" t="str">
            <v>ПАВЛОВ</v>
          </cell>
          <cell r="N72" t="str">
            <v>Е</v>
          </cell>
          <cell r="O72" t="str">
            <v>ПАВЛОВ Е.</v>
          </cell>
          <cell r="P72">
            <v>1</v>
          </cell>
          <cell r="Q72">
            <v>907</v>
          </cell>
          <cell r="R72">
            <v>1</v>
          </cell>
          <cell r="S72">
            <v>883</v>
          </cell>
          <cell r="T72">
            <v>0</v>
          </cell>
          <cell r="V72">
            <v>6339</v>
          </cell>
          <cell r="W72" t="str">
            <v>г.Краснодар</v>
          </cell>
          <cell r="X72">
            <v>6339</v>
          </cell>
          <cell r="Y72" t="str">
            <v>КГУФКСиТ</v>
          </cell>
          <cell r="Z72" t="str">
            <v>КГУФКСиТ (г.Краснодар)</v>
          </cell>
        </row>
        <row r="73">
          <cell r="D73">
            <v>9000</v>
          </cell>
          <cell r="E73" t="str">
            <v>Тренер-представитель:</v>
          </cell>
          <cell r="F73" t="str">
            <v>Шакутин Степан Евгеньевич</v>
          </cell>
          <cell r="P73">
            <v>6</v>
          </cell>
          <cell r="R73">
            <v>6</v>
          </cell>
          <cell r="Y73">
            <v>0</v>
          </cell>
        </row>
        <row r="74">
          <cell r="B74">
            <v>10</v>
          </cell>
          <cell r="C74" t="str">
            <v>Российский государственный университет физической культуры, спорта, молодежи и туризма</v>
          </cell>
          <cell r="D74">
            <v>91</v>
          </cell>
          <cell r="E74" t="str">
            <v>РОССИХИНА Анна</v>
          </cell>
          <cell r="F74" t="str">
            <v>28.01.1995</v>
          </cell>
          <cell r="G74" t="str">
            <v>МС</v>
          </cell>
          <cell r="H74">
            <v>1317</v>
          </cell>
          <cell r="I74" t="str">
            <v>Москва</v>
          </cell>
          <cell r="J74" t="str">
            <v>3 курс, ИФКиС II</v>
          </cell>
          <cell r="K74" t="str">
            <v>Максимова Алена Александровна</v>
          </cell>
          <cell r="L74" t="str">
            <v>Российский государственный университет физической культуры, спорта, молодежи и туризма</v>
          </cell>
          <cell r="M74" t="str">
            <v>РОССИХИНА</v>
          </cell>
          <cell r="N74" t="str">
            <v>А</v>
          </cell>
          <cell r="O74" t="str">
            <v>РОССИХИНА А.</v>
          </cell>
          <cell r="P74">
            <v>1</v>
          </cell>
          <cell r="Q74">
            <v>1317</v>
          </cell>
          <cell r="R74">
            <v>1</v>
          </cell>
          <cell r="S74">
            <v>1302</v>
          </cell>
          <cell r="T74">
            <v>0</v>
          </cell>
          <cell r="V74">
            <v>5823</v>
          </cell>
          <cell r="W74" t="str">
            <v>г.Москва</v>
          </cell>
          <cell r="X74">
            <v>5823</v>
          </cell>
          <cell r="Y74" t="str">
            <v>РГУФКСМиТ</v>
          </cell>
          <cell r="Z74" t="str">
            <v>РГУФКСМиТ (г.Москва)</v>
          </cell>
        </row>
        <row r="75">
          <cell r="D75">
            <v>92</v>
          </cell>
          <cell r="E75" t="str">
            <v>ФОМИНА Анастасия</v>
          </cell>
          <cell r="F75" t="str">
            <v>06.08.1993</v>
          </cell>
          <cell r="G75" t="str">
            <v>МС</v>
          </cell>
          <cell r="H75">
            <v>929</v>
          </cell>
          <cell r="I75" t="str">
            <v>Архангельск</v>
          </cell>
          <cell r="J75" t="str">
            <v>4 курс,ИФКиС II</v>
          </cell>
          <cell r="K75" t="str">
            <v>Максимова Алена Александровна</v>
          </cell>
          <cell r="L75" t="str">
            <v>Российский государственный университет физической культуры, спорта, молодежи и туризма</v>
          </cell>
          <cell r="M75" t="str">
            <v>ФОМИНА</v>
          </cell>
          <cell r="N75" t="str">
            <v>А</v>
          </cell>
          <cell r="O75" t="str">
            <v>ФОМИНА А.</v>
          </cell>
          <cell r="P75">
            <v>1</v>
          </cell>
          <cell r="Q75">
            <v>929</v>
          </cell>
          <cell r="R75">
            <v>1</v>
          </cell>
          <cell r="S75">
            <v>639</v>
          </cell>
          <cell r="T75">
            <v>0</v>
          </cell>
          <cell r="V75">
            <v>5823</v>
          </cell>
          <cell r="W75" t="str">
            <v>г.Москва</v>
          </cell>
          <cell r="X75">
            <v>5823</v>
          </cell>
          <cell r="Y75" t="str">
            <v>РГУФКСМиТ</v>
          </cell>
          <cell r="Z75" t="str">
            <v>РГУФКСМиТ (г.Москва)</v>
          </cell>
        </row>
        <row r="76">
          <cell r="D76">
            <v>93</v>
          </cell>
          <cell r="E76" t="str">
            <v>МИЛОРАДОВА Наталина</v>
          </cell>
          <cell r="F76" t="str">
            <v>07.07.1997</v>
          </cell>
          <cell r="G76" t="str">
            <v>КМС</v>
          </cell>
          <cell r="H76">
            <v>575</v>
          </cell>
          <cell r="I76" t="str">
            <v>Подольск</v>
          </cell>
          <cell r="J76" t="str">
            <v>1 курс,ИФКиС II</v>
          </cell>
          <cell r="K76" t="str">
            <v>Максимова Алена Александровна</v>
          </cell>
          <cell r="L76" t="str">
            <v>Российский государственный университет физической культуры, спорта, молодежи и туризма</v>
          </cell>
          <cell r="M76" t="str">
            <v>МИЛОРАДОВА</v>
          </cell>
          <cell r="N76" t="str">
            <v>Н</v>
          </cell>
          <cell r="O76" t="str">
            <v>МИЛОРАДОВА Н.</v>
          </cell>
          <cell r="P76">
            <v>1</v>
          </cell>
          <cell r="Q76">
            <v>575</v>
          </cell>
          <cell r="R76">
            <v>1</v>
          </cell>
          <cell r="S76">
            <v>580</v>
          </cell>
          <cell r="T76">
            <v>0</v>
          </cell>
          <cell r="V76">
            <v>5823</v>
          </cell>
          <cell r="W76" t="str">
            <v>г.Москва</v>
          </cell>
          <cell r="X76">
            <v>5823</v>
          </cell>
          <cell r="Y76" t="str">
            <v>РГУФКСМиТ</v>
          </cell>
          <cell r="Z76" t="str">
            <v>РГУФКСМиТ (г.Москва)</v>
          </cell>
        </row>
        <row r="77">
          <cell r="D77">
            <v>94</v>
          </cell>
          <cell r="E77" t="str">
            <v>БУРДИН Алексей</v>
          </cell>
          <cell r="F77" t="str">
            <v>08.06.1996</v>
          </cell>
          <cell r="G77" t="str">
            <v>МС</v>
          </cell>
          <cell r="H77">
            <v>1241</v>
          </cell>
          <cell r="I77" t="str">
            <v>Москва</v>
          </cell>
          <cell r="J77" t="str">
            <v>2 курс,ИФКиС II</v>
          </cell>
          <cell r="K77" t="str">
            <v>Максимова Алена Александровна</v>
          </cell>
          <cell r="L77" t="str">
            <v>Российский государственный университет физической культуры, спорта, молодежи и туризма</v>
          </cell>
          <cell r="M77" t="str">
            <v>БУРДИН</v>
          </cell>
          <cell r="N77" t="str">
            <v>А</v>
          </cell>
          <cell r="O77" t="str">
            <v>БУРДИН А.</v>
          </cell>
          <cell r="P77">
            <v>1</v>
          </cell>
          <cell r="Q77">
            <v>1241</v>
          </cell>
          <cell r="R77">
            <v>1</v>
          </cell>
          <cell r="S77">
            <v>1221</v>
          </cell>
          <cell r="T77">
            <v>0</v>
          </cell>
          <cell r="V77">
            <v>5823</v>
          </cell>
          <cell r="W77" t="str">
            <v>г.Москва</v>
          </cell>
          <cell r="X77">
            <v>5823</v>
          </cell>
          <cell r="Y77" t="str">
            <v>РГУФКСМиТ</v>
          </cell>
          <cell r="Z77" t="str">
            <v>РГУФКСМиТ (г.Москва)</v>
          </cell>
        </row>
        <row r="78">
          <cell r="C78" t="str">
            <v>г.Москва</v>
          </cell>
          <cell r="D78">
            <v>95</v>
          </cell>
          <cell r="E78" t="str">
            <v>ШАПОШНИКОВ Степан</v>
          </cell>
          <cell r="F78" t="str">
            <v>17.05.1996</v>
          </cell>
          <cell r="G78" t="str">
            <v>МС</v>
          </cell>
          <cell r="H78">
            <v>1324</v>
          </cell>
          <cell r="I78" t="str">
            <v>Москва</v>
          </cell>
          <cell r="J78" t="str">
            <v>3 курс,ИФКиС II</v>
          </cell>
          <cell r="K78" t="str">
            <v>Максимова Алена Александровна</v>
          </cell>
          <cell r="L78" t="str">
            <v>Российский государственный университет физической культуры, спорта, молодежи и туризма</v>
          </cell>
          <cell r="M78" t="str">
            <v>ШАПОШНИКОВ</v>
          </cell>
          <cell r="N78" t="str">
            <v>С</v>
          </cell>
          <cell r="O78" t="str">
            <v>ШАПОШНИКОВ С.</v>
          </cell>
          <cell r="P78">
            <v>1</v>
          </cell>
          <cell r="Q78">
            <v>1324</v>
          </cell>
          <cell r="R78">
            <v>1</v>
          </cell>
          <cell r="S78">
            <v>1332</v>
          </cell>
          <cell r="T78">
            <v>0</v>
          </cell>
          <cell r="V78">
            <v>5823</v>
          </cell>
          <cell r="W78" t="str">
            <v>г.Москва</v>
          </cell>
          <cell r="X78">
            <v>5823</v>
          </cell>
          <cell r="Y78" t="str">
            <v>РГУФКСМиТ</v>
          </cell>
          <cell r="Z78" t="str">
            <v>РГУФКСМиТ (г.Москва)</v>
          </cell>
        </row>
        <row r="79">
          <cell r="C79">
            <v>5823</v>
          </cell>
          <cell r="D79">
            <v>96</v>
          </cell>
          <cell r="E79" t="str">
            <v>ХУРЦИЛАВА Антон</v>
          </cell>
          <cell r="F79" t="str">
            <v>05.05.1997</v>
          </cell>
          <cell r="G79" t="str">
            <v>КМС</v>
          </cell>
          <cell r="H79">
            <v>437</v>
          </cell>
          <cell r="I79" t="str">
            <v>Москва</v>
          </cell>
          <cell r="J79" t="str">
            <v>1 курс,ИФКиС II</v>
          </cell>
          <cell r="K79" t="str">
            <v>Максимова Алена Александровна</v>
          </cell>
          <cell r="L79" t="str">
            <v>Российский государственный университет физической культуры, спорта, молодежи и туризма</v>
          </cell>
          <cell r="M79" t="str">
            <v>ХУРЦИЛАВА</v>
          </cell>
          <cell r="N79" t="str">
            <v>А</v>
          </cell>
          <cell r="O79" t="str">
            <v>ХУРЦИЛАВА А.</v>
          </cell>
          <cell r="P79">
            <v>1</v>
          </cell>
          <cell r="Q79">
            <v>437</v>
          </cell>
          <cell r="R79">
            <v>1</v>
          </cell>
          <cell r="S79">
            <v>417</v>
          </cell>
          <cell r="T79">
            <v>0</v>
          </cell>
          <cell r="V79">
            <v>5823</v>
          </cell>
          <cell r="W79" t="str">
            <v>г.Москва</v>
          </cell>
          <cell r="X79">
            <v>5823</v>
          </cell>
          <cell r="Y79" t="str">
            <v>РГУФКСМиТ</v>
          </cell>
          <cell r="Z79" t="str">
            <v>РГУФКСМиТ (г.Москва)</v>
          </cell>
        </row>
        <row r="80">
          <cell r="D80">
            <v>10000</v>
          </cell>
          <cell r="E80" t="str">
            <v>Тренер-представитель:</v>
          </cell>
          <cell r="F80" t="str">
            <v>Максимова Алена Александровна</v>
          </cell>
          <cell r="P80">
            <v>6</v>
          </cell>
          <cell r="R80">
            <v>6</v>
          </cell>
          <cell r="Y80">
            <v>0</v>
          </cell>
        </row>
        <row r="81">
          <cell r="B81">
            <v>11</v>
          </cell>
          <cell r="C81" t="str">
            <v>Санкт-Петербургский Политехнический университет Петра Великого</v>
          </cell>
          <cell r="D81">
            <v>101</v>
          </cell>
          <cell r="E81" t="str">
            <v>СОФРОНОВА Александра</v>
          </cell>
          <cell r="F81" t="str">
            <v>14.05.1993</v>
          </cell>
          <cell r="G81" t="str">
            <v>МС</v>
          </cell>
          <cell r="H81">
            <v>1152</v>
          </cell>
          <cell r="I81" t="str">
            <v>С.-Петербург</v>
          </cell>
          <cell r="J81" t="str">
            <v>4 курс,43702/1</v>
          </cell>
          <cell r="K81" t="str">
            <v>Стулий Максим Васильевич</v>
          </cell>
          <cell r="L81" t="str">
            <v>Санкт-Петербургский Политехнический университет Петра Великого</v>
          </cell>
          <cell r="M81" t="str">
            <v>СОФРОНОВА</v>
          </cell>
          <cell r="N81" t="str">
            <v>А</v>
          </cell>
          <cell r="O81" t="str">
            <v>СОФРОНОВА А.</v>
          </cell>
          <cell r="P81">
            <v>1</v>
          </cell>
          <cell r="Q81">
            <v>1152</v>
          </cell>
          <cell r="R81">
            <v>1</v>
          </cell>
          <cell r="S81">
            <v>1160</v>
          </cell>
          <cell r="T81">
            <v>0</v>
          </cell>
          <cell r="V81">
            <v>2752</v>
          </cell>
          <cell r="W81" t="str">
            <v>г.Санкт-Петербург</v>
          </cell>
          <cell r="X81">
            <v>2752</v>
          </cell>
          <cell r="Y81" t="str">
            <v>СППУ</v>
          </cell>
          <cell r="Z81" t="str">
            <v>СППУ (г.Санкт-Петербург)</v>
          </cell>
        </row>
        <row r="82">
          <cell r="D82">
            <v>102</v>
          </cell>
          <cell r="E82" t="str">
            <v>СМИРНОВА Александра</v>
          </cell>
          <cell r="F82" t="str">
            <v>09.08.1997</v>
          </cell>
          <cell r="G82" t="str">
            <v>КМС</v>
          </cell>
          <cell r="H82">
            <v>491</v>
          </cell>
          <cell r="I82" t="str">
            <v>Абакан</v>
          </cell>
          <cell r="J82" t="str">
            <v>1 курс,17032/1</v>
          </cell>
          <cell r="K82" t="str">
            <v>Стулий Максим Васильевич</v>
          </cell>
          <cell r="L82" t="str">
            <v>Санкт-Петербургский Политехнический университет Петра Великого</v>
          </cell>
          <cell r="M82" t="str">
            <v>СМИРНОВА</v>
          </cell>
          <cell r="N82" t="str">
            <v>А</v>
          </cell>
          <cell r="O82" t="str">
            <v>СМИРНОВА А.</v>
          </cell>
          <cell r="P82">
            <v>1</v>
          </cell>
          <cell r="Q82">
            <v>491</v>
          </cell>
          <cell r="R82">
            <v>1</v>
          </cell>
          <cell r="S82">
            <v>408</v>
          </cell>
          <cell r="T82">
            <v>0</v>
          </cell>
          <cell r="V82">
            <v>2752</v>
          </cell>
          <cell r="W82" t="str">
            <v>г.Санкт-Петербург</v>
          </cell>
          <cell r="X82">
            <v>2752</v>
          </cell>
          <cell r="Y82" t="str">
            <v>СППУ</v>
          </cell>
          <cell r="Z82" t="str">
            <v>СППУ (г.Санкт-Петербург)</v>
          </cell>
        </row>
        <row r="83">
          <cell r="D83">
            <v>103</v>
          </cell>
          <cell r="E83" t="str">
            <v>ОРЛОВА Екатерина</v>
          </cell>
          <cell r="F83">
            <v>34762</v>
          </cell>
          <cell r="G83">
            <v>1</v>
          </cell>
          <cell r="H83">
            <v>0</v>
          </cell>
          <cell r="I83" t="str">
            <v>Вологда</v>
          </cell>
          <cell r="J83" t="str">
            <v>3 курс, 33102/1</v>
          </cell>
          <cell r="K83" t="str">
            <v>Стулий Максим Васильевич</v>
          </cell>
          <cell r="L83" t="str">
            <v>Санкт-Петербургский Политехнический университет Петра Великого</v>
          </cell>
          <cell r="M83" t="str">
            <v>ОРЛОВА</v>
          </cell>
          <cell r="N83" t="str">
            <v>Е</v>
          </cell>
          <cell r="O83" t="str">
            <v>ОРЛОВА Е.</v>
          </cell>
          <cell r="P83">
            <v>0</v>
          </cell>
          <cell r="Q83">
            <v>0</v>
          </cell>
          <cell r="R83">
            <v>1</v>
          </cell>
          <cell r="S83">
            <v>75</v>
          </cell>
          <cell r="T83">
            <v>0</v>
          </cell>
          <cell r="V83">
            <v>2752</v>
          </cell>
          <cell r="W83" t="str">
            <v>г.Санкт-Петербург</v>
          </cell>
          <cell r="X83">
            <v>2752</v>
          </cell>
          <cell r="Y83" t="str">
            <v>СППУ</v>
          </cell>
          <cell r="Z83" t="str">
            <v>СППУ (г.Санкт-Петербург)</v>
          </cell>
        </row>
        <row r="84">
          <cell r="D84">
            <v>104</v>
          </cell>
          <cell r="E84" t="str">
            <v>ГРУЗДОВ Евгений</v>
          </cell>
          <cell r="F84" t="str">
            <v>04.07.1993</v>
          </cell>
          <cell r="G84" t="str">
            <v>МС</v>
          </cell>
          <cell r="H84">
            <v>1109</v>
          </cell>
          <cell r="I84" t="str">
            <v>Сиверский</v>
          </cell>
          <cell r="J84" t="str">
            <v>5 курс,53212/3</v>
          </cell>
          <cell r="K84" t="str">
            <v>Стулий Максим Васильевич</v>
          </cell>
          <cell r="L84" t="str">
            <v>Санкт-Петербургский Политехнический университет Петра Великого</v>
          </cell>
          <cell r="M84" t="str">
            <v>ГРУЗДОВ</v>
          </cell>
          <cell r="N84" t="str">
            <v>Е</v>
          </cell>
          <cell r="O84" t="str">
            <v>ГРУЗДОВ Е.</v>
          </cell>
          <cell r="P84">
            <v>1</v>
          </cell>
          <cell r="Q84">
            <v>1109</v>
          </cell>
          <cell r="R84">
            <v>1</v>
          </cell>
          <cell r="S84">
            <v>1049</v>
          </cell>
          <cell r="T84">
            <v>0</v>
          </cell>
          <cell r="V84">
            <v>2752</v>
          </cell>
          <cell r="W84" t="str">
            <v>г.Санкт-Петербург</v>
          </cell>
          <cell r="X84">
            <v>2752</v>
          </cell>
          <cell r="Y84" t="str">
            <v>СППУ</v>
          </cell>
          <cell r="Z84" t="str">
            <v>СППУ (г.Санкт-Петербург)</v>
          </cell>
        </row>
        <row r="85">
          <cell r="C85" t="str">
            <v>г.Санкт-Петербург</v>
          </cell>
          <cell r="D85">
            <v>105</v>
          </cell>
          <cell r="E85" t="str">
            <v>САВЕЛЬЕВ Сергей</v>
          </cell>
          <cell r="F85">
            <v>34674</v>
          </cell>
          <cell r="G85" t="str">
            <v>МС</v>
          </cell>
          <cell r="H85">
            <v>0</v>
          </cell>
          <cell r="I85" t="str">
            <v>С.-Петербург</v>
          </cell>
          <cell r="J85" t="str">
            <v>4 курс,43328/1</v>
          </cell>
          <cell r="K85" t="str">
            <v>Стулий Максим Васильевич</v>
          </cell>
          <cell r="L85" t="str">
            <v>Санкт-Петербургский Политехнический университет Петра Великого</v>
          </cell>
          <cell r="M85" t="str">
            <v>САВЕЛЬЕВ</v>
          </cell>
          <cell r="N85" t="str">
            <v>С</v>
          </cell>
          <cell r="O85" t="str">
            <v>САВЕЛЬЕВ С.</v>
          </cell>
          <cell r="P85">
            <v>1</v>
          </cell>
          <cell r="Q85">
            <v>1015</v>
          </cell>
          <cell r="R85">
            <v>1</v>
          </cell>
          <cell r="S85">
            <v>1015</v>
          </cell>
          <cell r="T85">
            <v>-1015</v>
          </cell>
          <cell r="V85">
            <v>2752</v>
          </cell>
          <cell r="W85" t="str">
            <v>г.Санкт-Петербург</v>
          </cell>
          <cell r="X85">
            <v>2752</v>
          </cell>
          <cell r="Y85" t="str">
            <v>СППУ</v>
          </cell>
          <cell r="Z85" t="str">
            <v>СППУ (г.Санкт-Петербург)</v>
          </cell>
        </row>
        <row r="86">
          <cell r="C86">
            <v>2752</v>
          </cell>
          <cell r="D86">
            <v>106</v>
          </cell>
          <cell r="E86" t="str">
            <v>ПРОЦЕНКО Евгений</v>
          </cell>
          <cell r="F86">
            <v>35304</v>
          </cell>
          <cell r="G86" t="str">
            <v>КМС</v>
          </cell>
          <cell r="H86">
            <v>0</v>
          </cell>
          <cell r="I86" t="e">
            <v>#N/A</v>
          </cell>
          <cell r="J86" t="str">
            <v>2 курс,23508/4</v>
          </cell>
          <cell r="K86" t="str">
            <v>Стулий Максим Васильевич</v>
          </cell>
          <cell r="L86" t="str">
            <v>Санкт-Петербургский Политехнический университет Петра Великого</v>
          </cell>
          <cell r="M86" t="str">
            <v>ПРОЦЕНКО</v>
          </cell>
          <cell r="N86" t="str">
            <v>Е</v>
          </cell>
          <cell r="O86" t="str">
            <v>ПРОЦЕНКО Е.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2752</v>
          </cell>
          <cell r="W86" t="str">
            <v>г.Санкт-Петербург</v>
          </cell>
          <cell r="X86">
            <v>2752</v>
          </cell>
          <cell r="Y86" t="str">
            <v>СППУ</v>
          </cell>
          <cell r="Z86" t="str">
            <v>СППУ (г.Санкт-Петербург)</v>
          </cell>
        </row>
        <row r="87">
          <cell r="D87">
            <v>11000</v>
          </cell>
          <cell r="E87" t="str">
            <v>Тренер-представитель:</v>
          </cell>
          <cell r="F87" t="str">
            <v>Стулий Максим Васильевич</v>
          </cell>
          <cell r="P87">
            <v>4</v>
          </cell>
          <cell r="R87">
            <v>5</v>
          </cell>
          <cell r="Y87">
            <v>0</v>
          </cell>
        </row>
        <row r="88">
          <cell r="B88">
            <v>12</v>
          </cell>
          <cell r="C88" t="str">
            <v xml:space="preserve">Российский государственный гуманитарный университет </v>
          </cell>
          <cell r="D88">
            <v>111</v>
          </cell>
          <cell r="E88" t="str">
            <v>КУЛИКОВА Ольга</v>
          </cell>
          <cell r="F88" t="str">
            <v>14.06.1993</v>
          </cell>
          <cell r="G88" t="str">
            <v>МС</v>
          </cell>
          <cell r="H88">
            <v>1512</v>
          </cell>
          <cell r="I88" t="str">
            <v>Солнечногорск  М.о.</v>
          </cell>
          <cell r="J88" t="str">
            <v>магистр.1 курс</v>
          </cell>
          <cell r="K88" t="str">
            <v>Аркатов Алексей Валентинович</v>
          </cell>
          <cell r="L88" t="str">
            <v xml:space="preserve">Российский государственный гуманитарный университет </v>
          </cell>
          <cell r="M88" t="str">
            <v>КУЛИКОВА</v>
          </cell>
          <cell r="N88" t="str">
            <v>О</v>
          </cell>
          <cell r="O88" t="str">
            <v>КУЛИКОВА О.</v>
          </cell>
          <cell r="P88">
            <v>1</v>
          </cell>
          <cell r="Q88">
            <v>1512</v>
          </cell>
          <cell r="R88">
            <v>1</v>
          </cell>
          <cell r="S88">
            <v>1499</v>
          </cell>
          <cell r="T88">
            <v>0</v>
          </cell>
          <cell r="V88">
            <v>8252</v>
          </cell>
          <cell r="W88" t="str">
            <v>г. Москва</v>
          </cell>
          <cell r="X88">
            <v>8252</v>
          </cell>
          <cell r="Y88" t="str">
            <v>РГГУ</v>
          </cell>
          <cell r="Z88" t="str">
            <v>РГГУ (г. Москва)</v>
          </cell>
        </row>
        <row r="89">
          <cell r="D89">
            <v>112</v>
          </cell>
          <cell r="E89" t="str">
            <v>ШОХОВА Наталья</v>
          </cell>
          <cell r="F89" t="str">
            <v>26.12.1994</v>
          </cell>
          <cell r="G89" t="str">
            <v>МС</v>
          </cell>
          <cell r="H89">
            <v>1132</v>
          </cell>
          <cell r="I89" t="str">
            <v>Москва</v>
          </cell>
          <cell r="J89" t="str">
            <v>выпускник 2016 г.</v>
          </cell>
          <cell r="K89" t="str">
            <v>Аркатов Алексей Валентинович</v>
          </cell>
          <cell r="L89" t="str">
            <v xml:space="preserve">Российский государственный гуманитарный университет </v>
          </cell>
          <cell r="M89" t="str">
            <v>ШОХОВА</v>
          </cell>
          <cell r="N89" t="str">
            <v>Н</v>
          </cell>
          <cell r="O89" t="str">
            <v>ШОХОВА Н.</v>
          </cell>
          <cell r="P89">
            <v>1</v>
          </cell>
          <cell r="Q89">
            <v>1132</v>
          </cell>
          <cell r="R89">
            <v>1</v>
          </cell>
          <cell r="S89">
            <v>1140</v>
          </cell>
          <cell r="T89">
            <v>0</v>
          </cell>
          <cell r="V89">
            <v>8252</v>
          </cell>
          <cell r="W89" t="str">
            <v>г. Москва</v>
          </cell>
          <cell r="X89">
            <v>8252</v>
          </cell>
          <cell r="Y89" t="str">
            <v>РГГУ</v>
          </cell>
          <cell r="Z89" t="str">
            <v>РГГУ (г. Москва)</v>
          </cell>
        </row>
        <row r="90">
          <cell r="D90">
            <v>113</v>
          </cell>
          <cell r="E90" t="str">
            <v>ХЛЫЗОВА Елизавета</v>
          </cell>
          <cell r="F90" t="str">
            <v>09.11.1996</v>
          </cell>
          <cell r="G90" t="str">
            <v>МС</v>
          </cell>
          <cell r="H90">
            <v>1468</v>
          </cell>
          <cell r="I90" t="str">
            <v>Москва</v>
          </cell>
          <cell r="J90" t="str">
            <v>2 курс</v>
          </cell>
          <cell r="K90" t="str">
            <v>Аркатов Алексей Валентинович</v>
          </cell>
          <cell r="L90" t="str">
            <v xml:space="preserve">Российский государственный гуманитарный университет </v>
          </cell>
          <cell r="M90" t="str">
            <v>ХЛЫЗОВА</v>
          </cell>
          <cell r="N90" t="str">
            <v>Е</v>
          </cell>
          <cell r="O90" t="str">
            <v>ХЛЫЗОВА Е.</v>
          </cell>
          <cell r="P90">
            <v>1</v>
          </cell>
          <cell r="Q90">
            <v>1468</v>
          </cell>
          <cell r="R90">
            <v>1</v>
          </cell>
          <cell r="S90">
            <v>1381</v>
          </cell>
          <cell r="T90">
            <v>0</v>
          </cell>
          <cell r="V90">
            <v>8252</v>
          </cell>
          <cell r="W90" t="str">
            <v>г. Москва</v>
          </cell>
          <cell r="X90">
            <v>8252</v>
          </cell>
          <cell r="Y90" t="str">
            <v>РГГУ</v>
          </cell>
          <cell r="Z90" t="str">
            <v>РГГУ (г. Москва)</v>
          </cell>
        </row>
        <row r="91">
          <cell r="D91">
            <v>114</v>
          </cell>
          <cell r="E91" t="str">
            <v>ШАМИН Илья</v>
          </cell>
          <cell r="F91" t="str">
            <v>17.12.1993</v>
          </cell>
          <cell r="G91" t="str">
            <v>МС</v>
          </cell>
          <cell r="H91">
            <v>1319</v>
          </cell>
          <cell r="I91" t="str">
            <v>Москва</v>
          </cell>
          <cell r="J91" t="str">
            <v>магистр.1 курс</v>
          </cell>
          <cell r="K91" t="str">
            <v>Аркатов Алексей Валентинович</v>
          </cell>
          <cell r="L91" t="str">
            <v xml:space="preserve">Российский государственный гуманитарный университет </v>
          </cell>
          <cell r="M91" t="str">
            <v>ШАМИН</v>
          </cell>
          <cell r="N91" t="str">
            <v>И</v>
          </cell>
          <cell r="O91" t="str">
            <v>ШАМИН И.</v>
          </cell>
          <cell r="P91">
            <v>1</v>
          </cell>
          <cell r="Q91">
            <v>1319</v>
          </cell>
          <cell r="R91">
            <v>1</v>
          </cell>
          <cell r="S91">
            <v>1295</v>
          </cell>
          <cell r="T91">
            <v>0</v>
          </cell>
          <cell r="V91">
            <v>8252</v>
          </cell>
          <cell r="W91" t="str">
            <v>г. Москва</v>
          </cell>
          <cell r="X91">
            <v>8252</v>
          </cell>
          <cell r="Y91" t="str">
            <v>РГГУ</v>
          </cell>
          <cell r="Z91" t="str">
            <v>РГГУ (г. Москва)</v>
          </cell>
        </row>
        <row r="92">
          <cell r="C92" t="str">
            <v>г. Москва</v>
          </cell>
          <cell r="D92">
            <v>115</v>
          </cell>
          <cell r="E92" t="str">
            <v>ПУЛЬНЫЙ Павел</v>
          </cell>
          <cell r="F92" t="str">
            <v>22.11.1991</v>
          </cell>
          <cell r="G92" t="str">
            <v>МС</v>
          </cell>
          <cell r="H92">
            <v>1382</v>
          </cell>
          <cell r="I92" t="str">
            <v>Москва</v>
          </cell>
          <cell r="J92" t="str">
            <v>магистр.1 курс</v>
          </cell>
          <cell r="K92" t="str">
            <v>Аркатов Алексей Валентинович</v>
          </cell>
          <cell r="L92" t="str">
            <v xml:space="preserve">Российский государственный гуманитарный университет </v>
          </cell>
          <cell r="M92" t="str">
            <v>ПУЛЬНЫЙ</v>
          </cell>
          <cell r="N92" t="str">
            <v>П</v>
          </cell>
          <cell r="O92" t="str">
            <v>ПУЛЬНЫЙ П.</v>
          </cell>
          <cell r="P92">
            <v>1</v>
          </cell>
          <cell r="Q92">
            <v>1382</v>
          </cell>
          <cell r="R92">
            <v>1</v>
          </cell>
          <cell r="S92">
            <v>1303</v>
          </cell>
          <cell r="T92">
            <v>0</v>
          </cell>
          <cell r="V92">
            <v>8252</v>
          </cell>
          <cell r="W92" t="str">
            <v>г. Москва</v>
          </cell>
          <cell r="X92">
            <v>8252</v>
          </cell>
          <cell r="Y92" t="str">
            <v>РГГУ</v>
          </cell>
          <cell r="Z92" t="str">
            <v>РГГУ (г. Москва)</v>
          </cell>
        </row>
        <row r="93">
          <cell r="C93">
            <v>8252</v>
          </cell>
          <cell r="D93">
            <v>116</v>
          </cell>
          <cell r="E93" t="str">
            <v>МЕРЗЛИКИН Тарас</v>
          </cell>
          <cell r="F93" t="str">
            <v>25.07.1991</v>
          </cell>
          <cell r="G93" t="str">
            <v>МС</v>
          </cell>
          <cell r="H93">
            <v>1439</v>
          </cell>
          <cell r="I93" t="str">
            <v>Москва</v>
          </cell>
          <cell r="J93" t="str">
            <v>выпускник 2015 г.</v>
          </cell>
          <cell r="K93" t="str">
            <v>Аркатов Алексей Валентинович</v>
          </cell>
          <cell r="L93" t="str">
            <v xml:space="preserve">Российский государственный гуманитарный университет </v>
          </cell>
          <cell r="M93" t="str">
            <v>МЕРЗЛИКИН</v>
          </cell>
          <cell r="N93" t="str">
            <v>Т</v>
          </cell>
          <cell r="O93" t="str">
            <v>МЕРЗЛИКИН Т.</v>
          </cell>
          <cell r="P93">
            <v>1</v>
          </cell>
          <cell r="Q93">
            <v>1439</v>
          </cell>
          <cell r="R93">
            <v>1</v>
          </cell>
          <cell r="S93">
            <v>1458</v>
          </cell>
          <cell r="T93">
            <v>0</v>
          </cell>
          <cell r="V93">
            <v>8252</v>
          </cell>
          <cell r="W93" t="str">
            <v>г. Москва</v>
          </cell>
          <cell r="X93">
            <v>8252</v>
          </cell>
          <cell r="Y93" t="str">
            <v>РГГУ</v>
          </cell>
          <cell r="Z93" t="str">
            <v>РГГУ (г. Москва)</v>
          </cell>
        </row>
        <row r="94">
          <cell r="D94">
            <v>12000</v>
          </cell>
          <cell r="E94" t="str">
            <v>Тренер-представитель:</v>
          </cell>
          <cell r="F94" t="str">
            <v>Аркатов Алексей Валентинович</v>
          </cell>
          <cell r="P94">
            <v>6</v>
          </cell>
          <cell r="R94">
            <v>6</v>
          </cell>
          <cell r="Y94">
            <v>0</v>
          </cell>
        </row>
        <row r="95">
          <cell r="B95">
            <v>13</v>
          </cell>
          <cell r="C95" t="str">
            <v>Сибирский государственный университет геосистем и технологий</v>
          </cell>
          <cell r="D95">
            <v>121</v>
          </cell>
          <cell r="E95" t="str">
            <v>КУКЛИНА Татьяна</v>
          </cell>
          <cell r="F95" t="str">
            <v>08.12.1994</v>
          </cell>
          <cell r="G95" t="str">
            <v>КМС</v>
          </cell>
          <cell r="H95">
            <v>793</v>
          </cell>
          <cell r="I95" t="str">
            <v>Новосибирск</v>
          </cell>
          <cell r="J95" t="str">
            <v>3 курс,Б3-31</v>
          </cell>
          <cell r="K95" t="str">
            <v>Стукало Леонид Михайлович</v>
          </cell>
          <cell r="L95" t="str">
            <v>Сибирский государственный университет геосистем и технологий</v>
          </cell>
          <cell r="M95" t="str">
            <v>КУКЛИНА</v>
          </cell>
          <cell r="N95" t="str">
            <v>Т</v>
          </cell>
          <cell r="O95" t="str">
            <v>КУКЛИНА Т.</v>
          </cell>
          <cell r="P95">
            <v>1</v>
          </cell>
          <cell r="Q95">
            <v>793</v>
          </cell>
          <cell r="R95">
            <v>1</v>
          </cell>
          <cell r="S95">
            <v>719</v>
          </cell>
          <cell r="T95">
            <v>0</v>
          </cell>
          <cell r="V95">
            <v>3789</v>
          </cell>
          <cell r="W95" t="str">
            <v>г. Новосибирск</v>
          </cell>
          <cell r="X95">
            <v>3789</v>
          </cell>
          <cell r="Y95" t="str">
            <v>СГУГиТ</v>
          </cell>
          <cell r="Z95" t="str">
            <v>СГУГиТ (г. Новосибирск)</v>
          </cell>
        </row>
        <row r="96">
          <cell r="D96">
            <v>122</v>
          </cell>
          <cell r="E96" t="str">
            <v>СЕРГЕЕВА Анна</v>
          </cell>
          <cell r="F96" t="str">
            <v>30.10.1996</v>
          </cell>
          <cell r="G96" t="str">
            <v>МС</v>
          </cell>
          <cell r="H96">
            <v>638</v>
          </cell>
          <cell r="I96" t="str">
            <v>Новосибирск</v>
          </cell>
          <cell r="J96" t="str">
            <v>2 курс,БЗ -21</v>
          </cell>
          <cell r="K96" t="str">
            <v>Стукало Леонид Михайлович</v>
          </cell>
          <cell r="L96" t="str">
            <v>Сибирский государственный университет геосистем и технологий</v>
          </cell>
          <cell r="M96" t="str">
            <v>СЕРГЕЕВА</v>
          </cell>
          <cell r="N96" t="str">
            <v>А</v>
          </cell>
          <cell r="O96" t="str">
            <v>СЕРГЕЕВА А.</v>
          </cell>
          <cell r="P96">
            <v>1</v>
          </cell>
          <cell r="Q96">
            <v>638</v>
          </cell>
          <cell r="R96">
            <v>2</v>
          </cell>
          <cell r="S96">
            <v>730</v>
          </cell>
          <cell r="T96">
            <v>0</v>
          </cell>
          <cell r="V96">
            <v>3789</v>
          </cell>
          <cell r="W96" t="str">
            <v>г. Новосибирск</v>
          </cell>
          <cell r="X96">
            <v>3789</v>
          </cell>
          <cell r="Y96" t="str">
            <v>СГУГиТ</v>
          </cell>
          <cell r="Z96" t="str">
            <v>СГУГиТ (г. Новосибирск)</v>
          </cell>
        </row>
        <row r="97">
          <cell r="D97">
            <v>123</v>
          </cell>
          <cell r="E97" t="str">
            <v>БОРГОЯКОВА Ариана</v>
          </cell>
          <cell r="F97" t="str">
            <v>17.04.1995</v>
          </cell>
          <cell r="G97" t="str">
            <v>КМС</v>
          </cell>
          <cell r="H97">
            <v>507</v>
          </cell>
          <cell r="I97" t="str">
            <v>Новосибирск</v>
          </cell>
          <cell r="J97" t="str">
            <v>3 курс, БГД-31</v>
          </cell>
          <cell r="K97" t="str">
            <v>Стукало Леонид Михайлович</v>
          </cell>
          <cell r="L97" t="str">
            <v>Сибирский государственный университет геосистем и технологий</v>
          </cell>
          <cell r="M97" t="str">
            <v>БОРГОЯКОВА</v>
          </cell>
          <cell r="N97" t="str">
            <v>А</v>
          </cell>
          <cell r="O97" t="str">
            <v>БОРГОЯКОВА А.</v>
          </cell>
          <cell r="P97">
            <v>1</v>
          </cell>
          <cell r="Q97">
            <v>507</v>
          </cell>
          <cell r="R97">
            <v>1</v>
          </cell>
          <cell r="S97">
            <v>491</v>
          </cell>
          <cell r="T97">
            <v>0</v>
          </cell>
          <cell r="V97">
            <v>3789</v>
          </cell>
          <cell r="W97" t="str">
            <v>г. Новосибирск</v>
          </cell>
          <cell r="X97">
            <v>3789</v>
          </cell>
          <cell r="Y97" t="str">
            <v>СГУГиТ</v>
          </cell>
          <cell r="Z97" t="str">
            <v>СГУГиТ (г. Новосибирск)</v>
          </cell>
        </row>
        <row r="98">
          <cell r="D98">
            <v>124</v>
          </cell>
          <cell r="E98" t="str">
            <v>ИЛЬИНЫХ Владислав</v>
          </cell>
          <cell r="F98" t="str">
            <v>16.06.1994</v>
          </cell>
          <cell r="G98" t="str">
            <v>КМС</v>
          </cell>
          <cell r="H98">
            <v>856</v>
          </cell>
          <cell r="I98" t="str">
            <v>Новосибирск</v>
          </cell>
          <cell r="J98" t="str">
            <v>5 курс, МД-51</v>
          </cell>
          <cell r="K98" t="str">
            <v>Стукало Леонид Михайлович</v>
          </cell>
          <cell r="L98" t="str">
            <v>Сибирский государственный университет геосистем и технологий</v>
          </cell>
          <cell r="M98" t="str">
            <v>ИЛЬИНЫХ</v>
          </cell>
          <cell r="N98" t="str">
            <v>В</v>
          </cell>
          <cell r="O98" t="str">
            <v>ИЛЬИНЫХ В.</v>
          </cell>
          <cell r="P98">
            <v>1</v>
          </cell>
          <cell r="Q98">
            <v>856</v>
          </cell>
          <cell r="R98">
            <v>1</v>
          </cell>
          <cell r="S98">
            <v>855</v>
          </cell>
          <cell r="T98">
            <v>0</v>
          </cell>
          <cell r="V98">
            <v>3789</v>
          </cell>
          <cell r="W98" t="str">
            <v>г. Новосибирск</v>
          </cell>
          <cell r="X98">
            <v>3789</v>
          </cell>
          <cell r="Y98" t="str">
            <v>СГУГиТ</v>
          </cell>
          <cell r="Z98" t="str">
            <v>СГУГиТ (г. Новосибирск)</v>
          </cell>
        </row>
        <row r="99">
          <cell r="C99" t="str">
            <v>г. Новосибирск</v>
          </cell>
          <cell r="D99">
            <v>125</v>
          </cell>
          <cell r="E99" t="str">
            <v>ШКОЛА Максим</v>
          </cell>
          <cell r="F99" t="str">
            <v>03.09.1994</v>
          </cell>
          <cell r="G99" t="str">
            <v>МС</v>
          </cell>
          <cell r="H99">
            <v>822</v>
          </cell>
          <cell r="I99" t="str">
            <v>Новокузнецк</v>
          </cell>
          <cell r="J99" t="str">
            <v>2 курс, БГД-21</v>
          </cell>
          <cell r="K99" t="str">
            <v>Стукало Леонид Михайлович</v>
          </cell>
          <cell r="L99" t="str">
            <v>Сибирский государственный университет геосистем и технологий</v>
          </cell>
          <cell r="M99" t="str">
            <v>ШКОЛА</v>
          </cell>
          <cell r="N99" t="str">
            <v>М</v>
          </cell>
          <cell r="O99" t="str">
            <v>ШКОЛА М.</v>
          </cell>
          <cell r="P99">
            <v>1</v>
          </cell>
          <cell r="Q99">
            <v>822</v>
          </cell>
          <cell r="R99">
            <v>1</v>
          </cell>
          <cell r="S99">
            <v>814</v>
          </cell>
          <cell r="T99">
            <v>0</v>
          </cell>
          <cell r="V99">
            <v>3789</v>
          </cell>
          <cell r="W99" t="str">
            <v>г. Новосибирск</v>
          </cell>
          <cell r="X99">
            <v>3789</v>
          </cell>
          <cell r="Y99" t="str">
            <v>СГУГиТ</v>
          </cell>
          <cell r="Z99" t="str">
            <v>СГУГиТ (г. Новосибирск)</v>
          </cell>
        </row>
        <row r="100">
          <cell r="C100">
            <v>3789</v>
          </cell>
          <cell r="D100">
            <v>126</v>
          </cell>
          <cell r="E100" t="str">
            <v>КАРАСЕНКО Александр</v>
          </cell>
          <cell r="F100" t="str">
            <v>17.04.1996</v>
          </cell>
          <cell r="G100">
            <v>1</v>
          </cell>
          <cell r="H100">
            <v>173</v>
          </cell>
          <cell r="I100" t="str">
            <v>Бердск  Новос.обл.</v>
          </cell>
          <cell r="J100" t="str">
            <v>1 курс, ПГ-12</v>
          </cell>
          <cell r="K100" t="str">
            <v>Стукало Леонид Михайлович</v>
          </cell>
          <cell r="L100" t="str">
            <v>Сибирский государственный университет геосистем и технологий</v>
          </cell>
          <cell r="M100" t="str">
            <v>КАРАСЕНКО</v>
          </cell>
          <cell r="N100" t="str">
            <v>А</v>
          </cell>
          <cell r="O100" t="str">
            <v>КАРАСЕНКО А.</v>
          </cell>
          <cell r="P100">
            <v>1</v>
          </cell>
          <cell r="Q100">
            <v>173</v>
          </cell>
          <cell r="R100">
            <v>1</v>
          </cell>
          <cell r="S100">
            <v>113</v>
          </cell>
          <cell r="T100">
            <v>0</v>
          </cell>
          <cell r="V100">
            <v>3789</v>
          </cell>
          <cell r="W100" t="str">
            <v>г. Новосибирск</v>
          </cell>
          <cell r="X100">
            <v>3789</v>
          </cell>
          <cell r="Y100" t="str">
            <v>СГУГиТ</v>
          </cell>
          <cell r="Z100" t="str">
            <v>СГУГиТ (г. Новосибирск)</v>
          </cell>
        </row>
        <row r="101">
          <cell r="D101">
            <v>13000</v>
          </cell>
          <cell r="E101" t="str">
            <v>Тренер-представитель:</v>
          </cell>
          <cell r="F101" t="str">
            <v>Стукало Леонид Михайлович</v>
          </cell>
          <cell r="P101">
            <v>6</v>
          </cell>
          <cell r="R101">
            <v>7</v>
          </cell>
          <cell r="Y101">
            <v>0</v>
          </cell>
        </row>
        <row r="102">
          <cell r="B102">
            <v>14</v>
          </cell>
          <cell r="C102" t="str">
            <v xml:space="preserve">Поволжская государственная академия физической культуры, спорта и туризма </v>
          </cell>
          <cell r="D102">
            <v>131</v>
          </cell>
          <cell r="E102" t="str">
            <v>ХАЛИКОВА Альфия</v>
          </cell>
          <cell r="F102" t="str">
            <v>30.07.1996</v>
          </cell>
          <cell r="G102" t="str">
            <v>МС</v>
          </cell>
          <cell r="H102">
            <v>1104</v>
          </cell>
          <cell r="I102" t="str">
            <v>Казань</v>
          </cell>
          <cell r="J102" t="str">
            <v>3 курс,гр.318</v>
          </cell>
          <cell r="K102" t="str">
            <v>Жижикин Дмитрий Вадимович</v>
          </cell>
          <cell r="L102" t="str">
            <v xml:space="preserve">Поволжская государственная академия физической культуры, спорта и туризма </v>
          </cell>
          <cell r="M102" t="str">
            <v>ХАЛИКОВА</v>
          </cell>
          <cell r="N102" t="str">
            <v>А</v>
          </cell>
          <cell r="O102" t="str">
            <v>ХАЛИКОВА А.</v>
          </cell>
          <cell r="P102">
            <v>1</v>
          </cell>
          <cell r="Q102">
            <v>1104</v>
          </cell>
          <cell r="R102">
            <v>1</v>
          </cell>
          <cell r="S102">
            <v>1085</v>
          </cell>
          <cell r="T102">
            <v>0</v>
          </cell>
          <cell r="V102">
            <v>7067</v>
          </cell>
          <cell r="W102" t="str">
            <v>г. Казань</v>
          </cell>
          <cell r="X102">
            <v>7067</v>
          </cell>
          <cell r="Y102" t="str">
            <v>ПГАФКСиТ</v>
          </cell>
          <cell r="Z102" t="str">
            <v>ПГАФКСиТ (г. Казань)</v>
          </cell>
        </row>
        <row r="103">
          <cell r="D103">
            <v>132</v>
          </cell>
          <cell r="E103" t="str">
            <v>ЛЕБЕДЕВА Виктория</v>
          </cell>
          <cell r="F103" t="str">
            <v>12.09.1992</v>
          </cell>
          <cell r="G103" t="str">
            <v>МС</v>
          </cell>
          <cell r="H103">
            <v>1365</v>
          </cell>
          <cell r="I103" t="str">
            <v>Казань</v>
          </cell>
          <cell r="J103" t="str">
            <v>2 курс,гр.41103</v>
          </cell>
          <cell r="K103" t="str">
            <v>Жижикин Дмитрий Вадимович</v>
          </cell>
          <cell r="L103" t="str">
            <v xml:space="preserve">Поволжская государственная академия физической культуры, спорта и туризма </v>
          </cell>
          <cell r="M103" t="str">
            <v>ЛЕБЕДЕВА</v>
          </cell>
          <cell r="N103" t="str">
            <v>В</v>
          </cell>
          <cell r="O103" t="str">
            <v>ЛЕБЕДЕВА В.</v>
          </cell>
          <cell r="P103">
            <v>1</v>
          </cell>
          <cell r="Q103">
            <v>1365</v>
          </cell>
          <cell r="R103">
            <v>1</v>
          </cell>
          <cell r="S103">
            <v>1348</v>
          </cell>
          <cell r="T103">
            <v>0</v>
          </cell>
          <cell r="V103">
            <v>7067</v>
          </cell>
          <cell r="W103" t="str">
            <v>г. Казань</v>
          </cell>
          <cell r="X103">
            <v>7067</v>
          </cell>
          <cell r="Y103" t="str">
            <v>ПГАФКСиТ</v>
          </cell>
          <cell r="Z103" t="str">
            <v>ПГАФКСиТ (г. Казань)</v>
          </cell>
        </row>
        <row r="104">
          <cell r="D104">
            <v>133</v>
          </cell>
          <cell r="E104" t="str">
            <v>ШИБАЕВА Эльза</v>
          </cell>
          <cell r="F104" t="str">
            <v>12.12.1990</v>
          </cell>
          <cell r="G104" t="str">
            <v>МС</v>
          </cell>
          <cell r="H104">
            <v>1564</v>
          </cell>
          <cell r="I104" t="str">
            <v>Казань</v>
          </cell>
          <cell r="J104" t="str">
            <v>2 курс,гр. 51103</v>
          </cell>
          <cell r="K104" t="str">
            <v>Жижикин Дмитрий Вадимович</v>
          </cell>
          <cell r="L104" t="str">
            <v xml:space="preserve">Поволжская государственная академия физической культуры, спорта и туризма </v>
          </cell>
          <cell r="M104" t="str">
            <v>ШИБАЕВА</v>
          </cell>
          <cell r="N104" t="str">
            <v>Э</v>
          </cell>
          <cell r="O104" t="str">
            <v>ШИБАЕВА Э.</v>
          </cell>
          <cell r="P104">
            <v>1</v>
          </cell>
          <cell r="Q104">
            <v>1564</v>
          </cell>
          <cell r="R104">
            <v>1</v>
          </cell>
          <cell r="S104">
            <v>1490</v>
          </cell>
          <cell r="T104">
            <v>0</v>
          </cell>
          <cell r="V104">
            <v>7067</v>
          </cell>
          <cell r="W104" t="str">
            <v>г. Казань</v>
          </cell>
          <cell r="X104">
            <v>7067</v>
          </cell>
          <cell r="Y104" t="str">
            <v>ПГАФКСиТ</v>
          </cell>
          <cell r="Z104" t="str">
            <v>ПГАФКСиТ (г. Казань)</v>
          </cell>
        </row>
        <row r="105">
          <cell r="D105">
            <v>134</v>
          </cell>
          <cell r="E105" t="str">
            <v>ГАЛАНОВ Павел</v>
          </cell>
          <cell r="F105" t="str">
            <v>30.07.1991</v>
          </cell>
          <cell r="G105" t="str">
            <v>КМС</v>
          </cell>
          <cell r="H105">
            <v>787</v>
          </cell>
          <cell r="I105" t="str">
            <v>Казань</v>
          </cell>
          <cell r="J105" t="str">
            <v>2 курс,гр.4211</v>
          </cell>
          <cell r="K105" t="str">
            <v>Жижикин Дмитрий Вадимович</v>
          </cell>
          <cell r="L105" t="str">
            <v xml:space="preserve">Поволжская государственная академия физической культуры, спорта и туризма </v>
          </cell>
          <cell r="M105" t="str">
            <v>ГАЛАНОВ</v>
          </cell>
          <cell r="N105" t="str">
            <v>П</v>
          </cell>
          <cell r="O105" t="str">
            <v>ГАЛАНОВ П.</v>
          </cell>
          <cell r="P105">
            <v>1</v>
          </cell>
          <cell r="Q105">
            <v>787</v>
          </cell>
          <cell r="R105">
            <v>1</v>
          </cell>
          <cell r="S105">
            <v>749</v>
          </cell>
          <cell r="T105">
            <v>0</v>
          </cell>
          <cell r="V105">
            <v>7067</v>
          </cell>
          <cell r="W105" t="str">
            <v>г. Казань</v>
          </cell>
          <cell r="X105">
            <v>7067</v>
          </cell>
          <cell r="Y105" t="str">
            <v>ПГАФКСиТ</v>
          </cell>
          <cell r="Z105" t="str">
            <v>ПГАФКСиТ (г. Казань)</v>
          </cell>
        </row>
        <row r="106">
          <cell r="C106" t="str">
            <v>г. Казань</v>
          </cell>
          <cell r="D106">
            <v>135</v>
          </cell>
          <cell r="E106" t="str">
            <v>МАКАРОВ Александр</v>
          </cell>
          <cell r="F106" t="str">
            <v>09.06.1995</v>
          </cell>
          <cell r="G106" t="str">
            <v>МС</v>
          </cell>
          <cell r="H106">
            <v>1153</v>
          </cell>
          <cell r="I106" t="str">
            <v>Казань</v>
          </cell>
          <cell r="J106" t="str">
            <v>1 курс, гр.51103</v>
          </cell>
          <cell r="K106" t="str">
            <v>Жижикин Дмитрий Вадимович</v>
          </cell>
          <cell r="L106" t="str">
            <v xml:space="preserve">Поволжская государственная академия физической культуры, спорта и туризма </v>
          </cell>
          <cell r="M106" t="str">
            <v>МАКАРОВ</v>
          </cell>
          <cell r="N106" t="str">
            <v>А</v>
          </cell>
          <cell r="O106" t="str">
            <v>МАКАРОВ А.</v>
          </cell>
          <cell r="P106">
            <v>1</v>
          </cell>
          <cell r="Q106">
            <v>1153</v>
          </cell>
          <cell r="R106">
            <v>1</v>
          </cell>
          <cell r="S106">
            <v>1148</v>
          </cell>
          <cell r="T106">
            <v>0</v>
          </cell>
          <cell r="V106">
            <v>7067</v>
          </cell>
          <cell r="W106" t="str">
            <v>г. Казань</v>
          </cell>
          <cell r="X106">
            <v>7067</v>
          </cell>
          <cell r="Y106" t="str">
            <v>ПГАФКСиТ</v>
          </cell>
          <cell r="Z106" t="str">
            <v>ПГАФКСиТ (г. Казань)</v>
          </cell>
        </row>
        <row r="107">
          <cell r="C107">
            <v>7067</v>
          </cell>
          <cell r="D107">
            <v>136</v>
          </cell>
          <cell r="E107" t="str">
            <v>САМСОНОВ Владислав</v>
          </cell>
          <cell r="F107" t="str">
            <v>25.08.1997</v>
          </cell>
          <cell r="G107" t="str">
            <v>КМС</v>
          </cell>
          <cell r="H107">
            <v>1094</v>
          </cell>
          <cell r="I107" t="str">
            <v>Казань</v>
          </cell>
          <cell r="J107" t="str">
            <v>1 курс,гр.51103</v>
          </cell>
          <cell r="K107" t="str">
            <v>Жижикин Дмитрий Вадимович</v>
          </cell>
          <cell r="L107" t="str">
            <v xml:space="preserve">Поволжская государственная академия физической культуры, спорта и туризма </v>
          </cell>
          <cell r="M107" t="str">
            <v>САМСОНОВ</v>
          </cell>
          <cell r="N107" t="str">
            <v>В</v>
          </cell>
          <cell r="O107" t="str">
            <v>САМСОНОВ В.</v>
          </cell>
          <cell r="P107">
            <v>1</v>
          </cell>
          <cell r="Q107">
            <v>1094</v>
          </cell>
          <cell r="R107">
            <v>1</v>
          </cell>
          <cell r="S107">
            <v>1064</v>
          </cell>
          <cell r="T107">
            <v>0</v>
          </cell>
          <cell r="V107">
            <v>7067</v>
          </cell>
          <cell r="W107" t="str">
            <v>г. Казань</v>
          </cell>
          <cell r="X107">
            <v>7067</v>
          </cell>
          <cell r="Y107" t="str">
            <v>ПГАФКСиТ</v>
          </cell>
          <cell r="Z107" t="str">
            <v>ПГАФКСиТ (г. Казань)</v>
          </cell>
        </row>
        <row r="108">
          <cell r="D108">
            <v>14000</v>
          </cell>
          <cell r="E108" t="str">
            <v>Тренер-представитель:</v>
          </cell>
          <cell r="F108" t="str">
            <v>Жижикин Дмитрий Вадимович</v>
          </cell>
          <cell r="P108">
            <v>6</v>
          </cell>
          <cell r="R108">
            <v>6</v>
          </cell>
          <cell r="Y108">
            <v>0</v>
          </cell>
        </row>
        <row r="109">
          <cell r="B109">
            <v>15</v>
          </cell>
          <cell r="C109" t="str">
            <v>Пермский национально-исследовательский политехнический университет</v>
          </cell>
          <cell r="D109">
            <v>141</v>
          </cell>
          <cell r="E109" t="str">
            <v>РЕШЕТОВА Анна</v>
          </cell>
          <cell r="F109">
            <v>35271</v>
          </cell>
          <cell r="G109">
            <v>2</v>
          </cell>
          <cell r="H109">
            <v>0</v>
          </cell>
          <cell r="I109" t="e">
            <v>#N/A</v>
          </cell>
          <cell r="J109" t="str">
            <v>3 курс, ГМУ-13</v>
          </cell>
          <cell r="K109" t="str">
            <v>Сайранова Эльвира Радиковна</v>
          </cell>
          <cell r="L109" t="str">
            <v>Пермский национально-исследовательский политехнический университет</v>
          </cell>
          <cell r="M109" t="str">
            <v>РЕШЕТОВА</v>
          </cell>
          <cell r="N109" t="str">
            <v>А</v>
          </cell>
          <cell r="O109" t="str">
            <v>РЕШЕТОВА А.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291</v>
          </cell>
          <cell r="W109" t="str">
            <v>г. Пермь</v>
          </cell>
          <cell r="X109">
            <v>291</v>
          </cell>
          <cell r="Y109" t="str">
            <v>ПНИПУ</v>
          </cell>
          <cell r="Z109" t="str">
            <v>ПНИПУ (г. Пермь)</v>
          </cell>
        </row>
        <row r="110">
          <cell r="D110">
            <v>142</v>
          </cell>
          <cell r="E110" t="str">
            <v>САЙРАНОВА Эльвира</v>
          </cell>
          <cell r="F110" t="str">
            <v>02.04.1992</v>
          </cell>
          <cell r="G110">
            <v>1</v>
          </cell>
          <cell r="H110">
            <v>291</v>
          </cell>
          <cell r="I110" t="str">
            <v>Пермь</v>
          </cell>
          <cell r="J110" t="str">
            <v>С-10</v>
          </cell>
          <cell r="K110" t="str">
            <v>Сайранова Эльвира Радиковна</v>
          </cell>
          <cell r="L110" t="str">
            <v>Пермский национально-исследовательский политехнический университет</v>
          </cell>
          <cell r="M110" t="str">
            <v>САЙРАНОВА</v>
          </cell>
          <cell r="N110" t="str">
            <v>Э</v>
          </cell>
          <cell r="O110" t="str">
            <v>САЙРАНОВА Э.</v>
          </cell>
          <cell r="P110">
            <v>0</v>
          </cell>
          <cell r="Q110">
            <v>0</v>
          </cell>
          <cell r="R110">
            <v>1</v>
          </cell>
          <cell r="S110">
            <v>291</v>
          </cell>
          <cell r="T110">
            <v>291</v>
          </cell>
          <cell r="V110">
            <v>291</v>
          </cell>
          <cell r="W110" t="str">
            <v>г. Пермь</v>
          </cell>
          <cell r="X110">
            <v>291</v>
          </cell>
          <cell r="Y110" t="str">
            <v>ПНИПУ</v>
          </cell>
          <cell r="Z110" t="str">
            <v>ПНИПУ (г. Пермь)</v>
          </cell>
        </row>
        <row r="111">
          <cell r="D111">
            <v>143</v>
          </cell>
          <cell r="E111">
            <v>0</v>
          </cell>
          <cell r="F111" t="e">
            <v>#N/A</v>
          </cell>
          <cell r="H111">
            <v>0</v>
          </cell>
          <cell r="I111" t="e">
            <v>#N/A</v>
          </cell>
          <cell r="K111" t="str">
            <v>Сайранова Эльвира Радиковна</v>
          </cell>
          <cell r="L111" t="str">
            <v>Пермский национально-исследовательский политехнический университет</v>
          </cell>
          <cell r="M111" t="e">
            <v>#VALUE!</v>
          </cell>
          <cell r="N111" t="e">
            <v>#VALUE!</v>
          </cell>
          <cell r="O111" t="e">
            <v>#VALUE!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291</v>
          </cell>
          <cell r="W111" t="str">
            <v>г. Пермь</v>
          </cell>
          <cell r="X111">
            <v>291</v>
          </cell>
          <cell r="Y111" t="str">
            <v>ПНИПУ</v>
          </cell>
          <cell r="Z111" t="str">
            <v>ПНИПУ (г. Пермь)</v>
          </cell>
        </row>
        <row r="112">
          <cell r="D112">
            <v>144</v>
          </cell>
          <cell r="E112" t="str">
            <v>БЫКОВ Илья</v>
          </cell>
          <cell r="F112">
            <v>35340</v>
          </cell>
          <cell r="G112">
            <v>1</v>
          </cell>
          <cell r="H112">
            <v>0</v>
          </cell>
          <cell r="I112" t="e">
            <v>#N/A</v>
          </cell>
          <cell r="J112" t="str">
            <v>2 курс, ТВ-14</v>
          </cell>
          <cell r="K112" t="str">
            <v>Сайранова Эльвира Радиковна</v>
          </cell>
          <cell r="L112" t="str">
            <v>Пермский национально-исследовательский политехнический университет</v>
          </cell>
          <cell r="M112" t="str">
            <v>БЫКОВ</v>
          </cell>
          <cell r="N112" t="str">
            <v>И</v>
          </cell>
          <cell r="O112" t="str">
            <v>БЫКОВ И.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291</v>
          </cell>
          <cell r="W112" t="str">
            <v>г. Пермь</v>
          </cell>
          <cell r="X112">
            <v>291</v>
          </cell>
          <cell r="Y112" t="str">
            <v>ПНИПУ</v>
          </cell>
          <cell r="Z112" t="str">
            <v>ПНИПУ (г. Пермь)</v>
          </cell>
        </row>
        <row r="113">
          <cell r="C113" t="str">
            <v>г. Пермь</v>
          </cell>
          <cell r="D113">
            <v>145</v>
          </cell>
          <cell r="E113" t="str">
            <v>РАЧКИН Максим</v>
          </cell>
          <cell r="F113">
            <v>35364</v>
          </cell>
          <cell r="G113">
            <v>1</v>
          </cell>
          <cell r="H113">
            <v>0</v>
          </cell>
          <cell r="I113" t="e">
            <v>#N/A</v>
          </cell>
          <cell r="J113" t="str">
            <v>2 курс, ЭМ-14</v>
          </cell>
          <cell r="K113" t="str">
            <v>Сайранова Эльвира Радиковна</v>
          </cell>
          <cell r="L113" t="str">
            <v>Пермский национально-исследовательский политехнический университет</v>
          </cell>
          <cell r="M113" t="str">
            <v>РАЧКИН</v>
          </cell>
          <cell r="N113" t="str">
            <v>М</v>
          </cell>
          <cell r="O113" t="str">
            <v>РАЧКИН М.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291</v>
          </cell>
          <cell r="W113" t="str">
            <v>г. Пермь</v>
          </cell>
          <cell r="X113">
            <v>291</v>
          </cell>
          <cell r="Y113" t="str">
            <v>ПНИПУ</v>
          </cell>
          <cell r="Z113" t="str">
            <v>ПНИПУ (г. Пермь)</v>
          </cell>
        </row>
        <row r="114">
          <cell r="C114">
            <v>291</v>
          </cell>
          <cell r="D114">
            <v>146</v>
          </cell>
          <cell r="E114">
            <v>0</v>
          </cell>
          <cell r="F114" t="e">
            <v>#N/A</v>
          </cell>
          <cell r="H114">
            <v>0</v>
          </cell>
          <cell r="I114" t="e">
            <v>#N/A</v>
          </cell>
          <cell r="K114" t="str">
            <v>Сайранова Эльвира Радиковна</v>
          </cell>
          <cell r="L114" t="str">
            <v>Пермский национально-исследовательский политехнический университет</v>
          </cell>
          <cell r="M114" t="e">
            <v>#VALUE!</v>
          </cell>
          <cell r="N114" t="e">
            <v>#VALUE!</v>
          </cell>
          <cell r="O114" t="e">
            <v>#VALUE!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291</v>
          </cell>
          <cell r="W114" t="str">
            <v>г. Пермь</v>
          </cell>
          <cell r="X114">
            <v>291</v>
          </cell>
          <cell r="Y114" t="str">
            <v>ПНИПУ</v>
          </cell>
          <cell r="Z114" t="str">
            <v>ПНИПУ (г. Пермь)</v>
          </cell>
        </row>
        <row r="115">
          <cell r="D115">
            <v>15000</v>
          </cell>
          <cell r="E115" t="str">
            <v>Тренер-представитель:</v>
          </cell>
          <cell r="F115" t="str">
            <v>Сайранова Эльвира Радиковна</v>
          </cell>
          <cell r="P115">
            <v>0</v>
          </cell>
          <cell r="R115">
            <v>1</v>
          </cell>
          <cell r="Y115">
            <v>0</v>
          </cell>
        </row>
        <row r="116">
          <cell r="B116">
            <v>16</v>
          </cell>
          <cell r="D116">
            <v>151</v>
          </cell>
          <cell r="F116" t="str">
            <v/>
          </cell>
          <cell r="H116" t="str">
            <v/>
          </cell>
          <cell r="I116" t="str">
            <v/>
          </cell>
          <cell r="K116">
            <v>0</v>
          </cell>
          <cell r="L116">
            <v>0</v>
          </cell>
          <cell r="M116" t="e">
            <v>#VALUE!</v>
          </cell>
          <cell r="N116" t="e">
            <v>#VALUE!</v>
          </cell>
          <cell r="O116" t="e">
            <v>#VALUE!</v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e">
            <v>#VALUE!</v>
          </cell>
          <cell r="V116" t="str">
            <v/>
          </cell>
          <cell r="W116">
            <v>0</v>
          </cell>
          <cell r="X116" t="str">
            <v/>
          </cell>
        </row>
        <row r="117">
          <cell r="D117">
            <v>152</v>
          </cell>
          <cell r="F117" t="str">
            <v/>
          </cell>
          <cell r="H117" t="str">
            <v/>
          </cell>
          <cell r="I117" t="str">
            <v/>
          </cell>
          <cell r="K117">
            <v>0</v>
          </cell>
          <cell r="L117">
            <v>0</v>
          </cell>
          <cell r="M117" t="e">
            <v>#VALUE!</v>
          </cell>
          <cell r="N117" t="e">
            <v>#VALUE!</v>
          </cell>
          <cell r="O117" t="e">
            <v>#VALUE!</v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e">
            <v>#VALUE!</v>
          </cell>
          <cell r="V117" t="str">
            <v/>
          </cell>
          <cell r="W117">
            <v>0</v>
          </cell>
          <cell r="X117" t="str">
            <v/>
          </cell>
        </row>
        <row r="118">
          <cell r="D118">
            <v>153</v>
          </cell>
          <cell r="F118" t="str">
            <v/>
          </cell>
          <cell r="H118" t="str">
            <v/>
          </cell>
          <cell r="I118" t="str">
            <v/>
          </cell>
          <cell r="K118">
            <v>0</v>
          </cell>
          <cell r="L118">
            <v>0</v>
          </cell>
          <cell r="M118" t="e">
            <v>#VALUE!</v>
          </cell>
          <cell r="N118" t="e">
            <v>#VALUE!</v>
          </cell>
          <cell r="O118" t="e">
            <v>#VALUE!</v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e">
            <v>#VALUE!</v>
          </cell>
          <cell r="V118" t="str">
            <v/>
          </cell>
          <cell r="W118">
            <v>0</v>
          </cell>
          <cell r="X118" t="str">
            <v/>
          </cell>
        </row>
        <row r="119">
          <cell r="D119">
            <v>154</v>
          </cell>
          <cell r="F119" t="str">
            <v/>
          </cell>
          <cell r="H119" t="str">
            <v/>
          </cell>
          <cell r="I119" t="str">
            <v/>
          </cell>
          <cell r="K119">
            <v>0</v>
          </cell>
          <cell r="L119">
            <v>0</v>
          </cell>
          <cell r="M119" t="e">
            <v>#VALUE!</v>
          </cell>
          <cell r="N119" t="e">
            <v>#VALUE!</v>
          </cell>
          <cell r="O119" t="e">
            <v>#VALUE!</v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e">
            <v>#VALUE!</v>
          </cell>
          <cell r="V119" t="str">
            <v/>
          </cell>
          <cell r="W119">
            <v>0</v>
          </cell>
          <cell r="X119" t="str">
            <v/>
          </cell>
        </row>
        <row r="120">
          <cell r="D120">
            <v>155</v>
          </cell>
          <cell r="F120" t="str">
            <v/>
          </cell>
          <cell r="H120" t="str">
            <v/>
          </cell>
          <cell r="I120" t="str">
            <v/>
          </cell>
          <cell r="K120">
            <v>0</v>
          </cell>
          <cell r="L120">
            <v>0</v>
          </cell>
          <cell r="M120" t="e">
            <v>#VALUE!</v>
          </cell>
          <cell r="N120" t="e">
            <v>#VALUE!</v>
          </cell>
          <cell r="O120" t="e">
            <v>#VALUE!</v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e">
            <v>#VALUE!</v>
          </cell>
          <cell r="V120" t="str">
            <v/>
          </cell>
          <cell r="W120">
            <v>0</v>
          </cell>
          <cell r="X120" t="str">
            <v/>
          </cell>
        </row>
        <row r="121">
          <cell r="C121" t="str">
            <v/>
          </cell>
          <cell r="D121">
            <v>156</v>
          </cell>
          <cell r="F121" t="str">
            <v/>
          </cell>
          <cell r="H121" t="str">
            <v/>
          </cell>
          <cell r="I121" t="str">
            <v/>
          </cell>
          <cell r="K121">
            <v>0</v>
          </cell>
          <cell r="L121">
            <v>0</v>
          </cell>
          <cell r="M121" t="e">
            <v>#VALUE!</v>
          </cell>
          <cell r="N121" t="e">
            <v>#VALUE!</v>
          </cell>
          <cell r="O121" t="e">
            <v>#VALUE!</v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e">
            <v>#VALUE!</v>
          </cell>
          <cell r="V121" t="str">
            <v/>
          </cell>
          <cell r="W121">
            <v>0</v>
          </cell>
          <cell r="X121" t="str">
            <v/>
          </cell>
        </row>
        <row r="122">
          <cell r="D122">
            <v>16000</v>
          </cell>
          <cell r="E122" t="str">
            <v>Тренер-представитель:</v>
          </cell>
          <cell r="P122">
            <v>0</v>
          </cell>
          <cell r="R122">
            <v>0</v>
          </cell>
          <cell r="Y122">
            <v>0</v>
          </cell>
        </row>
        <row r="124">
          <cell r="C124" t="str">
            <v>Главный судья-судья МК</v>
          </cell>
          <cell r="F124" t="str">
            <v>А.Н. Мизин (г. Москва)</v>
          </cell>
        </row>
        <row r="126">
          <cell r="C126" t="str">
            <v>Главный секретарь-судья МК</v>
          </cell>
          <cell r="F126" t="str">
            <v>Я.С. Зубарь (г. Екатеринбург)</v>
          </cell>
        </row>
        <row r="128">
          <cell r="B128">
            <v>0</v>
          </cell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  <cell r="N128" t="str">
            <v xml:space="preserve"> </v>
          </cell>
          <cell r="O128" t="str">
            <v xml:space="preserve"> </v>
          </cell>
          <cell r="P128" t="str">
            <v xml:space="preserve"> </v>
          </cell>
          <cell r="Q128" t="str">
            <v xml:space="preserve"> </v>
          </cell>
          <cell r="R128" t="str">
            <v xml:space="preserve"> </v>
          </cell>
          <cell r="S128" t="str">
            <v xml:space="preserve"> </v>
          </cell>
          <cell r="T128" t="str">
            <v xml:space="preserve"> </v>
          </cell>
          <cell r="U128" t="str">
            <v xml:space="preserve"> </v>
          </cell>
          <cell r="V128" t="str">
            <v xml:space="preserve"> </v>
          </cell>
          <cell r="W128" t="str">
            <v xml:space="preserve"> </v>
          </cell>
          <cell r="X128" t="str">
            <v xml:space="preserve"> </v>
          </cell>
          <cell r="Y128" t="str">
            <v xml:space="preserve"> </v>
          </cell>
          <cell r="Z128" t="str">
            <v xml:space="preserve"> </v>
          </cell>
        </row>
        <row r="129">
          <cell r="B129" t="str">
            <v>-</v>
          </cell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  <cell r="N129" t="str">
            <v xml:space="preserve"> </v>
          </cell>
          <cell r="O129" t="str">
            <v xml:space="preserve"> </v>
          </cell>
          <cell r="P129" t="str">
            <v xml:space="preserve"> </v>
          </cell>
          <cell r="Q129" t="str">
            <v xml:space="preserve"> </v>
          </cell>
          <cell r="R129" t="str">
            <v xml:space="preserve"> </v>
          </cell>
          <cell r="S129" t="str">
            <v xml:space="preserve"> </v>
          </cell>
          <cell r="T129" t="str">
            <v xml:space="preserve"> </v>
          </cell>
          <cell r="U129" t="str">
            <v xml:space="preserve"> </v>
          </cell>
          <cell r="V129" t="str">
            <v xml:space="preserve"> </v>
          </cell>
          <cell r="W129" t="str">
            <v xml:space="preserve"> </v>
          </cell>
          <cell r="X129" t="str">
            <v xml:space="preserve"> </v>
          </cell>
          <cell r="Y129" t="str">
            <v xml:space="preserve"> </v>
          </cell>
          <cell r="Z129" t="str">
            <v xml:space="preserve"> </v>
          </cell>
        </row>
        <row r="130">
          <cell r="B130" t="str">
            <v xml:space="preserve"> </v>
          </cell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 t="str">
            <v xml:space="preserve"> </v>
          </cell>
          <cell r="P130" t="str">
            <v xml:space="preserve"> </v>
          </cell>
          <cell r="Q130" t="str">
            <v xml:space="preserve"> </v>
          </cell>
          <cell r="R130" t="str">
            <v xml:space="preserve"> </v>
          </cell>
          <cell r="S130" t="str">
            <v xml:space="preserve"> </v>
          </cell>
          <cell r="T130" t="str">
            <v xml:space="preserve"> </v>
          </cell>
          <cell r="U130" t="str">
            <v xml:space="preserve"> </v>
          </cell>
          <cell r="V130" t="str">
            <v xml:space="preserve"> </v>
          </cell>
          <cell r="W130" t="str">
            <v xml:space="preserve"> </v>
          </cell>
          <cell r="X130" t="str">
            <v xml:space="preserve"> </v>
          </cell>
          <cell r="Y130" t="str">
            <v xml:space="preserve"> </v>
          </cell>
          <cell r="Z130" t="str">
            <v xml:space="preserve"> </v>
          </cell>
        </row>
        <row r="131">
          <cell r="B131" t="str">
            <v>х</v>
          </cell>
          <cell r="C131" t="str">
            <v>Х</v>
          </cell>
          <cell r="D131" t="str">
            <v>Х</v>
          </cell>
          <cell r="E131" t="str">
            <v>Х</v>
          </cell>
          <cell r="F131" t="str">
            <v>Х</v>
          </cell>
          <cell r="G131" t="str">
            <v>Х</v>
          </cell>
          <cell r="H131" t="str">
            <v>Х</v>
          </cell>
          <cell r="I131" t="str">
            <v>Х</v>
          </cell>
          <cell r="J131" t="str">
            <v>Х</v>
          </cell>
          <cell r="K131" t="str">
            <v>Х</v>
          </cell>
          <cell r="L131" t="str">
            <v>Х</v>
          </cell>
          <cell r="M131" t="str">
            <v>Х</v>
          </cell>
          <cell r="N131" t="str">
            <v>Х</v>
          </cell>
          <cell r="O131" t="str">
            <v>Х</v>
          </cell>
          <cell r="P131" t="str">
            <v>Х</v>
          </cell>
          <cell r="Q131" t="str">
            <v>Х</v>
          </cell>
          <cell r="R131" t="str">
            <v>Х</v>
          </cell>
          <cell r="S131" t="str">
            <v>Х</v>
          </cell>
          <cell r="T131" t="str">
            <v>Х</v>
          </cell>
          <cell r="U131" t="str">
            <v>Х</v>
          </cell>
          <cell r="V131" t="str">
            <v>Х</v>
          </cell>
          <cell r="W131" t="str">
            <v>Х</v>
          </cell>
          <cell r="X131" t="str">
            <v>Х</v>
          </cell>
          <cell r="Y131" t="str">
            <v>Х</v>
          </cell>
          <cell r="Z131" t="str">
            <v>Х</v>
          </cell>
        </row>
        <row r="135">
          <cell r="C135" t="str">
            <v>Магнитогорский Государственный технический университет им. Г.И. Носова</v>
          </cell>
          <cell r="F135">
            <v>5788</v>
          </cell>
          <cell r="G135">
            <v>1</v>
          </cell>
        </row>
        <row r="136">
          <cell r="C136" t="str">
            <v>Крымский федеральный университет им. В.И.Вернадского</v>
          </cell>
          <cell r="F136">
            <v>1089</v>
          </cell>
          <cell r="G136">
            <v>2</v>
          </cell>
        </row>
        <row r="137">
          <cell r="C137" t="str">
            <v>Поволжский государственный университет телекоммуникаций и информатики</v>
          </cell>
          <cell r="F137">
            <v>2770</v>
          </cell>
          <cell r="G137">
            <v>3</v>
          </cell>
        </row>
        <row r="138">
          <cell r="C138" t="str">
            <v>Дальневосточный федеральный университет</v>
          </cell>
          <cell r="F138">
            <v>3188</v>
          </cell>
          <cell r="G138">
            <v>4</v>
          </cell>
        </row>
        <row r="139">
          <cell r="C139" t="str">
            <v>Омский государственный технический университет</v>
          </cell>
          <cell r="F139">
            <v>0</v>
          </cell>
          <cell r="G139">
            <v>5</v>
          </cell>
        </row>
        <row r="140">
          <cell r="C140" t="str">
            <v>Государственный социально-гуманитарный университет</v>
          </cell>
          <cell r="F140">
            <v>157</v>
          </cell>
          <cell r="G140">
            <v>6</v>
          </cell>
        </row>
        <row r="141">
          <cell r="C141" t="str">
            <v>Уральский государственный экономичский университет</v>
          </cell>
          <cell r="F141">
            <v>5636</v>
          </cell>
          <cell r="G141">
            <v>7</v>
          </cell>
        </row>
        <row r="142">
          <cell r="C142" t="str">
            <v>Смоленская государственная академия физической культуры, спорта и туризма</v>
          </cell>
          <cell r="F142">
            <v>2185</v>
          </cell>
          <cell r="G142">
            <v>8</v>
          </cell>
        </row>
        <row r="143">
          <cell r="C143" t="str">
            <v>Кубанский государственный университет физической культуры, спорта и туризма</v>
          </cell>
          <cell r="F143">
            <v>6339</v>
          </cell>
          <cell r="G143">
            <v>9</v>
          </cell>
        </row>
        <row r="144">
          <cell r="C144" t="str">
            <v>Российский государственный университет физической культуры, спорта, молодежи и туризма</v>
          </cell>
          <cell r="F144">
            <v>5823</v>
          </cell>
          <cell r="G144">
            <v>10</v>
          </cell>
        </row>
        <row r="145">
          <cell r="C145" t="str">
            <v>Санкт-Петербургский Политехнический университет Петра Великого</v>
          </cell>
          <cell r="F145">
            <v>2752</v>
          </cell>
          <cell r="G145">
            <v>11</v>
          </cell>
        </row>
        <row r="146">
          <cell r="C146" t="str">
            <v xml:space="preserve">Российский государственный гуманитарный университет </v>
          </cell>
          <cell r="F146">
            <v>8252</v>
          </cell>
          <cell r="G146">
            <v>12</v>
          </cell>
        </row>
        <row r="147">
          <cell r="C147" t="str">
            <v>Сибирский государственный университет геосистем и технологий</v>
          </cell>
          <cell r="F147">
            <v>3789</v>
          </cell>
          <cell r="G147">
            <v>13</v>
          </cell>
        </row>
        <row r="148">
          <cell r="C148" t="str">
            <v xml:space="preserve">Поволжская государственная академия физической культуры, спорта и туризма </v>
          </cell>
          <cell r="F148">
            <v>7067</v>
          </cell>
          <cell r="G148">
            <v>14</v>
          </cell>
        </row>
        <row r="149">
          <cell r="C149" t="str">
            <v>Пермский национально-исследовательский политехнический университет</v>
          </cell>
          <cell r="F149">
            <v>291</v>
          </cell>
          <cell r="G149">
            <v>15</v>
          </cell>
        </row>
        <row r="150">
          <cell r="C150">
            <v>0</v>
          </cell>
          <cell r="F150" t="str">
            <v/>
          </cell>
          <cell r="G150">
            <v>16</v>
          </cell>
        </row>
        <row r="154">
          <cell r="C154" t="str">
            <v xml:space="preserve">Российский государственный гуманитарный университет </v>
          </cell>
          <cell r="F154">
            <v>8252</v>
          </cell>
          <cell r="G154">
            <v>12</v>
          </cell>
        </row>
        <row r="155">
          <cell r="C155" t="str">
            <v xml:space="preserve">Поволжская государственная академия физической культуры, спорта и туризма </v>
          </cell>
          <cell r="F155">
            <v>7067</v>
          </cell>
          <cell r="G155">
            <v>14</v>
          </cell>
        </row>
        <row r="156">
          <cell r="C156" t="str">
            <v>Кубанский государственный университет физической культуры, спорта и туризма</v>
          </cell>
          <cell r="F156">
            <v>6339</v>
          </cell>
          <cell r="G156">
            <v>9</v>
          </cell>
        </row>
        <row r="157">
          <cell r="C157" t="str">
            <v>Российский государственный университет физической культуры, спорта, молодежи и туризма</v>
          </cell>
          <cell r="F157">
            <v>5823</v>
          </cell>
          <cell r="G157">
            <v>10</v>
          </cell>
        </row>
        <row r="158">
          <cell r="C158" t="str">
            <v>Магнитогорский Государственный технический университет им. Г.И. Носова</v>
          </cell>
          <cell r="F158">
            <v>5788</v>
          </cell>
          <cell r="G158">
            <v>1</v>
          </cell>
        </row>
        <row r="159">
          <cell r="C159" t="str">
            <v>Уральский государственный экономичский университет</v>
          </cell>
          <cell r="F159">
            <v>5636</v>
          </cell>
          <cell r="G159">
            <v>7</v>
          </cell>
        </row>
        <row r="160">
          <cell r="C160" t="str">
            <v>Сибирский государственный университет геосистем и технологий</v>
          </cell>
          <cell r="F160">
            <v>3789</v>
          </cell>
          <cell r="G160">
            <v>13</v>
          </cell>
        </row>
        <row r="161">
          <cell r="C161" t="str">
            <v>Дальневосточный федеральный университет</v>
          </cell>
          <cell r="F161">
            <v>3188</v>
          </cell>
          <cell r="G161">
            <v>4</v>
          </cell>
        </row>
        <row r="162">
          <cell r="C162" t="str">
            <v>Поволжский государственный университет телекоммуникаций и информатики</v>
          </cell>
          <cell r="F162">
            <v>2770</v>
          </cell>
          <cell r="G162">
            <v>3</v>
          </cell>
        </row>
        <row r="163">
          <cell r="C163" t="str">
            <v>Санкт-Петербургский Политехнический университет Петра Великого</v>
          </cell>
          <cell r="F163">
            <v>2752</v>
          </cell>
          <cell r="G163">
            <v>11</v>
          </cell>
        </row>
        <row r="164">
          <cell r="C164" t="str">
            <v>Смоленская государственная академия физической культуры, спорта и туризма</v>
          </cell>
          <cell r="F164">
            <v>2185</v>
          </cell>
          <cell r="G164">
            <v>8</v>
          </cell>
        </row>
        <row r="165">
          <cell r="C165" t="str">
            <v>Крымский федеральный университет им. В.И.Вернадского</v>
          </cell>
          <cell r="F165">
            <v>1089</v>
          </cell>
          <cell r="G165">
            <v>2</v>
          </cell>
        </row>
        <row r="166">
          <cell r="C166" t="str">
            <v>Пермский национально-исследовательский политехнический университет</v>
          </cell>
          <cell r="F166">
            <v>291</v>
          </cell>
          <cell r="G166">
            <v>15</v>
          </cell>
        </row>
        <row r="167">
          <cell r="C167" t="str">
            <v>Государственный социально-гуманитарный университет</v>
          </cell>
          <cell r="F167">
            <v>157</v>
          </cell>
          <cell r="G167">
            <v>6</v>
          </cell>
        </row>
        <row r="168">
          <cell r="C168" t="str">
            <v>Омский государственный технический университет</v>
          </cell>
          <cell r="F168">
            <v>0</v>
          </cell>
          <cell r="G168">
            <v>5</v>
          </cell>
        </row>
        <row r="172">
          <cell r="C172" t="str">
            <v>Блюм Михаил Давидович</v>
          </cell>
        </row>
        <row r="173">
          <cell r="C173" t="str">
            <v>Борисова Ирина Владимировна</v>
          </cell>
        </row>
        <row r="174">
          <cell r="C174" t="str">
            <v>Бородавченко Игорь Николаевич</v>
          </cell>
        </row>
        <row r="175">
          <cell r="C175" t="str">
            <v>Демчук Елена Евгеньевна</v>
          </cell>
        </row>
        <row r="176">
          <cell r="C176" t="str">
            <v>Манусевич Леонид Аркадьевич</v>
          </cell>
        </row>
        <row r="177">
          <cell r="C177" t="str">
            <v>Морозова Галина Ивановна</v>
          </cell>
        </row>
        <row r="178">
          <cell r="C178" t="str">
            <v>Рожкова Анна Святославовна</v>
          </cell>
        </row>
        <row r="179">
          <cell r="C179" t="str">
            <v>Русов Сергей Викторович</v>
          </cell>
        </row>
        <row r="180">
          <cell r="C180" t="str">
            <v>Никитин Валентин Николаевич</v>
          </cell>
        </row>
        <row r="181">
          <cell r="C181" t="str">
            <v>Новичкова Светлана Владимировна</v>
          </cell>
        </row>
        <row r="182">
          <cell r="C182" t="str">
            <v>Левин Андрей Георгиевич</v>
          </cell>
        </row>
        <row r="183">
          <cell r="C183" t="str">
            <v>Петровичев Владимир Антонович</v>
          </cell>
        </row>
        <row r="184">
          <cell r="C184" t="str">
            <v>Царев Сергей Сергеевич</v>
          </cell>
        </row>
        <row r="185">
          <cell r="C185" t="str">
            <v>Микульшин Егор Валерьевич</v>
          </cell>
        </row>
        <row r="186">
          <cell r="C186" t="str">
            <v>Замойская Людмила Васильевна</v>
          </cell>
        </row>
        <row r="187">
          <cell r="C187" t="str">
            <v>Бородавченко Игорь Николаевич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о столам"/>
      <sheetName val="РАСПИСАНИЕ"/>
      <sheetName val="Заявка"/>
      <sheetName val="КВАЛИФ"/>
      <sheetName val="Муж-финал"/>
      <sheetName val="Жен-финал"/>
      <sheetName val="Протокол матча"/>
      <sheetName val="Протокол"/>
      <sheetName val="СПИСОК"/>
      <sheetName val="Прот_жен"/>
      <sheetName val="Прот_муж"/>
      <sheetName val="R_Муж"/>
      <sheetName val="R_Жен"/>
      <sheetName val="мужчины"/>
      <sheetName val="женщины"/>
      <sheetName val="Лист4"/>
      <sheetName val="Лист3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по настольному теннису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Eq"/>
      <sheetName val="POR"/>
      <sheetName val="HON"/>
      <sheetName val="EM1"/>
      <sheetName val="EM2"/>
      <sheetName val="EM3"/>
      <sheetName val="EF1"/>
      <sheetName val="EF2"/>
      <sheetName val="pr IM"/>
      <sheetName val="pr IF"/>
      <sheetName val="pr DM"/>
      <sheetName val="pr DF"/>
      <sheetName val="pr DX"/>
      <sheetName val="CUIM"/>
      <sheetName val="CUIF"/>
      <sheetName val="CUDM"/>
      <sheetName val="CUDF"/>
      <sheetName val="CUDX"/>
      <sheetName val="AE"/>
      <sheetName val="E"/>
      <sheetName val="EQF"/>
      <sheetName val="AEF"/>
      <sheetName val="EF"/>
      <sheetName val="AI"/>
      <sheetName val="I"/>
      <sheetName val="Af"/>
      <sheetName val="AIf"/>
      <sheetName val="ADm"/>
      <sheetName val="ACDm"/>
      <sheetName val="ADf"/>
      <sheetName val="ACdfem"/>
      <sheetName val="ADx"/>
      <sheetName val="ACDx"/>
      <sheetName val="Dorsal"/>
      <sheetName val="SOR-IM"/>
      <sheetName val="SOR-IF"/>
      <sheetName val="SOR-DM"/>
      <sheetName val="SOR-DF"/>
      <sheetName val="SOR-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 t="str">
            <v>ACTA</v>
          </cell>
          <cell r="B1" t="str">
            <v>A</v>
          </cell>
          <cell r="C1" t="str">
            <v>B</v>
          </cell>
          <cell r="D1" t="str">
            <v>U</v>
          </cell>
          <cell r="E1" t="str">
            <v>Fase</v>
          </cell>
          <cell r="F1" t="str">
            <v>Día</v>
          </cell>
          <cell r="G1" t="str">
            <v>Hora</v>
          </cell>
          <cell r="H1" t="str">
            <v>Mesa</v>
          </cell>
          <cell r="I1" t="str">
            <v>Nombre A</v>
          </cell>
          <cell r="J1" t="str">
            <v>COM</v>
          </cell>
          <cell r="K1" t="str">
            <v>Nombre B</v>
          </cell>
          <cell r="L1" t="str">
            <v>COM</v>
          </cell>
          <cell r="M1" t="str">
            <v>Categoría</v>
          </cell>
          <cell r="N1" t="str">
            <v>APELLIDOS Arb.</v>
          </cell>
          <cell r="O1" t="str">
            <v>NOMBRE Arb.</v>
          </cell>
          <cell r="P1" t="str">
            <v>Nº Licencia</v>
          </cell>
        </row>
        <row r="2">
          <cell r="A2">
            <v>1</v>
          </cell>
          <cell r="B2">
            <v>2</v>
          </cell>
          <cell r="C2">
            <v>5</v>
          </cell>
          <cell r="E2" t="str">
            <v>1ª Jornada - Grupo 1</v>
          </cell>
          <cell r="F2">
            <v>27</v>
          </cell>
          <cell r="G2">
            <v>0.6875</v>
          </cell>
          <cell r="H2">
            <v>1</v>
          </cell>
          <cell r="I2" t="str">
            <v>A.D. GASTÉIZ</v>
          </cell>
          <cell r="J2" t="str">
            <v>PVS</v>
          </cell>
          <cell r="K2" t="str">
            <v>C.T.M. CÁRTAMA</v>
          </cell>
          <cell r="L2" t="str">
            <v>AND</v>
          </cell>
          <cell r="M2" t="str">
            <v>Equipos Masculinos Juveniles</v>
          </cell>
        </row>
        <row r="3">
          <cell r="A3">
            <v>2</v>
          </cell>
          <cell r="B3">
            <v>3</v>
          </cell>
          <cell r="C3">
            <v>4</v>
          </cell>
          <cell r="E3" t="str">
            <v>1ª Jornada - Grupo 1</v>
          </cell>
          <cell r="F3">
            <v>27</v>
          </cell>
          <cell r="G3">
            <v>0.6875</v>
          </cell>
          <cell r="H3">
            <v>2</v>
          </cell>
          <cell r="I3" t="str">
            <v>AVILÉS T.M.</v>
          </cell>
          <cell r="J3" t="str">
            <v>AST</v>
          </cell>
          <cell r="K3" t="str">
            <v>C.T.M. GETAFE</v>
          </cell>
          <cell r="L3" t="str">
            <v>MAD</v>
          </cell>
          <cell r="M3" t="str">
            <v>Equipos Masculinos Juveniles</v>
          </cell>
        </row>
        <row r="4">
          <cell r="A4">
            <v>3</v>
          </cell>
          <cell r="B4">
            <v>6</v>
          </cell>
          <cell r="C4">
            <v>9</v>
          </cell>
          <cell r="E4" t="str">
            <v>1ª Jornada - Grupo 2</v>
          </cell>
          <cell r="F4">
            <v>27</v>
          </cell>
          <cell r="G4">
            <v>0.6875</v>
          </cell>
          <cell r="H4">
            <v>3</v>
          </cell>
          <cell r="I4" t="str">
            <v>CLUB NARÓN T.M.</v>
          </cell>
          <cell r="J4" t="str">
            <v>GAL</v>
          </cell>
          <cell r="K4" t="str">
            <v>LUBERRI K.E.</v>
          </cell>
          <cell r="L4" t="str">
            <v>PVS</v>
          </cell>
          <cell r="M4" t="str">
            <v>Equipos Masculinos Juveniles</v>
          </cell>
        </row>
        <row r="5">
          <cell r="A5">
            <v>4</v>
          </cell>
          <cell r="B5">
            <v>7</v>
          </cell>
          <cell r="C5">
            <v>8</v>
          </cell>
          <cell r="E5" t="str">
            <v>1ª Jornada - Grupo 2</v>
          </cell>
          <cell r="F5">
            <v>27</v>
          </cell>
          <cell r="G5">
            <v>0.6875</v>
          </cell>
          <cell r="H5">
            <v>4</v>
          </cell>
          <cell r="I5" t="str">
            <v>C.T.M. MORATALAZ</v>
          </cell>
          <cell r="J5" t="str">
            <v>MAD</v>
          </cell>
          <cell r="K5" t="str">
            <v>A.D. HISPANIDAD</v>
          </cell>
          <cell r="L5" t="str">
            <v>AND</v>
          </cell>
          <cell r="M5" t="str">
            <v>Equipos Masculinos Juveniles</v>
          </cell>
        </row>
        <row r="6">
          <cell r="A6">
            <v>5</v>
          </cell>
          <cell r="B6">
            <v>10</v>
          </cell>
          <cell r="C6">
            <v>13</v>
          </cell>
          <cell r="E6" t="str">
            <v>1ª Jornada - Grupo 3</v>
          </cell>
          <cell r="F6">
            <v>27</v>
          </cell>
          <cell r="G6">
            <v>0.6875</v>
          </cell>
          <cell r="H6">
            <v>5</v>
          </cell>
          <cell r="I6" t="str">
            <v>C.D. ETXADI K.E.</v>
          </cell>
          <cell r="J6" t="str">
            <v>PVS</v>
          </cell>
          <cell r="K6" t="str">
            <v>CAN BERARDO RIPOLLET (SDM)</v>
          </cell>
          <cell r="L6" t="str">
            <v>CAT</v>
          </cell>
          <cell r="M6" t="str">
            <v>Equipos Masculinos Juveniles</v>
          </cell>
        </row>
        <row r="7">
          <cell r="A7">
            <v>6</v>
          </cell>
          <cell r="B7">
            <v>11</v>
          </cell>
          <cell r="C7">
            <v>12</v>
          </cell>
          <cell r="E7" t="str">
            <v>1ª Jornada - Grupo 3</v>
          </cell>
          <cell r="F7">
            <v>27</v>
          </cell>
          <cell r="G7">
            <v>0.6875</v>
          </cell>
          <cell r="H7">
            <v>6</v>
          </cell>
          <cell r="I7" t="str">
            <v>T.M. PUERTOLLANO</v>
          </cell>
          <cell r="J7" t="str">
            <v>CLM</v>
          </cell>
          <cell r="K7" t="str">
            <v>ESCOLA T.M. NARON</v>
          </cell>
          <cell r="L7" t="str">
            <v>GAL</v>
          </cell>
          <cell r="M7" t="str">
            <v>Equipos Masculinos Juveniles</v>
          </cell>
        </row>
        <row r="8">
          <cell r="A8">
            <v>7</v>
          </cell>
          <cell r="B8">
            <v>14</v>
          </cell>
          <cell r="C8">
            <v>17</v>
          </cell>
          <cell r="E8" t="str">
            <v>1ª Jornada - Grupo 4</v>
          </cell>
          <cell r="F8">
            <v>27</v>
          </cell>
          <cell r="G8">
            <v>0.6875</v>
          </cell>
          <cell r="H8">
            <v>7</v>
          </cell>
          <cell r="I8" t="str">
            <v>ECISA ALICANTE T.M.</v>
          </cell>
          <cell r="J8" t="str">
            <v>CVA</v>
          </cell>
          <cell r="K8" t="str">
            <v>E.T.M. TORRELAVEGA</v>
          </cell>
          <cell r="L8" t="str">
            <v>CTB</v>
          </cell>
          <cell r="M8" t="str">
            <v>Equipos Masculinos Juveniles</v>
          </cell>
        </row>
        <row r="9">
          <cell r="A9">
            <v>8</v>
          </cell>
          <cell r="B9">
            <v>15</v>
          </cell>
          <cell r="C9">
            <v>16</v>
          </cell>
          <cell r="E9" t="str">
            <v>1ª Jornada - Grupo 4</v>
          </cell>
          <cell r="F9">
            <v>27</v>
          </cell>
          <cell r="G9">
            <v>0.6875</v>
          </cell>
          <cell r="H9">
            <v>8</v>
          </cell>
          <cell r="I9" t="str">
            <v>DEFENSE T.M.</v>
          </cell>
          <cell r="J9" t="str">
            <v>CNR</v>
          </cell>
          <cell r="K9" t="str">
            <v>E.M. PALOS DE LA FRA.</v>
          </cell>
          <cell r="L9" t="str">
            <v>AND</v>
          </cell>
          <cell r="M9" t="str">
            <v>Equipos Masculinos Juveniles</v>
          </cell>
        </row>
        <row r="10">
          <cell r="A10">
            <v>9</v>
          </cell>
          <cell r="B10">
            <v>18</v>
          </cell>
          <cell r="C10">
            <v>21</v>
          </cell>
          <cell r="E10" t="str">
            <v>1ª Jornada - Grupo 5</v>
          </cell>
          <cell r="F10">
            <v>27</v>
          </cell>
          <cell r="G10">
            <v>0.6875</v>
          </cell>
          <cell r="H10">
            <v>9</v>
          </cell>
          <cell r="I10" t="str">
            <v>LASARTE ORIA K.E.</v>
          </cell>
          <cell r="J10" t="str">
            <v>PVS</v>
          </cell>
          <cell r="K10" t="str">
            <v>C.T.T. TRAMUNTANA</v>
          </cell>
          <cell r="L10" t="str">
            <v>CAT</v>
          </cell>
          <cell r="M10" t="str">
            <v>Equipos Masculinos Juveniles</v>
          </cell>
        </row>
        <row r="11">
          <cell r="A11">
            <v>10</v>
          </cell>
          <cell r="B11">
            <v>19</v>
          </cell>
          <cell r="C11">
            <v>20</v>
          </cell>
          <cell r="E11" t="str">
            <v>1ª Jornada - Grupo 5</v>
          </cell>
          <cell r="F11">
            <v>27</v>
          </cell>
          <cell r="G11">
            <v>0.6875</v>
          </cell>
          <cell r="H11">
            <v>10</v>
          </cell>
          <cell r="I11" t="str">
            <v>CLUB FERROL T.M.</v>
          </cell>
          <cell r="J11" t="str">
            <v>GAL</v>
          </cell>
          <cell r="K11" t="str">
            <v>E.T.M. BURLADA</v>
          </cell>
          <cell r="L11" t="str">
            <v>NAV</v>
          </cell>
          <cell r="M11" t="str">
            <v>Equipos Masculinos Juveniles</v>
          </cell>
        </row>
        <row r="12">
          <cell r="A12">
            <v>11</v>
          </cell>
          <cell r="B12">
            <v>22</v>
          </cell>
          <cell r="C12">
            <v>25</v>
          </cell>
          <cell r="E12" t="str">
            <v>1ª Jornada - Grupo 6</v>
          </cell>
          <cell r="F12">
            <v>27</v>
          </cell>
          <cell r="G12">
            <v>0.6875</v>
          </cell>
          <cell r="H12">
            <v>11</v>
          </cell>
          <cell r="I12" t="str">
            <v>S.S. DE LOS REYES</v>
          </cell>
          <cell r="J12" t="str">
            <v>MAD</v>
          </cell>
          <cell r="K12" t="str">
            <v>A.P.A. SANTA MARIÑA</v>
          </cell>
          <cell r="L12" t="str">
            <v>GAL</v>
          </cell>
          <cell r="M12" t="str">
            <v>Equipos Masculinos Juveniles</v>
          </cell>
        </row>
        <row r="13">
          <cell r="A13">
            <v>12</v>
          </cell>
          <cell r="B13">
            <v>23</v>
          </cell>
          <cell r="C13">
            <v>24</v>
          </cell>
          <cell r="E13" t="str">
            <v>1ª Jornada - Grupo 6</v>
          </cell>
          <cell r="F13">
            <v>27</v>
          </cell>
          <cell r="G13">
            <v>0.6875</v>
          </cell>
          <cell r="H13">
            <v>12</v>
          </cell>
          <cell r="I13" t="str">
            <v>CLUB HUELVA T.M.</v>
          </cell>
          <cell r="J13" t="str">
            <v>AND</v>
          </cell>
          <cell r="K13" t="str">
            <v>CAI SANTIAGO T.M.</v>
          </cell>
          <cell r="L13" t="str">
            <v>ARA</v>
          </cell>
          <cell r="M13" t="str">
            <v>Equipos Masculinos Juveniles</v>
          </cell>
        </row>
        <row r="14">
          <cell r="A14">
            <v>13</v>
          </cell>
          <cell r="B14">
            <v>1</v>
          </cell>
          <cell r="C14">
            <v>5</v>
          </cell>
          <cell r="E14" t="str">
            <v>2ª Jornada - Grupo 1</v>
          </cell>
          <cell r="F14">
            <v>27</v>
          </cell>
          <cell r="G14">
            <v>0.75</v>
          </cell>
          <cell r="H14">
            <v>1</v>
          </cell>
          <cell r="I14" t="str">
            <v>C.T.T. ATENEU 1882</v>
          </cell>
          <cell r="J14" t="str">
            <v>CAT</v>
          </cell>
          <cell r="K14" t="str">
            <v>C.T.M. CÁRTAMA</v>
          </cell>
          <cell r="L14" t="str">
            <v>AND</v>
          </cell>
          <cell r="M14" t="str">
            <v>Equipos Masculinos Juveniles</v>
          </cell>
        </row>
        <row r="15">
          <cell r="A15">
            <v>14</v>
          </cell>
          <cell r="B15">
            <v>2</v>
          </cell>
          <cell r="C15">
            <v>3</v>
          </cell>
          <cell r="E15" t="str">
            <v>2ª Jornada - Grupo 1</v>
          </cell>
          <cell r="F15">
            <v>27</v>
          </cell>
          <cell r="G15">
            <v>0.75</v>
          </cell>
          <cell r="H15">
            <v>2</v>
          </cell>
          <cell r="I15" t="str">
            <v>A.D. GASTÉIZ</v>
          </cell>
          <cell r="J15" t="str">
            <v>PVS</v>
          </cell>
          <cell r="K15" t="str">
            <v>AVILÉS T.M.</v>
          </cell>
          <cell r="L15" t="str">
            <v>AST</v>
          </cell>
          <cell r="M15" t="str">
            <v>Equipos Masculinos Juveniles</v>
          </cell>
        </row>
        <row r="16">
          <cell r="A16">
            <v>15</v>
          </cell>
          <cell r="B16">
            <v>6</v>
          </cell>
          <cell r="C16">
            <v>8</v>
          </cell>
          <cell r="E16" t="str">
            <v>2ª Jornada - Grupo 2</v>
          </cell>
          <cell r="F16">
            <v>27</v>
          </cell>
          <cell r="G16">
            <v>0.75</v>
          </cell>
          <cell r="H16">
            <v>3</v>
          </cell>
          <cell r="I16" t="str">
            <v>CLUB NARÓN T.M.</v>
          </cell>
          <cell r="J16" t="str">
            <v>GAL</v>
          </cell>
          <cell r="K16" t="str">
            <v>A.D. HISPANIDAD</v>
          </cell>
          <cell r="L16" t="str">
            <v>AND</v>
          </cell>
          <cell r="M16" t="str">
            <v>Equipos Masculinos Juveniles</v>
          </cell>
        </row>
        <row r="17">
          <cell r="A17">
            <v>16</v>
          </cell>
          <cell r="B17">
            <v>7</v>
          </cell>
          <cell r="C17">
            <v>9</v>
          </cell>
          <cell r="E17" t="str">
            <v>2ª Jornada - Grupo 2</v>
          </cell>
          <cell r="F17">
            <v>27</v>
          </cell>
          <cell r="G17">
            <v>0.75</v>
          </cell>
          <cell r="H17">
            <v>4</v>
          </cell>
          <cell r="I17" t="str">
            <v>C.T.M. MORATALAZ</v>
          </cell>
          <cell r="J17" t="str">
            <v>MAD</v>
          </cell>
          <cell r="K17" t="str">
            <v>LUBERRI K.E.</v>
          </cell>
          <cell r="L17" t="str">
            <v>PVS</v>
          </cell>
          <cell r="M17" t="str">
            <v>Equipos Masculinos Juveniles</v>
          </cell>
        </row>
        <row r="18">
          <cell r="A18">
            <v>17</v>
          </cell>
          <cell r="B18">
            <v>10</v>
          </cell>
          <cell r="C18">
            <v>12</v>
          </cell>
          <cell r="E18" t="str">
            <v>2ª Jornada - Grupo 3</v>
          </cell>
          <cell r="F18">
            <v>27</v>
          </cell>
          <cell r="G18">
            <v>0.75</v>
          </cell>
          <cell r="H18">
            <v>5</v>
          </cell>
          <cell r="I18" t="str">
            <v>C.D. ETXADI K.E.</v>
          </cell>
          <cell r="J18" t="str">
            <v>PVS</v>
          </cell>
          <cell r="K18" t="str">
            <v>ESCOLA T.M. NARON</v>
          </cell>
          <cell r="L18" t="str">
            <v>GAL</v>
          </cell>
          <cell r="M18" t="str">
            <v>Equipos Masculinos Juveniles</v>
          </cell>
        </row>
        <row r="19">
          <cell r="A19">
            <v>18</v>
          </cell>
          <cell r="B19">
            <v>11</v>
          </cell>
          <cell r="C19">
            <v>13</v>
          </cell>
          <cell r="E19" t="str">
            <v>2ª Jornada - Grupo 3</v>
          </cell>
          <cell r="F19">
            <v>27</v>
          </cell>
          <cell r="G19">
            <v>0.75</v>
          </cell>
          <cell r="H19">
            <v>6</v>
          </cell>
          <cell r="I19" t="str">
            <v>T.M. PUERTOLLANO</v>
          </cell>
          <cell r="J19" t="str">
            <v>CLM</v>
          </cell>
          <cell r="K19" t="str">
            <v>CAN BERARDO RIPOLLET (SDM)</v>
          </cell>
          <cell r="L19" t="str">
            <v>CAT</v>
          </cell>
          <cell r="M19" t="str">
            <v>Equipos Masculinos Juveniles</v>
          </cell>
        </row>
        <row r="20">
          <cell r="A20">
            <v>19</v>
          </cell>
          <cell r="B20">
            <v>14</v>
          </cell>
          <cell r="C20">
            <v>16</v>
          </cell>
          <cell r="E20" t="str">
            <v>2ª Jornada - Grupo 4</v>
          </cell>
          <cell r="F20">
            <v>27</v>
          </cell>
          <cell r="G20">
            <v>0.75</v>
          </cell>
          <cell r="H20">
            <v>7</v>
          </cell>
          <cell r="I20" t="str">
            <v>ECISA ALICANTE T.M.</v>
          </cell>
          <cell r="J20" t="str">
            <v>CVA</v>
          </cell>
          <cell r="K20" t="str">
            <v>E.M. PALOS DE LA FRA.</v>
          </cell>
          <cell r="L20" t="str">
            <v>AND</v>
          </cell>
          <cell r="M20" t="str">
            <v>Equipos Masculinos Juveniles</v>
          </cell>
        </row>
        <row r="21">
          <cell r="A21">
            <v>20</v>
          </cell>
          <cell r="B21">
            <v>15</v>
          </cell>
          <cell r="C21">
            <v>17</v>
          </cell>
          <cell r="E21" t="str">
            <v>2ª Jornada - Grupo 4</v>
          </cell>
          <cell r="F21">
            <v>27</v>
          </cell>
          <cell r="G21">
            <v>0.75</v>
          </cell>
          <cell r="H21">
            <v>8</v>
          </cell>
          <cell r="I21" t="str">
            <v>DEFENSE T.M.</v>
          </cell>
          <cell r="J21" t="str">
            <v>CNR</v>
          </cell>
          <cell r="K21" t="str">
            <v>E.T.M. TORRELAVEGA</v>
          </cell>
          <cell r="L21" t="str">
            <v>CTB</v>
          </cell>
          <cell r="M21" t="str">
            <v>Equipos Masculinos Juveniles</v>
          </cell>
        </row>
        <row r="22">
          <cell r="A22">
            <v>21</v>
          </cell>
          <cell r="B22">
            <v>18</v>
          </cell>
          <cell r="C22">
            <v>20</v>
          </cell>
          <cell r="E22" t="str">
            <v>2ª Jornada - Grupo 5</v>
          </cell>
          <cell r="F22">
            <v>27</v>
          </cell>
          <cell r="G22">
            <v>0.8125</v>
          </cell>
          <cell r="H22">
            <v>3</v>
          </cell>
          <cell r="I22" t="str">
            <v>LASARTE ORIA K.E.</v>
          </cell>
          <cell r="J22" t="str">
            <v>PVS</v>
          </cell>
          <cell r="K22" t="str">
            <v>E.T.M. BURLADA</v>
          </cell>
          <cell r="L22" t="str">
            <v>NAV</v>
          </cell>
          <cell r="M22" t="str">
            <v>Equipos Masculinos Juveniles</v>
          </cell>
        </row>
        <row r="23">
          <cell r="A23">
            <v>22</v>
          </cell>
          <cell r="B23">
            <v>19</v>
          </cell>
          <cell r="C23">
            <v>21</v>
          </cell>
          <cell r="E23" t="str">
            <v>2ª Jornada - Grupo 5</v>
          </cell>
          <cell r="F23">
            <v>27</v>
          </cell>
          <cell r="G23">
            <v>0.8125</v>
          </cell>
          <cell r="H23">
            <v>4</v>
          </cell>
          <cell r="I23" t="str">
            <v>CLUB FERROL T.M.</v>
          </cell>
          <cell r="J23" t="str">
            <v>GAL</v>
          </cell>
          <cell r="K23" t="str">
            <v>C.T.T. TRAMUNTANA</v>
          </cell>
          <cell r="L23" t="str">
            <v>CAT</v>
          </cell>
          <cell r="M23" t="str">
            <v>Equipos Masculinos Juveniles</v>
          </cell>
        </row>
        <row r="24">
          <cell r="A24">
            <v>23</v>
          </cell>
          <cell r="B24">
            <v>22</v>
          </cell>
          <cell r="C24">
            <v>24</v>
          </cell>
          <cell r="E24" t="str">
            <v>2ª Jornada - Grupo 6</v>
          </cell>
          <cell r="F24">
            <v>27</v>
          </cell>
          <cell r="G24">
            <v>0.8125</v>
          </cell>
          <cell r="H24">
            <v>5</v>
          </cell>
          <cell r="I24" t="str">
            <v>S.S. DE LOS REYES</v>
          </cell>
          <cell r="J24" t="str">
            <v>MAD</v>
          </cell>
          <cell r="K24" t="str">
            <v>CAI SANTIAGO T.M.</v>
          </cell>
          <cell r="L24" t="str">
            <v>ARA</v>
          </cell>
          <cell r="M24" t="str">
            <v>Equipos Masculinos Juveniles</v>
          </cell>
        </row>
        <row r="25">
          <cell r="A25">
            <v>24</v>
          </cell>
          <cell r="B25">
            <v>23</v>
          </cell>
          <cell r="C25">
            <v>25</v>
          </cell>
          <cell r="E25" t="str">
            <v>2ª Jornada - Grupo 6</v>
          </cell>
          <cell r="F25">
            <v>27</v>
          </cell>
          <cell r="G25">
            <v>0.8125</v>
          </cell>
          <cell r="H25">
            <v>6</v>
          </cell>
          <cell r="I25" t="str">
            <v>CLUB HUELVA T.M.</v>
          </cell>
          <cell r="J25" t="str">
            <v>AND</v>
          </cell>
          <cell r="K25" t="str">
            <v>A.P.A. SANTA MARIÑA</v>
          </cell>
          <cell r="L25" t="str">
            <v>GAL</v>
          </cell>
          <cell r="M25" t="str">
            <v>Equipos Masculinos Juveniles</v>
          </cell>
        </row>
        <row r="26">
          <cell r="A26">
            <v>25</v>
          </cell>
          <cell r="B26">
            <v>1</v>
          </cell>
          <cell r="C26">
            <v>4</v>
          </cell>
          <cell r="E26" t="str">
            <v>3ª Jornada - Grupo 1</v>
          </cell>
          <cell r="F26">
            <v>27</v>
          </cell>
          <cell r="G26">
            <v>0.8125</v>
          </cell>
          <cell r="H26">
            <v>1</v>
          </cell>
          <cell r="I26" t="str">
            <v>C.T.T. ATENEU 1882</v>
          </cell>
          <cell r="J26" t="str">
            <v>CAT</v>
          </cell>
          <cell r="K26" t="str">
            <v>C.T.M. GETAFE</v>
          </cell>
          <cell r="L26" t="str">
            <v>MAD</v>
          </cell>
          <cell r="M26" t="str">
            <v>Equipos Masculinos Juveniles</v>
          </cell>
        </row>
        <row r="27">
          <cell r="A27">
            <v>26</v>
          </cell>
          <cell r="B27">
            <v>3</v>
          </cell>
          <cell r="C27">
            <v>5</v>
          </cell>
          <cell r="E27" t="str">
            <v>3ª Jornada - Grupo 1</v>
          </cell>
          <cell r="F27">
            <v>27</v>
          </cell>
          <cell r="G27">
            <v>0.8125</v>
          </cell>
          <cell r="H27">
            <v>2</v>
          </cell>
          <cell r="I27" t="str">
            <v>AVILÉS T.M.</v>
          </cell>
          <cell r="J27" t="str">
            <v>AST</v>
          </cell>
          <cell r="K27" t="str">
            <v>C.T.M. CÁRTAMA</v>
          </cell>
          <cell r="L27" t="str">
            <v>AND</v>
          </cell>
          <cell r="M27" t="str">
            <v>Equipos Masculinos Juveniles</v>
          </cell>
        </row>
        <row r="28">
          <cell r="A28">
            <v>27</v>
          </cell>
          <cell r="B28">
            <v>1</v>
          </cell>
          <cell r="C28">
            <v>3</v>
          </cell>
          <cell r="E28" t="str">
            <v>4ª Jornada - Grupo 1</v>
          </cell>
          <cell r="F28">
            <v>28</v>
          </cell>
          <cell r="G28">
            <v>0.375</v>
          </cell>
          <cell r="H28">
            <v>1</v>
          </cell>
          <cell r="I28" t="str">
            <v>C.T.T. ATENEU 1882</v>
          </cell>
          <cell r="J28" t="str">
            <v>CAT</v>
          </cell>
          <cell r="K28" t="str">
            <v>AVILÉS T.M.</v>
          </cell>
          <cell r="L28" t="str">
            <v>AST</v>
          </cell>
          <cell r="M28" t="str">
            <v>Equipos Masculinos Juveniles</v>
          </cell>
        </row>
        <row r="29">
          <cell r="A29">
            <v>28</v>
          </cell>
          <cell r="B29">
            <v>2</v>
          </cell>
          <cell r="C29">
            <v>4</v>
          </cell>
          <cell r="E29" t="str">
            <v>4ª Jornada - Grupo 1</v>
          </cell>
          <cell r="F29">
            <v>28</v>
          </cell>
          <cell r="G29">
            <v>0.375</v>
          </cell>
          <cell r="H29">
            <v>2</v>
          </cell>
          <cell r="I29" t="str">
            <v>A.D. GASTÉIZ</v>
          </cell>
          <cell r="J29" t="str">
            <v>PVS</v>
          </cell>
          <cell r="K29" t="str">
            <v>C.T.M. GETAFE</v>
          </cell>
          <cell r="L29" t="str">
            <v>MAD</v>
          </cell>
          <cell r="M29" t="str">
            <v>Equipos Masculinos Juveniles</v>
          </cell>
        </row>
        <row r="30">
          <cell r="A30">
            <v>29</v>
          </cell>
          <cell r="B30">
            <v>6</v>
          </cell>
          <cell r="C30">
            <v>7</v>
          </cell>
          <cell r="E30" t="str">
            <v>3ª Jornada - Grupo 2</v>
          </cell>
          <cell r="F30">
            <v>28</v>
          </cell>
          <cell r="G30">
            <v>0.375</v>
          </cell>
          <cell r="H30">
            <v>3</v>
          </cell>
          <cell r="I30" t="str">
            <v>CLUB NARÓN T.M.</v>
          </cell>
          <cell r="J30" t="str">
            <v>GAL</v>
          </cell>
          <cell r="K30" t="str">
            <v>C.T.M. MORATALAZ</v>
          </cell>
          <cell r="L30" t="str">
            <v>MAD</v>
          </cell>
          <cell r="M30" t="str">
            <v>Equipos Masculinos Juveniles</v>
          </cell>
        </row>
        <row r="31">
          <cell r="A31">
            <v>30</v>
          </cell>
          <cell r="B31">
            <v>8</v>
          </cell>
          <cell r="C31">
            <v>9</v>
          </cell>
          <cell r="E31" t="str">
            <v>3ª Jornada - Grupo 2</v>
          </cell>
          <cell r="F31">
            <v>28</v>
          </cell>
          <cell r="G31">
            <v>0.375</v>
          </cell>
          <cell r="H31">
            <v>4</v>
          </cell>
          <cell r="I31" t="str">
            <v>A.D. HISPANIDAD</v>
          </cell>
          <cell r="J31" t="str">
            <v>AND</v>
          </cell>
          <cell r="K31" t="str">
            <v>LUBERRI K.E.</v>
          </cell>
          <cell r="L31" t="str">
            <v>PVS</v>
          </cell>
          <cell r="M31" t="str">
            <v>Equipos Masculinos Juveniles</v>
          </cell>
        </row>
        <row r="32">
          <cell r="A32">
            <v>31</v>
          </cell>
          <cell r="B32">
            <v>10</v>
          </cell>
          <cell r="C32">
            <v>11</v>
          </cell>
          <cell r="E32" t="str">
            <v>3ª Jornada - Grupo 3</v>
          </cell>
          <cell r="F32">
            <v>28</v>
          </cell>
          <cell r="G32">
            <v>0.375</v>
          </cell>
          <cell r="H32">
            <v>5</v>
          </cell>
          <cell r="I32" t="str">
            <v>C.D. ETXADI K.E.</v>
          </cell>
          <cell r="J32" t="str">
            <v>PVS</v>
          </cell>
          <cell r="K32" t="str">
            <v>T.M. PUERTOLLANO</v>
          </cell>
          <cell r="L32" t="str">
            <v>CLM</v>
          </cell>
          <cell r="M32" t="str">
            <v>Equipos Masculinos Juveniles</v>
          </cell>
        </row>
        <row r="33">
          <cell r="A33">
            <v>32</v>
          </cell>
          <cell r="B33">
            <v>12</v>
          </cell>
          <cell r="C33">
            <v>13</v>
          </cell>
          <cell r="E33" t="str">
            <v>3ª Jornada - Grupo 3</v>
          </cell>
          <cell r="F33">
            <v>28</v>
          </cell>
          <cell r="G33">
            <v>0.375</v>
          </cell>
          <cell r="H33">
            <v>6</v>
          </cell>
          <cell r="I33" t="str">
            <v>ESCOLA T.M. NARON</v>
          </cell>
          <cell r="J33" t="str">
            <v>GAL</v>
          </cell>
          <cell r="K33" t="str">
            <v>CAN BERARDO RIPOLLET (SDM)</v>
          </cell>
          <cell r="L33" t="str">
            <v>CAT</v>
          </cell>
          <cell r="M33" t="str">
            <v>Equipos Masculinos Juveniles</v>
          </cell>
        </row>
        <row r="34">
          <cell r="A34">
            <v>33</v>
          </cell>
          <cell r="B34">
            <v>14</v>
          </cell>
          <cell r="C34">
            <v>15</v>
          </cell>
          <cell r="E34" t="str">
            <v>3ª Jornada - Grupo 4</v>
          </cell>
          <cell r="F34">
            <v>28</v>
          </cell>
          <cell r="G34">
            <v>0.375</v>
          </cell>
          <cell r="H34">
            <v>7</v>
          </cell>
          <cell r="I34" t="str">
            <v>ECISA ALICANTE T.M.</v>
          </cell>
          <cell r="J34" t="str">
            <v>CVA</v>
          </cell>
          <cell r="K34" t="str">
            <v>DEFENSE T.M.</v>
          </cell>
          <cell r="L34" t="str">
            <v>CNR</v>
          </cell>
          <cell r="M34" t="str">
            <v>Equipos Masculinos Juveniles</v>
          </cell>
        </row>
        <row r="35">
          <cell r="A35">
            <v>34</v>
          </cell>
          <cell r="B35">
            <v>16</v>
          </cell>
          <cell r="C35">
            <v>17</v>
          </cell>
          <cell r="E35" t="str">
            <v>3ª Jornada - Grupo 4</v>
          </cell>
          <cell r="F35">
            <v>28</v>
          </cell>
          <cell r="G35">
            <v>0.375</v>
          </cell>
          <cell r="H35">
            <v>8</v>
          </cell>
          <cell r="I35" t="str">
            <v>E.M. PALOS DE LA FRA.</v>
          </cell>
          <cell r="J35" t="str">
            <v>AND</v>
          </cell>
          <cell r="K35" t="str">
            <v>E.T.M. TORRELAVEGA</v>
          </cell>
          <cell r="L35" t="str">
            <v>CTB</v>
          </cell>
          <cell r="M35" t="str">
            <v>Equipos Masculinos Juveniles</v>
          </cell>
        </row>
        <row r="36">
          <cell r="A36">
            <v>35</v>
          </cell>
          <cell r="B36">
            <v>18</v>
          </cell>
          <cell r="C36">
            <v>19</v>
          </cell>
          <cell r="E36" t="str">
            <v>3ª Jornada - Grupo 5</v>
          </cell>
          <cell r="F36">
            <v>28</v>
          </cell>
          <cell r="G36">
            <v>0.375</v>
          </cell>
          <cell r="H36">
            <v>9</v>
          </cell>
          <cell r="I36" t="str">
            <v>LASARTE ORIA K.E.</v>
          </cell>
          <cell r="J36" t="str">
            <v>PVS</v>
          </cell>
          <cell r="K36" t="str">
            <v>CLUB FERROL T.M.</v>
          </cell>
          <cell r="L36" t="str">
            <v>GAL</v>
          </cell>
          <cell r="M36" t="str">
            <v>Equipos Masculinos Juveniles</v>
          </cell>
        </row>
        <row r="37">
          <cell r="A37">
            <v>36</v>
          </cell>
          <cell r="B37">
            <v>20</v>
          </cell>
          <cell r="C37">
            <v>21</v>
          </cell>
          <cell r="E37" t="str">
            <v>3ª Jornada - Grupo 5</v>
          </cell>
          <cell r="F37">
            <v>28</v>
          </cell>
          <cell r="G37">
            <v>0.375</v>
          </cell>
          <cell r="H37">
            <v>10</v>
          </cell>
          <cell r="I37" t="str">
            <v>E.T.M. BURLADA</v>
          </cell>
          <cell r="J37" t="str">
            <v>NAV</v>
          </cell>
          <cell r="K37" t="str">
            <v>C.T.T. TRAMUNTANA</v>
          </cell>
          <cell r="L37" t="str">
            <v>CAT</v>
          </cell>
          <cell r="M37" t="str">
            <v>Equipos Masculinos Juveniles</v>
          </cell>
        </row>
        <row r="38">
          <cell r="A38">
            <v>37</v>
          </cell>
          <cell r="B38">
            <v>22</v>
          </cell>
          <cell r="C38">
            <v>23</v>
          </cell>
          <cell r="E38" t="str">
            <v>3ª Jornada - Grupo 6</v>
          </cell>
          <cell r="F38">
            <v>28</v>
          </cell>
          <cell r="G38">
            <v>0.375</v>
          </cell>
          <cell r="H38">
            <v>11</v>
          </cell>
          <cell r="I38" t="str">
            <v>S.S. DE LOS REYES</v>
          </cell>
          <cell r="J38" t="str">
            <v>MAD</v>
          </cell>
          <cell r="K38" t="str">
            <v>CLUB HUELVA T.M.</v>
          </cell>
          <cell r="L38" t="str">
            <v>AND</v>
          </cell>
          <cell r="M38" t="str">
            <v>Equipos Masculinos Juveniles</v>
          </cell>
        </row>
        <row r="39">
          <cell r="A39">
            <v>38</v>
          </cell>
          <cell r="B39">
            <v>24</v>
          </cell>
          <cell r="C39">
            <v>25</v>
          </cell>
          <cell r="E39" t="str">
            <v>3ª Jornada - Grupo 6</v>
          </cell>
          <cell r="F39">
            <v>28</v>
          </cell>
          <cell r="G39">
            <v>0.375</v>
          </cell>
          <cell r="H39">
            <v>12</v>
          </cell>
          <cell r="I39" t="str">
            <v>CAI SANTIAGO T.M.</v>
          </cell>
          <cell r="J39" t="str">
            <v>ARA</v>
          </cell>
          <cell r="K39" t="str">
            <v>A.P.A. SANTA MARIÑA</v>
          </cell>
          <cell r="L39" t="str">
            <v>GAL</v>
          </cell>
          <cell r="M39" t="str">
            <v>Equipos Masculinos Juveniles</v>
          </cell>
        </row>
        <row r="40">
          <cell r="A40">
            <v>39</v>
          </cell>
          <cell r="B40">
            <v>1</v>
          </cell>
          <cell r="C40">
            <v>2</v>
          </cell>
          <cell r="E40" t="str">
            <v>5ª Jornada - Grupo 1</v>
          </cell>
          <cell r="F40">
            <v>28</v>
          </cell>
          <cell r="G40">
            <v>0.4375</v>
          </cell>
          <cell r="H40">
            <v>1</v>
          </cell>
          <cell r="I40" t="str">
            <v>C.T.T. ATENEU 1882</v>
          </cell>
          <cell r="J40" t="str">
            <v>CAT</v>
          </cell>
          <cell r="K40" t="str">
            <v>A.D. GASTÉIZ</v>
          </cell>
          <cell r="L40" t="str">
            <v>PVS</v>
          </cell>
          <cell r="M40" t="str">
            <v>Equipos Masculinos Juveniles</v>
          </cell>
        </row>
        <row r="41">
          <cell r="A41">
            <v>40</v>
          </cell>
          <cell r="B41">
            <v>4</v>
          </cell>
          <cell r="C41">
            <v>5</v>
          </cell>
          <cell r="E41" t="str">
            <v>5ª Jornada - Grupo 1</v>
          </cell>
          <cell r="F41">
            <v>28</v>
          </cell>
          <cell r="G41">
            <v>0.4375</v>
          </cell>
          <cell r="H41">
            <v>2</v>
          </cell>
          <cell r="I41" t="str">
            <v>C.T.M. GETAFE</v>
          </cell>
          <cell r="J41" t="str">
            <v>MAD</v>
          </cell>
          <cell r="K41" t="str">
            <v>C.T.M. CÁRTAMA</v>
          </cell>
          <cell r="L41" t="str">
            <v>AND</v>
          </cell>
          <cell r="M41" t="str">
            <v>Equipos Masculinos Juveniles</v>
          </cell>
        </row>
        <row r="42">
          <cell r="A42">
            <v>41</v>
          </cell>
          <cell r="B42">
            <v>27</v>
          </cell>
          <cell r="C42">
            <v>30</v>
          </cell>
          <cell r="E42" t="str">
            <v>1ª Jornada - Grupo A</v>
          </cell>
          <cell r="F42">
            <v>28</v>
          </cell>
          <cell r="G42">
            <v>0.51041666666666663</v>
          </cell>
          <cell r="H42">
            <v>1</v>
          </cell>
          <cell r="I42" t="str">
            <v>A.D.T.M. LEGANÉS</v>
          </cell>
          <cell r="J42" t="str">
            <v>MAD</v>
          </cell>
          <cell r="K42" t="str">
            <v>CLUB HUELVA T.M.</v>
          </cell>
          <cell r="L42" t="str">
            <v>AND</v>
          </cell>
          <cell r="M42" t="str">
            <v>Equipos Masculinos Juveniles</v>
          </cell>
        </row>
        <row r="43">
          <cell r="A43">
            <v>42</v>
          </cell>
          <cell r="B43">
            <v>28</v>
          </cell>
          <cell r="C43">
            <v>29</v>
          </cell>
          <cell r="E43" t="str">
            <v>1ª Jornada - Grupo A</v>
          </cell>
          <cell r="F43">
            <v>28</v>
          </cell>
          <cell r="G43">
            <v>0.51041666666666663</v>
          </cell>
          <cell r="H43">
            <v>2</v>
          </cell>
          <cell r="I43" t="str">
            <v>BADAJOZ T.M.</v>
          </cell>
          <cell r="J43" t="str">
            <v>EXT</v>
          </cell>
          <cell r="K43" t="str">
            <v>DEFENSE T.M.</v>
          </cell>
          <cell r="L43" t="str">
            <v>CNR</v>
          </cell>
          <cell r="M43" t="str">
            <v>Equipos Masculinos Juveniles</v>
          </cell>
        </row>
        <row r="44">
          <cell r="A44">
            <v>43</v>
          </cell>
          <cell r="B44">
            <v>32</v>
          </cell>
          <cell r="C44">
            <v>35</v>
          </cell>
          <cell r="E44" t="str">
            <v>1ª Jornada - Grupo B</v>
          </cell>
          <cell r="F44">
            <v>28</v>
          </cell>
          <cell r="G44">
            <v>0.51041666666666663</v>
          </cell>
          <cell r="H44">
            <v>3</v>
          </cell>
          <cell r="I44" t="str">
            <v>ADA GUADIX LA GENERAL</v>
          </cell>
          <cell r="J44" t="str">
            <v>AND</v>
          </cell>
          <cell r="K44" t="str">
            <v>C.T.T. ATENEU 1882</v>
          </cell>
          <cell r="L44" t="str">
            <v>AND</v>
          </cell>
          <cell r="M44" t="str">
            <v>Equipos Masculinos Juveniles</v>
          </cell>
        </row>
        <row r="45">
          <cell r="A45">
            <v>44</v>
          </cell>
          <cell r="B45">
            <v>33</v>
          </cell>
          <cell r="C45">
            <v>34</v>
          </cell>
          <cell r="E45" t="str">
            <v>1ª Jornada - Grupo B</v>
          </cell>
          <cell r="F45">
            <v>28</v>
          </cell>
          <cell r="G45">
            <v>0.51041666666666663</v>
          </cell>
          <cell r="H45">
            <v>4</v>
          </cell>
          <cell r="I45" t="str">
            <v>UCAM T.M. CARTAGENA</v>
          </cell>
          <cell r="J45" t="str">
            <v>MUR</v>
          </cell>
          <cell r="K45" t="str">
            <v>CLUB NARÓN T.M.</v>
          </cell>
          <cell r="L45" t="str">
            <v>GAL</v>
          </cell>
          <cell r="M45" t="str">
            <v>Equipos Masculinos Juveniles</v>
          </cell>
        </row>
        <row r="46">
          <cell r="A46">
            <v>45</v>
          </cell>
          <cell r="B46">
            <v>37</v>
          </cell>
          <cell r="C46">
            <v>40</v>
          </cell>
          <cell r="E46" t="str">
            <v>1ª Jornada - Grupo C</v>
          </cell>
          <cell r="F46">
            <v>28</v>
          </cell>
          <cell r="G46">
            <v>0.51041666666666663</v>
          </cell>
          <cell r="H46">
            <v>5</v>
          </cell>
          <cell r="I46" t="str">
            <v>CAN BERARDO RIPOLLET (PDM)</v>
          </cell>
          <cell r="J46" t="str">
            <v>CAT</v>
          </cell>
          <cell r="K46" t="str">
            <v>CAN BERARDO RIPOLLET (SDM)</v>
          </cell>
          <cell r="L46" t="str">
            <v>CAT</v>
          </cell>
          <cell r="M46" t="str">
            <v>Equipos Masculinos Juveniles</v>
          </cell>
        </row>
        <row r="47">
          <cell r="A47">
            <v>46</v>
          </cell>
          <cell r="B47">
            <v>38</v>
          </cell>
          <cell r="C47">
            <v>39</v>
          </cell>
          <cell r="E47" t="str">
            <v>1ª Jornada - Grupo C</v>
          </cell>
          <cell r="F47">
            <v>28</v>
          </cell>
          <cell r="G47">
            <v>0.51041666666666663</v>
          </cell>
          <cell r="H47">
            <v>6</v>
          </cell>
          <cell r="I47" t="str">
            <v>MERCANTIL SEVILLA</v>
          </cell>
          <cell r="J47" t="str">
            <v>AND</v>
          </cell>
          <cell r="K47" t="str">
            <v>ECISA ALICANTE T.M.</v>
          </cell>
          <cell r="L47" t="str">
            <v>CVA</v>
          </cell>
          <cell r="M47" t="str">
            <v>Equipos Masculinos Juveniles</v>
          </cell>
        </row>
        <row r="48">
          <cell r="A48">
            <v>47</v>
          </cell>
          <cell r="B48">
            <v>42</v>
          </cell>
          <cell r="C48">
            <v>45</v>
          </cell>
          <cell r="E48" t="str">
            <v>1ª Jornada - Grupo D</v>
          </cell>
          <cell r="F48">
            <v>28</v>
          </cell>
          <cell r="G48">
            <v>0.51041666666666663</v>
          </cell>
          <cell r="H48">
            <v>7</v>
          </cell>
          <cell r="I48" t="str">
            <v>COOP. LAS MARISMAS LEBRIJA</v>
          </cell>
          <cell r="J48" t="str">
            <v>AND</v>
          </cell>
          <cell r="K48" t="str">
            <v>C.T.T. TRAMUNTANA</v>
          </cell>
          <cell r="L48" t="str">
            <v>CAT</v>
          </cell>
          <cell r="M48" t="str">
            <v>Equipos Masculinos Juveniles</v>
          </cell>
        </row>
        <row r="49">
          <cell r="A49">
            <v>48</v>
          </cell>
          <cell r="B49">
            <v>43</v>
          </cell>
          <cell r="C49">
            <v>44</v>
          </cell>
          <cell r="E49" t="str">
            <v>1ª Jornada - Grupo D</v>
          </cell>
          <cell r="F49">
            <v>28</v>
          </cell>
          <cell r="G49">
            <v>0.51041666666666663</v>
          </cell>
          <cell r="H49">
            <v>8</v>
          </cell>
          <cell r="I49" t="str">
            <v>ANTONIO MENDOZA</v>
          </cell>
          <cell r="J49" t="str">
            <v>CTB</v>
          </cell>
          <cell r="K49" t="str">
            <v>C.T.M. GETAFE</v>
          </cell>
          <cell r="L49" t="str">
            <v>MAD</v>
          </cell>
          <cell r="M49" t="str">
            <v>Equipos Masculinos Juveniles</v>
          </cell>
        </row>
        <row r="50">
          <cell r="A50">
            <v>49</v>
          </cell>
          <cell r="B50">
            <v>26</v>
          </cell>
          <cell r="C50">
            <v>30</v>
          </cell>
          <cell r="E50" t="str">
            <v>2ª Jornada - Grupo A</v>
          </cell>
          <cell r="F50">
            <v>28</v>
          </cell>
          <cell r="G50">
            <v>0.66666666666666663</v>
          </cell>
          <cell r="H50">
            <v>1</v>
          </cell>
          <cell r="I50" t="str">
            <v>LA GENERAL GRANADA</v>
          </cell>
          <cell r="J50" t="str">
            <v>AND</v>
          </cell>
          <cell r="K50" t="str">
            <v>CLUB HUELVA T.M.</v>
          </cell>
          <cell r="L50" t="str">
            <v>AND</v>
          </cell>
          <cell r="M50" t="str">
            <v>Equipos Masculinos Juveniles</v>
          </cell>
        </row>
        <row r="51">
          <cell r="A51">
            <v>50</v>
          </cell>
          <cell r="B51">
            <v>27</v>
          </cell>
          <cell r="C51">
            <v>28</v>
          </cell>
          <cell r="E51" t="str">
            <v>2ª Jornada - Grupo A</v>
          </cell>
          <cell r="F51">
            <v>28</v>
          </cell>
          <cell r="G51">
            <v>0.66666666666666663</v>
          </cell>
          <cell r="H51">
            <v>2</v>
          </cell>
          <cell r="I51" t="str">
            <v>A.D.T.M. LEGANÉS</v>
          </cell>
          <cell r="J51" t="str">
            <v>MAD</v>
          </cell>
          <cell r="K51" t="str">
            <v>BADAJOZ T.M.</v>
          </cell>
          <cell r="L51" t="str">
            <v>EXT</v>
          </cell>
          <cell r="M51" t="str">
            <v>Equipos Masculinos Juveniles</v>
          </cell>
        </row>
        <row r="52">
          <cell r="A52">
            <v>51</v>
          </cell>
          <cell r="B52">
            <v>31</v>
          </cell>
          <cell r="C52">
            <v>35</v>
          </cell>
          <cell r="E52" t="str">
            <v>2ª Jornada - Grupo B</v>
          </cell>
          <cell r="F52">
            <v>28</v>
          </cell>
          <cell r="G52">
            <v>0.66666666666666663</v>
          </cell>
          <cell r="H52">
            <v>3</v>
          </cell>
          <cell r="I52" t="str">
            <v>FINQUES BALTRONS CALELLA</v>
          </cell>
          <cell r="J52" t="str">
            <v>CAT</v>
          </cell>
          <cell r="K52" t="str">
            <v>C.T.T. ATENEU 1882</v>
          </cell>
          <cell r="L52" t="str">
            <v>AND</v>
          </cell>
          <cell r="M52" t="str">
            <v>Equipos Masculinos Juveniles</v>
          </cell>
        </row>
        <row r="53">
          <cell r="A53">
            <v>52</v>
          </cell>
          <cell r="B53">
            <v>32</v>
          </cell>
          <cell r="C53">
            <v>33</v>
          </cell>
          <cell r="E53" t="str">
            <v>2ª Jornada - Grupo B</v>
          </cell>
          <cell r="F53">
            <v>28</v>
          </cell>
          <cell r="G53">
            <v>0.66666666666666663</v>
          </cell>
          <cell r="H53">
            <v>4</v>
          </cell>
          <cell r="I53" t="str">
            <v>ADA GUADIX LA GENERAL</v>
          </cell>
          <cell r="J53" t="str">
            <v>AND</v>
          </cell>
          <cell r="K53" t="str">
            <v>UCAM T.M. CARTAGENA</v>
          </cell>
          <cell r="L53" t="str">
            <v>MUR</v>
          </cell>
          <cell r="M53" t="str">
            <v>Equipos Masculinos Juveniles</v>
          </cell>
        </row>
        <row r="54">
          <cell r="A54">
            <v>53</v>
          </cell>
          <cell r="B54">
            <v>36</v>
          </cell>
          <cell r="C54">
            <v>40</v>
          </cell>
          <cell r="E54" t="str">
            <v>2ª Jornada - Grupo C</v>
          </cell>
          <cell r="F54">
            <v>28</v>
          </cell>
          <cell r="G54">
            <v>0.66666666666666663</v>
          </cell>
          <cell r="H54">
            <v>5</v>
          </cell>
          <cell r="I54" t="str">
            <v>CLUB AT. SAN SEBASTIÁN</v>
          </cell>
          <cell r="J54" t="str">
            <v>PVS</v>
          </cell>
          <cell r="K54" t="str">
            <v>CAN BERARDO RIPOLLET (SDM)</v>
          </cell>
          <cell r="L54" t="str">
            <v>CAT</v>
          </cell>
          <cell r="M54" t="str">
            <v>Equipos Masculinos Juveniles</v>
          </cell>
        </row>
        <row r="55">
          <cell r="A55">
            <v>54</v>
          </cell>
          <cell r="B55">
            <v>37</v>
          </cell>
          <cell r="C55">
            <v>38</v>
          </cell>
          <cell r="E55" t="str">
            <v>2ª Jornada - Grupo C</v>
          </cell>
          <cell r="F55">
            <v>28</v>
          </cell>
          <cell r="G55">
            <v>0.66666666666666663</v>
          </cell>
          <cell r="H55">
            <v>6</v>
          </cell>
          <cell r="I55" t="str">
            <v>CAN BERARDO RIPOLLET (PDM)</v>
          </cell>
          <cell r="J55" t="str">
            <v>CAT</v>
          </cell>
          <cell r="K55" t="str">
            <v>MERCANTIL SEVILLA</v>
          </cell>
          <cell r="L55" t="str">
            <v>AND</v>
          </cell>
          <cell r="M55" t="str">
            <v>Equipos Masculinos Juveniles</v>
          </cell>
        </row>
        <row r="56">
          <cell r="A56">
            <v>55</v>
          </cell>
          <cell r="B56">
            <v>41</v>
          </cell>
          <cell r="C56">
            <v>45</v>
          </cell>
          <cell r="E56" t="str">
            <v>2ª Jornada - Grupo D</v>
          </cell>
          <cell r="F56">
            <v>28</v>
          </cell>
          <cell r="G56">
            <v>0.66666666666666663</v>
          </cell>
          <cell r="H56">
            <v>7</v>
          </cell>
          <cell r="I56" t="str">
            <v>SCHOOL ZARAGOZA T.M.</v>
          </cell>
          <cell r="J56" t="str">
            <v>AND</v>
          </cell>
          <cell r="K56" t="str">
            <v>C.T.T. TRAMUNTANA</v>
          </cell>
          <cell r="L56" t="str">
            <v>CAT</v>
          </cell>
          <cell r="M56" t="str">
            <v>Equipos Masculinos Juveniles</v>
          </cell>
        </row>
        <row r="57">
          <cell r="A57">
            <v>56</v>
          </cell>
          <cell r="B57">
            <v>42</v>
          </cell>
          <cell r="C57">
            <v>43</v>
          </cell>
          <cell r="E57" t="str">
            <v>2ª Jornada - Grupo D</v>
          </cell>
          <cell r="F57">
            <v>28</v>
          </cell>
          <cell r="G57">
            <v>0.66666666666666663</v>
          </cell>
          <cell r="H57">
            <v>8</v>
          </cell>
          <cell r="I57" t="str">
            <v>COOP. LAS MARISMAS LEBRIJA</v>
          </cell>
          <cell r="J57" t="str">
            <v>AND</v>
          </cell>
          <cell r="K57" t="str">
            <v>ANTONIO MENDOZA</v>
          </cell>
          <cell r="L57" t="str">
            <v>CTB</v>
          </cell>
          <cell r="M57" t="str">
            <v>Equipos Masculinos Juveniles</v>
          </cell>
        </row>
        <row r="58">
          <cell r="A58">
            <v>57</v>
          </cell>
          <cell r="B58">
            <v>26</v>
          </cell>
          <cell r="C58">
            <v>29</v>
          </cell>
          <cell r="E58" t="str">
            <v>3ª Jornada - Grupo A</v>
          </cell>
          <cell r="F58">
            <v>28</v>
          </cell>
          <cell r="G58">
            <v>0.72916666666666663</v>
          </cell>
          <cell r="H58">
            <v>1</v>
          </cell>
          <cell r="I58" t="str">
            <v>LA GENERAL GRANADA</v>
          </cell>
          <cell r="J58" t="str">
            <v>AND</v>
          </cell>
          <cell r="K58" t="str">
            <v>DEFENSE T.M.</v>
          </cell>
          <cell r="L58" t="str">
            <v>CNR</v>
          </cell>
          <cell r="M58" t="str">
            <v>Equipos Masculinos Juveniles</v>
          </cell>
        </row>
        <row r="59">
          <cell r="A59">
            <v>58</v>
          </cell>
          <cell r="B59">
            <v>28</v>
          </cell>
          <cell r="C59">
            <v>30</v>
          </cell>
          <cell r="E59" t="str">
            <v>3ª Jornada - Grupo A</v>
          </cell>
          <cell r="F59">
            <v>28</v>
          </cell>
          <cell r="G59">
            <v>0.72916666666666663</v>
          </cell>
          <cell r="H59">
            <v>2</v>
          </cell>
          <cell r="I59" t="str">
            <v>BADAJOZ T.M.</v>
          </cell>
          <cell r="J59" t="str">
            <v>EXT</v>
          </cell>
          <cell r="K59" t="str">
            <v>CLUB HUELVA T.M.</v>
          </cell>
          <cell r="L59" t="str">
            <v>AND</v>
          </cell>
          <cell r="M59" t="str">
            <v>Equipos Masculinos Juveniles</v>
          </cell>
        </row>
        <row r="60">
          <cell r="A60">
            <v>59</v>
          </cell>
          <cell r="B60">
            <v>31</v>
          </cell>
          <cell r="C60">
            <v>34</v>
          </cell>
          <cell r="E60" t="str">
            <v>3ª Jornada - Grupo B</v>
          </cell>
          <cell r="F60">
            <v>28</v>
          </cell>
          <cell r="G60">
            <v>0.72916666666666663</v>
          </cell>
          <cell r="H60">
            <v>3</v>
          </cell>
          <cell r="I60" t="str">
            <v>FINQUES BALTRONS CALELLA</v>
          </cell>
          <cell r="J60" t="str">
            <v>CAT</v>
          </cell>
          <cell r="K60" t="str">
            <v>CLUB NARÓN T.M.</v>
          </cell>
          <cell r="L60" t="str">
            <v>GAL</v>
          </cell>
          <cell r="M60" t="str">
            <v>Equipos Masculinos Juveniles</v>
          </cell>
        </row>
        <row r="61">
          <cell r="A61">
            <v>60</v>
          </cell>
          <cell r="B61">
            <v>33</v>
          </cell>
          <cell r="C61">
            <v>35</v>
          </cell>
          <cell r="E61" t="str">
            <v>3ª Jornada - Grupo B</v>
          </cell>
          <cell r="F61">
            <v>28</v>
          </cell>
          <cell r="G61">
            <v>0.72916666666666663</v>
          </cell>
          <cell r="H61">
            <v>4</v>
          </cell>
          <cell r="I61" t="str">
            <v>UCAM T.M. CARTAGENA</v>
          </cell>
          <cell r="J61" t="str">
            <v>MUR</v>
          </cell>
          <cell r="K61" t="str">
            <v>C.T.T. ATENEU 1882</v>
          </cell>
          <cell r="L61" t="str">
            <v>AND</v>
          </cell>
          <cell r="M61" t="str">
            <v>Equipos Masculinos Juveniles</v>
          </cell>
        </row>
        <row r="62">
          <cell r="A62">
            <v>61</v>
          </cell>
          <cell r="B62">
            <v>36</v>
          </cell>
          <cell r="C62">
            <v>39</v>
          </cell>
          <cell r="E62" t="str">
            <v>3ª Jornada - Grupo C</v>
          </cell>
          <cell r="F62">
            <v>28</v>
          </cell>
          <cell r="G62">
            <v>0.72916666666666663</v>
          </cell>
          <cell r="H62">
            <v>5</v>
          </cell>
          <cell r="I62" t="str">
            <v>CLUB AT. SAN SEBASTIÁN</v>
          </cell>
          <cell r="J62" t="str">
            <v>PVS</v>
          </cell>
          <cell r="K62" t="str">
            <v>ECISA ALICANTE T.M.</v>
          </cell>
          <cell r="L62" t="str">
            <v>CVA</v>
          </cell>
          <cell r="M62" t="str">
            <v>Equipos Masculinos Juveniles</v>
          </cell>
        </row>
        <row r="63">
          <cell r="A63">
            <v>62</v>
          </cell>
          <cell r="B63">
            <v>38</v>
          </cell>
          <cell r="C63">
            <v>40</v>
          </cell>
          <cell r="E63" t="str">
            <v>3ª Jornada - Grupo C</v>
          </cell>
          <cell r="F63">
            <v>28</v>
          </cell>
          <cell r="G63">
            <v>0.72916666666666663</v>
          </cell>
          <cell r="H63">
            <v>6</v>
          </cell>
          <cell r="I63" t="str">
            <v>MERCANTIL SEVILLA</v>
          </cell>
          <cell r="J63" t="str">
            <v>AND</v>
          </cell>
          <cell r="K63" t="str">
            <v>CAN BERARDO RIPOLLET (SDM)</v>
          </cell>
          <cell r="L63" t="str">
            <v>CAT</v>
          </cell>
          <cell r="M63" t="str">
            <v>Equipos Masculinos Juveniles</v>
          </cell>
        </row>
        <row r="64">
          <cell r="A64">
            <v>63</v>
          </cell>
          <cell r="B64">
            <v>41</v>
          </cell>
          <cell r="C64">
            <v>44</v>
          </cell>
          <cell r="E64" t="str">
            <v>3ª Jornada - Grupo D</v>
          </cell>
          <cell r="F64">
            <v>28</v>
          </cell>
          <cell r="G64">
            <v>0.72916666666666663</v>
          </cell>
          <cell r="H64">
            <v>7</v>
          </cell>
          <cell r="I64" t="str">
            <v>SCHOOL ZARAGOZA T.M.</v>
          </cell>
          <cell r="J64" t="str">
            <v>AND</v>
          </cell>
          <cell r="K64" t="str">
            <v>C.T.M. GETAFE</v>
          </cell>
          <cell r="L64" t="str">
            <v>MAD</v>
          </cell>
          <cell r="M64" t="str">
            <v>Equipos Masculinos Juveniles</v>
          </cell>
        </row>
        <row r="65">
          <cell r="A65">
            <v>64</v>
          </cell>
          <cell r="B65">
            <v>43</v>
          </cell>
          <cell r="C65">
            <v>45</v>
          </cell>
          <cell r="E65" t="str">
            <v>3ª Jornada - Grupo D</v>
          </cell>
          <cell r="F65">
            <v>28</v>
          </cell>
          <cell r="G65">
            <v>0.72916666666666663</v>
          </cell>
          <cell r="H65">
            <v>8</v>
          </cell>
          <cell r="I65" t="str">
            <v>ANTONIO MENDOZA</v>
          </cell>
          <cell r="J65" t="str">
            <v>CTB</v>
          </cell>
          <cell r="K65" t="str">
            <v>C.T.T. TRAMUNTANA</v>
          </cell>
          <cell r="L65" t="str">
            <v>CAT</v>
          </cell>
          <cell r="M65" t="str">
            <v>Equipos Masculinos Juveniles</v>
          </cell>
        </row>
        <row r="66">
          <cell r="A66">
            <v>65</v>
          </cell>
          <cell r="B66">
            <v>26</v>
          </cell>
          <cell r="C66">
            <v>28</v>
          </cell>
          <cell r="E66" t="str">
            <v>4ª Jornada - Grupo A</v>
          </cell>
          <cell r="F66">
            <v>28</v>
          </cell>
          <cell r="G66">
            <v>0.80208333333333337</v>
          </cell>
          <cell r="H66">
            <v>1</v>
          </cell>
          <cell r="I66" t="str">
            <v>LA GENERAL GRANADA</v>
          </cell>
          <cell r="J66" t="str">
            <v>AND</v>
          </cell>
          <cell r="K66" t="str">
            <v>BADAJOZ T.M.</v>
          </cell>
          <cell r="L66" t="str">
            <v>EXT</v>
          </cell>
          <cell r="M66" t="str">
            <v>Equipos Masculinos Juveniles</v>
          </cell>
        </row>
        <row r="67">
          <cell r="A67">
            <v>66</v>
          </cell>
          <cell r="B67">
            <v>27</v>
          </cell>
          <cell r="C67">
            <v>29</v>
          </cell>
          <cell r="E67" t="str">
            <v>4ª Jornada - Grupo A</v>
          </cell>
          <cell r="F67">
            <v>28</v>
          </cell>
          <cell r="G67">
            <v>0.80208333333333337</v>
          </cell>
          <cell r="H67">
            <v>2</v>
          </cell>
          <cell r="I67" t="str">
            <v>A.D.T.M. LEGANÉS</v>
          </cell>
          <cell r="J67" t="str">
            <v>MAD</v>
          </cell>
          <cell r="K67" t="str">
            <v>DEFENSE T.M.</v>
          </cell>
          <cell r="L67" t="str">
            <v>CNR</v>
          </cell>
          <cell r="M67" t="str">
            <v>Equipos Masculinos Juveniles</v>
          </cell>
        </row>
        <row r="68">
          <cell r="A68">
            <v>67</v>
          </cell>
          <cell r="B68">
            <v>31</v>
          </cell>
          <cell r="C68">
            <v>33</v>
          </cell>
          <cell r="E68" t="str">
            <v>4ª Jornada - Grupo B</v>
          </cell>
          <cell r="F68">
            <v>28</v>
          </cell>
          <cell r="G68">
            <v>0.80208333333333337</v>
          </cell>
          <cell r="H68">
            <v>3</v>
          </cell>
          <cell r="I68" t="str">
            <v>FINQUES BALTRONS CALELLA</v>
          </cell>
          <cell r="J68" t="str">
            <v>CAT</v>
          </cell>
          <cell r="K68" t="str">
            <v>UCAM T.M. CARTAGENA</v>
          </cell>
          <cell r="L68" t="str">
            <v>MUR</v>
          </cell>
          <cell r="M68" t="str">
            <v>Equipos Masculinos Juveniles</v>
          </cell>
        </row>
        <row r="69">
          <cell r="A69">
            <v>68</v>
          </cell>
          <cell r="B69">
            <v>32</v>
          </cell>
          <cell r="C69">
            <v>34</v>
          </cell>
          <cell r="E69" t="str">
            <v>4ª Jornada - Grupo B</v>
          </cell>
          <cell r="F69">
            <v>28</v>
          </cell>
          <cell r="G69">
            <v>0.80208333333333337</v>
          </cell>
          <cell r="H69">
            <v>4</v>
          </cell>
          <cell r="I69" t="str">
            <v>ADA GUADIX LA GENERAL</v>
          </cell>
          <cell r="J69" t="str">
            <v>AND</v>
          </cell>
          <cell r="K69" t="str">
            <v>CLUB NARÓN T.M.</v>
          </cell>
          <cell r="L69" t="str">
            <v>GAL</v>
          </cell>
          <cell r="M69" t="str">
            <v>Equipos Masculinos Juveniles</v>
          </cell>
        </row>
        <row r="70">
          <cell r="A70">
            <v>69</v>
          </cell>
          <cell r="B70">
            <v>36</v>
          </cell>
          <cell r="C70">
            <v>38</v>
          </cell>
          <cell r="E70" t="str">
            <v>4ª Jornada - Grupo C</v>
          </cell>
          <cell r="F70">
            <v>28</v>
          </cell>
          <cell r="G70">
            <v>0.80208333333333337</v>
          </cell>
          <cell r="H70">
            <v>5</v>
          </cell>
          <cell r="I70" t="str">
            <v>CLUB AT. SAN SEBASTIÁN</v>
          </cell>
          <cell r="J70" t="str">
            <v>PVS</v>
          </cell>
          <cell r="K70" t="str">
            <v>MERCANTIL SEVILLA</v>
          </cell>
          <cell r="L70" t="str">
            <v>AND</v>
          </cell>
          <cell r="M70" t="str">
            <v>Equipos Masculinos Juveniles</v>
          </cell>
        </row>
        <row r="71">
          <cell r="A71">
            <v>70</v>
          </cell>
          <cell r="B71">
            <v>37</v>
          </cell>
          <cell r="C71">
            <v>39</v>
          </cell>
          <cell r="E71" t="str">
            <v>4ª Jornada - Grupo C</v>
          </cell>
          <cell r="F71">
            <v>28</v>
          </cell>
          <cell r="G71">
            <v>0.80208333333333337</v>
          </cell>
          <cell r="H71">
            <v>6</v>
          </cell>
          <cell r="I71" t="str">
            <v>CAN BERARDO RIPOLLET (PDM)</v>
          </cell>
          <cell r="J71" t="str">
            <v>CAT</v>
          </cell>
          <cell r="K71" t="str">
            <v>ECISA ALICANTE T.M.</v>
          </cell>
          <cell r="L71" t="str">
            <v>CVA</v>
          </cell>
          <cell r="M71" t="str">
            <v>Equipos Masculinos Juveniles</v>
          </cell>
        </row>
        <row r="72">
          <cell r="A72">
            <v>71</v>
          </cell>
          <cell r="B72">
            <v>41</v>
          </cell>
          <cell r="C72">
            <v>43</v>
          </cell>
          <cell r="E72" t="str">
            <v>4ª Jornada - Grupo D</v>
          </cell>
          <cell r="F72">
            <v>28</v>
          </cell>
          <cell r="G72">
            <v>0.80208333333333337</v>
          </cell>
          <cell r="H72">
            <v>7</v>
          </cell>
          <cell r="I72" t="str">
            <v>SCHOOL ZARAGOZA T.M.</v>
          </cell>
          <cell r="J72" t="str">
            <v>AND</v>
          </cell>
          <cell r="K72" t="str">
            <v>ANTONIO MENDOZA</v>
          </cell>
          <cell r="L72" t="str">
            <v>CTB</v>
          </cell>
          <cell r="M72" t="str">
            <v>Equipos Masculinos Juveniles</v>
          </cell>
        </row>
        <row r="73">
          <cell r="A73">
            <v>72</v>
          </cell>
          <cell r="B73">
            <v>42</v>
          </cell>
          <cell r="C73">
            <v>44</v>
          </cell>
          <cell r="E73" t="str">
            <v>4ª Jornada - Grupo D</v>
          </cell>
          <cell r="F73">
            <v>28</v>
          </cell>
          <cell r="G73">
            <v>0.80208333333333337</v>
          </cell>
          <cell r="H73">
            <v>8</v>
          </cell>
          <cell r="I73" t="str">
            <v>COOP. LAS MARISMAS LEBRIJA</v>
          </cell>
          <cell r="J73" t="str">
            <v>AND</v>
          </cell>
          <cell r="K73" t="str">
            <v>C.T.M. GETAFE</v>
          </cell>
          <cell r="L73" t="str">
            <v>MAD</v>
          </cell>
          <cell r="M73" t="str">
            <v>Equipos Masculinos Juveniles</v>
          </cell>
        </row>
        <row r="74">
          <cell r="A74">
            <v>73</v>
          </cell>
          <cell r="B74">
            <v>26</v>
          </cell>
          <cell r="C74">
            <v>27</v>
          </cell>
          <cell r="E74" t="str">
            <v>5ª Jornada - Grupo A</v>
          </cell>
          <cell r="F74">
            <v>29</v>
          </cell>
          <cell r="G74">
            <v>0.375</v>
          </cell>
          <cell r="H74">
            <v>5</v>
          </cell>
          <cell r="I74" t="str">
            <v>LA GENERAL GRANADA</v>
          </cell>
          <cell r="J74" t="str">
            <v>AND</v>
          </cell>
          <cell r="K74" t="str">
            <v>A.D.T.M. LEGANÉS</v>
          </cell>
          <cell r="L74" t="str">
            <v>MAD</v>
          </cell>
          <cell r="M74" t="str">
            <v>Equipos Masculinos Juveniles</v>
          </cell>
        </row>
        <row r="75">
          <cell r="A75">
            <v>74</v>
          </cell>
          <cell r="B75">
            <v>29</v>
          </cell>
          <cell r="C75">
            <v>30</v>
          </cell>
          <cell r="E75" t="str">
            <v>5ª Jornada - Grupo A</v>
          </cell>
          <cell r="F75">
            <v>29</v>
          </cell>
          <cell r="G75">
            <v>0.375</v>
          </cell>
          <cell r="H75">
            <v>6</v>
          </cell>
          <cell r="I75" t="str">
            <v>DEFENSE T.M.</v>
          </cell>
          <cell r="J75" t="str">
            <v>CNR</v>
          </cell>
          <cell r="K75" t="str">
            <v>CLUB HUELVA T.M.</v>
          </cell>
          <cell r="L75" t="str">
            <v>AND</v>
          </cell>
          <cell r="M75" t="str">
            <v>Equipos Masculinos Juveniles</v>
          </cell>
        </row>
        <row r="76">
          <cell r="A76">
            <v>75</v>
          </cell>
          <cell r="B76">
            <v>31</v>
          </cell>
          <cell r="C76">
            <v>32</v>
          </cell>
          <cell r="E76" t="str">
            <v>5ª Jornada - Grupo B</v>
          </cell>
          <cell r="F76">
            <v>29</v>
          </cell>
          <cell r="G76">
            <v>0.375</v>
          </cell>
          <cell r="H76">
            <v>7</v>
          </cell>
          <cell r="I76" t="str">
            <v>FINQUES BALTRONS CALELLA</v>
          </cell>
          <cell r="J76" t="str">
            <v>CAT</v>
          </cell>
          <cell r="K76" t="str">
            <v>ADA GUADIX LA GENERAL</v>
          </cell>
          <cell r="L76" t="str">
            <v>AND</v>
          </cell>
          <cell r="M76" t="str">
            <v>Equipos Masculinos Juveniles</v>
          </cell>
        </row>
        <row r="77">
          <cell r="A77">
            <v>76</v>
          </cell>
          <cell r="B77">
            <v>34</v>
          </cell>
          <cell r="C77">
            <v>35</v>
          </cell>
          <cell r="E77" t="str">
            <v>5ª Jornada - Grupo B</v>
          </cell>
          <cell r="F77">
            <v>29</v>
          </cell>
          <cell r="G77">
            <v>0.375</v>
          </cell>
          <cell r="H77">
            <v>8</v>
          </cell>
          <cell r="I77" t="str">
            <v>CLUB NARÓN T.M.</v>
          </cell>
          <cell r="J77" t="str">
            <v>GAL</v>
          </cell>
          <cell r="K77" t="str">
            <v>C.T.T. ATENEU 1882</v>
          </cell>
          <cell r="L77" t="str">
            <v>AND</v>
          </cell>
          <cell r="M77" t="str">
            <v>Equipos Masculinos Juveniles</v>
          </cell>
        </row>
        <row r="78">
          <cell r="A78">
            <v>77</v>
          </cell>
          <cell r="B78">
            <v>36</v>
          </cell>
          <cell r="C78">
            <v>37</v>
          </cell>
          <cell r="E78" t="str">
            <v>5ª Jornada - Grupo C</v>
          </cell>
          <cell r="F78">
            <v>29</v>
          </cell>
          <cell r="G78">
            <v>0.375</v>
          </cell>
          <cell r="H78">
            <v>9</v>
          </cell>
          <cell r="I78" t="str">
            <v>CLUB AT. SAN SEBASTIÁN</v>
          </cell>
          <cell r="J78" t="str">
            <v>PVS</v>
          </cell>
          <cell r="K78" t="str">
            <v>CAN BERARDO RIPOLLET (PDM)</v>
          </cell>
          <cell r="L78" t="str">
            <v>CAT</v>
          </cell>
          <cell r="M78" t="str">
            <v>Equipos Masculinos Juveniles</v>
          </cell>
        </row>
        <row r="79">
          <cell r="A79">
            <v>78</v>
          </cell>
          <cell r="B79">
            <v>39</v>
          </cell>
          <cell r="C79">
            <v>40</v>
          </cell>
          <cell r="E79" t="str">
            <v>5ª Jornada - Grupo C</v>
          </cell>
          <cell r="F79">
            <v>29</v>
          </cell>
          <cell r="G79">
            <v>0.375</v>
          </cell>
          <cell r="H79">
            <v>10</v>
          </cell>
          <cell r="I79" t="str">
            <v>ECISA ALICANTE T.M.</v>
          </cell>
          <cell r="J79" t="str">
            <v>CVA</v>
          </cell>
          <cell r="K79" t="str">
            <v>CAN BERARDO RIPOLLET (SDM)</v>
          </cell>
          <cell r="L79" t="str">
            <v>CAT</v>
          </cell>
          <cell r="M79" t="str">
            <v>Equipos Masculinos Juveniles</v>
          </cell>
        </row>
        <row r="80">
          <cell r="A80">
            <v>79</v>
          </cell>
          <cell r="B80">
            <v>41</v>
          </cell>
          <cell r="C80">
            <v>42</v>
          </cell>
          <cell r="E80" t="str">
            <v>5ª Jornada - Grupo D</v>
          </cell>
          <cell r="F80">
            <v>29</v>
          </cell>
          <cell r="G80">
            <v>0.375</v>
          </cell>
          <cell r="H80">
            <v>11</v>
          </cell>
          <cell r="I80" t="str">
            <v>SCHOOL ZARAGOZA T.M.</v>
          </cell>
          <cell r="J80" t="str">
            <v>AND</v>
          </cell>
          <cell r="K80" t="str">
            <v>COOP. LAS MARISMAS LEBRIJA</v>
          </cell>
          <cell r="L80" t="str">
            <v>AND</v>
          </cell>
          <cell r="M80" t="str">
            <v>Equipos Masculinos Juveniles</v>
          </cell>
        </row>
        <row r="81">
          <cell r="A81">
            <v>80</v>
          </cell>
          <cell r="B81">
            <v>44</v>
          </cell>
          <cell r="C81">
            <v>45</v>
          </cell>
          <cell r="E81" t="str">
            <v>5ª Jornada - Grupo D</v>
          </cell>
          <cell r="F81">
            <v>29</v>
          </cell>
          <cell r="G81">
            <v>0.375</v>
          </cell>
          <cell r="H81">
            <v>12</v>
          </cell>
          <cell r="I81" t="str">
            <v>C.T.M. GETAFE</v>
          </cell>
          <cell r="J81" t="str">
            <v>MAD</v>
          </cell>
          <cell r="K81" t="str">
            <v>C.T.T. TRAMUNTANA</v>
          </cell>
          <cell r="L81" t="str">
            <v>CAT</v>
          </cell>
          <cell r="M81" t="str">
            <v>Equipos Masculinos Juveniles</v>
          </cell>
        </row>
        <row r="82">
          <cell r="A82">
            <v>81</v>
          </cell>
          <cell r="B82">
            <v>27</v>
          </cell>
          <cell r="C82">
            <v>45</v>
          </cell>
          <cell r="E82" t="str">
            <v>9º al 12º puesto</v>
          </cell>
          <cell r="F82">
            <v>29</v>
          </cell>
          <cell r="G82">
            <v>0.51041666666666663</v>
          </cell>
          <cell r="H82">
            <v>1</v>
          </cell>
          <cell r="I82" t="str">
            <v>A.D.T.M. LEGANÉS</v>
          </cell>
          <cell r="J82" t="str">
            <v>MAD</v>
          </cell>
          <cell r="K82" t="str">
            <v>C.T.T. TRAMUNTANA</v>
          </cell>
          <cell r="L82" t="str">
            <v>CAT</v>
          </cell>
          <cell r="M82" t="str">
            <v>Equipos Masculinos Juveniles</v>
          </cell>
        </row>
        <row r="83">
          <cell r="A83">
            <v>82</v>
          </cell>
          <cell r="B83">
            <v>36</v>
          </cell>
          <cell r="C83">
            <v>33</v>
          </cell>
          <cell r="E83" t="str">
            <v>9º al 12º puesto</v>
          </cell>
          <cell r="F83">
            <v>29</v>
          </cell>
          <cell r="G83">
            <v>0.51041666666666663</v>
          </cell>
          <cell r="H83">
            <v>2</v>
          </cell>
          <cell r="I83" t="str">
            <v>CLUB AT. SAN SEBASTIÁN</v>
          </cell>
          <cell r="J83" t="str">
            <v>PVS</v>
          </cell>
          <cell r="K83" t="str">
            <v>UCAM T.M. CARTAGENA</v>
          </cell>
          <cell r="L83" t="str">
            <v>MUR</v>
          </cell>
          <cell r="M83" t="str">
            <v>Equipos Masculinos Juveniles</v>
          </cell>
        </row>
        <row r="84">
          <cell r="A84">
            <v>83</v>
          </cell>
          <cell r="B84">
            <v>28</v>
          </cell>
          <cell r="C84">
            <v>41</v>
          </cell>
          <cell r="E84" t="str">
            <v>5º al 8º puesto</v>
          </cell>
          <cell r="F84">
            <v>29</v>
          </cell>
          <cell r="G84">
            <v>0.51041666666666663</v>
          </cell>
          <cell r="H84">
            <v>3</v>
          </cell>
          <cell r="I84" t="str">
            <v>BADAJOZ T.M.</v>
          </cell>
          <cell r="J84" t="str">
            <v>EXT</v>
          </cell>
          <cell r="K84" t="str">
            <v>SCHOOL ZARAGOZA T.M.</v>
          </cell>
          <cell r="L84" t="str">
            <v>AND</v>
          </cell>
          <cell r="M84" t="str">
            <v>Equipos Masculinos Juveniles</v>
          </cell>
        </row>
        <row r="85">
          <cell r="A85">
            <v>84</v>
          </cell>
          <cell r="B85">
            <v>38</v>
          </cell>
          <cell r="C85">
            <v>32</v>
          </cell>
          <cell r="E85" t="str">
            <v>5º al 8º puesto</v>
          </cell>
          <cell r="F85">
            <v>29</v>
          </cell>
          <cell r="G85">
            <v>0.51041666666666663</v>
          </cell>
          <cell r="H85">
            <v>4</v>
          </cell>
          <cell r="I85" t="str">
            <v>MERCANTIL SEVILLA</v>
          </cell>
          <cell r="J85" t="str">
            <v>AND</v>
          </cell>
          <cell r="K85" t="str">
            <v>ADA GUADIX LA GENERAL</v>
          </cell>
          <cell r="L85" t="str">
            <v>AND</v>
          </cell>
          <cell r="M85" t="str">
            <v>Equipos Masculinos Juveniles</v>
          </cell>
        </row>
        <row r="86">
          <cell r="A86">
            <v>85</v>
          </cell>
          <cell r="B86">
            <v>26</v>
          </cell>
          <cell r="C86">
            <v>42</v>
          </cell>
          <cell r="E86" t="str">
            <v>Semifinal</v>
          </cell>
          <cell r="F86">
            <v>29</v>
          </cell>
          <cell r="G86">
            <v>0.51041666666666663</v>
          </cell>
          <cell r="H86">
            <v>11</v>
          </cell>
          <cell r="I86" t="str">
            <v>LA GENERAL GRANADA</v>
          </cell>
          <cell r="J86" t="str">
            <v>AND</v>
          </cell>
          <cell r="K86" t="str">
            <v>COOP. LAS MARISMAS LEBRIJA</v>
          </cell>
          <cell r="L86" t="str">
            <v>AND</v>
          </cell>
          <cell r="M86" t="str">
            <v>Equipos Masculinos Juveniles</v>
          </cell>
        </row>
        <row r="87">
          <cell r="A87">
            <v>86</v>
          </cell>
          <cell r="B87">
            <v>37</v>
          </cell>
          <cell r="C87">
            <v>31</v>
          </cell>
          <cell r="E87" t="str">
            <v>Semifinal</v>
          </cell>
          <cell r="F87">
            <v>29</v>
          </cell>
          <cell r="G87">
            <v>0.51041666666666663</v>
          </cell>
          <cell r="H87">
            <v>7</v>
          </cell>
          <cell r="I87" t="str">
            <v>CAN BERARDO RIPOLLET (PDM)</v>
          </cell>
          <cell r="J87" t="str">
            <v>CAT</v>
          </cell>
          <cell r="K87" t="str">
            <v>FINQUES BALTRONS CALELLA</v>
          </cell>
          <cell r="L87" t="str">
            <v>CAT</v>
          </cell>
          <cell r="M87" t="str">
            <v>Equipos Masculinos Juveniles</v>
          </cell>
        </row>
        <row r="88">
          <cell r="A88">
            <v>87</v>
          </cell>
          <cell r="B88">
            <v>45</v>
          </cell>
          <cell r="C88">
            <v>33</v>
          </cell>
          <cell r="E88" t="str">
            <v>11º y 12º puesto</v>
          </cell>
          <cell r="F88">
            <v>29</v>
          </cell>
          <cell r="G88">
            <v>0.82291666666666663</v>
          </cell>
          <cell r="H88">
            <v>1</v>
          </cell>
          <cell r="I88" t="str">
            <v>C.T.T. TRAMUNTANA</v>
          </cell>
          <cell r="J88" t="str">
            <v>CAT</v>
          </cell>
          <cell r="K88" t="str">
            <v>UCAM T.M. CARTAGENA</v>
          </cell>
          <cell r="L88" t="str">
            <v>MUR</v>
          </cell>
          <cell r="M88" t="str">
            <v>Equipos Masculinos Juveniles</v>
          </cell>
        </row>
        <row r="89">
          <cell r="A89">
            <v>88</v>
          </cell>
          <cell r="B89">
            <v>27</v>
          </cell>
          <cell r="C89">
            <v>36</v>
          </cell>
          <cell r="E89" t="str">
            <v>9º y 10º puesto</v>
          </cell>
          <cell r="F89">
            <v>29</v>
          </cell>
          <cell r="G89">
            <v>0.82291666666666663</v>
          </cell>
          <cell r="H89">
            <v>2</v>
          </cell>
          <cell r="I89" t="str">
            <v>A.D.T.M. LEGANÉS</v>
          </cell>
          <cell r="J89" t="str">
            <v>MAD</v>
          </cell>
          <cell r="K89" t="str">
            <v>CLUB AT. SAN SEBASTIÁN</v>
          </cell>
          <cell r="L89" t="str">
            <v>PVS</v>
          </cell>
          <cell r="M89" t="str">
            <v>Equipos Masculinos Juveniles</v>
          </cell>
        </row>
        <row r="90">
          <cell r="A90">
            <v>89</v>
          </cell>
          <cell r="B90">
            <v>41</v>
          </cell>
          <cell r="C90">
            <v>38</v>
          </cell>
          <cell r="E90" t="str">
            <v>7º y 8º puesto</v>
          </cell>
          <cell r="F90">
            <v>29</v>
          </cell>
          <cell r="G90">
            <v>0.82291666666666663</v>
          </cell>
          <cell r="H90">
            <v>3</v>
          </cell>
          <cell r="I90" t="str">
            <v>SCHOOL ZARAGOZA T.M.</v>
          </cell>
          <cell r="J90" t="str">
            <v>AND</v>
          </cell>
          <cell r="K90" t="str">
            <v>MERCANTIL SEVILLA</v>
          </cell>
          <cell r="L90" t="str">
            <v>AND</v>
          </cell>
          <cell r="M90" t="str">
            <v>Equipos Masculinos Juveniles</v>
          </cell>
        </row>
        <row r="91">
          <cell r="A91">
            <v>90</v>
          </cell>
          <cell r="B91">
            <v>28</v>
          </cell>
          <cell r="C91">
            <v>32</v>
          </cell>
          <cell r="E91" t="str">
            <v>5º y 6º puesto</v>
          </cell>
          <cell r="F91">
            <v>29</v>
          </cell>
          <cell r="G91">
            <v>0.82291666666666663</v>
          </cell>
          <cell r="H91">
            <v>4</v>
          </cell>
          <cell r="I91" t="str">
            <v>BADAJOZ T.M.</v>
          </cell>
          <cell r="J91" t="str">
            <v>EXT</v>
          </cell>
          <cell r="K91" t="str">
            <v>ADA GUADIX LA GENERAL</v>
          </cell>
          <cell r="L91" t="str">
            <v>AND</v>
          </cell>
          <cell r="M91" t="str">
            <v>Equipos Masculinos Juveniles</v>
          </cell>
        </row>
        <row r="92">
          <cell r="A92">
            <v>91</v>
          </cell>
          <cell r="B92">
            <v>42</v>
          </cell>
          <cell r="C92">
            <v>37</v>
          </cell>
          <cell r="E92" t="str">
            <v>3º y 4º puesto</v>
          </cell>
          <cell r="F92">
            <v>29</v>
          </cell>
          <cell r="G92">
            <v>0.82291666666666663</v>
          </cell>
          <cell r="H92">
            <v>5</v>
          </cell>
          <cell r="I92" t="str">
            <v>COOP. LAS MARISMAS LEBRIJA</v>
          </cell>
          <cell r="J92" t="str">
            <v>AND</v>
          </cell>
          <cell r="K92" t="str">
            <v>CAN BERARDO RIPOLLET (PDM)</v>
          </cell>
          <cell r="L92" t="str">
            <v>CAT</v>
          </cell>
          <cell r="M92" t="str">
            <v>Equipos Masculinos Juveniles</v>
          </cell>
        </row>
        <row r="93">
          <cell r="A93">
            <v>92</v>
          </cell>
          <cell r="B93">
            <v>26</v>
          </cell>
          <cell r="C93">
            <v>31</v>
          </cell>
          <cell r="E93" t="str">
            <v>FINAL</v>
          </cell>
          <cell r="F93">
            <v>29</v>
          </cell>
          <cell r="G93">
            <v>0.82291666666666663</v>
          </cell>
          <cell r="H93">
            <v>10</v>
          </cell>
          <cell r="I93" t="str">
            <v>LA GENERAL GRANADA</v>
          </cell>
          <cell r="J93" t="str">
            <v>AND</v>
          </cell>
          <cell r="K93" t="str">
            <v>FINQUES BALTRONS CALELLA</v>
          </cell>
          <cell r="L93" t="str">
            <v>CAT</v>
          </cell>
          <cell r="M93" t="str">
            <v>Equipos Masculinos Juveniles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1"/>
  </sheetPr>
  <dimension ref="A1:Y49"/>
  <sheetViews>
    <sheetView view="pageBreakPreview" topLeftCell="C1" zoomScale="85" zoomScaleNormal="55" zoomScaleSheetLayoutView="85" workbookViewId="0">
      <selection activeCell="X11" sqref="X11"/>
    </sheetView>
  </sheetViews>
  <sheetFormatPr defaultRowHeight="12.75" outlineLevelCol="1" x14ac:dyDescent="0.2"/>
  <cols>
    <col min="1" max="2" width="6.5703125" style="692" hidden="1" customWidth="1" outlineLevel="1"/>
    <col min="3" max="3" width="5.28515625" style="690" customWidth="1" collapsed="1"/>
    <col min="4" max="10" width="5.28515625" style="690" customWidth="1"/>
    <col min="11" max="11" width="20.28515625" style="690" customWidth="1"/>
    <col min="12" max="20" width="5.28515625" style="690" customWidth="1"/>
    <col min="21" max="21" width="20.140625" style="690" customWidth="1"/>
    <col min="22" max="244" width="9.140625" style="690"/>
    <col min="245" max="246" width="0" style="690" hidden="1" customWidth="1"/>
    <col min="247" max="277" width="5.28515625" style="690" customWidth="1"/>
    <col min="278" max="500" width="9.140625" style="690"/>
    <col min="501" max="502" width="0" style="690" hidden="1" customWidth="1"/>
    <col min="503" max="533" width="5.28515625" style="690" customWidth="1"/>
    <col min="534" max="756" width="9.140625" style="690"/>
    <col min="757" max="758" width="0" style="690" hidden="1" customWidth="1"/>
    <col min="759" max="789" width="5.28515625" style="690" customWidth="1"/>
    <col min="790" max="1012" width="9.140625" style="690"/>
    <col min="1013" max="1014" width="0" style="690" hidden="1" customWidth="1"/>
    <col min="1015" max="1045" width="5.28515625" style="690" customWidth="1"/>
    <col min="1046" max="1268" width="9.140625" style="690"/>
    <col min="1269" max="1270" width="0" style="690" hidden="1" customWidth="1"/>
    <col min="1271" max="1301" width="5.28515625" style="690" customWidth="1"/>
    <col min="1302" max="1524" width="9.140625" style="690"/>
    <col min="1525" max="1526" width="0" style="690" hidden="1" customWidth="1"/>
    <col min="1527" max="1557" width="5.28515625" style="690" customWidth="1"/>
    <col min="1558" max="1780" width="9.140625" style="690"/>
    <col min="1781" max="1782" width="0" style="690" hidden="1" customWidth="1"/>
    <col min="1783" max="1813" width="5.28515625" style="690" customWidth="1"/>
    <col min="1814" max="2036" width="9.140625" style="690"/>
    <col min="2037" max="2038" width="0" style="690" hidden="1" customWidth="1"/>
    <col min="2039" max="2069" width="5.28515625" style="690" customWidth="1"/>
    <col min="2070" max="2292" width="9.140625" style="690"/>
    <col min="2293" max="2294" width="0" style="690" hidden="1" customWidth="1"/>
    <col min="2295" max="2325" width="5.28515625" style="690" customWidth="1"/>
    <col min="2326" max="2548" width="9.140625" style="690"/>
    <col min="2549" max="2550" width="0" style="690" hidden="1" customWidth="1"/>
    <col min="2551" max="2581" width="5.28515625" style="690" customWidth="1"/>
    <col min="2582" max="2804" width="9.140625" style="690"/>
    <col min="2805" max="2806" width="0" style="690" hidden="1" customWidth="1"/>
    <col min="2807" max="2837" width="5.28515625" style="690" customWidth="1"/>
    <col min="2838" max="3060" width="9.140625" style="690"/>
    <col min="3061" max="3062" width="0" style="690" hidden="1" customWidth="1"/>
    <col min="3063" max="3093" width="5.28515625" style="690" customWidth="1"/>
    <col min="3094" max="3316" width="9.140625" style="690"/>
    <col min="3317" max="3318" width="0" style="690" hidden="1" customWidth="1"/>
    <col min="3319" max="3349" width="5.28515625" style="690" customWidth="1"/>
    <col min="3350" max="3572" width="9.140625" style="690"/>
    <col min="3573" max="3574" width="0" style="690" hidden="1" customWidth="1"/>
    <col min="3575" max="3605" width="5.28515625" style="690" customWidth="1"/>
    <col min="3606" max="3828" width="9.140625" style="690"/>
    <col min="3829" max="3830" width="0" style="690" hidden="1" customWidth="1"/>
    <col min="3831" max="3861" width="5.28515625" style="690" customWidth="1"/>
    <col min="3862" max="4084" width="9.140625" style="690"/>
    <col min="4085" max="4086" width="0" style="690" hidden="1" customWidth="1"/>
    <col min="4087" max="4117" width="5.28515625" style="690" customWidth="1"/>
    <col min="4118" max="4340" width="9.140625" style="690"/>
    <col min="4341" max="4342" width="0" style="690" hidden="1" customWidth="1"/>
    <col min="4343" max="4373" width="5.28515625" style="690" customWidth="1"/>
    <col min="4374" max="4596" width="9.140625" style="690"/>
    <col min="4597" max="4598" width="0" style="690" hidden="1" customWidth="1"/>
    <col min="4599" max="4629" width="5.28515625" style="690" customWidth="1"/>
    <col min="4630" max="4852" width="9.140625" style="690"/>
    <col min="4853" max="4854" width="0" style="690" hidden="1" customWidth="1"/>
    <col min="4855" max="4885" width="5.28515625" style="690" customWidth="1"/>
    <col min="4886" max="5108" width="9.140625" style="690"/>
    <col min="5109" max="5110" width="0" style="690" hidden="1" customWidth="1"/>
    <col min="5111" max="5141" width="5.28515625" style="690" customWidth="1"/>
    <col min="5142" max="5364" width="9.140625" style="690"/>
    <col min="5365" max="5366" width="0" style="690" hidden="1" customWidth="1"/>
    <col min="5367" max="5397" width="5.28515625" style="690" customWidth="1"/>
    <col min="5398" max="5620" width="9.140625" style="690"/>
    <col min="5621" max="5622" width="0" style="690" hidden="1" customWidth="1"/>
    <col min="5623" max="5653" width="5.28515625" style="690" customWidth="1"/>
    <col min="5654" max="5876" width="9.140625" style="690"/>
    <col min="5877" max="5878" width="0" style="690" hidden="1" customWidth="1"/>
    <col min="5879" max="5909" width="5.28515625" style="690" customWidth="1"/>
    <col min="5910" max="6132" width="9.140625" style="690"/>
    <col min="6133" max="6134" width="0" style="690" hidden="1" customWidth="1"/>
    <col min="6135" max="6165" width="5.28515625" style="690" customWidth="1"/>
    <col min="6166" max="6388" width="9.140625" style="690"/>
    <col min="6389" max="6390" width="0" style="690" hidden="1" customWidth="1"/>
    <col min="6391" max="6421" width="5.28515625" style="690" customWidth="1"/>
    <col min="6422" max="6644" width="9.140625" style="690"/>
    <col min="6645" max="6646" width="0" style="690" hidden="1" customWidth="1"/>
    <col min="6647" max="6677" width="5.28515625" style="690" customWidth="1"/>
    <col min="6678" max="6900" width="9.140625" style="690"/>
    <col min="6901" max="6902" width="0" style="690" hidden="1" customWidth="1"/>
    <col min="6903" max="6933" width="5.28515625" style="690" customWidth="1"/>
    <col min="6934" max="7156" width="9.140625" style="690"/>
    <col min="7157" max="7158" width="0" style="690" hidden="1" customWidth="1"/>
    <col min="7159" max="7189" width="5.28515625" style="690" customWidth="1"/>
    <col min="7190" max="7412" width="9.140625" style="690"/>
    <col min="7413" max="7414" width="0" style="690" hidden="1" customWidth="1"/>
    <col min="7415" max="7445" width="5.28515625" style="690" customWidth="1"/>
    <col min="7446" max="7668" width="9.140625" style="690"/>
    <col min="7669" max="7670" width="0" style="690" hidden="1" customWidth="1"/>
    <col min="7671" max="7701" width="5.28515625" style="690" customWidth="1"/>
    <col min="7702" max="7924" width="9.140625" style="690"/>
    <col min="7925" max="7926" width="0" style="690" hidden="1" customWidth="1"/>
    <col min="7927" max="7957" width="5.28515625" style="690" customWidth="1"/>
    <col min="7958" max="8180" width="9.140625" style="690"/>
    <col min="8181" max="8182" width="0" style="690" hidden="1" customWidth="1"/>
    <col min="8183" max="8213" width="5.28515625" style="690" customWidth="1"/>
    <col min="8214" max="8436" width="9.140625" style="690"/>
    <col min="8437" max="8438" width="0" style="690" hidden="1" customWidth="1"/>
    <col min="8439" max="8469" width="5.28515625" style="690" customWidth="1"/>
    <col min="8470" max="8692" width="9.140625" style="690"/>
    <col min="8693" max="8694" width="0" style="690" hidden="1" customWidth="1"/>
    <col min="8695" max="8725" width="5.28515625" style="690" customWidth="1"/>
    <col min="8726" max="8948" width="9.140625" style="690"/>
    <col min="8949" max="8950" width="0" style="690" hidden="1" customWidth="1"/>
    <col min="8951" max="8981" width="5.28515625" style="690" customWidth="1"/>
    <col min="8982" max="9204" width="9.140625" style="690"/>
    <col min="9205" max="9206" width="0" style="690" hidden="1" customWidth="1"/>
    <col min="9207" max="9237" width="5.28515625" style="690" customWidth="1"/>
    <col min="9238" max="9460" width="9.140625" style="690"/>
    <col min="9461" max="9462" width="0" style="690" hidden="1" customWidth="1"/>
    <col min="9463" max="9493" width="5.28515625" style="690" customWidth="1"/>
    <col min="9494" max="9716" width="9.140625" style="690"/>
    <col min="9717" max="9718" width="0" style="690" hidden="1" customWidth="1"/>
    <col min="9719" max="9749" width="5.28515625" style="690" customWidth="1"/>
    <col min="9750" max="9972" width="9.140625" style="690"/>
    <col min="9973" max="9974" width="0" style="690" hidden="1" customWidth="1"/>
    <col min="9975" max="10005" width="5.28515625" style="690" customWidth="1"/>
    <col min="10006" max="10228" width="9.140625" style="690"/>
    <col min="10229" max="10230" width="0" style="690" hidden="1" customWidth="1"/>
    <col min="10231" max="10261" width="5.28515625" style="690" customWidth="1"/>
    <col min="10262" max="10484" width="9.140625" style="690"/>
    <col min="10485" max="10486" width="0" style="690" hidden="1" customWidth="1"/>
    <col min="10487" max="10517" width="5.28515625" style="690" customWidth="1"/>
    <col min="10518" max="10740" width="9.140625" style="690"/>
    <col min="10741" max="10742" width="0" style="690" hidden="1" customWidth="1"/>
    <col min="10743" max="10773" width="5.28515625" style="690" customWidth="1"/>
    <col min="10774" max="10996" width="9.140625" style="690"/>
    <col min="10997" max="10998" width="0" style="690" hidden="1" customWidth="1"/>
    <col min="10999" max="11029" width="5.28515625" style="690" customWidth="1"/>
    <col min="11030" max="11252" width="9.140625" style="690"/>
    <col min="11253" max="11254" width="0" style="690" hidden="1" customWidth="1"/>
    <col min="11255" max="11285" width="5.28515625" style="690" customWidth="1"/>
    <col min="11286" max="11508" width="9.140625" style="690"/>
    <col min="11509" max="11510" width="0" style="690" hidden="1" customWidth="1"/>
    <col min="11511" max="11541" width="5.28515625" style="690" customWidth="1"/>
    <col min="11542" max="11764" width="9.140625" style="690"/>
    <col min="11765" max="11766" width="0" style="690" hidden="1" customWidth="1"/>
    <col min="11767" max="11797" width="5.28515625" style="690" customWidth="1"/>
    <col min="11798" max="12020" width="9.140625" style="690"/>
    <col min="12021" max="12022" width="0" style="690" hidden="1" customWidth="1"/>
    <col min="12023" max="12053" width="5.28515625" style="690" customWidth="1"/>
    <col min="12054" max="12276" width="9.140625" style="690"/>
    <col min="12277" max="12278" width="0" style="690" hidden="1" customWidth="1"/>
    <col min="12279" max="12309" width="5.28515625" style="690" customWidth="1"/>
    <col min="12310" max="12532" width="9.140625" style="690"/>
    <col min="12533" max="12534" width="0" style="690" hidden="1" customWidth="1"/>
    <col min="12535" max="12565" width="5.28515625" style="690" customWidth="1"/>
    <col min="12566" max="12788" width="9.140625" style="690"/>
    <col min="12789" max="12790" width="0" style="690" hidden="1" customWidth="1"/>
    <col min="12791" max="12821" width="5.28515625" style="690" customWidth="1"/>
    <col min="12822" max="13044" width="9.140625" style="690"/>
    <col min="13045" max="13046" width="0" style="690" hidden="1" customWidth="1"/>
    <col min="13047" max="13077" width="5.28515625" style="690" customWidth="1"/>
    <col min="13078" max="13300" width="9.140625" style="690"/>
    <col min="13301" max="13302" width="0" style="690" hidden="1" customWidth="1"/>
    <col min="13303" max="13333" width="5.28515625" style="690" customWidth="1"/>
    <col min="13334" max="13556" width="9.140625" style="690"/>
    <col min="13557" max="13558" width="0" style="690" hidden="1" customWidth="1"/>
    <col min="13559" max="13589" width="5.28515625" style="690" customWidth="1"/>
    <col min="13590" max="13812" width="9.140625" style="690"/>
    <col min="13813" max="13814" width="0" style="690" hidden="1" customWidth="1"/>
    <col min="13815" max="13845" width="5.28515625" style="690" customWidth="1"/>
    <col min="13846" max="14068" width="9.140625" style="690"/>
    <col min="14069" max="14070" width="0" style="690" hidden="1" customWidth="1"/>
    <col min="14071" max="14101" width="5.28515625" style="690" customWidth="1"/>
    <col min="14102" max="14324" width="9.140625" style="690"/>
    <col min="14325" max="14326" width="0" style="690" hidden="1" customWidth="1"/>
    <col min="14327" max="14357" width="5.28515625" style="690" customWidth="1"/>
    <col min="14358" max="14580" width="9.140625" style="690"/>
    <col min="14581" max="14582" width="0" style="690" hidden="1" customWidth="1"/>
    <col min="14583" max="14613" width="5.28515625" style="690" customWidth="1"/>
    <col min="14614" max="14836" width="9.140625" style="690"/>
    <col min="14837" max="14838" width="0" style="690" hidden="1" customWidth="1"/>
    <col min="14839" max="14869" width="5.28515625" style="690" customWidth="1"/>
    <col min="14870" max="15092" width="9.140625" style="690"/>
    <col min="15093" max="15094" width="0" style="690" hidden="1" customWidth="1"/>
    <col min="15095" max="15125" width="5.28515625" style="690" customWidth="1"/>
    <col min="15126" max="15348" width="9.140625" style="690"/>
    <col min="15349" max="15350" width="0" style="690" hidden="1" customWidth="1"/>
    <col min="15351" max="15381" width="5.28515625" style="690" customWidth="1"/>
    <col min="15382" max="15604" width="9.140625" style="690"/>
    <col min="15605" max="15606" width="0" style="690" hidden="1" customWidth="1"/>
    <col min="15607" max="15637" width="5.28515625" style="690" customWidth="1"/>
    <col min="15638" max="15860" width="9.140625" style="690"/>
    <col min="15861" max="15862" width="0" style="690" hidden="1" customWidth="1"/>
    <col min="15863" max="15893" width="5.28515625" style="690" customWidth="1"/>
    <col min="15894" max="16116" width="9.140625" style="690"/>
    <col min="16117" max="16118" width="0" style="690" hidden="1" customWidth="1"/>
    <col min="16119" max="16149" width="5.28515625" style="690" customWidth="1"/>
    <col min="16150" max="16384" width="9.140625" style="690"/>
  </cols>
  <sheetData>
    <row r="1" spans="1:25" ht="20.25" customHeight="1" thickTop="1" x14ac:dyDescent="0.2">
      <c r="A1" s="688"/>
      <c r="B1" s="688"/>
      <c r="C1" s="992" t="s">
        <v>77</v>
      </c>
      <c r="D1" s="993"/>
      <c r="E1" s="993"/>
      <c r="F1" s="993"/>
      <c r="G1" s="993"/>
      <c r="H1" s="993"/>
      <c r="I1" s="993"/>
      <c r="J1" s="993"/>
      <c r="K1" s="993"/>
      <c r="L1" s="689"/>
      <c r="M1" s="992" t="s">
        <v>80</v>
      </c>
      <c r="N1" s="993"/>
      <c r="O1" s="993"/>
      <c r="P1" s="993"/>
      <c r="Q1" s="993"/>
      <c r="R1" s="993"/>
      <c r="S1" s="993"/>
      <c r="T1" s="993"/>
      <c r="U1" s="993"/>
    </row>
    <row r="2" spans="1:25" ht="30" customHeight="1" thickBot="1" x14ac:dyDescent="0.25">
      <c r="A2" s="688"/>
      <c r="B2" s="688"/>
      <c r="C2" s="994"/>
      <c r="D2" s="995"/>
      <c r="E2" s="995"/>
      <c r="F2" s="995"/>
      <c r="G2" s="995"/>
      <c r="H2" s="995"/>
      <c r="I2" s="995"/>
      <c r="J2" s="995"/>
      <c r="K2" s="995"/>
      <c r="L2" s="691"/>
      <c r="M2" s="994"/>
      <c r="N2" s="995"/>
      <c r="O2" s="995"/>
      <c r="P2" s="995"/>
      <c r="Q2" s="995"/>
      <c r="R2" s="995"/>
      <c r="S2" s="995"/>
      <c r="T2" s="995"/>
      <c r="U2" s="995"/>
    </row>
    <row r="3" spans="1:25" ht="15" customHeight="1" thickTop="1" thickBot="1" x14ac:dyDescent="0.25"/>
    <row r="4" spans="1:25" ht="30" customHeight="1" thickTop="1" x14ac:dyDescent="0.2">
      <c r="C4" s="693"/>
      <c r="D4" s="996" t="s">
        <v>81</v>
      </c>
      <c r="E4" s="993"/>
      <c r="F4" s="993"/>
      <c r="G4" s="993"/>
      <c r="H4" s="993"/>
      <c r="I4" s="993"/>
      <c r="J4" s="993"/>
      <c r="K4" s="997"/>
      <c r="L4" s="689"/>
      <c r="M4" s="694"/>
      <c r="N4" s="998" t="s">
        <v>81</v>
      </c>
      <c r="O4" s="998"/>
      <c r="P4" s="998"/>
      <c r="Q4" s="998"/>
      <c r="R4" s="998"/>
      <c r="S4" s="998"/>
      <c r="T4" s="998"/>
      <c r="U4" s="998"/>
    </row>
    <row r="5" spans="1:25" ht="30" customHeight="1" x14ac:dyDescent="0.2">
      <c r="A5" s="695"/>
      <c r="B5" s="696"/>
      <c r="C5" s="697" t="s">
        <v>85</v>
      </c>
      <c r="D5" s="1002"/>
      <c r="E5" s="1003"/>
      <c r="F5" s="1003"/>
      <c r="G5" s="1003"/>
      <c r="H5" s="1003"/>
      <c r="I5" s="1003"/>
      <c r="J5" s="1003"/>
      <c r="K5" s="1004"/>
      <c r="L5" s="698"/>
      <c r="M5" s="699" t="s">
        <v>92</v>
      </c>
      <c r="N5" s="1002"/>
      <c r="O5" s="1003"/>
      <c r="P5" s="1003"/>
      <c r="Q5" s="1003"/>
      <c r="R5" s="1003"/>
      <c r="S5" s="1003"/>
      <c r="T5" s="1003"/>
      <c r="U5" s="1004"/>
    </row>
    <row r="6" spans="1:25" ht="30" customHeight="1" x14ac:dyDescent="0.2">
      <c r="A6" s="700"/>
      <c r="B6" s="701"/>
      <c r="C6" s="702" t="s">
        <v>87</v>
      </c>
      <c r="D6" s="999"/>
      <c r="E6" s="1000"/>
      <c r="F6" s="1000"/>
      <c r="G6" s="1000"/>
      <c r="H6" s="1000"/>
      <c r="I6" s="1000"/>
      <c r="J6" s="1000"/>
      <c r="K6" s="1001"/>
      <c r="L6" s="698"/>
      <c r="M6" s="699" t="s">
        <v>88</v>
      </c>
      <c r="N6" s="999"/>
      <c r="O6" s="1000"/>
      <c r="P6" s="1000"/>
      <c r="Q6" s="1000"/>
      <c r="R6" s="1000"/>
      <c r="S6" s="1000"/>
      <c r="T6" s="1000"/>
      <c r="U6" s="1001"/>
    </row>
    <row r="7" spans="1:25" ht="30" customHeight="1" x14ac:dyDescent="0.2">
      <c r="A7" s="700"/>
      <c r="B7" s="701"/>
      <c r="C7" s="989" t="s">
        <v>89</v>
      </c>
      <c r="D7" s="1005"/>
      <c r="E7" s="1006"/>
      <c r="F7" s="1006"/>
      <c r="G7" s="1006"/>
      <c r="H7" s="1006"/>
      <c r="I7" s="1006"/>
      <c r="J7" s="1006"/>
      <c r="K7" s="1007"/>
      <c r="L7" s="698"/>
      <c r="M7" s="991" t="s">
        <v>89</v>
      </c>
      <c r="N7" s="1005"/>
      <c r="O7" s="1006"/>
      <c r="P7" s="1006"/>
      <c r="Q7" s="1006"/>
      <c r="R7" s="1006"/>
      <c r="S7" s="1006"/>
      <c r="T7" s="1006"/>
      <c r="U7" s="1007"/>
    </row>
    <row r="8" spans="1:25" ht="30" customHeight="1" x14ac:dyDescent="0.2">
      <c r="A8" s="700"/>
      <c r="B8" s="701"/>
      <c r="C8" s="990"/>
      <c r="D8" s="999"/>
      <c r="E8" s="1000"/>
      <c r="F8" s="1000"/>
      <c r="G8" s="1000"/>
      <c r="H8" s="1000"/>
      <c r="I8" s="1000"/>
      <c r="J8" s="1000"/>
      <c r="K8" s="1001"/>
      <c r="L8" s="698"/>
      <c r="M8" s="990"/>
      <c r="N8" s="999"/>
      <c r="O8" s="1000"/>
      <c r="P8" s="1000"/>
      <c r="Q8" s="1000"/>
      <c r="R8" s="1000"/>
      <c r="S8" s="1000"/>
      <c r="T8" s="1000"/>
      <c r="U8" s="1001"/>
    </row>
    <row r="9" spans="1:25" ht="29.25" customHeight="1" x14ac:dyDescent="0.2">
      <c r="A9" s="703"/>
      <c r="B9" s="704"/>
      <c r="C9" s="705" t="s">
        <v>437</v>
      </c>
      <c r="D9" s="705"/>
      <c r="E9" s="705"/>
      <c r="F9" s="705"/>
      <c r="G9" s="705"/>
      <c r="H9" s="705"/>
      <c r="I9" s="705"/>
      <c r="J9" s="705"/>
      <c r="K9" s="705"/>
      <c r="L9" s="698"/>
      <c r="M9" s="705" t="s">
        <v>436</v>
      </c>
      <c r="N9" s="706"/>
      <c r="O9" s="706"/>
      <c r="P9" s="706"/>
      <c r="Q9" s="706"/>
      <c r="R9" s="705"/>
      <c r="S9" s="706"/>
      <c r="T9" s="706"/>
      <c r="U9" s="706"/>
      <c r="V9" s="691"/>
      <c r="W9" s="691"/>
      <c r="X9" s="691"/>
      <c r="Y9" s="691"/>
    </row>
    <row r="10" spans="1:25" ht="20.25" customHeight="1" thickBot="1" x14ac:dyDescent="0.25">
      <c r="A10" s="703"/>
      <c r="B10" s="704"/>
      <c r="C10" s="706"/>
      <c r="D10" s="706"/>
      <c r="E10" s="706"/>
      <c r="F10" s="706"/>
      <c r="G10" s="706"/>
      <c r="H10" s="706"/>
      <c r="I10" s="706"/>
      <c r="J10" s="706"/>
      <c r="K10" s="706"/>
      <c r="L10" s="698"/>
      <c r="M10" s="706"/>
      <c r="N10" s="706"/>
      <c r="O10" s="706"/>
      <c r="P10" s="706"/>
      <c r="Q10" s="706"/>
      <c r="R10" s="706"/>
      <c r="S10" s="706"/>
      <c r="T10" s="706"/>
      <c r="U10" s="706"/>
      <c r="V10" s="691"/>
      <c r="W10" s="691"/>
      <c r="X10" s="691"/>
      <c r="Y10" s="691"/>
    </row>
    <row r="11" spans="1:25" ht="20.25" customHeight="1" thickTop="1" x14ac:dyDescent="0.2">
      <c r="A11" s="688"/>
      <c r="B11" s="688"/>
      <c r="C11" s="992" t="s">
        <v>77</v>
      </c>
      <c r="D11" s="993"/>
      <c r="E11" s="993"/>
      <c r="F11" s="993"/>
      <c r="G11" s="993"/>
      <c r="H11" s="993"/>
      <c r="I11" s="993"/>
      <c r="J11" s="993"/>
      <c r="K11" s="993"/>
      <c r="L11" s="689"/>
      <c r="M11" s="992" t="s">
        <v>80</v>
      </c>
      <c r="N11" s="993"/>
      <c r="O11" s="993"/>
      <c r="P11" s="993"/>
      <c r="Q11" s="993"/>
      <c r="R11" s="993"/>
      <c r="S11" s="993"/>
      <c r="T11" s="993"/>
      <c r="U11" s="993"/>
    </row>
    <row r="12" spans="1:25" ht="30" customHeight="1" thickBot="1" x14ac:dyDescent="0.25">
      <c r="A12" s="688"/>
      <c r="B12" s="688"/>
      <c r="C12" s="994"/>
      <c r="D12" s="995"/>
      <c r="E12" s="995"/>
      <c r="F12" s="995"/>
      <c r="G12" s="995"/>
      <c r="H12" s="995"/>
      <c r="I12" s="995"/>
      <c r="J12" s="995"/>
      <c r="K12" s="995"/>
      <c r="L12" s="691"/>
      <c r="M12" s="994"/>
      <c r="N12" s="995"/>
      <c r="O12" s="995"/>
      <c r="P12" s="995"/>
      <c r="Q12" s="995"/>
      <c r="R12" s="995"/>
      <c r="S12" s="995"/>
      <c r="T12" s="995"/>
      <c r="U12" s="995"/>
    </row>
    <row r="13" spans="1:25" ht="15" customHeight="1" thickTop="1" thickBot="1" x14ac:dyDescent="0.25"/>
    <row r="14" spans="1:25" ht="30" customHeight="1" thickTop="1" x14ac:dyDescent="0.2">
      <c r="C14" s="693"/>
      <c r="D14" s="996" t="s">
        <v>81</v>
      </c>
      <c r="E14" s="993"/>
      <c r="F14" s="993"/>
      <c r="G14" s="993"/>
      <c r="H14" s="993"/>
      <c r="I14" s="993"/>
      <c r="J14" s="993"/>
      <c r="K14" s="997"/>
      <c r="L14" s="689"/>
      <c r="M14" s="694"/>
      <c r="N14" s="998" t="s">
        <v>81</v>
      </c>
      <c r="O14" s="998"/>
      <c r="P14" s="998"/>
      <c r="Q14" s="998"/>
      <c r="R14" s="998"/>
      <c r="S14" s="998"/>
      <c r="T14" s="998"/>
      <c r="U14" s="998"/>
    </row>
    <row r="15" spans="1:25" ht="30" customHeight="1" x14ac:dyDescent="0.2">
      <c r="A15" s="695"/>
      <c r="B15" s="696"/>
      <c r="C15" s="697" t="s">
        <v>85</v>
      </c>
      <c r="D15" s="1002"/>
      <c r="E15" s="1003"/>
      <c r="F15" s="1003"/>
      <c r="G15" s="1003"/>
      <c r="H15" s="1003"/>
      <c r="I15" s="1003"/>
      <c r="J15" s="1003"/>
      <c r="K15" s="1004"/>
      <c r="L15" s="698"/>
      <c r="M15" s="699" t="s">
        <v>92</v>
      </c>
      <c r="N15" s="1002"/>
      <c r="O15" s="1003"/>
      <c r="P15" s="1003"/>
      <c r="Q15" s="1003"/>
      <c r="R15" s="1003"/>
      <c r="S15" s="1003"/>
      <c r="T15" s="1003"/>
      <c r="U15" s="1004"/>
    </row>
    <row r="16" spans="1:25" ht="30" customHeight="1" x14ac:dyDescent="0.2">
      <c r="A16" s="700"/>
      <c r="B16" s="701"/>
      <c r="C16" s="702" t="s">
        <v>87</v>
      </c>
      <c r="D16" s="999"/>
      <c r="E16" s="1000"/>
      <c r="F16" s="1000"/>
      <c r="G16" s="1000"/>
      <c r="H16" s="1000"/>
      <c r="I16" s="1000"/>
      <c r="J16" s="1000"/>
      <c r="K16" s="1001"/>
      <c r="L16" s="698"/>
      <c r="M16" s="699" t="s">
        <v>88</v>
      </c>
      <c r="N16" s="999"/>
      <c r="O16" s="1000"/>
      <c r="P16" s="1000"/>
      <c r="Q16" s="1000"/>
      <c r="R16" s="1000"/>
      <c r="S16" s="1000"/>
      <c r="T16" s="1000"/>
      <c r="U16" s="1001"/>
    </row>
    <row r="17" spans="1:25" ht="30" customHeight="1" x14ac:dyDescent="0.2">
      <c r="A17" s="700"/>
      <c r="B17" s="701"/>
      <c r="C17" s="989" t="s">
        <v>89</v>
      </c>
      <c r="D17" s="1005"/>
      <c r="E17" s="1006"/>
      <c r="F17" s="1006"/>
      <c r="G17" s="1006"/>
      <c r="H17" s="1006"/>
      <c r="I17" s="1006"/>
      <c r="J17" s="1006"/>
      <c r="K17" s="1007"/>
      <c r="L17" s="698"/>
      <c r="M17" s="991" t="s">
        <v>89</v>
      </c>
      <c r="N17" s="1005"/>
      <c r="O17" s="1006"/>
      <c r="P17" s="1006"/>
      <c r="Q17" s="1006"/>
      <c r="R17" s="1006"/>
      <c r="S17" s="1006"/>
      <c r="T17" s="1006"/>
      <c r="U17" s="1007"/>
    </row>
    <row r="18" spans="1:25" ht="30" customHeight="1" x14ac:dyDescent="0.2">
      <c r="A18" s="700"/>
      <c r="B18" s="701"/>
      <c r="C18" s="990"/>
      <c r="D18" s="999"/>
      <c r="E18" s="1000"/>
      <c r="F18" s="1000"/>
      <c r="G18" s="1000"/>
      <c r="H18" s="1000"/>
      <c r="I18" s="1000"/>
      <c r="J18" s="1000"/>
      <c r="K18" s="1001"/>
      <c r="L18" s="698"/>
      <c r="M18" s="990"/>
      <c r="N18" s="999"/>
      <c r="O18" s="1000"/>
      <c r="P18" s="1000"/>
      <c r="Q18" s="1000"/>
      <c r="R18" s="1000"/>
      <c r="S18" s="1000"/>
      <c r="T18" s="1000"/>
      <c r="U18" s="1001"/>
    </row>
    <row r="19" spans="1:25" ht="29.25" customHeight="1" x14ac:dyDescent="0.2">
      <c r="A19" s="703"/>
      <c r="B19" s="704"/>
      <c r="C19" s="705" t="s">
        <v>437</v>
      </c>
      <c r="D19" s="705"/>
      <c r="E19" s="705"/>
      <c r="F19" s="705"/>
      <c r="G19" s="705"/>
      <c r="H19" s="705"/>
      <c r="I19" s="705"/>
      <c r="J19" s="705"/>
      <c r="K19" s="705"/>
      <c r="L19" s="698"/>
      <c r="M19" s="705" t="s">
        <v>436</v>
      </c>
      <c r="N19" s="706"/>
      <c r="O19" s="706"/>
      <c r="P19" s="706"/>
      <c r="Q19" s="706"/>
      <c r="R19" s="705"/>
      <c r="S19" s="706"/>
      <c r="T19" s="706"/>
      <c r="U19" s="706"/>
      <c r="V19" s="691"/>
      <c r="W19" s="691"/>
      <c r="X19" s="691"/>
      <c r="Y19" s="691"/>
    </row>
    <row r="20" spans="1:25" ht="20.25" customHeight="1" thickBot="1" x14ac:dyDescent="0.25">
      <c r="A20" s="703"/>
      <c r="B20" s="704"/>
      <c r="C20" s="706"/>
      <c r="D20" s="706"/>
      <c r="E20" s="706"/>
      <c r="F20" s="706"/>
      <c r="G20" s="706"/>
      <c r="H20" s="706"/>
      <c r="I20" s="706"/>
      <c r="J20" s="706"/>
      <c r="K20" s="706"/>
      <c r="L20" s="698"/>
      <c r="M20" s="706"/>
      <c r="N20" s="706"/>
      <c r="O20" s="706"/>
      <c r="P20" s="706"/>
      <c r="Q20" s="706"/>
      <c r="R20" s="706"/>
      <c r="S20" s="706"/>
      <c r="T20" s="706"/>
      <c r="U20" s="706"/>
      <c r="V20" s="691"/>
      <c r="W20" s="691"/>
      <c r="X20" s="691"/>
      <c r="Y20" s="691"/>
    </row>
    <row r="21" spans="1:25" ht="20.25" customHeight="1" thickTop="1" x14ac:dyDescent="0.2">
      <c r="A21" s="688"/>
      <c r="B21" s="688"/>
      <c r="C21" s="992" t="s">
        <v>77</v>
      </c>
      <c r="D21" s="993"/>
      <c r="E21" s="993"/>
      <c r="F21" s="993"/>
      <c r="G21" s="993"/>
      <c r="H21" s="993"/>
      <c r="I21" s="993"/>
      <c r="J21" s="993"/>
      <c r="K21" s="993"/>
      <c r="L21" s="689"/>
      <c r="M21" s="992" t="s">
        <v>80</v>
      </c>
      <c r="N21" s="993"/>
      <c r="O21" s="993"/>
      <c r="P21" s="993"/>
      <c r="Q21" s="993"/>
      <c r="R21" s="993"/>
      <c r="S21" s="993"/>
      <c r="T21" s="993"/>
      <c r="U21" s="993"/>
    </row>
    <row r="22" spans="1:25" ht="30" customHeight="1" thickBot="1" x14ac:dyDescent="0.25">
      <c r="A22" s="688"/>
      <c r="B22" s="688"/>
      <c r="C22" s="994"/>
      <c r="D22" s="995"/>
      <c r="E22" s="995"/>
      <c r="F22" s="995"/>
      <c r="G22" s="995"/>
      <c r="H22" s="995"/>
      <c r="I22" s="995"/>
      <c r="J22" s="995"/>
      <c r="K22" s="995"/>
      <c r="L22" s="691"/>
      <c r="M22" s="994"/>
      <c r="N22" s="995"/>
      <c r="O22" s="995"/>
      <c r="P22" s="995"/>
      <c r="Q22" s="995"/>
      <c r="R22" s="995"/>
      <c r="S22" s="995"/>
      <c r="T22" s="995"/>
      <c r="U22" s="995"/>
    </row>
    <row r="23" spans="1:25" ht="15" customHeight="1" thickTop="1" thickBot="1" x14ac:dyDescent="0.25"/>
    <row r="24" spans="1:25" ht="30" customHeight="1" thickTop="1" x14ac:dyDescent="0.2">
      <c r="C24" s="693"/>
      <c r="D24" s="996" t="s">
        <v>81</v>
      </c>
      <c r="E24" s="993"/>
      <c r="F24" s="993"/>
      <c r="G24" s="993"/>
      <c r="H24" s="993"/>
      <c r="I24" s="993"/>
      <c r="J24" s="993"/>
      <c r="K24" s="997"/>
      <c r="L24" s="689"/>
      <c r="M24" s="694"/>
      <c r="N24" s="998" t="s">
        <v>81</v>
      </c>
      <c r="O24" s="998"/>
      <c r="P24" s="998"/>
      <c r="Q24" s="998"/>
      <c r="R24" s="998"/>
      <c r="S24" s="998"/>
      <c r="T24" s="998"/>
      <c r="U24" s="998"/>
    </row>
    <row r="25" spans="1:25" ht="30" customHeight="1" x14ac:dyDescent="0.2">
      <c r="A25" s="695"/>
      <c r="B25" s="696"/>
      <c r="C25" s="697" t="s">
        <v>85</v>
      </c>
      <c r="D25" s="1002"/>
      <c r="E25" s="1003"/>
      <c r="F25" s="1003"/>
      <c r="G25" s="1003"/>
      <c r="H25" s="1003"/>
      <c r="I25" s="1003"/>
      <c r="J25" s="1003"/>
      <c r="K25" s="1004"/>
      <c r="L25" s="698"/>
      <c r="M25" s="699" t="s">
        <v>92</v>
      </c>
      <c r="N25" s="1002"/>
      <c r="O25" s="1003"/>
      <c r="P25" s="1003"/>
      <c r="Q25" s="1003"/>
      <c r="R25" s="1003"/>
      <c r="S25" s="1003"/>
      <c r="T25" s="1003"/>
      <c r="U25" s="1004"/>
    </row>
    <row r="26" spans="1:25" ht="30" customHeight="1" x14ac:dyDescent="0.2">
      <c r="A26" s="700"/>
      <c r="B26" s="701"/>
      <c r="C26" s="702" t="s">
        <v>87</v>
      </c>
      <c r="D26" s="999"/>
      <c r="E26" s="1000"/>
      <c r="F26" s="1000"/>
      <c r="G26" s="1000"/>
      <c r="H26" s="1000"/>
      <c r="I26" s="1000"/>
      <c r="J26" s="1000"/>
      <c r="K26" s="1001"/>
      <c r="L26" s="698"/>
      <c r="M26" s="699" t="s">
        <v>88</v>
      </c>
      <c r="N26" s="999"/>
      <c r="O26" s="1000"/>
      <c r="P26" s="1000"/>
      <c r="Q26" s="1000"/>
      <c r="R26" s="1000"/>
      <c r="S26" s="1000"/>
      <c r="T26" s="1000"/>
      <c r="U26" s="1001"/>
    </row>
    <row r="27" spans="1:25" ht="30" customHeight="1" x14ac:dyDescent="0.2">
      <c r="A27" s="700"/>
      <c r="B27" s="701"/>
      <c r="C27" s="989" t="s">
        <v>89</v>
      </c>
      <c r="D27" s="1005"/>
      <c r="E27" s="1006"/>
      <c r="F27" s="1006"/>
      <c r="G27" s="1006"/>
      <c r="H27" s="1006"/>
      <c r="I27" s="1006"/>
      <c r="J27" s="1006"/>
      <c r="K27" s="1007"/>
      <c r="L27" s="698"/>
      <c r="M27" s="991" t="s">
        <v>89</v>
      </c>
      <c r="N27" s="1005"/>
      <c r="O27" s="1006"/>
      <c r="P27" s="1006"/>
      <c r="Q27" s="1006"/>
      <c r="R27" s="1006"/>
      <c r="S27" s="1006"/>
      <c r="T27" s="1006"/>
      <c r="U27" s="1007"/>
    </row>
    <row r="28" spans="1:25" ht="30" customHeight="1" x14ac:dyDescent="0.2">
      <c r="A28" s="700"/>
      <c r="B28" s="701"/>
      <c r="C28" s="990"/>
      <c r="D28" s="999"/>
      <c r="E28" s="1000"/>
      <c r="F28" s="1000"/>
      <c r="G28" s="1000"/>
      <c r="H28" s="1000"/>
      <c r="I28" s="1000"/>
      <c r="J28" s="1000"/>
      <c r="K28" s="1001"/>
      <c r="L28" s="698"/>
      <c r="M28" s="990"/>
      <c r="N28" s="999"/>
      <c r="O28" s="1000"/>
      <c r="P28" s="1000"/>
      <c r="Q28" s="1000"/>
      <c r="R28" s="1000"/>
      <c r="S28" s="1000"/>
      <c r="T28" s="1000"/>
      <c r="U28" s="1001"/>
    </row>
    <row r="29" spans="1:25" ht="29.25" customHeight="1" x14ac:dyDescent="0.2">
      <c r="A29" s="703"/>
      <c r="B29" s="704"/>
      <c r="C29" s="705" t="s">
        <v>437</v>
      </c>
      <c r="D29" s="705"/>
      <c r="E29" s="705"/>
      <c r="F29" s="705"/>
      <c r="G29" s="705"/>
      <c r="H29" s="705"/>
      <c r="I29" s="705"/>
      <c r="J29" s="705"/>
      <c r="K29" s="705"/>
      <c r="L29" s="698"/>
      <c r="M29" s="705" t="s">
        <v>436</v>
      </c>
      <c r="N29" s="706"/>
      <c r="O29" s="706"/>
      <c r="P29" s="706"/>
      <c r="Q29" s="706"/>
      <c r="R29" s="705"/>
      <c r="S29" s="706"/>
      <c r="T29" s="706"/>
      <c r="U29" s="706"/>
      <c r="V29" s="691"/>
      <c r="W29" s="691"/>
      <c r="X29" s="691"/>
      <c r="Y29" s="691"/>
    </row>
    <row r="30" spans="1:25" ht="20.25" customHeight="1" thickBot="1" x14ac:dyDescent="0.25">
      <c r="A30" s="703"/>
      <c r="B30" s="704"/>
      <c r="C30" s="706"/>
      <c r="D30" s="706"/>
      <c r="E30" s="706"/>
      <c r="F30" s="706"/>
      <c r="G30" s="706"/>
      <c r="H30" s="706"/>
      <c r="I30" s="706"/>
      <c r="J30" s="706"/>
      <c r="K30" s="706"/>
      <c r="L30" s="698"/>
      <c r="M30" s="706"/>
      <c r="N30" s="706"/>
      <c r="O30" s="706"/>
      <c r="P30" s="706"/>
      <c r="Q30" s="706"/>
      <c r="R30" s="706"/>
      <c r="S30" s="706"/>
      <c r="T30" s="706"/>
      <c r="U30" s="706"/>
      <c r="V30" s="691"/>
      <c r="W30" s="691"/>
      <c r="X30" s="691"/>
      <c r="Y30" s="691"/>
    </row>
    <row r="31" spans="1:25" ht="20.25" customHeight="1" thickTop="1" x14ac:dyDescent="0.2">
      <c r="A31" s="688"/>
      <c r="B31" s="688"/>
      <c r="C31" s="992" t="s">
        <v>77</v>
      </c>
      <c r="D31" s="993"/>
      <c r="E31" s="993"/>
      <c r="F31" s="993"/>
      <c r="G31" s="993"/>
      <c r="H31" s="993"/>
      <c r="I31" s="993"/>
      <c r="J31" s="993"/>
      <c r="K31" s="993"/>
      <c r="L31" s="689"/>
      <c r="M31" s="992" t="s">
        <v>80</v>
      </c>
      <c r="N31" s="993"/>
      <c r="O31" s="993"/>
      <c r="P31" s="993"/>
      <c r="Q31" s="993"/>
      <c r="R31" s="993"/>
      <c r="S31" s="993"/>
      <c r="T31" s="993"/>
      <c r="U31" s="993"/>
    </row>
    <row r="32" spans="1:25" ht="30" customHeight="1" thickBot="1" x14ac:dyDescent="0.25">
      <c r="A32" s="688"/>
      <c r="B32" s="688"/>
      <c r="C32" s="994"/>
      <c r="D32" s="995"/>
      <c r="E32" s="995"/>
      <c r="F32" s="995"/>
      <c r="G32" s="995"/>
      <c r="H32" s="995"/>
      <c r="I32" s="995"/>
      <c r="J32" s="995"/>
      <c r="K32" s="995"/>
      <c r="L32" s="691"/>
      <c r="M32" s="994"/>
      <c r="N32" s="995"/>
      <c r="O32" s="995"/>
      <c r="P32" s="995"/>
      <c r="Q32" s="995"/>
      <c r="R32" s="995"/>
      <c r="S32" s="995"/>
      <c r="T32" s="995"/>
      <c r="U32" s="995"/>
    </row>
    <row r="33" spans="1:25" ht="15" customHeight="1" thickTop="1" thickBot="1" x14ac:dyDescent="0.25"/>
    <row r="34" spans="1:25" ht="30" customHeight="1" thickTop="1" x14ac:dyDescent="0.2">
      <c r="C34" s="693"/>
      <c r="D34" s="996" t="s">
        <v>81</v>
      </c>
      <c r="E34" s="993"/>
      <c r="F34" s="993"/>
      <c r="G34" s="993"/>
      <c r="H34" s="993"/>
      <c r="I34" s="993"/>
      <c r="J34" s="993"/>
      <c r="K34" s="997"/>
      <c r="L34" s="689"/>
      <c r="M34" s="694"/>
      <c r="N34" s="998" t="s">
        <v>81</v>
      </c>
      <c r="O34" s="998"/>
      <c r="P34" s="998"/>
      <c r="Q34" s="998"/>
      <c r="R34" s="998"/>
      <c r="S34" s="998"/>
      <c r="T34" s="998"/>
      <c r="U34" s="998"/>
    </row>
    <row r="35" spans="1:25" ht="30" customHeight="1" x14ac:dyDescent="0.2">
      <c r="A35" s="695"/>
      <c r="B35" s="696"/>
      <c r="C35" s="697" t="s">
        <v>85</v>
      </c>
      <c r="D35" s="1002"/>
      <c r="E35" s="1003"/>
      <c r="F35" s="1003"/>
      <c r="G35" s="1003"/>
      <c r="H35" s="1003"/>
      <c r="I35" s="1003"/>
      <c r="J35" s="1003"/>
      <c r="K35" s="1004"/>
      <c r="L35" s="698"/>
      <c r="M35" s="699" t="s">
        <v>92</v>
      </c>
      <c r="N35" s="1002"/>
      <c r="O35" s="1003"/>
      <c r="P35" s="1003"/>
      <c r="Q35" s="1003"/>
      <c r="R35" s="1003"/>
      <c r="S35" s="1003"/>
      <c r="T35" s="1003"/>
      <c r="U35" s="1004"/>
    </row>
    <row r="36" spans="1:25" ht="30" customHeight="1" x14ac:dyDescent="0.2">
      <c r="A36" s="700"/>
      <c r="B36" s="701"/>
      <c r="C36" s="702" t="s">
        <v>87</v>
      </c>
      <c r="D36" s="999"/>
      <c r="E36" s="1000"/>
      <c r="F36" s="1000"/>
      <c r="G36" s="1000"/>
      <c r="H36" s="1000"/>
      <c r="I36" s="1000"/>
      <c r="J36" s="1000"/>
      <c r="K36" s="1001"/>
      <c r="L36" s="698"/>
      <c r="M36" s="699" t="s">
        <v>88</v>
      </c>
      <c r="N36" s="999"/>
      <c r="O36" s="1000"/>
      <c r="P36" s="1000"/>
      <c r="Q36" s="1000"/>
      <c r="R36" s="1000"/>
      <c r="S36" s="1000"/>
      <c r="T36" s="1000"/>
      <c r="U36" s="1001"/>
    </row>
    <row r="37" spans="1:25" ht="30" customHeight="1" x14ac:dyDescent="0.2">
      <c r="A37" s="700"/>
      <c r="B37" s="701"/>
      <c r="C37" s="989" t="s">
        <v>89</v>
      </c>
      <c r="D37" s="1005"/>
      <c r="E37" s="1006"/>
      <c r="F37" s="1006"/>
      <c r="G37" s="1006"/>
      <c r="H37" s="1006"/>
      <c r="I37" s="1006"/>
      <c r="J37" s="1006"/>
      <c r="K37" s="1007"/>
      <c r="L37" s="698"/>
      <c r="M37" s="991" t="s">
        <v>89</v>
      </c>
      <c r="N37" s="1005"/>
      <c r="O37" s="1006"/>
      <c r="P37" s="1006"/>
      <c r="Q37" s="1006"/>
      <c r="R37" s="1006"/>
      <c r="S37" s="1006"/>
      <c r="T37" s="1006"/>
      <c r="U37" s="1007"/>
    </row>
    <row r="38" spans="1:25" ht="30" customHeight="1" x14ac:dyDescent="0.2">
      <c r="A38" s="700"/>
      <c r="B38" s="701"/>
      <c r="C38" s="990"/>
      <c r="D38" s="999"/>
      <c r="E38" s="1000"/>
      <c r="F38" s="1000"/>
      <c r="G38" s="1000"/>
      <c r="H38" s="1000"/>
      <c r="I38" s="1000"/>
      <c r="J38" s="1000"/>
      <c r="K38" s="1001"/>
      <c r="L38" s="698"/>
      <c r="M38" s="990"/>
      <c r="N38" s="999"/>
      <c r="O38" s="1000"/>
      <c r="P38" s="1000"/>
      <c r="Q38" s="1000"/>
      <c r="R38" s="1000"/>
      <c r="S38" s="1000"/>
      <c r="T38" s="1000"/>
      <c r="U38" s="1001"/>
    </row>
    <row r="39" spans="1:25" ht="29.25" customHeight="1" x14ac:dyDescent="0.2">
      <c r="A39" s="703"/>
      <c r="B39" s="704"/>
      <c r="C39" s="705" t="s">
        <v>437</v>
      </c>
      <c r="D39" s="705"/>
      <c r="E39" s="705"/>
      <c r="F39" s="705"/>
      <c r="G39" s="705"/>
      <c r="H39" s="705"/>
      <c r="I39" s="705"/>
      <c r="J39" s="705"/>
      <c r="K39" s="705"/>
      <c r="L39" s="698"/>
      <c r="M39" s="705" t="s">
        <v>436</v>
      </c>
      <c r="N39" s="706"/>
      <c r="O39" s="706"/>
      <c r="P39" s="706"/>
      <c r="Q39" s="706"/>
      <c r="R39" s="705"/>
      <c r="S39" s="706"/>
      <c r="T39" s="706"/>
      <c r="U39" s="706"/>
      <c r="V39" s="691"/>
      <c r="W39" s="691"/>
      <c r="X39" s="691"/>
      <c r="Y39" s="691"/>
    </row>
    <row r="40" spans="1:25" ht="22.5" customHeight="1" thickBot="1" x14ac:dyDescent="0.25">
      <c r="A40" s="703"/>
      <c r="B40" s="704"/>
      <c r="C40" s="706"/>
      <c r="D40" s="706"/>
      <c r="E40" s="706"/>
      <c r="F40" s="706"/>
      <c r="G40" s="706"/>
      <c r="H40" s="706"/>
      <c r="I40" s="706"/>
      <c r="J40" s="706"/>
      <c r="K40" s="706"/>
      <c r="L40" s="698"/>
      <c r="M40" s="706"/>
      <c r="N40" s="706"/>
      <c r="O40" s="706"/>
      <c r="P40" s="706"/>
      <c r="Q40" s="706"/>
      <c r="R40" s="706"/>
      <c r="S40" s="706"/>
      <c r="T40" s="706"/>
      <c r="U40" s="706"/>
      <c r="V40" s="691"/>
      <c r="W40" s="691"/>
      <c r="X40" s="691"/>
      <c r="Y40" s="691"/>
    </row>
    <row r="41" spans="1:25" ht="20.25" customHeight="1" thickTop="1" x14ac:dyDescent="0.2">
      <c r="A41" s="688"/>
      <c r="B41" s="688"/>
      <c r="C41" s="992" t="s">
        <v>77</v>
      </c>
      <c r="D41" s="993"/>
      <c r="E41" s="993"/>
      <c r="F41" s="993"/>
      <c r="G41" s="993"/>
      <c r="H41" s="993"/>
      <c r="I41" s="993"/>
      <c r="J41" s="993"/>
      <c r="K41" s="993"/>
      <c r="L41" s="689"/>
      <c r="M41" s="992" t="s">
        <v>80</v>
      </c>
      <c r="N41" s="993"/>
      <c r="O41" s="993"/>
      <c r="P41" s="993"/>
      <c r="Q41" s="993"/>
      <c r="R41" s="993"/>
      <c r="S41" s="993"/>
      <c r="T41" s="993"/>
      <c r="U41" s="993"/>
    </row>
    <row r="42" spans="1:25" ht="30" customHeight="1" thickBot="1" x14ac:dyDescent="0.25">
      <c r="A42" s="688"/>
      <c r="B42" s="688"/>
      <c r="C42" s="994"/>
      <c r="D42" s="995"/>
      <c r="E42" s="995"/>
      <c r="F42" s="995"/>
      <c r="G42" s="995"/>
      <c r="H42" s="995"/>
      <c r="I42" s="995"/>
      <c r="J42" s="995"/>
      <c r="K42" s="995"/>
      <c r="L42" s="691"/>
      <c r="M42" s="994"/>
      <c r="N42" s="995"/>
      <c r="O42" s="995"/>
      <c r="P42" s="995"/>
      <c r="Q42" s="995"/>
      <c r="R42" s="995"/>
      <c r="S42" s="995"/>
      <c r="T42" s="995"/>
      <c r="U42" s="995"/>
    </row>
    <row r="43" spans="1:25" ht="15" customHeight="1" thickTop="1" thickBot="1" x14ac:dyDescent="0.25"/>
    <row r="44" spans="1:25" ht="30" customHeight="1" thickTop="1" x14ac:dyDescent="0.2">
      <c r="C44" s="693"/>
      <c r="D44" s="996" t="s">
        <v>81</v>
      </c>
      <c r="E44" s="993"/>
      <c r="F44" s="993"/>
      <c r="G44" s="993"/>
      <c r="H44" s="993"/>
      <c r="I44" s="993"/>
      <c r="J44" s="993"/>
      <c r="K44" s="997"/>
      <c r="L44" s="689"/>
      <c r="M44" s="694"/>
      <c r="N44" s="998" t="s">
        <v>81</v>
      </c>
      <c r="O44" s="998"/>
      <c r="P44" s="998"/>
      <c r="Q44" s="998"/>
      <c r="R44" s="998"/>
      <c r="S44" s="998"/>
      <c r="T44" s="998"/>
      <c r="U44" s="998"/>
    </row>
    <row r="45" spans="1:25" ht="30" customHeight="1" x14ac:dyDescent="0.2">
      <c r="A45" s="695"/>
      <c r="B45" s="696"/>
      <c r="C45" s="697" t="s">
        <v>85</v>
      </c>
      <c r="D45" s="1002"/>
      <c r="E45" s="1003"/>
      <c r="F45" s="1003"/>
      <c r="G45" s="1003"/>
      <c r="H45" s="1003"/>
      <c r="I45" s="1003"/>
      <c r="J45" s="1003"/>
      <c r="K45" s="1004"/>
      <c r="L45" s="698"/>
      <c r="M45" s="699" t="s">
        <v>92</v>
      </c>
      <c r="N45" s="1002"/>
      <c r="O45" s="1003"/>
      <c r="P45" s="1003"/>
      <c r="Q45" s="1003"/>
      <c r="R45" s="1003"/>
      <c r="S45" s="1003"/>
      <c r="T45" s="1003"/>
      <c r="U45" s="1004"/>
    </row>
    <row r="46" spans="1:25" ht="30" customHeight="1" x14ac:dyDescent="0.2">
      <c r="A46" s="700"/>
      <c r="B46" s="701"/>
      <c r="C46" s="702" t="s">
        <v>87</v>
      </c>
      <c r="D46" s="999"/>
      <c r="E46" s="1000"/>
      <c r="F46" s="1000"/>
      <c r="G46" s="1000"/>
      <c r="H46" s="1000"/>
      <c r="I46" s="1000"/>
      <c r="J46" s="1000"/>
      <c r="K46" s="1001"/>
      <c r="L46" s="698"/>
      <c r="M46" s="699" t="s">
        <v>88</v>
      </c>
      <c r="N46" s="999"/>
      <c r="O46" s="1000"/>
      <c r="P46" s="1000"/>
      <c r="Q46" s="1000"/>
      <c r="R46" s="1000"/>
      <c r="S46" s="1000"/>
      <c r="T46" s="1000"/>
      <c r="U46" s="1001"/>
    </row>
    <row r="47" spans="1:25" ht="30" customHeight="1" x14ac:dyDescent="0.2">
      <c r="A47" s="700"/>
      <c r="B47" s="701"/>
      <c r="C47" s="989" t="s">
        <v>89</v>
      </c>
      <c r="D47" s="1005"/>
      <c r="E47" s="1006"/>
      <c r="F47" s="1006"/>
      <c r="G47" s="1006"/>
      <c r="H47" s="1006"/>
      <c r="I47" s="1006"/>
      <c r="J47" s="1006"/>
      <c r="K47" s="1007"/>
      <c r="L47" s="698"/>
      <c r="M47" s="991" t="s">
        <v>89</v>
      </c>
      <c r="N47" s="1005"/>
      <c r="O47" s="1006"/>
      <c r="P47" s="1006"/>
      <c r="Q47" s="1006"/>
      <c r="R47" s="1006"/>
      <c r="S47" s="1006"/>
      <c r="T47" s="1006"/>
      <c r="U47" s="1007"/>
    </row>
    <row r="48" spans="1:25" ht="30" customHeight="1" x14ac:dyDescent="0.2">
      <c r="A48" s="700"/>
      <c r="B48" s="701"/>
      <c r="C48" s="990"/>
      <c r="D48" s="999"/>
      <c r="E48" s="1000"/>
      <c r="F48" s="1000"/>
      <c r="G48" s="1000"/>
      <c r="H48" s="1000"/>
      <c r="I48" s="1000"/>
      <c r="J48" s="1000"/>
      <c r="K48" s="1001"/>
      <c r="L48" s="698"/>
      <c r="M48" s="990"/>
      <c r="N48" s="999"/>
      <c r="O48" s="1000"/>
      <c r="P48" s="1000"/>
      <c r="Q48" s="1000"/>
      <c r="R48" s="1000"/>
      <c r="S48" s="1000"/>
      <c r="T48" s="1000"/>
      <c r="U48" s="1001"/>
    </row>
    <row r="49" spans="1:25" ht="29.25" customHeight="1" x14ac:dyDescent="0.2">
      <c r="A49" s="703"/>
      <c r="B49" s="704"/>
      <c r="C49" s="705" t="s">
        <v>437</v>
      </c>
      <c r="D49" s="705"/>
      <c r="E49" s="705"/>
      <c r="F49" s="705"/>
      <c r="G49" s="705"/>
      <c r="H49" s="705"/>
      <c r="I49" s="705"/>
      <c r="J49" s="705"/>
      <c r="K49" s="705"/>
      <c r="L49" s="698"/>
      <c r="M49" s="705" t="s">
        <v>436</v>
      </c>
      <c r="N49" s="706"/>
      <c r="O49" s="706"/>
      <c r="P49" s="706"/>
      <c r="Q49" s="706"/>
      <c r="R49" s="705"/>
      <c r="S49" s="706"/>
      <c r="T49" s="706"/>
      <c r="U49" s="706"/>
      <c r="V49" s="691"/>
      <c r="W49" s="691"/>
      <c r="X49" s="691"/>
      <c r="Y49" s="691"/>
    </row>
  </sheetData>
  <mergeCells count="80">
    <mergeCell ref="C32:K32"/>
    <mergeCell ref="M32:U32"/>
    <mergeCell ref="N34:U34"/>
    <mergeCell ref="D35:K35"/>
    <mergeCell ref="N35:U35"/>
    <mergeCell ref="D34:K34"/>
    <mergeCell ref="D25:K25"/>
    <mergeCell ref="N25:U25"/>
    <mergeCell ref="D26:K26"/>
    <mergeCell ref="N26:U26"/>
    <mergeCell ref="C31:K31"/>
    <mergeCell ref="M31:U31"/>
    <mergeCell ref="C27:C28"/>
    <mergeCell ref="D27:K27"/>
    <mergeCell ref="M27:M28"/>
    <mergeCell ref="N27:U27"/>
    <mergeCell ref="D28:K28"/>
    <mergeCell ref="N28:U28"/>
    <mergeCell ref="C21:K21"/>
    <mergeCell ref="M21:U21"/>
    <mergeCell ref="C22:K22"/>
    <mergeCell ref="M22:U22"/>
    <mergeCell ref="D24:K24"/>
    <mergeCell ref="N24:U24"/>
    <mergeCell ref="D5:K5"/>
    <mergeCell ref="N5:U5"/>
    <mergeCell ref="D6:K6"/>
    <mergeCell ref="N6:U6"/>
    <mergeCell ref="C12:K12"/>
    <mergeCell ref="M12:U12"/>
    <mergeCell ref="D8:K8"/>
    <mergeCell ref="N8:U8"/>
    <mergeCell ref="C7:C8"/>
    <mergeCell ref="M7:M8"/>
    <mergeCell ref="N7:U7"/>
    <mergeCell ref="D7:K7"/>
    <mergeCell ref="C11:K11"/>
    <mergeCell ref="M11:U11"/>
    <mergeCell ref="C1:K1"/>
    <mergeCell ref="M1:U1"/>
    <mergeCell ref="C2:K2"/>
    <mergeCell ref="M2:U2"/>
    <mergeCell ref="D4:K4"/>
    <mergeCell ref="N4:U4"/>
    <mergeCell ref="D14:K14"/>
    <mergeCell ref="N14:U14"/>
    <mergeCell ref="C17:C18"/>
    <mergeCell ref="M17:M18"/>
    <mergeCell ref="D18:K18"/>
    <mergeCell ref="N18:U18"/>
    <mergeCell ref="D15:K15"/>
    <mergeCell ref="N15:U15"/>
    <mergeCell ref="D16:K16"/>
    <mergeCell ref="N16:U16"/>
    <mergeCell ref="D17:K17"/>
    <mergeCell ref="N17:U17"/>
    <mergeCell ref="D36:K36"/>
    <mergeCell ref="N36:U36"/>
    <mergeCell ref="C37:C38"/>
    <mergeCell ref="D37:K37"/>
    <mergeCell ref="M37:M38"/>
    <mergeCell ref="N37:U37"/>
    <mergeCell ref="D38:K38"/>
    <mergeCell ref="N38:U38"/>
    <mergeCell ref="C47:C48"/>
    <mergeCell ref="M47:M48"/>
    <mergeCell ref="C41:K41"/>
    <mergeCell ref="M41:U41"/>
    <mergeCell ref="C42:K42"/>
    <mergeCell ref="M42:U42"/>
    <mergeCell ref="D44:K44"/>
    <mergeCell ref="N44:U44"/>
    <mergeCell ref="D46:K46"/>
    <mergeCell ref="N46:U46"/>
    <mergeCell ref="D45:K45"/>
    <mergeCell ref="N45:U45"/>
    <mergeCell ref="D47:K47"/>
    <mergeCell ref="N47:U47"/>
    <mergeCell ref="D48:K48"/>
    <mergeCell ref="N48:U48"/>
  </mergeCells>
  <printOptions horizontalCentered="1"/>
  <pageMargins left="0" right="0" top="0.51181102362204722" bottom="0.39370078740157483" header="0.51181102362204722" footer="0.51181102362204722"/>
  <pageSetup paperSize="9" scale="61" firstPageNumber="0" orientation="portrait" horizontalDpi="300" verticalDpi="300" r:id="rId1"/>
  <headerFooter alignWithMargins="0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3300"/>
  </sheetPr>
  <dimension ref="A1:CX248"/>
  <sheetViews>
    <sheetView showGridLines="0" view="pageBreakPreview" topLeftCell="A4" zoomScaleNormal="100" zoomScaleSheetLayoutView="100" workbookViewId="0">
      <selection activeCell="CM22" sqref="CM22"/>
    </sheetView>
  </sheetViews>
  <sheetFormatPr defaultColWidth="11.42578125" defaultRowHeight="11.1" customHeight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hidden="1" customWidth="1" outlineLevel="1"/>
    <col min="70" max="70" width="5.7109375" style="303" customWidth="1" collapsed="1"/>
    <col min="71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7" width="1.7109375" style="296" customWidth="1"/>
    <col min="88" max="88" width="5.7109375" style="296" customWidth="1"/>
    <col min="89" max="90" width="1.7109375" style="296" customWidth="1"/>
    <col min="91" max="91" width="5.7109375" style="296" customWidth="1"/>
    <col min="92" max="92" width="1.7109375" style="296" customWidth="1"/>
    <col min="93" max="93" width="0.85546875" style="296" customWidth="1"/>
    <col min="94" max="96" width="4.28515625" style="224" customWidth="1"/>
    <col min="97" max="97" width="11.42578125" style="224"/>
    <col min="98" max="98" width="6.28515625" style="224" customWidth="1"/>
    <col min="99" max="99" width="4.5703125" style="224" customWidth="1"/>
    <col min="100" max="100" width="35.5703125" style="224" customWidth="1"/>
    <col min="101" max="101" width="5.7109375" style="226" customWidth="1"/>
    <col min="102" max="102" width="39" style="224" customWidth="1"/>
    <col min="103" max="103" width="9.7109375" style="224" customWidth="1"/>
    <col min="104" max="16384" width="11.42578125" style="224"/>
  </cols>
  <sheetData>
    <row r="1" spans="1:102" ht="20.100000000000001" customHeight="1" x14ac:dyDescent="0.2">
      <c r="AP1" s="228"/>
      <c r="AQ1" s="228"/>
      <c r="AR1" s="228">
        <f>SUM(AR2:AR65203)</f>
        <v>3</v>
      </c>
      <c r="AS1" s="228"/>
      <c r="AT1" s="228"/>
      <c r="AU1" s="228"/>
      <c r="BA1" s="228"/>
      <c r="BB1" s="228"/>
      <c r="BC1" s="228">
        <f ca="1">SUM(BC2:BC65203)</f>
        <v>4</v>
      </c>
      <c r="BD1" s="228"/>
      <c r="BE1" s="228"/>
      <c r="BF1" s="228"/>
      <c r="BG1" s="228"/>
      <c r="BH1" s="228"/>
      <c r="BI1" s="229"/>
      <c r="BJ1" s="229"/>
      <c r="BK1" s="230"/>
      <c r="BL1" s="1163" t="str">
        <f>[58]СписокКЖ!A1</f>
        <v xml:space="preserve">ЧЕМПИОНАТ РОССИИ СРЕДИ лиц с ПОДА по настольному теннису  </v>
      </c>
      <c r="BM1" s="1163"/>
      <c r="BN1" s="1163"/>
      <c r="BO1" s="1163"/>
      <c r="BP1" s="1163"/>
      <c r="BQ1" s="1163"/>
      <c r="BR1" s="1163"/>
      <c r="BS1" s="1163"/>
      <c r="BT1" s="1163"/>
      <c r="BU1" s="1163"/>
      <c r="BV1" s="1163"/>
      <c r="BW1" s="1163"/>
      <c r="BX1" s="1163"/>
      <c r="BY1" s="1163"/>
      <c r="BZ1" s="1163"/>
      <c r="CA1" s="1163"/>
      <c r="CB1" s="1163"/>
      <c r="CC1" s="1163"/>
      <c r="CD1" s="1163"/>
      <c r="CE1" s="1163"/>
      <c r="CF1" s="1163"/>
      <c r="CG1" s="1163"/>
      <c r="CH1" s="1163"/>
      <c r="CI1" s="1163"/>
      <c r="CJ1" s="1163"/>
      <c r="CK1" s="1163"/>
      <c r="CL1" s="1163"/>
      <c r="CM1" s="1163"/>
      <c r="CN1" s="1163"/>
      <c r="CO1" s="1163"/>
      <c r="CP1" s="1163"/>
      <c r="CQ1" s="1163"/>
      <c r="CR1" s="1163"/>
      <c r="CS1" s="231"/>
      <c r="CT1" s="231" t="s">
        <v>71</v>
      </c>
    </row>
    <row r="2" spans="1:102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8" t="s">
        <v>384</v>
      </c>
      <c r="CR2" s="308"/>
      <c r="CS2" s="232"/>
      <c r="CT2" s="232"/>
    </row>
    <row r="3" spans="1:102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366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1164"/>
      <c r="CN3" s="1164"/>
      <c r="CO3" s="1164"/>
      <c r="CP3" s="1164"/>
      <c r="CQ3" s="1164"/>
      <c r="CR3" s="1164"/>
      <c r="CS3" s="234"/>
      <c r="CT3" s="234" t="str">
        <f>BL3</f>
        <v>Командные соревнования. ЖЕНЩИНЫ  класс 6-8</v>
      </c>
    </row>
    <row r="4" spans="1:102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S4" s="234"/>
      <c r="CT4" s="234"/>
    </row>
    <row r="5" spans="1:102" ht="19.5" customHeight="1" x14ac:dyDescent="0.2">
      <c r="Z5" s="233"/>
      <c r="BK5" s="239"/>
      <c r="BP5" s="307"/>
      <c r="BQ5" s="307"/>
      <c r="BR5" s="307"/>
      <c r="BS5" s="307"/>
      <c r="BT5" s="307"/>
      <c r="BU5" s="307"/>
      <c r="CT5" s="314"/>
      <c r="CU5" s="314"/>
      <c r="CV5" s="314"/>
    </row>
    <row r="6" spans="1:102" ht="15" customHeight="1" thickBot="1" x14ac:dyDescent="0.25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>
        <f ca="1">IF(BE6=15,3,IF(BE6&gt;15,4))</f>
        <v>4</v>
      </c>
      <c r="BE6" s="247">
        <f ca="1">SUM(BE7,BE9,BE11,BE13)</f>
        <v>26</v>
      </c>
      <c r="BF6" s="247">
        <f ca="1">SUM(BF7,BF9,BF11,BF13)</f>
        <v>7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165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67">
        <v>5</v>
      </c>
      <c r="CJ6" s="1168"/>
      <c r="CK6" s="1169"/>
      <c r="CL6" s="1167">
        <v>6</v>
      </c>
      <c r="CM6" s="1168"/>
      <c r="CN6" s="1169"/>
      <c r="CO6" s="1170"/>
      <c r="CP6" s="253" t="s">
        <v>49</v>
      </c>
      <c r="CQ6" s="253" t="s">
        <v>50</v>
      </c>
      <c r="CR6" s="254" t="s">
        <v>51</v>
      </c>
    </row>
    <row r="7" spans="1:102" ht="20.100000000000001" customHeight="1" x14ac:dyDescent="0.2">
      <c r="A7" s="255">
        <v>1</v>
      </c>
      <c r="B7" s="256">
        <f>IF(R6="","",VLOOKUP(R6,'[59]Посев групп'!B:N,2,FALSE))</f>
        <v>12</v>
      </c>
      <c r="C7" s="257">
        <v>3</v>
      </c>
      <c r="D7" s="258">
        <v>6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21" si="0">IF(E7="wo",0,IF(F7="wo",1,IF(E7&gt;F7,1,0)))</f>
        <v>0</v>
      </c>
      <c r="T7" s="263">
        <f t="shared" ref="T7:T21" si="1">IF(E7="wo",1,IF(F7="wo",0,IF(F7&gt;E7,1,0)))</f>
        <v>0</v>
      </c>
      <c r="U7" s="263">
        <f t="shared" ref="U7:U21" si="2">IF(G7="wo",0,IF(H7="wo",1,IF(G7&gt;H7,1,0)))</f>
        <v>0</v>
      </c>
      <c r="V7" s="263">
        <f t="shared" ref="V7:V21" si="3">IF(G7="wo",1,IF(H7="wo",0,IF(H7&gt;G7,1,0)))</f>
        <v>0</v>
      </c>
      <c r="W7" s="263">
        <f t="shared" ref="W7:W21" si="4">IF(I7="wo",0,IF(J7="wo",1,IF(I7&gt;J7,1,0)))</f>
        <v>0</v>
      </c>
      <c r="X7" s="263">
        <f t="shared" ref="X7:X21" si="5">IF(I7="wo",1,IF(J7="wo",0,IF(J7&gt;I7,1,0)))</f>
        <v>0</v>
      </c>
      <c r="Y7" s="263">
        <f t="shared" ref="Y7:Y21" si="6">IF(K7="wo",0,IF(L7="wo",1,IF(K7&gt;L7,1,0)))</f>
        <v>0</v>
      </c>
      <c r="Z7" s="263">
        <f t="shared" ref="Z7:Z21" si="7">IF(K7="wo",1,IF(L7="wo",0,IF(L7&gt;K7,1,0)))</f>
        <v>0</v>
      </c>
      <c r="AA7" s="263">
        <f t="shared" ref="AA7:AA21" si="8">IF(M7="wo",0,IF(N7="wo",1,IF(M7&gt;N7,1,0)))</f>
        <v>0</v>
      </c>
      <c r="AB7" s="263">
        <f t="shared" ref="AB7:AB21" si="9">IF(M7="wo",1,IF(N7="wo",0,IF(N7&gt;M7,1,0)))</f>
        <v>0</v>
      </c>
      <c r="AC7" s="263">
        <f t="shared" ref="AC7:AC21" si="10">IF(O7="wo",0,IF(P7="wo",1,IF(O7&gt;P7,1,0)))</f>
        <v>0</v>
      </c>
      <c r="AD7" s="263">
        <f t="shared" ref="AD7:AD21" si="11">IF(O7="wo",1,IF(P7="wo",0,IF(P7&gt;O7,1,0)))</f>
        <v>0</v>
      </c>
      <c r="AE7" s="263">
        <f t="shared" ref="AE7:AE21" si="12">IF(Q7="wo",0,IF(R7="wo",1,IF(Q7&gt;R7,1,0)))</f>
        <v>0</v>
      </c>
      <c r="AF7" s="263">
        <f t="shared" ref="AF7:AF21" si="13">IF(Q7="wo",1,IF(R7="wo",0,IF(R7&gt;Q7,1,0)))</f>
        <v>0</v>
      </c>
      <c r="AG7" s="968"/>
      <c r="AH7" s="968"/>
      <c r="AI7" s="265">
        <f t="shared" ref="AI7:AI21" si="14">IF(E7="",0,IF(E7="wo",0,IF(F7="wo",2,IF(AG7=AH7,0,IF(AG7&gt;AH7,2,1)))))</f>
        <v>0</v>
      </c>
      <c r="AJ7" s="265">
        <f t="shared" ref="AJ7:AJ21" si="15">IF(F7="",0,IF(F7="wo",0,IF(E7="wo",2,IF(AH7=AG7,0,IF(AH7&gt;AG7,2,1)))))</f>
        <v>0</v>
      </c>
      <c r="AK7" s="266" t="str">
        <f t="shared" ref="AK7:AK21" si="16">IF(E7="","",IF(E7="wo",0,IF(F7="wo",0,IF(E7=F7,"ERROR",IF(E7&gt;F7,F7,-1*E7)))))</f>
        <v>ERROR</v>
      </c>
      <c r="AL7" s="266" t="str">
        <f t="shared" ref="AL7:AL21" si="17">IF(G7="","",IF(G7="wo",0,IF(H7="wo",0,IF(G7=H7,"ERROR",IF(G7&gt;H7,H7,-1*G7)))))</f>
        <v/>
      </c>
      <c r="AM7" s="266" t="str">
        <f t="shared" ref="AM7:AM21" si="18">IF(I7="","",IF(I7="wo",0,IF(J7="wo",0,IF(I7=J7,"ERROR",IF(I7&gt;J7,J7,-1*I7)))))</f>
        <v/>
      </c>
      <c r="AN7" s="266" t="str">
        <f t="shared" ref="AN7:AN21" si="19">IF(K7="","",IF(K7="wo",0,IF(L7="wo",0,IF(K7=L7,"ERROR",IF(K7&gt;L7,L7,-1*K7)))))</f>
        <v/>
      </c>
      <c r="AO7" s="266" t="str">
        <f t="shared" ref="AO7:AO21" si="20">IF(M7="","",IF(M7="wo",0,IF(N7="wo",0,IF(M7=N7,"ERROR",IF(M7&gt;N7,N7,-1*M7)))))</f>
        <v/>
      </c>
      <c r="AP7" s="266" t="str">
        <f t="shared" ref="AP7:AP21" si="21">IF(O7="","",IF(O7="wo",0,IF(P7="wo",0,IF(O7=P7,"ERROR",IF(O7&gt;P7,P7,-1*O7)))))</f>
        <v/>
      </c>
      <c r="AQ7" s="266" t="str">
        <f t="shared" ref="AQ7:AQ21" si="22">IF(Q7="","",IF(Q7="wo",0,IF(R7="wo",0,IF(Q7=R7,"ERROR",IF(Q7&gt;R7,R7,-1*Q7)))))</f>
        <v/>
      </c>
      <c r="AR7" s="267" t="str">
        <f t="shared" ref="AR7:AR21" si="23">CONCATENATE(AG7,"  -  ",AH7)</f>
        <v xml:space="preserve">  -  </v>
      </c>
      <c r="AS7" s="268" t="str">
        <f t="shared" ref="AS7:AS21" si="24">AR7</f>
        <v xml:space="preserve">  -  </v>
      </c>
      <c r="AT7" s="265">
        <f t="shared" ref="AT7:AT21" si="25">IF(F7="",0,IF(F7="wo",0,IF(E7="wo",2,IF(AH7=AG7,0,IF(AH7&gt;AG7,2,1)))))</f>
        <v>0</v>
      </c>
      <c r="AU7" s="265">
        <f t="shared" ref="AU7:AU21" si="26">IF(E7="",0,IF(E7="wo",0,IF(F7="wo",2,IF(AG7=AH7,0,IF(AG7&gt;AH7,2,1)))))</f>
        <v>0</v>
      </c>
      <c r="AV7" s="266" t="str">
        <f t="shared" ref="AV7:AV21" si="27">IF(F7="","",IF(F7="wo",0,IF(E7="wo",0,IF(F7=E7,"ERROR",IF(F7&gt;E7,E7,-1*F7)))))</f>
        <v>ERROR</v>
      </c>
      <c r="AW7" s="266" t="str">
        <f t="shared" ref="AW7:AW21" si="28">IF(H7="","",IF(H7="wo",0,IF(G7="wo",0,IF(H7=G7,"ERROR",IF(H7&gt;G7,G7,-1*H7)))))</f>
        <v/>
      </c>
      <c r="AX7" s="266" t="str">
        <f t="shared" ref="AX7:AX21" si="29">IF(J7="","",IF(J7="wo",0,IF(I7="wo",0,IF(J7=I7,"ERROR",IF(J7&gt;I7,I7,-1*J7)))))</f>
        <v/>
      </c>
      <c r="AY7" s="266" t="str">
        <f t="shared" ref="AY7:AY21" si="30">IF(L7="","",IF(L7="wo",0,IF(K7="wo",0,IF(L7=K7,"ERROR",IF(L7&gt;K7,K7,-1*L7)))))</f>
        <v/>
      </c>
      <c r="AZ7" s="266" t="str">
        <f t="shared" ref="AZ7:AZ21" si="31">IF(N7="","",IF(N7="wo",0,IF(M7="wo",0,IF(N7=M7,"ERROR",IF(N7&gt;M7,M7,-1*N7)))))</f>
        <v/>
      </c>
      <c r="BA7" s="266" t="str">
        <f t="shared" ref="BA7:BA21" si="32">IF(P7="","",IF(P7="wo",0,IF(O7="wo",0,IF(P7=O7,"ERROR",IF(P7&gt;O7,O7,-1*P7)))))</f>
        <v/>
      </c>
      <c r="BB7" s="266" t="str">
        <f t="shared" ref="BB7:BB21" si="33">IF(R7="","",IF(R7="wo",0,IF(Q7="wo",0,IF(R7=Q7,"ERROR",IF(R7&gt;Q7,Q7,-1*R7)))))</f>
        <v/>
      </c>
      <c r="BC7" s="267" t="str">
        <f t="shared" ref="BC7:BC21" si="34">CONCATENATE(AH7,"  -  ",AG7)</f>
        <v xml:space="preserve">  -  </v>
      </c>
      <c r="BD7" s="268" t="str">
        <f t="shared" ref="BD7:BD21" si="35">BC7</f>
        <v xml:space="preserve">  -  </v>
      </c>
      <c r="BE7" s="269">
        <f>SUMIF(C7:C21,1,AI7:AI21)+SUMIF(D7:D21,1,AJ7:AJ21)</f>
        <v>8</v>
      </c>
      <c r="BF7" s="269">
        <f ca="1">IF(BE7&lt;&gt;0,RANK(BE7,BE7:BE13),"")</f>
        <v>1</v>
      </c>
      <c r="BG7" s="270">
        <f>SUMIF(A7:A10,C7,B7:B10)</f>
        <v>3</v>
      </c>
      <c r="BH7" s="271">
        <f>SUMIF(A7:A10,D7,B7:B10)</f>
        <v>0</v>
      </c>
      <c r="BI7" s="237" t="s">
        <v>52</v>
      </c>
      <c r="BJ7" s="238">
        <f>1*BJ3+1</f>
        <v>1</v>
      </c>
      <c r="BK7" s="272">
        <v>1</v>
      </c>
      <c r="BL7" s="663" t="s">
        <v>109</v>
      </c>
      <c r="BM7" s="664"/>
      <c r="BN7" s="665"/>
      <c r="BO7" s="666"/>
      <c r="BP7" s="1172">
        <v>1</v>
      </c>
      <c r="BQ7" s="1173">
        <v>1</v>
      </c>
      <c r="BR7" s="1175" t="str">
        <f>IF(BQ7="","",VLOOKUP(BQ7,СписокКЖ!$A$85:$H$132,3,FALSE))</f>
        <v>Санкт - Петербург</v>
      </c>
      <c r="BS7" s="1175" t="e">
        <f>IF(BP7="","",VLOOKUP(BP7,СписокКМ!BS:BX,2,FALSE))</f>
        <v>#N/A</v>
      </c>
      <c r="BT7" s="1175" t="str">
        <f>IF(BQ7="","",VLOOKUP(BQ7,СписокКМ!$A$188:$C$236,3,FALSE))</f>
        <v>Республика Башкортостан</v>
      </c>
      <c r="BU7" s="1175" t="e">
        <f>IF(BR7="","",VLOOKUP(BR7,СписокКМ!BU:BZ,2,FALSE))</f>
        <v>#N/A</v>
      </c>
      <c r="BV7" s="1177"/>
      <c r="BW7" s="1179"/>
      <c r="BX7" s="1179"/>
      <c r="BY7" s="1180"/>
      <c r="BZ7" s="276"/>
      <c r="CA7" s="277">
        <f>IF(AG21&lt;AH21,AI21,IF(AH21&lt;AG21,AI21," "))</f>
        <v>2</v>
      </c>
      <c r="CB7" s="278"/>
      <c r="CC7" s="279"/>
      <c r="CD7" s="277">
        <f>IF(AG15&lt;AH15,AI15,IF(AH15&lt;AG15,AI15," "))</f>
        <v>2</v>
      </c>
      <c r="CE7" s="280"/>
      <c r="CF7" s="279"/>
      <c r="CG7" s="277">
        <f>IF(AG12&lt;AH12,AI12,IF(AH12&lt;AG12,AI12," "))</f>
        <v>2</v>
      </c>
      <c r="CH7" s="280"/>
      <c r="CI7" s="279"/>
      <c r="CJ7" s="277">
        <f>IF(AG9&lt;AH9,AI9,IF(AH9&lt;AG9,AI9," "))</f>
        <v>2</v>
      </c>
      <c r="CK7" s="280"/>
      <c r="CL7" s="279"/>
      <c r="CM7" s="277" t="str">
        <f>IF(AG18&lt;AH18,AI18,IF(AH18&lt;AG18,AI18," "))</f>
        <v xml:space="preserve"> </v>
      </c>
      <c r="CN7" s="278"/>
      <c r="CO7" s="1171"/>
      <c r="CP7" s="1190">
        <f>BE7</f>
        <v>8</v>
      </c>
      <c r="CQ7" s="1183"/>
      <c r="CR7" s="1185">
        <v>1</v>
      </c>
      <c r="CT7" s="528" t="s">
        <v>109</v>
      </c>
      <c r="CU7" s="529">
        <f>BQ11</f>
        <v>4</v>
      </c>
      <c r="CV7" s="530" t="str">
        <f>IF(CU7="","",VLOOKUP(CU7,СписокКЖ!$A$85:$H$132,3,FALSE))</f>
        <v>Московская область</v>
      </c>
      <c r="CW7" s="530">
        <f>BQ17</f>
        <v>0</v>
      </c>
      <c r="CX7" s="531" t="e">
        <f>IF(CW7="","",VLOOKUP(CW7,СписокКЖ!$A$85:$H$132,3,FALSE))</f>
        <v>#N/A</v>
      </c>
    </row>
    <row r="8" spans="1:102" ht="20.100000000000001" customHeight="1" x14ac:dyDescent="0.2">
      <c r="A8" s="255">
        <v>2</v>
      </c>
      <c r="B8" s="281">
        <f>IF(R6="","",VLOOKUP(R6,'[59]Посев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>
        <v>3</v>
      </c>
      <c r="AH8" s="264">
        <v>0</v>
      </c>
      <c r="AI8" s="265">
        <f t="shared" si="14"/>
        <v>2</v>
      </c>
      <c r="AJ8" s="265">
        <f t="shared" si="15"/>
        <v>1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>3  -  0</v>
      </c>
      <c r="AS8" s="268" t="str">
        <f t="shared" si="24"/>
        <v>3  -  0</v>
      </c>
      <c r="AT8" s="265">
        <f t="shared" si="25"/>
        <v>1</v>
      </c>
      <c r="AU8" s="265">
        <f t="shared" si="26"/>
        <v>2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>0  -  3</v>
      </c>
      <c r="BD8" s="268" t="str">
        <f t="shared" si="35"/>
        <v>0  -  3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67" t="s">
        <v>110</v>
      </c>
      <c r="BM8" s="664" t="s">
        <v>367</v>
      </c>
      <c r="BN8" s="665" t="s">
        <v>297</v>
      </c>
      <c r="BO8" s="668">
        <v>1</v>
      </c>
      <c r="BP8" s="1172"/>
      <c r="BQ8" s="1174"/>
      <c r="BR8" s="1176" t="e">
        <f>IF(BO8="","",VLOOKUP(BO8,СписокКМ!BR:BW,2,FALSE))</f>
        <v>#N/A</v>
      </c>
      <c r="BS8" s="1176" t="str">
        <f>IF(BP8="","",VLOOKUP(BP8,СписокКМ!BS:BX,2,FALSE))</f>
        <v/>
      </c>
      <c r="BT8" s="1176" t="str">
        <f>IF(BQ8="","",VLOOKUP(BQ8,СписокКМ!BT:BY,2,FALSE))</f>
        <v/>
      </c>
      <c r="BU8" s="1176" t="e">
        <f>IF(BR8="","",VLOOKUP(BR8,СписокКМ!BU:BZ,2,FALSE))</f>
        <v>#N/A</v>
      </c>
      <c r="BV8" s="1178"/>
      <c r="BW8" s="1181"/>
      <c r="BX8" s="1181"/>
      <c r="BY8" s="1182"/>
      <c r="BZ8" s="1187" t="str">
        <f>IF(AI21&lt;AJ21,AR21,IF(AJ21&lt;AI21,AS21," "))</f>
        <v>3  -  1</v>
      </c>
      <c r="CA8" s="1188"/>
      <c r="CB8" s="1189"/>
      <c r="CC8" s="1187" t="str">
        <f>IF(AI15&lt;AJ15,AR15,IF(AJ15&lt;AI15,AS15," "))</f>
        <v>3  -  0</v>
      </c>
      <c r="CD8" s="1188"/>
      <c r="CE8" s="1189"/>
      <c r="CF8" s="1187" t="str">
        <f>IF(AI12&lt;AJ12,AR12,IF(AJ12&lt;AI12,AS12," "))</f>
        <v>3  -  2</v>
      </c>
      <c r="CG8" s="1188"/>
      <c r="CH8" s="1189"/>
      <c r="CI8" s="1187" t="str">
        <f>IF(AI9&lt;AJ9,AR9,IF(AJ9&lt;AI9,AS9," "))</f>
        <v>3  -  0</v>
      </c>
      <c r="CJ8" s="1188"/>
      <c r="CK8" s="1189"/>
      <c r="CL8" s="1187" t="str">
        <f>IF(AI18&lt;AJ18,AR18,IF(AJ18&lt;AI18,AS18," "))</f>
        <v xml:space="preserve"> </v>
      </c>
      <c r="CM8" s="1188"/>
      <c r="CN8" s="1189"/>
      <c r="CO8" s="1171"/>
      <c r="CP8" s="1191"/>
      <c r="CQ8" s="1184"/>
      <c r="CR8" s="1186"/>
      <c r="CT8" s="532" t="s">
        <v>110</v>
      </c>
      <c r="CU8" s="483">
        <f>BQ9</f>
        <v>2</v>
      </c>
      <c r="CV8" s="484" t="str">
        <f>IF(CU8="","",VLOOKUP(CU8,СписокКЖ!$A$85:$H$132,3,FALSE))</f>
        <v>Саратовская область</v>
      </c>
      <c r="CW8" s="484">
        <f>BQ13</f>
        <v>3</v>
      </c>
      <c r="CX8" s="533" t="str">
        <f>IF(CW8="","",VLOOKUP(CW8,СписокКЖ!$A$85:$H$132,3,FALSE))</f>
        <v>Москва</v>
      </c>
    </row>
    <row r="9" spans="1:102" ht="20.100000000000001" customHeight="1" thickBot="1" x14ac:dyDescent="0.25">
      <c r="A9" s="255">
        <v>3</v>
      </c>
      <c r="B9" s="281">
        <f>IF(R6="","",VLOOKUP(R6,'[59]Посев групп'!B:L,6,FALSE))</f>
        <v>3</v>
      </c>
      <c r="C9" s="257">
        <v>1</v>
      </c>
      <c r="D9" s="258">
        <v>5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>
        <v>3</v>
      </c>
      <c r="AH9" s="264">
        <v>0</v>
      </c>
      <c r="AI9" s="265">
        <f t="shared" si="14"/>
        <v>2</v>
      </c>
      <c r="AJ9" s="265">
        <f t="shared" si="15"/>
        <v>1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>3  -  0</v>
      </c>
      <c r="AS9" s="268" t="str">
        <f t="shared" si="24"/>
        <v>3  -  0</v>
      </c>
      <c r="AT9" s="265">
        <f t="shared" si="25"/>
        <v>1</v>
      </c>
      <c r="AU9" s="265">
        <f t="shared" si="26"/>
        <v>2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>0  -  3</v>
      </c>
      <c r="BD9" s="268" t="str">
        <f t="shared" si="35"/>
        <v>0  -  3</v>
      </c>
      <c r="BE9" s="269">
        <f ca="1">SUMIF(C7:C21,2,AI7:AI21)+SUMIF(D7:AF21,2,AJ7:AJ21)</f>
        <v>7</v>
      </c>
      <c r="BF9" s="269">
        <f ca="1">IF(BE9&lt;&gt;0,RANK(BE9,BE7:BE13),"")</f>
        <v>2</v>
      </c>
      <c r="BG9" s="270">
        <f>SUMIF(A7:A10,C9,B7:B10)</f>
        <v>12</v>
      </c>
      <c r="BH9" s="271">
        <f>SUMIF(A7:A10,D9,B7:B10)</f>
        <v>0</v>
      </c>
      <c r="BI9" s="237" t="str">
        <f>BI8</f>
        <v>Группа 1</v>
      </c>
      <c r="BJ9" s="238">
        <f>1+BJ8</f>
        <v>3</v>
      </c>
      <c r="BK9" s="272">
        <v>2</v>
      </c>
      <c r="BL9" s="667" t="s">
        <v>111</v>
      </c>
      <c r="BM9" s="664" t="s">
        <v>367</v>
      </c>
      <c r="BN9" s="665" t="s">
        <v>297</v>
      </c>
      <c r="BO9" s="668">
        <v>2</v>
      </c>
      <c r="BP9" s="1192">
        <v>2</v>
      </c>
      <c r="BQ9" s="1173">
        <v>2</v>
      </c>
      <c r="BR9" s="1175" t="str">
        <f>IF(BQ9="","",VLOOKUP(BQ9,СписокКЖ!$A$85:$H$132,3,FALSE))</f>
        <v>Саратовская область</v>
      </c>
      <c r="BS9" s="1175" t="e">
        <f>IF(BP9="","",VLOOKUP(BP9,СписокКМ!BS:BX,2,FALSE))</f>
        <v>#N/A</v>
      </c>
      <c r="BT9" s="1175" t="str">
        <f>IF(BQ9="","",VLOOKUP(BQ9,СписокКМ!$A$188:$C$236,3,FALSE))</f>
        <v>Архангельская область</v>
      </c>
      <c r="BU9" s="1175" t="e">
        <f>IF(BR9="","",VLOOKUP(BR9,СписокКМ!BU:BZ,2,FALSE))</f>
        <v>#N/A</v>
      </c>
      <c r="BV9" s="1177"/>
      <c r="BW9" s="288"/>
      <c r="BX9" s="277">
        <f>IF(AG21&lt;AH21,AT21,IF(AH21&lt;AG21,AT21," "))</f>
        <v>1</v>
      </c>
      <c r="BY9" s="278"/>
      <c r="BZ9" s="1179"/>
      <c r="CA9" s="1179" t="str">
        <f>IF(AG11&lt;AH11,AI11,IF(AH11&lt;AG11,AI11," "))</f>
        <v xml:space="preserve"> </v>
      </c>
      <c r="CB9" s="1180"/>
      <c r="CC9" s="279"/>
      <c r="CD9" s="277">
        <f>IF(AG17&lt;AH17,AI17,IF(AH17&lt;AG17,AI17," "))</f>
        <v>2</v>
      </c>
      <c r="CE9" s="278"/>
      <c r="CF9" s="279"/>
      <c r="CG9" s="277">
        <f>IF(AG8&lt;AH8,AI8,IF(AH8&lt;AG8,AI8," "))</f>
        <v>2</v>
      </c>
      <c r="CH9" s="278"/>
      <c r="CI9" s="279"/>
      <c r="CJ9" s="277">
        <f>IF(AG14&lt;AH14,AI14,IF(AH14&lt;AG14,AI14," "))</f>
        <v>2</v>
      </c>
      <c r="CK9" s="278"/>
      <c r="CL9" s="289"/>
      <c r="CM9" s="290" t="str">
        <f>IF(AG11&lt;AH11,AI11,IF(AH11&lt;AG11,AI11," "))</f>
        <v xml:space="preserve"> </v>
      </c>
      <c r="CN9" s="280"/>
      <c r="CO9" s="1171"/>
      <c r="CP9" s="1190">
        <f t="shared" ref="CP9" ca="1" si="36">BE9</f>
        <v>7</v>
      </c>
      <c r="CQ9" s="1183"/>
      <c r="CR9" s="1185">
        <v>2</v>
      </c>
      <c r="CT9" s="534" t="s">
        <v>111</v>
      </c>
      <c r="CU9" s="535">
        <f>BQ7</f>
        <v>1</v>
      </c>
      <c r="CV9" s="536" t="str">
        <f>IF(CU9="","",VLOOKUP(CU9,СписокКЖ!$A$85:$H$132,3,FALSE))</f>
        <v>Санкт - Петербург</v>
      </c>
      <c r="CW9" s="536">
        <f>BQ15</f>
        <v>5</v>
      </c>
      <c r="CX9" s="537" t="str">
        <f>IF(CW9="","",VLOOKUP(CW9,СписокКЖ!$A$85:$H$132,3,FALSE))</f>
        <v>Республика Татарстан</v>
      </c>
    </row>
    <row r="10" spans="1:102" ht="20.100000000000001" customHeight="1" x14ac:dyDescent="0.2">
      <c r="A10" s="255">
        <v>4</v>
      </c>
      <c r="B10" s="281">
        <f>IF(R6="","",VLOOKUP(R6,'[59]Посев групп'!B:L,8,FALSE))</f>
        <v>0</v>
      </c>
      <c r="C10" s="257">
        <v>3</v>
      </c>
      <c r="D10" s="258">
        <v>5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>
        <v>3</v>
      </c>
      <c r="AH10" s="264">
        <v>0</v>
      </c>
      <c r="AI10" s="265">
        <f t="shared" si="14"/>
        <v>2</v>
      </c>
      <c r="AJ10" s="265">
        <f t="shared" si="15"/>
        <v>1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>3  -  0</v>
      </c>
      <c r="AS10" s="268" t="str">
        <f t="shared" si="24"/>
        <v>3  -  0</v>
      </c>
      <c r="AT10" s="265">
        <f t="shared" si="25"/>
        <v>1</v>
      </c>
      <c r="AU10" s="265">
        <f t="shared" si="26"/>
        <v>2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>0  -  3</v>
      </c>
      <c r="BD10" s="268" t="str">
        <f t="shared" si="35"/>
        <v>0  -  3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69" t="s">
        <v>112</v>
      </c>
      <c r="BM10" s="669" t="s">
        <v>367</v>
      </c>
      <c r="BN10" s="670" t="s">
        <v>298</v>
      </c>
      <c r="BO10" s="671">
        <v>1</v>
      </c>
      <c r="BP10" s="1193"/>
      <c r="BQ10" s="1174"/>
      <c r="BR10" s="1176" t="e">
        <f>IF(BO10="","",VLOOKUP(BO10,СписокКМ!BR:BW,2,FALSE))</f>
        <v>#N/A</v>
      </c>
      <c r="BS10" s="1176" t="str">
        <f>IF(BP10="","",VLOOKUP(BP10,СписокКМ!BS:BX,2,FALSE))</f>
        <v/>
      </c>
      <c r="BT10" s="1176" t="str">
        <f>IF(BQ10="","",VLOOKUP(BQ10,СписокКМ!BT:BY,2,FALSE))</f>
        <v/>
      </c>
      <c r="BU10" s="1176" t="e">
        <f>IF(BR10="","",VLOOKUP(BR10,СписокКМ!BU:BZ,2,FALSE))</f>
        <v>#N/A</v>
      </c>
      <c r="BV10" s="1178"/>
      <c r="BW10" s="1187" t="str">
        <f>IF(AI21&gt;AJ21,BC21,IF(AJ21&gt;AI21,BD21," "))</f>
        <v>1  -  3</v>
      </c>
      <c r="BX10" s="1188"/>
      <c r="BY10" s="1189"/>
      <c r="BZ10" s="1181" t="str">
        <f>IF(AI11&lt;AJ11,AR11,IF(AJ11&lt;AI11,AS11," "))</f>
        <v xml:space="preserve"> </v>
      </c>
      <c r="CA10" s="1181"/>
      <c r="CB10" s="1182"/>
      <c r="CC10" s="1187" t="str">
        <f>IF(AI17&lt;AJ17,AR17,IF(AJ17&lt;AI17,AS17," "))</f>
        <v>3  -  1</v>
      </c>
      <c r="CD10" s="1188"/>
      <c r="CE10" s="1189"/>
      <c r="CF10" s="1187" t="str">
        <f>IF(AI8&lt;AJ8,AR8,IF(AJ8&lt;AI8,AS8," "))</f>
        <v>3  -  0</v>
      </c>
      <c r="CG10" s="1188"/>
      <c r="CH10" s="1189"/>
      <c r="CI10" s="1187" t="str">
        <f>IF(AI14&lt;AJ14,AR14,IF(AJ14&lt;AI14,AS14," "))</f>
        <v>3  -  1</v>
      </c>
      <c r="CJ10" s="1188"/>
      <c r="CK10" s="1189"/>
      <c r="CL10" s="1187" t="str">
        <f>IF(AI11&lt;AJ11,AR11,IF(AJ11&lt;AI11,AS11," "))</f>
        <v xml:space="preserve"> </v>
      </c>
      <c r="CM10" s="1188"/>
      <c r="CN10" s="1189"/>
      <c r="CO10" s="1171"/>
      <c r="CP10" s="1191"/>
      <c r="CQ10" s="1184"/>
      <c r="CR10" s="1186"/>
      <c r="CT10" s="528" t="s">
        <v>112</v>
      </c>
      <c r="CU10" s="538">
        <f>BQ11</f>
        <v>4</v>
      </c>
      <c r="CV10" s="539" t="str">
        <f>IF(CU10="","",VLOOKUP(CU10,СписокКЖ!$A$85:$H$132,3,FALSE))</f>
        <v>Московская область</v>
      </c>
      <c r="CW10" s="539">
        <f>BQ15</f>
        <v>5</v>
      </c>
      <c r="CX10" s="540" t="str">
        <f>IF(CW10="","",VLOOKUP(CW10,СписокКЖ!$A$85:$H$132,3,FALSE))</f>
        <v>Республика Татарстан</v>
      </c>
    </row>
    <row r="11" spans="1:102" ht="20.100000000000001" customHeight="1" x14ac:dyDescent="0.2">
      <c r="A11" s="255">
        <v>5</v>
      </c>
      <c r="B11" s="291"/>
      <c r="C11" s="257">
        <v>2</v>
      </c>
      <c r="D11" s="258">
        <v>6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 ca="1">SUMIF(C7:C21,3,AI7:AI21)+SUMIF(D7:AF21,3,AJ7:AJ21)</f>
        <v>6</v>
      </c>
      <c r="BF11" s="269">
        <f ca="1">IF(BE11&lt;&gt;0,RANK(BE11,BE7:BE13),"")</f>
        <v>3</v>
      </c>
      <c r="BG11" s="270">
        <f>SUMIF(A7:A10,C11,B7:B10)</f>
        <v>4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69"/>
      <c r="BM11" s="669"/>
      <c r="BN11" s="670"/>
      <c r="BO11" s="671"/>
      <c r="BP11" s="1192">
        <v>3</v>
      </c>
      <c r="BQ11" s="1173">
        <v>4</v>
      </c>
      <c r="BR11" s="1175" t="str">
        <f>IF(BQ11="","",VLOOKUP(BQ11,СписокКЖ!$A$85:$H$132,3,FALSE))</f>
        <v>Московская область</v>
      </c>
      <c r="BS11" s="1175" t="e">
        <f>IF(BP11="","",VLOOKUP(BP11,СписокКМ!BS:BX,2,FALSE))</f>
        <v>#N/A</v>
      </c>
      <c r="BT11" s="1175" t="str">
        <f>IF(BQ11="","",VLOOKUP(BQ11,СписокКМ!$A$188:$C$236,3,FALSE))</f>
        <v>Нижегородская область</v>
      </c>
      <c r="BU11" s="1175" t="e">
        <f>IF(BR11="","",VLOOKUP(BR11,СписокКМ!BU:BZ,2,FALSE))</f>
        <v>#N/A</v>
      </c>
      <c r="BV11" s="1177"/>
      <c r="BW11" s="292"/>
      <c r="BX11" s="277">
        <f>IF(AG15&lt;AH15,AT15,IF(AH15&lt;AG15,AT15," "))</f>
        <v>1</v>
      </c>
      <c r="BY11" s="278"/>
      <c r="BZ11" s="279"/>
      <c r="CA11" s="277">
        <f>IF(AG17&lt;AH17,AT17,IF(AH17&lt;AG17,AT17," "))</f>
        <v>1</v>
      </c>
      <c r="CB11" s="278"/>
      <c r="CC11" s="1194"/>
      <c r="CD11" s="1194" t="str">
        <f>IF(AG11&lt;AH11,AI11,IF(AH11&lt;AG11,AI11," "))</f>
        <v xml:space="preserve"> </v>
      </c>
      <c r="CE11" s="1195"/>
      <c r="CF11" s="279"/>
      <c r="CG11" s="277">
        <f>IF(AG20&lt;AH20,AI20,IF(AH20&lt;AG20,AI20," "))</f>
        <v>2</v>
      </c>
      <c r="CH11" s="278"/>
      <c r="CI11" s="279"/>
      <c r="CJ11" s="277">
        <f>IF(AG10&lt;AH10,AI10,IF(AH10&lt;AG10,AI10," "))</f>
        <v>2</v>
      </c>
      <c r="CK11" s="278"/>
      <c r="CL11" s="289"/>
      <c r="CM11" s="290" t="str">
        <f>IF(AG7&lt;AH7,AI7,IF(AH7&lt;AG7,AI7," "))</f>
        <v xml:space="preserve"> </v>
      </c>
      <c r="CN11" s="280"/>
      <c r="CO11" s="1171"/>
      <c r="CP11" s="1190">
        <f t="shared" ref="CP11" ca="1" si="37">BE11</f>
        <v>6</v>
      </c>
      <c r="CQ11" s="1183"/>
      <c r="CR11" s="1185">
        <v>3</v>
      </c>
      <c r="CT11" s="532" t="s">
        <v>113</v>
      </c>
      <c r="CU11" s="527">
        <f>BQ9</f>
        <v>2</v>
      </c>
      <c r="CV11" s="526" t="str">
        <f>IF(CU11="","",VLOOKUP(CU11,СписокКЖ!$A$85:$H$132,3,FALSE))</f>
        <v>Саратовская область</v>
      </c>
      <c r="CW11" s="526">
        <f>BQ17</f>
        <v>0</v>
      </c>
      <c r="CX11" s="541" t="e">
        <f>IF(CW11="","",VLOOKUP(CW11,СписокКЖ!$A$85:$H$132,3,FALSE))</f>
        <v>#N/A</v>
      </c>
    </row>
    <row r="12" spans="1:102" ht="20.100000000000001" customHeight="1" thickBot="1" x14ac:dyDescent="0.25">
      <c r="A12" s="255">
        <v>6</v>
      </c>
      <c r="C12" s="257">
        <v>1</v>
      </c>
      <c r="D12" s="258">
        <v>4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>
        <v>3</v>
      </c>
      <c r="AH12" s="264">
        <v>2</v>
      </c>
      <c r="AI12" s="265">
        <f t="shared" si="14"/>
        <v>2</v>
      </c>
      <c r="AJ12" s="265">
        <f t="shared" si="15"/>
        <v>1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>3  -  2</v>
      </c>
      <c r="AS12" s="268" t="str">
        <f t="shared" si="24"/>
        <v>3  -  2</v>
      </c>
      <c r="AT12" s="265">
        <f t="shared" si="25"/>
        <v>1</v>
      </c>
      <c r="AU12" s="265">
        <f t="shared" si="26"/>
        <v>2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>2  -  3</v>
      </c>
      <c r="BD12" s="268" t="str">
        <f t="shared" si="35"/>
        <v>2  -  3</v>
      </c>
      <c r="BE12" s="282"/>
      <c r="BF12" s="282"/>
      <c r="BG12" s="270">
        <f>SUMIF(A7:A10,C12,B7:B10)</f>
        <v>12</v>
      </c>
      <c r="BH12" s="271">
        <f>SUMIF(A7:A10,D12,B7:B10)</f>
        <v>0</v>
      </c>
      <c r="BI12" s="237" t="str">
        <f>BI11</f>
        <v>Группа 1</v>
      </c>
      <c r="BJ12" s="238">
        <f>1+BJ11</f>
        <v>6</v>
      </c>
      <c r="BK12" s="272">
        <v>3</v>
      </c>
      <c r="BL12" s="669" t="s">
        <v>114</v>
      </c>
      <c r="BM12" s="669" t="s">
        <v>367</v>
      </c>
      <c r="BN12" s="670" t="s">
        <v>298</v>
      </c>
      <c r="BO12" s="671">
        <v>2</v>
      </c>
      <c r="BP12" s="1193"/>
      <c r="BQ12" s="1174"/>
      <c r="BR12" s="1176" t="e">
        <f>IF(BO12="","",VLOOKUP(BO12,СписокКМ!BR:BW,2,FALSE))</f>
        <v>#N/A</v>
      </c>
      <c r="BS12" s="1176" t="str">
        <f>IF(BP12="","",VLOOKUP(BP12,СписокКМ!BS:BX,2,FALSE))</f>
        <v/>
      </c>
      <c r="BT12" s="1176" t="str">
        <f>IF(BQ12="","",VLOOKUP(BQ12,СписокКМ!BT:BY,2,FALSE))</f>
        <v/>
      </c>
      <c r="BU12" s="1176" t="e">
        <f>IF(BR12="","",VLOOKUP(BR12,СписокКМ!BU:BZ,2,FALSE))</f>
        <v>#N/A</v>
      </c>
      <c r="BV12" s="1178"/>
      <c r="BW12" s="1187" t="str">
        <f>IF(AI15&gt;AJ15,BC15,IF(AJ15&gt;AI15,BD15," "))</f>
        <v>0  -  3</v>
      </c>
      <c r="BX12" s="1188"/>
      <c r="BY12" s="1189"/>
      <c r="BZ12" s="1187" t="str">
        <f>IF(AI17&gt;AJ17,BC17,IF(AJ17&gt;AI17,BD17," "))</f>
        <v>1  -  3</v>
      </c>
      <c r="CA12" s="1188"/>
      <c r="CB12" s="1189"/>
      <c r="CC12" s="1181" t="str">
        <f>IF(AI11&lt;AJ11,AR11,IF(AJ11&lt;AI11,AS11," "))</f>
        <v xml:space="preserve"> </v>
      </c>
      <c r="CD12" s="1181"/>
      <c r="CE12" s="1182"/>
      <c r="CF12" s="1187" t="str">
        <f>IF(AI20&lt;AJ20,AR20,IF(AJ20&lt;AI20,AS20," "))</f>
        <v>3  -  2</v>
      </c>
      <c r="CG12" s="1188"/>
      <c r="CH12" s="1189"/>
      <c r="CI12" s="1187" t="str">
        <f>IF(AI10&lt;AJ10,AR10,IF(AJ10&lt;AI10,AS10," "))</f>
        <v>3  -  0</v>
      </c>
      <c r="CJ12" s="1188"/>
      <c r="CK12" s="1189"/>
      <c r="CL12" s="1187" t="str">
        <f>IF(AI7&lt;AJ7,AR7,IF(AJ7&lt;AI7,AS7," "))</f>
        <v xml:space="preserve"> </v>
      </c>
      <c r="CM12" s="1188"/>
      <c r="CN12" s="1189"/>
      <c r="CO12" s="1171"/>
      <c r="CP12" s="1191"/>
      <c r="CQ12" s="1184"/>
      <c r="CR12" s="1186"/>
      <c r="CT12" s="534" t="s">
        <v>114</v>
      </c>
      <c r="CU12" s="535">
        <f>BQ7</f>
        <v>1</v>
      </c>
      <c r="CV12" s="536" t="str">
        <f>IF(CU12="","",VLOOKUP(CU12,СписокКЖ!$A$85:$H$132,3,FALSE))</f>
        <v>Санкт - Петербург</v>
      </c>
      <c r="CW12" s="536">
        <f>BQ13</f>
        <v>3</v>
      </c>
      <c r="CX12" s="537" t="str">
        <f>IF(CW12="","",VLOOKUP(CW12,СписокКЖ!$A$85:$H$132,3,FALSE))</f>
        <v>Москва</v>
      </c>
    </row>
    <row r="13" spans="1:102" ht="20.100000000000001" customHeight="1" x14ac:dyDescent="0.2">
      <c r="A13" s="223">
        <v>1</v>
      </c>
      <c r="B13" s="224" t="str">
        <f>IF(R12="","",VLOOKUP(R12,'[59]Посев групп'!B:N,2,FALSE))</f>
        <v/>
      </c>
      <c r="C13" s="257">
        <v>4</v>
      </c>
      <c r="D13" s="258">
        <v>6</v>
      </c>
      <c r="E13" s="259">
        <v>1</v>
      </c>
      <c r="F13" s="260">
        <v>1</v>
      </c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>
        <f t="shared" si="0"/>
        <v>0</v>
      </c>
      <c r="T13" s="224">
        <f t="shared" si="1"/>
        <v>0</v>
      </c>
      <c r="U13" s="224">
        <f t="shared" si="2"/>
        <v>0</v>
      </c>
      <c r="V13" s="224">
        <f t="shared" si="3"/>
        <v>0</v>
      </c>
      <c r="W13" s="224">
        <f t="shared" si="4"/>
        <v>0</v>
      </c>
      <c r="X13" s="224">
        <f t="shared" si="5"/>
        <v>0</v>
      </c>
      <c r="Y13" s="224">
        <f t="shared" si="6"/>
        <v>0</v>
      </c>
      <c r="Z13" s="224">
        <f t="shared" si="7"/>
        <v>0</v>
      </c>
      <c r="AA13" s="224">
        <f t="shared" si="8"/>
        <v>0</v>
      </c>
      <c r="AB13" s="224">
        <f t="shared" si="9"/>
        <v>0</v>
      </c>
      <c r="AC13" s="224">
        <f t="shared" si="10"/>
        <v>0</v>
      </c>
      <c r="AD13" s="224">
        <f t="shared" si="11"/>
        <v>0</v>
      </c>
      <c r="AE13" s="224">
        <f t="shared" si="12"/>
        <v>0</v>
      </c>
      <c r="AF13" s="224">
        <f t="shared" si="13"/>
        <v>0</v>
      </c>
      <c r="AG13" s="264"/>
      <c r="AH13" s="264"/>
      <c r="AI13" s="224">
        <f t="shared" si="14"/>
        <v>0</v>
      </c>
      <c r="AJ13" s="224">
        <f t="shared" si="15"/>
        <v>0</v>
      </c>
      <c r="AK13" s="224" t="str">
        <f t="shared" si="16"/>
        <v>ERROR</v>
      </c>
      <c r="AL13" s="224" t="str">
        <f t="shared" si="17"/>
        <v/>
      </c>
      <c r="AM13" s="224" t="str">
        <f t="shared" si="18"/>
        <v/>
      </c>
      <c r="AN13" s="224" t="str">
        <f t="shared" si="19"/>
        <v/>
      </c>
      <c r="AO13" s="224" t="str">
        <f t="shared" si="20"/>
        <v/>
      </c>
      <c r="AP13" s="224" t="str">
        <f t="shared" si="21"/>
        <v/>
      </c>
      <c r="AQ13" s="224" t="str">
        <f t="shared" si="22"/>
        <v/>
      </c>
      <c r="AR13" s="224" t="str">
        <f t="shared" si="23"/>
        <v xml:space="preserve">  -  </v>
      </c>
      <c r="AS13" s="224" t="str">
        <f t="shared" si="24"/>
        <v xml:space="preserve">  -  </v>
      </c>
      <c r="AT13" s="224">
        <f t="shared" si="25"/>
        <v>0</v>
      </c>
      <c r="AU13" s="224">
        <f t="shared" si="26"/>
        <v>0</v>
      </c>
      <c r="AV13" s="224" t="str">
        <f t="shared" si="27"/>
        <v>ERROR</v>
      </c>
      <c r="AW13" s="224" t="str">
        <f t="shared" si="28"/>
        <v/>
      </c>
      <c r="AX13" s="224" t="str">
        <f t="shared" si="29"/>
        <v/>
      </c>
      <c r="AY13" s="224" t="str">
        <f t="shared" si="30"/>
        <v/>
      </c>
      <c r="AZ13" s="224" t="str">
        <f t="shared" si="31"/>
        <v/>
      </c>
      <c r="BA13" s="224" t="str">
        <f t="shared" si="32"/>
        <v/>
      </c>
      <c r="BB13" s="224" t="str">
        <f t="shared" si="33"/>
        <v/>
      </c>
      <c r="BC13" s="224" t="str">
        <f t="shared" si="34"/>
        <v xml:space="preserve">  -  </v>
      </c>
      <c r="BD13" s="224" t="str">
        <f t="shared" si="35"/>
        <v xml:space="preserve">  -  </v>
      </c>
      <c r="BE13" s="269">
        <f ca="1">SUMIF(C7:C21,4,AI7:AI21)+SUMIF(D7:AF21,4,AJ7:AJ21)</f>
        <v>5</v>
      </c>
      <c r="BF13" s="269">
        <f ca="1">IF(BE13&lt;&gt;0,RANK(BE13,BE13:BE19),"")</f>
        <v>1</v>
      </c>
      <c r="BG13" s="224">
        <f>SUMIF(A13:A16,C13,B13:B16)</f>
        <v>0</v>
      </c>
      <c r="BH13" s="224">
        <f>SUMIF(A13:A16,D13,B13:B16)</f>
        <v>0</v>
      </c>
      <c r="BI13" s="237" t="s">
        <v>52</v>
      </c>
      <c r="BJ13" s="238">
        <f>1*BJ9+1</f>
        <v>4</v>
      </c>
      <c r="BK13" s="248">
        <v>1</v>
      </c>
      <c r="BL13" s="663"/>
      <c r="BM13" s="664"/>
      <c r="BN13" s="665"/>
      <c r="BO13" s="666"/>
      <c r="BP13" s="1192">
        <v>4</v>
      </c>
      <c r="BQ13" s="1173">
        <v>3</v>
      </c>
      <c r="BR13" s="1175" t="str">
        <f>IF(BQ13="","",VLOOKUP(BQ13,СписокКЖ!$A$85:$H$132,3,FALSE))</f>
        <v>Москва</v>
      </c>
      <c r="BS13" s="1175" t="e">
        <f>IF(BP13="","",VLOOKUP(BP13,СписокКМ!BS:BX,2,FALSE))</f>
        <v>#N/A</v>
      </c>
      <c r="BT13" s="1175" t="str">
        <f>IF(BQ13="","",VLOOKUP(BQ13,СписокКМ!$A$188:$C$236,3,FALSE))</f>
        <v>Санкт-Петербург</v>
      </c>
      <c r="BU13" s="1175" t="e">
        <f>IF(BR13="","",VLOOKUP(BR13,СписокКМ!BU:BZ,2,FALSE))</f>
        <v>#N/A</v>
      </c>
      <c r="BV13" s="1177"/>
      <c r="BW13" s="292"/>
      <c r="BX13" s="277">
        <f>IF(AG12&lt;AH12,AT12,IF(AH12&lt;AG12,AT12," "))</f>
        <v>1</v>
      </c>
      <c r="BY13" s="278"/>
      <c r="BZ13" s="279"/>
      <c r="CA13" s="277">
        <f>IF(AG8&lt;AH8,AT8,IF(AH8&lt;AG8,AT8," "))</f>
        <v>1</v>
      </c>
      <c r="CB13" s="278"/>
      <c r="CC13" s="279"/>
      <c r="CD13" s="277">
        <f>IF(AG20&lt;AH20,AT20,IF(AH20&lt;AG20,AT20," "))</f>
        <v>1</v>
      </c>
      <c r="CE13" s="278"/>
      <c r="CF13" s="1194"/>
      <c r="CG13" s="1194"/>
      <c r="CH13" s="1195"/>
      <c r="CI13" s="279"/>
      <c r="CJ13" s="277">
        <f>IF(AG16&lt;AH16,AI16,IF(AH16&lt;AG16,AI16," "))</f>
        <v>2</v>
      </c>
      <c r="CK13" s="278"/>
      <c r="CL13" s="289"/>
      <c r="CM13" s="290" t="str">
        <f>IF(AG13&lt;AH13,AI13,IF(AH13&lt;AG13,AI13," "))</f>
        <v xml:space="preserve"> </v>
      </c>
      <c r="CN13" s="280"/>
      <c r="CO13" s="1171"/>
      <c r="CP13" s="1190">
        <f t="shared" ref="CP13" ca="1" si="38">BE13</f>
        <v>5</v>
      </c>
      <c r="CQ13" s="1183"/>
      <c r="CR13" s="1185">
        <v>4</v>
      </c>
      <c r="CT13" s="528" t="s">
        <v>124</v>
      </c>
      <c r="CU13" s="529">
        <f>BQ13</f>
        <v>3</v>
      </c>
      <c r="CV13" s="530" t="str">
        <f>IF(CU13="","",VLOOKUP(CU13,СписокКЖ!$A$85:$H$132,3,FALSE))</f>
        <v>Москва</v>
      </c>
      <c r="CW13" s="530">
        <f>BQ17</f>
        <v>0</v>
      </c>
      <c r="CX13" s="531" t="e">
        <f>IF(CW13="","",VLOOKUP(CW13,СписокКЖ!$A$85:$H$132,3,FALSE))</f>
        <v>#N/A</v>
      </c>
    </row>
    <row r="14" spans="1:102" ht="20.100000000000001" customHeight="1" x14ac:dyDescent="0.2">
      <c r="A14" s="223">
        <v>2</v>
      </c>
      <c r="B14" s="224" t="str">
        <f>IF(R12="","",VLOOKUP(R12,'[59]Посев групп'!B:L,4,FALSE))</f>
        <v/>
      </c>
      <c r="C14" s="257">
        <v>2</v>
      </c>
      <c r="D14" s="258">
        <v>5</v>
      </c>
      <c r="E14" s="259">
        <v>1</v>
      </c>
      <c r="F14" s="260">
        <v>1</v>
      </c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>
        <f t="shared" si="0"/>
        <v>0</v>
      </c>
      <c r="T14" s="224">
        <f t="shared" si="1"/>
        <v>0</v>
      </c>
      <c r="U14" s="224">
        <f t="shared" si="2"/>
        <v>0</v>
      </c>
      <c r="V14" s="224">
        <f t="shared" si="3"/>
        <v>0</v>
      </c>
      <c r="W14" s="224">
        <f t="shared" si="4"/>
        <v>0</v>
      </c>
      <c r="X14" s="224">
        <f t="shared" si="5"/>
        <v>0</v>
      </c>
      <c r="Y14" s="224">
        <f t="shared" si="6"/>
        <v>0</v>
      </c>
      <c r="Z14" s="224">
        <f t="shared" si="7"/>
        <v>0</v>
      </c>
      <c r="AA14" s="224">
        <f t="shared" si="8"/>
        <v>0</v>
      </c>
      <c r="AB14" s="224">
        <f t="shared" si="9"/>
        <v>0</v>
      </c>
      <c r="AC14" s="224">
        <f t="shared" si="10"/>
        <v>0</v>
      </c>
      <c r="AD14" s="224">
        <f t="shared" si="11"/>
        <v>0</v>
      </c>
      <c r="AE14" s="224">
        <f t="shared" si="12"/>
        <v>0</v>
      </c>
      <c r="AF14" s="224">
        <f t="shared" si="13"/>
        <v>0</v>
      </c>
      <c r="AG14" s="264">
        <v>3</v>
      </c>
      <c r="AH14" s="264">
        <v>1</v>
      </c>
      <c r="AI14" s="224">
        <f t="shared" si="14"/>
        <v>2</v>
      </c>
      <c r="AJ14" s="224">
        <f t="shared" si="15"/>
        <v>1</v>
      </c>
      <c r="AK14" s="224" t="str">
        <f t="shared" si="16"/>
        <v>ERROR</v>
      </c>
      <c r="AL14" s="224" t="str">
        <f t="shared" si="17"/>
        <v/>
      </c>
      <c r="AM14" s="224" t="str">
        <f t="shared" si="18"/>
        <v/>
      </c>
      <c r="AN14" s="224" t="str">
        <f t="shared" si="19"/>
        <v/>
      </c>
      <c r="AO14" s="224" t="str">
        <f t="shared" si="20"/>
        <v/>
      </c>
      <c r="AP14" s="224" t="str">
        <f t="shared" si="21"/>
        <v/>
      </c>
      <c r="AQ14" s="224" t="str">
        <f t="shared" si="22"/>
        <v/>
      </c>
      <c r="AR14" s="224" t="str">
        <f t="shared" si="23"/>
        <v>3  -  1</v>
      </c>
      <c r="AS14" s="224" t="str">
        <f t="shared" si="24"/>
        <v>3  -  1</v>
      </c>
      <c r="AT14" s="224">
        <f t="shared" si="25"/>
        <v>1</v>
      </c>
      <c r="AU14" s="224">
        <f t="shared" si="26"/>
        <v>2</v>
      </c>
      <c r="AV14" s="224" t="str">
        <f t="shared" si="27"/>
        <v>ERROR</v>
      </c>
      <c r="AW14" s="224" t="str">
        <f t="shared" si="28"/>
        <v/>
      </c>
      <c r="AX14" s="224" t="str">
        <f t="shared" si="29"/>
        <v/>
      </c>
      <c r="AY14" s="224" t="str">
        <f t="shared" si="30"/>
        <v/>
      </c>
      <c r="AZ14" s="224" t="str">
        <f t="shared" si="31"/>
        <v/>
      </c>
      <c r="BA14" s="224" t="str">
        <f t="shared" si="32"/>
        <v/>
      </c>
      <c r="BB14" s="224" t="str">
        <f t="shared" si="33"/>
        <v/>
      </c>
      <c r="BC14" s="224" t="str">
        <f t="shared" si="34"/>
        <v>1  -  3</v>
      </c>
      <c r="BD14" s="224" t="str">
        <f t="shared" si="35"/>
        <v>1  -  3</v>
      </c>
      <c r="BE14" s="282"/>
      <c r="BF14" s="282"/>
      <c r="BG14" s="224">
        <f>SUMIF(A13:A16,C14,B13:B16)</f>
        <v>0</v>
      </c>
      <c r="BH14" s="224">
        <f>SUMIF(A13:A16,D14,B13:B16)</f>
        <v>0</v>
      </c>
      <c r="BI14" s="237" t="str">
        <f>BI13</f>
        <v>Группа 1</v>
      </c>
      <c r="BJ14" s="238">
        <f>1+BJ13</f>
        <v>5</v>
      </c>
      <c r="BK14" s="248">
        <v>1</v>
      </c>
      <c r="BL14" s="667" t="s">
        <v>125</v>
      </c>
      <c r="BM14" s="664" t="s">
        <v>367</v>
      </c>
      <c r="BN14" s="665" t="s">
        <v>299</v>
      </c>
      <c r="BO14" s="668">
        <v>1</v>
      </c>
      <c r="BP14" s="1193"/>
      <c r="BQ14" s="1174"/>
      <c r="BR14" s="1176" t="e">
        <f>IF(BO14="","",VLOOKUP(BO14,СписокКМ!BR:BW,2,FALSE))</f>
        <v>#N/A</v>
      </c>
      <c r="BS14" s="1176" t="str">
        <f>IF(BP14="","",VLOOKUP(BP14,СписокКМ!BS:BX,2,FALSE))</f>
        <v/>
      </c>
      <c r="BT14" s="1176" t="str">
        <f>IF(BQ14="","",VLOOKUP(BQ14,СписокКМ!BT:BY,2,FALSE))</f>
        <v/>
      </c>
      <c r="BU14" s="1176" t="e">
        <f>IF(BR14="","",VLOOKUP(BR14,СписокКМ!BU:BZ,2,FALSE))</f>
        <v>#N/A</v>
      </c>
      <c r="BV14" s="1178"/>
      <c r="BW14" s="1187" t="str">
        <f>IF(AI12&gt;AJ12,BC12,IF(AJ12&gt;AI12,BD12," "))</f>
        <v>2  -  3</v>
      </c>
      <c r="BX14" s="1188"/>
      <c r="BY14" s="1189"/>
      <c r="BZ14" s="1187" t="str">
        <f>IF(AI8&gt;AJ8,BC8,IF(AJ8&gt;AI8,BD8," "))</f>
        <v>0  -  3</v>
      </c>
      <c r="CA14" s="1188"/>
      <c r="CB14" s="1189"/>
      <c r="CC14" s="1187" t="str">
        <f>IF(AI20&gt;AJ20,BC20,IF(AJ20&gt;AI20,BD20," "))</f>
        <v>2  -  3</v>
      </c>
      <c r="CD14" s="1188"/>
      <c r="CE14" s="1189"/>
      <c r="CF14" s="1181"/>
      <c r="CG14" s="1181"/>
      <c r="CH14" s="1182"/>
      <c r="CI14" s="1187" t="str">
        <f>IF(AI16&lt;AJ16,AR16,IF(AJ16&lt;AI16,AS16," "))</f>
        <v>3  -  0</v>
      </c>
      <c r="CJ14" s="1188"/>
      <c r="CK14" s="1189"/>
      <c r="CL14" s="1187" t="str">
        <f>IF(AI13&lt;AJ13,AR13,IF(AJ13&lt;AI13,AS13," "))</f>
        <v xml:space="preserve"> </v>
      </c>
      <c r="CM14" s="1188"/>
      <c r="CN14" s="1189"/>
      <c r="CO14" s="1171"/>
      <c r="CP14" s="1191"/>
      <c r="CQ14" s="1184"/>
      <c r="CR14" s="1186"/>
      <c r="CT14" s="532" t="s">
        <v>125</v>
      </c>
      <c r="CU14" s="483">
        <f>BQ9</f>
        <v>2</v>
      </c>
      <c r="CV14" s="484" t="str">
        <f>IF(CU14="","",VLOOKUP(CU14,СписокКЖ!$A$85:$H$132,3,FALSE))</f>
        <v>Саратовская область</v>
      </c>
      <c r="CW14" s="484">
        <f>BQ15</f>
        <v>5</v>
      </c>
      <c r="CX14" s="533" t="str">
        <f>IF(CW14="","",VLOOKUP(CW14,СписокКЖ!$A$85:$H$132,3,FALSE))</f>
        <v>Республика Татарстан</v>
      </c>
    </row>
    <row r="15" spans="1:102" ht="20.100000000000001" customHeight="1" thickBot="1" x14ac:dyDescent="0.25">
      <c r="A15" s="223">
        <v>3</v>
      </c>
      <c r="B15" s="224" t="str">
        <f>IF(R12="","",VLOOKUP(R12,'[59]Посев групп'!B:L,6,FALSE))</f>
        <v/>
      </c>
      <c r="C15" s="257">
        <v>1</v>
      </c>
      <c r="D15" s="258">
        <v>3</v>
      </c>
      <c r="E15" s="259">
        <v>1</v>
      </c>
      <c r="F15" s="260">
        <v>1</v>
      </c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>
        <f t="shared" si="0"/>
        <v>0</v>
      </c>
      <c r="T15" s="224">
        <f t="shared" si="1"/>
        <v>0</v>
      </c>
      <c r="U15" s="224">
        <f t="shared" si="2"/>
        <v>0</v>
      </c>
      <c r="V15" s="224">
        <f t="shared" si="3"/>
        <v>0</v>
      </c>
      <c r="W15" s="224">
        <f t="shared" si="4"/>
        <v>0</v>
      </c>
      <c r="X15" s="224">
        <f t="shared" si="5"/>
        <v>0</v>
      </c>
      <c r="Y15" s="224">
        <f t="shared" si="6"/>
        <v>0</v>
      </c>
      <c r="Z15" s="224">
        <f t="shared" si="7"/>
        <v>0</v>
      </c>
      <c r="AA15" s="224">
        <f t="shared" si="8"/>
        <v>0</v>
      </c>
      <c r="AB15" s="224">
        <f t="shared" si="9"/>
        <v>0</v>
      </c>
      <c r="AC15" s="224">
        <f t="shared" si="10"/>
        <v>0</v>
      </c>
      <c r="AD15" s="224">
        <f t="shared" si="11"/>
        <v>0</v>
      </c>
      <c r="AE15" s="224">
        <f t="shared" si="12"/>
        <v>0</v>
      </c>
      <c r="AF15" s="224">
        <f t="shared" si="13"/>
        <v>0</v>
      </c>
      <c r="AG15" s="824">
        <v>3</v>
      </c>
      <c r="AH15" s="264">
        <v>0</v>
      </c>
      <c r="AI15" s="224">
        <f t="shared" si="14"/>
        <v>2</v>
      </c>
      <c r="AJ15" s="224">
        <f t="shared" si="15"/>
        <v>1</v>
      </c>
      <c r="AK15" s="224" t="str">
        <f t="shared" si="16"/>
        <v>ERROR</v>
      </c>
      <c r="AL15" s="224" t="str">
        <f t="shared" si="17"/>
        <v/>
      </c>
      <c r="AM15" s="224" t="str">
        <f t="shared" si="18"/>
        <v/>
      </c>
      <c r="AN15" s="224" t="str">
        <f t="shared" si="19"/>
        <v/>
      </c>
      <c r="AO15" s="224" t="str">
        <f>IF(M15="","",IF(M15="wo",0,IF(N15="wo",0,IF(M15=N15,"ERROR",IF(M15&gt;N15,N15,-1*M15)))))</f>
        <v/>
      </c>
      <c r="AP15" s="224" t="str">
        <f t="shared" si="21"/>
        <v/>
      </c>
      <c r="AQ15" s="224" t="str">
        <f t="shared" si="22"/>
        <v/>
      </c>
      <c r="AR15" s="224" t="str">
        <f t="shared" si="23"/>
        <v>3  -  0</v>
      </c>
      <c r="AS15" s="224" t="str">
        <f t="shared" si="24"/>
        <v>3  -  0</v>
      </c>
      <c r="AT15" s="224">
        <f t="shared" si="25"/>
        <v>1</v>
      </c>
      <c r="AU15" s="224">
        <f t="shared" si="26"/>
        <v>2</v>
      </c>
      <c r="AV15" s="224" t="str">
        <f t="shared" si="27"/>
        <v>ERROR</v>
      </c>
      <c r="AW15" s="224" t="str">
        <f t="shared" si="28"/>
        <v/>
      </c>
      <c r="AX15" s="224" t="str">
        <f t="shared" si="29"/>
        <v/>
      </c>
      <c r="AY15" s="224" t="str">
        <f t="shared" si="30"/>
        <v/>
      </c>
      <c r="AZ15" s="224" t="str">
        <f t="shared" si="31"/>
        <v/>
      </c>
      <c r="BA15" s="224" t="str">
        <f t="shared" si="32"/>
        <v/>
      </c>
      <c r="BB15" s="224" t="str">
        <f t="shared" si="33"/>
        <v/>
      </c>
      <c r="BC15" s="224" t="str">
        <f t="shared" si="34"/>
        <v>0  -  3</v>
      </c>
      <c r="BD15" s="224" t="str">
        <f t="shared" si="35"/>
        <v>0  -  3</v>
      </c>
      <c r="BE15" s="282">
        <f>SUMIF(C7:C21,5,AI7:AI21)+SUMIF(D7:D21,5,AJ7:AJ21)</f>
        <v>4</v>
      </c>
      <c r="BF15" s="282">
        <f ca="1">IF(BE15&lt;&gt;0,RANK(BE15,BE13:BE19),"")</f>
        <v>2</v>
      </c>
      <c r="BG15" s="224">
        <f>SUMIF(A13:A16,C15,B13:B16)</f>
        <v>0</v>
      </c>
      <c r="BH15" s="224">
        <f>SUMIF(A13:A16,D15,B13:B16)</f>
        <v>0</v>
      </c>
      <c r="BI15" s="237" t="str">
        <f>BI14</f>
        <v>Группа 1</v>
      </c>
      <c r="BJ15" s="238">
        <f>1+BJ14</f>
        <v>6</v>
      </c>
      <c r="BK15" s="248">
        <v>2</v>
      </c>
      <c r="BL15" s="667" t="s">
        <v>126</v>
      </c>
      <c r="BM15" s="664" t="s">
        <v>367</v>
      </c>
      <c r="BN15" s="665" t="s">
        <v>299</v>
      </c>
      <c r="BO15" s="668">
        <v>2</v>
      </c>
      <c r="BP15" s="1192">
        <v>5</v>
      </c>
      <c r="BQ15" s="1173">
        <v>5</v>
      </c>
      <c r="BR15" s="1175" t="str">
        <f>IF(BQ15="","",VLOOKUP(BQ15,СписокКЖ!$A$85:$H$132,3,FALSE))</f>
        <v>Республика Татарстан</v>
      </c>
      <c r="BS15" s="1175" t="e">
        <f>IF(BP15="","",VLOOKUP(BP15,СписокКМ!BS:BX,2,FALSE))</f>
        <v>#N/A</v>
      </c>
      <c r="BT15" s="1175" t="str">
        <f>IF(BQ15="","",VLOOKUP(BQ15,СписокКМ!$A$188:$C$236,3,FALSE))</f>
        <v xml:space="preserve">Челябинская область </v>
      </c>
      <c r="BU15" s="1175" t="e">
        <f>IF(BR15="","",VLOOKUP(BR15,СписокКМ!BU:BZ,2,FALSE))</f>
        <v>#N/A</v>
      </c>
      <c r="BV15" s="1177"/>
      <c r="BW15" s="292"/>
      <c r="BX15" s="277">
        <f>IF(AG9&lt;AH9,AT9,IF(AH9&lt;AG9,AT9," "))</f>
        <v>1</v>
      </c>
      <c r="BY15" s="278"/>
      <c r="BZ15" s="279"/>
      <c r="CA15" s="277">
        <f>IF(AG14&lt;AH14,AT14,IF(AH14&lt;AG14,AT14," "))</f>
        <v>1</v>
      </c>
      <c r="CB15" s="278"/>
      <c r="CC15" s="279"/>
      <c r="CD15" s="277">
        <f>IF(AG10&lt;AH10,AT10,IF(AH10&lt;AG10,AT10," "))</f>
        <v>1</v>
      </c>
      <c r="CE15" s="278"/>
      <c r="CF15" s="279"/>
      <c r="CG15" s="277">
        <f>IF(AG16&lt;AH16,AT16,IF(AH16&lt;AG16,AT16," "))</f>
        <v>1</v>
      </c>
      <c r="CH15" s="278"/>
      <c r="CI15" s="1194"/>
      <c r="CJ15" s="1194"/>
      <c r="CK15" s="1195"/>
      <c r="CL15" s="289"/>
      <c r="CM15" s="290" t="str">
        <f>IF(AG19&lt;AH19,AI19,IF(AH19&lt;AG19,AI19," "))</f>
        <v xml:space="preserve"> </v>
      </c>
      <c r="CN15" s="280"/>
      <c r="CO15" s="439"/>
      <c r="CP15" s="1190">
        <f t="shared" ref="CP15" si="39">BE15</f>
        <v>4</v>
      </c>
      <c r="CQ15" s="1183"/>
      <c r="CR15" s="1185">
        <v>5</v>
      </c>
      <c r="CT15" s="534" t="s">
        <v>126</v>
      </c>
      <c r="CU15" s="535">
        <f>BQ7</f>
        <v>1</v>
      </c>
      <c r="CV15" s="536" t="str">
        <f>IF(CU15="","",VLOOKUP(CU15,СписокКЖ!$A$85:$H$132,3,FALSE))</f>
        <v>Санкт - Петербург</v>
      </c>
      <c r="CW15" s="536">
        <f>BQ11</f>
        <v>4</v>
      </c>
      <c r="CX15" s="537" t="str">
        <f>IF(CW15="","",VLOOKUP(CW15,СписокКЖ!$A$85:$H$132,3,FALSE))</f>
        <v>Московская область</v>
      </c>
    </row>
    <row r="16" spans="1:102" ht="20.100000000000001" customHeight="1" x14ac:dyDescent="0.2">
      <c r="A16" s="223">
        <v>4</v>
      </c>
      <c r="B16" s="224" t="str">
        <f>IF(R12="","",VLOOKUP(R12,'[59]Посев групп'!B:L,8,FALSE))</f>
        <v/>
      </c>
      <c r="C16" s="257">
        <v>4</v>
      </c>
      <c r="D16" s="258">
        <v>5</v>
      </c>
      <c r="E16" s="259">
        <v>1</v>
      </c>
      <c r="F16" s="260">
        <v>1</v>
      </c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>
        <f t="shared" si="0"/>
        <v>0</v>
      </c>
      <c r="T16" s="224">
        <f t="shared" si="1"/>
        <v>0</v>
      </c>
      <c r="U16" s="224">
        <f t="shared" si="2"/>
        <v>0</v>
      </c>
      <c r="V16" s="224">
        <f t="shared" si="3"/>
        <v>0</v>
      </c>
      <c r="W16" s="224">
        <f t="shared" si="4"/>
        <v>0</v>
      </c>
      <c r="X16" s="224">
        <f t="shared" si="5"/>
        <v>0</v>
      </c>
      <c r="Y16" s="224">
        <f t="shared" si="6"/>
        <v>0</v>
      </c>
      <c r="Z16" s="224">
        <f t="shared" si="7"/>
        <v>0</v>
      </c>
      <c r="AA16" s="224">
        <f t="shared" si="8"/>
        <v>0</v>
      </c>
      <c r="AB16" s="224">
        <f t="shared" si="9"/>
        <v>0</v>
      </c>
      <c r="AC16" s="224">
        <f t="shared" si="10"/>
        <v>0</v>
      </c>
      <c r="AD16" s="224">
        <f t="shared" si="11"/>
        <v>0</v>
      </c>
      <c r="AE16" s="224">
        <f t="shared" si="12"/>
        <v>0</v>
      </c>
      <c r="AF16" s="224">
        <f t="shared" si="13"/>
        <v>0</v>
      </c>
      <c r="AG16" s="264">
        <v>3</v>
      </c>
      <c r="AH16" s="264">
        <v>0</v>
      </c>
      <c r="AI16" s="224">
        <f t="shared" si="14"/>
        <v>2</v>
      </c>
      <c r="AJ16" s="224">
        <f t="shared" si="15"/>
        <v>1</v>
      </c>
      <c r="AK16" s="224" t="str">
        <f t="shared" si="16"/>
        <v>ERROR</v>
      </c>
      <c r="AL16" s="224" t="str">
        <f t="shared" si="17"/>
        <v/>
      </c>
      <c r="AM16" s="224" t="str">
        <f t="shared" si="18"/>
        <v/>
      </c>
      <c r="AN16" s="224" t="str">
        <f t="shared" si="19"/>
        <v/>
      </c>
      <c r="AO16" s="224" t="str">
        <f t="shared" si="20"/>
        <v/>
      </c>
      <c r="AP16" s="224" t="str">
        <f t="shared" si="21"/>
        <v/>
      </c>
      <c r="AQ16" s="224" t="str">
        <f t="shared" si="22"/>
        <v/>
      </c>
      <c r="AR16" s="224" t="str">
        <f t="shared" si="23"/>
        <v>3  -  0</v>
      </c>
      <c r="AS16" s="224" t="str">
        <f t="shared" si="24"/>
        <v>3  -  0</v>
      </c>
      <c r="AT16" s="224">
        <f t="shared" si="25"/>
        <v>1</v>
      </c>
      <c r="AU16" s="224">
        <f t="shared" si="26"/>
        <v>2</v>
      </c>
      <c r="AV16" s="224" t="str">
        <f t="shared" si="27"/>
        <v>ERROR</v>
      </c>
      <c r="AW16" s="224" t="str">
        <f t="shared" si="28"/>
        <v/>
      </c>
      <c r="AX16" s="224" t="str">
        <f t="shared" si="29"/>
        <v/>
      </c>
      <c r="AY16" s="224" t="str">
        <f t="shared" si="30"/>
        <v/>
      </c>
      <c r="AZ16" s="224" t="str">
        <f t="shared" si="31"/>
        <v/>
      </c>
      <c r="BA16" s="224" t="str">
        <f t="shared" si="32"/>
        <v/>
      </c>
      <c r="BB16" s="224" t="str">
        <f t="shared" si="33"/>
        <v/>
      </c>
      <c r="BC16" s="224" t="str">
        <f t="shared" si="34"/>
        <v>0  -  3</v>
      </c>
      <c r="BD16" s="224" t="str">
        <f t="shared" si="35"/>
        <v>0  -  3</v>
      </c>
      <c r="BE16" s="282"/>
      <c r="BF16" s="282"/>
      <c r="BG16" s="224">
        <f>SUMIF(A13:A16,C16,B13:B16)</f>
        <v>0</v>
      </c>
      <c r="BH16" s="224">
        <f>SUMIF(A13:A16,D16,B13:B16)</f>
        <v>0</v>
      </c>
      <c r="BI16" s="237" t="str">
        <f>BI15</f>
        <v>Группа 1</v>
      </c>
      <c r="BJ16" s="238">
        <f>1+BJ15</f>
        <v>7</v>
      </c>
      <c r="BK16" s="248">
        <v>2</v>
      </c>
      <c r="BL16" s="669" t="s">
        <v>127</v>
      </c>
      <c r="BM16" s="669" t="s">
        <v>368</v>
      </c>
      <c r="BN16" s="670" t="s">
        <v>297</v>
      </c>
      <c r="BO16" s="671">
        <v>1</v>
      </c>
      <c r="BP16" s="1193"/>
      <c r="BQ16" s="1174"/>
      <c r="BR16" s="1176" t="e">
        <f>IF(BO16="","",VLOOKUP(BO16,СписокКМ!BR:BW,2,FALSE))</f>
        <v>#N/A</v>
      </c>
      <c r="BS16" s="1176" t="str">
        <f>IF(BP16="","",VLOOKUP(BP16,СписокКМ!BS:BX,2,FALSE))</f>
        <v/>
      </c>
      <c r="BT16" s="1176" t="str">
        <f>IF(BQ16="","",VLOOKUP(BQ16,СписокКМ!BT:BY,2,FALSE))</f>
        <v/>
      </c>
      <c r="BU16" s="1176" t="e">
        <f>IF(BR16="","",VLOOKUP(BR16,СписокКМ!BU:BZ,2,FALSE))</f>
        <v>#N/A</v>
      </c>
      <c r="BV16" s="1178"/>
      <c r="BW16" s="1187" t="str">
        <f>IF(AI9&gt;AJ9,BC9,IF(AJ9&gt;AI9,BD9," "))</f>
        <v>0  -  3</v>
      </c>
      <c r="BX16" s="1188"/>
      <c r="BY16" s="1189"/>
      <c r="BZ16" s="1187" t="str">
        <f>IF(AI14&gt;AJ14,BC14,IF(AJ14&gt;AI14,BD14," "))</f>
        <v>1  -  3</v>
      </c>
      <c r="CA16" s="1188"/>
      <c r="CB16" s="1189"/>
      <c r="CC16" s="1187" t="str">
        <f>IF(AI10&gt;AJ10,BC10,IF(AJ10&gt;AI10,BD10," "))</f>
        <v>0  -  3</v>
      </c>
      <c r="CD16" s="1188"/>
      <c r="CE16" s="1189"/>
      <c r="CF16" s="1187" t="str">
        <f>IF(AI16&gt;AJ16,BC16,IF(AJ16&gt;AI16,BD16," "))</f>
        <v>0  -  3</v>
      </c>
      <c r="CG16" s="1188"/>
      <c r="CH16" s="1189"/>
      <c r="CI16" s="1181"/>
      <c r="CJ16" s="1181"/>
      <c r="CK16" s="1182"/>
      <c r="CL16" s="1187" t="str">
        <f>IF(AI19&lt;AJ19,AR19,IF(AJ19&lt;AI19,AS19," "))</f>
        <v xml:space="preserve"> </v>
      </c>
      <c r="CM16" s="1188"/>
      <c r="CN16" s="1189"/>
      <c r="CO16" s="439"/>
      <c r="CP16" s="1191"/>
      <c r="CQ16" s="1184"/>
      <c r="CR16" s="1186"/>
      <c r="CT16" s="528" t="s">
        <v>127</v>
      </c>
      <c r="CU16" s="538">
        <f>BQ13</f>
        <v>3</v>
      </c>
      <c r="CV16" s="539" t="str">
        <f>IF(CU16="","",VLOOKUP(CU16,СписокКЖ!$A$85:$H$132,3,FALSE))</f>
        <v>Москва</v>
      </c>
      <c r="CW16" s="539">
        <f>BQ15</f>
        <v>5</v>
      </c>
      <c r="CX16" s="540" t="str">
        <f>IF(CW16="","",VLOOKUP(CW16,СписокКЖ!$A$85:$H$132,3,FALSE))</f>
        <v>Республика Татарстан</v>
      </c>
    </row>
    <row r="17" spans="1:102" ht="20.100000000000001" customHeight="1" x14ac:dyDescent="0.2">
      <c r="A17" s="223">
        <v>5</v>
      </c>
      <c r="C17" s="257">
        <v>2</v>
      </c>
      <c r="D17" s="258">
        <v>3</v>
      </c>
      <c r="E17" s="259">
        <v>1</v>
      </c>
      <c r="F17" s="260">
        <v>1</v>
      </c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>
        <f t="shared" si="0"/>
        <v>0</v>
      </c>
      <c r="T17" s="224">
        <f t="shared" si="1"/>
        <v>0</v>
      </c>
      <c r="U17" s="224">
        <f t="shared" si="2"/>
        <v>0</v>
      </c>
      <c r="V17" s="224">
        <f t="shared" si="3"/>
        <v>0</v>
      </c>
      <c r="W17" s="224">
        <f t="shared" si="4"/>
        <v>0</v>
      </c>
      <c r="X17" s="224">
        <f t="shared" si="5"/>
        <v>0</v>
      </c>
      <c r="Y17" s="224">
        <f t="shared" si="6"/>
        <v>0</v>
      </c>
      <c r="Z17" s="224">
        <f t="shared" si="7"/>
        <v>0</v>
      </c>
      <c r="AA17" s="224">
        <f t="shared" si="8"/>
        <v>0</v>
      </c>
      <c r="AB17" s="224">
        <f t="shared" si="9"/>
        <v>0</v>
      </c>
      <c r="AC17" s="224">
        <f t="shared" si="10"/>
        <v>0</v>
      </c>
      <c r="AD17" s="224">
        <f t="shared" si="11"/>
        <v>0</v>
      </c>
      <c r="AE17" s="224">
        <f t="shared" si="12"/>
        <v>0</v>
      </c>
      <c r="AF17" s="224">
        <f t="shared" si="13"/>
        <v>0</v>
      </c>
      <c r="AG17" s="814" t="s">
        <v>149</v>
      </c>
      <c r="AH17" s="264">
        <v>1</v>
      </c>
      <c r="AI17" s="224">
        <f t="shared" si="14"/>
        <v>2</v>
      </c>
      <c r="AJ17" s="224">
        <f t="shared" si="15"/>
        <v>1</v>
      </c>
      <c r="AK17" s="224" t="str">
        <f t="shared" si="16"/>
        <v>ERROR</v>
      </c>
      <c r="AL17" s="224" t="str">
        <f t="shared" si="17"/>
        <v/>
      </c>
      <c r="AM17" s="224" t="str">
        <f t="shared" si="18"/>
        <v/>
      </c>
      <c r="AN17" s="224" t="str">
        <f t="shared" si="19"/>
        <v/>
      </c>
      <c r="AO17" s="224" t="str">
        <f t="shared" si="20"/>
        <v/>
      </c>
      <c r="AP17" s="224" t="str">
        <f t="shared" si="21"/>
        <v/>
      </c>
      <c r="AQ17" s="224" t="str">
        <f t="shared" si="22"/>
        <v/>
      </c>
      <c r="AR17" s="224" t="str">
        <f t="shared" si="23"/>
        <v>3  -  1</v>
      </c>
      <c r="AS17" s="224" t="str">
        <f t="shared" si="24"/>
        <v>3  -  1</v>
      </c>
      <c r="AT17" s="224">
        <f t="shared" si="25"/>
        <v>1</v>
      </c>
      <c r="AU17" s="224">
        <f t="shared" si="26"/>
        <v>2</v>
      </c>
      <c r="AV17" s="224" t="str">
        <f t="shared" si="27"/>
        <v>ERROR</v>
      </c>
      <c r="AW17" s="224" t="str">
        <f t="shared" si="28"/>
        <v/>
      </c>
      <c r="AX17" s="224" t="str">
        <f t="shared" si="29"/>
        <v/>
      </c>
      <c r="AY17" s="224" t="str">
        <f t="shared" si="30"/>
        <v/>
      </c>
      <c r="AZ17" s="224" t="str">
        <f t="shared" si="31"/>
        <v/>
      </c>
      <c r="BA17" s="224" t="str">
        <f t="shared" si="32"/>
        <v/>
      </c>
      <c r="BB17" s="224" t="str">
        <f t="shared" si="33"/>
        <v/>
      </c>
      <c r="BC17" s="224" t="str">
        <f t="shared" si="34"/>
        <v>1  -  3</v>
      </c>
      <c r="BD17" s="224" t="str">
        <f t="shared" si="35"/>
        <v>1  -  3</v>
      </c>
      <c r="BE17" s="282">
        <f>SUMIF(C7:C21,6,AI7:AI21)+SUMIF(D7:D21,6,AJ7:AJ21)</f>
        <v>0</v>
      </c>
      <c r="BF17" s="282" t="str">
        <f>IF(BE17&lt;&gt;0,RANK(BE17,BE13:BE19),"")</f>
        <v/>
      </c>
      <c r="BG17" s="224">
        <f>SUMIF(A13:A16,C17,B13:B16)</f>
        <v>0</v>
      </c>
      <c r="BH17" s="224">
        <f>SUMIF(A13:A16,D17,B13:B16)</f>
        <v>0</v>
      </c>
      <c r="BI17" s="237" t="str">
        <f>BI16</f>
        <v>Группа 1</v>
      </c>
      <c r="BJ17" s="238">
        <f>1+BJ16</f>
        <v>8</v>
      </c>
      <c r="BK17" s="248">
        <v>3</v>
      </c>
      <c r="BL17" s="669" t="s">
        <v>128</v>
      </c>
      <c r="BM17" s="669" t="s">
        <v>368</v>
      </c>
      <c r="BN17" s="670" t="s">
        <v>297</v>
      </c>
      <c r="BO17" s="671">
        <v>2</v>
      </c>
      <c r="BP17" s="1192">
        <v>6</v>
      </c>
      <c r="BQ17" s="1173"/>
      <c r="BR17" s="1175" t="str">
        <f>IF(BQ17="","",VLOOKUP(BQ17,СписокКЖ!$A$85:$H$132,3,FALSE))</f>
        <v/>
      </c>
      <c r="BS17" s="1175" t="e">
        <f>IF(BP17="","",VLOOKUP(BP17,СписокКМ!BS:BX,2,FALSE))</f>
        <v>#N/A</v>
      </c>
      <c r="BT17" s="1175" t="str">
        <f>IF(BQ17="","",VLOOKUP(BQ17,СписокКМ!$A$188:$C$236,3,FALSE))</f>
        <v/>
      </c>
      <c r="BU17" s="1175" t="str">
        <f>IF(BR17="","",VLOOKUP(BR17,СписокКМ!BU:BZ,2,FALSE))</f>
        <v/>
      </c>
      <c r="BV17" s="1206"/>
      <c r="BW17" s="292"/>
      <c r="BX17" s="277" t="str">
        <f>IF(AG18&lt;AH18,AT18,IF(AH18&lt;AG18,AT18," "))</f>
        <v xml:space="preserve"> </v>
      </c>
      <c r="BY17" s="278"/>
      <c r="BZ17" s="279"/>
      <c r="CA17" s="277" t="str">
        <f>IF(AG11&lt;AH11,AT11,IF(AH11&lt;AG11,AT11," "))</f>
        <v xml:space="preserve"> </v>
      </c>
      <c r="CB17" s="278"/>
      <c r="CC17" s="279"/>
      <c r="CD17" s="277" t="str">
        <f>IF(AG7&lt;AH7,AT7,IF(AH7&lt;AG7,AT7," "))</f>
        <v xml:space="preserve"> </v>
      </c>
      <c r="CE17" s="278"/>
      <c r="CF17" s="279"/>
      <c r="CG17" s="277" t="str">
        <f>IF(AG13&lt;AH13,AT13,IF(AH13&lt;AG13,AT13," "))</f>
        <v xml:space="preserve"> </v>
      </c>
      <c r="CH17" s="278"/>
      <c r="CI17" s="279"/>
      <c r="CJ17" s="277" t="str">
        <f>IF(AG19&lt;AH19,AT19,IF(AH19&lt;AG19,AT19," "))</f>
        <v xml:space="preserve"> </v>
      </c>
      <c r="CK17" s="278"/>
      <c r="CL17" s="1208"/>
      <c r="CM17" s="1179">
        <f>IF(AG16&lt;AH16,AI16,IF(AH16&lt;AG16,AI16," "))</f>
        <v>2</v>
      </c>
      <c r="CN17" s="1180"/>
      <c r="CO17" s="439"/>
      <c r="CP17" s="1190">
        <f t="shared" ref="CP17" si="40">BE17</f>
        <v>0</v>
      </c>
      <c r="CQ17" s="1197"/>
      <c r="CR17" s="1185" t="str">
        <f>IF(BF18="",BF17,BF18)</f>
        <v/>
      </c>
      <c r="CT17" s="532" t="s">
        <v>128</v>
      </c>
      <c r="CU17" s="483">
        <f>BQ9</f>
        <v>2</v>
      </c>
      <c r="CV17" s="484" t="str">
        <f>IF(CU17="","",VLOOKUP(CU17,СписокКЖ!$A$85:$H$132,3,FALSE))</f>
        <v>Саратовская область</v>
      </c>
      <c r="CW17" s="484">
        <f>BQ11</f>
        <v>4</v>
      </c>
      <c r="CX17" s="533" t="str">
        <f>IF(CW17="","",VLOOKUP(CW17,СписокКЖ!$A$85:$H$132,3,FALSE))</f>
        <v>Московская область</v>
      </c>
    </row>
    <row r="18" spans="1:102" ht="20.100000000000001" customHeight="1" thickBot="1" x14ac:dyDescent="0.25">
      <c r="A18" s="223">
        <v>6</v>
      </c>
      <c r="C18" s="257">
        <v>1</v>
      </c>
      <c r="D18" s="258">
        <v>6</v>
      </c>
      <c r="E18" s="259">
        <v>1</v>
      </c>
      <c r="F18" s="260">
        <v>1</v>
      </c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>
        <f t="shared" si="0"/>
        <v>0</v>
      </c>
      <c r="T18" s="224">
        <f t="shared" si="1"/>
        <v>0</v>
      </c>
      <c r="U18" s="224">
        <f t="shared" si="2"/>
        <v>0</v>
      </c>
      <c r="V18" s="224">
        <f t="shared" si="3"/>
        <v>0</v>
      </c>
      <c r="W18" s="224">
        <f t="shared" si="4"/>
        <v>0</v>
      </c>
      <c r="X18" s="224">
        <f t="shared" si="5"/>
        <v>0</v>
      </c>
      <c r="Y18" s="224">
        <f t="shared" si="6"/>
        <v>0</v>
      </c>
      <c r="Z18" s="224">
        <f t="shared" si="7"/>
        <v>0</v>
      </c>
      <c r="AA18" s="224">
        <f t="shared" si="8"/>
        <v>0</v>
      </c>
      <c r="AB18" s="224">
        <f t="shared" si="9"/>
        <v>0</v>
      </c>
      <c r="AC18" s="224">
        <f t="shared" si="10"/>
        <v>0</v>
      </c>
      <c r="AD18" s="224">
        <f t="shared" si="11"/>
        <v>0</v>
      </c>
      <c r="AE18" s="224">
        <f t="shared" si="12"/>
        <v>0</v>
      </c>
      <c r="AF18" s="224">
        <f t="shared" si="13"/>
        <v>0</v>
      </c>
      <c r="AG18" s="264"/>
      <c r="AH18" s="264"/>
      <c r="AI18" s="224">
        <f t="shared" si="14"/>
        <v>0</v>
      </c>
      <c r="AJ18" s="224">
        <f t="shared" si="15"/>
        <v>0</v>
      </c>
      <c r="AK18" s="224" t="str">
        <f t="shared" si="16"/>
        <v>ERROR</v>
      </c>
      <c r="AL18" s="224" t="str">
        <f t="shared" si="17"/>
        <v/>
      </c>
      <c r="AM18" s="224" t="str">
        <f t="shared" si="18"/>
        <v/>
      </c>
      <c r="AN18" s="224" t="str">
        <f t="shared" si="19"/>
        <v/>
      </c>
      <c r="AO18" s="224" t="str">
        <f t="shared" si="20"/>
        <v/>
      </c>
      <c r="AP18" s="224" t="str">
        <f t="shared" si="21"/>
        <v/>
      </c>
      <c r="AQ18" s="224" t="str">
        <f t="shared" si="22"/>
        <v/>
      </c>
      <c r="AR18" s="224" t="str">
        <f t="shared" si="23"/>
        <v xml:space="preserve">  -  </v>
      </c>
      <c r="AS18" s="224" t="str">
        <f t="shared" si="24"/>
        <v xml:space="preserve">  -  </v>
      </c>
      <c r="AT18" s="224">
        <f t="shared" si="25"/>
        <v>0</v>
      </c>
      <c r="AU18" s="224">
        <f t="shared" si="26"/>
        <v>0</v>
      </c>
      <c r="AV18" s="224" t="str">
        <f t="shared" si="27"/>
        <v>ERROR</v>
      </c>
      <c r="AW18" s="224" t="str">
        <f t="shared" si="28"/>
        <v/>
      </c>
      <c r="AX18" s="224" t="str">
        <f t="shared" si="29"/>
        <v/>
      </c>
      <c r="AY18" s="224" t="str">
        <f t="shared" si="30"/>
        <v/>
      </c>
      <c r="AZ18" s="224" t="str">
        <f t="shared" si="31"/>
        <v/>
      </c>
      <c r="BA18" s="224" t="str">
        <f t="shared" si="32"/>
        <v/>
      </c>
      <c r="BB18" s="224" t="str">
        <f t="shared" si="33"/>
        <v/>
      </c>
      <c r="BC18" s="224" t="str">
        <f t="shared" si="34"/>
        <v xml:space="preserve">  -  </v>
      </c>
      <c r="BD18" s="224" t="str">
        <f t="shared" si="35"/>
        <v xml:space="preserve">  -  </v>
      </c>
      <c r="BE18" s="282"/>
      <c r="BF18" s="282"/>
      <c r="BG18" s="224">
        <f>SUMIF(A13:A16,C18,B13:B16)</f>
        <v>0</v>
      </c>
      <c r="BH18" s="224">
        <f>SUMIF(A13:A16,D18,B13:B16)</f>
        <v>0</v>
      </c>
      <c r="BI18" s="237" t="str">
        <f>BI17</f>
        <v>Группа 1</v>
      </c>
      <c r="BJ18" s="238">
        <f>1+BJ17</f>
        <v>9</v>
      </c>
      <c r="BK18" s="248">
        <v>3</v>
      </c>
      <c r="BL18" s="669"/>
      <c r="BM18" s="669"/>
      <c r="BN18" s="670"/>
      <c r="BO18" s="671"/>
      <c r="BP18" s="1203"/>
      <c r="BQ18" s="1204"/>
      <c r="BR18" s="1205" t="str">
        <f>IF(BO18="","",VLOOKUP(BO18,СписокКМ!BR:BW,2,FALSE))</f>
        <v/>
      </c>
      <c r="BS18" s="1205" t="str">
        <f>IF(BP18="","",VLOOKUP(BP18,СписокКМ!BS:BX,2,FALSE))</f>
        <v/>
      </c>
      <c r="BT18" s="1205" t="str">
        <f>IF(BQ18="","",VLOOKUP(BQ18,СписокКМ!BT:BY,2,FALSE))</f>
        <v/>
      </c>
      <c r="BU18" s="1205" t="str">
        <f>IF(BR18="","",VLOOKUP(BR18,СписокКМ!BU:BZ,2,FALSE))</f>
        <v/>
      </c>
      <c r="BV18" s="1207"/>
      <c r="BW18" s="1200" t="str">
        <f>IF(AI18&gt;AJ18,BC18,IF(AJ18&gt;AI18,BD18," "))</f>
        <v xml:space="preserve"> </v>
      </c>
      <c r="BX18" s="1201"/>
      <c r="BY18" s="1202"/>
      <c r="BZ18" s="1200" t="str">
        <f>IF(AI11&gt;AJ11,BC11,IF(AJ11&gt;AI11,BD11," "))</f>
        <v xml:space="preserve"> </v>
      </c>
      <c r="CA18" s="1201"/>
      <c r="CB18" s="1202"/>
      <c r="CC18" s="1200" t="str">
        <f>IF(AI7&gt;AJ7,BC7,IF(AJ7&gt;AI7,BD7," "))</f>
        <v xml:space="preserve"> </v>
      </c>
      <c r="CD18" s="1201"/>
      <c r="CE18" s="1202"/>
      <c r="CF18" s="1200" t="str">
        <f>IF(AI13&gt;AJ13,BC13,IF(AJ13&gt;AI13,BD13," "))</f>
        <v xml:space="preserve"> </v>
      </c>
      <c r="CG18" s="1201"/>
      <c r="CH18" s="1202"/>
      <c r="CI18" s="1200" t="str">
        <f>IF(AI19&gt;AJ19,BC19,IF(AJ19&gt;AI19,BD19," "))</f>
        <v xml:space="preserve"> </v>
      </c>
      <c r="CJ18" s="1201"/>
      <c r="CK18" s="1202"/>
      <c r="CL18" s="1209" t="str">
        <f>IF(AI16&lt;AJ16,AR16,IF(AJ16&lt;AI16,AS16," "))</f>
        <v>3  -  0</v>
      </c>
      <c r="CM18" s="1210"/>
      <c r="CN18" s="1211"/>
      <c r="CO18" s="439"/>
      <c r="CP18" s="1212"/>
      <c r="CQ18" s="1198"/>
      <c r="CR18" s="1199"/>
      <c r="CT18" s="534" t="s">
        <v>129</v>
      </c>
      <c r="CU18" s="542">
        <f>BQ7</f>
        <v>1</v>
      </c>
      <c r="CV18" s="543" t="str">
        <f>IF(CU18="","",VLOOKUP(CU18,СписокКЖ!$A$85:$H$132,3,FALSE))</f>
        <v>Санкт - Петербург</v>
      </c>
      <c r="CW18" s="543">
        <f>BQ17</f>
        <v>0</v>
      </c>
      <c r="CX18" s="544" t="e">
        <f>IF(CW18="","",VLOOKUP(CW18,СписокКЖ!$A$85:$H$132,3,FALSE))</f>
        <v>#N/A</v>
      </c>
    </row>
    <row r="19" spans="1:102" ht="20.100000000000001" customHeight="1" x14ac:dyDescent="0.2">
      <c r="C19" s="257">
        <v>5</v>
      </c>
      <c r="D19" s="258">
        <v>6</v>
      </c>
      <c r="E19" s="259">
        <v>1</v>
      </c>
      <c r="F19" s="260">
        <v>1</v>
      </c>
      <c r="S19" s="226">
        <f t="shared" si="0"/>
        <v>0</v>
      </c>
      <c r="T19" s="226">
        <f t="shared" si="1"/>
        <v>0</v>
      </c>
      <c r="U19" s="226">
        <f t="shared" si="2"/>
        <v>0</v>
      </c>
      <c r="V19" s="226">
        <f t="shared" si="3"/>
        <v>0</v>
      </c>
      <c r="W19" s="226">
        <f t="shared" si="4"/>
        <v>0</v>
      </c>
      <c r="X19" s="226">
        <f t="shared" si="5"/>
        <v>0</v>
      </c>
      <c r="Y19" s="226">
        <f t="shared" si="6"/>
        <v>0</v>
      </c>
      <c r="Z19" s="233">
        <f t="shared" si="7"/>
        <v>0</v>
      </c>
      <c r="AA19" s="226">
        <f t="shared" si="8"/>
        <v>0</v>
      </c>
      <c r="AB19" s="226">
        <f t="shared" si="9"/>
        <v>0</v>
      </c>
      <c r="AC19" s="226">
        <f t="shared" si="10"/>
        <v>0</v>
      </c>
      <c r="AD19" s="226">
        <f t="shared" si="11"/>
        <v>0</v>
      </c>
      <c r="AE19" s="226">
        <f t="shared" si="12"/>
        <v>0</v>
      </c>
      <c r="AF19" s="226">
        <f t="shared" si="13"/>
        <v>0</v>
      </c>
      <c r="AG19" s="264"/>
      <c r="AH19" s="264"/>
      <c r="AI19" s="226">
        <f t="shared" si="14"/>
        <v>0</v>
      </c>
      <c r="AJ19" s="226">
        <f t="shared" si="15"/>
        <v>0</v>
      </c>
      <c r="AK19" s="226" t="str">
        <f t="shared" si="16"/>
        <v>ERROR</v>
      </c>
      <c r="AL19" s="226" t="str">
        <f t="shared" si="17"/>
        <v/>
      </c>
      <c r="AM19" s="226" t="str">
        <f t="shared" si="18"/>
        <v/>
      </c>
      <c r="AN19" s="226" t="str">
        <f t="shared" si="19"/>
        <v/>
      </c>
      <c r="AO19" s="227" t="str">
        <f t="shared" si="20"/>
        <v/>
      </c>
      <c r="AP19" s="228" t="str">
        <f t="shared" si="21"/>
        <v/>
      </c>
      <c r="AQ19" s="228" t="str">
        <f t="shared" si="22"/>
        <v/>
      </c>
      <c r="AR19" s="479" t="str">
        <f t="shared" si="23"/>
        <v xml:space="preserve">  -  </v>
      </c>
      <c r="AS19" s="479" t="str">
        <f t="shared" si="24"/>
        <v xml:space="preserve">  -  </v>
      </c>
      <c r="AT19" s="224">
        <f t="shared" si="25"/>
        <v>0</v>
      </c>
      <c r="AU19" s="224">
        <f t="shared" si="26"/>
        <v>0</v>
      </c>
      <c r="AV19" s="224" t="str">
        <f t="shared" si="27"/>
        <v>ERROR</v>
      </c>
      <c r="AW19" s="226" t="str">
        <f t="shared" si="28"/>
        <v/>
      </c>
      <c r="AX19" s="226" t="str">
        <f t="shared" si="29"/>
        <v/>
      </c>
      <c r="AY19" s="226" t="str">
        <f t="shared" si="30"/>
        <v/>
      </c>
      <c r="AZ19" s="227" t="str">
        <f t="shared" si="31"/>
        <v/>
      </c>
      <c r="BA19" s="228" t="str">
        <f t="shared" si="32"/>
        <v/>
      </c>
      <c r="BB19" s="228" t="str">
        <f t="shared" si="33"/>
        <v/>
      </c>
      <c r="BC19" s="478" t="str">
        <f t="shared" si="34"/>
        <v xml:space="preserve">  -  </v>
      </c>
      <c r="BD19" s="478" t="str">
        <f t="shared" si="35"/>
        <v xml:space="preserve">  -  </v>
      </c>
      <c r="BE19" s="228"/>
      <c r="BF19" s="228"/>
      <c r="BG19" s="478">
        <f t="shared" ref="BG19:BG21" si="41">SUMIF(A14:A17,C19,B14:B17)</f>
        <v>0</v>
      </c>
      <c r="BH19" s="478">
        <f t="shared" ref="BH19:BH21" si="42">SUMIF(A14:A17,D19,B14:B17)</f>
        <v>0</v>
      </c>
      <c r="BI19" s="477" t="str">
        <f t="shared" ref="BI19:BI21" si="43">BI18</f>
        <v>Группа 1</v>
      </c>
      <c r="BJ19" s="477">
        <f t="shared" ref="BJ19:BJ21" si="44">1+BJ18</f>
        <v>10</v>
      </c>
      <c r="BK19" s="480">
        <v>3</v>
      </c>
      <c r="BL19" s="663"/>
      <c r="BM19" s="672"/>
      <c r="BN19" s="665"/>
      <c r="BO19" s="666"/>
      <c r="BP19" s="235"/>
      <c r="BQ19" s="235"/>
      <c r="BR19" s="236"/>
      <c r="BS19" s="236"/>
      <c r="BT19" s="236"/>
      <c r="BU19" s="236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4"/>
      <c r="CT19" s="528" t="s">
        <v>115</v>
      </c>
      <c r="CU19" s="529">
        <f>BQ15</f>
        <v>5</v>
      </c>
      <c r="CV19" s="530" t="str">
        <f>IF(CU19="","",VLOOKUP(CU19,СписокКЖ!$A$85:$H$132,3,FALSE))</f>
        <v>Республика Татарстан</v>
      </c>
      <c r="CW19" s="530">
        <f>BQ17</f>
        <v>0</v>
      </c>
      <c r="CX19" s="531" t="e">
        <f>IF(CW19="","",VLOOKUP(CW19,СписокКЖ!$A$85:$H$132,3,FALSE))</f>
        <v>#N/A</v>
      </c>
    </row>
    <row r="20" spans="1:102" ht="20.100000000000001" customHeight="1" x14ac:dyDescent="0.2">
      <c r="C20" s="257">
        <v>3</v>
      </c>
      <c r="D20" s="258">
        <v>4</v>
      </c>
      <c r="E20" s="259">
        <v>1</v>
      </c>
      <c r="F20" s="260">
        <v>1</v>
      </c>
      <c r="S20" s="226">
        <f t="shared" si="0"/>
        <v>0</v>
      </c>
      <c r="T20" s="226">
        <f t="shared" si="1"/>
        <v>0</v>
      </c>
      <c r="U20" s="226">
        <f t="shared" si="2"/>
        <v>0</v>
      </c>
      <c r="V20" s="226">
        <f t="shared" si="3"/>
        <v>0</v>
      </c>
      <c r="W20" s="226">
        <f t="shared" si="4"/>
        <v>0</v>
      </c>
      <c r="X20" s="226">
        <f t="shared" si="5"/>
        <v>0</v>
      </c>
      <c r="Y20" s="226">
        <f t="shared" si="6"/>
        <v>0</v>
      </c>
      <c r="Z20" s="233">
        <f t="shared" si="7"/>
        <v>0</v>
      </c>
      <c r="AA20" s="226">
        <f t="shared" si="8"/>
        <v>0</v>
      </c>
      <c r="AB20" s="226">
        <f t="shared" si="9"/>
        <v>0</v>
      </c>
      <c r="AC20" s="226">
        <f t="shared" si="10"/>
        <v>0</v>
      </c>
      <c r="AD20" s="226">
        <f t="shared" si="11"/>
        <v>0</v>
      </c>
      <c r="AE20" s="226">
        <f t="shared" si="12"/>
        <v>0</v>
      </c>
      <c r="AF20" s="226">
        <f t="shared" si="13"/>
        <v>0</v>
      </c>
      <c r="AG20" s="264">
        <v>3</v>
      </c>
      <c r="AH20" s="264">
        <v>2</v>
      </c>
      <c r="AI20" s="226">
        <f t="shared" si="14"/>
        <v>2</v>
      </c>
      <c r="AJ20" s="226">
        <f t="shared" si="15"/>
        <v>1</v>
      </c>
      <c r="AK20" s="226" t="str">
        <f t="shared" si="16"/>
        <v>ERROR</v>
      </c>
      <c r="AL20" s="226" t="str">
        <f t="shared" si="17"/>
        <v/>
      </c>
      <c r="AM20" s="226" t="str">
        <f t="shared" si="18"/>
        <v/>
      </c>
      <c r="AN20" s="226" t="str">
        <f t="shared" si="19"/>
        <v/>
      </c>
      <c r="AO20" s="227" t="str">
        <f t="shared" si="20"/>
        <v/>
      </c>
      <c r="AP20" s="228" t="str">
        <f t="shared" si="21"/>
        <v/>
      </c>
      <c r="AQ20" s="228" t="str">
        <f t="shared" si="22"/>
        <v/>
      </c>
      <c r="AR20" s="479" t="str">
        <f t="shared" si="23"/>
        <v>3  -  2</v>
      </c>
      <c r="AS20" s="479" t="str">
        <f t="shared" si="24"/>
        <v>3  -  2</v>
      </c>
      <c r="AT20" s="224">
        <f t="shared" si="25"/>
        <v>1</v>
      </c>
      <c r="AU20" s="224">
        <f t="shared" si="26"/>
        <v>2</v>
      </c>
      <c r="AV20" s="224" t="str">
        <f t="shared" si="27"/>
        <v>ERROR</v>
      </c>
      <c r="AW20" s="226" t="str">
        <f t="shared" si="28"/>
        <v/>
      </c>
      <c r="AX20" s="226" t="str">
        <f t="shared" si="29"/>
        <v/>
      </c>
      <c r="AY20" s="226" t="str">
        <f t="shared" si="30"/>
        <v/>
      </c>
      <c r="AZ20" s="227" t="str">
        <f t="shared" si="31"/>
        <v/>
      </c>
      <c r="BA20" s="228" t="str">
        <f t="shared" si="32"/>
        <v/>
      </c>
      <c r="BB20" s="228" t="str">
        <f t="shared" si="33"/>
        <v/>
      </c>
      <c r="BC20" s="478" t="str">
        <f t="shared" si="34"/>
        <v>2  -  3</v>
      </c>
      <c r="BD20" s="478" t="str">
        <f t="shared" si="35"/>
        <v>2  -  3</v>
      </c>
      <c r="BE20" s="228"/>
      <c r="BF20" s="228"/>
      <c r="BG20" s="478">
        <f t="shared" si="41"/>
        <v>0</v>
      </c>
      <c r="BH20" s="478">
        <f t="shared" si="42"/>
        <v>0</v>
      </c>
      <c r="BI20" s="477" t="str">
        <f t="shared" si="43"/>
        <v>Группа 1</v>
      </c>
      <c r="BJ20" s="477">
        <f t="shared" si="44"/>
        <v>11</v>
      </c>
      <c r="BK20" s="480">
        <v>3</v>
      </c>
      <c r="BL20" s="667" t="s">
        <v>116</v>
      </c>
      <c r="BM20" s="673" t="s">
        <v>368</v>
      </c>
      <c r="BN20" s="665" t="s">
        <v>298</v>
      </c>
      <c r="BO20" s="668">
        <v>1</v>
      </c>
      <c r="BP20" s="235"/>
      <c r="BQ20" s="235"/>
      <c r="BR20" s="236"/>
      <c r="BS20" s="236"/>
      <c r="BT20" s="236"/>
      <c r="BU20" s="236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4"/>
      <c r="CT20" s="532" t="s">
        <v>116</v>
      </c>
      <c r="CU20" s="483">
        <f>BQ11</f>
        <v>4</v>
      </c>
      <c r="CV20" s="484" t="str">
        <f>IF(CU20="","",VLOOKUP(CU20,СписокКЖ!$A$85:$H$132,3,FALSE))</f>
        <v>Московская область</v>
      </c>
      <c r="CW20" s="484">
        <f>BQ13</f>
        <v>3</v>
      </c>
      <c r="CX20" s="533" t="str">
        <f>IF(CW20="","",VLOOKUP(CW20,СписокКЖ!$A$85:$H$132,3,FALSE))</f>
        <v>Москва</v>
      </c>
    </row>
    <row r="21" spans="1:102" ht="20.100000000000001" customHeight="1" thickBot="1" x14ac:dyDescent="0.25">
      <c r="C21" s="257">
        <v>1</v>
      </c>
      <c r="D21" s="258">
        <v>2</v>
      </c>
      <c r="E21" s="259">
        <v>1</v>
      </c>
      <c r="F21" s="260">
        <v>1</v>
      </c>
      <c r="S21" s="226">
        <f t="shared" si="0"/>
        <v>0</v>
      </c>
      <c r="T21" s="226">
        <f t="shared" si="1"/>
        <v>0</v>
      </c>
      <c r="U21" s="226">
        <f t="shared" si="2"/>
        <v>0</v>
      </c>
      <c r="V21" s="226">
        <f t="shared" si="3"/>
        <v>0</v>
      </c>
      <c r="W21" s="226">
        <f t="shared" si="4"/>
        <v>0</v>
      </c>
      <c r="X21" s="226">
        <f t="shared" si="5"/>
        <v>0</v>
      </c>
      <c r="Y21" s="226">
        <f t="shared" si="6"/>
        <v>0</v>
      </c>
      <c r="Z21" s="233">
        <f t="shared" si="7"/>
        <v>0</v>
      </c>
      <c r="AA21" s="226">
        <f t="shared" si="8"/>
        <v>0</v>
      </c>
      <c r="AB21" s="226">
        <f t="shared" si="9"/>
        <v>0</v>
      </c>
      <c r="AC21" s="226">
        <f t="shared" si="10"/>
        <v>0</v>
      </c>
      <c r="AD21" s="226">
        <f t="shared" si="11"/>
        <v>0</v>
      </c>
      <c r="AE21" s="226">
        <f t="shared" si="12"/>
        <v>0</v>
      </c>
      <c r="AF21" s="226">
        <f t="shared" si="13"/>
        <v>0</v>
      </c>
      <c r="AG21" s="264">
        <v>3</v>
      </c>
      <c r="AH21" s="264">
        <v>1</v>
      </c>
      <c r="AI21" s="226">
        <f t="shared" si="14"/>
        <v>2</v>
      </c>
      <c r="AJ21" s="226">
        <f t="shared" si="15"/>
        <v>1</v>
      </c>
      <c r="AK21" s="226" t="str">
        <f t="shared" si="16"/>
        <v>ERROR</v>
      </c>
      <c r="AL21" s="226" t="str">
        <f t="shared" si="17"/>
        <v/>
      </c>
      <c r="AM21" s="226" t="str">
        <f t="shared" si="18"/>
        <v/>
      </c>
      <c r="AN21" s="226" t="str">
        <f t="shared" si="19"/>
        <v/>
      </c>
      <c r="AO21" s="227" t="str">
        <f t="shared" si="20"/>
        <v/>
      </c>
      <c r="AP21" s="228" t="str">
        <f t="shared" si="21"/>
        <v/>
      </c>
      <c r="AQ21" s="228" t="str">
        <f t="shared" si="22"/>
        <v/>
      </c>
      <c r="AR21" s="479" t="str">
        <f t="shared" si="23"/>
        <v>3  -  1</v>
      </c>
      <c r="AS21" s="479" t="str">
        <f t="shared" si="24"/>
        <v>3  -  1</v>
      </c>
      <c r="AT21" s="224">
        <f t="shared" si="25"/>
        <v>1</v>
      </c>
      <c r="AU21" s="224">
        <f t="shared" si="26"/>
        <v>2</v>
      </c>
      <c r="AV21" s="224" t="str">
        <f t="shared" si="27"/>
        <v>ERROR</v>
      </c>
      <c r="AW21" s="226" t="str">
        <f t="shared" si="28"/>
        <v/>
      </c>
      <c r="AX21" s="226" t="str">
        <f t="shared" si="29"/>
        <v/>
      </c>
      <c r="AY21" s="226" t="str">
        <f t="shared" si="30"/>
        <v/>
      </c>
      <c r="AZ21" s="227" t="str">
        <f t="shared" si="31"/>
        <v/>
      </c>
      <c r="BA21" s="228" t="str">
        <f t="shared" si="32"/>
        <v/>
      </c>
      <c r="BB21" s="228" t="str">
        <f t="shared" si="33"/>
        <v/>
      </c>
      <c r="BC21" s="478" t="str">
        <f t="shared" si="34"/>
        <v>1  -  3</v>
      </c>
      <c r="BD21" s="478" t="str">
        <f t="shared" si="35"/>
        <v>1  -  3</v>
      </c>
      <c r="BE21" s="228"/>
      <c r="BF21" s="228"/>
      <c r="BG21" s="478">
        <f t="shared" si="41"/>
        <v>0</v>
      </c>
      <c r="BH21" s="478">
        <f t="shared" si="42"/>
        <v>0</v>
      </c>
      <c r="BI21" s="477" t="str">
        <f t="shared" si="43"/>
        <v>Группа 1</v>
      </c>
      <c r="BJ21" s="477">
        <f t="shared" si="44"/>
        <v>12</v>
      </c>
      <c r="BK21" s="480">
        <v>3</v>
      </c>
      <c r="BL21" s="667" t="s">
        <v>117</v>
      </c>
      <c r="BM21" s="673" t="s">
        <v>368</v>
      </c>
      <c r="BN21" s="665" t="s">
        <v>298</v>
      </c>
      <c r="BO21" s="668">
        <v>2</v>
      </c>
      <c r="BP21" s="235"/>
      <c r="BQ21" s="235"/>
      <c r="BR21" s="236"/>
      <c r="BS21" s="236"/>
      <c r="BT21" s="236"/>
      <c r="BU21" s="236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4"/>
      <c r="CT21" s="534" t="s">
        <v>117</v>
      </c>
      <c r="CU21" s="535">
        <f>BQ7</f>
        <v>1</v>
      </c>
      <c r="CV21" s="536" t="str">
        <f>IF(CU21="","",VLOOKUP(CU21,СписокКЖ!$A$85:$H$132,3,FALSE))</f>
        <v>Санкт - Петербург</v>
      </c>
      <c r="CW21" s="536">
        <f>BQ9</f>
        <v>2</v>
      </c>
      <c r="CX21" s="537" t="str">
        <f>IF(CW21="","",VLOOKUP(CW21,СписокКЖ!$A$85:$H$132,3,FALSE))</f>
        <v>Саратовская область</v>
      </c>
    </row>
    <row r="22" spans="1:102" ht="19.5" customHeight="1" x14ac:dyDescent="0.2">
      <c r="Z22" s="233"/>
      <c r="BC22" s="481"/>
      <c r="BD22" s="481"/>
      <c r="BK22" s="239"/>
      <c r="BL22" s="482"/>
      <c r="BM22" s="482"/>
      <c r="BN22" s="482"/>
      <c r="BO22" s="482"/>
      <c r="BP22" s="307"/>
      <c r="BQ22" s="482"/>
      <c r="BR22" s="482"/>
      <c r="BS22" s="482"/>
      <c r="BT22" s="482"/>
      <c r="BU22" s="482"/>
      <c r="BV22" s="482"/>
      <c r="BW22" s="482"/>
      <c r="BX22" s="482"/>
      <c r="BY22" s="482"/>
      <c r="BZ22" s="482"/>
      <c r="CA22" s="482"/>
      <c r="CB22" s="482"/>
      <c r="CC22" s="482"/>
      <c r="CD22" s="482"/>
      <c r="CE22" s="482"/>
      <c r="CF22" s="482"/>
      <c r="CG22" s="482"/>
      <c r="CH22" s="482"/>
      <c r="CI22" s="482"/>
      <c r="CJ22" s="482"/>
      <c r="CK22" s="482"/>
      <c r="CL22" s="482"/>
      <c r="CM22" s="482"/>
      <c r="CN22" s="482"/>
      <c r="CO22" s="482"/>
      <c r="CP22" s="482"/>
      <c r="CQ22" s="482"/>
      <c r="CR22" s="482"/>
      <c r="CT22" s="314"/>
    </row>
    <row r="23" spans="1:102" s="1196" customFormat="1" ht="15" customHeight="1" x14ac:dyDescent="0.2"/>
    <row r="24" spans="1:102" s="1196" customFormat="1" ht="12.95" customHeight="1" x14ac:dyDescent="0.2"/>
    <row r="25" spans="1:102" s="1196" customFormat="1" ht="12.95" customHeight="1" x14ac:dyDescent="0.2"/>
    <row r="26" spans="1:102" s="1196" customFormat="1" ht="12.95" customHeight="1" x14ac:dyDescent="0.2"/>
    <row r="27" spans="1:102" s="1196" customFormat="1" ht="12.95" customHeight="1" x14ac:dyDescent="0.2"/>
    <row r="28" spans="1:102" s="1196" customFormat="1" ht="12.95" customHeight="1" x14ac:dyDescent="0.2"/>
    <row r="29" spans="1:102" s="1196" customFormat="1" ht="12.95" customHeight="1" x14ac:dyDescent="0.2"/>
    <row r="30" spans="1:102" s="1196" customFormat="1" ht="12.95" customHeight="1" x14ac:dyDescent="0.2"/>
    <row r="31" spans="1:102" s="1196" customFormat="1" ht="12.95" customHeight="1" x14ac:dyDescent="0.2"/>
    <row r="32" spans="1:102" s="1196" customFormat="1" ht="15.95" customHeight="1" x14ac:dyDescent="0.2"/>
    <row r="33" s="1196" customFormat="1" ht="19.5" customHeight="1" x14ac:dyDescent="0.2"/>
    <row r="34" s="1196" customFormat="1" ht="15" customHeight="1" x14ac:dyDescent="0.2"/>
    <row r="35" s="1196" customFormat="1" ht="12.95" customHeight="1" x14ac:dyDescent="0.2"/>
    <row r="36" s="1196" customFormat="1" ht="12.95" customHeight="1" x14ac:dyDescent="0.2"/>
    <row r="37" s="1196" customFormat="1" ht="12.95" customHeight="1" x14ac:dyDescent="0.2"/>
    <row r="38" s="1196" customFormat="1" ht="12.95" customHeight="1" x14ac:dyDescent="0.2"/>
    <row r="39" s="1196" customFormat="1" ht="12.95" customHeight="1" x14ac:dyDescent="0.2"/>
    <row r="40" s="1196" customFormat="1" ht="12.95" customHeight="1" x14ac:dyDescent="0.2"/>
    <row r="41" s="1196" customFormat="1" ht="12.95" customHeight="1" x14ac:dyDescent="0.2"/>
    <row r="42" s="1196" customFormat="1" ht="12.95" customHeight="1" x14ac:dyDescent="0.2"/>
    <row r="43" s="1196" customFormat="1" ht="11.1" customHeight="1" x14ac:dyDescent="0.2"/>
    <row r="44" s="1196" customFormat="1" ht="11.1" customHeight="1" x14ac:dyDescent="0.2"/>
    <row r="45" s="1196" customFormat="1" ht="11.1" customHeight="1" x14ac:dyDescent="0.2"/>
    <row r="46" s="1196" customFormat="1" ht="11.1" customHeight="1" x14ac:dyDescent="0.2"/>
    <row r="47" s="1196" customFormat="1" ht="11.1" customHeight="1" x14ac:dyDescent="0.2"/>
    <row r="48" s="1196" customFormat="1" ht="11.1" customHeight="1" x14ac:dyDescent="0.2"/>
    <row r="49" s="1196" customFormat="1" ht="11.1" customHeight="1" x14ac:dyDescent="0.2"/>
    <row r="50" s="1196" customFormat="1" ht="11.1" customHeight="1" x14ac:dyDescent="0.2"/>
    <row r="51" s="1196" customFormat="1" ht="11.1" customHeight="1" x14ac:dyDescent="0.2"/>
    <row r="52" s="1196" customFormat="1" ht="11.1" customHeight="1" x14ac:dyDescent="0.2"/>
    <row r="53" s="1196" customFormat="1" ht="11.1" customHeight="1" x14ac:dyDescent="0.2"/>
    <row r="54" s="1196" customFormat="1" ht="11.1" customHeight="1" x14ac:dyDescent="0.2"/>
    <row r="55" s="1196" customFormat="1" ht="11.1" customHeight="1" x14ac:dyDescent="0.2"/>
    <row r="56" s="1196" customFormat="1" ht="11.1" customHeight="1" x14ac:dyDescent="0.2"/>
    <row r="57" s="1196" customFormat="1" ht="11.1" customHeight="1" x14ac:dyDescent="0.2"/>
    <row r="58" s="1196" customFormat="1" ht="11.1" customHeight="1" x14ac:dyDescent="0.2"/>
    <row r="59" s="1196" customFormat="1" ht="11.1" customHeight="1" x14ac:dyDescent="0.2"/>
    <row r="60" s="1196" customFormat="1" ht="11.1" customHeight="1" x14ac:dyDescent="0.2"/>
    <row r="61" s="1196" customFormat="1" ht="11.1" customHeight="1" x14ac:dyDescent="0.2"/>
    <row r="62" s="1196" customFormat="1" ht="11.1" customHeight="1" x14ac:dyDescent="0.2"/>
    <row r="63" s="1196" customFormat="1" ht="11.1" customHeight="1" x14ac:dyDescent="0.2"/>
    <row r="64" s="1196" customFormat="1" ht="11.1" customHeight="1" x14ac:dyDescent="0.2"/>
    <row r="65" s="1196" customFormat="1" ht="11.1" customHeight="1" x14ac:dyDescent="0.2"/>
    <row r="66" s="1196" customFormat="1" ht="11.1" customHeight="1" x14ac:dyDescent="0.2"/>
    <row r="67" s="1196" customFormat="1" ht="11.1" customHeight="1" x14ac:dyDescent="0.2"/>
    <row r="68" s="1196" customFormat="1" ht="11.1" customHeight="1" x14ac:dyDescent="0.2"/>
    <row r="69" s="1196" customFormat="1" ht="11.1" customHeight="1" x14ac:dyDescent="0.2"/>
    <row r="70" s="1196" customFormat="1" ht="11.1" customHeight="1" x14ac:dyDescent="0.2"/>
    <row r="71" s="1196" customFormat="1" ht="11.1" customHeight="1" x14ac:dyDescent="0.2"/>
    <row r="72" s="1196" customFormat="1" ht="11.1" customHeight="1" x14ac:dyDescent="0.2"/>
    <row r="73" s="1196" customFormat="1" ht="11.1" customHeight="1" x14ac:dyDescent="0.2"/>
    <row r="74" s="1196" customFormat="1" ht="11.1" customHeight="1" x14ac:dyDescent="0.2"/>
    <row r="75" s="1196" customFormat="1" ht="11.1" customHeight="1" x14ac:dyDescent="0.2"/>
    <row r="76" s="1196" customFormat="1" ht="11.1" customHeight="1" x14ac:dyDescent="0.2"/>
    <row r="77" s="1196" customFormat="1" ht="11.1" customHeight="1" x14ac:dyDescent="0.2"/>
    <row r="78" s="1196" customFormat="1" ht="11.1" customHeight="1" x14ac:dyDescent="0.2"/>
    <row r="79" s="1196" customFormat="1" ht="11.1" customHeight="1" x14ac:dyDescent="0.2"/>
    <row r="80" s="1196" customFormat="1" ht="11.1" customHeight="1" x14ac:dyDescent="0.2"/>
    <row r="81" s="1196" customFormat="1" ht="11.1" customHeight="1" x14ac:dyDescent="0.2"/>
    <row r="82" s="1196" customFormat="1" ht="11.1" customHeight="1" x14ac:dyDescent="0.2"/>
    <row r="83" s="1196" customFormat="1" ht="11.1" customHeight="1" x14ac:dyDescent="0.2"/>
    <row r="84" s="1196" customFormat="1" ht="11.1" customHeight="1" x14ac:dyDescent="0.2"/>
    <row r="85" s="1196" customFormat="1" ht="11.1" customHeight="1" x14ac:dyDescent="0.2"/>
    <row r="86" s="1196" customFormat="1" ht="11.1" customHeight="1" x14ac:dyDescent="0.2"/>
    <row r="87" s="1196" customFormat="1" ht="11.1" customHeight="1" x14ac:dyDescent="0.2"/>
    <row r="88" s="1196" customFormat="1" ht="11.1" customHeight="1" x14ac:dyDescent="0.2"/>
    <row r="89" s="1196" customFormat="1" ht="11.1" customHeight="1" x14ac:dyDescent="0.2"/>
    <row r="90" s="1196" customFormat="1" ht="11.1" customHeight="1" x14ac:dyDescent="0.2"/>
    <row r="91" s="1196" customFormat="1" ht="11.1" customHeight="1" x14ac:dyDescent="0.2"/>
    <row r="92" s="1196" customFormat="1" ht="11.1" customHeight="1" x14ac:dyDescent="0.2"/>
    <row r="93" s="1196" customFormat="1" ht="11.1" customHeight="1" x14ac:dyDescent="0.2"/>
    <row r="94" s="1196" customFormat="1" ht="11.1" customHeight="1" x14ac:dyDescent="0.2"/>
    <row r="95" s="1196" customFormat="1" ht="11.1" customHeight="1" x14ac:dyDescent="0.2"/>
    <row r="96" s="1196" customFormat="1" ht="11.1" customHeight="1" x14ac:dyDescent="0.2"/>
    <row r="97" s="1196" customFormat="1" ht="11.1" customHeight="1" x14ac:dyDescent="0.2"/>
    <row r="98" s="1196" customFormat="1" ht="11.1" customHeight="1" x14ac:dyDescent="0.2"/>
    <row r="99" s="1196" customFormat="1" ht="11.1" customHeight="1" x14ac:dyDescent="0.2"/>
    <row r="100" s="1196" customFormat="1" ht="11.1" customHeight="1" x14ac:dyDescent="0.2"/>
    <row r="101" s="1196" customFormat="1" ht="11.1" customHeight="1" x14ac:dyDescent="0.2"/>
    <row r="102" s="1196" customFormat="1" ht="11.1" customHeight="1" x14ac:dyDescent="0.2"/>
    <row r="103" s="1196" customFormat="1" ht="11.1" customHeight="1" x14ac:dyDescent="0.2"/>
    <row r="104" s="1196" customFormat="1" ht="11.1" customHeight="1" x14ac:dyDescent="0.2"/>
    <row r="105" s="1196" customFormat="1" ht="11.1" customHeight="1" x14ac:dyDescent="0.2"/>
    <row r="106" s="1196" customFormat="1" ht="11.1" customHeight="1" x14ac:dyDescent="0.2"/>
    <row r="107" s="1196" customFormat="1" ht="11.1" customHeight="1" x14ac:dyDescent="0.2"/>
    <row r="108" s="1196" customFormat="1" ht="11.1" customHeight="1" x14ac:dyDescent="0.2"/>
    <row r="109" s="1196" customFormat="1" ht="11.1" customHeight="1" x14ac:dyDescent="0.2"/>
    <row r="110" s="1196" customFormat="1" ht="11.1" customHeight="1" x14ac:dyDescent="0.2"/>
    <row r="111" s="1196" customFormat="1" ht="11.1" customHeight="1" x14ac:dyDescent="0.2"/>
    <row r="112" s="1196" customFormat="1" ht="11.1" customHeight="1" x14ac:dyDescent="0.2"/>
    <row r="113" s="1196" customFormat="1" ht="11.1" customHeight="1" x14ac:dyDescent="0.2"/>
    <row r="114" s="1196" customFormat="1" ht="11.1" customHeight="1" x14ac:dyDescent="0.2"/>
    <row r="115" s="1196" customFormat="1" ht="11.1" customHeight="1" x14ac:dyDescent="0.2"/>
    <row r="116" s="1196" customFormat="1" ht="11.1" customHeight="1" x14ac:dyDescent="0.2"/>
    <row r="117" s="1196" customFormat="1" ht="11.1" customHeight="1" x14ac:dyDescent="0.2"/>
    <row r="118" s="1196" customFormat="1" ht="11.1" customHeight="1" x14ac:dyDescent="0.2"/>
    <row r="119" s="1196" customFormat="1" ht="11.1" customHeight="1" x14ac:dyDescent="0.2"/>
    <row r="120" s="1196" customFormat="1" ht="11.1" customHeight="1" x14ac:dyDescent="0.2"/>
    <row r="121" s="1196" customFormat="1" ht="11.1" customHeight="1" x14ac:dyDescent="0.2"/>
    <row r="122" s="1196" customFormat="1" ht="11.1" customHeight="1" x14ac:dyDescent="0.2"/>
    <row r="123" s="1196" customFormat="1" ht="11.1" customHeight="1" x14ac:dyDescent="0.2"/>
    <row r="124" s="1196" customFormat="1" ht="11.1" customHeight="1" x14ac:dyDescent="0.2"/>
    <row r="125" s="1196" customFormat="1" ht="11.1" customHeight="1" x14ac:dyDescent="0.2"/>
    <row r="126" s="1196" customFormat="1" ht="11.1" customHeight="1" x14ac:dyDescent="0.2"/>
    <row r="127" s="1196" customFormat="1" ht="11.1" customHeight="1" x14ac:dyDescent="0.2"/>
    <row r="128" s="1196" customFormat="1" ht="11.1" customHeight="1" x14ac:dyDescent="0.2"/>
    <row r="129" s="1196" customFormat="1" ht="11.1" customHeight="1" x14ac:dyDescent="0.2"/>
    <row r="130" s="1196" customFormat="1" ht="11.1" customHeight="1" x14ac:dyDescent="0.2"/>
    <row r="131" s="1196" customFormat="1" ht="11.1" customHeight="1" x14ac:dyDescent="0.2"/>
    <row r="132" s="1196" customFormat="1" ht="11.1" customHeight="1" x14ac:dyDescent="0.2"/>
    <row r="133" s="1196" customFormat="1" ht="11.1" customHeight="1" x14ac:dyDescent="0.2"/>
    <row r="134" s="1196" customFormat="1" ht="11.1" customHeight="1" x14ac:dyDescent="0.2"/>
    <row r="135" s="1196" customFormat="1" ht="11.1" customHeight="1" x14ac:dyDescent="0.2"/>
    <row r="136" s="1196" customFormat="1" ht="11.1" customHeight="1" x14ac:dyDescent="0.2"/>
    <row r="137" s="1196" customFormat="1" ht="11.1" customHeight="1" x14ac:dyDescent="0.2"/>
    <row r="138" s="1196" customFormat="1" ht="11.1" customHeight="1" x14ac:dyDescent="0.2"/>
    <row r="139" s="1196" customFormat="1" ht="11.1" customHeight="1" x14ac:dyDescent="0.2"/>
    <row r="140" s="1196" customFormat="1" ht="11.1" customHeight="1" x14ac:dyDescent="0.2"/>
    <row r="141" s="1196" customFormat="1" ht="11.1" customHeight="1" x14ac:dyDescent="0.2"/>
    <row r="142" s="1196" customFormat="1" ht="11.1" customHeight="1" x14ac:dyDescent="0.2"/>
    <row r="143" s="1196" customFormat="1" ht="11.1" customHeight="1" x14ac:dyDescent="0.2"/>
    <row r="144" s="1196" customFormat="1" ht="11.1" customHeight="1" x14ac:dyDescent="0.2"/>
    <row r="145" s="1196" customFormat="1" ht="11.1" customHeight="1" x14ac:dyDescent="0.2"/>
    <row r="146" s="1196" customFormat="1" ht="11.1" customHeight="1" x14ac:dyDescent="0.2"/>
    <row r="147" s="1196" customFormat="1" ht="11.1" customHeight="1" x14ac:dyDescent="0.2"/>
    <row r="148" s="1196" customFormat="1" ht="11.1" customHeight="1" x14ac:dyDescent="0.2"/>
    <row r="149" s="1196" customFormat="1" ht="11.1" customHeight="1" x14ac:dyDescent="0.2"/>
    <row r="150" s="1196" customFormat="1" ht="11.1" customHeight="1" x14ac:dyDescent="0.2"/>
    <row r="151" s="1196" customFormat="1" ht="11.1" customHeight="1" x14ac:dyDescent="0.2"/>
    <row r="152" s="1196" customFormat="1" ht="11.1" customHeight="1" x14ac:dyDescent="0.2"/>
    <row r="153" s="1196" customFormat="1" ht="11.1" customHeight="1" x14ac:dyDescent="0.2"/>
    <row r="154" s="1196" customFormat="1" ht="11.1" customHeight="1" x14ac:dyDescent="0.2"/>
    <row r="155" s="1196" customFormat="1" ht="11.1" customHeight="1" x14ac:dyDescent="0.2"/>
    <row r="156" s="1196" customFormat="1" ht="11.1" customHeight="1" x14ac:dyDescent="0.2"/>
    <row r="157" s="1196" customFormat="1" ht="11.1" customHeight="1" x14ac:dyDescent="0.2"/>
    <row r="158" s="1196" customFormat="1" ht="11.1" customHeight="1" x14ac:dyDescent="0.2"/>
    <row r="159" s="1196" customFormat="1" ht="11.1" customHeight="1" x14ac:dyDescent="0.2"/>
    <row r="160" s="1196" customFormat="1" ht="11.1" customHeight="1" x14ac:dyDescent="0.2"/>
    <row r="161" s="1196" customFormat="1" ht="11.1" customHeight="1" x14ac:dyDescent="0.2"/>
    <row r="162" s="1196" customFormat="1" ht="11.1" customHeight="1" x14ac:dyDescent="0.2"/>
    <row r="163" s="1196" customFormat="1" ht="11.1" customHeight="1" x14ac:dyDescent="0.2"/>
    <row r="164" s="1196" customFormat="1" ht="11.1" customHeight="1" x14ac:dyDescent="0.2"/>
    <row r="165" s="1196" customFormat="1" ht="11.1" customHeight="1" x14ac:dyDescent="0.2"/>
    <row r="166" s="1196" customFormat="1" ht="11.1" customHeight="1" x14ac:dyDescent="0.2"/>
    <row r="167" s="1196" customFormat="1" ht="11.1" customHeight="1" x14ac:dyDescent="0.2"/>
    <row r="168" s="1196" customFormat="1" ht="11.1" customHeight="1" x14ac:dyDescent="0.2"/>
    <row r="169" s="1196" customFormat="1" ht="11.1" customHeight="1" x14ac:dyDescent="0.2"/>
    <row r="170" s="1196" customFormat="1" ht="11.1" customHeight="1" x14ac:dyDescent="0.2"/>
    <row r="171" s="1196" customFormat="1" ht="11.1" customHeight="1" x14ac:dyDescent="0.2"/>
    <row r="172" s="1196" customFormat="1" ht="11.1" customHeight="1" x14ac:dyDescent="0.2"/>
    <row r="173" s="1196" customFormat="1" ht="11.1" customHeight="1" x14ac:dyDescent="0.2"/>
    <row r="174" s="1196" customFormat="1" ht="11.1" customHeight="1" x14ac:dyDescent="0.2"/>
    <row r="175" s="1196" customFormat="1" ht="11.1" customHeight="1" x14ac:dyDescent="0.2"/>
    <row r="176" s="1196" customFormat="1" ht="11.1" customHeight="1" x14ac:dyDescent="0.2"/>
    <row r="177" s="1196" customFormat="1" ht="11.1" customHeight="1" x14ac:dyDescent="0.2"/>
    <row r="178" s="1196" customFormat="1" ht="11.1" customHeight="1" x14ac:dyDescent="0.2"/>
    <row r="179" s="1196" customFormat="1" ht="11.1" customHeight="1" x14ac:dyDescent="0.2"/>
    <row r="180" s="1196" customFormat="1" ht="11.1" customHeight="1" x14ac:dyDescent="0.2"/>
    <row r="181" s="1196" customFormat="1" ht="11.1" customHeight="1" x14ac:dyDescent="0.2"/>
    <row r="182" s="1196" customFormat="1" ht="11.1" customHeight="1" x14ac:dyDescent="0.2"/>
    <row r="183" s="1196" customFormat="1" ht="11.1" customHeight="1" x14ac:dyDescent="0.2"/>
    <row r="184" s="1196" customFormat="1" ht="11.1" customHeight="1" x14ac:dyDescent="0.2"/>
    <row r="185" s="1196" customFormat="1" ht="11.1" customHeight="1" x14ac:dyDescent="0.2"/>
    <row r="186" s="1196" customFormat="1" ht="11.1" customHeight="1" x14ac:dyDescent="0.2"/>
    <row r="187" s="1196" customFormat="1" ht="11.1" customHeight="1" x14ac:dyDescent="0.2"/>
    <row r="188" s="1196" customFormat="1" ht="11.1" customHeight="1" x14ac:dyDescent="0.2"/>
    <row r="189" s="1196" customFormat="1" ht="11.1" customHeight="1" x14ac:dyDescent="0.2"/>
    <row r="190" s="1196" customFormat="1" ht="11.1" customHeight="1" x14ac:dyDescent="0.2"/>
    <row r="191" s="1196" customFormat="1" ht="11.1" customHeight="1" x14ac:dyDescent="0.2"/>
    <row r="192" s="1196" customFormat="1" ht="11.1" customHeight="1" x14ac:dyDescent="0.2"/>
    <row r="193" s="1196" customFormat="1" ht="11.1" customHeight="1" x14ac:dyDescent="0.2"/>
    <row r="194" s="1196" customFormat="1" ht="11.1" customHeight="1" x14ac:dyDescent="0.2"/>
    <row r="195" s="1196" customFormat="1" ht="11.1" customHeight="1" x14ac:dyDescent="0.2"/>
    <row r="196" s="1196" customFormat="1" ht="11.1" customHeight="1" x14ac:dyDescent="0.2"/>
    <row r="197" s="1196" customFormat="1" ht="11.1" customHeight="1" x14ac:dyDescent="0.2"/>
    <row r="198" s="1196" customFormat="1" ht="11.1" customHeight="1" x14ac:dyDescent="0.2"/>
    <row r="199" s="1196" customFormat="1" ht="11.1" customHeight="1" x14ac:dyDescent="0.2"/>
    <row r="200" s="1196" customFormat="1" ht="11.1" customHeight="1" x14ac:dyDescent="0.2"/>
    <row r="201" s="1196" customFormat="1" ht="11.1" customHeight="1" x14ac:dyDescent="0.2"/>
    <row r="202" s="1196" customFormat="1" ht="11.1" customHeight="1" x14ac:dyDescent="0.2"/>
    <row r="203" s="1196" customFormat="1" ht="11.1" customHeight="1" x14ac:dyDescent="0.2"/>
    <row r="204" s="1196" customFormat="1" ht="11.1" customHeight="1" x14ac:dyDescent="0.2"/>
    <row r="205" s="1196" customFormat="1" ht="11.1" customHeight="1" x14ac:dyDescent="0.2"/>
    <row r="206" s="1196" customFormat="1" ht="11.1" customHeight="1" x14ac:dyDescent="0.2"/>
    <row r="207" s="1196" customFormat="1" ht="11.1" customHeight="1" x14ac:dyDescent="0.2"/>
    <row r="208" s="1196" customFormat="1" ht="11.1" customHeight="1" x14ac:dyDescent="0.2"/>
    <row r="209" s="1196" customFormat="1" ht="11.1" customHeight="1" x14ac:dyDescent="0.2"/>
    <row r="210" s="1196" customFormat="1" ht="11.1" customHeight="1" x14ac:dyDescent="0.2"/>
    <row r="211" s="1196" customFormat="1" ht="11.1" customHeight="1" x14ac:dyDescent="0.2"/>
    <row r="212" s="1196" customFormat="1" ht="11.1" customHeight="1" x14ac:dyDescent="0.2"/>
    <row r="213" s="1196" customFormat="1" ht="11.1" customHeight="1" x14ac:dyDescent="0.2"/>
    <row r="214" s="1196" customFormat="1" ht="11.1" customHeight="1" x14ac:dyDescent="0.2"/>
    <row r="215" s="1196" customFormat="1" ht="11.1" customHeight="1" x14ac:dyDescent="0.2"/>
    <row r="216" s="1196" customFormat="1" ht="11.1" customHeight="1" x14ac:dyDescent="0.2"/>
    <row r="217" s="1196" customFormat="1" ht="11.1" customHeight="1" x14ac:dyDescent="0.2"/>
    <row r="218" s="1196" customFormat="1" ht="11.1" customHeight="1" x14ac:dyDescent="0.2"/>
    <row r="219" s="1196" customFormat="1" ht="11.1" customHeight="1" x14ac:dyDescent="0.2"/>
    <row r="220" s="1196" customFormat="1" ht="11.1" customHeight="1" x14ac:dyDescent="0.2"/>
    <row r="221" s="1196" customFormat="1" ht="11.1" customHeight="1" x14ac:dyDescent="0.2"/>
    <row r="222" s="1196" customFormat="1" ht="11.1" customHeight="1" x14ac:dyDescent="0.2"/>
    <row r="223" s="1196" customFormat="1" ht="11.1" customHeight="1" x14ac:dyDescent="0.2"/>
    <row r="224" s="1196" customFormat="1" ht="11.1" customHeight="1" x14ac:dyDescent="0.2"/>
    <row r="225" s="1196" customFormat="1" ht="11.1" customHeight="1" x14ac:dyDescent="0.2"/>
    <row r="226" s="1196" customFormat="1" ht="11.1" customHeight="1" x14ac:dyDescent="0.2"/>
    <row r="227" s="1196" customFormat="1" ht="11.1" customHeight="1" x14ac:dyDescent="0.2"/>
    <row r="228" s="1196" customFormat="1" ht="11.1" customHeight="1" x14ac:dyDescent="0.2"/>
    <row r="229" s="1196" customFormat="1" ht="11.1" customHeight="1" x14ac:dyDescent="0.2"/>
    <row r="230" s="1196" customFormat="1" ht="11.1" customHeight="1" x14ac:dyDescent="0.2"/>
    <row r="231" s="1196" customFormat="1" ht="11.1" customHeight="1" x14ac:dyDescent="0.2"/>
    <row r="232" s="1196" customFormat="1" ht="11.1" customHeight="1" x14ac:dyDescent="0.2"/>
    <row r="233" s="1196" customFormat="1" ht="11.1" customHeight="1" x14ac:dyDescent="0.2"/>
    <row r="234" s="1196" customFormat="1" ht="11.1" customHeight="1" x14ac:dyDescent="0.2"/>
    <row r="235" s="1196" customFormat="1" ht="11.1" customHeight="1" x14ac:dyDescent="0.2"/>
    <row r="236" s="1196" customFormat="1" ht="11.1" customHeight="1" x14ac:dyDescent="0.2"/>
    <row r="237" s="1196" customFormat="1" ht="11.1" customHeight="1" x14ac:dyDescent="0.2"/>
    <row r="238" s="1196" customFormat="1" ht="11.1" customHeight="1" x14ac:dyDescent="0.2"/>
    <row r="239" s="1196" customFormat="1" ht="11.1" customHeight="1" x14ac:dyDescent="0.2"/>
    <row r="240" s="1196" customFormat="1" ht="11.1" customHeight="1" x14ac:dyDescent="0.2"/>
    <row r="241" s="1196" customFormat="1" ht="11.1" customHeight="1" x14ac:dyDescent="0.2"/>
    <row r="242" s="1196" customFormat="1" ht="11.1" customHeight="1" x14ac:dyDescent="0.2"/>
    <row r="243" s="1196" customFormat="1" ht="11.1" customHeight="1" x14ac:dyDescent="0.2"/>
    <row r="244" s="1196" customFormat="1" ht="11.1" customHeight="1" x14ac:dyDescent="0.2"/>
    <row r="245" s="1196" customFormat="1" ht="11.1" customHeight="1" x14ac:dyDescent="0.2"/>
    <row r="246" s="1196" customFormat="1" ht="11.1" customHeight="1" x14ac:dyDescent="0.2"/>
    <row r="247" s="1196" customFormat="1" ht="11.1" customHeight="1" x14ac:dyDescent="0.2"/>
    <row r="248" s="1196" customFormat="1" ht="11.1" customHeight="1" x14ac:dyDescent="0.2"/>
  </sheetData>
  <mergeCells count="89">
    <mergeCell ref="A23:XFD248"/>
    <mergeCell ref="CQ17:CQ18"/>
    <mergeCell ref="CR17:CR18"/>
    <mergeCell ref="BW18:BY18"/>
    <mergeCell ref="BZ18:CB18"/>
    <mergeCell ref="CC18:CE18"/>
    <mergeCell ref="CF18:CH18"/>
    <mergeCell ref="CI18:CK18"/>
    <mergeCell ref="BP17:BP18"/>
    <mergeCell ref="BQ17:BQ18"/>
    <mergeCell ref="BR17:BU18"/>
    <mergeCell ref="BV17:BV18"/>
    <mergeCell ref="CL17:CN18"/>
    <mergeCell ref="CP17:CP18"/>
    <mergeCell ref="CQ15:CQ16"/>
    <mergeCell ref="CR15:CR16"/>
    <mergeCell ref="BW16:BY16"/>
    <mergeCell ref="BZ16:CB16"/>
    <mergeCell ref="CC16:CE16"/>
    <mergeCell ref="CF16:CH16"/>
    <mergeCell ref="CL16:CN16"/>
    <mergeCell ref="CP15:CP16"/>
    <mergeCell ref="BP15:BP16"/>
    <mergeCell ref="BQ15:BQ16"/>
    <mergeCell ref="BR15:BU16"/>
    <mergeCell ref="BV15:BV16"/>
    <mergeCell ref="CI15:CK16"/>
    <mergeCell ref="CQ13:CQ14"/>
    <mergeCell ref="CR13:CR14"/>
    <mergeCell ref="BW14:BY14"/>
    <mergeCell ref="BZ14:CB14"/>
    <mergeCell ref="CC14:CE14"/>
    <mergeCell ref="CI14:CK14"/>
    <mergeCell ref="CL14:CN14"/>
    <mergeCell ref="CP13:CP14"/>
    <mergeCell ref="BP13:BP14"/>
    <mergeCell ref="BQ13:BQ14"/>
    <mergeCell ref="BR13:BU14"/>
    <mergeCell ref="BV13:BV14"/>
    <mergeCell ref="CF13:CH14"/>
    <mergeCell ref="CQ11:CQ12"/>
    <mergeCell ref="CR11:CR12"/>
    <mergeCell ref="BW12:BY12"/>
    <mergeCell ref="BZ12:CB12"/>
    <mergeCell ref="CF12:CH12"/>
    <mergeCell ref="CI12:CK12"/>
    <mergeCell ref="CL12:CN12"/>
    <mergeCell ref="CP11:CP12"/>
    <mergeCell ref="BP11:BP12"/>
    <mergeCell ref="BQ11:BQ12"/>
    <mergeCell ref="BR11:BU12"/>
    <mergeCell ref="BV11:BV12"/>
    <mergeCell ref="CC11:CE12"/>
    <mergeCell ref="CQ9:CQ10"/>
    <mergeCell ref="CR9:CR10"/>
    <mergeCell ref="BW10:BY10"/>
    <mergeCell ref="CC10:CE10"/>
    <mergeCell ref="CF10:CH10"/>
    <mergeCell ref="CI10:CK10"/>
    <mergeCell ref="CL10:CN10"/>
    <mergeCell ref="CP9:CP10"/>
    <mergeCell ref="BP9:BP10"/>
    <mergeCell ref="BQ9:BQ10"/>
    <mergeCell ref="BR9:BU10"/>
    <mergeCell ref="BV9:BV10"/>
    <mergeCell ref="BZ9:CB10"/>
    <mergeCell ref="CR7:CR8"/>
    <mergeCell ref="BZ8:CB8"/>
    <mergeCell ref="CC8:CE8"/>
    <mergeCell ref="CF8:CH8"/>
    <mergeCell ref="CI8:CK8"/>
    <mergeCell ref="CL8:CN8"/>
    <mergeCell ref="CP7:CP8"/>
    <mergeCell ref="BL1:CR1"/>
    <mergeCell ref="BL3:CR3"/>
    <mergeCell ref="BQ6:BV6"/>
    <mergeCell ref="BW6:BY6"/>
    <mergeCell ref="BZ6:CB6"/>
    <mergeCell ref="CC6:CE6"/>
    <mergeCell ref="CF6:CH6"/>
    <mergeCell ref="CI6:CK6"/>
    <mergeCell ref="CL6:CN6"/>
    <mergeCell ref="CO6:CO14"/>
    <mergeCell ref="BP7:BP8"/>
    <mergeCell ref="BQ7:BQ8"/>
    <mergeCell ref="BR7:BU8"/>
    <mergeCell ref="BV7:BV8"/>
    <mergeCell ref="BW7:BY8"/>
    <mergeCell ref="CQ7:CQ8"/>
  </mergeCells>
  <conditionalFormatting sqref="CQ10 CQ12 CQ8 CP11:CQ11 CP9:CQ9 CP7:CQ7">
    <cfRule type="cellIs" dxfId="18" priority="3" stopIfTrue="1" operator="equal">
      <formula>0</formula>
    </cfRule>
  </conditionalFormatting>
  <conditionalFormatting sqref="CP17:CQ17 CQ16 CP15:CQ15">
    <cfRule type="cellIs" dxfId="17" priority="2" stopIfTrue="1" operator="equal">
      <formula>0</formula>
    </cfRule>
  </conditionalFormatting>
  <conditionalFormatting sqref="CQ14 CP13:CQ13">
    <cfRule type="cellIs" dxfId="16" priority="1" stopIfTrue="1" operator="equal">
      <formula>0</formula>
    </cfRule>
  </conditionalFormatting>
  <printOptions horizontalCentered="1"/>
  <pageMargins left="0.19685039370078741" right="0.19685039370078741" top="0.19685039370078741" bottom="0.19685039370078741" header="0.19685039370078741" footer="0.98425196850393704"/>
  <pageSetup paperSize="9" scale="96" orientation="landscape" r:id="rId1"/>
  <headerFooter alignWithMargins="0">
    <oddFooter>&amp;L&amp;"Georgia,полужирный"&amp;12Главный судья - судья ССВК
Главный секретарь - судья МК(ССВК)&amp;R&amp;"Georgia,полужирный курсив"&amp;12И.С. Иванов (г. Чебоксары)
А.С. Рожкова (г. Н.Новгород)</oddFooter>
  </headerFooter>
  <colBreaks count="1" manualBreakCount="1">
    <brk id="96" max="1048575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BL157"/>
  <sheetViews>
    <sheetView view="pageBreakPreview" zoomScale="85" zoomScaleNormal="55" zoomScaleSheetLayoutView="85" workbookViewId="0">
      <selection activeCell="L7" sqref="L7"/>
    </sheetView>
  </sheetViews>
  <sheetFormatPr defaultColWidth="11.42578125" defaultRowHeight="10.7" customHeight="1" outlineLevelCol="1" x14ac:dyDescent="0.2"/>
  <cols>
    <col min="1" max="1" width="5.42578125" style="369" customWidth="1"/>
    <col min="2" max="2" width="5" style="383" customWidth="1" outlineLevel="1"/>
    <col min="3" max="3" width="27.7109375" style="373" customWidth="1"/>
    <col min="4" max="4" width="4" style="382" customWidth="1"/>
    <col min="5" max="5" width="4.5703125" style="373" customWidth="1" outlineLevel="1"/>
    <col min="6" max="6" width="29.5703125" style="373" customWidth="1"/>
    <col min="7" max="7" width="4" style="382" customWidth="1"/>
    <col min="8" max="8" width="4.42578125" style="373" customWidth="1" outlineLevel="1"/>
    <col min="9" max="9" width="28.85546875" style="369" customWidth="1"/>
    <col min="10" max="10" width="4" style="390" customWidth="1"/>
    <col min="11" max="11" width="4.85546875" style="369" customWidth="1" outlineLevel="1"/>
    <col min="12" max="12" width="29" style="369" customWidth="1"/>
    <col min="13" max="13" width="4" style="369" customWidth="1"/>
    <col min="14" max="14" width="3.7109375" style="390" customWidth="1" collapsed="1"/>
    <col min="15" max="16384" width="11.42578125" style="369"/>
  </cols>
  <sheetData>
    <row r="1" spans="1:20" s="407" customFormat="1" ht="32.25" customHeight="1" x14ac:dyDescent="0.2">
      <c r="A1" s="1220" t="str">
        <f>СписокКМ!A1</f>
        <v xml:space="preserve">ЧЕМПИОНАТ РОССИИ СРЕДИ лиц с ПОДА по настольному теннису  </v>
      </c>
      <c r="B1" s="1220"/>
      <c r="C1" s="1220"/>
      <c r="D1" s="1220"/>
      <c r="E1" s="1220"/>
      <c r="F1" s="1220"/>
      <c r="G1" s="1220"/>
      <c r="H1" s="1220"/>
      <c r="I1" s="1220"/>
      <c r="J1" s="1220"/>
      <c r="K1" s="1220"/>
      <c r="L1" s="1220"/>
      <c r="M1" s="1220"/>
      <c r="O1" s="367"/>
      <c r="P1" s="367"/>
      <c r="Q1" s="367"/>
      <c r="R1" s="367"/>
      <c r="S1" s="367"/>
      <c r="T1" s="367"/>
    </row>
    <row r="2" spans="1:20" ht="22.5" customHeight="1" thickBot="1" x14ac:dyDescent="0.25">
      <c r="A2" s="466"/>
      <c r="B2" s="467"/>
      <c r="C2" s="475" t="str">
        <f>СписокКМ!A2</f>
        <v>25 - 30 сентября 2020 г.</v>
      </c>
      <c r="D2" s="467"/>
      <c r="E2" s="467"/>
      <c r="F2" s="467"/>
      <c r="G2" s="467"/>
      <c r="H2" s="467"/>
      <c r="I2" s="467"/>
      <c r="J2" s="467"/>
      <c r="K2" s="467"/>
      <c r="L2" s="476" t="str">
        <f>СписокКМ!H2</f>
        <v>г. Чебоксары</v>
      </c>
      <c r="M2" s="467"/>
    </row>
    <row r="3" spans="1:20" ht="22.5" customHeight="1" x14ac:dyDescent="0.2">
      <c r="A3" s="468"/>
      <c r="B3" s="469"/>
      <c r="C3" s="1222" t="s">
        <v>288</v>
      </c>
      <c r="D3" s="1222"/>
      <c r="E3" s="1222"/>
      <c r="F3" s="1222"/>
      <c r="G3" s="1222"/>
      <c r="H3" s="1222"/>
      <c r="I3" s="1222"/>
      <c r="J3" s="1222"/>
      <c r="K3" s="1222"/>
      <c r="L3" s="1222"/>
      <c r="M3" s="469"/>
    </row>
    <row r="4" spans="1:20" ht="24" customHeight="1" x14ac:dyDescent="0.2">
      <c r="A4" s="468"/>
      <c r="B4" s="470"/>
      <c r="C4" s="471"/>
      <c r="D4" s="472"/>
      <c r="E4" s="473"/>
      <c r="F4" s="1216" t="s">
        <v>123</v>
      </c>
      <c r="G4" s="1216"/>
      <c r="H4" s="1216"/>
      <c r="I4" s="1216"/>
      <c r="J4" s="1216"/>
      <c r="K4" s="474"/>
      <c r="L4" s="474"/>
      <c r="M4" s="474"/>
    </row>
    <row r="5" spans="1:20" ht="17.45" customHeight="1" x14ac:dyDescent="0.2">
      <c r="A5" s="406">
        <v>1</v>
      </c>
      <c r="B5" s="408"/>
      <c r="C5" s="420" t="str">
        <f>IF(B5="","",VLOOKUP(B5,СписокКЖ!$A$85:$H$132,3,FALSE))</f>
        <v/>
      </c>
      <c r="D5" s="376"/>
      <c r="G5" s="374"/>
      <c r="H5" s="374"/>
      <c r="I5" s="414"/>
      <c r="J5" s="414"/>
      <c r="K5" s="414"/>
      <c r="L5" s="414"/>
      <c r="M5" s="414"/>
    </row>
    <row r="6" spans="1:20" ht="17.45" customHeight="1" x14ac:dyDescent="0.2">
      <c r="A6" s="406"/>
      <c r="B6" s="377"/>
      <c r="C6" s="421"/>
      <c r="D6" s="430">
        <v>1</v>
      </c>
      <c r="E6" s="409"/>
      <c r="F6" s="375" t="str">
        <f>IF(E6="","",VLOOKUP(E6,СписокКЖ!$A$85:$H$132,3,FALSE))</f>
        <v/>
      </c>
      <c r="G6" s="380"/>
      <c r="H6" s="374"/>
      <c r="I6" s="414"/>
      <c r="J6" s="414"/>
      <c r="K6" s="414"/>
      <c r="L6" s="414"/>
      <c r="M6" s="414"/>
    </row>
    <row r="7" spans="1:20" ht="17.45" customHeight="1" x14ac:dyDescent="0.2">
      <c r="A7" s="406">
        <v>2</v>
      </c>
      <c r="B7" s="408"/>
      <c r="C7" s="420" t="str">
        <f>IF(B7="","",VLOOKUP(B7,СписокКЖ!$A$85:$H$132,3,FALSE))</f>
        <v/>
      </c>
      <c r="D7" s="381"/>
      <c r="E7" s="1214"/>
      <c r="F7" s="1215"/>
      <c r="G7" s="1218"/>
      <c r="H7" s="374"/>
      <c r="I7" s="374"/>
      <c r="J7" s="374"/>
    </row>
    <row r="8" spans="1:20" ht="17.45" customHeight="1" x14ac:dyDescent="0.2">
      <c r="A8" s="406"/>
      <c r="C8" s="382"/>
      <c r="F8" s="378"/>
      <c r="G8" s="431">
        <v>5</v>
      </c>
      <c r="H8" s="409"/>
      <c r="I8" s="375" t="str">
        <f>IF(H8="","",VLOOKUP(H8,СписокКЖ!$A$85:$H$132,3,FALSE))</f>
        <v/>
      </c>
      <c r="J8" s="380"/>
    </row>
    <row r="9" spans="1:20" ht="17.45" customHeight="1" x14ac:dyDescent="0.2">
      <c r="A9" s="406">
        <v>3</v>
      </c>
      <c r="B9" s="408"/>
      <c r="C9" s="420" t="str">
        <f>IF(B9="","",VLOOKUP(B9,СписокКЖ!$A$85:$H$132,3,FALSE))</f>
        <v/>
      </c>
      <c r="D9" s="376"/>
      <c r="E9" s="384"/>
      <c r="F9" s="384"/>
      <c r="G9" s="379"/>
      <c r="H9" s="1214"/>
      <c r="I9" s="1215"/>
      <c r="J9" s="1218"/>
      <c r="M9" s="385"/>
    </row>
    <row r="10" spans="1:20" ht="17.45" customHeight="1" x14ac:dyDescent="0.2">
      <c r="A10" s="406"/>
      <c r="B10" s="377"/>
      <c r="C10" s="421"/>
      <c r="D10" s="430">
        <v>2</v>
      </c>
      <c r="E10" s="409"/>
      <c r="F10" s="375" t="str">
        <f>IF(E10="","",VLOOKUP(E10,СписокКЖ!$A$85:$H$132,3,FALSE))</f>
        <v/>
      </c>
      <c r="G10" s="386"/>
      <c r="H10" s="374"/>
      <c r="I10" s="374"/>
      <c r="J10" s="387"/>
      <c r="L10" s="427" t="s">
        <v>103</v>
      </c>
      <c r="M10" s="385"/>
    </row>
    <row r="11" spans="1:20" ht="17.45" customHeight="1" x14ac:dyDescent="0.2">
      <c r="A11" s="406">
        <v>4</v>
      </c>
      <c r="B11" s="408"/>
      <c r="C11" s="420" t="str">
        <f>IF(B11="","",VLOOKUP(B11,СписокКЖ!$A$85:$H$132,3,FALSE))</f>
        <v/>
      </c>
      <c r="D11" s="381"/>
      <c r="E11" s="1214"/>
      <c r="F11" s="1215"/>
      <c r="G11" s="1215"/>
      <c r="J11" s="388"/>
      <c r="L11" s="1221"/>
      <c r="M11" s="1221"/>
    </row>
    <row r="12" spans="1:20" ht="17.45" customHeight="1" x14ac:dyDescent="0.2">
      <c r="A12" s="406"/>
      <c r="C12" s="382"/>
      <c r="E12" s="384"/>
      <c r="I12" s="378"/>
      <c r="J12" s="432">
        <v>7</v>
      </c>
      <c r="K12" s="409"/>
      <c r="L12" s="420" t="str">
        <f>IF(K12="","",VLOOKUP(K12,СписокКЖ!$A$85:$H$132,3,FALSE))</f>
        <v/>
      </c>
      <c r="M12" s="380"/>
    </row>
    <row r="13" spans="1:20" ht="17.45" customHeight="1" x14ac:dyDescent="0.2">
      <c r="A13" s="406">
        <v>5</v>
      </c>
      <c r="B13" s="408"/>
      <c r="C13" s="420" t="str">
        <f>IF(B13="","",VLOOKUP(B13,СписокКЖ!$A$85:$H$132,3,FALSE))</f>
        <v/>
      </c>
      <c r="D13" s="376"/>
      <c r="E13" s="384"/>
      <c r="F13" s="384"/>
      <c r="G13" s="389"/>
      <c r="H13" s="384"/>
      <c r="J13" s="379"/>
      <c r="K13" s="1215"/>
      <c r="L13" s="1215"/>
      <c r="M13" s="1215"/>
    </row>
    <row r="14" spans="1:20" ht="17.45" customHeight="1" x14ac:dyDescent="0.2">
      <c r="A14" s="406"/>
      <c r="B14" s="377"/>
      <c r="C14" s="421"/>
      <c r="D14" s="430">
        <v>3</v>
      </c>
      <c r="E14" s="409"/>
      <c r="F14" s="375" t="str">
        <f>IF(E14="","",VLOOKUP(E14,СписокКЖ!$A$85:$H$132,3,FALSE))</f>
        <v/>
      </c>
      <c r="G14" s="380"/>
      <c r="H14" s="384"/>
      <c r="I14" s="385"/>
      <c r="J14" s="388"/>
      <c r="M14" s="385"/>
    </row>
    <row r="15" spans="1:20" ht="17.45" customHeight="1" x14ac:dyDescent="0.2">
      <c r="A15" s="406">
        <v>6</v>
      </c>
      <c r="B15" s="408"/>
      <c r="C15" s="420" t="str">
        <f>IF(B15="","",VLOOKUP(B15,СписокКЖ!$A$85:$H$132,3,FALSE))</f>
        <v/>
      </c>
      <c r="D15" s="381"/>
      <c r="E15" s="1214"/>
      <c r="F15" s="1215"/>
      <c r="G15" s="1218"/>
      <c r="H15" s="384"/>
      <c r="I15" s="385"/>
      <c r="J15" s="388"/>
      <c r="M15" s="385"/>
    </row>
    <row r="16" spans="1:20" ht="17.45" customHeight="1" x14ac:dyDescent="0.2">
      <c r="A16" s="406"/>
      <c r="C16" s="382"/>
      <c r="F16" s="378"/>
      <c r="G16" s="431">
        <v>6</v>
      </c>
      <c r="H16" s="409"/>
      <c r="I16" s="375" t="str">
        <f>IF(H16="","",VLOOKUP(H16,СписокКЖ!$A$85:$H$132,3,FALSE))</f>
        <v/>
      </c>
      <c r="J16" s="386"/>
      <c r="M16" s="385"/>
    </row>
    <row r="17" spans="1:64" s="368" customFormat="1" ht="17.45" customHeight="1" x14ac:dyDescent="0.2">
      <c r="A17" s="406">
        <v>7</v>
      </c>
      <c r="B17" s="408"/>
      <c r="C17" s="420" t="str">
        <f>IF(B17="","",VLOOKUP(B17,СписокКЖ!$A$85:$H$132,3,FALSE))</f>
        <v/>
      </c>
      <c r="D17" s="376"/>
      <c r="E17" s="384"/>
      <c r="F17" s="384"/>
      <c r="G17" s="379"/>
      <c r="H17" s="1214"/>
      <c r="I17" s="1215"/>
      <c r="J17" s="1215"/>
      <c r="K17" s="369"/>
      <c r="L17" s="427" t="s">
        <v>104</v>
      </c>
      <c r="M17" s="385"/>
      <c r="N17" s="390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69"/>
      <c r="AB17" s="369"/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369"/>
      <c r="AV17" s="369"/>
      <c r="AW17" s="369"/>
      <c r="AX17" s="369"/>
      <c r="AY17" s="369"/>
      <c r="AZ17" s="369"/>
      <c r="BA17" s="369"/>
      <c r="BB17" s="369"/>
      <c r="BC17" s="369"/>
      <c r="BD17" s="369"/>
      <c r="BE17" s="369"/>
      <c r="BF17" s="369"/>
      <c r="BG17" s="369"/>
      <c r="BH17" s="369"/>
      <c r="BI17" s="369"/>
      <c r="BJ17" s="369"/>
      <c r="BK17" s="369"/>
      <c r="BL17" s="369"/>
    </row>
    <row r="18" spans="1:64" s="368" customFormat="1" ht="17.45" customHeight="1" x14ac:dyDescent="0.2">
      <c r="A18" s="406"/>
      <c r="B18" s="377"/>
      <c r="C18" s="421"/>
      <c r="D18" s="430">
        <v>4</v>
      </c>
      <c r="E18" s="409"/>
      <c r="F18" s="375" t="str">
        <f>IF(E18="","",VLOOKUP(E18,СписокКЖ!$A$85:$H$132,3,FALSE))</f>
        <v/>
      </c>
      <c r="G18" s="386"/>
      <c r="H18" s="384"/>
      <c r="I18" s="369"/>
      <c r="J18" s="390"/>
      <c r="K18" s="369"/>
      <c r="L18" s="1219"/>
      <c r="M18" s="1219"/>
      <c r="N18" s="390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69"/>
      <c r="AH18" s="369"/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  <c r="AZ18" s="369"/>
      <c r="BA18" s="369"/>
      <c r="BB18" s="369"/>
      <c r="BC18" s="369"/>
      <c r="BD18" s="369"/>
      <c r="BE18" s="369"/>
      <c r="BF18" s="369"/>
      <c r="BG18" s="369"/>
      <c r="BH18" s="369"/>
      <c r="BI18" s="369"/>
      <c r="BJ18" s="369"/>
      <c r="BK18" s="369"/>
      <c r="BL18" s="369"/>
    </row>
    <row r="19" spans="1:64" s="368" customFormat="1" ht="17.45" customHeight="1" x14ac:dyDescent="0.2">
      <c r="A19" s="406">
        <v>8</v>
      </c>
      <c r="B19" s="408"/>
      <c r="C19" s="420" t="str">
        <f>IF(B19="","",VLOOKUP(B19,СписокКЖ!$A$85:$H$132,3,FALSE))</f>
        <v/>
      </c>
      <c r="D19" s="381"/>
      <c r="E19" s="1214"/>
      <c r="F19" s="1215"/>
      <c r="G19" s="1215"/>
      <c r="H19" s="373"/>
      <c r="I19" s="369"/>
      <c r="J19" s="425">
        <v>-7</v>
      </c>
      <c r="K19" s="410" t="str">
        <f>IF(K12="","",IF(K12=H8,H16,IF(K12=H16,H8)))</f>
        <v/>
      </c>
      <c r="L19" s="420" t="str">
        <f>IF(K19="","",VLOOKUP(K19,СписокКЖ!$A$85:$H$132,3,FALSE))</f>
        <v/>
      </c>
      <c r="M19" s="380"/>
      <c r="N19" s="390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  <c r="AZ19" s="369"/>
      <c r="BA19" s="369"/>
      <c r="BB19" s="369"/>
      <c r="BC19" s="369"/>
      <c r="BD19" s="369"/>
      <c r="BE19" s="369"/>
      <c r="BF19" s="369"/>
      <c r="BG19" s="369"/>
      <c r="BH19" s="369"/>
      <c r="BI19" s="369"/>
      <c r="BJ19" s="369"/>
      <c r="BK19" s="369"/>
      <c r="BL19" s="369"/>
    </row>
    <row r="20" spans="1:64" s="368" customFormat="1" ht="17.45" customHeight="1" x14ac:dyDescent="0.2">
      <c r="A20" s="390"/>
      <c r="B20" s="383"/>
      <c r="C20" s="373"/>
      <c r="D20" s="382"/>
      <c r="E20" s="384"/>
      <c r="F20" s="384"/>
      <c r="G20" s="389"/>
      <c r="H20" s="374"/>
      <c r="I20" s="374"/>
      <c r="J20" s="390"/>
      <c r="K20" s="369"/>
      <c r="L20" s="369"/>
      <c r="M20" s="369"/>
      <c r="N20" s="390"/>
      <c r="O20" s="369"/>
      <c r="P20" s="369"/>
      <c r="Q20" s="369"/>
      <c r="R20" s="369"/>
      <c r="S20" s="369"/>
      <c r="T20" s="369"/>
      <c r="U20" s="369"/>
      <c r="V20" s="369"/>
      <c r="W20" s="369"/>
      <c r="X20" s="369"/>
      <c r="Y20" s="369"/>
      <c r="Z20" s="369"/>
      <c r="AA20" s="369"/>
      <c r="AB20" s="369"/>
      <c r="AC20" s="369"/>
      <c r="AD20" s="369"/>
      <c r="AE20" s="369"/>
      <c r="AF20" s="369"/>
      <c r="AG20" s="369"/>
      <c r="AH20" s="369"/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369"/>
      <c r="AV20" s="369"/>
      <c r="AW20" s="369"/>
      <c r="AX20" s="369"/>
      <c r="AY20" s="369"/>
      <c r="AZ20" s="369"/>
      <c r="BA20" s="369"/>
      <c r="BB20" s="369"/>
      <c r="BC20" s="369"/>
      <c r="BD20" s="369"/>
      <c r="BE20" s="369"/>
      <c r="BF20" s="369"/>
      <c r="BG20" s="369"/>
      <c r="BH20" s="369"/>
      <c r="BI20" s="369"/>
      <c r="BJ20" s="369"/>
      <c r="BK20" s="369"/>
      <c r="BL20" s="369"/>
    </row>
    <row r="21" spans="1:64" s="368" customFormat="1" ht="17.45" customHeight="1" x14ac:dyDescent="0.2">
      <c r="A21" s="390"/>
      <c r="B21" s="383"/>
      <c r="C21" s="384"/>
      <c r="D21" s="389"/>
      <c r="E21" s="384"/>
      <c r="F21" s="384"/>
      <c r="G21" s="425">
        <v>-5</v>
      </c>
      <c r="H21" s="411" t="str">
        <f>IF(H8="","",IF(H8=E6,E10,IF(H8=E10,E6)))</f>
        <v/>
      </c>
      <c r="I21" s="420" t="str">
        <f>IF(H21="","",VLOOKUP(H21,СписокКЖ!$A$85:$H$132,3,FALSE))</f>
        <v/>
      </c>
      <c r="J21" s="380"/>
      <c r="K21" s="373"/>
      <c r="L21" s="427" t="s">
        <v>105</v>
      </c>
      <c r="M21" s="429"/>
      <c r="N21" s="390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H21" s="369"/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</row>
    <row r="22" spans="1:64" s="368" customFormat="1" ht="17.45" customHeight="1" x14ac:dyDescent="0.15">
      <c r="A22" s="390"/>
      <c r="B22" s="392"/>
      <c r="C22" s="384"/>
      <c r="D22" s="393"/>
      <c r="E22" s="373"/>
      <c r="F22" s="373"/>
      <c r="G22" s="383"/>
      <c r="H22" s="1213"/>
      <c r="I22" s="1213"/>
      <c r="J22" s="394">
        <v>8</v>
      </c>
      <c r="K22" s="417"/>
      <c r="L22" s="420" t="str">
        <f>IF(K22="","",VLOOKUP(K22,СписокКЖ!$A$85:$H$132,3,FALSE))</f>
        <v/>
      </c>
      <c r="M22" s="380"/>
      <c r="N22" s="390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</row>
    <row r="23" spans="1:64" s="368" customFormat="1" ht="17.45" customHeight="1" x14ac:dyDescent="0.2">
      <c r="A23" s="390"/>
      <c r="B23" s="383"/>
      <c r="C23" s="384"/>
      <c r="D23" s="389"/>
      <c r="E23" s="373"/>
      <c r="F23" s="373"/>
      <c r="G23" s="425">
        <v>-6</v>
      </c>
      <c r="H23" s="411" t="str">
        <f>IF(H16="","",IF(H16=E14,E18,IF(H16=E18,E14)))</f>
        <v/>
      </c>
      <c r="I23" s="420" t="str">
        <f>IF(H23="","",VLOOKUP(H23,СписокКЖ!$A$85:$H$132,3,FALSE))</f>
        <v/>
      </c>
      <c r="J23" s="386"/>
      <c r="K23" s="1214"/>
      <c r="L23" s="1215"/>
      <c r="M23" s="1215"/>
      <c r="N23" s="390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H23" s="369"/>
      <c r="AI23" s="369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</row>
    <row r="24" spans="1:64" s="368" customFormat="1" ht="17.45" customHeight="1" x14ac:dyDescent="0.2">
      <c r="A24" s="390"/>
      <c r="B24" s="377"/>
      <c r="C24" s="384"/>
      <c r="D24" s="389"/>
      <c r="E24" s="373"/>
      <c r="F24" s="373"/>
      <c r="G24" s="382"/>
      <c r="H24" s="373"/>
      <c r="I24" s="369"/>
      <c r="J24" s="390"/>
      <c r="K24" s="395"/>
      <c r="L24" s="427" t="s">
        <v>106</v>
      </c>
      <c r="M24" s="429"/>
      <c r="N24" s="390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69"/>
      <c r="BA24" s="369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</row>
    <row r="25" spans="1:64" s="368" customFormat="1" ht="17.45" customHeight="1" x14ac:dyDescent="0.2">
      <c r="A25" s="390"/>
      <c r="B25" s="419"/>
      <c r="C25" s="396"/>
      <c r="D25" s="396"/>
      <c r="E25" s="384"/>
      <c r="F25" s="384"/>
      <c r="G25" s="382"/>
      <c r="H25" s="373"/>
      <c r="I25" s="369"/>
      <c r="J25" s="425">
        <v>-8</v>
      </c>
      <c r="K25" s="410" t="str">
        <f>IF(K22="","",IF(K22=H21,H23,IF(K22=H23,H21)))</f>
        <v/>
      </c>
      <c r="L25" s="420" t="str">
        <f>IF(K25="","",VLOOKUP(K25,СписокКЖ!$A$85:$H$132,3,FALSE))</f>
        <v/>
      </c>
      <c r="M25" s="380"/>
      <c r="N25" s="39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</row>
    <row r="26" spans="1:64" s="368" customFormat="1" ht="17.45" customHeight="1" x14ac:dyDescent="0.2">
      <c r="A26" s="390"/>
      <c r="B26" s="397"/>
      <c r="C26" s="398"/>
      <c r="D26" s="426">
        <v>-1</v>
      </c>
      <c r="E26" s="422" t="str">
        <f>IF(E6="","",IF(E6=B5,B7,IF(E6=B7,B5)))</f>
        <v/>
      </c>
      <c r="F26" s="420" t="str">
        <f>IF(E26="","",VLOOKUP(E26,СписокКЖ!$A$85:$H$132,3,FALSE))</f>
        <v/>
      </c>
      <c r="G26" s="380"/>
      <c r="H26" s="373"/>
      <c r="I26" s="369"/>
      <c r="J26" s="390"/>
      <c r="K26" s="369"/>
      <c r="L26" s="369"/>
      <c r="M26" s="389"/>
      <c r="N26" s="390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369"/>
      <c r="AG26" s="369"/>
      <c r="AH26" s="369"/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69"/>
      <c r="AT26" s="369"/>
      <c r="AU26" s="369"/>
      <c r="AV26" s="369"/>
      <c r="AW26" s="369"/>
      <c r="AX26" s="369"/>
      <c r="AY26" s="369"/>
      <c r="AZ26" s="369"/>
      <c r="BA26" s="369"/>
      <c r="BB26" s="369"/>
      <c r="BC26" s="369"/>
      <c r="BD26" s="369"/>
      <c r="BE26" s="369"/>
      <c r="BF26" s="369"/>
      <c r="BG26" s="369"/>
      <c r="BH26" s="369"/>
      <c r="BI26" s="369"/>
      <c r="BJ26" s="369"/>
      <c r="BK26" s="369"/>
      <c r="BL26" s="369"/>
    </row>
    <row r="27" spans="1:64" s="368" customFormat="1" ht="17.45" customHeight="1" x14ac:dyDescent="0.2">
      <c r="A27" s="390"/>
      <c r="B27" s="383"/>
      <c r="C27" s="373"/>
      <c r="D27" s="427"/>
      <c r="E27" s="1217"/>
      <c r="F27" s="1217"/>
      <c r="G27" s="433">
        <v>9</v>
      </c>
      <c r="H27" s="418"/>
      <c r="I27" s="420" t="str">
        <f>IF(H27="","",VLOOKUP(H27,СписокКЖ!$A$85:$H$132,3,FALSE))</f>
        <v/>
      </c>
      <c r="J27" s="380"/>
      <c r="K27" s="369"/>
      <c r="L27" s="369"/>
      <c r="M27" s="390"/>
      <c r="N27" s="390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H27" s="369"/>
      <c r="AI27" s="369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</row>
    <row r="28" spans="1:64" s="368" customFormat="1" ht="17.45" customHeight="1" x14ac:dyDescent="0.2">
      <c r="A28" s="390"/>
      <c r="B28" s="383"/>
      <c r="C28" s="373"/>
      <c r="D28" s="426">
        <v>-2</v>
      </c>
      <c r="E28" s="422" t="str">
        <f>IF(E10="","",IF(E10=B9,B11,IF(E10=B11,B9)))</f>
        <v/>
      </c>
      <c r="F28" s="420" t="str">
        <f>IF(E28="","",VLOOKUP(E28,СписокКЖ!$A$85:$H$132,3,FALSE))</f>
        <v/>
      </c>
      <c r="G28" s="386"/>
      <c r="H28" s="1214"/>
      <c r="I28" s="1215"/>
      <c r="J28" s="1218"/>
      <c r="K28" s="373"/>
      <c r="L28" s="427" t="s">
        <v>107</v>
      </c>
      <c r="M28" s="429"/>
      <c r="N28" s="390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369"/>
      <c r="AM28" s="369"/>
      <c r="AN28" s="369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  <c r="AZ28" s="369"/>
      <c r="BA28" s="369"/>
      <c r="BB28" s="369"/>
      <c r="BC28" s="369"/>
      <c r="BD28" s="369"/>
      <c r="BE28" s="369"/>
      <c r="BF28" s="369"/>
      <c r="BG28" s="369"/>
      <c r="BH28" s="369"/>
      <c r="BI28" s="369"/>
      <c r="BJ28" s="369"/>
      <c r="BK28" s="369"/>
      <c r="BL28" s="369"/>
    </row>
    <row r="29" spans="1:64" s="368" customFormat="1" ht="17.45" customHeight="1" x14ac:dyDescent="0.2">
      <c r="A29" s="390"/>
      <c r="B29" s="383"/>
      <c r="C29" s="373"/>
      <c r="D29" s="427"/>
      <c r="E29" s="428"/>
      <c r="F29" s="382"/>
      <c r="G29" s="399"/>
      <c r="H29" s="400"/>
      <c r="I29" s="378"/>
      <c r="J29" s="424">
        <v>11</v>
      </c>
      <c r="K29" s="418"/>
      <c r="L29" s="420" t="str">
        <f>IF(K29="","",VLOOKUP(K29,СписокКЖ!$A$85:$H$132,3,FALSE))</f>
        <v/>
      </c>
      <c r="M29" s="380"/>
      <c r="N29" s="390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  <c r="AZ29" s="369"/>
      <c r="BA29" s="369"/>
      <c r="BB29" s="369"/>
      <c r="BC29" s="369"/>
      <c r="BD29" s="369"/>
      <c r="BE29" s="369"/>
      <c r="BF29" s="369"/>
      <c r="BG29" s="369"/>
      <c r="BH29" s="369"/>
      <c r="BI29" s="369"/>
      <c r="BJ29" s="369"/>
      <c r="BK29" s="369"/>
      <c r="BL29" s="369"/>
    </row>
    <row r="30" spans="1:64" s="368" customFormat="1" ht="17.45" customHeight="1" x14ac:dyDescent="0.15">
      <c r="A30" s="390"/>
      <c r="B30" s="383"/>
      <c r="C30" s="373"/>
      <c r="D30" s="426">
        <v>-3</v>
      </c>
      <c r="E30" s="422" t="str">
        <f>IF(E14="","",IF(E14=B13,B15,IF(E14=B15,B13)))</f>
        <v/>
      </c>
      <c r="F30" s="420" t="str">
        <f>IF(E30="","",VLOOKUP(E30,СписокКЖ!$A$85:$H$132,3,FALSE))</f>
        <v/>
      </c>
      <c r="G30" s="380"/>
      <c r="H30" s="373"/>
      <c r="I30" s="373"/>
      <c r="J30" s="394"/>
      <c r="K30" s="1214"/>
      <c r="L30" s="1215"/>
      <c r="M30" s="1215"/>
      <c r="N30" s="390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R30" s="369"/>
      <c r="AS30" s="369"/>
      <c r="AT30" s="369"/>
      <c r="AU30" s="369"/>
      <c r="AV30" s="369"/>
      <c r="AW30" s="369"/>
      <c r="AX30" s="369"/>
      <c r="AY30" s="369"/>
      <c r="AZ30" s="369"/>
      <c r="BA30" s="369"/>
      <c r="BB30" s="369"/>
      <c r="BC30" s="369"/>
      <c r="BD30" s="369"/>
      <c r="BE30" s="369"/>
      <c r="BF30" s="369"/>
      <c r="BG30" s="369"/>
      <c r="BH30" s="369"/>
      <c r="BI30" s="369"/>
      <c r="BJ30" s="369"/>
      <c r="BK30" s="369"/>
      <c r="BL30" s="369"/>
    </row>
    <row r="31" spans="1:64" s="368" customFormat="1" ht="17.45" customHeight="1" x14ac:dyDescent="0.2">
      <c r="A31" s="390"/>
      <c r="B31" s="383"/>
      <c r="C31" s="373"/>
      <c r="D31" s="426"/>
      <c r="E31" s="1217"/>
      <c r="F31" s="1217"/>
      <c r="G31" s="433">
        <v>10</v>
      </c>
      <c r="H31" s="418"/>
      <c r="I31" s="420" t="str">
        <f>IF(H31="","",VLOOKUP(H31,СписокКЖ!$A$85:$H$132,3,FALSE))</f>
        <v/>
      </c>
      <c r="J31" s="381"/>
      <c r="K31" s="369"/>
      <c r="L31" s="427" t="s">
        <v>108</v>
      </c>
      <c r="M31" s="369"/>
      <c r="N31" s="390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</row>
    <row r="32" spans="1:64" s="368" customFormat="1" ht="17.45" customHeight="1" x14ac:dyDescent="0.2">
      <c r="A32" s="390"/>
      <c r="B32" s="383"/>
      <c r="C32" s="373"/>
      <c r="D32" s="426">
        <v>-4</v>
      </c>
      <c r="E32" s="422" t="str">
        <f>IF(E18="","",IF(E18=B17,B19,IF(E18=B19,B17)))</f>
        <v/>
      </c>
      <c r="F32" s="420" t="str">
        <f>IF(E32="","",VLOOKUP(E32,СписокКЖ!$A$85:$H$132,3,FALSE))</f>
        <v/>
      </c>
      <c r="G32" s="386"/>
      <c r="H32" s="1214"/>
      <c r="I32" s="1215"/>
      <c r="J32" s="1215"/>
      <c r="K32" s="373"/>
      <c r="L32" s="1219"/>
      <c r="M32" s="1219"/>
      <c r="N32" s="390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</row>
    <row r="33" spans="1:64" s="368" customFormat="1" ht="17.45" customHeight="1" x14ac:dyDescent="0.2">
      <c r="A33" s="390"/>
      <c r="B33" s="383"/>
      <c r="C33" s="373"/>
      <c r="D33" s="382"/>
      <c r="E33" s="373"/>
      <c r="F33" s="373"/>
      <c r="G33" s="382"/>
      <c r="H33" s="373"/>
      <c r="I33" s="369"/>
      <c r="J33" s="446"/>
      <c r="K33" s="410" t="str">
        <f>IF(K29="","",IF(K29=H27,H31,IF(K29=H31,H27)))</f>
        <v/>
      </c>
      <c r="L33" s="420" t="str">
        <f>IF(K33="","",VLOOKUP(K33,СписокКЖ!$A$85:$H$132,3,FALSE))</f>
        <v/>
      </c>
      <c r="M33" s="380"/>
      <c r="N33" s="390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</row>
    <row r="34" spans="1:64" s="368" customFormat="1" ht="17.45" customHeight="1" x14ac:dyDescent="0.2">
      <c r="A34" s="390"/>
      <c r="B34" s="383"/>
      <c r="C34" s="373"/>
      <c r="D34" s="382"/>
      <c r="E34" s="373"/>
      <c r="F34" s="373"/>
      <c r="G34" s="382"/>
      <c r="H34" s="373"/>
      <c r="I34" s="369"/>
      <c r="J34" s="390"/>
      <c r="K34" s="369"/>
      <c r="L34" s="369"/>
      <c r="M34" s="369"/>
      <c r="N34" s="390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369"/>
      <c r="BH34" s="369"/>
      <c r="BI34" s="369"/>
      <c r="BJ34" s="369"/>
      <c r="BK34" s="369"/>
      <c r="BL34" s="369"/>
    </row>
    <row r="35" spans="1:64" s="368" customFormat="1" ht="17.45" customHeight="1" x14ac:dyDescent="0.2">
      <c r="A35" s="390"/>
      <c r="B35" s="383"/>
      <c r="C35" s="373"/>
      <c r="D35" s="382"/>
      <c r="E35" s="373"/>
      <c r="F35" s="373"/>
      <c r="G35" s="446">
        <v>-9</v>
      </c>
      <c r="H35" s="411" t="str">
        <f>IF(H27="","",IF(H27=E26,E28,IF(H27=E28,E26)))</f>
        <v/>
      </c>
      <c r="I35" s="420" t="str">
        <f>IF(H35="","",VLOOKUP(H35,СписокКЖ!$A$85:$H$132,3,FALSE))</f>
        <v/>
      </c>
      <c r="J35" s="380"/>
      <c r="K35" s="384"/>
      <c r="L35" s="427" t="s">
        <v>121</v>
      </c>
      <c r="M35" s="435"/>
      <c r="N35" s="390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</row>
    <row r="36" spans="1:64" s="368" customFormat="1" ht="17.45" customHeight="1" x14ac:dyDescent="0.2">
      <c r="A36" s="390"/>
      <c r="B36" s="383"/>
      <c r="C36" s="373"/>
      <c r="D36" s="382"/>
      <c r="E36" s="373"/>
      <c r="F36" s="373"/>
      <c r="G36" s="382"/>
      <c r="H36" s="1213"/>
      <c r="I36" s="1213"/>
      <c r="J36" s="423">
        <v>12</v>
      </c>
      <c r="K36" s="418"/>
      <c r="L36" s="420" t="str">
        <f>IF(K36="","",VLOOKUP(K36,СписокКЖ!$A$85:$H$132,3,FALSE))</f>
        <v/>
      </c>
      <c r="M36" s="376"/>
      <c r="N36" s="390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</row>
    <row r="37" spans="1:64" s="368" customFormat="1" ht="17.45" customHeight="1" x14ac:dyDescent="0.2">
      <c r="A37" s="390"/>
      <c r="B37" s="383"/>
      <c r="C37" s="373"/>
      <c r="D37" s="382"/>
      <c r="E37" s="373"/>
      <c r="F37" s="373"/>
      <c r="G37" s="446">
        <v>-10</v>
      </c>
      <c r="H37" s="411" t="str">
        <f>IF(H31="","",IF(H31=E30,E32,IF(H31=E32,E30)))</f>
        <v/>
      </c>
      <c r="I37" s="420" t="str">
        <f>IF(H37="","",VLOOKUP(H37,СписокКЖ!$A$85:$H$132,3,FALSE))</f>
        <v/>
      </c>
      <c r="J37" s="386"/>
      <c r="K37" s="1214"/>
      <c r="L37" s="1215"/>
      <c r="M37" s="1215"/>
      <c r="N37" s="390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</row>
    <row r="38" spans="1:64" s="368" customFormat="1" ht="17.45" customHeight="1" x14ac:dyDescent="0.2">
      <c r="A38" s="390"/>
      <c r="B38" s="383"/>
      <c r="C38" s="401"/>
      <c r="D38" s="402"/>
      <c r="E38" s="403"/>
      <c r="F38" s="403"/>
      <c r="G38" s="402"/>
      <c r="H38" s="403"/>
      <c r="I38" s="404"/>
      <c r="J38" s="369"/>
      <c r="K38" s="373"/>
      <c r="L38" s="427" t="s">
        <v>122</v>
      </c>
      <c r="M38" s="435"/>
      <c r="N38" s="390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</row>
    <row r="39" spans="1:64" s="368" customFormat="1" ht="17.45" customHeight="1" x14ac:dyDescent="0.2">
      <c r="A39" s="390"/>
      <c r="B39" s="383"/>
      <c r="C39" s="401"/>
      <c r="D39" s="402"/>
      <c r="E39" s="403"/>
      <c r="F39" s="403"/>
      <c r="G39" s="402"/>
      <c r="H39" s="403"/>
      <c r="I39" s="404"/>
      <c r="J39" s="447">
        <v>-12</v>
      </c>
      <c r="K39" s="410" t="str">
        <f>IF(K36="","",IF(K36=H35,H37,IF(K36=H37,H35)))</f>
        <v/>
      </c>
      <c r="L39" s="420" t="str">
        <f>IF(K39="","",VLOOKUP(K39,СписокКЖ!$A$85:$H$132,3,FALSE))</f>
        <v/>
      </c>
      <c r="M39" s="380"/>
      <c r="N39" s="390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</row>
    <row r="40" spans="1:64" s="368" customFormat="1" ht="12.95" customHeight="1" x14ac:dyDescent="0.2">
      <c r="A40" s="390"/>
      <c r="B40" s="383"/>
      <c r="C40" s="373"/>
      <c r="D40" s="382"/>
      <c r="E40" s="373"/>
      <c r="F40" s="373"/>
      <c r="G40" s="382"/>
      <c r="H40" s="373"/>
      <c r="I40" s="369"/>
      <c r="J40" s="390"/>
      <c r="K40" s="369"/>
      <c r="L40" s="369"/>
      <c r="M40" s="369"/>
      <c r="N40" s="390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</row>
    <row r="41" spans="1:64" s="368" customFormat="1" ht="12.95" customHeight="1" x14ac:dyDescent="0.2">
      <c r="A41" s="390"/>
      <c r="B41" s="383"/>
      <c r="C41" s="373"/>
      <c r="D41" s="382"/>
      <c r="E41" s="373"/>
      <c r="F41" s="373"/>
      <c r="G41" s="382"/>
      <c r="H41" s="373"/>
      <c r="I41" s="369"/>
      <c r="J41" s="390"/>
      <c r="K41" s="369"/>
      <c r="L41" s="369"/>
      <c r="M41" s="369"/>
      <c r="N41" s="390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</row>
    <row r="42" spans="1:64" s="368" customFormat="1" ht="12.95" customHeight="1" x14ac:dyDescent="0.2">
      <c r="A42" s="390"/>
      <c r="B42" s="383"/>
      <c r="C42" s="373"/>
      <c r="D42" s="382"/>
      <c r="E42" s="373"/>
      <c r="F42" s="373"/>
      <c r="G42" s="382"/>
      <c r="H42" s="373"/>
      <c r="I42" s="369"/>
      <c r="J42" s="390"/>
      <c r="K42" s="369"/>
      <c r="L42" s="369"/>
      <c r="M42" s="369"/>
      <c r="N42" s="390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</row>
    <row r="43" spans="1:64" s="368" customFormat="1" ht="12.95" customHeight="1" x14ac:dyDescent="0.2">
      <c r="A43" s="390"/>
      <c r="B43" s="383"/>
      <c r="C43" s="437" t="str">
        <f>СписокКМ!A74</f>
        <v>Главный судья-судья ССВК</v>
      </c>
      <c r="D43" s="438"/>
      <c r="E43" s="437"/>
      <c r="F43" s="437"/>
      <c r="G43" s="438"/>
      <c r="H43" s="437"/>
      <c r="I43" s="437" t="str">
        <f>СписокКМ!H74</f>
        <v>И.С. Иванов (Чебоксары)</v>
      </c>
      <c r="J43" s="438"/>
      <c r="K43" s="369"/>
      <c r="L43" s="369"/>
      <c r="M43" s="369"/>
      <c r="N43" s="390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369"/>
      <c r="BH43" s="369"/>
      <c r="BI43" s="369"/>
      <c r="BJ43" s="369"/>
      <c r="BK43" s="369"/>
      <c r="BL43" s="369"/>
    </row>
    <row r="44" spans="1:64" s="368" customFormat="1" ht="12.95" customHeight="1" x14ac:dyDescent="0.2">
      <c r="A44" s="390"/>
      <c r="B44" s="383"/>
      <c r="C44" s="437"/>
      <c r="D44" s="438"/>
      <c r="E44" s="437"/>
      <c r="F44" s="437"/>
      <c r="G44" s="438"/>
      <c r="H44" s="437"/>
      <c r="I44" s="437"/>
      <c r="J44" s="438"/>
      <c r="K44" s="369"/>
      <c r="L44" s="369"/>
      <c r="M44" s="369"/>
      <c r="N44" s="390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369"/>
      <c r="BH44" s="369"/>
      <c r="BI44" s="369"/>
      <c r="BJ44" s="369"/>
      <c r="BK44" s="369"/>
      <c r="BL44" s="369"/>
    </row>
    <row r="45" spans="1:64" s="368" customFormat="1" ht="12.95" customHeight="1" x14ac:dyDescent="0.2">
      <c r="A45" s="390"/>
      <c r="B45" s="383"/>
      <c r="C45" s="437"/>
      <c r="D45" s="438"/>
      <c r="E45" s="437"/>
      <c r="F45" s="437"/>
      <c r="G45" s="438"/>
      <c r="H45" s="437"/>
      <c r="I45" s="437"/>
      <c r="J45" s="438"/>
      <c r="K45" s="369"/>
      <c r="L45" s="369"/>
      <c r="M45" s="369"/>
      <c r="N45" s="390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</row>
    <row r="46" spans="1:64" s="368" customFormat="1" ht="12.95" customHeight="1" x14ac:dyDescent="0.2">
      <c r="A46" s="390"/>
      <c r="B46" s="383"/>
      <c r="C46" s="437" t="str">
        <f>СписокКМ!A76</f>
        <v>Главный секретарь-судья МК(ССВК)</v>
      </c>
      <c r="D46" s="438"/>
      <c r="E46" s="437"/>
      <c r="F46" s="437"/>
      <c r="G46" s="438"/>
      <c r="H46" s="437"/>
      <c r="I46" s="437" t="str">
        <f>СписокКМ!H76</f>
        <v>А.С. Рожкова (Н.Новгород)</v>
      </c>
      <c r="J46" s="438"/>
      <c r="K46" s="369"/>
      <c r="L46" s="369"/>
      <c r="M46" s="369"/>
      <c r="N46" s="390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9"/>
      <c r="AD46" s="369"/>
      <c r="AE46" s="369"/>
      <c r="AF46" s="369"/>
      <c r="AG46" s="369"/>
      <c r="AH46" s="369"/>
      <c r="AI46" s="369"/>
      <c r="AJ46" s="369"/>
      <c r="AK46" s="369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  <c r="AZ46" s="369"/>
      <c r="BA46" s="369"/>
      <c r="BB46" s="369"/>
      <c r="BC46" s="369"/>
      <c r="BD46" s="369"/>
      <c r="BE46" s="369"/>
      <c r="BF46" s="369"/>
      <c r="BG46" s="369"/>
      <c r="BH46" s="369"/>
      <c r="BI46" s="369"/>
      <c r="BJ46" s="369"/>
      <c r="BK46" s="369"/>
      <c r="BL46" s="369"/>
    </row>
    <row r="47" spans="1:64" s="368" customFormat="1" ht="12.95" customHeight="1" x14ac:dyDescent="0.2">
      <c r="A47" s="390"/>
      <c r="B47" s="383"/>
      <c r="C47" s="373"/>
      <c r="D47" s="382"/>
      <c r="E47" s="373"/>
      <c r="F47" s="373"/>
      <c r="G47" s="382"/>
      <c r="H47" s="373"/>
      <c r="I47" s="369"/>
      <c r="J47" s="390"/>
      <c r="K47" s="369"/>
      <c r="L47" s="369"/>
      <c r="M47" s="369"/>
      <c r="N47" s="390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/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369"/>
      <c r="BH47" s="369"/>
      <c r="BI47" s="369"/>
      <c r="BJ47" s="369"/>
      <c r="BK47" s="369"/>
      <c r="BL47" s="369"/>
    </row>
    <row r="48" spans="1:64" s="368" customFormat="1" ht="12.95" customHeight="1" x14ac:dyDescent="0.2">
      <c r="A48" s="390"/>
      <c r="B48" s="383"/>
      <c r="C48" s="373"/>
      <c r="D48" s="382"/>
      <c r="E48" s="373"/>
      <c r="F48" s="373"/>
      <c r="G48" s="382"/>
      <c r="H48" s="373"/>
      <c r="I48" s="369"/>
      <c r="J48" s="390"/>
      <c r="K48" s="369"/>
      <c r="L48" s="369"/>
      <c r="M48" s="369"/>
      <c r="N48" s="390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/>
      <c r="AX48" s="369"/>
      <c r="AY48" s="369"/>
      <c r="AZ48" s="369"/>
      <c r="BA48" s="369"/>
      <c r="BB48" s="369"/>
      <c r="BC48" s="369"/>
      <c r="BD48" s="369"/>
      <c r="BE48" s="369"/>
      <c r="BF48" s="369"/>
      <c r="BG48" s="369"/>
      <c r="BH48" s="369"/>
      <c r="BI48" s="369"/>
      <c r="BJ48" s="369"/>
      <c r="BK48" s="369"/>
      <c r="BL48" s="369"/>
    </row>
    <row r="49" spans="2:16" ht="12.95" customHeight="1" x14ac:dyDescent="0.2">
      <c r="C49" s="369"/>
    </row>
    <row r="50" spans="2:16" ht="12.95" customHeight="1" x14ac:dyDescent="0.2">
      <c r="C50" s="369"/>
    </row>
    <row r="51" spans="2:16" ht="12.95" customHeight="1" x14ac:dyDescent="0.2">
      <c r="C51" s="369"/>
    </row>
    <row r="52" spans="2:16" ht="12.95" customHeight="1" x14ac:dyDescent="0.2">
      <c r="C52" s="369"/>
      <c r="D52" s="369"/>
      <c r="E52" s="369"/>
      <c r="F52" s="369"/>
      <c r="G52" s="369"/>
      <c r="H52" s="369"/>
      <c r="J52" s="369"/>
    </row>
    <row r="53" spans="2:16" ht="12.95" customHeight="1" x14ac:dyDescent="0.2">
      <c r="C53" s="369"/>
      <c r="D53" s="369"/>
      <c r="E53" s="369"/>
      <c r="F53" s="369"/>
      <c r="G53" s="369"/>
      <c r="H53" s="369"/>
      <c r="J53" s="369"/>
    </row>
    <row r="54" spans="2:16" ht="12.95" customHeight="1" x14ac:dyDescent="0.2">
      <c r="C54" s="369"/>
      <c r="D54" s="369"/>
      <c r="E54" s="369"/>
      <c r="F54" s="369"/>
      <c r="G54" s="369"/>
      <c r="H54" s="369"/>
      <c r="J54" s="369"/>
    </row>
    <row r="55" spans="2:16" ht="12.95" customHeight="1" x14ac:dyDescent="0.2">
      <c r="C55" s="369"/>
      <c r="D55" s="369"/>
      <c r="E55" s="369"/>
      <c r="F55" s="369"/>
      <c r="G55" s="369"/>
      <c r="H55" s="369"/>
      <c r="J55" s="369"/>
    </row>
    <row r="56" spans="2:16" s="382" customFormat="1" ht="14.1" customHeight="1" x14ac:dyDescent="0.2">
      <c r="B56" s="383"/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90"/>
      <c r="O56" s="369"/>
      <c r="P56" s="369"/>
    </row>
    <row r="57" spans="2:16" s="382" customFormat="1" ht="14.1" customHeight="1" x14ac:dyDescent="0.2">
      <c r="B57" s="383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90"/>
      <c r="O57" s="369"/>
      <c r="P57" s="369"/>
    </row>
    <row r="58" spans="2:16" ht="14.1" customHeight="1" x14ac:dyDescent="0.2">
      <c r="C58" s="369"/>
      <c r="D58" s="369"/>
      <c r="E58" s="369"/>
      <c r="F58" s="369"/>
      <c r="G58" s="369"/>
      <c r="H58" s="369"/>
      <c r="J58" s="369"/>
    </row>
    <row r="59" spans="2:16" ht="14.1" customHeight="1" x14ac:dyDescent="0.2">
      <c r="C59" s="369"/>
      <c r="D59" s="369"/>
      <c r="E59" s="369"/>
      <c r="F59" s="369"/>
      <c r="G59" s="369"/>
      <c r="H59" s="369"/>
      <c r="J59" s="369"/>
    </row>
    <row r="60" spans="2:16" ht="14.1" customHeight="1" x14ac:dyDescent="0.2">
      <c r="C60" s="369"/>
      <c r="D60" s="369"/>
      <c r="E60" s="369"/>
      <c r="F60" s="369"/>
      <c r="G60" s="369"/>
      <c r="H60" s="369"/>
      <c r="J60" s="369"/>
    </row>
    <row r="61" spans="2:16" ht="14.1" customHeight="1" x14ac:dyDescent="0.2">
      <c r="C61" s="369"/>
      <c r="D61" s="369"/>
      <c r="E61" s="369"/>
      <c r="F61" s="369"/>
      <c r="G61" s="369"/>
      <c r="H61" s="369"/>
      <c r="J61" s="369"/>
    </row>
    <row r="62" spans="2:16" ht="14.1" customHeight="1" x14ac:dyDescent="0.2">
      <c r="C62" s="369"/>
      <c r="D62" s="369"/>
      <c r="E62" s="369"/>
      <c r="F62" s="369"/>
      <c r="G62" s="369"/>
      <c r="H62" s="369"/>
      <c r="J62" s="369"/>
    </row>
    <row r="63" spans="2:16" ht="14.1" customHeight="1" x14ac:dyDescent="0.2">
      <c r="C63" s="369"/>
      <c r="D63" s="369"/>
      <c r="E63" s="369"/>
      <c r="F63" s="369"/>
      <c r="G63" s="369"/>
      <c r="H63" s="369"/>
      <c r="J63" s="369"/>
    </row>
    <row r="64" spans="2:16" ht="14.1" customHeight="1" x14ac:dyDescent="0.2">
      <c r="C64" s="369"/>
      <c r="D64" s="369"/>
      <c r="E64" s="369"/>
      <c r="F64" s="369"/>
      <c r="G64" s="369"/>
      <c r="H64" s="369"/>
      <c r="J64" s="369"/>
    </row>
    <row r="65" spans="3:12" ht="14.1" customHeight="1" x14ac:dyDescent="0.2">
      <c r="C65" s="369"/>
      <c r="D65" s="369"/>
      <c r="E65" s="369"/>
      <c r="F65" s="369"/>
      <c r="G65" s="369"/>
      <c r="H65" s="369"/>
      <c r="J65" s="369"/>
    </row>
    <row r="66" spans="3:12" ht="14.1" customHeight="1" x14ac:dyDescent="0.2">
      <c r="C66" s="369"/>
      <c r="D66" s="369"/>
      <c r="E66" s="369"/>
      <c r="F66" s="369"/>
      <c r="G66" s="369"/>
      <c r="H66" s="369"/>
      <c r="J66" s="369"/>
    </row>
    <row r="67" spans="3:12" ht="14.1" customHeight="1" x14ac:dyDescent="0.2">
      <c r="C67" s="369"/>
      <c r="D67" s="369"/>
      <c r="E67" s="369"/>
      <c r="F67" s="369"/>
      <c r="G67" s="369"/>
      <c r="H67" s="369"/>
      <c r="J67" s="369"/>
    </row>
    <row r="68" spans="3:12" ht="14.1" customHeight="1" x14ac:dyDescent="0.2">
      <c r="C68" s="369"/>
      <c r="D68" s="369"/>
      <c r="E68" s="369"/>
      <c r="F68" s="369"/>
      <c r="G68" s="369"/>
      <c r="H68" s="369"/>
      <c r="J68" s="369"/>
    </row>
    <row r="69" spans="3:12" ht="14.1" customHeight="1" x14ac:dyDescent="0.2">
      <c r="C69" s="369"/>
      <c r="D69" s="369"/>
      <c r="E69" s="369"/>
      <c r="F69" s="369"/>
      <c r="G69" s="369"/>
      <c r="H69" s="369"/>
      <c r="J69" s="369"/>
    </row>
    <row r="70" spans="3:12" ht="14.1" customHeight="1" x14ac:dyDescent="0.2">
      <c r="C70" s="369"/>
      <c r="D70" s="369"/>
      <c r="E70" s="369"/>
      <c r="F70" s="369"/>
      <c r="G70" s="369"/>
      <c r="H70" s="369"/>
      <c r="J70" s="369"/>
    </row>
    <row r="71" spans="3:12" ht="14.1" customHeight="1" x14ac:dyDescent="0.2">
      <c r="C71" s="369"/>
      <c r="D71" s="369"/>
      <c r="E71" s="369"/>
      <c r="F71" s="369"/>
      <c r="G71" s="369"/>
      <c r="H71" s="369"/>
      <c r="J71" s="369"/>
    </row>
    <row r="72" spans="3:12" ht="14.1" customHeight="1" x14ac:dyDescent="0.2">
      <c r="C72" s="369"/>
      <c r="D72" s="369"/>
      <c r="E72" s="369"/>
      <c r="F72" s="369"/>
      <c r="G72" s="369"/>
      <c r="H72" s="369"/>
      <c r="J72" s="369"/>
    </row>
    <row r="73" spans="3:12" ht="14.1" customHeight="1" x14ac:dyDescent="0.2">
      <c r="C73" s="369"/>
      <c r="D73" s="369"/>
      <c r="E73" s="369"/>
      <c r="F73" s="369"/>
      <c r="G73" s="369"/>
      <c r="H73" s="369"/>
      <c r="J73" s="369"/>
    </row>
    <row r="74" spans="3:12" ht="14.1" customHeight="1" x14ac:dyDescent="0.2">
      <c r="C74" s="369"/>
      <c r="D74" s="369"/>
      <c r="E74" s="369"/>
      <c r="F74" s="369"/>
      <c r="G74" s="369"/>
      <c r="H74" s="369"/>
      <c r="J74" s="369"/>
    </row>
    <row r="75" spans="3:12" ht="14.1" customHeight="1" x14ac:dyDescent="0.2">
      <c r="C75" s="369"/>
      <c r="D75" s="369"/>
      <c r="E75" s="369"/>
      <c r="F75" s="369"/>
      <c r="G75" s="369"/>
      <c r="H75" s="369"/>
      <c r="J75" s="369"/>
    </row>
    <row r="76" spans="3:12" ht="14.1" customHeight="1" x14ac:dyDescent="0.2">
      <c r="C76" s="369"/>
      <c r="D76" s="369"/>
      <c r="E76" s="369"/>
      <c r="F76" s="369"/>
      <c r="G76" s="369"/>
      <c r="H76" s="369"/>
      <c r="J76" s="369"/>
      <c r="L76" s="406"/>
    </row>
    <row r="77" spans="3:12" ht="14.1" customHeight="1" x14ac:dyDescent="0.2">
      <c r="C77" s="369"/>
      <c r="D77" s="369"/>
      <c r="E77" s="369"/>
      <c r="F77" s="369"/>
      <c r="G77" s="369"/>
      <c r="H77" s="369"/>
      <c r="J77" s="369"/>
      <c r="L77" s="406"/>
    </row>
    <row r="78" spans="3:12" ht="14.1" customHeight="1" x14ac:dyDescent="0.2">
      <c r="C78" s="369"/>
      <c r="D78" s="369"/>
      <c r="E78" s="369"/>
      <c r="F78" s="369"/>
      <c r="G78" s="369"/>
      <c r="H78" s="369"/>
      <c r="J78" s="369"/>
      <c r="L78" s="406"/>
    </row>
    <row r="79" spans="3:12" ht="14.1" customHeight="1" x14ac:dyDescent="0.2">
      <c r="C79" s="369"/>
      <c r="D79" s="369"/>
      <c r="E79" s="369"/>
      <c r="F79" s="369"/>
      <c r="G79" s="369"/>
      <c r="H79" s="369"/>
      <c r="J79" s="369"/>
      <c r="L79" s="406"/>
    </row>
    <row r="80" spans="3:12" ht="14.1" customHeight="1" x14ac:dyDescent="0.2">
      <c r="C80" s="369"/>
      <c r="D80" s="369"/>
      <c r="E80" s="369"/>
      <c r="F80" s="369"/>
      <c r="G80" s="369"/>
      <c r="H80" s="369"/>
      <c r="J80" s="369"/>
      <c r="L80" s="406"/>
    </row>
    <row r="81" spans="3:12" ht="14.1" customHeight="1" x14ac:dyDescent="0.2">
      <c r="C81" s="369"/>
      <c r="D81" s="369"/>
      <c r="E81" s="369"/>
      <c r="F81" s="369"/>
      <c r="G81" s="369"/>
      <c r="H81" s="369"/>
      <c r="J81" s="369"/>
      <c r="L81" s="406"/>
    </row>
    <row r="82" spans="3:12" ht="14.1" customHeight="1" x14ac:dyDescent="0.2">
      <c r="C82" s="369"/>
      <c r="D82" s="369"/>
      <c r="E82" s="369"/>
      <c r="F82" s="369"/>
      <c r="G82" s="369"/>
      <c r="H82" s="369"/>
      <c r="J82" s="369"/>
      <c r="L82" s="406"/>
    </row>
    <row r="83" spans="3:12" ht="14.1" customHeight="1" x14ac:dyDescent="0.2">
      <c r="C83" s="369"/>
      <c r="D83" s="369"/>
      <c r="E83" s="369"/>
      <c r="F83" s="369"/>
      <c r="G83" s="369"/>
      <c r="H83" s="369"/>
      <c r="J83" s="369"/>
      <c r="L83" s="406"/>
    </row>
    <row r="84" spans="3:12" ht="14.1" customHeight="1" x14ac:dyDescent="0.2">
      <c r="C84" s="369"/>
      <c r="D84" s="369"/>
      <c r="E84" s="369"/>
      <c r="F84" s="369"/>
      <c r="G84" s="369"/>
      <c r="H84" s="369"/>
      <c r="J84" s="369"/>
      <c r="L84" s="406"/>
    </row>
    <row r="85" spans="3:12" ht="14.1" customHeight="1" x14ac:dyDescent="0.2">
      <c r="C85" s="369"/>
      <c r="D85" s="369"/>
      <c r="E85" s="369"/>
      <c r="F85" s="369"/>
      <c r="G85" s="369"/>
      <c r="H85" s="369"/>
      <c r="J85" s="369"/>
      <c r="L85" s="406"/>
    </row>
    <row r="86" spans="3:12" ht="14.1" customHeight="1" x14ac:dyDescent="0.2">
      <c r="C86" s="369"/>
      <c r="D86" s="369"/>
      <c r="E86" s="369"/>
      <c r="F86" s="369"/>
      <c r="G86" s="369"/>
      <c r="H86" s="369"/>
      <c r="J86" s="369"/>
      <c r="L86" s="406"/>
    </row>
    <row r="87" spans="3:12" ht="14.1" customHeight="1" x14ac:dyDescent="0.2">
      <c r="C87" s="369"/>
      <c r="D87" s="369"/>
      <c r="E87" s="369"/>
      <c r="F87" s="369"/>
      <c r="G87" s="369"/>
      <c r="H87" s="369"/>
      <c r="J87" s="369"/>
      <c r="L87" s="406"/>
    </row>
    <row r="88" spans="3:12" ht="14.1" customHeight="1" x14ac:dyDescent="0.2">
      <c r="C88" s="369"/>
      <c r="D88" s="369"/>
      <c r="E88" s="369"/>
      <c r="F88" s="369"/>
      <c r="G88" s="369"/>
      <c r="H88" s="369"/>
      <c r="J88" s="369"/>
      <c r="L88" s="406"/>
    </row>
    <row r="89" spans="3:12" ht="14.1" customHeight="1" x14ac:dyDescent="0.2">
      <c r="C89" s="369"/>
      <c r="D89" s="369"/>
      <c r="E89" s="369"/>
      <c r="F89" s="369"/>
      <c r="G89" s="369"/>
      <c r="H89" s="369"/>
      <c r="J89" s="369"/>
      <c r="L89" s="406"/>
    </row>
    <row r="90" spans="3:12" ht="14.1" customHeight="1" x14ac:dyDescent="0.2">
      <c r="C90" s="369"/>
      <c r="D90" s="369"/>
      <c r="E90" s="369"/>
      <c r="F90" s="369"/>
      <c r="G90" s="369"/>
      <c r="H90" s="369"/>
      <c r="J90" s="369"/>
      <c r="L90" s="406"/>
    </row>
    <row r="91" spans="3:12" ht="14.1" customHeight="1" x14ac:dyDescent="0.2">
      <c r="C91" s="369"/>
      <c r="D91" s="369"/>
      <c r="E91" s="369"/>
      <c r="F91" s="369"/>
      <c r="G91" s="369"/>
      <c r="H91" s="369"/>
      <c r="J91" s="369"/>
      <c r="L91" s="406"/>
    </row>
    <row r="92" spans="3:12" ht="14.1" customHeight="1" x14ac:dyDescent="0.2">
      <c r="C92" s="369"/>
      <c r="D92" s="369"/>
      <c r="E92" s="369"/>
      <c r="F92" s="369"/>
      <c r="G92" s="369"/>
      <c r="H92" s="369"/>
      <c r="J92" s="369"/>
      <c r="L92" s="406"/>
    </row>
    <row r="93" spans="3:12" ht="14.1" customHeight="1" x14ac:dyDescent="0.2">
      <c r="C93" s="369"/>
      <c r="D93" s="369"/>
      <c r="E93" s="369"/>
      <c r="F93" s="369"/>
      <c r="G93" s="369"/>
      <c r="H93" s="369"/>
      <c r="J93" s="369"/>
      <c r="L93" s="406"/>
    </row>
    <row r="94" spans="3:12" ht="14.1" customHeight="1" x14ac:dyDescent="0.2">
      <c r="C94" s="369"/>
      <c r="D94" s="369"/>
      <c r="E94" s="369"/>
      <c r="F94" s="369"/>
      <c r="G94" s="369"/>
      <c r="H94" s="369"/>
      <c r="J94" s="369"/>
      <c r="L94" s="406"/>
    </row>
    <row r="95" spans="3:12" ht="14.1" customHeight="1" x14ac:dyDescent="0.2">
      <c r="C95" s="369"/>
      <c r="D95" s="369"/>
      <c r="E95" s="369"/>
      <c r="F95" s="369"/>
      <c r="G95" s="369"/>
      <c r="H95" s="369"/>
      <c r="J95" s="369"/>
      <c r="L95" s="406"/>
    </row>
    <row r="96" spans="3:12" ht="14.1" customHeight="1" x14ac:dyDescent="0.2">
      <c r="C96" s="369"/>
      <c r="D96" s="369"/>
      <c r="E96" s="369"/>
      <c r="F96" s="369"/>
      <c r="G96" s="369"/>
      <c r="H96" s="369"/>
      <c r="J96" s="369"/>
      <c r="L96" s="406"/>
    </row>
    <row r="97" spans="3:12" ht="14.1" customHeight="1" x14ac:dyDescent="0.2">
      <c r="C97" s="369"/>
      <c r="D97" s="369"/>
      <c r="E97" s="369"/>
      <c r="F97" s="369"/>
      <c r="G97" s="369"/>
      <c r="H97" s="369"/>
      <c r="J97" s="369"/>
      <c r="L97" s="406"/>
    </row>
    <row r="98" spans="3:12" ht="14.1" customHeight="1" x14ac:dyDescent="0.2">
      <c r="C98" s="369"/>
      <c r="D98" s="369"/>
      <c r="E98" s="369"/>
      <c r="F98" s="369"/>
      <c r="G98" s="369"/>
      <c r="H98" s="369"/>
      <c r="J98" s="369"/>
      <c r="L98" s="406"/>
    </row>
    <row r="99" spans="3:12" ht="14.1" customHeight="1" x14ac:dyDescent="0.2">
      <c r="C99" s="369"/>
      <c r="D99" s="369"/>
      <c r="E99" s="369"/>
      <c r="F99" s="369"/>
      <c r="G99" s="369"/>
      <c r="H99" s="369"/>
      <c r="J99" s="369"/>
      <c r="L99" s="406"/>
    </row>
    <row r="100" spans="3:12" ht="14.1" customHeight="1" x14ac:dyDescent="0.2">
      <c r="C100" s="369"/>
      <c r="D100" s="369"/>
      <c r="E100" s="369"/>
      <c r="F100" s="369"/>
      <c r="G100" s="369"/>
      <c r="H100" s="369"/>
      <c r="J100" s="369"/>
      <c r="L100" s="406"/>
    </row>
    <row r="101" spans="3:12" ht="14.1" customHeight="1" x14ac:dyDescent="0.2">
      <c r="C101" s="369"/>
      <c r="D101" s="369"/>
      <c r="E101" s="369"/>
      <c r="F101" s="369"/>
      <c r="G101" s="369"/>
      <c r="H101" s="369"/>
      <c r="J101" s="369"/>
      <c r="L101" s="406"/>
    </row>
    <row r="102" spans="3:12" ht="14.1" customHeight="1" x14ac:dyDescent="0.2">
      <c r="C102" s="369"/>
      <c r="D102" s="369"/>
      <c r="E102" s="369"/>
      <c r="F102" s="369"/>
      <c r="G102" s="369"/>
      <c r="H102" s="369"/>
      <c r="J102" s="369"/>
      <c r="L102" s="406"/>
    </row>
    <row r="103" spans="3:12" ht="14.1" customHeight="1" x14ac:dyDescent="0.2">
      <c r="C103" s="369"/>
      <c r="D103" s="369"/>
      <c r="E103" s="369"/>
      <c r="F103" s="369"/>
      <c r="G103" s="369"/>
      <c r="H103" s="369"/>
      <c r="J103" s="369"/>
      <c r="L103" s="406"/>
    </row>
    <row r="104" spans="3:12" ht="14.1" customHeight="1" x14ac:dyDescent="0.2">
      <c r="C104" s="369"/>
      <c r="D104" s="369"/>
      <c r="E104" s="369"/>
      <c r="F104" s="369"/>
      <c r="G104" s="369"/>
      <c r="H104" s="369"/>
      <c r="J104" s="369"/>
      <c r="L104" s="406"/>
    </row>
    <row r="105" spans="3:12" ht="14.1" customHeight="1" x14ac:dyDescent="0.2">
      <c r="C105" s="369"/>
      <c r="D105" s="369"/>
      <c r="E105" s="369"/>
      <c r="F105" s="369"/>
      <c r="G105" s="369"/>
      <c r="H105" s="369"/>
      <c r="J105" s="369"/>
      <c r="L105" s="406"/>
    </row>
    <row r="106" spans="3:12" ht="14.1" customHeight="1" x14ac:dyDescent="0.2">
      <c r="C106" s="369"/>
      <c r="D106" s="369"/>
      <c r="E106" s="369"/>
      <c r="F106" s="369"/>
      <c r="G106" s="369"/>
      <c r="H106" s="369"/>
      <c r="J106" s="369"/>
      <c r="L106" s="406"/>
    </row>
    <row r="107" spans="3:12" ht="14.1" customHeight="1" x14ac:dyDescent="0.2">
      <c r="C107" s="369"/>
      <c r="D107" s="369"/>
      <c r="E107" s="369"/>
      <c r="F107" s="369"/>
      <c r="G107" s="369"/>
      <c r="H107" s="369"/>
      <c r="J107" s="369"/>
      <c r="L107" s="406"/>
    </row>
    <row r="108" spans="3:12" ht="14.1" customHeight="1" x14ac:dyDescent="0.2"/>
    <row r="109" spans="3:12" ht="14.1" customHeight="1" x14ac:dyDescent="0.2"/>
    <row r="110" spans="3:12" ht="14.1" customHeight="1" x14ac:dyDescent="0.2"/>
    <row r="111" spans="3:12" ht="14.1" customHeight="1" x14ac:dyDescent="0.2"/>
    <row r="112" spans="3:12" ht="14.1" customHeight="1" x14ac:dyDescent="0.2"/>
    <row r="113" spans="2:64" s="382" customFormat="1" ht="14.1" customHeight="1" x14ac:dyDescent="0.2">
      <c r="B113" s="383"/>
      <c r="C113" s="373"/>
      <c r="E113" s="373"/>
      <c r="F113" s="373"/>
      <c r="H113" s="373"/>
      <c r="I113" s="369"/>
      <c r="J113" s="390"/>
      <c r="K113" s="369"/>
      <c r="L113" s="369"/>
      <c r="M113" s="369"/>
      <c r="N113" s="390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  <c r="AZ113" s="369"/>
      <c r="BA113" s="369"/>
      <c r="BB113" s="369"/>
      <c r="BC113" s="369"/>
      <c r="BD113" s="369"/>
      <c r="BE113" s="369"/>
      <c r="BF113" s="369"/>
      <c r="BG113" s="369"/>
      <c r="BH113" s="369"/>
      <c r="BI113" s="369"/>
      <c r="BJ113" s="369"/>
      <c r="BK113" s="369"/>
      <c r="BL113" s="369"/>
    </row>
    <row r="114" spans="2:64" s="382" customFormat="1" ht="14.1" customHeight="1" x14ac:dyDescent="0.2">
      <c r="B114" s="383"/>
      <c r="C114" s="373"/>
      <c r="E114" s="373"/>
      <c r="F114" s="373"/>
      <c r="H114" s="373"/>
      <c r="I114" s="369"/>
      <c r="J114" s="390"/>
      <c r="K114" s="369"/>
      <c r="L114" s="369"/>
      <c r="M114" s="369"/>
      <c r="N114" s="390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  <c r="AZ114" s="369"/>
      <c r="BA114" s="369"/>
      <c r="BB114" s="369"/>
      <c r="BC114" s="369"/>
      <c r="BD114" s="369"/>
      <c r="BE114" s="369"/>
      <c r="BF114" s="369"/>
      <c r="BG114" s="369"/>
      <c r="BH114" s="369"/>
      <c r="BI114" s="369"/>
      <c r="BJ114" s="369"/>
      <c r="BK114" s="369"/>
      <c r="BL114" s="369"/>
    </row>
    <row r="115" spans="2:64" s="382" customFormat="1" ht="14.1" customHeight="1" x14ac:dyDescent="0.2">
      <c r="B115" s="383"/>
      <c r="C115" s="373"/>
      <c r="E115" s="373"/>
      <c r="F115" s="373"/>
      <c r="H115" s="373"/>
      <c r="I115" s="369"/>
      <c r="J115" s="390"/>
      <c r="K115" s="369"/>
      <c r="L115" s="369"/>
      <c r="M115" s="369"/>
      <c r="N115" s="390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  <c r="AZ115" s="369"/>
      <c r="BA115" s="369"/>
      <c r="BB115" s="369"/>
      <c r="BC115" s="369"/>
      <c r="BD115" s="369"/>
      <c r="BE115" s="369"/>
      <c r="BF115" s="369"/>
      <c r="BG115" s="369"/>
      <c r="BH115" s="369"/>
      <c r="BI115" s="369"/>
      <c r="BJ115" s="369"/>
      <c r="BK115" s="369"/>
      <c r="BL115" s="369"/>
    </row>
    <row r="116" spans="2:64" s="382" customFormat="1" ht="14.1" customHeight="1" x14ac:dyDescent="0.2">
      <c r="B116" s="383"/>
      <c r="C116" s="373"/>
      <c r="E116" s="373"/>
      <c r="F116" s="373"/>
      <c r="H116" s="373"/>
      <c r="I116" s="369"/>
      <c r="J116" s="390"/>
      <c r="K116" s="369"/>
      <c r="L116" s="369"/>
      <c r="M116" s="369"/>
      <c r="N116" s="390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  <c r="AZ116" s="369"/>
      <c r="BA116" s="369"/>
      <c r="BB116" s="369"/>
      <c r="BC116" s="369"/>
      <c r="BD116" s="369"/>
      <c r="BE116" s="369"/>
      <c r="BF116" s="369"/>
      <c r="BG116" s="369"/>
      <c r="BH116" s="369"/>
      <c r="BI116" s="369"/>
      <c r="BJ116" s="369"/>
      <c r="BK116" s="369"/>
      <c r="BL116" s="369"/>
    </row>
    <row r="117" spans="2:64" s="382" customFormat="1" ht="14.1" customHeight="1" x14ac:dyDescent="0.2">
      <c r="B117" s="383"/>
      <c r="C117" s="373"/>
      <c r="E117" s="373"/>
      <c r="F117" s="373"/>
      <c r="H117" s="373"/>
      <c r="I117" s="369"/>
      <c r="J117" s="390"/>
      <c r="K117" s="369"/>
      <c r="L117" s="369"/>
      <c r="M117" s="369"/>
      <c r="N117" s="390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  <c r="BK117" s="369"/>
      <c r="BL117" s="369"/>
    </row>
    <row r="118" spans="2:64" s="382" customFormat="1" ht="14.1" customHeight="1" x14ac:dyDescent="0.2">
      <c r="B118" s="383"/>
      <c r="C118" s="373"/>
      <c r="E118" s="373"/>
      <c r="F118" s="373"/>
      <c r="H118" s="373"/>
      <c r="I118" s="369"/>
      <c r="J118" s="390"/>
      <c r="K118" s="369"/>
      <c r="L118" s="369"/>
      <c r="M118" s="369"/>
      <c r="N118" s="390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  <c r="AZ118" s="369"/>
      <c r="BA118" s="369"/>
      <c r="BB118" s="369"/>
      <c r="BC118" s="369"/>
      <c r="BD118" s="369"/>
      <c r="BE118" s="369"/>
      <c r="BF118" s="369"/>
      <c r="BG118" s="369"/>
      <c r="BH118" s="369"/>
      <c r="BI118" s="369"/>
      <c r="BJ118" s="369"/>
      <c r="BK118" s="369"/>
      <c r="BL118" s="369"/>
    </row>
    <row r="119" spans="2:64" s="382" customFormat="1" ht="14.1" customHeight="1" x14ac:dyDescent="0.2">
      <c r="B119" s="383"/>
      <c r="C119" s="373"/>
      <c r="E119" s="373"/>
      <c r="F119" s="373"/>
      <c r="H119" s="373"/>
      <c r="I119" s="369"/>
      <c r="J119" s="390"/>
      <c r="K119" s="369"/>
      <c r="L119" s="369"/>
      <c r="M119" s="369"/>
      <c r="N119" s="390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</row>
    <row r="120" spans="2:64" s="382" customFormat="1" ht="14.1" customHeight="1" x14ac:dyDescent="0.2">
      <c r="B120" s="383"/>
      <c r="C120" s="373"/>
      <c r="E120" s="373"/>
      <c r="F120" s="373"/>
      <c r="H120" s="373"/>
      <c r="I120" s="369"/>
      <c r="J120" s="390"/>
      <c r="K120" s="369"/>
      <c r="L120" s="369"/>
      <c r="M120" s="369"/>
      <c r="N120" s="390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  <c r="AZ120" s="369"/>
      <c r="BA120" s="369"/>
      <c r="BB120" s="369"/>
      <c r="BC120" s="369"/>
      <c r="BD120" s="369"/>
      <c r="BE120" s="369"/>
      <c r="BF120" s="369"/>
      <c r="BG120" s="369"/>
      <c r="BH120" s="369"/>
      <c r="BI120" s="369"/>
      <c r="BJ120" s="369"/>
      <c r="BK120" s="369"/>
      <c r="BL120" s="369"/>
    </row>
    <row r="121" spans="2:64" s="382" customFormat="1" ht="14.1" customHeight="1" x14ac:dyDescent="0.2">
      <c r="B121" s="383"/>
      <c r="C121" s="373"/>
      <c r="E121" s="373"/>
      <c r="F121" s="373"/>
      <c r="H121" s="373"/>
      <c r="I121" s="369"/>
      <c r="J121" s="390"/>
      <c r="K121" s="369"/>
      <c r="L121" s="369"/>
      <c r="M121" s="369"/>
      <c r="N121" s="390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  <c r="AZ121" s="369"/>
      <c r="BA121" s="369"/>
      <c r="BB121" s="369"/>
      <c r="BC121" s="369"/>
      <c r="BD121" s="369"/>
      <c r="BE121" s="369"/>
      <c r="BF121" s="369"/>
      <c r="BG121" s="369"/>
      <c r="BH121" s="369"/>
      <c r="BI121" s="369"/>
      <c r="BJ121" s="369"/>
      <c r="BK121" s="369"/>
      <c r="BL121" s="369"/>
    </row>
    <row r="122" spans="2:64" s="382" customFormat="1" ht="14.1" customHeight="1" x14ac:dyDescent="0.2">
      <c r="B122" s="383"/>
      <c r="C122" s="373"/>
      <c r="E122" s="373"/>
      <c r="F122" s="373"/>
      <c r="H122" s="373"/>
      <c r="I122" s="369"/>
      <c r="J122" s="390"/>
      <c r="K122" s="369"/>
      <c r="L122" s="369"/>
      <c r="M122" s="369"/>
      <c r="N122" s="390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369"/>
      <c r="BE122" s="369"/>
      <c r="BF122" s="369"/>
      <c r="BG122" s="369"/>
      <c r="BH122" s="369"/>
      <c r="BI122" s="369"/>
      <c r="BJ122" s="369"/>
      <c r="BK122" s="369"/>
      <c r="BL122" s="369"/>
    </row>
    <row r="123" spans="2:64" s="382" customFormat="1" ht="14.1" customHeight="1" x14ac:dyDescent="0.2">
      <c r="B123" s="383"/>
      <c r="C123" s="373"/>
      <c r="E123" s="373"/>
      <c r="F123" s="373"/>
      <c r="H123" s="373"/>
      <c r="I123" s="369"/>
      <c r="J123" s="390"/>
      <c r="K123" s="369"/>
      <c r="L123" s="369"/>
      <c r="M123" s="369"/>
      <c r="N123" s="390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369"/>
      <c r="BE123" s="369"/>
      <c r="BF123" s="369"/>
      <c r="BG123" s="369"/>
      <c r="BH123" s="369"/>
      <c r="BI123" s="369"/>
      <c r="BJ123" s="369"/>
      <c r="BK123" s="369"/>
      <c r="BL123" s="369"/>
    </row>
    <row r="124" spans="2:64" s="382" customFormat="1" ht="14.1" customHeight="1" x14ac:dyDescent="0.2">
      <c r="B124" s="383"/>
      <c r="C124" s="373"/>
      <c r="E124" s="373"/>
      <c r="F124" s="373"/>
      <c r="H124" s="373"/>
      <c r="I124" s="369"/>
      <c r="J124" s="390"/>
      <c r="K124" s="369"/>
      <c r="L124" s="369"/>
      <c r="M124" s="369"/>
      <c r="N124" s="390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69"/>
      <c r="BH124" s="369"/>
      <c r="BI124" s="369"/>
      <c r="BJ124" s="369"/>
      <c r="BK124" s="369"/>
      <c r="BL124" s="369"/>
    </row>
    <row r="125" spans="2:64" s="382" customFormat="1" ht="14.1" customHeight="1" x14ac:dyDescent="0.2">
      <c r="B125" s="383"/>
      <c r="C125" s="373"/>
      <c r="E125" s="373"/>
      <c r="F125" s="373"/>
      <c r="H125" s="373"/>
      <c r="I125" s="369"/>
      <c r="J125" s="390"/>
      <c r="K125" s="369"/>
      <c r="L125" s="369"/>
      <c r="M125" s="369"/>
      <c r="N125" s="390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</row>
    <row r="126" spans="2:64" s="382" customFormat="1" ht="14.1" customHeight="1" x14ac:dyDescent="0.2">
      <c r="B126" s="383"/>
      <c r="C126" s="373"/>
      <c r="E126" s="373"/>
      <c r="F126" s="373"/>
      <c r="H126" s="373"/>
      <c r="I126" s="369"/>
      <c r="J126" s="390"/>
      <c r="K126" s="369"/>
      <c r="L126" s="369"/>
      <c r="M126" s="369"/>
      <c r="N126" s="390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369"/>
      <c r="AJ126" s="369"/>
      <c r="AK126" s="369"/>
      <c r="AL126" s="369"/>
      <c r="AM126" s="369"/>
      <c r="AN126" s="369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  <c r="AZ126" s="369"/>
      <c r="BA126" s="369"/>
      <c r="BB126" s="369"/>
      <c r="BC126" s="369"/>
      <c r="BD126" s="369"/>
      <c r="BE126" s="369"/>
      <c r="BF126" s="369"/>
      <c r="BG126" s="369"/>
      <c r="BH126" s="369"/>
      <c r="BI126" s="369"/>
      <c r="BJ126" s="369"/>
      <c r="BK126" s="369"/>
      <c r="BL126" s="369"/>
    </row>
    <row r="127" spans="2:64" s="382" customFormat="1" ht="14.1" customHeight="1" x14ac:dyDescent="0.2">
      <c r="B127" s="383"/>
      <c r="C127" s="373"/>
      <c r="E127" s="373"/>
      <c r="F127" s="373"/>
      <c r="H127" s="373"/>
      <c r="I127" s="369"/>
      <c r="J127" s="390"/>
      <c r="K127" s="369"/>
      <c r="L127" s="369"/>
      <c r="M127" s="369"/>
      <c r="N127" s="390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369"/>
      <c r="AJ127" s="369"/>
      <c r="AK127" s="369"/>
      <c r="AL127" s="369"/>
      <c r="AM127" s="369"/>
      <c r="AN127" s="369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  <c r="AZ127" s="369"/>
      <c r="BA127" s="369"/>
      <c r="BB127" s="369"/>
      <c r="BC127" s="369"/>
      <c r="BD127" s="369"/>
      <c r="BE127" s="369"/>
      <c r="BF127" s="369"/>
      <c r="BG127" s="369"/>
      <c r="BH127" s="369"/>
      <c r="BI127" s="369"/>
      <c r="BJ127" s="369"/>
      <c r="BK127" s="369"/>
      <c r="BL127" s="369"/>
    </row>
    <row r="128" spans="2:64" s="382" customFormat="1" ht="14.1" customHeight="1" x14ac:dyDescent="0.2">
      <c r="B128" s="383"/>
      <c r="C128" s="373"/>
      <c r="E128" s="373"/>
      <c r="F128" s="373"/>
      <c r="H128" s="373"/>
      <c r="I128" s="369"/>
      <c r="J128" s="390"/>
      <c r="K128" s="369"/>
      <c r="L128" s="369"/>
      <c r="M128" s="369"/>
      <c r="N128" s="390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  <c r="AZ128" s="369"/>
      <c r="BA128" s="369"/>
      <c r="BB128" s="369"/>
      <c r="BC128" s="369"/>
      <c r="BD128" s="369"/>
      <c r="BE128" s="369"/>
      <c r="BF128" s="369"/>
      <c r="BG128" s="369"/>
      <c r="BH128" s="369"/>
      <c r="BI128" s="369"/>
      <c r="BJ128" s="369"/>
      <c r="BK128" s="369"/>
      <c r="BL128" s="369"/>
    </row>
    <row r="129" spans="2:16" ht="14.1" customHeight="1" x14ac:dyDescent="0.2"/>
    <row r="130" spans="2:16" ht="14.1" customHeight="1" x14ac:dyDescent="0.2"/>
    <row r="131" spans="2:16" ht="14.1" customHeight="1" x14ac:dyDescent="0.2"/>
    <row r="132" spans="2:16" ht="14.1" customHeight="1" x14ac:dyDescent="0.2"/>
    <row r="133" spans="2:16" ht="14.1" customHeight="1" x14ac:dyDescent="0.2"/>
    <row r="134" spans="2:16" ht="14.1" customHeight="1" x14ac:dyDescent="0.2"/>
    <row r="135" spans="2:16" ht="14.1" customHeight="1" x14ac:dyDescent="0.2"/>
    <row r="136" spans="2:16" ht="14.1" customHeight="1" x14ac:dyDescent="0.2"/>
    <row r="137" spans="2:16" ht="14.1" customHeight="1" x14ac:dyDescent="0.2"/>
    <row r="138" spans="2:16" s="382" customFormat="1" ht="14.1" customHeight="1" x14ac:dyDescent="0.2">
      <c r="B138" s="383"/>
      <c r="C138" s="373"/>
      <c r="E138" s="373"/>
      <c r="F138" s="373"/>
      <c r="H138" s="373"/>
      <c r="I138" s="369"/>
      <c r="J138" s="390"/>
      <c r="K138" s="369"/>
      <c r="L138" s="369"/>
      <c r="M138" s="369"/>
      <c r="N138" s="390"/>
      <c r="O138" s="369"/>
      <c r="P138" s="369"/>
    </row>
    <row r="139" spans="2:16" s="382" customFormat="1" ht="14.1" customHeight="1" x14ac:dyDescent="0.2">
      <c r="B139" s="383"/>
      <c r="C139" s="373"/>
      <c r="E139" s="373"/>
      <c r="F139" s="373"/>
      <c r="H139" s="373"/>
      <c r="I139" s="369"/>
      <c r="J139" s="390"/>
      <c r="K139" s="369"/>
      <c r="L139" s="369"/>
      <c r="M139" s="369"/>
      <c r="N139" s="390"/>
      <c r="O139" s="369"/>
      <c r="P139" s="369"/>
    </row>
    <row r="140" spans="2:16" s="382" customFormat="1" ht="14.1" customHeight="1" x14ac:dyDescent="0.2">
      <c r="B140" s="383"/>
      <c r="C140" s="373"/>
      <c r="E140" s="373"/>
      <c r="F140" s="373"/>
      <c r="H140" s="373"/>
      <c r="I140" s="369"/>
      <c r="J140" s="390"/>
      <c r="K140" s="369"/>
      <c r="L140" s="369"/>
      <c r="M140" s="369"/>
      <c r="N140" s="390"/>
      <c r="O140" s="369"/>
      <c r="P140" s="369"/>
    </row>
    <row r="141" spans="2:16" s="382" customFormat="1" ht="14.1" customHeight="1" x14ac:dyDescent="0.2">
      <c r="B141" s="383"/>
      <c r="C141" s="373"/>
      <c r="E141" s="373"/>
      <c r="F141" s="373"/>
      <c r="H141" s="373"/>
      <c r="I141" s="369"/>
      <c r="J141" s="390"/>
      <c r="K141" s="369"/>
      <c r="L141" s="369"/>
      <c r="M141" s="369"/>
      <c r="N141" s="390"/>
      <c r="O141" s="369"/>
      <c r="P141" s="369"/>
    </row>
    <row r="142" spans="2:16" s="382" customFormat="1" ht="14.1" customHeight="1" x14ac:dyDescent="0.2">
      <c r="B142" s="383"/>
      <c r="C142" s="373"/>
      <c r="E142" s="373"/>
      <c r="F142" s="373"/>
      <c r="H142" s="373"/>
      <c r="I142" s="369"/>
      <c r="J142" s="390"/>
      <c r="K142" s="369"/>
      <c r="L142" s="369"/>
      <c r="M142" s="369"/>
      <c r="N142" s="390"/>
      <c r="O142" s="369"/>
      <c r="P142" s="369"/>
    </row>
    <row r="143" spans="2:16" s="382" customFormat="1" ht="14.1" customHeight="1" x14ac:dyDescent="0.2">
      <c r="B143" s="383"/>
      <c r="C143" s="373"/>
      <c r="E143" s="373"/>
      <c r="F143" s="373"/>
      <c r="H143" s="373"/>
      <c r="I143" s="369"/>
      <c r="J143" s="390"/>
      <c r="K143" s="369"/>
      <c r="L143" s="369"/>
      <c r="M143" s="369"/>
      <c r="N143" s="390"/>
      <c r="O143" s="369"/>
      <c r="P143" s="369"/>
    </row>
    <row r="144" spans="2:16" s="382" customFormat="1" ht="14.1" customHeight="1" x14ac:dyDescent="0.2">
      <c r="B144" s="383"/>
      <c r="C144" s="373"/>
      <c r="E144" s="373"/>
      <c r="F144" s="373"/>
      <c r="H144" s="373"/>
      <c r="I144" s="369"/>
      <c r="J144" s="390"/>
      <c r="K144" s="369"/>
      <c r="L144" s="369"/>
      <c r="M144" s="369"/>
      <c r="N144" s="390"/>
      <c r="O144" s="369"/>
      <c r="P144" s="369"/>
    </row>
    <row r="145" spans="2:16" s="382" customFormat="1" ht="14.1" customHeight="1" x14ac:dyDescent="0.2">
      <c r="B145" s="383"/>
      <c r="C145" s="373"/>
      <c r="E145" s="373"/>
      <c r="F145" s="373"/>
      <c r="H145" s="373"/>
      <c r="I145" s="369"/>
      <c r="J145" s="390"/>
      <c r="K145" s="369"/>
      <c r="L145" s="369"/>
      <c r="M145" s="369"/>
      <c r="N145" s="390"/>
      <c r="O145" s="369"/>
      <c r="P145" s="369"/>
    </row>
    <row r="146" spans="2:16" s="382" customFormat="1" ht="14.1" customHeight="1" x14ac:dyDescent="0.2">
      <c r="B146" s="383"/>
      <c r="C146" s="373"/>
      <c r="E146" s="373"/>
      <c r="F146" s="373"/>
      <c r="H146" s="373"/>
      <c r="I146" s="369"/>
      <c r="J146" s="390"/>
      <c r="K146" s="369"/>
      <c r="L146" s="369"/>
      <c r="M146" s="369"/>
      <c r="N146" s="390"/>
      <c r="O146" s="369"/>
      <c r="P146" s="369"/>
    </row>
    <row r="147" spans="2:16" s="382" customFormat="1" ht="14.1" customHeight="1" x14ac:dyDescent="0.2">
      <c r="B147" s="383"/>
      <c r="C147" s="373"/>
      <c r="E147" s="373"/>
      <c r="F147" s="373"/>
      <c r="H147" s="373"/>
      <c r="I147" s="369"/>
      <c r="J147" s="390"/>
      <c r="K147" s="369"/>
      <c r="L147" s="369"/>
      <c r="M147" s="369"/>
      <c r="N147" s="390"/>
      <c r="O147" s="369"/>
      <c r="P147" s="369"/>
    </row>
    <row r="148" spans="2:16" s="382" customFormat="1" ht="14.1" customHeight="1" x14ac:dyDescent="0.2">
      <c r="B148" s="383"/>
      <c r="C148" s="373"/>
      <c r="E148" s="373"/>
      <c r="F148" s="373"/>
      <c r="H148" s="373"/>
      <c r="I148" s="369"/>
      <c r="J148" s="390"/>
      <c r="K148" s="369"/>
      <c r="L148" s="369"/>
      <c r="M148" s="369"/>
      <c r="N148" s="390"/>
      <c r="O148" s="369"/>
      <c r="P148" s="369"/>
    </row>
    <row r="149" spans="2:16" s="382" customFormat="1" ht="14.1" customHeight="1" x14ac:dyDescent="0.2">
      <c r="B149" s="383"/>
      <c r="C149" s="373"/>
      <c r="E149" s="373"/>
      <c r="F149" s="373"/>
      <c r="H149" s="373"/>
      <c r="I149" s="369"/>
      <c r="J149" s="390"/>
      <c r="K149" s="369"/>
      <c r="L149" s="369"/>
      <c r="M149" s="369"/>
      <c r="N149" s="390"/>
      <c r="O149" s="369"/>
      <c r="P149" s="369"/>
    </row>
    <row r="150" spans="2:16" s="382" customFormat="1" ht="14.1" customHeight="1" x14ac:dyDescent="0.2">
      <c r="B150" s="383"/>
      <c r="C150" s="373"/>
      <c r="E150" s="373"/>
      <c r="F150" s="373"/>
      <c r="H150" s="373"/>
      <c r="I150" s="369"/>
      <c r="J150" s="390"/>
      <c r="K150" s="369"/>
      <c r="L150" s="369"/>
      <c r="M150" s="369"/>
      <c r="N150" s="390"/>
      <c r="O150" s="369"/>
      <c r="P150" s="369"/>
    </row>
    <row r="151" spans="2:16" s="382" customFormat="1" ht="14.1" customHeight="1" x14ac:dyDescent="0.2">
      <c r="B151" s="383"/>
      <c r="C151" s="373"/>
      <c r="E151" s="373"/>
      <c r="F151" s="373"/>
      <c r="H151" s="373"/>
      <c r="I151" s="369"/>
      <c r="J151" s="390"/>
      <c r="K151" s="369"/>
      <c r="L151" s="369"/>
      <c r="M151" s="369"/>
      <c r="N151" s="390"/>
      <c r="O151" s="369"/>
      <c r="P151" s="369"/>
    </row>
    <row r="152" spans="2:16" s="382" customFormat="1" ht="14.1" customHeight="1" x14ac:dyDescent="0.2">
      <c r="B152" s="383"/>
      <c r="C152" s="373"/>
      <c r="E152" s="373"/>
      <c r="F152" s="373"/>
      <c r="H152" s="373"/>
      <c r="I152" s="369"/>
      <c r="J152" s="390"/>
      <c r="K152" s="369"/>
      <c r="L152" s="369"/>
      <c r="M152" s="369"/>
      <c r="N152" s="390"/>
      <c r="O152" s="369"/>
      <c r="P152" s="369"/>
    </row>
    <row r="153" spans="2:16" s="382" customFormat="1" ht="14.1" customHeight="1" x14ac:dyDescent="0.2">
      <c r="B153" s="383"/>
      <c r="C153" s="373"/>
      <c r="E153" s="373"/>
      <c r="F153" s="373"/>
      <c r="H153" s="373"/>
      <c r="I153" s="369"/>
      <c r="J153" s="390"/>
      <c r="K153" s="369"/>
      <c r="L153" s="369"/>
      <c r="M153" s="369"/>
      <c r="N153" s="390"/>
      <c r="O153" s="369"/>
      <c r="P153" s="369"/>
    </row>
    <row r="154" spans="2:16" s="382" customFormat="1" ht="14.1" customHeight="1" x14ac:dyDescent="0.2">
      <c r="B154" s="383"/>
      <c r="C154" s="373"/>
      <c r="E154" s="373"/>
      <c r="F154" s="373"/>
      <c r="H154" s="373"/>
      <c r="I154" s="369"/>
      <c r="J154" s="390"/>
      <c r="K154" s="369"/>
      <c r="L154" s="369"/>
      <c r="M154" s="369"/>
      <c r="N154" s="390"/>
      <c r="O154" s="369"/>
      <c r="P154" s="369"/>
    </row>
    <row r="155" spans="2:16" s="382" customFormat="1" ht="14.1" customHeight="1" x14ac:dyDescent="0.2">
      <c r="B155" s="383"/>
      <c r="C155" s="373"/>
      <c r="E155" s="373"/>
      <c r="F155" s="373"/>
      <c r="H155" s="373"/>
      <c r="I155" s="369"/>
      <c r="J155" s="390"/>
      <c r="K155" s="369"/>
      <c r="L155" s="369"/>
      <c r="M155" s="369"/>
      <c r="N155" s="390"/>
      <c r="O155" s="369"/>
      <c r="P155" s="369"/>
    </row>
    <row r="156" spans="2:16" s="382" customFormat="1" ht="14.1" customHeight="1" x14ac:dyDescent="0.2">
      <c r="B156" s="383"/>
      <c r="C156" s="373"/>
      <c r="E156" s="373"/>
      <c r="F156" s="373"/>
      <c r="H156" s="373"/>
      <c r="I156" s="369"/>
      <c r="J156" s="390"/>
      <c r="K156" s="369"/>
      <c r="L156" s="369"/>
      <c r="M156" s="369"/>
      <c r="N156" s="390"/>
      <c r="O156" s="369"/>
      <c r="P156" s="369"/>
    </row>
    <row r="157" spans="2:16" s="382" customFormat="1" ht="14.1" customHeight="1" x14ac:dyDescent="0.2">
      <c r="B157" s="383"/>
      <c r="C157" s="373"/>
      <c r="E157" s="373"/>
      <c r="F157" s="373"/>
      <c r="H157" s="373"/>
      <c r="I157" s="369"/>
      <c r="J157" s="390"/>
      <c r="K157" s="369"/>
      <c r="L157" s="369"/>
      <c r="M157" s="369"/>
      <c r="N157" s="390"/>
      <c r="O157" s="369"/>
      <c r="P157" s="369"/>
    </row>
  </sheetData>
  <mergeCells count="22">
    <mergeCell ref="A1:M1"/>
    <mergeCell ref="E7:G7"/>
    <mergeCell ref="H9:J9"/>
    <mergeCell ref="E11:G11"/>
    <mergeCell ref="L11:M11"/>
    <mergeCell ref="C3:L3"/>
    <mergeCell ref="H36:I36"/>
    <mergeCell ref="K37:M37"/>
    <mergeCell ref="F4:J4"/>
    <mergeCell ref="E27:F27"/>
    <mergeCell ref="H28:J28"/>
    <mergeCell ref="K30:M30"/>
    <mergeCell ref="E31:F31"/>
    <mergeCell ref="H32:J32"/>
    <mergeCell ref="L32:M32"/>
    <mergeCell ref="E15:G15"/>
    <mergeCell ref="H17:J17"/>
    <mergeCell ref="L18:M18"/>
    <mergeCell ref="E19:G19"/>
    <mergeCell ref="H22:I22"/>
    <mergeCell ref="K23:M23"/>
    <mergeCell ref="K13:M13"/>
  </mergeCells>
  <printOptions horizontalCentered="1"/>
  <pageMargins left="0.19685039370078741" right="0" top="0.19685039370078741" bottom="0.19685039370078741" header="0.19685039370078741" footer="0.19685039370078741"/>
  <pageSetup paperSize="9" scale="74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</sheetPr>
  <dimension ref="A1:CQ291"/>
  <sheetViews>
    <sheetView view="pageBreakPreview" topLeftCell="A78" zoomScale="85" zoomScaleNormal="100" zoomScaleSheetLayoutView="85" workbookViewId="0">
      <selection activeCell="CI88" sqref="CI88"/>
    </sheetView>
  </sheetViews>
  <sheetFormatPr defaultColWidth="9.140625" defaultRowHeight="15" outlineLevelCol="2" x14ac:dyDescent="0.2"/>
  <cols>
    <col min="1" max="1" width="10" style="33" customWidth="1" outlineLevel="1"/>
    <col min="2" max="2" width="10.28515625" style="33" customWidth="1" outlineLevel="1"/>
    <col min="3" max="3" width="5.28515625" style="165" customWidth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customWidth="1" outlineLevel="1" collapsed="1"/>
    <col min="9" max="13" width="4.7109375" style="168" customWidth="1" outlineLevel="1"/>
    <col min="14" max="14" width="0.5703125" style="168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15.75" x14ac:dyDescent="0.2">
      <c r="A1" s="1223" t="str">
        <f>СписокКЖ!A1</f>
        <v xml:space="preserve">ЧЕМПИОНАТ РОССИИ СРЕДИ лиц с ПОДА по настольному теннису  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1223"/>
      <c r="S1" s="1223"/>
      <c r="T1" s="1223"/>
      <c r="U1" s="1223"/>
      <c r="V1" s="1223"/>
      <c r="W1" s="1223"/>
      <c r="X1" s="1223"/>
      <c r="Y1" s="1223"/>
      <c r="Z1" s="1223"/>
      <c r="AA1" s="1223"/>
      <c r="AB1" s="1223"/>
      <c r="AC1" s="1223"/>
      <c r="AD1" s="1223"/>
      <c r="AE1" s="1223"/>
      <c r="AF1" s="1223"/>
      <c r="AG1" s="1223"/>
      <c r="AH1" s="1223"/>
      <c r="AI1" s="1223"/>
      <c r="AJ1" s="1223"/>
      <c r="AK1" s="1223"/>
      <c r="AL1" s="1223"/>
      <c r="AM1" s="1223"/>
      <c r="AN1" s="1223"/>
      <c r="AO1" s="1223"/>
      <c r="AP1" s="1223"/>
      <c r="AQ1" s="1223"/>
      <c r="AR1" s="1223"/>
      <c r="AS1" s="1223"/>
      <c r="AT1" s="1223"/>
      <c r="AU1" s="1223"/>
      <c r="AV1" s="1223"/>
      <c r="AW1" s="1223"/>
      <c r="AX1" s="1223"/>
      <c r="AY1" s="1223"/>
      <c r="AZ1" s="1223"/>
      <c r="BA1" s="1223"/>
      <c r="BB1" s="1223"/>
      <c r="BC1" s="1223"/>
      <c r="BD1" s="1223"/>
      <c r="BE1" s="1223"/>
      <c r="BF1" s="1223"/>
      <c r="BG1" s="1223"/>
      <c r="BH1" s="1223"/>
      <c r="BI1" s="1223"/>
      <c r="BJ1" s="1223"/>
      <c r="BK1" s="1223"/>
      <c r="BL1" s="1223"/>
      <c r="BM1" s="1223"/>
      <c r="BN1" s="1223"/>
      <c r="BO1" s="1223"/>
      <c r="BP1" s="1223"/>
      <c r="BQ1" s="1223"/>
      <c r="BR1" s="1223"/>
      <c r="BS1" s="1223"/>
      <c r="BT1" s="1223"/>
      <c r="BU1" s="1223"/>
      <c r="BV1" s="1223"/>
      <c r="BW1" s="1223"/>
      <c r="BX1" s="1223"/>
      <c r="BY1" s="1223"/>
      <c r="BZ1" s="1223"/>
      <c r="CA1" s="1223"/>
      <c r="CB1" s="1223"/>
      <c r="CC1" s="1223"/>
      <c r="CD1" s="1223"/>
      <c r="CE1" s="1223"/>
    </row>
    <row r="2" spans="1:95" s="32" customFormat="1" ht="16.5" customHeight="1" x14ac:dyDescent="0.2">
      <c r="A2" s="173"/>
      <c r="B2" s="173"/>
      <c r="C2" s="173" t="str">
        <f>СписокКЖ!A2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СписокКЖ!H2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224" t="s">
        <v>23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  <c r="U3" s="1224"/>
      <c r="V3" s="1224"/>
      <c r="W3" s="1224"/>
      <c r="X3" s="1224"/>
      <c r="Y3" s="1224"/>
      <c r="Z3" s="1224"/>
      <c r="AA3" s="1224"/>
      <c r="AB3" s="1224"/>
      <c r="AC3" s="1224"/>
      <c r="AD3" s="1224"/>
      <c r="AE3" s="1224"/>
      <c r="AF3" s="1224"/>
      <c r="AG3" s="1224"/>
      <c r="AH3" s="1224"/>
      <c r="AI3" s="1224"/>
      <c r="AJ3" s="1224"/>
      <c r="AK3" s="1224"/>
      <c r="AL3" s="1224"/>
      <c r="AM3" s="1224"/>
      <c r="AN3" s="1224"/>
      <c r="AO3" s="1224"/>
      <c r="AP3" s="1224"/>
      <c r="AQ3" s="1224"/>
      <c r="AR3" s="1224"/>
      <c r="AS3" s="1224"/>
      <c r="AT3" s="1224"/>
      <c r="AU3" s="1224"/>
      <c r="AV3" s="1224"/>
      <c r="AW3" s="1224"/>
      <c r="AX3" s="1224"/>
      <c r="AY3" s="1224"/>
      <c r="AZ3" s="1224"/>
      <c r="BA3" s="1224"/>
      <c r="BB3" s="1224"/>
      <c r="BC3" s="1224"/>
      <c r="BD3" s="1224"/>
      <c r="BE3" s="1224"/>
      <c r="BF3" s="1224"/>
      <c r="BG3" s="1224"/>
      <c r="BH3" s="1224"/>
      <c r="BI3" s="1224"/>
      <c r="BJ3" s="1224"/>
      <c r="BK3" s="1224"/>
      <c r="BL3" s="1224"/>
      <c r="BM3" s="1224"/>
      <c r="BN3" s="1224"/>
      <c r="BO3" s="1224"/>
      <c r="BP3" s="1224"/>
      <c r="BQ3" s="1224"/>
      <c r="BR3" s="1224"/>
      <c r="BS3" s="1224"/>
      <c r="BT3" s="1224"/>
      <c r="BU3" s="1224"/>
      <c r="BV3" s="1224"/>
      <c r="BW3" s="1224"/>
      <c r="BX3" s="1224"/>
      <c r="BY3" s="1224"/>
      <c r="BZ3" s="1224"/>
      <c r="CA3" s="1224"/>
      <c r="CB3" s="1224"/>
      <c r="CC3" s="1224"/>
      <c r="CD3" s="1224"/>
      <c r="CE3" s="122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>
        <v>5</v>
      </c>
      <c r="B5" s="35">
        <v>1</v>
      </c>
      <c r="C5" s="1225">
        <v>1</v>
      </c>
      <c r="D5" s="1227" t="str">
        <f>IF(A5="","",VLOOKUP(A5,СписокКЖ!$A$88:$C$113,3,FALSE))</f>
        <v>Республика Татарстан</v>
      </c>
      <c r="E5" s="1228" t="e">
        <f>IF(B5="","",VLOOKUP(B5,СписокКЖ!E:J,2,FALSE))</f>
        <v>#N/A</v>
      </c>
      <c r="F5" s="1231" t="str">
        <f>IF(B5="","",VLOOKUP(B5,СписокКЖ!$A$88:$C$111,3,FALSE))</f>
        <v>Санкт - Петербург</v>
      </c>
      <c r="G5" s="1232" t="e">
        <f>IF(D5="","",VLOOKUP(D5,СписокКЖ!G:L,2,FALSE))</f>
        <v>#N/A</v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e">
        <f>IF(A5="","",VLOOKUP(A5,'[60]Протокол команд'!A:K,8,FALSE))</f>
        <v>#N/A</v>
      </c>
      <c r="U5" s="39" t="e">
        <f>T5*5-4</f>
        <v>#N/A</v>
      </c>
      <c r="V5" s="39" t="e">
        <f>T5*5</f>
        <v>#N/A</v>
      </c>
      <c r="W5" s="39" t="e">
        <f>CONCATENATE(U5,"-",V5)</f>
        <v>#N/A</v>
      </c>
      <c r="X5" s="39" t="e">
        <f>IF(A5="","",VLOOKUP(A5,'[60]Протокол команд'!A:K,10,FALSE))</f>
        <v>#N/A</v>
      </c>
      <c r="Y5" s="39" t="e">
        <f>X5*5-4</f>
        <v>#N/A</v>
      </c>
      <c r="Z5" s="39" t="e">
        <f>X5*5</f>
        <v>#N/A</v>
      </c>
      <c r="AA5" s="39" t="e">
        <f>CONCATENATE(Y5,"-",Z5)</f>
        <v>#N/A</v>
      </c>
      <c r="AB5" s="1241">
        <f>IF(O7="","",SUM(AF7:AF12))</f>
        <v>0</v>
      </c>
      <c r="AC5" s="1242"/>
      <c r="AD5" s="1243"/>
      <c r="AE5" s="1242">
        <f>IF(O7="","",SUM(AG7:AG12))</f>
        <v>3</v>
      </c>
      <c r="AF5" s="1242"/>
      <c r="AG5" s="1264"/>
      <c r="AH5" s="1241">
        <f>SUM(CC7:CC12)</f>
        <v>0</v>
      </c>
      <c r="AI5" s="1242"/>
      <c r="AJ5" s="1243"/>
      <c r="AK5" s="1242">
        <f>SUM(CE7:CE12)</f>
        <v>9</v>
      </c>
      <c r="AL5" s="1242"/>
      <c r="AM5" s="1264"/>
      <c r="AN5" s="1265">
        <f>SUM(AR7:AR12)</f>
        <v>35</v>
      </c>
      <c r="AO5" s="1266"/>
      <c r="AP5" s="1267"/>
      <c r="AQ5" s="1266">
        <f>SUM(AS7:AS12)</f>
        <v>66</v>
      </c>
      <c r="AR5" s="1266"/>
      <c r="AS5" s="1268"/>
      <c r="AT5" s="1269" t="s">
        <v>111</v>
      </c>
      <c r="AU5" s="1270"/>
      <c r="AV5" s="1270"/>
      <c r="AW5" s="1270"/>
      <c r="AX5" s="1270"/>
      <c r="AY5" s="1270"/>
      <c r="AZ5" s="1270"/>
      <c r="BA5" s="1270"/>
      <c r="BB5" s="1270"/>
      <c r="BC5" s="1270"/>
      <c r="BD5" s="1270"/>
      <c r="BE5" s="1270"/>
      <c r="BF5" s="1270"/>
      <c r="BG5" s="1270"/>
      <c r="BH5" s="1270"/>
      <c r="BI5" s="1270"/>
      <c r="BJ5" s="1270"/>
      <c r="BK5" s="1270"/>
      <c r="BL5" s="1270"/>
      <c r="BM5" s="1270"/>
      <c r="BN5" s="1270"/>
      <c r="BO5" s="1270"/>
      <c r="BP5" s="1270"/>
      <c r="BQ5" s="1270"/>
      <c r="BR5" s="1270"/>
      <c r="BS5" s="1270"/>
      <c r="BT5" s="1270"/>
      <c r="BU5" s="1270"/>
      <c r="BV5" s="1270"/>
      <c r="BW5" s="1270"/>
      <c r="BX5" s="1270"/>
      <c r="BY5" s="1270"/>
      <c r="BZ5" s="1270"/>
      <c r="CA5" s="1270"/>
      <c r="CB5" s="1271"/>
      <c r="CC5" s="1254">
        <f>IF(O7="","",SUM(AF7:AF12))</f>
        <v>0</v>
      </c>
      <c r="CD5" s="1256" t="str">
        <f>IF(CC5="","","-")</f>
        <v>-</v>
      </c>
      <c r="CE5" s="1258">
        <f>IF(O7="","",SUM(AG7:AG12))</f>
        <v>3</v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IF(A6="","",VLOOKUP(A6,СписокКЖ!D:I,2,FALSE))</f>
        <v/>
      </c>
      <c r="E6" s="1230" t="str">
        <f>IF(B6="","",VLOOKUP(B6,СписокКЖ!E:J,2,FALSE))</f>
        <v/>
      </c>
      <c r="F6" s="1233" t="str">
        <f>IF(C6="","",VLOOKUP(C6,СписокКЖ!F:K,2,FALSE))</f>
        <v/>
      </c>
      <c r="G6" s="1234" t="str">
        <f>IF(D6="","",VLOOKUP(D6,СписокКЖ!G:L,2,FALSE))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>
        <v>359</v>
      </c>
      <c r="B7" s="44">
        <v>254</v>
      </c>
      <c r="C7" s="45">
        <v>1</v>
      </c>
      <c r="D7" s="46" t="str">
        <f>IF(A7="","",VLOOKUP(A7,СписокКЖ!D:I,2,FALSE))</f>
        <v>ЧУМАКОВА Мария</v>
      </c>
      <c r="E7" s="47"/>
      <c r="F7" s="48" t="str">
        <f>IF(B7="","",VLOOKUP(B7,СписокКЖ!D:E,2,FALSE))</f>
        <v>ФАТТАХОВА Фатьма</v>
      </c>
      <c r="G7" s="49"/>
      <c r="H7" s="50"/>
      <c r="I7" s="51" t="s">
        <v>564</v>
      </c>
      <c r="J7" s="51" t="s">
        <v>30</v>
      </c>
      <c r="K7" s="51" t="s">
        <v>564</v>
      </c>
      <c r="L7" s="51"/>
      <c r="M7" s="51"/>
      <c r="N7" s="52"/>
      <c r="O7" s="53">
        <f>IF(I7="","",IF(I7="0",1000,IF(I7="-0",-1000,I7*1)))</f>
        <v>-6</v>
      </c>
      <c r="P7" s="53">
        <f t="shared" ref="P7:S12" si="0">IF(J7="","",IF(J7="0",1000,IF(J7="-0",-1000,J7*1)))</f>
        <v>-8</v>
      </c>
      <c r="Q7" s="53">
        <f t="shared" si="0"/>
        <v>-6</v>
      </c>
      <c r="R7" s="53" t="str">
        <f t="shared" si="0"/>
        <v/>
      </c>
      <c r="S7" s="54" t="str">
        <f t="shared" si="0"/>
        <v/>
      </c>
      <c r="T7" s="55">
        <f t="shared" ref="T7:X12" si="1">IF(O7="","",IF(O7&gt;0,1,0))</f>
        <v>0</v>
      </c>
      <c r="U7" s="56">
        <f t="shared" si="1"/>
        <v>0</v>
      </c>
      <c r="V7" s="56">
        <f t="shared" si="1"/>
        <v>0</v>
      </c>
      <c r="W7" s="56" t="str">
        <f t="shared" si="1"/>
        <v/>
      </c>
      <c r="X7" s="56" t="str">
        <f t="shared" si="1"/>
        <v/>
      </c>
      <c r="Y7" s="57">
        <f t="shared" ref="Y7:AC12" si="2">IF(O7="","",IF(O7&lt;0,1,0))</f>
        <v>1</v>
      </c>
      <c r="Z7" s="57">
        <f t="shared" si="2"/>
        <v>1</v>
      </c>
      <c r="AA7" s="57">
        <f t="shared" si="2"/>
        <v>1</v>
      </c>
      <c r="AB7" s="57" t="str">
        <f t="shared" si="2"/>
        <v/>
      </c>
      <c r="AC7" s="57" t="str">
        <f t="shared" si="2"/>
        <v/>
      </c>
      <c r="AD7" s="58">
        <f>IF(CC7="","",IF(CC7&gt;CE7,1,-1))</f>
        <v>-1</v>
      </c>
      <c r="AE7" s="58">
        <f>IF(CC7="","",IF(CC7&lt;CE7,1,-1))</f>
        <v>1</v>
      </c>
      <c r="AF7" s="59">
        <f>IF(CC7&gt;CE7,1,0)</f>
        <v>0</v>
      </c>
      <c r="AG7" s="60">
        <f>IF(CE7&gt;CC7,1,0)</f>
        <v>1</v>
      </c>
      <c r="AH7" s="61">
        <f>IF(O7="","",AX7*1)</f>
        <v>6</v>
      </c>
      <c r="AI7" s="62">
        <f>IF(P7="","",BE7*1)</f>
        <v>8</v>
      </c>
      <c r="AJ7" s="62">
        <f>IF(Q7="","",BL7*1)</f>
        <v>6</v>
      </c>
      <c r="AK7" s="62" t="str">
        <f>IF(R7="","",BS7*1)</f>
        <v/>
      </c>
      <c r="AL7" s="62" t="str">
        <f>IF(S7="","",BZ7*1)</f>
        <v/>
      </c>
      <c r="AM7" s="63">
        <f>IF(O7="","",AZ7*1)</f>
        <v>11</v>
      </c>
      <c r="AN7" s="63">
        <f>IF(P7="","",BG7*1)</f>
        <v>11</v>
      </c>
      <c r="AO7" s="63">
        <f>IF(Q7="","",BN7*1)</f>
        <v>11</v>
      </c>
      <c r="AP7" s="63" t="str">
        <f>IF(R7="","",BU7*1)</f>
        <v/>
      </c>
      <c r="AQ7" s="63" t="str">
        <f>IF(S7="","",CB7*1)</f>
        <v/>
      </c>
      <c r="AR7" s="64">
        <f>SUM(AH7:AL7)</f>
        <v>20</v>
      </c>
      <c r="AS7" s="65">
        <f>SUM(AM7:AQ7)</f>
        <v>33</v>
      </c>
      <c r="AT7" s="66">
        <f>IF(O7=1000,11,IF(O7=-1000,0,IF(O7&gt;0,11,IF(O7&lt;0,(-O7),"0"))))</f>
        <v>6</v>
      </c>
      <c r="AU7" s="67" t="str">
        <f>IF(O7=1000,0,IF(O7=-1000,11,IF(O7&lt;-9,-(O7-2),IF(O7&gt;0,(O7),"0"))))</f>
        <v>0</v>
      </c>
      <c r="AV7" s="66">
        <f>IF(O7=1000,11,IF(O7=-1000,0,IF(O7&lt;9,11,IF(O7&gt;9,(O7+2),"0"))))</f>
        <v>11</v>
      </c>
      <c r="AW7" s="67">
        <f>IF(O7=1000,0,IF(O7=-1000,11,IF(O7&lt;0,11,IF(O7&gt;0,(O7),"0"))))</f>
        <v>11</v>
      </c>
      <c r="AX7" s="68">
        <f>IF(O7="","",IF(O7&gt;9,AV7,AT7))</f>
        <v>6</v>
      </c>
      <c r="AY7" s="69" t="str">
        <f>IF(O7="","","-")</f>
        <v>-</v>
      </c>
      <c r="AZ7" s="70">
        <f>IF(O7="","",IF(O7&lt;-9,AU7,AW7))</f>
        <v>11</v>
      </c>
      <c r="BA7" s="66">
        <f>IF(P7=1000,11,IF(P7=-1000,0,IF(P7&gt;9,(P7+2),IF(P7&lt;0,(-P7),"0"))))</f>
        <v>8</v>
      </c>
      <c r="BB7" s="67" t="str">
        <f>IF(P7=1000,0,IF(P7=-1000,11,IF(P7&lt;-9,-(P7-2),IF(P7&gt;0,(P7),"0"))))</f>
        <v>0</v>
      </c>
      <c r="BC7" s="67">
        <f>IF(P7=1000,11,IF(P7=-1000,0,IF(P7&gt;0,11,IF(P7&lt;0,(-P7),"0"))))</f>
        <v>8</v>
      </c>
      <c r="BD7" s="67">
        <f>IF(P7=1000,0,IF(P7=-1000,11,IF(P7&lt;0,11,IF(P7&gt;0,(P7),"0"))))</f>
        <v>11</v>
      </c>
      <c r="BE7" s="68">
        <f>IF(P7="","",IF(P7&gt;9,BA7,BC7))</f>
        <v>8</v>
      </c>
      <c r="BF7" s="69" t="str">
        <f>IF(P7="","","-")</f>
        <v>-</v>
      </c>
      <c r="BG7" s="70">
        <f>IF(P7="","",IF(P7&lt;-9,BB7,BD7))</f>
        <v>11</v>
      </c>
      <c r="BH7" s="66">
        <f>IF(Q7=1000,11,IF(Q7=-1000,0,IF(Q7&gt;9,(Q7+2),IF(Q7&lt;0,(-Q7),"0"))))</f>
        <v>6</v>
      </c>
      <c r="BI7" s="67" t="str">
        <f>IF(Q7=1000,0,IF(Q7=-1000,11,IF(Q7&lt;-9,-(Q7-2),IF(Q7&gt;0,(Q7),"0"))))</f>
        <v>0</v>
      </c>
      <c r="BJ7" s="67">
        <f>IF(Q7=1000,11,IF(Q7=-1000,0,IF(Q7&gt;0,11,IF(Q7&lt;0,(-Q7),"0"))))</f>
        <v>6</v>
      </c>
      <c r="BK7" s="67">
        <f>IF(Q7=1000,0,IF(Q7=-1000,11,IF(Q7&lt;0,11,IF(Q7&gt;0,(Q7),"0"))))</f>
        <v>11</v>
      </c>
      <c r="BL7" s="68">
        <f>IF(Q7="","",IF(Q7&gt;9,BH7,BJ7))</f>
        <v>6</v>
      </c>
      <c r="BM7" s="69" t="str">
        <f>IF(Q7="","","-")</f>
        <v>-</v>
      </c>
      <c r="BN7" s="70">
        <f>IF(Q7="","",IF(Q7&lt;-9,BI7,BK7))</f>
        <v>11</v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>
        <f>IF(O7="","",SUM(T7:X7))</f>
        <v>0</v>
      </c>
      <c r="CD7" s="73" t="str">
        <f>IF(CC7="","","-")</f>
        <v>-</v>
      </c>
      <c r="CE7" s="74">
        <f>IF(O7="","",SUM(Y7:AC7))</f>
        <v>3</v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>
        <v>356</v>
      </c>
      <c r="B8" s="44">
        <v>352</v>
      </c>
      <c r="C8" s="75">
        <v>2</v>
      </c>
      <c r="D8" s="76" t="str">
        <f>IF(A8="","",VLOOKUP(A8,СписокКЖ!D:I,2,FALSE))</f>
        <v>ШАЙДУЛЛИНА Элина</v>
      </c>
      <c r="E8" s="47"/>
      <c r="F8" s="77" t="str">
        <f>IF(B8="","",VLOOKUP(B8,СписокКЖ!D:I,2,FALSE))</f>
        <v>ЗОРИНА Анастасия</v>
      </c>
      <c r="G8" s="49"/>
      <c r="H8" s="41"/>
      <c r="I8" s="78" t="s">
        <v>565</v>
      </c>
      <c r="J8" s="78" t="s">
        <v>565</v>
      </c>
      <c r="K8" s="78" t="s">
        <v>28</v>
      </c>
      <c r="L8" s="78"/>
      <c r="M8" s="51"/>
      <c r="N8" s="42"/>
      <c r="O8" s="79">
        <f>IF(I8="","",IF(I8="0",1000,IF(I8="-0",-1000,I8*1)))</f>
        <v>-3</v>
      </c>
      <c r="P8" s="79">
        <f t="shared" si="0"/>
        <v>-3</v>
      </c>
      <c r="Q8" s="79">
        <f t="shared" si="0"/>
        <v>-9</v>
      </c>
      <c r="R8" s="79" t="str">
        <f t="shared" si="0"/>
        <v/>
      </c>
      <c r="S8" s="80" t="str">
        <f t="shared" si="0"/>
        <v/>
      </c>
      <c r="T8" s="55">
        <f t="shared" si="1"/>
        <v>0</v>
      </c>
      <c r="U8" s="56">
        <f t="shared" si="1"/>
        <v>0</v>
      </c>
      <c r="V8" s="56">
        <f t="shared" si="1"/>
        <v>0</v>
      </c>
      <c r="W8" s="56" t="str">
        <f t="shared" si="1"/>
        <v/>
      </c>
      <c r="X8" s="56" t="str">
        <f t="shared" si="1"/>
        <v/>
      </c>
      <c r="Y8" s="57">
        <f t="shared" si="2"/>
        <v>1</v>
      </c>
      <c r="Z8" s="57">
        <f t="shared" si="2"/>
        <v>1</v>
      </c>
      <c r="AA8" s="57">
        <f t="shared" si="2"/>
        <v>1</v>
      </c>
      <c r="AB8" s="57" t="str">
        <f t="shared" si="2"/>
        <v/>
      </c>
      <c r="AC8" s="57" t="str">
        <f t="shared" si="2"/>
        <v/>
      </c>
      <c r="AD8" s="58">
        <f>IF(CC8="","",IF(CC8&gt;CE8,1,-1))</f>
        <v>-1</v>
      </c>
      <c r="AE8" s="58">
        <f>IF(CC8="","",IF(CC8&lt;CE8,1,-1))</f>
        <v>1</v>
      </c>
      <c r="AF8" s="59">
        <f>IF(CC8&gt;CE8,1,0)</f>
        <v>0</v>
      </c>
      <c r="AG8" s="60">
        <f>IF(CE8&gt;CC8,1,0)</f>
        <v>1</v>
      </c>
      <c r="AH8" s="81">
        <f>IF(O8="","",AX8*1)</f>
        <v>3</v>
      </c>
      <c r="AI8" s="82">
        <f>IF(P8="","",BE8*1)</f>
        <v>3</v>
      </c>
      <c r="AJ8" s="82">
        <f>IF(Q8="","",BL8*1)</f>
        <v>9</v>
      </c>
      <c r="AK8" s="82" t="str">
        <f>IF(R8="","",BS8*1)</f>
        <v/>
      </c>
      <c r="AL8" s="82" t="str">
        <f>IF(S8="","",BZ8*1)</f>
        <v/>
      </c>
      <c r="AM8" s="83">
        <f>IF(O8="","",AZ8*1)</f>
        <v>11</v>
      </c>
      <c r="AN8" s="83">
        <f>IF(P8="","",BG8*1)</f>
        <v>11</v>
      </c>
      <c r="AO8" s="83">
        <f>IF(Q8="","",BN8*1)</f>
        <v>11</v>
      </c>
      <c r="AP8" s="83" t="str">
        <f>IF(R8="","",BU8*1)</f>
        <v/>
      </c>
      <c r="AQ8" s="83" t="str">
        <f>IF(S8="","",CB8*1)</f>
        <v/>
      </c>
      <c r="AR8" s="64">
        <f>SUM(AH8:AL8)</f>
        <v>15</v>
      </c>
      <c r="AS8" s="65">
        <f>SUM(AM8:AQ8)</f>
        <v>33</v>
      </c>
      <c r="AT8" s="66">
        <f>IF(O8=1000,11,IF(O8=-1000,0,IF(O8&gt;0,11,IF(O8&lt;0,(-O8),"0"))))</f>
        <v>3</v>
      </c>
      <c r="AU8" s="67" t="str">
        <f>IF(O8=1000,0,IF(O8=-1000,11,IF(O8&lt;-9,-(O8-2),IF(O8&gt;0,(O8),"0"))))</f>
        <v>0</v>
      </c>
      <c r="AV8" s="66">
        <f>IF(O8=1000,11,IF(O8=-1000,0,IF(O8&gt;9,(O8+2),IF(O8&lt;0,(-O8),"0"))))</f>
        <v>3</v>
      </c>
      <c r="AW8" s="67">
        <f>IF(O8=1000,0,IF(O8=-1000,11,IF(O8&lt;0,11,IF(O8&gt;0,(O8),"0"))))</f>
        <v>11</v>
      </c>
      <c r="AX8" s="84">
        <f>IF(O8="","",IF(O8&gt;9,AV8,AT8))</f>
        <v>3</v>
      </c>
      <c r="AY8" s="85" t="str">
        <f>IF(O8="","","-")</f>
        <v>-</v>
      </c>
      <c r="AZ8" s="86">
        <f>IF(O8="","",IF(O8&lt;-9,AU8,AW8))</f>
        <v>11</v>
      </c>
      <c r="BA8" s="66">
        <f>IF(P8=1000,11,IF(P8=-1000,0,IF(P8&gt;9,(P8+2),IF(P8&lt;0,(-P8),"0"))))</f>
        <v>3</v>
      </c>
      <c r="BB8" s="67" t="str">
        <f>IF(P8=1000,0,IF(P8=-1000,11,IF(P8&lt;-9,-(P8-2),IF(P8&gt;0,(P8),"0"))))</f>
        <v>0</v>
      </c>
      <c r="BC8" s="67">
        <f>IF(P8=1000,11,IF(P8=-1000,0,IF(P8&gt;0,11,IF(P8&lt;0,(-P8),"0"))))</f>
        <v>3</v>
      </c>
      <c r="BD8" s="67">
        <f>IF(P8=1000,0,IF(P8=-1000,11,IF(P8&lt;0,11,IF(P8&gt;0,(P8),"0"))))</f>
        <v>11</v>
      </c>
      <c r="BE8" s="84">
        <f>IF(P8="","",IF(P8&gt;9,BA8,BC8))</f>
        <v>3</v>
      </c>
      <c r="BF8" s="85" t="str">
        <f>IF(P8="","","-")</f>
        <v>-</v>
      </c>
      <c r="BG8" s="86">
        <f>IF(P8="","",IF(P8&lt;-9,BB8,BD8))</f>
        <v>11</v>
      </c>
      <c r="BH8" s="66">
        <f>IF(Q8=1000,11,IF(Q8=-1000,0,IF(Q8&gt;9,(Q8+2),IF(Q8&lt;0,(-Q8),"0"))))</f>
        <v>9</v>
      </c>
      <c r="BI8" s="67" t="str">
        <f>IF(Q8=1000,0,IF(Q8=-1000,11,IF(Q8&lt;-9,-(Q8-2),IF(Q8&gt;0,(Q8),"0"))))</f>
        <v>0</v>
      </c>
      <c r="BJ8" s="67">
        <f>IF(Q8=1000,11,IF(Q8=-1000,0,IF(Q8&gt;0,11,IF(Q8&lt;0,(-Q8),"0"))))</f>
        <v>9</v>
      </c>
      <c r="BK8" s="67">
        <f>IF(Q8=1000,0,IF(Q8=-1000,11,IF(Q8&lt;0,11,IF(Q8&gt;0,(Q8),"0"))))</f>
        <v>11</v>
      </c>
      <c r="BL8" s="84">
        <f>IF(Q8="","",IF(Q8&gt;9,BH8,BJ8))</f>
        <v>9</v>
      </c>
      <c r="BM8" s="85" t="str">
        <f>IF(Q8="","","-")</f>
        <v>-</v>
      </c>
      <c r="BN8" s="86">
        <f>IF(Q8="","",IF(Q8&lt;-9,BI8,BK8))</f>
        <v>11</v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84" t="str">
        <f>IF(R8="","",IF(R8&gt;9,BO8,BQ8))</f>
        <v/>
      </c>
      <c r="BT8" s="85" t="str">
        <f>IF(R8="","","-")</f>
        <v/>
      </c>
      <c r="BU8" s="86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84" t="str">
        <f>IF(S8="","",IF(S8&gt;9,BV8,BX8))</f>
        <v/>
      </c>
      <c r="CA8" s="85" t="str">
        <f>IF(S8="","","-")</f>
        <v/>
      </c>
      <c r="CB8" s="86" t="str">
        <f>IF(S8="","",IF(S8&lt;-9,BW8,BY8))</f>
        <v/>
      </c>
      <c r="CC8" s="87">
        <f>IF(O8="","",SUM(T8:X8))</f>
        <v>0</v>
      </c>
      <c r="CD8" s="88" t="str">
        <f>IF(CC8="","","-")</f>
        <v>-</v>
      </c>
      <c r="CE8" s="89">
        <f>IF(O8="","",SUM(Y8:AC8))</f>
        <v>3</v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>
        <v>359</v>
      </c>
      <c r="B9" s="44">
        <v>254</v>
      </c>
      <c r="C9" s="1250" t="s">
        <v>563</v>
      </c>
      <c r="D9" s="76" t="str">
        <f>IF(A9="","",VLOOKUP(A9,СписокКЖ!D:I,2,FALSE))</f>
        <v>ЧУМАКОВА Мария</v>
      </c>
      <c r="E9" s="47"/>
      <c r="F9" s="77" t="str">
        <f>IF(B9="","",VLOOKUP(B9,СписокКЖ!D:I,2,FALSE))</f>
        <v>ФАТТАХОВА Фатьма</v>
      </c>
      <c r="G9" s="49"/>
      <c r="H9" s="41"/>
      <c r="I9" s="1252" t="s">
        <v>564</v>
      </c>
      <c r="J9" s="1252" t="s">
        <v>565</v>
      </c>
      <c r="K9" s="1252" t="s">
        <v>570</v>
      </c>
      <c r="L9" s="1252"/>
      <c r="M9" s="1252"/>
      <c r="N9" s="42"/>
      <c r="O9" s="1244">
        <f>IF(I9="","",IF(I9="0",1000,IF(I9="-0",-1000,I9*1)))</f>
        <v>-6</v>
      </c>
      <c r="P9" s="1244">
        <f>IF(J9="","",IF(J9="0",1000,IF(J9="-0",-1000,J9*1)))</f>
        <v>-3</v>
      </c>
      <c r="Q9" s="1244">
        <f>IF(K9="","",IF(K9="0",1000,IF(K9="-0",-1000,K9*1)))</f>
        <v>-1</v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>
        <f>IF(O9="","",IF(O9&gt;0,1,0))</f>
        <v>0</v>
      </c>
      <c r="U9" s="1284">
        <f>IF(P9="","",IF(P9&gt;0,1,0))</f>
        <v>0</v>
      </c>
      <c r="V9" s="1284">
        <f>IF(Q9="","",IF(Q9&gt;0,1,0))</f>
        <v>0</v>
      </c>
      <c r="W9" s="1284" t="str">
        <f>IF(R9="","",IF(R9&gt;0,1,0))</f>
        <v/>
      </c>
      <c r="X9" s="1284" t="str">
        <f>IF(S9="","",IF(S9&gt;0,1,0))</f>
        <v/>
      </c>
      <c r="Y9" s="1278">
        <f>IF(O9="","",IF(O9&lt;0,1,0))</f>
        <v>1</v>
      </c>
      <c r="Z9" s="1278">
        <f>IF(P9="","",IF(P9&lt;0,1,0))</f>
        <v>1</v>
      </c>
      <c r="AA9" s="1278">
        <f>IF(Q9="","",IF(Q9&lt;0,1,0))</f>
        <v>1</v>
      </c>
      <c r="AB9" s="1278" t="str">
        <f>IF(R9="","",IF(R9&lt;0,1,0))</f>
        <v/>
      </c>
      <c r="AC9" s="1278" t="str">
        <f>IF(S9="","",IF(S9&lt;0,1,0))</f>
        <v/>
      </c>
      <c r="AD9" s="1280">
        <f>IF(CC9="","",IF(CC9&gt;CE9,1,-1))</f>
        <v>-1</v>
      </c>
      <c r="AE9" s="1280">
        <f>IF(CC9="","",IF(CC9&lt;CE9,1,-1))</f>
        <v>1</v>
      </c>
      <c r="AF9" s="1282">
        <f>IF(CC9&gt;CE9,1,0)</f>
        <v>0</v>
      </c>
      <c r="AG9" s="1272">
        <f>IF(CE9&gt;CC9,1,0)</f>
        <v>1</v>
      </c>
      <c r="AH9" s="1274">
        <f>IF(O9="","",AX9*1)</f>
        <v>6</v>
      </c>
      <c r="AI9" s="1276">
        <f>IF(P9="","",BE9*1)</f>
        <v>3</v>
      </c>
      <c r="AJ9" s="1276">
        <f>IF(Q9="","",BL9*1)</f>
        <v>1</v>
      </c>
      <c r="AK9" s="1276" t="str">
        <f>IF(R9="","",BS9*1)</f>
        <v/>
      </c>
      <c r="AL9" s="1276" t="str">
        <f>IF(S9="","",BZ9*1)</f>
        <v/>
      </c>
      <c r="AM9" s="1298">
        <f>IF(O9="","",AZ9*1)</f>
        <v>11</v>
      </c>
      <c r="AN9" s="1298">
        <f>IF(P9="","",BG9*1)</f>
        <v>11</v>
      </c>
      <c r="AO9" s="1298">
        <f>IF(Q9="","",BN9*1)</f>
        <v>11</v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6</v>
      </c>
      <c r="AU9" s="1286" t="str">
        <f>IF(O9=1000,0,IF(O9=-1000,11,IF(O9&lt;-9,-(O9-2),IF(O9&gt;0,(O9),"0"))))</f>
        <v>0</v>
      </c>
      <c r="AV9" s="1286">
        <f>IF(O9=1000,11,IF(O9=-1000,0,IF(O9&gt;9,(O9+2),IF(O9&lt;0,(-O9),"0"))))</f>
        <v>6</v>
      </c>
      <c r="AW9" s="1286">
        <f>IF(O9=1000,0,IF(O9=-1000,11,IF(O9&lt;0,11,IF(O9&gt;0,(O9),"0"))))</f>
        <v>11</v>
      </c>
      <c r="AX9" s="1296">
        <f>IF(O9="","",IF(O9&gt;9,AV9,AT9))</f>
        <v>6</v>
      </c>
      <c r="AY9" s="1288" t="str">
        <f>IF(O9="","","-")</f>
        <v>-</v>
      </c>
      <c r="AZ9" s="1290">
        <f>IF(O9="","",IF(O9&lt;-9,AU9,AW9))</f>
        <v>11</v>
      </c>
      <c r="BA9" s="1286">
        <f>IF(P9=1000,11,IF(P9=-1000,0,IF(P9&gt;9,(P9+2),IF(P9&lt;0,(-P9),"0"))))</f>
        <v>3</v>
      </c>
      <c r="BB9" s="1286" t="str">
        <f>IF(P9=1000,0,IF(P9=-1000,11,IF(P9&lt;-9,-(P9-2),IF(P9&gt;0,(P9),"0"))))</f>
        <v>0</v>
      </c>
      <c r="BC9" s="1286">
        <f>IF(P9=1000,11,IF(P9=-1000,0,IF(P9&gt;0,11,IF(P9&lt;0,(-P9),"0"))))</f>
        <v>3</v>
      </c>
      <c r="BD9" s="1286">
        <f>IF(P9=1000,0,IF(P9=-1000,11,IF(P9&lt;0,11,IF(P9&gt;0,(P9),"0"))))</f>
        <v>11</v>
      </c>
      <c r="BE9" s="1296">
        <f>IF(P9="","",IF(P9&gt;9,BA9,BC9))</f>
        <v>3</v>
      </c>
      <c r="BF9" s="1288" t="str">
        <f>IF(P9="","","-")</f>
        <v>-</v>
      </c>
      <c r="BG9" s="1290">
        <f>IF(P9="","",IF(P9&lt;-9,BB9,BD9))</f>
        <v>11</v>
      </c>
      <c r="BH9" s="1286">
        <f>IF(Q9=1000,11,IF(Q9=-1000,0,IF(Q9&gt;9,(Q9+2),IF(Q9&lt;0,(-Q9),"0"))))</f>
        <v>1</v>
      </c>
      <c r="BI9" s="1286" t="str">
        <f>IF(Q9=1000,0,IF(Q9=-1000,11,IF(Q9&lt;-9,-(Q9-2),IF(Q9&gt;0,(Q9),"0"))))</f>
        <v>0</v>
      </c>
      <c r="BJ9" s="1286">
        <f>IF(Q9=1000,11,IF(Q9=-1000,0,IF(Q9&gt;0,11,IF(Q9&lt;0,(-Q9),"0"))))</f>
        <v>1</v>
      </c>
      <c r="BK9" s="1286">
        <f>IF(Q9=1000,0,IF(Q9=-1000,11,IF(Q9&lt;0,11,IF(Q9&gt;0,(Q9),"0"))))</f>
        <v>11</v>
      </c>
      <c r="BL9" s="1296">
        <f>IF(Q9="","",IF(Q9&gt;9,BH9,BJ9))</f>
        <v>1</v>
      </c>
      <c r="BM9" s="1288" t="str">
        <f>IF(Q9="","","-")</f>
        <v>-</v>
      </c>
      <c r="BN9" s="1290">
        <f>IF(Q9="","",IF(Q9&lt;-9,BI9,BK9))</f>
        <v>11</v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296" t="str">
        <f>IF(R9="","",IF(R9&gt;9,BO9,BQ9))</f>
        <v/>
      </c>
      <c r="BT9" s="1288" t="str">
        <f>IF(R9="","","-")</f>
        <v/>
      </c>
      <c r="BU9" s="1290" t="str">
        <f>IF(R9="","",IF(R9&lt;-9,BP9,BR9))</f>
        <v/>
      </c>
      <c r="BV9" s="1286" t="e">
        <f>IF(S9=1000,11,IF(S9=-1000,0,IF(S9&gt;9,(S9+2),IF(S9&lt;0,(-S9),"0"))))</f>
        <v>#VALUE!</v>
      </c>
      <c r="BW9" s="1286" t="str">
        <f>IF(S9=1000,0,IF(S9=-1000,11,IF(S9&lt;-9,-(S9-2),IF(S9&gt;0,(S9),"0"))))</f>
        <v/>
      </c>
      <c r="BX9" s="1286">
        <f>IF(S9=1000,11,IF(S9=-1000,0,IF(S9&gt;0,11,IF(S9&lt;0,(-S9),"0"))))</f>
        <v>11</v>
      </c>
      <c r="BY9" s="1286" t="str">
        <f>IF(S9=1000,0,IF(S9=-1000,11,IF(S9&lt;0,11,IF(S9&gt;0,(S9),"0"))))</f>
        <v/>
      </c>
      <c r="BZ9" s="1296" t="str">
        <f>IF(S9="","",IF(S9&gt;9,BV9,BX9))</f>
        <v/>
      </c>
      <c r="CA9" s="1288" t="str">
        <f>IF(S9="","","-")</f>
        <v/>
      </c>
      <c r="CB9" s="1290" t="str">
        <f>IF(S9="","",IF(S9&lt;-9,BW9,BY9))</f>
        <v/>
      </c>
      <c r="CC9" s="1302">
        <f>IF(O9="","",SUM(T9:X10))</f>
        <v>0</v>
      </c>
      <c r="CD9" s="1304" t="str">
        <f>IF(CC9="","","-")</f>
        <v>-</v>
      </c>
      <c r="CE9" s="1306">
        <f>IF(O9="","",SUM(Y9:AC10))</f>
        <v>3</v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>
        <v>356</v>
      </c>
      <c r="B10" s="44">
        <v>256</v>
      </c>
      <c r="C10" s="1251"/>
      <c r="D10" s="46" t="str">
        <f>IF(A10="","",VLOOKUP(A10,СписокКЖ!D:I,2,FALSE))</f>
        <v>ШАЙДУЛЛИНА Элина</v>
      </c>
      <c r="E10" s="47"/>
      <c r="F10" s="48" t="str">
        <f>IF(B10="","",VLOOKUP(B10,СписокКЖ!D:I,2,FALSE))</f>
        <v>ЛЕДОВСКАЯ Татьяна</v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297"/>
      <c r="BT10" s="1289"/>
      <c r="BU10" s="1291"/>
      <c r="BV10" s="1287"/>
      <c r="BW10" s="1287"/>
      <c r="BX10" s="1287"/>
      <c r="BY10" s="1287"/>
      <c r="BZ10" s="1297"/>
      <c r="CA10" s="1289"/>
      <c r="CB10" s="1291"/>
      <c r="CC10" s="1303"/>
      <c r="CD10" s="1305"/>
      <c r="CE10" s="1307"/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>
        <f>IF(A7="","",A7)</f>
        <v>359</v>
      </c>
      <c r="B11" s="99">
        <f>IF(B7="","",B8)</f>
        <v>352</v>
      </c>
      <c r="C11" s="75">
        <v>4</v>
      </c>
      <c r="D11" s="100" t="str">
        <f>IF(A11="","",VLOOKUP(A11,СписокКЖ!D:I,2,FALSE))</f>
        <v>ЧУМАКОВА Мария</v>
      </c>
      <c r="E11" s="101"/>
      <c r="F11" s="77" t="str">
        <f>IF(B11="","",VLOOKUP(B11,СписокКЖ!D:I,2,FALSE))</f>
        <v>ЗОРИНА Анастасия</v>
      </c>
      <c r="G11" s="102"/>
      <c r="H11" s="41"/>
      <c r="I11" s="78"/>
      <c r="J11" s="78"/>
      <c r="K11" s="78"/>
      <c r="L11" s="78"/>
      <c r="M11" s="78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103" t="str">
        <f t="shared" si="1"/>
        <v/>
      </c>
      <c r="U11" s="104" t="str">
        <f t="shared" si="1"/>
        <v/>
      </c>
      <c r="V11" s="104" t="str">
        <f t="shared" si="1"/>
        <v/>
      </c>
      <c r="W11" s="104" t="str">
        <f t="shared" si="1"/>
        <v/>
      </c>
      <c r="X11" s="104" t="str">
        <f t="shared" si="1"/>
        <v/>
      </c>
      <c r="Y11" s="105" t="str">
        <f t="shared" si="2"/>
        <v/>
      </c>
      <c r="Z11" s="105" t="str">
        <f t="shared" si="2"/>
        <v/>
      </c>
      <c r="AA11" s="105" t="str">
        <f t="shared" si="2"/>
        <v/>
      </c>
      <c r="AB11" s="105" t="str">
        <f t="shared" si="2"/>
        <v/>
      </c>
      <c r="AC11" s="105" t="str">
        <f t="shared" si="2"/>
        <v/>
      </c>
      <c r="AD11" s="106" t="str">
        <f>IF(CC11="","",IF(CC11&gt;CE11,1,-1))</f>
        <v/>
      </c>
      <c r="AE11" s="106" t="str">
        <f>IF(CC11="","",IF(CC11&lt;CE11,1,-1))</f>
        <v/>
      </c>
      <c r="AF11" s="107">
        <f>IF(CC11&gt;CE11,1,0)</f>
        <v>0</v>
      </c>
      <c r="AG11" s="108">
        <f>IF(CE11&gt;CC11,1,0)</f>
        <v>0</v>
      </c>
      <c r="AH11" s="81" t="str">
        <f>IF(O11="","",AX11*1)</f>
        <v/>
      </c>
      <c r="AI11" s="82" t="str">
        <f>IF(P11="","",BE11*1)</f>
        <v/>
      </c>
      <c r="AJ11" s="82" t="str">
        <f>IF(Q11="","",BL11*1)</f>
        <v/>
      </c>
      <c r="AK11" s="82" t="str">
        <f>IF(R11="","",BS11*1)</f>
        <v/>
      </c>
      <c r="AL11" s="82" t="str">
        <f>IF(S11="","",BZ11*1)</f>
        <v/>
      </c>
      <c r="AM11" s="83" t="str">
        <f>IF(O11="","",AZ11*1)</f>
        <v/>
      </c>
      <c r="AN11" s="83" t="str">
        <f>IF(P11="","",BG11*1)</f>
        <v/>
      </c>
      <c r="AO11" s="83" t="str">
        <f>IF(Q11="","",BN11*1)</f>
        <v/>
      </c>
      <c r="AP11" s="83" t="str">
        <f>IF(R11="","",BU11*1)</f>
        <v/>
      </c>
      <c r="AQ11" s="83" t="str">
        <f>IF(S11="","",CB11*1)</f>
        <v/>
      </c>
      <c r="AR11" s="109">
        <f>SUM(AH11:AL11)</f>
        <v>0</v>
      </c>
      <c r="AS11" s="110">
        <f>SUM(AM11:AQ11)</f>
        <v>0</v>
      </c>
      <c r="AT11" s="111">
        <f>IF(O11=1000,11,IF(O11=-1000,0,IF(O11&gt;0,11,IF(O11&lt;0,(-O11),"0"))))</f>
        <v>11</v>
      </c>
      <c r="AU11" s="112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112" t="str">
        <f>IF(O11=1000,0,IF(O11=-1000,11,IF(O11&lt;0,11,IF(O11&gt;0,(O11),"0"))))</f>
        <v/>
      </c>
      <c r="AX11" s="84" t="str">
        <f>IF(O11="","",IF(O11&gt;9,AV11,AT11))</f>
        <v/>
      </c>
      <c r="AY11" s="85" t="str">
        <f>IF(O11="","","-")</f>
        <v/>
      </c>
      <c r="AZ11" s="86" t="str">
        <f>IF(O11="","",IF(O11&lt;-9,AU11,AW11))</f>
        <v/>
      </c>
      <c r="BA11" s="111" t="e">
        <f>IF(P11=1000,11,IF(P11=-1000,0,IF(P11&gt;9,(P11+2),IF(P11&lt;0,(-P11),"0"))))</f>
        <v>#VALUE!</v>
      </c>
      <c r="BB11" s="112" t="str">
        <f>IF(P11=1000,0,IF(P11=-1000,11,IF(P11&lt;-9,-(P11-2),IF(P11&gt;0,(P11),"0"))))</f>
        <v/>
      </c>
      <c r="BC11" s="112">
        <f>IF(P11=1000,11,IF(P11=-1000,0,IF(P11&gt;0,11,IF(P11&lt;0,(-P11),"0"))))</f>
        <v>11</v>
      </c>
      <c r="BD11" s="112" t="str">
        <f>IF(P11=1000,0,IF(P11=-1000,11,IF(P11&lt;0,11,IF(P11&gt;0,(P11),"0"))))</f>
        <v/>
      </c>
      <c r="BE11" s="84" t="str">
        <f>IF(P11="","",IF(P11&gt;9,BA11,BC11))</f>
        <v/>
      </c>
      <c r="BF11" s="85" t="str">
        <f>IF(P11="","","-")</f>
        <v/>
      </c>
      <c r="BG11" s="86" t="str">
        <f>IF(P11="","",IF(P11&lt;-9,BB11,BD11))</f>
        <v/>
      </c>
      <c r="BH11" s="111" t="e">
        <f>IF(Q11=1000,11,IF(Q11=-1000,0,IF(Q11&gt;9,(Q11+2),IF(Q11&lt;0,(-Q11),"0"))))</f>
        <v>#VALUE!</v>
      </c>
      <c r="BI11" s="112" t="str">
        <f>IF(Q11=1000,0,IF(Q11=-1000,11,IF(Q11&lt;-9,-(Q11-2),IF(Q11&gt;0,(Q11),"0"))))</f>
        <v/>
      </c>
      <c r="BJ11" s="112">
        <f>IF(Q11=1000,11,IF(Q11=-1000,0,IF(Q11&gt;0,11,IF(Q11&lt;0,(-Q11),"0"))))</f>
        <v>11</v>
      </c>
      <c r="BK11" s="112" t="str">
        <f>IF(Q11=1000,0,IF(Q11=-1000,11,IF(Q11&lt;0,11,IF(Q11&gt;0,(Q11),"0"))))</f>
        <v/>
      </c>
      <c r="BL11" s="84" t="str">
        <f>IF(Q11="","",IF(Q11&gt;9,BH11,BJ11))</f>
        <v/>
      </c>
      <c r="BM11" s="85" t="str">
        <f>IF(Q11="","","-")</f>
        <v/>
      </c>
      <c r="BN11" s="86" t="str">
        <f>IF(Q11="","",IF(Q11&lt;-9,BI11,BK11))</f>
        <v/>
      </c>
      <c r="BO11" s="112" t="e">
        <f>IF(R11=1000,11,IF(R11=-1000,0,IF(R11&gt;9,(R11+2),IF(R11&lt;0,(-R11),"0"))))</f>
        <v>#VALUE!</v>
      </c>
      <c r="BP11" s="112" t="str">
        <f>IF(R11=1000,0,IF(R11=-1000,11,IF(R11&lt;-9,-(R11-2),IF(R11&gt;0,(R11),"0"))))</f>
        <v/>
      </c>
      <c r="BQ11" s="112">
        <f>IF(R11=1000,11,IF(R11=-1000,0,IF(R11&gt;0,11,IF(R11&lt;0,(-R11),"0"))))</f>
        <v>11</v>
      </c>
      <c r="BR11" s="112" t="str">
        <f>IF(R11=1000,0,IF(R11=-1000,11,IF(R11&lt;0,11,IF(R11&gt;0,(R11),"0"))))</f>
        <v/>
      </c>
      <c r="BS11" s="84" t="str">
        <f>IF(R11="","",IF(R11&gt;9,BO11,BQ11))</f>
        <v/>
      </c>
      <c r="BT11" s="85" t="str">
        <f>IF(R11="","","-")</f>
        <v/>
      </c>
      <c r="BU11" s="86" t="str">
        <f>IF(R11="","",IF(R11&lt;-9,BP11,BR11))</f>
        <v/>
      </c>
      <c r="BV11" s="112" t="e">
        <f>IF(S11=1000,11,IF(S11=-1000,0,IF(S11&gt;9,(S11+2),IF(S11&lt;0,(-S11),"0"))))</f>
        <v>#VALUE!</v>
      </c>
      <c r="BW11" s="112" t="str">
        <f>IF(S11=1000,0,IF(S11=-1000,11,IF(S11&lt;-9,-(S11-2),IF(S11&gt;0,(S11),"0"))))</f>
        <v/>
      </c>
      <c r="BX11" s="112">
        <f>IF(S11=1000,11,IF(S11=-1000,0,IF(S11&gt;0,11,IF(S11&lt;0,(-S11),"0"))))</f>
        <v>11</v>
      </c>
      <c r="BY11" s="113" t="str">
        <f>IF(S11=1000,0,IF(S11=-1000,11,IF(S11&lt;0,11,IF(S11&gt;0,(S11),"0"))))</f>
        <v/>
      </c>
      <c r="BZ11" s="84" t="str">
        <f>IF(S11="","",IF(S11&gt;9,BV11,BX11))</f>
        <v/>
      </c>
      <c r="CA11" s="85" t="str">
        <f>IF(S11="","","-")</f>
        <v/>
      </c>
      <c r="CB11" s="86" t="str">
        <f>IF(S11="","",IF(S11&lt;-9,BW11,BY11))</f>
        <v/>
      </c>
      <c r="CC11" s="87" t="str">
        <f>IF(O11="","",SUM(T11:X11))</f>
        <v/>
      </c>
      <c r="CD11" s="88" t="str">
        <f>IF(CC11="","","-")</f>
        <v/>
      </c>
      <c r="CE11" s="89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>
        <f>IF(A7="","",A8)</f>
        <v>356</v>
      </c>
      <c r="B12" s="99">
        <f>IF(B7="","",B7)</f>
        <v>254</v>
      </c>
      <c r="C12" s="114">
        <v>5</v>
      </c>
      <c r="D12" s="115" t="str">
        <f>IF(A12="","",VLOOKUP(A12,СписокКЖ!D:I,2,FALSE))</f>
        <v>ШАЙДУЛЛИНА Элина</v>
      </c>
      <c r="E12" s="116"/>
      <c r="F12" s="117" t="str">
        <f>IF(B12="","",VLOOKUP(B12,СписокКЖ!D:I,2,FALSE))</f>
        <v>ФАТТАХОВА Фатьма</v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>IF(R12="","",IF(R12&gt;9,BO12,BQ12))</f>
        <v/>
      </c>
      <c r="BT12" s="139" t="str">
        <f>IF(R12="","","-")</f>
        <v/>
      </c>
      <c r="BU12" s="140" t="str">
        <f>IF(R12="","",IF(R12&lt;-9,BP12,BR12))</f>
        <v/>
      </c>
      <c r="BV12" s="137" t="e">
        <f>IF(S12=1000,11,IF(S12=-1000,0,IF(S12&gt;9,(S12+2),IF(S12&lt;0,(-S12),"0"))))</f>
        <v>#VALUE!</v>
      </c>
      <c r="BW12" s="137" t="str">
        <f>IF(S12=1000,0,IF(S12=-1000,11,IF(S12&lt;-9,-(S12-2),IF(S12&gt;0,(S12),"0"))))</f>
        <v/>
      </c>
      <c r="BX12" s="137">
        <f>IF(S12=1000,11,IF(S12=-1000,0,IF(S12&gt;0,11,IF(S12&lt;0,(-S12),"0"))))</f>
        <v>11</v>
      </c>
      <c r="BY12" s="141" t="str">
        <f>IF(S12=1000,0,IF(S12=-1000,11,IF(S12&lt;0,11,IF(S12&gt;0,(S12),"0"))))</f>
        <v/>
      </c>
      <c r="BZ12" s="138" t="str">
        <f>IF(S12="","",IF(S12&gt;9,BV12,BX12))</f>
        <v/>
      </c>
      <c r="CA12" s="139" t="str">
        <f>IF(S12="","","-")</f>
        <v/>
      </c>
      <c r="CB12" s="140" t="str">
        <f>IF(S12="","",IF(S12&lt;-9,BW12,BY12))</f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>
        <v>3</v>
      </c>
      <c r="B14" s="35">
        <v>2</v>
      </c>
      <c r="C14" s="1225">
        <f>1+C5</f>
        <v>2</v>
      </c>
      <c r="D14" s="1227" t="str">
        <f>IF(A14="","",VLOOKUP(A14,СписокКЖ!$A$88:$C$113,3,FALSE))</f>
        <v>Москва</v>
      </c>
      <c r="E14" s="1228" t="e">
        <f>IF(B14="","",VLOOKUP(B14,СписокКЖ!E:J,2,FALSE))</f>
        <v>#N/A</v>
      </c>
      <c r="F14" s="1231" t="str">
        <f>IF(B14="","",VLOOKUP(B14,СписокКЖ!$A$88:$C$111,3,FALSE))</f>
        <v>Саратовская область</v>
      </c>
      <c r="G14" s="1232" t="e">
        <f>IF(D14="","",VLOOKUP(D14,СписокКЖ!G:L,2,FALSE))</f>
        <v>#N/A</v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>
        <f>IF(A14="","",VLOOKUP(A14,'[60]Протокол команд'!A:K,8,FALSE))</f>
        <v>0</v>
      </c>
      <c r="U14" s="39">
        <f>T14*5-4</f>
        <v>-4</v>
      </c>
      <c r="V14" s="39">
        <f>T14*5</f>
        <v>0</v>
      </c>
      <c r="W14" s="39" t="str">
        <f>CONCATENATE(U14,"-",V14)</f>
        <v>-4-0</v>
      </c>
      <c r="X14" s="39">
        <f>IF(A14="","",VLOOKUP(A14,'[60]Протокол команд'!A:K,10,FALSE))</f>
        <v>0</v>
      </c>
      <c r="Y14" s="39">
        <f>X14*5-4</f>
        <v>-4</v>
      </c>
      <c r="Z14" s="39">
        <f>X14*5</f>
        <v>0</v>
      </c>
      <c r="AA14" s="39" t="str">
        <f>CONCATENATE(Y14,"-",Z14)</f>
        <v>-4-0</v>
      </c>
      <c r="AB14" s="1241">
        <f>IF(O16="","",SUM(AF16:AF21))</f>
        <v>0</v>
      </c>
      <c r="AC14" s="1242"/>
      <c r="AD14" s="1243"/>
      <c r="AE14" s="1242">
        <f>IF(O16="","",SUM(AG16:AG21))</f>
        <v>3</v>
      </c>
      <c r="AF14" s="1242"/>
      <c r="AG14" s="1264"/>
      <c r="AH14" s="1241">
        <f>SUM(CC16:CC21)</f>
        <v>3</v>
      </c>
      <c r="AI14" s="1242"/>
      <c r="AJ14" s="1243"/>
      <c r="AK14" s="1242">
        <f>SUM(CE16:CE21)</f>
        <v>9</v>
      </c>
      <c r="AL14" s="1242"/>
      <c r="AM14" s="1264"/>
      <c r="AN14" s="1265">
        <f>SUM(AR16:AR21)</f>
        <v>68</v>
      </c>
      <c r="AO14" s="1266"/>
      <c r="AP14" s="1267"/>
      <c r="AQ14" s="1266">
        <f>SUM(AS16:AS21)</f>
        <v>89</v>
      </c>
      <c r="AR14" s="1266"/>
      <c r="AS14" s="1268"/>
      <c r="AT14" s="1269" t="s">
        <v>110</v>
      </c>
      <c r="AU14" s="1270"/>
      <c r="AV14" s="1270"/>
      <c r="AW14" s="1270"/>
      <c r="AX14" s="1270"/>
      <c r="AY14" s="1270"/>
      <c r="AZ14" s="1270"/>
      <c r="BA14" s="1270"/>
      <c r="BB14" s="1270"/>
      <c r="BC14" s="1270"/>
      <c r="BD14" s="1270"/>
      <c r="BE14" s="1270"/>
      <c r="BF14" s="1270"/>
      <c r="BG14" s="1270"/>
      <c r="BH14" s="1270"/>
      <c r="BI14" s="1270"/>
      <c r="BJ14" s="1270"/>
      <c r="BK14" s="1270"/>
      <c r="BL14" s="1270"/>
      <c r="BM14" s="1270"/>
      <c r="BN14" s="1270"/>
      <c r="BO14" s="1270"/>
      <c r="BP14" s="1270"/>
      <c r="BQ14" s="1270"/>
      <c r="BR14" s="1270"/>
      <c r="BS14" s="1270"/>
      <c r="BT14" s="1270"/>
      <c r="BU14" s="1270"/>
      <c r="BV14" s="1270"/>
      <c r="BW14" s="1270"/>
      <c r="BX14" s="1270"/>
      <c r="BY14" s="1270"/>
      <c r="BZ14" s="1270"/>
      <c r="CA14" s="1270"/>
      <c r="CB14" s="1271"/>
      <c r="CC14" s="1254">
        <f>IF(O16="","",SUM(AF16:AF21))</f>
        <v>0</v>
      </c>
      <c r="CD14" s="1256" t="str">
        <f>IF(CC14="","","-")</f>
        <v>-</v>
      </c>
      <c r="CE14" s="1258">
        <f>IF(O16="","",SUM(AG16:AG21))</f>
        <v>3</v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IF(A15="","",VLOOKUP(A15,СписокКЖ!D:I,2,FALSE))</f>
        <v/>
      </c>
      <c r="E15" s="1230" t="str">
        <f>IF(B15="","",VLOOKUP(B15,СписокКЖ!E:J,2,FALSE))</f>
        <v/>
      </c>
      <c r="F15" s="1233" t="str">
        <f>IF(C15="","",VLOOKUP(C15,СписокКЖ!F:K,2,FALSE))</f>
        <v/>
      </c>
      <c r="G15" s="1234" t="str">
        <f>IF(D15="","",VLOOKUP(D15,СписокКЖ!G:L,2,FALSE))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>
        <v>301</v>
      </c>
      <c r="B16" s="44">
        <v>259</v>
      </c>
      <c r="C16" s="45">
        <v>1</v>
      </c>
      <c r="D16" s="46" t="str">
        <f>IF(A16="","",VLOOKUP(A16,СписокКЖ!D:I,2,FALSE))</f>
        <v>САФОНОВА Виктория</v>
      </c>
      <c r="E16" s="47"/>
      <c r="F16" s="48" t="str">
        <f>IF(B16="","",VLOOKUP(B16,СписокКЖ!D:I,2,FALSE))</f>
        <v>АЛИЕВА Маляк</v>
      </c>
      <c r="G16" s="49"/>
      <c r="H16" s="50"/>
      <c r="I16" s="51" t="s">
        <v>165</v>
      </c>
      <c r="J16" s="51" t="s">
        <v>568</v>
      </c>
      <c r="K16" s="51" t="s">
        <v>568</v>
      </c>
      <c r="L16" s="51" t="s">
        <v>29</v>
      </c>
      <c r="M16" s="51" t="s">
        <v>567</v>
      </c>
      <c r="N16" s="52"/>
      <c r="O16" s="53">
        <f>IF(I16="","",IF(I16="0",1000,IF(I16="-0",-1000,I16*1)))</f>
        <v>14</v>
      </c>
      <c r="P16" s="53">
        <f t="shared" ref="P16:S17" si="3">IF(J16="","",IF(J16="0",1000,IF(J16="-0",-1000,J16*1)))</f>
        <v>-7</v>
      </c>
      <c r="Q16" s="53">
        <f t="shared" si="3"/>
        <v>-7</v>
      </c>
      <c r="R16" s="53">
        <f t="shared" si="3"/>
        <v>9</v>
      </c>
      <c r="S16" s="54">
        <f t="shared" si="3"/>
        <v>-5</v>
      </c>
      <c r="T16" s="55">
        <f t="shared" ref="T16:X17" si="4">IF(O16="","",IF(O16&gt;0,1,0))</f>
        <v>1</v>
      </c>
      <c r="U16" s="56">
        <f t="shared" si="4"/>
        <v>0</v>
      </c>
      <c r="V16" s="56">
        <f t="shared" si="4"/>
        <v>0</v>
      </c>
      <c r="W16" s="56">
        <f t="shared" si="4"/>
        <v>1</v>
      </c>
      <c r="X16" s="56">
        <f t="shared" si="4"/>
        <v>0</v>
      </c>
      <c r="Y16" s="57">
        <f t="shared" ref="Y16:AC17" si="5">IF(O16="","",IF(O16&lt;0,1,0))</f>
        <v>0</v>
      </c>
      <c r="Z16" s="57">
        <f t="shared" si="5"/>
        <v>1</v>
      </c>
      <c r="AA16" s="57">
        <f t="shared" si="5"/>
        <v>1</v>
      </c>
      <c r="AB16" s="57">
        <f t="shared" si="5"/>
        <v>0</v>
      </c>
      <c r="AC16" s="57">
        <f t="shared" si="5"/>
        <v>1</v>
      </c>
      <c r="AD16" s="58">
        <f>IF(CC16="","",IF(CC16&gt;CE16,1,-1))</f>
        <v>-1</v>
      </c>
      <c r="AE16" s="58">
        <f>IF(CC16="","",IF(CC16&lt;CE16,1,-1))</f>
        <v>1</v>
      </c>
      <c r="AF16" s="59">
        <f>IF(CC16&gt;CE16,1,0)</f>
        <v>0</v>
      </c>
      <c r="AG16" s="60">
        <f>IF(CE16&gt;CC16,1,0)</f>
        <v>1</v>
      </c>
      <c r="AH16" s="61">
        <f>IF(O16="","",AX16*1)</f>
        <v>16</v>
      </c>
      <c r="AI16" s="62">
        <f>IF(P16="","",BE16*1)</f>
        <v>7</v>
      </c>
      <c r="AJ16" s="62">
        <f>IF(Q16="","",BL16*1)</f>
        <v>7</v>
      </c>
      <c r="AK16" s="62">
        <f>IF(R16="","",BS16*1)</f>
        <v>11</v>
      </c>
      <c r="AL16" s="62">
        <f>IF(S16="","",BZ16*1)</f>
        <v>5</v>
      </c>
      <c r="AM16" s="63">
        <f>IF(O16="","",AZ16*1)</f>
        <v>14</v>
      </c>
      <c r="AN16" s="63">
        <f>IF(P16="","",BG16*1)</f>
        <v>11</v>
      </c>
      <c r="AO16" s="63">
        <f>IF(Q16="","",BN16*1)</f>
        <v>11</v>
      </c>
      <c r="AP16" s="63">
        <f>IF(R16="","",BU16*1)</f>
        <v>9</v>
      </c>
      <c r="AQ16" s="63">
        <f>IF(S16="","",CB16*1)</f>
        <v>11</v>
      </c>
      <c r="AR16" s="64">
        <f>SUM(AH16:AL16)</f>
        <v>46</v>
      </c>
      <c r="AS16" s="65">
        <f>SUM(AM16:AQ16)</f>
        <v>56</v>
      </c>
      <c r="AT16" s="66">
        <f>IF(O16=1000,11,IF(O16=-1000,0,IF(O16&gt;0,11,IF(O16&lt;0,(-O16),"0"))))</f>
        <v>11</v>
      </c>
      <c r="AU16" s="67">
        <f>IF(O16=1000,0,IF(O16=-1000,11,IF(O16&lt;-9,-(O16-2),IF(O16&gt;0,(O16),"0"))))</f>
        <v>14</v>
      </c>
      <c r="AV16" s="66">
        <f>IF(O16=1000,11,IF(O16=-1000,0,IF(O16&lt;9,11,IF(O16&gt;9,(O16+2),"0"))))</f>
        <v>16</v>
      </c>
      <c r="AW16" s="67">
        <f>IF(O16=1000,0,IF(O16=-1000,11,IF(O16&lt;0,11,IF(O16&gt;0,(O16),"0"))))</f>
        <v>14</v>
      </c>
      <c r="AX16" s="68">
        <f>IF(O16="","",IF(O16&gt;9,AV16,AT16))</f>
        <v>16</v>
      </c>
      <c r="AY16" s="69" t="str">
        <f>IF(O16="","","-")</f>
        <v>-</v>
      </c>
      <c r="AZ16" s="70">
        <f>IF(O16="","",IF(O16&lt;-9,AU16,AW16))</f>
        <v>14</v>
      </c>
      <c r="BA16" s="66">
        <f>IF(P16=1000,11,IF(P16=-1000,0,IF(P16&gt;9,(P16+2),IF(P16&lt;0,(-P16),"0"))))</f>
        <v>7</v>
      </c>
      <c r="BB16" s="67" t="str">
        <f>IF(P16=1000,0,IF(P16=-1000,11,IF(P16&lt;-9,-(P16-2),IF(P16&gt;0,(P16),"0"))))</f>
        <v>0</v>
      </c>
      <c r="BC16" s="67">
        <f>IF(P16=1000,11,IF(P16=-1000,0,IF(P16&gt;0,11,IF(P16&lt;0,(-P16),"0"))))</f>
        <v>7</v>
      </c>
      <c r="BD16" s="67">
        <f>IF(P16=1000,0,IF(P16=-1000,11,IF(P16&lt;0,11,IF(P16&gt;0,(P16),"0"))))</f>
        <v>11</v>
      </c>
      <c r="BE16" s="68">
        <f>IF(P16="","",IF(P16&gt;9,BA16,BC16))</f>
        <v>7</v>
      </c>
      <c r="BF16" s="69" t="str">
        <f>IF(P16="","","-")</f>
        <v>-</v>
      </c>
      <c r="BG16" s="70">
        <f>IF(P16="","",IF(P16&lt;-9,BB16,BD16))</f>
        <v>11</v>
      </c>
      <c r="BH16" s="66">
        <f>IF(Q16=1000,11,IF(Q16=-1000,0,IF(Q16&gt;9,(Q16+2),IF(Q16&lt;0,(-Q16),"0"))))</f>
        <v>7</v>
      </c>
      <c r="BI16" s="67" t="str">
        <f>IF(Q16=1000,0,IF(Q16=-1000,11,IF(Q16&lt;-9,-(Q16-2),IF(Q16&gt;0,(Q16),"0"))))</f>
        <v>0</v>
      </c>
      <c r="BJ16" s="67">
        <f>IF(Q16=1000,11,IF(Q16=-1000,0,IF(Q16&gt;0,11,IF(Q16&lt;0,(-Q16),"0"))))</f>
        <v>7</v>
      </c>
      <c r="BK16" s="67">
        <f>IF(Q16=1000,0,IF(Q16=-1000,11,IF(Q16&lt;0,11,IF(Q16&gt;0,(Q16),"0"))))</f>
        <v>11</v>
      </c>
      <c r="BL16" s="68">
        <f>IF(Q16="","",IF(Q16&gt;9,BH16,BJ16))</f>
        <v>7</v>
      </c>
      <c r="BM16" s="69" t="str">
        <f>IF(Q16="","","-")</f>
        <v>-</v>
      </c>
      <c r="BN16" s="70">
        <f>IF(Q16="","",IF(Q16&lt;-9,BI16,BK16))</f>
        <v>11</v>
      </c>
      <c r="BO16" s="67" t="str">
        <f>IF(R16=1000,11,IF(R16=-1000,0,IF(R16&gt;9,(R16+2),IF(R16&lt;0,(-R16),"0"))))</f>
        <v>0</v>
      </c>
      <c r="BP16" s="67">
        <f>IF(R16=1000,0,IF(R16=-1000,11,IF(R16&lt;-9,-(R16-2),IF(R16&gt;0,(R16),"0"))))</f>
        <v>9</v>
      </c>
      <c r="BQ16" s="67">
        <f>IF(R16=1000,11,IF(R16=-1000,0,IF(R16&gt;0,11,IF(R16&lt;0,(-R16),"0"))))</f>
        <v>11</v>
      </c>
      <c r="BR16" s="67">
        <f>IF(R16=1000,0,IF(R16=-1000,11,IF(R16&lt;0,11,IF(R16&gt;0,(R16),"0"))))</f>
        <v>9</v>
      </c>
      <c r="BS16" s="68">
        <f>IF(R16="","",IF(R16&gt;9,BO16,BQ16))</f>
        <v>11</v>
      </c>
      <c r="BT16" s="69" t="str">
        <f>IF(R16="","","-")</f>
        <v>-</v>
      </c>
      <c r="BU16" s="70">
        <f>IF(R16="","",IF(R16&lt;-9,BP16,BR16))</f>
        <v>9</v>
      </c>
      <c r="BV16" s="67">
        <f>IF(S16=1000,11,IF(S16=-1000,0,IF(S16&gt;9,(S16+2),IF(S16&lt;0,(-S16),"0"))))</f>
        <v>5</v>
      </c>
      <c r="BW16" s="67" t="str">
        <f>IF(S16=1000,0,IF(S16=-1000,11,IF(S16&lt;-9,-(S16-2),IF(S16&gt;0,(S16),"0"))))</f>
        <v>0</v>
      </c>
      <c r="BX16" s="67">
        <f>IF(S16=1000,11,IF(S16=-1000,0,IF(S16&gt;0,11,IF(S16&lt;0,(-S16),"0"))))</f>
        <v>5</v>
      </c>
      <c r="BY16" s="71">
        <f>IF(S16=1000,0,IF(S16=-1000,11,IF(S16&lt;0,11,IF(S16&gt;0,(S16),"0"))))</f>
        <v>11</v>
      </c>
      <c r="BZ16" s="68">
        <f>IF(S16="","",IF(S16&gt;9,BV16,BX16))</f>
        <v>5</v>
      </c>
      <c r="CA16" s="69" t="str">
        <f>IF(S16="","","-")</f>
        <v>-</v>
      </c>
      <c r="CB16" s="70">
        <f>IF(S16="","",IF(S16&lt;-9,BW16,BY16))</f>
        <v>11</v>
      </c>
      <c r="CC16" s="72">
        <f>IF(O16="","",SUM(T16:X16))</f>
        <v>2</v>
      </c>
      <c r="CD16" s="73" t="str">
        <f>IF(CC16="","","-")</f>
        <v>-</v>
      </c>
      <c r="CE16" s="74">
        <f>IF(O16="","",SUM(Y16:AC16))</f>
        <v>3</v>
      </c>
      <c r="CP16" s="32"/>
      <c r="CQ16" s="32"/>
    </row>
    <row r="17" spans="1:95" s="31" customFormat="1" ht="15" customHeight="1" x14ac:dyDescent="0.2">
      <c r="A17" s="43">
        <v>255</v>
      </c>
      <c r="B17" s="44">
        <v>353</v>
      </c>
      <c r="C17" s="75">
        <v>2</v>
      </c>
      <c r="D17" s="76" t="str">
        <f>IF(A17="","",VLOOKUP(A17,СписокКЖ!D:I,2,FALSE))</f>
        <v>НЕСТЕРЕНКО Светлана</v>
      </c>
      <c r="E17" s="47"/>
      <c r="F17" s="77" t="str">
        <f>IF(B17="","",VLOOKUP(B17,СписокКЖ!D:I,2,FALSE))</f>
        <v>ОГАНИСЯН Нарина</v>
      </c>
      <c r="G17" s="49"/>
      <c r="H17" s="41"/>
      <c r="I17" s="78" t="s">
        <v>28</v>
      </c>
      <c r="J17" s="78" t="s">
        <v>564</v>
      </c>
      <c r="K17" s="78" t="s">
        <v>568</v>
      </c>
      <c r="L17" s="78"/>
      <c r="M17" s="51"/>
      <c r="N17" s="42"/>
      <c r="O17" s="79">
        <f>IF(I17="","",IF(I17="0",1000,IF(I17="-0",-1000,I17*1)))</f>
        <v>-9</v>
      </c>
      <c r="P17" s="79">
        <f t="shared" si="3"/>
        <v>-6</v>
      </c>
      <c r="Q17" s="79">
        <f t="shared" si="3"/>
        <v>-7</v>
      </c>
      <c r="R17" s="79" t="str">
        <f t="shared" si="3"/>
        <v/>
      </c>
      <c r="S17" s="80" t="str">
        <f t="shared" si="3"/>
        <v/>
      </c>
      <c r="T17" s="55">
        <f t="shared" si="4"/>
        <v>0</v>
      </c>
      <c r="U17" s="56">
        <f t="shared" si="4"/>
        <v>0</v>
      </c>
      <c r="V17" s="56">
        <f t="shared" si="4"/>
        <v>0</v>
      </c>
      <c r="W17" s="56" t="str">
        <f t="shared" si="4"/>
        <v/>
      </c>
      <c r="X17" s="56" t="str">
        <f t="shared" si="4"/>
        <v/>
      </c>
      <c r="Y17" s="57">
        <f t="shared" si="5"/>
        <v>1</v>
      </c>
      <c r="Z17" s="57">
        <f t="shared" si="5"/>
        <v>1</v>
      </c>
      <c r="AA17" s="57">
        <f t="shared" si="5"/>
        <v>1</v>
      </c>
      <c r="AB17" s="57" t="str">
        <f t="shared" si="5"/>
        <v/>
      </c>
      <c r="AC17" s="57" t="str">
        <f t="shared" si="5"/>
        <v/>
      </c>
      <c r="AD17" s="58">
        <f>IF(CC17="","",IF(CC17&gt;CE17,1,-1))</f>
        <v>-1</v>
      </c>
      <c r="AE17" s="58">
        <f>IF(CC17="","",IF(CC17&lt;CE17,1,-1))</f>
        <v>1</v>
      </c>
      <c r="AF17" s="59">
        <f>IF(CC17&gt;CE17,1,0)</f>
        <v>0</v>
      </c>
      <c r="AG17" s="60">
        <f>IF(CE17&gt;CC17,1,0)</f>
        <v>1</v>
      </c>
      <c r="AH17" s="81">
        <f>IF(O17="","",AX17*1)</f>
        <v>9</v>
      </c>
      <c r="AI17" s="82">
        <f>IF(P17="","",BE17*1)</f>
        <v>6</v>
      </c>
      <c r="AJ17" s="82">
        <f>IF(Q17="","",BL17*1)</f>
        <v>7</v>
      </c>
      <c r="AK17" s="82" t="str">
        <f>IF(R17="","",BS17*1)</f>
        <v/>
      </c>
      <c r="AL17" s="82" t="str">
        <f>IF(S17="","",BZ17*1)</f>
        <v/>
      </c>
      <c r="AM17" s="83">
        <f>IF(O17="","",AZ17*1)</f>
        <v>11</v>
      </c>
      <c r="AN17" s="83">
        <f>IF(P17="","",BG17*1)</f>
        <v>11</v>
      </c>
      <c r="AO17" s="83">
        <f>IF(Q17="","",BN17*1)</f>
        <v>11</v>
      </c>
      <c r="AP17" s="83" t="str">
        <f>IF(R17="","",BU17*1)</f>
        <v/>
      </c>
      <c r="AQ17" s="83" t="str">
        <f>IF(S17="","",CB17*1)</f>
        <v/>
      </c>
      <c r="AR17" s="64">
        <f>SUM(AH17:AL17)</f>
        <v>22</v>
      </c>
      <c r="AS17" s="65">
        <f>SUM(AM17:AQ17)</f>
        <v>33</v>
      </c>
      <c r="AT17" s="66">
        <f>IF(O17=1000,11,IF(O17=-1000,0,IF(O17&gt;0,11,IF(O17&lt;0,(-O17),"0"))))</f>
        <v>9</v>
      </c>
      <c r="AU17" s="67" t="str">
        <f>IF(O17=1000,0,IF(O17=-1000,11,IF(O17&lt;-9,-(O17-2),IF(O17&gt;0,(O17),"0"))))</f>
        <v>0</v>
      </c>
      <c r="AV17" s="66">
        <f>IF(O17=1000,11,IF(O17=-1000,0,IF(O17&gt;9,(O17+2),IF(O17&lt;0,(-O17),"0"))))</f>
        <v>9</v>
      </c>
      <c r="AW17" s="67">
        <f>IF(O17=1000,0,IF(O17=-1000,11,IF(O17&lt;0,11,IF(O17&gt;0,(O17),"0"))))</f>
        <v>11</v>
      </c>
      <c r="AX17" s="84">
        <f>IF(O17="","",IF(O17&gt;9,AV17,AT17))</f>
        <v>9</v>
      </c>
      <c r="AY17" s="85" t="str">
        <f>IF(O17="","","-")</f>
        <v>-</v>
      </c>
      <c r="AZ17" s="86">
        <f>IF(O17="","",IF(O17&lt;-9,AU17,AW17))</f>
        <v>11</v>
      </c>
      <c r="BA17" s="66">
        <f>IF(P17=1000,11,IF(P17=-1000,0,IF(P17&gt;9,(P17+2),IF(P17&lt;0,(-P17),"0"))))</f>
        <v>6</v>
      </c>
      <c r="BB17" s="67" t="str">
        <f>IF(P17=1000,0,IF(P17=-1000,11,IF(P17&lt;-9,-(P17-2),IF(P17&gt;0,(P17),"0"))))</f>
        <v>0</v>
      </c>
      <c r="BC17" s="67">
        <f>IF(P17=1000,11,IF(P17=-1000,0,IF(P17&gt;0,11,IF(P17&lt;0,(-P17),"0"))))</f>
        <v>6</v>
      </c>
      <c r="BD17" s="67">
        <f>IF(P17=1000,0,IF(P17=-1000,11,IF(P17&lt;0,11,IF(P17&gt;0,(P17),"0"))))</f>
        <v>11</v>
      </c>
      <c r="BE17" s="84">
        <f>IF(P17="","",IF(P17&gt;9,BA17,BC17))</f>
        <v>6</v>
      </c>
      <c r="BF17" s="85" t="str">
        <f>IF(P17="","","-")</f>
        <v>-</v>
      </c>
      <c r="BG17" s="86">
        <f>IF(P17="","",IF(P17&lt;-9,BB17,BD17))</f>
        <v>11</v>
      </c>
      <c r="BH17" s="66">
        <f>IF(Q17=1000,11,IF(Q17=-1000,0,IF(Q17&gt;9,(Q17+2),IF(Q17&lt;0,(-Q17),"0"))))</f>
        <v>7</v>
      </c>
      <c r="BI17" s="67" t="str">
        <f>IF(Q17=1000,0,IF(Q17=-1000,11,IF(Q17&lt;-9,-(Q17-2),IF(Q17&gt;0,(Q17),"0"))))</f>
        <v>0</v>
      </c>
      <c r="BJ17" s="67">
        <f>IF(Q17=1000,11,IF(Q17=-1000,0,IF(Q17&gt;0,11,IF(Q17&lt;0,(-Q17),"0"))))</f>
        <v>7</v>
      </c>
      <c r="BK17" s="67">
        <f>IF(Q17=1000,0,IF(Q17=-1000,11,IF(Q17&lt;0,11,IF(Q17&gt;0,(Q17),"0"))))</f>
        <v>11</v>
      </c>
      <c r="BL17" s="84">
        <f>IF(Q17="","",IF(Q17&gt;9,BH17,BJ17))</f>
        <v>7</v>
      </c>
      <c r="BM17" s="85" t="str">
        <f>IF(Q17="","","-")</f>
        <v>-</v>
      </c>
      <c r="BN17" s="86">
        <f>IF(Q17="","",IF(Q17&lt;-9,BI17,BK17))</f>
        <v>11</v>
      </c>
      <c r="BO17" s="67" t="e">
        <f>IF(R17=1000,11,IF(R17=-1000,0,IF(R17&gt;9,(R17+2),IF(R17&lt;0,(-R17),"0"))))</f>
        <v>#VALUE!</v>
      </c>
      <c r="BP17" s="67" t="str">
        <f>IF(R17=1000,0,IF(R17=-1000,11,IF(R17&lt;-9,-(R17-2),IF(R17&gt;0,(R17),"0"))))</f>
        <v/>
      </c>
      <c r="BQ17" s="67">
        <f>IF(R17=1000,11,IF(R17=-1000,0,IF(R17&gt;0,11,IF(R17&lt;0,(-R17),"0"))))</f>
        <v>11</v>
      </c>
      <c r="BR17" s="67" t="str">
        <f>IF(R17=1000,0,IF(R17=-1000,11,IF(R17&lt;0,11,IF(R17&gt;0,(R17),"0"))))</f>
        <v/>
      </c>
      <c r="BS17" s="84" t="str">
        <f>IF(R17="","",IF(R17&gt;9,BO17,BQ17))</f>
        <v/>
      </c>
      <c r="BT17" s="85" t="str">
        <f>IF(R17="","","-")</f>
        <v/>
      </c>
      <c r="BU17" s="86" t="str">
        <f>IF(R17="","",IF(R17&lt;-9,BP17,BR17))</f>
        <v/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84" t="str">
        <f>IF(S17="","",IF(S17&gt;9,BV17,BX17))</f>
        <v/>
      </c>
      <c r="CA17" s="85" t="str">
        <f>IF(S17="","","-")</f>
        <v/>
      </c>
      <c r="CB17" s="86" t="str">
        <f>IF(S17="","",IF(S17&lt;-9,BW17,BY17))</f>
        <v/>
      </c>
      <c r="CC17" s="87">
        <f>IF(O17="","",SUM(T17:X17))</f>
        <v>0</v>
      </c>
      <c r="CD17" s="88" t="str">
        <f>IF(CC17="","","-")</f>
        <v>-</v>
      </c>
      <c r="CE17" s="89">
        <f>IF(O17="","",SUM(Y17:AC17))</f>
        <v>3</v>
      </c>
      <c r="CP17" s="32"/>
      <c r="CQ17" s="32"/>
    </row>
    <row r="18" spans="1:95" s="31" customFormat="1" ht="15" customHeight="1" x14ac:dyDescent="0.2">
      <c r="A18" s="43">
        <v>306</v>
      </c>
      <c r="B18" s="44">
        <v>259</v>
      </c>
      <c r="C18" s="1250" t="s">
        <v>563</v>
      </c>
      <c r="D18" s="76" t="str">
        <f>IF(A18="","",VLOOKUP(A18,СписокКЖ!D:I,2,FALSE))</f>
        <v>ВИНОГРАДОВА Нина</v>
      </c>
      <c r="E18" s="47"/>
      <c r="F18" s="77" t="str">
        <f>IF(B18="","",VLOOKUP(B18,СписокКЖ!D:I,2,FALSE))</f>
        <v>АЛИЕВА Маляк</v>
      </c>
      <c r="G18" s="49"/>
      <c r="H18" s="41"/>
      <c r="I18" s="1252" t="s">
        <v>28</v>
      </c>
      <c r="J18" s="1252" t="s">
        <v>154</v>
      </c>
      <c r="K18" s="1252" t="s">
        <v>28</v>
      </c>
      <c r="L18" s="1252" t="s">
        <v>567</v>
      </c>
      <c r="M18" s="1252"/>
      <c r="N18" s="42"/>
      <c r="O18" s="1244">
        <f>IF(I18="","",IF(I18="0",1000,IF(I18="-0",-1000,I18*1)))</f>
        <v>-9</v>
      </c>
      <c r="P18" s="1244">
        <f>IF(J18="","",IF(J18="0",1000,IF(J18="-0",-1000,J18*1)))</f>
        <v>6</v>
      </c>
      <c r="Q18" s="1244">
        <f>IF(K18="","",IF(K18="0",1000,IF(K18="-0",-1000,K18*1)))</f>
        <v>-9</v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>
        <f>IF(O18="","",IF(O18&gt;0,1,0))</f>
        <v>0</v>
      </c>
      <c r="U18" s="1284">
        <f>IF(P18="","",IF(P18&gt;0,1,0))</f>
        <v>1</v>
      </c>
      <c r="V18" s="1284">
        <f>IF(Q18="","",IF(Q18&gt;0,1,0))</f>
        <v>0</v>
      </c>
      <c r="W18" s="1284" t="str">
        <f>IF(R18="","",IF(R18&gt;0,1,0))</f>
        <v/>
      </c>
      <c r="X18" s="1284" t="str">
        <f>IF(S18="","",IF(S18&gt;0,1,0))</f>
        <v/>
      </c>
      <c r="Y18" s="1278">
        <f>IF(O18="","",IF(O18&lt;0,1,0))</f>
        <v>1</v>
      </c>
      <c r="Z18" s="1278">
        <f>IF(P18="","",IF(P18&lt;0,1,0))</f>
        <v>0</v>
      </c>
      <c r="AA18" s="1278">
        <f>IF(Q18="","",IF(Q18&lt;0,1,0))</f>
        <v>1</v>
      </c>
      <c r="AB18" s="1278" t="str">
        <f>IF(R18="","",IF(R18&lt;0,1,0))</f>
        <v/>
      </c>
      <c r="AC18" s="1278" t="str">
        <f>IF(S18="","",IF(S18&lt;0,1,0))</f>
        <v/>
      </c>
      <c r="AD18" s="1280">
        <f>IF(CC18="","",IF(CC18&gt;CE18,1,-1))</f>
        <v>-1</v>
      </c>
      <c r="AE18" s="1280">
        <f>IF(CC18="","",IF(CC18&lt;CE18,1,-1))</f>
        <v>1</v>
      </c>
      <c r="AF18" s="1282">
        <f>IF(CC18&gt;CE18,1,0)</f>
        <v>0</v>
      </c>
      <c r="AG18" s="1272">
        <f>IF(CE18&gt;CC18,1,0)</f>
        <v>1</v>
      </c>
      <c r="AH18" s="1274">
        <f>IF(O18="","",AX18*1)</f>
        <v>9</v>
      </c>
      <c r="AI18" s="1276">
        <f>IF(P18="","",BE18*1)</f>
        <v>11</v>
      </c>
      <c r="AJ18" s="1276">
        <f>IF(Q18="","",BL18*1)</f>
        <v>9</v>
      </c>
      <c r="AK18" s="1276" t="str">
        <f>IF(R18="","",BS18*1)</f>
        <v/>
      </c>
      <c r="AL18" s="1276" t="str">
        <f>IF(S18="","",BZ18*1)</f>
        <v/>
      </c>
      <c r="AM18" s="1298">
        <f>IF(O18="","",AZ18*1)</f>
        <v>11</v>
      </c>
      <c r="AN18" s="1298">
        <f>IF(P18="","",BG18*1)</f>
        <v>6</v>
      </c>
      <c r="AO18" s="1298">
        <f>IF(Q18="","",BN18*1)</f>
        <v>11</v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9</v>
      </c>
      <c r="AU18" s="1286" t="str">
        <f>IF(O18=1000,0,IF(O18=-1000,11,IF(O18&lt;-9,-(O18-2),IF(O18&gt;0,(O18),"0"))))</f>
        <v>0</v>
      </c>
      <c r="AV18" s="1286">
        <f>IF(O18=1000,11,IF(O18=-1000,0,IF(O18&gt;9,(O18+2),IF(O18&lt;0,(-O18),"0"))))</f>
        <v>9</v>
      </c>
      <c r="AW18" s="1286">
        <f>IF(O18=1000,0,IF(O18=-1000,11,IF(O18&lt;0,11,IF(O18&gt;0,(O18),"0"))))</f>
        <v>11</v>
      </c>
      <c r="AX18" s="1296">
        <f>IF(O18="","",IF(O18&gt;9,AV18,AT18))</f>
        <v>9</v>
      </c>
      <c r="AY18" s="1288" t="str">
        <f>IF(O18="","","-")</f>
        <v>-</v>
      </c>
      <c r="AZ18" s="1290">
        <f>IF(O18="","",IF(O18&lt;-9,AU18,AW18))</f>
        <v>11</v>
      </c>
      <c r="BA18" s="1286" t="str">
        <f>IF(P18=1000,11,IF(P18=-1000,0,IF(P18&gt;9,(P18+2),IF(P18&lt;0,(-P18),"0"))))</f>
        <v>0</v>
      </c>
      <c r="BB18" s="1286">
        <f>IF(P18=1000,0,IF(P18=-1000,11,IF(P18&lt;-9,-(P18-2),IF(P18&gt;0,(P18),"0"))))</f>
        <v>6</v>
      </c>
      <c r="BC18" s="1286">
        <f>IF(P18=1000,11,IF(P18=-1000,0,IF(P18&gt;0,11,IF(P18&lt;0,(-P18),"0"))))</f>
        <v>11</v>
      </c>
      <c r="BD18" s="1286">
        <f>IF(P18=1000,0,IF(P18=-1000,11,IF(P18&lt;0,11,IF(P18&gt;0,(P18),"0"))))</f>
        <v>6</v>
      </c>
      <c r="BE18" s="1296">
        <f>IF(P18="","",IF(P18&gt;9,BA18,BC18))</f>
        <v>11</v>
      </c>
      <c r="BF18" s="1288" t="str">
        <f>IF(P18="","","-")</f>
        <v>-</v>
      </c>
      <c r="BG18" s="1290">
        <f>IF(P18="","",IF(P18&lt;-9,BB18,BD18))</f>
        <v>6</v>
      </c>
      <c r="BH18" s="1286">
        <f>IF(Q18=1000,11,IF(Q18=-1000,0,IF(Q18&gt;9,(Q18+2),IF(Q18&lt;0,(-Q18),"0"))))</f>
        <v>9</v>
      </c>
      <c r="BI18" s="1286" t="str">
        <f>IF(Q18=1000,0,IF(Q18=-1000,11,IF(Q18&lt;-9,-(Q18-2),IF(Q18&gt;0,(Q18),"0"))))</f>
        <v>0</v>
      </c>
      <c r="BJ18" s="1286">
        <f>IF(Q18=1000,11,IF(Q18=-1000,0,IF(Q18&gt;0,11,IF(Q18&lt;0,(-Q18),"0"))))</f>
        <v>9</v>
      </c>
      <c r="BK18" s="1286">
        <f>IF(Q18=1000,0,IF(Q18=-1000,11,IF(Q18&lt;0,11,IF(Q18&gt;0,(Q18),"0"))))</f>
        <v>11</v>
      </c>
      <c r="BL18" s="1296">
        <f>IF(Q18="","",IF(Q18&gt;9,BH18,BJ18))</f>
        <v>9</v>
      </c>
      <c r="BM18" s="1288" t="str">
        <f>IF(Q18="","","-")</f>
        <v>-</v>
      </c>
      <c r="BN18" s="1290">
        <f>IF(Q18="","",IF(Q18&lt;-9,BI18,BK18))</f>
        <v>11</v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308" t="s">
        <v>152</v>
      </c>
      <c r="BT18" s="1310" t="s">
        <v>569</v>
      </c>
      <c r="BU18" s="1312" t="s">
        <v>26</v>
      </c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>
        <f>IF(O18="","",SUM(T18:X19))</f>
        <v>1</v>
      </c>
      <c r="CD18" s="1304" t="str">
        <f>IF(CC18="","","-")</f>
        <v>-</v>
      </c>
      <c r="CE18" s="1306">
        <v>3</v>
      </c>
      <c r="CP18" s="32"/>
      <c r="CQ18" s="32"/>
    </row>
    <row r="19" spans="1:95" s="31" customFormat="1" ht="15" customHeight="1" x14ac:dyDescent="0.2">
      <c r="A19" s="43">
        <v>301</v>
      </c>
      <c r="B19" s="44">
        <v>353</v>
      </c>
      <c r="C19" s="1251"/>
      <c r="D19" s="46" t="str">
        <f>IF(A19="","",VLOOKUP(A19,СписокКЖ!D:I,2,FALSE))</f>
        <v>САФОНОВА Виктория</v>
      </c>
      <c r="E19" s="47"/>
      <c r="F19" s="48" t="str">
        <f>IF(B19="","",VLOOKUP(B19,СписокКЖ!D:I,2,FALSE))</f>
        <v>ОГАНИСЯН Нарина</v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309"/>
      <c r="BT19" s="1311"/>
      <c r="BU19" s="1313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>
        <f>IF(A16="","",A16)</f>
        <v>301</v>
      </c>
      <c r="B20" s="99">
        <f>IF(B16="","",B17)</f>
        <v>353</v>
      </c>
      <c r="C20" s="75">
        <v>4</v>
      </c>
      <c r="D20" s="100" t="str">
        <f>IF(A20="","",VLOOKUP(A20,СписокКЖ!D:I,2,FALSE))</f>
        <v>САФОНОВА Виктория</v>
      </c>
      <c r="E20" s="101"/>
      <c r="F20" s="77" t="str">
        <f>IF(B20="","",VLOOKUP(B20,СписокКЖ!D:I,2,FALSE))</f>
        <v>ОГАНИСЯН Нарина</v>
      </c>
      <c r="G20" s="102"/>
      <c r="H20" s="41"/>
      <c r="I20" s="78"/>
      <c r="J20" s="78"/>
      <c r="K20" s="78"/>
      <c r="L20" s="78"/>
      <c r="M20" s="78"/>
      <c r="N20" s="42"/>
      <c r="O20" s="79" t="str">
        <f>IF(I20="","",IF(I20="0",1000,IF(I20="-0",-1000,I20*1)))</f>
        <v/>
      </c>
      <c r="P20" s="79" t="str">
        <f t="shared" ref="P20:S21" si="6">IF(J20="","",IF(J20="0",1000,IF(J20="-0",-1000,J20*1)))</f>
        <v/>
      </c>
      <c r="Q20" s="79" t="str">
        <f t="shared" si="6"/>
        <v/>
      </c>
      <c r="R20" s="79" t="str">
        <f t="shared" si="6"/>
        <v/>
      </c>
      <c r="S20" s="80" t="str">
        <f t="shared" si="6"/>
        <v/>
      </c>
      <c r="T20" s="103" t="str">
        <f t="shared" ref="T20:X21" si="7">IF(O20="","",IF(O20&gt;0,1,0))</f>
        <v/>
      </c>
      <c r="U20" s="104" t="str">
        <f t="shared" si="7"/>
        <v/>
      </c>
      <c r="V20" s="104" t="str">
        <f t="shared" si="7"/>
        <v/>
      </c>
      <c r="W20" s="104" t="str">
        <f t="shared" si="7"/>
        <v/>
      </c>
      <c r="X20" s="104" t="str">
        <f t="shared" si="7"/>
        <v/>
      </c>
      <c r="Y20" s="105" t="str">
        <f t="shared" ref="Y20:AC21" si="8">IF(O20="","",IF(O20&lt;0,1,0))</f>
        <v/>
      </c>
      <c r="Z20" s="105" t="str">
        <f t="shared" si="8"/>
        <v/>
      </c>
      <c r="AA20" s="105" t="str">
        <f t="shared" si="8"/>
        <v/>
      </c>
      <c r="AB20" s="105" t="str">
        <f t="shared" si="8"/>
        <v/>
      </c>
      <c r="AC20" s="105" t="str">
        <f t="shared" si="8"/>
        <v/>
      </c>
      <c r="AD20" s="106" t="str">
        <f>IF(CC20="","",IF(CC20&gt;CE20,1,-1))</f>
        <v/>
      </c>
      <c r="AE20" s="106" t="str">
        <f>IF(CC20="","",IF(CC20&lt;CE20,1,-1))</f>
        <v/>
      </c>
      <c r="AF20" s="107">
        <f>IF(CC20&gt;CE20,1,0)</f>
        <v>0</v>
      </c>
      <c r="AG20" s="108">
        <f>IF(CE20&gt;CC20,1,0)</f>
        <v>0</v>
      </c>
      <c r="AH20" s="81" t="str">
        <f>IF(O20="","",AX20*1)</f>
        <v/>
      </c>
      <c r="AI20" s="82" t="str">
        <f>IF(P20="","",BE20*1)</f>
        <v/>
      </c>
      <c r="AJ20" s="82" t="str">
        <f>IF(Q20="","",BL20*1)</f>
        <v/>
      </c>
      <c r="AK20" s="82" t="str">
        <f>IF(R20="","",BS20*1)</f>
        <v/>
      </c>
      <c r="AL20" s="82" t="str">
        <f>IF(S20="","",BZ20*1)</f>
        <v/>
      </c>
      <c r="AM20" s="83" t="str">
        <f>IF(O20="","",AZ20*1)</f>
        <v/>
      </c>
      <c r="AN20" s="83" t="str">
        <f>IF(P20="","",BG20*1)</f>
        <v/>
      </c>
      <c r="AO20" s="83" t="str">
        <f>IF(Q20="","",BN20*1)</f>
        <v/>
      </c>
      <c r="AP20" s="83" t="str">
        <f>IF(R20="","",BU20*1)</f>
        <v/>
      </c>
      <c r="AQ20" s="83" t="str">
        <f>IF(S20="","",CB20*1)</f>
        <v/>
      </c>
      <c r="AR20" s="109">
        <f>SUM(AH20:AL20)</f>
        <v>0</v>
      </c>
      <c r="AS20" s="110">
        <f>SUM(AM20:AQ20)</f>
        <v>0</v>
      </c>
      <c r="AT20" s="111">
        <f>IF(O20=1000,11,IF(O20=-1000,0,IF(O20&gt;0,11,IF(O20&lt;0,(-O20),"0"))))</f>
        <v>11</v>
      </c>
      <c r="AU20" s="112" t="str">
        <f>IF(O20=1000,0,IF(O20=-1000,11,IF(O20&lt;-9,-(O20-2),IF(O20&gt;0,(O20),"0"))))</f>
        <v/>
      </c>
      <c r="AV20" s="111" t="e">
        <f>IF(O20=1000,11,IF(O20=-1000,0,IF(O20&gt;9,(O20+2),IF(O20&lt;0,(-O20),"0"))))</f>
        <v>#VALUE!</v>
      </c>
      <c r="AW20" s="112" t="str">
        <f>IF(O20=1000,0,IF(O20=-1000,11,IF(O20&lt;0,11,IF(O20&gt;0,(O20),"0"))))</f>
        <v/>
      </c>
      <c r="AX20" s="84" t="str">
        <f>IF(O20="","",IF(O20&gt;9,AV20,AT20))</f>
        <v/>
      </c>
      <c r="AY20" s="85" t="str">
        <f>IF(O20="","","-")</f>
        <v/>
      </c>
      <c r="AZ20" s="86" t="str">
        <f>IF(O20="","",IF(O20&lt;-9,AU20,AW20))</f>
        <v/>
      </c>
      <c r="BA20" s="111" t="e">
        <f>IF(P20=1000,11,IF(P20=-1000,0,IF(P20&gt;9,(P20+2),IF(P20&lt;0,(-P20),"0"))))</f>
        <v>#VALUE!</v>
      </c>
      <c r="BB20" s="112" t="str">
        <f>IF(P20=1000,0,IF(P20=-1000,11,IF(P20&lt;-9,-(P20-2),IF(P20&gt;0,(P20),"0"))))</f>
        <v/>
      </c>
      <c r="BC20" s="112">
        <f>IF(P20=1000,11,IF(P20=-1000,0,IF(P20&gt;0,11,IF(P20&lt;0,(-P20),"0"))))</f>
        <v>11</v>
      </c>
      <c r="BD20" s="112" t="str">
        <f>IF(P20=1000,0,IF(P20=-1000,11,IF(P20&lt;0,11,IF(P20&gt;0,(P20),"0"))))</f>
        <v/>
      </c>
      <c r="BE20" s="84" t="str">
        <f>IF(P20="","",IF(P20&gt;9,BA20,BC20))</f>
        <v/>
      </c>
      <c r="BF20" s="85" t="str">
        <f>IF(P20="","","-")</f>
        <v/>
      </c>
      <c r="BG20" s="86" t="str">
        <f>IF(P20="","",IF(P20&lt;-9,BB20,BD20))</f>
        <v/>
      </c>
      <c r="BH20" s="111" t="e">
        <f>IF(Q20=1000,11,IF(Q20=-1000,0,IF(Q20&gt;9,(Q20+2),IF(Q20&lt;0,(-Q20),"0"))))</f>
        <v>#VALUE!</v>
      </c>
      <c r="BI20" s="112" t="str">
        <f>IF(Q20=1000,0,IF(Q20=-1000,11,IF(Q20&lt;-9,-(Q20-2),IF(Q20&gt;0,(Q20),"0"))))</f>
        <v/>
      </c>
      <c r="BJ20" s="112">
        <f>IF(Q20=1000,11,IF(Q20=-1000,0,IF(Q20&gt;0,11,IF(Q20&lt;0,(-Q20),"0"))))</f>
        <v>11</v>
      </c>
      <c r="BK20" s="112" t="str">
        <f>IF(Q20=1000,0,IF(Q20=-1000,11,IF(Q20&lt;0,11,IF(Q20&gt;0,(Q20),"0"))))</f>
        <v/>
      </c>
      <c r="BL20" s="84" t="str">
        <f>IF(Q20="","",IF(Q20&gt;9,BH20,BJ20))</f>
        <v/>
      </c>
      <c r="BM20" s="85" t="str">
        <f>IF(Q20="","","-")</f>
        <v/>
      </c>
      <c r="BN20" s="86" t="str">
        <f>IF(Q20="","",IF(Q20&lt;-9,BI20,BK20))</f>
        <v/>
      </c>
      <c r="BO20" s="112" t="e">
        <f>IF(R20=1000,11,IF(R20=-1000,0,IF(R20&gt;9,(R20+2),IF(R20&lt;0,(-R20),"0"))))</f>
        <v>#VALUE!</v>
      </c>
      <c r="BP20" s="112" t="str">
        <f>IF(R20=1000,0,IF(R20=-1000,11,IF(R20&lt;-9,-(R20-2),IF(R20&gt;0,(R20),"0"))))</f>
        <v/>
      </c>
      <c r="BQ20" s="112">
        <f>IF(R20=1000,11,IF(R20=-1000,0,IF(R20&gt;0,11,IF(R20&lt;0,(-R20),"0"))))</f>
        <v>11</v>
      </c>
      <c r="BR20" s="112" t="str">
        <f>IF(R20=1000,0,IF(R20=-1000,11,IF(R20&lt;0,11,IF(R20&gt;0,(R20),"0"))))</f>
        <v/>
      </c>
      <c r="BS20" s="84" t="str">
        <f>IF(R20="","",IF(R20&gt;9,BO20,BQ20))</f>
        <v/>
      </c>
      <c r="BT20" s="85" t="str">
        <f>IF(R20="","","-")</f>
        <v/>
      </c>
      <c r="BU20" s="86" t="str">
        <f>IF(R20="","",IF(R20&lt;-9,BP20,BR20))</f>
        <v/>
      </c>
      <c r="BV20" s="112" t="e">
        <f>IF(S20=1000,11,IF(S20=-1000,0,IF(S20&gt;9,(S20+2),IF(S20&lt;0,(-S20),"0"))))</f>
        <v>#VALUE!</v>
      </c>
      <c r="BW20" s="112" t="str">
        <f>IF(S20=1000,0,IF(S20=-1000,11,IF(S20&lt;-9,-(S20-2),IF(S20&gt;0,(S20),"0"))))</f>
        <v/>
      </c>
      <c r="BX20" s="112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84" t="str">
        <f>IF(S20="","",IF(S20&gt;9,BV20,BX20))</f>
        <v/>
      </c>
      <c r="CA20" s="85" t="str">
        <f>IF(S20="","","-")</f>
        <v/>
      </c>
      <c r="CB20" s="86" t="str">
        <f>IF(S20="","",IF(S20&lt;-9,BW20,BY20))</f>
        <v/>
      </c>
      <c r="CC20" s="87" t="str">
        <f>IF(O20="","",SUM(T20:X20))</f>
        <v/>
      </c>
      <c r="CD20" s="88" t="str">
        <f>IF(CC20="","","-")</f>
        <v/>
      </c>
      <c r="CE20" s="89" t="str">
        <f>IF(O20="","",SUM(Y20:AC20))</f>
        <v/>
      </c>
      <c r="CP20" s="32"/>
      <c r="CQ20" s="32"/>
    </row>
    <row r="21" spans="1:95" s="31" customFormat="1" ht="15" customHeight="1" thickBot="1" x14ac:dyDescent="0.25">
      <c r="A21" s="99">
        <f>IF(A16="","",A17)</f>
        <v>255</v>
      </c>
      <c r="B21" s="99">
        <f>IF(B16="","",B16)</f>
        <v>259</v>
      </c>
      <c r="C21" s="114">
        <v>5</v>
      </c>
      <c r="D21" s="115" t="str">
        <f>IF(A21="","",VLOOKUP(A21,СписокКЖ!D:I,2,FALSE))</f>
        <v>НЕСТЕРЕНКО Светлана</v>
      </c>
      <c r="E21" s="116"/>
      <c r="F21" s="117" t="str">
        <f>IF(B21="","",VLOOKUP(B21,СписокКЖ!D:I,2,FALSE))</f>
        <v>АЛИЕВА Маляк</v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6"/>
        <v/>
      </c>
      <c r="Q21" s="123" t="str">
        <f t="shared" si="6"/>
        <v/>
      </c>
      <c r="R21" s="123" t="str">
        <f t="shared" si="6"/>
        <v/>
      </c>
      <c r="S21" s="124" t="str">
        <f t="shared" si="6"/>
        <v/>
      </c>
      <c r="T21" s="125" t="str">
        <f t="shared" si="7"/>
        <v/>
      </c>
      <c r="U21" s="126" t="str">
        <f t="shared" si="7"/>
        <v/>
      </c>
      <c r="V21" s="126" t="str">
        <f t="shared" si="7"/>
        <v/>
      </c>
      <c r="W21" s="126" t="str">
        <f t="shared" si="7"/>
        <v/>
      </c>
      <c r="X21" s="126" t="str">
        <f t="shared" si="7"/>
        <v/>
      </c>
      <c r="Y21" s="127" t="str">
        <f t="shared" si="8"/>
        <v/>
      </c>
      <c r="Z21" s="127" t="str">
        <f t="shared" si="8"/>
        <v/>
      </c>
      <c r="AA21" s="127" t="str">
        <f t="shared" si="8"/>
        <v/>
      </c>
      <c r="AB21" s="127" t="str">
        <f t="shared" si="8"/>
        <v/>
      </c>
      <c r="AC21" s="127" t="str">
        <f t="shared" si="8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>
        <v>5</v>
      </c>
      <c r="B23" s="35">
        <v>4</v>
      </c>
      <c r="C23" s="1225">
        <f>1+C14</f>
        <v>3</v>
      </c>
      <c r="D23" s="1227" t="str">
        <f>IF(A23="","",VLOOKUP(A23,СписокКЖ!$A$88:$C$113,3,FALSE))</f>
        <v>Республика Татарстан</v>
      </c>
      <c r="E23" s="1228" t="e">
        <f>IF(B23="","",VLOOKUP(B23,СписокКЖ!E:J,2,FALSE))</f>
        <v>#N/A</v>
      </c>
      <c r="F23" s="1231" t="str">
        <f>IF(B23="","",VLOOKUP(B23,СписокКЖ!$A$88:$C$111,3,FALSE))</f>
        <v>Московская область</v>
      </c>
      <c r="G23" s="1232" t="e">
        <f>IF(D23="","",VLOOKUP(D23,СписокКЖ!G:L,2,FALSE))</f>
        <v>#N/A</v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 t="e">
        <f>IF(A23="","",VLOOKUP(A23,'[60]Протокол команд'!A:K,8,FALSE))</f>
        <v>#N/A</v>
      </c>
      <c r="U23" s="39" t="e">
        <f>T23*5-4</f>
        <v>#N/A</v>
      </c>
      <c r="V23" s="39" t="e">
        <f>T23*5</f>
        <v>#N/A</v>
      </c>
      <c r="W23" s="39" t="e">
        <f>CONCATENATE(U23,"-",V23)</f>
        <v>#N/A</v>
      </c>
      <c r="X23" s="39" t="e">
        <f>IF(A23="","",VLOOKUP(A23,'[60]Протокол команд'!A:K,10,FALSE))</f>
        <v>#N/A</v>
      </c>
      <c r="Y23" s="39" t="e">
        <f>X23*5-4</f>
        <v>#N/A</v>
      </c>
      <c r="Z23" s="39" t="e">
        <f>X23*5</f>
        <v>#N/A</v>
      </c>
      <c r="AA23" s="39" t="e">
        <f>CONCATENATE(Y23,"-",Z23)</f>
        <v>#N/A</v>
      </c>
      <c r="AB23" s="1241">
        <f>IF(O25="","",SUM(AF25:AF30))</f>
        <v>0</v>
      </c>
      <c r="AC23" s="1242"/>
      <c r="AD23" s="1243"/>
      <c r="AE23" s="1242">
        <f>IF(O25="","",SUM(AG25:AG30))</f>
        <v>3</v>
      </c>
      <c r="AF23" s="1242"/>
      <c r="AG23" s="1264"/>
      <c r="AH23" s="1241">
        <f>SUM(CC25:CC30)</f>
        <v>0</v>
      </c>
      <c r="AI23" s="1242"/>
      <c r="AJ23" s="1243"/>
      <c r="AK23" s="1242">
        <f>SUM(CE25:CE30)</f>
        <v>9</v>
      </c>
      <c r="AL23" s="1242"/>
      <c r="AM23" s="1264"/>
      <c r="AN23" s="1265">
        <f>SUM(AR25:AR30)</f>
        <v>30</v>
      </c>
      <c r="AO23" s="1266"/>
      <c r="AP23" s="1267"/>
      <c r="AQ23" s="1266">
        <f>SUM(AS25:AS30)</f>
        <v>66</v>
      </c>
      <c r="AR23" s="1266"/>
      <c r="AS23" s="1268"/>
      <c r="AT23" s="1269" t="s">
        <v>112</v>
      </c>
      <c r="AU23" s="1270"/>
      <c r="AV23" s="1270"/>
      <c r="AW23" s="1270"/>
      <c r="AX23" s="1270"/>
      <c r="AY23" s="1270"/>
      <c r="AZ23" s="1270"/>
      <c r="BA23" s="1270"/>
      <c r="BB23" s="1270"/>
      <c r="BC23" s="1270"/>
      <c r="BD23" s="1270"/>
      <c r="BE23" s="1270"/>
      <c r="BF23" s="1270"/>
      <c r="BG23" s="1270"/>
      <c r="BH23" s="1270"/>
      <c r="BI23" s="1270"/>
      <c r="BJ23" s="1270"/>
      <c r="BK23" s="1270"/>
      <c r="BL23" s="1270"/>
      <c r="BM23" s="1270"/>
      <c r="BN23" s="1270"/>
      <c r="BO23" s="1270"/>
      <c r="BP23" s="1270"/>
      <c r="BQ23" s="1270"/>
      <c r="BR23" s="1270"/>
      <c r="BS23" s="1270"/>
      <c r="BT23" s="1270"/>
      <c r="BU23" s="1270"/>
      <c r="BV23" s="1270"/>
      <c r="BW23" s="1270"/>
      <c r="BX23" s="1270"/>
      <c r="BY23" s="1270"/>
      <c r="BZ23" s="1270"/>
      <c r="CA23" s="1270"/>
      <c r="CB23" s="1271"/>
      <c r="CC23" s="1254">
        <f>IF(O25="","",SUM(AF25:AF30))</f>
        <v>0</v>
      </c>
      <c r="CD23" s="1256" t="str">
        <f>IF(CC23="","","-")</f>
        <v>-</v>
      </c>
      <c r="CE23" s="1258">
        <f>IF(O25="","",SUM(AG25:AG30))</f>
        <v>3</v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IF(A24="","",VLOOKUP(A24,СписокКЖ!D:I,2,FALSE))</f>
        <v/>
      </c>
      <c r="E24" s="1230" t="str">
        <f>IF(B24="","",VLOOKUP(B24,СписокКЖ!E:J,2,FALSE))</f>
        <v/>
      </c>
      <c r="F24" s="1233" t="str">
        <f>IF(C24="","",VLOOKUP(C24,СписокКЖ!F:K,2,FALSE))</f>
        <v/>
      </c>
      <c r="G24" s="1234" t="str">
        <f>IF(D24="","",VLOOKUP(D24,СписокКЖ!G:L,2,FALSE))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>
        <v>359</v>
      </c>
      <c r="B25" s="44">
        <v>252</v>
      </c>
      <c r="C25" s="45">
        <v>1</v>
      </c>
      <c r="D25" s="46" t="str">
        <f>IF(A25="","",VLOOKUP(A25,СписокКЖ!D:I,2,FALSE))</f>
        <v>ЧУМАКОВА Мария</v>
      </c>
      <c r="E25" s="47"/>
      <c r="F25" s="48" t="str">
        <f>IF(B25="","",VLOOKUP(B25,СписокКЖ!D:I,2,FALSE))</f>
        <v>ЧЕБАНИКА Раиса</v>
      </c>
      <c r="G25" s="49"/>
      <c r="H25" s="50"/>
      <c r="I25" s="51" t="s">
        <v>568</v>
      </c>
      <c r="J25" s="51" t="s">
        <v>568</v>
      </c>
      <c r="K25" s="51" t="s">
        <v>570</v>
      </c>
      <c r="L25" s="51"/>
      <c r="M25" s="51"/>
      <c r="N25" s="52"/>
      <c r="O25" s="53">
        <f>IF(I25="","",IF(I25="0",1000,IF(I25="-0",-1000,I25*1)))</f>
        <v>-7</v>
      </c>
      <c r="P25" s="53">
        <f t="shared" ref="P25:S26" si="9">IF(J25="","",IF(J25="0",1000,IF(J25="-0",-1000,J25*1)))</f>
        <v>-7</v>
      </c>
      <c r="Q25" s="53">
        <f t="shared" si="9"/>
        <v>-1</v>
      </c>
      <c r="R25" s="53" t="str">
        <f t="shared" si="9"/>
        <v/>
      </c>
      <c r="S25" s="54" t="str">
        <f t="shared" si="9"/>
        <v/>
      </c>
      <c r="T25" s="55">
        <f t="shared" ref="T25:X26" si="10">IF(O25="","",IF(O25&gt;0,1,0))</f>
        <v>0</v>
      </c>
      <c r="U25" s="56">
        <f t="shared" si="10"/>
        <v>0</v>
      </c>
      <c r="V25" s="56">
        <f t="shared" si="10"/>
        <v>0</v>
      </c>
      <c r="W25" s="56" t="str">
        <f t="shared" si="10"/>
        <v/>
      </c>
      <c r="X25" s="56" t="str">
        <f t="shared" si="10"/>
        <v/>
      </c>
      <c r="Y25" s="57">
        <f t="shared" ref="Y25:AC26" si="11">IF(O25="","",IF(O25&lt;0,1,0))</f>
        <v>1</v>
      </c>
      <c r="Z25" s="57">
        <f t="shared" si="11"/>
        <v>1</v>
      </c>
      <c r="AA25" s="57">
        <f t="shared" si="11"/>
        <v>1</v>
      </c>
      <c r="AB25" s="57" t="str">
        <f t="shared" si="11"/>
        <v/>
      </c>
      <c r="AC25" s="57" t="str">
        <f t="shared" si="11"/>
        <v/>
      </c>
      <c r="AD25" s="58">
        <f>IF(CC25="","",IF(CC25&gt;CE25,1,-1))</f>
        <v>-1</v>
      </c>
      <c r="AE25" s="58">
        <f>IF(CC25="","",IF(CC25&lt;CE25,1,-1))</f>
        <v>1</v>
      </c>
      <c r="AF25" s="59">
        <f>IF(CC25&gt;CE25,1,0)</f>
        <v>0</v>
      </c>
      <c r="AG25" s="60">
        <f>IF(CE25&gt;CC25,1,0)</f>
        <v>1</v>
      </c>
      <c r="AH25" s="61">
        <f>IF(O25="","",AX25*1)</f>
        <v>7</v>
      </c>
      <c r="AI25" s="62">
        <f>IF(P25="","",BE25*1)</f>
        <v>7</v>
      </c>
      <c r="AJ25" s="62">
        <f>IF(Q25="","",BL25*1)</f>
        <v>1</v>
      </c>
      <c r="AK25" s="62" t="str">
        <f>IF(R25="","",BS25*1)</f>
        <v/>
      </c>
      <c r="AL25" s="62" t="str">
        <f>IF(S25="","",BZ25*1)</f>
        <v/>
      </c>
      <c r="AM25" s="63">
        <f>IF(O25="","",AZ25*1)</f>
        <v>11</v>
      </c>
      <c r="AN25" s="63">
        <f>IF(P25="","",BG25*1)</f>
        <v>11</v>
      </c>
      <c r="AO25" s="63">
        <f>IF(Q25="","",BN25*1)</f>
        <v>11</v>
      </c>
      <c r="AP25" s="63" t="str">
        <f>IF(R25="","",BU25*1)</f>
        <v/>
      </c>
      <c r="AQ25" s="63" t="str">
        <f>IF(S25="","",CB25*1)</f>
        <v/>
      </c>
      <c r="AR25" s="64">
        <f>SUM(AH25:AL25)</f>
        <v>15</v>
      </c>
      <c r="AS25" s="65">
        <f>SUM(AM25:AQ25)</f>
        <v>33</v>
      </c>
      <c r="AT25" s="66">
        <f>IF(O25=1000,11,IF(O25=-1000,0,IF(O25&gt;0,11,IF(O25&lt;0,(-O25),"0"))))</f>
        <v>7</v>
      </c>
      <c r="AU25" s="67" t="str">
        <f>IF(O25=1000,0,IF(O25=-1000,11,IF(O25&lt;-9,-(O25-2),IF(O25&gt;0,(O25),"0"))))</f>
        <v>0</v>
      </c>
      <c r="AV25" s="66">
        <f>IF(O25=1000,11,IF(O25=-1000,0,IF(O25&lt;9,11,IF(O25&gt;9,(O25+2),"0"))))</f>
        <v>11</v>
      </c>
      <c r="AW25" s="67">
        <f>IF(O25=1000,0,IF(O25=-1000,11,IF(O25&lt;0,11,IF(O25&gt;0,(O25),"0"))))</f>
        <v>11</v>
      </c>
      <c r="AX25" s="68">
        <f>IF(O25="","",IF(O25&gt;9,AV25,AT25))</f>
        <v>7</v>
      </c>
      <c r="AY25" s="69" t="str">
        <f>IF(O25="","","-")</f>
        <v>-</v>
      </c>
      <c r="AZ25" s="70">
        <f>IF(O25="","",IF(O25&lt;-9,AU25,AW25))</f>
        <v>11</v>
      </c>
      <c r="BA25" s="66">
        <f>IF(P25=1000,11,IF(P25=-1000,0,IF(P25&gt;9,(P25+2),IF(P25&lt;0,(-P25),"0"))))</f>
        <v>7</v>
      </c>
      <c r="BB25" s="67" t="str">
        <f>IF(P25=1000,0,IF(P25=-1000,11,IF(P25&lt;-9,-(P25-2),IF(P25&gt;0,(P25),"0"))))</f>
        <v>0</v>
      </c>
      <c r="BC25" s="67">
        <f>IF(P25=1000,11,IF(P25=-1000,0,IF(P25&gt;0,11,IF(P25&lt;0,(-P25),"0"))))</f>
        <v>7</v>
      </c>
      <c r="BD25" s="67">
        <f>IF(P25=1000,0,IF(P25=-1000,11,IF(P25&lt;0,11,IF(P25&gt;0,(P25),"0"))))</f>
        <v>11</v>
      </c>
      <c r="BE25" s="68">
        <f>IF(P25="","",IF(P25&gt;9,BA25,BC25))</f>
        <v>7</v>
      </c>
      <c r="BF25" s="69" t="str">
        <f>IF(P25="","","-")</f>
        <v>-</v>
      </c>
      <c r="BG25" s="70">
        <f>IF(P25="","",IF(P25&lt;-9,BB25,BD25))</f>
        <v>11</v>
      </c>
      <c r="BH25" s="66">
        <f>IF(Q25=1000,11,IF(Q25=-1000,0,IF(Q25&gt;9,(Q25+2),IF(Q25&lt;0,(-Q25),"0"))))</f>
        <v>1</v>
      </c>
      <c r="BI25" s="67" t="str">
        <f>IF(Q25=1000,0,IF(Q25=-1000,11,IF(Q25&lt;-9,-(Q25-2),IF(Q25&gt;0,(Q25),"0"))))</f>
        <v>0</v>
      </c>
      <c r="BJ25" s="67">
        <f>IF(Q25=1000,11,IF(Q25=-1000,0,IF(Q25&gt;0,11,IF(Q25&lt;0,(-Q25),"0"))))</f>
        <v>1</v>
      </c>
      <c r="BK25" s="67">
        <f>IF(Q25=1000,0,IF(Q25=-1000,11,IF(Q25&lt;0,11,IF(Q25&gt;0,(Q25),"0"))))</f>
        <v>11</v>
      </c>
      <c r="BL25" s="68">
        <f>IF(Q25="","",IF(Q25&gt;9,BH25,BJ25))</f>
        <v>1</v>
      </c>
      <c r="BM25" s="69" t="str">
        <f>IF(Q25="","","-")</f>
        <v>-</v>
      </c>
      <c r="BN25" s="70">
        <f>IF(Q25="","",IF(Q25&lt;-9,BI25,BK25))</f>
        <v>11</v>
      </c>
      <c r="BO25" s="67" t="e">
        <f>IF(R25=1000,11,IF(R25=-1000,0,IF(R25&gt;9,(R25+2),IF(R25&lt;0,(-R25),"0"))))</f>
        <v>#VALUE!</v>
      </c>
      <c r="BP25" s="67" t="str">
        <f>IF(R25=1000,0,IF(R25=-1000,11,IF(R25&lt;-9,-(R25-2),IF(R25&gt;0,(R25),"0"))))</f>
        <v/>
      </c>
      <c r="BQ25" s="67">
        <f>IF(R25=1000,11,IF(R25=-1000,0,IF(R25&gt;0,11,IF(R25&lt;0,(-R25),"0"))))</f>
        <v>11</v>
      </c>
      <c r="BR25" s="67" t="str">
        <f>IF(R25=1000,0,IF(R25=-1000,11,IF(R25&lt;0,11,IF(R25&gt;0,(R25),"0"))))</f>
        <v/>
      </c>
      <c r="BS25" s="68" t="str">
        <f>IF(R25="","",IF(R25&gt;9,BO25,BQ25))</f>
        <v/>
      </c>
      <c r="BT25" s="69" t="str">
        <f>IF(R25="","","-")</f>
        <v/>
      </c>
      <c r="BU25" s="70" t="str">
        <f>IF(R25="","",IF(R25&lt;-9,BP25,BR25))</f>
        <v/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>
        <f>IF(O25="","",SUM(T25:X25))</f>
        <v>0</v>
      </c>
      <c r="CD25" s="73" t="str">
        <f>IF(CC25="","","-")</f>
        <v>-</v>
      </c>
      <c r="CE25" s="74">
        <f>IF(O25="","",SUM(Y25:AC25))</f>
        <v>3</v>
      </c>
      <c r="CP25" s="32"/>
      <c r="CQ25" s="32"/>
    </row>
    <row r="26" spans="1:95" s="31" customFormat="1" ht="15" customHeight="1" x14ac:dyDescent="0.2">
      <c r="A26" s="43">
        <v>356</v>
      </c>
      <c r="B26" s="44">
        <v>354</v>
      </c>
      <c r="C26" s="75">
        <v>2</v>
      </c>
      <c r="D26" s="76" t="str">
        <f>IF(A26="","",VLOOKUP(A26,СписокКЖ!D:I,2,FALSE))</f>
        <v>ШАЙДУЛЛИНА Элина</v>
      </c>
      <c r="E26" s="47"/>
      <c r="F26" s="77" t="str">
        <f>IF(B26="","",VLOOKUP(B26,СписокКЖ!D:I,2,FALSE))</f>
        <v>СЕРГЕЕНКО Светлана</v>
      </c>
      <c r="G26" s="49"/>
      <c r="H26" s="41"/>
      <c r="I26" s="78" t="s">
        <v>565</v>
      </c>
      <c r="J26" s="78" t="s">
        <v>564</v>
      </c>
      <c r="K26" s="78" t="s">
        <v>564</v>
      </c>
      <c r="L26" s="78"/>
      <c r="M26" s="51"/>
      <c r="N26" s="42"/>
      <c r="O26" s="79">
        <f>IF(I26="","",IF(I26="0",1000,IF(I26="-0",-1000,I26*1)))</f>
        <v>-3</v>
      </c>
      <c r="P26" s="79">
        <f t="shared" si="9"/>
        <v>-6</v>
      </c>
      <c r="Q26" s="79">
        <f t="shared" si="9"/>
        <v>-6</v>
      </c>
      <c r="R26" s="79" t="str">
        <f t="shared" si="9"/>
        <v/>
      </c>
      <c r="S26" s="80" t="str">
        <f t="shared" si="9"/>
        <v/>
      </c>
      <c r="T26" s="55">
        <f t="shared" si="10"/>
        <v>0</v>
      </c>
      <c r="U26" s="56">
        <f t="shared" si="10"/>
        <v>0</v>
      </c>
      <c r="V26" s="56">
        <f t="shared" si="10"/>
        <v>0</v>
      </c>
      <c r="W26" s="56" t="str">
        <f t="shared" si="10"/>
        <v/>
      </c>
      <c r="X26" s="56" t="str">
        <f t="shared" si="10"/>
        <v/>
      </c>
      <c r="Y26" s="57">
        <f t="shared" si="11"/>
        <v>1</v>
      </c>
      <c r="Z26" s="57">
        <f t="shared" si="11"/>
        <v>1</v>
      </c>
      <c r="AA26" s="57">
        <f t="shared" si="11"/>
        <v>1</v>
      </c>
      <c r="AB26" s="57" t="str">
        <f t="shared" si="11"/>
        <v/>
      </c>
      <c r="AC26" s="57" t="str">
        <f t="shared" si="11"/>
        <v/>
      </c>
      <c r="AD26" s="58">
        <f>IF(CC26="","",IF(CC26&gt;CE26,1,-1))</f>
        <v>-1</v>
      </c>
      <c r="AE26" s="58">
        <f>IF(CC26="","",IF(CC26&lt;CE26,1,-1))</f>
        <v>1</v>
      </c>
      <c r="AF26" s="59">
        <f>IF(CC26&gt;CE26,1,0)</f>
        <v>0</v>
      </c>
      <c r="AG26" s="60">
        <f>IF(CE26&gt;CC26,1,0)</f>
        <v>1</v>
      </c>
      <c r="AH26" s="81">
        <f>IF(O26="","",AX26*1)</f>
        <v>3</v>
      </c>
      <c r="AI26" s="82">
        <f>IF(P26="","",BE26*1)</f>
        <v>6</v>
      </c>
      <c r="AJ26" s="82">
        <f>IF(Q26="","",BL26*1)</f>
        <v>6</v>
      </c>
      <c r="AK26" s="82" t="str">
        <f>IF(R26="","",BS26*1)</f>
        <v/>
      </c>
      <c r="AL26" s="82" t="str">
        <f>IF(S26="","",BZ26*1)</f>
        <v/>
      </c>
      <c r="AM26" s="83">
        <f>IF(O26="","",AZ26*1)</f>
        <v>11</v>
      </c>
      <c r="AN26" s="83">
        <f>IF(P26="","",BG26*1)</f>
        <v>11</v>
      </c>
      <c r="AO26" s="83">
        <f>IF(Q26="","",BN26*1)</f>
        <v>11</v>
      </c>
      <c r="AP26" s="83" t="str">
        <f>IF(R26="","",BU26*1)</f>
        <v/>
      </c>
      <c r="AQ26" s="83" t="str">
        <f>IF(S26="","",CB26*1)</f>
        <v/>
      </c>
      <c r="AR26" s="64">
        <f>SUM(AH26:AL26)</f>
        <v>15</v>
      </c>
      <c r="AS26" s="65">
        <f>SUM(AM26:AQ26)</f>
        <v>33</v>
      </c>
      <c r="AT26" s="66">
        <f>IF(O26=1000,11,IF(O26=-1000,0,IF(O26&gt;0,11,IF(O26&lt;0,(-O26),"0"))))</f>
        <v>3</v>
      </c>
      <c r="AU26" s="67" t="str">
        <f>IF(O26=1000,0,IF(O26=-1000,11,IF(O26&lt;-9,-(O26-2),IF(O26&gt;0,(O26),"0"))))</f>
        <v>0</v>
      </c>
      <c r="AV26" s="66">
        <f>IF(O26=1000,11,IF(O26=-1000,0,IF(O26&gt;9,(O26+2),IF(O26&lt;0,(-O26),"0"))))</f>
        <v>3</v>
      </c>
      <c r="AW26" s="67">
        <f>IF(O26=1000,0,IF(O26=-1000,11,IF(O26&lt;0,11,IF(O26&gt;0,(O26),"0"))))</f>
        <v>11</v>
      </c>
      <c r="AX26" s="84">
        <f>IF(O26="","",IF(O26&gt;9,AV26,AT26))</f>
        <v>3</v>
      </c>
      <c r="AY26" s="85" t="str">
        <f>IF(O26="","","-")</f>
        <v>-</v>
      </c>
      <c r="AZ26" s="86">
        <f>IF(O26="","",IF(O26&lt;-9,AU26,AW26))</f>
        <v>11</v>
      </c>
      <c r="BA26" s="66">
        <f>IF(P26=1000,11,IF(P26=-1000,0,IF(P26&gt;9,(P26+2),IF(P26&lt;0,(-P26),"0"))))</f>
        <v>6</v>
      </c>
      <c r="BB26" s="67" t="str">
        <f>IF(P26=1000,0,IF(P26=-1000,11,IF(P26&lt;-9,-(P26-2),IF(P26&gt;0,(P26),"0"))))</f>
        <v>0</v>
      </c>
      <c r="BC26" s="67">
        <f>IF(P26=1000,11,IF(P26=-1000,0,IF(P26&gt;0,11,IF(P26&lt;0,(-P26),"0"))))</f>
        <v>6</v>
      </c>
      <c r="BD26" s="67">
        <f>IF(P26=1000,0,IF(P26=-1000,11,IF(P26&lt;0,11,IF(P26&gt;0,(P26),"0"))))</f>
        <v>11</v>
      </c>
      <c r="BE26" s="84">
        <f>IF(P26="","",IF(P26&gt;9,BA26,BC26))</f>
        <v>6</v>
      </c>
      <c r="BF26" s="85" t="str">
        <f>IF(P26="","","-")</f>
        <v>-</v>
      </c>
      <c r="BG26" s="86">
        <f>IF(P26="","",IF(P26&lt;-9,BB26,BD26))</f>
        <v>11</v>
      </c>
      <c r="BH26" s="66">
        <f>IF(Q26=1000,11,IF(Q26=-1000,0,IF(Q26&gt;9,(Q26+2),IF(Q26&lt;0,(-Q26),"0"))))</f>
        <v>6</v>
      </c>
      <c r="BI26" s="67" t="str">
        <f>IF(Q26=1000,0,IF(Q26=-1000,11,IF(Q26&lt;-9,-(Q26-2),IF(Q26&gt;0,(Q26),"0"))))</f>
        <v>0</v>
      </c>
      <c r="BJ26" s="67">
        <f>IF(Q26=1000,11,IF(Q26=-1000,0,IF(Q26&gt;0,11,IF(Q26&lt;0,(-Q26),"0"))))</f>
        <v>6</v>
      </c>
      <c r="BK26" s="67">
        <f>IF(Q26=1000,0,IF(Q26=-1000,11,IF(Q26&lt;0,11,IF(Q26&gt;0,(Q26),"0"))))</f>
        <v>11</v>
      </c>
      <c r="BL26" s="84">
        <f>IF(Q26="","",IF(Q26&gt;9,BH26,BJ26))</f>
        <v>6</v>
      </c>
      <c r="BM26" s="85" t="str">
        <f>IF(Q26="","","-")</f>
        <v>-</v>
      </c>
      <c r="BN26" s="86">
        <f>IF(Q26="","",IF(Q26&lt;-9,BI26,BK26))</f>
        <v>11</v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84" t="str">
        <f>IF(R26="","",IF(R26&gt;9,BO26,BQ26))</f>
        <v/>
      </c>
      <c r="BT26" s="85" t="str">
        <f>IF(R26="","","-")</f>
        <v/>
      </c>
      <c r="BU26" s="86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84" t="str">
        <f>IF(S26="","",IF(S26&gt;9,BV26,BX26))</f>
        <v/>
      </c>
      <c r="CA26" s="85" t="str">
        <f>IF(S26="","","-")</f>
        <v/>
      </c>
      <c r="CB26" s="86" t="str">
        <f>IF(S26="","",IF(S26&lt;-9,BW26,BY26))</f>
        <v/>
      </c>
      <c r="CC26" s="87">
        <f>IF(O26="","",SUM(T26:X26))</f>
        <v>0</v>
      </c>
      <c r="CD26" s="88" t="str">
        <f>IF(CC26="","","-")</f>
        <v>-</v>
      </c>
      <c r="CE26" s="89">
        <f>IF(O26="","",SUM(Y26:AC26))</f>
        <v>3</v>
      </c>
      <c r="CP26" s="32"/>
      <c r="CQ26" s="32"/>
    </row>
    <row r="27" spans="1:95" s="31" customFormat="1" ht="15" customHeight="1" x14ac:dyDescent="0.2">
      <c r="A27" s="43">
        <v>359</v>
      </c>
      <c r="B27" s="44">
        <v>252</v>
      </c>
      <c r="C27" s="1250" t="s">
        <v>563</v>
      </c>
      <c r="D27" s="76" t="str">
        <f>IF(A27="","",VLOOKUP(A27,СписокКЖ!D:I,2,FALSE))</f>
        <v>ЧУМАКОВА Мария</v>
      </c>
      <c r="E27" s="47"/>
      <c r="F27" s="77" t="str">
        <f>IF(B27="","",VLOOKUP(B27,СписокКЖ!D:I,2,FALSE))</f>
        <v>ЧЕБАНИКА Раиса</v>
      </c>
      <c r="G27" s="49"/>
      <c r="H27" s="41"/>
      <c r="I27" s="1252" t="s">
        <v>28</v>
      </c>
      <c r="J27" s="1252" t="s">
        <v>564</v>
      </c>
      <c r="K27" s="1252" t="s">
        <v>565</v>
      </c>
      <c r="L27" s="1252"/>
      <c r="M27" s="1252"/>
      <c r="N27" s="42"/>
      <c r="O27" s="1244">
        <f>IF(I27="","",IF(I27="0",1000,IF(I27="-0",-1000,I27*1)))</f>
        <v>-9</v>
      </c>
      <c r="P27" s="1244">
        <f>IF(J27="","",IF(J27="0",1000,IF(J27="-0",-1000,J27*1)))</f>
        <v>-6</v>
      </c>
      <c r="Q27" s="1244">
        <f>IF(K27="","",IF(K27="0",1000,IF(K27="-0",-1000,K27*1)))</f>
        <v>-3</v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>
        <f>IF(O27="","",IF(O27&gt;0,1,0))</f>
        <v>0</v>
      </c>
      <c r="U27" s="1284">
        <f>IF(P27="","",IF(P27&gt;0,1,0))</f>
        <v>0</v>
      </c>
      <c r="V27" s="1284">
        <f>IF(Q27="","",IF(Q27&gt;0,1,0))</f>
        <v>0</v>
      </c>
      <c r="W27" s="1284" t="str">
        <f>IF(R27="","",IF(R27&gt;0,1,0))</f>
        <v/>
      </c>
      <c r="X27" s="1284" t="str">
        <f>IF(S27="","",IF(S27&gt;0,1,0))</f>
        <v/>
      </c>
      <c r="Y27" s="1278">
        <f>IF(O27="","",IF(O27&lt;0,1,0))</f>
        <v>1</v>
      </c>
      <c r="Z27" s="1278">
        <f>IF(P27="","",IF(P27&lt;0,1,0))</f>
        <v>1</v>
      </c>
      <c r="AA27" s="1278">
        <f>IF(Q27="","",IF(Q27&lt;0,1,0))</f>
        <v>1</v>
      </c>
      <c r="AB27" s="1278" t="str">
        <f>IF(R27="","",IF(R27&lt;0,1,0))</f>
        <v/>
      </c>
      <c r="AC27" s="1278" t="str">
        <f>IF(S27="","",IF(S27&lt;0,1,0))</f>
        <v/>
      </c>
      <c r="AD27" s="1280">
        <f>IF(CC27="","",IF(CC27&gt;CE27,1,-1))</f>
        <v>-1</v>
      </c>
      <c r="AE27" s="1280">
        <f>IF(CC27="","",IF(CC27&lt;CE27,1,-1))</f>
        <v>1</v>
      </c>
      <c r="AF27" s="1282">
        <f>IF(CC27&gt;CE27,1,0)</f>
        <v>0</v>
      </c>
      <c r="AG27" s="1272">
        <f>IF(CE27&gt;CC27,1,0)</f>
        <v>1</v>
      </c>
      <c r="AH27" s="1274">
        <f>IF(O27="","",AX27*1)</f>
        <v>9</v>
      </c>
      <c r="AI27" s="1276">
        <f>IF(P27="","",BE27*1)</f>
        <v>6</v>
      </c>
      <c r="AJ27" s="1276">
        <f>IF(Q27="","",BL27*1)</f>
        <v>3</v>
      </c>
      <c r="AK27" s="1276" t="str">
        <f>IF(R27="","",BS27*1)</f>
        <v/>
      </c>
      <c r="AL27" s="1276" t="str">
        <f>IF(S27="","",BZ27*1)</f>
        <v/>
      </c>
      <c r="AM27" s="1298">
        <f>IF(O27="","",AZ27*1)</f>
        <v>11</v>
      </c>
      <c r="AN27" s="1298">
        <f>IF(P27="","",BG27*1)</f>
        <v>11</v>
      </c>
      <c r="AO27" s="1298">
        <f>IF(Q27="","",BN27*1)</f>
        <v>11</v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9</v>
      </c>
      <c r="AU27" s="1286" t="str">
        <f>IF(O27=1000,0,IF(O27=-1000,11,IF(O27&lt;-9,-(O27-2),IF(O27&gt;0,(O27),"0"))))</f>
        <v>0</v>
      </c>
      <c r="AV27" s="1286">
        <f>IF(O27=1000,11,IF(O27=-1000,0,IF(O27&gt;9,(O27+2),IF(O27&lt;0,(-O27),"0"))))</f>
        <v>9</v>
      </c>
      <c r="AW27" s="1286">
        <f>IF(O27=1000,0,IF(O27=-1000,11,IF(O27&lt;0,11,IF(O27&gt;0,(O27),"0"))))</f>
        <v>11</v>
      </c>
      <c r="AX27" s="1296">
        <f>IF(O27="","",IF(O27&gt;9,AV27,AT27))</f>
        <v>9</v>
      </c>
      <c r="AY27" s="1288" t="str">
        <f>IF(O27="","","-")</f>
        <v>-</v>
      </c>
      <c r="AZ27" s="1290">
        <f>IF(O27="","",IF(O27&lt;-9,AU27,AW27))</f>
        <v>11</v>
      </c>
      <c r="BA27" s="1286">
        <f>IF(P27=1000,11,IF(P27=-1000,0,IF(P27&gt;9,(P27+2),IF(P27&lt;0,(-P27),"0"))))</f>
        <v>6</v>
      </c>
      <c r="BB27" s="1286" t="str">
        <f>IF(P27=1000,0,IF(P27=-1000,11,IF(P27&lt;-9,-(P27-2),IF(P27&gt;0,(P27),"0"))))</f>
        <v>0</v>
      </c>
      <c r="BC27" s="1286">
        <f>IF(P27=1000,11,IF(P27=-1000,0,IF(P27&gt;0,11,IF(P27&lt;0,(-P27),"0"))))</f>
        <v>6</v>
      </c>
      <c r="BD27" s="1286">
        <f>IF(P27=1000,0,IF(P27=-1000,11,IF(P27&lt;0,11,IF(P27&gt;0,(P27),"0"))))</f>
        <v>11</v>
      </c>
      <c r="BE27" s="1296">
        <f>IF(P27="","",IF(P27&gt;9,BA27,BC27))</f>
        <v>6</v>
      </c>
      <c r="BF27" s="1288" t="str">
        <f>IF(P27="","","-")</f>
        <v>-</v>
      </c>
      <c r="BG27" s="1290">
        <f>IF(P27="","",IF(P27&lt;-9,BB27,BD27))</f>
        <v>11</v>
      </c>
      <c r="BH27" s="1286">
        <f>IF(Q27=1000,11,IF(Q27=-1000,0,IF(Q27&gt;9,(Q27+2),IF(Q27&lt;0,(-Q27),"0"))))</f>
        <v>3</v>
      </c>
      <c r="BI27" s="1286" t="str">
        <f>IF(Q27=1000,0,IF(Q27=-1000,11,IF(Q27&lt;-9,-(Q27-2),IF(Q27&gt;0,(Q27),"0"))))</f>
        <v>0</v>
      </c>
      <c r="BJ27" s="1286">
        <f>IF(Q27=1000,11,IF(Q27=-1000,0,IF(Q27&gt;0,11,IF(Q27&lt;0,(-Q27),"0"))))</f>
        <v>3</v>
      </c>
      <c r="BK27" s="1286">
        <f>IF(Q27=1000,0,IF(Q27=-1000,11,IF(Q27&lt;0,11,IF(Q27&gt;0,(Q27),"0"))))</f>
        <v>11</v>
      </c>
      <c r="BL27" s="1296">
        <f>IF(Q27="","",IF(Q27&gt;9,BH27,BJ27))</f>
        <v>3</v>
      </c>
      <c r="BM27" s="1288" t="str">
        <f>IF(Q27="","","-")</f>
        <v>-</v>
      </c>
      <c r="BN27" s="1290">
        <f>IF(Q27="","",IF(Q27&lt;-9,BI27,BK27))</f>
        <v>11</v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 t="str">
        <f>IF(R27="","",IF(R27&gt;9,BO27,BQ27))</f>
        <v/>
      </c>
      <c r="BT27" s="1288" t="str">
        <f>IF(R27="","","-")</f>
        <v/>
      </c>
      <c r="BU27" s="1290" t="str">
        <f>IF(R27="","",IF(R27&lt;-9,BP27,BR27))</f>
        <v/>
      </c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 t="str">
        <f>IF(S27="","",IF(S27&gt;9,BV27,BX27))</f>
        <v/>
      </c>
      <c r="CA27" s="1288" t="str">
        <f>IF(S27="","","-")</f>
        <v/>
      </c>
      <c r="CB27" s="1290" t="str">
        <f>IF(S27="","",IF(S27&lt;-9,BW27,BY27))</f>
        <v/>
      </c>
      <c r="CC27" s="1302">
        <f>IF(O27="","",SUM(T27:X28))</f>
        <v>0</v>
      </c>
      <c r="CD27" s="1304" t="str">
        <f>IF(CC27="","","-")</f>
        <v>-</v>
      </c>
      <c r="CE27" s="1306">
        <f>IF(O27="","",SUM(Y27:AC28))</f>
        <v>3</v>
      </c>
      <c r="CP27" s="32"/>
      <c r="CQ27" s="32"/>
    </row>
    <row r="28" spans="1:95" s="31" customFormat="1" ht="15" customHeight="1" x14ac:dyDescent="0.2">
      <c r="A28" s="43">
        <v>356</v>
      </c>
      <c r="B28" s="44">
        <v>354</v>
      </c>
      <c r="C28" s="1251"/>
      <c r="D28" s="46" t="str">
        <f>IF(A28="","",VLOOKUP(A28,СписокКЖ!D:I,2,FALSE))</f>
        <v>ШАЙДУЛЛИНА Элина</v>
      </c>
      <c r="E28" s="47"/>
      <c r="F28" s="48" t="str">
        <f>IF(B28="","",VLOOKUP(B28,СписокКЖ!D:I,2,FALSE))</f>
        <v>СЕРГЕЕНКО Светлана</v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/>
      <c r="CD28" s="1305"/>
      <c r="CE28" s="1307"/>
      <c r="CP28" s="32"/>
      <c r="CQ28" s="32"/>
    </row>
    <row r="29" spans="1:95" s="31" customFormat="1" ht="15" customHeight="1" x14ac:dyDescent="0.2">
      <c r="A29" s="99">
        <f>IF(A25="","",A25)</f>
        <v>359</v>
      </c>
      <c r="B29" s="99">
        <f>IF(B25="","",B26)</f>
        <v>354</v>
      </c>
      <c r="C29" s="75">
        <v>4</v>
      </c>
      <c r="D29" s="100" t="str">
        <f>IF(A29="","",VLOOKUP(A29,СписокКЖ!D:I,2,FALSE))</f>
        <v>ЧУМАКОВА Мария</v>
      </c>
      <c r="E29" s="101"/>
      <c r="F29" s="77" t="str">
        <f>IF(B29="","",VLOOKUP(B29,СписокКЖ!D:I,2,FALSE))</f>
        <v>СЕРГЕЕНКО Светлана</v>
      </c>
      <c r="G29" s="102"/>
      <c r="H29" s="41"/>
      <c r="I29" s="78"/>
      <c r="J29" s="78"/>
      <c r="K29" s="78"/>
      <c r="L29" s="78"/>
      <c r="M29" s="78"/>
      <c r="N29" s="42"/>
      <c r="O29" s="79" t="str">
        <f>IF(I29="","",IF(I29="0",1000,IF(I29="-0",-1000,I29*1)))</f>
        <v/>
      </c>
      <c r="P29" s="79" t="str">
        <f t="shared" ref="P29:S30" si="12">IF(J29="","",IF(J29="0",1000,IF(J29="-0",-1000,J29*1)))</f>
        <v/>
      </c>
      <c r="Q29" s="79" t="str">
        <f t="shared" si="12"/>
        <v/>
      </c>
      <c r="R29" s="79" t="str">
        <f t="shared" si="12"/>
        <v/>
      </c>
      <c r="S29" s="80" t="str">
        <f t="shared" si="12"/>
        <v/>
      </c>
      <c r="T29" s="103" t="str">
        <f t="shared" ref="T29:X30" si="13">IF(O29="","",IF(O29&gt;0,1,0))</f>
        <v/>
      </c>
      <c r="U29" s="104" t="str">
        <f t="shared" si="13"/>
        <v/>
      </c>
      <c r="V29" s="104" t="str">
        <f t="shared" si="13"/>
        <v/>
      </c>
      <c r="W29" s="104" t="str">
        <f t="shared" si="13"/>
        <v/>
      </c>
      <c r="X29" s="104" t="str">
        <f t="shared" si="13"/>
        <v/>
      </c>
      <c r="Y29" s="105" t="str">
        <f t="shared" ref="Y29:AC30" si="14">IF(O29="","",IF(O29&lt;0,1,0))</f>
        <v/>
      </c>
      <c r="Z29" s="105" t="str">
        <f t="shared" si="14"/>
        <v/>
      </c>
      <c r="AA29" s="105" t="str">
        <f t="shared" si="14"/>
        <v/>
      </c>
      <c r="AB29" s="105" t="str">
        <f t="shared" si="14"/>
        <v/>
      </c>
      <c r="AC29" s="105" t="str">
        <f t="shared" si="14"/>
        <v/>
      </c>
      <c r="AD29" s="106" t="str">
        <f>IF(CC29="","",IF(CC29&gt;CE29,1,-1))</f>
        <v/>
      </c>
      <c r="AE29" s="106" t="str">
        <f>IF(CC29="","",IF(CC29&lt;CE29,1,-1))</f>
        <v/>
      </c>
      <c r="AF29" s="107">
        <f>IF(CC29&gt;CE29,1,0)</f>
        <v>0</v>
      </c>
      <c r="AG29" s="108">
        <f>IF(CE29&gt;CC29,1,0)</f>
        <v>0</v>
      </c>
      <c r="AH29" s="81" t="str">
        <f>IF(O29="","",AX29*1)</f>
        <v/>
      </c>
      <c r="AI29" s="82" t="str">
        <f>IF(P29="","",BE29*1)</f>
        <v/>
      </c>
      <c r="AJ29" s="82" t="str">
        <f>IF(Q29="","",BL29*1)</f>
        <v/>
      </c>
      <c r="AK29" s="82" t="str">
        <f>IF(R29="","",BS29*1)</f>
        <v/>
      </c>
      <c r="AL29" s="82" t="str">
        <f>IF(S29="","",BZ29*1)</f>
        <v/>
      </c>
      <c r="AM29" s="83" t="str">
        <f>IF(O29="","",AZ29*1)</f>
        <v/>
      </c>
      <c r="AN29" s="83" t="str">
        <f>IF(P29="","",BG29*1)</f>
        <v/>
      </c>
      <c r="AO29" s="83" t="str">
        <f>IF(Q29="","",BN29*1)</f>
        <v/>
      </c>
      <c r="AP29" s="83" t="str">
        <f>IF(R29="","",BU29*1)</f>
        <v/>
      </c>
      <c r="AQ29" s="83" t="str">
        <f>IF(S29="","",CB29*1)</f>
        <v/>
      </c>
      <c r="AR29" s="109">
        <f>SUM(AH29:AL29)</f>
        <v>0</v>
      </c>
      <c r="AS29" s="110">
        <f>SUM(AM29:AQ29)</f>
        <v>0</v>
      </c>
      <c r="AT29" s="111">
        <f>IF(O29=1000,11,IF(O29=-1000,0,IF(O29&gt;0,11,IF(O29&lt;0,(-O29),"0"))))</f>
        <v>11</v>
      </c>
      <c r="AU29" s="112" t="str">
        <f>IF(O29=1000,0,IF(O29=-1000,11,IF(O29&lt;-9,-(O29-2),IF(O29&gt;0,(O29),"0"))))</f>
        <v/>
      </c>
      <c r="AV29" s="111" t="e">
        <f>IF(O29=1000,11,IF(O29=-1000,0,IF(O29&gt;9,(O29+2),IF(O29&lt;0,(-O29),"0"))))</f>
        <v>#VALUE!</v>
      </c>
      <c r="AW29" s="112" t="str">
        <f>IF(O29=1000,0,IF(O29=-1000,11,IF(O29&lt;0,11,IF(O29&gt;0,(O29),"0"))))</f>
        <v/>
      </c>
      <c r="AX29" s="84" t="str">
        <f>IF(O29="","",IF(O29&gt;9,AV29,AT29))</f>
        <v/>
      </c>
      <c r="AY29" s="85" t="str">
        <f>IF(O29="","","-")</f>
        <v/>
      </c>
      <c r="AZ29" s="86" t="str">
        <f>IF(O29="","",IF(O29&lt;-9,AU29,AW29))</f>
        <v/>
      </c>
      <c r="BA29" s="111" t="e">
        <f>IF(P29=1000,11,IF(P29=-1000,0,IF(P29&gt;9,(P29+2),IF(P29&lt;0,(-P29),"0"))))</f>
        <v>#VALUE!</v>
      </c>
      <c r="BB29" s="112" t="str">
        <f>IF(P29=1000,0,IF(P29=-1000,11,IF(P29&lt;-9,-(P29-2),IF(P29&gt;0,(P29),"0"))))</f>
        <v/>
      </c>
      <c r="BC29" s="112">
        <f>IF(P29=1000,11,IF(P29=-1000,0,IF(P29&gt;0,11,IF(P29&lt;0,(-P29),"0"))))</f>
        <v>11</v>
      </c>
      <c r="BD29" s="112" t="str">
        <f>IF(P29=1000,0,IF(P29=-1000,11,IF(P29&lt;0,11,IF(P29&gt;0,(P29),"0"))))</f>
        <v/>
      </c>
      <c r="BE29" s="84" t="str">
        <f>IF(P29="","",IF(P29&gt;9,BA29,BC29))</f>
        <v/>
      </c>
      <c r="BF29" s="85" t="str">
        <f>IF(P29="","","-")</f>
        <v/>
      </c>
      <c r="BG29" s="86" t="str">
        <f>IF(P29="","",IF(P29&lt;-9,BB29,BD29))</f>
        <v/>
      </c>
      <c r="BH29" s="111" t="e">
        <f>IF(Q29=1000,11,IF(Q29=-1000,0,IF(Q29&gt;9,(Q29+2),IF(Q29&lt;0,(-Q29),"0"))))</f>
        <v>#VALUE!</v>
      </c>
      <c r="BI29" s="112" t="str">
        <f>IF(Q29=1000,0,IF(Q29=-1000,11,IF(Q29&lt;-9,-(Q29-2),IF(Q29&gt;0,(Q29),"0"))))</f>
        <v/>
      </c>
      <c r="BJ29" s="112">
        <f>IF(Q29=1000,11,IF(Q29=-1000,0,IF(Q29&gt;0,11,IF(Q29&lt;0,(-Q29),"0"))))</f>
        <v>11</v>
      </c>
      <c r="BK29" s="112" t="str">
        <f>IF(Q29=1000,0,IF(Q29=-1000,11,IF(Q29&lt;0,11,IF(Q29&gt;0,(Q29),"0"))))</f>
        <v/>
      </c>
      <c r="BL29" s="84" t="str">
        <f>IF(Q29="","",IF(Q29&gt;9,BH29,BJ29))</f>
        <v/>
      </c>
      <c r="BM29" s="85" t="str">
        <f>IF(Q29="","","-")</f>
        <v/>
      </c>
      <c r="BN29" s="86" t="str">
        <f>IF(Q29="","",IF(Q29&lt;-9,BI29,BK29))</f>
        <v/>
      </c>
      <c r="BO29" s="112" t="e">
        <f>IF(R29=1000,11,IF(R29=-1000,0,IF(R29&gt;9,(R29+2),IF(R29&lt;0,(-R29),"0"))))</f>
        <v>#VALUE!</v>
      </c>
      <c r="BP29" s="112" t="str">
        <f>IF(R29=1000,0,IF(R29=-1000,11,IF(R29&lt;-9,-(R29-2),IF(R29&gt;0,(R29),"0"))))</f>
        <v/>
      </c>
      <c r="BQ29" s="112">
        <f>IF(R29=1000,11,IF(R29=-1000,0,IF(R29&gt;0,11,IF(R29&lt;0,(-R29),"0"))))</f>
        <v>11</v>
      </c>
      <c r="BR29" s="112" t="str">
        <f>IF(R29=1000,0,IF(R29=-1000,11,IF(R29&lt;0,11,IF(R29&gt;0,(R29),"0"))))</f>
        <v/>
      </c>
      <c r="BS29" s="84" t="str">
        <f>IF(R29="","",IF(R29&gt;9,BO29,BQ29))</f>
        <v/>
      </c>
      <c r="BT29" s="85" t="str">
        <f>IF(R29="","","-")</f>
        <v/>
      </c>
      <c r="BU29" s="86" t="str">
        <f>IF(R29="","",IF(R29&lt;-9,BP29,BR29))</f>
        <v/>
      </c>
      <c r="BV29" s="112" t="e">
        <f>IF(S29=1000,11,IF(S29=-1000,0,IF(S29&gt;9,(S29+2),IF(S29&lt;0,(-S29),"0"))))</f>
        <v>#VALUE!</v>
      </c>
      <c r="BW29" s="112" t="str">
        <f>IF(S29=1000,0,IF(S29=-1000,11,IF(S29&lt;-9,-(S29-2),IF(S29&gt;0,(S29),"0"))))</f>
        <v/>
      </c>
      <c r="BX29" s="112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84" t="str">
        <f>IF(S29="","",IF(S29&gt;9,BV29,BX29))</f>
        <v/>
      </c>
      <c r="CA29" s="85" t="str">
        <f>IF(S29="","","-")</f>
        <v/>
      </c>
      <c r="CB29" s="86" t="str">
        <f>IF(S29="","",IF(S29&lt;-9,BW29,BY29))</f>
        <v/>
      </c>
      <c r="CC29" s="87" t="str">
        <f>IF(O29="","",SUM(T29:X29))</f>
        <v/>
      </c>
      <c r="CD29" s="88" t="str">
        <f>IF(CC29="","","-")</f>
        <v/>
      </c>
      <c r="CE29" s="89" t="str">
        <f>IF(O29="","",SUM(Y29:AC29))</f>
        <v/>
      </c>
      <c r="CP29" s="32"/>
      <c r="CQ29" s="32"/>
    </row>
    <row r="30" spans="1:95" s="31" customFormat="1" ht="15" customHeight="1" thickBot="1" x14ac:dyDescent="0.25">
      <c r="A30" s="99">
        <f>IF(A25="","",A26)</f>
        <v>356</v>
      </c>
      <c r="B30" s="99">
        <f>IF(B25="","",B25)</f>
        <v>252</v>
      </c>
      <c r="C30" s="114">
        <v>5</v>
      </c>
      <c r="D30" s="115" t="str">
        <f>IF(A30="","",VLOOKUP(A30,СписокКЖ!D:I,2,FALSE))</f>
        <v>ШАЙДУЛЛИНА Элина</v>
      </c>
      <c r="E30" s="116"/>
      <c r="F30" s="117" t="str">
        <f>IF(B30="","",VLOOKUP(B30,СписокКЖ!D:I,2,FALSE))</f>
        <v>ЧЕБАНИКА Раиса</v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12"/>
        <v/>
      </c>
      <c r="Q30" s="123" t="str">
        <f t="shared" si="12"/>
        <v/>
      </c>
      <c r="R30" s="123" t="str">
        <f t="shared" si="12"/>
        <v/>
      </c>
      <c r="S30" s="124" t="str">
        <f t="shared" si="12"/>
        <v/>
      </c>
      <c r="T30" s="125" t="str">
        <f t="shared" si="13"/>
        <v/>
      </c>
      <c r="U30" s="126" t="str">
        <f t="shared" si="13"/>
        <v/>
      </c>
      <c r="V30" s="126" t="str">
        <f t="shared" si="13"/>
        <v/>
      </c>
      <c r="W30" s="126" t="str">
        <f t="shared" si="13"/>
        <v/>
      </c>
      <c r="X30" s="126" t="str">
        <f t="shared" si="13"/>
        <v/>
      </c>
      <c r="Y30" s="127" t="str">
        <f t="shared" si="14"/>
        <v/>
      </c>
      <c r="Z30" s="127" t="str">
        <f t="shared" si="14"/>
        <v/>
      </c>
      <c r="AA30" s="127" t="str">
        <f t="shared" si="14"/>
        <v/>
      </c>
      <c r="AB30" s="127" t="str">
        <f t="shared" si="14"/>
        <v/>
      </c>
      <c r="AC30" s="127" t="str">
        <f t="shared" si="14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>
        <v>1</v>
      </c>
      <c r="B32" s="35">
        <v>3</v>
      </c>
      <c r="C32" s="1225">
        <f>1+C23</f>
        <v>4</v>
      </c>
      <c r="D32" s="1227" t="str">
        <f>IF(A32="","",VLOOKUP(A32,СписокКЖ!$A$88:$C$113,3,FALSE))</f>
        <v>Санкт - Петербург</v>
      </c>
      <c r="E32" s="1228" t="e">
        <f>IF(B32="","",VLOOKUP(B32,СписокКЖ!E:J,2,FALSE))</f>
        <v>#N/A</v>
      </c>
      <c r="F32" s="1231" t="str">
        <f>IF(B32="","",VLOOKUP(B32,СписокКЖ!$A$88:$C$111,3,FALSE))</f>
        <v>Москва</v>
      </c>
      <c r="G32" s="1232" t="e">
        <f>IF(D32="","",VLOOKUP(D32,СписокКЖ!G:L,2,FALSE))</f>
        <v>#N/A</v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 t="e">
        <f>IF(A32="","",VLOOKUP(A32,'[60]Протокол команд'!A:K,8,FALSE))</f>
        <v>#N/A</v>
      </c>
      <c r="U32" s="39" t="e">
        <f>T32*5-4</f>
        <v>#N/A</v>
      </c>
      <c r="V32" s="39" t="e">
        <f>T32*5</f>
        <v>#N/A</v>
      </c>
      <c r="W32" s="39" t="e">
        <f>CONCATENATE(U32,"-",V32)</f>
        <v>#N/A</v>
      </c>
      <c r="X32" s="39" t="e">
        <f>IF(A32="","",VLOOKUP(A32,'[60]Протокол команд'!A:K,10,FALSE))</f>
        <v>#N/A</v>
      </c>
      <c r="Y32" s="39" t="e">
        <f>X32*5-4</f>
        <v>#N/A</v>
      </c>
      <c r="Z32" s="39" t="e">
        <f>X32*5</f>
        <v>#N/A</v>
      </c>
      <c r="AA32" s="39" t="e">
        <f>CONCATENATE(Y32,"-",Z32)</f>
        <v>#N/A</v>
      </c>
      <c r="AB32" s="1241">
        <f>IF(O34="","",SUM(AF34:AF39))</f>
        <v>3</v>
      </c>
      <c r="AC32" s="1242"/>
      <c r="AD32" s="1243"/>
      <c r="AE32" s="1242">
        <f>IF(O34="","",SUM(AG34:AG39))</f>
        <v>2</v>
      </c>
      <c r="AF32" s="1242"/>
      <c r="AG32" s="1264"/>
      <c r="AH32" s="1241">
        <f>SUM(CC34:CC39)</f>
        <v>9</v>
      </c>
      <c r="AI32" s="1242"/>
      <c r="AJ32" s="1243"/>
      <c r="AK32" s="1242">
        <f>SUM(CE34:CE39)</f>
        <v>6</v>
      </c>
      <c r="AL32" s="1242"/>
      <c r="AM32" s="1264"/>
      <c r="AN32" s="1265">
        <f>SUM(AR34:AR39)</f>
        <v>114</v>
      </c>
      <c r="AO32" s="1266"/>
      <c r="AP32" s="1267"/>
      <c r="AQ32" s="1266">
        <f>SUM(AS34:AS39)</f>
        <v>102</v>
      </c>
      <c r="AR32" s="1266"/>
      <c r="AS32" s="1268"/>
      <c r="AT32" s="1269" t="s">
        <v>114</v>
      </c>
      <c r="AU32" s="1270"/>
      <c r="AV32" s="1270"/>
      <c r="AW32" s="1270"/>
      <c r="AX32" s="1270"/>
      <c r="AY32" s="1270"/>
      <c r="AZ32" s="1270"/>
      <c r="BA32" s="1270"/>
      <c r="BB32" s="1270"/>
      <c r="BC32" s="1270"/>
      <c r="BD32" s="1270"/>
      <c r="BE32" s="1270"/>
      <c r="BF32" s="1270"/>
      <c r="BG32" s="1270"/>
      <c r="BH32" s="1270"/>
      <c r="BI32" s="1270"/>
      <c r="BJ32" s="1270"/>
      <c r="BK32" s="1270"/>
      <c r="BL32" s="1270"/>
      <c r="BM32" s="1270"/>
      <c r="BN32" s="1270"/>
      <c r="BO32" s="1270"/>
      <c r="BP32" s="1270"/>
      <c r="BQ32" s="1270"/>
      <c r="BR32" s="1270"/>
      <c r="BS32" s="1270"/>
      <c r="BT32" s="1270"/>
      <c r="BU32" s="1270"/>
      <c r="BV32" s="1270"/>
      <c r="BW32" s="1270"/>
      <c r="BX32" s="1270"/>
      <c r="BY32" s="1270"/>
      <c r="BZ32" s="1270"/>
      <c r="CA32" s="1270"/>
      <c r="CB32" s="1271"/>
      <c r="CC32" s="1254">
        <f>IF(O34="","",SUM(AF34:AF39))</f>
        <v>3</v>
      </c>
      <c r="CD32" s="1256" t="str">
        <f>IF(CC32="","","-")</f>
        <v>-</v>
      </c>
      <c r="CE32" s="1258">
        <f>IF(O34="","",SUM(AG34:AG39))</f>
        <v>2</v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IF(A33="","",VLOOKUP(A33,СписокКЖ!D:I,2,FALSE))</f>
        <v/>
      </c>
      <c r="E33" s="1230" t="str">
        <f>IF(B33="","",VLOOKUP(B33,СписокКЖ!E:J,2,FALSE))</f>
        <v/>
      </c>
      <c r="F33" s="1233" t="str">
        <f>IF(C33="","",VLOOKUP(C33,СписокКЖ!F:K,2,FALSE))</f>
        <v/>
      </c>
      <c r="G33" s="1234" t="str">
        <f>IF(D33="","",VLOOKUP(D33,СписокКЖ!G:L,2,FALSE))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>
        <v>352</v>
      </c>
      <c r="B34" s="44">
        <v>255</v>
      </c>
      <c r="C34" s="45">
        <v>1</v>
      </c>
      <c r="D34" s="46" t="str">
        <f>IF(A34="","",VLOOKUP(A34,СписокКЖ!D:I,2,FALSE))</f>
        <v>ЗОРИНА Анастасия</v>
      </c>
      <c r="E34" s="47"/>
      <c r="F34" s="48" t="str">
        <f>IF(B34="","",VLOOKUP(B34,СписокКЖ!D:I,2,FALSE))</f>
        <v>НЕСТЕРЕНКО Светлана</v>
      </c>
      <c r="G34" s="49"/>
      <c r="H34" s="50"/>
      <c r="I34" s="51" t="s">
        <v>149</v>
      </c>
      <c r="J34" s="51" t="s">
        <v>155</v>
      </c>
      <c r="K34" s="51" t="s">
        <v>154</v>
      </c>
      <c r="L34" s="51"/>
      <c r="M34" s="51"/>
      <c r="N34" s="52"/>
      <c r="O34" s="53">
        <f>IF(I34="","",IF(I34="0",1000,IF(I34="-0",-1000,I34*1)))</f>
        <v>3</v>
      </c>
      <c r="P34" s="53">
        <f t="shared" ref="P34:S35" si="15">IF(J34="","",IF(J34="0",1000,IF(J34="-0",-1000,J34*1)))</f>
        <v>7</v>
      </c>
      <c r="Q34" s="53">
        <f t="shared" si="15"/>
        <v>6</v>
      </c>
      <c r="R34" s="53" t="str">
        <f t="shared" si="15"/>
        <v/>
      </c>
      <c r="S34" s="54" t="str">
        <f t="shared" si="15"/>
        <v/>
      </c>
      <c r="T34" s="55">
        <f t="shared" ref="T34:X35" si="16">IF(O34="","",IF(O34&gt;0,1,0))</f>
        <v>1</v>
      </c>
      <c r="U34" s="56">
        <f t="shared" si="16"/>
        <v>1</v>
      </c>
      <c r="V34" s="56">
        <f t="shared" si="16"/>
        <v>1</v>
      </c>
      <c r="W34" s="56" t="str">
        <f t="shared" si="16"/>
        <v/>
      </c>
      <c r="X34" s="56" t="str">
        <f t="shared" si="16"/>
        <v/>
      </c>
      <c r="Y34" s="57">
        <f t="shared" ref="Y34:AC35" si="17">IF(O34="","",IF(O34&lt;0,1,0))</f>
        <v>0</v>
      </c>
      <c r="Z34" s="57">
        <f t="shared" si="17"/>
        <v>0</v>
      </c>
      <c r="AA34" s="57">
        <f t="shared" si="17"/>
        <v>0</v>
      </c>
      <c r="AB34" s="57" t="str">
        <f t="shared" si="17"/>
        <v/>
      </c>
      <c r="AC34" s="57" t="str">
        <f t="shared" si="17"/>
        <v/>
      </c>
      <c r="AD34" s="58">
        <f>IF(CC34="","",IF(CC34&gt;CE34,1,-1))</f>
        <v>1</v>
      </c>
      <c r="AE34" s="58">
        <f>IF(CC34="","",IF(CC34&lt;CE34,1,-1))</f>
        <v>-1</v>
      </c>
      <c r="AF34" s="59">
        <f>IF(CC34&gt;CE34,1,0)</f>
        <v>1</v>
      </c>
      <c r="AG34" s="60">
        <f>IF(CE34&gt;CC34,1,0)</f>
        <v>0</v>
      </c>
      <c r="AH34" s="61">
        <f>IF(O34="","",AX34*1)</f>
        <v>11</v>
      </c>
      <c r="AI34" s="62">
        <f>IF(P34="","",BE34*1)</f>
        <v>11</v>
      </c>
      <c r="AJ34" s="62">
        <f>IF(Q34="","",BL34*1)</f>
        <v>11</v>
      </c>
      <c r="AK34" s="62" t="str">
        <f>IF(R34="","",BS34*1)</f>
        <v/>
      </c>
      <c r="AL34" s="62" t="str">
        <f>IF(S34="","",BZ34*1)</f>
        <v/>
      </c>
      <c r="AM34" s="63">
        <f>IF(O34="","",AZ34*1)</f>
        <v>3</v>
      </c>
      <c r="AN34" s="63">
        <f>IF(P34="","",BG34*1)</f>
        <v>7</v>
      </c>
      <c r="AO34" s="63">
        <f>IF(Q34="","",BN34*1)</f>
        <v>6</v>
      </c>
      <c r="AP34" s="63" t="str">
        <f>IF(R34="","",BU34*1)</f>
        <v/>
      </c>
      <c r="AQ34" s="63" t="str">
        <f>IF(S34="","",CB34*1)</f>
        <v/>
      </c>
      <c r="AR34" s="64">
        <f>SUM(AH34:AL34)</f>
        <v>33</v>
      </c>
      <c r="AS34" s="65">
        <f>SUM(AM34:AQ34)</f>
        <v>16</v>
      </c>
      <c r="AT34" s="66">
        <f>IF(O34=1000,11,IF(O34=-1000,0,IF(O34&gt;0,11,IF(O34&lt;0,(-O34),"0"))))</f>
        <v>11</v>
      </c>
      <c r="AU34" s="67">
        <f>IF(O34=1000,0,IF(O34=-1000,11,IF(O34&lt;-9,-(O34-2),IF(O34&gt;0,(O34),"0"))))</f>
        <v>3</v>
      </c>
      <c r="AV34" s="66">
        <f>IF(O34=1000,11,IF(O34=-1000,0,IF(O34&lt;9,11,IF(O34&gt;9,(O34+2),"0"))))</f>
        <v>11</v>
      </c>
      <c r="AW34" s="67">
        <f>IF(O34=1000,0,IF(O34=-1000,11,IF(O34&lt;0,11,IF(O34&gt;0,(O34),"0"))))</f>
        <v>3</v>
      </c>
      <c r="AX34" s="68">
        <f>IF(O34="","",IF(O34&gt;9,AV34,AT34))</f>
        <v>11</v>
      </c>
      <c r="AY34" s="69" t="str">
        <f>IF(O34="","","-")</f>
        <v>-</v>
      </c>
      <c r="AZ34" s="70">
        <f>IF(O34="","",IF(O34&lt;-9,AU34,AW34))</f>
        <v>3</v>
      </c>
      <c r="BA34" s="66" t="str">
        <f>IF(P34=1000,11,IF(P34=-1000,0,IF(P34&gt;9,(P34+2),IF(P34&lt;0,(-P34),"0"))))</f>
        <v>0</v>
      </c>
      <c r="BB34" s="67">
        <f>IF(P34=1000,0,IF(P34=-1000,11,IF(P34&lt;-9,-(P34-2),IF(P34&gt;0,(P34),"0"))))</f>
        <v>7</v>
      </c>
      <c r="BC34" s="67">
        <f>IF(P34=1000,11,IF(P34=-1000,0,IF(P34&gt;0,11,IF(P34&lt;0,(-P34),"0"))))</f>
        <v>11</v>
      </c>
      <c r="BD34" s="67">
        <f>IF(P34=1000,0,IF(P34=-1000,11,IF(P34&lt;0,11,IF(P34&gt;0,(P34),"0"))))</f>
        <v>7</v>
      </c>
      <c r="BE34" s="68">
        <f>IF(P34="","",IF(P34&gt;9,BA34,BC34))</f>
        <v>11</v>
      </c>
      <c r="BF34" s="69" t="str">
        <f>IF(P34="","","-")</f>
        <v>-</v>
      </c>
      <c r="BG34" s="70">
        <f>IF(P34="","",IF(P34&lt;-9,BB34,BD34))</f>
        <v>7</v>
      </c>
      <c r="BH34" s="66" t="str">
        <f>IF(Q34=1000,11,IF(Q34=-1000,0,IF(Q34&gt;9,(Q34+2),IF(Q34&lt;0,(-Q34),"0"))))</f>
        <v>0</v>
      </c>
      <c r="BI34" s="67">
        <f>IF(Q34=1000,0,IF(Q34=-1000,11,IF(Q34&lt;-9,-(Q34-2),IF(Q34&gt;0,(Q34),"0"))))</f>
        <v>6</v>
      </c>
      <c r="BJ34" s="67">
        <f>IF(Q34=1000,11,IF(Q34=-1000,0,IF(Q34&gt;0,11,IF(Q34&lt;0,(-Q34),"0"))))</f>
        <v>11</v>
      </c>
      <c r="BK34" s="67">
        <f>IF(Q34=1000,0,IF(Q34=-1000,11,IF(Q34&lt;0,11,IF(Q34&gt;0,(Q34),"0"))))</f>
        <v>6</v>
      </c>
      <c r="BL34" s="68">
        <f>IF(Q34="","",IF(Q34&gt;9,BH34,BJ34))</f>
        <v>11</v>
      </c>
      <c r="BM34" s="69" t="str">
        <f>IF(Q34="","","-")</f>
        <v>-</v>
      </c>
      <c r="BN34" s="70">
        <f>IF(Q34="","",IF(Q34&lt;-9,BI34,BK34))</f>
        <v>6</v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>
        <f>IF(O34="","",SUM(T34:X34))</f>
        <v>3</v>
      </c>
      <c r="CD34" s="73" t="str">
        <f>IF(CC34="","","-")</f>
        <v>-</v>
      </c>
      <c r="CE34" s="74">
        <f>IF(O34="","",SUM(Y34:AC34))</f>
        <v>0</v>
      </c>
      <c r="CP34" s="32"/>
      <c r="CQ34" s="32"/>
    </row>
    <row r="35" spans="1:95" s="31" customFormat="1" ht="15" customHeight="1" x14ac:dyDescent="0.2">
      <c r="A35" s="43">
        <v>351</v>
      </c>
      <c r="B35" s="44">
        <v>301</v>
      </c>
      <c r="C35" s="75">
        <v>2</v>
      </c>
      <c r="D35" s="76" t="str">
        <f>IF(A35="","",VLOOKUP(A35,СписокКЖ!D:I,2,FALSE))</f>
        <v>ЛИТВИНЕНКО Елена</v>
      </c>
      <c r="E35" s="47"/>
      <c r="F35" s="77" t="str">
        <f>IF(B35="","",VLOOKUP(B35,СписокКЖ!D:I,2,FALSE))</f>
        <v>САФОНОВА Виктория</v>
      </c>
      <c r="G35" s="49"/>
      <c r="H35" s="41"/>
      <c r="I35" s="78" t="s">
        <v>577</v>
      </c>
      <c r="J35" s="78" t="s">
        <v>567</v>
      </c>
      <c r="K35" s="78" t="s">
        <v>564</v>
      </c>
      <c r="L35" s="78"/>
      <c r="M35" s="51"/>
      <c r="N35" s="42"/>
      <c r="O35" s="79">
        <f>IF(I35="","",IF(I35="0",1000,IF(I35="-0",-1000,I35*1)))</f>
        <v>-12</v>
      </c>
      <c r="P35" s="79">
        <f t="shared" si="15"/>
        <v>-5</v>
      </c>
      <c r="Q35" s="79">
        <f t="shared" si="15"/>
        <v>-6</v>
      </c>
      <c r="R35" s="79" t="str">
        <f t="shared" si="15"/>
        <v/>
      </c>
      <c r="S35" s="80" t="str">
        <f t="shared" si="15"/>
        <v/>
      </c>
      <c r="T35" s="55">
        <f t="shared" si="16"/>
        <v>0</v>
      </c>
      <c r="U35" s="56">
        <f t="shared" si="16"/>
        <v>0</v>
      </c>
      <c r="V35" s="56">
        <f t="shared" si="16"/>
        <v>0</v>
      </c>
      <c r="W35" s="56" t="str">
        <f t="shared" si="16"/>
        <v/>
      </c>
      <c r="X35" s="56" t="str">
        <f t="shared" si="16"/>
        <v/>
      </c>
      <c r="Y35" s="57">
        <f t="shared" si="17"/>
        <v>1</v>
      </c>
      <c r="Z35" s="57">
        <f t="shared" si="17"/>
        <v>1</v>
      </c>
      <c r="AA35" s="57">
        <f t="shared" si="17"/>
        <v>1</v>
      </c>
      <c r="AB35" s="57" t="str">
        <f t="shared" si="17"/>
        <v/>
      </c>
      <c r="AC35" s="57" t="str">
        <f t="shared" si="17"/>
        <v/>
      </c>
      <c r="AD35" s="58">
        <f>IF(CC35="","",IF(CC35&gt;CE35,1,-1))</f>
        <v>-1</v>
      </c>
      <c r="AE35" s="58">
        <f>IF(CC35="","",IF(CC35&lt;CE35,1,-1))</f>
        <v>1</v>
      </c>
      <c r="AF35" s="59">
        <f>IF(CC35&gt;CE35,1,0)</f>
        <v>0</v>
      </c>
      <c r="AG35" s="60">
        <f>IF(CE35&gt;CC35,1,0)</f>
        <v>1</v>
      </c>
      <c r="AH35" s="81">
        <f>IF(O35="","",AX35*1)</f>
        <v>12</v>
      </c>
      <c r="AI35" s="82">
        <f>IF(P35="","",BE35*1)</f>
        <v>5</v>
      </c>
      <c r="AJ35" s="82">
        <f>IF(Q35="","",BL35*1)</f>
        <v>6</v>
      </c>
      <c r="AK35" s="82" t="str">
        <f>IF(R35="","",BS35*1)</f>
        <v/>
      </c>
      <c r="AL35" s="82" t="str">
        <f>IF(S35="","",BZ35*1)</f>
        <v/>
      </c>
      <c r="AM35" s="83">
        <f>IF(O35="","",AZ35*1)</f>
        <v>14</v>
      </c>
      <c r="AN35" s="83">
        <f>IF(P35="","",BG35*1)</f>
        <v>11</v>
      </c>
      <c r="AO35" s="83">
        <f>IF(Q35="","",BN35*1)</f>
        <v>11</v>
      </c>
      <c r="AP35" s="83" t="str">
        <f>IF(R35="","",BU35*1)</f>
        <v/>
      </c>
      <c r="AQ35" s="83" t="str">
        <f>IF(S35="","",CB35*1)</f>
        <v/>
      </c>
      <c r="AR35" s="64">
        <f>SUM(AH35:AL35)</f>
        <v>23</v>
      </c>
      <c r="AS35" s="65">
        <f>SUM(AM35:AQ35)</f>
        <v>36</v>
      </c>
      <c r="AT35" s="66">
        <f>IF(O35=1000,11,IF(O35=-1000,0,IF(O35&gt;0,11,IF(O35&lt;0,(-O35),"0"))))</f>
        <v>12</v>
      </c>
      <c r="AU35" s="67">
        <f>IF(O35=1000,0,IF(O35=-1000,11,IF(O35&lt;-9,-(O35-2),IF(O35&gt;0,(O35),"0"))))</f>
        <v>14</v>
      </c>
      <c r="AV35" s="66">
        <f>IF(O35=1000,11,IF(O35=-1000,0,IF(O35&gt;9,(O35+2),IF(O35&lt;0,(-O35),"0"))))</f>
        <v>12</v>
      </c>
      <c r="AW35" s="67">
        <f>IF(O35=1000,0,IF(O35=-1000,11,IF(O35&lt;0,11,IF(O35&gt;0,(O35),"0"))))</f>
        <v>11</v>
      </c>
      <c r="AX35" s="84">
        <f>IF(O35="","",IF(O35&gt;9,AV35,AT35))</f>
        <v>12</v>
      </c>
      <c r="AY35" s="85" t="str">
        <f>IF(O35="","","-")</f>
        <v>-</v>
      </c>
      <c r="AZ35" s="86">
        <f>IF(O35="","",IF(O35&lt;-9,AU35,AW35))</f>
        <v>14</v>
      </c>
      <c r="BA35" s="66">
        <f>IF(P35=1000,11,IF(P35=-1000,0,IF(P35&gt;9,(P35+2),IF(P35&lt;0,(-P35),"0"))))</f>
        <v>5</v>
      </c>
      <c r="BB35" s="67" t="str">
        <f>IF(P35=1000,0,IF(P35=-1000,11,IF(P35&lt;-9,-(P35-2),IF(P35&gt;0,(P35),"0"))))</f>
        <v>0</v>
      </c>
      <c r="BC35" s="67">
        <f>IF(P35=1000,11,IF(P35=-1000,0,IF(P35&gt;0,11,IF(P35&lt;0,(-P35),"0"))))</f>
        <v>5</v>
      </c>
      <c r="BD35" s="67">
        <f>IF(P35=1000,0,IF(P35=-1000,11,IF(P35&lt;0,11,IF(P35&gt;0,(P35),"0"))))</f>
        <v>11</v>
      </c>
      <c r="BE35" s="84">
        <f>IF(P35="","",IF(P35&gt;9,BA35,BC35))</f>
        <v>5</v>
      </c>
      <c r="BF35" s="85" t="str">
        <f>IF(P35="","","-")</f>
        <v>-</v>
      </c>
      <c r="BG35" s="86">
        <f>IF(P35="","",IF(P35&lt;-9,BB35,BD35))</f>
        <v>11</v>
      </c>
      <c r="BH35" s="66">
        <f>IF(Q35=1000,11,IF(Q35=-1000,0,IF(Q35&gt;9,(Q35+2),IF(Q35&lt;0,(-Q35),"0"))))</f>
        <v>6</v>
      </c>
      <c r="BI35" s="67" t="str">
        <f>IF(Q35=1000,0,IF(Q35=-1000,11,IF(Q35&lt;-9,-(Q35-2),IF(Q35&gt;0,(Q35),"0"))))</f>
        <v>0</v>
      </c>
      <c r="BJ35" s="67">
        <f>IF(Q35=1000,11,IF(Q35=-1000,0,IF(Q35&gt;0,11,IF(Q35&lt;0,(-Q35),"0"))))</f>
        <v>6</v>
      </c>
      <c r="BK35" s="67">
        <f>IF(Q35=1000,0,IF(Q35=-1000,11,IF(Q35&lt;0,11,IF(Q35&gt;0,(Q35),"0"))))</f>
        <v>11</v>
      </c>
      <c r="BL35" s="84">
        <f>IF(Q35="","",IF(Q35&gt;9,BH35,BJ35))</f>
        <v>6</v>
      </c>
      <c r="BM35" s="85" t="str">
        <f>IF(Q35="","","-")</f>
        <v>-</v>
      </c>
      <c r="BN35" s="86">
        <f>IF(Q35="","",IF(Q35&lt;-9,BI35,BK35))</f>
        <v>11</v>
      </c>
      <c r="BO35" s="67" t="e">
        <f>IF(R35=1000,11,IF(R35=-1000,0,IF(R35&gt;9,(R35+2),IF(R35&lt;0,(-R35),"0"))))</f>
        <v>#VALUE!</v>
      </c>
      <c r="BP35" s="67" t="str">
        <f>IF(R35=1000,0,IF(R35=-1000,11,IF(R35&lt;-9,-(R35-2),IF(R35&gt;0,(R35),"0"))))</f>
        <v/>
      </c>
      <c r="BQ35" s="67">
        <f>IF(R35=1000,11,IF(R35=-1000,0,IF(R35&gt;0,11,IF(R35&lt;0,(-R35),"0"))))</f>
        <v>11</v>
      </c>
      <c r="BR35" s="67" t="str">
        <f>IF(R35=1000,0,IF(R35=-1000,11,IF(R35&lt;0,11,IF(R35&gt;0,(R35),"0"))))</f>
        <v/>
      </c>
      <c r="BS35" s="84" t="str">
        <f>IF(R35="","",IF(R35&gt;9,BO35,BQ35))</f>
        <v/>
      </c>
      <c r="BT35" s="85" t="str">
        <f>IF(R35="","","-")</f>
        <v/>
      </c>
      <c r="BU35" s="86" t="str">
        <f>IF(R35="","",IF(R35&lt;-9,BP35,BR35))</f>
        <v/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84" t="str">
        <f>IF(S35="","",IF(S35&gt;9,BV35,BX35))</f>
        <v/>
      </c>
      <c r="CA35" s="85" t="str">
        <f>IF(S35="","","-")</f>
        <v/>
      </c>
      <c r="CB35" s="86" t="str">
        <f>IF(S35="","",IF(S35&lt;-9,BW35,BY35))</f>
        <v/>
      </c>
      <c r="CC35" s="87">
        <f>IF(O35="","",SUM(T35:X35))</f>
        <v>0</v>
      </c>
      <c r="CD35" s="88" t="str">
        <f>IF(CC35="","","-")</f>
        <v>-</v>
      </c>
      <c r="CE35" s="89">
        <f>IF(O35="","",SUM(Y35:AC35))</f>
        <v>3</v>
      </c>
      <c r="CP35" s="32"/>
      <c r="CQ35" s="32"/>
    </row>
    <row r="36" spans="1:95" s="31" customFormat="1" ht="15" customHeight="1" x14ac:dyDescent="0.2">
      <c r="A36" s="43">
        <v>352</v>
      </c>
      <c r="B36" s="44">
        <v>301</v>
      </c>
      <c r="C36" s="1250" t="s">
        <v>563</v>
      </c>
      <c r="D36" s="76" t="str">
        <f>IF(A36="","",VLOOKUP(A36,СписокКЖ!D:I,2,FALSE))</f>
        <v>ЗОРИНА Анастасия</v>
      </c>
      <c r="E36" s="47"/>
      <c r="F36" s="77" t="str">
        <f>IF(B36="","",VLOOKUP(B36,СписокКЖ!D:I,2,FALSE))</f>
        <v>САФОНОВА Виктория</v>
      </c>
      <c r="G36" s="49"/>
      <c r="H36" s="41"/>
      <c r="I36" s="1252" t="s">
        <v>152</v>
      </c>
      <c r="J36" s="1252" t="s">
        <v>29</v>
      </c>
      <c r="K36" s="1252" t="s">
        <v>154</v>
      </c>
      <c r="L36" s="1252"/>
      <c r="M36" s="1252"/>
      <c r="N36" s="42"/>
      <c r="O36" s="1244">
        <f>IF(I36="","",IF(I36="0",1000,IF(I36="-0",-1000,I36*1)))</f>
        <v>5</v>
      </c>
      <c r="P36" s="1244">
        <f>IF(J36="","",IF(J36="0",1000,IF(J36="-0",-1000,J36*1)))</f>
        <v>9</v>
      </c>
      <c r="Q36" s="1244">
        <f>IF(K36="","",IF(K36="0",1000,IF(K36="-0",-1000,K36*1)))</f>
        <v>6</v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>
        <f>IF(O36="","",IF(O36&gt;0,1,0))</f>
        <v>1</v>
      </c>
      <c r="U36" s="1284">
        <f>IF(P36="","",IF(P36&gt;0,1,0))</f>
        <v>1</v>
      </c>
      <c r="V36" s="1284">
        <f>IF(Q36="","",IF(Q36&gt;0,1,0))</f>
        <v>1</v>
      </c>
      <c r="W36" s="1284" t="str">
        <f>IF(R36="","",IF(R36&gt;0,1,0))</f>
        <v/>
      </c>
      <c r="X36" s="1284" t="str">
        <f>IF(S36="","",IF(S36&gt;0,1,0))</f>
        <v/>
      </c>
      <c r="Y36" s="1278">
        <f>IF(O36="","",IF(O36&lt;0,1,0))</f>
        <v>0</v>
      </c>
      <c r="Z36" s="1278">
        <f>IF(P36="","",IF(P36&lt;0,1,0))</f>
        <v>0</v>
      </c>
      <c r="AA36" s="1278">
        <f>IF(Q36="","",IF(Q36&lt;0,1,0))</f>
        <v>0</v>
      </c>
      <c r="AB36" s="1278" t="str">
        <f>IF(R36="","",IF(R36&lt;0,1,0))</f>
        <v/>
      </c>
      <c r="AC36" s="1278" t="str">
        <f>IF(S36="","",IF(S36&lt;0,1,0))</f>
        <v/>
      </c>
      <c r="AD36" s="1280">
        <f>IF(CC36="","",IF(CC36&gt;CE36,1,-1))</f>
        <v>1</v>
      </c>
      <c r="AE36" s="1280">
        <f>IF(CC36="","",IF(CC36&lt;CE36,1,-1))</f>
        <v>-1</v>
      </c>
      <c r="AF36" s="1282">
        <f>IF(CC36&gt;CE36,1,0)</f>
        <v>1</v>
      </c>
      <c r="AG36" s="1272">
        <f>IF(CE36&gt;CC36,1,0)</f>
        <v>0</v>
      </c>
      <c r="AH36" s="1274">
        <f>IF(O36="","",AX36*1)</f>
        <v>11</v>
      </c>
      <c r="AI36" s="1276">
        <f>IF(P36="","",BE36*1)</f>
        <v>11</v>
      </c>
      <c r="AJ36" s="1276">
        <f>IF(Q36="","",BL36*1)</f>
        <v>11</v>
      </c>
      <c r="AK36" s="1276" t="str">
        <f>IF(R36="","",BS36*1)</f>
        <v/>
      </c>
      <c r="AL36" s="1276" t="str">
        <f>IF(S36="","",BZ36*1)</f>
        <v/>
      </c>
      <c r="AM36" s="1298">
        <f>IF(O36="","",AZ36*1)</f>
        <v>5</v>
      </c>
      <c r="AN36" s="1298">
        <f>IF(P36="","",BG36*1)</f>
        <v>9</v>
      </c>
      <c r="AO36" s="1298">
        <f>IF(Q36="","",BN36*1)</f>
        <v>6</v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11</v>
      </c>
      <c r="AU36" s="1286">
        <f>IF(O36=1000,0,IF(O36=-1000,11,IF(O36&lt;-9,-(O36-2),IF(O36&gt;0,(O36),"0"))))</f>
        <v>5</v>
      </c>
      <c r="AV36" s="1286" t="str">
        <f>IF(O36=1000,11,IF(O36=-1000,0,IF(O36&gt;9,(O36+2),IF(O36&lt;0,(-O36),"0"))))</f>
        <v>0</v>
      </c>
      <c r="AW36" s="1286">
        <f>IF(O36=1000,0,IF(O36=-1000,11,IF(O36&lt;0,11,IF(O36&gt;0,(O36),"0"))))</f>
        <v>5</v>
      </c>
      <c r="AX36" s="1296">
        <f>IF(O36="","",IF(O36&gt;9,AV36,AT36))</f>
        <v>11</v>
      </c>
      <c r="AY36" s="1288" t="str">
        <f>IF(O36="","","-")</f>
        <v>-</v>
      </c>
      <c r="AZ36" s="1290">
        <f>IF(O36="","",IF(O36&lt;-9,AU36,AW36))</f>
        <v>5</v>
      </c>
      <c r="BA36" s="1286" t="str">
        <f>IF(P36=1000,11,IF(P36=-1000,0,IF(P36&gt;9,(P36+2),IF(P36&lt;0,(-P36),"0"))))</f>
        <v>0</v>
      </c>
      <c r="BB36" s="1286">
        <f>IF(P36=1000,0,IF(P36=-1000,11,IF(P36&lt;-9,-(P36-2),IF(P36&gt;0,(P36),"0"))))</f>
        <v>9</v>
      </c>
      <c r="BC36" s="1286">
        <f>IF(P36=1000,11,IF(P36=-1000,0,IF(P36&gt;0,11,IF(P36&lt;0,(-P36),"0"))))</f>
        <v>11</v>
      </c>
      <c r="BD36" s="1286">
        <f>IF(P36=1000,0,IF(P36=-1000,11,IF(P36&lt;0,11,IF(P36&gt;0,(P36),"0"))))</f>
        <v>9</v>
      </c>
      <c r="BE36" s="1296">
        <f>IF(P36="","",IF(P36&gt;9,BA36,BC36))</f>
        <v>11</v>
      </c>
      <c r="BF36" s="1288" t="str">
        <f>IF(P36="","","-")</f>
        <v>-</v>
      </c>
      <c r="BG36" s="1290">
        <f>IF(P36="","",IF(P36&lt;-9,BB36,BD36))</f>
        <v>9</v>
      </c>
      <c r="BH36" s="1286" t="str">
        <f>IF(Q36=1000,11,IF(Q36=-1000,0,IF(Q36&gt;9,(Q36+2),IF(Q36&lt;0,(-Q36),"0"))))</f>
        <v>0</v>
      </c>
      <c r="BI36" s="1286">
        <f>IF(Q36=1000,0,IF(Q36=-1000,11,IF(Q36&lt;-9,-(Q36-2),IF(Q36&gt;0,(Q36),"0"))))</f>
        <v>6</v>
      </c>
      <c r="BJ36" s="1286">
        <f>IF(Q36=1000,11,IF(Q36=-1000,0,IF(Q36&gt;0,11,IF(Q36&lt;0,(-Q36),"0"))))</f>
        <v>11</v>
      </c>
      <c r="BK36" s="1286">
        <f>IF(Q36=1000,0,IF(Q36=-1000,11,IF(Q36&lt;0,11,IF(Q36&gt;0,(Q36),"0"))))</f>
        <v>6</v>
      </c>
      <c r="BL36" s="1296">
        <f>IF(Q36="","",IF(Q36&gt;9,BH36,BJ36))</f>
        <v>11</v>
      </c>
      <c r="BM36" s="1288" t="str">
        <f>IF(Q36="","","-")</f>
        <v>-</v>
      </c>
      <c r="BN36" s="1290">
        <f>IF(Q36="","",IF(Q36&lt;-9,BI36,BK36))</f>
        <v>6</v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 t="str">
        <f>IF(R36="","",IF(R36&gt;9,BO36,BQ36))</f>
        <v/>
      </c>
      <c r="BT36" s="1288" t="str">
        <f>IF(R36="","","-")</f>
        <v/>
      </c>
      <c r="BU36" s="1290" t="str">
        <f>IF(R36="","",IF(R36&lt;-9,BP36,BR36))</f>
        <v/>
      </c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02">
        <f>IF(O36="","",SUM(T36:X37))</f>
        <v>3</v>
      </c>
      <c r="CD36" s="1304" t="str">
        <f>IF(CC36="","","-")</f>
        <v>-</v>
      </c>
      <c r="CE36" s="1306">
        <f>IF(O36="","",SUM(Y36:AC37))</f>
        <v>0</v>
      </c>
      <c r="CP36" s="32"/>
      <c r="CQ36" s="32"/>
    </row>
    <row r="37" spans="1:95" s="31" customFormat="1" ht="15" customHeight="1" x14ac:dyDescent="0.2">
      <c r="A37" s="43">
        <v>351</v>
      </c>
      <c r="B37" s="44">
        <v>306</v>
      </c>
      <c r="C37" s="1251"/>
      <c r="D37" s="46" t="str">
        <f>IF(A37="","",VLOOKUP(A37,СписокКЖ!D:I,2,FALSE))</f>
        <v>ЛИТВИНЕНКО Елена</v>
      </c>
      <c r="E37" s="47"/>
      <c r="F37" s="48" t="str">
        <f>IF(B37="","",VLOOKUP(B37,СписокКЖ!D:I,2,FALSE))</f>
        <v>ВИНОГРАДОВА Нина</v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03"/>
      <c r="CD37" s="1305"/>
      <c r="CE37" s="1307"/>
      <c r="CP37" s="32"/>
      <c r="CQ37" s="32"/>
    </row>
    <row r="38" spans="1:95" s="31" customFormat="1" ht="15" customHeight="1" x14ac:dyDescent="0.2">
      <c r="A38" s="99">
        <f>IF(A34="","",A34)</f>
        <v>352</v>
      </c>
      <c r="B38" s="99">
        <f>IF(B34="","",B35)</f>
        <v>301</v>
      </c>
      <c r="C38" s="75">
        <v>4</v>
      </c>
      <c r="D38" s="100" t="str">
        <f>IF(A38="","",VLOOKUP(A38,СписокКЖ!D:I,2,FALSE))</f>
        <v>ЗОРИНА Анастасия</v>
      </c>
      <c r="E38" s="101"/>
      <c r="F38" s="77" t="str">
        <f>IF(B38="","",VLOOKUP(B38,СписокКЖ!D:I,2,FALSE))</f>
        <v>САФОНОВА Виктория</v>
      </c>
      <c r="G38" s="102"/>
      <c r="H38" s="41"/>
      <c r="I38" s="78" t="s">
        <v>30</v>
      </c>
      <c r="J38" s="78" t="s">
        <v>30</v>
      </c>
      <c r="K38" s="78" t="s">
        <v>28</v>
      </c>
      <c r="L38" s="78"/>
      <c r="M38" s="78"/>
      <c r="N38" s="42"/>
      <c r="O38" s="79">
        <f>IF(I38="","",IF(I38="0",1000,IF(I38="-0",-1000,I38*1)))</f>
        <v>-8</v>
      </c>
      <c r="P38" s="79">
        <f t="shared" ref="P38:S39" si="18">IF(J38="","",IF(J38="0",1000,IF(J38="-0",-1000,J38*1)))</f>
        <v>-8</v>
      </c>
      <c r="Q38" s="79">
        <f t="shared" si="18"/>
        <v>-9</v>
      </c>
      <c r="R38" s="79" t="str">
        <f t="shared" si="18"/>
        <v/>
      </c>
      <c r="S38" s="80" t="str">
        <f t="shared" si="18"/>
        <v/>
      </c>
      <c r="T38" s="103">
        <f t="shared" ref="T38:X39" si="19">IF(O38="","",IF(O38&gt;0,1,0))</f>
        <v>0</v>
      </c>
      <c r="U38" s="104">
        <f t="shared" si="19"/>
        <v>0</v>
      </c>
      <c r="V38" s="104">
        <f t="shared" si="19"/>
        <v>0</v>
      </c>
      <c r="W38" s="104" t="str">
        <f t="shared" si="19"/>
        <v/>
      </c>
      <c r="X38" s="104" t="str">
        <f t="shared" si="19"/>
        <v/>
      </c>
      <c r="Y38" s="105">
        <f t="shared" ref="Y38:AC39" si="20">IF(O38="","",IF(O38&lt;0,1,0))</f>
        <v>1</v>
      </c>
      <c r="Z38" s="105">
        <f t="shared" si="20"/>
        <v>1</v>
      </c>
      <c r="AA38" s="105">
        <f t="shared" si="20"/>
        <v>1</v>
      </c>
      <c r="AB38" s="105" t="str">
        <f t="shared" si="20"/>
        <v/>
      </c>
      <c r="AC38" s="105" t="str">
        <f t="shared" si="20"/>
        <v/>
      </c>
      <c r="AD38" s="106">
        <f>IF(CC38="","",IF(CC38&gt;CE38,1,-1))</f>
        <v>-1</v>
      </c>
      <c r="AE38" s="106">
        <f>IF(CC38="","",IF(CC38&lt;CE38,1,-1))</f>
        <v>1</v>
      </c>
      <c r="AF38" s="107">
        <f>IF(CC38&gt;CE38,1,0)</f>
        <v>0</v>
      </c>
      <c r="AG38" s="108">
        <f>IF(CE38&gt;CC38,1,0)</f>
        <v>1</v>
      </c>
      <c r="AH38" s="81">
        <f>IF(O38="","",AX38*1)</f>
        <v>8</v>
      </c>
      <c r="AI38" s="82">
        <f>IF(P38="","",BE38*1)</f>
        <v>8</v>
      </c>
      <c r="AJ38" s="82">
        <f>IF(Q38="","",BL38*1)</f>
        <v>9</v>
      </c>
      <c r="AK38" s="82" t="str">
        <f>IF(R38="","",BS38*1)</f>
        <v/>
      </c>
      <c r="AL38" s="82" t="str">
        <f>IF(S38="","",BZ38*1)</f>
        <v/>
      </c>
      <c r="AM38" s="83">
        <f>IF(O38="","",AZ38*1)</f>
        <v>11</v>
      </c>
      <c r="AN38" s="83">
        <f>IF(P38="","",BG38*1)</f>
        <v>11</v>
      </c>
      <c r="AO38" s="83">
        <f>IF(Q38="","",BN38*1)</f>
        <v>11</v>
      </c>
      <c r="AP38" s="83" t="str">
        <f>IF(R38="","",BU38*1)</f>
        <v/>
      </c>
      <c r="AQ38" s="83" t="str">
        <f>IF(S38="","",CB38*1)</f>
        <v/>
      </c>
      <c r="AR38" s="109">
        <f>SUM(AH38:AL38)</f>
        <v>25</v>
      </c>
      <c r="AS38" s="110">
        <f>SUM(AM38:AQ38)</f>
        <v>33</v>
      </c>
      <c r="AT38" s="111">
        <f>IF(O38=1000,11,IF(O38=-1000,0,IF(O38&gt;0,11,IF(O38&lt;0,(-O38),"0"))))</f>
        <v>8</v>
      </c>
      <c r="AU38" s="112" t="str">
        <f>IF(O38=1000,0,IF(O38=-1000,11,IF(O38&lt;-9,-(O38-2),IF(O38&gt;0,(O38),"0"))))</f>
        <v>0</v>
      </c>
      <c r="AV38" s="111">
        <f>IF(O38=1000,11,IF(O38=-1000,0,IF(O38&gt;9,(O38+2),IF(O38&lt;0,(-O38),"0"))))</f>
        <v>8</v>
      </c>
      <c r="AW38" s="112">
        <f>IF(O38=1000,0,IF(O38=-1000,11,IF(O38&lt;0,11,IF(O38&gt;0,(O38),"0"))))</f>
        <v>11</v>
      </c>
      <c r="AX38" s="84">
        <f>IF(O38="","",IF(O38&gt;9,AV38,AT38))</f>
        <v>8</v>
      </c>
      <c r="AY38" s="85" t="str">
        <f>IF(O38="","","-")</f>
        <v>-</v>
      </c>
      <c r="AZ38" s="86">
        <f>IF(O38="","",IF(O38&lt;-9,AU38,AW38))</f>
        <v>11</v>
      </c>
      <c r="BA38" s="111">
        <f>IF(P38=1000,11,IF(P38=-1000,0,IF(P38&gt;9,(P38+2),IF(P38&lt;0,(-P38),"0"))))</f>
        <v>8</v>
      </c>
      <c r="BB38" s="112" t="str">
        <f>IF(P38=1000,0,IF(P38=-1000,11,IF(P38&lt;-9,-(P38-2),IF(P38&gt;0,(P38),"0"))))</f>
        <v>0</v>
      </c>
      <c r="BC38" s="112">
        <f>IF(P38=1000,11,IF(P38=-1000,0,IF(P38&gt;0,11,IF(P38&lt;0,(-P38),"0"))))</f>
        <v>8</v>
      </c>
      <c r="BD38" s="112">
        <f>IF(P38=1000,0,IF(P38=-1000,11,IF(P38&lt;0,11,IF(P38&gt;0,(P38),"0"))))</f>
        <v>11</v>
      </c>
      <c r="BE38" s="84">
        <f>IF(P38="","",IF(P38&gt;9,BA38,BC38))</f>
        <v>8</v>
      </c>
      <c r="BF38" s="85" t="str">
        <f>IF(P38="","","-")</f>
        <v>-</v>
      </c>
      <c r="BG38" s="86">
        <f>IF(P38="","",IF(P38&lt;-9,BB38,BD38))</f>
        <v>11</v>
      </c>
      <c r="BH38" s="111">
        <f>IF(Q38=1000,11,IF(Q38=-1000,0,IF(Q38&gt;9,(Q38+2),IF(Q38&lt;0,(-Q38),"0"))))</f>
        <v>9</v>
      </c>
      <c r="BI38" s="112" t="str">
        <f>IF(Q38=1000,0,IF(Q38=-1000,11,IF(Q38&lt;-9,-(Q38-2),IF(Q38&gt;0,(Q38),"0"))))</f>
        <v>0</v>
      </c>
      <c r="BJ38" s="112">
        <f>IF(Q38=1000,11,IF(Q38=-1000,0,IF(Q38&gt;0,11,IF(Q38&lt;0,(-Q38),"0"))))</f>
        <v>9</v>
      </c>
      <c r="BK38" s="112">
        <f>IF(Q38=1000,0,IF(Q38=-1000,11,IF(Q38&lt;0,11,IF(Q38&gt;0,(Q38),"0"))))</f>
        <v>11</v>
      </c>
      <c r="BL38" s="84">
        <f>IF(Q38="","",IF(Q38&gt;9,BH38,BJ38))</f>
        <v>9</v>
      </c>
      <c r="BM38" s="85" t="str">
        <f>IF(Q38="","","-")</f>
        <v>-</v>
      </c>
      <c r="BN38" s="86">
        <f>IF(Q38="","",IF(Q38&lt;-9,BI38,BK38))</f>
        <v>11</v>
      </c>
      <c r="BO38" s="112" t="e">
        <f>IF(R38=1000,11,IF(R38=-1000,0,IF(R38&gt;9,(R38+2),IF(R38&lt;0,(-R38),"0"))))</f>
        <v>#VALUE!</v>
      </c>
      <c r="BP38" s="112" t="str">
        <f>IF(R38=1000,0,IF(R38=-1000,11,IF(R38&lt;-9,-(R38-2),IF(R38&gt;0,(R38),"0"))))</f>
        <v/>
      </c>
      <c r="BQ38" s="112">
        <f>IF(R38=1000,11,IF(R38=-1000,0,IF(R38&gt;0,11,IF(R38&lt;0,(-R38),"0"))))</f>
        <v>11</v>
      </c>
      <c r="BR38" s="112" t="str">
        <f>IF(R38=1000,0,IF(R38=-1000,11,IF(R38&lt;0,11,IF(R38&gt;0,(R38),"0"))))</f>
        <v/>
      </c>
      <c r="BS38" s="84" t="str">
        <f>IF(R38="","",IF(R38&gt;9,BO38,BQ38))</f>
        <v/>
      </c>
      <c r="BT38" s="85" t="str">
        <f>IF(R38="","","-")</f>
        <v/>
      </c>
      <c r="BU38" s="86" t="str">
        <f>IF(R38="","",IF(R38&lt;-9,BP38,BR38))</f>
        <v/>
      </c>
      <c r="BV38" s="112" t="e">
        <f>IF(S38=1000,11,IF(S38=-1000,0,IF(S38&gt;9,(S38+2),IF(S38&lt;0,(-S38),"0"))))</f>
        <v>#VALUE!</v>
      </c>
      <c r="BW38" s="112" t="str">
        <f>IF(S38=1000,0,IF(S38=-1000,11,IF(S38&lt;-9,-(S38-2),IF(S38&gt;0,(S38),"0"))))</f>
        <v/>
      </c>
      <c r="BX38" s="112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84" t="str">
        <f>IF(S38="","",IF(S38&gt;9,BV38,BX38))</f>
        <v/>
      </c>
      <c r="CA38" s="85" t="str">
        <f>IF(S38="","","-")</f>
        <v/>
      </c>
      <c r="CB38" s="86" t="str">
        <f>IF(S38="","",IF(S38&lt;-9,BW38,BY38))</f>
        <v/>
      </c>
      <c r="CC38" s="87">
        <f>IF(O38="","",SUM(T38:X38))</f>
        <v>0</v>
      </c>
      <c r="CD38" s="88" t="str">
        <f>IF(CC38="","","-")</f>
        <v>-</v>
      </c>
      <c r="CE38" s="89">
        <f>IF(O38="","",SUM(Y38:AC38))</f>
        <v>3</v>
      </c>
      <c r="CP38" s="32"/>
      <c r="CQ38" s="32"/>
    </row>
    <row r="39" spans="1:95" s="31" customFormat="1" ht="15" customHeight="1" thickBot="1" x14ac:dyDescent="0.25">
      <c r="A39" s="99">
        <f>IF(A34="","",A35)</f>
        <v>351</v>
      </c>
      <c r="B39" s="99">
        <f>IF(B34="","",B34)</f>
        <v>255</v>
      </c>
      <c r="C39" s="114">
        <v>5</v>
      </c>
      <c r="D39" s="115" t="str">
        <f>IF(A39="","",VLOOKUP(A39,СписокКЖ!D:I,2,FALSE))</f>
        <v>ЛИТВИНЕНКО Елена</v>
      </c>
      <c r="E39" s="116"/>
      <c r="F39" s="117" t="str">
        <f>IF(B39="","",VLOOKUP(B39,СписокКЖ!D:I,2,FALSE))</f>
        <v>НЕСТЕРЕНКО Светлана</v>
      </c>
      <c r="G39" s="118"/>
      <c r="H39" s="119"/>
      <c r="I39" s="120" t="s">
        <v>150</v>
      </c>
      <c r="J39" s="120" t="s">
        <v>150</v>
      </c>
      <c r="K39" s="120" t="s">
        <v>29</v>
      </c>
      <c r="L39" s="121"/>
      <c r="M39" s="121"/>
      <c r="N39" s="122"/>
      <c r="O39" s="123">
        <f>IF(I39="","",IF(I39="0",1000,IF(I39="-0",-1000,I39*1)))</f>
        <v>4</v>
      </c>
      <c r="P39" s="123">
        <f t="shared" si="18"/>
        <v>4</v>
      </c>
      <c r="Q39" s="123">
        <f t="shared" si="18"/>
        <v>9</v>
      </c>
      <c r="R39" s="123" t="str">
        <f t="shared" si="18"/>
        <v/>
      </c>
      <c r="S39" s="124" t="str">
        <f t="shared" si="18"/>
        <v/>
      </c>
      <c r="T39" s="125">
        <f t="shared" si="19"/>
        <v>1</v>
      </c>
      <c r="U39" s="126">
        <f t="shared" si="19"/>
        <v>1</v>
      </c>
      <c r="V39" s="126">
        <f t="shared" si="19"/>
        <v>1</v>
      </c>
      <c r="W39" s="126" t="str">
        <f t="shared" si="19"/>
        <v/>
      </c>
      <c r="X39" s="126" t="str">
        <f t="shared" si="19"/>
        <v/>
      </c>
      <c r="Y39" s="127">
        <f t="shared" si="20"/>
        <v>0</v>
      </c>
      <c r="Z39" s="127">
        <f t="shared" si="20"/>
        <v>0</v>
      </c>
      <c r="AA39" s="127">
        <f t="shared" si="20"/>
        <v>0</v>
      </c>
      <c r="AB39" s="127" t="str">
        <f t="shared" si="20"/>
        <v/>
      </c>
      <c r="AC39" s="127" t="str">
        <f t="shared" si="20"/>
        <v/>
      </c>
      <c r="AD39" s="128">
        <f>IF(CC39="","",IF(CC39&gt;CE39,1,-1))</f>
        <v>1</v>
      </c>
      <c r="AE39" s="128">
        <f>IF(CC39="","",IF(CC39&lt;CE39,1,-1))</f>
        <v>-1</v>
      </c>
      <c r="AF39" s="129">
        <f>IF(CC39&gt;CE39,1,0)</f>
        <v>1</v>
      </c>
      <c r="AG39" s="130">
        <f>IF(CE39&gt;CC39,1,0)</f>
        <v>0</v>
      </c>
      <c r="AH39" s="131">
        <f>IF(O39="","",AX39*1)</f>
        <v>11</v>
      </c>
      <c r="AI39" s="132">
        <f>IF(P39="","",BE39*1)</f>
        <v>11</v>
      </c>
      <c r="AJ39" s="132">
        <f>IF(Q39="","",BL39*1)</f>
        <v>11</v>
      </c>
      <c r="AK39" s="132" t="str">
        <f>IF(R39="","",BS39*1)</f>
        <v/>
      </c>
      <c r="AL39" s="132" t="str">
        <f>IF(S39="","",BZ39*1)</f>
        <v/>
      </c>
      <c r="AM39" s="133">
        <f>IF(O39="","",AZ39*1)</f>
        <v>4</v>
      </c>
      <c r="AN39" s="133">
        <f>IF(P39="","",BG39*1)</f>
        <v>4</v>
      </c>
      <c r="AO39" s="133">
        <f>IF(Q39="","",BN39*1)</f>
        <v>9</v>
      </c>
      <c r="AP39" s="133" t="str">
        <f>IF(R39="","",BU39*1)</f>
        <v/>
      </c>
      <c r="AQ39" s="133" t="str">
        <f>IF(S39="","",CB39*1)</f>
        <v/>
      </c>
      <c r="AR39" s="134">
        <f>SUM(AH39:AL39)</f>
        <v>33</v>
      </c>
      <c r="AS39" s="135">
        <f>SUM(AM39:AQ39)</f>
        <v>17</v>
      </c>
      <c r="AT39" s="136">
        <f>IF(O39=1000,11,IF(O39=-1000,0,IF(O39&gt;0,11,IF(O39&lt;0,(-O39),"0"))))</f>
        <v>11</v>
      </c>
      <c r="AU39" s="137">
        <f>IF(O39=1000,0,IF(O39=-1000,11,IF(O39&lt;-9,-(O39-2),IF(O39&gt;0,(O39),"0"))))</f>
        <v>4</v>
      </c>
      <c r="AV39" s="136" t="str">
        <f>IF(O39=1000,11,IF(O39=-1000,0,IF(O39&gt;9,(O39+2),IF(O39&lt;0,(-O39),"0"))))</f>
        <v>0</v>
      </c>
      <c r="AW39" s="137">
        <f>IF(O39=1000,0,IF(O39=-1000,11,IF(O39&lt;0,11,IF(O39&gt;0,(O39),"0"))))</f>
        <v>4</v>
      </c>
      <c r="AX39" s="138">
        <f>IF(O39="","",IF(O39&gt;9,AV39,AT39))</f>
        <v>11</v>
      </c>
      <c r="AY39" s="139" t="str">
        <f>IF(O39="","","-")</f>
        <v>-</v>
      </c>
      <c r="AZ39" s="140">
        <f>IF(O39="","",IF(O39&lt;-9,AU39,AW39))</f>
        <v>4</v>
      </c>
      <c r="BA39" s="136" t="str">
        <f>IF(P39=1000,11,IF(P39=-1000,0,IF(P39&gt;9,(P39+2),IF(P39&lt;0,(-P39),"0"))))</f>
        <v>0</v>
      </c>
      <c r="BB39" s="137">
        <f>IF(P39=1000,0,IF(P39=-1000,11,IF(P39&lt;-9,-(P39-2),IF(P39&gt;0,(P39),"0"))))</f>
        <v>4</v>
      </c>
      <c r="BC39" s="137">
        <f>IF(P39=1000,11,IF(P39=-1000,0,IF(P39&gt;0,11,IF(P39&lt;0,(-P39),"0"))))</f>
        <v>11</v>
      </c>
      <c r="BD39" s="137">
        <f>IF(P39=1000,0,IF(P39=-1000,11,IF(P39&lt;0,11,IF(P39&gt;0,(P39),"0"))))</f>
        <v>4</v>
      </c>
      <c r="BE39" s="138">
        <f>IF(P39="","",IF(P39&gt;9,BA39,BC39))</f>
        <v>11</v>
      </c>
      <c r="BF39" s="139" t="str">
        <f>IF(P39="","","-")</f>
        <v>-</v>
      </c>
      <c r="BG39" s="140">
        <f>IF(P39="","",IF(P39&lt;-9,BB39,BD39))</f>
        <v>4</v>
      </c>
      <c r="BH39" s="136" t="str">
        <f>IF(Q39=1000,11,IF(Q39=-1000,0,IF(Q39&gt;9,(Q39+2),IF(Q39&lt;0,(-Q39),"0"))))</f>
        <v>0</v>
      </c>
      <c r="BI39" s="137">
        <f>IF(Q39=1000,0,IF(Q39=-1000,11,IF(Q39&lt;-9,-(Q39-2),IF(Q39&gt;0,(Q39),"0"))))</f>
        <v>9</v>
      </c>
      <c r="BJ39" s="137">
        <f>IF(Q39=1000,11,IF(Q39=-1000,0,IF(Q39&gt;0,11,IF(Q39&lt;0,(-Q39),"0"))))</f>
        <v>11</v>
      </c>
      <c r="BK39" s="137">
        <f>IF(Q39=1000,0,IF(Q39=-1000,11,IF(Q39&lt;0,11,IF(Q39&gt;0,(Q39),"0"))))</f>
        <v>9</v>
      </c>
      <c r="BL39" s="138">
        <f>IF(Q39="","",IF(Q39&gt;9,BH39,BJ39))</f>
        <v>11</v>
      </c>
      <c r="BM39" s="139" t="str">
        <f>IF(Q39="","","-")</f>
        <v>-</v>
      </c>
      <c r="BN39" s="140">
        <f>IF(Q39="","",IF(Q39&lt;-9,BI39,BK39))</f>
        <v>9</v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>
        <f>IF(O39="","",SUM(T39:X39))</f>
        <v>3</v>
      </c>
      <c r="CD39" s="143" t="str">
        <f>IF(CC39="","","-")</f>
        <v>-</v>
      </c>
      <c r="CE39" s="144">
        <f>IF(O39="","",SUM(Y39:AC39))</f>
        <v>0</v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>
        <v>2</v>
      </c>
      <c r="B41" s="35">
        <v>5</v>
      </c>
      <c r="C41" s="1225">
        <f>1+C32</f>
        <v>5</v>
      </c>
      <c r="D41" s="1227" t="str">
        <f>IF(A41="","",VLOOKUP(A41,СписокКЖ!$A$88:$C$113,3,FALSE))</f>
        <v>Саратовская область</v>
      </c>
      <c r="E41" s="1228" t="e">
        <f>IF(B41="","",VLOOKUP(B41,СписокКЖ!E:J,2,FALSE))</f>
        <v>#N/A</v>
      </c>
      <c r="F41" s="1231" t="str">
        <f>IF(B41="","",VLOOKUP(B41,СписокКЖ!$A$88:$C$111,3,FALSE))</f>
        <v>Республика Татарстан</v>
      </c>
      <c r="G41" s="1232" t="e">
        <f>IF(D41="","",VLOOKUP(D41,СписокКЖ!G:L,2,FALSE))</f>
        <v>#N/A</v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>
        <f>IF(A41="","",VLOOKUP(A41,'[60]Протокол команд'!A:K,8,FALSE))</f>
        <v>1</v>
      </c>
      <c r="U41" s="39">
        <f>T41*5-4</f>
        <v>1</v>
      </c>
      <c r="V41" s="39">
        <f>T41*5</f>
        <v>5</v>
      </c>
      <c r="W41" s="39" t="str">
        <f>CONCATENATE(U41,"-",V41)</f>
        <v>1-5</v>
      </c>
      <c r="X41" s="39">
        <f>IF(A41="","",VLOOKUP(A41,'[60]Протокол команд'!A:K,10,FALSE))</f>
        <v>2</v>
      </c>
      <c r="Y41" s="39">
        <f>X41*5-4</f>
        <v>6</v>
      </c>
      <c r="Z41" s="39">
        <f>X41*5</f>
        <v>10</v>
      </c>
      <c r="AA41" s="39" t="str">
        <f>CONCATENATE(Y41,"-",Z41)</f>
        <v>6-10</v>
      </c>
      <c r="AB41" s="1241">
        <f>IF(O43="","",SUM(AF43:AF48))</f>
        <v>3</v>
      </c>
      <c r="AC41" s="1242"/>
      <c r="AD41" s="1243"/>
      <c r="AE41" s="1242">
        <f>IF(O43="","",SUM(AG43:AG48))</f>
        <v>1</v>
      </c>
      <c r="AF41" s="1242"/>
      <c r="AG41" s="1264"/>
      <c r="AH41" s="1241">
        <f>SUM(CC43:CC48)</f>
        <v>11</v>
      </c>
      <c r="AI41" s="1242"/>
      <c r="AJ41" s="1243"/>
      <c r="AK41" s="1242">
        <f>SUM(CE43:CE48)</f>
        <v>3</v>
      </c>
      <c r="AL41" s="1242"/>
      <c r="AM41" s="1264"/>
      <c r="AN41" s="1265">
        <f>SUM(AR43:AR48)</f>
        <v>99</v>
      </c>
      <c r="AO41" s="1266"/>
      <c r="AP41" s="1267"/>
      <c r="AQ41" s="1266">
        <f>SUM(AS43:AS48)</f>
        <v>26</v>
      </c>
      <c r="AR41" s="1266"/>
      <c r="AS41" s="1268"/>
      <c r="AT41" s="1269" t="s">
        <v>125</v>
      </c>
      <c r="AU41" s="1270"/>
      <c r="AV41" s="1270"/>
      <c r="AW41" s="1270"/>
      <c r="AX41" s="1270"/>
      <c r="AY41" s="1270"/>
      <c r="AZ41" s="1270"/>
      <c r="BA41" s="1270"/>
      <c r="BB41" s="1270"/>
      <c r="BC41" s="1270"/>
      <c r="BD41" s="1270"/>
      <c r="BE41" s="1270"/>
      <c r="BF41" s="1270"/>
      <c r="BG41" s="1270"/>
      <c r="BH41" s="1270"/>
      <c r="BI41" s="1270"/>
      <c r="BJ41" s="1270"/>
      <c r="BK41" s="1270"/>
      <c r="BL41" s="1270"/>
      <c r="BM41" s="1270"/>
      <c r="BN41" s="1270"/>
      <c r="BO41" s="1270"/>
      <c r="BP41" s="1270"/>
      <c r="BQ41" s="1270"/>
      <c r="BR41" s="1270"/>
      <c r="BS41" s="1270"/>
      <c r="BT41" s="1270"/>
      <c r="BU41" s="1270"/>
      <c r="BV41" s="1270"/>
      <c r="BW41" s="1270"/>
      <c r="BX41" s="1270"/>
      <c r="BY41" s="1270"/>
      <c r="BZ41" s="1270"/>
      <c r="CA41" s="1270"/>
      <c r="CB41" s="1271"/>
      <c r="CC41" s="1254">
        <f>IF(O43="","",SUM(AF43:AF48))</f>
        <v>3</v>
      </c>
      <c r="CD41" s="1256" t="str">
        <f>IF(CC41="","","-")</f>
        <v>-</v>
      </c>
      <c r="CE41" s="1258">
        <f>IF(O43="","",SUM(AG43:AG48))</f>
        <v>1</v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IF(A42="","",VLOOKUP(A42,СписокКЖ!D:I,2,FALSE))</f>
        <v/>
      </c>
      <c r="E42" s="1230" t="str">
        <f>IF(B42="","",VLOOKUP(B42,СписокКЖ!E:J,2,FALSE))</f>
        <v/>
      </c>
      <c r="F42" s="1233" t="str">
        <f>IF(C42="","",VLOOKUP(C42,СписокКЖ!F:K,2,FALSE))</f>
        <v/>
      </c>
      <c r="G42" s="1234" t="str">
        <f>IF(D42="","",VLOOKUP(D42,СписокКЖ!G:L,2,FALSE))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>
        <v>353</v>
      </c>
      <c r="B43" s="44">
        <v>356</v>
      </c>
      <c r="C43" s="45">
        <v>1</v>
      </c>
      <c r="D43" s="46" t="str">
        <f>IF(A43="","",VLOOKUP(A43,СписокКЖ!D:I,2,FALSE))</f>
        <v>ОГАНИСЯН Нарина</v>
      </c>
      <c r="E43" s="47"/>
      <c r="F43" s="48" t="str">
        <f>IF(B43="","",VLOOKUP(B43,СписокКЖ!D:I,2,FALSE))</f>
        <v>ШАЙДУЛЛИНА Элина</v>
      </c>
      <c r="G43" s="49"/>
      <c r="H43" s="50"/>
      <c r="I43" s="51" t="s">
        <v>27</v>
      </c>
      <c r="J43" s="51" t="s">
        <v>149</v>
      </c>
      <c r="K43" s="51" t="s">
        <v>27</v>
      </c>
      <c r="L43" s="51"/>
      <c r="M43" s="51"/>
      <c r="N43" s="52"/>
      <c r="O43" s="53">
        <f>IF(I43="","",IF(I43="0",1000,IF(I43="-0",-1000,I43*1)))</f>
        <v>1</v>
      </c>
      <c r="P43" s="53">
        <f t="shared" ref="P43:S44" si="21">IF(J43="","",IF(J43="0",1000,IF(J43="-0",-1000,J43*1)))</f>
        <v>3</v>
      </c>
      <c r="Q43" s="53">
        <f t="shared" si="21"/>
        <v>1</v>
      </c>
      <c r="R43" s="53" t="str">
        <f t="shared" si="21"/>
        <v/>
      </c>
      <c r="S43" s="54" t="str">
        <f t="shared" si="21"/>
        <v/>
      </c>
      <c r="T43" s="55">
        <f t="shared" ref="T43:X44" si="22">IF(O43="","",IF(O43&gt;0,1,0))</f>
        <v>1</v>
      </c>
      <c r="U43" s="56">
        <f t="shared" si="22"/>
        <v>1</v>
      </c>
      <c r="V43" s="56">
        <f t="shared" si="22"/>
        <v>1</v>
      </c>
      <c r="W43" s="56" t="str">
        <f t="shared" si="22"/>
        <v/>
      </c>
      <c r="X43" s="56" t="str">
        <f t="shared" si="22"/>
        <v/>
      </c>
      <c r="Y43" s="57">
        <f t="shared" ref="Y43:AC44" si="23">IF(O43="","",IF(O43&lt;0,1,0))</f>
        <v>0</v>
      </c>
      <c r="Z43" s="57">
        <f t="shared" si="23"/>
        <v>0</v>
      </c>
      <c r="AA43" s="57">
        <f t="shared" si="23"/>
        <v>0</v>
      </c>
      <c r="AB43" s="57" t="str">
        <f t="shared" si="23"/>
        <v/>
      </c>
      <c r="AC43" s="57" t="str">
        <f t="shared" si="23"/>
        <v/>
      </c>
      <c r="AD43" s="58">
        <f>IF(CC43="","",IF(CC43&gt;CE43,1,-1))</f>
        <v>1</v>
      </c>
      <c r="AE43" s="58">
        <f>IF(CC43="","",IF(CC43&lt;CE43,1,-1))</f>
        <v>-1</v>
      </c>
      <c r="AF43" s="59">
        <f>IF(CC43&gt;CE43,1,0)</f>
        <v>1</v>
      </c>
      <c r="AG43" s="60">
        <f>IF(CE43&gt;CC43,1,0)</f>
        <v>0</v>
      </c>
      <c r="AH43" s="61">
        <f>IF(O43="","",AX43*1)</f>
        <v>11</v>
      </c>
      <c r="AI43" s="62">
        <f>IF(P43="","",BE43*1)</f>
        <v>11</v>
      </c>
      <c r="AJ43" s="62">
        <f>IF(Q43="","",BL43*1)</f>
        <v>11</v>
      </c>
      <c r="AK43" s="62" t="str">
        <f>IF(R43="","",BS43*1)</f>
        <v/>
      </c>
      <c r="AL43" s="62" t="str">
        <f>IF(S43="","",BZ43*1)</f>
        <v/>
      </c>
      <c r="AM43" s="63">
        <f>IF(O43="","",AZ43*1)</f>
        <v>1</v>
      </c>
      <c r="AN43" s="63">
        <f>IF(P43="","",BG43*1)</f>
        <v>3</v>
      </c>
      <c r="AO43" s="63">
        <f>IF(Q43="","",BN43*1)</f>
        <v>1</v>
      </c>
      <c r="AP43" s="63" t="str">
        <f>IF(R43="","",BU43*1)</f>
        <v/>
      </c>
      <c r="AQ43" s="63" t="str">
        <f>IF(S43="","",CB43*1)</f>
        <v/>
      </c>
      <c r="AR43" s="64">
        <f>SUM(AH43:AL43)</f>
        <v>33</v>
      </c>
      <c r="AS43" s="65">
        <f>SUM(AM43:AQ43)</f>
        <v>5</v>
      </c>
      <c r="AT43" s="66">
        <f>IF(O43=1000,11,IF(O43=-1000,0,IF(O43&gt;0,11,IF(O43&lt;0,(-O43),"0"))))</f>
        <v>11</v>
      </c>
      <c r="AU43" s="67">
        <f>IF(O43=1000,0,IF(O43=-1000,11,IF(O43&lt;-9,-(O43-2),IF(O43&gt;0,(O43),"0"))))</f>
        <v>1</v>
      </c>
      <c r="AV43" s="66">
        <f>IF(O43=1000,11,IF(O43=-1000,0,IF(O43&lt;9,11,IF(O43&gt;9,(O43+2),"0"))))</f>
        <v>11</v>
      </c>
      <c r="AW43" s="67">
        <f>IF(O43=1000,0,IF(O43=-1000,11,IF(O43&lt;0,11,IF(O43&gt;0,(O43),"0"))))</f>
        <v>1</v>
      </c>
      <c r="AX43" s="68">
        <f>IF(O43="","",IF(O43&gt;9,AV43,AT43))</f>
        <v>11</v>
      </c>
      <c r="AY43" s="69" t="str">
        <f>IF(O43="","","-")</f>
        <v>-</v>
      </c>
      <c r="AZ43" s="70">
        <f>IF(O43="","",IF(O43&lt;-9,AU43,AW43))</f>
        <v>1</v>
      </c>
      <c r="BA43" s="66" t="str">
        <f>IF(P43=1000,11,IF(P43=-1000,0,IF(P43&gt;9,(P43+2),IF(P43&lt;0,(-P43),"0"))))</f>
        <v>0</v>
      </c>
      <c r="BB43" s="67">
        <f>IF(P43=1000,0,IF(P43=-1000,11,IF(P43&lt;-9,-(P43-2),IF(P43&gt;0,(P43),"0"))))</f>
        <v>3</v>
      </c>
      <c r="BC43" s="67">
        <f>IF(P43=1000,11,IF(P43=-1000,0,IF(P43&gt;0,11,IF(P43&lt;0,(-P43),"0"))))</f>
        <v>11</v>
      </c>
      <c r="BD43" s="67">
        <f>IF(P43=1000,0,IF(P43=-1000,11,IF(P43&lt;0,11,IF(P43&gt;0,(P43),"0"))))</f>
        <v>3</v>
      </c>
      <c r="BE43" s="68">
        <f>IF(P43="","",IF(P43&gt;9,BA43,BC43))</f>
        <v>11</v>
      </c>
      <c r="BF43" s="69" t="str">
        <f>IF(P43="","","-")</f>
        <v>-</v>
      </c>
      <c r="BG43" s="70">
        <f>IF(P43="","",IF(P43&lt;-9,BB43,BD43))</f>
        <v>3</v>
      </c>
      <c r="BH43" s="66" t="str">
        <f>IF(Q43=1000,11,IF(Q43=-1000,0,IF(Q43&gt;9,(Q43+2),IF(Q43&lt;0,(-Q43),"0"))))</f>
        <v>0</v>
      </c>
      <c r="BI43" s="67">
        <f>IF(Q43=1000,0,IF(Q43=-1000,11,IF(Q43&lt;-9,-(Q43-2),IF(Q43&gt;0,(Q43),"0"))))</f>
        <v>1</v>
      </c>
      <c r="BJ43" s="67">
        <f>IF(Q43=1000,11,IF(Q43=-1000,0,IF(Q43&gt;0,11,IF(Q43&lt;0,(-Q43),"0"))))</f>
        <v>11</v>
      </c>
      <c r="BK43" s="67">
        <f>IF(Q43=1000,0,IF(Q43=-1000,11,IF(Q43&lt;0,11,IF(Q43&gt;0,(Q43),"0"))))</f>
        <v>1</v>
      </c>
      <c r="BL43" s="68">
        <f>IF(Q43="","",IF(Q43&gt;9,BH43,BJ43))</f>
        <v>11</v>
      </c>
      <c r="BM43" s="69" t="str">
        <f>IF(Q43="","","-")</f>
        <v>-</v>
      </c>
      <c r="BN43" s="70">
        <f>IF(Q43="","",IF(Q43&lt;-9,BI43,BK43))</f>
        <v>1</v>
      </c>
      <c r="BO43" s="67" t="e">
        <f>IF(R43=1000,11,IF(R43=-1000,0,IF(R43&gt;9,(R43+2),IF(R43&lt;0,(-R43),"0"))))</f>
        <v>#VALUE!</v>
      </c>
      <c r="BP43" s="67" t="str">
        <f>IF(R43=1000,0,IF(R43=-1000,11,IF(R43&lt;-9,-(R43-2),IF(R43&gt;0,(R43),"0"))))</f>
        <v/>
      </c>
      <c r="BQ43" s="67">
        <f>IF(R43=1000,11,IF(R43=-1000,0,IF(R43&gt;0,11,IF(R43&lt;0,(-R43),"0"))))</f>
        <v>11</v>
      </c>
      <c r="BR43" s="67" t="str">
        <f>IF(R43=1000,0,IF(R43=-1000,11,IF(R43&lt;0,11,IF(R43&gt;0,(R43),"0"))))</f>
        <v/>
      </c>
      <c r="BS43" s="68" t="str">
        <f>IF(R43="","",IF(R43&gt;9,BO43,BQ43))</f>
        <v/>
      </c>
      <c r="BT43" s="69" t="str">
        <f>IF(R43="","","-")</f>
        <v/>
      </c>
      <c r="BU43" s="70" t="str">
        <f>IF(R43="","",IF(R43&lt;-9,BP43,BR43))</f>
        <v/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>
        <f>IF(O43="","",SUM(T43:X43))</f>
        <v>3</v>
      </c>
      <c r="CD43" s="73" t="str">
        <f>IF(CC43="","","-")</f>
        <v>-</v>
      </c>
      <c r="CE43" s="74">
        <f>IF(O43="","",SUM(Y43:AC43))</f>
        <v>0</v>
      </c>
      <c r="CP43" s="32"/>
      <c r="CQ43" s="32"/>
    </row>
    <row r="44" spans="1:95" s="31" customFormat="1" ht="15" customHeight="1" x14ac:dyDescent="0.2">
      <c r="A44" s="43">
        <v>259</v>
      </c>
      <c r="B44" s="44">
        <v>359</v>
      </c>
      <c r="C44" s="75">
        <v>2</v>
      </c>
      <c r="D44" s="76" t="str">
        <f>IF(A44="","",VLOOKUP(A44,СписокКЖ!D:I,2,FALSE))</f>
        <v>АЛИЕВА Маляк</v>
      </c>
      <c r="E44" s="47"/>
      <c r="F44" s="77" t="str">
        <f>IF(B44="","",VLOOKUP(B44,СписокКЖ!D:I,2,FALSE))</f>
        <v>ЧУМАКОВА Мария</v>
      </c>
      <c r="G44" s="49"/>
      <c r="H44" s="41"/>
      <c r="I44" s="78" t="s">
        <v>155</v>
      </c>
      <c r="J44" s="78" t="s">
        <v>27</v>
      </c>
      <c r="K44" s="78" t="s">
        <v>145</v>
      </c>
      <c r="L44" s="78"/>
      <c r="M44" s="51"/>
      <c r="N44" s="42"/>
      <c r="O44" s="79">
        <f>IF(I44="","",IF(I44="0",1000,IF(I44="-0",-1000,I44*1)))</f>
        <v>7</v>
      </c>
      <c r="P44" s="79">
        <f t="shared" si="21"/>
        <v>1</v>
      </c>
      <c r="Q44" s="79">
        <f t="shared" si="21"/>
        <v>2</v>
      </c>
      <c r="R44" s="79" t="str">
        <f t="shared" si="21"/>
        <v/>
      </c>
      <c r="S44" s="80" t="str">
        <f t="shared" si="21"/>
        <v/>
      </c>
      <c r="T44" s="55">
        <f t="shared" si="22"/>
        <v>1</v>
      </c>
      <c r="U44" s="56">
        <f t="shared" si="22"/>
        <v>1</v>
      </c>
      <c r="V44" s="56">
        <f t="shared" si="22"/>
        <v>1</v>
      </c>
      <c r="W44" s="56" t="str">
        <f t="shared" si="22"/>
        <v/>
      </c>
      <c r="X44" s="56" t="str">
        <f t="shared" si="22"/>
        <v/>
      </c>
      <c r="Y44" s="57">
        <f t="shared" si="23"/>
        <v>0</v>
      </c>
      <c r="Z44" s="57">
        <f t="shared" si="23"/>
        <v>0</v>
      </c>
      <c r="AA44" s="57">
        <f t="shared" si="23"/>
        <v>0</v>
      </c>
      <c r="AB44" s="57" t="str">
        <f t="shared" si="23"/>
        <v/>
      </c>
      <c r="AC44" s="57" t="str">
        <f t="shared" si="23"/>
        <v/>
      </c>
      <c r="AD44" s="58">
        <f>IF(CC44="","",IF(CC44&gt;CE44,1,-1))</f>
        <v>1</v>
      </c>
      <c r="AE44" s="58">
        <f>IF(CC44="","",IF(CC44&lt;CE44,1,-1))</f>
        <v>-1</v>
      </c>
      <c r="AF44" s="59">
        <f>IF(CC44&gt;CE44,1,0)</f>
        <v>1</v>
      </c>
      <c r="AG44" s="60">
        <f>IF(CE44&gt;CC44,1,0)</f>
        <v>0</v>
      </c>
      <c r="AH44" s="81">
        <f>IF(O44="","",AX44*1)</f>
        <v>11</v>
      </c>
      <c r="AI44" s="82">
        <f>IF(P44="","",BE44*1)</f>
        <v>11</v>
      </c>
      <c r="AJ44" s="82">
        <f>IF(Q44="","",BL44*1)</f>
        <v>11</v>
      </c>
      <c r="AK44" s="82" t="str">
        <f>IF(R44="","",BS44*1)</f>
        <v/>
      </c>
      <c r="AL44" s="82" t="str">
        <f>IF(S44="","",BZ44*1)</f>
        <v/>
      </c>
      <c r="AM44" s="83">
        <f>IF(O44="","",AZ44*1)</f>
        <v>7</v>
      </c>
      <c r="AN44" s="83">
        <f>IF(P44="","",BG44*1)</f>
        <v>1</v>
      </c>
      <c r="AO44" s="83">
        <f>IF(Q44="","",BN44*1)</f>
        <v>2</v>
      </c>
      <c r="AP44" s="83" t="str">
        <f>IF(R44="","",BU44*1)</f>
        <v/>
      </c>
      <c r="AQ44" s="83" t="str">
        <f>IF(S44="","",CB44*1)</f>
        <v/>
      </c>
      <c r="AR44" s="64">
        <f>SUM(AH44:AL44)</f>
        <v>33</v>
      </c>
      <c r="AS44" s="65">
        <f>SUM(AM44:AQ44)</f>
        <v>10</v>
      </c>
      <c r="AT44" s="66">
        <f>IF(O44=1000,11,IF(O44=-1000,0,IF(O44&gt;0,11,IF(O44&lt;0,(-O44),"0"))))</f>
        <v>11</v>
      </c>
      <c r="AU44" s="67">
        <f>IF(O44=1000,0,IF(O44=-1000,11,IF(O44&lt;-9,-(O44-2),IF(O44&gt;0,(O44),"0"))))</f>
        <v>7</v>
      </c>
      <c r="AV44" s="66" t="str">
        <f>IF(O44=1000,11,IF(O44=-1000,0,IF(O44&gt;9,(O44+2),IF(O44&lt;0,(-O44),"0"))))</f>
        <v>0</v>
      </c>
      <c r="AW44" s="67">
        <f>IF(O44=1000,0,IF(O44=-1000,11,IF(O44&lt;0,11,IF(O44&gt;0,(O44),"0"))))</f>
        <v>7</v>
      </c>
      <c r="AX44" s="84">
        <f>IF(O44="","",IF(O44&gt;9,AV44,AT44))</f>
        <v>11</v>
      </c>
      <c r="AY44" s="85" t="str">
        <f>IF(O44="","","-")</f>
        <v>-</v>
      </c>
      <c r="AZ44" s="86">
        <f>IF(O44="","",IF(O44&lt;-9,AU44,AW44))</f>
        <v>7</v>
      </c>
      <c r="BA44" s="66" t="str">
        <f>IF(P44=1000,11,IF(P44=-1000,0,IF(P44&gt;9,(P44+2),IF(P44&lt;0,(-P44),"0"))))</f>
        <v>0</v>
      </c>
      <c r="BB44" s="67">
        <f>IF(P44=1000,0,IF(P44=-1000,11,IF(P44&lt;-9,-(P44-2),IF(P44&gt;0,(P44),"0"))))</f>
        <v>1</v>
      </c>
      <c r="BC44" s="67">
        <f>IF(P44=1000,11,IF(P44=-1000,0,IF(P44&gt;0,11,IF(P44&lt;0,(-P44),"0"))))</f>
        <v>11</v>
      </c>
      <c r="BD44" s="67">
        <f>IF(P44=1000,0,IF(P44=-1000,11,IF(P44&lt;0,11,IF(P44&gt;0,(P44),"0"))))</f>
        <v>1</v>
      </c>
      <c r="BE44" s="84">
        <f>IF(P44="","",IF(P44&gt;9,BA44,BC44))</f>
        <v>11</v>
      </c>
      <c r="BF44" s="85" t="str">
        <f>IF(P44="","","-")</f>
        <v>-</v>
      </c>
      <c r="BG44" s="86">
        <f>IF(P44="","",IF(P44&lt;-9,BB44,BD44))</f>
        <v>1</v>
      </c>
      <c r="BH44" s="66" t="str">
        <f>IF(Q44=1000,11,IF(Q44=-1000,0,IF(Q44&gt;9,(Q44+2),IF(Q44&lt;0,(-Q44),"0"))))</f>
        <v>0</v>
      </c>
      <c r="BI44" s="67">
        <f>IF(Q44=1000,0,IF(Q44=-1000,11,IF(Q44&lt;-9,-(Q44-2),IF(Q44&gt;0,(Q44),"0"))))</f>
        <v>2</v>
      </c>
      <c r="BJ44" s="67">
        <f>IF(Q44=1000,11,IF(Q44=-1000,0,IF(Q44&gt;0,11,IF(Q44&lt;0,(-Q44),"0"))))</f>
        <v>11</v>
      </c>
      <c r="BK44" s="67">
        <f>IF(Q44=1000,0,IF(Q44=-1000,11,IF(Q44&lt;0,11,IF(Q44&gt;0,(Q44),"0"))))</f>
        <v>2</v>
      </c>
      <c r="BL44" s="84">
        <f>IF(Q44="","",IF(Q44&gt;9,BH44,BJ44))</f>
        <v>11</v>
      </c>
      <c r="BM44" s="85" t="str">
        <f>IF(Q44="","","-")</f>
        <v>-</v>
      </c>
      <c r="BN44" s="86">
        <f>IF(Q44="","",IF(Q44&lt;-9,BI44,BK44))</f>
        <v>2</v>
      </c>
      <c r="BO44" s="67" t="e">
        <f>IF(R44=1000,11,IF(R44=-1000,0,IF(R44&gt;9,(R44+2),IF(R44&lt;0,(-R44),"0"))))</f>
        <v>#VALUE!</v>
      </c>
      <c r="BP44" s="67" t="str">
        <f>IF(R44=1000,0,IF(R44=-1000,11,IF(R44&lt;-9,-(R44-2),IF(R44&gt;0,(R44),"0"))))</f>
        <v/>
      </c>
      <c r="BQ44" s="67">
        <f>IF(R44=1000,11,IF(R44=-1000,0,IF(R44&gt;0,11,IF(R44&lt;0,(-R44),"0"))))</f>
        <v>11</v>
      </c>
      <c r="BR44" s="67" t="str">
        <f>IF(R44=1000,0,IF(R44=-1000,11,IF(R44&lt;0,11,IF(R44&gt;0,(R44),"0"))))</f>
        <v/>
      </c>
      <c r="BS44" s="84" t="str">
        <f>IF(R44="","",IF(R44&gt;9,BO44,BQ44))</f>
        <v/>
      </c>
      <c r="BT44" s="85" t="str">
        <f>IF(R44="","","-")</f>
        <v/>
      </c>
      <c r="BU44" s="86" t="str">
        <f>IF(R44="","",IF(R44&lt;-9,BP44,BR44))</f>
        <v/>
      </c>
      <c r="BV44" s="67" t="e">
        <f>IF(S44=1000,11,IF(S44=-1000,0,IF(S44&gt;9,(S44+2),IF(S44&lt;0,(-S44),"0"))))</f>
        <v>#VALUE!</v>
      </c>
      <c r="BW44" s="67" t="str">
        <f>IF(S44=1000,0,IF(S44=-1000,11,IF(S44&lt;-9,-(S44-2),IF(S44&gt;0,(S44),"0"))))</f>
        <v/>
      </c>
      <c r="BX44" s="67">
        <f>IF(S44=1000,11,IF(S44=-1000,0,IF(S44&gt;0,11,IF(S44&lt;0,(-S44),"0"))))</f>
        <v>11</v>
      </c>
      <c r="BY44" s="71" t="str">
        <f>IF(S44=1000,0,IF(S44=-1000,11,IF(S44&lt;0,11,IF(S44&gt;0,(S44),"0"))))</f>
        <v/>
      </c>
      <c r="BZ44" s="84" t="str">
        <f>IF(S44="","",IF(S44&gt;9,BV44,BX44))</f>
        <v/>
      </c>
      <c r="CA44" s="85" t="str">
        <f>IF(S44="","","-")</f>
        <v/>
      </c>
      <c r="CB44" s="86" t="str">
        <f>IF(S44="","",IF(S44&lt;-9,BW44,BY44))</f>
        <v/>
      </c>
      <c r="CC44" s="87">
        <f>IF(O44="","",SUM(T44:X44))</f>
        <v>3</v>
      </c>
      <c r="CD44" s="88" t="str">
        <f>IF(CC44="","","-")</f>
        <v>-</v>
      </c>
      <c r="CE44" s="89">
        <f>IF(O44="","",SUM(Y44:AC44))</f>
        <v>0</v>
      </c>
      <c r="CP44" s="32"/>
      <c r="CQ44" s="32"/>
    </row>
    <row r="45" spans="1:95" s="31" customFormat="1" ht="15" customHeight="1" x14ac:dyDescent="0.2">
      <c r="A45" s="43">
        <v>258</v>
      </c>
      <c r="B45" s="44">
        <v>356</v>
      </c>
      <c r="C45" s="1250" t="s">
        <v>563</v>
      </c>
      <c r="D45" s="76" t="str">
        <f>IF(A45="","",VLOOKUP(A45,СписокКЖ!D:I,2,FALSE))</f>
        <v>КАРИМОВА Сабрина</v>
      </c>
      <c r="E45" s="47"/>
      <c r="F45" s="77" t="str">
        <f>IF(B45="","",VLOOKUP(B45,СписокКЖ!D:I,2,FALSE))</f>
        <v>ШАЙДУЛЛИНА Элина</v>
      </c>
      <c r="G45" s="49"/>
      <c r="H45" s="41"/>
      <c r="I45" s="1252" t="s">
        <v>570</v>
      </c>
      <c r="J45" s="1252" t="s">
        <v>150</v>
      </c>
      <c r="K45" s="1252" t="s">
        <v>565</v>
      </c>
      <c r="L45" s="1252" t="s">
        <v>29</v>
      </c>
      <c r="M45" s="1252" t="s">
        <v>30</v>
      </c>
      <c r="N45" s="42"/>
      <c r="O45" s="1244">
        <f>IF(I45="","",IF(I45="0",1000,IF(I45="-0",-1000,I45*1)))</f>
        <v>-1</v>
      </c>
      <c r="P45" s="1244">
        <f>IF(J45="","",IF(J45="0",1000,IF(J45="-0",-1000,J45*1)))</f>
        <v>4</v>
      </c>
      <c r="Q45" s="1244">
        <f>IF(K45="","",IF(K45="0",1000,IF(K45="-0",-1000,K45*1)))</f>
        <v>-3</v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>
        <f>IF(O45="","",IF(O45&gt;0,1,0))</f>
        <v>0</v>
      </c>
      <c r="U45" s="1284">
        <f>IF(P45="","",IF(P45&gt;0,1,0))</f>
        <v>1</v>
      </c>
      <c r="V45" s="1284">
        <f>IF(Q45="","",IF(Q45&gt;0,1,0))</f>
        <v>0</v>
      </c>
      <c r="W45" s="1284" t="str">
        <f>IF(R45="","",IF(R45&gt;0,1,0))</f>
        <v/>
      </c>
      <c r="X45" s="1284" t="str">
        <f>IF(S45="","",IF(S45&gt;0,1,0))</f>
        <v/>
      </c>
      <c r="Y45" s="1278">
        <f>IF(O45="","",IF(O45&lt;0,1,0))</f>
        <v>1</v>
      </c>
      <c r="Z45" s="1278">
        <f>IF(P45="","",IF(P45&lt;0,1,0))</f>
        <v>0</v>
      </c>
      <c r="AA45" s="1278">
        <f>IF(Q45="","",IF(Q45&lt;0,1,0))</f>
        <v>1</v>
      </c>
      <c r="AB45" s="1278" t="str">
        <f>IF(R45="","",IF(R45&lt;0,1,0))</f>
        <v/>
      </c>
      <c r="AC45" s="1278" t="str">
        <f>IF(S45="","",IF(S45&lt;0,1,0))</f>
        <v/>
      </c>
      <c r="AD45" s="1280">
        <f>IF(CC45="","",IF(CC45&gt;CE45,1,-1))</f>
        <v>-1</v>
      </c>
      <c r="AE45" s="1280">
        <f>IF(CC45="","",IF(CC45&lt;CE45,1,-1))</f>
        <v>1</v>
      </c>
      <c r="AF45" s="1282">
        <f>IF(CC45&gt;CE45,1,0)</f>
        <v>0</v>
      </c>
      <c r="AG45" s="1272">
        <f>IF(CE45&gt;CC45,1,0)</f>
        <v>1</v>
      </c>
      <c r="AH45" s="1274">
        <f>IF(O45="","",AX45*1)</f>
        <v>1</v>
      </c>
      <c r="AI45" s="1276">
        <f>IF(P45="","",BE45*1)</f>
        <v>11</v>
      </c>
      <c r="AJ45" s="1276">
        <f>IF(Q45="","",BL45*1)</f>
        <v>3</v>
      </c>
      <c r="AK45" s="1276" t="str">
        <f>IF(R45="","",BS45*1)</f>
        <v/>
      </c>
      <c r="AL45" s="1276" t="str">
        <f>IF(S45="","",BZ45*1)</f>
        <v/>
      </c>
      <c r="AM45" s="1298">
        <f>IF(O45="","",AZ45*1)</f>
        <v>11</v>
      </c>
      <c r="AN45" s="1298">
        <f>IF(P45="","",BG45*1)</f>
        <v>4</v>
      </c>
      <c r="AO45" s="1298">
        <f>IF(Q45="","",BN45*1)</f>
        <v>11</v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1</v>
      </c>
      <c r="AU45" s="1286" t="str">
        <f>IF(O45=1000,0,IF(O45=-1000,11,IF(O45&lt;-9,-(O45-2),IF(O45&gt;0,(O45),"0"))))</f>
        <v>0</v>
      </c>
      <c r="AV45" s="1286">
        <f>IF(O45=1000,11,IF(O45=-1000,0,IF(O45&gt;9,(O45+2),IF(O45&lt;0,(-O45),"0"))))</f>
        <v>1</v>
      </c>
      <c r="AW45" s="1286">
        <f>IF(O45=1000,0,IF(O45=-1000,11,IF(O45&lt;0,11,IF(O45&gt;0,(O45),"0"))))</f>
        <v>11</v>
      </c>
      <c r="AX45" s="1296">
        <f>IF(O45="","",IF(O45&gt;9,AV45,AT45))</f>
        <v>1</v>
      </c>
      <c r="AY45" s="1288" t="str">
        <f>IF(O45="","","-")</f>
        <v>-</v>
      </c>
      <c r="AZ45" s="1290">
        <f>IF(O45="","",IF(O45&lt;-9,AU45,AW45))</f>
        <v>11</v>
      </c>
      <c r="BA45" s="1286" t="str">
        <f>IF(P45=1000,11,IF(P45=-1000,0,IF(P45&gt;9,(P45+2),IF(P45&lt;0,(-P45),"0"))))</f>
        <v>0</v>
      </c>
      <c r="BB45" s="1286">
        <f>IF(P45=1000,0,IF(P45=-1000,11,IF(P45&lt;-9,-(P45-2),IF(P45&gt;0,(P45),"0"))))</f>
        <v>4</v>
      </c>
      <c r="BC45" s="1286">
        <f>IF(P45=1000,11,IF(P45=-1000,0,IF(P45&gt;0,11,IF(P45&lt;0,(-P45),"0"))))</f>
        <v>11</v>
      </c>
      <c r="BD45" s="1286">
        <f>IF(P45=1000,0,IF(P45=-1000,11,IF(P45&lt;0,11,IF(P45&gt;0,(P45),"0"))))</f>
        <v>4</v>
      </c>
      <c r="BE45" s="1296">
        <f>IF(P45="","",IF(P45&gt;9,BA45,BC45))</f>
        <v>11</v>
      </c>
      <c r="BF45" s="1288" t="str">
        <f>IF(P45="","","-")</f>
        <v>-</v>
      </c>
      <c r="BG45" s="1290">
        <f>IF(P45="","",IF(P45&lt;-9,BB45,BD45))</f>
        <v>4</v>
      </c>
      <c r="BH45" s="1286">
        <f>IF(Q45=1000,11,IF(Q45=-1000,0,IF(Q45&gt;9,(Q45+2),IF(Q45&lt;0,(-Q45),"0"))))</f>
        <v>3</v>
      </c>
      <c r="BI45" s="1286" t="str">
        <f>IF(Q45=1000,0,IF(Q45=-1000,11,IF(Q45&lt;-9,-(Q45-2),IF(Q45&gt;0,(Q45),"0"))))</f>
        <v>0</v>
      </c>
      <c r="BJ45" s="1286">
        <f>IF(Q45=1000,11,IF(Q45=-1000,0,IF(Q45&gt;0,11,IF(Q45&lt;0,(-Q45),"0"))))</f>
        <v>3</v>
      </c>
      <c r="BK45" s="1286">
        <f>IF(Q45=1000,0,IF(Q45=-1000,11,IF(Q45&lt;0,11,IF(Q45&gt;0,(Q45),"0"))))</f>
        <v>11</v>
      </c>
      <c r="BL45" s="1296">
        <f>IF(Q45="","",IF(Q45&gt;9,BH45,BJ45))</f>
        <v>3</v>
      </c>
      <c r="BM45" s="1288" t="str">
        <f>IF(Q45="","","-")</f>
        <v>-</v>
      </c>
      <c r="BN45" s="1290">
        <f>IF(Q45="","",IF(Q45&lt;-9,BI45,BK45))</f>
        <v>11</v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308" t="s">
        <v>26</v>
      </c>
      <c r="BT45" s="1310" t="s">
        <v>569</v>
      </c>
      <c r="BU45" s="1312" t="s">
        <v>29</v>
      </c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>
        <v>8</v>
      </c>
      <c r="CA45" s="1288" t="s">
        <v>569</v>
      </c>
      <c r="CB45" s="1290">
        <v>11</v>
      </c>
      <c r="CC45" s="1302">
        <v>2</v>
      </c>
      <c r="CD45" s="1304" t="str">
        <f>IF(CC45="","","-")</f>
        <v>-</v>
      </c>
      <c r="CE45" s="1306">
        <v>3</v>
      </c>
      <c r="CP45" s="32"/>
      <c r="CQ45" s="32"/>
    </row>
    <row r="46" spans="1:95" s="31" customFormat="1" ht="15" customHeight="1" x14ac:dyDescent="0.2">
      <c r="A46" s="43">
        <v>355</v>
      </c>
      <c r="B46" s="44">
        <v>359</v>
      </c>
      <c r="C46" s="1251"/>
      <c r="D46" s="46" t="str">
        <f>IF(A46="","",VLOOKUP(A46,СписокКЖ!D:I,2,FALSE))</f>
        <v>ЗАХАРОВА Диана</v>
      </c>
      <c r="E46" s="47"/>
      <c r="F46" s="48" t="str">
        <f>IF(B46="","",VLOOKUP(B46,СписокКЖ!D:I,2,FALSE))</f>
        <v>ЧУМАКОВА Мария</v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309"/>
      <c r="BT46" s="1311"/>
      <c r="BU46" s="1313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>
        <f>IF(A43="","",A43)</f>
        <v>353</v>
      </c>
      <c r="B47" s="99">
        <f>IF(B43="","",B44)</f>
        <v>359</v>
      </c>
      <c r="C47" s="75">
        <v>4</v>
      </c>
      <c r="D47" s="100" t="str">
        <f>IF(A47="","",VLOOKUP(A47,СписокКЖ!D:I,2,FALSE))</f>
        <v>ОГАНИСЯН Нарина</v>
      </c>
      <c r="E47" s="101"/>
      <c r="F47" s="77" t="str">
        <f>IF(B47="","",VLOOKUP(B47,СписокКЖ!D:I,2,FALSE))</f>
        <v>ЧУМАКОВА Мария</v>
      </c>
      <c r="G47" s="102"/>
      <c r="H47" s="41"/>
      <c r="I47" s="78" t="s">
        <v>149</v>
      </c>
      <c r="J47" s="78" t="s">
        <v>152</v>
      </c>
      <c r="K47" s="78" t="s">
        <v>149</v>
      </c>
      <c r="L47" s="78"/>
      <c r="M47" s="78"/>
      <c r="N47" s="42"/>
      <c r="O47" s="79">
        <f>IF(I47="","",IF(I47="0",1000,IF(I47="-0",-1000,I47*1)))</f>
        <v>3</v>
      </c>
      <c r="P47" s="79">
        <f t="shared" ref="P47:S48" si="24">IF(J47="","",IF(J47="0",1000,IF(J47="-0",-1000,J47*1)))</f>
        <v>5</v>
      </c>
      <c r="Q47" s="79">
        <f t="shared" si="24"/>
        <v>3</v>
      </c>
      <c r="R47" s="79" t="str">
        <f t="shared" si="24"/>
        <v/>
      </c>
      <c r="S47" s="80" t="str">
        <f t="shared" si="24"/>
        <v/>
      </c>
      <c r="T47" s="103">
        <f t="shared" ref="T47:X48" si="25">IF(O47="","",IF(O47&gt;0,1,0))</f>
        <v>1</v>
      </c>
      <c r="U47" s="104">
        <f t="shared" si="25"/>
        <v>1</v>
      </c>
      <c r="V47" s="104">
        <f t="shared" si="25"/>
        <v>1</v>
      </c>
      <c r="W47" s="104" t="str">
        <f t="shared" si="25"/>
        <v/>
      </c>
      <c r="X47" s="104" t="str">
        <f t="shared" si="25"/>
        <v/>
      </c>
      <c r="Y47" s="105">
        <f t="shared" ref="Y47:AC48" si="26">IF(O47="","",IF(O47&lt;0,1,0))</f>
        <v>0</v>
      </c>
      <c r="Z47" s="105">
        <f t="shared" si="26"/>
        <v>0</v>
      </c>
      <c r="AA47" s="105">
        <f t="shared" si="26"/>
        <v>0</v>
      </c>
      <c r="AB47" s="105" t="str">
        <f t="shared" si="26"/>
        <v/>
      </c>
      <c r="AC47" s="105" t="str">
        <f t="shared" si="26"/>
        <v/>
      </c>
      <c r="AD47" s="106">
        <f>IF(CC47="","",IF(CC47&gt;CE47,1,-1))</f>
        <v>1</v>
      </c>
      <c r="AE47" s="106">
        <f>IF(CC47="","",IF(CC47&lt;CE47,1,-1))</f>
        <v>-1</v>
      </c>
      <c r="AF47" s="107">
        <f>IF(CC47&gt;CE47,1,0)</f>
        <v>1</v>
      </c>
      <c r="AG47" s="108">
        <f>IF(CE47&gt;CC47,1,0)</f>
        <v>0</v>
      </c>
      <c r="AH47" s="81">
        <f>IF(O47="","",AX47*1)</f>
        <v>11</v>
      </c>
      <c r="AI47" s="82">
        <f>IF(P47="","",BE47*1)</f>
        <v>11</v>
      </c>
      <c r="AJ47" s="82">
        <f>IF(Q47="","",BL47*1)</f>
        <v>11</v>
      </c>
      <c r="AK47" s="82" t="str">
        <f>IF(R47="","",BS47*1)</f>
        <v/>
      </c>
      <c r="AL47" s="82" t="str">
        <f>IF(S47="","",BZ47*1)</f>
        <v/>
      </c>
      <c r="AM47" s="83">
        <f>IF(O47="","",AZ47*1)</f>
        <v>3</v>
      </c>
      <c r="AN47" s="83">
        <f>IF(P47="","",BG47*1)</f>
        <v>5</v>
      </c>
      <c r="AO47" s="83">
        <f>IF(Q47="","",BN47*1)</f>
        <v>3</v>
      </c>
      <c r="AP47" s="83" t="str">
        <f>IF(R47="","",BU47*1)</f>
        <v/>
      </c>
      <c r="AQ47" s="83" t="str">
        <f>IF(S47="","",CB47*1)</f>
        <v/>
      </c>
      <c r="AR47" s="109">
        <f>SUM(AH47:AL47)</f>
        <v>33</v>
      </c>
      <c r="AS47" s="110">
        <f>SUM(AM47:AQ47)</f>
        <v>11</v>
      </c>
      <c r="AT47" s="111">
        <f>IF(O47=1000,11,IF(O47=-1000,0,IF(O47&gt;0,11,IF(O47&lt;0,(-O47),"0"))))</f>
        <v>11</v>
      </c>
      <c r="AU47" s="112">
        <f>IF(O47=1000,0,IF(O47=-1000,11,IF(O47&lt;-9,-(O47-2),IF(O47&gt;0,(O47),"0"))))</f>
        <v>3</v>
      </c>
      <c r="AV47" s="111" t="str">
        <f>IF(O47=1000,11,IF(O47=-1000,0,IF(O47&gt;9,(O47+2),IF(O47&lt;0,(-O47),"0"))))</f>
        <v>0</v>
      </c>
      <c r="AW47" s="112">
        <f>IF(O47=1000,0,IF(O47=-1000,11,IF(O47&lt;0,11,IF(O47&gt;0,(O47),"0"))))</f>
        <v>3</v>
      </c>
      <c r="AX47" s="84">
        <f>IF(O47="","",IF(O47&gt;9,AV47,AT47))</f>
        <v>11</v>
      </c>
      <c r="AY47" s="85" t="str">
        <f>IF(O47="","","-")</f>
        <v>-</v>
      </c>
      <c r="AZ47" s="86">
        <f>IF(O47="","",IF(O47&lt;-9,AU47,AW47))</f>
        <v>3</v>
      </c>
      <c r="BA47" s="111" t="str">
        <f>IF(P47=1000,11,IF(P47=-1000,0,IF(P47&gt;9,(P47+2),IF(P47&lt;0,(-P47),"0"))))</f>
        <v>0</v>
      </c>
      <c r="BB47" s="112">
        <f>IF(P47=1000,0,IF(P47=-1000,11,IF(P47&lt;-9,-(P47-2),IF(P47&gt;0,(P47),"0"))))</f>
        <v>5</v>
      </c>
      <c r="BC47" s="112">
        <f>IF(P47=1000,11,IF(P47=-1000,0,IF(P47&gt;0,11,IF(P47&lt;0,(-P47),"0"))))</f>
        <v>11</v>
      </c>
      <c r="BD47" s="112">
        <f>IF(P47=1000,0,IF(P47=-1000,11,IF(P47&lt;0,11,IF(P47&gt;0,(P47),"0"))))</f>
        <v>5</v>
      </c>
      <c r="BE47" s="84">
        <f>IF(P47="","",IF(P47&gt;9,BA47,BC47))</f>
        <v>11</v>
      </c>
      <c r="BF47" s="85" t="str">
        <f>IF(P47="","","-")</f>
        <v>-</v>
      </c>
      <c r="BG47" s="86">
        <f>IF(P47="","",IF(P47&lt;-9,BB47,BD47))</f>
        <v>5</v>
      </c>
      <c r="BH47" s="111" t="str">
        <f>IF(Q47=1000,11,IF(Q47=-1000,0,IF(Q47&gt;9,(Q47+2),IF(Q47&lt;0,(-Q47),"0"))))</f>
        <v>0</v>
      </c>
      <c r="BI47" s="112">
        <f>IF(Q47=1000,0,IF(Q47=-1000,11,IF(Q47&lt;-9,-(Q47-2),IF(Q47&gt;0,(Q47),"0"))))</f>
        <v>3</v>
      </c>
      <c r="BJ47" s="112">
        <f>IF(Q47=1000,11,IF(Q47=-1000,0,IF(Q47&gt;0,11,IF(Q47&lt;0,(-Q47),"0"))))</f>
        <v>11</v>
      </c>
      <c r="BK47" s="112">
        <f>IF(Q47=1000,0,IF(Q47=-1000,11,IF(Q47&lt;0,11,IF(Q47&gt;0,(Q47),"0"))))</f>
        <v>3</v>
      </c>
      <c r="BL47" s="84">
        <f>IF(Q47="","",IF(Q47&gt;9,BH47,BJ47))</f>
        <v>11</v>
      </c>
      <c r="BM47" s="85" t="str">
        <f>IF(Q47="","","-")</f>
        <v>-</v>
      </c>
      <c r="BN47" s="86">
        <f>IF(Q47="","",IF(Q47&lt;-9,BI47,BK47))</f>
        <v>3</v>
      </c>
      <c r="BO47" s="112" t="e">
        <f>IF(R47=1000,11,IF(R47=-1000,0,IF(R47&gt;9,(R47+2),IF(R47&lt;0,(-R47),"0"))))</f>
        <v>#VALUE!</v>
      </c>
      <c r="BP47" s="112" t="str">
        <f>IF(R47=1000,0,IF(R47=-1000,11,IF(R47&lt;-9,-(R47-2),IF(R47&gt;0,(R47),"0"))))</f>
        <v/>
      </c>
      <c r="BQ47" s="112">
        <f>IF(R47=1000,11,IF(R47=-1000,0,IF(R47&gt;0,11,IF(R47&lt;0,(-R47),"0"))))</f>
        <v>11</v>
      </c>
      <c r="BR47" s="112" t="str">
        <f>IF(R47=1000,0,IF(R47=-1000,11,IF(R47&lt;0,11,IF(R47&gt;0,(R47),"0"))))</f>
        <v/>
      </c>
      <c r="BS47" s="84" t="str">
        <f>IF(R47="","",IF(R47&gt;9,BO47,BQ47))</f>
        <v/>
      </c>
      <c r="BT47" s="85" t="str">
        <f>IF(R47="","","-")</f>
        <v/>
      </c>
      <c r="BU47" s="86" t="str">
        <f>IF(R47="","",IF(R47&lt;-9,BP47,BR47))</f>
        <v/>
      </c>
      <c r="BV47" s="112" t="e">
        <f>IF(S47=1000,11,IF(S47=-1000,0,IF(S47&gt;9,(S47+2),IF(S47&lt;0,(-S47),"0"))))</f>
        <v>#VALUE!</v>
      </c>
      <c r="BW47" s="112" t="str">
        <f>IF(S47=1000,0,IF(S47=-1000,11,IF(S47&lt;-9,-(S47-2),IF(S47&gt;0,(S47),"0"))))</f>
        <v/>
      </c>
      <c r="BX47" s="112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84" t="str">
        <f>IF(S47="","",IF(S47&gt;9,BV47,BX47))</f>
        <v/>
      </c>
      <c r="CA47" s="85" t="str">
        <f>IF(S47="","","-")</f>
        <v/>
      </c>
      <c r="CB47" s="86" t="str">
        <f>IF(S47="","",IF(S47&lt;-9,BW47,BY47))</f>
        <v/>
      </c>
      <c r="CC47" s="87">
        <f>IF(O47="","",SUM(T47:X47))</f>
        <v>3</v>
      </c>
      <c r="CD47" s="88" t="str">
        <f>IF(CC47="","","-")</f>
        <v>-</v>
      </c>
      <c r="CE47" s="89">
        <f>IF(O47="","",SUM(Y47:AC47))</f>
        <v>0</v>
      </c>
      <c r="CP47" s="32"/>
      <c r="CQ47" s="32"/>
    </row>
    <row r="48" spans="1:95" s="31" customFormat="1" ht="15" customHeight="1" thickBot="1" x14ac:dyDescent="0.25">
      <c r="A48" s="99">
        <f>IF(A43="","",A44)</f>
        <v>259</v>
      </c>
      <c r="B48" s="99">
        <f>IF(B43="","",B43)</f>
        <v>356</v>
      </c>
      <c r="C48" s="114">
        <v>5</v>
      </c>
      <c r="D48" s="115" t="str">
        <f>IF(A48="","",VLOOKUP(A48,СписокКЖ!D:I,2,FALSE))</f>
        <v>АЛИЕВА Маляк</v>
      </c>
      <c r="E48" s="116"/>
      <c r="F48" s="117" t="str">
        <f>IF(B48="","",VLOOKUP(B48,СписокКЖ!D:I,2,FALSE))</f>
        <v>ШАЙДУЛЛИНА Элина</v>
      </c>
      <c r="G48" s="118"/>
      <c r="H48" s="119"/>
      <c r="I48" s="120"/>
      <c r="J48" s="120"/>
      <c r="K48" s="120"/>
      <c r="L48" s="121"/>
      <c r="M48" s="121"/>
      <c r="N48" s="122"/>
      <c r="O48" s="123" t="str">
        <f>IF(I48="","",IF(I48="0",1000,IF(I48="-0",-1000,I48*1)))</f>
        <v/>
      </c>
      <c r="P48" s="123" t="str">
        <f t="shared" si="24"/>
        <v/>
      </c>
      <c r="Q48" s="123" t="str">
        <f t="shared" si="24"/>
        <v/>
      </c>
      <c r="R48" s="123" t="str">
        <f t="shared" si="24"/>
        <v/>
      </c>
      <c r="S48" s="124" t="str">
        <f t="shared" si="24"/>
        <v/>
      </c>
      <c r="T48" s="125" t="str">
        <f t="shared" si="25"/>
        <v/>
      </c>
      <c r="U48" s="126" t="str">
        <f t="shared" si="25"/>
        <v/>
      </c>
      <c r="V48" s="126" t="str">
        <f t="shared" si="25"/>
        <v/>
      </c>
      <c r="W48" s="126" t="str">
        <f t="shared" si="25"/>
        <v/>
      </c>
      <c r="X48" s="126" t="str">
        <f t="shared" si="25"/>
        <v/>
      </c>
      <c r="Y48" s="127" t="str">
        <f t="shared" si="26"/>
        <v/>
      </c>
      <c r="Z48" s="127" t="str">
        <f t="shared" si="26"/>
        <v/>
      </c>
      <c r="AA48" s="127" t="str">
        <f t="shared" si="26"/>
        <v/>
      </c>
      <c r="AB48" s="127" t="str">
        <f t="shared" si="26"/>
        <v/>
      </c>
      <c r="AC48" s="127" t="str">
        <f t="shared" si="26"/>
        <v/>
      </c>
      <c r="AD48" s="128" t="str">
        <f>IF(CC48="","",IF(CC48&gt;CE48,1,-1))</f>
        <v/>
      </c>
      <c r="AE48" s="128" t="str">
        <f>IF(CC48="","",IF(CC48&lt;CE48,1,-1))</f>
        <v/>
      </c>
      <c r="AF48" s="129">
        <f>IF(CC48&gt;CE48,1,0)</f>
        <v>0</v>
      </c>
      <c r="AG48" s="130">
        <f>IF(CE48&gt;CC48,1,0)</f>
        <v>0</v>
      </c>
      <c r="AH48" s="131" t="str">
        <f>IF(O48="","",AX48*1)</f>
        <v/>
      </c>
      <c r="AI48" s="132" t="str">
        <f>IF(P48="","",BE48*1)</f>
        <v/>
      </c>
      <c r="AJ48" s="132" t="str">
        <f>IF(Q48="","",BL48*1)</f>
        <v/>
      </c>
      <c r="AK48" s="132" t="str">
        <f>IF(R48="","",BS48*1)</f>
        <v/>
      </c>
      <c r="AL48" s="132" t="str">
        <f>IF(S48="","",BZ48*1)</f>
        <v/>
      </c>
      <c r="AM48" s="133" t="str">
        <f>IF(O48="","",AZ48*1)</f>
        <v/>
      </c>
      <c r="AN48" s="133" t="str">
        <f>IF(P48="","",BG48*1)</f>
        <v/>
      </c>
      <c r="AO48" s="133" t="str">
        <f>IF(Q48="","",BN48*1)</f>
        <v/>
      </c>
      <c r="AP48" s="133" t="str">
        <f>IF(R48="","",BU48*1)</f>
        <v/>
      </c>
      <c r="AQ48" s="133" t="str">
        <f>IF(S48="","",CB48*1)</f>
        <v/>
      </c>
      <c r="AR48" s="134">
        <f>SUM(AH48:AL48)</f>
        <v>0</v>
      </c>
      <c r="AS48" s="135">
        <f>SUM(AM48:AQ48)</f>
        <v>0</v>
      </c>
      <c r="AT48" s="136">
        <f>IF(O48=1000,11,IF(O48=-1000,0,IF(O48&gt;0,11,IF(O48&lt;0,(-O48),"0"))))</f>
        <v>11</v>
      </c>
      <c r="AU48" s="137" t="str">
        <f>IF(O48=1000,0,IF(O48=-1000,11,IF(O48&lt;-9,-(O48-2),IF(O48&gt;0,(O48),"0"))))</f>
        <v/>
      </c>
      <c r="AV48" s="136" t="e">
        <f>IF(O48=1000,11,IF(O48=-1000,0,IF(O48&gt;9,(O48+2),IF(O48&lt;0,(-O48),"0"))))</f>
        <v>#VALUE!</v>
      </c>
      <c r="AW48" s="137" t="str">
        <f>IF(O48=1000,0,IF(O48=-1000,11,IF(O48&lt;0,11,IF(O48&gt;0,(O48),"0"))))</f>
        <v/>
      </c>
      <c r="AX48" s="138" t="str">
        <f>IF(O48="","",IF(O48&gt;9,AV48,AT48))</f>
        <v/>
      </c>
      <c r="AY48" s="139" t="str">
        <f>IF(O48="","","-")</f>
        <v/>
      </c>
      <c r="AZ48" s="140" t="str">
        <f>IF(O48="","",IF(O48&lt;-9,AU48,AW48))</f>
        <v/>
      </c>
      <c r="BA48" s="136" t="e">
        <f>IF(P48=1000,11,IF(P48=-1000,0,IF(P48&gt;9,(P48+2),IF(P48&lt;0,(-P48),"0"))))</f>
        <v>#VALUE!</v>
      </c>
      <c r="BB48" s="137" t="str">
        <f>IF(P48=1000,0,IF(P48=-1000,11,IF(P48&lt;-9,-(P48-2),IF(P48&gt;0,(P48),"0"))))</f>
        <v/>
      </c>
      <c r="BC48" s="137">
        <f>IF(P48=1000,11,IF(P48=-1000,0,IF(P48&gt;0,11,IF(P48&lt;0,(-P48),"0"))))</f>
        <v>11</v>
      </c>
      <c r="BD48" s="137" t="str">
        <f>IF(P48=1000,0,IF(P48=-1000,11,IF(P48&lt;0,11,IF(P48&gt;0,(P48),"0"))))</f>
        <v/>
      </c>
      <c r="BE48" s="138" t="str">
        <f>IF(P48="","",IF(P48&gt;9,BA48,BC48))</f>
        <v/>
      </c>
      <c r="BF48" s="139" t="str">
        <f>IF(P48="","","-")</f>
        <v/>
      </c>
      <c r="BG48" s="140" t="str">
        <f>IF(P48="","",IF(P48&lt;-9,BB48,BD48))</f>
        <v/>
      </c>
      <c r="BH48" s="136" t="e">
        <f>IF(Q48=1000,11,IF(Q48=-1000,0,IF(Q48&gt;9,(Q48+2),IF(Q48&lt;0,(-Q48),"0"))))</f>
        <v>#VALUE!</v>
      </c>
      <c r="BI48" s="137" t="str">
        <f>IF(Q48=1000,0,IF(Q48=-1000,11,IF(Q48&lt;-9,-(Q48-2),IF(Q48&gt;0,(Q48),"0"))))</f>
        <v/>
      </c>
      <c r="BJ48" s="137">
        <f>IF(Q48=1000,11,IF(Q48=-1000,0,IF(Q48&gt;0,11,IF(Q48&lt;0,(-Q48),"0"))))</f>
        <v>11</v>
      </c>
      <c r="BK48" s="137" t="str">
        <f>IF(Q48=1000,0,IF(Q48=-1000,11,IF(Q48&lt;0,11,IF(Q48&gt;0,(Q48),"0"))))</f>
        <v/>
      </c>
      <c r="BL48" s="138" t="str">
        <f>IF(Q48="","",IF(Q48&gt;9,BH48,BJ48))</f>
        <v/>
      </c>
      <c r="BM48" s="139" t="str">
        <f>IF(Q48="","","-")</f>
        <v/>
      </c>
      <c r="BN48" s="140" t="str">
        <f>IF(Q48="","",IF(Q48&lt;-9,BI48,BK48))</f>
        <v/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 t="str">
        <f>IF(O48="","",SUM(T48:X48))</f>
        <v/>
      </c>
      <c r="CD48" s="143" t="str">
        <f>IF(CC48="","","-")</f>
        <v/>
      </c>
      <c r="CE48" s="144" t="str">
        <f>IF(O48="","",SUM(Y48:AC48))</f>
        <v/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>
        <v>1</v>
      </c>
      <c r="B50" s="35">
        <v>4</v>
      </c>
      <c r="C50" s="1225">
        <f>1+C41</f>
        <v>6</v>
      </c>
      <c r="D50" s="1227" t="str">
        <f>IF(A50="","",VLOOKUP(A50,СписокКЖ!$A$88:$C$113,3,FALSE))</f>
        <v>Санкт - Петербург</v>
      </c>
      <c r="E50" s="1228" t="e">
        <f>IF(B50="","",VLOOKUP(B50,СписокКЖ!E:J,2,FALSE))</f>
        <v>#N/A</v>
      </c>
      <c r="F50" s="1231" t="str">
        <f>IF(B50="","",VLOOKUP(B50,СписокКЖ!$A$88:$C$111,3,FALSE))</f>
        <v>Московская область</v>
      </c>
      <c r="G50" s="1232" t="e">
        <f>IF(D50="","",VLOOKUP(D50,СписокКЖ!G:L,2,FALSE))</f>
        <v>#N/A</v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e">
        <f>IF(A50="","",VLOOKUP(A50,'[60]Протокол команд'!A:K,8,FALSE))</f>
        <v>#N/A</v>
      </c>
      <c r="U50" s="39" t="e">
        <f>T50*5-4</f>
        <v>#N/A</v>
      </c>
      <c r="V50" s="39" t="e">
        <f>T50*5</f>
        <v>#N/A</v>
      </c>
      <c r="W50" s="39" t="e">
        <f>CONCATENATE(U50,"-",V50)</f>
        <v>#N/A</v>
      </c>
      <c r="X50" s="39" t="e">
        <f>IF(A50="","",VLOOKUP(A50,'[60]Протокол команд'!A:K,10,FALSE))</f>
        <v>#N/A</v>
      </c>
      <c r="Y50" s="39" t="e">
        <f>X50*5-4</f>
        <v>#N/A</v>
      </c>
      <c r="Z50" s="39" t="e">
        <f>X50*5</f>
        <v>#N/A</v>
      </c>
      <c r="AA50" s="39" t="e">
        <f>CONCATENATE(Y50,"-",Z50)</f>
        <v>#N/A</v>
      </c>
      <c r="AB50" s="1241">
        <f>IF(O52="","",SUM(AF52:AF57))</f>
        <v>3</v>
      </c>
      <c r="AC50" s="1242"/>
      <c r="AD50" s="1243"/>
      <c r="AE50" s="1242">
        <f>IF(O52="","",SUM(AG52:AG57))</f>
        <v>0</v>
      </c>
      <c r="AF50" s="1242"/>
      <c r="AG50" s="1264"/>
      <c r="AH50" s="1241">
        <f>SUM(CC52:CC57)</f>
        <v>9</v>
      </c>
      <c r="AI50" s="1242"/>
      <c r="AJ50" s="1243"/>
      <c r="AK50" s="1242">
        <f>SUM(CE52:CE57)</f>
        <v>3</v>
      </c>
      <c r="AL50" s="1242"/>
      <c r="AM50" s="1264"/>
      <c r="AN50" s="1265">
        <f>SUM(AR52:AR57)</f>
        <v>79</v>
      </c>
      <c r="AO50" s="1266"/>
      <c r="AP50" s="1267"/>
      <c r="AQ50" s="1266">
        <f>SUM(AS52:AS57)</f>
        <v>57</v>
      </c>
      <c r="AR50" s="1266"/>
      <c r="AS50" s="1268"/>
      <c r="AT50" s="1269" t="s">
        <v>126</v>
      </c>
      <c r="AU50" s="1270"/>
      <c r="AV50" s="1270"/>
      <c r="AW50" s="1270"/>
      <c r="AX50" s="1270"/>
      <c r="AY50" s="1270"/>
      <c r="AZ50" s="1270"/>
      <c r="BA50" s="1270"/>
      <c r="BB50" s="1270"/>
      <c r="BC50" s="1270"/>
      <c r="BD50" s="1270"/>
      <c r="BE50" s="1270"/>
      <c r="BF50" s="1270"/>
      <c r="BG50" s="1270"/>
      <c r="BH50" s="1270"/>
      <c r="BI50" s="1270"/>
      <c r="BJ50" s="1270"/>
      <c r="BK50" s="1270"/>
      <c r="BL50" s="1270"/>
      <c r="BM50" s="1270"/>
      <c r="BN50" s="1270"/>
      <c r="BO50" s="1270"/>
      <c r="BP50" s="1270"/>
      <c r="BQ50" s="1270"/>
      <c r="BR50" s="1270"/>
      <c r="BS50" s="1270"/>
      <c r="BT50" s="1270"/>
      <c r="BU50" s="1270"/>
      <c r="BV50" s="1270"/>
      <c r="BW50" s="1270"/>
      <c r="BX50" s="1270"/>
      <c r="BY50" s="1270"/>
      <c r="BZ50" s="1270"/>
      <c r="CA50" s="1270"/>
      <c r="CB50" s="1271"/>
      <c r="CC50" s="1254">
        <f>IF(O52="","",SUM(AF52:AF57))</f>
        <v>3</v>
      </c>
      <c r="CD50" s="1256" t="str">
        <f>IF(CC50="","","-")</f>
        <v>-</v>
      </c>
      <c r="CE50" s="1258">
        <f>IF(O52="","",SUM(AG52:AG57))</f>
        <v>0</v>
      </c>
      <c r="CP50" s="32"/>
      <c r="CQ50" s="32"/>
    </row>
    <row r="51" spans="1:95" s="31" customFormat="1" ht="13.5" customHeight="1" x14ac:dyDescent="0.2">
      <c r="A51" s="40" t="e">
        <f>W50</f>
        <v>#N/A</v>
      </c>
      <c r="B51" s="40" t="e">
        <f>AA50</f>
        <v>#N/A</v>
      </c>
      <c r="C51" s="1226"/>
      <c r="D51" s="1229" t="e">
        <f>IF(A51="","",VLOOKUP(A51,СписокКЖ!D:I,2,FALSE))</f>
        <v>#N/A</v>
      </c>
      <c r="E51" s="1230" t="e">
        <f>IF(B51="","",VLOOKUP(B51,СписокКЖ!E:J,2,FALSE))</f>
        <v>#N/A</v>
      </c>
      <c r="F51" s="1233" t="str">
        <f>IF(C51="","",VLOOKUP(C51,СписокКЖ!F:K,2,FALSE))</f>
        <v/>
      </c>
      <c r="G51" s="1234" t="e">
        <f>IF(D51="","",VLOOKUP(D51,СписокКЖ!G:L,2,FALSE))</f>
        <v>#N/A</v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>
        <v>352</v>
      </c>
      <c r="B52" s="44">
        <v>354</v>
      </c>
      <c r="C52" s="45">
        <v>1</v>
      </c>
      <c r="D52" s="46" t="str">
        <f>IF(A52="","",VLOOKUP(A52,СписокКЖ!D:I,2,FALSE))</f>
        <v>ЗОРИНА Анастасия</v>
      </c>
      <c r="E52" s="47"/>
      <c r="F52" s="48" t="str">
        <f>IF(B52="","",VLOOKUP(B52,СписокКЖ!D:I,2,FALSE))</f>
        <v>СЕРГЕЕНКО Светлана</v>
      </c>
      <c r="G52" s="49"/>
      <c r="H52" s="50"/>
      <c r="I52" s="51" t="s">
        <v>568</v>
      </c>
      <c r="J52" s="51" t="s">
        <v>31</v>
      </c>
      <c r="K52" s="51" t="s">
        <v>564</v>
      </c>
      <c r="L52" s="51" t="s">
        <v>29</v>
      </c>
      <c r="M52" s="51" t="s">
        <v>154</v>
      </c>
      <c r="N52" s="52"/>
      <c r="O52" s="53">
        <f>IF(I52="","",IF(I52="0",1000,IF(I52="-0",-1000,I52*1)))</f>
        <v>-7</v>
      </c>
      <c r="P52" s="53">
        <f t="shared" ref="P52:S53" si="27">IF(J52="","",IF(J52="0",1000,IF(J52="-0",-1000,J52*1)))</f>
        <v>8</v>
      </c>
      <c r="Q52" s="53">
        <f t="shared" si="27"/>
        <v>-6</v>
      </c>
      <c r="R52" s="53">
        <f t="shared" si="27"/>
        <v>9</v>
      </c>
      <c r="S52" s="54">
        <f t="shared" si="27"/>
        <v>6</v>
      </c>
      <c r="T52" s="55">
        <f t="shared" ref="T52:X53" si="28">IF(O52="","",IF(O52&gt;0,1,0))</f>
        <v>0</v>
      </c>
      <c r="U52" s="56">
        <f t="shared" si="28"/>
        <v>1</v>
      </c>
      <c r="V52" s="56">
        <f t="shared" si="28"/>
        <v>0</v>
      </c>
      <c r="W52" s="56">
        <f t="shared" si="28"/>
        <v>1</v>
      </c>
      <c r="X52" s="56">
        <f t="shared" si="28"/>
        <v>1</v>
      </c>
      <c r="Y52" s="57">
        <f t="shared" ref="Y52:AC53" si="29">IF(O52="","",IF(O52&lt;0,1,0))</f>
        <v>1</v>
      </c>
      <c r="Z52" s="57">
        <f t="shared" si="29"/>
        <v>0</v>
      </c>
      <c r="AA52" s="57">
        <f t="shared" si="29"/>
        <v>1</v>
      </c>
      <c r="AB52" s="57">
        <f t="shared" si="29"/>
        <v>0</v>
      </c>
      <c r="AC52" s="57">
        <f t="shared" si="29"/>
        <v>0</v>
      </c>
      <c r="AD52" s="58">
        <f>IF(CC52="","",IF(CC52&gt;CE52,1,-1))</f>
        <v>1</v>
      </c>
      <c r="AE52" s="58">
        <f>IF(CC52="","",IF(CC52&lt;CE52,1,-1))</f>
        <v>-1</v>
      </c>
      <c r="AF52" s="59">
        <f>IF(CC52&gt;CE52,1,0)</f>
        <v>1</v>
      </c>
      <c r="AG52" s="60">
        <f>IF(CE52&gt;CC52,1,0)</f>
        <v>0</v>
      </c>
      <c r="AH52" s="61">
        <f>IF(O52="","",AX52*1)</f>
        <v>7</v>
      </c>
      <c r="AI52" s="62">
        <f>IF(P52="","",BE52*1)</f>
        <v>11</v>
      </c>
      <c r="AJ52" s="62">
        <f>IF(Q52="","",BL52*1)</f>
        <v>6</v>
      </c>
      <c r="AK52" s="62">
        <f>IF(R52="","",BS52*1)</f>
        <v>11</v>
      </c>
      <c r="AL52" s="62">
        <f>IF(S52="","",BZ52*1)</f>
        <v>11</v>
      </c>
      <c r="AM52" s="63">
        <f>IF(O52="","",AZ52*1)</f>
        <v>11</v>
      </c>
      <c r="AN52" s="63">
        <f>IF(P52="","",BG52*1)</f>
        <v>8</v>
      </c>
      <c r="AO52" s="63">
        <f>IF(Q52="","",BN52*1)</f>
        <v>11</v>
      </c>
      <c r="AP52" s="63">
        <f>IF(R52="","",BU52*1)</f>
        <v>9</v>
      </c>
      <c r="AQ52" s="63">
        <f>IF(S52="","",CB52*1)</f>
        <v>6</v>
      </c>
      <c r="AR52" s="64">
        <f>SUM(AH52:AL52)</f>
        <v>46</v>
      </c>
      <c r="AS52" s="65">
        <f>SUM(AM52:AQ52)</f>
        <v>45</v>
      </c>
      <c r="AT52" s="66">
        <f>IF(O52=1000,11,IF(O52=-1000,0,IF(O52&gt;0,11,IF(O52&lt;0,(-O52),"0"))))</f>
        <v>7</v>
      </c>
      <c r="AU52" s="67" t="str">
        <f>IF(O52=1000,0,IF(O52=-1000,11,IF(O52&lt;-9,-(O52-2),IF(O52&gt;0,(O52),"0"))))</f>
        <v>0</v>
      </c>
      <c r="AV52" s="66">
        <f>IF(O52=1000,11,IF(O52=-1000,0,IF(O52&lt;9,11,IF(O52&gt;9,(O52+2),"0"))))</f>
        <v>11</v>
      </c>
      <c r="AW52" s="67">
        <f>IF(O52=1000,0,IF(O52=-1000,11,IF(O52&lt;0,11,IF(O52&gt;0,(O52),"0"))))</f>
        <v>11</v>
      </c>
      <c r="AX52" s="68">
        <f>IF(O52="","",IF(O52&gt;9,AV52,AT52))</f>
        <v>7</v>
      </c>
      <c r="AY52" s="69" t="str">
        <f>IF(O52="","","-")</f>
        <v>-</v>
      </c>
      <c r="AZ52" s="70">
        <f>IF(O52="","",IF(O52&lt;-9,AU52,AW52))</f>
        <v>11</v>
      </c>
      <c r="BA52" s="66" t="str">
        <f>IF(P52=1000,11,IF(P52=-1000,0,IF(P52&gt;9,(P52+2),IF(P52&lt;0,(-P52),"0"))))</f>
        <v>0</v>
      </c>
      <c r="BB52" s="67">
        <f>IF(P52=1000,0,IF(P52=-1000,11,IF(P52&lt;-9,-(P52-2),IF(P52&gt;0,(P52),"0"))))</f>
        <v>8</v>
      </c>
      <c r="BC52" s="67">
        <f>IF(P52=1000,11,IF(P52=-1000,0,IF(P52&gt;0,11,IF(P52&lt;0,(-P52),"0"))))</f>
        <v>11</v>
      </c>
      <c r="BD52" s="67">
        <f>IF(P52=1000,0,IF(P52=-1000,11,IF(P52&lt;0,11,IF(P52&gt;0,(P52),"0"))))</f>
        <v>8</v>
      </c>
      <c r="BE52" s="68">
        <f>IF(P52="","",IF(P52&gt;9,BA52,BC52))</f>
        <v>11</v>
      </c>
      <c r="BF52" s="69" t="str">
        <f>IF(P52="","","-")</f>
        <v>-</v>
      </c>
      <c r="BG52" s="70">
        <f>IF(P52="","",IF(P52&lt;-9,BB52,BD52))</f>
        <v>8</v>
      </c>
      <c r="BH52" s="66">
        <f>IF(Q52=1000,11,IF(Q52=-1000,0,IF(Q52&gt;9,(Q52+2),IF(Q52&lt;0,(-Q52),"0"))))</f>
        <v>6</v>
      </c>
      <c r="BI52" s="67" t="str">
        <f>IF(Q52=1000,0,IF(Q52=-1000,11,IF(Q52&lt;-9,-(Q52-2),IF(Q52&gt;0,(Q52),"0"))))</f>
        <v>0</v>
      </c>
      <c r="BJ52" s="67">
        <f>IF(Q52=1000,11,IF(Q52=-1000,0,IF(Q52&gt;0,11,IF(Q52&lt;0,(-Q52),"0"))))</f>
        <v>6</v>
      </c>
      <c r="BK52" s="67">
        <f>IF(Q52=1000,0,IF(Q52=-1000,11,IF(Q52&lt;0,11,IF(Q52&gt;0,(Q52),"0"))))</f>
        <v>11</v>
      </c>
      <c r="BL52" s="68">
        <f>IF(Q52="","",IF(Q52&gt;9,BH52,BJ52))</f>
        <v>6</v>
      </c>
      <c r="BM52" s="69" t="str">
        <f>IF(Q52="","","-")</f>
        <v>-</v>
      </c>
      <c r="BN52" s="70">
        <f>IF(Q52="","",IF(Q52&lt;-9,BI52,BK52))</f>
        <v>11</v>
      </c>
      <c r="BO52" s="67" t="str">
        <f>IF(R52=1000,11,IF(R52=-1000,0,IF(R52&gt;9,(R52+2),IF(R52&lt;0,(-R52),"0"))))</f>
        <v>0</v>
      </c>
      <c r="BP52" s="67">
        <f>IF(R52=1000,0,IF(R52=-1000,11,IF(R52&lt;-9,-(R52-2),IF(R52&gt;0,(R52),"0"))))</f>
        <v>9</v>
      </c>
      <c r="BQ52" s="67">
        <f>IF(R52=1000,11,IF(R52=-1000,0,IF(R52&gt;0,11,IF(R52&lt;0,(-R52),"0"))))</f>
        <v>11</v>
      </c>
      <c r="BR52" s="67">
        <f>IF(R52=1000,0,IF(R52=-1000,11,IF(R52&lt;0,11,IF(R52&gt;0,(R52),"0"))))</f>
        <v>9</v>
      </c>
      <c r="BS52" s="68">
        <f>IF(R52="","",IF(R52&gt;9,BO52,BQ52))</f>
        <v>11</v>
      </c>
      <c r="BT52" s="69" t="str">
        <f>IF(R52="","","-")</f>
        <v>-</v>
      </c>
      <c r="BU52" s="70">
        <f>IF(R52="","",IF(R52&lt;-9,BP52,BR52))</f>
        <v>9</v>
      </c>
      <c r="BV52" s="67" t="str">
        <f>IF(S52=1000,11,IF(S52=-1000,0,IF(S52&gt;9,(S52+2),IF(S52&lt;0,(-S52),"0"))))</f>
        <v>0</v>
      </c>
      <c r="BW52" s="67">
        <f>IF(S52=1000,0,IF(S52=-1000,11,IF(S52&lt;-9,-(S52-2),IF(S52&gt;0,(S52),"0"))))</f>
        <v>6</v>
      </c>
      <c r="BX52" s="67">
        <f>IF(S52=1000,11,IF(S52=-1000,0,IF(S52&gt;0,11,IF(S52&lt;0,(-S52),"0"))))</f>
        <v>11</v>
      </c>
      <c r="BY52" s="71">
        <f>IF(S52=1000,0,IF(S52=-1000,11,IF(S52&lt;0,11,IF(S52&gt;0,(S52),"0"))))</f>
        <v>6</v>
      </c>
      <c r="BZ52" s="68">
        <f>IF(S52="","",IF(S52&gt;9,BV52,BX52))</f>
        <v>11</v>
      </c>
      <c r="CA52" s="69" t="str">
        <f>IF(S52="","","-")</f>
        <v>-</v>
      </c>
      <c r="CB52" s="70">
        <f>IF(S52="","",IF(S52&lt;-9,BW52,BY52))</f>
        <v>6</v>
      </c>
      <c r="CC52" s="72">
        <f>IF(O52="","",SUM(T52:X52))</f>
        <v>3</v>
      </c>
      <c r="CD52" s="73" t="str">
        <f>IF(CC52="","","-")</f>
        <v>-</v>
      </c>
      <c r="CE52" s="74">
        <f>IF(O52="","",SUM(Y52:AC52))</f>
        <v>2</v>
      </c>
      <c r="CP52" s="32"/>
      <c r="CQ52" s="32"/>
    </row>
    <row r="53" spans="1:95" s="31" customFormat="1" ht="15" customHeight="1" x14ac:dyDescent="0.2">
      <c r="A53" s="43">
        <v>351</v>
      </c>
      <c r="B53" s="44">
        <v>252</v>
      </c>
      <c r="C53" s="75">
        <v>2</v>
      </c>
      <c r="D53" s="76" t="str">
        <f>IF(A53="","",VLOOKUP(A53,СписокКЖ!D:I,2,FALSE))</f>
        <v>ЛИТВИНЕНКО Елена</v>
      </c>
      <c r="E53" s="47"/>
      <c r="F53" s="77" t="str">
        <f>IF(B53="","",VLOOKUP(B53,СписокКЖ!D:I,2,FALSE))</f>
        <v>ЧЕБАНИКА Раиса</v>
      </c>
      <c r="G53" s="49"/>
      <c r="H53" s="41"/>
      <c r="I53" s="78" t="s">
        <v>152</v>
      </c>
      <c r="J53" s="78" t="s">
        <v>149</v>
      </c>
      <c r="K53" s="78" t="s">
        <v>150</v>
      </c>
      <c r="L53" s="78"/>
      <c r="M53" s="51"/>
      <c r="N53" s="42"/>
      <c r="O53" s="79">
        <f>IF(I53="","",IF(I53="0",1000,IF(I53="-0",-1000,I53*1)))</f>
        <v>5</v>
      </c>
      <c r="P53" s="79">
        <f t="shared" si="27"/>
        <v>3</v>
      </c>
      <c r="Q53" s="79">
        <f t="shared" si="27"/>
        <v>4</v>
      </c>
      <c r="R53" s="79" t="str">
        <f t="shared" si="27"/>
        <v/>
      </c>
      <c r="S53" s="80" t="str">
        <f t="shared" si="27"/>
        <v/>
      </c>
      <c r="T53" s="55">
        <f t="shared" si="28"/>
        <v>1</v>
      </c>
      <c r="U53" s="56">
        <f t="shared" si="28"/>
        <v>1</v>
      </c>
      <c r="V53" s="56">
        <f t="shared" si="28"/>
        <v>1</v>
      </c>
      <c r="W53" s="56" t="str">
        <f t="shared" si="28"/>
        <v/>
      </c>
      <c r="X53" s="56" t="str">
        <f t="shared" si="28"/>
        <v/>
      </c>
      <c r="Y53" s="57">
        <f t="shared" si="29"/>
        <v>0</v>
      </c>
      <c r="Z53" s="57">
        <f t="shared" si="29"/>
        <v>0</v>
      </c>
      <c r="AA53" s="57">
        <f t="shared" si="29"/>
        <v>0</v>
      </c>
      <c r="AB53" s="57" t="str">
        <f t="shared" si="29"/>
        <v/>
      </c>
      <c r="AC53" s="57" t="str">
        <f t="shared" si="29"/>
        <v/>
      </c>
      <c r="AD53" s="58">
        <f>IF(CC53="","",IF(CC53&gt;CE53,1,-1))</f>
        <v>1</v>
      </c>
      <c r="AE53" s="58">
        <f>IF(CC53="","",IF(CC53&lt;CE53,1,-1))</f>
        <v>-1</v>
      </c>
      <c r="AF53" s="59">
        <f>IF(CC53&gt;CE53,1,0)</f>
        <v>1</v>
      </c>
      <c r="AG53" s="60">
        <f>IF(CE53&gt;CC53,1,0)</f>
        <v>0</v>
      </c>
      <c r="AH53" s="81">
        <f>IF(O53="","",AX53*1)</f>
        <v>11</v>
      </c>
      <c r="AI53" s="82">
        <f>IF(P53="","",BE53*1)</f>
        <v>11</v>
      </c>
      <c r="AJ53" s="82">
        <f>IF(Q53="","",BL53*1)</f>
        <v>11</v>
      </c>
      <c r="AK53" s="82" t="str">
        <f>IF(R53="","",BS53*1)</f>
        <v/>
      </c>
      <c r="AL53" s="82" t="str">
        <f>IF(S53="","",BZ53*1)</f>
        <v/>
      </c>
      <c r="AM53" s="83">
        <f>IF(O53="","",AZ53*1)</f>
        <v>5</v>
      </c>
      <c r="AN53" s="83">
        <f>IF(P53="","",BG53*1)</f>
        <v>3</v>
      </c>
      <c r="AO53" s="83">
        <f>IF(Q53="","",BN53*1)</f>
        <v>4</v>
      </c>
      <c r="AP53" s="83" t="str">
        <f>IF(R53="","",BU53*1)</f>
        <v/>
      </c>
      <c r="AQ53" s="83" t="str">
        <f>IF(S53="","",CB53*1)</f>
        <v/>
      </c>
      <c r="AR53" s="64">
        <f>SUM(AH53:AL53)</f>
        <v>33</v>
      </c>
      <c r="AS53" s="65">
        <f>SUM(AM53:AQ53)</f>
        <v>12</v>
      </c>
      <c r="AT53" s="66">
        <f>IF(O53=1000,11,IF(O53=-1000,0,IF(O53&gt;0,11,IF(O53&lt;0,(-O53),"0"))))</f>
        <v>11</v>
      </c>
      <c r="AU53" s="67">
        <f>IF(O53=1000,0,IF(O53=-1000,11,IF(O53&lt;-9,-(O53-2),IF(O53&gt;0,(O53),"0"))))</f>
        <v>5</v>
      </c>
      <c r="AV53" s="66" t="str">
        <f>IF(O53=1000,11,IF(O53=-1000,0,IF(O53&gt;9,(O53+2),IF(O53&lt;0,(-O53),"0"))))</f>
        <v>0</v>
      </c>
      <c r="AW53" s="67">
        <f>IF(O53=1000,0,IF(O53=-1000,11,IF(O53&lt;0,11,IF(O53&gt;0,(O53),"0"))))</f>
        <v>5</v>
      </c>
      <c r="AX53" s="84">
        <f>IF(O53="","",IF(O53&gt;9,AV53,AT53))</f>
        <v>11</v>
      </c>
      <c r="AY53" s="85" t="str">
        <f>IF(O53="","","-")</f>
        <v>-</v>
      </c>
      <c r="AZ53" s="86">
        <f>IF(O53="","",IF(O53&lt;-9,AU53,AW53))</f>
        <v>5</v>
      </c>
      <c r="BA53" s="66" t="str">
        <f>IF(P53=1000,11,IF(P53=-1000,0,IF(P53&gt;9,(P53+2),IF(P53&lt;0,(-P53),"0"))))</f>
        <v>0</v>
      </c>
      <c r="BB53" s="67">
        <f>IF(P53=1000,0,IF(P53=-1000,11,IF(P53&lt;-9,-(P53-2),IF(P53&gt;0,(P53),"0"))))</f>
        <v>3</v>
      </c>
      <c r="BC53" s="67">
        <f>IF(P53=1000,11,IF(P53=-1000,0,IF(P53&gt;0,11,IF(P53&lt;0,(-P53),"0"))))</f>
        <v>11</v>
      </c>
      <c r="BD53" s="67">
        <f>IF(P53=1000,0,IF(P53=-1000,11,IF(P53&lt;0,11,IF(P53&gt;0,(P53),"0"))))</f>
        <v>3</v>
      </c>
      <c r="BE53" s="84">
        <f>IF(P53="","",IF(P53&gt;9,BA53,BC53))</f>
        <v>11</v>
      </c>
      <c r="BF53" s="85" t="str">
        <f>IF(P53="","","-")</f>
        <v>-</v>
      </c>
      <c r="BG53" s="86">
        <f>IF(P53="","",IF(P53&lt;-9,BB53,BD53))</f>
        <v>3</v>
      </c>
      <c r="BH53" s="66" t="str">
        <f>IF(Q53=1000,11,IF(Q53=-1000,0,IF(Q53&gt;9,(Q53+2),IF(Q53&lt;0,(-Q53),"0"))))</f>
        <v>0</v>
      </c>
      <c r="BI53" s="67">
        <f>IF(Q53=1000,0,IF(Q53=-1000,11,IF(Q53&lt;-9,-(Q53-2),IF(Q53&gt;0,(Q53),"0"))))</f>
        <v>4</v>
      </c>
      <c r="BJ53" s="67">
        <f>IF(Q53=1000,11,IF(Q53=-1000,0,IF(Q53&gt;0,11,IF(Q53&lt;0,(-Q53),"0"))))</f>
        <v>11</v>
      </c>
      <c r="BK53" s="67">
        <f>IF(Q53=1000,0,IF(Q53=-1000,11,IF(Q53&lt;0,11,IF(Q53&gt;0,(Q53),"0"))))</f>
        <v>4</v>
      </c>
      <c r="BL53" s="84">
        <f>IF(Q53="","",IF(Q53&gt;9,BH53,BJ53))</f>
        <v>11</v>
      </c>
      <c r="BM53" s="85" t="str">
        <f>IF(Q53="","","-")</f>
        <v>-</v>
      </c>
      <c r="BN53" s="86">
        <f>IF(Q53="","",IF(Q53&lt;-9,BI53,BK53))</f>
        <v>4</v>
      </c>
      <c r="BO53" s="67" t="e">
        <f>IF(R53=1000,11,IF(R53=-1000,0,IF(R53&gt;9,(R53+2),IF(R53&lt;0,(-R53),"0"))))</f>
        <v>#VALUE!</v>
      </c>
      <c r="BP53" s="67" t="str">
        <f>IF(R53=1000,0,IF(R53=-1000,11,IF(R53&lt;-9,-(R53-2),IF(R53&gt;0,(R53),"0"))))</f>
        <v/>
      </c>
      <c r="BQ53" s="67">
        <f>IF(R53=1000,11,IF(R53=-1000,0,IF(R53&gt;0,11,IF(R53&lt;0,(-R53),"0"))))</f>
        <v>11</v>
      </c>
      <c r="BR53" s="67" t="str">
        <f>IF(R53=1000,0,IF(R53=-1000,11,IF(R53&lt;0,11,IF(R53&gt;0,(R53),"0"))))</f>
        <v/>
      </c>
      <c r="BS53" s="84" t="str">
        <f>IF(R53="","",IF(R53&gt;9,BO53,BQ53))</f>
        <v/>
      </c>
      <c r="BT53" s="85" t="str">
        <f>IF(R53="","","-")</f>
        <v/>
      </c>
      <c r="BU53" s="86" t="str">
        <f>IF(R53="","",IF(R53&lt;-9,BP53,BR53))</f>
        <v/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84" t="str">
        <f>IF(S53="","",IF(S53&gt;9,BV53,BX53))</f>
        <v/>
      </c>
      <c r="CA53" s="85" t="str">
        <f>IF(S53="","","-")</f>
        <v/>
      </c>
      <c r="CB53" s="86" t="str">
        <f>IF(S53="","",IF(S53&lt;-9,BW53,BY53))</f>
        <v/>
      </c>
      <c r="CC53" s="87">
        <f>IF(O53="","",SUM(T53:X53))</f>
        <v>3</v>
      </c>
      <c r="CD53" s="88" t="str">
        <f>IF(CC53="","","-")</f>
        <v>-</v>
      </c>
      <c r="CE53" s="89">
        <f>IF(O53="","",SUM(Y53:AC53))</f>
        <v>0</v>
      </c>
      <c r="CP53" s="32"/>
      <c r="CQ53" s="32"/>
    </row>
    <row r="54" spans="1:95" s="31" customFormat="1" ht="15" customHeight="1" x14ac:dyDescent="0.2">
      <c r="A54" s="43">
        <v>352</v>
      </c>
      <c r="B54" s="44">
        <v>252</v>
      </c>
      <c r="C54" s="1250" t="s">
        <v>563</v>
      </c>
      <c r="D54" s="76" t="str">
        <f>IF(A54="","",VLOOKUP(A54,СписокКЖ!D:I,2,FALSE))</f>
        <v>ЗОРИНА Анастасия</v>
      </c>
      <c r="E54" s="47"/>
      <c r="F54" s="77" t="str">
        <f>IF(B54="","",VLOOKUP(B54,СписокКЖ!D:I,2,FALSE))</f>
        <v>ЧЕБАНИКА Раиса</v>
      </c>
      <c r="G54" s="49"/>
      <c r="H54" s="41"/>
      <c r="I54" s="1252" t="s">
        <v>571</v>
      </c>
      <c r="J54" s="1252" t="s">
        <v>152</v>
      </c>
      <c r="K54" s="1252" t="s">
        <v>149</v>
      </c>
      <c r="L54" s="1252" t="s">
        <v>154</v>
      </c>
      <c r="M54" s="1252"/>
      <c r="N54" s="42"/>
      <c r="O54" s="1244">
        <f>IF(I54="","",IF(I54="0",1000,IF(I54="-0",-1000,I54*1)))</f>
        <v>-4</v>
      </c>
      <c r="P54" s="1244">
        <f>IF(J54="","",IF(J54="0",1000,IF(J54="-0",-1000,J54*1)))</f>
        <v>5</v>
      </c>
      <c r="Q54" s="1244">
        <f>IF(K54="","",IF(K54="0",1000,IF(K54="-0",-1000,K54*1)))</f>
        <v>3</v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>
        <f>IF(O54="","",IF(O54&gt;0,1,0))</f>
        <v>0</v>
      </c>
      <c r="U54" s="1284">
        <f>IF(P54="","",IF(P54&gt;0,1,0))</f>
        <v>1</v>
      </c>
      <c r="V54" s="1284">
        <f>IF(Q54="","",IF(Q54&gt;0,1,0))</f>
        <v>1</v>
      </c>
      <c r="W54" s="1284" t="str">
        <f>IF(R54="","",IF(R54&gt;0,1,0))</f>
        <v/>
      </c>
      <c r="X54" s="1284" t="str">
        <f>IF(S54="","",IF(S54&gt;0,1,0))</f>
        <v/>
      </c>
      <c r="Y54" s="1278">
        <f>IF(O54="","",IF(O54&lt;0,1,0))</f>
        <v>1</v>
      </c>
      <c r="Z54" s="1278">
        <f>IF(P54="","",IF(P54&lt;0,1,0))</f>
        <v>0</v>
      </c>
      <c r="AA54" s="1278">
        <f>IF(Q54="","",IF(Q54&lt;0,1,0))</f>
        <v>0</v>
      </c>
      <c r="AB54" s="1278" t="str">
        <f>IF(R54="","",IF(R54&lt;0,1,0))</f>
        <v/>
      </c>
      <c r="AC54" s="1278" t="str">
        <f>IF(S54="","",IF(S54&lt;0,1,0))</f>
        <v/>
      </c>
      <c r="AD54" s="1280">
        <f>IF(CC54="","",IF(CC54&gt;CE54,1,-1))</f>
        <v>1</v>
      </c>
      <c r="AE54" s="1280">
        <f>IF(CC54="","",IF(CC54&lt;CE54,1,-1))</f>
        <v>-1</v>
      </c>
      <c r="AF54" s="1282">
        <f>IF(CC54&gt;CE54,1,0)</f>
        <v>1</v>
      </c>
      <c r="AG54" s="1272">
        <f>IF(CE54&gt;CC54,1,0)</f>
        <v>0</v>
      </c>
      <c r="AH54" s="1274">
        <f>IF(O54="","",AX54*1)</f>
        <v>4</v>
      </c>
      <c r="AI54" s="1276">
        <f>IF(P54="","",BE54*1)</f>
        <v>11</v>
      </c>
      <c r="AJ54" s="1276">
        <f>IF(Q54="","",BL54*1)</f>
        <v>11</v>
      </c>
      <c r="AK54" s="1276" t="str">
        <f>IF(R54="","",BS54*1)</f>
        <v/>
      </c>
      <c r="AL54" s="1276" t="str">
        <f>IF(S54="","",BZ54*1)</f>
        <v/>
      </c>
      <c r="AM54" s="1298">
        <f>IF(O54="","",AZ54*1)</f>
        <v>11</v>
      </c>
      <c r="AN54" s="1298">
        <f>IF(P54="","",BG54*1)</f>
        <v>5</v>
      </c>
      <c r="AO54" s="1298">
        <f>IF(Q54="","",BN54*1)</f>
        <v>3</v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4</v>
      </c>
      <c r="AU54" s="1286" t="str">
        <f>IF(O54=1000,0,IF(O54=-1000,11,IF(O54&lt;-9,-(O54-2),IF(O54&gt;0,(O54),"0"))))</f>
        <v>0</v>
      </c>
      <c r="AV54" s="1286">
        <f>IF(O54=1000,11,IF(O54=-1000,0,IF(O54&gt;9,(O54+2),IF(O54&lt;0,(-O54),"0"))))</f>
        <v>4</v>
      </c>
      <c r="AW54" s="1286">
        <f>IF(O54=1000,0,IF(O54=-1000,11,IF(O54&lt;0,11,IF(O54&gt;0,(O54),"0"))))</f>
        <v>11</v>
      </c>
      <c r="AX54" s="1296">
        <f>IF(O54="","",IF(O54&gt;9,AV54,AT54))</f>
        <v>4</v>
      </c>
      <c r="AY54" s="1288" t="str">
        <f>IF(O54="","","-")</f>
        <v>-</v>
      </c>
      <c r="AZ54" s="1290">
        <f>IF(O54="","",IF(O54&lt;-9,AU54,AW54))</f>
        <v>11</v>
      </c>
      <c r="BA54" s="1286" t="str">
        <f>IF(P54=1000,11,IF(P54=-1000,0,IF(P54&gt;9,(P54+2),IF(P54&lt;0,(-P54),"0"))))</f>
        <v>0</v>
      </c>
      <c r="BB54" s="1286">
        <f>IF(P54=1000,0,IF(P54=-1000,11,IF(P54&lt;-9,-(P54-2),IF(P54&gt;0,(P54),"0"))))</f>
        <v>5</v>
      </c>
      <c r="BC54" s="1286">
        <f>IF(P54=1000,11,IF(P54=-1000,0,IF(P54&gt;0,11,IF(P54&lt;0,(-P54),"0"))))</f>
        <v>11</v>
      </c>
      <c r="BD54" s="1286">
        <f>IF(P54=1000,0,IF(P54=-1000,11,IF(P54&lt;0,11,IF(P54&gt;0,(P54),"0"))))</f>
        <v>5</v>
      </c>
      <c r="BE54" s="1296">
        <f>IF(P54="","",IF(P54&gt;9,BA54,BC54))</f>
        <v>11</v>
      </c>
      <c r="BF54" s="1288" t="str">
        <f>IF(P54="","","-")</f>
        <v>-</v>
      </c>
      <c r="BG54" s="1290">
        <f>IF(P54="","",IF(P54&lt;-9,BB54,BD54))</f>
        <v>5</v>
      </c>
      <c r="BH54" s="1286" t="str">
        <f>IF(Q54=1000,11,IF(Q54=-1000,0,IF(Q54&gt;9,(Q54+2),IF(Q54&lt;0,(-Q54),"0"))))</f>
        <v>0</v>
      </c>
      <c r="BI54" s="1286">
        <f>IF(Q54=1000,0,IF(Q54=-1000,11,IF(Q54&lt;-9,-(Q54-2),IF(Q54&gt;0,(Q54),"0"))))</f>
        <v>3</v>
      </c>
      <c r="BJ54" s="1286">
        <f>IF(Q54=1000,11,IF(Q54=-1000,0,IF(Q54&gt;0,11,IF(Q54&lt;0,(-Q54),"0"))))</f>
        <v>11</v>
      </c>
      <c r="BK54" s="1286">
        <f>IF(Q54=1000,0,IF(Q54=-1000,11,IF(Q54&lt;0,11,IF(Q54&gt;0,(Q54),"0"))))</f>
        <v>3</v>
      </c>
      <c r="BL54" s="1296">
        <f>IF(Q54="","",IF(Q54&gt;9,BH54,BJ54))</f>
        <v>11</v>
      </c>
      <c r="BM54" s="1288" t="str">
        <f>IF(Q54="","","-")</f>
        <v>-</v>
      </c>
      <c r="BN54" s="1290">
        <f>IF(Q54="","",IF(Q54&lt;-9,BI54,BK54))</f>
        <v>3</v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>
        <v>11</v>
      </c>
      <c r="BT54" s="1288" t="s">
        <v>569</v>
      </c>
      <c r="BU54" s="1290">
        <v>6</v>
      </c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 t="str">
        <f>IF(S54="","",IF(S54&gt;9,BV54,BX54))</f>
        <v/>
      </c>
      <c r="CA54" s="1288" t="str">
        <f>IF(S54="","","-")</f>
        <v/>
      </c>
      <c r="CB54" s="1290" t="str">
        <f>IF(S54="","",IF(S54&lt;-9,BW54,BY54))</f>
        <v/>
      </c>
      <c r="CC54" s="1302">
        <v>3</v>
      </c>
      <c r="CD54" s="1304" t="str">
        <f>IF(CC54="","","-")</f>
        <v>-</v>
      </c>
      <c r="CE54" s="1306">
        <f>IF(O54="","",SUM(Y54:AC55))</f>
        <v>1</v>
      </c>
      <c r="CP54" s="32"/>
      <c r="CQ54" s="32"/>
    </row>
    <row r="55" spans="1:95" s="31" customFormat="1" ht="15" customHeight="1" x14ac:dyDescent="0.2">
      <c r="A55" s="43">
        <v>351</v>
      </c>
      <c r="B55" s="44">
        <v>354</v>
      </c>
      <c r="C55" s="1251"/>
      <c r="D55" s="46" t="str">
        <f>IF(A55="","",VLOOKUP(A55,СписокКЖ!D:I,2,FALSE))</f>
        <v>ЛИТВИНЕНКО Елена</v>
      </c>
      <c r="E55" s="47"/>
      <c r="F55" s="48" t="str">
        <f>IF(B55="","",VLOOKUP(B55,СписокКЖ!D:I,2,FALSE))</f>
        <v>СЕРГЕЕНКО Светлана</v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>
        <f>IF(A52="","",A52)</f>
        <v>352</v>
      </c>
      <c r="B56" s="99">
        <f>IF(B52="","",B53)</f>
        <v>252</v>
      </c>
      <c r="C56" s="75">
        <v>4</v>
      </c>
      <c r="D56" s="100" t="str">
        <f>IF(A56="","",VLOOKUP(A56,СписокКЖ!D:I,2,FALSE))</f>
        <v>ЗОРИНА Анастасия</v>
      </c>
      <c r="E56" s="101"/>
      <c r="F56" s="77" t="str">
        <f>IF(B56="","",VLOOKUP(B56,СписокКЖ!D:I,2,FALSE))</f>
        <v>ЧЕБАНИКА Раиса</v>
      </c>
      <c r="G56" s="102"/>
      <c r="H56" s="41"/>
      <c r="I56" s="78"/>
      <c r="J56" s="78"/>
      <c r="K56" s="78"/>
      <c r="L56" s="78"/>
      <c r="M56" s="78"/>
      <c r="N56" s="42"/>
      <c r="O56" s="79" t="str">
        <f>IF(I56="","",IF(I56="0",1000,IF(I56="-0",-1000,I56*1)))</f>
        <v/>
      </c>
      <c r="P56" s="79" t="str">
        <f t="shared" ref="P56:S57" si="30">IF(J56="","",IF(J56="0",1000,IF(J56="-0",-1000,J56*1)))</f>
        <v/>
      </c>
      <c r="Q56" s="79" t="str">
        <f t="shared" si="30"/>
        <v/>
      </c>
      <c r="R56" s="79" t="str">
        <f t="shared" si="30"/>
        <v/>
      </c>
      <c r="S56" s="80" t="str">
        <f t="shared" si="30"/>
        <v/>
      </c>
      <c r="T56" s="103" t="str">
        <f t="shared" ref="T56:X57" si="31">IF(O56="","",IF(O56&gt;0,1,0))</f>
        <v/>
      </c>
      <c r="U56" s="104" t="str">
        <f t="shared" si="31"/>
        <v/>
      </c>
      <c r="V56" s="104" t="str">
        <f t="shared" si="31"/>
        <v/>
      </c>
      <c r="W56" s="104" t="str">
        <f t="shared" si="31"/>
        <v/>
      </c>
      <c r="X56" s="104" t="str">
        <f t="shared" si="31"/>
        <v/>
      </c>
      <c r="Y56" s="105" t="str">
        <f t="shared" ref="Y56:AC57" si="32">IF(O56="","",IF(O56&lt;0,1,0))</f>
        <v/>
      </c>
      <c r="Z56" s="105" t="str">
        <f t="shared" si="32"/>
        <v/>
      </c>
      <c r="AA56" s="105" t="str">
        <f t="shared" si="32"/>
        <v/>
      </c>
      <c r="AB56" s="105" t="str">
        <f t="shared" si="32"/>
        <v/>
      </c>
      <c r="AC56" s="105" t="str">
        <f t="shared" si="32"/>
        <v/>
      </c>
      <c r="AD56" s="106" t="str">
        <f>IF(CC56="","",IF(CC56&gt;CE56,1,-1))</f>
        <v/>
      </c>
      <c r="AE56" s="106" t="str">
        <f>IF(CC56="","",IF(CC56&lt;CE56,1,-1))</f>
        <v/>
      </c>
      <c r="AF56" s="107">
        <f>IF(CC56&gt;CE56,1,0)</f>
        <v>0</v>
      </c>
      <c r="AG56" s="108">
        <f>IF(CE56&gt;CC56,1,0)</f>
        <v>0</v>
      </c>
      <c r="AH56" s="81" t="str">
        <f>IF(O56="","",AX56*1)</f>
        <v/>
      </c>
      <c r="AI56" s="82" t="str">
        <f>IF(P56="","",BE56*1)</f>
        <v/>
      </c>
      <c r="AJ56" s="82" t="str">
        <f>IF(Q56="","",BL56*1)</f>
        <v/>
      </c>
      <c r="AK56" s="82" t="str">
        <f>IF(R56="","",BS56*1)</f>
        <v/>
      </c>
      <c r="AL56" s="82" t="str">
        <f>IF(S56="","",BZ56*1)</f>
        <v/>
      </c>
      <c r="AM56" s="83" t="str">
        <f>IF(O56="","",AZ56*1)</f>
        <v/>
      </c>
      <c r="AN56" s="83" t="str">
        <f>IF(P56="","",BG56*1)</f>
        <v/>
      </c>
      <c r="AO56" s="83" t="str">
        <f>IF(Q56="","",BN56*1)</f>
        <v/>
      </c>
      <c r="AP56" s="83" t="str">
        <f>IF(R56="","",BU56*1)</f>
        <v/>
      </c>
      <c r="AQ56" s="83" t="str">
        <f>IF(S56="","",CB56*1)</f>
        <v/>
      </c>
      <c r="AR56" s="109">
        <f>SUM(AH56:AL56)</f>
        <v>0</v>
      </c>
      <c r="AS56" s="110">
        <f>SUM(AM56:AQ56)</f>
        <v>0</v>
      </c>
      <c r="AT56" s="111">
        <f>IF(O56=1000,11,IF(O56=-1000,0,IF(O56&gt;0,11,IF(O56&lt;0,(-O56),"0"))))</f>
        <v>11</v>
      </c>
      <c r="AU56" s="112" t="str">
        <f>IF(O56=1000,0,IF(O56=-1000,11,IF(O56&lt;-9,-(O56-2),IF(O56&gt;0,(O56),"0"))))</f>
        <v/>
      </c>
      <c r="AV56" s="111" t="e">
        <f>IF(O56=1000,11,IF(O56=-1000,0,IF(O56&gt;9,(O56+2),IF(O56&lt;0,(-O56),"0"))))</f>
        <v>#VALUE!</v>
      </c>
      <c r="AW56" s="112" t="str">
        <f>IF(O56=1000,0,IF(O56=-1000,11,IF(O56&lt;0,11,IF(O56&gt;0,(O56),"0"))))</f>
        <v/>
      </c>
      <c r="AX56" s="84" t="str">
        <f>IF(O56="","",IF(O56&gt;9,AV56,AT56))</f>
        <v/>
      </c>
      <c r="AY56" s="85" t="str">
        <f>IF(O56="","","-")</f>
        <v/>
      </c>
      <c r="AZ56" s="86" t="str">
        <f>IF(O56="","",IF(O56&lt;-9,AU56,AW56))</f>
        <v/>
      </c>
      <c r="BA56" s="111" t="e">
        <f>IF(P56=1000,11,IF(P56=-1000,0,IF(P56&gt;9,(P56+2),IF(P56&lt;0,(-P56),"0"))))</f>
        <v>#VALUE!</v>
      </c>
      <c r="BB56" s="112" t="str">
        <f>IF(P56=1000,0,IF(P56=-1000,11,IF(P56&lt;-9,-(P56-2),IF(P56&gt;0,(P56),"0"))))</f>
        <v/>
      </c>
      <c r="BC56" s="112">
        <f>IF(P56=1000,11,IF(P56=-1000,0,IF(P56&gt;0,11,IF(P56&lt;0,(-P56),"0"))))</f>
        <v>11</v>
      </c>
      <c r="BD56" s="112" t="str">
        <f>IF(P56=1000,0,IF(P56=-1000,11,IF(P56&lt;0,11,IF(P56&gt;0,(P56),"0"))))</f>
        <v/>
      </c>
      <c r="BE56" s="84" t="str">
        <f>IF(P56="","",IF(P56&gt;9,BA56,BC56))</f>
        <v/>
      </c>
      <c r="BF56" s="85" t="str">
        <f>IF(P56="","","-")</f>
        <v/>
      </c>
      <c r="BG56" s="86" t="str">
        <f>IF(P56="","",IF(P56&lt;-9,BB56,BD56))</f>
        <v/>
      </c>
      <c r="BH56" s="111" t="e">
        <f>IF(Q56=1000,11,IF(Q56=-1000,0,IF(Q56&gt;9,(Q56+2),IF(Q56&lt;0,(-Q56),"0"))))</f>
        <v>#VALUE!</v>
      </c>
      <c r="BI56" s="112" t="str">
        <f>IF(Q56=1000,0,IF(Q56=-1000,11,IF(Q56&lt;-9,-(Q56-2),IF(Q56&gt;0,(Q56),"0"))))</f>
        <v/>
      </c>
      <c r="BJ56" s="112">
        <f>IF(Q56=1000,11,IF(Q56=-1000,0,IF(Q56&gt;0,11,IF(Q56&lt;0,(-Q56),"0"))))</f>
        <v>11</v>
      </c>
      <c r="BK56" s="112" t="str">
        <f>IF(Q56=1000,0,IF(Q56=-1000,11,IF(Q56&lt;0,11,IF(Q56&gt;0,(Q56),"0"))))</f>
        <v/>
      </c>
      <c r="BL56" s="84" t="str">
        <f>IF(Q56="","",IF(Q56&gt;9,BH56,BJ56))</f>
        <v/>
      </c>
      <c r="BM56" s="85" t="str">
        <f>IF(Q56="","","-")</f>
        <v/>
      </c>
      <c r="BN56" s="86" t="str">
        <f>IF(Q56="","",IF(Q56&lt;-9,BI56,BK56))</f>
        <v/>
      </c>
      <c r="BO56" s="112" t="e">
        <f>IF(R56=1000,11,IF(R56=-1000,0,IF(R56&gt;9,(R56+2),IF(R56&lt;0,(-R56),"0"))))</f>
        <v>#VALUE!</v>
      </c>
      <c r="BP56" s="112" t="str">
        <f>IF(R56=1000,0,IF(R56=-1000,11,IF(R56&lt;-9,-(R56-2),IF(R56&gt;0,(R56),"0"))))</f>
        <v/>
      </c>
      <c r="BQ56" s="112">
        <f>IF(R56=1000,11,IF(R56=-1000,0,IF(R56&gt;0,11,IF(R56&lt;0,(-R56),"0"))))</f>
        <v>11</v>
      </c>
      <c r="BR56" s="112" t="str">
        <f>IF(R56=1000,0,IF(R56=-1000,11,IF(R56&lt;0,11,IF(R56&gt;0,(R56),"0"))))</f>
        <v/>
      </c>
      <c r="BS56" s="84" t="str">
        <f>IF(R56="","",IF(R56&gt;9,BO56,BQ56))</f>
        <v/>
      </c>
      <c r="BT56" s="85" t="str">
        <f>IF(R56="","","-")</f>
        <v/>
      </c>
      <c r="BU56" s="86" t="str">
        <f>IF(R56="","",IF(R56&lt;-9,BP56,BR56))</f>
        <v/>
      </c>
      <c r="BV56" s="112" t="e">
        <f>IF(S56=1000,11,IF(S56=-1000,0,IF(S56&gt;9,(S56+2),IF(S56&lt;0,(-S56),"0"))))</f>
        <v>#VALUE!</v>
      </c>
      <c r="BW56" s="112" t="str">
        <f>IF(S56=1000,0,IF(S56=-1000,11,IF(S56&lt;-9,-(S56-2),IF(S56&gt;0,(S56),"0"))))</f>
        <v/>
      </c>
      <c r="BX56" s="112">
        <f>IF(S56=1000,11,IF(S56=-1000,0,IF(S56&gt;0,11,IF(S56&lt;0,(-S56),"0"))))</f>
        <v>11</v>
      </c>
      <c r="BY56" s="113" t="str">
        <f>IF(S56=1000,0,IF(S56=-1000,11,IF(S56&lt;0,11,IF(S56&gt;0,(S56),"0"))))</f>
        <v/>
      </c>
      <c r="BZ56" s="84" t="str">
        <f>IF(S56="","",IF(S56&gt;9,BV56,BX56))</f>
        <v/>
      </c>
      <c r="CA56" s="85" t="str">
        <f>IF(S56="","","-")</f>
        <v/>
      </c>
      <c r="CB56" s="86" t="str">
        <f>IF(S56="","",IF(S56&lt;-9,BW56,BY56))</f>
        <v/>
      </c>
      <c r="CC56" s="87" t="str">
        <f>IF(O56="","",SUM(T56:X56))</f>
        <v/>
      </c>
      <c r="CD56" s="88" t="str">
        <f>IF(CC56="","","-")</f>
        <v/>
      </c>
      <c r="CE56" s="89" t="str">
        <f>IF(O56="","",SUM(Y56:AC56))</f>
        <v/>
      </c>
      <c r="CP56" s="32"/>
      <c r="CQ56" s="32"/>
    </row>
    <row r="57" spans="1:95" s="31" customFormat="1" ht="15" customHeight="1" thickBot="1" x14ac:dyDescent="0.25">
      <c r="A57" s="99">
        <f>IF(A52="","",A53)</f>
        <v>351</v>
      </c>
      <c r="B57" s="99">
        <f>IF(B52="","",B52)</f>
        <v>354</v>
      </c>
      <c r="C57" s="114">
        <v>5</v>
      </c>
      <c r="D57" s="115" t="str">
        <f>IF(A57="","",VLOOKUP(A57,СписокКЖ!D:I,2,FALSE))</f>
        <v>ЛИТВИНЕНКО Елена</v>
      </c>
      <c r="E57" s="116"/>
      <c r="F57" s="117" t="str">
        <f>IF(B57="","",VLOOKUP(B57,СписокКЖ!D:I,2,FALSE))</f>
        <v>СЕРГЕЕНКО Светлана</v>
      </c>
      <c r="G57" s="118"/>
      <c r="H57" s="119"/>
      <c r="I57" s="120"/>
      <c r="J57" s="120"/>
      <c r="K57" s="120"/>
      <c r="L57" s="121"/>
      <c r="M57" s="121"/>
      <c r="N57" s="122"/>
      <c r="O57" s="123" t="str">
        <f>IF(I57="","",IF(I57="0",1000,IF(I57="-0",-1000,I57*1)))</f>
        <v/>
      </c>
      <c r="P57" s="123" t="str">
        <f t="shared" si="30"/>
        <v/>
      </c>
      <c r="Q57" s="123" t="str">
        <f t="shared" si="30"/>
        <v/>
      </c>
      <c r="R57" s="123" t="str">
        <f t="shared" si="30"/>
        <v/>
      </c>
      <c r="S57" s="124" t="str">
        <f t="shared" si="30"/>
        <v/>
      </c>
      <c r="T57" s="125" t="str">
        <f t="shared" si="31"/>
        <v/>
      </c>
      <c r="U57" s="126" t="str">
        <f t="shared" si="31"/>
        <v/>
      </c>
      <c r="V57" s="126" t="str">
        <f t="shared" si="31"/>
        <v/>
      </c>
      <c r="W57" s="126" t="str">
        <f t="shared" si="31"/>
        <v/>
      </c>
      <c r="X57" s="126" t="str">
        <f t="shared" si="31"/>
        <v/>
      </c>
      <c r="Y57" s="127" t="str">
        <f t="shared" si="32"/>
        <v/>
      </c>
      <c r="Z57" s="127" t="str">
        <f t="shared" si="32"/>
        <v/>
      </c>
      <c r="AA57" s="127" t="str">
        <f t="shared" si="32"/>
        <v/>
      </c>
      <c r="AB57" s="127" t="str">
        <f t="shared" si="32"/>
        <v/>
      </c>
      <c r="AC57" s="127" t="str">
        <f t="shared" si="32"/>
        <v/>
      </c>
      <c r="AD57" s="128" t="str">
        <f>IF(CC57="","",IF(CC57&gt;CE57,1,-1))</f>
        <v/>
      </c>
      <c r="AE57" s="128" t="str">
        <f>IF(CC57="","",IF(CC57&lt;CE57,1,-1))</f>
        <v/>
      </c>
      <c r="AF57" s="129">
        <f>IF(CC57&gt;CE57,1,0)</f>
        <v>0</v>
      </c>
      <c r="AG57" s="130">
        <f>IF(CE57&gt;CC57,1,0)</f>
        <v>0</v>
      </c>
      <c r="AH57" s="131" t="str">
        <f>IF(O57="","",AX57*1)</f>
        <v/>
      </c>
      <c r="AI57" s="132" t="str">
        <f>IF(P57="","",BE57*1)</f>
        <v/>
      </c>
      <c r="AJ57" s="132" t="str">
        <f>IF(Q57="","",BL57*1)</f>
        <v/>
      </c>
      <c r="AK57" s="132" t="str">
        <f>IF(R57="","",BS57*1)</f>
        <v/>
      </c>
      <c r="AL57" s="132" t="str">
        <f>IF(S57="","",BZ57*1)</f>
        <v/>
      </c>
      <c r="AM57" s="133" t="str">
        <f>IF(O57="","",AZ57*1)</f>
        <v/>
      </c>
      <c r="AN57" s="133" t="str">
        <f>IF(P57="","",BG57*1)</f>
        <v/>
      </c>
      <c r="AO57" s="133" t="str">
        <f>IF(Q57="","",BN57*1)</f>
        <v/>
      </c>
      <c r="AP57" s="133" t="str">
        <f>IF(R57="","",BU57*1)</f>
        <v/>
      </c>
      <c r="AQ57" s="133" t="str">
        <f>IF(S57="","",CB57*1)</f>
        <v/>
      </c>
      <c r="AR57" s="134">
        <f>SUM(AH57:AL57)</f>
        <v>0</v>
      </c>
      <c r="AS57" s="135">
        <f>SUM(AM57:AQ57)</f>
        <v>0</v>
      </c>
      <c r="AT57" s="136">
        <f>IF(O57=1000,11,IF(O57=-1000,0,IF(O57&gt;0,11,IF(O57&lt;0,(-O57),"0"))))</f>
        <v>11</v>
      </c>
      <c r="AU57" s="137" t="str">
        <f>IF(O57=1000,0,IF(O57=-1000,11,IF(O57&lt;-9,-(O57-2),IF(O57&gt;0,(O57),"0"))))</f>
        <v/>
      </c>
      <c r="AV57" s="136" t="e">
        <f>IF(O57=1000,11,IF(O57=-1000,0,IF(O57&gt;9,(O57+2),IF(O57&lt;0,(-O57),"0"))))</f>
        <v>#VALUE!</v>
      </c>
      <c r="AW57" s="137" t="str">
        <f>IF(O57=1000,0,IF(O57=-1000,11,IF(O57&lt;0,11,IF(O57&gt;0,(O57),"0"))))</f>
        <v/>
      </c>
      <c r="AX57" s="138" t="str">
        <f>IF(O57="","",IF(O57&gt;9,AV57,AT57))</f>
        <v/>
      </c>
      <c r="AY57" s="139" t="str">
        <f>IF(O57="","","-")</f>
        <v/>
      </c>
      <c r="AZ57" s="140" t="str">
        <f>IF(O57="","",IF(O57&lt;-9,AU57,AW57))</f>
        <v/>
      </c>
      <c r="BA57" s="136" t="e">
        <f>IF(P57=1000,11,IF(P57=-1000,0,IF(P57&gt;9,(P57+2),IF(P57&lt;0,(-P57),"0"))))</f>
        <v>#VALUE!</v>
      </c>
      <c r="BB57" s="137" t="str">
        <f>IF(P57=1000,0,IF(P57=-1000,11,IF(P57&lt;-9,-(P57-2),IF(P57&gt;0,(P57),"0"))))</f>
        <v/>
      </c>
      <c r="BC57" s="137">
        <f>IF(P57=1000,11,IF(P57=-1000,0,IF(P57&gt;0,11,IF(P57&lt;0,(-P57),"0"))))</f>
        <v>11</v>
      </c>
      <c r="BD57" s="137" t="str">
        <f>IF(P57=1000,0,IF(P57=-1000,11,IF(P57&lt;0,11,IF(P57&gt;0,(P57),"0"))))</f>
        <v/>
      </c>
      <c r="BE57" s="138" t="str">
        <f>IF(P57="","",IF(P57&gt;9,BA57,BC57))</f>
        <v/>
      </c>
      <c r="BF57" s="139" t="str">
        <f>IF(P57="","","-")</f>
        <v/>
      </c>
      <c r="BG57" s="140" t="str">
        <f>IF(P57="","",IF(P57&lt;-9,BB57,BD57))</f>
        <v/>
      </c>
      <c r="BH57" s="136" t="e">
        <f>IF(Q57=1000,11,IF(Q57=-1000,0,IF(Q57&gt;9,(Q57+2),IF(Q57&lt;0,(-Q57),"0"))))</f>
        <v>#VALUE!</v>
      </c>
      <c r="BI57" s="137" t="str">
        <f>IF(Q57=1000,0,IF(Q57=-1000,11,IF(Q57&lt;-9,-(Q57-2),IF(Q57&gt;0,(Q57),"0"))))</f>
        <v/>
      </c>
      <c r="BJ57" s="137">
        <f>IF(Q57=1000,11,IF(Q57=-1000,0,IF(Q57&gt;0,11,IF(Q57&lt;0,(-Q57),"0"))))</f>
        <v>11</v>
      </c>
      <c r="BK57" s="137" t="str">
        <f>IF(Q57=1000,0,IF(Q57=-1000,11,IF(Q57&lt;0,11,IF(Q57&gt;0,(Q57),"0"))))</f>
        <v/>
      </c>
      <c r="BL57" s="138" t="str">
        <f>IF(Q57="","",IF(Q57&gt;9,BH57,BJ57))</f>
        <v/>
      </c>
      <c r="BM57" s="139" t="str">
        <f>IF(Q57="","","-")</f>
        <v/>
      </c>
      <c r="BN57" s="140" t="str">
        <f>IF(Q57="","",IF(Q57&lt;-9,BI57,BK57))</f>
        <v/>
      </c>
      <c r="BO57" s="137" t="e">
        <f>IF(R57=1000,11,IF(R57=-1000,0,IF(R57&gt;9,(R57+2),IF(R57&lt;0,(-R57),"0"))))</f>
        <v>#VALUE!</v>
      </c>
      <c r="BP57" s="137" t="str">
        <f>IF(R57=1000,0,IF(R57=-1000,11,IF(R57&lt;-9,-(R57-2),IF(R57&gt;0,(R57),"0"))))</f>
        <v/>
      </c>
      <c r="BQ57" s="137">
        <f>IF(R57=1000,11,IF(R57=-1000,0,IF(R57&gt;0,11,IF(R57&lt;0,(-R57),"0"))))</f>
        <v>11</v>
      </c>
      <c r="BR57" s="137" t="str">
        <f>IF(R57=1000,0,IF(R57=-1000,11,IF(R57&lt;0,11,IF(R57&gt;0,(R57),"0"))))</f>
        <v/>
      </c>
      <c r="BS57" s="138" t="str">
        <f>IF(R57="","",IF(R57&gt;9,BO57,BQ57))</f>
        <v/>
      </c>
      <c r="BT57" s="139" t="str">
        <f>IF(R57="","","-")</f>
        <v/>
      </c>
      <c r="BU57" s="140" t="str">
        <f>IF(R57="","",IF(R57&lt;-9,BP57,BR57))</f>
        <v/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 t="str">
        <f>IF(O57="","",SUM(T57:X57))</f>
        <v/>
      </c>
      <c r="CD57" s="143" t="str">
        <f>IF(CC57="","","-")</f>
        <v/>
      </c>
      <c r="CE57" s="144" t="str">
        <f>IF(O57="","",SUM(Y57:AC57))</f>
        <v/>
      </c>
      <c r="CP57" s="32"/>
      <c r="CQ57" s="32"/>
    </row>
    <row r="58" spans="1:95" s="31" customFormat="1" ht="15" customHeight="1" thickBot="1" x14ac:dyDescent="0.25">
      <c r="A58" s="145"/>
      <c r="B58" s="145"/>
      <c r="C58" s="145"/>
      <c r="D58" s="146"/>
      <c r="E58" s="147"/>
      <c r="F58" s="148"/>
      <c r="G58" s="149"/>
      <c r="H58" s="150"/>
      <c r="I58" s="151"/>
      <c r="J58" s="151"/>
      <c r="K58" s="151"/>
      <c r="L58" s="151"/>
      <c r="M58" s="151"/>
      <c r="N58" s="150"/>
      <c r="O58" s="152"/>
      <c r="P58" s="152"/>
      <c r="Q58" s="152"/>
      <c r="R58" s="152"/>
      <c r="S58" s="152"/>
      <c r="T58" s="153"/>
      <c r="U58" s="153"/>
      <c r="V58" s="153"/>
      <c r="W58" s="153"/>
      <c r="X58" s="153"/>
      <c r="Y58" s="154"/>
      <c r="Z58" s="154"/>
      <c r="AA58" s="154"/>
      <c r="AB58" s="154"/>
      <c r="AC58" s="154"/>
      <c r="AD58" s="155"/>
      <c r="AE58" s="155"/>
      <c r="AF58" s="156"/>
      <c r="AG58" s="156"/>
      <c r="AH58" s="157"/>
      <c r="AI58" s="157"/>
      <c r="AJ58" s="157"/>
      <c r="AK58" s="157"/>
      <c r="AL58" s="157"/>
      <c r="AM58" s="158"/>
      <c r="AN58" s="158"/>
      <c r="AO58" s="158"/>
      <c r="AP58" s="158"/>
      <c r="AQ58" s="158"/>
      <c r="AR58" s="159"/>
      <c r="AS58" s="159"/>
      <c r="AT58" s="160"/>
      <c r="AU58" s="160"/>
      <c r="AV58" s="160"/>
      <c r="AW58" s="160"/>
      <c r="AX58" s="161"/>
      <c r="AY58" s="161"/>
      <c r="AZ58" s="161"/>
      <c r="BA58" s="160"/>
      <c r="BB58" s="160"/>
      <c r="BC58" s="160"/>
      <c r="BD58" s="160"/>
      <c r="BE58" s="161"/>
      <c r="BF58" s="161"/>
      <c r="BG58" s="161"/>
      <c r="BH58" s="160"/>
      <c r="BI58" s="160"/>
      <c r="BJ58" s="160"/>
      <c r="BK58" s="160"/>
      <c r="BL58" s="161"/>
      <c r="BM58" s="161"/>
      <c r="BN58" s="161"/>
      <c r="BO58" s="160"/>
      <c r="BP58" s="160"/>
      <c r="BQ58" s="160"/>
      <c r="BR58" s="160"/>
      <c r="BS58" s="161"/>
      <c r="BT58" s="161"/>
      <c r="BU58" s="161"/>
      <c r="BV58" s="160"/>
      <c r="BW58" s="160"/>
      <c r="BX58" s="160"/>
      <c r="BY58" s="160"/>
      <c r="BZ58" s="161"/>
      <c r="CA58" s="161"/>
      <c r="CB58" s="161"/>
      <c r="CC58" s="162"/>
      <c r="CD58" s="163"/>
      <c r="CE58" s="164"/>
      <c r="CP58" s="32"/>
      <c r="CQ58" s="32"/>
    </row>
    <row r="59" spans="1:95" s="31" customFormat="1" ht="31.5" customHeight="1" thickBot="1" x14ac:dyDescent="0.25">
      <c r="A59" s="34">
        <v>5</v>
      </c>
      <c r="B59" s="35">
        <v>3</v>
      </c>
      <c r="C59" s="1225">
        <f>1+C50</f>
        <v>7</v>
      </c>
      <c r="D59" s="1227" t="str">
        <f>IF(A59="","",VLOOKUP(A59,СписокКЖ!$A$88:$C$113,3,FALSE))</f>
        <v>Республика Татарстан</v>
      </c>
      <c r="E59" s="1228" t="e">
        <f>IF(B59="","",VLOOKUP(B59,СписокКЖ!E:J,2,FALSE))</f>
        <v>#N/A</v>
      </c>
      <c r="F59" s="1231" t="str">
        <f>IF(B59="","",VLOOKUP(B59,СписокКЖ!$A$88:$C$111,3,FALSE))</f>
        <v>Москва</v>
      </c>
      <c r="G59" s="1232" t="e">
        <f>IF(D59="","",VLOOKUP(D59,СписокКЖ!G:L,2,FALSE))</f>
        <v>#N/A</v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 t="e">
        <f>IF(A59="","",VLOOKUP(A59,'[60]Протокол команд'!A:K,8,FALSE))</f>
        <v>#N/A</v>
      </c>
      <c r="U59" s="39" t="e">
        <f>T59*5-4</f>
        <v>#N/A</v>
      </c>
      <c r="V59" s="39" t="e">
        <f>T59*5</f>
        <v>#N/A</v>
      </c>
      <c r="W59" s="39" t="e">
        <f>CONCATENATE(U59,"-",V59)</f>
        <v>#N/A</v>
      </c>
      <c r="X59" s="39" t="e">
        <f>IF(A59="","",VLOOKUP(A59,'[60]Протокол команд'!A:K,10,FALSE))</f>
        <v>#N/A</v>
      </c>
      <c r="Y59" s="39" t="e">
        <f>X59*5-4</f>
        <v>#N/A</v>
      </c>
      <c r="Z59" s="39" t="e">
        <f>X59*5</f>
        <v>#N/A</v>
      </c>
      <c r="AA59" s="39" t="e">
        <f>CONCATENATE(Y59,"-",Z59)</f>
        <v>#N/A</v>
      </c>
      <c r="AB59" s="1241">
        <f>IF(O61="","",SUM(AF61:AF66))</f>
        <v>0</v>
      </c>
      <c r="AC59" s="1242"/>
      <c r="AD59" s="1243"/>
      <c r="AE59" s="1242">
        <f>IF(O61="","",SUM(AG61:AG66))</f>
        <v>3</v>
      </c>
      <c r="AF59" s="1242"/>
      <c r="AG59" s="1264"/>
      <c r="AH59" s="1241">
        <f>SUM(CC61:CC66)</f>
        <v>0</v>
      </c>
      <c r="AI59" s="1242"/>
      <c r="AJ59" s="1243"/>
      <c r="AK59" s="1242">
        <f>SUM(CE61:CE66)</f>
        <v>9</v>
      </c>
      <c r="AL59" s="1242"/>
      <c r="AM59" s="1264"/>
      <c r="AN59" s="1265">
        <f>SUM(AR61:AR66)</f>
        <v>29</v>
      </c>
      <c r="AO59" s="1266"/>
      <c r="AP59" s="1267"/>
      <c r="AQ59" s="1266">
        <f>SUM(AS61:AS66)</f>
        <v>66</v>
      </c>
      <c r="AR59" s="1266"/>
      <c r="AS59" s="1268"/>
      <c r="AT59" s="1269" t="s">
        <v>127</v>
      </c>
      <c r="AU59" s="1270"/>
      <c r="AV59" s="1270"/>
      <c r="AW59" s="1270"/>
      <c r="AX59" s="1270"/>
      <c r="AY59" s="1270"/>
      <c r="AZ59" s="1270"/>
      <c r="BA59" s="1270"/>
      <c r="BB59" s="1270"/>
      <c r="BC59" s="1270"/>
      <c r="BD59" s="1270"/>
      <c r="BE59" s="1270"/>
      <c r="BF59" s="1270"/>
      <c r="BG59" s="1270"/>
      <c r="BH59" s="1270"/>
      <c r="BI59" s="1270"/>
      <c r="BJ59" s="1270"/>
      <c r="BK59" s="1270"/>
      <c r="BL59" s="1270"/>
      <c r="BM59" s="1270"/>
      <c r="BN59" s="1270"/>
      <c r="BO59" s="1270"/>
      <c r="BP59" s="1270"/>
      <c r="BQ59" s="1270"/>
      <c r="BR59" s="1270"/>
      <c r="BS59" s="1270"/>
      <c r="BT59" s="1270"/>
      <c r="BU59" s="1270"/>
      <c r="BV59" s="1270"/>
      <c r="BW59" s="1270"/>
      <c r="BX59" s="1270"/>
      <c r="BY59" s="1270"/>
      <c r="BZ59" s="1270"/>
      <c r="CA59" s="1270"/>
      <c r="CB59" s="1271"/>
      <c r="CC59" s="1254">
        <f>IF(O61="","",SUM(AF61:AF66))</f>
        <v>0</v>
      </c>
      <c r="CD59" s="1256" t="str">
        <f>IF(CC59="","","-")</f>
        <v>-</v>
      </c>
      <c r="CE59" s="1258">
        <f>IF(O61="","",SUM(AG61:AG66))</f>
        <v>3</v>
      </c>
      <c r="CP59" s="32"/>
      <c r="CQ59" s="32"/>
    </row>
    <row r="60" spans="1:95" s="31" customFormat="1" ht="13.5" customHeight="1" x14ac:dyDescent="0.2">
      <c r="A60" s="40"/>
      <c r="B60" s="40"/>
      <c r="C60" s="1226"/>
      <c r="D60" s="1229" t="str">
        <f>IF(A60="","",VLOOKUP(A60,СписокКЖ!D:I,2,FALSE))</f>
        <v/>
      </c>
      <c r="E60" s="1230" t="str">
        <f>IF(B60="","",VLOOKUP(B60,СписокКЖ!E:J,2,FALSE))</f>
        <v/>
      </c>
      <c r="F60" s="1233" t="str">
        <f>IF(C60="","",VLOOKUP(C60,СписокКЖ!F:K,2,FALSE))</f>
        <v/>
      </c>
      <c r="G60" s="1234" t="str">
        <f>IF(D60="","",VLOOKUP(D60,СписокКЖ!G:L,2,FALSE))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x14ac:dyDescent="0.2">
      <c r="A61" s="43">
        <v>359</v>
      </c>
      <c r="B61" s="44">
        <v>255</v>
      </c>
      <c r="C61" s="45">
        <v>1</v>
      </c>
      <c r="D61" s="46" t="str">
        <f>IF(A61="","",VLOOKUP(A61,СписокКЖ!D:I,2,FALSE))</f>
        <v>ЧУМАКОВА Мария</v>
      </c>
      <c r="E61" s="47"/>
      <c r="F61" s="48" t="str">
        <f>IF(B61="","",VLOOKUP(B61,СписокКЖ!D:I,2,FALSE))</f>
        <v>НЕСТЕРЕНКО Светлана</v>
      </c>
      <c r="G61" s="49"/>
      <c r="H61" s="50"/>
      <c r="I61" s="51" t="s">
        <v>571</v>
      </c>
      <c r="J61" s="51" t="s">
        <v>571</v>
      </c>
      <c r="K61" s="51" t="s">
        <v>571</v>
      </c>
      <c r="L61" s="51"/>
      <c r="M61" s="51"/>
      <c r="N61" s="52"/>
      <c r="O61" s="53">
        <f>IF(I61="","",IF(I61="0",1000,IF(I61="-0",-1000,I61*1)))</f>
        <v>-4</v>
      </c>
      <c r="P61" s="53">
        <f t="shared" ref="P61:S62" si="33">IF(J61="","",IF(J61="0",1000,IF(J61="-0",-1000,J61*1)))</f>
        <v>-4</v>
      </c>
      <c r="Q61" s="53">
        <f t="shared" si="33"/>
        <v>-4</v>
      </c>
      <c r="R61" s="53" t="str">
        <f t="shared" si="33"/>
        <v/>
      </c>
      <c r="S61" s="54" t="str">
        <f t="shared" si="33"/>
        <v/>
      </c>
      <c r="T61" s="55">
        <f t="shared" ref="T61:X62" si="34">IF(O61="","",IF(O61&gt;0,1,0))</f>
        <v>0</v>
      </c>
      <c r="U61" s="56">
        <f t="shared" si="34"/>
        <v>0</v>
      </c>
      <c r="V61" s="56">
        <f t="shared" si="34"/>
        <v>0</v>
      </c>
      <c r="W61" s="56" t="str">
        <f t="shared" si="34"/>
        <v/>
      </c>
      <c r="X61" s="56" t="str">
        <f t="shared" si="34"/>
        <v/>
      </c>
      <c r="Y61" s="57">
        <f t="shared" ref="Y61:AC62" si="35">IF(O61="","",IF(O61&lt;0,1,0))</f>
        <v>1</v>
      </c>
      <c r="Z61" s="57">
        <f t="shared" si="35"/>
        <v>1</v>
      </c>
      <c r="AA61" s="57">
        <f t="shared" si="35"/>
        <v>1</v>
      </c>
      <c r="AB61" s="57" t="str">
        <f t="shared" si="35"/>
        <v/>
      </c>
      <c r="AC61" s="57" t="str">
        <f t="shared" si="35"/>
        <v/>
      </c>
      <c r="AD61" s="58">
        <f>IF(CC61="","",IF(CC61&gt;CE61,1,-1))</f>
        <v>-1</v>
      </c>
      <c r="AE61" s="58">
        <f>IF(CC61="","",IF(CC61&lt;CE61,1,-1))</f>
        <v>1</v>
      </c>
      <c r="AF61" s="59">
        <f>IF(CC61&gt;CE61,1,0)</f>
        <v>0</v>
      </c>
      <c r="AG61" s="60">
        <f>IF(CE61&gt;CC61,1,0)</f>
        <v>1</v>
      </c>
      <c r="AH61" s="61">
        <f>IF(O61="","",AX61*1)</f>
        <v>4</v>
      </c>
      <c r="AI61" s="62">
        <f>IF(P61="","",BE61*1)</f>
        <v>4</v>
      </c>
      <c r="AJ61" s="62">
        <f>IF(Q61="","",BL61*1)</f>
        <v>4</v>
      </c>
      <c r="AK61" s="62" t="str">
        <f>IF(R61="","",BS61*1)</f>
        <v/>
      </c>
      <c r="AL61" s="62" t="str">
        <f>IF(S61="","",BZ61*1)</f>
        <v/>
      </c>
      <c r="AM61" s="63">
        <f>IF(O61="","",AZ61*1)</f>
        <v>11</v>
      </c>
      <c r="AN61" s="63">
        <f>IF(P61="","",BG61*1)</f>
        <v>11</v>
      </c>
      <c r="AO61" s="63">
        <f>IF(Q61="","",BN61*1)</f>
        <v>11</v>
      </c>
      <c r="AP61" s="63" t="str">
        <f>IF(R61="","",BU61*1)</f>
        <v/>
      </c>
      <c r="AQ61" s="63" t="str">
        <f>IF(S61="","",CB61*1)</f>
        <v/>
      </c>
      <c r="AR61" s="64">
        <f>SUM(AH61:AL61)</f>
        <v>12</v>
      </c>
      <c r="AS61" s="65">
        <f>SUM(AM61:AQ61)</f>
        <v>33</v>
      </c>
      <c r="AT61" s="66">
        <f>IF(O61=1000,11,IF(O61=-1000,0,IF(O61&gt;0,11,IF(O61&lt;0,(-O61),"0"))))</f>
        <v>4</v>
      </c>
      <c r="AU61" s="67" t="str">
        <f>IF(O61=1000,0,IF(O61=-1000,11,IF(O61&lt;-9,-(O61-2),IF(O61&gt;0,(O61),"0"))))</f>
        <v>0</v>
      </c>
      <c r="AV61" s="66">
        <f>IF(O61=1000,11,IF(O61=-1000,0,IF(O61&lt;9,11,IF(O61&gt;9,(O61+2),"0"))))</f>
        <v>11</v>
      </c>
      <c r="AW61" s="67">
        <f>IF(O61=1000,0,IF(O61=-1000,11,IF(O61&lt;0,11,IF(O61&gt;0,(O61),"0"))))</f>
        <v>11</v>
      </c>
      <c r="AX61" s="68">
        <f>IF(O61="","",IF(O61&gt;9,AV61,AT61))</f>
        <v>4</v>
      </c>
      <c r="AY61" s="69" t="str">
        <f>IF(O61="","","-")</f>
        <v>-</v>
      </c>
      <c r="AZ61" s="70">
        <f>IF(O61="","",IF(O61&lt;-9,AU61,AW61))</f>
        <v>11</v>
      </c>
      <c r="BA61" s="66">
        <f>IF(P61=1000,11,IF(P61=-1000,0,IF(P61&gt;9,(P61+2),IF(P61&lt;0,(-P61),"0"))))</f>
        <v>4</v>
      </c>
      <c r="BB61" s="67" t="str">
        <f>IF(P61=1000,0,IF(P61=-1000,11,IF(P61&lt;-9,-(P61-2),IF(P61&gt;0,(P61),"0"))))</f>
        <v>0</v>
      </c>
      <c r="BC61" s="67">
        <f>IF(P61=1000,11,IF(P61=-1000,0,IF(P61&gt;0,11,IF(P61&lt;0,(-P61),"0"))))</f>
        <v>4</v>
      </c>
      <c r="BD61" s="67">
        <f>IF(P61=1000,0,IF(P61=-1000,11,IF(P61&lt;0,11,IF(P61&gt;0,(P61),"0"))))</f>
        <v>11</v>
      </c>
      <c r="BE61" s="68">
        <f>IF(P61="","",IF(P61&gt;9,BA61,BC61))</f>
        <v>4</v>
      </c>
      <c r="BF61" s="69" t="str">
        <f>IF(P61="","","-")</f>
        <v>-</v>
      </c>
      <c r="BG61" s="70">
        <f>IF(P61="","",IF(P61&lt;-9,BB61,BD61))</f>
        <v>11</v>
      </c>
      <c r="BH61" s="66">
        <f>IF(Q61=1000,11,IF(Q61=-1000,0,IF(Q61&gt;9,(Q61+2),IF(Q61&lt;0,(-Q61),"0"))))</f>
        <v>4</v>
      </c>
      <c r="BI61" s="67" t="str">
        <f>IF(Q61=1000,0,IF(Q61=-1000,11,IF(Q61&lt;-9,-(Q61-2),IF(Q61&gt;0,(Q61),"0"))))</f>
        <v>0</v>
      </c>
      <c r="BJ61" s="67">
        <f>IF(Q61=1000,11,IF(Q61=-1000,0,IF(Q61&gt;0,11,IF(Q61&lt;0,(-Q61),"0"))))</f>
        <v>4</v>
      </c>
      <c r="BK61" s="67">
        <f>IF(Q61=1000,0,IF(Q61=-1000,11,IF(Q61&lt;0,11,IF(Q61&gt;0,(Q61),"0"))))</f>
        <v>11</v>
      </c>
      <c r="BL61" s="68">
        <f>IF(Q61="","",IF(Q61&gt;9,BH61,BJ61))</f>
        <v>4</v>
      </c>
      <c r="BM61" s="69" t="str">
        <f>IF(Q61="","","-")</f>
        <v>-</v>
      </c>
      <c r="BN61" s="70">
        <f>IF(Q61="","",IF(Q61&lt;-9,BI61,BK61))</f>
        <v>11</v>
      </c>
      <c r="BO61" s="67" t="e">
        <f>IF(R61=1000,11,IF(R61=-1000,0,IF(R61&gt;9,(R61+2),IF(R61&lt;0,(-R61),"0"))))</f>
        <v>#VALUE!</v>
      </c>
      <c r="BP61" s="67" t="str">
        <f>IF(R61=1000,0,IF(R61=-1000,11,IF(R61&lt;-9,-(R61-2),IF(R61&gt;0,(R61),"0"))))</f>
        <v/>
      </c>
      <c r="BQ61" s="67">
        <f>IF(R61=1000,11,IF(R61=-1000,0,IF(R61&gt;0,11,IF(R61&lt;0,(-R61),"0"))))</f>
        <v>11</v>
      </c>
      <c r="BR61" s="67" t="str">
        <f>IF(R61=1000,0,IF(R61=-1000,11,IF(R61&lt;0,11,IF(R61&gt;0,(R61),"0"))))</f>
        <v/>
      </c>
      <c r="BS61" s="68" t="str">
        <f>IF(R61="","",IF(R61&gt;9,BO61,BQ61))</f>
        <v/>
      </c>
      <c r="BT61" s="69" t="str">
        <f>IF(R61="","","-")</f>
        <v/>
      </c>
      <c r="BU61" s="70" t="str">
        <f>IF(R61="","",IF(R61&lt;-9,BP61,BR61))</f>
        <v/>
      </c>
      <c r="BV61" s="67" t="e">
        <f>IF(S61=1000,11,IF(S61=-1000,0,IF(S61&gt;9,(S61+2),IF(S61&lt;0,(-S61),"0"))))</f>
        <v>#VALUE!</v>
      </c>
      <c r="BW61" s="67" t="str">
        <f>IF(S61=1000,0,IF(S61=-1000,11,IF(S61&lt;-9,-(S61-2),IF(S61&gt;0,(S61),"0"))))</f>
        <v/>
      </c>
      <c r="BX61" s="67">
        <f>IF(S61=1000,11,IF(S61=-1000,0,IF(S61&gt;0,11,IF(S61&lt;0,(-S61),"0"))))</f>
        <v>11</v>
      </c>
      <c r="BY61" s="71" t="str">
        <f>IF(S61=1000,0,IF(S61=-1000,11,IF(S61&lt;0,11,IF(S61&gt;0,(S61),"0"))))</f>
        <v/>
      </c>
      <c r="BZ61" s="68" t="str">
        <f>IF(S61="","",IF(S61&gt;9,BV61,BX61))</f>
        <v/>
      </c>
      <c r="CA61" s="69" t="str">
        <f>IF(S61="","","-")</f>
        <v/>
      </c>
      <c r="CB61" s="70" t="str">
        <f>IF(S61="","",IF(S61&lt;-9,BW61,BY61))</f>
        <v/>
      </c>
      <c r="CC61" s="72">
        <f>IF(O61="","",SUM(T61:X61))</f>
        <v>0</v>
      </c>
      <c r="CD61" s="73" t="str">
        <f>IF(CC61="","","-")</f>
        <v>-</v>
      </c>
      <c r="CE61" s="74">
        <f>IF(O61="","",SUM(Y61:AC61))</f>
        <v>3</v>
      </c>
      <c r="CP61" s="32"/>
      <c r="CQ61" s="32"/>
    </row>
    <row r="62" spans="1:95" s="31" customFormat="1" ht="15" customHeight="1" x14ac:dyDescent="0.2">
      <c r="A62" s="43">
        <v>356</v>
      </c>
      <c r="B62" s="44">
        <v>301</v>
      </c>
      <c r="C62" s="75">
        <v>2</v>
      </c>
      <c r="D62" s="76" t="str">
        <f>IF(A62="","",VLOOKUP(A62,СписокКЖ!D:I,2,FALSE))</f>
        <v>ШАЙДУЛЛИНА Элина</v>
      </c>
      <c r="E62" s="47"/>
      <c r="F62" s="77" t="str">
        <f>IF(B62="","",VLOOKUP(B62,СписокКЖ!D:I,2,FALSE))</f>
        <v>САФОНОВА Виктория</v>
      </c>
      <c r="G62" s="49"/>
      <c r="H62" s="41"/>
      <c r="I62" s="78" t="s">
        <v>568</v>
      </c>
      <c r="J62" s="78" t="s">
        <v>564</v>
      </c>
      <c r="K62" s="78" t="s">
        <v>571</v>
      </c>
      <c r="L62" s="78"/>
      <c r="M62" s="51"/>
      <c r="N62" s="42"/>
      <c r="O62" s="79">
        <f>IF(I62="","",IF(I62="0",1000,IF(I62="-0",-1000,I62*1)))</f>
        <v>-7</v>
      </c>
      <c r="P62" s="79">
        <f t="shared" si="33"/>
        <v>-6</v>
      </c>
      <c r="Q62" s="79">
        <f t="shared" si="33"/>
        <v>-4</v>
      </c>
      <c r="R62" s="79" t="str">
        <f t="shared" si="33"/>
        <v/>
      </c>
      <c r="S62" s="80" t="str">
        <f t="shared" si="33"/>
        <v/>
      </c>
      <c r="T62" s="55">
        <f t="shared" si="34"/>
        <v>0</v>
      </c>
      <c r="U62" s="56">
        <f t="shared" si="34"/>
        <v>0</v>
      </c>
      <c r="V62" s="56">
        <f t="shared" si="34"/>
        <v>0</v>
      </c>
      <c r="W62" s="56" t="str">
        <f t="shared" si="34"/>
        <v/>
      </c>
      <c r="X62" s="56" t="str">
        <f t="shared" si="34"/>
        <v/>
      </c>
      <c r="Y62" s="57">
        <f t="shared" si="35"/>
        <v>1</v>
      </c>
      <c r="Z62" s="57">
        <f t="shared" si="35"/>
        <v>1</v>
      </c>
      <c r="AA62" s="57">
        <f t="shared" si="35"/>
        <v>1</v>
      </c>
      <c r="AB62" s="57" t="str">
        <f t="shared" si="35"/>
        <v/>
      </c>
      <c r="AC62" s="57" t="str">
        <f t="shared" si="35"/>
        <v/>
      </c>
      <c r="AD62" s="58">
        <f>IF(CC62="","",IF(CC62&gt;CE62,1,-1))</f>
        <v>-1</v>
      </c>
      <c r="AE62" s="58">
        <f>IF(CC62="","",IF(CC62&lt;CE62,1,-1))</f>
        <v>1</v>
      </c>
      <c r="AF62" s="59">
        <f>IF(CC62&gt;CE62,1,0)</f>
        <v>0</v>
      </c>
      <c r="AG62" s="60">
        <f>IF(CE62&gt;CC62,1,0)</f>
        <v>1</v>
      </c>
      <c r="AH62" s="81">
        <f>IF(O62="","",AX62*1)</f>
        <v>7</v>
      </c>
      <c r="AI62" s="82">
        <f>IF(P62="","",BE62*1)</f>
        <v>6</v>
      </c>
      <c r="AJ62" s="82">
        <f>IF(Q62="","",BL62*1)</f>
        <v>4</v>
      </c>
      <c r="AK62" s="82" t="str">
        <f>IF(R62="","",BS62*1)</f>
        <v/>
      </c>
      <c r="AL62" s="82" t="str">
        <f>IF(S62="","",BZ62*1)</f>
        <v/>
      </c>
      <c r="AM62" s="83">
        <f>IF(O62="","",AZ62*1)</f>
        <v>11</v>
      </c>
      <c r="AN62" s="83">
        <f>IF(P62="","",BG62*1)</f>
        <v>11</v>
      </c>
      <c r="AO62" s="83">
        <f>IF(Q62="","",BN62*1)</f>
        <v>11</v>
      </c>
      <c r="AP62" s="83" t="str">
        <f>IF(R62="","",BU62*1)</f>
        <v/>
      </c>
      <c r="AQ62" s="83" t="str">
        <f>IF(S62="","",CB62*1)</f>
        <v/>
      </c>
      <c r="AR62" s="64">
        <f>SUM(AH62:AL62)</f>
        <v>17</v>
      </c>
      <c r="AS62" s="65">
        <f>SUM(AM62:AQ62)</f>
        <v>33</v>
      </c>
      <c r="AT62" s="66">
        <f>IF(O62=1000,11,IF(O62=-1000,0,IF(O62&gt;0,11,IF(O62&lt;0,(-O62),"0"))))</f>
        <v>7</v>
      </c>
      <c r="AU62" s="67" t="str">
        <f>IF(O62=1000,0,IF(O62=-1000,11,IF(O62&lt;-9,-(O62-2),IF(O62&gt;0,(O62),"0"))))</f>
        <v>0</v>
      </c>
      <c r="AV62" s="66">
        <f>IF(O62=1000,11,IF(O62=-1000,0,IF(O62&gt;9,(O62+2),IF(O62&lt;0,(-O62),"0"))))</f>
        <v>7</v>
      </c>
      <c r="AW62" s="67">
        <f>IF(O62=1000,0,IF(O62=-1000,11,IF(O62&lt;0,11,IF(O62&gt;0,(O62),"0"))))</f>
        <v>11</v>
      </c>
      <c r="AX62" s="84">
        <f>IF(O62="","",IF(O62&gt;9,AV62,AT62))</f>
        <v>7</v>
      </c>
      <c r="AY62" s="85" t="str">
        <f>IF(O62="","","-")</f>
        <v>-</v>
      </c>
      <c r="AZ62" s="86">
        <f>IF(O62="","",IF(O62&lt;-9,AU62,AW62))</f>
        <v>11</v>
      </c>
      <c r="BA62" s="66">
        <f>IF(P62=1000,11,IF(P62=-1000,0,IF(P62&gt;9,(P62+2),IF(P62&lt;0,(-P62),"0"))))</f>
        <v>6</v>
      </c>
      <c r="BB62" s="67" t="str">
        <f>IF(P62=1000,0,IF(P62=-1000,11,IF(P62&lt;-9,-(P62-2),IF(P62&gt;0,(P62),"0"))))</f>
        <v>0</v>
      </c>
      <c r="BC62" s="67">
        <f>IF(P62=1000,11,IF(P62=-1000,0,IF(P62&gt;0,11,IF(P62&lt;0,(-P62),"0"))))</f>
        <v>6</v>
      </c>
      <c r="BD62" s="67">
        <f>IF(P62=1000,0,IF(P62=-1000,11,IF(P62&lt;0,11,IF(P62&gt;0,(P62),"0"))))</f>
        <v>11</v>
      </c>
      <c r="BE62" s="84">
        <f>IF(P62="","",IF(P62&gt;9,BA62,BC62))</f>
        <v>6</v>
      </c>
      <c r="BF62" s="85" t="str">
        <f>IF(P62="","","-")</f>
        <v>-</v>
      </c>
      <c r="BG62" s="86">
        <f>IF(P62="","",IF(P62&lt;-9,BB62,BD62))</f>
        <v>11</v>
      </c>
      <c r="BH62" s="66">
        <f>IF(Q62=1000,11,IF(Q62=-1000,0,IF(Q62&gt;9,(Q62+2),IF(Q62&lt;0,(-Q62),"0"))))</f>
        <v>4</v>
      </c>
      <c r="BI62" s="67" t="str">
        <f>IF(Q62=1000,0,IF(Q62=-1000,11,IF(Q62&lt;-9,-(Q62-2),IF(Q62&gt;0,(Q62),"0"))))</f>
        <v>0</v>
      </c>
      <c r="BJ62" s="67">
        <f>IF(Q62=1000,11,IF(Q62=-1000,0,IF(Q62&gt;0,11,IF(Q62&lt;0,(-Q62),"0"))))</f>
        <v>4</v>
      </c>
      <c r="BK62" s="67">
        <f>IF(Q62=1000,0,IF(Q62=-1000,11,IF(Q62&lt;0,11,IF(Q62&gt;0,(Q62),"0"))))</f>
        <v>11</v>
      </c>
      <c r="BL62" s="84">
        <f>IF(Q62="","",IF(Q62&gt;9,BH62,BJ62))</f>
        <v>4</v>
      </c>
      <c r="BM62" s="85" t="str">
        <f>IF(Q62="","","-")</f>
        <v>-</v>
      </c>
      <c r="BN62" s="86">
        <f>IF(Q62="","",IF(Q62&lt;-9,BI62,BK62))</f>
        <v>11</v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84" t="str">
        <f>IF(R62="","",IF(R62&gt;9,BO62,BQ62))</f>
        <v/>
      </c>
      <c r="BT62" s="85" t="str">
        <f>IF(R62="","","-")</f>
        <v/>
      </c>
      <c r="BU62" s="86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84" t="str">
        <f>IF(S62="","",IF(S62&gt;9,BV62,BX62))</f>
        <v/>
      </c>
      <c r="CA62" s="85" t="str">
        <f>IF(S62="","","-")</f>
        <v/>
      </c>
      <c r="CB62" s="86" t="str">
        <f>IF(S62="","",IF(S62&lt;-9,BW62,BY62))</f>
        <v/>
      </c>
      <c r="CC62" s="87">
        <f>IF(O62="","",SUM(T62:X62))</f>
        <v>0</v>
      </c>
      <c r="CD62" s="88" t="str">
        <f>IF(CC62="","","-")</f>
        <v>-</v>
      </c>
      <c r="CE62" s="89">
        <f>IF(O62="","",SUM(Y62:AC62))</f>
        <v>3</v>
      </c>
      <c r="CP62" s="32"/>
      <c r="CQ62" s="32"/>
    </row>
    <row r="63" spans="1:95" s="31" customFormat="1" ht="15" customHeight="1" x14ac:dyDescent="0.2">
      <c r="A63" s="43">
        <v>359</v>
      </c>
      <c r="B63" s="44">
        <v>301</v>
      </c>
      <c r="C63" s="1250" t="s">
        <v>563</v>
      </c>
      <c r="D63" s="76" t="str">
        <f>IF(A63="","",VLOOKUP(A63,СписокКЖ!D:I,2,FALSE))</f>
        <v>ЧУМАКОВА Мария</v>
      </c>
      <c r="E63" s="47"/>
      <c r="F63" s="77" t="str">
        <f>IF(B63="","",VLOOKUP(B63,СписокКЖ!D:I,2,FALSE))</f>
        <v>САФОНОВА Виктория</v>
      </c>
      <c r="G63" s="49"/>
      <c r="H63" s="41"/>
      <c r="I63" s="1252" t="s">
        <v>568</v>
      </c>
      <c r="J63" s="1252" t="s">
        <v>571</v>
      </c>
      <c r="K63" s="1252" t="s">
        <v>567</v>
      </c>
      <c r="L63" s="1252"/>
      <c r="M63" s="1252"/>
      <c r="N63" s="42"/>
      <c r="O63" s="1244">
        <f>IF(I63="","",IF(I63="0",1000,IF(I63="-0",-1000,I63*1)))</f>
        <v>-7</v>
      </c>
      <c r="P63" s="1244">
        <f>IF(J63="","",IF(J63="0",1000,IF(J63="-0",-1000,J63*1)))</f>
        <v>-4</v>
      </c>
      <c r="Q63" s="1244">
        <f>IF(K63="","",IF(K63="0",1000,IF(K63="-0",-1000,K63*1)))</f>
        <v>-5</v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>
        <f>IF(O63="","",IF(O63&gt;0,1,0))</f>
        <v>0</v>
      </c>
      <c r="U63" s="1284">
        <f>IF(P63="","",IF(P63&gt;0,1,0))</f>
        <v>0</v>
      </c>
      <c r="V63" s="1284">
        <f>IF(Q63="","",IF(Q63&gt;0,1,0))</f>
        <v>0</v>
      </c>
      <c r="W63" s="1284" t="str">
        <f>IF(R63="","",IF(R63&gt;0,1,0))</f>
        <v/>
      </c>
      <c r="X63" s="1284" t="str">
        <f>IF(S63="","",IF(S63&gt;0,1,0))</f>
        <v/>
      </c>
      <c r="Y63" s="1278">
        <f>IF(O63="","",IF(O63&lt;0,1,0))</f>
        <v>1</v>
      </c>
      <c r="Z63" s="1278">
        <f>IF(P63="","",IF(P63&lt;0,1,0))</f>
        <v>1</v>
      </c>
      <c r="AA63" s="1278">
        <f>IF(Q63="","",IF(Q63&lt;0,1,0))</f>
        <v>1</v>
      </c>
      <c r="AB63" s="1278" t="str">
        <f>IF(R63="","",IF(R63&lt;0,1,0))</f>
        <v/>
      </c>
      <c r="AC63" s="1278" t="str">
        <f>IF(S63="","",IF(S63&lt;0,1,0))</f>
        <v/>
      </c>
      <c r="AD63" s="1280">
        <f>IF(CC63="","",IF(CC63&gt;CE63,1,-1))</f>
        <v>-1</v>
      </c>
      <c r="AE63" s="1280">
        <f>IF(CC63="","",IF(CC63&lt;CE63,1,-1))</f>
        <v>1</v>
      </c>
      <c r="AF63" s="1282">
        <f>IF(CC63&gt;CE63,1,0)</f>
        <v>0</v>
      </c>
      <c r="AG63" s="1272">
        <f>IF(CE63&gt;CC63,1,0)</f>
        <v>1</v>
      </c>
      <c r="AH63" s="1274">
        <f>IF(O63="","",AX63*1)</f>
        <v>7</v>
      </c>
      <c r="AI63" s="1276">
        <f>IF(P63="","",BE63*1)</f>
        <v>4</v>
      </c>
      <c r="AJ63" s="1276">
        <f>IF(Q63="","",BL63*1)</f>
        <v>5</v>
      </c>
      <c r="AK63" s="1276" t="str">
        <f>IF(R63="","",BS63*1)</f>
        <v/>
      </c>
      <c r="AL63" s="1276" t="str">
        <f>IF(S63="","",BZ63*1)</f>
        <v/>
      </c>
      <c r="AM63" s="1298">
        <f>IF(O63="","",AZ63*1)</f>
        <v>11</v>
      </c>
      <c r="AN63" s="1298">
        <f>IF(P63="","",BG63*1)</f>
        <v>11</v>
      </c>
      <c r="AO63" s="1298">
        <f>IF(Q63="","",BN63*1)</f>
        <v>11</v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7</v>
      </c>
      <c r="AU63" s="1286" t="str">
        <f>IF(O63=1000,0,IF(O63=-1000,11,IF(O63&lt;-9,-(O63-2),IF(O63&gt;0,(O63),"0"))))</f>
        <v>0</v>
      </c>
      <c r="AV63" s="1286">
        <f>IF(O63=1000,11,IF(O63=-1000,0,IF(O63&gt;9,(O63+2),IF(O63&lt;0,(-O63),"0"))))</f>
        <v>7</v>
      </c>
      <c r="AW63" s="1286">
        <f>IF(O63=1000,0,IF(O63=-1000,11,IF(O63&lt;0,11,IF(O63&gt;0,(O63),"0"))))</f>
        <v>11</v>
      </c>
      <c r="AX63" s="1296">
        <f>IF(O63="","",IF(O63&gt;9,AV63,AT63))</f>
        <v>7</v>
      </c>
      <c r="AY63" s="1288" t="str">
        <f>IF(O63="","","-")</f>
        <v>-</v>
      </c>
      <c r="AZ63" s="1290">
        <f>IF(O63="","",IF(O63&lt;-9,AU63,AW63))</f>
        <v>11</v>
      </c>
      <c r="BA63" s="1286">
        <f>IF(P63=1000,11,IF(P63=-1000,0,IF(P63&gt;9,(P63+2),IF(P63&lt;0,(-P63),"0"))))</f>
        <v>4</v>
      </c>
      <c r="BB63" s="1286" t="str">
        <f>IF(P63=1000,0,IF(P63=-1000,11,IF(P63&lt;-9,-(P63-2),IF(P63&gt;0,(P63),"0"))))</f>
        <v>0</v>
      </c>
      <c r="BC63" s="1286">
        <f>IF(P63=1000,11,IF(P63=-1000,0,IF(P63&gt;0,11,IF(P63&lt;0,(-P63),"0"))))</f>
        <v>4</v>
      </c>
      <c r="BD63" s="1286">
        <f>IF(P63=1000,0,IF(P63=-1000,11,IF(P63&lt;0,11,IF(P63&gt;0,(P63),"0"))))</f>
        <v>11</v>
      </c>
      <c r="BE63" s="1296">
        <f>IF(P63="","",IF(P63&gt;9,BA63,BC63))</f>
        <v>4</v>
      </c>
      <c r="BF63" s="1288" t="str">
        <f>IF(P63="","","-")</f>
        <v>-</v>
      </c>
      <c r="BG63" s="1290">
        <f>IF(P63="","",IF(P63&lt;-9,BB63,BD63))</f>
        <v>11</v>
      </c>
      <c r="BH63" s="1286">
        <f>IF(Q63=1000,11,IF(Q63=-1000,0,IF(Q63&gt;9,(Q63+2),IF(Q63&lt;0,(-Q63),"0"))))</f>
        <v>5</v>
      </c>
      <c r="BI63" s="1286" t="str">
        <f>IF(Q63=1000,0,IF(Q63=-1000,11,IF(Q63&lt;-9,-(Q63-2),IF(Q63&gt;0,(Q63),"0"))))</f>
        <v>0</v>
      </c>
      <c r="BJ63" s="1286">
        <f>IF(Q63=1000,11,IF(Q63=-1000,0,IF(Q63&gt;0,11,IF(Q63&lt;0,(-Q63),"0"))))</f>
        <v>5</v>
      </c>
      <c r="BK63" s="1286">
        <f>IF(Q63=1000,0,IF(Q63=-1000,11,IF(Q63&lt;0,11,IF(Q63&gt;0,(Q63),"0"))))</f>
        <v>11</v>
      </c>
      <c r="BL63" s="1296">
        <f>IF(Q63="","",IF(Q63&gt;9,BH63,BJ63))</f>
        <v>5</v>
      </c>
      <c r="BM63" s="1288" t="str">
        <f>IF(Q63="","","-")</f>
        <v>-</v>
      </c>
      <c r="BN63" s="1290">
        <f>IF(Q63="","",IF(Q63&lt;-9,BI63,BK63))</f>
        <v>11</v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296" t="str">
        <f>IF(R63="","",IF(R63&gt;9,BO63,BQ63))</f>
        <v/>
      </c>
      <c r="BT63" s="1288" t="str">
        <f>IF(R63="","","-")</f>
        <v/>
      </c>
      <c r="BU63" s="1290" t="str">
        <f>IF(R63="","",IF(R63&lt;-9,BP63,BR63))</f>
        <v/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 t="str">
        <f>IF(S63="","",IF(S63&gt;9,BV63,BX63))</f>
        <v/>
      </c>
      <c r="CA63" s="1288" t="str">
        <f>IF(S63="","","-")</f>
        <v/>
      </c>
      <c r="CB63" s="1290" t="str">
        <f>IF(S63="","",IF(S63&lt;-9,BW63,BY63))</f>
        <v/>
      </c>
      <c r="CC63" s="1302">
        <f>IF(O63="","",SUM(T63:X64))</f>
        <v>0</v>
      </c>
      <c r="CD63" s="1304" t="str">
        <f>IF(CC63="","","-")</f>
        <v>-</v>
      </c>
      <c r="CE63" s="1306">
        <f>IF(O63="","",SUM(Y63:AC64))</f>
        <v>3</v>
      </c>
      <c r="CP63" s="32"/>
      <c r="CQ63" s="32"/>
    </row>
    <row r="64" spans="1:95" s="31" customFormat="1" ht="15" customHeight="1" x14ac:dyDescent="0.2">
      <c r="A64" s="43">
        <v>356</v>
      </c>
      <c r="B64" s="44">
        <v>306</v>
      </c>
      <c r="C64" s="1251"/>
      <c r="D64" s="46" t="str">
        <f>IF(A64="","",VLOOKUP(A64,СписокКЖ!D:I,2,FALSE))</f>
        <v>ШАЙДУЛЛИНА Элина</v>
      </c>
      <c r="E64" s="47"/>
      <c r="F64" s="48" t="str">
        <f>IF(B64="","",VLOOKUP(B64,СписокКЖ!D:I,2,FALSE))</f>
        <v>ВИНОГРАДОВА Нина</v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297"/>
      <c r="BT64" s="1289"/>
      <c r="BU64" s="1291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x14ac:dyDescent="0.2">
      <c r="A65" s="99">
        <f>IF(A61="","",A61)</f>
        <v>359</v>
      </c>
      <c r="B65" s="99">
        <f>IF(B61="","",B62)</f>
        <v>301</v>
      </c>
      <c r="C65" s="75">
        <v>4</v>
      </c>
      <c r="D65" s="100" t="str">
        <f>IF(A65="","",VLOOKUP(A65,СписокКЖ!D:I,2,FALSE))</f>
        <v>ЧУМАКОВА Мария</v>
      </c>
      <c r="E65" s="101"/>
      <c r="F65" s="77" t="str">
        <f>IF(B65="","",VLOOKUP(B65,СписокКЖ!D:I,2,FALSE))</f>
        <v>САФОНОВА Виктория</v>
      </c>
      <c r="G65" s="102"/>
      <c r="H65" s="41"/>
      <c r="I65" s="78"/>
      <c r="J65" s="78"/>
      <c r="K65" s="78"/>
      <c r="L65" s="78"/>
      <c r="M65" s="78"/>
      <c r="N65" s="42"/>
      <c r="O65" s="79" t="str">
        <f>IF(I65="","",IF(I65="0",1000,IF(I65="-0",-1000,I65*1)))</f>
        <v/>
      </c>
      <c r="P65" s="79" t="str">
        <f t="shared" ref="P65:S66" si="36">IF(J65="","",IF(J65="0",1000,IF(J65="-0",-1000,J65*1)))</f>
        <v/>
      </c>
      <c r="Q65" s="79" t="str">
        <f t="shared" si="36"/>
        <v/>
      </c>
      <c r="R65" s="79" t="str">
        <f t="shared" si="36"/>
        <v/>
      </c>
      <c r="S65" s="80" t="str">
        <f t="shared" si="36"/>
        <v/>
      </c>
      <c r="T65" s="103" t="str">
        <f t="shared" ref="T65:X66" si="37">IF(O65="","",IF(O65&gt;0,1,0))</f>
        <v/>
      </c>
      <c r="U65" s="104" t="str">
        <f t="shared" si="37"/>
        <v/>
      </c>
      <c r="V65" s="104" t="str">
        <f t="shared" si="37"/>
        <v/>
      </c>
      <c r="W65" s="104" t="str">
        <f t="shared" si="37"/>
        <v/>
      </c>
      <c r="X65" s="104" t="str">
        <f t="shared" si="37"/>
        <v/>
      </c>
      <c r="Y65" s="105" t="str">
        <f t="shared" ref="Y65:AC66" si="38">IF(O65="","",IF(O65&lt;0,1,0))</f>
        <v/>
      </c>
      <c r="Z65" s="105" t="str">
        <f t="shared" si="38"/>
        <v/>
      </c>
      <c r="AA65" s="105" t="str">
        <f t="shared" si="38"/>
        <v/>
      </c>
      <c r="AB65" s="105" t="str">
        <f t="shared" si="38"/>
        <v/>
      </c>
      <c r="AC65" s="105" t="str">
        <f t="shared" si="38"/>
        <v/>
      </c>
      <c r="AD65" s="106" t="str">
        <f>IF(CC65="","",IF(CC65&gt;CE65,1,-1))</f>
        <v/>
      </c>
      <c r="AE65" s="106" t="str">
        <f>IF(CC65="","",IF(CC65&lt;CE65,1,-1))</f>
        <v/>
      </c>
      <c r="AF65" s="107">
        <f>IF(CC65&gt;CE65,1,0)</f>
        <v>0</v>
      </c>
      <c r="AG65" s="108">
        <f>IF(CE65&gt;CC65,1,0)</f>
        <v>0</v>
      </c>
      <c r="AH65" s="81" t="str">
        <f>IF(O65="","",AX65*1)</f>
        <v/>
      </c>
      <c r="AI65" s="82" t="str">
        <f>IF(P65="","",BE65*1)</f>
        <v/>
      </c>
      <c r="AJ65" s="82" t="str">
        <f>IF(Q65="","",BL65*1)</f>
        <v/>
      </c>
      <c r="AK65" s="82" t="str">
        <f>IF(R65="","",BS65*1)</f>
        <v/>
      </c>
      <c r="AL65" s="82" t="str">
        <f>IF(S65="","",BZ65*1)</f>
        <v/>
      </c>
      <c r="AM65" s="83" t="str">
        <f>IF(O65="","",AZ65*1)</f>
        <v/>
      </c>
      <c r="AN65" s="83" t="str">
        <f>IF(P65="","",BG65*1)</f>
        <v/>
      </c>
      <c r="AO65" s="83" t="str">
        <f>IF(Q65="","",BN65*1)</f>
        <v/>
      </c>
      <c r="AP65" s="83" t="str">
        <f>IF(R65="","",BU65*1)</f>
        <v/>
      </c>
      <c r="AQ65" s="83" t="str">
        <f>IF(S65="","",CB65*1)</f>
        <v/>
      </c>
      <c r="AR65" s="109">
        <f>SUM(AH65:AL65)</f>
        <v>0</v>
      </c>
      <c r="AS65" s="110">
        <f>SUM(AM65:AQ65)</f>
        <v>0</v>
      </c>
      <c r="AT65" s="111">
        <f>IF(O65=1000,11,IF(O65=-1000,0,IF(O65&gt;0,11,IF(O65&lt;0,(-O65),"0"))))</f>
        <v>11</v>
      </c>
      <c r="AU65" s="112" t="str">
        <f>IF(O65=1000,0,IF(O65=-1000,11,IF(O65&lt;-9,-(O65-2),IF(O65&gt;0,(O65),"0"))))</f>
        <v/>
      </c>
      <c r="AV65" s="111" t="e">
        <f>IF(O65=1000,11,IF(O65=-1000,0,IF(O65&gt;9,(O65+2),IF(O65&lt;0,(-O65),"0"))))</f>
        <v>#VALUE!</v>
      </c>
      <c r="AW65" s="112" t="str">
        <f>IF(O65=1000,0,IF(O65=-1000,11,IF(O65&lt;0,11,IF(O65&gt;0,(O65),"0"))))</f>
        <v/>
      </c>
      <c r="AX65" s="84" t="str">
        <f>IF(O65="","",IF(O65&gt;9,AV65,AT65))</f>
        <v/>
      </c>
      <c r="AY65" s="85" t="str">
        <f>IF(O65="","","-")</f>
        <v/>
      </c>
      <c r="AZ65" s="86" t="str">
        <f>IF(O65="","",IF(O65&lt;-9,AU65,AW65))</f>
        <v/>
      </c>
      <c r="BA65" s="111" t="e">
        <f>IF(P65=1000,11,IF(P65=-1000,0,IF(P65&gt;9,(P65+2),IF(P65&lt;0,(-P65),"0"))))</f>
        <v>#VALUE!</v>
      </c>
      <c r="BB65" s="112" t="str">
        <f>IF(P65=1000,0,IF(P65=-1000,11,IF(P65&lt;-9,-(P65-2),IF(P65&gt;0,(P65),"0"))))</f>
        <v/>
      </c>
      <c r="BC65" s="112">
        <f>IF(P65=1000,11,IF(P65=-1000,0,IF(P65&gt;0,11,IF(P65&lt;0,(-P65),"0"))))</f>
        <v>11</v>
      </c>
      <c r="BD65" s="112" t="str">
        <f>IF(P65=1000,0,IF(P65=-1000,11,IF(P65&lt;0,11,IF(P65&gt;0,(P65),"0"))))</f>
        <v/>
      </c>
      <c r="BE65" s="84" t="str">
        <f>IF(P65="","",IF(P65&gt;9,BA65,BC65))</f>
        <v/>
      </c>
      <c r="BF65" s="85" t="str">
        <f>IF(P65="","","-")</f>
        <v/>
      </c>
      <c r="BG65" s="86" t="str">
        <f>IF(P65="","",IF(P65&lt;-9,BB65,BD65))</f>
        <v/>
      </c>
      <c r="BH65" s="111" t="e">
        <f>IF(Q65=1000,11,IF(Q65=-1000,0,IF(Q65&gt;9,(Q65+2),IF(Q65&lt;0,(-Q65),"0"))))</f>
        <v>#VALUE!</v>
      </c>
      <c r="BI65" s="112" t="str">
        <f>IF(Q65=1000,0,IF(Q65=-1000,11,IF(Q65&lt;-9,-(Q65-2),IF(Q65&gt;0,(Q65),"0"))))</f>
        <v/>
      </c>
      <c r="BJ65" s="112">
        <f>IF(Q65=1000,11,IF(Q65=-1000,0,IF(Q65&gt;0,11,IF(Q65&lt;0,(-Q65),"0"))))</f>
        <v>11</v>
      </c>
      <c r="BK65" s="112" t="str">
        <f>IF(Q65=1000,0,IF(Q65=-1000,11,IF(Q65&lt;0,11,IF(Q65&gt;0,(Q65),"0"))))</f>
        <v/>
      </c>
      <c r="BL65" s="84" t="str">
        <f>IF(Q65="","",IF(Q65&gt;9,BH65,BJ65))</f>
        <v/>
      </c>
      <c r="BM65" s="85" t="str">
        <f>IF(Q65="","","-")</f>
        <v/>
      </c>
      <c r="BN65" s="86" t="str">
        <f>IF(Q65="","",IF(Q65&lt;-9,BI65,BK65))</f>
        <v/>
      </c>
      <c r="BO65" s="112" t="e">
        <f>IF(R65=1000,11,IF(R65=-1000,0,IF(R65&gt;9,(R65+2),IF(R65&lt;0,(-R65),"0"))))</f>
        <v>#VALUE!</v>
      </c>
      <c r="BP65" s="112" t="str">
        <f>IF(R65=1000,0,IF(R65=-1000,11,IF(R65&lt;-9,-(R65-2),IF(R65&gt;0,(R65),"0"))))</f>
        <v/>
      </c>
      <c r="BQ65" s="112">
        <f>IF(R65=1000,11,IF(R65=-1000,0,IF(R65&gt;0,11,IF(R65&lt;0,(-R65),"0"))))</f>
        <v>11</v>
      </c>
      <c r="BR65" s="112" t="str">
        <f>IF(R65=1000,0,IF(R65=-1000,11,IF(R65&lt;0,11,IF(R65&gt;0,(R65),"0"))))</f>
        <v/>
      </c>
      <c r="BS65" s="84" t="str">
        <f>IF(R65="","",IF(R65&gt;9,BO65,BQ65))</f>
        <v/>
      </c>
      <c r="BT65" s="85" t="str">
        <f>IF(R65="","","-")</f>
        <v/>
      </c>
      <c r="BU65" s="86" t="str">
        <f>IF(R65="","",IF(R65&lt;-9,BP65,BR65))</f>
        <v/>
      </c>
      <c r="BV65" s="112" t="e">
        <f>IF(S65=1000,11,IF(S65=-1000,0,IF(S65&gt;9,(S65+2),IF(S65&lt;0,(-S65),"0"))))</f>
        <v>#VALUE!</v>
      </c>
      <c r="BW65" s="112" t="str">
        <f>IF(S65=1000,0,IF(S65=-1000,11,IF(S65&lt;-9,-(S65-2),IF(S65&gt;0,(S65),"0"))))</f>
        <v/>
      </c>
      <c r="BX65" s="112">
        <f>IF(S65=1000,11,IF(S65=-1000,0,IF(S65&gt;0,11,IF(S65&lt;0,(-S65),"0"))))</f>
        <v>11</v>
      </c>
      <c r="BY65" s="113" t="str">
        <f>IF(S65=1000,0,IF(S65=-1000,11,IF(S65&lt;0,11,IF(S65&gt;0,(S65),"0"))))</f>
        <v/>
      </c>
      <c r="BZ65" s="84" t="str">
        <f>IF(S65="","",IF(S65&gt;9,BV65,BX65))</f>
        <v/>
      </c>
      <c r="CA65" s="85" t="str">
        <f>IF(S65="","","-")</f>
        <v/>
      </c>
      <c r="CB65" s="86" t="str">
        <f>IF(S65="","",IF(S65&lt;-9,BW65,BY65))</f>
        <v/>
      </c>
      <c r="CC65" s="87" t="str">
        <f>IF(O65="","",SUM(T65:X65))</f>
        <v/>
      </c>
      <c r="CD65" s="88" t="str">
        <f>IF(CC65="","","-")</f>
        <v/>
      </c>
      <c r="CE65" s="89" t="str">
        <f>IF(O65="","",SUM(Y65:AC65))</f>
        <v/>
      </c>
      <c r="CP65" s="32"/>
      <c r="CQ65" s="32"/>
    </row>
    <row r="66" spans="1:95" s="31" customFormat="1" ht="15" customHeight="1" thickBot="1" x14ac:dyDescent="0.25">
      <c r="A66" s="99">
        <f>IF(A61="","",A62)</f>
        <v>356</v>
      </c>
      <c r="B66" s="99">
        <f>IF(B61="","",B61)</f>
        <v>255</v>
      </c>
      <c r="C66" s="114">
        <v>5</v>
      </c>
      <c r="D66" s="115" t="str">
        <f>IF(A66="","",VLOOKUP(A66,СписокКЖ!D:I,2,FALSE))</f>
        <v>ШАЙДУЛЛИНА Элина</v>
      </c>
      <c r="E66" s="116"/>
      <c r="F66" s="117" t="str">
        <f>IF(B66="","",VLOOKUP(B66,СписокКЖ!D:I,2,FALSE))</f>
        <v>НЕСТЕРЕНКО Светлана</v>
      </c>
      <c r="G66" s="118"/>
      <c r="H66" s="119"/>
      <c r="I66" s="120"/>
      <c r="J66" s="120"/>
      <c r="K66" s="120"/>
      <c r="L66" s="121"/>
      <c r="M66" s="121"/>
      <c r="N66" s="122"/>
      <c r="O66" s="123" t="str">
        <f>IF(I66="","",IF(I66="0",1000,IF(I66="-0",-1000,I66*1)))</f>
        <v/>
      </c>
      <c r="P66" s="123" t="str">
        <f t="shared" si="36"/>
        <v/>
      </c>
      <c r="Q66" s="123" t="str">
        <f t="shared" si="36"/>
        <v/>
      </c>
      <c r="R66" s="123" t="str">
        <f t="shared" si="36"/>
        <v/>
      </c>
      <c r="S66" s="124" t="str">
        <f t="shared" si="36"/>
        <v/>
      </c>
      <c r="T66" s="125" t="str">
        <f t="shared" si="37"/>
        <v/>
      </c>
      <c r="U66" s="126" t="str">
        <f t="shared" si="37"/>
        <v/>
      </c>
      <c r="V66" s="126" t="str">
        <f t="shared" si="37"/>
        <v/>
      </c>
      <c r="W66" s="126" t="str">
        <f t="shared" si="37"/>
        <v/>
      </c>
      <c r="X66" s="126" t="str">
        <f t="shared" si="37"/>
        <v/>
      </c>
      <c r="Y66" s="127" t="str">
        <f t="shared" si="38"/>
        <v/>
      </c>
      <c r="Z66" s="127" t="str">
        <f t="shared" si="38"/>
        <v/>
      </c>
      <c r="AA66" s="127" t="str">
        <f t="shared" si="38"/>
        <v/>
      </c>
      <c r="AB66" s="127" t="str">
        <f t="shared" si="38"/>
        <v/>
      </c>
      <c r="AC66" s="127" t="str">
        <f t="shared" si="38"/>
        <v/>
      </c>
      <c r="AD66" s="128" t="str">
        <f>IF(CC66="","",IF(CC66&gt;CE66,1,-1))</f>
        <v/>
      </c>
      <c r="AE66" s="128" t="str">
        <f>IF(CC66="","",IF(CC66&lt;CE66,1,-1))</f>
        <v/>
      </c>
      <c r="AF66" s="129">
        <f>IF(CC66&gt;CE66,1,0)</f>
        <v>0</v>
      </c>
      <c r="AG66" s="130">
        <f>IF(CE66&gt;CC66,1,0)</f>
        <v>0</v>
      </c>
      <c r="AH66" s="131" t="str">
        <f>IF(O66="","",AX66*1)</f>
        <v/>
      </c>
      <c r="AI66" s="132" t="str">
        <f>IF(P66="","",BE66*1)</f>
        <v/>
      </c>
      <c r="AJ66" s="132" t="str">
        <f>IF(Q66="","",BL66*1)</f>
        <v/>
      </c>
      <c r="AK66" s="132" t="str">
        <f>IF(R66="","",BS66*1)</f>
        <v/>
      </c>
      <c r="AL66" s="132" t="str">
        <f>IF(S66="","",BZ66*1)</f>
        <v/>
      </c>
      <c r="AM66" s="133" t="str">
        <f>IF(O66="","",AZ66*1)</f>
        <v/>
      </c>
      <c r="AN66" s="133" t="str">
        <f>IF(P66="","",BG66*1)</f>
        <v/>
      </c>
      <c r="AO66" s="133" t="str">
        <f>IF(Q66="","",BN66*1)</f>
        <v/>
      </c>
      <c r="AP66" s="133" t="str">
        <f>IF(R66="","",BU66*1)</f>
        <v/>
      </c>
      <c r="AQ66" s="133" t="str">
        <f>IF(S66="","",CB66*1)</f>
        <v/>
      </c>
      <c r="AR66" s="134">
        <f>SUM(AH66:AL66)</f>
        <v>0</v>
      </c>
      <c r="AS66" s="135">
        <f>SUM(AM66:AQ66)</f>
        <v>0</v>
      </c>
      <c r="AT66" s="136">
        <f>IF(O66=1000,11,IF(O66=-1000,0,IF(O66&gt;0,11,IF(O66&lt;0,(-O66),"0"))))</f>
        <v>11</v>
      </c>
      <c r="AU66" s="137" t="str">
        <f>IF(O66=1000,0,IF(O66=-1000,11,IF(O66&lt;-9,-(O66-2),IF(O66&gt;0,(O66),"0"))))</f>
        <v/>
      </c>
      <c r="AV66" s="136" t="e">
        <f>IF(O66=1000,11,IF(O66=-1000,0,IF(O66&gt;9,(O66+2),IF(O66&lt;0,(-O66),"0"))))</f>
        <v>#VALUE!</v>
      </c>
      <c r="AW66" s="137" t="str">
        <f>IF(O66=1000,0,IF(O66=-1000,11,IF(O66&lt;0,11,IF(O66&gt;0,(O66),"0"))))</f>
        <v/>
      </c>
      <c r="AX66" s="138" t="str">
        <f>IF(O66="","",IF(O66&gt;9,AV66,AT66))</f>
        <v/>
      </c>
      <c r="AY66" s="139" t="str">
        <f>IF(O66="","","-")</f>
        <v/>
      </c>
      <c r="AZ66" s="140" t="str">
        <f>IF(O66="","",IF(O66&lt;-9,AU66,AW66))</f>
        <v/>
      </c>
      <c r="BA66" s="136" t="e">
        <f>IF(P66=1000,11,IF(P66=-1000,0,IF(P66&gt;9,(P66+2),IF(P66&lt;0,(-P66),"0"))))</f>
        <v>#VALUE!</v>
      </c>
      <c r="BB66" s="137" t="str">
        <f>IF(P66=1000,0,IF(P66=-1000,11,IF(P66&lt;-9,-(P66-2),IF(P66&gt;0,(P66),"0"))))</f>
        <v/>
      </c>
      <c r="BC66" s="137">
        <f>IF(P66=1000,11,IF(P66=-1000,0,IF(P66&gt;0,11,IF(P66&lt;0,(-P66),"0"))))</f>
        <v>11</v>
      </c>
      <c r="BD66" s="137" t="str">
        <f>IF(P66=1000,0,IF(P66=-1000,11,IF(P66&lt;0,11,IF(P66&gt;0,(P66),"0"))))</f>
        <v/>
      </c>
      <c r="BE66" s="138" t="str">
        <f>IF(P66="","",IF(P66&gt;9,BA66,BC66))</f>
        <v/>
      </c>
      <c r="BF66" s="139" t="str">
        <f>IF(P66="","","-")</f>
        <v/>
      </c>
      <c r="BG66" s="140" t="str">
        <f>IF(P66="","",IF(P66&lt;-9,BB66,BD66))</f>
        <v/>
      </c>
      <c r="BH66" s="136" t="e">
        <f>IF(Q66=1000,11,IF(Q66=-1000,0,IF(Q66&gt;9,(Q66+2),IF(Q66&lt;0,(-Q66),"0"))))</f>
        <v>#VALUE!</v>
      </c>
      <c r="BI66" s="137" t="str">
        <f>IF(Q66=1000,0,IF(Q66=-1000,11,IF(Q66&lt;-9,-(Q66-2),IF(Q66&gt;0,(Q66),"0"))))</f>
        <v/>
      </c>
      <c r="BJ66" s="137">
        <f>IF(Q66=1000,11,IF(Q66=-1000,0,IF(Q66&gt;0,11,IF(Q66&lt;0,(-Q66),"0"))))</f>
        <v>11</v>
      </c>
      <c r="BK66" s="137" t="str">
        <f>IF(Q66=1000,0,IF(Q66=-1000,11,IF(Q66&lt;0,11,IF(Q66&gt;0,(Q66),"0"))))</f>
        <v/>
      </c>
      <c r="BL66" s="138" t="str">
        <f>IF(Q66="","",IF(Q66&gt;9,BH66,BJ66))</f>
        <v/>
      </c>
      <c r="BM66" s="139" t="str">
        <f>IF(Q66="","","-")</f>
        <v/>
      </c>
      <c r="BN66" s="140" t="str">
        <f>IF(Q66="","",IF(Q66&lt;-9,BI66,BK66))</f>
        <v/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 t="str">
        <f>IF(O66="","",SUM(T66:X66))</f>
        <v/>
      </c>
      <c r="CD66" s="143" t="str">
        <f>IF(CC66="","","-")</f>
        <v/>
      </c>
      <c r="CE66" s="144" t="str">
        <f>IF(O66="","",SUM(Y66:AC66))</f>
        <v/>
      </c>
      <c r="CP66" s="32"/>
      <c r="CQ66" s="32"/>
    </row>
    <row r="67" spans="1:95" s="31" customFormat="1" ht="15" customHeight="1" thickBot="1" x14ac:dyDescent="0.25">
      <c r="A67" s="145"/>
      <c r="B67" s="145"/>
      <c r="C67" s="145"/>
      <c r="D67" s="146"/>
      <c r="E67" s="147"/>
      <c r="F67" s="148"/>
      <c r="G67" s="149"/>
      <c r="H67" s="150"/>
      <c r="I67" s="151"/>
      <c r="J67" s="151"/>
      <c r="K67" s="151"/>
      <c r="L67" s="151"/>
      <c r="M67" s="151"/>
      <c r="N67" s="150"/>
      <c r="O67" s="152"/>
      <c r="P67" s="152"/>
      <c r="Q67" s="152"/>
      <c r="R67" s="152"/>
      <c r="S67" s="152"/>
      <c r="T67" s="153"/>
      <c r="U67" s="153"/>
      <c r="V67" s="153"/>
      <c r="W67" s="153"/>
      <c r="X67" s="153"/>
      <c r="Y67" s="154"/>
      <c r="Z67" s="154"/>
      <c r="AA67" s="154"/>
      <c r="AB67" s="154"/>
      <c r="AC67" s="154"/>
      <c r="AD67" s="155"/>
      <c r="AE67" s="155"/>
      <c r="AF67" s="156"/>
      <c r="AG67" s="156"/>
      <c r="AH67" s="157"/>
      <c r="AI67" s="157"/>
      <c r="AJ67" s="157"/>
      <c r="AK67" s="157"/>
      <c r="AL67" s="157"/>
      <c r="AM67" s="158"/>
      <c r="AN67" s="158"/>
      <c r="AO67" s="158"/>
      <c r="AP67" s="158"/>
      <c r="AQ67" s="158"/>
      <c r="AR67" s="159"/>
      <c r="AS67" s="159"/>
      <c r="AT67" s="160"/>
      <c r="AU67" s="160"/>
      <c r="AV67" s="160"/>
      <c r="AW67" s="160"/>
      <c r="AX67" s="161"/>
      <c r="AY67" s="161"/>
      <c r="AZ67" s="161"/>
      <c r="BA67" s="160"/>
      <c r="BB67" s="160"/>
      <c r="BC67" s="160"/>
      <c r="BD67" s="160"/>
      <c r="BE67" s="161"/>
      <c r="BF67" s="161"/>
      <c r="BG67" s="161"/>
      <c r="BH67" s="160"/>
      <c r="BI67" s="160"/>
      <c r="BJ67" s="160"/>
      <c r="BK67" s="160"/>
      <c r="BL67" s="161"/>
      <c r="BM67" s="161"/>
      <c r="BN67" s="161"/>
      <c r="BO67" s="160"/>
      <c r="BP67" s="160"/>
      <c r="BQ67" s="160"/>
      <c r="BR67" s="160"/>
      <c r="BS67" s="161"/>
      <c r="BT67" s="161"/>
      <c r="BU67" s="161"/>
      <c r="BV67" s="160"/>
      <c r="BW67" s="160"/>
      <c r="BX67" s="160"/>
      <c r="BY67" s="160"/>
      <c r="BZ67" s="161"/>
      <c r="CA67" s="161"/>
      <c r="CB67" s="161"/>
      <c r="CC67" s="162"/>
      <c r="CD67" s="163"/>
      <c r="CE67" s="164"/>
      <c r="CP67" s="32"/>
      <c r="CQ67" s="32"/>
    </row>
    <row r="68" spans="1:95" s="31" customFormat="1" ht="31.5" customHeight="1" thickBot="1" x14ac:dyDescent="0.25">
      <c r="A68" s="34">
        <v>4</v>
      </c>
      <c r="B68" s="35">
        <v>2</v>
      </c>
      <c r="C68" s="1225">
        <f>1+C59</f>
        <v>8</v>
      </c>
      <c r="D68" s="1227" t="str">
        <f>IF(A68="","",VLOOKUP(A68,СписокКЖ!$A$88:$C$113,3,FALSE))</f>
        <v>Московская область</v>
      </c>
      <c r="E68" s="1228" t="e">
        <f>IF(B68="","",VLOOKUP(B68,СписокКЖ!E:J,2,FALSE))</f>
        <v>#N/A</v>
      </c>
      <c r="F68" s="1231" t="str">
        <f>IF(B68="","",VLOOKUP(B68,СписокКЖ!$A$88:$C$111,3,FALSE))</f>
        <v>Саратовская область</v>
      </c>
      <c r="G68" s="1232" t="e">
        <f>IF(D68="","",VLOOKUP(D68,СписокКЖ!G:L,2,FALSE))</f>
        <v>#N/A</v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 t="e">
        <f>IF(A68="","",VLOOKUP(A68,'[60]Протокол команд'!A:K,8,FALSE))</f>
        <v>#N/A</v>
      </c>
      <c r="U68" s="39" t="e">
        <f>T68*5-4</f>
        <v>#N/A</v>
      </c>
      <c r="V68" s="39" t="e">
        <f>T68*5</f>
        <v>#N/A</v>
      </c>
      <c r="W68" s="39" t="e">
        <f>CONCATENATE(U68,"-",V68)</f>
        <v>#N/A</v>
      </c>
      <c r="X68" s="39" t="e">
        <f>IF(A68="","",VLOOKUP(A68,'[60]Протокол команд'!A:K,10,FALSE))</f>
        <v>#N/A</v>
      </c>
      <c r="Y68" s="39" t="e">
        <f>X68*5-4</f>
        <v>#N/A</v>
      </c>
      <c r="Z68" s="39" t="e">
        <f>X68*5</f>
        <v>#N/A</v>
      </c>
      <c r="AA68" s="39" t="e">
        <f>CONCATENATE(Y68,"-",Z68)</f>
        <v>#N/A</v>
      </c>
      <c r="AB68" s="1241">
        <f>IF(O70="","",SUM(AF70:AF75))</f>
        <v>1</v>
      </c>
      <c r="AC68" s="1242"/>
      <c r="AD68" s="1243"/>
      <c r="AE68" s="1242">
        <f>IF(O70="","",SUM(AG70:AG75))</f>
        <v>3</v>
      </c>
      <c r="AF68" s="1242"/>
      <c r="AG68" s="1264"/>
      <c r="AH68" s="1241">
        <f>SUM(CC70:CC75)</f>
        <v>5</v>
      </c>
      <c r="AI68" s="1242"/>
      <c r="AJ68" s="1243"/>
      <c r="AK68" s="1242">
        <f>SUM(CE70:CE75)</f>
        <v>9</v>
      </c>
      <c r="AL68" s="1242"/>
      <c r="AM68" s="1264"/>
      <c r="AN68" s="1265">
        <f>SUM(AR70:AR75)</f>
        <v>56</v>
      </c>
      <c r="AO68" s="1266"/>
      <c r="AP68" s="1267"/>
      <c r="AQ68" s="1266">
        <f>SUM(AS70:AS75)</f>
        <v>86</v>
      </c>
      <c r="AR68" s="1266"/>
      <c r="AS68" s="1268"/>
      <c r="AT68" s="1269" t="s">
        <v>128</v>
      </c>
      <c r="AU68" s="1270"/>
      <c r="AV68" s="1270"/>
      <c r="AW68" s="1270"/>
      <c r="AX68" s="1270"/>
      <c r="AY68" s="1270"/>
      <c r="AZ68" s="1270"/>
      <c r="BA68" s="1270"/>
      <c r="BB68" s="1270"/>
      <c r="BC68" s="1270"/>
      <c r="BD68" s="1270"/>
      <c r="BE68" s="1270"/>
      <c r="BF68" s="1270"/>
      <c r="BG68" s="1270"/>
      <c r="BH68" s="1270"/>
      <c r="BI68" s="1270"/>
      <c r="BJ68" s="1270"/>
      <c r="BK68" s="1270"/>
      <c r="BL68" s="1270"/>
      <c r="BM68" s="1270"/>
      <c r="BN68" s="1270"/>
      <c r="BO68" s="1270"/>
      <c r="BP68" s="1270"/>
      <c r="BQ68" s="1270"/>
      <c r="BR68" s="1270"/>
      <c r="BS68" s="1270"/>
      <c r="BT68" s="1270"/>
      <c r="BU68" s="1270"/>
      <c r="BV68" s="1270"/>
      <c r="BW68" s="1270"/>
      <c r="BX68" s="1270"/>
      <c r="BY68" s="1270"/>
      <c r="BZ68" s="1270"/>
      <c r="CA68" s="1270"/>
      <c r="CB68" s="1271"/>
      <c r="CC68" s="1254">
        <f>IF(O70="","",SUM(AF70:AF75))</f>
        <v>1</v>
      </c>
      <c r="CD68" s="1256" t="str">
        <f>IF(CC68="","","-")</f>
        <v>-</v>
      </c>
      <c r="CE68" s="1258">
        <f>IF(O70="","",SUM(AG70:AG75))</f>
        <v>3</v>
      </c>
      <c r="CP68" s="32"/>
      <c r="CQ68" s="32"/>
    </row>
    <row r="69" spans="1:95" s="31" customFormat="1" ht="13.5" customHeight="1" x14ac:dyDescent="0.2">
      <c r="A69" s="40"/>
      <c r="B69" s="40"/>
      <c r="C69" s="1226"/>
      <c r="D69" s="1229" t="str">
        <f>IF(A69="","",VLOOKUP(A69,СписокКЖ!D:I,2,FALSE))</f>
        <v/>
      </c>
      <c r="E69" s="1230" t="str">
        <f>IF(B69="","",VLOOKUP(B69,СписокКЖ!E:J,2,FALSE))</f>
        <v/>
      </c>
      <c r="F69" s="1233" t="str">
        <f>IF(C69="","",VLOOKUP(C69,СписокКЖ!F:K,2,FALSE))</f>
        <v/>
      </c>
      <c r="G69" s="1234" t="str">
        <f>IF(D69="","",VLOOKUP(D69,СписокКЖ!G:L,2,FALSE))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x14ac:dyDescent="0.2">
      <c r="A70" s="43">
        <v>252</v>
      </c>
      <c r="B70" s="44">
        <v>353</v>
      </c>
      <c r="C70" s="45">
        <v>1</v>
      </c>
      <c r="D70" s="46" t="str">
        <f>IF(A70="","",VLOOKUP(A70,СписокКЖ!D:I,2,FALSE))</f>
        <v>ЧЕБАНИКА Раиса</v>
      </c>
      <c r="E70" s="47"/>
      <c r="F70" s="48" t="str">
        <f>IF(B70="","",VLOOKUP(B70,СписокКЖ!D:I,2,FALSE))</f>
        <v>ОГАНИСЯН Нарина</v>
      </c>
      <c r="G70" s="49"/>
      <c r="H70" s="50"/>
      <c r="I70" s="51" t="s">
        <v>150</v>
      </c>
      <c r="J70" s="51" t="s">
        <v>159</v>
      </c>
      <c r="K70" s="51" t="s">
        <v>154</v>
      </c>
      <c r="L70" s="51"/>
      <c r="M70" s="51"/>
      <c r="N70" s="52"/>
      <c r="O70" s="53">
        <f>IF(I70="","",IF(I70="0",1000,IF(I70="-0",-1000,I70*1)))</f>
        <v>4</v>
      </c>
      <c r="P70" s="53">
        <f t="shared" ref="P70:S71" si="39">IF(J70="","",IF(J70="0",1000,IF(J70="-0",-1000,J70*1)))</f>
        <v>10</v>
      </c>
      <c r="Q70" s="53">
        <f t="shared" si="39"/>
        <v>6</v>
      </c>
      <c r="R70" s="53" t="str">
        <f t="shared" si="39"/>
        <v/>
      </c>
      <c r="S70" s="54" t="str">
        <f t="shared" si="39"/>
        <v/>
      </c>
      <c r="T70" s="55">
        <f t="shared" ref="T70:X71" si="40">IF(O70="","",IF(O70&gt;0,1,0))</f>
        <v>1</v>
      </c>
      <c r="U70" s="56">
        <f t="shared" si="40"/>
        <v>1</v>
      </c>
      <c r="V70" s="56">
        <f t="shared" si="40"/>
        <v>1</v>
      </c>
      <c r="W70" s="56" t="str">
        <f t="shared" si="40"/>
        <v/>
      </c>
      <c r="X70" s="56" t="str">
        <f t="shared" si="40"/>
        <v/>
      </c>
      <c r="Y70" s="57">
        <f t="shared" ref="Y70:AC71" si="41">IF(O70="","",IF(O70&lt;0,1,0))</f>
        <v>0</v>
      </c>
      <c r="Z70" s="57">
        <f t="shared" si="41"/>
        <v>0</v>
      </c>
      <c r="AA70" s="57">
        <f t="shared" si="41"/>
        <v>0</v>
      </c>
      <c r="AB70" s="57" t="str">
        <f t="shared" si="41"/>
        <v/>
      </c>
      <c r="AC70" s="57" t="str">
        <f t="shared" si="41"/>
        <v/>
      </c>
      <c r="AD70" s="58">
        <f>IF(CC70="","",IF(CC70&gt;CE70,1,-1))</f>
        <v>1</v>
      </c>
      <c r="AE70" s="58">
        <f>IF(CC70="","",IF(CC70&lt;CE70,1,-1))</f>
        <v>-1</v>
      </c>
      <c r="AF70" s="59">
        <f>IF(CC70&gt;CE70,1,0)</f>
        <v>1</v>
      </c>
      <c r="AG70" s="60">
        <f>IF(CE70&gt;CC70,1,0)</f>
        <v>0</v>
      </c>
      <c r="AH70" s="61">
        <f>IF(O70="","",AX70*1)</f>
        <v>11</v>
      </c>
      <c r="AI70" s="62">
        <f>IF(P70="","",BE70*1)</f>
        <v>12</v>
      </c>
      <c r="AJ70" s="62">
        <f>IF(Q70="","",BL70*1)</f>
        <v>11</v>
      </c>
      <c r="AK70" s="62" t="str">
        <f>IF(R70="","",BS70*1)</f>
        <v/>
      </c>
      <c r="AL70" s="62" t="str">
        <f>IF(S70="","",BZ70*1)</f>
        <v/>
      </c>
      <c r="AM70" s="63">
        <f>IF(O70="","",AZ70*1)</f>
        <v>4</v>
      </c>
      <c r="AN70" s="63">
        <f>IF(P70="","",BG70*1)</f>
        <v>10</v>
      </c>
      <c r="AO70" s="63">
        <f>IF(Q70="","",BN70*1)</f>
        <v>6</v>
      </c>
      <c r="AP70" s="63" t="str">
        <f>IF(R70="","",BU70*1)</f>
        <v/>
      </c>
      <c r="AQ70" s="63" t="str">
        <f>IF(S70="","",CB70*1)</f>
        <v/>
      </c>
      <c r="AR70" s="64">
        <f>SUM(AH70:AL70)</f>
        <v>34</v>
      </c>
      <c r="AS70" s="65">
        <f>SUM(AM70:AQ70)</f>
        <v>20</v>
      </c>
      <c r="AT70" s="66">
        <f>IF(O70=1000,11,IF(O70=-1000,0,IF(O70&gt;0,11,IF(O70&lt;0,(-O70),"0"))))</f>
        <v>11</v>
      </c>
      <c r="AU70" s="67">
        <f>IF(O70=1000,0,IF(O70=-1000,11,IF(O70&lt;-9,-(O70-2),IF(O70&gt;0,(O70),"0"))))</f>
        <v>4</v>
      </c>
      <c r="AV70" s="66">
        <f>IF(O70=1000,11,IF(O70=-1000,0,IF(O70&lt;9,11,IF(O70&gt;9,(O70+2),"0"))))</f>
        <v>11</v>
      </c>
      <c r="AW70" s="67">
        <f>IF(O70=1000,0,IF(O70=-1000,11,IF(O70&lt;0,11,IF(O70&gt;0,(O70),"0"))))</f>
        <v>4</v>
      </c>
      <c r="AX70" s="68">
        <f>IF(O70="","",IF(O70&gt;9,AV70,AT70))</f>
        <v>11</v>
      </c>
      <c r="AY70" s="69" t="str">
        <f>IF(O70="","","-")</f>
        <v>-</v>
      </c>
      <c r="AZ70" s="70">
        <f>IF(O70="","",IF(O70&lt;-9,AU70,AW70))</f>
        <v>4</v>
      </c>
      <c r="BA70" s="66">
        <f>IF(P70=1000,11,IF(P70=-1000,0,IF(P70&gt;9,(P70+2),IF(P70&lt;0,(-P70),"0"))))</f>
        <v>12</v>
      </c>
      <c r="BB70" s="67">
        <f>IF(P70=1000,0,IF(P70=-1000,11,IF(P70&lt;-9,-(P70-2),IF(P70&gt;0,(P70),"0"))))</f>
        <v>10</v>
      </c>
      <c r="BC70" s="67">
        <f>IF(P70=1000,11,IF(P70=-1000,0,IF(P70&gt;0,11,IF(P70&lt;0,(-P70),"0"))))</f>
        <v>11</v>
      </c>
      <c r="BD70" s="67">
        <f>IF(P70=1000,0,IF(P70=-1000,11,IF(P70&lt;0,11,IF(P70&gt;0,(P70),"0"))))</f>
        <v>10</v>
      </c>
      <c r="BE70" s="68">
        <f>IF(P70="","",IF(P70&gt;9,BA70,BC70))</f>
        <v>12</v>
      </c>
      <c r="BF70" s="69" t="str">
        <f>IF(P70="","","-")</f>
        <v>-</v>
      </c>
      <c r="BG70" s="70">
        <f>IF(P70="","",IF(P70&lt;-9,BB70,BD70))</f>
        <v>10</v>
      </c>
      <c r="BH70" s="66" t="str">
        <f>IF(Q70=1000,11,IF(Q70=-1000,0,IF(Q70&gt;9,(Q70+2),IF(Q70&lt;0,(-Q70),"0"))))</f>
        <v>0</v>
      </c>
      <c r="BI70" s="67">
        <f>IF(Q70=1000,0,IF(Q70=-1000,11,IF(Q70&lt;-9,-(Q70-2),IF(Q70&gt;0,(Q70),"0"))))</f>
        <v>6</v>
      </c>
      <c r="BJ70" s="67">
        <f>IF(Q70=1000,11,IF(Q70=-1000,0,IF(Q70&gt;0,11,IF(Q70&lt;0,(-Q70),"0"))))</f>
        <v>11</v>
      </c>
      <c r="BK70" s="67">
        <f>IF(Q70=1000,0,IF(Q70=-1000,11,IF(Q70&lt;0,11,IF(Q70&gt;0,(Q70),"0"))))</f>
        <v>6</v>
      </c>
      <c r="BL70" s="68">
        <f>IF(Q70="","",IF(Q70&gt;9,BH70,BJ70))</f>
        <v>11</v>
      </c>
      <c r="BM70" s="69" t="str">
        <f>IF(Q70="","","-")</f>
        <v>-</v>
      </c>
      <c r="BN70" s="70">
        <f>IF(Q70="","",IF(Q70&lt;-9,BI70,BK70))</f>
        <v>6</v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>
        <f>IF(O70="","",SUM(T70:X70))</f>
        <v>3</v>
      </c>
      <c r="CD70" s="73" t="str">
        <f>IF(CC70="","","-")</f>
        <v>-</v>
      </c>
      <c r="CE70" s="74">
        <f>IF(O70="","",SUM(Y70:AC70))</f>
        <v>0</v>
      </c>
      <c r="CP70" s="32"/>
      <c r="CQ70" s="32"/>
    </row>
    <row r="71" spans="1:95" s="31" customFormat="1" ht="15" customHeight="1" x14ac:dyDescent="0.2">
      <c r="A71" s="43">
        <v>354</v>
      </c>
      <c r="B71" s="44">
        <v>259</v>
      </c>
      <c r="C71" s="75">
        <v>2</v>
      </c>
      <c r="D71" s="76" t="str">
        <f>IF(A71="","",VLOOKUP(A71,СписокКЖ!D:I,2,FALSE))</f>
        <v>СЕРГЕЕНКО Светлана</v>
      </c>
      <c r="E71" s="47"/>
      <c r="F71" s="77" t="str">
        <f>IF(B71="","",VLOOKUP(B71,СписокКЖ!D:I,2,FALSE))</f>
        <v>АЛИЕВА Маляк</v>
      </c>
      <c r="G71" s="49"/>
      <c r="H71" s="41"/>
      <c r="I71" s="78" t="s">
        <v>567</v>
      </c>
      <c r="J71" s="78" t="s">
        <v>566</v>
      </c>
      <c r="K71" s="78" t="s">
        <v>567</v>
      </c>
      <c r="L71" s="78"/>
      <c r="M71" s="51"/>
      <c r="N71" s="42"/>
      <c r="O71" s="79">
        <f>IF(I71="","",IF(I71="0",1000,IF(I71="-0",-1000,I71*1)))</f>
        <v>-5</v>
      </c>
      <c r="P71" s="79">
        <f t="shared" si="39"/>
        <v>-2</v>
      </c>
      <c r="Q71" s="79">
        <f t="shared" si="39"/>
        <v>-5</v>
      </c>
      <c r="R71" s="79" t="str">
        <f t="shared" si="39"/>
        <v/>
      </c>
      <c r="S71" s="80" t="str">
        <f t="shared" si="39"/>
        <v/>
      </c>
      <c r="T71" s="55">
        <f t="shared" si="40"/>
        <v>0</v>
      </c>
      <c r="U71" s="56">
        <f t="shared" si="40"/>
        <v>0</v>
      </c>
      <c r="V71" s="56">
        <f t="shared" si="40"/>
        <v>0</v>
      </c>
      <c r="W71" s="56" t="str">
        <f t="shared" si="40"/>
        <v/>
      </c>
      <c r="X71" s="56" t="str">
        <f t="shared" si="40"/>
        <v/>
      </c>
      <c r="Y71" s="57">
        <f t="shared" si="41"/>
        <v>1</v>
      </c>
      <c r="Z71" s="57">
        <f t="shared" si="41"/>
        <v>1</v>
      </c>
      <c r="AA71" s="57">
        <f t="shared" si="41"/>
        <v>1</v>
      </c>
      <c r="AB71" s="57" t="str">
        <f t="shared" si="41"/>
        <v/>
      </c>
      <c r="AC71" s="57" t="str">
        <f t="shared" si="41"/>
        <v/>
      </c>
      <c r="AD71" s="58">
        <f>IF(CC71="","",IF(CC71&gt;CE71,1,-1))</f>
        <v>-1</v>
      </c>
      <c r="AE71" s="58">
        <f>IF(CC71="","",IF(CC71&lt;CE71,1,-1))</f>
        <v>1</v>
      </c>
      <c r="AF71" s="59">
        <f>IF(CC71&gt;CE71,1,0)</f>
        <v>0</v>
      </c>
      <c r="AG71" s="60">
        <f>IF(CE71&gt;CC71,1,0)</f>
        <v>1</v>
      </c>
      <c r="AH71" s="81">
        <f>IF(O71="","",AX71*1)</f>
        <v>5</v>
      </c>
      <c r="AI71" s="82">
        <f>IF(P71="","",BE71*1)</f>
        <v>2</v>
      </c>
      <c r="AJ71" s="82">
        <f>IF(Q71="","",BL71*1)</f>
        <v>5</v>
      </c>
      <c r="AK71" s="82" t="str">
        <f>IF(R71="","",BS71*1)</f>
        <v/>
      </c>
      <c r="AL71" s="82" t="str">
        <f>IF(S71="","",BZ71*1)</f>
        <v/>
      </c>
      <c r="AM71" s="83">
        <f>IF(O71="","",AZ71*1)</f>
        <v>11</v>
      </c>
      <c r="AN71" s="83">
        <f>IF(P71="","",BG71*1)</f>
        <v>11</v>
      </c>
      <c r="AO71" s="83">
        <f>IF(Q71="","",BN71*1)</f>
        <v>11</v>
      </c>
      <c r="AP71" s="83" t="str">
        <f>IF(R71="","",BU71*1)</f>
        <v/>
      </c>
      <c r="AQ71" s="83" t="str">
        <f>IF(S71="","",CB71*1)</f>
        <v/>
      </c>
      <c r="AR71" s="64">
        <f>SUM(AH71:AL71)</f>
        <v>12</v>
      </c>
      <c r="AS71" s="65">
        <f>SUM(AM71:AQ71)</f>
        <v>33</v>
      </c>
      <c r="AT71" s="66">
        <f>IF(O71=1000,11,IF(O71=-1000,0,IF(O71&gt;0,11,IF(O71&lt;0,(-O71),"0"))))</f>
        <v>5</v>
      </c>
      <c r="AU71" s="67" t="str">
        <f>IF(O71=1000,0,IF(O71=-1000,11,IF(O71&lt;-9,-(O71-2),IF(O71&gt;0,(O71),"0"))))</f>
        <v>0</v>
      </c>
      <c r="AV71" s="66">
        <f>IF(O71=1000,11,IF(O71=-1000,0,IF(O71&gt;9,(O71+2),IF(O71&lt;0,(-O71),"0"))))</f>
        <v>5</v>
      </c>
      <c r="AW71" s="67">
        <f>IF(O71=1000,0,IF(O71=-1000,11,IF(O71&lt;0,11,IF(O71&gt;0,(O71),"0"))))</f>
        <v>11</v>
      </c>
      <c r="AX71" s="84">
        <f>IF(O71="","",IF(O71&gt;9,AV71,AT71))</f>
        <v>5</v>
      </c>
      <c r="AY71" s="85" t="str">
        <f>IF(O71="","","-")</f>
        <v>-</v>
      </c>
      <c r="AZ71" s="86">
        <f>IF(O71="","",IF(O71&lt;-9,AU71,AW71))</f>
        <v>11</v>
      </c>
      <c r="BA71" s="66">
        <f>IF(P71=1000,11,IF(P71=-1000,0,IF(P71&gt;9,(P71+2),IF(P71&lt;0,(-P71),"0"))))</f>
        <v>2</v>
      </c>
      <c r="BB71" s="67" t="str">
        <f>IF(P71=1000,0,IF(P71=-1000,11,IF(P71&lt;-9,-(P71-2),IF(P71&gt;0,(P71),"0"))))</f>
        <v>0</v>
      </c>
      <c r="BC71" s="67">
        <f>IF(P71=1000,11,IF(P71=-1000,0,IF(P71&gt;0,11,IF(P71&lt;0,(-P71),"0"))))</f>
        <v>2</v>
      </c>
      <c r="BD71" s="67">
        <f>IF(P71=1000,0,IF(P71=-1000,11,IF(P71&lt;0,11,IF(P71&gt;0,(P71),"0"))))</f>
        <v>11</v>
      </c>
      <c r="BE71" s="84">
        <f>IF(P71="","",IF(P71&gt;9,BA71,BC71))</f>
        <v>2</v>
      </c>
      <c r="BF71" s="85" t="str">
        <f>IF(P71="","","-")</f>
        <v>-</v>
      </c>
      <c r="BG71" s="86">
        <f>IF(P71="","",IF(P71&lt;-9,BB71,BD71))</f>
        <v>11</v>
      </c>
      <c r="BH71" s="66">
        <f>IF(Q71=1000,11,IF(Q71=-1000,0,IF(Q71&gt;9,(Q71+2),IF(Q71&lt;0,(-Q71),"0"))))</f>
        <v>5</v>
      </c>
      <c r="BI71" s="67" t="str">
        <f>IF(Q71=1000,0,IF(Q71=-1000,11,IF(Q71&lt;-9,-(Q71-2),IF(Q71&gt;0,(Q71),"0"))))</f>
        <v>0</v>
      </c>
      <c r="BJ71" s="67">
        <f>IF(Q71=1000,11,IF(Q71=-1000,0,IF(Q71&gt;0,11,IF(Q71&lt;0,(-Q71),"0"))))</f>
        <v>5</v>
      </c>
      <c r="BK71" s="67">
        <f>IF(Q71=1000,0,IF(Q71=-1000,11,IF(Q71&lt;0,11,IF(Q71&gt;0,(Q71),"0"))))</f>
        <v>11</v>
      </c>
      <c r="BL71" s="84">
        <f>IF(Q71="","",IF(Q71&gt;9,BH71,BJ71))</f>
        <v>5</v>
      </c>
      <c r="BM71" s="85" t="str">
        <f>IF(Q71="","","-")</f>
        <v>-</v>
      </c>
      <c r="BN71" s="86">
        <f>IF(Q71="","",IF(Q71&lt;-9,BI71,BK71))</f>
        <v>11</v>
      </c>
      <c r="BO71" s="67" t="e">
        <f>IF(R71=1000,11,IF(R71=-1000,0,IF(R71&gt;9,(R71+2),IF(R71&lt;0,(-R71),"0"))))</f>
        <v>#VALUE!</v>
      </c>
      <c r="BP71" s="67" t="str">
        <f>IF(R71=1000,0,IF(R71=-1000,11,IF(R71&lt;-9,-(R71-2),IF(R71&gt;0,(R71),"0"))))</f>
        <v/>
      </c>
      <c r="BQ71" s="67">
        <f>IF(R71=1000,11,IF(R71=-1000,0,IF(R71&gt;0,11,IF(R71&lt;0,(-R71),"0"))))</f>
        <v>11</v>
      </c>
      <c r="BR71" s="67" t="str">
        <f>IF(R71=1000,0,IF(R71=-1000,11,IF(R71&lt;0,11,IF(R71&gt;0,(R71),"0"))))</f>
        <v/>
      </c>
      <c r="BS71" s="84" t="str">
        <f>IF(R71="","",IF(R71&gt;9,BO71,BQ71))</f>
        <v/>
      </c>
      <c r="BT71" s="85" t="str">
        <f>IF(R71="","","-")</f>
        <v/>
      </c>
      <c r="BU71" s="86" t="str">
        <f>IF(R71="","",IF(R71&lt;-9,BP71,BR71))</f>
        <v/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84" t="str">
        <f>IF(S71="","",IF(S71&gt;9,BV71,BX71))</f>
        <v/>
      </c>
      <c r="CA71" s="85" t="str">
        <f>IF(S71="","","-")</f>
        <v/>
      </c>
      <c r="CB71" s="86" t="str">
        <f>IF(S71="","",IF(S71&lt;-9,BW71,BY71))</f>
        <v/>
      </c>
      <c r="CC71" s="87">
        <f>IF(O71="","",SUM(T71:X71))</f>
        <v>0</v>
      </c>
      <c r="CD71" s="88" t="str">
        <f>IF(CC71="","","-")</f>
        <v>-</v>
      </c>
      <c r="CE71" s="89">
        <f>IF(O71="","",SUM(Y71:AC71))</f>
        <v>3</v>
      </c>
      <c r="CP71" s="32"/>
      <c r="CQ71" s="32"/>
    </row>
    <row r="72" spans="1:95" s="31" customFormat="1" ht="15" customHeight="1" x14ac:dyDescent="0.2">
      <c r="A72" s="43">
        <v>252</v>
      </c>
      <c r="B72" s="44">
        <v>353</v>
      </c>
      <c r="C72" s="1250" t="s">
        <v>563</v>
      </c>
      <c r="D72" s="76" t="str">
        <f>IF(A72="","",VLOOKUP(A72,СписокКЖ!D:I,2,FALSE))</f>
        <v>ЧЕБАНИКА Раиса</v>
      </c>
      <c r="E72" s="47"/>
      <c r="F72" s="77" t="str">
        <f>IF(B72="","",VLOOKUP(B72,СписокКЖ!D:I,2,FALSE))</f>
        <v>ОГАНИСЯН Нарина</v>
      </c>
      <c r="G72" s="49"/>
      <c r="H72" s="41"/>
      <c r="I72" s="1252" t="s">
        <v>572</v>
      </c>
      <c r="J72" s="1252" t="s">
        <v>572</v>
      </c>
      <c r="K72" s="1252" t="s">
        <v>155</v>
      </c>
      <c r="L72" s="1252" t="s">
        <v>155</v>
      </c>
      <c r="M72" s="1252" t="s">
        <v>572</v>
      </c>
      <c r="N72" s="42"/>
      <c r="O72" s="1244">
        <f>IF(I72="","",IF(I72="0",1000,IF(I72="-0",-1000,I72*1)))</f>
        <v>-10</v>
      </c>
      <c r="P72" s="1244">
        <f>IF(J72="","",IF(J72="0",1000,IF(J72="-0",-1000,J72*1)))</f>
        <v>-10</v>
      </c>
      <c r="Q72" s="1244">
        <f>IF(K72="","",IF(K72="0",1000,IF(K72="-0",-1000,K72*1)))</f>
        <v>7</v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>
        <f>IF(O72="","",IF(O72&gt;0,1,0))</f>
        <v>0</v>
      </c>
      <c r="U72" s="1284">
        <f>IF(P72="","",IF(P72&gt;0,1,0))</f>
        <v>0</v>
      </c>
      <c r="V72" s="1284">
        <f>IF(Q72="","",IF(Q72&gt;0,1,0))</f>
        <v>1</v>
      </c>
      <c r="W72" s="1284" t="str">
        <f>IF(R72="","",IF(R72&gt;0,1,0))</f>
        <v/>
      </c>
      <c r="X72" s="1284" t="str">
        <f>IF(S72="","",IF(S72&gt;0,1,0))</f>
        <v/>
      </c>
      <c r="Y72" s="1278">
        <f>IF(O72="","",IF(O72&lt;0,1,0))</f>
        <v>1</v>
      </c>
      <c r="Z72" s="1278">
        <f>IF(P72="","",IF(P72&lt;0,1,0))</f>
        <v>1</v>
      </c>
      <c r="AA72" s="1278">
        <f>IF(Q72="","",IF(Q72&lt;0,1,0))</f>
        <v>0</v>
      </c>
      <c r="AB72" s="1278" t="str">
        <f>IF(R72="","",IF(R72&lt;0,1,0))</f>
        <v/>
      </c>
      <c r="AC72" s="1278" t="str">
        <f>IF(S72="","",IF(S72&lt;0,1,0))</f>
        <v/>
      </c>
      <c r="AD72" s="1280">
        <f>IF(CC72="","",IF(CC72&gt;CE72,1,-1))</f>
        <v>-1</v>
      </c>
      <c r="AE72" s="1280">
        <f>IF(CC72="","",IF(CC72&lt;CE72,1,-1))</f>
        <v>1</v>
      </c>
      <c r="AF72" s="1282">
        <f>IF(CC72&gt;CE72,1,0)</f>
        <v>0</v>
      </c>
      <c r="AG72" s="1272">
        <f>IF(CE72&gt;CC72,1,0)</f>
        <v>1</v>
      </c>
      <c r="AH72" s="1274">
        <f>IF(O72="","",AX72*1)</f>
        <v>10</v>
      </c>
      <c r="AI72" s="1276">
        <f>IF(P72="","",BE72*1)</f>
        <v>10</v>
      </c>
      <c r="AJ72" s="1276">
        <f>IF(Q72="","",BL72*1)</f>
        <v>11</v>
      </c>
      <c r="AK72" s="1276" t="str">
        <f>IF(R72="","",BS72*1)</f>
        <v/>
      </c>
      <c r="AL72" s="1276" t="str">
        <f>IF(S72="","",BZ72*1)</f>
        <v/>
      </c>
      <c r="AM72" s="1298">
        <f>IF(O72="","",AZ72*1)</f>
        <v>12</v>
      </c>
      <c r="AN72" s="1298">
        <f>IF(P72="","",BG72*1)</f>
        <v>12</v>
      </c>
      <c r="AO72" s="1298">
        <f>IF(Q72="","",BN72*1)</f>
        <v>7</v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10</v>
      </c>
      <c r="AU72" s="1286">
        <f>IF(O72=1000,0,IF(O72=-1000,11,IF(O72&lt;-9,-(O72-2),IF(O72&gt;0,(O72),"0"))))</f>
        <v>12</v>
      </c>
      <c r="AV72" s="1286">
        <f>IF(O72=1000,11,IF(O72=-1000,0,IF(O72&gt;9,(O72+2),IF(O72&lt;0,(-O72),"0"))))</f>
        <v>10</v>
      </c>
      <c r="AW72" s="1286">
        <f>IF(O72=1000,0,IF(O72=-1000,11,IF(O72&lt;0,11,IF(O72&gt;0,(O72),"0"))))</f>
        <v>11</v>
      </c>
      <c r="AX72" s="1296">
        <f>IF(O72="","",IF(O72&gt;9,AV72,AT72))</f>
        <v>10</v>
      </c>
      <c r="AY72" s="1288" t="str">
        <f>IF(O72="","","-")</f>
        <v>-</v>
      </c>
      <c r="AZ72" s="1290">
        <f>IF(O72="","",IF(O72&lt;-9,AU72,AW72))</f>
        <v>12</v>
      </c>
      <c r="BA72" s="1286">
        <f>IF(P72=1000,11,IF(P72=-1000,0,IF(P72&gt;9,(P72+2),IF(P72&lt;0,(-P72),"0"))))</f>
        <v>10</v>
      </c>
      <c r="BB72" s="1286">
        <f>IF(P72=1000,0,IF(P72=-1000,11,IF(P72&lt;-9,-(P72-2),IF(P72&gt;0,(P72),"0"))))</f>
        <v>12</v>
      </c>
      <c r="BC72" s="1286">
        <f>IF(P72=1000,11,IF(P72=-1000,0,IF(P72&gt;0,11,IF(P72&lt;0,(-P72),"0"))))</f>
        <v>10</v>
      </c>
      <c r="BD72" s="1286">
        <f>IF(P72=1000,0,IF(P72=-1000,11,IF(P72&lt;0,11,IF(P72&gt;0,(P72),"0"))))</f>
        <v>11</v>
      </c>
      <c r="BE72" s="1296">
        <f>IF(P72="","",IF(P72&gt;9,BA72,BC72))</f>
        <v>10</v>
      </c>
      <c r="BF72" s="1288" t="str">
        <f>IF(P72="","","-")</f>
        <v>-</v>
      </c>
      <c r="BG72" s="1290">
        <f>IF(P72="","",IF(P72&lt;-9,BB72,BD72))</f>
        <v>12</v>
      </c>
      <c r="BH72" s="1286" t="str">
        <f>IF(Q72=1000,11,IF(Q72=-1000,0,IF(Q72&gt;9,(Q72+2),IF(Q72&lt;0,(-Q72),"0"))))</f>
        <v>0</v>
      </c>
      <c r="BI72" s="1286">
        <f>IF(Q72=1000,0,IF(Q72=-1000,11,IF(Q72&lt;-9,-(Q72-2),IF(Q72&gt;0,(Q72),"0"))))</f>
        <v>7</v>
      </c>
      <c r="BJ72" s="1286">
        <f>IF(Q72=1000,11,IF(Q72=-1000,0,IF(Q72&gt;0,11,IF(Q72&lt;0,(-Q72),"0"))))</f>
        <v>11</v>
      </c>
      <c r="BK72" s="1286">
        <f>IF(Q72=1000,0,IF(Q72=-1000,11,IF(Q72&lt;0,11,IF(Q72&gt;0,(Q72),"0"))))</f>
        <v>7</v>
      </c>
      <c r="BL72" s="1296">
        <f>IF(Q72="","",IF(Q72&gt;9,BH72,BJ72))</f>
        <v>11</v>
      </c>
      <c r="BM72" s="1288" t="str">
        <f>IF(Q72="","","-")</f>
        <v>-</v>
      </c>
      <c r="BN72" s="1290">
        <f>IF(Q72="","",IF(Q72&lt;-9,BI72,BK72))</f>
        <v>7</v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296">
        <v>11</v>
      </c>
      <c r="BT72" s="1288" t="s">
        <v>569</v>
      </c>
      <c r="BU72" s="1290">
        <v>7</v>
      </c>
      <c r="BV72" s="1286" t="e">
        <f>IF(S72=1000,11,IF(S72=-1000,0,IF(S72&gt;9,(S72+2),IF(S72&lt;0,(-S72),"0"))))</f>
        <v>#VALUE!</v>
      </c>
      <c r="BW72" s="1286" t="str">
        <f>IF(S72=1000,0,IF(S72=-1000,11,IF(S72&lt;-9,-(S72-2),IF(S72&gt;0,(S72),"0"))))</f>
        <v/>
      </c>
      <c r="BX72" s="1286">
        <f>IF(S72=1000,11,IF(S72=-1000,0,IF(S72&gt;0,11,IF(S72&lt;0,(-S72),"0"))))</f>
        <v>11</v>
      </c>
      <c r="BY72" s="1286" t="str">
        <f>IF(S72=1000,0,IF(S72=-1000,11,IF(S72&lt;0,11,IF(S72&gt;0,(S72),"0"))))</f>
        <v/>
      </c>
      <c r="BZ72" s="1296">
        <v>10</v>
      </c>
      <c r="CA72" s="1288" t="s">
        <v>569</v>
      </c>
      <c r="CB72" s="1290">
        <v>12</v>
      </c>
      <c r="CC72" s="1302">
        <v>2</v>
      </c>
      <c r="CD72" s="1304" t="str">
        <f>IF(CC72="","","-")</f>
        <v>-</v>
      </c>
      <c r="CE72" s="1306">
        <v>3</v>
      </c>
      <c r="CP72" s="32"/>
      <c r="CQ72" s="32"/>
    </row>
    <row r="73" spans="1:95" s="31" customFormat="1" ht="15" customHeight="1" x14ac:dyDescent="0.2">
      <c r="A73" s="43">
        <v>354</v>
      </c>
      <c r="B73" s="44">
        <v>259</v>
      </c>
      <c r="C73" s="1251"/>
      <c r="D73" s="46" t="str">
        <f>IF(A73="","",VLOOKUP(A73,СписокКЖ!D:I,2,FALSE))</f>
        <v>СЕРГЕЕНКО Светлана</v>
      </c>
      <c r="E73" s="47"/>
      <c r="F73" s="48" t="str">
        <f>IF(B73="","",VLOOKUP(B73,СписокКЖ!D:I,2,FALSE))</f>
        <v>АЛИЕВА Маляк</v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297"/>
      <c r="BT73" s="1289"/>
      <c r="BU73" s="1291"/>
      <c r="BV73" s="1287"/>
      <c r="BW73" s="1287"/>
      <c r="BX73" s="1287"/>
      <c r="BY73" s="1287"/>
      <c r="BZ73" s="1297"/>
      <c r="CA73" s="1289"/>
      <c r="CB73" s="1291"/>
      <c r="CC73" s="1303"/>
      <c r="CD73" s="1305"/>
      <c r="CE73" s="1307"/>
      <c r="CP73" s="32"/>
      <c r="CQ73" s="32"/>
    </row>
    <row r="74" spans="1:95" s="31" customFormat="1" ht="15" customHeight="1" x14ac:dyDescent="0.2">
      <c r="A74" s="99">
        <f>IF(A70="","",A70)</f>
        <v>252</v>
      </c>
      <c r="B74" s="99">
        <f>IF(B70="","",B71)</f>
        <v>259</v>
      </c>
      <c r="C74" s="75">
        <v>4</v>
      </c>
      <c r="D74" s="100" t="str">
        <f>IF(A74="","",VLOOKUP(A74,СписокКЖ!D:I,2,FALSE))</f>
        <v>ЧЕБАНИКА Раиса</v>
      </c>
      <c r="E74" s="101"/>
      <c r="F74" s="77" t="str">
        <f>IF(B74="","",VLOOKUP(B74,СписокКЖ!D:I,2,FALSE))</f>
        <v>АЛИЕВА Маляк</v>
      </c>
      <c r="G74" s="102"/>
      <c r="H74" s="41"/>
      <c r="I74" s="78" t="s">
        <v>565</v>
      </c>
      <c r="J74" s="78" t="s">
        <v>565</v>
      </c>
      <c r="K74" s="78" t="s">
        <v>571</v>
      </c>
      <c r="L74" s="78"/>
      <c r="M74" s="78"/>
      <c r="N74" s="42"/>
      <c r="O74" s="79">
        <f>IF(I74="","",IF(I74="0",1000,IF(I74="-0",-1000,I74*1)))</f>
        <v>-3</v>
      </c>
      <c r="P74" s="79">
        <f t="shared" ref="P74:S75" si="42">IF(J74="","",IF(J74="0",1000,IF(J74="-0",-1000,J74*1)))</f>
        <v>-3</v>
      </c>
      <c r="Q74" s="79">
        <f t="shared" si="42"/>
        <v>-4</v>
      </c>
      <c r="R74" s="79" t="str">
        <f t="shared" si="42"/>
        <v/>
      </c>
      <c r="S74" s="80" t="str">
        <f t="shared" si="42"/>
        <v/>
      </c>
      <c r="T74" s="103">
        <f t="shared" ref="T74:X75" si="43">IF(O74="","",IF(O74&gt;0,1,0))</f>
        <v>0</v>
      </c>
      <c r="U74" s="104">
        <f t="shared" si="43"/>
        <v>0</v>
      </c>
      <c r="V74" s="104">
        <f t="shared" si="43"/>
        <v>0</v>
      </c>
      <c r="W74" s="104" t="str">
        <f t="shared" si="43"/>
        <v/>
      </c>
      <c r="X74" s="104" t="str">
        <f t="shared" si="43"/>
        <v/>
      </c>
      <c r="Y74" s="105">
        <f t="shared" ref="Y74:AC75" si="44">IF(O74="","",IF(O74&lt;0,1,0))</f>
        <v>1</v>
      </c>
      <c r="Z74" s="105">
        <f t="shared" si="44"/>
        <v>1</v>
      </c>
      <c r="AA74" s="105">
        <f t="shared" si="44"/>
        <v>1</v>
      </c>
      <c r="AB74" s="105" t="str">
        <f t="shared" si="44"/>
        <v/>
      </c>
      <c r="AC74" s="105" t="str">
        <f t="shared" si="44"/>
        <v/>
      </c>
      <c r="AD74" s="106">
        <f>IF(CC74="","",IF(CC74&gt;CE74,1,-1))</f>
        <v>-1</v>
      </c>
      <c r="AE74" s="106">
        <f>IF(CC74="","",IF(CC74&lt;CE74,1,-1))</f>
        <v>1</v>
      </c>
      <c r="AF74" s="107">
        <f>IF(CC74&gt;CE74,1,0)</f>
        <v>0</v>
      </c>
      <c r="AG74" s="108">
        <f>IF(CE74&gt;CC74,1,0)</f>
        <v>1</v>
      </c>
      <c r="AH74" s="81">
        <f>IF(O74="","",AX74*1)</f>
        <v>3</v>
      </c>
      <c r="AI74" s="82">
        <f>IF(P74="","",BE74*1)</f>
        <v>3</v>
      </c>
      <c r="AJ74" s="82">
        <f>IF(Q74="","",BL74*1)</f>
        <v>4</v>
      </c>
      <c r="AK74" s="82" t="str">
        <f>IF(R74="","",BS74*1)</f>
        <v/>
      </c>
      <c r="AL74" s="82" t="str">
        <f>IF(S74="","",BZ74*1)</f>
        <v/>
      </c>
      <c r="AM74" s="83">
        <f>IF(O74="","",AZ74*1)</f>
        <v>11</v>
      </c>
      <c r="AN74" s="83">
        <f>IF(P74="","",BG74*1)</f>
        <v>11</v>
      </c>
      <c r="AO74" s="83">
        <f>IF(Q74="","",BN74*1)</f>
        <v>11</v>
      </c>
      <c r="AP74" s="83" t="str">
        <f>IF(R74="","",BU74*1)</f>
        <v/>
      </c>
      <c r="AQ74" s="83" t="str">
        <f>IF(S74="","",CB74*1)</f>
        <v/>
      </c>
      <c r="AR74" s="109">
        <f>SUM(AH74:AL74)</f>
        <v>10</v>
      </c>
      <c r="AS74" s="110">
        <f>SUM(AM74:AQ74)</f>
        <v>33</v>
      </c>
      <c r="AT74" s="111">
        <f>IF(O74=1000,11,IF(O74=-1000,0,IF(O74&gt;0,11,IF(O74&lt;0,(-O74),"0"))))</f>
        <v>3</v>
      </c>
      <c r="AU74" s="112" t="str">
        <f>IF(O74=1000,0,IF(O74=-1000,11,IF(O74&lt;-9,-(O74-2),IF(O74&gt;0,(O74),"0"))))</f>
        <v>0</v>
      </c>
      <c r="AV74" s="111">
        <f>IF(O74=1000,11,IF(O74=-1000,0,IF(O74&gt;9,(O74+2),IF(O74&lt;0,(-O74),"0"))))</f>
        <v>3</v>
      </c>
      <c r="AW74" s="112">
        <f>IF(O74=1000,0,IF(O74=-1000,11,IF(O74&lt;0,11,IF(O74&gt;0,(O74),"0"))))</f>
        <v>11</v>
      </c>
      <c r="AX74" s="84">
        <f>IF(O74="","",IF(O74&gt;9,AV74,AT74))</f>
        <v>3</v>
      </c>
      <c r="AY74" s="85" t="str">
        <f>IF(O74="","","-")</f>
        <v>-</v>
      </c>
      <c r="AZ74" s="86">
        <f>IF(O74="","",IF(O74&lt;-9,AU74,AW74))</f>
        <v>11</v>
      </c>
      <c r="BA74" s="111">
        <f>IF(P74=1000,11,IF(P74=-1000,0,IF(P74&gt;9,(P74+2),IF(P74&lt;0,(-P74),"0"))))</f>
        <v>3</v>
      </c>
      <c r="BB74" s="112" t="str">
        <f>IF(P74=1000,0,IF(P74=-1000,11,IF(P74&lt;-9,-(P74-2),IF(P74&gt;0,(P74),"0"))))</f>
        <v>0</v>
      </c>
      <c r="BC74" s="112">
        <f>IF(P74=1000,11,IF(P74=-1000,0,IF(P74&gt;0,11,IF(P74&lt;0,(-P74),"0"))))</f>
        <v>3</v>
      </c>
      <c r="BD74" s="112">
        <f>IF(P74=1000,0,IF(P74=-1000,11,IF(P74&lt;0,11,IF(P74&gt;0,(P74),"0"))))</f>
        <v>11</v>
      </c>
      <c r="BE74" s="84">
        <f>IF(P74="","",IF(P74&gt;9,BA74,BC74))</f>
        <v>3</v>
      </c>
      <c r="BF74" s="85" t="str">
        <f>IF(P74="","","-")</f>
        <v>-</v>
      </c>
      <c r="BG74" s="86">
        <f>IF(P74="","",IF(P74&lt;-9,BB74,BD74))</f>
        <v>11</v>
      </c>
      <c r="BH74" s="111">
        <f>IF(Q74=1000,11,IF(Q74=-1000,0,IF(Q74&gt;9,(Q74+2),IF(Q74&lt;0,(-Q74),"0"))))</f>
        <v>4</v>
      </c>
      <c r="BI74" s="112" t="str">
        <f>IF(Q74=1000,0,IF(Q74=-1000,11,IF(Q74&lt;-9,-(Q74-2),IF(Q74&gt;0,(Q74),"0"))))</f>
        <v>0</v>
      </c>
      <c r="BJ74" s="112">
        <f>IF(Q74=1000,11,IF(Q74=-1000,0,IF(Q74&gt;0,11,IF(Q74&lt;0,(-Q74),"0"))))</f>
        <v>4</v>
      </c>
      <c r="BK74" s="112">
        <f>IF(Q74=1000,0,IF(Q74=-1000,11,IF(Q74&lt;0,11,IF(Q74&gt;0,(Q74),"0"))))</f>
        <v>11</v>
      </c>
      <c r="BL74" s="84">
        <f>IF(Q74="","",IF(Q74&gt;9,BH74,BJ74))</f>
        <v>4</v>
      </c>
      <c r="BM74" s="85" t="str">
        <f>IF(Q74="","","-")</f>
        <v>-</v>
      </c>
      <c r="BN74" s="86">
        <f>IF(Q74="","",IF(Q74&lt;-9,BI74,BK74))</f>
        <v>11</v>
      </c>
      <c r="BO74" s="112" t="e">
        <f>IF(R74=1000,11,IF(R74=-1000,0,IF(R74&gt;9,(R74+2),IF(R74&lt;0,(-R74),"0"))))</f>
        <v>#VALUE!</v>
      </c>
      <c r="BP74" s="112" t="str">
        <f>IF(R74=1000,0,IF(R74=-1000,11,IF(R74&lt;-9,-(R74-2),IF(R74&gt;0,(R74),"0"))))</f>
        <v/>
      </c>
      <c r="BQ74" s="112">
        <f>IF(R74=1000,11,IF(R74=-1000,0,IF(R74&gt;0,11,IF(R74&lt;0,(-R74),"0"))))</f>
        <v>11</v>
      </c>
      <c r="BR74" s="112" t="str">
        <f>IF(R74=1000,0,IF(R74=-1000,11,IF(R74&lt;0,11,IF(R74&gt;0,(R74),"0"))))</f>
        <v/>
      </c>
      <c r="BS74" s="84" t="str">
        <f>IF(R74="","",IF(R74&gt;9,BO74,BQ74))</f>
        <v/>
      </c>
      <c r="BT74" s="85" t="str">
        <f>IF(R74="","","-")</f>
        <v/>
      </c>
      <c r="BU74" s="86" t="str">
        <f>IF(R74="","",IF(R74&lt;-9,BP74,BR74))</f>
        <v/>
      </c>
      <c r="BV74" s="112" t="e">
        <f>IF(S74=1000,11,IF(S74=-1000,0,IF(S74&gt;9,(S74+2),IF(S74&lt;0,(-S74),"0"))))</f>
        <v>#VALUE!</v>
      </c>
      <c r="BW74" s="112" t="str">
        <f>IF(S74=1000,0,IF(S74=-1000,11,IF(S74&lt;-9,-(S74-2),IF(S74&gt;0,(S74),"0"))))</f>
        <v/>
      </c>
      <c r="BX74" s="112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84" t="str">
        <f>IF(S74="","",IF(S74&gt;9,BV74,BX74))</f>
        <v/>
      </c>
      <c r="CA74" s="85" t="str">
        <f>IF(S74="","","-")</f>
        <v/>
      </c>
      <c r="CB74" s="86" t="str">
        <f>IF(S74="","",IF(S74&lt;-9,BW74,BY74))</f>
        <v/>
      </c>
      <c r="CC74" s="87">
        <f>IF(O74="","",SUM(T74:X74))</f>
        <v>0</v>
      </c>
      <c r="CD74" s="88" t="str">
        <f>IF(CC74="","","-")</f>
        <v>-</v>
      </c>
      <c r="CE74" s="89">
        <f>IF(O74="","",SUM(Y74:AC74))</f>
        <v>3</v>
      </c>
      <c r="CP74" s="32"/>
      <c r="CQ74" s="32"/>
    </row>
    <row r="75" spans="1:95" s="31" customFormat="1" ht="15" customHeight="1" thickBot="1" x14ac:dyDescent="0.25">
      <c r="A75" s="99">
        <f>IF(A70="","",A71)</f>
        <v>354</v>
      </c>
      <c r="B75" s="99">
        <f>IF(B70="","",B70)</f>
        <v>353</v>
      </c>
      <c r="C75" s="114">
        <v>5</v>
      </c>
      <c r="D75" s="115" t="str">
        <f>IF(A75="","",VLOOKUP(A75,СписокКЖ!D:I,2,FALSE))</f>
        <v>СЕРГЕЕНКО Светлана</v>
      </c>
      <c r="E75" s="116"/>
      <c r="F75" s="117" t="str">
        <f>IF(B75="","",VLOOKUP(B75,СписокКЖ!D:I,2,FALSE))</f>
        <v>ОГАНИСЯН Нарина</v>
      </c>
      <c r="G75" s="118"/>
      <c r="H75" s="119"/>
      <c r="I75" s="120"/>
      <c r="J75" s="120"/>
      <c r="K75" s="120"/>
      <c r="L75" s="121"/>
      <c r="M75" s="121"/>
      <c r="N75" s="122"/>
      <c r="O75" s="123" t="str">
        <f>IF(I75="","",IF(I75="0",1000,IF(I75="-0",-1000,I75*1)))</f>
        <v/>
      </c>
      <c r="P75" s="123" t="str">
        <f t="shared" si="42"/>
        <v/>
      </c>
      <c r="Q75" s="123" t="str">
        <f t="shared" si="42"/>
        <v/>
      </c>
      <c r="R75" s="123" t="str">
        <f t="shared" si="42"/>
        <v/>
      </c>
      <c r="S75" s="124" t="str">
        <f t="shared" si="42"/>
        <v/>
      </c>
      <c r="T75" s="125" t="str">
        <f t="shared" si="43"/>
        <v/>
      </c>
      <c r="U75" s="126" t="str">
        <f t="shared" si="43"/>
        <v/>
      </c>
      <c r="V75" s="126" t="str">
        <f t="shared" si="43"/>
        <v/>
      </c>
      <c r="W75" s="126" t="str">
        <f t="shared" si="43"/>
        <v/>
      </c>
      <c r="X75" s="126" t="str">
        <f t="shared" si="43"/>
        <v/>
      </c>
      <c r="Y75" s="127" t="str">
        <f t="shared" si="44"/>
        <v/>
      </c>
      <c r="Z75" s="127" t="str">
        <f t="shared" si="44"/>
        <v/>
      </c>
      <c r="AA75" s="127" t="str">
        <f t="shared" si="44"/>
        <v/>
      </c>
      <c r="AB75" s="127" t="str">
        <f t="shared" si="44"/>
        <v/>
      </c>
      <c r="AC75" s="127" t="str">
        <f t="shared" si="44"/>
        <v/>
      </c>
      <c r="AD75" s="128" t="str">
        <f>IF(CC75="","",IF(CC75&gt;CE75,1,-1))</f>
        <v/>
      </c>
      <c r="AE75" s="128" t="str">
        <f>IF(CC75="","",IF(CC75&lt;CE75,1,-1))</f>
        <v/>
      </c>
      <c r="AF75" s="129">
        <f>IF(CC75&gt;CE75,1,0)</f>
        <v>0</v>
      </c>
      <c r="AG75" s="130">
        <f>IF(CE75&gt;CC75,1,0)</f>
        <v>0</v>
      </c>
      <c r="AH75" s="131" t="str">
        <f>IF(O75="","",AX75*1)</f>
        <v/>
      </c>
      <c r="AI75" s="132" t="str">
        <f>IF(P75="","",BE75*1)</f>
        <v/>
      </c>
      <c r="AJ75" s="132" t="str">
        <f>IF(Q75="","",BL75*1)</f>
        <v/>
      </c>
      <c r="AK75" s="132" t="str">
        <f>IF(R75="","",BS75*1)</f>
        <v/>
      </c>
      <c r="AL75" s="132" t="str">
        <f>IF(S75="","",BZ75*1)</f>
        <v/>
      </c>
      <c r="AM75" s="133" t="str">
        <f>IF(O75="","",AZ75*1)</f>
        <v/>
      </c>
      <c r="AN75" s="133" t="str">
        <f>IF(P75="","",BG75*1)</f>
        <v/>
      </c>
      <c r="AO75" s="133" t="str">
        <f>IF(Q75="","",BN75*1)</f>
        <v/>
      </c>
      <c r="AP75" s="133" t="str">
        <f>IF(R75="","",BU75*1)</f>
        <v/>
      </c>
      <c r="AQ75" s="133" t="str">
        <f>IF(S75="","",CB75*1)</f>
        <v/>
      </c>
      <c r="AR75" s="134">
        <f>SUM(AH75:AL75)</f>
        <v>0</v>
      </c>
      <c r="AS75" s="135">
        <f>SUM(AM75:AQ75)</f>
        <v>0</v>
      </c>
      <c r="AT75" s="136">
        <f>IF(O75=1000,11,IF(O75=-1000,0,IF(O75&gt;0,11,IF(O75&lt;0,(-O75),"0"))))</f>
        <v>11</v>
      </c>
      <c r="AU75" s="137" t="str">
        <f>IF(O75=1000,0,IF(O75=-1000,11,IF(O75&lt;-9,-(O75-2),IF(O75&gt;0,(O75),"0"))))</f>
        <v/>
      </c>
      <c r="AV75" s="136" t="e">
        <f>IF(O75=1000,11,IF(O75=-1000,0,IF(O75&gt;9,(O75+2),IF(O75&lt;0,(-O75),"0"))))</f>
        <v>#VALUE!</v>
      </c>
      <c r="AW75" s="137" t="str">
        <f>IF(O75=1000,0,IF(O75=-1000,11,IF(O75&lt;0,11,IF(O75&gt;0,(O75),"0"))))</f>
        <v/>
      </c>
      <c r="AX75" s="138" t="str">
        <f>IF(O75="","",IF(O75&gt;9,AV75,AT75))</f>
        <v/>
      </c>
      <c r="AY75" s="139" t="str">
        <f>IF(O75="","","-")</f>
        <v/>
      </c>
      <c r="AZ75" s="140" t="str">
        <f>IF(O75="","",IF(O75&lt;-9,AU75,AW75))</f>
        <v/>
      </c>
      <c r="BA75" s="136" t="e">
        <f>IF(P75=1000,11,IF(P75=-1000,0,IF(P75&gt;9,(P75+2),IF(P75&lt;0,(-P75),"0"))))</f>
        <v>#VALUE!</v>
      </c>
      <c r="BB75" s="137" t="str">
        <f>IF(P75=1000,0,IF(P75=-1000,11,IF(P75&lt;-9,-(P75-2),IF(P75&gt;0,(P75),"0"))))</f>
        <v/>
      </c>
      <c r="BC75" s="137">
        <f>IF(P75=1000,11,IF(P75=-1000,0,IF(P75&gt;0,11,IF(P75&lt;0,(-P75),"0"))))</f>
        <v>11</v>
      </c>
      <c r="BD75" s="137" t="str">
        <f>IF(P75=1000,0,IF(P75=-1000,11,IF(P75&lt;0,11,IF(P75&gt;0,(P75),"0"))))</f>
        <v/>
      </c>
      <c r="BE75" s="138" t="str">
        <f>IF(P75="","",IF(P75&gt;9,BA75,BC75))</f>
        <v/>
      </c>
      <c r="BF75" s="139" t="str">
        <f>IF(P75="","","-")</f>
        <v/>
      </c>
      <c r="BG75" s="140" t="str">
        <f>IF(P75="","",IF(P75&lt;-9,BB75,BD75))</f>
        <v/>
      </c>
      <c r="BH75" s="136" t="e">
        <f>IF(Q75=1000,11,IF(Q75=-1000,0,IF(Q75&gt;9,(Q75+2),IF(Q75&lt;0,(-Q75),"0"))))</f>
        <v>#VALUE!</v>
      </c>
      <c r="BI75" s="137" t="str">
        <f>IF(Q75=1000,0,IF(Q75=-1000,11,IF(Q75&lt;-9,-(Q75-2),IF(Q75&gt;0,(Q75),"0"))))</f>
        <v/>
      </c>
      <c r="BJ75" s="137">
        <f>IF(Q75=1000,11,IF(Q75=-1000,0,IF(Q75&gt;0,11,IF(Q75&lt;0,(-Q75),"0"))))</f>
        <v>11</v>
      </c>
      <c r="BK75" s="137" t="str">
        <f>IF(Q75=1000,0,IF(Q75=-1000,11,IF(Q75&lt;0,11,IF(Q75&gt;0,(Q75),"0"))))</f>
        <v/>
      </c>
      <c r="BL75" s="138" t="str">
        <f>IF(Q75="","",IF(Q75&gt;9,BH75,BJ75))</f>
        <v/>
      </c>
      <c r="BM75" s="139" t="str">
        <f>IF(Q75="","","-")</f>
        <v/>
      </c>
      <c r="BN75" s="140" t="str">
        <f>IF(Q75="","",IF(Q75&lt;-9,BI75,BK75))</f>
        <v/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 t="str">
        <f>IF(O75="","",SUM(T75:X75))</f>
        <v/>
      </c>
      <c r="CD75" s="143" t="str">
        <f>IF(CC75="","","-")</f>
        <v/>
      </c>
      <c r="CE75" s="144" t="str">
        <f>IF(O75="","",SUM(Y75:AC75))</f>
        <v/>
      </c>
      <c r="CP75" s="32"/>
      <c r="CQ75" s="32"/>
    </row>
    <row r="76" spans="1:95" s="31" customFormat="1" ht="15" customHeight="1" thickBot="1" x14ac:dyDescent="0.25">
      <c r="A76" s="145"/>
      <c r="B76" s="145"/>
      <c r="C76" s="145"/>
      <c r="D76" s="146"/>
      <c r="E76" s="147"/>
      <c r="F76" s="148"/>
      <c r="G76" s="149"/>
      <c r="H76" s="150"/>
      <c r="I76" s="151"/>
      <c r="J76" s="151"/>
      <c r="K76" s="151"/>
      <c r="L76" s="151"/>
      <c r="M76" s="151"/>
      <c r="N76" s="150"/>
      <c r="O76" s="152"/>
      <c r="P76" s="152"/>
      <c r="Q76" s="152"/>
      <c r="R76" s="152"/>
      <c r="S76" s="152"/>
      <c r="T76" s="153"/>
      <c r="U76" s="153"/>
      <c r="V76" s="153"/>
      <c r="W76" s="153"/>
      <c r="X76" s="153"/>
      <c r="Y76" s="154"/>
      <c r="Z76" s="154"/>
      <c r="AA76" s="154"/>
      <c r="AB76" s="154"/>
      <c r="AC76" s="154"/>
      <c r="AD76" s="155"/>
      <c r="AE76" s="155"/>
      <c r="AF76" s="156"/>
      <c r="AG76" s="156"/>
      <c r="AH76" s="157"/>
      <c r="AI76" s="157"/>
      <c r="AJ76" s="157"/>
      <c r="AK76" s="157"/>
      <c r="AL76" s="157"/>
      <c r="AM76" s="158"/>
      <c r="AN76" s="158"/>
      <c r="AO76" s="158"/>
      <c r="AP76" s="158"/>
      <c r="AQ76" s="158"/>
      <c r="AR76" s="159"/>
      <c r="AS76" s="159"/>
      <c r="AT76" s="160"/>
      <c r="AU76" s="160"/>
      <c r="AV76" s="160"/>
      <c r="AW76" s="160"/>
      <c r="AX76" s="161"/>
      <c r="AY76" s="161"/>
      <c r="AZ76" s="161"/>
      <c r="BA76" s="160"/>
      <c r="BB76" s="160"/>
      <c r="BC76" s="160"/>
      <c r="BD76" s="160"/>
      <c r="BE76" s="161"/>
      <c r="BF76" s="161"/>
      <c r="BG76" s="161"/>
      <c r="BH76" s="160"/>
      <c r="BI76" s="160"/>
      <c r="BJ76" s="160"/>
      <c r="BK76" s="160"/>
      <c r="BL76" s="161"/>
      <c r="BM76" s="161"/>
      <c r="BN76" s="161"/>
      <c r="BO76" s="160"/>
      <c r="BP76" s="160"/>
      <c r="BQ76" s="160"/>
      <c r="BR76" s="160"/>
      <c r="BS76" s="161"/>
      <c r="BT76" s="161"/>
      <c r="BU76" s="161"/>
      <c r="BV76" s="160"/>
      <c r="BW76" s="160"/>
      <c r="BX76" s="160"/>
      <c r="BY76" s="160"/>
      <c r="BZ76" s="161"/>
      <c r="CA76" s="161"/>
      <c r="CB76" s="161"/>
      <c r="CC76" s="162"/>
      <c r="CD76" s="163"/>
      <c r="CE76" s="164"/>
      <c r="CP76" s="32"/>
      <c r="CQ76" s="32"/>
    </row>
    <row r="77" spans="1:95" s="31" customFormat="1" ht="31.5" customHeight="1" thickBot="1" x14ac:dyDescent="0.25">
      <c r="A77" s="34">
        <v>4</v>
      </c>
      <c r="B77" s="35">
        <v>3</v>
      </c>
      <c r="C77" s="1225">
        <f>1+C68</f>
        <v>9</v>
      </c>
      <c r="D77" s="1227" t="str">
        <f>IF(A77="","",VLOOKUP(A77,СписокКЖ!$A$88:$C$113,3,FALSE))</f>
        <v>Московская область</v>
      </c>
      <c r="E77" s="1228" t="e">
        <f>IF(B77="","",VLOOKUP(B77,СписокКЖ!E:J,2,FALSE))</f>
        <v>#N/A</v>
      </c>
      <c r="F77" s="1231" t="str">
        <f>IF(B77="","",VLOOKUP(B77,СписокКЖ!$A$88:$C$111,3,FALSE))</f>
        <v>Москва</v>
      </c>
      <c r="G77" s="1232" t="e">
        <f>IF(D77="","",VLOOKUP(D77,СписокКЖ!G:L,2,FALSE))</f>
        <v>#N/A</v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 t="e">
        <f>IF(A77="","",VLOOKUP(A77,'[60]Протокол команд'!A:K,8,FALSE))</f>
        <v>#N/A</v>
      </c>
      <c r="U77" s="39" t="e">
        <f>T77*5-4</f>
        <v>#N/A</v>
      </c>
      <c r="V77" s="39" t="e">
        <f>T77*5</f>
        <v>#N/A</v>
      </c>
      <c r="W77" s="39" t="e">
        <f>CONCATENATE(U77,"-",V77)</f>
        <v>#N/A</v>
      </c>
      <c r="X77" s="39" t="e">
        <f>IF(A77="","",VLOOKUP(A77,'[60]Протокол команд'!A:K,10,FALSE))</f>
        <v>#N/A</v>
      </c>
      <c r="Y77" s="39" t="e">
        <f>X77*5-4</f>
        <v>#N/A</v>
      </c>
      <c r="Z77" s="39" t="e">
        <f>X77*5</f>
        <v>#N/A</v>
      </c>
      <c r="AA77" s="39" t="e">
        <f>CONCATENATE(Y77,"-",Z77)</f>
        <v>#N/A</v>
      </c>
      <c r="AB77" s="1241">
        <f>IF(O79="","",SUM(AF79:AF84))</f>
        <v>3</v>
      </c>
      <c r="AC77" s="1242"/>
      <c r="AD77" s="1243"/>
      <c r="AE77" s="1242">
        <f>IF(O79="","",SUM(AG79:AG84))</f>
        <v>2</v>
      </c>
      <c r="AF77" s="1242"/>
      <c r="AG77" s="1264"/>
      <c r="AH77" s="1241">
        <f>SUM(CC79:CC84)</f>
        <v>10</v>
      </c>
      <c r="AI77" s="1242"/>
      <c r="AJ77" s="1243"/>
      <c r="AK77" s="1242">
        <f>SUM(CE79:CE84)</f>
        <v>7</v>
      </c>
      <c r="AL77" s="1242"/>
      <c r="AM77" s="1264"/>
      <c r="AN77" s="1265">
        <f>SUM(AR79:AR84)</f>
        <v>118</v>
      </c>
      <c r="AO77" s="1266"/>
      <c r="AP77" s="1267"/>
      <c r="AQ77" s="1266">
        <f>SUM(AS79:AS84)</f>
        <v>108</v>
      </c>
      <c r="AR77" s="1266"/>
      <c r="AS77" s="1268"/>
      <c r="AT77" s="1269" t="s">
        <v>116</v>
      </c>
      <c r="AU77" s="1270"/>
      <c r="AV77" s="1270"/>
      <c r="AW77" s="1270"/>
      <c r="AX77" s="1270"/>
      <c r="AY77" s="1270"/>
      <c r="AZ77" s="1270"/>
      <c r="BA77" s="1270"/>
      <c r="BB77" s="1270"/>
      <c r="BC77" s="1270"/>
      <c r="BD77" s="1270"/>
      <c r="BE77" s="1270"/>
      <c r="BF77" s="1270"/>
      <c r="BG77" s="1270"/>
      <c r="BH77" s="1270"/>
      <c r="BI77" s="1270"/>
      <c r="BJ77" s="1270"/>
      <c r="BK77" s="1270"/>
      <c r="BL77" s="1270"/>
      <c r="BM77" s="1270"/>
      <c r="BN77" s="1270"/>
      <c r="BO77" s="1270"/>
      <c r="BP77" s="1270"/>
      <c r="BQ77" s="1270"/>
      <c r="BR77" s="1270"/>
      <c r="BS77" s="1270"/>
      <c r="BT77" s="1270"/>
      <c r="BU77" s="1270"/>
      <c r="BV77" s="1270"/>
      <c r="BW77" s="1270"/>
      <c r="BX77" s="1270"/>
      <c r="BY77" s="1270"/>
      <c r="BZ77" s="1270"/>
      <c r="CA77" s="1270"/>
      <c r="CB77" s="1271"/>
      <c r="CC77" s="1254">
        <f>IF(O79="","",SUM(AF79:AF84))</f>
        <v>3</v>
      </c>
      <c r="CD77" s="1256" t="str">
        <f>IF(CC77="","","-")</f>
        <v>-</v>
      </c>
      <c r="CE77" s="1258">
        <f>IF(O79="","",SUM(AG79:AG84))</f>
        <v>2</v>
      </c>
      <c r="CP77" s="32"/>
      <c r="CQ77" s="32"/>
    </row>
    <row r="78" spans="1:95" s="31" customFormat="1" ht="13.5" customHeight="1" x14ac:dyDescent="0.2">
      <c r="A78" s="40"/>
      <c r="B78" s="40"/>
      <c r="C78" s="1226"/>
      <c r="D78" s="1229" t="str">
        <f>IF(A78="","",VLOOKUP(A78,СписокКЖ!D:I,2,FALSE))</f>
        <v/>
      </c>
      <c r="E78" s="1230" t="str">
        <f>IF(B78="","",VLOOKUP(B78,СписокКЖ!E:J,2,FALSE))</f>
        <v/>
      </c>
      <c r="F78" s="1233" t="str">
        <f>IF(C78="","",VLOOKUP(C78,СписокКЖ!F:K,2,FALSE))</f>
        <v/>
      </c>
      <c r="G78" s="1234" t="str">
        <f>IF(D78="","",VLOOKUP(D78,СписокКЖ!G:L,2,FALSE))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x14ac:dyDescent="0.2">
      <c r="A79" s="43">
        <v>354</v>
      </c>
      <c r="B79" s="44">
        <v>255</v>
      </c>
      <c r="C79" s="45">
        <v>1</v>
      </c>
      <c r="D79" s="46" t="str">
        <f>IF(A79="","",VLOOKUP(A79,СписокКЖ!D:I,2,FALSE))</f>
        <v>СЕРГЕЕНКО Светлана</v>
      </c>
      <c r="E79" s="47"/>
      <c r="F79" s="48" t="str">
        <f>IF(B79="","",VLOOKUP(B79,СписокКЖ!D:I,2,FALSE))</f>
        <v>НЕСТЕРЕНКО Светлана</v>
      </c>
      <c r="G79" s="49"/>
      <c r="H79" s="50"/>
      <c r="I79" s="51" t="s">
        <v>152</v>
      </c>
      <c r="J79" s="51" t="s">
        <v>149</v>
      </c>
      <c r="K79" s="51" t="s">
        <v>152</v>
      </c>
      <c r="L79" s="51"/>
      <c r="M79" s="51"/>
      <c r="N79" s="52"/>
      <c r="O79" s="53">
        <f>IF(I79="","",IF(I79="0",1000,IF(I79="-0",-1000,I79*1)))</f>
        <v>5</v>
      </c>
      <c r="P79" s="53">
        <f t="shared" ref="P79:S80" si="45">IF(J79="","",IF(J79="0",1000,IF(J79="-0",-1000,J79*1)))</f>
        <v>3</v>
      </c>
      <c r="Q79" s="53">
        <f t="shared" si="45"/>
        <v>5</v>
      </c>
      <c r="R79" s="53" t="str">
        <f t="shared" si="45"/>
        <v/>
      </c>
      <c r="S79" s="54" t="str">
        <f t="shared" si="45"/>
        <v/>
      </c>
      <c r="T79" s="55">
        <f t="shared" ref="T79:X80" si="46">IF(O79="","",IF(O79&gt;0,1,0))</f>
        <v>1</v>
      </c>
      <c r="U79" s="56">
        <f t="shared" si="46"/>
        <v>1</v>
      </c>
      <c r="V79" s="56">
        <f t="shared" si="46"/>
        <v>1</v>
      </c>
      <c r="W79" s="56" t="str">
        <f t="shared" si="46"/>
        <v/>
      </c>
      <c r="X79" s="56" t="str">
        <f t="shared" si="46"/>
        <v/>
      </c>
      <c r="Y79" s="57">
        <f t="shared" ref="Y79:AC80" si="47">IF(O79="","",IF(O79&lt;0,1,0))</f>
        <v>0</v>
      </c>
      <c r="Z79" s="57">
        <f t="shared" si="47"/>
        <v>0</v>
      </c>
      <c r="AA79" s="57">
        <f t="shared" si="47"/>
        <v>0</v>
      </c>
      <c r="AB79" s="57" t="str">
        <f t="shared" si="47"/>
        <v/>
      </c>
      <c r="AC79" s="57" t="str">
        <f t="shared" si="47"/>
        <v/>
      </c>
      <c r="AD79" s="58">
        <f>IF(CC79="","",IF(CC79&gt;CE79,1,-1))</f>
        <v>1</v>
      </c>
      <c r="AE79" s="58">
        <f>IF(CC79="","",IF(CC79&lt;CE79,1,-1))</f>
        <v>-1</v>
      </c>
      <c r="AF79" s="59">
        <f>IF(CC79&gt;CE79,1,0)</f>
        <v>1</v>
      </c>
      <c r="AG79" s="60">
        <f>IF(CE79&gt;CC79,1,0)</f>
        <v>0</v>
      </c>
      <c r="AH79" s="61">
        <f>IF(O79="","",AX79*1)</f>
        <v>11</v>
      </c>
      <c r="AI79" s="62">
        <f>IF(P79="","",BE79*1)</f>
        <v>11</v>
      </c>
      <c r="AJ79" s="62">
        <f>IF(Q79="","",BL79*1)</f>
        <v>11</v>
      </c>
      <c r="AK79" s="62" t="str">
        <f>IF(R79="","",BS79*1)</f>
        <v/>
      </c>
      <c r="AL79" s="62" t="str">
        <f>IF(S79="","",BZ79*1)</f>
        <v/>
      </c>
      <c r="AM79" s="63">
        <f>IF(O79="","",AZ79*1)</f>
        <v>5</v>
      </c>
      <c r="AN79" s="63">
        <f>IF(P79="","",BG79*1)</f>
        <v>3</v>
      </c>
      <c r="AO79" s="63">
        <f>IF(Q79="","",BN79*1)</f>
        <v>5</v>
      </c>
      <c r="AP79" s="63" t="str">
        <f>IF(R79="","",BU79*1)</f>
        <v/>
      </c>
      <c r="AQ79" s="63" t="str">
        <f>IF(S79="","",CB79*1)</f>
        <v/>
      </c>
      <c r="AR79" s="64">
        <f>SUM(AH79:AL79)</f>
        <v>33</v>
      </c>
      <c r="AS79" s="65">
        <f>SUM(AM79:AQ79)</f>
        <v>13</v>
      </c>
      <c r="AT79" s="66">
        <f>IF(O79=1000,11,IF(O79=-1000,0,IF(O79&gt;0,11,IF(O79&lt;0,(-O79),"0"))))</f>
        <v>11</v>
      </c>
      <c r="AU79" s="67">
        <f>IF(O79=1000,0,IF(O79=-1000,11,IF(O79&lt;-9,-(O79-2),IF(O79&gt;0,(O79),"0"))))</f>
        <v>5</v>
      </c>
      <c r="AV79" s="66">
        <f>IF(O79=1000,11,IF(O79=-1000,0,IF(O79&lt;9,11,IF(O79&gt;9,(O79+2),"0"))))</f>
        <v>11</v>
      </c>
      <c r="AW79" s="67">
        <f>IF(O79=1000,0,IF(O79=-1000,11,IF(O79&lt;0,11,IF(O79&gt;0,(O79),"0"))))</f>
        <v>5</v>
      </c>
      <c r="AX79" s="68">
        <f>IF(O79="","",IF(O79&gt;9,AV79,AT79))</f>
        <v>11</v>
      </c>
      <c r="AY79" s="69" t="str">
        <f>IF(O79="","","-")</f>
        <v>-</v>
      </c>
      <c r="AZ79" s="70">
        <f>IF(O79="","",IF(O79&lt;-9,AU79,AW79))</f>
        <v>5</v>
      </c>
      <c r="BA79" s="66" t="str">
        <f>IF(P79=1000,11,IF(P79=-1000,0,IF(P79&gt;9,(P79+2),IF(P79&lt;0,(-P79),"0"))))</f>
        <v>0</v>
      </c>
      <c r="BB79" s="67">
        <f>IF(P79=1000,0,IF(P79=-1000,11,IF(P79&lt;-9,-(P79-2),IF(P79&gt;0,(P79),"0"))))</f>
        <v>3</v>
      </c>
      <c r="BC79" s="67">
        <f>IF(P79=1000,11,IF(P79=-1000,0,IF(P79&gt;0,11,IF(P79&lt;0,(-P79),"0"))))</f>
        <v>11</v>
      </c>
      <c r="BD79" s="67">
        <f>IF(P79=1000,0,IF(P79=-1000,11,IF(P79&lt;0,11,IF(P79&gt;0,(P79),"0"))))</f>
        <v>3</v>
      </c>
      <c r="BE79" s="68">
        <f>IF(P79="","",IF(P79&gt;9,BA79,BC79))</f>
        <v>11</v>
      </c>
      <c r="BF79" s="69" t="str">
        <f>IF(P79="","","-")</f>
        <v>-</v>
      </c>
      <c r="BG79" s="70">
        <f>IF(P79="","",IF(P79&lt;-9,BB79,BD79))</f>
        <v>3</v>
      </c>
      <c r="BH79" s="66" t="str">
        <f>IF(Q79=1000,11,IF(Q79=-1000,0,IF(Q79&gt;9,(Q79+2),IF(Q79&lt;0,(-Q79),"0"))))</f>
        <v>0</v>
      </c>
      <c r="BI79" s="67">
        <f>IF(Q79=1000,0,IF(Q79=-1000,11,IF(Q79&lt;-9,-(Q79-2),IF(Q79&gt;0,(Q79),"0"))))</f>
        <v>5</v>
      </c>
      <c r="BJ79" s="67">
        <f>IF(Q79=1000,11,IF(Q79=-1000,0,IF(Q79&gt;0,11,IF(Q79&lt;0,(-Q79),"0"))))</f>
        <v>11</v>
      </c>
      <c r="BK79" s="67">
        <f>IF(Q79=1000,0,IF(Q79=-1000,11,IF(Q79&lt;0,11,IF(Q79&gt;0,(Q79),"0"))))</f>
        <v>5</v>
      </c>
      <c r="BL79" s="68">
        <f>IF(Q79="","",IF(Q79&gt;9,BH79,BJ79))</f>
        <v>11</v>
      </c>
      <c r="BM79" s="69" t="str">
        <f>IF(Q79="","","-")</f>
        <v>-</v>
      </c>
      <c r="BN79" s="70">
        <f>IF(Q79="","",IF(Q79&lt;-9,BI79,BK79))</f>
        <v>5</v>
      </c>
      <c r="BO79" s="67" t="e">
        <f>IF(R79=1000,11,IF(R79=-1000,0,IF(R79&gt;9,(R79+2),IF(R79&lt;0,(-R79),"0"))))</f>
        <v>#VALUE!</v>
      </c>
      <c r="BP79" s="67" t="str">
        <f>IF(R79=1000,0,IF(R79=-1000,11,IF(R79&lt;-9,-(R79-2),IF(R79&gt;0,(R79),"0"))))</f>
        <v/>
      </c>
      <c r="BQ79" s="67">
        <f>IF(R79=1000,11,IF(R79=-1000,0,IF(R79&gt;0,11,IF(R79&lt;0,(-R79),"0"))))</f>
        <v>11</v>
      </c>
      <c r="BR79" s="67" t="str">
        <f>IF(R79=1000,0,IF(R79=-1000,11,IF(R79&lt;0,11,IF(R79&gt;0,(R79),"0"))))</f>
        <v/>
      </c>
      <c r="BS79" s="68" t="str">
        <f>IF(R79="","",IF(R79&gt;9,BO79,BQ79))</f>
        <v/>
      </c>
      <c r="BT79" s="69" t="str">
        <f>IF(R79="","","-")</f>
        <v/>
      </c>
      <c r="BU79" s="70" t="str">
        <f>IF(R79="","",IF(R79&lt;-9,BP79,BR79))</f>
        <v/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>
        <f>IF(O79="","",SUM(T79:X79))</f>
        <v>3</v>
      </c>
      <c r="CD79" s="73" t="str">
        <f>IF(CC79="","","-")</f>
        <v>-</v>
      </c>
      <c r="CE79" s="74">
        <f>IF(O79="","",SUM(Y79:AC79))</f>
        <v>0</v>
      </c>
      <c r="CP79" s="32"/>
      <c r="CQ79" s="32"/>
    </row>
    <row r="80" spans="1:95" s="31" customFormat="1" ht="15" customHeight="1" x14ac:dyDescent="0.2">
      <c r="A80" s="43">
        <v>252</v>
      </c>
      <c r="B80" s="44">
        <v>301</v>
      </c>
      <c r="C80" s="75">
        <v>2</v>
      </c>
      <c r="D80" s="76" t="str">
        <f>IF(A80="","",VLOOKUP(A80,СписокКЖ!D:I,2,FALSE))</f>
        <v>ЧЕБАНИКА Раиса</v>
      </c>
      <c r="E80" s="47"/>
      <c r="F80" s="77" t="str">
        <f>IF(B80="","",VLOOKUP(B80,СписокКЖ!D:I,2,FALSE))</f>
        <v>САФОНОВА Виктория</v>
      </c>
      <c r="G80" s="49"/>
      <c r="H80" s="41"/>
      <c r="I80" s="78" t="s">
        <v>29</v>
      </c>
      <c r="J80" s="78" t="s">
        <v>30</v>
      </c>
      <c r="K80" s="78" t="s">
        <v>568</v>
      </c>
      <c r="L80" s="78" t="s">
        <v>564</v>
      </c>
      <c r="M80" s="51"/>
      <c r="N80" s="42"/>
      <c r="O80" s="79">
        <f>IF(I80="","",IF(I80="0",1000,IF(I80="-0",-1000,I80*1)))</f>
        <v>9</v>
      </c>
      <c r="P80" s="79">
        <f t="shared" si="45"/>
        <v>-8</v>
      </c>
      <c r="Q80" s="79">
        <f t="shared" si="45"/>
        <v>-7</v>
      </c>
      <c r="R80" s="79">
        <f t="shared" si="45"/>
        <v>-6</v>
      </c>
      <c r="S80" s="80" t="str">
        <f t="shared" si="45"/>
        <v/>
      </c>
      <c r="T80" s="55">
        <f t="shared" si="46"/>
        <v>1</v>
      </c>
      <c r="U80" s="56">
        <f t="shared" si="46"/>
        <v>0</v>
      </c>
      <c r="V80" s="56">
        <f t="shared" si="46"/>
        <v>0</v>
      </c>
      <c r="W80" s="56">
        <f t="shared" si="46"/>
        <v>0</v>
      </c>
      <c r="X80" s="56" t="str">
        <f t="shared" si="46"/>
        <v/>
      </c>
      <c r="Y80" s="57">
        <f t="shared" si="47"/>
        <v>0</v>
      </c>
      <c r="Z80" s="57">
        <f t="shared" si="47"/>
        <v>1</v>
      </c>
      <c r="AA80" s="57">
        <f t="shared" si="47"/>
        <v>1</v>
      </c>
      <c r="AB80" s="57">
        <f t="shared" si="47"/>
        <v>1</v>
      </c>
      <c r="AC80" s="57" t="str">
        <f t="shared" si="47"/>
        <v/>
      </c>
      <c r="AD80" s="58">
        <f>IF(CC80="","",IF(CC80&gt;CE80,1,-1))</f>
        <v>-1</v>
      </c>
      <c r="AE80" s="58">
        <f>IF(CC80="","",IF(CC80&lt;CE80,1,-1))</f>
        <v>1</v>
      </c>
      <c r="AF80" s="59">
        <f>IF(CC80&gt;CE80,1,0)</f>
        <v>0</v>
      </c>
      <c r="AG80" s="60">
        <f>IF(CE80&gt;CC80,1,0)</f>
        <v>1</v>
      </c>
      <c r="AH80" s="81">
        <f>IF(O80="","",AX80*1)</f>
        <v>11</v>
      </c>
      <c r="AI80" s="82">
        <f>IF(P80="","",BE80*1)</f>
        <v>8</v>
      </c>
      <c r="AJ80" s="82">
        <f>IF(Q80="","",BL80*1)</f>
        <v>7</v>
      </c>
      <c r="AK80" s="82">
        <f>IF(R80="","",BS80*1)</f>
        <v>6</v>
      </c>
      <c r="AL80" s="82" t="str">
        <f>IF(S80="","",BZ80*1)</f>
        <v/>
      </c>
      <c r="AM80" s="83">
        <f>IF(O80="","",AZ80*1)</f>
        <v>9</v>
      </c>
      <c r="AN80" s="83">
        <f>IF(P80="","",BG80*1)</f>
        <v>11</v>
      </c>
      <c r="AO80" s="83">
        <f>IF(Q80="","",BN80*1)</f>
        <v>11</v>
      </c>
      <c r="AP80" s="83">
        <f>IF(R80="","",BU80*1)</f>
        <v>11</v>
      </c>
      <c r="AQ80" s="83" t="str">
        <f>IF(S80="","",CB80*1)</f>
        <v/>
      </c>
      <c r="AR80" s="64">
        <f>SUM(AH80:AL80)</f>
        <v>32</v>
      </c>
      <c r="AS80" s="65">
        <f>SUM(AM80:AQ80)</f>
        <v>42</v>
      </c>
      <c r="AT80" s="66">
        <f>IF(O80=1000,11,IF(O80=-1000,0,IF(O80&gt;0,11,IF(O80&lt;0,(-O80),"0"))))</f>
        <v>11</v>
      </c>
      <c r="AU80" s="67">
        <f>IF(O80=1000,0,IF(O80=-1000,11,IF(O80&lt;-9,-(O80-2),IF(O80&gt;0,(O80),"0"))))</f>
        <v>9</v>
      </c>
      <c r="AV80" s="66" t="str">
        <f>IF(O80=1000,11,IF(O80=-1000,0,IF(O80&gt;9,(O80+2),IF(O80&lt;0,(-O80),"0"))))</f>
        <v>0</v>
      </c>
      <c r="AW80" s="67">
        <f>IF(O80=1000,0,IF(O80=-1000,11,IF(O80&lt;0,11,IF(O80&gt;0,(O80),"0"))))</f>
        <v>9</v>
      </c>
      <c r="AX80" s="84">
        <f>IF(O80="","",IF(O80&gt;9,AV80,AT80))</f>
        <v>11</v>
      </c>
      <c r="AY80" s="85" t="str">
        <f>IF(O80="","","-")</f>
        <v>-</v>
      </c>
      <c r="AZ80" s="86">
        <f>IF(O80="","",IF(O80&lt;-9,AU80,AW80))</f>
        <v>9</v>
      </c>
      <c r="BA80" s="66">
        <f>IF(P80=1000,11,IF(P80=-1000,0,IF(P80&gt;9,(P80+2),IF(P80&lt;0,(-P80),"0"))))</f>
        <v>8</v>
      </c>
      <c r="BB80" s="67" t="str">
        <f>IF(P80=1000,0,IF(P80=-1000,11,IF(P80&lt;-9,-(P80-2),IF(P80&gt;0,(P80),"0"))))</f>
        <v>0</v>
      </c>
      <c r="BC80" s="67">
        <f>IF(P80=1000,11,IF(P80=-1000,0,IF(P80&gt;0,11,IF(P80&lt;0,(-P80),"0"))))</f>
        <v>8</v>
      </c>
      <c r="BD80" s="67">
        <f>IF(P80=1000,0,IF(P80=-1000,11,IF(P80&lt;0,11,IF(P80&gt;0,(P80),"0"))))</f>
        <v>11</v>
      </c>
      <c r="BE80" s="84">
        <f>IF(P80="","",IF(P80&gt;9,BA80,BC80))</f>
        <v>8</v>
      </c>
      <c r="BF80" s="85" t="str">
        <f>IF(P80="","","-")</f>
        <v>-</v>
      </c>
      <c r="BG80" s="86">
        <f>IF(P80="","",IF(P80&lt;-9,BB80,BD80))</f>
        <v>11</v>
      </c>
      <c r="BH80" s="66">
        <f>IF(Q80=1000,11,IF(Q80=-1000,0,IF(Q80&gt;9,(Q80+2),IF(Q80&lt;0,(-Q80),"0"))))</f>
        <v>7</v>
      </c>
      <c r="BI80" s="67" t="str">
        <f>IF(Q80=1000,0,IF(Q80=-1000,11,IF(Q80&lt;-9,-(Q80-2),IF(Q80&gt;0,(Q80),"0"))))</f>
        <v>0</v>
      </c>
      <c r="BJ80" s="67">
        <f>IF(Q80=1000,11,IF(Q80=-1000,0,IF(Q80&gt;0,11,IF(Q80&lt;0,(-Q80),"0"))))</f>
        <v>7</v>
      </c>
      <c r="BK80" s="67">
        <f>IF(Q80=1000,0,IF(Q80=-1000,11,IF(Q80&lt;0,11,IF(Q80&gt;0,(Q80),"0"))))</f>
        <v>11</v>
      </c>
      <c r="BL80" s="84">
        <f>IF(Q80="","",IF(Q80&gt;9,BH80,BJ80))</f>
        <v>7</v>
      </c>
      <c r="BM80" s="85" t="str">
        <f>IF(Q80="","","-")</f>
        <v>-</v>
      </c>
      <c r="BN80" s="86">
        <f>IF(Q80="","",IF(Q80&lt;-9,BI80,BK80))</f>
        <v>11</v>
      </c>
      <c r="BO80" s="67">
        <f>IF(R80=1000,11,IF(R80=-1000,0,IF(R80&gt;9,(R80+2),IF(R80&lt;0,(-R80),"0"))))</f>
        <v>6</v>
      </c>
      <c r="BP80" s="67" t="str">
        <f>IF(R80=1000,0,IF(R80=-1000,11,IF(R80&lt;-9,-(R80-2),IF(R80&gt;0,(R80),"0"))))</f>
        <v>0</v>
      </c>
      <c r="BQ80" s="67">
        <f>IF(R80=1000,11,IF(R80=-1000,0,IF(R80&gt;0,11,IF(R80&lt;0,(-R80),"0"))))</f>
        <v>6</v>
      </c>
      <c r="BR80" s="67">
        <f>IF(R80=1000,0,IF(R80=-1000,11,IF(R80&lt;0,11,IF(R80&gt;0,(R80),"0"))))</f>
        <v>11</v>
      </c>
      <c r="BS80" s="84">
        <f>IF(R80="","",IF(R80&gt;9,BO80,BQ80))</f>
        <v>6</v>
      </c>
      <c r="BT80" s="85" t="str">
        <f>IF(R80="","","-")</f>
        <v>-</v>
      </c>
      <c r="BU80" s="86">
        <f>IF(R80="","",IF(R80&lt;-9,BP80,BR80))</f>
        <v>11</v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84" t="str">
        <f>IF(S80="","",IF(S80&gt;9,BV80,BX80))</f>
        <v/>
      </c>
      <c r="CA80" s="85" t="str">
        <f>IF(S80="","","-")</f>
        <v/>
      </c>
      <c r="CB80" s="86" t="str">
        <f>IF(S80="","",IF(S80&lt;-9,BW80,BY80))</f>
        <v/>
      </c>
      <c r="CC80" s="87">
        <f>IF(O80="","",SUM(T80:X80))</f>
        <v>1</v>
      </c>
      <c r="CD80" s="88" t="str">
        <f>IF(CC80="","","-")</f>
        <v>-</v>
      </c>
      <c r="CE80" s="89">
        <f>IF(O80="","",SUM(Y80:AC80))</f>
        <v>3</v>
      </c>
      <c r="CP80" s="32"/>
      <c r="CQ80" s="32"/>
    </row>
    <row r="81" spans="1:95" s="31" customFormat="1" ht="15" customHeight="1" x14ac:dyDescent="0.2">
      <c r="A81" s="43">
        <v>354</v>
      </c>
      <c r="B81" s="44">
        <v>306</v>
      </c>
      <c r="C81" s="1250" t="s">
        <v>563</v>
      </c>
      <c r="D81" s="76" t="str">
        <f>IF(A81="","",VLOOKUP(A81,СписокКЖ!D:I,2,FALSE))</f>
        <v>СЕРГЕЕНКО Светлана</v>
      </c>
      <c r="E81" s="47"/>
      <c r="F81" s="77" t="str">
        <f>IF(B81="","",VLOOKUP(B81,СписокКЖ!D:I,2,FALSE))</f>
        <v>ВИНОГРАДОВА Нина</v>
      </c>
      <c r="G81" s="49"/>
      <c r="H81" s="41"/>
      <c r="I81" s="1252" t="s">
        <v>30</v>
      </c>
      <c r="J81" s="1252" t="s">
        <v>152</v>
      </c>
      <c r="K81" s="1252" t="s">
        <v>29</v>
      </c>
      <c r="L81" s="1252" t="s">
        <v>150</v>
      </c>
      <c r="M81" s="1252"/>
      <c r="N81" s="42"/>
      <c r="O81" s="1244">
        <f>IF(I81="","",IF(I81="0",1000,IF(I81="-0",-1000,I81*1)))</f>
        <v>-8</v>
      </c>
      <c r="P81" s="1244">
        <f>IF(J81="","",IF(J81="0",1000,IF(J81="-0",-1000,J81*1)))</f>
        <v>5</v>
      </c>
      <c r="Q81" s="1244">
        <f>IF(K81="","",IF(K81="0",1000,IF(K81="-0",-1000,K81*1)))</f>
        <v>9</v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>
        <f>IF(O81="","",IF(O81&gt;0,1,0))</f>
        <v>0</v>
      </c>
      <c r="U81" s="1284">
        <f>IF(P81="","",IF(P81&gt;0,1,0))</f>
        <v>1</v>
      </c>
      <c r="V81" s="1284">
        <f>IF(Q81="","",IF(Q81&gt;0,1,0))</f>
        <v>1</v>
      </c>
      <c r="W81" s="1284" t="str">
        <f>IF(R81="","",IF(R81&gt;0,1,0))</f>
        <v/>
      </c>
      <c r="X81" s="1284" t="str">
        <f>IF(S81="","",IF(S81&gt;0,1,0))</f>
        <v/>
      </c>
      <c r="Y81" s="1278">
        <f>IF(O81="","",IF(O81&lt;0,1,0))</f>
        <v>1</v>
      </c>
      <c r="Z81" s="1278">
        <f>IF(P81="","",IF(P81&lt;0,1,0))</f>
        <v>0</v>
      </c>
      <c r="AA81" s="1278">
        <f>IF(Q81="","",IF(Q81&lt;0,1,0))</f>
        <v>0</v>
      </c>
      <c r="AB81" s="1278" t="str">
        <f>IF(R81="","",IF(R81&lt;0,1,0))</f>
        <v/>
      </c>
      <c r="AC81" s="1278" t="str">
        <f>IF(S81="","",IF(S81&lt;0,1,0))</f>
        <v/>
      </c>
      <c r="AD81" s="1280">
        <f>IF(CC81="","",IF(CC81&gt;CE81,1,-1))</f>
        <v>1</v>
      </c>
      <c r="AE81" s="1280">
        <f>IF(CC81="","",IF(CC81&lt;CE81,1,-1))</f>
        <v>-1</v>
      </c>
      <c r="AF81" s="1282">
        <f>IF(CC81&gt;CE81,1,0)</f>
        <v>1</v>
      </c>
      <c r="AG81" s="1272">
        <f>IF(CE81&gt;CC81,1,0)</f>
        <v>0</v>
      </c>
      <c r="AH81" s="1274">
        <f>IF(O81="","",AX81*1)</f>
        <v>8</v>
      </c>
      <c r="AI81" s="1276">
        <f>IF(P81="","",BE81*1)</f>
        <v>11</v>
      </c>
      <c r="AJ81" s="1276">
        <f>IF(Q81="","",BL81*1)</f>
        <v>11</v>
      </c>
      <c r="AK81" s="1276" t="str">
        <f>IF(R81="","",BS81*1)</f>
        <v/>
      </c>
      <c r="AL81" s="1276" t="str">
        <f>IF(S81="","",BZ81*1)</f>
        <v/>
      </c>
      <c r="AM81" s="1298">
        <f>IF(O81="","",AZ81*1)</f>
        <v>11</v>
      </c>
      <c r="AN81" s="1298">
        <f>IF(P81="","",BG81*1)</f>
        <v>5</v>
      </c>
      <c r="AO81" s="1298">
        <f>IF(Q81="","",BN81*1)</f>
        <v>9</v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8</v>
      </c>
      <c r="AU81" s="1286" t="str">
        <f>IF(O81=1000,0,IF(O81=-1000,11,IF(O81&lt;-9,-(O81-2),IF(O81&gt;0,(O81),"0"))))</f>
        <v>0</v>
      </c>
      <c r="AV81" s="1286">
        <f>IF(O81=1000,11,IF(O81=-1000,0,IF(O81&gt;9,(O81+2),IF(O81&lt;0,(-O81),"0"))))</f>
        <v>8</v>
      </c>
      <c r="AW81" s="1286">
        <f>IF(O81=1000,0,IF(O81=-1000,11,IF(O81&lt;0,11,IF(O81&gt;0,(O81),"0"))))</f>
        <v>11</v>
      </c>
      <c r="AX81" s="1296">
        <f>IF(O81="","",IF(O81&gt;9,AV81,AT81))</f>
        <v>8</v>
      </c>
      <c r="AY81" s="1288" t="str">
        <f>IF(O81="","","-")</f>
        <v>-</v>
      </c>
      <c r="AZ81" s="1290">
        <f>IF(O81="","",IF(O81&lt;-9,AU81,AW81))</f>
        <v>11</v>
      </c>
      <c r="BA81" s="1286" t="str">
        <f>IF(P81=1000,11,IF(P81=-1000,0,IF(P81&gt;9,(P81+2),IF(P81&lt;0,(-P81),"0"))))</f>
        <v>0</v>
      </c>
      <c r="BB81" s="1286">
        <f>IF(P81=1000,0,IF(P81=-1000,11,IF(P81&lt;-9,-(P81-2),IF(P81&gt;0,(P81),"0"))))</f>
        <v>5</v>
      </c>
      <c r="BC81" s="1286">
        <f>IF(P81=1000,11,IF(P81=-1000,0,IF(P81&gt;0,11,IF(P81&lt;0,(-P81),"0"))))</f>
        <v>11</v>
      </c>
      <c r="BD81" s="1286">
        <f>IF(P81=1000,0,IF(P81=-1000,11,IF(P81&lt;0,11,IF(P81&gt;0,(P81),"0"))))</f>
        <v>5</v>
      </c>
      <c r="BE81" s="1296">
        <f>IF(P81="","",IF(P81&gt;9,BA81,BC81))</f>
        <v>11</v>
      </c>
      <c r="BF81" s="1288" t="str">
        <f>IF(P81="","","-")</f>
        <v>-</v>
      </c>
      <c r="BG81" s="1290">
        <f>IF(P81="","",IF(P81&lt;-9,BB81,BD81))</f>
        <v>5</v>
      </c>
      <c r="BH81" s="1286" t="str">
        <f>IF(Q81=1000,11,IF(Q81=-1000,0,IF(Q81&gt;9,(Q81+2),IF(Q81&lt;0,(-Q81),"0"))))</f>
        <v>0</v>
      </c>
      <c r="BI81" s="1286">
        <f>IF(Q81=1000,0,IF(Q81=-1000,11,IF(Q81&lt;-9,-(Q81-2),IF(Q81&gt;0,(Q81),"0"))))</f>
        <v>9</v>
      </c>
      <c r="BJ81" s="1286">
        <f>IF(Q81=1000,11,IF(Q81=-1000,0,IF(Q81&gt;0,11,IF(Q81&lt;0,(-Q81),"0"))))</f>
        <v>11</v>
      </c>
      <c r="BK81" s="1286">
        <f>IF(Q81=1000,0,IF(Q81=-1000,11,IF(Q81&lt;0,11,IF(Q81&gt;0,(Q81),"0"))))</f>
        <v>9</v>
      </c>
      <c r="BL81" s="1296">
        <f>IF(Q81="","",IF(Q81&gt;9,BH81,BJ81))</f>
        <v>11</v>
      </c>
      <c r="BM81" s="1288" t="str">
        <f>IF(Q81="","","-")</f>
        <v>-</v>
      </c>
      <c r="BN81" s="1290">
        <f>IF(Q81="","",IF(Q81&lt;-9,BI81,BK81))</f>
        <v>9</v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296">
        <v>11</v>
      </c>
      <c r="BT81" s="1288" t="s">
        <v>569</v>
      </c>
      <c r="BU81" s="1290">
        <v>4</v>
      </c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 t="str">
        <f>IF(S81="","",IF(S81&gt;9,BV81,BX81))</f>
        <v/>
      </c>
      <c r="CA81" s="1288" t="str">
        <f>IF(S81="","","-")</f>
        <v/>
      </c>
      <c r="CB81" s="1290" t="str">
        <f>IF(S81="","",IF(S81&lt;-9,BW81,BY81))</f>
        <v/>
      </c>
      <c r="CC81" s="1302">
        <v>3</v>
      </c>
      <c r="CD81" s="1304" t="str">
        <f>IF(CC81="","","-")</f>
        <v>-</v>
      </c>
      <c r="CE81" s="1306">
        <f>IF(O81="","",SUM(Y81:AC82))</f>
        <v>1</v>
      </c>
      <c r="CP81" s="32"/>
      <c r="CQ81" s="32"/>
    </row>
    <row r="82" spans="1:95" s="31" customFormat="1" ht="15" customHeight="1" x14ac:dyDescent="0.2">
      <c r="A82" s="43">
        <v>252</v>
      </c>
      <c r="B82" s="44">
        <v>301</v>
      </c>
      <c r="C82" s="1251"/>
      <c r="D82" s="46" t="str">
        <f>IF(A82="","",VLOOKUP(A82,СписокКЖ!D:I,2,FALSE))</f>
        <v>ЧЕБАНИКА Раиса</v>
      </c>
      <c r="E82" s="47"/>
      <c r="F82" s="48" t="str">
        <f>IF(B82="","",VLOOKUP(B82,СписокКЖ!D:I,2,FALSE))</f>
        <v>САФОНОВА Виктория</v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297"/>
      <c r="BT82" s="1289"/>
      <c r="BU82" s="1291"/>
      <c r="BV82" s="1287"/>
      <c r="BW82" s="1287"/>
      <c r="BX82" s="1287"/>
      <c r="BY82" s="1287"/>
      <c r="BZ82" s="1297"/>
      <c r="CA82" s="1289"/>
      <c r="CB82" s="1291"/>
      <c r="CC82" s="1303"/>
      <c r="CD82" s="1305"/>
      <c r="CE82" s="1307"/>
      <c r="CP82" s="32"/>
      <c r="CQ82" s="32"/>
    </row>
    <row r="83" spans="1:95" s="31" customFormat="1" ht="15" customHeight="1" x14ac:dyDescent="0.2">
      <c r="A83" s="99">
        <f>IF(A79="","",A79)</f>
        <v>354</v>
      </c>
      <c r="B83" s="99">
        <f>IF(B79="","",B80)</f>
        <v>301</v>
      </c>
      <c r="C83" s="75">
        <v>4</v>
      </c>
      <c r="D83" s="100" t="str">
        <f>IF(A83="","",VLOOKUP(A83,СписокКЖ!D:I,2,FALSE))</f>
        <v>СЕРГЕЕНКО Светлана</v>
      </c>
      <c r="E83" s="101"/>
      <c r="F83" s="77" t="str">
        <f>IF(B83="","",VLOOKUP(B83,СписокКЖ!D:I,2,FALSE))</f>
        <v>САФОНОВА Виктория</v>
      </c>
      <c r="G83" s="102"/>
      <c r="H83" s="41"/>
      <c r="I83" s="78" t="s">
        <v>571</v>
      </c>
      <c r="J83" s="78" t="s">
        <v>571</v>
      </c>
      <c r="K83" s="78" t="s">
        <v>28</v>
      </c>
      <c r="L83" s="78"/>
      <c r="M83" s="78"/>
      <c r="N83" s="42"/>
      <c r="O83" s="79">
        <f>IF(I83="","",IF(I83="0",1000,IF(I83="-0",-1000,I83*1)))</f>
        <v>-4</v>
      </c>
      <c r="P83" s="79">
        <f t="shared" ref="P83:S84" si="48">IF(J83="","",IF(J83="0",1000,IF(J83="-0",-1000,J83*1)))</f>
        <v>-4</v>
      </c>
      <c r="Q83" s="79">
        <f t="shared" si="48"/>
        <v>-9</v>
      </c>
      <c r="R83" s="79" t="str">
        <f t="shared" si="48"/>
        <v/>
      </c>
      <c r="S83" s="80" t="str">
        <f t="shared" si="48"/>
        <v/>
      </c>
      <c r="T83" s="103">
        <f t="shared" ref="T83:X84" si="49">IF(O83="","",IF(O83&gt;0,1,0))</f>
        <v>0</v>
      </c>
      <c r="U83" s="104">
        <f t="shared" si="49"/>
        <v>0</v>
      </c>
      <c r="V83" s="104">
        <f t="shared" si="49"/>
        <v>0</v>
      </c>
      <c r="W83" s="104" t="str">
        <f t="shared" si="49"/>
        <v/>
      </c>
      <c r="X83" s="104" t="str">
        <f t="shared" si="49"/>
        <v/>
      </c>
      <c r="Y83" s="105">
        <f t="shared" ref="Y83:AC84" si="50">IF(O83="","",IF(O83&lt;0,1,0))</f>
        <v>1</v>
      </c>
      <c r="Z83" s="105">
        <f t="shared" si="50"/>
        <v>1</v>
      </c>
      <c r="AA83" s="105">
        <f t="shared" si="50"/>
        <v>1</v>
      </c>
      <c r="AB83" s="105" t="str">
        <f t="shared" si="50"/>
        <v/>
      </c>
      <c r="AC83" s="105" t="str">
        <f t="shared" si="50"/>
        <v/>
      </c>
      <c r="AD83" s="106">
        <f>IF(CC83="","",IF(CC83&gt;CE83,1,-1))</f>
        <v>-1</v>
      </c>
      <c r="AE83" s="106">
        <f>IF(CC83="","",IF(CC83&lt;CE83,1,-1))</f>
        <v>1</v>
      </c>
      <c r="AF83" s="107">
        <f>IF(CC83&gt;CE83,1,0)</f>
        <v>0</v>
      </c>
      <c r="AG83" s="108">
        <f>IF(CE83&gt;CC83,1,0)</f>
        <v>1</v>
      </c>
      <c r="AH83" s="81">
        <f>IF(O83="","",AX83*1)</f>
        <v>4</v>
      </c>
      <c r="AI83" s="82">
        <f>IF(P83="","",BE83*1)</f>
        <v>4</v>
      </c>
      <c r="AJ83" s="82">
        <f>IF(Q83="","",BL83*1)</f>
        <v>9</v>
      </c>
      <c r="AK83" s="82" t="str">
        <f>IF(R83="","",BS83*1)</f>
        <v/>
      </c>
      <c r="AL83" s="82" t="str">
        <f>IF(S83="","",BZ83*1)</f>
        <v/>
      </c>
      <c r="AM83" s="83">
        <f>IF(O83="","",AZ83*1)</f>
        <v>11</v>
      </c>
      <c r="AN83" s="83">
        <f>IF(P83="","",BG83*1)</f>
        <v>11</v>
      </c>
      <c r="AO83" s="83">
        <f>IF(Q83="","",BN83*1)</f>
        <v>11</v>
      </c>
      <c r="AP83" s="83" t="str">
        <f>IF(R83="","",BU83*1)</f>
        <v/>
      </c>
      <c r="AQ83" s="83" t="str">
        <f>IF(S83="","",CB83*1)</f>
        <v/>
      </c>
      <c r="AR83" s="109">
        <f>SUM(AH83:AL83)</f>
        <v>17</v>
      </c>
      <c r="AS83" s="110">
        <f>SUM(AM83:AQ83)</f>
        <v>33</v>
      </c>
      <c r="AT83" s="111">
        <f>IF(O83=1000,11,IF(O83=-1000,0,IF(O83&gt;0,11,IF(O83&lt;0,(-O83),"0"))))</f>
        <v>4</v>
      </c>
      <c r="AU83" s="112" t="str">
        <f>IF(O83=1000,0,IF(O83=-1000,11,IF(O83&lt;-9,-(O83-2),IF(O83&gt;0,(O83),"0"))))</f>
        <v>0</v>
      </c>
      <c r="AV83" s="111">
        <f>IF(O83=1000,11,IF(O83=-1000,0,IF(O83&gt;9,(O83+2),IF(O83&lt;0,(-O83),"0"))))</f>
        <v>4</v>
      </c>
      <c r="AW83" s="112">
        <f>IF(O83=1000,0,IF(O83=-1000,11,IF(O83&lt;0,11,IF(O83&gt;0,(O83),"0"))))</f>
        <v>11</v>
      </c>
      <c r="AX83" s="84">
        <f>IF(O83="","",IF(O83&gt;9,AV83,AT83))</f>
        <v>4</v>
      </c>
      <c r="AY83" s="85" t="str">
        <f>IF(O83="","","-")</f>
        <v>-</v>
      </c>
      <c r="AZ83" s="86">
        <f>IF(O83="","",IF(O83&lt;-9,AU83,AW83))</f>
        <v>11</v>
      </c>
      <c r="BA83" s="111">
        <f>IF(P83=1000,11,IF(P83=-1000,0,IF(P83&gt;9,(P83+2),IF(P83&lt;0,(-P83),"0"))))</f>
        <v>4</v>
      </c>
      <c r="BB83" s="112" t="str">
        <f>IF(P83=1000,0,IF(P83=-1000,11,IF(P83&lt;-9,-(P83-2),IF(P83&gt;0,(P83),"0"))))</f>
        <v>0</v>
      </c>
      <c r="BC83" s="112">
        <f>IF(P83=1000,11,IF(P83=-1000,0,IF(P83&gt;0,11,IF(P83&lt;0,(-P83),"0"))))</f>
        <v>4</v>
      </c>
      <c r="BD83" s="112">
        <f>IF(P83=1000,0,IF(P83=-1000,11,IF(P83&lt;0,11,IF(P83&gt;0,(P83),"0"))))</f>
        <v>11</v>
      </c>
      <c r="BE83" s="84">
        <f>IF(P83="","",IF(P83&gt;9,BA83,BC83))</f>
        <v>4</v>
      </c>
      <c r="BF83" s="85" t="str">
        <f>IF(P83="","","-")</f>
        <v>-</v>
      </c>
      <c r="BG83" s="86">
        <f>IF(P83="","",IF(P83&lt;-9,BB83,BD83))</f>
        <v>11</v>
      </c>
      <c r="BH83" s="111">
        <f>IF(Q83=1000,11,IF(Q83=-1000,0,IF(Q83&gt;9,(Q83+2),IF(Q83&lt;0,(-Q83),"0"))))</f>
        <v>9</v>
      </c>
      <c r="BI83" s="112" t="str">
        <f>IF(Q83=1000,0,IF(Q83=-1000,11,IF(Q83&lt;-9,-(Q83-2),IF(Q83&gt;0,(Q83),"0"))))</f>
        <v>0</v>
      </c>
      <c r="BJ83" s="112">
        <f>IF(Q83=1000,11,IF(Q83=-1000,0,IF(Q83&gt;0,11,IF(Q83&lt;0,(-Q83),"0"))))</f>
        <v>9</v>
      </c>
      <c r="BK83" s="112">
        <f>IF(Q83=1000,0,IF(Q83=-1000,11,IF(Q83&lt;0,11,IF(Q83&gt;0,(Q83),"0"))))</f>
        <v>11</v>
      </c>
      <c r="BL83" s="84">
        <f>IF(Q83="","",IF(Q83&gt;9,BH83,BJ83))</f>
        <v>9</v>
      </c>
      <c r="BM83" s="85" t="str">
        <f>IF(Q83="","","-")</f>
        <v>-</v>
      </c>
      <c r="BN83" s="86">
        <f>IF(Q83="","",IF(Q83&lt;-9,BI83,BK83))</f>
        <v>11</v>
      </c>
      <c r="BO83" s="112" t="e">
        <f>IF(R83=1000,11,IF(R83=-1000,0,IF(R83&gt;9,(R83+2),IF(R83&lt;0,(-R83),"0"))))</f>
        <v>#VALUE!</v>
      </c>
      <c r="BP83" s="112" t="str">
        <f>IF(R83=1000,0,IF(R83=-1000,11,IF(R83&lt;-9,-(R83-2),IF(R83&gt;0,(R83),"0"))))</f>
        <v/>
      </c>
      <c r="BQ83" s="112">
        <f>IF(R83=1000,11,IF(R83=-1000,0,IF(R83&gt;0,11,IF(R83&lt;0,(-R83),"0"))))</f>
        <v>11</v>
      </c>
      <c r="BR83" s="112" t="str">
        <f>IF(R83=1000,0,IF(R83=-1000,11,IF(R83&lt;0,11,IF(R83&gt;0,(R83),"0"))))</f>
        <v/>
      </c>
      <c r="BS83" s="84" t="str">
        <f>IF(R83="","",IF(R83&gt;9,BO83,BQ83))</f>
        <v/>
      </c>
      <c r="BT83" s="85" t="str">
        <f>IF(R83="","","-")</f>
        <v/>
      </c>
      <c r="BU83" s="86" t="str">
        <f>IF(R83="","",IF(R83&lt;-9,BP83,BR83))</f>
        <v/>
      </c>
      <c r="BV83" s="112" t="e">
        <f>IF(S83=1000,11,IF(S83=-1000,0,IF(S83&gt;9,(S83+2),IF(S83&lt;0,(-S83),"0"))))</f>
        <v>#VALUE!</v>
      </c>
      <c r="BW83" s="112" t="str">
        <f>IF(S83=1000,0,IF(S83=-1000,11,IF(S83&lt;-9,-(S83-2),IF(S83&gt;0,(S83),"0"))))</f>
        <v/>
      </c>
      <c r="BX83" s="112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84" t="str">
        <f>IF(S83="","",IF(S83&gt;9,BV83,BX83))</f>
        <v/>
      </c>
      <c r="CA83" s="85" t="str">
        <f>IF(S83="","","-")</f>
        <v/>
      </c>
      <c r="CB83" s="86" t="str">
        <f>IF(S83="","",IF(S83&lt;-9,BW83,BY83))</f>
        <v/>
      </c>
      <c r="CC83" s="87">
        <f>IF(O83="","",SUM(T83:X83))</f>
        <v>0</v>
      </c>
      <c r="CD83" s="88" t="str">
        <f>IF(CC83="","","-")</f>
        <v>-</v>
      </c>
      <c r="CE83" s="89">
        <f>IF(O83="","",SUM(Y83:AC83))</f>
        <v>3</v>
      </c>
      <c r="CP83" s="32"/>
      <c r="CQ83" s="32"/>
    </row>
    <row r="84" spans="1:95" s="31" customFormat="1" ht="15" customHeight="1" thickBot="1" x14ac:dyDescent="0.25">
      <c r="A84" s="99">
        <f>IF(A79="","",A80)</f>
        <v>252</v>
      </c>
      <c r="B84" s="99">
        <f>IF(B79="","",B79)</f>
        <v>255</v>
      </c>
      <c r="C84" s="114">
        <v>5</v>
      </c>
      <c r="D84" s="115" t="str">
        <f>IF(A84="","",VLOOKUP(A84,СписокКЖ!D:I,2,FALSE))</f>
        <v>ЧЕБАНИКА Раиса</v>
      </c>
      <c r="E84" s="116"/>
      <c r="F84" s="117" t="str">
        <f>IF(B84="","",VLOOKUP(B84,СписокКЖ!D:I,2,FALSE))</f>
        <v>НЕСТЕРЕНКО Светлана</v>
      </c>
      <c r="G84" s="118"/>
      <c r="H84" s="119"/>
      <c r="I84" s="120" t="s">
        <v>145</v>
      </c>
      <c r="J84" s="120" t="s">
        <v>154</v>
      </c>
      <c r="K84" s="120" t="s">
        <v>161</v>
      </c>
      <c r="L84" s="121"/>
      <c r="M84" s="121"/>
      <c r="N84" s="122"/>
      <c r="O84" s="123">
        <f>IF(I84="","",IF(I84="0",1000,IF(I84="-0",-1000,I84*1)))</f>
        <v>2</v>
      </c>
      <c r="P84" s="123">
        <f t="shared" si="48"/>
        <v>6</v>
      </c>
      <c r="Q84" s="123">
        <f t="shared" si="48"/>
        <v>12</v>
      </c>
      <c r="R84" s="123" t="str">
        <f t="shared" si="48"/>
        <v/>
      </c>
      <c r="S84" s="124" t="str">
        <f t="shared" si="48"/>
        <v/>
      </c>
      <c r="T84" s="125">
        <f t="shared" si="49"/>
        <v>1</v>
      </c>
      <c r="U84" s="126">
        <f t="shared" si="49"/>
        <v>1</v>
      </c>
      <c r="V84" s="126">
        <f t="shared" si="49"/>
        <v>1</v>
      </c>
      <c r="W84" s="126" t="str">
        <f t="shared" si="49"/>
        <v/>
      </c>
      <c r="X84" s="126" t="str">
        <f t="shared" si="49"/>
        <v/>
      </c>
      <c r="Y84" s="127">
        <f t="shared" si="50"/>
        <v>0</v>
      </c>
      <c r="Z84" s="127">
        <f t="shared" si="50"/>
        <v>0</v>
      </c>
      <c r="AA84" s="127">
        <f t="shared" si="50"/>
        <v>0</v>
      </c>
      <c r="AB84" s="127" t="str">
        <f t="shared" si="50"/>
        <v/>
      </c>
      <c r="AC84" s="127" t="str">
        <f t="shared" si="50"/>
        <v/>
      </c>
      <c r="AD84" s="128">
        <f>IF(CC84="","",IF(CC84&gt;CE84,1,-1))</f>
        <v>1</v>
      </c>
      <c r="AE84" s="128">
        <f>IF(CC84="","",IF(CC84&lt;CE84,1,-1))</f>
        <v>-1</v>
      </c>
      <c r="AF84" s="129">
        <f>IF(CC84&gt;CE84,1,0)</f>
        <v>1</v>
      </c>
      <c r="AG84" s="130">
        <f>IF(CE84&gt;CC84,1,0)</f>
        <v>0</v>
      </c>
      <c r="AH84" s="131">
        <f>IF(O84="","",AX84*1)</f>
        <v>11</v>
      </c>
      <c r="AI84" s="132">
        <f>IF(P84="","",BE84*1)</f>
        <v>11</v>
      </c>
      <c r="AJ84" s="132">
        <f>IF(Q84="","",BL84*1)</f>
        <v>14</v>
      </c>
      <c r="AK84" s="132" t="str">
        <f>IF(R84="","",BS84*1)</f>
        <v/>
      </c>
      <c r="AL84" s="132" t="str">
        <f>IF(S84="","",BZ84*1)</f>
        <v/>
      </c>
      <c r="AM84" s="133">
        <f>IF(O84="","",AZ84*1)</f>
        <v>2</v>
      </c>
      <c r="AN84" s="133">
        <f>IF(P84="","",BG84*1)</f>
        <v>6</v>
      </c>
      <c r="AO84" s="133">
        <f>IF(Q84="","",BN84*1)</f>
        <v>12</v>
      </c>
      <c r="AP84" s="133" t="str">
        <f>IF(R84="","",BU84*1)</f>
        <v/>
      </c>
      <c r="AQ84" s="133" t="str">
        <f>IF(S84="","",CB84*1)</f>
        <v/>
      </c>
      <c r="AR84" s="134">
        <f>SUM(AH84:AL84)</f>
        <v>36</v>
      </c>
      <c r="AS84" s="135">
        <f>SUM(AM84:AQ84)</f>
        <v>20</v>
      </c>
      <c r="AT84" s="136">
        <f>IF(O84=1000,11,IF(O84=-1000,0,IF(O84&gt;0,11,IF(O84&lt;0,(-O84),"0"))))</f>
        <v>11</v>
      </c>
      <c r="AU84" s="137">
        <f>IF(O84=1000,0,IF(O84=-1000,11,IF(O84&lt;-9,-(O84-2),IF(O84&gt;0,(O84),"0"))))</f>
        <v>2</v>
      </c>
      <c r="AV84" s="136" t="str">
        <f>IF(O84=1000,11,IF(O84=-1000,0,IF(O84&gt;9,(O84+2),IF(O84&lt;0,(-O84),"0"))))</f>
        <v>0</v>
      </c>
      <c r="AW84" s="137">
        <f>IF(O84=1000,0,IF(O84=-1000,11,IF(O84&lt;0,11,IF(O84&gt;0,(O84),"0"))))</f>
        <v>2</v>
      </c>
      <c r="AX84" s="138">
        <f>IF(O84="","",IF(O84&gt;9,AV84,AT84))</f>
        <v>11</v>
      </c>
      <c r="AY84" s="139" t="str">
        <f>IF(O84="","","-")</f>
        <v>-</v>
      </c>
      <c r="AZ84" s="140">
        <f>IF(O84="","",IF(O84&lt;-9,AU84,AW84))</f>
        <v>2</v>
      </c>
      <c r="BA84" s="136" t="str">
        <f>IF(P84=1000,11,IF(P84=-1000,0,IF(P84&gt;9,(P84+2),IF(P84&lt;0,(-P84),"0"))))</f>
        <v>0</v>
      </c>
      <c r="BB84" s="137">
        <f>IF(P84=1000,0,IF(P84=-1000,11,IF(P84&lt;-9,-(P84-2),IF(P84&gt;0,(P84),"0"))))</f>
        <v>6</v>
      </c>
      <c r="BC84" s="137">
        <f>IF(P84=1000,11,IF(P84=-1000,0,IF(P84&gt;0,11,IF(P84&lt;0,(-P84),"0"))))</f>
        <v>11</v>
      </c>
      <c r="BD84" s="137">
        <f>IF(P84=1000,0,IF(P84=-1000,11,IF(P84&lt;0,11,IF(P84&gt;0,(P84),"0"))))</f>
        <v>6</v>
      </c>
      <c r="BE84" s="138">
        <f>IF(P84="","",IF(P84&gt;9,BA84,BC84))</f>
        <v>11</v>
      </c>
      <c r="BF84" s="139" t="str">
        <f>IF(P84="","","-")</f>
        <v>-</v>
      </c>
      <c r="BG84" s="140">
        <f>IF(P84="","",IF(P84&lt;-9,BB84,BD84))</f>
        <v>6</v>
      </c>
      <c r="BH84" s="136">
        <f>IF(Q84=1000,11,IF(Q84=-1000,0,IF(Q84&gt;9,(Q84+2),IF(Q84&lt;0,(-Q84),"0"))))</f>
        <v>14</v>
      </c>
      <c r="BI84" s="137">
        <f>IF(Q84=1000,0,IF(Q84=-1000,11,IF(Q84&lt;-9,-(Q84-2),IF(Q84&gt;0,(Q84),"0"))))</f>
        <v>12</v>
      </c>
      <c r="BJ84" s="137">
        <f>IF(Q84=1000,11,IF(Q84=-1000,0,IF(Q84&gt;0,11,IF(Q84&lt;0,(-Q84),"0"))))</f>
        <v>11</v>
      </c>
      <c r="BK84" s="137">
        <f>IF(Q84=1000,0,IF(Q84=-1000,11,IF(Q84&lt;0,11,IF(Q84&gt;0,(Q84),"0"))))</f>
        <v>12</v>
      </c>
      <c r="BL84" s="138">
        <f>IF(Q84="","",IF(Q84&gt;9,BH84,BJ84))</f>
        <v>14</v>
      </c>
      <c r="BM84" s="139" t="str">
        <f>IF(Q84="","","-")</f>
        <v>-</v>
      </c>
      <c r="BN84" s="140">
        <f>IF(Q84="","",IF(Q84&lt;-9,BI84,BK84))</f>
        <v>12</v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>
        <f>IF(O84="","",SUM(T84:X84))</f>
        <v>3</v>
      </c>
      <c r="CD84" s="143" t="str">
        <f>IF(CC84="","","-")</f>
        <v>-</v>
      </c>
      <c r="CE84" s="144">
        <f>IF(O84="","",SUM(Y84:AC84))</f>
        <v>0</v>
      </c>
      <c r="CP84" s="32"/>
      <c r="CQ84" s="32"/>
    </row>
    <row r="85" spans="1:95" s="31" customFormat="1" ht="15" customHeight="1" thickBot="1" x14ac:dyDescent="0.25">
      <c r="A85" s="145"/>
      <c r="B85" s="145"/>
      <c r="C85" s="145"/>
      <c r="D85" s="146"/>
      <c r="E85" s="147"/>
      <c r="F85" s="148"/>
      <c r="G85" s="149"/>
      <c r="H85" s="150"/>
      <c r="I85" s="151"/>
      <c r="J85" s="151"/>
      <c r="K85" s="151"/>
      <c r="L85" s="151"/>
      <c r="M85" s="151"/>
      <c r="N85" s="150"/>
      <c r="O85" s="152"/>
      <c r="P85" s="152"/>
      <c r="Q85" s="152"/>
      <c r="R85" s="152"/>
      <c r="S85" s="152"/>
      <c r="T85" s="153"/>
      <c r="U85" s="153"/>
      <c r="V85" s="153"/>
      <c r="W85" s="153"/>
      <c r="X85" s="153"/>
      <c r="Y85" s="154"/>
      <c r="Z85" s="154"/>
      <c r="AA85" s="154"/>
      <c r="AB85" s="154"/>
      <c r="AC85" s="154"/>
      <c r="AD85" s="155"/>
      <c r="AE85" s="155"/>
      <c r="AF85" s="156"/>
      <c r="AG85" s="156"/>
      <c r="AH85" s="157"/>
      <c r="AI85" s="157"/>
      <c r="AJ85" s="157"/>
      <c r="AK85" s="157"/>
      <c r="AL85" s="157"/>
      <c r="AM85" s="158"/>
      <c r="AN85" s="158"/>
      <c r="AO85" s="158"/>
      <c r="AP85" s="158"/>
      <c r="AQ85" s="158"/>
      <c r="AR85" s="159"/>
      <c r="AS85" s="159"/>
      <c r="AT85" s="160"/>
      <c r="AU85" s="160"/>
      <c r="AV85" s="160"/>
      <c r="AW85" s="160"/>
      <c r="AX85" s="161"/>
      <c r="AY85" s="161"/>
      <c r="AZ85" s="161"/>
      <c r="BA85" s="160"/>
      <c r="BB85" s="160"/>
      <c r="BC85" s="160"/>
      <c r="BD85" s="160"/>
      <c r="BE85" s="161"/>
      <c r="BF85" s="161"/>
      <c r="BG85" s="161"/>
      <c r="BH85" s="160"/>
      <c r="BI85" s="160"/>
      <c r="BJ85" s="160"/>
      <c r="BK85" s="160"/>
      <c r="BL85" s="161"/>
      <c r="BM85" s="161"/>
      <c r="BN85" s="161"/>
      <c r="BO85" s="160"/>
      <c r="BP85" s="160"/>
      <c r="BQ85" s="160"/>
      <c r="BR85" s="160"/>
      <c r="BS85" s="161"/>
      <c r="BT85" s="161"/>
      <c r="BU85" s="161"/>
      <c r="BV85" s="160"/>
      <c r="BW85" s="160"/>
      <c r="BX85" s="160"/>
      <c r="BY85" s="160"/>
      <c r="BZ85" s="161"/>
      <c r="CA85" s="161"/>
      <c r="CB85" s="161"/>
      <c r="CC85" s="162"/>
      <c r="CD85" s="163"/>
      <c r="CE85" s="164"/>
      <c r="CP85" s="32"/>
      <c r="CQ85" s="32"/>
    </row>
    <row r="86" spans="1:95" s="31" customFormat="1" ht="31.5" customHeight="1" thickBot="1" x14ac:dyDescent="0.25">
      <c r="A86" s="34">
        <v>1</v>
      </c>
      <c r="B86" s="35">
        <v>2</v>
      </c>
      <c r="C86" s="1225">
        <f>1+C77</f>
        <v>10</v>
      </c>
      <c r="D86" s="1227" t="str">
        <f>IF(A86="","",VLOOKUP(A86,СписокКЖ!$A$88:$C$113,3,FALSE))</f>
        <v>Санкт - Петербург</v>
      </c>
      <c r="E86" s="1228" t="e">
        <f>IF(B86="","",VLOOKUP(B86,СписокКЖ!E:J,2,FALSE))</f>
        <v>#N/A</v>
      </c>
      <c r="F86" s="1231" t="str">
        <f>IF(B86="","",VLOOKUP(B86,СписокКЖ!$A$88:$C$111,3,FALSE))</f>
        <v>Саратовская область</v>
      </c>
      <c r="G86" s="1232" t="e">
        <f>IF(D86="","",VLOOKUP(D86,СписокКЖ!G:L,2,FALSE))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 t="e">
        <f>IF(A86="","",VLOOKUP(A86,'[60]Протокол команд'!A:K,8,FALSE))</f>
        <v>#N/A</v>
      </c>
      <c r="U86" s="39" t="e">
        <f>T86*5-4</f>
        <v>#N/A</v>
      </c>
      <c r="V86" s="39" t="e">
        <f>T86*5</f>
        <v>#N/A</v>
      </c>
      <c r="W86" s="39" t="e">
        <f>CONCATENATE(U86,"-",V86)</f>
        <v>#N/A</v>
      </c>
      <c r="X86" s="39" t="e">
        <f>IF(A86="","",VLOOKUP(A86,'[60]Протокол команд'!A:K,10,FALSE))</f>
        <v>#N/A</v>
      </c>
      <c r="Y86" s="39" t="e">
        <f>X86*5-4</f>
        <v>#N/A</v>
      </c>
      <c r="Z86" s="39" t="e">
        <f>X86*5</f>
        <v>#N/A</v>
      </c>
      <c r="AA86" s="39" t="e">
        <f>CONCATENATE(Y86,"-",Z86)</f>
        <v>#N/A</v>
      </c>
      <c r="AB86" s="1241">
        <f>IF(O88="","",SUM(AF88:AF93))</f>
        <v>3</v>
      </c>
      <c r="AC86" s="1242"/>
      <c r="AD86" s="1243"/>
      <c r="AE86" s="1242">
        <f>IF(O88="","",SUM(AG88:AG93))</f>
        <v>1</v>
      </c>
      <c r="AF86" s="1242"/>
      <c r="AG86" s="1264"/>
      <c r="AH86" s="1241">
        <f>SUM(CC88:CC93)</f>
        <v>10</v>
      </c>
      <c r="AI86" s="1242"/>
      <c r="AJ86" s="1243"/>
      <c r="AK86" s="1242">
        <f>SUM(CE88:CE93)</f>
        <v>5</v>
      </c>
      <c r="AL86" s="1242"/>
      <c r="AM86" s="1264"/>
      <c r="AN86" s="1265">
        <f>SUM(AR88:AR93)</f>
        <v>120</v>
      </c>
      <c r="AO86" s="1266"/>
      <c r="AP86" s="1267"/>
      <c r="AQ86" s="1266">
        <f>SUM(AS88:AS93)</f>
        <v>98</v>
      </c>
      <c r="AR86" s="1266"/>
      <c r="AS86" s="1268"/>
      <c r="AT86" s="1269" t="s">
        <v>117</v>
      </c>
      <c r="AU86" s="1270"/>
      <c r="AV86" s="1270"/>
      <c r="AW86" s="1270"/>
      <c r="AX86" s="1270"/>
      <c r="AY86" s="1270"/>
      <c r="AZ86" s="1270"/>
      <c r="BA86" s="1270"/>
      <c r="BB86" s="1270"/>
      <c r="BC86" s="1270"/>
      <c r="BD86" s="1270"/>
      <c r="BE86" s="1270"/>
      <c r="BF86" s="1270"/>
      <c r="BG86" s="1270"/>
      <c r="BH86" s="1270"/>
      <c r="BI86" s="1270"/>
      <c r="BJ86" s="1270"/>
      <c r="BK86" s="1270"/>
      <c r="BL86" s="1270"/>
      <c r="BM86" s="1270"/>
      <c r="BN86" s="1270"/>
      <c r="BO86" s="1270"/>
      <c r="BP86" s="1270"/>
      <c r="BQ86" s="1270"/>
      <c r="BR86" s="1270"/>
      <c r="BS86" s="1270"/>
      <c r="BT86" s="1270"/>
      <c r="BU86" s="1270"/>
      <c r="BV86" s="1270"/>
      <c r="BW86" s="1270"/>
      <c r="BX86" s="1270"/>
      <c r="BY86" s="1270"/>
      <c r="BZ86" s="1270"/>
      <c r="CA86" s="1270"/>
      <c r="CB86" s="1271"/>
      <c r="CC86" s="1254">
        <f>IF(O88="","",SUM(AF88:AF93))</f>
        <v>3</v>
      </c>
      <c r="CD86" s="1256" t="str">
        <f>IF(CC86="","","-")</f>
        <v>-</v>
      </c>
      <c r="CE86" s="1258">
        <f>IF(O88="","",SUM(AG88:AG93))</f>
        <v>1</v>
      </c>
      <c r="CP86" s="32"/>
      <c r="CQ86" s="32"/>
    </row>
    <row r="87" spans="1:95" s="31" customFormat="1" ht="13.5" customHeight="1" x14ac:dyDescent="0.2">
      <c r="A87" s="40"/>
      <c r="B87" s="40"/>
      <c r="C87" s="1226"/>
      <c r="D87" s="1229" t="str">
        <f>IF(A87="","",VLOOKUP(A87,СписокКЖ!D:I,2,FALSE))</f>
        <v/>
      </c>
      <c r="E87" s="1230" t="str">
        <f>IF(B87="","",VLOOKUP(B87,СписокКЖ!E:J,2,FALSE))</f>
        <v/>
      </c>
      <c r="F87" s="1233" t="str">
        <f>IF(C87="","",VLOOKUP(C87,СписокКЖ!F:K,2,FALSE))</f>
        <v/>
      </c>
      <c r="G87" s="1234" t="str">
        <f>IF(D87="","",VLOOKUP(D87,СписокКЖ!G:L,2,FALSE))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x14ac:dyDescent="0.2">
      <c r="A88" s="43">
        <v>351</v>
      </c>
      <c r="B88" s="44">
        <v>353</v>
      </c>
      <c r="C88" s="45">
        <v>1</v>
      </c>
      <c r="D88" s="46" t="str">
        <f>IF(A88="","",VLOOKUP(A88,СписокКЖ!D:I,2,FALSE))</f>
        <v>ЛИТВИНЕНКО Елена</v>
      </c>
      <c r="E88" s="47"/>
      <c r="F88" s="48" t="str">
        <f>IF(B88="","",VLOOKUP(B88,СписокКЖ!D:I,2,FALSE))</f>
        <v>ОГАНИСЯН Нарина</v>
      </c>
      <c r="G88" s="49"/>
      <c r="H88" s="50"/>
      <c r="I88" s="51" t="s">
        <v>149</v>
      </c>
      <c r="J88" s="51" t="s">
        <v>152</v>
      </c>
      <c r="K88" s="51" t="s">
        <v>31</v>
      </c>
      <c r="L88" s="51"/>
      <c r="M88" s="51"/>
      <c r="N88" s="52"/>
      <c r="O88" s="53">
        <f>IF(I88="","",IF(I88="0",1000,IF(I88="-0",-1000,I88*1)))</f>
        <v>3</v>
      </c>
      <c r="P88" s="53">
        <f t="shared" ref="P88:S89" si="51">IF(J88="","",IF(J88="0",1000,IF(J88="-0",-1000,J88*1)))</f>
        <v>5</v>
      </c>
      <c r="Q88" s="53">
        <f t="shared" si="51"/>
        <v>8</v>
      </c>
      <c r="R88" s="53" t="str">
        <f t="shared" si="51"/>
        <v/>
      </c>
      <c r="S88" s="54" t="str">
        <f t="shared" si="51"/>
        <v/>
      </c>
      <c r="T88" s="55">
        <f t="shared" ref="T88:X89" si="52">IF(O88="","",IF(O88&gt;0,1,0))</f>
        <v>1</v>
      </c>
      <c r="U88" s="56">
        <f t="shared" si="52"/>
        <v>1</v>
      </c>
      <c r="V88" s="56">
        <f t="shared" si="52"/>
        <v>1</v>
      </c>
      <c r="W88" s="56" t="str">
        <f t="shared" si="52"/>
        <v/>
      </c>
      <c r="X88" s="56" t="str">
        <f t="shared" si="52"/>
        <v/>
      </c>
      <c r="Y88" s="57">
        <f t="shared" ref="Y88:AC89" si="53">IF(O88="","",IF(O88&lt;0,1,0))</f>
        <v>0</v>
      </c>
      <c r="Z88" s="57">
        <f t="shared" si="53"/>
        <v>0</v>
      </c>
      <c r="AA88" s="57">
        <f t="shared" si="53"/>
        <v>0</v>
      </c>
      <c r="AB88" s="57" t="str">
        <f t="shared" si="53"/>
        <v/>
      </c>
      <c r="AC88" s="57" t="str">
        <f t="shared" si="53"/>
        <v/>
      </c>
      <c r="AD88" s="58">
        <f>IF(CC88="","",IF(CC88&gt;CE88,1,-1))</f>
        <v>1</v>
      </c>
      <c r="AE88" s="58">
        <f>IF(CC88="","",IF(CC88&lt;CE88,1,-1))</f>
        <v>-1</v>
      </c>
      <c r="AF88" s="59">
        <f>IF(CC88&gt;CE88,1,0)</f>
        <v>1</v>
      </c>
      <c r="AG88" s="60">
        <f>IF(CE88&gt;CC88,1,0)</f>
        <v>0</v>
      </c>
      <c r="AH88" s="61">
        <f>IF(O88="","",AX88*1)</f>
        <v>11</v>
      </c>
      <c r="AI88" s="62">
        <f>IF(P88="","",BE88*1)</f>
        <v>11</v>
      </c>
      <c r="AJ88" s="62">
        <f>IF(Q88="","",BL88*1)</f>
        <v>11</v>
      </c>
      <c r="AK88" s="62" t="str">
        <f>IF(R88="","",BS88*1)</f>
        <v/>
      </c>
      <c r="AL88" s="62" t="str">
        <f>IF(S88="","",BZ88*1)</f>
        <v/>
      </c>
      <c r="AM88" s="63">
        <f>IF(O88="","",AZ88*1)</f>
        <v>3</v>
      </c>
      <c r="AN88" s="63">
        <f>IF(P88="","",BG88*1)</f>
        <v>5</v>
      </c>
      <c r="AO88" s="63">
        <f>IF(Q88="","",BN88*1)</f>
        <v>8</v>
      </c>
      <c r="AP88" s="63" t="str">
        <f>IF(R88="","",BU88*1)</f>
        <v/>
      </c>
      <c r="AQ88" s="63" t="str">
        <f>IF(S88="","",CB88*1)</f>
        <v/>
      </c>
      <c r="AR88" s="64">
        <f>SUM(AH88:AL88)</f>
        <v>33</v>
      </c>
      <c r="AS88" s="65">
        <f>SUM(AM88:AQ88)</f>
        <v>16</v>
      </c>
      <c r="AT88" s="66">
        <f>IF(O88=1000,11,IF(O88=-1000,0,IF(O88&gt;0,11,IF(O88&lt;0,(-O88),"0"))))</f>
        <v>11</v>
      </c>
      <c r="AU88" s="67">
        <f>IF(O88=1000,0,IF(O88=-1000,11,IF(O88&lt;-9,-(O88-2),IF(O88&gt;0,(O88),"0"))))</f>
        <v>3</v>
      </c>
      <c r="AV88" s="66">
        <f>IF(O88=1000,11,IF(O88=-1000,0,IF(O88&lt;9,11,IF(O88&gt;9,(O88+2),"0"))))</f>
        <v>11</v>
      </c>
      <c r="AW88" s="67">
        <f>IF(O88=1000,0,IF(O88=-1000,11,IF(O88&lt;0,11,IF(O88&gt;0,(O88),"0"))))</f>
        <v>3</v>
      </c>
      <c r="AX88" s="68">
        <f>IF(O88="","",IF(O88&gt;9,AV88,AT88))</f>
        <v>11</v>
      </c>
      <c r="AY88" s="69" t="str">
        <f>IF(O88="","","-")</f>
        <v>-</v>
      </c>
      <c r="AZ88" s="70">
        <f>IF(O88="","",IF(O88&lt;-9,AU88,AW88))</f>
        <v>3</v>
      </c>
      <c r="BA88" s="66" t="str">
        <f>IF(P88=1000,11,IF(P88=-1000,0,IF(P88&gt;9,(P88+2),IF(P88&lt;0,(-P88),"0"))))</f>
        <v>0</v>
      </c>
      <c r="BB88" s="67">
        <f>IF(P88=1000,0,IF(P88=-1000,11,IF(P88&lt;-9,-(P88-2),IF(P88&gt;0,(P88),"0"))))</f>
        <v>5</v>
      </c>
      <c r="BC88" s="67">
        <f>IF(P88=1000,11,IF(P88=-1000,0,IF(P88&gt;0,11,IF(P88&lt;0,(-P88),"0"))))</f>
        <v>11</v>
      </c>
      <c r="BD88" s="67">
        <f>IF(P88=1000,0,IF(P88=-1000,11,IF(P88&lt;0,11,IF(P88&gt;0,(P88),"0"))))</f>
        <v>5</v>
      </c>
      <c r="BE88" s="68">
        <f>IF(P88="","",IF(P88&gt;9,BA88,BC88))</f>
        <v>11</v>
      </c>
      <c r="BF88" s="69" t="str">
        <f>IF(P88="","","-")</f>
        <v>-</v>
      </c>
      <c r="BG88" s="70">
        <f>IF(P88="","",IF(P88&lt;-9,BB88,BD88))</f>
        <v>5</v>
      </c>
      <c r="BH88" s="66" t="str">
        <f>IF(Q88=1000,11,IF(Q88=-1000,0,IF(Q88&gt;9,(Q88+2),IF(Q88&lt;0,(-Q88),"0"))))</f>
        <v>0</v>
      </c>
      <c r="BI88" s="67">
        <f>IF(Q88=1000,0,IF(Q88=-1000,11,IF(Q88&lt;-9,-(Q88-2),IF(Q88&gt;0,(Q88),"0"))))</f>
        <v>8</v>
      </c>
      <c r="BJ88" s="67">
        <f>IF(Q88=1000,11,IF(Q88=-1000,0,IF(Q88&gt;0,11,IF(Q88&lt;0,(-Q88),"0"))))</f>
        <v>11</v>
      </c>
      <c r="BK88" s="67">
        <f>IF(Q88=1000,0,IF(Q88=-1000,11,IF(Q88&lt;0,11,IF(Q88&gt;0,(Q88),"0"))))</f>
        <v>8</v>
      </c>
      <c r="BL88" s="68">
        <f>IF(Q88="","",IF(Q88&gt;9,BH88,BJ88))</f>
        <v>11</v>
      </c>
      <c r="BM88" s="69" t="str">
        <f>IF(Q88="","","-")</f>
        <v>-</v>
      </c>
      <c r="BN88" s="70">
        <f>IF(Q88="","",IF(Q88&lt;-9,BI88,BK88))</f>
        <v>8</v>
      </c>
      <c r="BO88" s="67" t="e">
        <f>IF(R88=1000,11,IF(R88=-1000,0,IF(R88&gt;9,(R88+2),IF(R88&lt;0,(-R88),"0"))))</f>
        <v>#VALUE!</v>
      </c>
      <c r="BP88" s="67" t="str">
        <f>IF(R88=1000,0,IF(R88=-1000,11,IF(R88&lt;-9,-(R88-2),IF(R88&gt;0,(R88),"0"))))</f>
        <v/>
      </c>
      <c r="BQ88" s="67">
        <f>IF(R88=1000,11,IF(R88=-1000,0,IF(R88&gt;0,11,IF(R88&lt;0,(-R88),"0"))))</f>
        <v>11</v>
      </c>
      <c r="BR88" s="67" t="str">
        <f>IF(R88=1000,0,IF(R88=-1000,11,IF(R88&lt;0,11,IF(R88&gt;0,(R88),"0"))))</f>
        <v/>
      </c>
      <c r="BS88" s="68" t="str">
        <f>IF(R88="","",IF(R88&gt;9,BO88,BQ88))</f>
        <v/>
      </c>
      <c r="BT88" s="69" t="str">
        <f>IF(R88="","","-")</f>
        <v/>
      </c>
      <c r="BU88" s="70" t="str">
        <f>IF(R88="","",IF(R88&lt;-9,BP88,BR88))</f>
        <v/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>
        <f>IF(O88="","",SUM(T88:X88))</f>
        <v>3</v>
      </c>
      <c r="CD88" s="73" t="str">
        <f>IF(CC88="","","-")</f>
        <v>-</v>
      </c>
      <c r="CE88" s="74">
        <f>IF(O88="","",SUM(Y88:AC88))</f>
        <v>0</v>
      </c>
      <c r="CP88" s="32"/>
      <c r="CQ88" s="32"/>
    </row>
    <row r="89" spans="1:95" s="31" customFormat="1" ht="15" customHeight="1" x14ac:dyDescent="0.2">
      <c r="A89" s="43">
        <v>352</v>
      </c>
      <c r="B89" s="44">
        <v>259</v>
      </c>
      <c r="C89" s="75">
        <v>2</v>
      </c>
      <c r="D89" s="76" t="str">
        <f>IF(A89="","",VLOOKUP(A89,СписокКЖ!D:I,2,FALSE))</f>
        <v>ЗОРИНА Анастасия</v>
      </c>
      <c r="E89" s="47"/>
      <c r="F89" s="77" t="str">
        <f>IF(B89="","",VLOOKUP(B89,СписокКЖ!D:I,2,FALSE))</f>
        <v>АЛИЕВА Маляк</v>
      </c>
      <c r="G89" s="49"/>
      <c r="H89" s="41"/>
      <c r="I89" s="78" t="s">
        <v>29</v>
      </c>
      <c r="J89" s="78" t="s">
        <v>29</v>
      </c>
      <c r="K89" s="78" t="s">
        <v>567</v>
      </c>
      <c r="L89" s="78" t="s">
        <v>568</v>
      </c>
      <c r="M89" s="51" t="s">
        <v>166</v>
      </c>
      <c r="N89" s="42"/>
      <c r="O89" s="79">
        <f>IF(I89="","",IF(I89="0",1000,IF(I89="-0",-1000,I89*1)))</f>
        <v>9</v>
      </c>
      <c r="P89" s="79">
        <f t="shared" si="51"/>
        <v>9</v>
      </c>
      <c r="Q89" s="79">
        <f t="shared" si="51"/>
        <v>-5</v>
      </c>
      <c r="R89" s="79">
        <f t="shared" si="51"/>
        <v>-7</v>
      </c>
      <c r="S89" s="80">
        <f t="shared" si="51"/>
        <v>15</v>
      </c>
      <c r="T89" s="55">
        <f t="shared" si="52"/>
        <v>1</v>
      </c>
      <c r="U89" s="56">
        <f t="shared" si="52"/>
        <v>1</v>
      </c>
      <c r="V89" s="56">
        <f t="shared" si="52"/>
        <v>0</v>
      </c>
      <c r="W89" s="56">
        <f t="shared" si="52"/>
        <v>0</v>
      </c>
      <c r="X89" s="56">
        <f t="shared" si="52"/>
        <v>1</v>
      </c>
      <c r="Y89" s="57">
        <f t="shared" si="53"/>
        <v>0</v>
      </c>
      <c r="Z89" s="57">
        <f t="shared" si="53"/>
        <v>0</v>
      </c>
      <c r="AA89" s="57">
        <f t="shared" si="53"/>
        <v>1</v>
      </c>
      <c r="AB89" s="57">
        <f t="shared" si="53"/>
        <v>1</v>
      </c>
      <c r="AC89" s="57">
        <f t="shared" si="53"/>
        <v>0</v>
      </c>
      <c r="AD89" s="58">
        <f>IF(CC89="","",IF(CC89&gt;CE89,1,-1))</f>
        <v>1</v>
      </c>
      <c r="AE89" s="58">
        <f>IF(CC89="","",IF(CC89&lt;CE89,1,-1))</f>
        <v>-1</v>
      </c>
      <c r="AF89" s="59">
        <f>IF(CC89&gt;CE89,1,0)</f>
        <v>1</v>
      </c>
      <c r="AG89" s="60">
        <f>IF(CE89&gt;CC89,1,0)</f>
        <v>0</v>
      </c>
      <c r="AH89" s="81">
        <f>IF(O89="","",AX89*1)</f>
        <v>11</v>
      </c>
      <c r="AI89" s="82">
        <f>IF(P89="","",BE89*1)</f>
        <v>11</v>
      </c>
      <c r="AJ89" s="82">
        <f>IF(Q89="","",BL89*1)</f>
        <v>5</v>
      </c>
      <c r="AK89" s="82">
        <f>IF(R89="","",BS89*1)</f>
        <v>7</v>
      </c>
      <c r="AL89" s="82">
        <f>IF(S89="","",BZ89*1)</f>
        <v>17</v>
      </c>
      <c r="AM89" s="83">
        <f>IF(O89="","",AZ89*1)</f>
        <v>9</v>
      </c>
      <c r="AN89" s="83">
        <f>IF(P89="","",BG89*1)</f>
        <v>9</v>
      </c>
      <c r="AO89" s="83">
        <f>IF(Q89="","",BN89*1)</f>
        <v>11</v>
      </c>
      <c r="AP89" s="83">
        <f>IF(R89="","",BU89*1)</f>
        <v>11</v>
      </c>
      <c r="AQ89" s="83">
        <f>IF(S89="","",CB89*1)</f>
        <v>15</v>
      </c>
      <c r="AR89" s="64">
        <f>SUM(AH89:AL89)</f>
        <v>51</v>
      </c>
      <c r="AS89" s="65">
        <f>SUM(AM89:AQ89)</f>
        <v>55</v>
      </c>
      <c r="AT89" s="66">
        <f>IF(O89=1000,11,IF(O89=-1000,0,IF(O89&gt;0,11,IF(O89&lt;0,(-O89),"0"))))</f>
        <v>11</v>
      </c>
      <c r="AU89" s="67">
        <f>IF(O89=1000,0,IF(O89=-1000,11,IF(O89&lt;-9,-(O89-2),IF(O89&gt;0,(O89),"0"))))</f>
        <v>9</v>
      </c>
      <c r="AV89" s="66" t="str">
        <f>IF(O89=1000,11,IF(O89=-1000,0,IF(O89&gt;9,(O89+2),IF(O89&lt;0,(-O89),"0"))))</f>
        <v>0</v>
      </c>
      <c r="AW89" s="67">
        <f>IF(O89=1000,0,IF(O89=-1000,11,IF(O89&lt;0,11,IF(O89&gt;0,(O89),"0"))))</f>
        <v>9</v>
      </c>
      <c r="AX89" s="84">
        <f>IF(O89="","",IF(O89&gt;9,AV89,AT89))</f>
        <v>11</v>
      </c>
      <c r="AY89" s="85" t="str">
        <f>IF(O89="","","-")</f>
        <v>-</v>
      </c>
      <c r="AZ89" s="86">
        <f>IF(O89="","",IF(O89&lt;-9,AU89,AW89))</f>
        <v>9</v>
      </c>
      <c r="BA89" s="66" t="str">
        <f>IF(P89=1000,11,IF(P89=-1000,0,IF(P89&gt;9,(P89+2),IF(P89&lt;0,(-P89),"0"))))</f>
        <v>0</v>
      </c>
      <c r="BB89" s="67">
        <f>IF(P89=1000,0,IF(P89=-1000,11,IF(P89&lt;-9,-(P89-2),IF(P89&gt;0,(P89),"0"))))</f>
        <v>9</v>
      </c>
      <c r="BC89" s="67">
        <f>IF(P89=1000,11,IF(P89=-1000,0,IF(P89&gt;0,11,IF(P89&lt;0,(-P89),"0"))))</f>
        <v>11</v>
      </c>
      <c r="BD89" s="67">
        <f>IF(P89=1000,0,IF(P89=-1000,11,IF(P89&lt;0,11,IF(P89&gt;0,(P89),"0"))))</f>
        <v>9</v>
      </c>
      <c r="BE89" s="84">
        <f>IF(P89="","",IF(P89&gt;9,BA89,BC89))</f>
        <v>11</v>
      </c>
      <c r="BF89" s="85" t="str">
        <f>IF(P89="","","-")</f>
        <v>-</v>
      </c>
      <c r="BG89" s="86">
        <f>IF(P89="","",IF(P89&lt;-9,BB89,BD89))</f>
        <v>9</v>
      </c>
      <c r="BH89" s="66">
        <f>IF(Q89=1000,11,IF(Q89=-1000,0,IF(Q89&gt;9,(Q89+2),IF(Q89&lt;0,(-Q89),"0"))))</f>
        <v>5</v>
      </c>
      <c r="BI89" s="67" t="str">
        <f>IF(Q89=1000,0,IF(Q89=-1000,11,IF(Q89&lt;-9,-(Q89-2),IF(Q89&gt;0,(Q89),"0"))))</f>
        <v>0</v>
      </c>
      <c r="BJ89" s="67">
        <f>IF(Q89=1000,11,IF(Q89=-1000,0,IF(Q89&gt;0,11,IF(Q89&lt;0,(-Q89),"0"))))</f>
        <v>5</v>
      </c>
      <c r="BK89" s="67">
        <f>IF(Q89=1000,0,IF(Q89=-1000,11,IF(Q89&lt;0,11,IF(Q89&gt;0,(Q89),"0"))))</f>
        <v>11</v>
      </c>
      <c r="BL89" s="84">
        <f>IF(Q89="","",IF(Q89&gt;9,BH89,BJ89))</f>
        <v>5</v>
      </c>
      <c r="BM89" s="85" t="str">
        <f>IF(Q89="","","-")</f>
        <v>-</v>
      </c>
      <c r="BN89" s="86">
        <f>IF(Q89="","",IF(Q89&lt;-9,BI89,BK89))</f>
        <v>11</v>
      </c>
      <c r="BO89" s="67">
        <f>IF(R89=1000,11,IF(R89=-1000,0,IF(R89&gt;9,(R89+2),IF(R89&lt;0,(-R89),"0"))))</f>
        <v>7</v>
      </c>
      <c r="BP89" s="67" t="str">
        <f>IF(R89=1000,0,IF(R89=-1000,11,IF(R89&lt;-9,-(R89-2),IF(R89&gt;0,(R89),"0"))))</f>
        <v>0</v>
      </c>
      <c r="BQ89" s="67">
        <f>IF(R89=1000,11,IF(R89=-1000,0,IF(R89&gt;0,11,IF(R89&lt;0,(-R89),"0"))))</f>
        <v>7</v>
      </c>
      <c r="BR89" s="67">
        <f>IF(R89=1000,0,IF(R89=-1000,11,IF(R89&lt;0,11,IF(R89&gt;0,(R89),"0"))))</f>
        <v>11</v>
      </c>
      <c r="BS89" s="84">
        <f>IF(R89="","",IF(R89&gt;9,BO89,BQ89))</f>
        <v>7</v>
      </c>
      <c r="BT89" s="85" t="str">
        <f>IF(R89="","","-")</f>
        <v>-</v>
      </c>
      <c r="BU89" s="86">
        <f>IF(R89="","",IF(R89&lt;-9,BP89,BR89))</f>
        <v>11</v>
      </c>
      <c r="BV89" s="67">
        <f>IF(S89=1000,11,IF(S89=-1000,0,IF(S89&gt;9,(S89+2),IF(S89&lt;0,(-S89),"0"))))</f>
        <v>17</v>
      </c>
      <c r="BW89" s="67">
        <f>IF(S89=1000,0,IF(S89=-1000,11,IF(S89&lt;-9,-(S89-2),IF(S89&gt;0,(S89),"0"))))</f>
        <v>15</v>
      </c>
      <c r="BX89" s="67">
        <f>IF(S89=1000,11,IF(S89=-1000,0,IF(S89&gt;0,11,IF(S89&lt;0,(-S89),"0"))))</f>
        <v>11</v>
      </c>
      <c r="BY89" s="71">
        <f>IF(S89=1000,0,IF(S89=-1000,11,IF(S89&lt;0,11,IF(S89&gt;0,(S89),"0"))))</f>
        <v>15</v>
      </c>
      <c r="BZ89" s="84">
        <f>IF(S89="","",IF(S89&gt;9,BV89,BX89))</f>
        <v>17</v>
      </c>
      <c r="CA89" s="85" t="str">
        <f>IF(S89="","","-")</f>
        <v>-</v>
      </c>
      <c r="CB89" s="86">
        <f>IF(S89="","",IF(S89&lt;-9,BW89,BY89))</f>
        <v>15</v>
      </c>
      <c r="CC89" s="87">
        <f>IF(O89="","",SUM(T89:X89))</f>
        <v>3</v>
      </c>
      <c r="CD89" s="88" t="str">
        <f>IF(CC89="","","-")</f>
        <v>-</v>
      </c>
      <c r="CE89" s="89">
        <f>IF(O89="","",SUM(Y89:AC89))</f>
        <v>2</v>
      </c>
      <c r="CP89" s="32"/>
      <c r="CQ89" s="32"/>
    </row>
    <row r="90" spans="1:95" s="31" customFormat="1" ht="15" customHeight="1" x14ac:dyDescent="0.2">
      <c r="A90" s="43">
        <v>351</v>
      </c>
      <c r="B90" s="44">
        <v>353</v>
      </c>
      <c r="C90" s="1250" t="s">
        <v>563</v>
      </c>
      <c r="D90" s="76" t="str">
        <f>IF(A90="","",VLOOKUP(A90,СписокКЖ!D:I,2,FALSE))</f>
        <v>ЛИТВИНЕНКО Елена</v>
      </c>
      <c r="E90" s="47"/>
      <c r="F90" s="77" t="str">
        <f>IF(B90="","",VLOOKUP(B90,СписокКЖ!D:I,2,FALSE))</f>
        <v>ОГАНИСЯН Нарина</v>
      </c>
      <c r="G90" s="49"/>
      <c r="H90" s="41"/>
      <c r="I90" s="1252" t="s">
        <v>28</v>
      </c>
      <c r="J90" s="1252" t="s">
        <v>568</v>
      </c>
      <c r="K90" s="1252" t="s">
        <v>145</v>
      </c>
      <c r="L90" s="1252" t="s">
        <v>564</v>
      </c>
      <c r="M90" s="1252"/>
      <c r="N90" s="42"/>
      <c r="O90" s="1244">
        <f>IF(I90="","",IF(I90="0",1000,IF(I90="-0",-1000,I90*1)))</f>
        <v>-9</v>
      </c>
      <c r="P90" s="1244">
        <f>IF(J90="","",IF(J90="0",1000,IF(J90="-0",-1000,J90*1)))</f>
        <v>-7</v>
      </c>
      <c r="Q90" s="1244">
        <f>IF(K90="","",IF(K90="0",1000,IF(K90="-0",-1000,K90*1)))</f>
        <v>2</v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>
        <f>IF(O90="","",IF(O90&gt;0,1,0))</f>
        <v>0</v>
      </c>
      <c r="U90" s="1284">
        <f>IF(P90="","",IF(P90&gt;0,1,0))</f>
        <v>0</v>
      </c>
      <c r="V90" s="1284">
        <f>IF(Q90="","",IF(Q90&gt;0,1,0))</f>
        <v>1</v>
      </c>
      <c r="W90" s="1284" t="str">
        <f>IF(R90="","",IF(R90&gt;0,1,0))</f>
        <v/>
      </c>
      <c r="X90" s="1284" t="str">
        <f>IF(S90="","",IF(S90&gt;0,1,0))</f>
        <v/>
      </c>
      <c r="Y90" s="1278">
        <f>IF(O90="","",IF(O90&lt;0,1,0))</f>
        <v>1</v>
      </c>
      <c r="Z90" s="1278">
        <f>IF(P90="","",IF(P90&lt;0,1,0))</f>
        <v>1</v>
      </c>
      <c r="AA90" s="1278">
        <f>IF(Q90="","",IF(Q90&lt;0,1,0))</f>
        <v>0</v>
      </c>
      <c r="AB90" s="1278" t="str">
        <f>IF(R90="","",IF(R90&lt;0,1,0))</f>
        <v/>
      </c>
      <c r="AC90" s="1278" t="str">
        <f>IF(S90="","",IF(S90&lt;0,1,0))</f>
        <v/>
      </c>
      <c r="AD90" s="1280">
        <f>IF(CC90="","",IF(CC90&gt;CE90,1,-1))</f>
        <v>-1</v>
      </c>
      <c r="AE90" s="1280">
        <f>IF(CC90="","",IF(CC90&lt;CE90,1,-1))</f>
        <v>1</v>
      </c>
      <c r="AF90" s="1282">
        <f>IF(CC90&gt;CE90,1,0)</f>
        <v>0</v>
      </c>
      <c r="AG90" s="1272">
        <f>IF(CE90&gt;CC90,1,0)</f>
        <v>1</v>
      </c>
      <c r="AH90" s="1274">
        <f>IF(O90="","",AX90*1)</f>
        <v>9</v>
      </c>
      <c r="AI90" s="1276">
        <f>IF(P90="","",BE90*1)</f>
        <v>7</v>
      </c>
      <c r="AJ90" s="1276">
        <f>IF(Q90="","",BL90*1)</f>
        <v>11</v>
      </c>
      <c r="AK90" s="1276" t="str">
        <f>IF(R90="","",BS90*1)</f>
        <v/>
      </c>
      <c r="AL90" s="1276" t="str">
        <f>IF(S90="","",BZ90*1)</f>
        <v/>
      </c>
      <c r="AM90" s="1298">
        <f>IF(O90="","",AZ90*1)</f>
        <v>11</v>
      </c>
      <c r="AN90" s="1298">
        <f>IF(P90="","",BG90*1)</f>
        <v>11</v>
      </c>
      <c r="AO90" s="1298">
        <f>IF(Q90="","",BN90*1)</f>
        <v>2</v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9</v>
      </c>
      <c r="AU90" s="1286" t="str">
        <f>IF(O90=1000,0,IF(O90=-1000,11,IF(O90&lt;-9,-(O90-2),IF(O90&gt;0,(O90),"0"))))</f>
        <v>0</v>
      </c>
      <c r="AV90" s="1286">
        <f>IF(O90=1000,11,IF(O90=-1000,0,IF(O90&gt;9,(O90+2),IF(O90&lt;0,(-O90),"0"))))</f>
        <v>9</v>
      </c>
      <c r="AW90" s="1286">
        <f>IF(O90=1000,0,IF(O90=-1000,11,IF(O90&lt;0,11,IF(O90&gt;0,(O90),"0"))))</f>
        <v>11</v>
      </c>
      <c r="AX90" s="1296">
        <f>IF(O90="","",IF(O90&gt;9,AV90,AT90))</f>
        <v>9</v>
      </c>
      <c r="AY90" s="1288" t="str">
        <f>IF(O90="","","-")</f>
        <v>-</v>
      </c>
      <c r="AZ90" s="1290">
        <f>IF(O90="","",IF(O90&lt;-9,AU90,AW90))</f>
        <v>11</v>
      </c>
      <c r="BA90" s="1286">
        <f>IF(P90=1000,11,IF(P90=-1000,0,IF(P90&gt;9,(P90+2),IF(P90&lt;0,(-P90),"0"))))</f>
        <v>7</v>
      </c>
      <c r="BB90" s="1286" t="str">
        <f>IF(P90=1000,0,IF(P90=-1000,11,IF(P90&lt;-9,-(P90-2),IF(P90&gt;0,(P90),"0"))))</f>
        <v>0</v>
      </c>
      <c r="BC90" s="1286">
        <f>IF(P90=1000,11,IF(P90=-1000,0,IF(P90&gt;0,11,IF(P90&lt;0,(-P90),"0"))))</f>
        <v>7</v>
      </c>
      <c r="BD90" s="1286">
        <f>IF(P90=1000,0,IF(P90=-1000,11,IF(P90&lt;0,11,IF(P90&gt;0,(P90),"0"))))</f>
        <v>11</v>
      </c>
      <c r="BE90" s="1296">
        <f>IF(P90="","",IF(P90&gt;9,BA90,BC90))</f>
        <v>7</v>
      </c>
      <c r="BF90" s="1288" t="str">
        <f>IF(P90="","","-")</f>
        <v>-</v>
      </c>
      <c r="BG90" s="1290">
        <f>IF(P90="","",IF(P90&lt;-9,BB90,BD90))</f>
        <v>11</v>
      </c>
      <c r="BH90" s="1286" t="str">
        <f>IF(Q90=1000,11,IF(Q90=-1000,0,IF(Q90&gt;9,(Q90+2),IF(Q90&lt;0,(-Q90),"0"))))</f>
        <v>0</v>
      </c>
      <c r="BI90" s="1286">
        <f>IF(Q90=1000,0,IF(Q90=-1000,11,IF(Q90&lt;-9,-(Q90-2),IF(Q90&gt;0,(Q90),"0"))))</f>
        <v>2</v>
      </c>
      <c r="BJ90" s="1286">
        <f>IF(Q90=1000,11,IF(Q90=-1000,0,IF(Q90&gt;0,11,IF(Q90&lt;0,(-Q90),"0"))))</f>
        <v>11</v>
      </c>
      <c r="BK90" s="1286">
        <f>IF(Q90=1000,0,IF(Q90=-1000,11,IF(Q90&lt;0,11,IF(Q90&gt;0,(Q90),"0"))))</f>
        <v>2</v>
      </c>
      <c r="BL90" s="1296">
        <f>IF(Q90="","",IF(Q90&gt;9,BH90,BJ90))</f>
        <v>11</v>
      </c>
      <c r="BM90" s="1288" t="str">
        <f>IF(Q90="","","-")</f>
        <v>-</v>
      </c>
      <c r="BN90" s="1290">
        <f>IF(Q90="","",IF(Q90&lt;-9,BI90,BK90))</f>
        <v>2</v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296">
        <v>6</v>
      </c>
      <c r="BT90" s="1288" t="s">
        <v>569</v>
      </c>
      <c r="BU90" s="1290">
        <v>11</v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 t="str">
        <f>IF(S90="","",IF(S90&gt;9,BV90,BX90))</f>
        <v/>
      </c>
      <c r="CA90" s="1288" t="str">
        <f>IF(S90="","","-")</f>
        <v/>
      </c>
      <c r="CB90" s="1290" t="str">
        <f>IF(S90="","",IF(S90&lt;-9,BW90,BY90))</f>
        <v/>
      </c>
      <c r="CC90" s="1302">
        <f>IF(O90="","",SUM(T90:X91))</f>
        <v>1</v>
      </c>
      <c r="CD90" s="1304" t="str">
        <f>IF(CC90="","","-")</f>
        <v>-</v>
      </c>
      <c r="CE90" s="1306">
        <v>3</v>
      </c>
      <c r="CP90" s="32"/>
      <c r="CQ90" s="32"/>
    </row>
    <row r="91" spans="1:95" s="31" customFormat="1" ht="15" customHeight="1" x14ac:dyDescent="0.2">
      <c r="A91" s="43">
        <v>352</v>
      </c>
      <c r="B91" s="44">
        <v>259</v>
      </c>
      <c r="C91" s="1251"/>
      <c r="D91" s="46" t="str">
        <f>IF(A91="","",VLOOKUP(A91,СписокКЖ!D:I,2,FALSE))</f>
        <v>ЗОРИНА Анастасия</v>
      </c>
      <c r="E91" s="47"/>
      <c r="F91" s="48" t="str">
        <f>IF(B91="","",VLOOKUP(B91,СписокКЖ!D:I,2,FALSE))</f>
        <v>АЛИЕВА Маляк</v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297"/>
      <c r="BT91" s="1289"/>
      <c r="BU91" s="1291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x14ac:dyDescent="0.2">
      <c r="A92" s="99">
        <f>IF(A88="","",A88)</f>
        <v>351</v>
      </c>
      <c r="B92" s="99">
        <f>IF(B88="","",B89)</f>
        <v>259</v>
      </c>
      <c r="C92" s="75">
        <v>4</v>
      </c>
      <c r="D92" s="100" t="str">
        <f>IF(A92="","",VLOOKUP(A92,СписокКЖ!D:I,2,FALSE))</f>
        <v>ЛИТВИНЕНКО Елена</v>
      </c>
      <c r="E92" s="101"/>
      <c r="F92" s="77" t="str">
        <f>IF(B92="","",VLOOKUP(B92,СписокКЖ!D:I,2,FALSE))</f>
        <v>АЛИЕВА Маляк</v>
      </c>
      <c r="G92" s="102"/>
      <c r="H92" s="41"/>
      <c r="I92" s="78" t="s">
        <v>26</v>
      </c>
      <c r="J92" s="78" t="s">
        <v>154</v>
      </c>
      <c r="K92" s="78" t="s">
        <v>159</v>
      </c>
      <c r="L92" s="78"/>
      <c r="M92" s="78"/>
      <c r="N92" s="42"/>
      <c r="O92" s="79">
        <f>IF(I92="","",IF(I92="0",1000,IF(I92="-0",-1000,I92*1)))</f>
        <v>11</v>
      </c>
      <c r="P92" s="79">
        <f t="shared" ref="P92:S93" si="54">IF(J92="","",IF(J92="0",1000,IF(J92="-0",-1000,J92*1)))</f>
        <v>6</v>
      </c>
      <c r="Q92" s="79">
        <f t="shared" si="54"/>
        <v>10</v>
      </c>
      <c r="R92" s="79" t="str">
        <f t="shared" si="54"/>
        <v/>
      </c>
      <c r="S92" s="80" t="str">
        <f t="shared" si="54"/>
        <v/>
      </c>
      <c r="T92" s="103">
        <f t="shared" ref="T92:X93" si="55">IF(O92="","",IF(O92&gt;0,1,0))</f>
        <v>1</v>
      </c>
      <c r="U92" s="104">
        <f t="shared" si="55"/>
        <v>1</v>
      </c>
      <c r="V92" s="104">
        <f t="shared" si="55"/>
        <v>1</v>
      </c>
      <c r="W92" s="104" t="str">
        <f t="shared" si="55"/>
        <v/>
      </c>
      <c r="X92" s="104" t="str">
        <f t="shared" si="55"/>
        <v/>
      </c>
      <c r="Y92" s="105">
        <f t="shared" ref="Y92:AC93" si="56">IF(O92="","",IF(O92&lt;0,1,0))</f>
        <v>0</v>
      </c>
      <c r="Z92" s="105">
        <f t="shared" si="56"/>
        <v>0</v>
      </c>
      <c r="AA92" s="105">
        <f t="shared" si="56"/>
        <v>0</v>
      </c>
      <c r="AB92" s="105" t="str">
        <f t="shared" si="56"/>
        <v/>
      </c>
      <c r="AC92" s="105" t="str">
        <f t="shared" si="56"/>
        <v/>
      </c>
      <c r="AD92" s="106">
        <f>IF(CC92="","",IF(CC92&gt;CE92,1,-1))</f>
        <v>1</v>
      </c>
      <c r="AE92" s="106">
        <f>IF(CC92="","",IF(CC92&lt;CE92,1,-1))</f>
        <v>-1</v>
      </c>
      <c r="AF92" s="107">
        <f>IF(CC92&gt;CE92,1,0)</f>
        <v>1</v>
      </c>
      <c r="AG92" s="108">
        <f>IF(CE92&gt;CC92,1,0)</f>
        <v>0</v>
      </c>
      <c r="AH92" s="81">
        <f>IF(O92="","",AX92*1)</f>
        <v>13</v>
      </c>
      <c r="AI92" s="82">
        <f>IF(P92="","",BE92*1)</f>
        <v>11</v>
      </c>
      <c r="AJ92" s="82">
        <f>IF(Q92="","",BL92*1)</f>
        <v>12</v>
      </c>
      <c r="AK92" s="82" t="str">
        <f>IF(R92="","",BS92*1)</f>
        <v/>
      </c>
      <c r="AL92" s="82" t="str">
        <f>IF(S92="","",BZ92*1)</f>
        <v/>
      </c>
      <c r="AM92" s="83">
        <f>IF(O92="","",AZ92*1)</f>
        <v>11</v>
      </c>
      <c r="AN92" s="83">
        <f>IF(P92="","",BG92*1)</f>
        <v>6</v>
      </c>
      <c r="AO92" s="83">
        <f>IF(Q92="","",BN92*1)</f>
        <v>10</v>
      </c>
      <c r="AP92" s="83" t="str">
        <f>IF(R92="","",BU92*1)</f>
        <v/>
      </c>
      <c r="AQ92" s="83" t="str">
        <f>IF(S92="","",CB92*1)</f>
        <v/>
      </c>
      <c r="AR92" s="109">
        <f>SUM(AH92:AL92)</f>
        <v>36</v>
      </c>
      <c r="AS92" s="110">
        <f>SUM(AM92:AQ92)</f>
        <v>27</v>
      </c>
      <c r="AT92" s="111">
        <f>IF(O92=1000,11,IF(O92=-1000,0,IF(O92&gt;0,11,IF(O92&lt;0,(-O92),"0"))))</f>
        <v>11</v>
      </c>
      <c r="AU92" s="112">
        <f>IF(O92=1000,0,IF(O92=-1000,11,IF(O92&lt;-9,-(O92-2),IF(O92&gt;0,(O92),"0"))))</f>
        <v>11</v>
      </c>
      <c r="AV92" s="111">
        <f>IF(O92=1000,11,IF(O92=-1000,0,IF(O92&gt;9,(O92+2),IF(O92&lt;0,(-O92),"0"))))</f>
        <v>13</v>
      </c>
      <c r="AW92" s="112">
        <f>IF(O92=1000,0,IF(O92=-1000,11,IF(O92&lt;0,11,IF(O92&gt;0,(O92),"0"))))</f>
        <v>11</v>
      </c>
      <c r="AX92" s="84">
        <f>IF(O92="","",IF(O92&gt;9,AV92,AT92))</f>
        <v>13</v>
      </c>
      <c r="AY92" s="85" t="str">
        <f>IF(O92="","","-")</f>
        <v>-</v>
      </c>
      <c r="AZ92" s="86">
        <f>IF(O92="","",IF(O92&lt;-9,AU92,AW92))</f>
        <v>11</v>
      </c>
      <c r="BA92" s="111" t="str">
        <f>IF(P92=1000,11,IF(P92=-1000,0,IF(P92&gt;9,(P92+2),IF(P92&lt;0,(-P92),"0"))))</f>
        <v>0</v>
      </c>
      <c r="BB92" s="112">
        <f>IF(P92=1000,0,IF(P92=-1000,11,IF(P92&lt;-9,-(P92-2),IF(P92&gt;0,(P92),"0"))))</f>
        <v>6</v>
      </c>
      <c r="BC92" s="112">
        <f>IF(P92=1000,11,IF(P92=-1000,0,IF(P92&gt;0,11,IF(P92&lt;0,(-P92),"0"))))</f>
        <v>11</v>
      </c>
      <c r="BD92" s="112">
        <f>IF(P92=1000,0,IF(P92=-1000,11,IF(P92&lt;0,11,IF(P92&gt;0,(P92),"0"))))</f>
        <v>6</v>
      </c>
      <c r="BE92" s="84">
        <f>IF(P92="","",IF(P92&gt;9,BA92,BC92))</f>
        <v>11</v>
      </c>
      <c r="BF92" s="85" t="str">
        <f>IF(P92="","","-")</f>
        <v>-</v>
      </c>
      <c r="BG92" s="86">
        <f>IF(P92="","",IF(P92&lt;-9,BB92,BD92))</f>
        <v>6</v>
      </c>
      <c r="BH92" s="111">
        <f>IF(Q92=1000,11,IF(Q92=-1000,0,IF(Q92&gt;9,(Q92+2),IF(Q92&lt;0,(-Q92),"0"))))</f>
        <v>12</v>
      </c>
      <c r="BI92" s="112">
        <f>IF(Q92=1000,0,IF(Q92=-1000,11,IF(Q92&lt;-9,-(Q92-2),IF(Q92&gt;0,(Q92),"0"))))</f>
        <v>10</v>
      </c>
      <c r="BJ92" s="112">
        <f>IF(Q92=1000,11,IF(Q92=-1000,0,IF(Q92&gt;0,11,IF(Q92&lt;0,(-Q92),"0"))))</f>
        <v>11</v>
      </c>
      <c r="BK92" s="112">
        <f>IF(Q92=1000,0,IF(Q92=-1000,11,IF(Q92&lt;0,11,IF(Q92&gt;0,(Q92),"0"))))</f>
        <v>10</v>
      </c>
      <c r="BL92" s="84">
        <f>IF(Q92="","",IF(Q92&gt;9,BH92,BJ92))</f>
        <v>12</v>
      </c>
      <c r="BM92" s="85" t="str">
        <f>IF(Q92="","","-")</f>
        <v>-</v>
      </c>
      <c r="BN92" s="86">
        <f>IF(Q92="","",IF(Q92&lt;-9,BI92,BK92))</f>
        <v>10</v>
      </c>
      <c r="BO92" s="112" t="e">
        <f>IF(R92=1000,11,IF(R92=-1000,0,IF(R92&gt;9,(R92+2),IF(R92&lt;0,(-R92),"0"))))</f>
        <v>#VALUE!</v>
      </c>
      <c r="BP92" s="112" t="str">
        <f>IF(R92=1000,0,IF(R92=-1000,11,IF(R92&lt;-9,-(R92-2),IF(R92&gt;0,(R92),"0"))))</f>
        <v/>
      </c>
      <c r="BQ92" s="112">
        <f>IF(R92=1000,11,IF(R92=-1000,0,IF(R92&gt;0,11,IF(R92&lt;0,(-R92),"0"))))</f>
        <v>11</v>
      </c>
      <c r="BR92" s="112" t="str">
        <f>IF(R92=1000,0,IF(R92=-1000,11,IF(R92&lt;0,11,IF(R92&gt;0,(R92),"0"))))</f>
        <v/>
      </c>
      <c r="BS92" s="84" t="str">
        <f>IF(R92="","",IF(R92&gt;9,BO92,BQ92))</f>
        <v/>
      </c>
      <c r="BT92" s="85" t="str">
        <f>IF(R92="","","-")</f>
        <v/>
      </c>
      <c r="BU92" s="86" t="str">
        <f>IF(R92="","",IF(R92&lt;-9,BP92,BR92))</f>
        <v/>
      </c>
      <c r="BV92" s="112" t="e">
        <f>IF(S92=1000,11,IF(S92=-1000,0,IF(S92&gt;9,(S92+2),IF(S92&lt;0,(-S92),"0"))))</f>
        <v>#VALUE!</v>
      </c>
      <c r="BW92" s="112" t="str">
        <f>IF(S92=1000,0,IF(S92=-1000,11,IF(S92&lt;-9,-(S92-2),IF(S92&gt;0,(S92),"0"))))</f>
        <v/>
      </c>
      <c r="BX92" s="112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84" t="str">
        <f>IF(S92="","",IF(S92&gt;9,BV92,BX92))</f>
        <v/>
      </c>
      <c r="CA92" s="85" t="str">
        <f>IF(S92="","","-")</f>
        <v/>
      </c>
      <c r="CB92" s="86" t="str">
        <f>IF(S92="","",IF(S92&lt;-9,BW92,BY92))</f>
        <v/>
      </c>
      <c r="CC92" s="87">
        <f>IF(O92="","",SUM(T92:X92))</f>
        <v>3</v>
      </c>
      <c r="CD92" s="88" t="str">
        <f>IF(CC92="","","-")</f>
        <v>-</v>
      </c>
      <c r="CE92" s="89">
        <f>IF(O92="","",SUM(Y92:AC92))</f>
        <v>0</v>
      </c>
      <c r="CP92" s="32"/>
      <c r="CQ92" s="32"/>
    </row>
    <row r="93" spans="1:95" s="31" customFormat="1" ht="15" customHeight="1" thickBot="1" x14ac:dyDescent="0.25">
      <c r="A93" s="99">
        <f>IF(A88="","",A89)</f>
        <v>352</v>
      </c>
      <c r="B93" s="99">
        <f>IF(B88="","",B88)</f>
        <v>353</v>
      </c>
      <c r="C93" s="114">
        <v>5</v>
      </c>
      <c r="D93" s="115" t="str">
        <f>IF(A93="","",VLOOKUP(A93,СписокКЖ!D:I,2,FALSE))</f>
        <v>ЗОРИНА Анастасия</v>
      </c>
      <c r="E93" s="116"/>
      <c r="F93" s="117" t="str">
        <f>IF(B93="","",VLOOKUP(B93,СписокКЖ!D:I,2,FALSE))</f>
        <v>ОГАНИСЯН Нарина</v>
      </c>
      <c r="G93" s="118"/>
      <c r="H93" s="119"/>
      <c r="I93" s="120"/>
      <c r="J93" s="120"/>
      <c r="K93" s="120"/>
      <c r="L93" s="121"/>
      <c r="M93" s="121"/>
      <c r="N93" s="122"/>
      <c r="O93" s="123" t="str">
        <f>IF(I93="","",IF(I93="0",1000,IF(I93="-0",-1000,I93*1)))</f>
        <v/>
      </c>
      <c r="P93" s="123" t="str">
        <f t="shared" si="54"/>
        <v/>
      </c>
      <c r="Q93" s="123" t="str">
        <f t="shared" si="54"/>
        <v/>
      </c>
      <c r="R93" s="123" t="str">
        <f t="shared" si="54"/>
        <v/>
      </c>
      <c r="S93" s="124" t="str">
        <f t="shared" si="54"/>
        <v/>
      </c>
      <c r="T93" s="125" t="str">
        <f t="shared" si="55"/>
        <v/>
      </c>
      <c r="U93" s="126" t="str">
        <f t="shared" si="55"/>
        <v/>
      </c>
      <c r="V93" s="126" t="str">
        <f t="shared" si="55"/>
        <v/>
      </c>
      <c r="W93" s="126" t="str">
        <f t="shared" si="55"/>
        <v/>
      </c>
      <c r="X93" s="126" t="str">
        <f t="shared" si="55"/>
        <v/>
      </c>
      <c r="Y93" s="127" t="str">
        <f t="shared" si="56"/>
        <v/>
      </c>
      <c r="Z93" s="127" t="str">
        <f t="shared" si="56"/>
        <v/>
      </c>
      <c r="AA93" s="127" t="str">
        <f t="shared" si="56"/>
        <v/>
      </c>
      <c r="AB93" s="127" t="str">
        <f t="shared" si="56"/>
        <v/>
      </c>
      <c r="AC93" s="127" t="str">
        <f t="shared" si="56"/>
        <v/>
      </c>
      <c r="AD93" s="128" t="str">
        <f>IF(CC93="","",IF(CC93&gt;CE93,1,-1))</f>
        <v/>
      </c>
      <c r="AE93" s="128" t="str">
        <f>IF(CC93="","",IF(CC93&lt;CE93,1,-1))</f>
        <v/>
      </c>
      <c r="AF93" s="129">
        <f>IF(CC93&gt;CE93,1,0)</f>
        <v>0</v>
      </c>
      <c r="AG93" s="130">
        <f>IF(CE93&gt;CC93,1,0)</f>
        <v>0</v>
      </c>
      <c r="AH93" s="131" t="str">
        <f>IF(O93="","",AX93*1)</f>
        <v/>
      </c>
      <c r="AI93" s="132" t="str">
        <f>IF(P93="","",BE93*1)</f>
        <v/>
      </c>
      <c r="AJ93" s="132" t="str">
        <f>IF(Q93="","",BL93*1)</f>
        <v/>
      </c>
      <c r="AK93" s="132" t="str">
        <f>IF(R93="","",BS93*1)</f>
        <v/>
      </c>
      <c r="AL93" s="132" t="str">
        <f>IF(S93="","",BZ93*1)</f>
        <v/>
      </c>
      <c r="AM93" s="133" t="str">
        <f>IF(O93="","",AZ93*1)</f>
        <v/>
      </c>
      <c r="AN93" s="133" t="str">
        <f>IF(P93="","",BG93*1)</f>
        <v/>
      </c>
      <c r="AO93" s="133" t="str">
        <f>IF(Q93="","",BN93*1)</f>
        <v/>
      </c>
      <c r="AP93" s="133" t="str">
        <f>IF(R93="","",BU93*1)</f>
        <v/>
      </c>
      <c r="AQ93" s="133" t="str">
        <f>IF(S93="","",CB93*1)</f>
        <v/>
      </c>
      <c r="AR93" s="134">
        <f>SUM(AH93:AL93)</f>
        <v>0</v>
      </c>
      <c r="AS93" s="135">
        <f>SUM(AM93:AQ93)</f>
        <v>0</v>
      </c>
      <c r="AT93" s="136">
        <f>IF(O93=1000,11,IF(O93=-1000,0,IF(O93&gt;0,11,IF(O93&lt;0,(-O93),"0"))))</f>
        <v>11</v>
      </c>
      <c r="AU93" s="137" t="str">
        <f>IF(O93=1000,0,IF(O93=-1000,11,IF(O93&lt;-9,-(O93-2),IF(O93&gt;0,(O93),"0"))))</f>
        <v/>
      </c>
      <c r="AV93" s="136" t="e">
        <f>IF(O93=1000,11,IF(O93=-1000,0,IF(O93&gt;9,(O93+2),IF(O93&lt;0,(-O93),"0"))))</f>
        <v>#VALUE!</v>
      </c>
      <c r="AW93" s="137" t="str">
        <f>IF(O93=1000,0,IF(O93=-1000,11,IF(O93&lt;0,11,IF(O93&gt;0,(O93),"0"))))</f>
        <v/>
      </c>
      <c r="AX93" s="138" t="str">
        <f>IF(O93="","",IF(O93&gt;9,AV93,AT93))</f>
        <v/>
      </c>
      <c r="AY93" s="139" t="str">
        <f>IF(O93="","","-")</f>
        <v/>
      </c>
      <c r="AZ93" s="140" t="str">
        <f>IF(O93="","",IF(O93&lt;-9,AU93,AW93))</f>
        <v/>
      </c>
      <c r="BA93" s="136" t="e">
        <f>IF(P93=1000,11,IF(P93=-1000,0,IF(P93&gt;9,(P93+2),IF(P93&lt;0,(-P93),"0"))))</f>
        <v>#VALUE!</v>
      </c>
      <c r="BB93" s="137" t="str">
        <f>IF(P93=1000,0,IF(P93=-1000,11,IF(P93&lt;-9,-(P93-2),IF(P93&gt;0,(P93),"0"))))</f>
        <v/>
      </c>
      <c r="BC93" s="137">
        <f>IF(P93=1000,11,IF(P93=-1000,0,IF(P93&gt;0,11,IF(P93&lt;0,(-P93),"0"))))</f>
        <v>11</v>
      </c>
      <c r="BD93" s="137" t="str">
        <f>IF(P93=1000,0,IF(P93=-1000,11,IF(P93&lt;0,11,IF(P93&gt;0,(P93),"0"))))</f>
        <v/>
      </c>
      <c r="BE93" s="138" t="str">
        <f>IF(P93="","",IF(P93&gt;9,BA93,BC93))</f>
        <v/>
      </c>
      <c r="BF93" s="139" t="str">
        <f>IF(P93="","","-")</f>
        <v/>
      </c>
      <c r="BG93" s="140" t="str">
        <f>IF(P93="","",IF(P93&lt;-9,BB93,BD93))</f>
        <v/>
      </c>
      <c r="BH93" s="136" t="e">
        <f>IF(Q93=1000,11,IF(Q93=-1000,0,IF(Q93&gt;9,(Q93+2),IF(Q93&lt;0,(-Q93),"0"))))</f>
        <v>#VALUE!</v>
      </c>
      <c r="BI93" s="137" t="str">
        <f>IF(Q93=1000,0,IF(Q93=-1000,11,IF(Q93&lt;-9,-(Q93-2),IF(Q93&gt;0,(Q93),"0"))))</f>
        <v/>
      </c>
      <c r="BJ93" s="137">
        <f>IF(Q93=1000,11,IF(Q93=-1000,0,IF(Q93&gt;0,11,IF(Q93&lt;0,(-Q93),"0"))))</f>
        <v>11</v>
      </c>
      <c r="BK93" s="137" t="str">
        <f>IF(Q93=1000,0,IF(Q93=-1000,11,IF(Q93&lt;0,11,IF(Q93&gt;0,(Q93),"0"))))</f>
        <v/>
      </c>
      <c r="BL93" s="138" t="str">
        <f>IF(Q93="","",IF(Q93&gt;9,BH93,BJ93))</f>
        <v/>
      </c>
      <c r="BM93" s="139" t="str">
        <f>IF(Q93="","","-")</f>
        <v/>
      </c>
      <c r="BN93" s="140" t="str">
        <f>IF(Q93="","",IF(Q93&lt;-9,BI93,BK93))</f>
        <v/>
      </c>
      <c r="BO93" s="137" t="e">
        <f>IF(R93=1000,11,IF(R93=-1000,0,IF(R93&gt;9,(R93+2),IF(R93&lt;0,(-R93),"0"))))</f>
        <v>#VALUE!</v>
      </c>
      <c r="BP93" s="137" t="str">
        <f>IF(R93=1000,0,IF(R93=-1000,11,IF(R93&lt;-9,-(R93-2),IF(R93&gt;0,(R93),"0"))))</f>
        <v/>
      </c>
      <c r="BQ93" s="137">
        <f>IF(R93=1000,11,IF(R93=-1000,0,IF(R93&gt;0,11,IF(R93&lt;0,(-R93),"0"))))</f>
        <v>11</v>
      </c>
      <c r="BR93" s="137" t="str">
        <f>IF(R93=1000,0,IF(R93=-1000,11,IF(R93&lt;0,11,IF(R93&gt;0,(R93),"0"))))</f>
        <v/>
      </c>
      <c r="BS93" s="138" t="str">
        <f>IF(R93="","",IF(R93&gt;9,BO93,BQ93))</f>
        <v/>
      </c>
      <c r="BT93" s="139" t="str">
        <f>IF(R93="","","-")</f>
        <v/>
      </c>
      <c r="BU93" s="140" t="str">
        <f>IF(R93="","",IF(R93&lt;-9,BP93,BR93))</f>
        <v/>
      </c>
      <c r="BV93" s="137" t="e">
        <f>IF(S93=1000,11,IF(S93=-1000,0,IF(S93&gt;9,(S93+2),IF(S93&lt;0,(-S93),"0"))))</f>
        <v>#VALUE!</v>
      </c>
      <c r="BW93" s="137" t="str">
        <f>IF(S93=1000,0,IF(S93=-1000,11,IF(S93&lt;-9,-(S93-2),IF(S93&gt;0,(S93),"0"))))</f>
        <v/>
      </c>
      <c r="BX93" s="137">
        <f>IF(S93=1000,11,IF(S93=-1000,0,IF(S93&gt;0,11,IF(S93&lt;0,(-S93),"0"))))</f>
        <v>11</v>
      </c>
      <c r="BY93" s="141" t="str">
        <f>IF(S93=1000,0,IF(S93=-1000,11,IF(S93&lt;0,11,IF(S93&gt;0,(S93),"0"))))</f>
        <v/>
      </c>
      <c r="BZ93" s="138" t="str">
        <f>IF(S93="","",IF(S93&gt;9,BV93,BX93))</f>
        <v/>
      </c>
      <c r="CA93" s="139" t="str">
        <f>IF(S93="","","-")</f>
        <v/>
      </c>
      <c r="CB93" s="140" t="str">
        <f>IF(S93="","",IF(S93&lt;-9,BW93,BY93))</f>
        <v/>
      </c>
      <c r="CC93" s="142" t="str">
        <f>IF(O93="","",SUM(T93:X93))</f>
        <v/>
      </c>
      <c r="CD93" s="143" t="str">
        <f>IF(CC93="","","-")</f>
        <v/>
      </c>
      <c r="CE93" s="144" t="str">
        <f>IF(O93="","",SUM(Y93:AC93))</f>
        <v/>
      </c>
      <c r="CP93" s="32"/>
      <c r="CQ93" s="32"/>
    </row>
    <row r="94" spans="1:95" s="31" customFormat="1" ht="15" customHeight="1" thickBot="1" x14ac:dyDescent="0.25">
      <c r="A94" s="145"/>
      <c r="B94" s="145"/>
      <c r="C94" s="145"/>
      <c r="D94" s="146"/>
      <c r="E94" s="147"/>
      <c r="F94" s="148"/>
      <c r="G94" s="149"/>
      <c r="H94" s="150"/>
      <c r="I94" s="151"/>
      <c r="J94" s="151"/>
      <c r="K94" s="151"/>
      <c r="L94" s="151"/>
      <c r="M94" s="151"/>
      <c r="N94" s="150"/>
      <c r="O94" s="152"/>
      <c r="P94" s="152"/>
      <c r="Q94" s="152"/>
      <c r="R94" s="152"/>
      <c r="S94" s="152"/>
      <c r="T94" s="153"/>
      <c r="U94" s="153"/>
      <c r="V94" s="153"/>
      <c r="W94" s="153"/>
      <c r="X94" s="153"/>
      <c r="Y94" s="154"/>
      <c r="Z94" s="154"/>
      <c r="AA94" s="154"/>
      <c r="AB94" s="154"/>
      <c r="AC94" s="154"/>
      <c r="AD94" s="155"/>
      <c r="AE94" s="155"/>
      <c r="AF94" s="156"/>
      <c r="AG94" s="156"/>
      <c r="AH94" s="157"/>
      <c r="AI94" s="157"/>
      <c r="AJ94" s="157"/>
      <c r="AK94" s="157"/>
      <c r="AL94" s="157"/>
      <c r="AM94" s="158"/>
      <c r="AN94" s="158"/>
      <c r="AO94" s="158"/>
      <c r="AP94" s="158"/>
      <c r="AQ94" s="158"/>
      <c r="AR94" s="159"/>
      <c r="AS94" s="159"/>
      <c r="AT94" s="160"/>
      <c r="AU94" s="160"/>
      <c r="AV94" s="160"/>
      <c r="AW94" s="160"/>
      <c r="AX94" s="161"/>
      <c r="AY94" s="161"/>
      <c r="AZ94" s="161"/>
      <c r="BA94" s="160"/>
      <c r="BB94" s="160"/>
      <c r="BC94" s="160"/>
      <c r="BD94" s="160"/>
      <c r="BE94" s="161"/>
      <c r="BF94" s="161"/>
      <c r="BG94" s="161"/>
      <c r="BH94" s="160"/>
      <c r="BI94" s="160"/>
      <c r="BJ94" s="160"/>
      <c r="BK94" s="160"/>
      <c r="BL94" s="161"/>
      <c r="BM94" s="161"/>
      <c r="BN94" s="161"/>
      <c r="BO94" s="160"/>
      <c r="BP94" s="160"/>
      <c r="BQ94" s="160"/>
      <c r="BR94" s="160"/>
      <c r="BS94" s="161"/>
      <c r="BT94" s="161"/>
      <c r="BU94" s="161"/>
      <c r="BV94" s="160"/>
      <c r="BW94" s="160"/>
      <c r="BX94" s="160"/>
      <c r="BY94" s="160"/>
      <c r="BZ94" s="161"/>
      <c r="CA94" s="161"/>
      <c r="CB94" s="161"/>
      <c r="CC94" s="162"/>
      <c r="CD94" s="163"/>
      <c r="CE94" s="164"/>
      <c r="CP94" s="32"/>
      <c r="CQ94" s="32"/>
    </row>
    <row r="95" spans="1:95" s="31" customFormat="1" ht="31.5" customHeight="1" thickBot="1" x14ac:dyDescent="0.25">
      <c r="A95" s="34"/>
      <c r="B95" s="35"/>
      <c r="C95" s="1225">
        <f>1+C86</f>
        <v>11</v>
      </c>
      <c r="D95" s="1227" t="str">
        <f>IF(A95="","",VLOOKUP(A95,СписокКЖ!$A$88:$C$113,3,FALSE))</f>
        <v/>
      </c>
      <c r="E95" s="1228" t="str">
        <f>IF(B95="","",VLOOKUP(B95,СписокКЖ!E:J,2,FALSE))</f>
        <v/>
      </c>
      <c r="F95" s="1231" t="str">
        <f>IF(B95="","",VLOOKUP(B95,СписокКЖ!$A$88:$C$111,3,FALSE))</f>
        <v/>
      </c>
      <c r="G95" s="1232" t="str">
        <f>IF(D95="","",VLOOKUP(D95,СписокКЖ!G:L,2,FALSE))</f>
        <v/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/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 t="str">
        <f>IF(A95="","",VLOOKUP(A95,'[60]Протокол команд'!A:K,10,FALSE))</f>
        <v/>
      </c>
      <c r="Y95" s="39" t="e">
        <f>X95*5-4</f>
        <v>#VALUE!</v>
      </c>
      <c r="Z95" s="39" t="e">
        <f>X95*5</f>
        <v>#VALUE!</v>
      </c>
      <c r="AA95" s="39" t="e">
        <f>CONCATENATE(Y95,"-",Z95)</f>
        <v>#VALUE!</v>
      </c>
      <c r="AB95" s="1241" t="str">
        <f>IF(O97="","",SUM(AF97:AF102))</f>
        <v/>
      </c>
      <c r="AC95" s="1242"/>
      <c r="AD95" s="1243"/>
      <c r="AE95" s="1242" t="str">
        <f>IF(O97="","",SUM(AG97:AG102))</f>
        <v/>
      </c>
      <c r="AF95" s="1242"/>
      <c r="AG95" s="1264"/>
      <c r="AH95" s="1241">
        <f>SUM(CC97:CC102)</f>
        <v>0</v>
      </c>
      <c r="AI95" s="1242"/>
      <c r="AJ95" s="1243"/>
      <c r="AK95" s="1242">
        <f>SUM(CE97:CE102)</f>
        <v>0</v>
      </c>
      <c r="AL95" s="1242"/>
      <c r="AM95" s="1264"/>
      <c r="AN95" s="1265">
        <f>SUM(AR97:AR102)</f>
        <v>0</v>
      </c>
      <c r="AO95" s="1266"/>
      <c r="AP95" s="1267"/>
      <c r="AQ95" s="1266">
        <f>SUM(AS97:AS102)</f>
        <v>0</v>
      </c>
      <c r="AR95" s="1266"/>
      <c r="AS95" s="1268"/>
      <c r="AT95" s="1314" t="str">
        <f>IF(A95="","",VLOOKUP(A95,'[60]Протокол команд'!A:Z,14,FALSE))</f>
        <v/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 t="str">
        <f>IF(O97="","",SUM(AF97:AF102))</f>
        <v/>
      </c>
      <c r="CD95" s="1256" t="str">
        <f>IF(CC95="","","-")</f>
        <v/>
      </c>
      <c r="CE95" s="1258" t="str">
        <f>IF(O97="","",SUM(AG97:AG102))</f>
        <v/>
      </c>
      <c r="CP95" s="32"/>
      <c r="CQ95" s="32"/>
    </row>
    <row r="96" spans="1:95" s="31" customFormat="1" ht="13.5" customHeight="1" x14ac:dyDescent="0.2">
      <c r="A96" s="40"/>
      <c r="B96" s="40"/>
      <c r="C96" s="1226"/>
      <c r="D96" s="1229" t="str">
        <f>IF(A96="","",VLOOKUP(A96,СписокКЖ!D:I,2,FALSE))</f>
        <v/>
      </c>
      <c r="E96" s="1230" t="str">
        <f>IF(B96="","",VLOOKUP(B96,СписокКЖ!E:J,2,FALSE))</f>
        <v/>
      </c>
      <c r="F96" s="1233" t="str">
        <f>IF(C96="","",VLOOKUP(C96,СписокКЖ!F:K,2,FALSE))</f>
        <v/>
      </c>
      <c r="G96" s="1234" t="str">
        <f>IF(D96="","",VLOOKUP(D96,СписокКЖ!G:L,2,FALSE))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x14ac:dyDescent="0.2">
      <c r="A97" s="43"/>
      <c r="B97" s="44"/>
      <c r="C97" s="45">
        <v>1</v>
      </c>
      <c r="D97" s="46" t="str">
        <f>IF(A97="","",VLOOKUP(A97,СписокКЖ!D:I,2,FALSE))</f>
        <v/>
      </c>
      <c r="E97" s="47"/>
      <c r="F97" s="48" t="str">
        <f>IF(B97="","",VLOOKUP(B97,СписокКЖ!D:I,2,FALSE))</f>
        <v/>
      </c>
      <c r="G97" s="49"/>
      <c r="H97" s="50"/>
      <c r="I97" s="51"/>
      <c r="J97" s="51"/>
      <c r="K97" s="51"/>
      <c r="L97" s="51"/>
      <c r="M97" s="51"/>
      <c r="N97" s="52"/>
      <c r="O97" s="53" t="str">
        <f>IF(I97="","",IF(I97="0",1000,IF(I97="-0",-1000,I97*1)))</f>
        <v/>
      </c>
      <c r="P97" s="53" t="str">
        <f t="shared" ref="P97:S98" si="57">IF(J97="","",IF(J97="0",1000,IF(J97="-0",-1000,J97*1)))</f>
        <v/>
      </c>
      <c r="Q97" s="53" t="str">
        <f t="shared" si="57"/>
        <v/>
      </c>
      <c r="R97" s="53" t="str">
        <f t="shared" si="57"/>
        <v/>
      </c>
      <c r="S97" s="54" t="str">
        <f t="shared" si="57"/>
        <v/>
      </c>
      <c r="T97" s="55" t="str">
        <f t="shared" ref="T97:X98" si="58">IF(O97="","",IF(O97&gt;0,1,0))</f>
        <v/>
      </c>
      <c r="U97" s="56" t="str">
        <f t="shared" si="58"/>
        <v/>
      </c>
      <c r="V97" s="56" t="str">
        <f t="shared" si="58"/>
        <v/>
      </c>
      <c r="W97" s="56" t="str">
        <f t="shared" si="58"/>
        <v/>
      </c>
      <c r="X97" s="56" t="str">
        <f t="shared" si="58"/>
        <v/>
      </c>
      <c r="Y97" s="57" t="str">
        <f t="shared" ref="Y97:AC98" si="59">IF(O97="","",IF(O97&lt;0,1,0))</f>
        <v/>
      </c>
      <c r="Z97" s="57" t="str">
        <f t="shared" si="59"/>
        <v/>
      </c>
      <c r="AA97" s="57" t="str">
        <f t="shared" si="59"/>
        <v/>
      </c>
      <c r="AB97" s="57" t="str">
        <f t="shared" si="59"/>
        <v/>
      </c>
      <c r="AC97" s="57" t="str">
        <f t="shared" si="59"/>
        <v/>
      </c>
      <c r="AD97" s="58" t="str">
        <f>IF(CC97="","",IF(CC97&gt;CE97,1,-1))</f>
        <v/>
      </c>
      <c r="AE97" s="58" t="str">
        <f>IF(CC97="","",IF(CC97&lt;CE97,1,-1))</f>
        <v/>
      </c>
      <c r="AF97" s="59">
        <f>IF(CC97&gt;CE97,1,0)</f>
        <v>0</v>
      </c>
      <c r="AG97" s="60">
        <f>IF(CE97&gt;CC97,1,0)</f>
        <v>0</v>
      </c>
      <c r="AH97" s="61" t="str">
        <f>IF(O97="","",AX97*1)</f>
        <v/>
      </c>
      <c r="AI97" s="62" t="str">
        <f>IF(P97="","",BE97*1)</f>
        <v/>
      </c>
      <c r="AJ97" s="62" t="str">
        <f>IF(Q97="","",BL97*1)</f>
        <v/>
      </c>
      <c r="AK97" s="62" t="str">
        <f>IF(R97="","",BS97*1)</f>
        <v/>
      </c>
      <c r="AL97" s="62" t="str">
        <f>IF(S97="","",BZ97*1)</f>
        <v/>
      </c>
      <c r="AM97" s="63" t="str">
        <f>IF(O97="","",AZ97*1)</f>
        <v/>
      </c>
      <c r="AN97" s="63" t="str">
        <f>IF(P97="","",BG97*1)</f>
        <v/>
      </c>
      <c r="AO97" s="63" t="str">
        <f>IF(Q97="","",BN97*1)</f>
        <v/>
      </c>
      <c r="AP97" s="63" t="str">
        <f>IF(R97="","",BU97*1)</f>
        <v/>
      </c>
      <c r="AQ97" s="63" t="str">
        <f>IF(S97="","",CB97*1)</f>
        <v/>
      </c>
      <c r="AR97" s="64">
        <f>SUM(AH97:AL97)</f>
        <v>0</v>
      </c>
      <c r="AS97" s="65">
        <f>SUM(AM97:AQ97)</f>
        <v>0</v>
      </c>
      <c r="AT97" s="66">
        <f>IF(O97=1000,11,IF(O97=-1000,0,IF(O97&gt;0,11,IF(O97&lt;0,(-O97),"0"))))</f>
        <v>11</v>
      </c>
      <c r="AU97" s="67" t="str">
        <f>IF(O97=1000,0,IF(O97=-1000,11,IF(O97&lt;-9,-(O97-2),IF(O97&gt;0,(O97),"0"))))</f>
        <v/>
      </c>
      <c r="AV97" s="66" t="e">
        <f>IF(O97=1000,11,IF(O97=-1000,0,IF(O97&lt;9,11,IF(O97&gt;9,(O97+2),"0"))))</f>
        <v>#VALUE!</v>
      </c>
      <c r="AW97" s="67" t="str">
        <f>IF(O97=1000,0,IF(O97=-1000,11,IF(O97&lt;0,11,IF(O97&gt;0,(O97),"0"))))</f>
        <v/>
      </c>
      <c r="AX97" s="68" t="str">
        <f>IF(O97="","",IF(O97&gt;9,AV97,AT97))</f>
        <v/>
      </c>
      <c r="AY97" s="69" t="str">
        <f>IF(O97="","","-")</f>
        <v/>
      </c>
      <c r="AZ97" s="70" t="str">
        <f>IF(O97="","",IF(O97&lt;-9,AU97,AW97))</f>
        <v/>
      </c>
      <c r="BA97" s="66" t="e">
        <f>IF(P97=1000,11,IF(P97=-1000,0,IF(P97&gt;9,(P97+2),IF(P97&lt;0,(-P97),"0"))))</f>
        <v>#VALUE!</v>
      </c>
      <c r="BB97" s="67" t="str">
        <f>IF(P97=1000,0,IF(P97=-1000,11,IF(P97&lt;-9,-(P97-2),IF(P97&gt;0,(P97),"0"))))</f>
        <v/>
      </c>
      <c r="BC97" s="67">
        <f>IF(P97=1000,11,IF(P97=-1000,0,IF(P97&gt;0,11,IF(P97&lt;0,(-P97),"0"))))</f>
        <v>11</v>
      </c>
      <c r="BD97" s="67" t="str">
        <f>IF(P97=1000,0,IF(P97=-1000,11,IF(P97&lt;0,11,IF(P97&gt;0,(P97),"0"))))</f>
        <v/>
      </c>
      <c r="BE97" s="68" t="str">
        <f>IF(P97="","",IF(P97&gt;9,BA97,BC97))</f>
        <v/>
      </c>
      <c r="BF97" s="69" t="str">
        <f>IF(P97="","","-")</f>
        <v/>
      </c>
      <c r="BG97" s="70" t="str">
        <f>IF(P97="","",IF(P97&lt;-9,BB97,BD97))</f>
        <v/>
      </c>
      <c r="BH97" s="66" t="e">
        <f>IF(Q97=1000,11,IF(Q97=-1000,0,IF(Q97&gt;9,(Q97+2),IF(Q97&lt;0,(-Q97),"0"))))</f>
        <v>#VALUE!</v>
      </c>
      <c r="BI97" s="67" t="str">
        <f>IF(Q97=1000,0,IF(Q97=-1000,11,IF(Q97&lt;-9,-(Q97-2),IF(Q97&gt;0,(Q97),"0"))))</f>
        <v/>
      </c>
      <c r="BJ97" s="67">
        <f>IF(Q97=1000,11,IF(Q97=-1000,0,IF(Q97&gt;0,11,IF(Q97&lt;0,(-Q97),"0"))))</f>
        <v>11</v>
      </c>
      <c r="BK97" s="67" t="str">
        <f>IF(Q97=1000,0,IF(Q97=-1000,11,IF(Q97&lt;0,11,IF(Q97&gt;0,(Q97),"0"))))</f>
        <v/>
      </c>
      <c r="BL97" s="68" t="str">
        <f>IF(Q97="","",IF(Q97&gt;9,BH97,BJ97))</f>
        <v/>
      </c>
      <c r="BM97" s="69" t="str">
        <f>IF(Q97="","","-")</f>
        <v/>
      </c>
      <c r="BN97" s="70" t="str">
        <f>IF(Q97="","",IF(Q97&lt;-9,BI97,BK97))</f>
        <v/>
      </c>
      <c r="BO97" s="67" t="e">
        <f>IF(R97=1000,11,IF(R97=-1000,0,IF(R97&gt;9,(R97+2),IF(R97&lt;0,(-R97),"0"))))</f>
        <v>#VALUE!</v>
      </c>
      <c r="BP97" s="67" t="str">
        <f>IF(R97=1000,0,IF(R97=-1000,11,IF(R97&lt;-9,-(R97-2),IF(R97&gt;0,(R97),"0"))))</f>
        <v/>
      </c>
      <c r="BQ97" s="67">
        <f>IF(R97=1000,11,IF(R97=-1000,0,IF(R97&gt;0,11,IF(R97&lt;0,(-R97),"0"))))</f>
        <v>11</v>
      </c>
      <c r="BR97" s="67" t="str">
        <f>IF(R97=1000,0,IF(R97=-1000,11,IF(R97&lt;0,11,IF(R97&gt;0,(R97),"0"))))</f>
        <v/>
      </c>
      <c r="BS97" s="68" t="str">
        <f>IF(R97="","",IF(R97&gt;9,BO97,BQ97))</f>
        <v/>
      </c>
      <c r="BT97" s="69" t="str">
        <f>IF(R97="","","-")</f>
        <v/>
      </c>
      <c r="BU97" s="70" t="str">
        <f>IF(R97="","",IF(R97&lt;-9,BP97,BR97))</f>
        <v/>
      </c>
      <c r="BV97" s="67" t="e">
        <f>IF(S97=1000,11,IF(S97=-1000,0,IF(S97&gt;9,(S97+2),IF(S97&lt;0,(-S97),"0"))))</f>
        <v>#VALUE!</v>
      </c>
      <c r="BW97" s="67" t="str">
        <f>IF(S97=1000,0,IF(S97=-1000,11,IF(S97&lt;-9,-(S97-2),IF(S97&gt;0,(S97),"0"))))</f>
        <v/>
      </c>
      <c r="BX97" s="67">
        <f>IF(S97=1000,11,IF(S97=-1000,0,IF(S97&gt;0,11,IF(S97&lt;0,(-S97),"0"))))</f>
        <v>11</v>
      </c>
      <c r="BY97" s="71" t="str">
        <f>IF(S97=1000,0,IF(S97=-1000,11,IF(S97&lt;0,11,IF(S97&gt;0,(S97),"0"))))</f>
        <v/>
      </c>
      <c r="BZ97" s="68" t="str">
        <f>IF(S97="","",IF(S97&gt;9,BV97,BX97))</f>
        <v/>
      </c>
      <c r="CA97" s="69" t="str">
        <f>IF(S97="","","-")</f>
        <v/>
      </c>
      <c r="CB97" s="70" t="str">
        <f>IF(S97="","",IF(S97&lt;-9,BW97,BY97))</f>
        <v/>
      </c>
      <c r="CC97" s="72" t="str">
        <f>IF(O97="","",SUM(T97:X97))</f>
        <v/>
      </c>
      <c r="CD97" s="73" t="str">
        <f>IF(CC97="","","-")</f>
        <v/>
      </c>
      <c r="CE97" s="74" t="str">
        <f>IF(O97="","",SUM(Y97:AC97))</f>
        <v/>
      </c>
      <c r="CP97" s="32"/>
      <c r="CQ97" s="32"/>
    </row>
    <row r="98" spans="1:95" s="31" customFormat="1" ht="15" customHeight="1" x14ac:dyDescent="0.2">
      <c r="A98" s="43"/>
      <c r="B98" s="44"/>
      <c r="C98" s="75">
        <v>2</v>
      </c>
      <c r="D98" s="76" t="str">
        <f>IF(A98="","",VLOOKUP(A98,СписокКЖ!D:I,2,FALSE))</f>
        <v/>
      </c>
      <c r="E98" s="47"/>
      <c r="F98" s="77" t="str">
        <f>IF(B98="","",VLOOKUP(B98,СписокКЖ!D:I,2,FALSE))</f>
        <v/>
      </c>
      <c r="G98" s="49"/>
      <c r="H98" s="41"/>
      <c r="I98" s="78"/>
      <c r="J98" s="78"/>
      <c r="K98" s="78"/>
      <c r="L98" s="78"/>
      <c r="M98" s="51"/>
      <c r="N98" s="42"/>
      <c r="O98" s="79" t="str">
        <f>IF(I98="","",IF(I98="0",1000,IF(I98="-0",-1000,I98*1)))</f>
        <v/>
      </c>
      <c r="P98" s="79" t="str">
        <f t="shared" si="57"/>
        <v/>
      </c>
      <c r="Q98" s="79" t="str">
        <f t="shared" si="57"/>
        <v/>
      </c>
      <c r="R98" s="79" t="str">
        <f t="shared" si="57"/>
        <v/>
      </c>
      <c r="S98" s="80" t="str">
        <f t="shared" si="57"/>
        <v/>
      </c>
      <c r="T98" s="55" t="str">
        <f t="shared" si="58"/>
        <v/>
      </c>
      <c r="U98" s="56" t="str">
        <f t="shared" si="58"/>
        <v/>
      </c>
      <c r="V98" s="56" t="str">
        <f t="shared" si="58"/>
        <v/>
      </c>
      <c r="W98" s="56" t="str">
        <f t="shared" si="58"/>
        <v/>
      </c>
      <c r="X98" s="56" t="str">
        <f t="shared" si="58"/>
        <v/>
      </c>
      <c r="Y98" s="57" t="str">
        <f t="shared" si="59"/>
        <v/>
      </c>
      <c r="Z98" s="57" t="str">
        <f t="shared" si="59"/>
        <v/>
      </c>
      <c r="AA98" s="57" t="str">
        <f t="shared" si="59"/>
        <v/>
      </c>
      <c r="AB98" s="57" t="str">
        <f t="shared" si="59"/>
        <v/>
      </c>
      <c r="AC98" s="57" t="str">
        <f t="shared" si="59"/>
        <v/>
      </c>
      <c r="AD98" s="58" t="str">
        <f>IF(CC98="","",IF(CC98&gt;CE98,1,-1))</f>
        <v/>
      </c>
      <c r="AE98" s="58" t="str">
        <f>IF(CC98="","",IF(CC98&lt;CE98,1,-1))</f>
        <v/>
      </c>
      <c r="AF98" s="59">
        <f>IF(CC98&gt;CE98,1,0)</f>
        <v>0</v>
      </c>
      <c r="AG98" s="60">
        <f>IF(CE98&gt;CC98,1,0)</f>
        <v>0</v>
      </c>
      <c r="AH98" s="81" t="str">
        <f>IF(O98="","",AX98*1)</f>
        <v/>
      </c>
      <c r="AI98" s="82" t="str">
        <f>IF(P98="","",BE98*1)</f>
        <v/>
      </c>
      <c r="AJ98" s="82" t="str">
        <f>IF(Q98="","",BL98*1)</f>
        <v/>
      </c>
      <c r="AK98" s="82" t="str">
        <f>IF(R98="","",BS98*1)</f>
        <v/>
      </c>
      <c r="AL98" s="82" t="str">
        <f>IF(S98="","",BZ98*1)</f>
        <v/>
      </c>
      <c r="AM98" s="83" t="str">
        <f>IF(O98="","",AZ98*1)</f>
        <v/>
      </c>
      <c r="AN98" s="83" t="str">
        <f>IF(P98="","",BG98*1)</f>
        <v/>
      </c>
      <c r="AO98" s="83" t="str">
        <f>IF(Q98="","",BN98*1)</f>
        <v/>
      </c>
      <c r="AP98" s="83" t="str">
        <f>IF(R98="","",BU98*1)</f>
        <v/>
      </c>
      <c r="AQ98" s="83" t="str">
        <f>IF(S98="","",CB98*1)</f>
        <v/>
      </c>
      <c r="AR98" s="64">
        <f>SUM(AH98:AL98)</f>
        <v>0</v>
      </c>
      <c r="AS98" s="65">
        <f>SUM(AM98:AQ98)</f>
        <v>0</v>
      </c>
      <c r="AT98" s="66">
        <f>IF(O98=1000,11,IF(O98=-1000,0,IF(O98&gt;0,11,IF(O98&lt;0,(-O98),"0"))))</f>
        <v>11</v>
      </c>
      <c r="AU98" s="67" t="str">
        <f>IF(O98=1000,0,IF(O98=-1000,11,IF(O98&lt;-9,-(O98-2),IF(O98&gt;0,(O98),"0"))))</f>
        <v/>
      </c>
      <c r="AV98" s="66" t="e">
        <f>IF(O98=1000,11,IF(O98=-1000,0,IF(O98&gt;9,(O98+2),IF(O98&lt;0,(-O98),"0"))))</f>
        <v>#VALUE!</v>
      </c>
      <c r="AW98" s="67" t="str">
        <f>IF(O98=1000,0,IF(O98=-1000,11,IF(O98&lt;0,11,IF(O98&gt;0,(O98),"0"))))</f>
        <v/>
      </c>
      <c r="AX98" s="84" t="str">
        <f>IF(O98="","",IF(O98&gt;9,AV98,AT98))</f>
        <v/>
      </c>
      <c r="AY98" s="85" t="str">
        <f>IF(O98="","","-")</f>
        <v/>
      </c>
      <c r="AZ98" s="86" t="str">
        <f>IF(O98="","",IF(O98&lt;-9,AU98,AW98))</f>
        <v/>
      </c>
      <c r="BA98" s="66" t="e">
        <f>IF(P98=1000,11,IF(P98=-1000,0,IF(P98&gt;9,(P98+2),IF(P98&lt;0,(-P98),"0"))))</f>
        <v>#VALUE!</v>
      </c>
      <c r="BB98" s="67" t="str">
        <f>IF(P98=1000,0,IF(P98=-1000,11,IF(P98&lt;-9,-(P98-2),IF(P98&gt;0,(P98),"0"))))</f>
        <v/>
      </c>
      <c r="BC98" s="67">
        <f>IF(P98=1000,11,IF(P98=-1000,0,IF(P98&gt;0,11,IF(P98&lt;0,(-P98),"0"))))</f>
        <v>11</v>
      </c>
      <c r="BD98" s="67" t="str">
        <f>IF(P98=1000,0,IF(P98=-1000,11,IF(P98&lt;0,11,IF(P98&gt;0,(P98),"0"))))</f>
        <v/>
      </c>
      <c r="BE98" s="84" t="str">
        <f>IF(P98="","",IF(P98&gt;9,BA98,BC98))</f>
        <v/>
      </c>
      <c r="BF98" s="85" t="str">
        <f>IF(P98="","","-")</f>
        <v/>
      </c>
      <c r="BG98" s="86" t="str">
        <f>IF(P98="","",IF(P98&lt;-9,BB98,BD98))</f>
        <v/>
      </c>
      <c r="BH98" s="66" t="e">
        <f>IF(Q98=1000,11,IF(Q98=-1000,0,IF(Q98&gt;9,(Q98+2),IF(Q98&lt;0,(-Q98),"0"))))</f>
        <v>#VALUE!</v>
      </c>
      <c r="BI98" s="67" t="str">
        <f>IF(Q98=1000,0,IF(Q98=-1000,11,IF(Q98&lt;-9,-(Q98-2),IF(Q98&gt;0,(Q98),"0"))))</f>
        <v/>
      </c>
      <c r="BJ98" s="67">
        <f>IF(Q98=1000,11,IF(Q98=-1000,0,IF(Q98&gt;0,11,IF(Q98&lt;0,(-Q98),"0"))))</f>
        <v>11</v>
      </c>
      <c r="BK98" s="67" t="str">
        <f>IF(Q98=1000,0,IF(Q98=-1000,11,IF(Q98&lt;0,11,IF(Q98&gt;0,(Q98),"0"))))</f>
        <v/>
      </c>
      <c r="BL98" s="84" t="str">
        <f>IF(Q98="","",IF(Q98&gt;9,BH98,BJ98))</f>
        <v/>
      </c>
      <c r="BM98" s="85" t="str">
        <f>IF(Q98="","","-")</f>
        <v/>
      </c>
      <c r="BN98" s="86" t="str">
        <f>IF(Q98="","",IF(Q98&lt;-9,BI98,BK98))</f>
        <v/>
      </c>
      <c r="BO98" s="67" t="e">
        <f>IF(R98=1000,11,IF(R98=-1000,0,IF(R98&gt;9,(R98+2),IF(R98&lt;0,(-R98),"0"))))</f>
        <v>#VALUE!</v>
      </c>
      <c r="BP98" s="67" t="str">
        <f>IF(R98=1000,0,IF(R98=-1000,11,IF(R98&lt;-9,-(R98-2),IF(R98&gt;0,(R98),"0"))))</f>
        <v/>
      </c>
      <c r="BQ98" s="67">
        <f>IF(R98=1000,11,IF(R98=-1000,0,IF(R98&gt;0,11,IF(R98&lt;0,(-R98),"0"))))</f>
        <v>11</v>
      </c>
      <c r="BR98" s="67" t="str">
        <f>IF(R98=1000,0,IF(R98=-1000,11,IF(R98&lt;0,11,IF(R98&gt;0,(R98),"0"))))</f>
        <v/>
      </c>
      <c r="BS98" s="84" t="str">
        <f>IF(R98="","",IF(R98&gt;9,BO98,BQ98))</f>
        <v/>
      </c>
      <c r="BT98" s="85" t="str">
        <f>IF(R98="","","-")</f>
        <v/>
      </c>
      <c r="BU98" s="86" t="str">
        <f>IF(R98="","",IF(R98&lt;-9,BP98,BR98))</f>
        <v/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84" t="str">
        <f>IF(S98="","",IF(S98&gt;9,BV98,BX98))</f>
        <v/>
      </c>
      <c r="CA98" s="85" t="str">
        <f>IF(S98="","","-")</f>
        <v/>
      </c>
      <c r="CB98" s="86" t="str">
        <f>IF(S98="","",IF(S98&lt;-9,BW98,BY98))</f>
        <v/>
      </c>
      <c r="CC98" s="87" t="str">
        <f>IF(O98="","",SUM(T98:X98))</f>
        <v/>
      </c>
      <c r="CD98" s="88" t="str">
        <f>IF(CC98="","","-")</f>
        <v/>
      </c>
      <c r="CE98" s="89" t="str">
        <f>IF(O98="","",SUM(Y98:AC98))</f>
        <v/>
      </c>
      <c r="CP98" s="32"/>
      <c r="CQ98" s="32"/>
    </row>
    <row r="99" spans="1:95" s="31" customFormat="1" ht="15" customHeight="1" x14ac:dyDescent="0.2">
      <c r="A99" s="43"/>
      <c r="B99" s="44"/>
      <c r="C99" s="1250">
        <v>3</v>
      </c>
      <c r="D99" s="76" t="str">
        <f>IF(A99="","",VLOOKUP(A99,СписокКЖ!D:I,2,FALSE))</f>
        <v/>
      </c>
      <c r="E99" s="47"/>
      <c r="F99" s="77" t="str">
        <f>IF(B99="","",VLOOKUP(B99,СписокКЖ!D:I,2,FALSE))</f>
        <v/>
      </c>
      <c r="G99" s="49"/>
      <c r="H99" s="41"/>
      <c r="I99" s="1252"/>
      <c r="J99" s="1252"/>
      <c r="K99" s="1252"/>
      <c r="L99" s="1252"/>
      <c r="M99" s="1252"/>
      <c r="N99" s="42"/>
      <c r="O99" s="1244" t="str">
        <f>IF(I99="","",IF(I99="0",1000,IF(I99="-0",-1000,I99*1)))</f>
        <v/>
      </c>
      <c r="P99" s="1244" t="str">
        <f>IF(J99="","",IF(J99="0",1000,IF(J99="-0",-1000,J99*1)))</f>
        <v/>
      </c>
      <c r="Q99" s="1244" t="str">
        <f>IF(K99="","",IF(K99="0",1000,IF(K99="-0",-1000,K99*1)))</f>
        <v/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 t="str">
        <f>IF(O99="","",IF(O99&gt;0,1,0))</f>
        <v/>
      </c>
      <c r="U99" s="1284" t="str">
        <f>IF(P99="","",IF(P99&gt;0,1,0))</f>
        <v/>
      </c>
      <c r="V99" s="1284" t="str">
        <f>IF(Q99="","",IF(Q99&gt;0,1,0))</f>
        <v/>
      </c>
      <c r="W99" s="1284" t="str">
        <f>IF(R99="","",IF(R99&gt;0,1,0))</f>
        <v/>
      </c>
      <c r="X99" s="1284" t="str">
        <f>IF(S99="","",IF(S99&gt;0,1,0))</f>
        <v/>
      </c>
      <c r="Y99" s="1278" t="str">
        <f>IF(O99="","",IF(O99&lt;0,1,0))</f>
        <v/>
      </c>
      <c r="Z99" s="1278" t="str">
        <f>IF(P99="","",IF(P99&lt;0,1,0))</f>
        <v/>
      </c>
      <c r="AA99" s="1278" t="str">
        <f>IF(Q99="","",IF(Q99&lt;0,1,0))</f>
        <v/>
      </c>
      <c r="AB99" s="1278" t="str">
        <f>IF(R99="","",IF(R99&lt;0,1,0))</f>
        <v/>
      </c>
      <c r="AC99" s="1278" t="str">
        <f>IF(S99="","",IF(S99&lt;0,1,0))</f>
        <v/>
      </c>
      <c r="AD99" s="1280" t="str">
        <f>IF(CC99="","",IF(CC99&gt;CE99,1,-1))</f>
        <v/>
      </c>
      <c r="AE99" s="1280" t="str">
        <f>IF(CC99="","",IF(CC99&lt;CE99,1,-1))</f>
        <v/>
      </c>
      <c r="AF99" s="1282">
        <f>IF(CC99&gt;CE99,1,0)</f>
        <v>0</v>
      </c>
      <c r="AG99" s="1272">
        <f>IF(CE99&gt;CC99,1,0)</f>
        <v>0</v>
      </c>
      <c r="AH99" s="1274" t="str">
        <f>IF(O99="","",AX99*1)</f>
        <v/>
      </c>
      <c r="AI99" s="1276" t="str">
        <f>IF(P99="","",BE99*1)</f>
        <v/>
      </c>
      <c r="AJ99" s="1276" t="str">
        <f>IF(Q99="","",BL99*1)</f>
        <v/>
      </c>
      <c r="AK99" s="1276" t="str">
        <f>IF(R99="","",BS99*1)</f>
        <v/>
      </c>
      <c r="AL99" s="1276" t="str">
        <f>IF(S99="","",BZ99*1)</f>
        <v/>
      </c>
      <c r="AM99" s="1298" t="str">
        <f>IF(O99="","",AZ99*1)</f>
        <v/>
      </c>
      <c r="AN99" s="1298" t="str">
        <f>IF(P99="","",BG99*1)</f>
        <v/>
      </c>
      <c r="AO99" s="1298" t="str">
        <f>IF(Q99="","",BN99*1)</f>
        <v/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11</v>
      </c>
      <c r="AU99" s="1286" t="str">
        <f>IF(O99=1000,0,IF(O99=-1000,11,IF(O99&lt;-9,-(O99-2),IF(O99&gt;0,(O99),"0"))))</f>
        <v/>
      </c>
      <c r="AV99" s="1286" t="e">
        <f>IF(O99=1000,11,IF(O99=-1000,0,IF(O99&gt;9,(O99+2),IF(O99&lt;0,(-O99),"0"))))</f>
        <v>#VALUE!</v>
      </c>
      <c r="AW99" s="1286" t="str">
        <f>IF(O99=1000,0,IF(O99=-1000,11,IF(O99&lt;0,11,IF(O99&gt;0,(O99),"0"))))</f>
        <v/>
      </c>
      <c r="AX99" s="1296" t="str">
        <f>IF(O99="","",IF(O99&gt;9,AV99,AT99))</f>
        <v/>
      </c>
      <c r="AY99" s="1288" t="str">
        <f>IF(O99="","","-")</f>
        <v/>
      </c>
      <c r="AZ99" s="1290" t="str">
        <f>IF(O99="","",IF(O99&lt;-9,AU99,AW99))</f>
        <v/>
      </c>
      <c r="BA99" s="1286" t="e">
        <f>IF(P99=1000,11,IF(P99=-1000,0,IF(P99&gt;9,(P99+2),IF(P99&lt;0,(-P99),"0"))))</f>
        <v>#VALUE!</v>
      </c>
      <c r="BB99" s="1286" t="str">
        <f>IF(P99=1000,0,IF(P99=-1000,11,IF(P99&lt;-9,-(P99-2),IF(P99&gt;0,(P99),"0"))))</f>
        <v/>
      </c>
      <c r="BC99" s="1286">
        <f>IF(P99=1000,11,IF(P99=-1000,0,IF(P99&gt;0,11,IF(P99&lt;0,(-P99),"0"))))</f>
        <v>11</v>
      </c>
      <c r="BD99" s="1286" t="str">
        <f>IF(P99=1000,0,IF(P99=-1000,11,IF(P99&lt;0,11,IF(P99&gt;0,(P99),"0"))))</f>
        <v/>
      </c>
      <c r="BE99" s="1296" t="str">
        <f>IF(P99="","",IF(P99&gt;9,BA99,BC99))</f>
        <v/>
      </c>
      <c r="BF99" s="1288" t="str">
        <f>IF(P99="","","-")</f>
        <v/>
      </c>
      <c r="BG99" s="1290" t="str">
        <f>IF(P99="","",IF(P99&lt;-9,BB99,BD99))</f>
        <v/>
      </c>
      <c r="BH99" s="1286" t="e">
        <f>IF(Q99=1000,11,IF(Q99=-1000,0,IF(Q99&gt;9,(Q99+2),IF(Q99&lt;0,(-Q99),"0"))))</f>
        <v>#VALUE!</v>
      </c>
      <c r="BI99" s="1286" t="str">
        <f>IF(Q99=1000,0,IF(Q99=-1000,11,IF(Q99&lt;-9,-(Q99-2),IF(Q99&gt;0,(Q99),"0"))))</f>
        <v/>
      </c>
      <c r="BJ99" s="1286">
        <f>IF(Q99=1000,11,IF(Q99=-1000,0,IF(Q99&gt;0,11,IF(Q99&lt;0,(-Q99),"0"))))</f>
        <v>11</v>
      </c>
      <c r="BK99" s="1286" t="str">
        <f>IF(Q99=1000,0,IF(Q99=-1000,11,IF(Q99&lt;0,11,IF(Q99&gt;0,(Q99),"0"))))</f>
        <v/>
      </c>
      <c r="BL99" s="1296" t="str">
        <f>IF(Q99="","",IF(Q99&gt;9,BH99,BJ99))</f>
        <v/>
      </c>
      <c r="BM99" s="1288" t="str">
        <f>IF(Q99="","","-")</f>
        <v/>
      </c>
      <c r="BN99" s="1290" t="str">
        <f>IF(Q99="","",IF(Q99&lt;-9,BI99,BK99))</f>
        <v/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 t="str">
        <f>IF(R99="","",IF(R99&gt;9,BO99,BQ99))</f>
        <v/>
      </c>
      <c r="BT99" s="1288" t="str">
        <f>IF(R99="","","-")</f>
        <v/>
      </c>
      <c r="BU99" s="1290" t="str">
        <f>IF(R99="","",IF(R99&lt;-9,BP99,BR99))</f>
        <v/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 t="str">
        <f>IF(O99="","",SUM(T99:X100))</f>
        <v/>
      </c>
      <c r="CD99" s="1304" t="str">
        <f>IF(CC99="","","-")</f>
        <v/>
      </c>
      <c r="CE99" s="1306" t="str">
        <f>IF(O99="","",SUM(Y99:AC100))</f>
        <v/>
      </c>
      <c r="CP99" s="32"/>
      <c r="CQ99" s="32"/>
    </row>
    <row r="100" spans="1:95" s="31" customFormat="1" ht="15" customHeight="1" x14ac:dyDescent="0.2">
      <c r="A100" s="43"/>
      <c r="B100" s="44"/>
      <c r="C100" s="1251"/>
      <c r="D100" s="46" t="str">
        <f>IF(A100="","",VLOOKUP(A100,СписокКЖ!D:I,2,FALSE))</f>
        <v/>
      </c>
      <c r="E100" s="47"/>
      <c r="F100" s="48" t="str">
        <f>IF(B100="","",VLOOKUP(B100,СписокКЖ!D:I,2,FALSE))</f>
        <v/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x14ac:dyDescent="0.2">
      <c r="A101" s="99" t="str">
        <f>IF(A97="","",A97)</f>
        <v/>
      </c>
      <c r="B101" s="99" t="str">
        <f>IF(B97="","",B98)</f>
        <v/>
      </c>
      <c r="C101" s="75">
        <v>4</v>
      </c>
      <c r="D101" s="100" t="str">
        <f>IF(A101="","",VLOOKUP(A101,СписокКЖ!D:I,2,FALSE))</f>
        <v/>
      </c>
      <c r="E101" s="101"/>
      <c r="F101" s="77" t="str">
        <f>IF(B101="","",VLOOKUP(B101,СписокКЖ!D:I,2,FALSE))</f>
        <v/>
      </c>
      <c r="G101" s="102"/>
      <c r="H101" s="41"/>
      <c r="I101" s="78"/>
      <c r="J101" s="78"/>
      <c r="K101" s="78"/>
      <c r="L101" s="78"/>
      <c r="M101" s="78"/>
      <c r="N101" s="42"/>
      <c r="O101" s="79" t="str">
        <f>IF(I101="","",IF(I101="0",1000,IF(I101="-0",-1000,I101*1)))</f>
        <v/>
      </c>
      <c r="P101" s="79" t="str">
        <f t="shared" ref="P101:S102" si="60">IF(J101="","",IF(J101="0",1000,IF(J101="-0",-1000,J101*1)))</f>
        <v/>
      </c>
      <c r="Q101" s="79" t="str">
        <f t="shared" si="60"/>
        <v/>
      </c>
      <c r="R101" s="79" t="str">
        <f t="shared" si="60"/>
        <v/>
      </c>
      <c r="S101" s="80" t="str">
        <f t="shared" si="60"/>
        <v/>
      </c>
      <c r="T101" s="103" t="str">
        <f t="shared" ref="T101:X102" si="61">IF(O101="","",IF(O101&gt;0,1,0))</f>
        <v/>
      </c>
      <c r="U101" s="104" t="str">
        <f t="shared" si="61"/>
        <v/>
      </c>
      <c r="V101" s="104" t="str">
        <f t="shared" si="61"/>
        <v/>
      </c>
      <c r="W101" s="104" t="str">
        <f t="shared" si="61"/>
        <v/>
      </c>
      <c r="X101" s="104" t="str">
        <f t="shared" si="61"/>
        <v/>
      </c>
      <c r="Y101" s="105" t="str">
        <f t="shared" ref="Y101:AC102" si="62">IF(O101="","",IF(O101&lt;0,1,0))</f>
        <v/>
      </c>
      <c r="Z101" s="105" t="str">
        <f t="shared" si="62"/>
        <v/>
      </c>
      <c r="AA101" s="105" t="str">
        <f t="shared" si="62"/>
        <v/>
      </c>
      <c r="AB101" s="105" t="str">
        <f t="shared" si="62"/>
        <v/>
      </c>
      <c r="AC101" s="105" t="str">
        <f t="shared" si="62"/>
        <v/>
      </c>
      <c r="AD101" s="106" t="str">
        <f>IF(CC101="","",IF(CC101&gt;CE101,1,-1))</f>
        <v/>
      </c>
      <c r="AE101" s="106" t="str">
        <f>IF(CC101="","",IF(CC101&lt;CE101,1,-1))</f>
        <v/>
      </c>
      <c r="AF101" s="107">
        <f>IF(CC101&gt;CE101,1,0)</f>
        <v>0</v>
      </c>
      <c r="AG101" s="108">
        <f>IF(CE101&gt;CC101,1,0)</f>
        <v>0</v>
      </c>
      <c r="AH101" s="81" t="str">
        <f>IF(O101="","",AX101*1)</f>
        <v/>
      </c>
      <c r="AI101" s="82" t="str">
        <f>IF(P101="","",BE101*1)</f>
        <v/>
      </c>
      <c r="AJ101" s="82" t="str">
        <f>IF(Q101="","",BL101*1)</f>
        <v/>
      </c>
      <c r="AK101" s="82" t="str">
        <f>IF(R101="","",BS101*1)</f>
        <v/>
      </c>
      <c r="AL101" s="82" t="str">
        <f>IF(S101="","",BZ101*1)</f>
        <v/>
      </c>
      <c r="AM101" s="83" t="str">
        <f>IF(O101="","",AZ101*1)</f>
        <v/>
      </c>
      <c r="AN101" s="83" t="str">
        <f>IF(P101="","",BG101*1)</f>
        <v/>
      </c>
      <c r="AO101" s="83" t="str">
        <f>IF(Q101="","",BN101*1)</f>
        <v/>
      </c>
      <c r="AP101" s="83" t="str">
        <f>IF(R101="","",BU101*1)</f>
        <v/>
      </c>
      <c r="AQ101" s="83" t="str">
        <f>IF(S101="","",CB101*1)</f>
        <v/>
      </c>
      <c r="AR101" s="109">
        <f>SUM(AH101:AL101)</f>
        <v>0</v>
      </c>
      <c r="AS101" s="110">
        <f>SUM(AM101:AQ101)</f>
        <v>0</v>
      </c>
      <c r="AT101" s="111">
        <f>IF(O101=1000,11,IF(O101=-1000,0,IF(O101&gt;0,11,IF(O101&lt;0,(-O101),"0"))))</f>
        <v>11</v>
      </c>
      <c r="AU101" s="112" t="str">
        <f>IF(O101=1000,0,IF(O101=-1000,11,IF(O101&lt;-9,-(O101-2),IF(O101&gt;0,(O101),"0"))))</f>
        <v/>
      </c>
      <c r="AV101" s="111" t="e">
        <f>IF(O101=1000,11,IF(O101=-1000,0,IF(O101&gt;9,(O101+2),IF(O101&lt;0,(-O101),"0"))))</f>
        <v>#VALUE!</v>
      </c>
      <c r="AW101" s="112" t="str">
        <f>IF(O101=1000,0,IF(O101=-1000,11,IF(O101&lt;0,11,IF(O101&gt;0,(O101),"0"))))</f>
        <v/>
      </c>
      <c r="AX101" s="84" t="str">
        <f>IF(O101="","",IF(O101&gt;9,AV101,AT101))</f>
        <v/>
      </c>
      <c r="AY101" s="85" t="str">
        <f>IF(O101="","","-")</f>
        <v/>
      </c>
      <c r="AZ101" s="86" t="str">
        <f>IF(O101="","",IF(O101&lt;-9,AU101,AW101))</f>
        <v/>
      </c>
      <c r="BA101" s="111" t="e">
        <f>IF(P101=1000,11,IF(P101=-1000,0,IF(P101&gt;9,(P101+2),IF(P101&lt;0,(-P101),"0"))))</f>
        <v>#VALUE!</v>
      </c>
      <c r="BB101" s="112" t="str">
        <f>IF(P101=1000,0,IF(P101=-1000,11,IF(P101&lt;-9,-(P101-2),IF(P101&gt;0,(P101),"0"))))</f>
        <v/>
      </c>
      <c r="BC101" s="112">
        <f>IF(P101=1000,11,IF(P101=-1000,0,IF(P101&gt;0,11,IF(P101&lt;0,(-P101),"0"))))</f>
        <v>11</v>
      </c>
      <c r="BD101" s="112" t="str">
        <f>IF(P101=1000,0,IF(P101=-1000,11,IF(P101&lt;0,11,IF(P101&gt;0,(P101),"0"))))</f>
        <v/>
      </c>
      <c r="BE101" s="84" t="str">
        <f>IF(P101="","",IF(P101&gt;9,BA101,BC101))</f>
        <v/>
      </c>
      <c r="BF101" s="85" t="str">
        <f>IF(P101="","","-")</f>
        <v/>
      </c>
      <c r="BG101" s="86" t="str">
        <f>IF(P101="","",IF(P101&lt;-9,BB101,BD101))</f>
        <v/>
      </c>
      <c r="BH101" s="111" t="e">
        <f>IF(Q101=1000,11,IF(Q101=-1000,0,IF(Q101&gt;9,(Q101+2),IF(Q101&lt;0,(-Q101),"0"))))</f>
        <v>#VALUE!</v>
      </c>
      <c r="BI101" s="112" t="str">
        <f>IF(Q101=1000,0,IF(Q101=-1000,11,IF(Q101&lt;-9,-(Q101-2),IF(Q101&gt;0,(Q101),"0"))))</f>
        <v/>
      </c>
      <c r="BJ101" s="112">
        <f>IF(Q101=1000,11,IF(Q101=-1000,0,IF(Q101&gt;0,11,IF(Q101&lt;0,(-Q101),"0"))))</f>
        <v>11</v>
      </c>
      <c r="BK101" s="112" t="str">
        <f>IF(Q101=1000,0,IF(Q101=-1000,11,IF(Q101&lt;0,11,IF(Q101&gt;0,(Q101),"0"))))</f>
        <v/>
      </c>
      <c r="BL101" s="84" t="str">
        <f>IF(Q101="","",IF(Q101&gt;9,BH101,BJ101))</f>
        <v/>
      </c>
      <c r="BM101" s="85" t="str">
        <f>IF(Q101="","","-")</f>
        <v/>
      </c>
      <c r="BN101" s="86" t="str">
        <f>IF(Q101="","",IF(Q101&lt;-9,BI101,BK101))</f>
        <v/>
      </c>
      <c r="BO101" s="112" t="e">
        <f>IF(R101=1000,11,IF(R101=-1000,0,IF(R101&gt;9,(R101+2),IF(R101&lt;0,(-R101),"0"))))</f>
        <v>#VALUE!</v>
      </c>
      <c r="BP101" s="112" t="str">
        <f>IF(R101=1000,0,IF(R101=-1000,11,IF(R101&lt;-9,-(R101-2),IF(R101&gt;0,(R101),"0"))))</f>
        <v/>
      </c>
      <c r="BQ101" s="112">
        <f>IF(R101=1000,11,IF(R101=-1000,0,IF(R101&gt;0,11,IF(R101&lt;0,(-R101),"0"))))</f>
        <v>11</v>
      </c>
      <c r="BR101" s="112" t="str">
        <f>IF(R101=1000,0,IF(R101=-1000,11,IF(R101&lt;0,11,IF(R101&gt;0,(R101),"0"))))</f>
        <v/>
      </c>
      <c r="BS101" s="84" t="str">
        <f>IF(R101="","",IF(R101&gt;9,BO101,BQ101))</f>
        <v/>
      </c>
      <c r="BT101" s="85" t="str">
        <f>IF(R101="","","-")</f>
        <v/>
      </c>
      <c r="BU101" s="86" t="str">
        <f>IF(R101="","",IF(R101&lt;-9,BP101,BR101))</f>
        <v/>
      </c>
      <c r="BV101" s="112" t="e">
        <f>IF(S101=1000,11,IF(S101=-1000,0,IF(S101&gt;9,(S101+2),IF(S101&lt;0,(-S101),"0"))))</f>
        <v>#VALUE!</v>
      </c>
      <c r="BW101" s="112" t="str">
        <f>IF(S101=1000,0,IF(S101=-1000,11,IF(S101&lt;-9,-(S101-2),IF(S101&gt;0,(S101),"0"))))</f>
        <v/>
      </c>
      <c r="BX101" s="112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84" t="str">
        <f>IF(S101="","",IF(S101&gt;9,BV101,BX101))</f>
        <v/>
      </c>
      <c r="CA101" s="85" t="str">
        <f>IF(S101="","","-")</f>
        <v/>
      </c>
      <c r="CB101" s="86" t="str">
        <f>IF(S101="","",IF(S101&lt;-9,BW101,BY101))</f>
        <v/>
      </c>
      <c r="CC101" s="87" t="str">
        <f>IF(O101="","",SUM(T101:X101))</f>
        <v/>
      </c>
      <c r="CD101" s="88" t="str">
        <f>IF(CC101="","","-")</f>
        <v/>
      </c>
      <c r="CE101" s="89" t="str">
        <f>IF(O101="","",SUM(Y101:AC101))</f>
        <v/>
      </c>
      <c r="CP101" s="32"/>
      <c r="CQ101" s="32"/>
    </row>
    <row r="102" spans="1:95" s="31" customFormat="1" ht="15" customHeight="1" thickBot="1" x14ac:dyDescent="0.25">
      <c r="A102" s="99" t="str">
        <f>IF(A97="","",A98)</f>
        <v/>
      </c>
      <c r="B102" s="99" t="str">
        <f>IF(B97="","",B97)</f>
        <v/>
      </c>
      <c r="C102" s="114">
        <v>5</v>
      </c>
      <c r="D102" s="115" t="str">
        <f>IF(A102="","",VLOOKUP(A102,СписокКЖ!D:I,2,FALSE))</f>
        <v/>
      </c>
      <c r="E102" s="116"/>
      <c r="F102" s="117" t="str">
        <f>IF(B102="","",VLOOKUP(B102,СписокКЖ!D:I,2,FALSE))</f>
        <v/>
      </c>
      <c r="G102" s="118"/>
      <c r="H102" s="119"/>
      <c r="I102" s="120"/>
      <c r="J102" s="120"/>
      <c r="K102" s="120"/>
      <c r="L102" s="121"/>
      <c r="M102" s="121"/>
      <c r="N102" s="122"/>
      <c r="O102" s="123" t="str">
        <f>IF(I102="","",IF(I102="0",1000,IF(I102="-0",-1000,I102*1)))</f>
        <v/>
      </c>
      <c r="P102" s="123" t="str">
        <f t="shared" si="60"/>
        <v/>
      </c>
      <c r="Q102" s="123" t="str">
        <f t="shared" si="60"/>
        <v/>
      </c>
      <c r="R102" s="123" t="str">
        <f t="shared" si="60"/>
        <v/>
      </c>
      <c r="S102" s="124" t="str">
        <f t="shared" si="60"/>
        <v/>
      </c>
      <c r="T102" s="125" t="str">
        <f t="shared" si="61"/>
        <v/>
      </c>
      <c r="U102" s="126" t="str">
        <f t="shared" si="61"/>
        <v/>
      </c>
      <c r="V102" s="126" t="str">
        <f t="shared" si="61"/>
        <v/>
      </c>
      <c r="W102" s="126" t="str">
        <f t="shared" si="61"/>
        <v/>
      </c>
      <c r="X102" s="126" t="str">
        <f t="shared" si="61"/>
        <v/>
      </c>
      <c r="Y102" s="127" t="str">
        <f t="shared" si="62"/>
        <v/>
      </c>
      <c r="Z102" s="127" t="str">
        <f t="shared" si="62"/>
        <v/>
      </c>
      <c r="AA102" s="127" t="str">
        <f t="shared" si="62"/>
        <v/>
      </c>
      <c r="AB102" s="127" t="str">
        <f t="shared" si="62"/>
        <v/>
      </c>
      <c r="AC102" s="127" t="str">
        <f t="shared" si="62"/>
        <v/>
      </c>
      <c r="AD102" s="128" t="str">
        <f>IF(CC102="","",IF(CC102&gt;CE102,1,-1))</f>
        <v/>
      </c>
      <c r="AE102" s="128" t="str">
        <f>IF(CC102="","",IF(CC102&lt;CE102,1,-1))</f>
        <v/>
      </c>
      <c r="AF102" s="129">
        <f>IF(CC102&gt;CE102,1,0)</f>
        <v>0</v>
      </c>
      <c r="AG102" s="130">
        <f>IF(CE102&gt;CC102,1,0)</f>
        <v>0</v>
      </c>
      <c r="AH102" s="131" t="str">
        <f>IF(O102="","",AX102*1)</f>
        <v/>
      </c>
      <c r="AI102" s="132" t="str">
        <f>IF(P102="","",BE102*1)</f>
        <v/>
      </c>
      <c r="AJ102" s="132" t="str">
        <f>IF(Q102="","",BL102*1)</f>
        <v/>
      </c>
      <c r="AK102" s="132" t="str">
        <f>IF(R102="","",BS102*1)</f>
        <v/>
      </c>
      <c r="AL102" s="132" t="str">
        <f>IF(S102="","",BZ102*1)</f>
        <v/>
      </c>
      <c r="AM102" s="133" t="str">
        <f>IF(O102="","",AZ102*1)</f>
        <v/>
      </c>
      <c r="AN102" s="133" t="str">
        <f>IF(P102="","",BG102*1)</f>
        <v/>
      </c>
      <c r="AO102" s="133" t="str">
        <f>IF(Q102="","",BN102*1)</f>
        <v/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0</v>
      </c>
      <c r="AS102" s="135">
        <f>SUM(AM102:AQ102)</f>
        <v>0</v>
      </c>
      <c r="AT102" s="136">
        <f>IF(O102=1000,11,IF(O102=-1000,0,IF(O102&gt;0,11,IF(O102&lt;0,(-O102),"0"))))</f>
        <v>11</v>
      </c>
      <c r="AU102" s="137" t="str">
        <f>IF(O102=1000,0,IF(O102=-1000,11,IF(O102&lt;-9,-(O102-2),IF(O102&gt;0,(O102),"0"))))</f>
        <v/>
      </c>
      <c r="AV102" s="136" t="e">
        <f>IF(O102=1000,11,IF(O102=-1000,0,IF(O102&gt;9,(O102+2),IF(O102&lt;0,(-O102),"0"))))</f>
        <v>#VALUE!</v>
      </c>
      <c r="AW102" s="137" t="str">
        <f>IF(O102=1000,0,IF(O102=-1000,11,IF(O102&lt;0,11,IF(O102&gt;0,(O102),"0"))))</f>
        <v/>
      </c>
      <c r="AX102" s="138" t="str">
        <f>IF(O102="","",IF(O102&gt;9,AV102,AT102))</f>
        <v/>
      </c>
      <c r="AY102" s="139" t="str">
        <f>IF(O102="","","-")</f>
        <v/>
      </c>
      <c r="AZ102" s="140" t="str">
        <f>IF(O102="","",IF(O102&lt;-9,AU102,AW102))</f>
        <v/>
      </c>
      <c r="BA102" s="136" t="e">
        <f>IF(P102=1000,11,IF(P102=-1000,0,IF(P102&gt;9,(P102+2),IF(P102&lt;0,(-P102),"0"))))</f>
        <v>#VALUE!</v>
      </c>
      <c r="BB102" s="137" t="str">
        <f>IF(P102=1000,0,IF(P102=-1000,11,IF(P102&lt;-9,-(P102-2),IF(P102&gt;0,(P102),"0"))))</f>
        <v/>
      </c>
      <c r="BC102" s="137">
        <f>IF(P102=1000,11,IF(P102=-1000,0,IF(P102&gt;0,11,IF(P102&lt;0,(-P102),"0"))))</f>
        <v>11</v>
      </c>
      <c r="BD102" s="137" t="str">
        <f>IF(P102=1000,0,IF(P102=-1000,11,IF(P102&lt;0,11,IF(P102&gt;0,(P102),"0"))))</f>
        <v/>
      </c>
      <c r="BE102" s="138" t="str">
        <f>IF(P102="","",IF(P102&gt;9,BA102,BC102))</f>
        <v/>
      </c>
      <c r="BF102" s="139" t="str">
        <f>IF(P102="","","-")</f>
        <v/>
      </c>
      <c r="BG102" s="140" t="str">
        <f>IF(P102="","",IF(P102&lt;-9,BB102,BD102))</f>
        <v/>
      </c>
      <c r="BH102" s="136" t="e">
        <f>IF(Q102=1000,11,IF(Q102=-1000,0,IF(Q102&gt;9,(Q102+2),IF(Q102&lt;0,(-Q102),"0"))))</f>
        <v>#VALUE!</v>
      </c>
      <c r="BI102" s="137" t="str">
        <f>IF(Q102=1000,0,IF(Q102=-1000,11,IF(Q102&lt;-9,-(Q102-2),IF(Q102&gt;0,(Q102),"0"))))</f>
        <v/>
      </c>
      <c r="BJ102" s="137">
        <f>IF(Q102=1000,11,IF(Q102=-1000,0,IF(Q102&gt;0,11,IF(Q102&lt;0,(-Q102),"0"))))</f>
        <v>11</v>
      </c>
      <c r="BK102" s="137" t="str">
        <f>IF(Q102=1000,0,IF(Q102=-1000,11,IF(Q102&lt;0,11,IF(Q102&gt;0,(Q102),"0"))))</f>
        <v/>
      </c>
      <c r="BL102" s="138" t="str">
        <f>IF(Q102="","",IF(Q102&gt;9,BH102,BJ102))</f>
        <v/>
      </c>
      <c r="BM102" s="139" t="str">
        <f>IF(Q102="","","-")</f>
        <v/>
      </c>
      <c r="BN102" s="140" t="str">
        <f>IF(Q102="","",IF(Q102&lt;-9,BI102,BK102))</f>
        <v/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 t="str">
        <f>IF(O102="","",SUM(T102:X102))</f>
        <v/>
      </c>
      <c r="CD102" s="143" t="str">
        <f>IF(CC102="","","-")</f>
        <v/>
      </c>
      <c r="CE102" s="144" t="str">
        <f>IF(O102="","",SUM(Y102:AC102))</f>
        <v/>
      </c>
      <c r="CP102" s="32"/>
      <c r="CQ102" s="32"/>
    </row>
    <row r="103" spans="1:95" s="31" customFormat="1" ht="15" customHeight="1" thickBot="1" x14ac:dyDescent="0.25">
      <c r="A103" s="145"/>
      <c r="B103" s="145"/>
      <c r="C103" s="145"/>
      <c r="D103" s="146"/>
      <c r="E103" s="147"/>
      <c r="F103" s="148"/>
      <c r="G103" s="149"/>
      <c r="H103" s="150"/>
      <c r="I103" s="151"/>
      <c r="J103" s="151"/>
      <c r="K103" s="151"/>
      <c r="L103" s="151"/>
      <c r="M103" s="151"/>
      <c r="N103" s="150"/>
      <c r="O103" s="152"/>
      <c r="P103" s="152"/>
      <c r="Q103" s="152"/>
      <c r="R103" s="152"/>
      <c r="S103" s="152"/>
      <c r="T103" s="153"/>
      <c r="U103" s="153"/>
      <c r="V103" s="153"/>
      <c r="W103" s="153"/>
      <c r="X103" s="153"/>
      <c r="Y103" s="154"/>
      <c r="Z103" s="154"/>
      <c r="AA103" s="154"/>
      <c r="AB103" s="154"/>
      <c r="AC103" s="154"/>
      <c r="AD103" s="155"/>
      <c r="AE103" s="155"/>
      <c r="AF103" s="156"/>
      <c r="AG103" s="156"/>
      <c r="AH103" s="157"/>
      <c r="AI103" s="157"/>
      <c r="AJ103" s="157"/>
      <c r="AK103" s="157"/>
      <c r="AL103" s="157"/>
      <c r="AM103" s="158"/>
      <c r="AN103" s="158"/>
      <c r="AO103" s="158"/>
      <c r="AP103" s="158"/>
      <c r="AQ103" s="158"/>
      <c r="AR103" s="159"/>
      <c r="AS103" s="159"/>
      <c r="AT103" s="160"/>
      <c r="AU103" s="160"/>
      <c r="AV103" s="160"/>
      <c r="AW103" s="160"/>
      <c r="AX103" s="161"/>
      <c r="AY103" s="161"/>
      <c r="AZ103" s="161"/>
      <c r="BA103" s="160"/>
      <c r="BB103" s="160"/>
      <c r="BC103" s="160"/>
      <c r="BD103" s="160"/>
      <c r="BE103" s="161"/>
      <c r="BF103" s="161"/>
      <c r="BG103" s="161"/>
      <c r="BH103" s="160"/>
      <c r="BI103" s="160"/>
      <c r="BJ103" s="160"/>
      <c r="BK103" s="160"/>
      <c r="BL103" s="161"/>
      <c r="BM103" s="161"/>
      <c r="BN103" s="161"/>
      <c r="BO103" s="160"/>
      <c r="BP103" s="160"/>
      <c r="BQ103" s="160"/>
      <c r="BR103" s="160"/>
      <c r="BS103" s="161"/>
      <c r="BT103" s="161"/>
      <c r="BU103" s="161"/>
      <c r="BV103" s="160"/>
      <c r="BW103" s="160"/>
      <c r="BX103" s="160"/>
      <c r="BY103" s="160"/>
      <c r="BZ103" s="161"/>
      <c r="CA103" s="161"/>
      <c r="CB103" s="161"/>
      <c r="CC103" s="162"/>
      <c r="CD103" s="163"/>
      <c r="CE103" s="164"/>
      <c r="CP103" s="32"/>
      <c r="CQ103" s="32"/>
    </row>
    <row r="104" spans="1:95" s="31" customFormat="1" ht="31.5" customHeight="1" thickBot="1" x14ac:dyDescent="0.25">
      <c r="A104" s="34"/>
      <c r="B104" s="35"/>
      <c r="C104" s="1225">
        <f>1+C95</f>
        <v>12</v>
      </c>
      <c r="D104" s="1227" t="str">
        <f>IF(A104="","",VLOOKUP(A104,СписокКЖ!$A$88:$C$113,3,FALSE))</f>
        <v/>
      </c>
      <c r="E104" s="1228" t="str">
        <f>IF(B104="","",VLOOKUP(B104,СписокКЖ!E:J,2,FALSE))</f>
        <v/>
      </c>
      <c r="F104" s="1231" t="str">
        <f>IF(B104="","",VLOOKUP(B104,СписокКЖ!$A$88:$C$111,3,FALSE))</f>
        <v/>
      </c>
      <c r="G104" s="1232" t="str">
        <f>IF(D104="","",VLOOKUP(D104,СписокКЖ!G:L,2,FALSE))</f>
        <v/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str">
        <f>IF(A104="","",VLOOKUP(A104,'[60]Протокол команд'!A:K,8,FALSE))</f>
        <v/>
      </c>
      <c r="U104" s="39" t="e">
        <f>T104*5-4</f>
        <v>#VALUE!</v>
      </c>
      <c r="V104" s="39" t="e">
        <f>T104*5</f>
        <v>#VALUE!</v>
      </c>
      <c r="W104" s="39" t="e">
        <f>CONCATENATE(U104,"-",V104)</f>
        <v>#VALUE!</v>
      </c>
      <c r="X104" s="39" t="str">
        <f>IF(A104="","",VLOOKUP(A104,'[60]Протокол команд'!A:K,10,FALSE))</f>
        <v/>
      </c>
      <c r="Y104" s="39" t="e">
        <f>X104*5-4</f>
        <v>#VALUE!</v>
      </c>
      <c r="Z104" s="39" t="e">
        <f>X104*5</f>
        <v>#VALUE!</v>
      </c>
      <c r="AA104" s="39" t="e">
        <f>CONCATENATE(Y104,"-",Z104)</f>
        <v>#VALUE!</v>
      </c>
      <c r="AB104" s="1241" t="str">
        <f>IF(O106="","",SUM(AF106:AF111))</f>
        <v/>
      </c>
      <c r="AC104" s="1242"/>
      <c r="AD104" s="1243"/>
      <c r="AE104" s="1242" t="str">
        <f>IF(O106="","",SUM(AG106:AG111))</f>
        <v/>
      </c>
      <c r="AF104" s="1242"/>
      <c r="AG104" s="1264"/>
      <c r="AH104" s="1241">
        <f>SUM(CC106:CC111)</f>
        <v>0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0</v>
      </c>
      <c r="AO104" s="1266"/>
      <c r="AP104" s="1267"/>
      <c r="AQ104" s="1266">
        <f>SUM(AS106:AS111)</f>
        <v>0</v>
      </c>
      <c r="AR104" s="1266"/>
      <c r="AS104" s="1268"/>
      <c r="AT104" s="1314" t="str">
        <f>IF(A104="","",VLOOKUP(A104,'[60]Протокол команд'!A:Z,14,FALSE))</f>
        <v/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 t="str">
        <f>IF(O106="","",SUM(AF106:AF111))</f>
        <v/>
      </c>
      <c r="CD104" s="1256" t="str">
        <f>IF(CC104="","","-")</f>
        <v/>
      </c>
      <c r="CE104" s="1258" t="str">
        <f>IF(O106="","",SUM(AG106:AG111))</f>
        <v/>
      </c>
      <c r="CP104" s="32"/>
      <c r="CQ104" s="32"/>
    </row>
    <row r="105" spans="1:95" s="31" customFormat="1" ht="13.5" customHeight="1" x14ac:dyDescent="0.2">
      <c r="A105" s="40"/>
      <c r="B105" s="40"/>
      <c r="C105" s="1226"/>
      <c r="D105" s="1229" t="str">
        <f>IF(A105="","",VLOOKUP(A105,СписокКЖ!D:I,2,FALSE))</f>
        <v/>
      </c>
      <c r="E105" s="1230" t="str">
        <f>IF(B105="","",VLOOKUP(B105,СписокКЖ!E:J,2,FALSE))</f>
        <v/>
      </c>
      <c r="F105" s="1233" t="str">
        <f>IF(C105="","",VLOOKUP(C105,СписокКЖ!F:K,2,FALSE))</f>
        <v/>
      </c>
      <c r="G105" s="1234" t="str">
        <f>IF(D105="","",VLOOKUP(D105,СписокКЖ!G:L,2,FALSE))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x14ac:dyDescent="0.2">
      <c r="A106" s="43"/>
      <c r="B106" s="44"/>
      <c r="C106" s="45">
        <v>1</v>
      </c>
      <c r="D106" s="46" t="str">
        <f>IF(A106="","",VLOOKUP(A106,СписокКЖ!D:I,2,FALSE))</f>
        <v/>
      </c>
      <c r="E106" s="47"/>
      <c r="F106" s="48" t="str">
        <f>IF(B106="","",VLOOKUP(B106,СписокКЖ!D:I,2,FALSE))</f>
        <v/>
      </c>
      <c r="G106" s="49"/>
      <c r="H106" s="50"/>
      <c r="I106" s="51"/>
      <c r="J106" s="51"/>
      <c r="K106" s="51"/>
      <c r="L106" s="51"/>
      <c r="M106" s="51"/>
      <c r="N106" s="52"/>
      <c r="O106" s="53" t="str">
        <f>IF(I106="","",IF(I106="0",1000,IF(I106="-0",-1000,I106*1)))</f>
        <v/>
      </c>
      <c r="P106" s="53" t="str">
        <f t="shared" ref="P106:S107" si="63">IF(J106="","",IF(J106="0",1000,IF(J106="-0",-1000,J106*1)))</f>
        <v/>
      </c>
      <c r="Q106" s="53" t="str">
        <f t="shared" si="63"/>
        <v/>
      </c>
      <c r="R106" s="53" t="str">
        <f t="shared" si="63"/>
        <v/>
      </c>
      <c r="S106" s="54" t="str">
        <f t="shared" si="63"/>
        <v/>
      </c>
      <c r="T106" s="55" t="str">
        <f t="shared" ref="T106:X107" si="64">IF(O106="","",IF(O106&gt;0,1,0))</f>
        <v/>
      </c>
      <c r="U106" s="56" t="str">
        <f t="shared" si="64"/>
        <v/>
      </c>
      <c r="V106" s="56" t="str">
        <f t="shared" si="64"/>
        <v/>
      </c>
      <c r="W106" s="56" t="str">
        <f t="shared" si="64"/>
        <v/>
      </c>
      <c r="X106" s="56" t="str">
        <f t="shared" si="64"/>
        <v/>
      </c>
      <c r="Y106" s="57" t="str">
        <f t="shared" ref="Y106:AC107" si="65">IF(O106="","",IF(O106&lt;0,1,0))</f>
        <v/>
      </c>
      <c r="Z106" s="57" t="str">
        <f t="shared" si="65"/>
        <v/>
      </c>
      <c r="AA106" s="57" t="str">
        <f t="shared" si="65"/>
        <v/>
      </c>
      <c r="AB106" s="57" t="str">
        <f t="shared" si="65"/>
        <v/>
      </c>
      <c r="AC106" s="57" t="str">
        <f t="shared" si="65"/>
        <v/>
      </c>
      <c r="AD106" s="58" t="str">
        <f>IF(CC106="","",IF(CC106&gt;CE106,1,-1))</f>
        <v/>
      </c>
      <c r="AE106" s="58" t="str">
        <f>IF(CC106="","",IF(CC106&lt;CE106,1,-1))</f>
        <v/>
      </c>
      <c r="AF106" s="59">
        <f>IF(CC106&gt;CE106,1,0)</f>
        <v>0</v>
      </c>
      <c r="AG106" s="60">
        <f>IF(CE106&gt;CC106,1,0)</f>
        <v>0</v>
      </c>
      <c r="AH106" s="61" t="str">
        <f>IF(O106="","",AX106*1)</f>
        <v/>
      </c>
      <c r="AI106" s="62" t="str">
        <f>IF(P106="","",BE106*1)</f>
        <v/>
      </c>
      <c r="AJ106" s="62" t="str">
        <f>IF(Q106="","",BL106*1)</f>
        <v/>
      </c>
      <c r="AK106" s="62" t="str">
        <f>IF(R106="","",BS106*1)</f>
        <v/>
      </c>
      <c r="AL106" s="62" t="str">
        <f>IF(S106="","",BZ106*1)</f>
        <v/>
      </c>
      <c r="AM106" s="63" t="str">
        <f>IF(O106="","",AZ106*1)</f>
        <v/>
      </c>
      <c r="AN106" s="63" t="str">
        <f>IF(P106="","",BG106*1)</f>
        <v/>
      </c>
      <c r="AO106" s="63" t="str">
        <f>IF(Q106="","",BN106*1)</f>
        <v/>
      </c>
      <c r="AP106" s="63" t="str">
        <f>IF(R106="","",BU106*1)</f>
        <v/>
      </c>
      <c r="AQ106" s="63" t="str">
        <f>IF(S106="","",CB106*1)</f>
        <v/>
      </c>
      <c r="AR106" s="64">
        <f>SUM(AH106:AL106)</f>
        <v>0</v>
      </c>
      <c r="AS106" s="65">
        <f>SUM(AM106:AQ106)</f>
        <v>0</v>
      </c>
      <c r="AT106" s="66">
        <f>IF(O106=1000,11,IF(O106=-1000,0,IF(O106&gt;0,11,IF(O106&lt;0,(-O106),"0"))))</f>
        <v>11</v>
      </c>
      <c r="AU106" s="67" t="str">
        <f>IF(O106=1000,0,IF(O106=-1000,11,IF(O106&lt;-9,-(O106-2),IF(O106&gt;0,(O106),"0"))))</f>
        <v/>
      </c>
      <c r="AV106" s="66" t="e">
        <f>IF(O106=1000,11,IF(O106=-1000,0,IF(O106&lt;9,11,IF(O106&gt;9,(O106+2),"0"))))</f>
        <v>#VALUE!</v>
      </c>
      <c r="AW106" s="67" t="str">
        <f>IF(O106=1000,0,IF(O106=-1000,11,IF(O106&lt;0,11,IF(O106&gt;0,(O106),"0"))))</f>
        <v/>
      </c>
      <c r="AX106" s="68" t="str">
        <f>IF(O106="","",IF(O106&gt;9,AV106,AT106))</f>
        <v/>
      </c>
      <c r="AY106" s="69" t="str">
        <f>IF(O106="","","-")</f>
        <v/>
      </c>
      <c r="AZ106" s="70" t="str">
        <f>IF(O106="","",IF(O106&lt;-9,AU106,AW106))</f>
        <v/>
      </c>
      <c r="BA106" s="66" t="e">
        <f>IF(P106=1000,11,IF(P106=-1000,0,IF(P106&gt;9,(P106+2),IF(P106&lt;0,(-P106),"0"))))</f>
        <v>#VALUE!</v>
      </c>
      <c r="BB106" s="67" t="str">
        <f>IF(P106=1000,0,IF(P106=-1000,11,IF(P106&lt;-9,-(P106-2),IF(P106&gt;0,(P106),"0"))))</f>
        <v/>
      </c>
      <c r="BC106" s="67">
        <f>IF(P106=1000,11,IF(P106=-1000,0,IF(P106&gt;0,11,IF(P106&lt;0,(-P106),"0"))))</f>
        <v>11</v>
      </c>
      <c r="BD106" s="67" t="str">
        <f>IF(P106=1000,0,IF(P106=-1000,11,IF(P106&lt;0,11,IF(P106&gt;0,(P106),"0"))))</f>
        <v/>
      </c>
      <c r="BE106" s="68" t="str">
        <f>IF(P106="","",IF(P106&gt;9,BA106,BC106))</f>
        <v/>
      </c>
      <c r="BF106" s="69" t="str">
        <f>IF(P106="","","-")</f>
        <v/>
      </c>
      <c r="BG106" s="70" t="str">
        <f>IF(P106="","",IF(P106&lt;-9,BB106,BD106))</f>
        <v/>
      </c>
      <c r="BH106" s="66" t="e">
        <f>IF(Q106=1000,11,IF(Q106=-1000,0,IF(Q106&gt;9,(Q106+2),IF(Q106&lt;0,(-Q106),"0"))))</f>
        <v>#VALUE!</v>
      </c>
      <c r="BI106" s="67" t="str">
        <f>IF(Q106=1000,0,IF(Q106=-1000,11,IF(Q106&lt;-9,-(Q106-2),IF(Q106&gt;0,(Q106),"0"))))</f>
        <v/>
      </c>
      <c r="BJ106" s="67">
        <f>IF(Q106=1000,11,IF(Q106=-1000,0,IF(Q106&gt;0,11,IF(Q106&lt;0,(-Q106),"0"))))</f>
        <v>11</v>
      </c>
      <c r="BK106" s="67" t="str">
        <f>IF(Q106=1000,0,IF(Q106=-1000,11,IF(Q106&lt;0,11,IF(Q106&gt;0,(Q106),"0"))))</f>
        <v/>
      </c>
      <c r="BL106" s="68" t="str">
        <f>IF(Q106="","",IF(Q106&gt;9,BH106,BJ106))</f>
        <v/>
      </c>
      <c r="BM106" s="69" t="str">
        <f>IF(Q106="","","-")</f>
        <v/>
      </c>
      <c r="BN106" s="70" t="str">
        <f>IF(Q106="","",IF(Q106&lt;-9,BI106,BK106))</f>
        <v/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 t="str">
        <f>IF(O106="","",SUM(T106:X106))</f>
        <v/>
      </c>
      <c r="CD106" s="73" t="str">
        <f>IF(CC106="","","-")</f>
        <v/>
      </c>
      <c r="CE106" s="74" t="str">
        <f>IF(O106="","",SUM(Y106:AC106))</f>
        <v/>
      </c>
      <c r="CP106" s="32"/>
      <c r="CQ106" s="32"/>
    </row>
    <row r="107" spans="1:95" s="31" customFormat="1" ht="15" customHeight="1" x14ac:dyDescent="0.2">
      <c r="A107" s="43"/>
      <c r="B107" s="44"/>
      <c r="C107" s="75">
        <v>2</v>
      </c>
      <c r="D107" s="76" t="str">
        <f>IF(A107="","",VLOOKUP(A107,СписокКЖ!D:I,2,FALSE))</f>
        <v/>
      </c>
      <c r="E107" s="47"/>
      <c r="F107" s="77" t="str">
        <f>IF(B107="","",VLOOKUP(B107,СписокКЖ!D:I,2,FALSE))</f>
        <v/>
      </c>
      <c r="G107" s="49"/>
      <c r="H107" s="41"/>
      <c r="I107" s="78"/>
      <c r="J107" s="78"/>
      <c r="K107" s="78"/>
      <c r="L107" s="78"/>
      <c r="M107" s="51"/>
      <c r="N107" s="42"/>
      <c r="O107" s="79" t="str">
        <f>IF(I107="","",IF(I107="0",1000,IF(I107="-0",-1000,I107*1)))</f>
        <v/>
      </c>
      <c r="P107" s="79" t="str">
        <f t="shared" si="63"/>
        <v/>
      </c>
      <c r="Q107" s="79" t="str">
        <f t="shared" si="63"/>
        <v/>
      </c>
      <c r="R107" s="79" t="str">
        <f t="shared" si="63"/>
        <v/>
      </c>
      <c r="S107" s="80" t="str">
        <f t="shared" si="63"/>
        <v/>
      </c>
      <c r="T107" s="55" t="str">
        <f t="shared" si="64"/>
        <v/>
      </c>
      <c r="U107" s="56" t="str">
        <f t="shared" si="64"/>
        <v/>
      </c>
      <c r="V107" s="56" t="str">
        <f t="shared" si="64"/>
        <v/>
      </c>
      <c r="W107" s="56" t="str">
        <f t="shared" si="64"/>
        <v/>
      </c>
      <c r="X107" s="56" t="str">
        <f t="shared" si="64"/>
        <v/>
      </c>
      <c r="Y107" s="57" t="str">
        <f t="shared" si="65"/>
        <v/>
      </c>
      <c r="Z107" s="57" t="str">
        <f t="shared" si="65"/>
        <v/>
      </c>
      <c r="AA107" s="57" t="str">
        <f t="shared" si="65"/>
        <v/>
      </c>
      <c r="AB107" s="57" t="str">
        <f t="shared" si="65"/>
        <v/>
      </c>
      <c r="AC107" s="57" t="str">
        <f t="shared" si="65"/>
        <v/>
      </c>
      <c r="AD107" s="58" t="str">
        <f>IF(CC107="","",IF(CC107&gt;CE107,1,-1))</f>
        <v/>
      </c>
      <c r="AE107" s="58" t="str">
        <f>IF(CC107="","",IF(CC107&lt;CE107,1,-1))</f>
        <v/>
      </c>
      <c r="AF107" s="59">
        <f>IF(CC107&gt;CE107,1,0)</f>
        <v>0</v>
      </c>
      <c r="AG107" s="60">
        <f>IF(CE107&gt;CC107,1,0)</f>
        <v>0</v>
      </c>
      <c r="AH107" s="81" t="str">
        <f>IF(O107="","",AX107*1)</f>
        <v/>
      </c>
      <c r="AI107" s="82" t="str">
        <f>IF(P107="","",BE107*1)</f>
        <v/>
      </c>
      <c r="AJ107" s="82" t="str">
        <f>IF(Q107="","",BL107*1)</f>
        <v/>
      </c>
      <c r="AK107" s="82" t="str">
        <f>IF(R107="","",BS107*1)</f>
        <v/>
      </c>
      <c r="AL107" s="82" t="str">
        <f>IF(S107="","",BZ107*1)</f>
        <v/>
      </c>
      <c r="AM107" s="83" t="str">
        <f>IF(O107="","",AZ107*1)</f>
        <v/>
      </c>
      <c r="AN107" s="83" t="str">
        <f>IF(P107="","",BG107*1)</f>
        <v/>
      </c>
      <c r="AO107" s="83" t="str">
        <f>IF(Q107="","",BN107*1)</f>
        <v/>
      </c>
      <c r="AP107" s="83" t="str">
        <f>IF(R107="","",BU107*1)</f>
        <v/>
      </c>
      <c r="AQ107" s="83" t="str">
        <f>IF(S107="","",CB107*1)</f>
        <v/>
      </c>
      <c r="AR107" s="64">
        <f>SUM(AH107:AL107)</f>
        <v>0</v>
      </c>
      <c r="AS107" s="65">
        <f>SUM(AM107:AQ107)</f>
        <v>0</v>
      </c>
      <c r="AT107" s="66">
        <f>IF(O107=1000,11,IF(O107=-1000,0,IF(O107&gt;0,11,IF(O107&lt;0,(-O107),"0"))))</f>
        <v>11</v>
      </c>
      <c r="AU107" s="67" t="str">
        <f>IF(O107=1000,0,IF(O107=-1000,11,IF(O107&lt;-9,-(O107-2),IF(O107&gt;0,(O107),"0"))))</f>
        <v/>
      </c>
      <c r="AV107" s="66" t="e">
        <f>IF(O107=1000,11,IF(O107=-1000,0,IF(O107&gt;9,(O107+2),IF(O107&lt;0,(-O107),"0"))))</f>
        <v>#VALUE!</v>
      </c>
      <c r="AW107" s="67" t="str">
        <f>IF(O107=1000,0,IF(O107=-1000,11,IF(O107&lt;0,11,IF(O107&gt;0,(O107),"0"))))</f>
        <v/>
      </c>
      <c r="AX107" s="84" t="str">
        <f>IF(O107="","",IF(O107&gt;9,AV107,AT107))</f>
        <v/>
      </c>
      <c r="AY107" s="85" t="str">
        <f>IF(O107="","","-")</f>
        <v/>
      </c>
      <c r="AZ107" s="86" t="str">
        <f>IF(O107="","",IF(O107&lt;-9,AU107,AW107))</f>
        <v/>
      </c>
      <c r="BA107" s="66" t="e">
        <f>IF(P107=1000,11,IF(P107=-1000,0,IF(P107&gt;9,(P107+2),IF(P107&lt;0,(-P107),"0"))))</f>
        <v>#VALUE!</v>
      </c>
      <c r="BB107" s="67" t="str">
        <f>IF(P107=1000,0,IF(P107=-1000,11,IF(P107&lt;-9,-(P107-2),IF(P107&gt;0,(P107),"0"))))</f>
        <v/>
      </c>
      <c r="BC107" s="67">
        <f>IF(P107=1000,11,IF(P107=-1000,0,IF(P107&gt;0,11,IF(P107&lt;0,(-P107),"0"))))</f>
        <v>11</v>
      </c>
      <c r="BD107" s="67" t="str">
        <f>IF(P107=1000,0,IF(P107=-1000,11,IF(P107&lt;0,11,IF(P107&gt;0,(P107),"0"))))</f>
        <v/>
      </c>
      <c r="BE107" s="84" t="str">
        <f>IF(P107="","",IF(P107&gt;9,BA107,BC107))</f>
        <v/>
      </c>
      <c r="BF107" s="85" t="str">
        <f>IF(P107="","","-")</f>
        <v/>
      </c>
      <c r="BG107" s="86" t="str">
        <f>IF(P107="","",IF(P107&lt;-9,BB107,BD107))</f>
        <v/>
      </c>
      <c r="BH107" s="66" t="e">
        <f>IF(Q107=1000,11,IF(Q107=-1000,0,IF(Q107&gt;9,(Q107+2),IF(Q107&lt;0,(-Q107),"0"))))</f>
        <v>#VALUE!</v>
      </c>
      <c r="BI107" s="67" t="str">
        <f>IF(Q107=1000,0,IF(Q107=-1000,11,IF(Q107&lt;-9,-(Q107-2),IF(Q107&gt;0,(Q107),"0"))))</f>
        <v/>
      </c>
      <c r="BJ107" s="67">
        <f>IF(Q107=1000,11,IF(Q107=-1000,0,IF(Q107&gt;0,11,IF(Q107&lt;0,(-Q107),"0"))))</f>
        <v>11</v>
      </c>
      <c r="BK107" s="67" t="str">
        <f>IF(Q107=1000,0,IF(Q107=-1000,11,IF(Q107&lt;0,11,IF(Q107&gt;0,(Q107),"0"))))</f>
        <v/>
      </c>
      <c r="BL107" s="84" t="str">
        <f>IF(Q107="","",IF(Q107&gt;9,BH107,BJ107))</f>
        <v/>
      </c>
      <c r="BM107" s="85" t="str">
        <f>IF(Q107="","","-")</f>
        <v/>
      </c>
      <c r="BN107" s="86" t="str">
        <f>IF(Q107="","",IF(Q107&lt;-9,BI107,BK107))</f>
        <v/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84" t="str">
        <f>IF(R107="","",IF(R107&gt;9,BO107,BQ107))</f>
        <v/>
      </c>
      <c r="BT107" s="85" t="str">
        <f>IF(R107="","","-")</f>
        <v/>
      </c>
      <c r="BU107" s="86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84" t="str">
        <f>IF(S107="","",IF(S107&gt;9,BV107,BX107))</f>
        <v/>
      </c>
      <c r="CA107" s="85" t="str">
        <f>IF(S107="","","-")</f>
        <v/>
      </c>
      <c r="CB107" s="86" t="str">
        <f>IF(S107="","",IF(S107&lt;-9,BW107,BY107))</f>
        <v/>
      </c>
      <c r="CC107" s="87" t="str">
        <f>IF(O107="","",SUM(T107:X107))</f>
        <v/>
      </c>
      <c r="CD107" s="88" t="str">
        <f>IF(CC107="","","-")</f>
        <v/>
      </c>
      <c r="CE107" s="89" t="str">
        <f>IF(O107="","",SUM(Y107:AC107))</f>
        <v/>
      </c>
      <c r="CP107" s="32"/>
      <c r="CQ107" s="32"/>
    </row>
    <row r="108" spans="1:95" s="31" customFormat="1" ht="15" customHeight="1" x14ac:dyDescent="0.2">
      <c r="A108" s="43"/>
      <c r="B108" s="44"/>
      <c r="C108" s="1250">
        <v>3</v>
      </c>
      <c r="D108" s="76" t="str">
        <f>IF(A108="","",VLOOKUP(A108,СписокКЖ!D:I,2,FALSE))</f>
        <v/>
      </c>
      <c r="E108" s="47"/>
      <c r="F108" s="77" t="str">
        <f>IF(B108="","",VLOOKUP(B108,СписокКЖ!D:I,2,FALSE))</f>
        <v/>
      </c>
      <c r="G108" s="49"/>
      <c r="H108" s="41"/>
      <c r="I108" s="1252"/>
      <c r="J108" s="1252"/>
      <c r="K108" s="1252"/>
      <c r="L108" s="1252"/>
      <c r="M108" s="1252"/>
      <c r="N108" s="42"/>
      <c r="O108" s="1244" t="str">
        <f>IF(I108="","",IF(I108="0",1000,IF(I108="-0",-1000,I108*1)))</f>
        <v/>
      </c>
      <c r="P108" s="1244" t="str">
        <f>IF(J108="","",IF(J108="0",1000,IF(J108="-0",-1000,J108*1)))</f>
        <v/>
      </c>
      <c r="Q108" s="1244" t="str">
        <f>IF(K108="","",IF(K108="0",1000,IF(K108="-0",-1000,K108*1)))</f>
        <v/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 t="str">
        <f>IF(O108="","",IF(O108&gt;0,1,0))</f>
        <v/>
      </c>
      <c r="U108" s="1284" t="str">
        <f>IF(P108="","",IF(P108&gt;0,1,0))</f>
        <v/>
      </c>
      <c r="V108" s="1284" t="str">
        <f>IF(Q108="","",IF(Q108&gt;0,1,0))</f>
        <v/>
      </c>
      <c r="W108" s="1284" t="str">
        <f>IF(R108="","",IF(R108&gt;0,1,0))</f>
        <v/>
      </c>
      <c r="X108" s="1284" t="str">
        <f>IF(S108="","",IF(S108&gt;0,1,0))</f>
        <v/>
      </c>
      <c r="Y108" s="1278" t="str">
        <f>IF(O108="","",IF(O108&lt;0,1,0))</f>
        <v/>
      </c>
      <c r="Z108" s="1278" t="str">
        <f>IF(P108="","",IF(P108&lt;0,1,0))</f>
        <v/>
      </c>
      <c r="AA108" s="1278" t="str">
        <f>IF(Q108="","",IF(Q108&lt;0,1,0))</f>
        <v/>
      </c>
      <c r="AB108" s="1278" t="str">
        <f>IF(R108="","",IF(R108&lt;0,1,0))</f>
        <v/>
      </c>
      <c r="AC108" s="1278" t="str">
        <f>IF(S108="","",IF(S108&lt;0,1,0))</f>
        <v/>
      </c>
      <c r="AD108" s="1280" t="str">
        <f>IF(CC108="","",IF(CC108&gt;CE108,1,-1))</f>
        <v/>
      </c>
      <c r="AE108" s="1280" t="str">
        <f>IF(CC108="","",IF(CC108&lt;CE108,1,-1))</f>
        <v/>
      </c>
      <c r="AF108" s="1282">
        <f>IF(CC108&gt;CE108,1,0)</f>
        <v>0</v>
      </c>
      <c r="AG108" s="1272">
        <f>IF(CE108&gt;CC108,1,0)</f>
        <v>0</v>
      </c>
      <c r="AH108" s="1274" t="str">
        <f>IF(O108="","",AX108*1)</f>
        <v/>
      </c>
      <c r="AI108" s="1276" t="str">
        <f>IF(P108="","",BE108*1)</f>
        <v/>
      </c>
      <c r="AJ108" s="1276" t="str">
        <f>IF(Q108="","",BL108*1)</f>
        <v/>
      </c>
      <c r="AK108" s="1276" t="str">
        <f>IF(R108="","",BS108*1)</f>
        <v/>
      </c>
      <c r="AL108" s="1276" t="str">
        <f>IF(S108="","",BZ108*1)</f>
        <v/>
      </c>
      <c r="AM108" s="1298" t="str">
        <f>IF(O108="","",AZ108*1)</f>
        <v/>
      </c>
      <c r="AN108" s="1298" t="str">
        <f>IF(P108="","",BG108*1)</f>
        <v/>
      </c>
      <c r="AO108" s="1298" t="str">
        <f>IF(Q108="","",BN108*1)</f>
        <v/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 t="str">
        <f>IF(O108=1000,0,IF(O108=-1000,11,IF(O108&lt;-9,-(O108-2),IF(O108&gt;0,(O108),"0"))))</f>
        <v/>
      </c>
      <c r="AV108" s="1286" t="e">
        <f>IF(O108=1000,11,IF(O108=-1000,0,IF(O108&gt;9,(O108+2),IF(O108&lt;0,(-O108),"0"))))</f>
        <v>#VALUE!</v>
      </c>
      <c r="AW108" s="1286" t="str">
        <f>IF(O108=1000,0,IF(O108=-1000,11,IF(O108&lt;0,11,IF(O108&gt;0,(O108),"0"))))</f>
        <v/>
      </c>
      <c r="AX108" s="1296" t="str">
        <f>IF(O108="","",IF(O108&gt;9,AV108,AT108))</f>
        <v/>
      </c>
      <c r="AY108" s="1288" t="str">
        <f>IF(O108="","","-")</f>
        <v/>
      </c>
      <c r="AZ108" s="1290" t="str">
        <f>IF(O108="","",IF(O108&lt;-9,AU108,AW108))</f>
        <v/>
      </c>
      <c r="BA108" s="1286" t="e">
        <f>IF(P108=1000,11,IF(P108=-1000,0,IF(P108&gt;9,(P108+2),IF(P108&lt;0,(-P108),"0"))))</f>
        <v>#VALUE!</v>
      </c>
      <c r="BB108" s="1286" t="str">
        <f>IF(P108=1000,0,IF(P108=-1000,11,IF(P108&lt;-9,-(P108-2),IF(P108&gt;0,(P108),"0"))))</f>
        <v/>
      </c>
      <c r="BC108" s="1286">
        <f>IF(P108=1000,11,IF(P108=-1000,0,IF(P108&gt;0,11,IF(P108&lt;0,(-P108),"0"))))</f>
        <v>11</v>
      </c>
      <c r="BD108" s="1286" t="str">
        <f>IF(P108=1000,0,IF(P108=-1000,11,IF(P108&lt;0,11,IF(P108&gt;0,(P108),"0"))))</f>
        <v/>
      </c>
      <c r="BE108" s="1296" t="str">
        <f>IF(P108="","",IF(P108&gt;9,BA108,BC108))</f>
        <v/>
      </c>
      <c r="BF108" s="1288" t="str">
        <f>IF(P108="","","-")</f>
        <v/>
      </c>
      <c r="BG108" s="1290" t="str">
        <f>IF(P108="","",IF(P108&lt;-9,BB108,BD108))</f>
        <v/>
      </c>
      <c r="BH108" s="1286" t="e">
        <f>IF(Q108=1000,11,IF(Q108=-1000,0,IF(Q108&gt;9,(Q108+2),IF(Q108&lt;0,(-Q108),"0"))))</f>
        <v>#VALUE!</v>
      </c>
      <c r="BI108" s="1286" t="str">
        <f>IF(Q108=1000,0,IF(Q108=-1000,11,IF(Q108&lt;-9,-(Q108-2),IF(Q108&gt;0,(Q108),"0"))))</f>
        <v/>
      </c>
      <c r="BJ108" s="1286">
        <f>IF(Q108=1000,11,IF(Q108=-1000,0,IF(Q108&gt;0,11,IF(Q108&lt;0,(-Q108),"0"))))</f>
        <v>11</v>
      </c>
      <c r="BK108" s="1286" t="str">
        <f>IF(Q108=1000,0,IF(Q108=-1000,11,IF(Q108&lt;0,11,IF(Q108&gt;0,(Q108),"0"))))</f>
        <v/>
      </c>
      <c r="BL108" s="1296" t="str">
        <f>IF(Q108="","",IF(Q108&gt;9,BH108,BJ108))</f>
        <v/>
      </c>
      <c r="BM108" s="1288" t="str">
        <f>IF(Q108="","","-")</f>
        <v/>
      </c>
      <c r="BN108" s="1290" t="str">
        <f>IF(Q108="","",IF(Q108&lt;-9,BI108,BK108))</f>
        <v/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 t="str">
        <f>IF(R108="","",IF(R108&gt;9,BO108,BQ108))</f>
        <v/>
      </c>
      <c r="BT108" s="1288" t="str">
        <f>IF(R108="","","-")</f>
        <v/>
      </c>
      <c r="BU108" s="1290" t="str">
        <f>IF(R108="","",IF(R108&lt;-9,BP108,BR108))</f>
        <v/>
      </c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 t="str">
        <f>IF(O108="","",SUM(T108:X109))</f>
        <v/>
      </c>
      <c r="CD108" s="1304" t="str">
        <f>IF(CC108="","","-")</f>
        <v/>
      </c>
      <c r="CE108" s="1306" t="str">
        <f>IF(O108="","",SUM(Y108:AC109))</f>
        <v/>
      </c>
      <c r="CP108" s="32"/>
      <c r="CQ108" s="32"/>
    </row>
    <row r="109" spans="1:95" s="31" customFormat="1" ht="15" customHeight="1" x14ac:dyDescent="0.2">
      <c r="A109" s="43"/>
      <c r="B109" s="44"/>
      <c r="C109" s="1251"/>
      <c r="D109" s="46" t="str">
        <f>IF(A109="","",VLOOKUP(A109,СписокКЖ!D:I,2,FALSE))</f>
        <v/>
      </c>
      <c r="E109" s="47"/>
      <c r="F109" s="48" t="str">
        <f>IF(B109="","",VLOOKUP(B109,СписокКЖ!D:I,2,FALSE))</f>
        <v/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x14ac:dyDescent="0.2">
      <c r="A110" s="99" t="str">
        <f>IF(A106="","",A106)</f>
        <v/>
      </c>
      <c r="B110" s="99" t="str">
        <f>IF(B106="","",B107)</f>
        <v/>
      </c>
      <c r="C110" s="75">
        <v>4</v>
      </c>
      <c r="D110" s="100" t="str">
        <f>IF(A110="","",VLOOKUP(A110,СписокКЖ!D:I,2,FALSE))</f>
        <v/>
      </c>
      <c r="E110" s="101"/>
      <c r="F110" s="77" t="str">
        <f>IF(B110="","",VLOOKUP(B110,СписокКЖ!D:I,2,FALSE))</f>
        <v/>
      </c>
      <c r="G110" s="102"/>
      <c r="H110" s="41"/>
      <c r="I110" s="78"/>
      <c r="J110" s="78"/>
      <c r="K110" s="78"/>
      <c r="L110" s="78"/>
      <c r="M110" s="78"/>
      <c r="N110" s="42"/>
      <c r="O110" s="79" t="str">
        <f>IF(I110="","",IF(I110="0",1000,IF(I110="-0",-1000,I110*1)))</f>
        <v/>
      </c>
      <c r="P110" s="79" t="str">
        <f t="shared" ref="P110:S111" si="66">IF(J110="","",IF(J110="0",1000,IF(J110="-0",-1000,J110*1)))</f>
        <v/>
      </c>
      <c r="Q110" s="79" t="str">
        <f t="shared" si="66"/>
        <v/>
      </c>
      <c r="R110" s="79" t="str">
        <f t="shared" si="66"/>
        <v/>
      </c>
      <c r="S110" s="80" t="str">
        <f t="shared" si="66"/>
        <v/>
      </c>
      <c r="T110" s="103" t="str">
        <f t="shared" ref="T110:X111" si="67">IF(O110="","",IF(O110&gt;0,1,0))</f>
        <v/>
      </c>
      <c r="U110" s="104" t="str">
        <f t="shared" si="67"/>
        <v/>
      </c>
      <c r="V110" s="104" t="str">
        <f t="shared" si="67"/>
        <v/>
      </c>
      <c r="W110" s="104" t="str">
        <f t="shared" si="67"/>
        <v/>
      </c>
      <c r="X110" s="104" t="str">
        <f t="shared" si="67"/>
        <v/>
      </c>
      <c r="Y110" s="105" t="str">
        <f t="shared" ref="Y110:AC111" si="68">IF(O110="","",IF(O110&lt;0,1,0))</f>
        <v/>
      </c>
      <c r="Z110" s="105" t="str">
        <f t="shared" si="68"/>
        <v/>
      </c>
      <c r="AA110" s="105" t="str">
        <f t="shared" si="68"/>
        <v/>
      </c>
      <c r="AB110" s="105" t="str">
        <f t="shared" si="68"/>
        <v/>
      </c>
      <c r="AC110" s="105" t="str">
        <f t="shared" si="68"/>
        <v/>
      </c>
      <c r="AD110" s="106" t="str">
        <f>IF(CC110="","",IF(CC110&gt;CE110,1,-1))</f>
        <v/>
      </c>
      <c r="AE110" s="106" t="str">
        <f>IF(CC110="","",IF(CC110&lt;CE110,1,-1))</f>
        <v/>
      </c>
      <c r="AF110" s="107">
        <f>IF(CC110&gt;CE110,1,0)</f>
        <v>0</v>
      </c>
      <c r="AG110" s="108">
        <f>IF(CE110&gt;CC110,1,0)</f>
        <v>0</v>
      </c>
      <c r="AH110" s="81" t="str">
        <f>IF(O110="","",AX110*1)</f>
        <v/>
      </c>
      <c r="AI110" s="82" t="str">
        <f>IF(P110="","",BE110*1)</f>
        <v/>
      </c>
      <c r="AJ110" s="82" t="str">
        <f>IF(Q110="","",BL110*1)</f>
        <v/>
      </c>
      <c r="AK110" s="82" t="str">
        <f>IF(R110="","",BS110*1)</f>
        <v/>
      </c>
      <c r="AL110" s="82" t="str">
        <f>IF(S110="","",BZ110*1)</f>
        <v/>
      </c>
      <c r="AM110" s="83" t="str">
        <f>IF(O110="","",AZ110*1)</f>
        <v/>
      </c>
      <c r="AN110" s="83" t="str">
        <f>IF(P110="","",BG110*1)</f>
        <v/>
      </c>
      <c r="AO110" s="83" t="str">
        <f>IF(Q110="","",BN110*1)</f>
        <v/>
      </c>
      <c r="AP110" s="83" t="str">
        <f>IF(R110="","",BU110*1)</f>
        <v/>
      </c>
      <c r="AQ110" s="83" t="str">
        <f>IF(S110="","",CB110*1)</f>
        <v/>
      </c>
      <c r="AR110" s="109">
        <f>SUM(AH110:AL110)</f>
        <v>0</v>
      </c>
      <c r="AS110" s="110">
        <f>SUM(AM110:AQ110)</f>
        <v>0</v>
      </c>
      <c r="AT110" s="111">
        <f>IF(O110=1000,11,IF(O110=-1000,0,IF(O110&gt;0,11,IF(O110&lt;0,(-O110),"0"))))</f>
        <v>11</v>
      </c>
      <c r="AU110" s="112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112" t="str">
        <f>IF(O110=1000,0,IF(O110=-1000,11,IF(O110&lt;0,11,IF(O110&gt;0,(O110),"0"))))</f>
        <v/>
      </c>
      <c r="AX110" s="84" t="str">
        <f>IF(O110="","",IF(O110&gt;9,AV110,AT110))</f>
        <v/>
      </c>
      <c r="AY110" s="85" t="str">
        <f>IF(O110="","","-")</f>
        <v/>
      </c>
      <c r="AZ110" s="86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112" t="str">
        <f>IF(P110=1000,0,IF(P110=-1000,11,IF(P110&lt;-9,-(P110-2),IF(P110&gt;0,(P110),"0"))))</f>
        <v/>
      </c>
      <c r="BC110" s="112">
        <f>IF(P110=1000,11,IF(P110=-1000,0,IF(P110&gt;0,11,IF(P110&lt;0,(-P110),"0"))))</f>
        <v>11</v>
      </c>
      <c r="BD110" s="112" t="str">
        <f>IF(P110=1000,0,IF(P110=-1000,11,IF(P110&lt;0,11,IF(P110&gt;0,(P110),"0"))))</f>
        <v/>
      </c>
      <c r="BE110" s="84" t="str">
        <f>IF(P110="","",IF(P110&gt;9,BA110,BC110))</f>
        <v/>
      </c>
      <c r="BF110" s="85" t="str">
        <f>IF(P110="","","-")</f>
        <v/>
      </c>
      <c r="BG110" s="86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112" t="str">
        <f>IF(Q110=1000,0,IF(Q110=-1000,11,IF(Q110&lt;-9,-(Q110-2),IF(Q110&gt;0,(Q110),"0"))))</f>
        <v/>
      </c>
      <c r="BJ110" s="112">
        <f>IF(Q110=1000,11,IF(Q110=-1000,0,IF(Q110&gt;0,11,IF(Q110&lt;0,(-Q110),"0"))))</f>
        <v>11</v>
      </c>
      <c r="BK110" s="112" t="str">
        <f>IF(Q110=1000,0,IF(Q110=-1000,11,IF(Q110&lt;0,11,IF(Q110&gt;0,(Q110),"0"))))</f>
        <v/>
      </c>
      <c r="BL110" s="84" t="str">
        <f>IF(Q110="","",IF(Q110&gt;9,BH110,BJ110))</f>
        <v/>
      </c>
      <c r="BM110" s="85" t="str">
        <f>IF(Q110="","","-")</f>
        <v/>
      </c>
      <c r="BN110" s="86" t="str">
        <f>IF(Q110="","",IF(Q110&lt;-9,BI110,BK110))</f>
        <v/>
      </c>
      <c r="BO110" s="112" t="e">
        <f>IF(R110=1000,11,IF(R110=-1000,0,IF(R110&gt;9,(R110+2),IF(R110&lt;0,(-R110),"0"))))</f>
        <v>#VALUE!</v>
      </c>
      <c r="BP110" s="112" t="str">
        <f>IF(R110=1000,0,IF(R110=-1000,11,IF(R110&lt;-9,-(R110-2),IF(R110&gt;0,(R110),"0"))))</f>
        <v/>
      </c>
      <c r="BQ110" s="112">
        <f>IF(R110=1000,11,IF(R110=-1000,0,IF(R110&gt;0,11,IF(R110&lt;0,(-R110),"0"))))</f>
        <v>11</v>
      </c>
      <c r="BR110" s="112" t="str">
        <f>IF(R110=1000,0,IF(R110=-1000,11,IF(R110&lt;0,11,IF(R110&gt;0,(R110),"0"))))</f>
        <v/>
      </c>
      <c r="BS110" s="84" t="str">
        <f>IF(R110="","",IF(R110&gt;9,BO110,BQ110))</f>
        <v/>
      </c>
      <c r="BT110" s="85" t="str">
        <f>IF(R110="","","-")</f>
        <v/>
      </c>
      <c r="BU110" s="86" t="str">
        <f>IF(R110="","",IF(R110&lt;-9,BP110,BR110))</f>
        <v/>
      </c>
      <c r="BV110" s="112" t="e">
        <f>IF(S110=1000,11,IF(S110=-1000,0,IF(S110&gt;9,(S110+2),IF(S110&lt;0,(-S110),"0"))))</f>
        <v>#VALUE!</v>
      </c>
      <c r="BW110" s="112" t="str">
        <f>IF(S110=1000,0,IF(S110=-1000,11,IF(S110&lt;-9,-(S110-2),IF(S110&gt;0,(S110),"0"))))</f>
        <v/>
      </c>
      <c r="BX110" s="112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84" t="str">
        <f>IF(S110="","",IF(S110&gt;9,BV110,BX110))</f>
        <v/>
      </c>
      <c r="CA110" s="85" t="str">
        <f>IF(S110="","","-")</f>
        <v/>
      </c>
      <c r="CB110" s="86" t="str">
        <f>IF(S110="","",IF(S110&lt;-9,BW110,BY110))</f>
        <v/>
      </c>
      <c r="CC110" s="87" t="str">
        <f>IF(O110="","",SUM(T110:X110))</f>
        <v/>
      </c>
      <c r="CD110" s="88" t="str">
        <f>IF(CC110="","","-")</f>
        <v/>
      </c>
      <c r="CE110" s="89" t="str">
        <f>IF(O110="","",SUM(Y110:AC110))</f>
        <v/>
      </c>
      <c r="CP110" s="32"/>
      <c r="CQ110" s="32"/>
    </row>
    <row r="111" spans="1:95" s="31" customFormat="1" ht="15" customHeight="1" thickBot="1" x14ac:dyDescent="0.25">
      <c r="A111" s="99" t="str">
        <f>IF(A106="","",A107)</f>
        <v/>
      </c>
      <c r="B111" s="99" t="str">
        <f>IF(B106="","",B106)</f>
        <v/>
      </c>
      <c r="C111" s="114">
        <v>5</v>
      </c>
      <c r="D111" s="115" t="str">
        <f>IF(A111="","",VLOOKUP(A111,СписокКЖ!D:I,2,FALSE))</f>
        <v/>
      </c>
      <c r="E111" s="116"/>
      <c r="F111" s="117" t="str">
        <f>IF(B111="","",VLOOKUP(B111,СписокКЖ!D:I,2,FALSE))</f>
        <v/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66"/>
        <v/>
      </c>
      <c r="Q111" s="123" t="str">
        <f t="shared" si="66"/>
        <v/>
      </c>
      <c r="R111" s="123" t="str">
        <f t="shared" si="66"/>
        <v/>
      </c>
      <c r="S111" s="124" t="str">
        <f t="shared" si="66"/>
        <v/>
      </c>
      <c r="T111" s="125" t="str">
        <f t="shared" si="67"/>
        <v/>
      </c>
      <c r="U111" s="126" t="str">
        <f t="shared" si="67"/>
        <v/>
      </c>
      <c r="V111" s="126" t="str">
        <f t="shared" si="67"/>
        <v/>
      </c>
      <c r="W111" s="126" t="str">
        <f t="shared" si="67"/>
        <v/>
      </c>
      <c r="X111" s="126" t="str">
        <f t="shared" si="67"/>
        <v/>
      </c>
      <c r="Y111" s="127" t="str">
        <f t="shared" si="68"/>
        <v/>
      </c>
      <c r="Z111" s="127" t="str">
        <f t="shared" si="68"/>
        <v/>
      </c>
      <c r="AA111" s="127" t="str">
        <f t="shared" si="68"/>
        <v/>
      </c>
      <c r="AB111" s="127" t="str">
        <f t="shared" si="68"/>
        <v/>
      </c>
      <c r="AC111" s="127" t="str">
        <f t="shared" si="68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s="31" customFormat="1" ht="15" customHeight="1" thickBot="1" x14ac:dyDescent="0.25">
      <c r="A112" s="145"/>
      <c r="B112" s="145"/>
      <c r="C112" s="145"/>
      <c r="D112" s="146"/>
      <c r="E112" s="147"/>
      <c r="F112" s="148"/>
      <c r="G112" s="149"/>
      <c r="H112" s="150"/>
      <c r="I112" s="151"/>
      <c r="J112" s="151"/>
      <c r="K112" s="151"/>
      <c r="L112" s="151"/>
      <c r="M112" s="151"/>
      <c r="N112" s="150"/>
      <c r="O112" s="152"/>
      <c r="P112" s="152"/>
      <c r="Q112" s="152"/>
      <c r="R112" s="152"/>
      <c r="S112" s="152"/>
      <c r="T112" s="153"/>
      <c r="U112" s="153"/>
      <c r="V112" s="153"/>
      <c r="W112" s="153"/>
      <c r="X112" s="153"/>
      <c r="Y112" s="154"/>
      <c r="Z112" s="154"/>
      <c r="AA112" s="154"/>
      <c r="AB112" s="154"/>
      <c r="AC112" s="154"/>
      <c r="AD112" s="155"/>
      <c r="AE112" s="155"/>
      <c r="AF112" s="156"/>
      <c r="AG112" s="156"/>
      <c r="AH112" s="157"/>
      <c r="AI112" s="157"/>
      <c r="AJ112" s="157"/>
      <c r="AK112" s="157"/>
      <c r="AL112" s="157"/>
      <c r="AM112" s="158"/>
      <c r="AN112" s="158"/>
      <c r="AO112" s="158"/>
      <c r="AP112" s="158"/>
      <c r="AQ112" s="158"/>
      <c r="AR112" s="159"/>
      <c r="AS112" s="159"/>
      <c r="AT112" s="160"/>
      <c r="AU112" s="160"/>
      <c r="AV112" s="160"/>
      <c r="AW112" s="160"/>
      <c r="AX112" s="161"/>
      <c r="AY112" s="161"/>
      <c r="AZ112" s="161"/>
      <c r="BA112" s="160"/>
      <c r="BB112" s="160"/>
      <c r="BC112" s="160"/>
      <c r="BD112" s="160"/>
      <c r="BE112" s="161"/>
      <c r="BF112" s="161"/>
      <c r="BG112" s="161"/>
      <c r="BH112" s="160"/>
      <c r="BI112" s="160"/>
      <c r="BJ112" s="160"/>
      <c r="BK112" s="160"/>
      <c r="BL112" s="161"/>
      <c r="BM112" s="161"/>
      <c r="BN112" s="161"/>
      <c r="BO112" s="160"/>
      <c r="BP112" s="160"/>
      <c r="BQ112" s="160"/>
      <c r="BR112" s="160"/>
      <c r="BS112" s="161"/>
      <c r="BT112" s="161"/>
      <c r="BU112" s="161"/>
      <c r="BV112" s="160"/>
      <c r="BW112" s="160"/>
      <c r="BX112" s="160"/>
      <c r="BY112" s="160"/>
      <c r="BZ112" s="161"/>
      <c r="CA112" s="161"/>
      <c r="CB112" s="161"/>
      <c r="CC112" s="162"/>
      <c r="CD112" s="163"/>
      <c r="CE112" s="164"/>
      <c r="CP112" s="32"/>
      <c r="CQ112" s="32"/>
    </row>
    <row r="113" spans="1:95" s="31" customFormat="1" ht="31.5" customHeight="1" thickBot="1" x14ac:dyDescent="0.25">
      <c r="A113" s="34"/>
      <c r="B113" s="35"/>
      <c r="C113" s="1225">
        <f>1+C104</f>
        <v>13</v>
      </c>
      <c r="D113" s="1227" t="str">
        <f>IF(A113="","",VLOOKUP(A113,СписокКЖ!$A$88:$C$113,3,FALSE))</f>
        <v/>
      </c>
      <c r="E113" s="1228" t="str">
        <f>IF(B113="","",VLOOKUP(B113,СписокКЖ!E:J,2,FALSE))</f>
        <v/>
      </c>
      <c r="F113" s="1231" t="str">
        <f>IF(B113="","",VLOOKUP(B113,СписокКЖ!$A$88:$C$111,3,FALSE))</f>
        <v/>
      </c>
      <c r="G113" s="1232" t="str">
        <f>IF(D113="","",VLOOKUP(D113,СписокКЖ!G:L,2,FALSE))</f>
        <v/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 t="str">
        <f>IF(A113="","",VLOOKUP(A113,'[60]Протокол команд'!A:K,8,FALSE))</f>
        <v/>
      </c>
      <c r="U113" s="39" t="e">
        <f>T113*5-4</f>
        <v>#VALUE!</v>
      </c>
      <c r="V113" s="39" t="e">
        <f>T113*5</f>
        <v>#VALUE!</v>
      </c>
      <c r="W113" s="39" t="e">
        <f>CONCATENATE(U113,"-",V113)</f>
        <v>#VALUE!</v>
      </c>
      <c r="X113" s="39" t="str">
        <f>IF(A113="","",VLOOKUP(A113,'[60]Протокол команд'!A:K,10,FALSE))</f>
        <v/>
      </c>
      <c r="Y113" s="39" t="e">
        <f>X113*5-4</f>
        <v>#VALUE!</v>
      </c>
      <c r="Z113" s="39" t="e">
        <f>X113*5</f>
        <v>#VALUE!</v>
      </c>
      <c r="AA113" s="39" t="e">
        <f>CONCATENATE(Y113,"-",Z113)</f>
        <v>#VALUE!</v>
      </c>
      <c r="AB113" s="1241" t="str">
        <f>IF(O115="","",SUM(AF115:AF120))</f>
        <v/>
      </c>
      <c r="AC113" s="1242"/>
      <c r="AD113" s="1243"/>
      <c r="AE113" s="1242" t="str">
        <f>IF(O115="","",SUM(AG115:AG120))</f>
        <v/>
      </c>
      <c r="AF113" s="1242"/>
      <c r="AG113" s="1264"/>
      <c r="AH113" s="1241">
        <f>SUM(CC115:CC120)</f>
        <v>0</v>
      </c>
      <c r="AI113" s="1242"/>
      <c r="AJ113" s="1243"/>
      <c r="AK113" s="1242">
        <f>SUM(CE115:CE120)</f>
        <v>0</v>
      </c>
      <c r="AL113" s="1242"/>
      <c r="AM113" s="1264"/>
      <c r="AN113" s="1265">
        <f>SUM(AR115:AR120)</f>
        <v>0</v>
      </c>
      <c r="AO113" s="1266"/>
      <c r="AP113" s="1267"/>
      <c r="AQ113" s="1266">
        <f>SUM(AS115:AS120)</f>
        <v>0</v>
      </c>
      <c r="AR113" s="1266"/>
      <c r="AS113" s="1268"/>
      <c r="AT113" s="1314" t="str">
        <f>IF(A113="","",VLOOKUP(A113,'[60]Протокол команд'!A:Z,14,FALSE))</f>
        <v/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 t="str">
        <f>IF(O115="","",SUM(AF115:AF120))</f>
        <v/>
      </c>
      <c r="CD113" s="1256" t="str">
        <f>IF(CC113="","","-")</f>
        <v/>
      </c>
      <c r="CE113" s="1258" t="str">
        <f>IF(O115="","",SUM(AG115:AG120))</f>
        <v/>
      </c>
      <c r="CP113" s="32"/>
      <c r="CQ113" s="32"/>
    </row>
    <row r="114" spans="1:95" s="31" customFormat="1" ht="13.5" customHeight="1" x14ac:dyDescent="0.2">
      <c r="A114" s="40"/>
      <c r="B114" s="40"/>
      <c r="C114" s="1226"/>
      <c r="D114" s="1229" t="str">
        <f>IF(A114="","",VLOOKUP(A114,СписокКЖ!D:I,2,FALSE))</f>
        <v/>
      </c>
      <c r="E114" s="1230" t="str">
        <f>IF(B114="","",VLOOKUP(B114,СписокКЖ!E:J,2,FALSE))</f>
        <v/>
      </c>
      <c r="F114" s="1233" t="str">
        <f>IF(C114="","",VLOOKUP(C114,СписокКЖ!F:K,2,FALSE))</f>
        <v/>
      </c>
      <c r="G114" s="1234" t="str">
        <f>IF(D114="","",VLOOKUP(D114,СписокКЖ!G:L,2,FALSE))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x14ac:dyDescent="0.2">
      <c r="A115" s="43"/>
      <c r="B115" s="44"/>
      <c r="C115" s="45">
        <v>1</v>
      </c>
      <c r="D115" s="46" t="str">
        <f>IF(A115="","",VLOOKUP(A115,СписокКЖ!D:I,2,FALSE))</f>
        <v/>
      </c>
      <c r="E115" s="47"/>
      <c r="F115" s="48" t="str">
        <f>IF(B115="","",VLOOKUP(B115,СписокКЖ!D:I,2,FALSE))</f>
        <v/>
      </c>
      <c r="G115" s="49"/>
      <c r="H115" s="50"/>
      <c r="I115" s="51"/>
      <c r="J115" s="51"/>
      <c r="K115" s="51"/>
      <c r="L115" s="51"/>
      <c r="M115" s="51"/>
      <c r="N115" s="52"/>
      <c r="O115" s="53" t="str">
        <f>IF(I115="","",IF(I115="0",1000,IF(I115="-0",-1000,I115*1)))</f>
        <v/>
      </c>
      <c r="P115" s="53" t="str">
        <f t="shared" ref="P115:S116" si="69">IF(J115="","",IF(J115="0",1000,IF(J115="-0",-1000,J115*1)))</f>
        <v/>
      </c>
      <c r="Q115" s="53" t="str">
        <f t="shared" si="69"/>
        <v/>
      </c>
      <c r="R115" s="53" t="str">
        <f t="shared" si="69"/>
        <v/>
      </c>
      <c r="S115" s="54" t="str">
        <f t="shared" si="69"/>
        <v/>
      </c>
      <c r="T115" s="55" t="str">
        <f t="shared" ref="T115:X116" si="70">IF(O115="","",IF(O115&gt;0,1,0))</f>
        <v/>
      </c>
      <c r="U115" s="56" t="str">
        <f t="shared" si="70"/>
        <v/>
      </c>
      <c r="V115" s="56" t="str">
        <f t="shared" si="70"/>
        <v/>
      </c>
      <c r="W115" s="56" t="str">
        <f t="shared" si="70"/>
        <v/>
      </c>
      <c r="X115" s="56" t="str">
        <f t="shared" si="70"/>
        <v/>
      </c>
      <c r="Y115" s="57" t="str">
        <f t="shared" ref="Y115:AC116" si="71">IF(O115="","",IF(O115&lt;0,1,0))</f>
        <v/>
      </c>
      <c r="Z115" s="57" t="str">
        <f t="shared" si="71"/>
        <v/>
      </c>
      <c r="AA115" s="57" t="str">
        <f t="shared" si="71"/>
        <v/>
      </c>
      <c r="AB115" s="57" t="str">
        <f t="shared" si="71"/>
        <v/>
      </c>
      <c r="AC115" s="57" t="str">
        <f t="shared" si="71"/>
        <v/>
      </c>
      <c r="AD115" s="58" t="str">
        <f>IF(CC115="","",IF(CC115&gt;CE115,1,-1))</f>
        <v/>
      </c>
      <c r="AE115" s="58" t="str">
        <f>IF(CC115="","",IF(CC115&lt;CE115,1,-1))</f>
        <v/>
      </c>
      <c r="AF115" s="59">
        <f>IF(CC115&gt;CE115,1,0)</f>
        <v>0</v>
      </c>
      <c r="AG115" s="60">
        <f>IF(CE115&gt;CC115,1,0)</f>
        <v>0</v>
      </c>
      <c r="AH115" s="61" t="str">
        <f>IF(O115="","",AX115*1)</f>
        <v/>
      </c>
      <c r="AI115" s="62" t="str">
        <f>IF(P115="","",BE115*1)</f>
        <v/>
      </c>
      <c r="AJ115" s="62" t="str">
        <f>IF(Q115="","",BL115*1)</f>
        <v/>
      </c>
      <c r="AK115" s="62" t="str">
        <f>IF(R115="","",BS115*1)</f>
        <v/>
      </c>
      <c r="AL115" s="62" t="str">
        <f>IF(S115="","",BZ115*1)</f>
        <v/>
      </c>
      <c r="AM115" s="63" t="str">
        <f>IF(O115="","",AZ115*1)</f>
        <v/>
      </c>
      <c r="AN115" s="63" t="str">
        <f>IF(P115="","",BG115*1)</f>
        <v/>
      </c>
      <c r="AO115" s="63" t="str">
        <f>IF(Q115="","",BN115*1)</f>
        <v/>
      </c>
      <c r="AP115" s="63" t="str">
        <f>IF(R115="","",BU115*1)</f>
        <v/>
      </c>
      <c r="AQ115" s="63" t="str">
        <f>IF(S115="","",CB115*1)</f>
        <v/>
      </c>
      <c r="AR115" s="64">
        <f>SUM(AH115:AL115)</f>
        <v>0</v>
      </c>
      <c r="AS115" s="65">
        <f>SUM(AM115:AQ115)</f>
        <v>0</v>
      </c>
      <c r="AT115" s="66">
        <f>IF(O115=1000,11,IF(O115=-1000,0,IF(O115&gt;0,11,IF(O115&lt;0,(-O115),"0"))))</f>
        <v>11</v>
      </c>
      <c r="AU115" s="67" t="str">
        <f>IF(O115=1000,0,IF(O115=-1000,11,IF(O115&lt;-9,-(O115-2),IF(O115&gt;0,(O115),"0"))))</f>
        <v/>
      </c>
      <c r="AV115" s="66" t="e">
        <f>IF(O115=1000,11,IF(O115=-1000,0,IF(O115&lt;9,11,IF(O115&gt;9,(O115+2),"0"))))</f>
        <v>#VALUE!</v>
      </c>
      <c r="AW115" s="67" t="str">
        <f>IF(O115=1000,0,IF(O115=-1000,11,IF(O115&lt;0,11,IF(O115&gt;0,(O115),"0"))))</f>
        <v/>
      </c>
      <c r="AX115" s="68" t="str">
        <f>IF(O115="","",IF(O115&gt;9,AV115,AT115))</f>
        <v/>
      </c>
      <c r="AY115" s="69" t="str">
        <f>IF(O115="","","-")</f>
        <v/>
      </c>
      <c r="AZ115" s="70" t="str">
        <f>IF(O115="","",IF(O115&lt;-9,AU115,AW115))</f>
        <v/>
      </c>
      <c r="BA115" s="66" t="e">
        <f>IF(P115=1000,11,IF(P115=-1000,0,IF(P115&gt;9,(P115+2),IF(P115&lt;0,(-P115),"0"))))</f>
        <v>#VALUE!</v>
      </c>
      <c r="BB115" s="67" t="str">
        <f>IF(P115=1000,0,IF(P115=-1000,11,IF(P115&lt;-9,-(P115-2),IF(P115&gt;0,(P115),"0"))))</f>
        <v/>
      </c>
      <c r="BC115" s="67">
        <f>IF(P115=1000,11,IF(P115=-1000,0,IF(P115&gt;0,11,IF(P115&lt;0,(-P115),"0"))))</f>
        <v>11</v>
      </c>
      <c r="BD115" s="67" t="str">
        <f>IF(P115=1000,0,IF(P115=-1000,11,IF(P115&lt;0,11,IF(P115&gt;0,(P115),"0"))))</f>
        <v/>
      </c>
      <c r="BE115" s="68" t="str">
        <f>IF(P115="","",IF(P115&gt;9,BA115,BC115))</f>
        <v/>
      </c>
      <c r="BF115" s="69" t="str">
        <f>IF(P115="","","-")</f>
        <v/>
      </c>
      <c r="BG115" s="70" t="str">
        <f>IF(P115="","",IF(P115&lt;-9,BB115,BD115))</f>
        <v/>
      </c>
      <c r="BH115" s="66" t="e">
        <f>IF(Q115=1000,11,IF(Q115=-1000,0,IF(Q115&gt;9,(Q115+2),IF(Q115&lt;0,(-Q115),"0"))))</f>
        <v>#VALUE!</v>
      </c>
      <c r="BI115" s="67" t="str">
        <f>IF(Q115=1000,0,IF(Q115=-1000,11,IF(Q115&lt;-9,-(Q115-2),IF(Q115&gt;0,(Q115),"0"))))</f>
        <v/>
      </c>
      <c r="BJ115" s="67">
        <f>IF(Q115=1000,11,IF(Q115=-1000,0,IF(Q115&gt;0,11,IF(Q115&lt;0,(-Q115),"0"))))</f>
        <v>11</v>
      </c>
      <c r="BK115" s="67" t="str">
        <f>IF(Q115=1000,0,IF(Q115=-1000,11,IF(Q115&lt;0,11,IF(Q115&gt;0,(Q115),"0"))))</f>
        <v/>
      </c>
      <c r="BL115" s="68" t="str">
        <f>IF(Q115="","",IF(Q115&gt;9,BH115,BJ115))</f>
        <v/>
      </c>
      <c r="BM115" s="69" t="str">
        <f>IF(Q115="","","-")</f>
        <v/>
      </c>
      <c r="BN115" s="70" t="str">
        <f>IF(Q115="","",IF(Q115&lt;-9,BI115,BK115))</f>
        <v/>
      </c>
      <c r="BO115" s="67" t="e">
        <f>IF(R115=1000,11,IF(R115=-1000,0,IF(R115&gt;9,(R115+2),IF(R115&lt;0,(-R115),"0"))))</f>
        <v>#VALUE!</v>
      </c>
      <c r="BP115" s="67" t="str">
        <f>IF(R115=1000,0,IF(R115=-1000,11,IF(R115&lt;-9,-(R115-2),IF(R115&gt;0,(R115),"0"))))</f>
        <v/>
      </c>
      <c r="BQ115" s="67">
        <f>IF(R115=1000,11,IF(R115=-1000,0,IF(R115&gt;0,11,IF(R115&lt;0,(-R115),"0"))))</f>
        <v>11</v>
      </c>
      <c r="BR115" s="67" t="str">
        <f>IF(R115=1000,0,IF(R115=-1000,11,IF(R115&lt;0,11,IF(R115&gt;0,(R115),"0"))))</f>
        <v/>
      </c>
      <c r="BS115" s="68" t="str">
        <f>IF(R115="","",IF(R115&gt;9,BO115,BQ115))</f>
        <v/>
      </c>
      <c r="BT115" s="69" t="str">
        <f>IF(R115="","","-")</f>
        <v/>
      </c>
      <c r="BU115" s="70" t="str">
        <f>IF(R115="","",IF(R115&lt;-9,BP115,BR115))</f>
        <v/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 t="str">
        <f>IF(O115="","",SUM(T115:X115))</f>
        <v/>
      </c>
      <c r="CD115" s="73" t="str">
        <f>IF(CC115="","","-")</f>
        <v/>
      </c>
      <c r="CE115" s="74" t="str">
        <f>IF(O115="","",SUM(Y115:AC115))</f>
        <v/>
      </c>
      <c r="CP115" s="32"/>
      <c r="CQ115" s="32"/>
    </row>
    <row r="116" spans="1:95" s="31" customFormat="1" ht="15" customHeight="1" x14ac:dyDescent="0.2">
      <c r="A116" s="43"/>
      <c r="B116" s="44"/>
      <c r="C116" s="75">
        <v>2</v>
      </c>
      <c r="D116" s="76" t="str">
        <f>IF(A116="","",VLOOKUP(A116,СписокКЖ!D:I,2,FALSE))</f>
        <v/>
      </c>
      <c r="E116" s="47"/>
      <c r="F116" s="77" t="str">
        <f>IF(B116="","",VLOOKUP(B116,СписокКЖ!D:I,2,FALSE))</f>
        <v/>
      </c>
      <c r="G116" s="49"/>
      <c r="H116" s="41"/>
      <c r="I116" s="78"/>
      <c r="J116" s="78"/>
      <c r="K116" s="78"/>
      <c r="L116" s="78"/>
      <c r="M116" s="51"/>
      <c r="N116" s="42"/>
      <c r="O116" s="79" t="str">
        <f>IF(I116="","",IF(I116="0",1000,IF(I116="-0",-1000,I116*1)))</f>
        <v/>
      </c>
      <c r="P116" s="79" t="str">
        <f t="shared" si="69"/>
        <v/>
      </c>
      <c r="Q116" s="79" t="str">
        <f t="shared" si="69"/>
        <v/>
      </c>
      <c r="R116" s="79" t="str">
        <f t="shared" si="69"/>
        <v/>
      </c>
      <c r="S116" s="80" t="str">
        <f t="shared" si="69"/>
        <v/>
      </c>
      <c r="T116" s="55" t="str">
        <f t="shared" si="70"/>
        <v/>
      </c>
      <c r="U116" s="56" t="str">
        <f t="shared" si="70"/>
        <v/>
      </c>
      <c r="V116" s="56" t="str">
        <f t="shared" si="70"/>
        <v/>
      </c>
      <c r="W116" s="56" t="str">
        <f t="shared" si="70"/>
        <v/>
      </c>
      <c r="X116" s="56" t="str">
        <f t="shared" si="70"/>
        <v/>
      </c>
      <c r="Y116" s="57" t="str">
        <f t="shared" si="71"/>
        <v/>
      </c>
      <c r="Z116" s="57" t="str">
        <f t="shared" si="71"/>
        <v/>
      </c>
      <c r="AA116" s="57" t="str">
        <f t="shared" si="71"/>
        <v/>
      </c>
      <c r="AB116" s="57" t="str">
        <f t="shared" si="71"/>
        <v/>
      </c>
      <c r="AC116" s="57" t="str">
        <f t="shared" si="71"/>
        <v/>
      </c>
      <c r="AD116" s="58" t="str">
        <f>IF(CC116="","",IF(CC116&gt;CE116,1,-1))</f>
        <v/>
      </c>
      <c r="AE116" s="58" t="str">
        <f>IF(CC116="","",IF(CC116&lt;CE116,1,-1))</f>
        <v/>
      </c>
      <c r="AF116" s="59">
        <f>IF(CC116&gt;CE116,1,0)</f>
        <v>0</v>
      </c>
      <c r="AG116" s="60">
        <f>IF(CE116&gt;CC116,1,0)</f>
        <v>0</v>
      </c>
      <c r="AH116" s="81" t="str">
        <f>IF(O116="","",AX116*1)</f>
        <v/>
      </c>
      <c r="AI116" s="82" t="str">
        <f>IF(P116="","",BE116*1)</f>
        <v/>
      </c>
      <c r="AJ116" s="82" t="str">
        <f>IF(Q116="","",BL116*1)</f>
        <v/>
      </c>
      <c r="AK116" s="82" t="str">
        <f>IF(R116="","",BS116*1)</f>
        <v/>
      </c>
      <c r="AL116" s="82" t="str">
        <f>IF(S116="","",BZ116*1)</f>
        <v/>
      </c>
      <c r="AM116" s="83" t="str">
        <f>IF(O116="","",AZ116*1)</f>
        <v/>
      </c>
      <c r="AN116" s="83" t="str">
        <f>IF(P116="","",BG116*1)</f>
        <v/>
      </c>
      <c r="AO116" s="83" t="str">
        <f>IF(Q116="","",BN116*1)</f>
        <v/>
      </c>
      <c r="AP116" s="83" t="str">
        <f>IF(R116="","",BU116*1)</f>
        <v/>
      </c>
      <c r="AQ116" s="83" t="str">
        <f>IF(S116="","",CB116*1)</f>
        <v/>
      </c>
      <c r="AR116" s="64">
        <f>SUM(AH116:AL116)</f>
        <v>0</v>
      </c>
      <c r="AS116" s="65">
        <f>SUM(AM116:AQ116)</f>
        <v>0</v>
      </c>
      <c r="AT116" s="66">
        <f>IF(O116=1000,11,IF(O116=-1000,0,IF(O116&gt;0,11,IF(O116&lt;0,(-O116),"0"))))</f>
        <v>11</v>
      </c>
      <c r="AU116" s="67" t="str">
        <f>IF(O116=1000,0,IF(O116=-1000,11,IF(O116&lt;-9,-(O116-2),IF(O116&gt;0,(O116),"0"))))</f>
        <v/>
      </c>
      <c r="AV116" s="66" t="e">
        <f>IF(O116=1000,11,IF(O116=-1000,0,IF(O116&gt;9,(O116+2),IF(O116&lt;0,(-O116),"0"))))</f>
        <v>#VALUE!</v>
      </c>
      <c r="AW116" s="67" t="str">
        <f>IF(O116=1000,0,IF(O116=-1000,11,IF(O116&lt;0,11,IF(O116&gt;0,(O116),"0"))))</f>
        <v/>
      </c>
      <c r="AX116" s="84" t="str">
        <f>IF(O116="","",IF(O116&gt;9,AV116,AT116))</f>
        <v/>
      </c>
      <c r="AY116" s="85" t="str">
        <f>IF(O116="","","-")</f>
        <v/>
      </c>
      <c r="AZ116" s="86" t="str">
        <f>IF(O116="","",IF(O116&lt;-9,AU116,AW116))</f>
        <v/>
      </c>
      <c r="BA116" s="66" t="e">
        <f>IF(P116=1000,11,IF(P116=-1000,0,IF(P116&gt;9,(P116+2),IF(P116&lt;0,(-P116),"0"))))</f>
        <v>#VALUE!</v>
      </c>
      <c r="BB116" s="67" t="str">
        <f>IF(P116=1000,0,IF(P116=-1000,11,IF(P116&lt;-9,-(P116-2),IF(P116&gt;0,(P116),"0"))))</f>
        <v/>
      </c>
      <c r="BC116" s="67">
        <f>IF(P116=1000,11,IF(P116=-1000,0,IF(P116&gt;0,11,IF(P116&lt;0,(-P116),"0"))))</f>
        <v>11</v>
      </c>
      <c r="BD116" s="67" t="str">
        <f>IF(P116=1000,0,IF(P116=-1000,11,IF(P116&lt;0,11,IF(P116&gt;0,(P116),"0"))))</f>
        <v/>
      </c>
      <c r="BE116" s="84" t="str">
        <f>IF(P116="","",IF(P116&gt;9,BA116,BC116))</f>
        <v/>
      </c>
      <c r="BF116" s="85" t="str">
        <f>IF(P116="","","-")</f>
        <v/>
      </c>
      <c r="BG116" s="86" t="str">
        <f>IF(P116="","",IF(P116&lt;-9,BB116,BD116))</f>
        <v/>
      </c>
      <c r="BH116" s="66" t="e">
        <f>IF(Q116=1000,11,IF(Q116=-1000,0,IF(Q116&gt;9,(Q116+2),IF(Q116&lt;0,(-Q116),"0"))))</f>
        <v>#VALUE!</v>
      </c>
      <c r="BI116" s="67" t="str">
        <f>IF(Q116=1000,0,IF(Q116=-1000,11,IF(Q116&lt;-9,-(Q116-2),IF(Q116&gt;0,(Q116),"0"))))</f>
        <v/>
      </c>
      <c r="BJ116" s="67">
        <f>IF(Q116=1000,11,IF(Q116=-1000,0,IF(Q116&gt;0,11,IF(Q116&lt;0,(-Q116),"0"))))</f>
        <v>11</v>
      </c>
      <c r="BK116" s="67" t="str">
        <f>IF(Q116=1000,0,IF(Q116=-1000,11,IF(Q116&lt;0,11,IF(Q116&gt;0,(Q116),"0"))))</f>
        <v/>
      </c>
      <c r="BL116" s="84" t="str">
        <f>IF(Q116="","",IF(Q116&gt;9,BH116,BJ116))</f>
        <v/>
      </c>
      <c r="BM116" s="85" t="str">
        <f>IF(Q116="","","-")</f>
        <v/>
      </c>
      <c r="BN116" s="86" t="str">
        <f>IF(Q116="","",IF(Q116&lt;-9,BI116,BK116))</f>
        <v/>
      </c>
      <c r="BO116" s="67" t="e">
        <f>IF(R116=1000,11,IF(R116=-1000,0,IF(R116&gt;9,(R116+2),IF(R116&lt;0,(-R116),"0"))))</f>
        <v>#VALUE!</v>
      </c>
      <c r="BP116" s="67" t="str">
        <f>IF(R116=1000,0,IF(R116=-1000,11,IF(R116&lt;-9,-(R116-2),IF(R116&gt;0,(R116),"0"))))</f>
        <v/>
      </c>
      <c r="BQ116" s="67">
        <f>IF(R116=1000,11,IF(R116=-1000,0,IF(R116&gt;0,11,IF(R116&lt;0,(-R116),"0"))))</f>
        <v>11</v>
      </c>
      <c r="BR116" s="67" t="str">
        <f>IF(R116=1000,0,IF(R116=-1000,11,IF(R116&lt;0,11,IF(R116&gt;0,(R116),"0"))))</f>
        <v/>
      </c>
      <c r="BS116" s="84" t="str">
        <f>IF(R116="","",IF(R116&gt;9,BO116,BQ116))</f>
        <v/>
      </c>
      <c r="BT116" s="85" t="str">
        <f>IF(R116="","","-")</f>
        <v/>
      </c>
      <c r="BU116" s="86" t="str">
        <f>IF(R116="","",IF(R116&lt;-9,BP116,BR116))</f>
        <v/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84" t="str">
        <f>IF(S116="","",IF(S116&gt;9,BV116,BX116))</f>
        <v/>
      </c>
      <c r="CA116" s="85" t="str">
        <f>IF(S116="","","-")</f>
        <v/>
      </c>
      <c r="CB116" s="86" t="str">
        <f>IF(S116="","",IF(S116&lt;-9,BW116,BY116))</f>
        <v/>
      </c>
      <c r="CC116" s="87" t="str">
        <f>IF(O116="","",SUM(T116:X116))</f>
        <v/>
      </c>
      <c r="CD116" s="88" t="str">
        <f>IF(CC116="","","-")</f>
        <v/>
      </c>
      <c r="CE116" s="89" t="str">
        <f>IF(O116="","",SUM(Y116:AC116))</f>
        <v/>
      </c>
      <c r="CP116" s="32"/>
      <c r="CQ116" s="32"/>
    </row>
    <row r="117" spans="1:95" s="31" customFormat="1" ht="15" customHeight="1" x14ac:dyDescent="0.2">
      <c r="A117" s="43"/>
      <c r="B117" s="44"/>
      <c r="C117" s="1250">
        <v>3</v>
      </c>
      <c r="D117" s="76" t="str">
        <f>IF(A117="","",VLOOKUP(A117,СписокКЖ!D:I,2,FALSE))</f>
        <v/>
      </c>
      <c r="E117" s="47"/>
      <c r="F117" s="77" t="str">
        <f>IF(B117="","",VLOOKUP(B117,СписокКЖ!D:I,2,FALSE))</f>
        <v/>
      </c>
      <c r="G117" s="49"/>
      <c r="H117" s="41"/>
      <c r="I117" s="1252"/>
      <c r="J117" s="1252"/>
      <c r="K117" s="1252"/>
      <c r="L117" s="1252"/>
      <c r="M117" s="1252"/>
      <c r="N117" s="42"/>
      <c r="O117" s="1244" t="str">
        <f>IF(I117="","",IF(I117="0",1000,IF(I117="-0",-1000,I117*1)))</f>
        <v/>
      </c>
      <c r="P117" s="1244" t="str">
        <f>IF(J117="","",IF(J117="0",1000,IF(J117="-0",-1000,J117*1)))</f>
        <v/>
      </c>
      <c r="Q117" s="1244" t="str">
        <f>IF(K117="","",IF(K117="0",1000,IF(K117="-0",-1000,K117*1)))</f>
        <v/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 t="str">
        <f>IF(O117="","",IF(O117&gt;0,1,0))</f>
        <v/>
      </c>
      <c r="U117" s="1284" t="str">
        <f>IF(P117="","",IF(P117&gt;0,1,0))</f>
        <v/>
      </c>
      <c r="V117" s="1284" t="str">
        <f>IF(Q117="","",IF(Q117&gt;0,1,0))</f>
        <v/>
      </c>
      <c r="W117" s="1284" t="str">
        <f>IF(R117="","",IF(R117&gt;0,1,0))</f>
        <v/>
      </c>
      <c r="X117" s="1284" t="str">
        <f>IF(S117="","",IF(S117&gt;0,1,0))</f>
        <v/>
      </c>
      <c r="Y117" s="1278" t="str">
        <f>IF(O117="","",IF(O117&lt;0,1,0))</f>
        <v/>
      </c>
      <c r="Z117" s="1278" t="str">
        <f>IF(P117="","",IF(P117&lt;0,1,0))</f>
        <v/>
      </c>
      <c r="AA117" s="1278" t="str">
        <f>IF(Q117="","",IF(Q117&lt;0,1,0))</f>
        <v/>
      </c>
      <c r="AB117" s="1278" t="str">
        <f>IF(R117="","",IF(R117&lt;0,1,0))</f>
        <v/>
      </c>
      <c r="AC117" s="1278" t="str">
        <f>IF(S117="","",IF(S117&lt;0,1,0))</f>
        <v/>
      </c>
      <c r="AD117" s="1280" t="str">
        <f>IF(CC117="","",IF(CC117&gt;CE117,1,-1))</f>
        <v/>
      </c>
      <c r="AE117" s="1280" t="str">
        <f>IF(CC117="","",IF(CC117&lt;CE117,1,-1))</f>
        <v/>
      </c>
      <c r="AF117" s="1282">
        <f>IF(CC117&gt;CE117,1,0)</f>
        <v>0</v>
      </c>
      <c r="AG117" s="1272">
        <f>IF(CE117&gt;CC117,1,0)</f>
        <v>0</v>
      </c>
      <c r="AH117" s="1274" t="str">
        <f>IF(O117="","",AX117*1)</f>
        <v/>
      </c>
      <c r="AI117" s="1276" t="str">
        <f>IF(P117="","",BE117*1)</f>
        <v/>
      </c>
      <c r="AJ117" s="1276" t="str">
        <f>IF(Q117="","",BL117*1)</f>
        <v/>
      </c>
      <c r="AK117" s="1276" t="str">
        <f>IF(R117="","",BS117*1)</f>
        <v/>
      </c>
      <c r="AL117" s="1276" t="str">
        <f>IF(S117="","",BZ117*1)</f>
        <v/>
      </c>
      <c r="AM117" s="1298" t="str">
        <f>IF(O117="","",AZ117*1)</f>
        <v/>
      </c>
      <c r="AN117" s="1298" t="str">
        <f>IF(P117="","",BG117*1)</f>
        <v/>
      </c>
      <c r="AO117" s="1298" t="str">
        <f>IF(Q117="","",BN117*1)</f>
        <v/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 t="str">
        <f>IF(O117=1000,0,IF(O117=-1000,11,IF(O117&lt;-9,-(O117-2),IF(O117&gt;0,(O117),"0"))))</f>
        <v/>
      </c>
      <c r="AV117" s="1286" t="e">
        <f>IF(O117=1000,11,IF(O117=-1000,0,IF(O117&gt;9,(O117+2),IF(O117&lt;0,(-O117),"0"))))</f>
        <v>#VALUE!</v>
      </c>
      <c r="AW117" s="1286" t="str">
        <f>IF(O117=1000,0,IF(O117=-1000,11,IF(O117&lt;0,11,IF(O117&gt;0,(O117),"0"))))</f>
        <v/>
      </c>
      <c r="AX117" s="1296" t="str">
        <f>IF(O117="","",IF(O117&gt;9,AV117,AT117))</f>
        <v/>
      </c>
      <c r="AY117" s="1288" t="str">
        <f>IF(O117="","","-")</f>
        <v/>
      </c>
      <c r="AZ117" s="1290" t="str">
        <f>IF(O117="","",IF(O117&lt;-9,AU117,AW117))</f>
        <v/>
      </c>
      <c r="BA117" s="1286" t="e">
        <f>IF(P117=1000,11,IF(P117=-1000,0,IF(P117&gt;9,(P117+2),IF(P117&lt;0,(-P117),"0"))))</f>
        <v>#VALUE!</v>
      </c>
      <c r="BB117" s="1286" t="str">
        <f>IF(P117=1000,0,IF(P117=-1000,11,IF(P117&lt;-9,-(P117-2),IF(P117&gt;0,(P117),"0"))))</f>
        <v/>
      </c>
      <c r="BC117" s="1286">
        <f>IF(P117=1000,11,IF(P117=-1000,0,IF(P117&gt;0,11,IF(P117&lt;0,(-P117),"0"))))</f>
        <v>11</v>
      </c>
      <c r="BD117" s="1286" t="str">
        <f>IF(P117=1000,0,IF(P117=-1000,11,IF(P117&lt;0,11,IF(P117&gt;0,(P117),"0"))))</f>
        <v/>
      </c>
      <c r="BE117" s="1296" t="str">
        <f>IF(P117="","",IF(P117&gt;9,BA117,BC117))</f>
        <v/>
      </c>
      <c r="BF117" s="1288" t="str">
        <f>IF(P117="","","-")</f>
        <v/>
      </c>
      <c r="BG117" s="1290" t="str">
        <f>IF(P117="","",IF(P117&lt;-9,BB117,BD117))</f>
        <v/>
      </c>
      <c r="BH117" s="1286" t="e">
        <f>IF(Q117=1000,11,IF(Q117=-1000,0,IF(Q117&gt;9,(Q117+2),IF(Q117&lt;0,(-Q117),"0"))))</f>
        <v>#VALUE!</v>
      </c>
      <c r="BI117" s="1286" t="str">
        <f>IF(Q117=1000,0,IF(Q117=-1000,11,IF(Q117&lt;-9,-(Q117-2),IF(Q117&gt;0,(Q117),"0"))))</f>
        <v/>
      </c>
      <c r="BJ117" s="1286">
        <f>IF(Q117=1000,11,IF(Q117=-1000,0,IF(Q117&gt;0,11,IF(Q117&lt;0,(-Q117),"0"))))</f>
        <v>11</v>
      </c>
      <c r="BK117" s="1286" t="str">
        <f>IF(Q117=1000,0,IF(Q117=-1000,11,IF(Q117&lt;0,11,IF(Q117&gt;0,(Q117),"0"))))</f>
        <v/>
      </c>
      <c r="BL117" s="1296" t="str">
        <f>IF(Q117="","",IF(Q117&gt;9,BH117,BJ117))</f>
        <v/>
      </c>
      <c r="BM117" s="1288" t="str">
        <f>IF(Q117="","","-")</f>
        <v/>
      </c>
      <c r="BN117" s="1290" t="str">
        <f>IF(Q117="","",IF(Q117&lt;-9,BI117,BK117))</f>
        <v/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 t="str">
        <f>IF(R117="","",IF(R117&gt;9,BO117,BQ117))</f>
        <v/>
      </c>
      <c r="BT117" s="1288" t="str">
        <f>IF(R117="","","-")</f>
        <v/>
      </c>
      <c r="BU117" s="1290" t="str">
        <f>IF(R117="","",IF(R117&lt;-9,BP117,BR117))</f>
        <v/>
      </c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 t="str">
        <f>IF(S117="","",IF(S117&gt;9,BV117,BX117))</f>
        <v/>
      </c>
      <c r="CA117" s="1288" t="str">
        <f>IF(S117="","","-")</f>
        <v/>
      </c>
      <c r="CB117" s="1290" t="str">
        <f>IF(S117="","",IF(S117&lt;-9,BW117,BY117))</f>
        <v/>
      </c>
      <c r="CC117" s="1302" t="str">
        <f>IF(O117="","",SUM(T117:X118))</f>
        <v/>
      </c>
      <c r="CD117" s="1304" t="str">
        <f>IF(CC117="","","-")</f>
        <v/>
      </c>
      <c r="CE117" s="1306" t="str">
        <f>IF(O117="","",SUM(Y117:AC118))</f>
        <v/>
      </c>
      <c r="CP117" s="32"/>
      <c r="CQ117" s="32"/>
    </row>
    <row r="118" spans="1:95" s="31" customFormat="1" ht="15" customHeight="1" x14ac:dyDescent="0.2">
      <c r="A118" s="43"/>
      <c r="B118" s="44"/>
      <c r="C118" s="1251"/>
      <c r="D118" s="46" t="str">
        <f>IF(A118="","",VLOOKUP(A118,СписокКЖ!D:I,2,FALSE))</f>
        <v/>
      </c>
      <c r="E118" s="47"/>
      <c r="F118" s="48" t="str">
        <f>IF(B118="","",VLOOKUP(B118,СписокКЖ!D:I,2,FALSE))</f>
        <v/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x14ac:dyDescent="0.2">
      <c r="A119" s="99" t="str">
        <f>IF(A115="","",A115)</f>
        <v/>
      </c>
      <c r="B119" s="99" t="str">
        <f>IF(B115="","",B116)</f>
        <v/>
      </c>
      <c r="C119" s="75">
        <v>4</v>
      </c>
      <c r="D119" s="100" t="str">
        <f>IF(A119="","",VLOOKUP(A119,СписокКЖ!D:I,2,FALSE))</f>
        <v/>
      </c>
      <c r="E119" s="101"/>
      <c r="F119" s="77" t="str">
        <f>IF(B119="","",VLOOKUP(B119,СписокКЖ!D:I,2,FALSE))</f>
        <v/>
      </c>
      <c r="G119" s="102"/>
      <c r="H119" s="41"/>
      <c r="I119" s="78"/>
      <c r="J119" s="78"/>
      <c r="K119" s="78"/>
      <c r="L119" s="78"/>
      <c r="M119" s="78"/>
      <c r="N119" s="42"/>
      <c r="O119" s="79" t="str">
        <f>IF(I119="","",IF(I119="0",1000,IF(I119="-0",-1000,I119*1)))</f>
        <v/>
      </c>
      <c r="P119" s="79" t="str">
        <f t="shared" ref="P119:S120" si="72">IF(J119="","",IF(J119="0",1000,IF(J119="-0",-1000,J119*1)))</f>
        <v/>
      </c>
      <c r="Q119" s="79" t="str">
        <f t="shared" si="72"/>
        <v/>
      </c>
      <c r="R119" s="79" t="str">
        <f t="shared" si="72"/>
        <v/>
      </c>
      <c r="S119" s="80" t="str">
        <f t="shared" si="72"/>
        <v/>
      </c>
      <c r="T119" s="103" t="str">
        <f t="shared" ref="T119:X120" si="73">IF(O119="","",IF(O119&gt;0,1,0))</f>
        <v/>
      </c>
      <c r="U119" s="104" t="str">
        <f t="shared" si="73"/>
        <v/>
      </c>
      <c r="V119" s="104" t="str">
        <f t="shared" si="73"/>
        <v/>
      </c>
      <c r="W119" s="104" t="str">
        <f t="shared" si="73"/>
        <v/>
      </c>
      <c r="X119" s="104" t="str">
        <f t="shared" si="73"/>
        <v/>
      </c>
      <c r="Y119" s="105" t="str">
        <f t="shared" ref="Y119:AC120" si="74">IF(O119="","",IF(O119&lt;0,1,0))</f>
        <v/>
      </c>
      <c r="Z119" s="105" t="str">
        <f t="shared" si="74"/>
        <v/>
      </c>
      <c r="AA119" s="105" t="str">
        <f t="shared" si="74"/>
        <v/>
      </c>
      <c r="AB119" s="105" t="str">
        <f t="shared" si="74"/>
        <v/>
      </c>
      <c r="AC119" s="105" t="str">
        <f t="shared" si="74"/>
        <v/>
      </c>
      <c r="AD119" s="106" t="str">
        <f>IF(CC119="","",IF(CC119&gt;CE119,1,-1))</f>
        <v/>
      </c>
      <c r="AE119" s="106" t="str">
        <f>IF(CC119="","",IF(CC119&lt;CE119,1,-1))</f>
        <v/>
      </c>
      <c r="AF119" s="107">
        <f>IF(CC119&gt;CE119,1,0)</f>
        <v>0</v>
      </c>
      <c r="AG119" s="108">
        <f>IF(CE119&gt;CC119,1,0)</f>
        <v>0</v>
      </c>
      <c r="AH119" s="81" t="str">
        <f>IF(O119="","",AX119*1)</f>
        <v/>
      </c>
      <c r="AI119" s="82" t="str">
        <f>IF(P119="","",BE119*1)</f>
        <v/>
      </c>
      <c r="AJ119" s="82" t="str">
        <f>IF(Q119="","",BL119*1)</f>
        <v/>
      </c>
      <c r="AK119" s="82" t="str">
        <f>IF(R119="","",BS119*1)</f>
        <v/>
      </c>
      <c r="AL119" s="82" t="str">
        <f>IF(S119="","",BZ119*1)</f>
        <v/>
      </c>
      <c r="AM119" s="83" t="str">
        <f>IF(O119="","",AZ119*1)</f>
        <v/>
      </c>
      <c r="AN119" s="83" t="str">
        <f>IF(P119="","",BG119*1)</f>
        <v/>
      </c>
      <c r="AO119" s="83" t="str">
        <f>IF(Q119="","",BN119*1)</f>
        <v/>
      </c>
      <c r="AP119" s="83" t="str">
        <f>IF(R119="","",BU119*1)</f>
        <v/>
      </c>
      <c r="AQ119" s="83" t="str">
        <f>IF(S119="","",CB119*1)</f>
        <v/>
      </c>
      <c r="AR119" s="109">
        <f>SUM(AH119:AL119)</f>
        <v>0</v>
      </c>
      <c r="AS119" s="110">
        <f>SUM(AM119:AQ119)</f>
        <v>0</v>
      </c>
      <c r="AT119" s="111">
        <f>IF(O119=1000,11,IF(O119=-1000,0,IF(O119&gt;0,11,IF(O119&lt;0,(-O119),"0"))))</f>
        <v>11</v>
      </c>
      <c r="AU119" s="112" t="str">
        <f>IF(O119=1000,0,IF(O119=-1000,11,IF(O119&lt;-9,-(O119-2),IF(O119&gt;0,(O119),"0"))))</f>
        <v/>
      </c>
      <c r="AV119" s="111" t="e">
        <f>IF(O119=1000,11,IF(O119=-1000,0,IF(O119&gt;9,(O119+2),IF(O119&lt;0,(-O119),"0"))))</f>
        <v>#VALUE!</v>
      </c>
      <c r="AW119" s="112" t="str">
        <f>IF(O119=1000,0,IF(O119=-1000,11,IF(O119&lt;0,11,IF(O119&gt;0,(O119),"0"))))</f>
        <v/>
      </c>
      <c r="AX119" s="84" t="str">
        <f>IF(O119="","",IF(O119&gt;9,AV119,AT119))</f>
        <v/>
      </c>
      <c r="AY119" s="85" t="str">
        <f>IF(O119="","","-")</f>
        <v/>
      </c>
      <c r="AZ119" s="86" t="str">
        <f>IF(O119="","",IF(O119&lt;-9,AU119,AW119))</f>
        <v/>
      </c>
      <c r="BA119" s="111" t="e">
        <f>IF(P119=1000,11,IF(P119=-1000,0,IF(P119&gt;9,(P119+2),IF(P119&lt;0,(-P119),"0"))))</f>
        <v>#VALUE!</v>
      </c>
      <c r="BB119" s="112" t="str">
        <f>IF(P119=1000,0,IF(P119=-1000,11,IF(P119&lt;-9,-(P119-2),IF(P119&gt;0,(P119),"0"))))</f>
        <v/>
      </c>
      <c r="BC119" s="112">
        <f>IF(P119=1000,11,IF(P119=-1000,0,IF(P119&gt;0,11,IF(P119&lt;0,(-P119),"0"))))</f>
        <v>11</v>
      </c>
      <c r="BD119" s="112" t="str">
        <f>IF(P119=1000,0,IF(P119=-1000,11,IF(P119&lt;0,11,IF(P119&gt;0,(P119),"0"))))</f>
        <v/>
      </c>
      <c r="BE119" s="84" t="str">
        <f>IF(P119="","",IF(P119&gt;9,BA119,BC119))</f>
        <v/>
      </c>
      <c r="BF119" s="85" t="str">
        <f>IF(P119="","","-")</f>
        <v/>
      </c>
      <c r="BG119" s="86" t="str">
        <f>IF(P119="","",IF(P119&lt;-9,BB119,BD119))</f>
        <v/>
      </c>
      <c r="BH119" s="111" t="e">
        <f>IF(Q119=1000,11,IF(Q119=-1000,0,IF(Q119&gt;9,(Q119+2),IF(Q119&lt;0,(-Q119),"0"))))</f>
        <v>#VALUE!</v>
      </c>
      <c r="BI119" s="112" t="str">
        <f>IF(Q119=1000,0,IF(Q119=-1000,11,IF(Q119&lt;-9,-(Q119-2),IF(Q119&gt;0,(Q119),"0"))))</f>
        <v/>
      </c>
      <c r="BJ119" s="112">
        <f>IF(Q119=1000,11,IF(Q119=-1000,0,IF(Q119&gt;0,11,IF(Q119&lt;0,(-Q119),"0"))))</f>
        <v>11</v>
      </c>
      <c r="BK119" s="112" t="str">
        <f>IF(Q119=1000,0,IF(Q119=-1000,11,IF(Q119&lt;0,11,IF(Q119&gt;0,(Q119),"0"))))</f>
        <v/>
      </c>
      <c r="BL119" s="84" t="str">
        <f>IF(Q119="","",IF(Q119&gt;9,BH119,BJ119))</f>
        <v/>
      </c>
      <c r="BM119" s="85" t="str">
        <f>IF(Q119="","","-")</f>
        <v/>
      </c>
      <c r="BN119" s="86" t="str">
        <f>IF(Q119="","",IF(Q119&lt;-9,BI119,BK119))</f>
        <v/>
      </c>
      <c r="BO119" s="112" t="e">
        <f>IF(R119=1000,11,IF(R119=-1000,0,IF(R119&gt;9,(R119+2),IF(R119&lt;0,(-R119),"0"))))</f>
        <v>#VALUE!</v>
      </c>
      <c r="BP119" s="112" t="str">
        <f>IF(R119=1000,0,IF(R119=-1000,11,IF(R119&lt;-9,-(R119-2),IF(R119&gt;0,(R119),"0"))))</f>
        <v/>
      </c>
      <c r="BQ119" s="112">
        <f>IF(R119=1000,11,IF(R119=-1000,0,IF(R119&gt;0,11,IF(R119&lt;0,(-R119),"0"))))</f>
        <v>11</v>
      </c>
      <c r="BR119" s="112" t="str">
        <f>IF(R119=1000,0,IF(R119=-1000,11,IF(R119&lt;0,11,IF(R119&gt;0,(R119),"0"))))</f>
        <v/>
      </c>
      <c r="BS119" s="84" t="str">
        <f>IF(R119="","",IF(R119&gt;9,BO119,BQ119))</f>
        <v/>
      </c>
      <c r="BT119" s="85" t="str">
        <f>IF(R119="","","-")</f>
        <v/>
      </c>
      <c r="BU119" s="86" t="str">
        <f>IF(R119="","",IF(R119&lt;-9,BP119,BR119))</f>
        <v/>
      </c>
      <c r="BV119" s="112" t="e">
        <f>IF(S119=1000,11,IF(S119=-1000,0,IF(S119&gt;9,(S119+2),IF(S119&lt;0,(-S119),"0"))))</f>
        <v>#VALUE!</v>
      </c>
      <c r="BW119" s="112" t="str">
        <f>IF(S119=1000,0,IF(S119=-1000,11,IF(S119&lt;-9,-(S119-2),IF(S119&gt;0,(S119),"0"))))</f>
        <v/>
      </c>
      <c r="BX119" s="112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84" t="str">
        <f>IF(S119="","",IF(S119&gt;9,BV119,BX119))</f>
        <v/>
      </c>
      <c r="CA119" s="85" t="str">
        <f>IF(S119="","","-")</f>
        <v/>
      </c>
      <c r="CB119" s="86" t="str">
        <f>IF(S119="","",IF(S119&lt;-9,BW119,BY119))</f>
        <v/>
      </c>
      <c r="CC119" s="87" t="str">
        <f>IF(O119="","",SUM(T119:X119))</f>
        <v/>
      </c>
      <c r="CD119" s="88" t="str">
        <f>IF(CC119="","","-")</f>
        <v/>
      </c>
      <c r="CE119" s="89" t="str">
        <f>IF(O119="","",SUM(Y119:AC119))</f>
        <v/>
      </c>
      <c r="CP119" s="32"/>
      <c r="CQ119" s="32"/>
    </row>
    <row r="120" spans="1:95" s="31" customFormat="1" ht="15" customHeight="1" thickBot="1" x14ac:dyDescent="0.25">
      <c r="A120" s="99" t="str">
        <f>IF(A115="","",A116)</f>
        <v/>
      </c>
      <c r="B120" s="99" t="str">
        <f>IF(B115="","",B115)</f>
        <v/>
      </c>
      <c r="C120" s="114">
        <v>5</v>
      </c>
      <c r="D120" s="115" t="str">
        <f>IF(A120="","",VLOOKUP(A120,СписокКЖ!D:I,2,FALSE))</f>
        <v/>
      </c>
      <c r="E120" s="116"/>
      <c r="F120" s="117" t="str">
        <f>IF(B120="","",VLOOKUP(B120,СписокКЖ!D:I,2,FALSE))</f>
        <v/>
      </c>
      <c r="G120" s="118"/>
      <c r="H120" s="119"/>
      <c r="I120" s="120"/>
      <c r="J120" s="120"/>
      <c r="K120" s="120"/>
      <c r="L120" s="121"/>
      <c r="M120" s="121"/>
      <c r="N120" s="122"/>
      <c r="O120" s="123" t="str">
        <f>IF(I120="","",IF(I120="0",1000,IF(I120="-0",-1000,I120*1)))</f>
        <v/>
      </c>
      <c r="P120" s="123" t="str">
        <f t="shared" si="72"/>
        <v/>
      </c>
      <c r="Q120" s="123" t="str">
        <f t="shared" si="72"/>
        <v/>
      </c>
      <c r="R120" s="123" t="str">
        <f t="shared" si="72"/>
        <v/>
      </c>
      <c r="S120" s="124" t="str">
        <f t="shared" si="72"/>
        <v/>
      </c>
      <c r="T120" s="125" t="str">
        <f t="shared" si="73"/>
        <v/>
      </c>
      <c r="U120" s="126" t="str">
        <f t="shared" si="73"/>
        <v/>
      </c>
      <c r="V120" s="126" t="str">
        <f t="shared" si="73"/>
        <v/>
      </c>
      <c r="W120" s="126" t="str">
        <f t="shared" si="73"/>
        <v/>
      </c>
      <c r="X120" s="126" t="str">
        <f t="shared" si="73"/>
        <v/>
      </c>
      <c r="Y120" s="127" t="str">
        <f t="shared" si="74"/>
        <v/>
      </c>
      <c r="Z120" s="127" t="str">
        <f t="shared" si="74"/>
        <v/>
      </c>
      <c r="AA120" s="127" t="str">
        <f t="shared" si="74"/>
        <v/>
      </c>
      <c r="AB120" s="127" t="str">
        <f t="shared" si="74"/>
        <v/>
      </c>
      <c r="AC120" s="127" t="str">
        <f t="shared" si="74"/>
        <v/>
      </c>
      <c r="AD120" s="128" t="str">
        <f>IF(CC120="","",IF(CC120&gt;CE120,1,-1))</f>
        <v/>
      </c>
      <c r="AE120" s="128" t="str">
        <f>IF(CC120="","",IF(CC120&lt;CE120,1,-1))</f>
        <v/>
      </c>
      <c r="AF120" s="129">
        <f>IF(CC120&gt;CE120,1,0)</f>
        <v>0</v>
      </c>
      <c r="AG120" s="130">
        <f>IF(CE120&gt;CC120,1,0)</f>
        <v>0</v>
      </c>
      <c r="AH120" s="131" t="str">
        <f>IF(O120="","",AX120*1)</f>
        <v/>
      </c>
      <c r="AI120" s="132" t="str">
        <f>IF(P120="","",BE120*1)</f>
        <v/>
      </c>
      <c r="AJ120" s="132" t="str">
        <f>IF(Q120="","",BL120*1)</f>
        <v/>
      </c>
      <c r="AK120" s="132" t="str">
        <f>IF(R120="","",BS120*1)</f>
        <v/>
      </c>
      <c r="AL120" s="132" t="str">
        <f>IF(S120="","",BZ120*1)</f>
        <v/>
      </c>
      <c r="AM120" s="133" t="str">
        <f>IF(O120="","",AZ120*1)</f>
        <v/>
      </c>
      <c r="AN120" s="133" t="str">
        <f>IF(P120="","",BG120*1)</f>
        <v/>
      </c>
      <c r="AO120" s="133" t="str">
        <f>IF(Q120="","",BN120*1)</f>
        <v/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0</v>
      </c>
      <c r="AS120" s="135">
        <f>SUM(AM120:AQ120)</f>
        <v>0</v>
      </c>
      <c r="AT120" s="136">
        <f>IF(O120=1000,11,IF(O120=-1000,0,IF(O120&gt;0,11,IF(O120&lt;0,(-O120),"0"))))</f>
        <v>11</v>
      </c>
      <c r="AU120" s="137" t="str">
        <f>IF(O120=1000,0,IF(O120=-1000,11,IF(O120&lt;-9,-(O120-2),IF(O120&gt;0,(O120),"0"))))</f>
        <v/>
      </c>
      <c r="AV120" s="136" t="e">
        <f>IF(O120=1000,11,IF(O120=-1000,0,IF(O120&gt;9,(O120+2),IF(O120&lt;0,(-O120),"0"))))</f>
        <v>#VALUE!</v>
      </c>
      <c r="AW120" s="137" t="str">
        <f>IF(O120=1000,0,IF(O120=-1000,11,IF(O120&lt;0,11,IF(O120&gt;0,(O120),"0"))))</f>
        <v/>
      </c>
      <c r="AX120" s="138" t="str">
        <f>IF(O120="","",IF(O120&gt;9,AV120,AT120))</f>
        <v/>
      </c>
      <c r="AY120" s="139" t="str">
        <f>IF(O120="","","-")</f>
        <v/>
      </c>
      <c r="AZ120" s="140" t="str">
        <f>IF(O120="","",IF(O120&lt;-9,AU120,AW120))</f>
        <v/>
      </c>
      <c r="BA120" s="136" t="e">
        <f>IF(P120=1000,11,IF(P120=-1000,0,IF(P120&gt;9,(P120+2),IF(P120&lt;0,(-P120),"0"))))</f>
        <v>#VALUE!</v>
      </c>
      <c r="BB120" s="137" t="str">
        <f>IF(P120=1000,0,IF(P120=-1000,11,IF(P120&lt;-9,-(P120-2),IF(P120&gt;0,(P120),"0"))))</f>
        <v/>
      </c>
      <c r="BC120" s="137">
        <f>IF(P120=1000,11,IF(P120=-1000,0,IF(P120&gt;0,11,IF(P120&lt;0,(-P120),"0"))))</f>
        <v>11</v>
      </c>
      <c r="BD120" s="137" t="str">
        <f>IF(P120=1000,0,IF(P120=-1000,11,IF(P120&lt;0,11,IF(P120&gt;0,(P120),"0"))))</f>
        <v/>
      </c>
      <c r="BE120" s="138" t="str">
        <f>IF(P120="","",IF(P120&gt;9,BA120,BC120))</f>
        <v/>
      </c>
      <c r="BF120" s="139" t="str">
        <f>IF(P120="","","-")</f>
        <v/>
      </c>
      <c r="BG120" s="140" t="str">
        <f>IF(P120="","",IF(P120&lt;-9,BB120,BD120))</f>
        <v/>
      </c>
      <c r="BH120" s="136" t="e">
        <f>IF(Q120=1000,11,IF(Q120=-1000,0,IF(Q120&gt;9,(Q120+2),IF(Q120&lt;0,(-Q120),"0"))))</f>
        <v>#VALUE!</v>
      </c>
      <c r="BI120" s="137" t="str">
        <f>IF(Q120=1000,0,IF(Q120=-1000,11,IF(Q120&lt;-9,-(Q120-2),IF(Q120&gt;0,(Q120),"0"))))</f>
        <v/>
      </c>
      <c r="BJ120" s="137">
        <f>IF(Q120=1000,11,IF(Q120=-1000,0,IF(Q120&gt;0,11,IF(Q120&lt;0,(-Q120),"0"))))</f>
        <v>11</v>
      </c>
      <c r="BK120" s="137" t="str">
        <f>IF(Q120=1000,0,IF(Q120=-1000,11,IF(Q120&lt;0,11,IF(Q120&gt;0,(Q120),"0"))))</f>
        <v/>
      </c>
      <c r="BL120" s="138" t="str">
        <f>IF(Q120="","",IF(Q120&gt;9,BH120,BJ120))</f>
        <v/>
      </c>
      <c r="BM120" s="139" t="str">
        <f>IF(Q120="","","-")</f>
        <v/>
      </c>
      <c r="BN120" s="140" t="str">
        <f>IF(Q120="","",IF(Q120&lt;-9,BI120,BK120))</f>
        <v/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 t="str">
        <f>IF(O120="","",SUM(T120:X120))</f>
        <v/>
      </c>
      <c r="CD120" s="143" t="str">
        <f>IF(CC120="","","-")</f>
        <v/>
      </c>
      <c r="CE120" s="144" t="str">
        <f>IF(O120="","",SUM(Y120:AC120))</f>
        <v/>
      </c>
      <c r="CP120" s="32"/>
      <c r="CQ120" s="32"/>
    </row>
    <row r="121" spans="1:95" s="31" customFormat="1" ht="15" customHeight="1" thickBot="1" x14ac:dyDescent="0.25">
      <c r="A121" s="145"/>
      <c r="B121" s="145"/>
      <c r="C121" s="145"/>
      <c r="D121" s="146"/>
      <c r="E121" s="147"/>
      <c r="F121" s="148"/>
      <c r="G121" s="149"/>
      <c r="H121" s="150"/>
      <c r="I121" s="151"/>
      <c r="J121" s="151"/>
      <c r="K121" s="151"/>
      <c r="L121" s="151"/>
      <c r="M121" s="151"/>
      <c r="N121" s="150"/>
      <c r="O121" s="152"/>
      <c r="P121" s="152"/>
      <c r="Q121" s="152"/>
      <c r="R121" s="152"/>
      <c r="S121" s="152"/>
      <c r="T121" s="153"/>
      <c r="U121" s="153"/>
      <c r="V121" s="153"/>
      <c r="W121" s="153"/>
      <c r="X121" s="153"/>
      <c r="Y121" s="154"/>
      <c r="Z121" s="154"/>
      <c r="AA121" s="154"/>
      <c r="AB121" s="154"/>
      <c r="AC121" s="154"/>
      <c r="AD121" s="155"/>
      <c r="AE121" s="155"/>
      <c r="AF121" s="156"/>
      <c r="AG121" s="156"/>
      <c r="AH121" s="157"/>
      <c r="AI121" s="157"/>
      <c r="AJ121" s="157"/>
      <c r="AK121" s="157"/>
      <c r="AL121" s="157"/>
      <c r="AM121" s="158"/>
      <c r="AN121" s="158"/>
      <c r="AO121" s="158"/>
      <c r="AP121" s="158"/>
      <c r="AQ121" s="158"/>
      <c r="AR121" s="159"/>
      <c r="AS121" s="159"/>
      <c r="AT121" s="160"/>
      <c r="AU121" s="160"/>
      <c r="AV121" s="160"/>
      <c r="AW121" s="160"/>
      <c r="AX121" s="161"/>
      <c r="AY121" s="161"/>
      <c r="AZ121" s="161"/>
      <c r="BA121" s="160"/>
      <c r="BB121" s="160"/>
      <c r="BC121" s="160"/>
      <c r="BD121" s="160"/>
      <c r="BE121" s="161"/>
      <c r="BF121" s="161"/>
      <c r="BG121" s="161"/>
      <c r="BH121" s="160"/>
      <c r="BI121" s="160"/>
      <c r="BJ121" s="160"/>
      <c r="BK121" s="160"/>
      <c r="BL121" s="161"/>
      <c r="BM121" s="161"/>
      <c r="BN121" s="161"/>
      <c r="BO121" s="160"/>
      <c r="BP121" s="160"/>
      <c r="BQ121" s="160"/>
      <c r="BR121" s="160"/>
      <c r="BS121" s="161"/>
      <c r="BT121" s="161"/>
      <c r="BU121" s="161"/>
      <c r="BV121" s="160"/>
      <c r="BW121" s="160"/>
      <c r="BX121" s="160"/>
      <c r="BY121" s="160"/>
      <c r="BZ121" s="161"/>
      <c r="CA121" s="161"/>
      <c r="CB121" s="161"/>
      <c r="CC121" s="162"/>
      <c r="CD121" s="163"/>
      <c r="CE121" s="164"/>
      <c r="CP121" s="32"/>
      <c r="CQ121" s="32"/>
    </row>
    <row r="122" spans="1:95" s="31" customFormat="1" ht="31.5" customHeight="1" thickBot="1" x14ac:dyDescent="0.25">
      <c r="A122" s="34"/>
      <c r="B122" s="35"/>
      <c r="C122" s="1225">
        <f>1+C113</f>
        <v>14</v>
      </c>
      <c r="D122" s="1227" t="str">
        <f>IF(A122="","",VLOOKUP(A122,СписокКЖ!$A$88:$C$113,3,FALSE))</f>
        <v/>
      </c>
      <c r="E122" s="1228" t="str">
        <f>IF(B122="","",VLOOKUP(B122,СписокКЖ!E:J,2,FALSE))</f>
        <v/>
      </c>
      <c r="F122" s="1231" t="str">
        <f>IF(B122="","",VLOOKUP(B122,СписокКЖ!$A$88:$C$111,3,FALSE))</f>
        <v/>
      </c>
      <c r="G122" s="1232" t="str">
        <f>IF(D122="","",VLOOKUP(D122,СписокКЖ!G:L,2,FALSE))</f>
        <v/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 t="str">
        <f>IF(A122="","",VLOOKUP(A122,'[60]Протокол команд'!A:K,8,FALSE))</f>
        <v/>
      </c>
      <c r="U122" s="39" t="e">
        <f>T122*5-4</f>
        <v>#VALUE!</v>
      </c>
      <c r="V122" s="39" t="e">
        <f>T122*5</f>
        <v>#VALUE!</v>
      </c>
      <c r="W122" s="39" t="e">
        <f>CONCATENATE(U122,"-",V122)</f>
        <v>#VALUE!</v>
      </c>
      <c r="X122" s="39" t="str">
        <f>IF(A122="","",VLOOKUP(A122,'[60]Протокол команд'!A:K,10,FALSE))</f>
        <v/>
      </c>
      <c r="Y122" s="39" t="e">
        <f>X122*5-4</f>
        <v>#VALUE!</v>
      </c>
      <c r="Z122" s="39" t="e">
        <f>X122*5</f>
        <v>#VALUE!</v>
      </c>
      <c r="AA122" s="39" t="e">
        <f>CONCATENATE(Y122,"-",Z122)</f>
        <v>#VALUE!</v>
      </c>
      <c r="AB122" s="1241" t="str">
        <f>IF(O124="","",SUM(AF124:AF129))</f>
        <v/>
      </c>
      <c r="AC122" s="1242"/>
      <c r="AD122" s="1243"/>
      <c r="AE122" s="1242" t="str">
        <f>IF(O124="","",SUM(AG124:AG129))</f>
        <v/>
      </c>
      <c r="AF122" s="1242"/>
      <c r="AG122" s="1264"/>
      <c r="AH122" s="1241">
        <f>SUM(CC124:CC129)</f>
        <v>0</v>
      </c>
      <c r="AI122" s="1242"/>
      <c r="AJ122" s="1243"/>
      <c r="AK122" s="1242">
        <f>SUM(CE124:CE129)</f>
        <v>0</v>
      </c>
      <c r="AL122" s="1242"/>
      <c r="AM122" s="1264"/>
      <c r="AN122" s="1265">
        <f>SUM(AR124:AR129)</f>
        <v>0</v>
      </c>
      <c r="AO122" s="1266"/>
      <c r="AP122" s="1267"/>
      <c r="AQ122" s="1266">
        <f>SUM(AS124:AS129)</f>
        <v>0</v>
      </c>
      <c r="AR122" s="1266"/>
      <c r="AS122" s="1268"/>
      <c r="AT122" s="1314" t="str">
        <f>IF(A122="","",VLOOKUP(A122,'[60]Протокол команд'!A:Z,14,FALSE))</f>
        <v/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 t="str">
        <f>IF(O124="","",SUM(AF124:AF129))</f>
        <v/>
      </c>
      <c r="CD122" s="1256" t="str">
        <f>IF(CC122="","","-")</f>
        <v/>
      </c>
      <c r="CE122" s="1258" t="str">
        <f>IF(O124="","",SUM(AG124:AG129))</f>
        <v/>
      </c>
      <c r="CP122" s="32"/>
      <c r="CQ122" s="32"/>
    </row>
    <row r="123" spans="1:95" s="31" customFormat="1" ht="13.5" customHeight="1" x14ac:dyDescent="0.2">
      <c r="A123" s="40"/>
      <c r="B123" s="40"/>
      <c r="C123" s="1226"/>
      <c r="D123" s="1229" t="str">
        <f>IF(A123="","",VLOOKUP(A123,СписокКЖ!D:I,2,FALSE))</f>
        <v/>
      </c>
      <c r="E123" s="1230" t="str">
        <f>IF(B123="","",VLOOKUP(B123,СписокКЖ!E:J,2,FALSE))</f>
        <v/>
      </c>
      <c r="F123" s="1233" t="str">
        <f>IF(C123="","",VLOOKUP(C123,СписокКЖ!F:K,2,FALSE))</f>
        <v/>
      </c>
      <c r="G123" s="1234" t="str">
        <f>IF(D123="","",VLOOKUP(D123,СписокКЖ!G:L,2,FALSE))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x14ac:dyDescent="0.2">
      <c r="A124" s="43"/>
      <c r="B124" s="44"/>
      <c r="C124" s="45">
        <v>1</v>
      </c>
      <c r="D124" s="46" t="str">
        <f>IF(A124="","",VLOOKUP(A124,СписокКЖ!D:I,2,FALSE))</f>
        <v/>
      </c>
      <c r="E124" s="47"/>
      <c r="F124" s="48" t="str">
        <f>IF(B124="","",VLOOKUP(B124,СписокКЖ!D:I,2,FALSE))</f>
        <v/>
      </c>
      <c r="G124" s="49"/>
      <c r="H124" s="50"/>
      <c r="I124" s="51"/>
      <c r="J124" s="51"/>
      <c r="K124" s="51"/>
      <c r="L124" s="51"/>
      <c r="M124" s="51"/>
      <c r="N124" s="52"/>
      <c r="O124" s="53" t="str">
        <f>IF(I124="","",IF(I124="0",1000,IF(I124="-0",-1000,I124*1)))</f>
        <v/>
      </c>
      <c r="P124" s="53" t="str">
        <f t="shared" ref="P124:S125" si="75">IF(J124="","",IF(J124="0",1000,IF(J124="-0",-1000,J124*1)))</f>
        <v/>
      </c>
      <c r="Q124" s="53" t="str">
        <f t="shared" si="75"/>
        <v/>
      </c>
      <c r="R124" s="53" t="str">
        <f t="shared" si="75"/>
        <v/>
      </c>
      <c r="S124" s="54" t="str">
        <f t="shared" si="75"/>
        <v/>
      </c>
      <c r="T124" s="55" t="str">
        <f t="shared" ref="T124:X125" si="76">IF(O124="","",IF(O124&gt;0,1,0))</f>
        <v/>
      </c>
      <c r="U124" s="56" t="str">
        <f t="shared" si="76"/>
        <v/>
      </c>
      <c r="V124" s="56" t="str">
        <f t="shared" si="76"/>
        <v/>
      </c>
      <c r="W124" s="56" t="str">
        <f t="shared" si="76"/>
        <v/>
      </c>
      <c r="X124" s="56" t="str">
        <f t="shared" si="76"/>
        <v/>
      </c>
      <c r="Y124" s="57" t="str">
        <f t="shared" ref="Y124:AC125" si="77">IF(O124="","",IF(O124&lt;0,1,0))</f>
        <v/>
      </c>
      <c r="Z124" s="57" t="str">
        <f t="shared" si="77"/>
        <v/>
      </c>
      <c r="AA124" s="57" t="str">
        <f t="shared" si="77"/>
        <v/>
      </c>
      <c r="AB124" s="57" t="str">
        <f t="shared" si="77"/>
        <v/>
      </c>
      <c r="AC124" s="57" t="str">
        <f t="shared" si="77"/>
        <v/>
      </c>
      <c r="AD124" s="58" t="str">
        <f>IF(CC124="","",IF(CC124&gt;CE124,1,-1))</f>
        <v/>
      </c>
      <c r="AE124" s="58" t="str">
        <f>IF(CC124="","",IF(CC124&lt;CE124,1,-1))</f>
        <v/>
      </c>
      <c r="AF124" s="59">
        <f>IF(CC124&gt;CE124,1,0)</f>
        <v>0</v>
      </c>
      <c r="AG124" s="60">
        <f>IF(CE124&gt;CC124,1,0)</f>
        <v>0</v>
      </c>
      <c r="AH124" s="61" t="str">
        <f>IF(O124="","",AX124*1)</f>
        <v/>
      </c>
      <c r="AI124" s="62" t="str">
        <f>IF(P124="","",BE124*1)</f>
        <v/>
      </c>
      <c r="AJ124" s="62" t="str">
        <f>IF(Q124="","",BL124*1)</f>
        <v/>
      </c>
      <c r="AK124" s="62" t="str">
        <f>IF(R124="","",BS124*1)</f>
        <v/>
      </c>
      <c r="AL124" s="62" t="str">
        <f>IF(S124="","",BZ124*1)</f>
        <v/>
      </c>
      <c r="AM124" s="63" t="str">
        <f>IF(O124="","",AZ124*1)</f>
        <v/>
      </c>
      <c r="AN124" s="63" t="str">
        <f>IF(P124="","",BG124*1)</f>
        <v/>
      </c>
      <c r="AO124" s="63" t="str">
        <f>IF(Q124="","",BN124*1)</f>
        <v/>
      </c>
      <c r="AP124" s="63" t="str">
        <f>IF(R124="","",BU124*1)</f>
        <v/>
      </c>
      <c r="AQ124" s="63" t="str">
        <f>IF(S124="","",CB124*1)</f>
        <v/>
      </c>
      <c r="AR124" s="64">
        <f>SUM(AH124:AL124)</f>
        <v>0</v>
      </c>
      <c r="AS124" s="65">
        <f>SUM(AM124:AQ124)</f>
        <v>0</v>
      </c>
      <c r="AT124" s="66">
        <f>IF(O124=1000,11,IF(O124=-1000,0,IF(O124&gt;0,11,IF(O124&lt;0,(-O124),"0"))))</f>
        <v>11</v>
      </c>
      <c r="AU124" s="67" t="str">
        <f>IF(O124=1000,0,IF(O124=-1000,11,IF(O124&lt;-9,-(O124-2),IF(O124&gt;0,(O124),"0"))))</f>
        <v/>
      </c>
      <c r="AV124" s="66" t="e">
        <f>IF(O124=1000,11,IF(O124=-1000,0,IF(O124&lt;9,11,IF(O124&gt;9,(O124+2),"0"))))</f>
        <v>#VALUE!</v>
      </c>
      <c r="AW124" s="67" t="str">
        <f>IF(O124=1000,0,IF(O124=-1000,11,IF(O124&lt;0,11,IF(O124&gt;0,(O124),"0"))))</f>
        <v/>
      </c>
      <c r="AX124" s="68" t="str">
        <f>IF(O124="","",IF(O124&gt;9,AV124,AT124))</f>
        <v/>
      </c>
      <c r="AY124" s="69" t="str">
        <f>IF(O124="","","-")</f>
        <v/>
      </c>
      <c r="AZ124" s="70" t="str">
        <f>IF(O124="","",IF(O124&lt;-9,AU124,AW124))</f>
        <v/>
      </c>
      <c r="BA124" s="66" t="e">
        <f>IF(P124=1000,11,IF(P124=-1000,0,IF(P124&gt;9,(P124+2),IF(P124&lt;0,(-P124),"0"))))</f>
        <v>#VALUE!</v>
      </c>
      <c r="BB124" s="67" t="str">
        <f>IF(P124=1000,0,IF(P124=-1000,11,IF(P124&lt;-9,-(P124-2),IF(P124&gt;0,(P124),"0"))))</f>
        <v/>
      </c>
      <c r="BC124" s="67">
        <f>IF(P124=1000,11,IF(P124=-1000,0,IF(P124&gt;0,11,IF(P124&lt;0,(-P124),"0"))))</f>
        <v>11</v>
      </c>
      <c r="BD124" s="67" t="str">
        <f>IF(P124=1000,0,IF(P124=-1000,11,IF(P124&lt;0,11,IF(P124&gt;0,(P124),"0"))))</f>
        <v/>
      </c>
      <c r="BE124" s="68" t="str">
        <f>IF(P124="","",IF(P124&gt;9,BA124,BC124))</f>
        <v/>
      </c>
      <c r="BF124" s="69" t="str">
        <f>IF(P124="","","-")</f>
        <v/>
      </c>
      <c r="BG124" s="70" t="str">
        <f>IF(P124="","",IF(P124&lt;-9,BB124,BD124))</f>
        <v/>
      </c>
      <c r="BH124" s="66" t="e">
        <f>IF(Q124=1000,11,IF(Q124=-1000,0,IF(Q124&gt;9,(Q124+2),IF(Q124&lt;0,(-Q124),"0"))))</f>
        <v>#VALUE!</v>
      </c>
      <c r="BI124" s="67" t="str">
        <f>IF(Q124=1000,0,IF(Q124=-1000,11,IF(Q124&lt;-9,-(Q124-2),IF(Q124&gt;0,(Q124),"0"))))</f>
        <v/>
      </c>
      <c r="BJ124" s="67">
        <f>IF(Q124=1000,11,IF(Q124=-1000,0,IF(Q124&gt;0,11,IF(Q124&lt;0,(-Q124),"0"))))</f>
        <v>11</v>
      </c>
      <c r="BK124" s="67" t="str">
        <f>IF(Q124=1000,0,IF(Q124=-1000,11,IF(Q124&lt;0,11,IF(Q124&gt;0,(Q124),"0"))))</f>
        <v/>
      </c>
      <c r="BL124" s="68" t="str">
        <f>IF(Q124="","",IF(Q124&gt;9,BH124,BJ124))</f>
        <v/>
      </c>
      <c r="BM124" s="69" t="str">
        <f>IF(Q124="","","-")</f>
        <v/>
      </c>
      <c r="BN124" s="70" t="str">
        <f>IF(Q124="","",IF(Q124&lt;-9,BI124,BK124))</f>
        <v/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 t="str">
        <f>IF(O124="","",SUM(T124:X124))</f>
        <v/>
      </c>
      <c r="CD124" s="73" t="str">
        <f>IF(CC124="","","-")</f>
        <v/>
      </c>
      <c r="CE124" s="74" t="str">
        <f>IF(O124="","",SUM(Y124:AC124))</f>
        <v/>
      </c>
      <c r="CP124" s="32"/>
      <c r="CQ124" s="32"/>
    </row>
    <row r="125" spans="1:95" s="31" customFormat="1" ht="15" customHeight="1" x14ac:dyDescent="0.2">
      <c r="A125" s="43"/>
      <c r="B125" s="44"/>
      <c r="C125" s="75">
        <v>2</v>
      </c>
      <c r="D125" s="76" t="str">
        <f>IF(A125="","",VLOOKUP(A125,СписокКЖ!D:I,2,FALSE))</f>
        <v/>
      </c>
      <c r="E125" s="47"/>
      <c r="F125" s="77" t="str">
        <f>IF(B125="","",VLOOKUP(B125,СписокКЖ!D:I,2,FALSE))</f>
        <v/>
      </c>
      <c r="G125" s="49"/>
      <c r="H125" s="41"/>
      <c r="I125" s="78"/>
      <c r="J125" s="78"/>
      <c r="K125" s="78"/>
      <c r="L125" s="78"/>
      <c r="M125" s="51"/>
      <c r="N125" s="42"/>
      <c r="O125" s="79" t="str">
        <f>IF(I125="","",IF(I125="0",1000,IF(I125="-0",-1000,I125*1)))</f>
        <v/>
      </c>
      <c r="P125" s="79" t="str">
        <f t="shared" si="75"/>
        <v/>
      </c>
      <c r="Q125" s="79" t="str">
        <f t="shared" si="75"/>
        <v/>
      </c>
      <c r="R125" s="79" t="str">
        <f t="shared" si="75"/>
        <v/>
      </c>
      <c r="S125" s="80" t="str">
        <f t="shared" si="75"/>
        <v/>
      </c>
      <c r="T125" s="55" t="str">
        <f t="shared" si="76"/>
        <v/>
      </c>
      <c r="U125" s="56" t="str">
        <f t="shared" si="76"/>
        <v/>
      </c>
      <c r="V125" s="56" t="str">
        <f t="shared" si="76"/>
        <v/>
      </c>
      <c r="W125" s="56" t="str">
        <f t="shared" si="76"/>
        <v/>
      </c>
      <c r="X125" s="56" t="str">
        <f t="shared" si="76"/>
        <v/>
      </c>
      <c r="Y125" s="57" t="str">
        <f t="shared" si="77"/>
        <v/>
      </c>
      <c r="Z125" s="57" t="str">
        <f t="shared" si="77"/>
        <v/>
      </c>
      <c r="AA125" s="57" t="str">
        <f t="shared" si="77"/>
        <v/>
      </c>
      <c r="AB125" s="57" t="str">
        <f t="shared" si="77"/>
        <v/>
      </c>
      <c r="AC125" s="57" t="str">
        <f t="shared" si="77"/>
        <v/>
      </c>
      <c r="AD125" s="58" t="str">
        <f>IF(CC125="","",IF(CC125&gt;CE125,1,-1))</f>
        <v/>
      </c>
      <c r="AE125" s="58" t="str">
        <f>IF(CC125="","",IF(CC125&lt;CE125,1,-1))</f>
        <v/>
      </c>
      <c r="AF125" s="59">
        <f>IF(CC125&gt;CE125,1,0)</f>
        <v>0</v>
      </c>
      <c r="AG125" s="60">
        <f>IF(CE125&gt;CC125,1,0)</f>
        <v>0</v>
      </c>
      <c r="AH125" s="81" t="str">
        <f>IF(O125="","",AX125*1)</f>
        <v/>
      </c>
      <c r="AI125" s="82" t="str">
        <f>IF(P125="","",BE125*1)</f>
        <v/>
      </c>
      <c r="AJ125" s="82" t="str">
        <f>IF(Q125="","",BL125*1)</f>
        <v/>
      </c>
      <c r="AK125" s="82" t="str">
        <f>IF(R125="","",BS125*1)</f>
        <v/>
      </c>
      <c r="AL125" s="82" t="str">
        <f>IF(S125="","",BZ125*1)</f>
        <v/>
      </c>
      <c r="AM125" s="83" t="str">
        <f>IF(O125="","",AZ125*1)</f>
        <v/>
      </c>
      <c r="AN125" s="83" t="str">
        <f>IF(P125="","",BG125*1)</f>
        <v/>
      </c>
      <c r="AO125" s="83" t="str">
        <f>IF(Q125="","",BN125*1)</f>
        <v/>
      </c>
      <c r="AP125" s="83" t="str">
        <f>IF(R125="","",BU125*1)</f>
        <v/>
      </c>
      <c r="AQ125" s="83" t="str">
        <f>IF(S125="","",CB125*1)</f>
        <v/>
      </c>
      <c r="AR125" s="64">
        <f>SUM(AH125:AL125)</f>
        <v>0</v>
      </c>
      <c r="AS125" s="65">
        <f>SUM(AM125:AQ125)</f>
        <v>0</v>
      </c>
      <c r="AT125" s="66">
        <f>IF(O125=1000,11,IF(O125=-1000,0,IF(O125&gt;0,11,IF(O125&lt;0,(-O125),"0"))))</f>
        <v>11</v>
      </c>
      <c r="AU125" s="67" t="str">
        <f>IF(O125=1000,0,IF(O125=-1000,11,IF(O125&lt;-9,-(O125-2),IF(O125&gt;0,(O125),"0"))))</f>
        <v/>
      </c>
      <c r="AV125" s="66" t="e">
        <f>IF(O125=1000,11,IF(O125=-1000,0,IF(O125&gt;9,(O125+2),IF(O125&lt;0,(-O125),"0"))))</f>
        <v>#VALUE!</v>
      </c>
      <c r="AW125" s="67" t="str">
        <f>IF(O125=1000,0,IF(O125=-1000,11,IF(O125&lt;0,11,IF(O125&gt;0,(O125),"0"))))</f>
        <v/>
      </c>
      <c r="AX125" s="84" t="str">
        <f>IF(O125="","",IF(O125&gt;9,AV125,AT125))</f>
        <v/>
      </c>
      <c r="AY125" s="85" t="str">
        <f>IF(O125="","","-")</f>
        <v/>
      </c>
      <c r="AZ125" s="86" t="str">
        <f>IF(O125="","",IF(O125&lt;-9,AU125,AW125))</f>
        <v/>
      </c>
      <c r="BA125" s="66" t="e">
        <f>IF(P125=1000,11,IF(P125=-1000,0,IF(P125&gt;9,(P125+2),IF(P125&lt;0,(-P125),"0"))))</f>
        <v>#VALUE!</v>
      </c>
      <c r="BB125" s="67" t="str">
        <f>IF(P125=1000,0,IF(P125=-1000,11,IF(P125&lt;-9,-(P125-2),IF(P125&gt;0,(P125),"0"))))</f>
        <v/>
      </c>
      <c r="BC125" s="67">
        <f>IF(P125=1000,11,IF(P125=-1000,0,IF(P125&gt;0,11,IF(P125&lt;0,(-P125),"0"))))</f>
        <v>11</v>
      </c>
      <c r="BD125" s="67" t="str">
        <f>IF(P125=1000,0,IF(P125=-1000,11,IF(P125&lt;0,11,IF(P125&gt;0,(P125),"0"))))</f>
        <v/>
      </c>
      <c r="BE125" s="84" t="str">
        <f>IF(P125="","",IF(P125&gt;9,BA125,BC125))</f>
        <v/>
      </c>
      <c r="BF125" s="85" t="str">
        <f>IF(P125="","","-")</f>
        <v/>
      </c>
      <c r="BG125" s="86" t="str">
        <f>IF(P125="","",IF(P125&lt;-9,BB125,BD125))</f>
        <v/>
      </c>
      <c r="BH125" s="66" t="e">
        <f>IF(Q125=1000,11,IF(Q125=-1000,0,IF(Q125&gt;9,(Q125+2),IF(Q125&lt;0,(-Q125),"0"))))</f>
        <v>#VALUE!</v>
      </c>
      <c r="BI125" s="67" t="str">
        <f>IF(Q125=1000,0,IF(Q125=-1000,11,IF(Q125&lt;-9,-(Q125-2),IF(Q125&gt;0,(Q125),"0"))))</f>
        <v/>
      </c>
      <c r="BJ125" s="67">
        <f>IF(Q125=1000,11,IF(Q125=-1000,0,IF(Q125&gt;0,11,IF(Q125&lt;0,(-Q125),"0"))))</f>
        <v>11</v>
      </c>
      <c r="BK125" s="67" t="str">
        <f>IF(Q125=1000,0,IF(Q125=-1000,11,IF(Q125&lt;0,11,IF(Q125&gt;0,(Q125),"0"))))</f>
        <v/>
      </c>
      <c r="BL125" s="84" t="str">
        <f>IF(Q125="","",IF(Q125&gt;9,BH125,BJ125))</f>
        <v/>
      </c>
      <c r="BM125" s="85" t="str">
        <f>IF(Q125="","","-")</f>
        <v/>
      </c>
      <c r="BN125" s="86" t="str">
        <f>IF(Q125="","",IF(Q125&lt;-9,BI125,BK125))</f>
        <v/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84" t="str">
        <f>IF(R125="","",IF(R125&gt;9,BO125,BQ125))</f>
        <v/>
      </c>
      <c r="BT125" s="85" t="str">
        <f>IF(R125="","","-")</f>
        <v/>
      </c>
      <c r="BU125" s="86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84" t="str">
        <f>IF(S125="","",IF(S125&gt;9,BV125,BX125))</f>
        <v/>
      </c>
      <c r="CA125" s="85" t="str">
        <f>IF(S125="","","-")</f>
        <v/>
      </c>
      <c r="CB125" s="86" t="str">
        <f>IF(S125="","",IF(S125&lt;-9,BW125,BY125))</f>
        <v/>
      </c>
      <c r="CC125" s="87" t="str">
        <f>IF(O125="","",SUM(T125:X125))</f>
        <v/>
      </c>
      <c r="CD125" s="88" t="str">
        <f>IF(CC125="","","-")</f>
        <v/>
      </c>
      <c r="CE125" s="89" t="str">
        <f>IF(O125="","",SUM(Y125:AC125))</f>
        <v/>
      </c>
      <c r="CP125" s="32"/>
      <c r="CQ125" s="32"/>
    </row>
    <row r="126" spans="1:95" s="31" customFormat="1" ht="15" customHeight="1" x14ac:dyDescent="0.2">
      <c r="A126" s="43"/>
      <c r="B126" s="44"/>
      <c r="C126" s="1250">
        <v>3</v>
      </c>
      <c r="D126" s="76" t="str">
        <f>IF(A126="","",VLOOKUP(A126,СписокКЖ!D:I,2,FALSE))</f>
        <v/>
      </c>
      <c r="E126" s="47"/>
      <c r="F126" s="77" t="str">
        <f>IF(B126="","",VLOOKUP(B126,СписокКЖ!D:I,2,FALSE))</f>
        <v/>
      </c>
      <c r="G126" s="49"/>
      <c r="H126" s="41"/>
      <c r="I126" s="1252"/>
      <c r="J126" s="1252"/>
      <c r="K126" s="1252"/>
      <c r="L126" s="1252"/>
      <c r="M126" s="1252"/>
      <c r="N126" s="42"/>
      <c r="O126" s="1244" t="str">
        <f>IF(I126="","",IF(I126="0",1000,IF(I126="-0",-1000,I126*1)))</f>
        <v/>
      </c>
      <c r="P126" s="1244" t="str">
        <f>IF(J126="","",IF(J126="0",1000,IF(J126="-0",-1000,J126*1)))</f>
        <v/>
      </c>
      <c r="Q126" s="1244" t="str">
        <f>IF(K126="","",IF(K126="0",1000,IF(K126="-0",-1000,K126*1)))</f>
        <v/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 t="str">
        <f>IF(O126="","",IF(O126&gt;0,1,0))</f>
        <v/>
      </c>
      <c r="U126" s="1284" t="str">
        <f>IF(P126="","",IF(P126&gt;0,1,0))</f>
        <v/>
      </c>
      <c r="V126" s="1284" t="str">
        <f>IF(Q126="","",IF(Q126&gt;0,1,0))</f>
        <v/>
      </c>
      <c r="W126" s="1284" t="str">
        <f>IF(R126="","",IF(R126&gt;0,1,0))</f>
        <v/>
      </c>
      <c r="X126" s="1284" t="str">
        <f>IF(S126="","",IF(S126&gt;0,1,0))</f>
        <v/>
      </c>
      <c r="Y126" s="1278" t="str">
        <f>IF(O126="","",IF(O126&lt;0,1,0))</f>
        <v/>
      </c>
      <c r="Z126" s="1278" t="str">
        <f>IF(P126="","",IF(P126&lt;0,1,0))</f>
        <v/>
      </c>
      <c r="AA126" s="1278" t="str">
        <f>IF(Q126="","",IF(Q126&lt;0,1,0))</f>
        <v/>
      </c>
      <c r="AB126" s="1278" t="str">
        <f>IF(R126="","",IF(R126&lt;0,1,0))</f>
        <v/>
      </c>
      <c r="AC126" s="1278" t="str">
        <f>IF(S126="","",IF(S126&lt;0,1,0))</f>
        <v/>
      </c>
      <c r="AD126" s="1280" t="str">
        <f>IF(CC126="","",IF(CC126&gt;CE126,1,-1))</f>
        <v/>
      </c>
      <c r="AE126" s="1280" t="str">
        <f>IF(CC126="","",IF(CC126&lt;CE126,1,-1))</f>
        <v/>
      </c>
      <c r="AF126" s="1282">
        <f>IF(CC126&gt;CE126,1,0)</f>
        <v>0</v>
      </c>
      <c r="AG126" s="1272">
        <f>IF(CE126&gt;CC126,1,0)</f>
        <v>0</v>
      </c>
      <c r="AH126" s="1274" t="str">
        <f>IF(O126="","",AX126*1)</f>
        <v/>
      </c>
      <c r="AI126" s="1276" t="str">
        <f>IF(P126="","",BE126*1)</f>
        <v/>
      </c>
      <c r="AJ126" s="1276" t="str">
        <f>IF(Q126="","",BL126*1)</f>
        <v/>
      </c>
      <c r="AK126" s="1276" t="str">
        <f>IF(R126="","",BS126*1)</f>
        <v/>
      </c>
      <c r="AL126" s="1276" t="str">
        <f>IF(S126="","",BZ126*1)</f>
        <v/>
      </c>
      <c r="AM126" s="1298" t="str">
        <f>IF(O126="","",AZ126*1)</f>
        <v/>
      </c>
      <c r="AN126" s="1298" t="str">
        <f>IF(P126="","",BG126*1)</f>
        <v/>
      </c>
      <c r="AO126" s="1298" t="str">
        <f>IF(Q126="","",BN126*1)</f>
        <v/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11</v>
      </c>
      <c r="AU126" s="1286" t="str">
        <f>IF(O126=1000,0,IF(O126=-1000,11,IF(O126&lt;-9,-(O126-2),IF(O126&gt;0,(O126),"0"))))</f>
        <v/>
      </c>
      <c r="AV126" s="1286" t="e">
        <f>IF(O126=1000,11,IF(O126=-1000,0,IF(O126&gt;9,(O126+2),IF(O126&lt;0,(-O126),"0"))))</f>
        <v>#VALUE!</v>
      </c>
      <c r="AW126" s="1286" t="str">
        <f>IF(O126=1000,0,IF(O126=-1000,11,IF(O126&lt;0,11,IF(O126&gt;0,(O126),"0"))))</f>
        <v/>
      </c>
      <c r="AX126" s="1296" t="str">
        <f>IF(O126="","",IF(O126&gt;9,AV126,AT126))</f>
        <v/>
      </c>
      <c r="AY126" s="1288" t="str">
        <f>IF(O126="","","-")</f>
        <v/>
      </c>
      <c r="AZ126" s="1290" t="str">
        <f>IF(O126="","",IF(O126&lt;-9,AU126,AW126))</f>
        <v/>
      </c>
      <c r="BA126" s="1286" t="e">
        <f>IF(P126=1000,11,IF(P126=-1000,0,IF(P126&gt;9,(P126+2),IF(P126&lt;0,(-P126),"0"))))</f>
        <v>#VALUE!</v>
      </c>
      <c r="BB126" s="1286" t="str">
        <f>IF(P126=1000,0,IF(P126=-1000,11,IF(P126&lt;-9,-(P126-2),IF(P126&gt;0,(P126),"0"))))</f>
        <v/>
      </c>
      <c r="BC126" s="1286">
        <f>IF(P126=1000,11,IF(P126=-1000,0,IF(P126&gt;0,11,IF(P126&lt;0,(-P126),"0"))))</f>
        <v>11</v>
      </c>
      <c r="BD126" s="1286" t="str">
        <f>IF(P126=1000,0,IF(P126=-1000,11,IF(P126&lt;0,11,IF(P126&gt;0,(P126),"0"))))</f>
        <v/>
      </c>
      <c r="BE126" s="1296" t="str">
        <f>IF(P126="","",IF(P126&gt;9,BA126,BC126))</f>
        <v/>
      </c>
      <c r="BF126" s="1288" t="str">
        <f>IF(P126="","","-")</f>
        <v/>
      </c>
      <c r="BG126" s="1290" t="str">
        <f>IF(P126="","",IF(P126&lt;-9,BB126,BD126))</f>
        <v/>
      </c>
      <c r="BH126" s="1286" t="e">
        <f>IF(Q126=1000,11,IF(Q126=-1000,0,IF(Q126&gt;9,(Q126+2),IF(Q126&lt;0,(-Q126),"0"))))</f>
        <v>#VALUE!</v>
      </c>
      <c r="BI126" s="1286" t="str">
        <f>IF(Q126=1000,0,IF(Q126=-1000,11,IF(Q126&lt;-9,-(Q126-2),IF(Q126&gt;0,(Q126),"0"))))</f>
        <v/>
      </c>
      <c r="BJ126" s="1286">
        <f>IF(Q126=1000,11,IF(Q126=-1000,0,IF(Q126&gt;0,11,IF(Q126&lt;0,(-Q126),"0"))))</f>
        <v>11</v>
      </c>
      <c r="BK126" s="1286" t="str">
        <f>IF(Q126=1000,0,IF(Q126=-1000,11,IF(Q126&lt;0,11,IF(Q126&gt;0,(Q126),"0"))))</f>
        <v/>
      </c>
      <c r="BL126" s="1296" t="str">
        <f>IF(Q126="","",IF(Q126&gt;9,BH126,BJ126))</f>
        <v/>
      </c>
      <c r="BM126" s="1288" t="str">
        <f>IF(Q126="","","-")</f>
        <v/>
      </c>
      <c r="BN126" s="1290" t="str">
        <f>IF(Q126="","",IF(Q126&lt;-9,BI126,BK126))</f>
        <v/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 t="str">
        <f>IF(R126="","",IF(R126&gt;9,BO126,BQ126))</f>
        <v/>
      </c>
      <c r="BT126" s="1288" t="str">
        <f>IF(R126="","","-")</f>
        <v/>
      </c>
      <c r="BU126" s="1290" t="str">
        <f>IF(R126="","",IF(R126&lt;-9,BP126,BR126))</f>
        <v/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 t="str">
        <f>IF(S126="","",IF(S126&gt;9,BV126,BX126))</f>
        <v/>
      </c>
      <c r="CA126" s="1288" t="str">
        <f>IF(S126="","","-")</f>
        <v/>
      </c>
      <c r="CB126" s="1290" t="str">
        <f>IF(S126="","",IF(S126&lt;-9,BW126,BY126))</f>
        <v/>
      </c>
      <c r="CC126" s="1302" t="str">
        <f>IF(O126="","",SUM(T126:X127))</f>
        <v/>
      </c>
      <c r="CD126" s="1304" t="str">
        <f>IF(CC126="","","-")</f>
        <v/>
      </c>
      <c r="CE126" s="1306" t="str">
        <f>IF(O126="","",SUM(Y126:AC127))</f>
        <v/>
      </c>
      <c r="CP126" s="32"/>
      <c r="CQ126" s="32"/>
    </row>
    <row r="127" spans="1:95" s="31" customFormat="1" ht="15" customHeight="1" x14ac:dyDescent="0.2">
      <c r="A127" s="43"/>
      <c r="B127" s="44"/>
      <c r="C127" s="1251"/>
      <c r="D127" s="46" t="str">
        <f>IF(A127="","",VLOOKUP(A127,СписокКЖ!D:I,2,FALSE))</f>
        <v/>
      </c>
      <c r="E127" s="47"/>
      <c r="F127" s="48" t="str">
        <f>IF(B127="","",VLOOKUP(B127,СписокКЖ!D:I,2,FALSE))</f>
        <v/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x14ac:dyDescent="0.2">
      <c r="A128" s="99" t="str">
        <f>IF(A124="","",A124)</f>
        <v/>
      </c>
      <c r="B128" s="99" t="str">
        <f>IF(B124="","",B125)</f>
        <v/>
      </c>
      <c r="C128" s="75">
        <v>4</v>
      </c>
      <c r="D128" s="100" t="str">
        <f>IF(A128="","",VLOOKUP(A128,СписокКЖ!D:I,2,FALSE))</f>
        <v/>
      </c>
      <c r="E128" s="101"/>
      <c r="F128" s="77" t="str">
        <f>IF(B128="","",VLOOKUP(B128,СписокКЖ!D:I,2,FALSE))</f>
        <v/>
      </c>
      <c r="G128" s="102"/>
      <c r="H128" s="41"/>
      <c r="I128" s="78"/>
      <c r="J128" s="78"/>
      <c r="K128" s="78"/>
      <c r="L128" s="78"/>
      <c r="M128" s="78"/>
      <c r="N128" s="42"/>
      <c r="O128" s="79" t="str">
        <f>IF(I128="","",IF(I128="0",1000,IF(I128="-0",-1000,I128*1)))</f>
        <v/>
      </c>
      <c r="P128" s="79" t="str">
        <f t="shared" ref="P128:S129" si="78">IF(J128="","",IF(J128="0",1000,IF(J128="-0",-1000,J128*1)))</f>
        <v/>
      </c>
      <c r="Q128" s="79" t="str">
        <f t="shared" si="78"/>
        <v/>
      </c>
      <c r="R128" s="79" t="str">
        <f t="shared" si="78"/>
        <v/>
      </c>
      <c r="S128" s="80" t="str">
        <f t="shared" si="78"/>
        <v/>
      </c>
      <c r="T128" s="103" t="str">
        <f t="shared" ref="T128:X129" si="79">IF(O128="","",IF(O128&gt;0,1,0))</f>
        <v/>
      </c>
      <c r="U128" s="104" t="str">
        <f t="shared" si="79"/>
        <v/>
      </c>
      <c r="V128" s="104" t="str">
        <f t="shared" si="79"/>
        <v/>
      </c>
      <c r="W128" s="104" t="str">
        <f t="shared" si="79"/>
        <v/>
      </c>
      <c r="X128" s="104" t="str">
        <f t="shared" si="79"/>
        <v/>
      </c>
      <c r="Y128" s="105" t="str">
        <f t="shared" ref="Y128:AC129" si="80">IF(O128="","",IF(O128&lt;0,1,0))</f>
        <v/>
      </c>
      <c r="Z128" s="105" t="str">
        <f t="shared" si="80"/>
        <v/>
      </c>
      <c r="AA128" s="105" t="str">
        <f t="shared" si="80"/>
        <v/>
      </c>
      <c r="AB128" s="105" t="str">
        <f t="shared" si="80"/>
        <v/>
      </c>
      <c r="AC128" s="105" t="str">
        <f t="shared" si="80"/>
        <v/>
      </c>
      <c r="AD128" s="106" t="str">
        <f>IF(CC128="","",IF(CC128&gt;CE128,1,-1))</f>
        <v/>
      </c>
      <c r="AE128" s="106" t="str">
        <f>IF(CC128="","",IF(CC128&lt;CE128,1,-1))</f>
        <v/>
      </c>
      <c r="AF128" s="107">
        <f>IF(CC128&gt;CE128,1,0)</f>
        <v>0</v>
      </c>
      <c r="AG128" s="108">
        <f>IF(CE128&gt;CC128,1,0)</f>
        <v>0</v>
      </c>
      <c r="AH128" s="81" t="str">
        <f>IF(O128="","",AX128*1)</f>
        <v/>
      </c>
      <c r="AI128" s="82" t="str">
        <f>IF(P128="","",BE128*1)</f>
        <v/>
      </c>
      <c r="AJ128" s="82" t="str">
        <f>IF(Q128="","",BL128*1)</f>
        <v/>
      </c>
      <c r="AK128" s="82" t="str">
        <f>IF(R128="","",BS128*1)</f>
        <v/>
      </c>
      <c r="AL128" s="82" t="str">
        <f>IF(S128="","",BZ128*1)</f>
        <v/>
      </c>
      <c r="AM128" s="83" t="str">
        <f>IF(O128="","",AZ128*1)</f>
        <v/>
      </c>
      <c r="AN128" s="83" t="str">
        <f>IF(P128="","",BG128*1)</f>
        <v/>
      </c>
      <c r="AO128" s="83" t="str">
        <f>IF(Q128="","",BN128*1)</f>
        <v/>
      </c>
      <c r="AP128" s="83" t="str">
        <f>IF(R128="","",BU128*1)</f>
        <v/>
      </c>
      <c r="AQ128" s="83" t="str">
        <f>IF(S128="","",CB128*1)</f>
        <v/>
      </c>
      <c r="AR128" s="109">
        <f>SUM(AH128:AL128)</f>
        <v>0</v>
      </c>
      <c r="AS128" s="110">
        <f>SUM(AM128:AQ128)</f>
        <v>0</v>
      </c>
      <c r="AT128" s="111">
        <f>IF(O128=1000,11,IF(O128=-1000,0,IF(O128&gt;0,11,IF(O128&lt;0,(-O128),"0"))))</f>
        <v>11</v>
      </c>
      <c r="AU128" s="112" t="str">
        <f>IF(O128=1000,0,IF(O128=-1000,11,IF(O128&lt;-9,-(O128-2),IF(O128&gt;0,(O128),"0"))))</f>
        <v/>
      </c>
      <c r="AV128" s="111" t="e">
        <f>IF(O128=1000,11,IF(O128=-1000,0,IF(O128&gt;9,(O128+2),IF(O128&lt;0,(-O128),"0"))))</f>
        <v>#VALUE!</v>
      </c>
      <c r="AW128" s="112" t="str">
        <f>IF(O128=1000,0,IF(O128=-1000,11,IF(O128&lt;0,11,IF(O128&gt;0,(O128),"0"))))</f>
        <v/>
      </c>
      <c r="AX128" s="84" t="str">
        <f>IF(O128="","",IF(O128&gt;9,AV128,AT128))</f>
        <v/>
      </c>
      <c r="AY128" s="85" t="str">
        <f>IF(O128="","","-")</f>
        <v/>
      </c>
      <c r="AZ128" s="86" t="str">
        <f>IF(O128="","",IF(O128&lt;-9,AU128,AW128))</f>
        <v/>
      </c>
      <c r="BA128" s="111" t="e">
        <f>IF(P128=1000,11,IF(P128=-1000,0,IF(P128&gt;9,(P128+2),IF(P128&lt;0,(-P128),"0"))))</f>
        <v>#VALUE!</v>
      </c>
      <c r="BB128" s="112" t="str">
        <f>IF(P128=1000,0,IF(P128=-1000,11,IF(P128&lt;-9,-(P128-2),IF(P128&gt;0,(P128),"0"))))</f>
        <v/>
      </c>
      <c r="BC128" s="112">
        <f>IF(P128=1000,11,IF(P128=-1000,0,IF(P128&gt;0,11,IF(P128&lt;0,(-P128),"0"))))</f>
        <v>11</v>
      </c>
      <c r="BD128" s="112" t="str">
        <f>IF(P128=1000,0,IF(P128=-1000,11,IF(P128&lt;0,11,IF(P128&gt;0,(P128),"0"))))</f>
        <v/>
      </c>
      <c r="BE128" s="84" t="str">
        <f>IF(P128="","",IF(P128&gt;9,BA128,BC128))</f>
        <v/>
      </c>
      <c r="BF128" s="85" t="str">
        <f>IF(P128="","","-")</f>
        <v/>
      </c>
      <c r="BG128" s="86" t="str">
        <f>IF(P128="","",IF(P128&lt;-9,BB128,BD128))</f>
        <v/>
      </c>
      <c r="BH128" s="111" t="e">
        <f>IF(Q128=1000,11,IF(Q128=-1000,0,IF(Q128&gt;9,(Q128+2),IF(Q128&lt;0,(-Q128),"0"))))</f>
        <v>#VALUE!</v>
      </c>
      <c r="BI128" s="112" t="str">
        <f>IF(Q128=1000,0,IF(Q128=-1000,11,IF(Q128&lt;-9,-(Q128-2),IF(Q128&gt;0,(Q128),"0"))))</f>
        <v/>
      </c>
      <c r="BJ128" s="112">
        <f>IF(Q128=1000,11,IF(Q128=-1000,0,IF(Q128&gt;0,11,IF(Q128&lt;0,(-Q128),"0"))))</f>
        <v>11</v>
      </c>
      <c r="BK128" s="112" t="str">
        <f>IF(Q128=1000,0,IF(Q128=-1000,11,IF(Q128&lt;0,11,IF(Q128&gt;0,(Q128),"0"))))</f>
        <v/>
      </c>
      <c r="BL128" s="84" t="str">
        <f>IF(Q128="","",IF(Q128&gt;9,BH128,BJ128))</f>
        <v/>
      </c>
      <c r="BM128" s="85" t="str">
        <f>IF(Q128="","","-")</f>
        <v/>
      </c>
      <c r="BN128" s="86" t="str">
        <f>IF(Q128="","",IF(Q128&lt;-9,BI128,BK128))</f>
        <v/>
      </c>
      <c r="BO128" s="112" t="e">
        <f>IF(R128=1000,11,IF(R128=-1000,0,IF(R128&gt;9,(R128+2),IF(R128&lt;0,(-R128),"0"))))</f>
        <v>#VALUE!</v>
      </c>
      <c r="BP128" s="112" t="str">
        <f>IF(R128=1000,0,IF(R128=-1000,11,IF(R128&lt;-9,-(R128-2),IF(R128&gt;0,(R128),"0"))))</f>
        <v/>
      </c>
      <c r="BQ128" s="112">
        <f>IF(R128=1000,11,IF(R128=-1000,0,IF(R128&gt;0,11,IF(R128&lt;0,(-R128),"0"))))</f>
        <v>11</v>
      </c>
      <c r="BR128" s="112" t="str">
        <f>IF(R128=1000,0,IF(R128=-1000,11,IF(R128&lt;0,11,IF(R128&gt;0,(R128),"0"))))</f>
        <v/>
      </c>
      <c r="BS128" s="84" t="str">
        <f>IF(R128="","",IF(R128&gt;9,BO128,BQ128))</f>
        <v/>
      </c>
      <c r="BT128" s="85" t="str">
        <f>IF(R128="","","-")</f>
        <v/>
      </c>
      <c r="BU128" s="86" t="str">
        <f>IF(R128="","",IF(R128&lt;-9,BP128,BR128))</f>
        <v/>
      </c>
      <c r="BV128" s="112" t="e">
        <f>IF(S128=1000,11,IF(S128=-1000,0,IF(S128&gt;9,(S128+2),IF(S128&lt;0,(-S128),"0"))))</f>
        <v>#VALUE!</v>
      </c>
      <c r="BW128" s="112" t="str">
        <f>IF(S128=1000,0,IF(S128=-1000,11,IF(S128&lt;-9,-(S128-2),IF(S128&gt;0,(S128),"0"))))</f>
        <v/>
      </c>
      <c r="BX128" s="112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84" t="str">
        <f>IF(S128="","",IF(S128&gt;9,BV128,BX128))</f>
        <v/>
      </c>
      <c r="CA128" s="85" t="str">
        <f>IF(S128="","","-")</f>
        <v/>
      </c>
      <c r="CB128" s="86" t="str">
        <f>IF(S128="","",IF(S128&lt;-9,BW128,BY128))</f>
        <v/>
      </c>
      <c r="CC128" s="87" t="str">
        <f>IF(O128="","",SUM(T128:X128))</f>
        <v/>
      </c>
      <c r="CD128" s="88" t="str">
        <f>IF(CC128="","","-")</f>
        <v/>
      </c>
      <c r="CE128" s="89" t="str">
        <f>IF(O128="","",SUM(Y128:AC128))</f>
        <v/>
      </c>
      <c r="CP128" s="32"/>
      <c r="CQ128" s="32"/>
    </row>
    <row r="129" spans="1:95" s="31" customFormat="1" ht="15" customHeight="1" thickBot="1" x14ac:dyDescent="0.25">
      <c r="A129" s="99" t="str">
        <f>IF(A124="","",A125)</f>
        <v/>
      </c>
      <c r="B129" s="99" t="str">
        <f>IF(B124="","",B124)</f>
        <v/>
      </c>
      <c r="C129" s="114">
        <v>5</v>
      </c>
      <c r="D129" s="115" t="str">
        <f>IF(A129="","",VLOOKUP(A129,СписокКЖ!D:I,2,FALSE))</f>
        <v/>
      </c>
      <c r="E129" s="116"/>
      <c r="F129" s="117" t="str">
        <f>IF(B129="","",VLOOKUP(B129,СписокКЖ!D:I,2,FALSE))</f>
        <v/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78"/>
        <v/>
      </c>
      <c r="Q129" s="123" t="str">
        <f t="shared" si="78"/>
        <v/>
      </c>
      <c r="R129" s="123" t="str">
        <f t="shared" si="78"/>
        <v/>
      </c>
      <c r="S129" s="124" t="str">
        <f t="shared" si="78"/>
        <v/>
      </c>
      <c r="T129" s="125" t="str">
        <f t="shared" si="79"/>
        <v/>
      </c>
      <c r="U129" s="126" t="str">
        <f t="shared" si="79"/>
        <v/>
      </c>
      <c r="V129" s="126" t="str">
        <f t="shared" si="79"/>
        <v/>
      </c>
      <c r="W129" s="126" t="str">
        <f t="shared" si="79"/>
        <v/>
      </c>
      <c r="X129" s="126" t="str">
        <f t="shared" si="79"/>
        <v/>
      </c>
      <c r="Y129" s="127" t="str">
        <f t="shared" si="80"/>
        <v/>
      </c>
      <c r="Z129" s="127" t="str">
        <f t="shared" si="80"/>
        <v/>
      </c>
      <c r="AA129" s="127" t="str">
        <f t="shared" si="80"/>
        <v/>
      </c>
      <c r="AB129" s="127" t="str">
        <f t="shared" si="80"/>
        <v/>
      </c>
      <c r="AC129" s="127" t="str">
        <f t="shared" si="80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s="31" customFormat="1" ht="15" customHeight="1" thickBot="1" x14ac:dyDescent="0.25">
      <c r="A130" s="145"/>
      <c r="B130" s="145"/>
      <c r="C130" s="145"/>
      <c r="D130" s="146"/>
      <c r="E130" s="147"/>
      <c r="F130" s="148"/>
      <c r="G130" s="149"/>
      <c r="H130" s="150"/>
      <c r="I130" s="151"/>
      <c r="J130" s="151"/>
      <c r="K130" s="151"/>
      <c r="L130" s="151"/>
      <c r="M130" s="151"/>
      <c r="N130" s="150"/>
      <c r="O130" s="152"/>
      <c r="P130" s="152"/>
      <c r="Q130" s="152"/>
      <c r="R130" s="152"/>
      <c r="S130" s="152"/>
      <c r="T130" s="153"/>
      <c r="U130" s="153"/>
      <c r="V130" s="153"/>
      <c r="W130" s="153"/>
      <c r="X130" s="153"/>
      <c r="Y130" s="154"/>
      <c r="Z130" s="154"/>
      <c r="AA130" s="154"/>
      <c r="AB130" s="154"/>
      <c r="AC130" s="154"/>
      <c r="AD130" s="155"/>
      <c r="AE130" s="155"/>
      <c r="AF130" s="156"/>
      <c r="AG130" s="156"/>
      <c r="AH130" s="157"/>
      <c r="AI130" s="157"/>
      <c r="AJ130" s="157"/>
      <c r="AK130" s="157"/>
      <c r="AL130" s="157"/>
      <c r="AM130" s="158"/>
      <c r="AN130" s="158"/>
      <c r="AO130" s="158"/>
      <c r="AP130" s="158"/>
      <c r="AQ130" s="158"/>
      <c r="AR130" s="159"/>
      <c r="AS130" s="159"/>
      <c r="AT130" s="160"/>
      <c r="AU130" s="160"/>
      <c r="AV130" s="160"/>
      <c r="AW130" s="160"/>
      <c r="AX130" s="161"/>
      <c r="AY130" s="161"/>
      <c r="AZ130" s="161"/>
      <c r="BA130" s="160"/>
      <c r="BB130" s="160"/>
      <c r="BC130" s="160"/>
      <c r="BD130" s="160"/>
      <c r="BE130" s="161"/>
      <c r="BF130" s="161"/>
      <c r="BG130" s="161"/>
      <c r="BH130" s="160"/>
      <c r="BI130" s="160"/>
      <c r="BJ130" s="160"/>
      <c r="BK130" s="160"/>
      <c r="BL130" s="161"/>
      <c r="BM130" s="161"/>
      <c r="BN130" s="161"/>
      <c r="BO130" s="160"/>
      <c r="BP130" s="160"/>
      <c r="BQ130" s="160"/>
      <c r="BR130" s="160"/>
      <c r="BS130" s="161"/>
      <c r="BT130" s="161"/>
      <c r="BU130" s="161"/>
      <c r="BV130" s="160"/>
      <c r="BW130" s="160"/>
      <c r="BX130" s="160"/>
      <c r="BY130" s="160"/>
      <c r="BZ130" s="161"/>
      <c r="CA130" s="161"/>
      <c r="CB130" s="161"/>
      <c r="CC130" s="162"/>
      <c r="CD130" s="163"/>
      <c r="CE130" s="164"/>
      <c r="CP130" s="32"/>
      <c r="CQ130" s="32"/>
    </row>
    <row r="131" spans="1:95" s="31" customFormat="1" ht="31.5" customHeight="1" thickBot="1" x14ac:dyDescent="0.25">
      <c r="A131" s="34"/>
      <c r="B131" s="35"/>
      <c r="C131" s="1225">
        <f>1+C122</f>
        <v>15</v>
      </c>
      <c r="D131" s="1227" t="str">
        <f>IF(A131="","",VLOOKUP(A131,СписокКЖ!$A$88:$C$113,3,FALSE))</f>
        <v/>
      </c>
      <c r="E131" s="1228" t="str">
        <f>IF(B131="","",VLOOKUP(B131,СписокКЖ!E:J,2,FALSE))</f>
        <v/>
      </c>
      <c r="F131" s="1231" t="str">
        <f>IF(B131="","",VLOOKUP(B131,СписокКЖ!$A$88:$C$111,3,FALSE))</f>
        <v/>
      </c>
      <c r="G131" s="1232" t="str">
        <f>IF(D131="","",VLOOKUP(D131,СписокКЖ!G:L,2,FALSE))</f>
        <v/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/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/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 t="str">
        <f>IF(O133="","",SUM(AF133:AF138))</f>
        <v/>
      </c>
      <c r="AC131" s="1242"/>
      <c r="AD131" s="1243"/>
      <c r="AE131" s="1242" t="str">
        <f>IF(O133="","",SUM(AG133:AG138))</f>
        <v/>
      </c>
      <c r="AF131" s="1242"/>
      <c r="AG131" s="1264"/>
      <c r="AH131" s="1241">
        <f>SUM(CC133:CC138)</f>
        <v>0</v>
      </c>
      <c r="AI131" s="1242"/>
      <c r="AJ131" s="1243"/>
      <c r="AK131" s="1242">
        <f>SUM(CE133:CE138)</f>
        <v>0</v>
      </c>
      <c r="AL131" s="1242"/>
      <c r="AM131" s="1264"/>
      <c r="AN131" s="1265">
        <f>SUM(AR133:AR138)</f>
        <v>0</v>
      </c>
      <c r="AO131" s="1266"/>
      <c r="AP131" s="1267"/>
      <c r="AQ131" s="1266">
        <f>SUM(AS133:AS138)</f>
        <v>0</v>
      </c>
      <c r="AR131" s="1266"/>
      <c r="AS131" s="1268"/>
      <c r="AT131" s="1314" t="str">
        <f>IF(A131="","",VLOOKUP(A131,'[60]Протокол команд'!A:Z,14,FALSE))</f>
        <v/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 t="str">
        <f>IF(O133="","",SUM(AF133:AF138))</f>
        <v/>
      </c>
      <c r="CD131" s="1256" t="str">
        <f>IF(CC131="","","-")</f>
        <v/>
      </c>
      <c r="CE131" s="1258" t="str">
        <f>IF(O133="","",SUM(AG133:AG138))</f>
        <v/>
      </c>
      <c r="CP131" s="32"/>
      <c r="CQ131" s="32"/>
    </row>
    <row r="132" spans="1:95" s="31" customFormat="1" ht="13.5" customHeight="1" x14ac:dyDescent="0.2">
      <c r="A132" s="40"/>
      <c r="B132" s="40"/>
      <c r="C132" s="1226"/>
      <c r="D132" s="1229" t="str">
        <f>IF(A132="","",VLOOKUP(A132,СписокКЖ!D:I,2,FALSE))</f>
        <v/>
      </c>
      <c r="E132" s="1230" t="str">
        <f>IF(B132="","",VLOOKUP(B132,СписокКЖ!E:J,2,FALSE))</f>
        <v/>
      </c>
      <c r="F132" s="1233" t="str">
        <f>IF(C132="","",VLOOKUP(C132,СписокКЖ!F:K,2,FALSE))</f>
        <v/>
      </c>
      <c r="G132" s="1234" t="str">
        <f>IF(D132="","",VLOOKUP(D132,СписокКЖ!G:L,2,FALSE))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x14ac:dyDescent="0.2">
      <c r="A133" s="43"/>
      <c r="B133" s="44"/>
      <c r="C133" s="45">
        <v>1</v>
      </c>
      <c r="D133" s="46" t="str">
        <f>IF(A133="","",VLOOKUP(A133,СписокКЖ!D:I,2,FALSE))</f>
        <v/>
      </c>
      <c r="E133" s="47"/>
      <c r="F133" s="48" t="str">
        <f>IF(B133="","",VLOOKUP(B133,СписокКЖ!D:I,2,FALSE))</f>
        <v/>
      </c>
      <c r="G133" s="49"/>
      <c r="H133" s="50"/>
      <c r="I133" s="51"/>
      <c r="J133" s="51"/>
      <c r="K133" s="51"/>
      <c r="L133" s="51"/>
      <c r="M133" s="51"/>
      <c r="N133" s="52"/>
      <c r="O133" s="53" t="str">
        <f>IF(I133="","",IF(I133="0",1000,IF(I133="-0",-1000,I133*1)))</f>
        <v/>
      </c>
      <c r="P133" s="53" t="str">
        <f t="shared" ref="P133:S134" si="81">IF(J133="","",IF(J133="0",1000,IF(J133="-0",-1000,J133*1)))</f>
        <v/>
      </c>
      <c r="Q133" s="53" t="str">
        <f t="shared" si="81"/>
        <v/>
      </c>
      <c r="R133" s="53" t="str">
        <f t="shared" si="81"/>
        <v/>
      </c>
      <c r="S133" s="54" t="str">
        <f t="shared" si="81"/>
        <v/>
      </c>
      <c r="T133" s="55" t="str">
        <f t="shared" ref="T133:X134" si="82">IF(O133="","",IF(O133&gt;0,1,0))</f>
        <v/>
      </c>
      <c r="U133" s="56" t="str">
        <f t="shared" si="82"/>
        <v/>
      </c>
      <c r="V133" s="56" t="str">
        <f t="shared" si="82"/>
        <v/>
      </c>
      <c r="W133" s="56" t="str">
        <f t="shared" si="82"/>
        <v/>
      </c>
      <c r="X133" s="56" t="str">
        <f t="shared" si="82"/>
        <v/>
      </c>
      <c r="Y133" s="57" t="str">
        <f t="shared" ref="Y133:AC134" si="83">IF(O133="","",IF(O133&lt;0,1,0))</f>
        <v/>
      </c>
      <c r="Z133" s="57" t="str">
        <f t="shared" si="83"/>
        <v/>
      </c>
      <c r="AA133" s="57" t="str">
        <f t="shared" si="83"/>
        <v/>
      </c>
      <c r="AB133" s="57" t="str">
        <f t="shared" si="83"/>
        <v/>
      </c>
      <c r="AC133" s="57" t="str">
        <f t="shared" si="83"/>
        <v/>
      </c>
      <c r="AD133" s="58" t="str">
        <f>IF(CC133="","",IF(CC133&gt;CE133,1,-1))</f>
        <v/>
      </c>
      <c r="AE133" s="58" t="str">
        <f>IF(CC133="","",IF(CC133&lt;CE133,1,-1))</f>
        <v/>
      </c>
      <c r="AF133" s="59">
        <f>IF(CC133&gt;CE133,1,0)</f>
        <v>0</v>
      </c>
      <c r="AG133" s="60">
        <f>IF(CE133&gt;CC133,1,0)</f>
        <v>0</v>
      </c>
      <c r="AH133" s="61" t="str">
        <f>IF(O133="","",AX133*1)</f>
        <v/>
      </c>
      <c r="AI133" s="62" t="str">
        <f>IF(P133="","",BE133*1)</f>
        <v/>
      </c>
      <c r="AJ133" s="62" t="str">
        <f>IF(Q133="","",BL133*1)</f>
        <v/>
      </c>
      <c r="AK133" s="62" t="str">
        <f>IF(R133="","",BS133*1)</f>
        <v/>
      </c>
      <c r="AL133" s="62" t="str">
        <f>IF(S133="","",BZ133*1)</f>
        <v/>
      </c>
      <c r="AM133" s="63" t="str">
        <f>IF(O133="","",AZ133*1)</f>
        <v/>
      </c>
      <c r="AN133" s="63" t="str">
        <f>IF(P133="","",BG133*1)</f>
        <v/>
      </c>
      <c r="AO133" s="63" t="str">
        <f>IF(Q133="","",BN133*1)</f>
        <v/>
      </c>
      <c r="AP133" s="63" t="str">
        <f>IF(R133="","",BU133*1)</f>
        <v/>
      </c>
      <c r="AQ133" s="63" t="str">
        <f>IF(S133="","",CB133*1)</f>
        <v/>
      </c>
      <c r="AR133" s="64">
        <f>SUM(AH133:AL133)</f>
        <v>0</v>
      </c>
      <c r="AS133" s="65">
        <f>SUM(AM133:AQ133)</f>
        <v>0</v>
      </c>
      <c r="AT133" s="66">
        <f>IF(O133=1000,11,IF(O133=-1000,0,IF(O133&gt;0,11,IF(O133&lt;0,(-O133),"0"))))</f>
        <v>11</v>
      </c>
      <c r="AU133" s="67" t="str">
        <f>IF(O133=1000,0,IF(O133=-1000,11,IF(O133&lt;-9,-(O133-2),IF(O133&gt;0,(O133),"0"))))</f>
        <v/>
      </c>
      <c r="AV133" s="66" t="e">
        <f>IF(O133=1000,11,IF(O133=-1000,0,IF(O133&lt;9,11,IF(O133&gt;9,(O133+2),"0"))))</f>
        <v>#VALUE!</v>
      </c>
      <c r="AW133" s="67" t="str">
        <f>IF(O133=1000,0,IF(O133=-1000,11,IF(O133&lt;0,11,IF(O133&gt;0,(O133),"0"))))</f>
        <v/>
      </c>
      <c r="AX133" s="68" t="str">
        <f>IF(O133="","",IF(O133&gt;9,AV133,AT133))</f>
        <v/>
      </c>
      <c r="AY133" s="69" t="str">
        <f>IF(O133="","","-")</f>
        <v/>
      </c>
      <c r="AZ133" s="70" t="str">
        <f>IF(O133="","",IF(O133&lt;-9,AU133,AW133))</f>
        <v/>
      </c>
      <c r="BA133" s="66" t="e">
        <f>IF(P133=1000,11,IF(P133=-1000,0,IF(P133&gt;9,(P133+2),IF(P133&lt;0,(-P133),"0"))))</f>
        <v>#VALUE!</v>
      </c>
      <c r="BB133" s="67" t="str">
        <f>IF(P133=1000,0,IF(P133=-1000,11,IF(P133&lt;-9,-(P133-2),IF(P133&gt;0,(P133),"0"))))</f>
        <v/>
      </c>
      <c r="BC133" s="67">
        <f>IF(P133=1000,11,IF(P133=-1000,0,IF(P133&gt;0,11,IF(P133&lt;0,(-P133),"0"))))</f>
        <v>11</v>
      </c>
      <c r="BD133" s="67" t="str">
        <f>IF(P133=1000,0,IF(P133=-1000,11,IF(P133&lt;0,11,IF(P133&gt;0,(P133),"0"))))</f>
        <v/>
      </c>
      <c r="BE133" s="68" t="str">
        <f>IF(P133="","",IF(P133&gt;9,BA133,BC133))</f>
        <v/>
      </c>
      <c r="BF133" s="69" t="str">
        <f>IF(P133="","","-")</f>
        <v/>
      </c>
      <c r="BG133" s="70" t="str">
        <f>IF(P133="","",IF(P133&lt;-9,BB133,BD133))</f>
        <v/>
      </c>
      <c r="BH133" s="66" t="e">
        <f>IF(Q133=1000,11,IF(Q133=-1000,0,IF(Q133&gt;9,(Q133+2),IF(Q133&lt;0,(-Q133),"0"))))</f>
        <v>#VALUE!</v>
      </c>
      <c r="BI133" s="67" t="str">
        <f>IF(Q133=1000,0,IF(Q133=-1000,11,IF(Q133&lt;-9,-(Q133-2),IF(Q133&gt;0,(Q133),"0"))))</f>
        <v/>
      </c>
      <c r="BJ133" s="67">
        <f>IF(Q133=1000,11,IF(Q133=-1000,0,IF(Q133&gt;0,11,IF(Q133&lt;0,(-Q133),"0"))))</f>
        <v>11</v>
      </c>
      <c r="BK133" s="67" t="str">
        <f>IF(Q133=1000,0,IF(Q133=-1000,11,IF(Q133&lt;0,11,IF(Q133&gt;0,(Q133),"0"))))</f>
        <v/>
      </c>
      <c r="BL133" s="68" t="str">
        <f>IF(Q133="","",IF(Q133&gt;9,BH133,BJ133))</f>
        <v/>
      </c>
      <c r="BM133" s="69" t="str">
        <f>IF(Q133="","","-")</f>
        <v/>
      </c>
      <c r="BN133" s="70" t="str">
        <f>IF(Q133="","",IF(Q133&lt;-9,BI133,BK133))</f>
        <v/>
      </c>
      <c r="BO133" s="67" t="e">
        <f>IF(R133=1000,11,IF(R133=-1000,0,IF(R133&gt;9,(R133+2),IF(R133&lt;0,(-R133),"0"))))</f>
        <v>#VALUE!</v>
      </c>
      <c r="BP133" s="67" t="str">
        <f>IF(R133=1000,0,IF(R133=-1000,11,IF(R133&lt;-9,-(R133-2),IF(R133&gt;0,(R133),"0"))))</f>
        <v/>
      </c>
      <c r="BQ133" s="67">
        <f>IF(R133=1000,11,IF(R133=-1000,0,IF(R133&gt;0,11,IF(R133&lt;0,(-R133),"0"))))</f>
        <v>11</v>
      </c>
      <c r="BR133" s="67" t="str">
        <f>IF(R133=1000,0,IF(R133=-1000,11,IF(R133&lt;0,11,IF(R133&gt;0,(R133),"0"))))</f>
        <v/>
      </c>
      <c r="BS133" s="68" t="str">
        <f>IF(R133="","",IF(R133&gt;9,BO133,BQ133))</f>
        <v/>
      </c>
      <c r="BT133" s="69" t="str">
        <f>IF(R133="","","-")</f>
        <v/>
      </c>
      <c r="BU133" s="70" t="str">
        <f>IF(R133="","",IF(R133&lt;-9,BP133,BR133))</f>
        <v/>
      </c>
      <c r="BV133" s="67" t="e">
        <f>IF(S133=1000,11,IF(S133=-1000,0,IF(S133&gt;9,(S133+2),IF(S133&lt;0,(-S133),"0"))))</f>
        <v>#VALUE!</v>
      </c>
      <c r="BW133" s="67" t="str">
        <f>IF(S133=1000,0,IF(S133=-1000,11,IF(S133&lt;-9,-(S133-2),IF(S133&gt;0,(S133),"0"))))</f>
        <v/>
      </c>
      <c r="BX133" s="67">
        <f>IF(S133=1000,11,IF(S133=-1000,0,IF(S133&gt;0,11,IF(S133&lt;0,(-S133),"0"))))</f>
        <v>11</v>
      </c>
      <c r="BY133" s="71" t="str">
        <f>IF(S133=1000,0,IF(S133=-1000,11,IF(S133&lt;0,11,IF(S133&gt;0,(S133),"0"))))</f>
        <v/>
      </c>
      <c r="BZ133" s="68" t="str">
        <f>IF(S133="","",IF(S133&gt;9,BV133,BX133))</f>
        <v/>
      </c>
      <c r="CA133" s="69" t="str">
        <f>IF(S133="","","-")</f>
        <v/>
      </c>
      <c r="CB133" s="70" t="str">
        <f>IF(S133="","",IF(S133&lt;-9,BW133,BY133))</f>
        <v/>
      </c>
      <c r="CC133" s="72" t="str">
        <f>IF(O133="","",SUM(T133:X133))</f>
        <v/>
      </c>
      <c r="CD133" s="73" t="str">
        <f>IF(CC133="","","-")</f>
        <v/>
      </c>
      <c r="CE133" s="74" t="str">
        <f>IF(O133="","",SUM(Y133:AC133))</f>
        <v/>
      </c>
      <c r="CP133" s="32"/>
      <c r="CQ133" s="32"/>
    </row>
    <row r="134" spans="1:95" s="31" customFormat="1" ht="15" customHeight="1" x14ac:dyDescent="0.2">
      <c r="A134" s="43"/>
      <c r="B134" s="44"/>
      <c r="C134" s="75">
        <v>2</v>
      </c>
      <c r="D134" s="76" t="str">
        <f>IF(A134="","",VLOOKUP(A134,СписокКЖ!D:I,2,FALSE))</f>
        <v/>
      </c>
      <c r="E134" s="47"/>
      <c r="F134" s="77" t="str">
        <f>IF(B134="","",VLOOKUP(B134,СписокКЖ!D:I,2,FALSE))</f>
        <v/>
      </c>
      <c r="G134" s="49"/>
      <c r="H134" s="41"/>
      <c r="I134" s="78"/>
      <c r="J134" s="78"/>
      <c r="K134" s="78"/>
      <c r="L134" s="78"/>
      <c r="M134" s="51"/>
      <c r="N134" s="42"/>
      <c r="O134" s="79" t="str">
        <f>IF(I134="","",IF(I134="0",1000,IF(I134="-0",-1000,I134*1)))</f>
        <v/>
      </c>
      <c r="P134" s="79" t="str">
        <f t="shared" si="81"/>
        <v/>
      </c>
      <c r="Q134" s="79" t="str">
        <f t="shared" si="81"/>
        <v/>
      </c>
      <c r="R134" s="79" t="str">
        <f t="shared" si="81"/>
        <v/>
      </c>
      <c r="S134" s="80" t="str">
        <f t="shared" si="81"/>
        <v/>
      </c>
      <c r="T134" s="55" t="str">
        <f t="shared" si="82"/>
        <v/>
      </c>
      <c r="U134" s="56" t="str">
        <f t="shared" si="82"/>
        <v/>
      </c>
      <c r="V134" s="56" t="str">
        <f t="shared" si="82"/>
        <v/>
      </c>
      <c r="W134" s="56" t="str">
        <f t="shared" si="82"/>
        <v/>
      </c>
      <c r="X134" s="56" t="str">
        <f t="shared" si="82"/>
        <v/>
      </c>
      <c r="Y134" s="57" t="str">
        <f t="shared" si="83"/>
        <v/>
      </c>
      <c r="Z134" s="57" t="str">
        <f t="shared" si="83"/>
        <v/>
      </c>
      <c r="AA134" s="57" t="str">
        <f t="shared" si="83"/>
        <v/>
      </c>
      <c r="AB134" s="57" t="str">
        <f t="shared" si="83"/>
        <v/>
      </c>
      <c r="AC134" s="57" t="str">
        <f t="shared" si="83"/>
        <v/>
      </c>
      <c r="AD134" s="58" t="str">
        <f>IF(CC134="","",IF(CC134&gt;CE134,1,-1))</f>
        <v/>
      </c>
      <c r="AE134" s="58" t="str">
        <f>IF(CC134="","",IF(CC134&lt;CE134,1,-1))</f>
        <v/>
      </c>
      <c r="AF134" s="59">
        <f>IF(CC134&gt;CE134,1,0)</f>
        <v>0</v>
      </c>
      <c r="AG134" s="60">
        <f>IF(CE134&gt;CC134,1,0)</f>
        <v>0</v>
      </c>
      <c r="AH134" s="81" t="str">
        <f>IF(O134="","",AX134*1)</f>
        <v/>
      </c>
      <c r="AI134" s="82" t="str">
        <f>IF(P134="","",BE134*1)</f>
        <v/>
      </c>
      <c r="AJ134" s="82" t="str">
        <f>IF(Q134="","",BL134*1)</f>
        <v/>
      </c>
      <c r="AK134" s="82" t="str">
        <f>IF(R134="","",BS134*1)</f>
        <v/>
      </c>
      <c r="AL134" s="82" t="str">
        <f>IF(S134="","",BZ134*1)</f>
        <v/>
      </c>
      <c r="AM134" s="83" t="str">
        <f>IF(O134="","",AZ134*1)</f>
        <v/>
      </c>
      <c r="AN134" s="83" t="str">
        <f>IF(P134="","",BG134*1)</f>
        <v/>
      </c>
      <c r="AO134" s="83" t="str">
        <f>IF(Q134="","",BN134*1)</f>
        <v/>
      </c>
      <c r="AP134" s="83" t="str">
        <f>IF(R134="","",BU134*1)</f>
        <v/>
      </c>
      <c r="AQ134" s="83" t="str">
        <f>IF(S134="","",CB134*1)</f>
        <v/>
      </c>
      <c r="AR134" s="64">
        <f>SUM(AH134:AL134)</f>
        <v>0</v>
      </c>
      <c r="AS134" s="65">
        <f>SUM(AM134:AQ134)</f>
        <v>0</v>
      </c>
      <c r="AT134" s="66">
        <f>IF(O134=1000,11,IF(O134=-1000,0,IF(O134&gt;0,11,IF(O134&lt;0,(-O134),"0"))))</f>
        <v>11</v>
      </c>
      <c r="AU134" s="67" t="str">
        <f>IF(O134=1000,0,IF(O134=-1000,11,IF(O134&lt;-9,-(O134-2),IF(O134&gt;0,(O134),"0"))))</f>
        <v/>
      </c>
      <c r="AV134" s="66" t="e">
        <f>IF(O134=1000,11,IF(O134=-1000,0,IF(O134&gt;9,(O134+2),IF(O134&lt;0,(-O134),"0"))))</f>
        <v>#VALUE!</v>
      </c>
      <c r="AW134" s="67" t="str">
        <f>IF(O134=1000,0,IF(O134=-1000,11,IF(O134&lt;0,11,IF(O134&gt;0,(O134),"0"))))</f>
        <v/>
      </c>
      <c r="AX134" s="84" t="str">
        <f>IF(O134="","",IF(O134&gt;9,AV134,AT134))</f>
        <v/>
      </c>
      <c r="AY134" s="85" t="str">
        <f>IF(O134="","","-")</f>
        <v/>
      </c>
      <c r="AZ134" s="86" t="str">
        <f>IF(O134="","",IF(O134&lt;-9,AU134,AW134))</f>
        <v/>
      </c>
      <c r="BA134" s="66" t="e">
        <f>IF(P134=1000,11,IF(P134=-1000,0,IF(P134&gt;9,(P134+2),IF(P134&lt;0,(-P134),"0"))))</f>
        <v>#VALUE!</v>
      </c>
      <c r="BB134" s="67" t="str">
        <f>IF(P134=1000,0,IF(P134=-1000,11,IF(P134&lt;-9,-(P134-2),IF(P134&gt;0,(P134),"0"))))</f>
        <v/>
      </c>
      <c r="BC134" s="67">
        <f>IF(P134=1000,11,IF(P134=-1000,0,IF(P134&gt;0,11,IF(P134&lt;0,(-P134),"0"))))</f>
        <v>11</v>
      </c>
      <c r="BD134" s="67" t="str">
        <f>IF(P134=1000,0,IF(P134=-1000,11,IF(P134&lt;0,11,IF(P134&gt;0,(P134),"0"))))</f>
        <v/>
      </c>
      <c r="BE134" s="84" t="str">
        <f>IF(P134="","",IF(P134&gt;9,BA134,BC134))</f>
        <v/>
      </c>
      <c r="BF134" s="85" t="str">
        <f>IF(P134="","","-")</f>
        <v/>
      </c>
      <c r="BG134" s="86" t="str">
        <f>IF(P134="","",IF(P134&lt;-9,BB134,BD134))</f>
        <v/>
      </c>
      <c r="BH134" s="66" t="e">
        <f>IF(Q134=1000,11,IF(Q134=-1000,0,IF(Q134&gt;9,(Q134+2),IF(Q134&lt;0,(-Q134),"0"))))</f>
        <v>#VALUE!</v>
      </c>
      <c r="BI134" s="67" t="str">
        <f>IF(Q134=1000,0,IF(Q134=-1000,11,IF(Q134&lt;-9,-(Q134-2),IF(Q134&gt;0,(Q134),"0"))))</f>
        <v/>
      </c>
      <c r="BJ134" s="67">
        <f>IF(Q134=1000,11,IF(Q134=-1000,0,IF(Q134&gt;0,11,IF(Q134&lt;0,(-Q134),"0"))))</f>
        <v>11</v>
      </c>
      <c r="BK134" s="67" t="str">
        <f>IF(Q134=1000,0,IF(Q134=-1000,11,IF(Q134&lt;0,11,IF(Q134&gt;0,(Q134),"0"))))</f>
        <v/>
      </c>
      <c r="BL134" s="84" t="str">
        <f>IF(Q134="","",IF(Q134&gt;9,BH134,BJ134))</f>
        <v/>
      </c>
      <c r="BM134" s="85" t="str">
        <f>IF(Q134="","","-")</f>
        <v/>
      </c>
      <c r="BN134" s="86" t="str">
        <f>IF(Q134="","",IF(Q134&lt;-9,BI134,BK134))</f>
        <v/>
      </c>
      <c r="BO134" s="67" t="e">
        <f>IF(R134=1000,11,IF(R134=-1000,0,IF(R134&gt;9,(R134+2),IF(R134&lt;0,(-R134),"0"))))</f>
        <v>#VALUE!</v>
      </c>
      <c r="BP134" s="67" t="str">
        <f>IF(R134=1000,0,IF(R134=-1000,11,IF(R134&lt;-9,-(R134-2),IF(R134&gt;0,(R134),"0"))))</f>
        <v/>
      </c>
      <c r="BQ134" s="67">
        <f>IF(R134=1000,11,IF(R134=-1000,0,IF(R134&gt;0,11,IF(R134&lt;0,(-R134),"0"))))</f>
        <v>11</v>
      </c>
      <c r="BR134" s="67" t="str">
        <f>IF(R134=1000,0,IF(R134=-1000,11,IF(R134&lt;0,11,IF(R134&gt;0,(R134),"0"))))</f>
        <v/>
      </c>
      <c r="BS134" s="84" t="str">
        <f>IF(R134="","",IF(R134&gt;9,BO134,BQ134))</f>
        <v/>
      </c>
      <c r="BT134" s="85" t="str">
        <f>IF(R134="","","-")</f>
        <v/>
      </c>
      <c r="BU134" s="86" t="str">
        <f>IF(R134="","",IF(R134&lt;-9,BP134,BR134))</f>
        <v/>
      </c>
      <c r="BV134" s="67" t="e">
        <f>IF(S134=1000,11,IF(S134=-1000,0,IF(S134&gt;9,(S134+2),IF(S134&lt;0,(-S134),"0"))))</f>
        <v>#VALUE!</v>
      </c>
      <c r="BW134" s="67" t="str">
        <f>IF(S134=1000,0,IF(S134=-1000,11,IF(S134&lt;-9,-(S134-2),IF(S134&gt;0,(S134),"0"))))</f>
        <v/>
      </c>
      <c r="BX134" s="67">
        <f>IF(S134=1000,11,IF(S134=-1000,0,IF(S134&gt;0,11,IF(S134&lt;0,(-S134),"0"))))</f>
        <v>11</v>
      </c>
      <c r="BY134" s="71" t="str">
        <f>IF(S134=1000,0,IF(S134=-1000,11,IF(S134&lt;0,11,IF(S134&gt;0,(S134),"0"))))</f>
        <v/>
      </c>
      <c r="BZ134" s="84" t="str">
        <f>IF(S134="","",IF(S134&gt;9,BV134,BX134))</f>
        <v/>
      </c>
      <c r="CA134" s="85" t="str">
        <f>IF(S134="","","-")</f>
        <v/>
      </c>
      <c r="CB134" s="86" t="str">
        <f>IF(S134="","",IF(S134&lt;-9,BW134,BY134))</f>
        <v/>
      </c>
      <c r="CC134" s="87" t="str">
        <f>IF(O134="","",SUM(T134:X134))</f>
        <v/>
      </c>
      <c r="CD134" s="88" t="str">
        <f>IF(CC134="","","-")</f>
        <v/>
      </c>
      <c r="CE134" s="89" t="str">
        <f>IF(O134="","",SUM(Y134:AC134))</f>
        <v/>
      </c>
      <c r="CP134" s="32"/>
      <c r="CQ134" s="32"/>
    </row>
    <row r="135" spans="1:95" s="31" customFormat="1" ht="15" customHeight="1" x14ac:dyDescent="0.2">
      <c r="A135" s="43"/>
      <c r="B135" s="44"/>
      <c r="C135" s="1250">
        <v>3</v>
      </c>
      <c r="D135" s="76" t="str">
        <f>IF(A135="","",VLOOKUP(A135,СписокКЖ!D:I,2,FALSE))</f>
        <v/>
      </c>
      <c r="E135" s="47"/>
      <c r="F135" s="77" t="str">
        <f>IF(B135="","",VLOOKUP(B135,СписокКЖ!D:I,2,FALSE))</f>
        <v/>
      </c>
      <c r="G135" s="49"/>
      <c r="H135" s="41"/>
      <c r="I135" s="1252"/>
      <c r="J135" s="1252"/>
      <c r="K135" s="1252"/>
      <c r="L135" s="1252"/>
      <c r="M135" s="1252"/>
      <c r="N135" s="42"/>
      <c r="O135" s="1244" t="str">
        <f>IF(I135="","",IF(I135="0",1000,IF(I135="-0",-1000,I135*1)))</f>
        <v/>
      </c>
      <c r="P135" s="1244" t="str">
        <f>IF(J135="","",IF(J135="0",1000,IF(J135="-0",-1000,J135*1)))</f>
        <v/>
      </c>
      <c r="Q135" s="1244" t="str">
        <f>IF(K135="","",IF(K135="0",1000,IF(K135="-0",-1000,K135*1)))</f>
        <v/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 t="str">
        <f>IF(O135="","",IF(O135&gt;0,1,0))</f>
        <v/>
      </c>
      <c r="U135" s="1284" t="str">
        <f>IF(P135="","",IF(P135&gt;0,1,0))</f>
        <v/>
      </c>
      <c r="V135" s="1284" t="str">
        <f>IF(Q135="","",IF(Q135&gt;0,1,0))</f>
        <v/>
      </c>
      <c r="W135" s="1284" t="str">
        <f>IF(R135="","",IF(R135&gt;0,1,0))</f>
        <v/>
      </c>
      <c r="X135" s="1284" t="str">
        <f>IF(S135="","",IF(S135&gt;0,1,0))</f>
        <v/>
      </c>
      <c r="Y135" s="1278" t="str">
        <f>IF(O135="","",IF(O135&lt;0,1,0))</f>
        <v/>
      </c>
      <c r="Z135" s="1278" t="str">
        <f>IF(P135="","",IF(P135&lt;0,1,0))</f>
        <v/>
      </c>
      <c r="AA135" s="1278" t="str">
        <f>IF(Q135="","",IF(Q135&lt;0,1,0))</f>
        <v/>
      </c>
      <c r="AB135" s="1278" t="str">
        <f>IF(R135="","",IF(R135&lt;0,1,0))</f>
        <v/>
      </c>
      <c r="AC135" s="1278" t="str">
        <f>IF(S135="","",IF(S135&lt;0,1,0))</f>
        <v/>
      </c>
      <c r="AD135" s="1280" t="str">
        <f>IF(CC135="","",IF(CC135&gt;CE135,1,-1))</f>
        <v/>
      </c>
      <c r="AE135" s="1280" t="str">
        <f>IF(CC135="","",IF(CC135&lt;CE135,1,-1))</f>
        <v/>
      </c>
      <c r="AF135" s="1282">
        <f>IF(CC135&gt;CE135,1,0)</f>
        <v>0</v>
      </c>
      <c r="AG135" s="1272">
        <f>IF(CE135&gt;CC135,1,0)</f>
        <v>0</v>
      </c>
      <c r="AH135" s="1274" t="str">
        <f>IF(O135="","",AX135*1)</f>
        <v/>
      </c>
      <c r="AI135" s="1276" t="str">
        <f>IF(P135="","",BE135*1)</f>
        <v/>
      </c>
      <c r="AJ135" s="1276" t="str">
        <f>IF(Q135="","",BL135*1)</f>
        <v/>
      </c>
      <c r="AK135" s="1276" t="str">
        <f>IF(R135="","",BS135*1)</f>
        <v/>
      </c>
      <c r="AL135" s="1276" t="str">
        <f>IF(S135="","",BZ135*1)</f>
        <v/>
      </c>
      <c r="AM135" s="1298" t="str">
        <f>IF(O135="","",AZ135*1)</f>
        <v/>
      </c>
      <c r="AN135" s="1298" t="str">
        <f>IF(P135="","",BG135*1)</f>
        <v/>
      </c>
      <c r="AO135" s="1298" t="str">
        <f>IF(Q135="","",BN135*1)</f>
        <v/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11</v>
      </c>
      <c r="AU135" s="1286" t="str">
        <f>IF(O135=1000,0,IF(O135=-1000,11,IF(O135&lt;-9,-(O135-2),IF(O135&gt;0,(O135),"0"))))</f>
        <v/>
      </c>
      <c r="AV135" s="1286" t="e">
        <f>IF(O135=1000,11,IF(O135=-1000,0,IF(O135&gt;9,(O135+2),IF(O135&lt;0,(-O135),"0"))))</f>
        <v>#VALUE!</v>
      </c>
      <c r="AW135" s="1286" t="str">
        <f>IF(O135=1000,0,IF(O135=-1000,11,IF(O135&lt;0,11,IF(O135&gt;0,(O135),"0"))))</f>
        <v/>
      </c>
      <c r="AX135" s="1296" t="str">
        <f>IF(O135="","",IF(O135&gt;9,AV135,AT135))</f>
        <v/>
      </c>
      <c r="AY135" s="1288" t="str">
        <f>IF(O135="","","-")</f>
        <v/>
      </c>
      <c r="AZ135" s="1290" t="str">
        <f>IF(O135="","",IF(O135&lt;-9,AU135,AW135))</f>
        <v/>
      </c>
      <c r="BA135" s="1286" t="e">
        <f>IF(P135=1000,11,IF(P135=-1000,0,IF(P135&gt;9,(P135+2),IF(P135&lt;0,(-P135),"0"))))</f>
        <v>#VALUE!</v>
      </c>
      <c r="BB135" s="1286" t="str">
        <f>IF(P135=1000,0,IF(P135=-1000,11,IF(P135&lt;-9,-(P135-2),IF(P135&gt;0,(P135),"0"))))</f>
        <v/>
      </c>
      <c r="BC135" s="1286">
        <f>IF(P135=1000,11,IF(P135=-1000,0,IF(P135&gt;0,11,IF(P135&lt;0,(-P135),"0"))))</f>
        <v>11</v>
      </c>
      <c r="BD135" s="1286" t="str">
        <f>IF(P135=1000,0,IF(P135=-1000,11,IF(P135&lt;0,11,IF(P135&gt;0,(P135),"0"))))</f>
        <v/>
      </c>
      <c r="BE135" s="1296" t="str">
        <f>IF(P135="","",IF(P135&gt;9,BA135,BC135))</f>
        <v/>
      </c>
      <c r="BF135" s="1288" t="str">
        <f>IF(P135="","","-")</f>
        <v/>
      </c>
      <c r="BG135" s="1290" t="str">
        <f>IF(P135="","",IF(P135&lt;-9,BB135,BD135))</f>
        <v/>
      </c>
      <c r="BH135" s="1286" t="e">
        <f>IF(Q135=1000,11,IF(Q135=-1000,0,IF(Q135&gt;9,(Q135+2),IF(Q135&lt;0,(-Q135),"0"))))</f>
        <v>#VALUE!</v>
      </c>
      <c r="BI135" s="1286" t="str">
        <f>IF(Q135=1000,0,IF(Q135=-1000,11,IF(Q135&lt;-9,-(Q135-2),IF(Q135&gt;0,(Q135),"0"))))</f>
        <v/>
      </c>
      <c r="BJ135" s="1286">
        <f>IF(Q135=1000,11,IF(Q135=-1000,0,IF(Q135&gt;0,11,IF(Q135&lt;0,(-Q135),"0"))))</f>
        <v>11</v>
      </c>
      <c r="BK135" s="1286" t="str">
        <f>IF(Q135=1000,0,IF(Q135=-1000,11,IF(Q135&lt;0,11,IF(Q135&gt;0,(Q135),"0"))))</f>
        <v/>
      </c>
      <c r="BL135" s="1296" t="str">
        <f>IF(Q135="","",IF(Q135&gt;9,BH135,BJ135))</f>
        <v/>
      </c>
      <c r="BM135" s="1288" t="str">
        <f>IF(Q135="","","-")</f>
        <v/>
      </c>
      <c r="BN135" s="1290" t="str">
        <f>IF(Q135="","",IF(Q135&lt;-9,BI135,BK135))</f>
        <v/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 t="str">
        <f>IF(R135="","",IF(R135&gt;9,BO135,BQ135))</f>
        <v/>
      </c>
      <c r="BT135" s="1288" t="str">
        <f>IF(R135="","","-")</f>
        <v/>
      </c>
      <c r="BU135" s="1290" t="str">
        <f>IF(R135="","",IF(R135&lt;-9,BP135,BR135))</f>
        <v/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 t="str">
        <f>IF(S135="","",IF(S135&gt;9,BV135,BX135))</f>
        <v/>
      </c>
      <c r="CA135" s="1288" t="str">
        <f>IF(S135="","","-")</f>
        <v/>
      </c>
      <c r="CB135" s="1290" t="str">
        <f>IF(S135="","",IF(S135&lt;-9,BW135,BY135))</f>
        <v/>
      </c>
      <c r="CC135" s="1302" t="str">
        <f>IF(O135="","",SUM(T135:X136))</f>
        <v/>
      </c>
      <c r="CD135" s="1304" t="str">
        <f>IF(CC135="","","-")</f>
        <v/>
      </c>
      <c r="CE135" s="1306" t="str">
        <f>IF(O135="","",SUM(Y135:AC136))</f>
        <v/>
      </c>
      <c r="CP135" s="32"/>
      <c r="CQ135" s="32"/>
    </row>
    <row r="136" spans="1:95" s="31" customFormat="1" ht="15" customHeight="1" x14ac:dyDescent="0.2">
      <c r="A136" s="43"/>
      <c r="B136" s="44"/>
      <c r="C136" s="1251"/>
      <c r="D136" s="46" t="str">
        <f>IF(A136="","",VLOOKUP(A136,СписокКЖ!D:I,2,FALSE))</f>
        <v/>
      </c>
      <c r="E136" s="47"/>
      <c r="F136" s="48" t="str">
        <f>IF(B136="","",VLOOKUP(B136,СписокКЖ!D:I,2,FALSE))</f>
        <v/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x14ac:dyDescent="0.2">
      <c r="A137" s="99" t="str">
        <f>IF(A133="","",A133)</f>
        <v/>
      </c>
      <c r="B137" s="99" t="str">
        <f>IF(B133="","",B134)</f>
        <v/>
      </c>
      <c r="C137" s="75">
        <v>4</v>
      </c>
      <c r="D137" s="100" t="str">
        <f>IF(A137="","",VLOOKUP(A137,СписокКЖ!D:I,2,FALSE))</f>
        <v/>
      </c>
      <c r="E137" s="101"/>
      <c r="F137" s="77" t="str">
        <f>IF(B137="","",VLOOKUP(B137,СписокКЖ!D:I,2,FALSE))</f>
        <v/>
      </c>
      <c r="G137" s="102"/>
      <c r="H137" s="41"/>
      <c r="I137" s="78"/>
      <c r="J137" s="78"/>
      <c r="K137" s="78"/>
      <c r="L137" s="78"/>
      <c r="M137" s="78"/>
      <c r="N137" s="42"/>
      <c r="O137" s="79" t="str">
        <f>IF(I137="","",IF(I137="0",1000,IF(I137="-0",-1000,I137*1)))</f>
        <v/>
      </c>
      <c r="P137" s="79" t="str">
        <f t="shared" ref="P137:S138" si="84">IF(J137="","",IF(J137="0",1000,IF(J137="-0",-1000,J137*1)))</f>
        <v/>
      </c>
      <c r="Q137" s="79" t="str">
        <f t="shared" si="84"/>
        <v/>
      </c>
      <c r="R137" s="79" t="str">
        <f t="shared" si="84"/>
        <v/>
      </c>
      <c r="S137" s="80" t="str">
        <f t="shared" si="84"/>
        <v/>
      </c>
      <c r="T137" s="103" t="str">
        <f t="shared" ref="T137:X138" si="85">IF(O137="","",IF(O137&gt;0,1,0))</f>
        <v/>
      </c>
      <c r="U137" s="104" t="str">
        <f t="shared" si="85"/>
        <v/>
      </c>
      <c r="V137" s="104" t="str">
        <f t="shared" si="85"/>
        <v/>
      </c>
      <c r="W137" s="104" t="str">
        <f t="shared" si="85"/>
        <v/>
      </c>
      <c r="X137" s="104" t="str">
        <f t="shared" si="85"/>
        <v/>
      </c>
      <c r="Y137" s="105" t="str">
        <f t="shared" ref="Y137:AC138" si="86">IF(O137="","",IF(O137&lt;0,1,0))</f>
        <v/>
      </c>
      <c r="Z137" s="105" t="str">
        <f t="shared" si="86"/>
        <v/>
      </c>
      <c r="AA137" s="105" t="str">
        <f t="shared" si="86"/>
        <v/>
      </c>
      <c r="AB137" s="105" t="str">
        <f t="shared" si="86"/>
        <v/>
      </c>
      <c r="AC137" s="105" t="str">
        <f t="shared" si="86"/>
        <v/>
      </c>
      <c r="AD137" s="106" t="str">
        <f>IF(CC137="","",IF(CC137&gt;CE137,1,-1))</f>
        <v/>
      </c>
      <c r="AE137" s="106" t="str">
        <f>IF(CC137="","",IF(CC137&lt;CE137,1,-1))</f>
        <v/>
      </c>
      <c r="AF137" s="107">
        <f>IF(CC137&gt;CE137,1,0)</f>
        <v>0</v>
      </c>
      <c r="AG137" s="108">
        <f>IF(CE137&gt;CC137,1,0)</f>
        <v>0</v>
      </c>
      <c r="AH137" s="81" t="str">
        <f>IF(O137="","",AX137*1)</f>
        <v/>
      </c>
      <c r="AI137" s="82" t="str">
        <f>IF(P137="","",BE137*1)</f>
        <v/>
      </c>
      <c r="AJ137" s="82" t="str">
        <f>IF(Q137="","",BL137*1)</f>
        <v/>
      </c>
      <c r="AK137" s="82" t="str">
        <f>IF(R137="","",BS137*1)</f>
        <v/>
      </c>
      <c r="AL137" s="82" t="str">
        <f>IF(S137="","",BZ137*1)</f>
        <v/>
      </c>
      <c r="AM137" s="83" t="str">
        <f>IF(O137="","",AZ137*1)</f>
        <v/>
      </c>
      <c r="AN137" s="83" t="str">
        <f>IF(P137="","",BG137*1)</f>
        <v/>
      </c>
      <c r="AO137" s="83" t="str">
        <f>IF(Q137="","",BN137*1)</f>
        <v/>
      </c>
      <c r="AP137" s="83" t="str">
        <f>IF(R137="","",BU137*1)</f>
        <v/>
      </c>
      <c r="AQ137" s="83" t="str">
        <f>IF(S137="","",CB137*1)</f>
        <v/>
      </c>
      <c r="AR137" s="109">
        <f>SUM(AH137:AL137)</f>
        <v>0</v>
      </c>
      <c r="AS137" s="110">
        <f>SUM(AM137:AQ137)</f>
        <v>0</v>
      </c>
      <c r="AT137" s="111">
        <f>IF(O137=1000,11,IF(O137=-1000,0,IF(O137&gt;0,11,IF(O137&lt;0,(-O137),"0"))))</f>
        <v>11</v>
      </c>
      <c r="AU137" s="112" t="str">
        <f>IF(O137=1000,0,IF(O137=-1000,11,IF(O137&lt;-9,-(O137-2),IF(O137&gt;0,(O137),"0"))))</f>
        <v/>
      </c>
      <c r="AV137" s="111" t="e">
        <f>IF(O137=1000,11,IF(O137=-1000,0,IF(O137&gt;9,(O137+2),IF(O137&lt;0,(-O137),"0"))))</f>
        <v>#VALUE!</v>
      </c>
      <c r="AW137" s="112" t="str">
        <f>IF(O137=1000,0,IF(O137=-1000,11,IF(O137&lt;0,11,IF(O137&gt;0,(O137),"0"))))</f>
        <v/>
      </c>
      <c r="AX137" s="84" t="str">
        <f>IF(O137="","",IF(O137&gt;9,AV137,AT137))</f>
        <v/>
      </c>
      <c r="AY137" s="85" t="str">
        <f>IF(O137="","","-")</f>
        <v/>
      </c>
      <c r="AZ137" s="86" t="str">
        <f>IF(O137="","",IF(O137&lt;-9,AU137,AW137))</f>
        <v/>
      </c>
      <c r="BA137" s="111" t="e">
        <f>IF(P137=1000,11,IF(P137=-1000,0,IF(P137&gt;9,(P137+2),IF(P137&lt;0,(-P137),"0"))))</f>
        <v>#VALUE!</v>
      </c>
      <c r="BB137" s="112" t="str">
        <f>IF(P137=1000,0,IF(P137=-1000,11,IF(P137&lt;-9,-(P137-2),IF(P137&gt;0,(P137),"0"))))</f>
        <v/>
      </c>
      <c r="BC137" s="112">
        <f>IF(P137=1000,11,IF(P137=-1000,0,IF(P137&gt;0,11,IF(P137&lt;0,(-P137),"0"))))</f>
        <v>11</v>
      </c>
      <c r="BD137" s="112" t="str">
        <f>IF(P137=1000,0,IF(P137=-1000,11,IF(P137&lt;0,11,IF(P137&gt;0,(P137),"0"))))</f>
        <v/>
      </c>
      <c r="BE137" s="84" t="str">
        <f>IF(P137="","",IF(P137&gt;9,BA137,BC137))</f>
        <v/>
      </c>
      <c r="BF137" s="85" t="str">
        <f>IF(P137="","","-")</f>
        <v/>
      </c>
      <c r="BG137" s="86" t="str">
        <f>IF(P137="","",IF(P137&lt;-9,BB137,BD137))</f>
        <v/>
      </c>
      <c r="BH137" s="111" t="e">
        <f>IF(Q137=1000,11,IF(Q137=-1000,0,IF(Q137&gt;9,(Q137+2),IF(Q137&lt;0,(-Q137),"0"))))</f>
        <v>#VALUE!</v>
      </c>
      <c r="BI137" s="112" t="str">
        <f>IF(Q137=1000,0,IF(Q137=-1000,11,IF(Q137&lt;-9,-(Q137-2),IF(Q137&gt;0,(Q137),"0"))))</f>
        <v/>
      </c>
      <c r="BJ137" s="112">
        <f>IF(Q137=1000,11,IF(Q137=-1000,0,IF(Q137&gt;0,11,IF(Q137&lt;0,(-Q137),"0"))))</f>
        <v>11</v>
      </c>
      <c r="BK137" s="112" t="str">
        <f>IF(Q137=1000,0,IF(Q137=-1000,11,IF(Q137&lt;0,11,IF(Q137&gt;0,(Q137),"0"))))</f>
        <v/>
      </c>
      <c r="BL137" s="84" t="str">
        <f>IF(Q137="","",IF(Q137&gt;9,BH137,BJ137))</f>
        <v/>
      </c>
      <c r="BM137" s="85" t="str">
        <f>IF(Q137="","","-")</f>
        <v/>
      </c>
      <c r="BN137" s="86" t="str">
        <f>IF(Q137="","",IF(Q137&lt;-9,BI137,BK137))</f>
        <v/>
      </c>
      <c r="BO137" s="112" t="e">
        <f>IF(R137=1000,11,IF(R137=-1000,0,IF(R137&gt;9,(R137+2),IF(R137&lt;0,(-R137),"0"))))</f>
        <v>#VALUE!</v>
      </c>
      <c r="BP137" s="112" t="str">
        <f>IF(R137=1000,0,IF(R137=-1000,11,IF(R137&lt;-9,-(R137-2),IF(R137&gt;0,(R137),"0"))))</f>
        <v/>
      </c>
      <c r="BQ137" s="112">
        <f>IF(R137=1000,11,IF(R137=-1000,0,IF(R137&gt;0,11,IF(R137&lt;0,(-R137),"0"))))</f>
        <v>11</v>
      </c>
      <c r="BR137" s="112" t="str">
        <f>IF(R137=1000,0,IF(R137=-1000,11,IF(R137&lt;0,11,IF(R137&gt;0,(R137),"0"))))</f>
        <v/>
      </c>
      <c r="BS137" s="84" t="str">
        <f>IF(R137="","",IF(R137&gt;9,BO137,BQ137))</f>
        <v/>
      </c>
      <c r="BT137" s="85" t="str">
        <f>IF(R137="","","-")</f>
        <v/>
      </c>
      <c r="BU137" s="86" t="str">
        <f>IF(R137="","",IF(R137&lt;-9,BP137,BR137))</f>
        <v/>
      </c>
      <c r="BV137" s="112" t="e">
        <f>IF(S137=1000,11,IF(S137=-1000,0,IF(S137&gt;9,(S137+2),IF(S137&lt;0,(-S137),"0"))))</f>
        <v>#VALUE!</v>
      </c>
      <c r="BW137" s="112" t="str">
        <f>IF(S137=1000,0,IF(S137=-1000,11,IF(S137&lt;-9,-(S137-2),IF(S137&gt;0,(S137),"0"))))</f>
        <v/>
      </c>
      <c r="BX137" s="112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84" t="str">
        <f>IF(S137="","",IF(S137&gt;9,BV137,BX137))</f>
        <v/>
      </c>
      <c r="CA137" s="85" t="str">
        <f>IF(S137="","","-")</f>
        <v/>
      </c>
      <c r="CB137" s="86" t="str">
        <f>IF(S137="","",IF(S137&lt;-9,BW137,BY137))</f>
        <v/>
      </c>
      <c r="CC137" s="87" t="str">
        <f>IF(O137="","",SUM(T137:X137))</f>
        <v/>
      </c>
      <c r="CD137" s="88" t="str">
        <f>IF(CC137="","","-")</f>
        <v/>
      </c>
      <c r="CE137" s="89" t="str">
        <f>IF(O137="","",SUM(Y137:AC137))</f>
        <v/>
      </c>
      <c r="CP137" s="32"/>
      <c r="CQ137" s="32"/>
    </row>
    <row r="138" spans="1:95" s="31" customFormat="1" ht="15" customHeight="1" thickBot="1" x14ac:dyDescent="0.25">
      <c r="A138" s="99" t="str">
        <f>IF(A133="","",A134)</f>
        <v/>
      </c>
      <c r="B138" s="99" t="str">
        <f>IF(B133="","",B133)</f>
        <v/>
      </c>
      <c r="C138" s="114">
        <v>5</v>
      </c>
      <c r="D138" s="115" t="str">
        <f>IF(A138="","",VLOOKUP(A138,СписокКЖ!D:I,2,FALSE))</f>
        <v/>
      </c>
      <c r="E138" s="116"/>
      <c r="F138" s="117" t="str">
        <f>IF(B138="","",VLOOKUP(B138,СписокКЖ!D:I,2,FALSE))</f>
        <v/>
      </c>
      <c r="G138" s="118"/>
      <c r="H138" s="119"/>
      <c r="I138" s="120"/>
      <c r="J138" s="120"/>
      <c r="K138" s="120"/>
      <c r="L138" s="121"/>
      <c r="M138" s="121"/>
      <c r="N138" s="122"/>
      <c r="O138" s="123" t="str">
        <f>IF(I138="","",IF(I138="0",1000,IF(I138="-0",-1000,I138*1)))</f>
        <v/>
      </c>
      <c r="P138" s="123" t="str">
        <f t="shared" si="84"/>
        <v/>
      </c>
      <c r="Q138" s="123" t="str">
        <f t="shared" si="84"/>
        <v/>
      </c>
      <c r="R138" s="123" t="str">
        <f t="shared" si="84"/>
        <v/>
      </c>
      <c r="S138" s="124" t="str">
        <f t="shared" si="84"/>
        <v/>
      </c>
      <c r="T138" s="125" t="str">
        <f t="shared" si="85"/>
        <v/>
      </c>
      <c r="U138" s="126" t="str">
        <f t="shared" si="85"/>
        <v/>
      </c>
      <c r="V138" s="126" t="str">
        <f t="shared" si="85"/>
        <v/>
      </c>
      <c r="W138" s="126" t="str">
        <f t="shared" si="85"/>
        <v/>
      </c>
      <c r="X138" s="126" t="str">
        <f t="shared" si="85"/>
        <v/>
      </c>
      <c r="Y138" s="127" t="str">
        <f t="shared" si="86"/>
        <v/>
      </c>
      <c r="Z138" s="127" t="str">
        <f t="shared" si="86"/>
        <v/>
      </c>
      <c r="AA138" s="127" t="str">
        <f t="shared" si="86"/>
        <v/>
      </c>
      <c r="AB138" s="127" t="str">
        <f t="shared" si="86"/>
        <v/>
      </c>
      <c r="AC138" s="127" t="str">
        <f t="shared" si="86"/>
        <v/>
      </c>
      <c r="AD138" s="128" t="str">
        <f>IF(CC138="","",IF(CC138&gt;CE138,1,-1))</f>
        <v/>
      </c>
      <c r="AE138" s="128" t="str">
        <f>IF(CC138="","",IF(CC138&lt;CE138,1,-1))</f>
        <v/>
      </c>
      <c r="AF138" s="129">
        <f>IF(CC138&gt;CE138,1,0)</f>
        <v>0</v>
      </c>
      <c r="AG138" s="130">
        <f>IF(CE138&gt;CC138,1,0)</f>
        <v>0</v>
      </c>
      <c r="AH138" s="131" t="str">
        <f>IF(O138="","",AX138*1)</f>
        <v/>
      </c>
      <c r="AI138" s="132" t="str">
        <f>IF(P138="","",BE138*1)</f>
        <v/>
      </c>
      <c r="AJ138" s="132" t="str">
        <f>IF(Q138="","",BL138*1)</f>
        <v/>
      </c>
      <c r="AK138" s="132" t="str">
        <f>IF(R138="","",BS138*1)</f>
        <v/>
      </c>
      <c r="AL138" s="132" t="str">
        <f>IF(S138="","",BZ138*1)</f>
        <v/>
      </c>
      <c r="AM138" s="133" t="str">
        <f>IF(O138="","",AZ138*1)</f>
        <v/>
      </c>
      <c r="AN138" s="133" t="str">
        <f>IF(P138="","",BG138*1)</f>
        <v/>
      </c>
      <c r="AO138" s="133" t="str">
        <f>IF(Q138="","",BN138*1)</f>
        <v/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0</v>
      </c>
      <c r="AS138" s="135">
        <f>SUM(AM138:AQ138)</f>
        <v>0</v>
      </c>
      <c r="AT138" s="136">
        <f>IF(O138=1000,11,IF(O138=-1000,0,IF(O138&gt;0,11,IF(O138&lt;0,(-O138),"0"))))</f>
        <v>11</v>
      </c>
      <c r="AU138" s="137" t="str">
        <f>IF(O138=1000,0,IF(O138=-1000,11,IF(O138&lt;-9,-(O138-2),IF(O138&gt;0,(O138),"0"))))</f>
        <v/>
      </c>
      <c r="AV138" s="136" t="e">
        <f>IF(O138=1000,11,IF(O138=-1000,0,IF(O138&gt;9,(O138+2),IF(O138&lt;0,(-O138),"0"))))</f>
        <v>#VALUE!</v>
      </c>
      <c r="AW138" s="137" t="str">
        <f>IF(O138=1000,0,IF(O138=-1000,11,IF(O138&lt;0,11,IF(O138&gt;0,(O138),"0"))))</f>
        <v/>
      </c>
      <c r="AX138" s="138" t="str">
        <f>IF(O138="","",IF(O138&gt;9,AV138,AT138))</f>
        <v/>
      </c>
      <c r="AY138" s="139" t="str">
        <f>IF(O138="","","-")</f>
        <v/>
      </c>
      <c r="AZ138" s="140" t="str">
        <f>IF(O138="","",IF(O138&lt;-9,AU138,AW138))</f>
        <v/>
      </c>
      <c r="BA138" s="136" t="e">
        <f>IF(P138=1000,11,IF(P138=-1000,0,IF(P138&gt;9,(P138+2),IF(P138&lt;0,(-P138),"0"))))</f>
        <v>#VALUE!</v>
      </c>
      <c r="BB138" s="137" t="str">
        <f>IF(P138=1000,0,IF(P138=-1000,11,IF(P138&lt;-9,-(P138-2),IF(P138&gt;0,(P138),"0"))))</f>
        <v/>
      </c>
      <c r="BC138" s="137">
        <f>IF(P138=1000,11,IF(P138=-1000,0,IF(P138&gt;0,11,IF(P138&lt;0,(-P138),"0"))))</f>
        <v>11</v>
      </c>
      <c r="BD138" s="137" t="str">
        <f>IF(P138=1000,0,IF(P138=-1000,11,IF(P138&lt;0,11,IF(P138&gt;0,(P138),"0"))))</f>
        <v/>
      </c>
      <c r="BE138" s="138" t="str">
        <f>IF(P138="","",IF(P138&gt;9,BA138,BC138))</f>
        <v/>
      </c>
      <c r="BF138" s="139" t="str">
        <f>IF(P138="","","-")</f>
        <v/>
      </c>
      <c r="BG138" s="140" t="str">
        <f>IF(P138="","",IF(P138&lt;-9,BB138,BD138))</f>
        <v/>
      </c>
      <c r="BH138" s="136" t="e">
        <f>IF(Q138=1000,11,IF(Q138=-1000,0,IF(Q138&gt;9,(Q138+2),IF(Q138&lt;0,(-Q138),"0"))))</f>
        <v>#VALUE!</v>
      </c>
      <c r="BI138" s="137" t="str">
        <f>IF(Q138=1000,0,IF(Q138=-1000,11,IF(Q138&lt;-9,-(Q138-2),IF(Q138&gt;0,(Q138),"0"))))</f>
        <v/>
      </c>
      <c r="BJ138" s="137">
        <f>IF(Q138=1000,11,IF(Q138=-1000,0,IF(Q138&gt;0,11,IF(Q138&lt;0,(-Q138),"0"))))</f>
        <v>11</v>
      </c>
      <c r="BK138" s="137" t="str">
        <f>IF(Q138=1000,0,IF(Q138=-1000,11,IF(Q138&lt;0,11,IF(Q138&gt;0,(Q138),"0"))))</f>
        <v/>
      </c>
      <c r="BL138" s="138" t="str">
        <f>IF(Q138="","",IF(Q138&gt;9,BH138,BJ138))</f>
        <v/>
      </c>
      <c r="BM138" s="139" t="str">
        <f>IF(Q138="","","-")</f>
        <v/>
      </c>
      <c r="BN138" s="140" t="str">
        <f>IF(Q138="","",IF(Q138&lt;-9,BI138,BK138))</f>
        <v/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 t="str">
        <f>IF(O138="","",SUM(T138:X138))</f>
        <v/>
      </c>
      <c r="CD138" s="143" t="str">
        <f>IF(CC138="","","-")</f>
        <v/>
      </c>
      <c r="CE138" s="144" t="str">
        <f>IF(O138="","",SUM(Y138:AC138))</f>
        <v/>
      </c>
      <c r="CP138" s="32"/>
      <c r="CQ138" s="32"/>
    </row>
    <row r="139" spans="1:95" s="31" customFormat="1" ht="15" customHeight="1" thickBot="1" x14ac:dyDescent="0.25">
      <c r="A139" s="145"/>
      <c r="B139" s="145"/>
      <c r="C139" s="145"/>
      <c r="D139" s="146"/>
      <c r="E139" s="147"/>
      <c r="F139" s="148"/>
      <c r="G139" s="149"/>
      <c r="H139" s="150"/>
      <c r="I139" s="151"/>
      <c r="J139" s="151"/>
      <c r="K139" s="151"/>
      <c r="L139" s="151"/>
      <c r="M139" s="151"/>
      <c r="N139" s="150"/>
      <c r="O139" s="152"/>
      <c r="P139" s="152"/>
      <c r="Q139" s="152"/>
      <c r="R139" s="152"/>
      <c r="S139" s="152"/>
      <c r="T139" s="153"/>
      <c r="U139" s="153"/>
      <c r="V139" s="153"/>
      <c r="W139" s="153"/>
      <c r="X139" s="153"/>
      <c r="Y139" s="154"/>
      <c r="Z139" s="154"/>
      <c r="AA139" s="154"/>
      <c r="AB139" s="154"/>
      <c r="AC139" s="154"/>
      <c r="AD139" s="155"/>
      <c r="AE139" s="155"/>
      <c r="AF139" s="156"/>
      <c r="AG139" s="156"/>
      <c r="AH139" s="157"/>
      <c r="AI139" s="157"/>
      <c r="AJ139" s="157"/>
      <c r="AK139" s="157"/>
      <c r="AL139" s="157"/>
      <c r="AM139" s="158"/>
      <c r="AN139" s="158"/>
      <c r="AO139" s="158"/>
      <c r="AP139" s="158"/>
      <c r="AQ139" s="158"/>
      <c r="AR139" s="159"/>
      <c r="AS139" s="159"/>
      <c r="AT139" s="160"/>
      <c r="AU139" s="160"/>
      <c r="AV139" s="160"/>
      <c r="AW139" s="160"/>
      <c r="AX139" s="161"/>
      <c r="AY139" s="161"/>
      <c r="AZ139" s="161"/>
      <c r="BA139" s="160"/>
      <c r="BB139" s="160"/>
      <c r="BC139" s="160"/>
      <c r="BD139" s="160"/>
      <c r="BE139" s="161"/>
      <c r="BF139" s="161"/>
      <c r="BG139" s="161"/>
      <c r="BH139" s="160"/>
      <c r="BI139" s="160"/>
      <c r="BJ139" s="160"/>
      <c r="BK139" s="160"/>
      <c r="BL139" s="161"/>
      <c r="BM139" s="161"/>
      <c r="BN139" s="161"/>
      <c r="BO139" s="160"/>
      <c r="BP139" s="160"/>
      <c r="BQ139" s="160"/>
      <c r="BR139" s="160"/>
      <c r="BS139" s="161"/>
      <c r="BT139" s="161"/>
      <c r="BU139" s="161"/>
      <c r="BV139" s="160"/>
      <c r="BW139" s="160"/>
      <c r="BX139" s="160"/>
      <c r="BY139" s="160"/>
      <c r="BZ139" s="161"/>
      <c r="CA139" s="161"/>
      <c r="CB139" s="161"/>
      <c r="CC139" s="162"/>
      <c r="CD139" s="163"/>
      <c r="CE139" s="164"/>
      <c r="CP139" s="32"/>
      <c r="CQ139" s="32"/>
    </row>
    <row r="140" spans="1:95" s="31" customFormat="1" ht="31.5" customHeight="1" thickBot="1" x14ac:dyDescent="0.25">
      <c r="A140" s="34"/>
      <c r="B140" s="35"/>
      <c r="C140" s="1225">
        <f>1+C131</f>
        <v>16</v>
      </c>
      <c r="D140" s="1227" t="str">
        <f>IF(A140="","",VLOOKUP(A140,СписокКЖ!$A$88:$C$113,3,FALSE))</f>
        <v/>
      </c>
      <c r="E140" s="1228" t="str">
        <f>IF(B140="","",VLOOKUP(B140,СписокКЖ!E:J,2,FALSE))</f>
        <v/>
      </c>
      <c r="F140" s="1231" t="str">
        <f>IF(B140="","",VLOOKUP(B140,СписокКЖ!$A$88:$C$111,3,FALSE))</f>
        <v/>
      </c>
      <c r="G140" s="1232" t="str">
        <f>IF(D140="","",VLOOKUP(D140,СписокКЖ!G:L,2,FALSE))</f>
        <v/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 t="str">
        <f>IF(A140="","",VLOOKUP(A140,'[60]Протокол команд'!A:K,8,FALSE))</f>
        <v/>
      </c>
      <c r="U140" s="39" t="e">
        <f>T140*5-4</f>
        <v>#VALUE!</v>
      </c>
      <c r="V140" s="39" t="e">
        <f>T140*5</f>
        <v>#VALUE!</v>
      </c>
      <c r="W140" s="39" t="e">
        <f>CONCATENATE(U140,"-",V140)</f>
        <v>#VALUE!</v>
      </c>
      <c r="X140" s="39" t="str">
        <f>IF(A140="","",VLOOKUP(A140,'[60]Протокол команд'!A:K,10,FALSE))</f>
        <v/>
      </c>
      <c r="Y140" s="39" t="e">
        <f>X140*5-4</f>
        <v>#VALUE!</v>
      </c>
      <c r="Z140" s="39" t="e">
        <f>X140*5</f>
        <v>#VALUE!</v>
      </c>
      <c r="AA140" s="39" t="e">
        <f>CONCATENATE(Y140,"-",Z140)</f>
        <v>#VALUE!</v>
      </c>
      <c r="AB140" s="1241" t="str">
        <f>IF(O142="","",SUM(AF142:AF147))</f>
        <v/>
      </c>
      <c r="AC140" s="1242"/>
      <c r="AD140" s="1243"/>
      <c r="AE140" s="1242" t="str">
        <f>IF(O142="","",SUM(AG142:AG147))</f>
        <v/>
      </c>
      <c r="AF140" s="1242"/>
      <c r="AG140" s="1264"/>
      <c r="AH140" s="1241">
        <f>SUM(CC142:CC147)</f>
        <v>0</v>
      </c>
      <c r="AI140" s="1242"/>
      <c r="AJ140" s="1243"/>
      <c r="AK140" s="1242">
        <f>SUM(CE142:CE147)</f>
        <v>0</v>
      </c>
      <c r="AL140" s="1242"/>
      <c r="AM140" s="1264"/>
      <c r="AN140" s="1265">
        <f>SUM(AR142:AR147)</f>
        <v>0</v>
      </c>
      <c r="AO140" s="1266"/>
      <c r="AP140" s="1267"/>
      <c r="AQ140" s="1266">
        <f>SUM(AS142:AS147)</f>
        <v>0</v>
      </c>
      <c r="AR140" s="1266"/>
      <c r="AS140" s="1268"/>
      <c r="AT140" s="1314" t="str">
        <f>IF(A140="","",VLOOKUP(A140,'[60]Протокол команд'!A:Z,14,FALSE))</f>
        <v/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 t="str">
        <f>IF(O142="","",SUM(AF142:AF147))</f>
        <v/>
      </c>
      <c r="CD140" s="1256" t="str">
        <f>IF(CC140="","","-")</f>
        <v/>
      </c>
      <c r="CE140" s="1258" t="str">
        <f>IF(O142="","",SUM(AG142:AG147))</f>
        <v/>
      </c>
      <c r="CP140" s="32"/>
      <c r="CQ140" s="32"/>
    </row>
    <row r="141" spans="1:95" s="31" customFormat="1" ht="13.5" customHeight="1" x14ac:dyDescent="0.2">
      <c r="A141" s="40"/>
      <c r="B141" s="40"/>
      <c r="C141" s="1226"/>
      <c r="D141" s="1229" t="str">
        <f>IF(A141="","",VLOOKUP(A141,СписокКЖ!D:I,2,FALSE))</f>
        <v/>
      </c>
      <c r="E141" s="1230" t="str">
        <f>IF(B141="","",VLOOKUP(B141,СписокКЖ!E:J,2,FALSE))</f>
        <v/>
      </c>
      <c r="F141" s="1233" t="str">
        <f>IF(C141="","",VLOOKUP(C141,СписокКЖ!F:K,2,FALSE))</f>
        <v/>
      </c>
      <c r="G141" s="1234" t="str">
        <f>IF(D141="","",VLOOKUP(D141,СписокКЖ!G:L,2,FALSE))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x14ac:dyDescent="0.2">
      <c r="A142" s="43"/>
      <c r="B142" s="44"/>
      <c r="C142" s="45">
        <v>1</v>
      </c>
      <c r="D142" s="46" t="str">
        <f>IF(A142="","",VLOOKUP(A142,СписокКЖ!D:I,2,FALSE))</f>
        <v/>
      </c>
      <c r="E142" s="47"/>
      <c r="F142" s="48" t="str">
        <f>IF(B142="","",VLOOKUP(B142,СписокКЖ!D:I,2,FALSE))</f>
        <v/>
      </c>
      <c r="G142" s="49"/>
      <c r="H142" s="50"/>
      <c r="I142" s="51"/>
      <c r="J142" s="51"/>
      <c r="K142" s="51"/>
      <c r="L142" s="51"/>
      <c r="M142" s="51"/>
      <c r="N142" s="52"/>
      <c r="O142" s="53" t="str">
        <f>IF(I142="","",IF(I142="0",1000,IF(I142="-0",-1000,I142*1)))</f>
        <v/>
      </c>
      <c r="P142" s="53" t="str">
        <f t="shared" ref="P142:S143" si="87">IF(J142="","",IF(J142="0",1000,IF(J142="-0",-1000,J142*1)))</f>
        <v/>
      </c>
      <c r="Q142" s="53" t="str">
        <f t="shared" si="87"/>
        <v/>
      </c>
      <c r="R142" s="53" t="str">
        <f t="shared" si="87"/>
        <v/>
      </c>
      <c r="S142" s="54" t="str">
        <f t="shared" si="87"/>
        <v/>
      </c>
      <c r="T142" s="55" t="str">
        <f t="shared" ref="T142:X143" si="88">IF(O142="","",IF(O142&gt;0,1,0))</f>
        <v/>
      </c>
      <c r="U142" s="56" t="str">
        <f t="shared" si="88"/>
        <v/>
      </c>
      <c r="V142" s="56" t="str">
        <f t="shared" si="88"/>
        <v/>
      </c>
      <c r="W142" s="56" t="str">
        <f t="shared" si="88"/>
        <v/>
      </c>
      <c r="X142" s="56" t="str">
        <f t="shared" si="88"/>
        <v/>
      </c>
      <c r="Y142" s="57" t="str">
        <f t="shared" ref="Y142:AC143" si="89">IF(O142="","",IF(O142&lt;0,1,0))</f>
        <v/>
      </c>
      <c r="Z142" s="57" t="str">
        <f t="shared" si="89"/>
        <v/>
      </c>
      <c r="AA142" s="57" t="str">
        <f t="shared" si="89"/>
        <v/>
      </c>
      <c r="AB142" s="57" t="str">
        <f t="shared" si="89"/>
        <v/>
      </c>
      <c r="AC142" s="57" t="str">
        <f t="shared" si="89"/>
        <v/>
      </c>
      <c r="AD142" s="58" t="str">
        <f>IF(CC142="","",IF(CC142&gt;CE142,1,-1))</f>
        <v/>
      </c>
      <c r="AE142" s="58" t="str">
        <f>IF(CC142="","",IF(CC142&lt;CE142,1,-1))</f>
        <v/>
      </c>
      <c r="AF142" s="59">
        <f>IF(CC142&gt;CE142,1,0)</f>
        <v>0</v>
      </c>
      <c r="AG142" s="60">
        <f>IF(CE142&gt;CC142,1,0)</f>
        <v>0</v>
      </c>
      <c r="AH142" s="61" t="str">
        <f>IF(O142="","",AX142*1)</f>
        <v/>
      </c>
      <c r="AI142" s="62" t="str">
        <f>IF(P142="","",BE142*1)</f>
        <v/>
      </c>
      <c r="AJ142" s="62" t="str">
        <f>IF(Q142="","",BL142*1)</f>
        <v/>
      </c>
      <c r="AK142" s="62" t="str">
        <f>IF(R142="","",BS142*1)</f>
        <v/>
      </c>
      <c r="AL142" s="62" t="str">
        <f>IF(S142="","",BZ142*1)</f>
        <v/>
      </c>
      <c r="AM142" s="63" t="str">
        <f>IF(O142="","",AZ142*1)</f>
        <v/>
      </c>
      <c r="AN142" s="63" t="str">
        <f>IF(P142="","",BG142*1)</f>
        <v/>
      </c>
      <c r="AO142" s="63" t="str">
        <f>IF(Q142="","",BN142*1)</f>
        <v/>
      </c>
      <c r="AP142" s="63" t="str">
        <f>IF(R142="","",BU142*1)</f>
        <v/>
      </c>
      <c r="AQ142" s="63" t="str">
        <f>IF(S142="","",CB142*1)</f>
        <v/>
      </c>
      <c r="AR142" s="64">
        <f>SUM(AH142:AL142)</f>
        <v>0</v>
      </c>
      <c r="AS142" s="65">
        <f>SUM(AM142:AQ142)</f>
        <v>0</v>
      </c>
      <c r="AT142" s="66">
        <f>IF(O142=1000,11,IF(O142=-1000,0,IF(O142&gt;0,11,IF(O142&lt;0,(-O142),"0"))))</f>
        <v>11</v>
      </c>
      <c r="AU142" s="67" t="str">
        <f>IF(O142=1000,0,IF(O142=-1000,11,IF(O142&lt;-9,-(O142-2),IF(O142&gt;0,(O142),"0"))))</f>
        <v/>
      </c>
      <c r="AV142" s="66" t="e">
        <f>IF(O142=1000,11,IF(O142=-1000,0,IF(O142&lt;9,11,IF(O142&gt;9,(O142+2),"0"))))</f>
        <v>#VALUE!</v>
      </c>
      <c r="AW142" s="67" t="str">
        <f>IF(O142=1000,0,IF(O142=-1000,11,IF(O142&lt;0,11,IF(O142&gt;0,(O142),"0"))))</f>
        <v/>
      </c>
      <c r="AX142" s="68" t="str">
        <f>IF(O142="","",IF(O142&gt;9,AV142,AT142))</f>
        <v/>
      </c>
      <c r="AY142" s="69" t="str">
        <f>IF(O142="","","-")</f>
        <v/>
      </c>
      <c r="AZ142" s="70" t="str">
        <f>IF(O142="","",IF(O142&lt;-9,AU142,AW142))</f>
        <v/>
      </c>
      <c r="BA142" s="66" t="e">
        <f>IF(P142=1000,11,IF(P142=-1000,0,IF(P142&gt;9,(P142+2),IF(P142&lt;0,(-P142),"0"))))</f>
        <v>#VALUE!</v>
      </c>
      <c r="BB142" s="67" t="str">
        <f>IF(P142=1000,0,IF(P142=-1000,11,IF(P142&lt;-9,-(P142-2),IF(P142&gt;0,(P142),"0"))))</f>
        <v/>
      </c>
      <c r="BC142" s="67">
        <f>IF(P142=1000,11,IF(P142=-1000,0,IF(P142&gt;0,11,IF(P142&lt;0,(-P142),"0"))))</f>
        <v>11</v>
      </c>
      <c r="BD142" s="67" t="str">
        <f>IF(P142=1000,0,IF(P142=-1000,11,IF(P142&lt;0,11,IF(P142&gt;0,(P142),"0"))))</f>
        <v/>
      </c>
      <c r="BE142" s="68" t="str">
        <f>IF(P142="","",IF(P142&gt;9,BA142,BC142))</f>
        <v/>
      </c>
      <c r="BF142" s="69" t="str">
        <f>IF(P142="","","-")</f>
        <v/>
      </c>
      <c r="BG142" s="70" t="str">
        <f>IF(P142="","",IF(P142&lt;-9,BB142,BD142))</f>
        <v/>
      </c>
      <c r="BH142" s="66" t="e">
        <f>IF(Q142=1000,11,IF(Q142=-1000,0,IF(Q142&gt;9,(Q142+2),IF(Q142&lt;0,(-Q142),"0"))))</f>
        <v>#VALUE!</v>
      </c>
      <c r="BI142" s="67" t="str">
        <f>IF(Q142=1000,0,IF(Q142=-1000,11,IF(Q142&lt;-9,-(Q142-2),IF(Q142&gt;0,(Q142),"0"))))</f>
        <v/>
      </c>
      <c r="BJ142" s="67">
        <f>IF(Q142=1000,11,IF(Q142=-1000,0,IF(Q142&gt;0,11,IF(Q142&lt;0,(-Q142),"0"))))</f>
        <v>11</v>
      </c>
      <c r="BK142" s="67" t="str">
        <f>IF(Q142=1000,0,IF(Q142=-1000,11,IF(Q142&lt;0,11,IF(Q142&gt;0,(Q142),"0"))))</f>
        <v/>
      </c>
      <c r="BL142" s="68" t="str">
        <f>IF(Q142="","",IF(Q142&gt;9,BH142,BJ142))</f>
        <v/>
      </c>
      <c r="BM142" s="69" t="str">
        <f>IF(Q142="","","-")</f>
        <v/>
      </c>
      <c r="BN142" s="70" t="str">
        <f>IF(Q142="","",IF(Q142&lt;-9,BI142,BK142))</f>
        <v/>
      </c>
      <c r="BO142" s="67" t="e">
        <f>IF(R142=1000,11,IF(R142=-1000,0,IF(R142&gt;9,(R142+2),IF(R142&lt;0,(-R142),"0"))))</f>
        <v>#VALUE!</v>
      </c>
      <c r="BP142" s="67" t="str">
        <f>IF(R142=1000,0,IF(R142=-1000,11,IF(R142&lt;-9,-(R142-2),IF(R142&gt;0,(R142),"0"))))</f>
        <v/>
      </c>
      <c r="BQ142" s="67">
        <f>IF(R142=1000,11,IF(R142=-1000,0,IF(R142&gt;0,11,IF(R142&lt;0,(-R142),"0"))))</f>
        <v>11</v>
      </c>
      <c r="BR142" s="67" t="str">
        <f>IF(R142=1000,0,IF(R142=-1000,11,IF(R142&lt;0,11,IF(R142&gt;0,(R142),"0"))))</f>
        <v/>
      </c>
      <c r="BS142" s="68" t="str">
        <f>IF(R142="","",IF(R142&gt;9,BO142,BQ142))</f>
        <v/>
      </c>
      <c r="BT142" s="69" t="str">
        <f>IF(R142="","","-")</f>
        <v/>
      </c>
      <c r="BU142" s="70" t="str">
        <f>IF(R142="","",IF(R142&lt;-9,BP142,BR142))</f>
        <v/>
      </c>
      <c r="BV142" s="67" t="e">
        <f>IF(S142=1000,11,IF(S142=-1000,0,IF(S142&gt;9,(S142+2),IF(S142&lt;0,(-S142),"0"))))</f>
        <v>#VALUE!</v>
      </c>
      <c r="BW142" s="67" t="str">
        <f>IF(S142=1000,0,IF(S142=-1000,11,IF(S142&lt;-9,-(S142-2),IF(S142&gt;0,(S142),"0"))))</f>
        <v/>
      </c>
      <c r="BX142" s="67">
        <f>IF(S142=1000,11,IF(S142=-1000,0,IF(S142&gt;0,11,IF(S142&lt;0,(-S142),"0"))))</f>
        <v>11</v>
      </c>
      <c r="BY142" s="71" t="str">
        <f>IF(S142=1000,0,IF(S142=-1000,11,IF(S142&lt;0,11,IF(S142&gt;0,(S142),"0"))))</f>
        <v/>
      </c>
      <c r="BZ142" s="68" t="str">
        <f>IF(S142="","",IF(S142&gt;9,BV142,BX142))</f>
        <v/>
      </c>
      <c r="CA142" s="69" t="str">
        <f>IF(S142="","","-")</f>
        <v/>
      </c>
      <c r="CB142" s="70" t="str">
        <f>IF(S142="","",IF(S142&lt;-9,BW142,BY142))</f>
        <v/>
      </c>
      <c r="CC142" s="72" t="str">
        <f>IF(O142="","",SUM(T142:X142))</f>
        <v/>
      </c>
      <c r="CD142" s="73" t="str">
        <f>IF(CC142="","","-")</f>
        <v/>
      </c>
      <c r="CE142" s="74" t="str">
        <f>IF(O142="","",SUM(Y142:AC142))</f>
        <v/>
      </c>
      <c r="CP142" s="32"/>
      <c r="CQ142" s="32"/>
    </row>
    <row r="143" spans="1:95" s="31" customFormat="1" ht="15" customHeight="1" x14ac:dyDescent="0.2">
      <c r="A143" s="43"/>
      <c r="B143" s="44"/>
      <c r="C143" s="75">
        <v>2</v>
      </c>
      <c r="D143" s="76" t="str">
        <f>IF(A143="","",VLOOKUP(A143,СписокКЖ!D:I,2,FALSE))</f>
        <v/>
      </c>
      <c r="E143" s="47"/>
      <c r="F143" s="77" t="str">
        <f>IF(B143="","",VLOOKUP(B143,СписокКЖ!D:I,2,FALSE))</f>
        <v/>
      </c>
      <c r="G143" s="49"/>
      <c r="H143" s="41"/>
      <c r="I143" s="78"/>
      <c r="J143" s="78"/>
      <c r="K143" s="78"/>
      <c r="L143" s="78"/>
      <c r="M143" s="51"/>
      <c r="N143" s="42"/>
      <c r="O143" s="79" t="str">
        <f>IF(I143="","",IF(I143="0",1000,IF(I143="-0",-1000,I143*1)))</f>
        <v/>
      </c>
      <c r="P143" s="79" t="str">
        <f t="shared" si="87"/>
        <v/>
      </c>
      <c r="Q143" s="79" t="str">
        <f t="shared" si="87"/>
        <v/>
      </c>
      <c r="R143" s="79" t="str">
        <f t="shared" si="87"/>
        <v/>
      </c>
      <c r="S143" s="80" t="str">
        <f t="shared" si="87"/>
        <v/>
      </c>
      <c r="T143" s="55" t="str">
        <f t="shared" si="88"/>
        <v/>
      </c>
      <c r="U143" s="56" t="str">
        <f t="shared" si="88"/>
        <v/>
      </c>
      <c r="V143" s="56" t="str">
        <f t="shared" si="88"/>
        <v/>
      </c>
      <c r="W143" s="56" t="str">
        <f t="shared" si="88"/>
        <v/>
      </c>
      <c r="X143" s="56" t="str">
        <f t="shared" si="88"/>
        <v/>
      </c>
      <c r="Y143" s="57" t="str">
        <f t="shared" si="89"/>
        <v/>
      </c>
      <c r="Z143" s="57" t="str">
        <f t="shared" si="89"/>
        <v/>
      </c>
      <c r="AA143" s="57" t="str">
        <f t="shared" si="89"/>
        <v/>
      </c>
      <c r="AB143" s="57" t="str">
        <f t="shared" si="89"/>
        <v/>
      </c>
      <c r="AC143" s="57" t="str">
        <f t="shared" si="89"/>
        <v/>
      </c>
      <c r="AD143" s="58" t="str">
        <f>IF(CC143="","",IF(CC143&gt;CE143,1,-1))</f>
        <v/>
      </c>
      <c r="AE143" s="58" t="str">
        <f>IF(CC143="","",IF(CC143&lt;CE143,1,-1))</f>
        <v/>
      </c>
      <c r="AF143" s="59">
        <f>IF(CC143&gt;CE143,1,0)</f>
        <v>0</v>
      </c>
      <c r="AG143" s="60">
        <f>IF(CE143&gt;CC143,1,0)</f>
        <v>0</v>
      </c>
      <c r="AH143" s="81" t="str">
        <f>IF(O143="","",AX143*1)</f>
        <v/>
      </c>
      <c r="AI143" s="82" t="str">
        <f>IF(P143="","",BE143*1)</f>
        <v/>
      </c>
      <c r="AJ143" s="82" t="str">
        <f>IF(Q143="","",BL143*1)</f>
        <v/>
      </c>
      <c r="AK143" s="82" t="str">
        <f>IF(R143="","",BS143*1)</f>
        <v/>
      </c>
      <c r="AL143" s="82" t="str">
        <f>IF(S143="","",BZ143*1)</f>
        <v/>
      </c>
      <c r="AM143" s="83" t="str">
        <f>IF(O143="","",AZ143*1)</f>
        <v/>
      </c>
      <c r="AN143" s="83" t="str">
        <f>IF(P143="","",BG143*1)</f>
        <v/>
      </c>
      <c r="AO143" s="83" t="str">
        <f>IF(Q143="","",BN143*1)</f>
        <v/>
      </c>
      <c r="AP143" s="83" t="str">
        <f>IF(R143="","",BU143*1)</f>
        <v/>
      </c>
      <c r="AQ143" s="83" t="str">
        <f>IF(S143="","",CB143*1)</f>
        <v/>
      </c>
      <c r="AR143" s="64">
        <f>SUM(AH143:AL143)</f>
        <v>0</v>
      </c>
      <c r="AS143" s="65">
        <f>SUM(AM143:AQ143)</f>
        <v>0</v>
      </c>
      <c r="AT143" s="66">
        <f>IF(O143=1000,11,IF(O143=-1000,0,IF(O143&gt;0,11,IF(O143&lt;0,(-O143),"0"))))</f>
        <v>11</v>
      </c>
      <c r="AU143" s="67" t="str">
        <f>IF(O143=1000,0,IF(O143=-1000,11,IF(O143&lt;-9,-(O143-2),IF(O143&gt;0,(O143),"0"))))</f>
        <v/>
      </c>
      <c r="AV143" s="66" t="e">
        <f>IF(O143=1000,11,IF(O143=-1000,0,IF(O143&gt;9,(O143+2),IF(O143&lt;0,(-O143),"0"))))</f>
        <v>#VALUE!</v>
      </c>
      <c r="AW143" s="67" t="str">
        <f>IF(O143=1000,0,IF(O143=-1000,11,IF(O143&lt;0,11,IF(O143&gt;0,(O143),"0"))))</f>
        <v/>
      </c>
      <c r="AX143" s="84" t="str">
        <f>IF(O143="","",IF(O143&gt;9,AV143,AT143))</f>
        <v/>
      </c>
      <c r="AY143" s="85" t="str">
        <f>IF(O143="","","-")</f>
        <v/>
      </c>
      <c r="AZ143" s="86" t="str">
        <f>IF(O143="","",IF(O143&lt;-9,AU143,AW143))</f>
        <v/>
      </c>
      <c r="BA143" s="66" t="e">
        <f>IF(P143=1000,11,IF(P143=-1000,0,IF(P143&gt;9,(P143+2),IF(P143&lt;0,(-P143),"0"))))</f>
        <v>#VALUE!</v>
      </c>
      <c r="BB143" s="67" t="str">
        <f>IF(P143=1000,0,IF(P143=-1000,11,IF(P143&lt;-9,-(P143-2),IF(P143&gt;0,(P143),"0"))))</f>
        <v/>
      </c>
      <c r="BC143" s="67">
        <f>IF(P143=1000,11,IF(P143=-1000,0,IF(P143&gt;0,11,IF(P143&lt;0,(-P143),"0"))))</f>
        <v>11</v>
      </c>
      <c r="BD143" s="67" t="str">
        <f>IF(P143=1000,0,IF(P143=-1000,11,IF(P143&lt;0,11,IF(P143&gt;0,(P143),"0"))))</f>
        <v/>
      </c>
      <c r="BE143" s="84" t="str">
        <f>IF(P143="","",IF(P143&gt;9,BA143,BC143))</f>
        <v/>
      </c>
      <c r="BF143" s="85" t="str">
        <f>IF(P143="","","-")</f>
        <v/>
      </c>
      <c r="BG143" s="86" t="str">
        <f>IF(P143="","",IF(P143&lt;-9,BB143,BD143))</f>
        <v/>
      </c>
      <c r="BH143" s="66" t="e">
        <f>IF(Q143=1000,11,IF(Q143=-1000,0,IF(Q143&gt;9,(Q143+2),IF(Q143&lt;0,(-Q143),"0"))))</f>
        <v>#VALUE!</v>
      </c>
      <c r="BI143" s="67" t="str">
        <f>IF(Q143=1000,0,IF(Q143=-1000,11,IF(Q143&lt;-9,-(Q143-2),IF(Q143&gt;0,(Q143),"0"))))</f>
        <v/>
      </c>
      <c r="BJ143" s="67">
        <f>IF(Q143=1000,11,IF(Q143=-1000,0,IF(Q143&gt;0,11,IF(Q143&lt;0,(-Q143),"0"))))</f>
        <v>11</v>
      </c>
      <c r="BK143" s="67" t="str">
        <f>IF(Q143=1000,0,IF(Q143=-1000,11,IF(Q143&lt;0,11,IF(Q143&gt;0,(Q143),"0"))))</f>
        <v/>
      </c>
      <c r="BL143" s="84" t="str">
        <f>IF(Q143="","",IF(Q143&gt;9,BH143,BJ143))</f>
        <v/>
      </c>
      <c r="BM143" s="85" t="str">
        <f>IF(Q143="","","-")</f>
        <v/>
      </c>
      <c r="BN143" s="86" t="str">
        <f>IF(Q143="","",IF(Q143&lt;-9,BI143,BK143))</f>
        <v/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84" t="str">
        <f>IF(R143="","",IF(R143&gt;9,BO143,BQ143))</f>
        <v/>
      </c>
      <c r="BT143" s="85" t="str">
        <f>IF(R143="","","-")</f>
        <v/>
      </c>
      <c r="BU143" s="86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84" t="str">
        <f>IF(S143="","",IF(S143&gt;9,BV143,BX143))</f>
        <v/>
      </c>
      <c r="CA143" s="85" t="str">
        <f>IF(S143="","","-")</f>
        <v/>
      </c>
      <c r="CB143" s="86" t="str">
        <f>IF(S143="","",IF(S143&lt;-9,BW143,BY143))</f>
        <v/>
      </c>
      <c r="CC143" s="87" t="str">
        <f>IF(O143="","",SUM(T143:X143))</f>
        <v/>
      </c>
      <c r="CD143" s="88" t="str">
        <f>IF(CC143="","","-")</f>
        <v/>
      </c>
      <c r="CE143" s="89" t="str">
        <f>IF(O143="","",SUM(Y143:AC143))</f>
        <v/>
      </c>
      <c r="CP143" s="32"/>
      <c r="CQ143" s="32"/>
    </row>
    <row r="144" spans="1:95" s="31" customFormat="1" ht="15" customHeight="1" x14ac:dyDescent="0.2">
      <c r="A144" s="43"/>
      <c r="B144" s="44"/>
      <c r="C144" s="1250">
        <v>3</v>
      </c>
      <c r="D144" s="76" t="str">
        <f>IF(A144="","",VLOOKUP(A144,СписокКЖ!D:I,2,FALSE))</f>
        <v/>
      </c>
      <c r="E144" s="47"/>
      <c r="F144" s="77" t="str">
        <f>IF(B144="","",VLOOKUP(B144,СписокКЖ!D:I,2,FALSE))</f>
        <v/>
      </c>
      <c r="G144" s="49"/>
      <c r="H144" s="41"/>
      <c r="I144" s="1252"/>
      <c r="J144" s="1252"/>
      <c r="K144" s="1252"/>
      <c r="L144" s="1252"/>
      <c r="M144" s="1252"/>
      <c r="N144" s="42"/>
      <c r="O144" s="1244" t="str">
        <f>IF(I144="","",IF(I144="0",1000,IF(I144="-0",-1000,I144*1)))</f>
        <v/>
      </c>
      <c r="P144" s="1244" t="str">
        <f>IF(J144="","",IF(J144="0",1000,IF(J144="-0",-1000,J144*1)))</f>
        <v/>
      </c>
      <c r="Q144" s="1244" t="str">
        <f>IF(K144="","",IF(K144="0",1000,IF(K144="-0",-1000,K144*1)))</f>
        <v/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 t="str">
        <f>IF(O144="","",IF(O144&gt;0,1,0))</f>
        <v/>
      </c>
      <c r="U144" s="1284" t="str">
        <f>IF(P144="","",IF(P144&gt;0,1,0))</f>
        <v/>
      </c>
      <c r="V144" s="1284" t="str">
        <f>IF(Q144="","",IF(Q144&gt;0,1,0))</f>
        <v/>
      </c>
      <c r="W144" s="1284" t="str">
        <f>IF(R144="","",IF(R144&gt;0,1,0))</f>
        <v/>
      </c>
      <c r="X144" s="1284" t="str">
        <f>IF(S144="","",IF(S144&gt;0,1,0))</f>
        <v/>
      </c>
      <c r="Y144" s="1278" t="str">
        <f>IF(O144="","",IF(O144&lt;0,1,0))</f>
        <v/>
      </c>
      <c r="Z144" s="1278" t="str">
        <f>IF(P144="","",IF(P144&lt;0,1,0))</f>
        <v/>
      </c>
      <c r="AA144" s="1278" t="str">
        <f>IF(Q144="","",IF(Q144&lt;0,1,0))</f>
        <v/>
      </c>
      <c r="AB144" s="1278" t="str">
        <f>IF(R144="","",IF(R144&lt;0,1,0))</f>
        <v/>
      </c>
      <c r="AC144" s="1278" t="str">
        <f>IF(S144="","",IF(S144&lt;0,1,0))</f>
        <v/>
      </c>
      <c r="AD144" s="1280" t="str">
        <f>IF(CC144="","",IF(CC144&gt;CE144,1,-1))</f>
        <v/>
      </c>
      <c r="AE144" s="1280" t="str">
        <f>IF(CC144="","",IF(CC144&lt;CE144,1,-1))</f>
        <v/>
      </c>
      <c r="AF144" s="1282">
        <f>IF(CC144&gt;CE144,1,0)</f>
        <v>0</v>
      </c>
      <c r="AG144" s="1272">
        <f>IF(CE144&gt;CC144,1,0)</f>
        <v>0</v>
      </c>
      <c r="AH144" s="1274" t="str">
        <f>IF(O144="","",AX144*1)</f>
        <v/>
      </c>
      <c r="AI144" s="1276" t="str">
        <f>IF(P144="","",BE144*1)</f>
        <v/>
      </c>
      <c r="AJ144" s="1276" t="str">
        <f>IF(Q144="","",BL144*1)</f>
        <v/>
      </c>
      <c r="AK144" s="1276" t="str">
        <f>IF(R144="","",BS144*1)</f>
        <v/>
      </c>
      <c r="AL144" s="1276" t="str">
        <f>IF(S144="","",BZ144*1)</f>
        <v/>
      </c>
      <c r="AM144" s="1298" t="str">
        <f>IF(O144="","",AZ144*1)</f>
        <v/>
      </c>
      <c r="AN144" s="1298" t="str">
        <f>IF(P144="","",BG144*1)</f>
        <v/>
      </c>
      <c r="AO144" s="1298" t="str">
        <f>IF(Q144="","",BN144*1)</f>
        <v/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11</v>
      </c>
      <c r="AU144" s="1286" t="str">
        <f>IF(O144=1000,0,IF(O144=-1000,11,IF(O144&lt;-9,-(O144-2),IF(O144&gt;0,(O144),"0"))))</f>
        <v/>
      </c>
      <c r="AV144" s="1286" t="e">
        <f>IF(O144=1000,11,IF(O144=-1000,0,IF(O144&gt;9,(O144+2),IF(O144&lt;0,(-O144),"0"))))</f>
        <v>#VALUE!</v>
      </c>
      <c r="AW144" s="1286" t="str">
        <f>IF(O144=1000,0,IF(O144=-1000,11,IF(O144&lt;0,11,IF(O144&gt;0,(O144),"0"))))</f>
        <v/>
      </c>
      <c r="AX144" s="1296" t="str">
        <f>IF(O144="","",IF(O144&gt;9,AV144,AT144))</f>
        <v/>
      </c>
      <c r="AY144" s="1288" t="str">
        <f>IF(O144="","","-")</f>
        <v/>
      </c>
      <c r="AZ144" s="1290" t="str">
        <f>IF(O144="","",IF(O144&lt;-9,AU144,AW144))</f>
        <v/>
      </c>
      <c r="BA144" s="1286" t="e">
        <f>IF(P144=1000,11,IF(P144=-1000,0,IF(P144&gt;9,(P144+2),IF(P144&lt;0,(-P144),"0"))))</f>
        <v>#VALUE!</v>
      </c>
      <c r="BB144" s="1286" t="str">
        <f>IF(P144=1000,0,IF(P144=-1000,11,IF(P144&lt;-9,-(P144-2),IF(P144&gt;0,(P144),"0"))))</f>
        <v/>
      </c>
      <c r="BC144" s="1286">
        <f>IF(P144=1000,11,IF(P144=-1000,0,IF(P144&gt;0,11,IF(P144&lt;0,(-P144),"0"))))</f>
        <v>11</v>
      </c>
      <c r="BD144" s="1286" t="str">
        <f>IF(P144=1000,0,IF(P144=-1000,11,IF(P144&lt;0,11,IF(P144&gt;0,(P144),"0"))))</f>
        <v/>
      </c>
      <c r="BE144" s="1296" t="str">
        <f>IF(P144="","",IF(P144&gt;9,BA144,BC144))</f>
        <v/>
      </c>
      <c r="BF144" s="1288" t="str">
        <f>IF(P144="","","-")</f>
        <v/>
      </c>
      <c r="BG144" s="1290" t="str">
        <f>IF(P144="","",IF(P144&lt;-9,BB144,BD144))</f>
        <v/>
      </c>
      <c r="BH144" s="1286" t="e">
        <f>IF(Q144=1000,11,IF(Q144=-1000,0,IF(Q144&gt;9,(Q144+2),IF(Q144&lt;0,(-Q144),"0"))))</f>
        <v>#VALUE!</v>
      </c>
      <c r="BI144" s="1286" t="str">
        <f>IF(Q144=1000,0,IF(Q144=-1000,11,IF(Q144&lt;-9,-(Q144-2),IF(Q144&gt;0,(Q144),"0"))))</f>
        <v/>
      </c>
      <c r="BJ144" s="1286">
        <f>IF(Q144=1000,11,IF(Q144=-1000,0,IF(Q144&gt;0,11,IF(Q144&lt;0,(-Q144),"0"))))</f>
        <v>11</v>
      </c>
      <c r="BK144" s="1286" t="str">
        <f>IF(Q144=1000,0,IF(Q144=-1000,11,IF(Q144&lt;0,11,IF(Q144&gt;0,(Q144),"0"))))</f>
        <v/>
      </c>
      <c r="BL144" s="1296" t="str">
        <f>IF(Q144="","",IF(Q144&gt;9,BH144,BJ144))</f>
        <v/>
      </c>
      <c r="BM144" s="1288" t="str">
        <f>IF(Q144="","","-")</f>
        <v/>
      </c>
      <c r="BN144" s="1290" t="str">
        <f>IF(Q144="","",IF(Q144&lt;-9,BI144,BK144))</f>
        <v/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 t="str">
        <f>IF(R144="","",IF(R144&gt;9,BO144,BQ144))</f>
        <v/>
      </c>
      <c r="BT144" s="1288" t="str">
        <f>IF(R144="","","-")</f>
        <v/>
      </c>
      <c r="BU144" s="1290" t="str">
        <f>IF(R144="","",IF(R144&lt;-9,BP144,BR144))</f>
        <v/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 t="str">
        <f>IF(O144="","",SUM(T144:X145))</f>
        <v/>
      </c>
      <c r="CD144" s="1304" t="str">
        <f>IF(CC144="","","-")</f>
        <v/>
      </c>
      <c r="CE144" s="1306" t="str">
        <f>IF(O144="","",SUM(Y144:AC145))</f>
        <v/>
      </c>
      <c r="CP144" s="32"/>
      <c r="CQ144" s="32"/>
    </row>
    <row r="145" spans="1:95" s="31" customFormat="1" ht="15" customHeight="1" x14ac:dyDescent="0.2">
      <c r="A145" s="43"/>
      <c r="B145" s="44"/>
      <c r="C145" s="1251"/>
      <c r="D145" s="46" t="str">
        <f>IF(A145="","",VLOOKUP(A145,СписокКЖ!D:I,2,FALSE))</f>
        <v/>
      </c>
      <c r="E145" s="47"/>
      <c r="F145" s="48" t="str">
        <f>IF(B145="","",VLOOKUP(B145,СписокКЖ!D:I,2,FALSE))</f>
        <v/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x14ac:dyDescent="0.2">
      <c r="A146" s="99" t="str">
        <f>IF(A142="","",A142)</f>
        <v/>
      </c>
      <c r="B146" s="99" t="str">
        <f>IF(B142="","",B143)</f>
        <v/>
      </c>
      <c r="C146" s="75">
        <v>4</v>
      </c>
      <c r="D146" s="100" t="str">
        <f>IF(A146="","",VLOOKUP(A146,СписокКЖ!D:I,2,FALSE))</f>
        <v/>
      </c>
      <c r="E146" s="101"/>
      <c r="F146" s="77" t="str">
        <f>IF(B146="","",VLOOKUP(B146,СписокКЖ!D:I,2,FALSE))</f>
        <v/>
      </c>
      <c r="G146" s="102"/>
      <c r="H146" s="41"/>
      <c r="I146" s="78"/>
      <c r="J146" s="78"/>
      <c r="K146" s="78"/>
      <c r="L146" s="78"/>
      <c r="M146" s="78"/>
      <c r="N146" s="42"/>
      <c r="O146" s="79" t="str">
        <f>IF(I146="","",IF(I146="0",1000,IF(I146="-0",-1000,I146*1)))</f>
        <v/>
      </c>
      <c r="P146" s="79" t="str">
        <f t="shared" ref="P146:S147" si="90">IF(J146="","",IF(J146="0",1000,IF(J146="-0",-1000,J146*1)))</f>
        <v/>
      </c>
      <c r="Q146" s="79" t="str">
        <f t="shared" si="90"/>
        <v/>
      </c>
      <c r="R146" s="79" t="str">
        <f t="shared" si="90"/>
        <v/>
      </c>
      <c r="S146" s="80" t="str">
        <f t="shared" si="90"/>
        <v/>
      </c>
      <c r="T146" s="103" t="str">
        <f t="shared" ref="T146:X147" si="91">IF(O146="","",IF(O146&gt;0,1,0))</f>
        <v/>
      </c>
      <c r="U146" s="104" t="str">
        <f t="shared" si="91"/>
        <v/>
      </c>
      <c r="V146" s="104" t="str">
        <f t="shared" si="91"/>
        <v/>
      </c>
      <c r="W146" s="104" t="str">
        <f t="shared" si="91"/>
        <v/>
      </c>
      <c r="X146" s="104" t="str">
        <f t="shared" si="91"/>
        <v/>
      </c>
      <c r="Y146" s="105" t="str">
        <f t="shared" ref="Y146:AC147" si="92">IF(O146="","",IF(O146&lt;0,1,0))</f>
        <v/>
      </c>
      <c r="Z146" s="105" t="str">
        <f t="shared" si="92"/>
        <v/>
      </c>
      <c r="AA146" s="105" t="str">
        <f t="shared" si="92"/>
        <v/>
      </c>
      <c r="AB146" s="105" t="str">
        <f t="shared" si="92"/>
        <v/>
      </c>
      <c r="AC146" s="105" t="str">
        <f t="shared" si="92"/>
        <v/>
      </c>
      <c r="AD146" s="106" t="str">
        <f>IF(CC146="","",IF(CC146&gt;CE146,1,-1))</f>
        <v/>
      </c>
      <c r="AE146" s="106" t="str">
        <f>IF(CC146="","",IF(CC146&lt;CE146,1,-1))</f>
        <v/>
      </c>
      <c r="AF146" s="107">
        <f>IF(CC146&gt;CE146,1,0)</f>
        <v>0</v>
      </c>
      <c r="AG146" s="108">
        <f>IF(CE146&gt;CC146,1,0)</f>
        <v>0</v>
      </c>
      <c r="AH146" s="81" t="str">
        <f>IF(O146="","",AX146*1)</f>
        <v/>
      </c>
      <c r="AI146" s="82" t="str">
        <f>IF(P146="","",BE146*1)</f>
        <v/>
      </c>
      <c r="AJ146" s="82" t="str">
        <f>IF(Q146="","",BL146*1)</f>
        <v/>
      </c>
      <c r="AK146" s="82" t="str">
        <f>IF(R146="","",BS146*1)</f>
        <v/>
      </c>
      <c r="AL146" s="82" t="str">
        <f>IF(S146="","",BZ146*1)</f>
        <v/>
      </c>
      <c r="AM146" s="83" t="str">
        <f>IF(O146="","",AZ146*1)</f>
        <v/>
      </c>
      <c r="AN146" s="83" t="str">
        <f>IF(P146="","",BG146*1)</f>
        <v/>
      </c>
      <c r="AO146" s="83" t="str">
        <f>IF(Q146="","",BN146*1)</f>
        <v/>
      </c>
      <c r="AP146" s="83" t="str">
        <f>IF(R146="","",BU146*1)</f>
        <v/>
      </c>
      <c r="AQ146" s="83" t="str">
        <f>IF(S146="","",CB146*1)</f>
        <v/>
      </c>
      <c r="AR146" s="109">
        <f>SUM(AH146:AL146)</f>
        <v>0</v>
      </c>
      <c r="AS146" s="110">
        <f>SUM(AM146:AQ146)</f>
        <v>0</v>
      </c>
      <c r="AT146" s="111">
        <f>IF(O146=1000,11,IF(O146=-1000,0,IF(O146&gt;0,11,IF(O146&lt;0,(-O146),"0"))))</f>
        <v>11</v>
      </c>
      <c r="AU146" s="112" t="str">
        <f>IF(O146=1000,0,IF(O146=-1000,11,IF(O146&lt;-9,-(O146-2),IF(O146&gt;0,(O146),"0"))))</f>
        <v/>
      </c>
      <c r="AV146" s="111" t="e">
        <f>IF(O146=1000,11,IF(O146=-1000,0,IF(O146&gt;9,(O146+2),IF(O146&lt;0,(-O146),"0"))))</f>
        <v>#VALUE!</v>
      </c>
      <c r="AW146" s="112" t="str">
        <f>IF(O146=1000,0,IF(O146=-1000,11,IF(O146&lt;0,11,IF(O146&gt;0,(O146),"0"))))</f>
        <v/>
      </c>
      <c r="AX146" s="84" t="str">
        <f>IF(O146="","",IF(O146&gt;9,AV146,AT146))</f>
        <v/>
      </c>
      <c r="AY146" s="85" t="str">
        <f>IF(O146="","","-")</f>
        <v/>
      </c>
      <c r="AZ146" s="86" t="str">
        <f>IF(O146="","",IF(O146&lt;-9,AU146,AW146))</f>
        <v/>
      </c>
      <c r="BA146" s="111" t="e">
        <f>IF(P146=1000,11,IF(P146=-1000,0,IF(P146&gt;9,(P146+2),IF(P146&lt;0,(-P146),"0"))))</f>
        <v>#VALUE!</v>
      </c>
      <c r="BB146" s="112" t="str">
        <f>IF(P146=1000,0,IF(P146=-1000,11,IF(P146&lt;-9,-(P146-2),IF(P146&gt;0,(P146),"0"))))</f>
        <v/>
      </c>
      <c r="BC146" s="112">
        <f>IF(P146=1000,11,IF(P146=-1000,0,IF(P146&gt;0,11,IF(P146&lt;0,(-P146),"0"))))</f>
        <v>11</v>
      </c>
      <c r="BD146" s="112" t="str">
        <f>IF(P146=1000,0,IF(P146=-1000,11,IF(P146&lt;0,11,IF(P146&gt;0,(P146),"0"))))</f>
        <v/>
      </c>
      <c r="BE146" s="84" t="str">
        <f>IF(P146="","",IF(P146&gt;9,BA146,BC146))</f>
        <v/>
      </c>
      <c r="BF146" s="85" t="str">
        <f>IF(P146="","","-")</f>
        <v/>
      </c>
      <c r="BG146" s="86" t="str">
        <f>IF(P146="","",IF(P146&lt;-9,BB146,BD146))</f>
        <v/>
      </c>
      <c r="BH146" s="111" t="e">
        <f>IF(Q146=1000,11,IF(Q146=-1000,0,IF(Q146&gt;9,(Q146+2),IF(Q146&lt;0,(-Q146),"0"))))</f>
        <v>#VALUE!</v>
      </c>
      <c r="BI146" s="112" t="str">
        <f>IF(Q146=1000,0,IF(Q146=-1000,11,IF(Q146&lt;-9,-(Q146-2),IF(Q146&gt;0,(Q146),"0"))))</f>
        <v/>
      </c>
      <c r="BJ146" s="112">
        <f>IF(Q146=1000,11,IF(Q146=-1000,0,IF(Q146&gt;0,11,IF(Q146&lt;0,(-Q146),"0"))))</f>
        <v>11</v>
      </c>
      <c r="BK146" s="112" t="str">
        <f>IF(Q146=1000,0,IF(Q146=-1000,11,IF(Q146&lt;0,11,IF(Q146&gt;0,(Q146),"0"))))</f>
        <v/>
      </c>
      <c r="BL146" s="84" t="str">
        <f>IF(Q146="","",IF(Q146&gt;9,BH146,BJ146))</f>
        <v/>
      </c>
      <c r="BM146" s="85" t="str">
        <f>IF(Q146="","","-")</f>
        <v/>
      </c>
      <c r="BN146" s="86" t="str">
        <f>IF(Q146="","",IF(Q146&lt;-9,BI146,BK146))</f>
        <v/>
      </c>
      <c r="BO146" s="112" t="e">
        <f>IF(R146=1000,11,IF(R146=-1000,0,IF(R146&gt;9,(R146+2),IF(R146&lt;0,(-R146),"0"))))</f>
        <v>#VALUE!</v>
      </c>
      <c r="BP146" s="112" t="str">
        <f>IF(R146=1000,0,IF(R146=-1000,11,IF(R146&lt;-9,-(R146-2),IF(R146&gt;0,(R146),"0"))))</f>
        <v/>
      </c>
      <c r="BQ146" s="112">
        <f>IF(R146=1000,11,IF(R146=-1000,0,IF(R146&gt;0,11,IF(R146&lt;0,(-R146),"0"))))</f>
        <v>11</v>
      </c>
      <c r="BR146" s="112" t="str">
        <f>IF(R146=1000,0,IF(R146=-1000,11,IF(R146&lt;0,11,IF(R146&gt;0,(R146),"0"))))</f>
        <v/>
      </c>
      <c r="BS146" s="84" t="str">
        <f>IF(R146="","",IF(R146&gt;9,BO146,BQ146))</f>
        <v/>
      </c>
      <c r="BT146" s="85" t="str">
        <f>IF(R146="","","-")</f>
        <v/>
      </c>
      <c r="BU146" s="86" t="str">
        <f>IF(R146="","",IF(R146&lt;-9,BP146,BR146))</f>
        <v/>
      </c>
      <c r="BV146" s="112" t="e">
        <f>IF(S146=1000,11,IF(S146=-1000,0,IF(S146&gt;9,(S146+2),IF(S146&lt;0,(-S146),"0"))))</f>
        <v>#VALUE!</v>
      </c>
      <c r="BW146" s="112" t="str">
        <f>IF(S146=1000,0,IF(S146=-1000,11,IF(S146&lt;-9,-(S146-2),IF(S146&gt;0,(S146),"0"))))</f>
        <v/>
      </c>
      <c r="BX146" s="112">
        <f>IF(S146=1000,11,IF(S146=-1000,0,IF(S146&gt;0,11,IF(S146&lt;0,(-S146),"0"))))</f>
        <v>11</v>
      </c>
      <c r="BY146" s="113" t="str">
        <f>IF(S146=1000,0,IF(S146=-1000,11,IF(S146&lt;0,11,IF(S146&gt;0,(S146),"0"))))</f>
        <v/>
      </c>
      <c r="BZ146" s="84" t="str">
        <f>IF(S146="","",IF(S146&gt;9,BV146,BX146))</f>
        <v/>
      </c>
      <c r="CA146" s="85" t="str">
        <f>IF(S146="","","-")</f>
        <v/>
      </c>
      <c r="CB146" s="86" t="str">
        <f>IF(S146="","",IF(S146&lt;-9,BW146,BY146))</f>
        <v/>
      </c>
      <c r="CC146" s="87" t="str">
        <f>IF(O146="","",SUM(T146:X146))</f>
        <v/>
      </c>
      <c r="CD146" s="88" t="str">
        <f>IF(CC146="","","-")</f>
        <v/>
      </c>
      <c r="CE146" s="89" t="str">
        <f>IF(O146="","",SUM(Y146:AC146))</f>
        <v/>
      </c>
      <c r="CP146" s="32"/>
      <c r="CQ146" s="32"/>
    </row>
    <row r="147" spans="1:95" s="31" customFormat="1" ht="15" customHeight="1" thickBot="1" x14ac:dyDescent="0.25">
      <c r="A147" s="99" t="str">
        <f>IF(A142="","",A143)</f>
        <v/>
      </c>
      <c r="B147" s="99" t="str">
        <f>IF(B142="","",B142)</f>
        <v/>
      </c>
      <c r="C147" s="114">
        <v>5</v>
      </c>
      <c r="D147" s="115" t="str">
        <f>IF(A147="","",VLOOKUP(A147,СписокКЖ!D:I,2,FALSE))</f>
        <v/>
      </c>
      <c r="E147" s="116"/>
      <c r="F147" s="117" t="str">
        <f>IF(B147="","",VLOOKUP(B147,СписокКЖ!D:I,2,FALSE))</f>
        <v/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90"/>
        <v/>
      </c>
      <c r="Q147" s="123" t="str">
        <f t="shared" si="90"/>
        <v/>
      </c>
      <c r="R147" s="123" t="str">
        <f t="shared" si="90"/>
        <v/>
      </c>
      <c r="S147" s="124" t="str">
        <f t="shared" si="90"/>
        <v/>
      </c>
      <c r="T147" s="125" t="str">
        <f t="shared" si="91"/>
        <v/>
      </c>
      <c r="U147" s="126" t="str">
        <f t="shared" si="91"/>
        <v/>
      </c>
      <c r="V147" s="126" t="str">
        <f t="shared" si="91"/>
        <v/>
      </c>
      <c r="W147" s="126" t="str">
        <f t="shared" si="91"/>
        <v/>
      </c>
      <c r="X147" s="126" t="str">
        <f t="shared" si="91"/>
        <v/>
      </c>
      <c r="Y147" s="127" t="str">
        <f t="shared" si="92"/>
        <v/>
      </c>
      <c r="Z147" s="127" t="str">
        <f t="shared" si="92"/>
        <v/>
      </c>
      <c r="AA147" s="127" t="str">
        <f t="shared" si="92"/>
        <v/>
      </c>
      <c r="AB147" s="127" t="str">
        <f t="shared" si="92"/>
        <v/>
      </c>
      <c r="AC147" s="127" t="str">
        <f t="shared" si="92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s="31" customFormat="1" ht="15" customHeight="1" thickBot="1" x14ac:dyDescent="0.25">
      <c r="A148" s="145"/>
      <c r="B148" s="145"/>
      <c r="C148" s="145"/>
      <c r="D148" s="146"/>
      <c r="E148" s="147"/>
      <c r="F148" s="148"/>
      <c r="G148" s="149"/>
      <c r="H148" s="150"/>
      <c r="I148" s="151"/>
      <c r="J148" s="151"/>
      <c r="K148" s="151"/>
      <c r="L148" s="151"/>
      <c r="M148" s="151"/>
      <c r="N148" s="150"/>
      <c r="O148" s="152"/>
      <c r="P148" s="152"/>
      <c r="Q148" s="152"/>
      <c r="R148" s="152"/>
      <c r="S148" s="152"/>
      <c r="T148" s="153"/>
      <c r="U148" s="153"/>
      <c r="V148" s="153"/>
      <c r="W148" s="153"/>
      <c r="X148" s="153"/>
      <c r="Y148" s="154"/>
      <c r="Z148" s="154"/>
      <c r="AA148" s="154"/>
      <c r="AB148" s="154"/>
      <c r="AC148" s="154"/>
      <c r="AD148" s="155"/>
      <c r="AE148" s="155"/>
      <c r="AF148" s="156"/>
      <c r="AG148" s="156"/>
      <c r="AH148" s="157"/>
      <c r="AI148" s="157"/>
      <c r="AJ148" s="157"/>
      <c r="AK148" s="157"/>
      <c r="AL148" s="157"/>
      <c r="AM148" s="158"/>
      <c r="AN148" s="158"/>
      <c r="AO148" s="158"/>
      <c r="AP148" s="158"/>
      <c r="AQ148" s="158"/>
      <c r="AR148" s="159"/>
      <c r="AS148" s="159"/>
      <c r="AT148" s="160"/>
      <c r="AU148" s="160"/>
      <c r="AV148" s="160"/>
      <c r="AW148" s="160"/>
      <c r="AX148" s="161"/>
      <c r="AY148" s="161"/>
      <c r="AZ148" s="161"/>
      <c r="BA148" s="160"/>
      <c r="BB148" s="160"/>
      <c r="BC148" s="160"/>
      <c r="BD148" s="160"/>
      <c r="BE148" s="161"/>
      <c r="BF148" s="161"/>
      <c r="BG148" s="161"/>
      <c r="BH148" s="160"/>
      <c r="BI148" s="160"/>
      <c r="BJ148" s="160"/>
      <c r="BK148" s="160"/>
      <c r="BL148" s="161"/>
      <c r="BM148" s="161"/>
      <c r="BN148" s="161"/>
      <c r="BO148" s="160"/>
      <c r="BP148" s="160"/>
      <c r="BQ148" s="160"/>
      <c r="BR148" s="160"/>
      <c r="BS148" s="161"/>
      <c r="BT148" s="161"/>
      <c r="BU148" s="161"/>
      <c r="BV148" s="160"/>
      <c r="BW148" s="160"/>
      <c r="BX148" s="160"/>
      <c r="BY148" s="160"/>
      <c r="BZ148" s="161"/>
      <c r="CA148" s="161"/>
      <c r="CB148" s="161"/>
      <c r="CC148" s="162"/>
      <c r="CD148" s="163"/>
      <c r="CE148" s="164"/>
      <c r="CP148" s="32"/>
      <c r="CQ148" s="32"/>
    </row>
    <row r="149" spans="1:95" s="31" customFormat="1" ht="31.5" customHeight="1" thickBot="1" x14ac:dyDescent="0.25">
      <c r="A149" s="34"/>
      <c r="B149" s="35"/>
      <c r="C149" s="1225">
        <f>1+C140</f>
        <v>17</v>
      </c>
      <c r="D149" s="1227" t="str">
        <f>IF(A149="","",VLOOKUP(A149,СписокКЖ!$A$88:$C$113,3,FALSE))</f>
        <v/>
      </c>
      <c r="E149" s="1228" t="str">
        <f>IF(B149="","",VLOOKUP(B149,СписокКЖ!E:J,2,FALSE))</f>
        <v/>
      </c>
      <c r="F149" s="1231" t="str">
        <f>IF(B149="","",VLOOKUP(B149,СписокКЖ!$A$88:$C$111,3,FALSE))</f>
        <v/>
      </c>
      <c r="G149" s="1232" t="str">
        <f>IF(D149="","",VLOOKUP(D149,СписокКЖ!G:L,2,FALSE))</f>
        <v/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str">
        <f>IF(A149="","",VLOOKUP(A149,'[60]Протокол команд'!A:K,8,FALSE))</f>
        <v/>
      </c>
      <c r="U149" s="39" t="e">
        <f>T149*5-4</f>
        <v>#VALUE!</v>
      </c>
      <c r="V149" s="39" t="e">
        <f>T149*5</f>
        <v>#VALUE!</v>
      </c>
      <c r="W149" s="39" t="e">
        <f>CONCATENATE(U149,"-",V149)</f>
        <v>#VALUE!</v>
      </c>
      <c r="X149" s="39" t="str">
        <f>IF(A149="","",VLOOKUP(A149,'[60]Протокол команд'!A:K,10,FALSE))</f>
        <v/>
      </c>
      <c r="Y149" s="39" t="e">
        <f>X149*5-4</f>
        <v>#VALUE!</v>
      </c>
      <c r="Z149" s="39" t="e">
        <f>X149*5</f>
        <v>#VALUE!</v>
      </c>
      <c r="AA149" s="39" t="e">
        <f>CONCATENATE(Y149,"-",Z149)</f>
        <v>#VALUE!</v>
      </c>
      <c r="AB149" s="1241" t="str">
        <f>IF(O151="","",SUM(AF151:AF156))</f>
        <v/>
      </c>
      <c r="AC149" s="1242"/>
      <c r="AD149" s="1243"/>
      <c r="AE149" s="1242" t="str">
        <f>IF(O151="","",SUM(AG151:AG156))</f>
        <v/>
      </c>
      <c r="AF149" s="1242"/>
      <c r="AG149" s="1264"/>
      <c r="AH149" s="1241">
        <f>SUM(CC151:CC156)</f>
        <v>0</v>
      </c>
      <c r="AI149" s="1242"/>
      <c r="AJ149" s="1243"/>
      <c r="AK149" s="1242">
        <f>SUM(CE151:CE156)</f>
        <v>0</v>
      </c>
      <c r="AL149" s="1242"/>
      <c r="AM149" s="1264"/>
      <c r="AN149" s="1265">
        <f>SUM(AR151:AR156)</f>
        <v>0</v>
      </c>
      <c r="AO149" s="1266"/>
      <c r="AP149" s="1267"/>
      <c r="AQ149" s="1266">
        <f>SUM(AS151:AS156)</f>
        <v>0</v>
      </c>
      <c r="AR149" s="1266"/>
      <c r="AS149" s="1268"/>
      <c r="AT149" s="1314" t="str">
        <f>IF(A149="","",VLOOKUP(A149,'[60]Протокол команд'!A:Z,14,FALSE))</f>
        <v/>
      </c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 t="str">
        <f>IF(O151="","",SUM(AF151:AF156))</f>
        <v/>
      </c>
      <c r="CD149" s="1256" t="str">
        <f>IF(CC149="","","-")</f>
        <v/>
      </c>
      <c r="CE149" s="1258" t="str">
        <f>IF(O151="","",SUM(AG151:AG156))</f>
        <v/>
      </c>
      <c r="CP149" s="32"/>
      <c r="CQ149" s="32"/>
    </row>
    <row r="150" spans="1:95" s="31" customFormat="1" ht="13.5" customHeight="1" x14ac:dyDescent="0.2">
      <c r="A150" s="40"/>
      <c r="B150" s="40"/>
      <c r="C150" s="1226"/>
      <c r="D150" s="1229" t="str">
        <f>IF(A150="","",VLOOKUP(A150,СписокКЖ!D:I,2,FALSE))</f>
        <v/>
      </c>
      <c r="E150" s="1230" t="str">
        <f>IF(B150="","",VLOOKUP(B150,СписокКЖ!E:J,2,FALSE))</f>
        <v/>
      </c>
      <c r="F150" s="1233" t="str">
        <f>IF(C150="","",VLOOKUP(C150,СписокКЖ!F:K,2,FALSE))</f>
        <v/>
      </c>
      <c r="G150" s="1234" t="str">
        <f>IF(D150="","",VLOOKUP(D150,СписокКЖ!G:L,2,FALSE))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x14ac:dyDescent="0.2">
      <c r="A151" s="43"/>
      <c r="B151" s="44"/>
      <c r="C151" s="45">
        <v>1</v>
      </c>
      <c r="D151" s="46" t="str">
        <f>IF(A151="","",VLOOKUP(A151,СписокКЖ!D:I,2,FALSE))</f>
        <v/>
      </c>
      <c r="E151" s="47"/>
      <c r="F151" s="48" t="str">
        <f>IF(B151="","",VLOOKUP(B151,СписокКЖ!D:I,2,FALSE))</f>
        <v/>
      </c>
      <c r="G151" s="49"/>
      <c r="H151" s="50"/>
      <c r="I151" s="51"/>
      <c r="J151" s="51"/>
      <c r="K151" s="51"/>
      <c r="L151" s="51"/>
      <c r="M151" s="51"/>
      <c r="N151" s="52"/>
      <c r="O151" s="53" t="str">
        <f>IF(I151="","",IF(I151="0",1000,IF(I151="-0",-1000,I151*1)))</f>
        <v/>
      </c>
      <c r="P151" s="53" t="str">
        <f t="shared" ref="P151:S152" si="93">IF(J151="","",IF(J151="0",1000,IF(J151="-0",-1000,J151*1)))</f>
        <v/>
      </c>
      <c r="Q151" s="53" t="str">
        <f t="shared" si="93"/>
        <v/>
      </c>
      <c r="R151" s="53" t="str">
        <f t="shared" si="93"/>
        <v/>
      </c>
      <c r="S151" s="54" t="str">
        <f t="shared" si="93"/>
        <v/>
      </c>
      <c r="T151" s="55" t="str">
        <f t="shared" ref="T151:X152" si="94">IF(O151="","",IF(O151&gt;0,1,0))</f>
        <v/>
      </c>
      <c r="U151" s="56" t="str">
        <f t="shared" si="94"/>
        <v/>
      </c>
      <c r="V151" s="56" t="str">
        <f t="shared" si="94"/>
        <v/>
      </c>
      <c r="W151" s="56" t="str">
        <f t="shared" si="94"/>
        <v/>
      </c>
      <c r="X151" s="56" t="str">
        <f t="shared" si="94"/>
        <v/>
      </c>
      <c r="Y151" s="57" t="str">
        <f t="shared" ref="Y151:AC152" si="95">IF(O151="","",IF(O151&lt;0,1,0))</f>
        <v/>
      </c>
      <c r="Z151" s="57" t="str">
        <f t="shared" si="95"/>
        <v/>
      </c>
      <c r="AA151" s="57" t="str">
        <f t="shared" si="95"/>
        <v/>
      </c>
      <c r="AB151" s="57" t="str">
        <f t="shared" si="95"/>
        <v/>
      </c>
      <c r="AC151" s="57" t="str">
        <f t="shared" si="95"/>
        <v/>
      </c>
      <c r="AD151" s="58" t="str">
        <f>IF(CC151="","",IF(CC151&gt;CE151,1,-1))</f>
        <v/>
      </c>
      <c r="AE151" s="58" t="str">
        <f>IF(CC151="","",IF(CC151&lt;CE151,1,-1))</f>
        <v/>
      </c>
      <c r="AF151" s="59">
        <f>IF(CC151&gt;CE151,1,0)</f>
        <v>0</v>
      </c>
      <c r="AG151" s="60">
        <f>IF(CE151&gt;CC151,1,0)</f>
        <v>0</v>
      </c>
      <c r="AH151" s="61" t="str">
        <f>IF(O151="","",AX151*1)</f>
        <v/>
      </c>
      <c r="AI151" s="62" t="str">
        <f>IF(P151="","",BE151*1)</f>
        <v/>
      </c>
      <c r="AJ151" s="62" t="str">
        <f>IF(Q151="","",BL151*1)</f>
        <v/>
      </c>
      <c r="AK151" s="62" t="str">
        <f>IF(R151="","",BS151*1)</f>
        <v/>
      </c>
      <c r="AL151" s="62" t="str">
        <f>IF(S151="","",BZ151*1)</f>
        <v/>
      </c>
      <c r="AM151" s="63" t="str">
        <f>IF(O151="","",AZ151*1)</f>
        <v/>
      </c>
      <c r="AN151" s="63" t="str">
        <f>IF(P151="","",BG151*1)</f>
        <v/>
      </c>
      <c r="AO151" s="63" t="str">
        <f>IF(Q151="","",BN151*1)</f>
        <v/>
      </c>
      <c r="AP151" s="63" t="str">
        <f>IF(R151="","",BU151*1)</f>
        <v/>
      </c>
      <c r="AQ151" s="63" t="str">
        <f>IF(S151="","",CB151*1)</f>
        <v/>
      </c>
      <c r="AR151" s="64">
        <f>SUM(AH151:AL151)</f>
        <v>0</v>
      </c>
      <c r="AS151" s="65">
        <f>SUM(AM151:AQ151)</f>
        <v>0</v>
      </c>
      <c r="AT151" s="66">
        <f>IF(O151=1000,11,IF(O151=-1000,0,IF(O151&gt;0,11,IF(O151&lt;0,(-O151),"0"))))</f>
        <v>11</v>
      </c>
      <c r="AU151" s="67" t="str">
        <f>IF(O151=1000,0,IF(O151=-1000,11,IF(O151&lt;-9,-(O151-2),IF(O151&gt;0,(O151),"0"))))</f>
        <v/>
      </c>
      <c r="AV151" s="66" t="e">
        <f>IF(O151=1000,11,IF(O151=-1000,0,IF(O151&lt;9,11,IF(O151&gt;9,(O151+2),"0"))))</f>
        <v>#VALUE!</v>
      </c>
      <c r="AW151" s="67" t="str">
        <f>IF(O151=1000,0,IF(O151=-1000,11,IF(O151&lt;0,11,IF(O151&gt;0,(O151),"0"))))</f>
        <v/>
      </c>
      <c r="AX151" s="68" t="str">
        <f>IF(O151="","",IF(O151&gt;9,AV151,AT151))</f>
        <v/>
      </c>
      <c r="AY151" s="69" t="str">
        <f>IF(O151="","","-")</f>
        <v/>
      </c>
      <c r="AZ151" s="70" t="str">
        <f>IF(O151="","",IF(O151&lt;-9,AU151,AW151))</f>
        <v/>
      </c>
      <c r="BA151" s="66" t="e">
        <f>IF(P151=1000,11,IF(P151=-1000,0,IF(P151&gt;9,(P151+2),IF(P151&lt;0,(-P151),"0"))))</f>
        <v>#VALUE!</v>
      </c>
      <c r="BB151" s="67" t="str">
        <f>IF(P151=1000,0,IF(P151=-1000,11,IF(P151&lt;-9,-(P151-2),IF(P151&gt;0,(P151),"0"))))</f>
        <v/>
      </c>
      <c r="BC151" s="67">
        <f>IF(P151=1000,11,IF(P151=-1000,0,IF(P151&gt;0,11,IF(P151&lt;0,(-P151),"0"))))</f>
        <v>11</v>
      </c>
      <c r="BD151" s="67" t="str">
        <f>IF(P151=1000,0,IF(P151=-1000,11,IF(P151&lt;0,11,IF(P151&gt;0,(P151),"0"))))</f>
        <v/>
      </c>
      <c r="BE151" s="68" t="str">
        <f>IF(P151="","",IF(P151&gt;9,BA151,BC151))</f>
        <v/>
      </c>
      <c r="BF151" s="69" t="str">
        <f>IF(P151="","","-")</f>
        <v/>
      </c>
      <c r="BG151" s="70" t="str">
        <f>IF(P151="","",IF(P151&lt;-9,BB151,BD151))</f>
        <v/>
      </c>
      <c r="BH151" s="66" t="e">
        <f>IF(Q151=1000,11,IF(Q151=-1000,0,IF(Q151&gt;9,(Q151+2),IF(Q151&lt;0,(-Q151),"0"))))</f>
        <v>#VALUE!</v>
      </c>
      <c r="BI151" s="67" t="str">
        <f>IF(Q151=1000,0,IF(Q151=-1000,11,IF(Q151&lt;-9,-(Q151-2),IF(Q151&gt;0,(Q151),"0"))))</f>
        <v/>
      </c>
      <c r="BJ151" s="67">
        <f>IF(Q151=1000,11,IF(Q151=-1000,0,IF(Q151&gt;0,11,IF(Q151&lt;0,(-Q151),"0"))))</f>
        <v>11</v>
      </c>
      <c r="BK151" s="67" t="str">
        <f>IF(Q151=1000,0,IF(Q151=-1000,11,IF(Q151&lt;0,11,IF(Q151&gt;0,(Q151),"0"))))</f>
        <v/>
      </c>
      <c r="BL151" s="68" t="str">
        <f>IF(Q151="","",IF(Q151&gt;9,BH151,BJ151))</f>
        <v/>
      </c>
      <c r="BM151" s="69" t="str">
        <f>IF(Q151="","","-")</f>
        <v/>
      </c>
      <c r="BN151" s="70" t="str">
        <f>IF(Q151="","",IF(Q151&lt;-9,BI151,BK151))</f>
        <v/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 t="str">
        <f>IF(O151="","",SUM(T151:X151))</f>
        <v/>
      </c>
      <c r="CD151" s="73" t="str">
        <f>IF(CC151="","","-")</f>
        <v/>
      </c>
      <c r="CE151" s="74" t="str">
        <f>IF(O151="","",SUM(Y151:AC151))</f>
        <v/>
      </c>
      <c r="CP151" s="32"/>
      <c r="CQ151" s="32"/>
    </row>
    <row r="152" spans="1:95" s="31" customFormat="1" ht="15" customHeight="1" x14ac:dyDescent="0.2">
      <c r="A152" s="43"/>
      <c r="B152" s="44"/>
      <c r="C152" s="75">
        <v>2</v>
      </c>
      <c r="D152" s="76" t="str">
        <f>IF(A152="","",VLOOKUP(A152,СписокКЖ!D:I,2,FALSE))</f>
        <v/>
      </c>
      <c r="E152" s="47"/>
      <c r="F152" s="77" t="str">
        <f>IF(B152="","",VLOOKUP(B152,СписокКЖ!D:I,2,FALSE))</f>
        <v/>
      </c>
      <c r="G152" s="49"/>
      <c r="H152" s="41"/>
      <c r="I152" s="78"/>
      <c r="J152" s="78"/>
      <c r="K152" s="78"/>
      <c r="L152" s="78"/>
      <c r="M152" s="51"/>
      <c r="N152" s="42"/>
      <c r="O152" s="79" t="str">
        <f>IF(I152="","",IF(I152="0",1000,IF(I152="-0",-1000,I152*1)))</f>
        <v/>
      </c>
      <c r="P152" s="79" t="str">
        <f t="shared" si="93"/>
        <v/>
      </c>
      <c r="Q152" s="79" t="str">
        <f t="shared" si="93"/>
        <v/>
      </c>
      <c r="R152" s="79" t="str">
        <f t="shared" si="93"/>
        <v/>
      </c>
      <c r="S152" s="80" t="str">
        <f t="shared" si="93"/>
        <v/>
      </c>
      <c r="T152" s="55" t="str">
        <f t="shared" si="94"/>
        <v/>
      </c>
      <c r="U152" s="56" t="str">
        <f t="shared" si="94"/>
        <v/>
      </c>
      <c r="V152" s="56" t="str">
        <f t="shared" si="94"/>
        <v/>
      </c>
      <c r="W152" s="56" t="str">
        <f t="shared" si="94"/>
        <v/>
      </c>
      <c r="X152" s="56" t="str">
        <f t="shared" si="94"/>
        <v/>
      </c>
      <c r="Y152" s="57" t="str">
        <f t="shared" si="95"/>
        <v/>
      </c>
      <c r="Z152" s="57" t="str">
        <f t="shared" si="95"/>
        <v/>
      </c>
      <c r="AA152" s="57" t="str">
        <f t="shared" si="95"/>
        <v/>
      </c>
      <c r="AB152" s="57" t="str">
        <f t="shared" si="95"/>
        <v/>
      </c>
      <c r="AC152" s="57" t="str">
        <f t="shared" si="95"/>
        <v/>
      </c>
      <c r="AD152" s="58" t="str">
        <f>IF(CC152="","",IF(CC152&gt;CE152,1,-1))</f>
        <v/>
      </c>
      <c r="AE152" s="58" t="str">
        <f>IF(CC152="","",IF(CC152&lt;CE152,1,-1))</f>
        <v/>
      </c>
      <c r="AF152" s="59">
        <f>IF(CC152&gt;CE152,1,0)</f>
        <v>0</v>
      </c>
      <c r="AG152" s="60">
        <f>IF(CE152&gt;CC152,1,0)</f>
        <v>0</v>
      </c>
      <c r="AH152" s="81" t="str">
        <f>IF(O152="","",AX152*1)</f>
        <v/>
      </c>
      <c r="AI152" s="82" t="str">
        <f>IF(P152="","",BE152*1)</f>
        <v/>
      </c>
      <c r="AJ152" s="82" t="str">
        <f>IF(Q152="","",BL152*1)</f>
        <v/>
      </c>
      <c r="AK152" s="82" t="str">
        <f>IF(R152="","",BS152*1)</f>
        <v/>
      </c>
      <c r="AL152" s="82" t="str">
        <f>IF(S152="","",BZ152*1)</f>
        <v/>
      </c>
      <c r="AM152" s="83" t="str">
        <f>IF(O152="","",AZ152*1)</f>
        <v/>
      </c>
      <c r="AN152" s="83" t="str">
        <f>IF(P152="","",BG152*1)</f>
        <v/>
      </c>
      <c r="AO152" s="83" t="str">
        <f>IF(Q152="","",BN152*1)</f>
        <v/>
      </c>
      <c r="AP152" s="83" t="str">
        <f>IF(R152="","",BU152*1)</f>
        <v/>
      </c>
      <c r="AQ152" s="83" t="str">
        <f>IF(S152="","",CB152*1)</f>
        <v/>
      </c>
      <c r="AR152" s="64">
        <f>SUM(AH152:AL152)</f>
        <v>0</v>
      </c>
      <c r="AS152" s="65">
        <f>SUM(AM152:AQ152)</f>
        <v>0</v>
      </c>
      <c r="AT152" s="66">
        <f>IF(O152=1000,11,IF(O152=-1000,0,IF(O152&gt;0,11,IF(O152&lt;0,(-O152),"0"))))</f>
        <v>11</v>
      </c>
      <c r="AU152" s="67" t="str">
        <f>IF(O152=1000,0,IF(O152=-1000,11,IF(O152&lt;-9,-(O152-2),IF(O152&gt;0,(O152),"0"))))</f>
        <v/>
      </c>
      <c r="AV152" s="66" t="e">
        <f>IF(O152=1000,11,IF(O152=-1000,0,IF(O152&gt;9,(O152+2),IF(O152&lt;0,(-O152),"0"))))</f>
        <v>#VALUE!</v>
      </c>
      <c r="AW152" s="67" t="str">
        <f>IF(O152=1000,0,IF(O152=-1000,11,IF(O152&lt;0,11,IF(O152&gt;0,(O152),"0"))))</f>
        <v/>
      </c>
      <c r="AX152" s="84" t="str">
        <f>IF(O152="","",IF(O152&gt;9,AV152,AT152))</f>
        <v/>
      </c>
      <c r="AY152" s="85" t="str">
        <f>IF(O152="","","-")</f>
        <v/>
      </c>
      <c r="AZ152" s="86" t="str">
        <f>IF(O152="","",IF(O152&lt;-9,AU152,AW152))</f>
        <v/>
      </c>
      <c r="BA152" s="66" t="e">
        <f>IF(P152=1000,11,IF(P152=-1000,0,IF(P152&gt;9,(P152+2),IF(P152&lt;0,(-P152),"0"))))</f>
        <v>#VALUE!</v>
      </c>
      <c r="BB152" s="67" t="str">
        <f>IF(P152=1000,0,IF(P152=-1000,11,IF(P152&lt;-9,-(P152-2),IF(P152&gt;0,(P152),"0"))))</f>
        <v/>
      </c>
      <c r="BC152" s="67">
        <f>IF(P152=1000,11,IF(P152=-1000,0,IF(P152&gt;0,11,IF(P152&lt;0,(-P152),"0"))))</f>
        <v>11</v>
      </c>
      <c r="BD152" s="67" t="str">
        <f>IF(P152=1000,0,IF(P152=-1000,11,IF(P152&lt;0,11,IF(P152&gt;0,(P152),"0"))))</f>
        <v/>
      </c>
      <c r="BE152" s="84" t="str">
        <f>IF(P152="","",IF(P152&gt;9,BA152,BC152))</f>
        <v/>
      </c>
      <c r="BF152" s="85" t="str">
        <f>IF(P152="","","-")</f>
        <v/>
      </c>
      <c r="BG152" s="86" t="str">
        <f>IF(P152="","",IF(P152&lt;-9,BB152,BD152))</f>
        <v/>
      </c>
      <c r="BH152" s="66" t="e">
        <f>IF(Q152=1000,11,IF(Q152=-1000,0,IF(Q152&gt;9,(Q152+2),IF(Q152&lt;0,(-Q152),"0"))))</f>
        <v>#VALUE!</v>
      </c>
      <c r="BI152" s="67" t="str">
        <f>IF(Q152=1000,0,IF(Q152=-1000,11,IF(Q152&lt;-9,-(Q152-2),IF(Q152&gt;0,(Q152),"0"))))</f>
        <v/>
      </c>
      <c r="BJ152" s="67">
        <f>IF(Q152=1000,11,IF(Q152=-1000,0,IF(Q152&gt;0,11,IF(Q152&lt;0,(-Q152),"0"))))</f>
        <v>11</v>
      </c>
      <c r="BK152" s="67" t="str">
        <f>IF(Q152=1000,0,IF(Q152=-1000,11,IF(Q152&lt;0,11,IF(Q152&gt;0,(Q152),"0"))))</f>
        <v/>
      </c>
      <c r="BL152" s="84" t="str">
        <f>IF(Q152="","",IF(Q152&gt;9,BH152,BJ152))</f>
        <v/>
      </c>
      <c r="BM152" s="85" t="str">
        <f>IF(Q152="","","-")</f>
        <v/>
      </c>
      <c r="BN152" s="86" t="str">
        <f>IF(Q152="","",IF(Q152&lt;-9,BI152,BK152))</f>
        <v/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84" t="str">
        <f>IF(R152="","",IF(R152&gt;9,BO152,BQ152))</f>
        <v/>
      </c>
      <c r="BT152" s="85" t="str">
        <f>IF(R152="","","-")</f>
        <v/>
      </c>
      <c r="BU152" s="86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84" t="str">
        <f>IF(S152="","",IF(S152&gt;9,BV152,BX152))</f>
        <v/>
      </c>
      <c r="CA152" s="85" t="str">
        <f>IF(S152="","","-")</f>
        <v/>
      </c>
      <c r="CB152" s="86" t="str">
        <f>IF(S152="","",IF(S152&lt;-9,BW152,BY152))</f>
        <v/>
      </c>
      <c r="CC152" s="87" t="str">
        <f>IF(O152="","",SUM(T152:X152))</f>
        <v/>
      </c>
      <c r="CD152" s="88" t="str">
        <f>IF(CC152="","","-")</f>
        <v/>
      </c>
      <c r="CE152" s="89" t="str">
        <f>IF(O152="","",SUM(Y152:AC152))</f>
        <v/>
      </c>
      <c r="CP152" s="32"/>
      <c r="CQ152" s="32"/>
    </row>
    <row r="153" spans="1:95" s="31" customFormat="1" ht="15" customHeight="1" x14ac:dyDescent="0.2">
      <c r="A153" s="43"/>
      <c r="B153" s="44"/>
      <c r="C153" s="1250">
        <v>3</v>
      </c>
      <c r="D153" s="76" t="str">
        <f>IF(A153="","",VLOOKUP(A153,СписокКЖ!D:I,2,FALSE))</f>
        <v/>
      </c>
      <c r="E153" s="47"/>
      <c r="F153" s="77" t="str">
        <f>IF(B153="","",VLOOKUP(B153,СписокКЖ!D:I,2,FALSE))</f>
        <v/>
      </c>
      <c r="G153" s="49"/>
      <c r="H153" s="41"/>
      <c r="I153" s="1252"/>
      <c r="J153" s="1252"/>
      <c r="K153" s="1252"/>
      <c r="L153" s="1252"/>
      <c r="M153" s="1252"/>
      <c r="N153" s="42"/>
      <c r="O153" s="1244" t="str">
        <f>IF(I153="","",IF(I153="0",1000,IF(I153="-0",-1000,I153*1)))</f>
        <v/>
      </c>
      <c r="P153" s="1244" t="str">
        <f>IF(J153="","",IF(J153="0",1000,IF(J153="-0",-1000,J153*1)))</f>
        <v/>
      </c>
      <c r="Q153" s="1244" t="str">
        <f>IF(K153="","",IF(K153="0",1000,IF(K153="-0",-1000,K153*1)))</f>
        <v/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 t="str">
        <f>IF(O153="","",IF(O153&gt;0,1,0))</f>
        <v/>
      </c>
      <c r="U153" s="1284" t="str">
        <f>IF(P153="","",IF(P153&gt;0,1,0))</f>
        <v/>
      </c>
      <c r="V153" s="1284" t="str">
        <f>IF(Q153="","",IF(Q153&gt;0,1,0))</f>
        <v/>
      </c>
      <c r="W153" s="1284" t="str">
        <f>IF(R153="","",IF(R153&gt;0,1,0))</f>
        <v/>
      </c>
      <c r="X153" s="1284" t="str">
        <f>IF(S153="","",IF(S153&gt;0,1,0))</f>
        <v/>
      </c>
      <c r="Y153" s="1278" t="str">
        <f>IF(O153="","",IF(O153&lt;0,1,0))</f>
        <v/>
      </c>
      <c r="Z153" s="1278" t="str">
        <f>IF(P153="","",IF(P153&lt;0,1,0))</f>
        <v/>
      </c>
      <c r="AA153" s="1278" t="str">
        <f>IF(Q153="","",IF(Q153&lt;0,1,0))</f>
        <v/>
      </c>
      <c r="AB153" s="1278" t="str">
        <f>IF(R153="","",IF(R153&lt;0,1,0))</f>
        <v/>
      </c>
      <c r="AC153" s="1278" t="str">
        <f>IF(S153="","",IF(S153&lt;0,1,0))</f>
        <v/>
      </c>
      <c r="AD153" s="1280" t="str">
        <f>IF(CC153="","",IF(CC153&gt;CE153,1,-1))</f>
        <v/>
      </c>
      <c r="AE153" s="1280" t="str">
        <f>IF(CC153="","",IF(CC153&lt;CE153,1,-1))</f>
        <v/>
      </c>
      <c r="AF153" s="1282">
        <f>IF(CC153&gt;CE153,1,0)</f>
        <v>0</v>
      </c>
      <c r="AG153" s="1272">
        <f>IF(CE153&gt;CC153,1,0)</f>
        <v>0</v>
      </c>
      <c r="AH153" s="1274" t="str">
        <f>IF(O153="","",AX153*1)</f>
        <v/>
      </c>
      <c r="AI153" s="1276" t="str">
        <f>IF(P153="","",BE153*1)</f>
        <v/>
      </c>
      <c r="AJ153" s="1276" t="str">
        <f>IF(Q153="","",BL153*1)</f>
        <v/>
      </c>
      <c r="AK153" s="1276" t="str">
        <f>IF(R153="","",BS153*1)</f>
        <v/>
      </c>
      <c r="AL153" s="1276" t="str">
        <f>IF(S153="","",BZ153*1)</f>
        <v/>
      </c>
      <c r="AM153" s="1298" t="str">
        <f>IF(O153="","",AZ153*1)</f>
        <v/>
      </c>
      <c r="AN153" s="1298" t="str">
        <f>IF(P153="","",BG153*1)</f>
        <v/>
      </c>
      <c r="AO153" s="1298" t="str">
        <f>IF(Q153="","",BN153*1)</f>
        <v/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 t="str">
        <f>IF(O153=1000,0,IF(O153=-1000,11,IF(O153&lt;-9,-(O153-2),IF(O153&gt;0,(O153),"0"))))</f>
        <v/>
      </c>
      <c r="AV153" s="1286" t="e">
        <f>IF(O153=1000,11,IF(O153=-1000,0,IF(O153&gt;9,(O153+2),IF(O153&lt;0,(-O153),"0"))))</f>
        <v>#VALUE!</v>
      </c>
      <c r="AW153" s="1286" t="str">
        <f>IF(O153=1000,0,IF(O153=-1000,11,IF(O153&lt;0,11,IF(O153&gt;0,(O153),"0"))))</f>
        <v/>
      </c>
      <c r="AX153" s="1296" t="str">
        <f>IF(O153="","",IF(O153&gt;9,AV153,AT153))</f>
        <v/>
      </c>
      <c r="AY153" s="1288" t="str">
        <f>IF(O153="","","-")</f>
        <v/>
      </c>
      <c r="AZ153" s="1290" t="str">
        <f>IF(O153="","",IF(O153&lt;-9,AU153,AW153))</f>
        <v/>
      </c>
      <c r="BA153" s="1286" t="e">
        <f>IF(P153=1000,11,IF(P153=-1000,0,IF(P153&gt;9,(P153+2),IF(P153&lt;0,(-P153),"0"))))</f>
        <v>#VALUE!</v>
      </c>
      <c r="BB153" s="1286" t="str">
        <f>IF(P153=1000,0,IF(P153=-1000,11,IF(P153&lt;-9,-(P153-2),IF(P153&gt;0,(P153),"0"))))</f>
        <v/>
      </c>
      <c r="BC153" s="1286">
        <f>IF(P153=1000,11,IF(P153=-1000,0,IF(P153&gt;0,11,IF(P153&lt;0,(-P153),"0"))))</f>
        <v>11</v>
      </c>
      <c r="BD153" s="1286" t="str">
        <f>IF(P153=1000,0,IF(P153=-1000,11,IF(P153&lt;0,11,IF(P153&gt;0,(P153),"0"))))</f>
        <v/>
      </c>
      <c r="BE153" s="1296" t="str">
        <f>IF(P153="","",IF(P153&gt;9,BA153,BC153))</f>
        <v/>
      </c>
      <c r="BF153" s="1288" t="str">
        <f>IF(P153="","","-")</f>
        <v/>
      </c>
      <c r="BG153" s="1290" t="str">
        <f>IF(P153="","",IF(P153&lt;-9,BB153,BD153))</f>
        <v/>
      </c>
      <c r="BH153" s="1286" t="e">
        <f>IF(Q153=1000,11,IF(Q153=-1000,0,IF(Q153&gt;9,(Q153+2),IF(Q153&lt;0,(-Q153),"0"))))</f>
        <v>#VALUE!</v>
      </c>
      <c r="BI153" s="1286" t="str">
        <f>IF(Q153=1000,0,IF(Q153=-1000,11,IF(Q153&lt;-9,-(Q153-2),IF(Q153&gt;0,(Q153),"0"))))</f>
        <v/>
      </c>
      <c r="BJ153" s="1286">
        <f>IF(Q153=1000,11,IF(Q153=-1000,0,IF(Q153&gt;0,11,IF(Q153&lt;0,(-Q153),"0"))))</f>
        <v>11</v>
      </c>
      <c r="BK153" s="1286" t="str">
        <f>IF(Q153=1000,0,IF(Q153=-1000,11,IF(Q153&lt;0,11,IF(Q153&gt;0,(Q153),"0"))))</f>
        <v/>
      </c>
      <c r="BL153" s="1296" t="str">
        <f>IF(Q153="","",IF(Q153&gt;9,BH153,BJ153))</f>
        <v/>
      </c>
      <c r="BM153" s="1288" t="str">
        <f>IF(Q153="","","-")</f>
        <v/>
      </c>
      <c r="BN153" s="1290" t="str">
        <f>IF(Q153="","",IF(Q153&lt;-9,BI153,BK153))</f>
        <v/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 t="str">
        <f>IF(R153="","",IF(R153&gt;9,BO153,BQ153))</f>
        <v/>
      </c>
      <c r="BT153" s="1288" t="str">
        <f>IF(R153="","","-")</f>
        <v/>
      </c>
      <c r="BU153" s="1290" t="str">
        <f>IF(R153="","",IF(R153&lt;-9,BP153,BR153))</f>
        <v/>
      </c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 t="str">
        <f>IF(O153="","",SUM(T153:X154))</f>
        <v/>
      </c>
      <c r="CD153" s="1304" t="str">
        <f>IF(CC153="","","-")</f>
        <v/>
      </c>
      <c r="CE153" s="1306" t="str">
        <f>IF(O153="","",SUM(Y153:AC154))</f>
        <v/>
      </c>
      <c r="CP153" s="32"/>
      <c r="CQ153" s="32"/>
    </row>
    <row r="154" spans="1:95" s="31" customFormat="1" ht="15" customHeight="1" x14ac:dyDescent="0.2">
      <c r="A154" s="43"/>
      <c r="B154" s="44"/>
      <c r="C154" s="1251"/>
      <c r="D154" s="46" t="str">
        <f>IF(A154="","",VLOOKUP(A154,СписокКЖ!D:I,2,FALSE))</f>
        <v/>
      </c>
      <c r="E154" s="47"/>
      <c r="F154" s="48" t="str">
        <f>IF(B154="","",VLOOKUP(B154,СписокКЖ!D:I,2,FALSE))</f>
        <v/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x14ac:dyDescent="0.2">
      <c r="A155" s="99" t="str">
        <f>IF(A151="","",A151)</f>
        <v/>
      </c>
      <c r="B155" s="99" t="str">
        <f>IF(B151="","",B152)</f>
        <v/>
      </c>
      <c r="C155" s="75">
        <v>4</v>
      </c>
      <c r="D155" s="100" t="str">
        <f>IF(A155="","",VLOOKUP(A155,СписокКЖ!D:I,2,FALSE))</f>
        <v/>
      </c>
      <c r="E155" s="101"/>
      <c r="F155" s="77" t="str">
        <f>IF(B155="","",VLOOKUP(B155,СписокКЖ!D:I,2,FALSE))</f>
        <v/>
      </c>
      <c r="G155" s="102"/>
      <c r="H155" s="41"/>
      <c r="I155" s="78"/>
      <c r="J155" s="78"/>
      <c r="K155" s="78"/>
      <c r="L155" s="78"/>
      <c r="M155" s="78"/>
      <c r="N155" s="42"/>
      <c r="O155" s="79" t="str">
        <f>IF(I155="","",IF(I155="0",1000,IF(I155="-0",-1000,I155*1)))</f>
        <v/>
      </c>
      <c r="P155" s="79" t="str">
        <f t="shared" ref="P155:S156" si="96">IF(J155="","",IF(J155="0",1000,IF(J155="-0",-1000,J155*1)))</f>
        <v/>
      </c>
      <c r="Q155" s="79" t="str">
        <f t="shared" si="96"/>
        <v/>
      </c>
      <c r="R155" s="79" t="str">
        <f t="shared" si="96"/>
        <v/>
      </c>
      <c r="S155" s="80" t="str">
        <f t="shared" si="96"/>
        <v/>
      </c>
      <c r="T155" s="103" t="str">
        <f t="shared" ref="T155:X156" si="97">IF(O155="","",IF(O155&gt;0,1,0))</f>
        <v/>
      </c>
      <c r="U155" s="104" t="str">
        <f t="shared" si="97"/>
        <v/>
      </c>
      <c r="V155" s="104" t="str">
        <f t="shared" si="97"/>
        <v/>
      </c>
      <c r="W155" s="104" t="str">
        <f t="shared" si="97"/>
        <v/>
      </c>
      <c r="X155" s="104" t="str">
        <f t="shared" si="97"/>
        <v/>
      </c>
      <c r="Y155" s="105" t="str">
        <f t="shared" ref="Y155:AC156" si="98">IF(O155="","",IF(O155&lt;0,1,0))</f>
        <v/>
      </c>
      <c r="Z155" s="105" t="str">
        <f t="shared" si="98"/>
        <v/>
      </c>
      <c r="AA155" s="105" t="str">
        <f t="shared" si="98"/>
        <v/>
      </c>
      <c r="AB155" s="105" t="str">
        <f t="shared" si="98"/>
        <v/>
      </c>
      <c r="AC155" s="105" t="str">
        <f t="shared" si="98"/>
        <v/>
      </c>
      <c r="AD155" s="106" t="str">
        <f>IF(CC155="","",IF(CC155&gt;CE155,1,-1))</f>
        <v/>
      </c>
      <c r="AE155" s="106" t="str">
        <f>IF(CC155="","",IF(CC155&lt;CE155,1,-1))</f>
        <v/>
      </c>
      <c r="AF155" s="107">
        <f>IF(CC155&gt;CE155,1,0)</f>
        <v>0</v>
      </c>
      <c r="AG155" s="108">
        <f>IF(CE155&gt;CC155,1,0)</f>
        <v>0</v>
      </c>
      <c r="AH155" s="81" t="str">
        <f>IF(O155="","",AX155*1)</f>
        <v/>
      </c>
      <c r="AI155" s="82" t="str">
        <f>IF(P155="","",BE155*1)</f>
        <v/>
      </c>
      <c r="AJ155" s="82" t="str">
        <f>IF(Q155="","",BL155*1)</f>
        <v/>
      </c>
      <c r="AK155" s="82" t="str">
        <f>IF(R155="","",BS155*1)</f>
        <v/>
      </c>
      <c r="AL155" s="82" t="str">
        <f>IF(S155="","",BZ155*1)</f>
        <v/>
      </c>
      <c r="AM155" s="83" t="str">
        <f>IF(O155="","",AZ155*1)</f>
        <v/>
      </c>
      <c r="AN155" s="83" t="str">
        <f>IF(P155="","",BG155*1)</f>
        <v/>
      </c>
      <c r="AO155" s="83" t="str">
        <f>IF(Q155="","",BN155*1)</f>
        <v/>
      </c>
      <c r="AP155" s="83" t="str">
        <f>IF(R155="","",BU155*1)</f>
        <v/>
      </c>
      <c r="AQ155" s="83" t="str">
        <f>IF(S155="","",CB155*1)</f>
        <v/>
      </c>
      <c r="AR155" s="109">
        <f>SUM(AH155:AL155)</f>
        <v>0</v>
      </c>
      <c r="AS155" s="110">
        <f>SUM(AM155:AQ155)</f>
        <v>0</v>
      </c>
      <c r="AT155" s="111">
        <f>IF(O155=1000,11,IF(O155=-1000,0,IF(O155&gt;0,11,IF(O155&lt;0,(-O155),"0"))))</f>
        <v>11</v>
      </c>
      <c r="AU155" s="112" t="str">
        <f>IF(O155=1000,0,IF(O155=-1000,11,IF(O155&lt;-9,-(O155-2),IF(O155&gt;0,(O155),"0"))))</f>
        <v/>
      </c>
      <c r="AV155" s="111" t="e">
        <f>IF(O155=1000,11,IF(O155=-1000,0,IF(O155&gt;9,(O155+2),IF(O155&lt;0,(-O155),"0"))))</f>
        <v>#VALUE!</v>
      </c>
      <c r="AW155" s="112" t="str">
        <f>IF(O155=1000,0,IF(O155=-1000,11,IF(O155&lt;0,11,IF(O155&gt;0,(O155),"0"))))</f>
        <v/>
      </c>
      <c r="AX155" s="84" t="str">
        <f>IF(O155="","",IF(O155&gt;9,AV155,AT155))</f>
        <v/>
      </c>
      <c r="AY155" s="85" t="str">
        <f>IF(O155="","","-")</f>
        <v/>
      </c>
      <c r="AZ155" s="86" t="str">
        <f>IF(O155="","",IF(O155&lt;-9,AU155,AW155))</f>
        <v/>
      </c>
      <c r="BA155" s="111" t="e">
        <f>IF(P155=1000,11,IF(P155=-1000,0,IF(P155&gt;9,(P155+2),IF(P155&lt;0,(-P155),"0"))))</f>
        <v>#VALUE!</v>
      </c>
      <c r="BB155" s="112" t="str">
        <f>IF(P155=1000,0,IF(P155=-1000,11,IF(P155&lt;-9,-(P155-2),IF(P155&gt;0,(P155),"0"))))</f>
        <v/>
      </c>
      <c r="BC155" s="112">
        <f>IF(P155=1000,11,IF(P155=-1000,0,IF(P155&gt;0,11,IF(P155&lt;0,(-P155),"0"))))</f>
        <v>11</v>
      </c>
      <c r="BD155" s="112" t="str">
        <f>IF(P155=1000,0,IF(P155=-1000,11,IF(P155&lt;0,11,IF(P155&gt;0,(P155),"0"))))</f>
        <v/>
      </c>
      <c r="BE155" s="84" t="str">
        <f>IF(P155="","",IF(P155&gt;9,BA155,BC155))</f>
        <v/>
      </c>
      <c r="BF155" s="85" t="str">
        <f>IF(P155="","","-")</f>
        <v/>
      </c>
      <c r="BG155" s="86" t="str">
        <f>IF(P155="","",IF(P155&lt;-9,BB155,BD155))</f>
        <v/>
      </c>
      <c r="BH155" s="111" t="e">
        <f>IF(Q155=1000,11,IF(Q155=-1000,0,IF(Q155&gt;9,(Q155+2),IF(Q155&lt;0,(-Q155),"0"))))</f>
        <v>#VALUE!</v>
      </c>
      <c r="BI155" s="112" t="str">
        <f>IF(Q155=1000,0,IF(Q155=-1000,11,IF(Q155&lt;-9,-(Q155-2),IF(Q155&gt;0,(Q155),"0"))))</f>
        <v/>
      </c>
      <c r="BJ155" s="112">
        <f>IF(Q155=1000,11,IF(Q155=-1000,0,IF(Q155&gt;0,11,IF(Q155&lt;0,(-Q155),"0"))))</f>
        <v>11</v>
      </c>
      <c r="BK155" s="112" t="str">
        <f>IF(Q155=1000,0,IF(Q155=-1000,11,IF(Q155&lt;0,11,IF(Q155&gt;0,(Q155),"0"))))</f>
        <v/>
      </c>
      <c r="BL155" s="84" t="str">
        <f>IF(Q155="","",IF(Q155&gt;9,BH155,BJ155))</f>
        <v/>
      </c>
      <c r="BM155" s="85" t="str">
        <f>IF(Q155="","","-")</f>
        <v/>
      </c>
      <c r="BN155" s="86" t="str">
        <f>IF(Q155="","",IF(Q155&lt;-9,BI155,BK155))</f>
        <v/>
      </c>
      <c r="BO155" s="112" t="e">
        <f>IF(R155=1000,11,IF(R155=-1000,0,IF(R155&gt;9,(R155+2),IF(R155&lt;0,(-R155),"0"))))</f>
        <v>#VALUE!</v>
      </c>
      <c r="BP155" s="112" t="str">
        <f>IF(R155=1000,0,IF(R155=-1000,11,IF(R155&lt;-9,-(R155-2),IF(R155&gt;0,(R155),"0"))))</f>
        <v/>
      </c>
      <c r="BQ155" s="112">
        <f>IF(R155=1000,11,IF(R155=-1000,0,IF(R155&gt;0,11,IF(R155&lt;0,(-R155),"0"))))</f>
        <v>11</v>
      </c>
      <c r="BR155" s="112" t="str">
        <f>IF(R155=1000,0,IF(R155=-1000,11,IF(R155&lt;0,11,IF(R155&gt;0,(R155),"0"))))</f>
        <v/>
      </c>
      <c r="BS155" s="84" t="str">
        <f>IF(R155="","",IF(R155&gt;9,BO155,BQ155))</f>
        <v/>
      </c>
      <c r="BT155" s="85" t="str">
        <f>IF(R155="","","-")</f>
        <v/>
      </c>
      <c r="BU155" s="86" t="str">
        <f>IF(R155="","",IF(R155&lt;-9,BP155,BR155))</f>
        <v/>
      </c>
      <c r="BV155" s="112" t="e">
        <f>IF(S155=1000,11,IF(S155=-1000,0,IF(S155&gt;9,(S155+2),IF(S155&lt;0,(-S155),"0"))))</f>
        <v>#VALUE!</v>
      </c>
      <c r="BW155" s="112" t="str">
        <f>IF(S155=1000,0,IF(S155=-1000,11,IF(S155&lt;-9,-(S155-2),IF(S155&gt;0,(S155),"0"))))</f>
        <v/>
      </c>
      <c r="BX155" s="112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84" t="str">
        <f>IF(S155="","",IF(S155&gt;9,BV155,BX155))</f>
        <v/>
      </c>
      <c r="CA155" s="85" t="str">
        <f>IF(S155="","","-")</f>
        <v/>
      </c>
      <c r="CB155" s="86" t="str">
        <f>IF(S155="","",IF(S155&lt;-9,BW155,BY155))</f>
        <v/>
      </c>
      <c r="CC155" s="87" t="str">
        <f>IF(O155="","",SUM(T155:X155))</f>
        <v/>
      </c>
      <c r="CD155" s="88" t="str">
        <f>IF(CC155="","","-")</f>
        <v/>
      </c>
      <c r="CE155" s="89" t="str">
        <f>IF(O155="","",SUM(Y155:AC155))</f>
        <v/>
      </c>
      <c r="CP155" s="32"/>
      <c r="CQ155" s="32"/>
    </row>
    <row r="156" spans="1:95" s="31" customFormat="1" ht="15" customHeight="1" thickBot="1" x14ac:dyDescent="0.25">
      <c r="A156" s="99" t="str">
        <f>IF(A151="","",A152)</f>
        <v/>
      </c>
      <c r="B156" s="99" t="str">
        <f>IF(B151="","",B151)</f>
        <v/>
      </c>
      <c r="C156" s="114">
        <v>5</v>
      </c>
      <c r="D156" s="115" t="str">
        <f>IF(A156="","",VLOOKUP(A156,СписокКЖ!D:I,2,FALSE))</f>
        <v/>
      </c>
      <c r="E156" s="116"/>
      <c r="F156" s="117" t="str">
        <f>IF(B156="","",VLOOKUP(B156,СписокКЖ!D:I,2,FALSE))</f>
        <v/>
      </c>
      <c r="G156" s="118"/>
      <c r="H156" s="119"/>
      <c r="I156" s="120"/>
      <c r="J156" s="120"/>
      <c r="K156" s="120"/>
      <c r="L156" s="121"/>
      <c r="M156" s="121"/>
      <c r="N156" s="122"/>
      <c r="O156" s="123" t="str">
        <f>IF(I156="","",IF(I156="0",1000,IF(I156="-0",-1000,I156*1)))</f>
        <v/>
      </c>
      <c r="P156" s="123" t="str">
        <f t="shared" si="96"/>
        <v/>
      </c>
      <c r="Q156" s="123" t="str">
        <f t="shared" si="96"/>
        <v/>
      </c>
      <c r="R156" s="123" t="str">
        <f t="shared" si="96"/>
        <v/>
      </c>
      <c r="S156" s="124" t="str">
        <f t="shared" si="96"/>
        <v/>
      </c>
      <c r="T156" s="125" t="str">
        <f t="shared" si="97"/>
        <v/>
      </c>
      <c r="U156" s="126" t="str">
        <f t="shared" si="97"/>
        <v/>
      </c>
      <c r="V156" s="126" t="str">
        <f t="shared" si="97"/>
        <v/>
      </c>
      <c r="W156" s="126" t="str">
        <f t="shared" si="97"/>
        <v/>
      </c>
      <c r="X156" s="126" t="str">
        <f t="shared" si="97"/>
        <v/>
      </c>
      <c r="Y156" s="127" t="str">
        <f t="shared" si="98"/>
        <v/>
      </c>
      <c r="Z156" s="127" t="str">
        <f t="shared" si="98"/>
        <v/>
      </c>
      <c r="AA156" s="127" t="str">
        <f t="shared" si="98"/>
        <v/>
      </c>
      <c r="AB156" s="127" t="str">
        <f t="shared" si="98"/>
        <v/>
      </c>
      <c r="AC156" s="127" t="str">
        <f t="shared" si="98"/>
        <v/>
      </c>
      <c r="AD156" s="128" t="str">
        <f>IF(CC156="","",IF(CC156&gt;CE156,1,-1))</f>
        <v/>
      </c>
      <c r="AE156" s="128" t="str">
        <f>IF(CC156="","",IF(CC156&lt;CE156,1,-1))</f>
        <v/>
      </c>
      <c r="AF156" s="129">
        <f>IF(CC156&gt;CE156,1,0)</f>
        <v>0</v>
      </c>
      <c r="AG156" s="130">
        <f>IF(CE156&gt;CC156,1,0)</f>
        <v>0</v>
      </c>
      <c r="AH156" s="131" t="str">
        <f>IF(O156="","",AX156*1)</f>
        <v/>
      </c>
      <c r="AI156" s="132" t="str">
        <f>IF(P156="","",BE156*1)</f>
        <v/>
      </c>
      <c r="AJ156" s="132" t="str">
        <f>IF(Q156="","",BL156*1)</f>
        <v/>
      </c>
      <c r="AK156" s="132" t="str">
        <f>IF(R156="","",BS156*1)</f>
        <v/>
      </c>
      <c r="AL156" s="132" t="str">
        <f>IF(S156="","",BZ156*1)</f>
        <v/>
      </c>
      <c r="AM156" s="133" t="str">
        <f>IF(O156="","",AZ156*1)</f>
        <v/>
      </c>
      <c r="AN156" s="133" t="str">
        <f>IF(P156="","",BG156*1)</f>
        <v/>
      </c>
      <c r="AO156" s="133" t="str">
        <f>IF(Q156="","",BN156*1)</f>
        <v/>
      </c>
      <c r="AP156" s="133" t="str">
        <f>IF(R156="","",BU156*1)</f>
        <v/>
      </c>
      <c r="AQ156" s="133" t="str">
        <f>IF(S156="","",CB156*1)</f>
        <v/>
      </c>
      <c r="AR156" s="134">
        <f>SUM(AH156:AL156)</f>
        <v>0</v>
      </c>
      <c r="AS156" s="135">
        <f>SUM(AM156:AQ156)</f>
        <v>0</v>
      </c>
      <c r="AT156" s="136">
        <f>IF(O156=1000,11,IF(O156=-1000,0,IF(O156&gt;0,11,IF(O156&lt;0,(-O156),"0"))))</f>
        <v>11</v>
      </c>
      <c r="AU156" s="137" t="str">
        <f>IF(O156=1000,0,IF(O156=-1000,11,IF(O156&lt;-9,-(O156-2),IF(O156&gt;0,(O156),"0"))))</f>
        <v/>
      </c>
      <c r="AV156" s="136" t="e">
        <f>IF(O156=1000,11,IF(O156=-1000,0,IF(O156&gt;9,(O156+2),IF(O156&lt;0,(-O156),"0"))))</f>
        <v>#VALUE!</v>
      </c>
      <c r="AW156" s="137" t="str">
        <f>IF(O156=1000,0,IF(O156=-1000,11,IF(O156&lt;0,11,IF(O156&gt;0,(O156),"0"))))</f>
        <v/>
      </c>
      <c r="AX156" s="138" t="str">
        <f>IF(O156="","",IF(O156&gt;9,AV156,AT156))</f>
        <v/>
      </c>
      <c r="AY156" s="139" t="str">
        <f>IF(O156="","","-")</f>
        <v/>
      </c>
      <c r="AZ156" s="140" t="str">
        <f>IF(O156="","",IF(O156&lt;-9,AU156,AW156))</f>
        <v/>
      </c>
      <c r="BA156" s="136" t="e">
        <f>IF(P156=1000,11,IF(P156=-1000,0,IF(P156&gt;9,(P156+2),IF(P156&lt;0,(-P156),"0"))))</f>
        <v>#VALUE!</v>
      </c>
      <c r="BB156" s="137" t="str">
        <f>IF(P156=1000,0,IF(P156=-1000,11,IF(P156&lt;-9,-(P156-2),IF(P156&gt;0,(P156),"0"))))</f>
        <v/>
      </c>
      <c r="BC156" s="137">
        <f>IF(P156=1000,11,IF(P156=-1000,0,IF(P156&gt;0,11,IF(P156&lt;0,(-P156),"0"))))</f>
        <v>11</v>
      </c>
      <c r="BD156" s="137" t="str">
        <f>IF(P156=1000,0,IF(P156=-1000,11,IF(P156&lt;0,11,IF(P156&gt;0,(P156),"0"))))</f>
        <v/>
      </c>
      <c r="BE156" s="138" t="str">
        <f>IF(P156="","",IF(P156&gt;9,BA156,BC156))</f>
        <v/>
      </c>
      <c r="BF156" s="139" t="str">
        <f>IF(P156="","","-")</f>
        <v/>
      </c>
      <c r="BG156" s="140" t="str">
        <f>IF(P156="","",IF(P156&lt;-9,BB156,BD156))</f>
        <v/>
      </c>
      <c r="BH156" s="136" t="e">
        <f>IF(Q156=1000,11,IF(Q156=-1000,0,IF(Q156&gt;9,(Q156+2),IF(Q156&lt;0,(-Q156),"0"))))</f>
        <v>#VALUE!</v>
      </c>
      <c r="BI156" s="137" t="str">
        <f>IF(Q156=1000,0,IF(Q156=-1000,11,IF(Q156&lt;-9,-(Q156-2),IF(Q156&gt;0,(Q156),"0"))))</f>
        <v/>
      </c>
      <c r="BJ156" s="137">
        <f>IF(Q156=1000,11,IF(Q156=-1000,0,IF(Q156&gt;0,11,IF(Q156&lt;0,(-Q156),"0"))))</f>
        <v>11</v>
      </c>
      <c r="BK156" s="137" t="str">
        <f>IF(Q156=1000,0,IF(Q156=-1000,11,IF(Q156&lt;0,11,IF(Q156&gt;0,(Q156),"0"))))</f>
        <v/>
      </c>
      <c r="BL156" s="138" t="str">
        <f>IF(Q156="","",IF(Q156&gt;9,BH156,BJ156))</f>
        <v/>
      </c>
      <c r="BM156" s="139" t="str">
        <f>IF(Q156="","","-")</f>
        <v/>
      </c>
      <c r="BN156" s="140" t="str">
        <f>IF(Q156="","",IF(Q156&lt;-9,BI156,BK156))</f>
        <v/>
      </c>
      <c r="BO156" s="137" t="e">
        <f>IF(R156=1000,11,IF(R156=-1000,0,IF(R156&gt;9,(R156+2),IF(R156&lt;0,(-R156),"0"))))</f>
        <v>#VALUE!</v>
      </c>
      <c r="BP156" s="137" t="str">
        <f>IF(R156=1000,0,IF(R156=-1000,11,IF(R156&lt;-9,-(R156-2),IF(R156&gt;0,(R156),"0"))))</f>
        <v/>
      </c>
      <c r="BQ156" s="137">
        <f>IF(R156=1000,11,IF(R156=-1000,0,IF(R156&gt;0,11,IF(R156&lt;0,(-R156),"0"))))</f>
        <v>11</v>
      </c>
      <c r="BR156" s="137" t="str">
        <f>IF(R156=1000,0,IF(R156=-1000,11,IF(R156&lt;0,11,IF(R156&gt;0,(R156),"0"))))</f>
        <v/>
      </c>
      <c r="BS156" s="138" t="str">
        <f>IF(R156="","",IF(R156&gt;9,BO156,BQ156))</f>
        <v/>
      </c>
      <c r="BT156" s="139" t="str">
        <f>IF(R156="","","-")</f>
        <v/>
      </c>
      <c r="BU156" s="140" t="str">
        <f>IF(R156="","",IF(R156&lt;-9,BP156,BR156))</f>
        <v/>
      </c>
      <c r="BV156" s="137" t="e">
        <f>IF(S156=1000,11,IF(S156=-1000,0,IF(S156&gt;9,(S156+2),IF(S156&lt;0,(-S156),"0"))))</f>
        <v>#VALUE!</v>
      </c>
      <c r="BW156" s="137" t="str">
        <f>IF(S156=1000,0,IF(S156=-1000,11,IF(S156&lt;-9,-(S156-2),IF(S156&gt;0,(S156),"0"))))</f>
        <v/>
      </c>
      <c r="BX156" s="137">
        <f>IF(S156=1000,11,IF(S156=-1000,0,IF(S156&gt;0,11,IF(S156&lt;0,(-S156),"0"))))</f>
        <v>11</v>
      </c>
      <c r="BY156" s="141" t="str">
        <f>IF(S156=1000,0,IF(S156=-1000,11,IF(S156&lt;0,11,IF(S156&gt;0,(S156),"0"))))</f>
        <v/>
      </c>
      <c r="BZ156" s="138" t="str">
        <f>IF(S156="","",IF(S156&gt;9,BV156,BX156))</f>
        <v/>
      </c>
      <c r="CA156" s="139" t="str">
        <f>IF(S156="","","-")</f>
        <v/>
      </c>
      <c r="CB156" s="140" t="str">
        <f>IF(S156="","",IF(S156&lt;-9,BW156,BY156))</f>
        <v/>
      </c>
      <c r="CC156" s="142" t="str">
        <f>IF(O156="","",SUM(T156:X156))</f>
        <v/>
      </c>
      <c r="CD156" s="143" t="str">
        <f>IF(CC156="","","-")</f>
        <v/>
      </c>
      <c r="CE156" s="144" t="str">
        <f>IF(O156="","",SUM(Y156:AC156))</f>
        <v/>
      </c>
      <c r="CP156" s="32"/>
      <c r="CQ156" s="32"/>
    </row>
    <row r="157" spans="1:95" s="31" customFormat="1" ht="15" customHeight="1" thickBot="1" x14ac:dyDescent="0.25">
      <c r="A157" s="145"/>
      <c r="B157" s="145"/>
      <c r="C157" s="145"/>
      <c r="D157" s="146"/>
      <c r="E157" s="147"/>
      <c r="F157" s="148"/>
      <c r="G157" s="149"/>
      <c r="H157" s="150"/>
      <c r="I157" s="151"/>
      <c r="J157" s="151"/>
      <c r="K157" s="151"/>
      <c r="L157" s="151"/>
      <c r="M157" s="151"/>
      <c r="N157" s="150"/>
      <c r="O157" s="152"/>
      <c r="P157" s="152"/>
      <c r="Q157" s="152"/>
      <c r="R157" s="152"/>
      <c r="S157" s="152"/>
      <c r="T157" s="153"/>
      <c r="U157" s="153"/>
      <c r="V157" s="153"/>
      <c r="W157" s="153"/>
      <c r="X157" s="153"/>
      <c r="Y157" s="154"/>
      <c r="Z157" s="154"/>
      <c r="AA157" s="154"/>
      <c r="AB157" s="154"/>
      <c r="AC157" s="154"/>
      <c r="AD157" s="155"/>
      <c r="AE157" s="155"/>
      <c r="AF157" s="156"/>
      <c r="AG157" s="156"/>
      <c r="AH157" s="157"/>
      <c r="AI157" s="157"/>
      <c r="AJ157" s="157"/>
      <c r="AK157" s="157"/>
      <c r="AL157" s="157"/>
      <c r="AM157" s="158"/>
      <c r="AN157" s="158"/>
      <c r="AO157" s="158"/>
      <c r="AP157" s="158"/>
      <c r="AQ157" s="158"/>
      <c r="AR157" s="159"/>
      <c r="AS157" s="159"/>
      <c r="AT157" s="160"/>
      <c r="AU157" s="160"/>
      <c r="AV157" s="160"/>
      <c r="AW157" s="160"/>
      <c r="AX157" s="161"/>
      <c r="AY157" s="161"/>
      <c r="AZ157" s="161"/>
      <c r="BA157" s="160"/>
      <c r="BB157" s="160"/>
      <c r="BC157" s="160"/>
      <c r="BD157" s="160"/>
      <c r="BE157" s="161"/>
      <c r="BF157" s="161"/>
      <c r="BG157" s="161"/>
      <c r="BH157" s="160"/>
      <c r="BI157" s="160"/>
      <c r="BJ157" s="160"/>
      <c r="BK157" s="160"/>
      <c r="BL157" s="161"/>
      <c r="BM157" s="161"/>
      <c r="BN157" s="161"/>
      <c r="BO157" s="160"/>
      <c r="BP157" s="160"/>
      <c r="BQ157" s="160"/>
      <c r="BR157" s="160"/>
      <c r="BS157" s="161"/>
      <c r="BT157" s="161"/>
      <c r="BU157" s="161"/>
      <c r="BV157" s="160"/>
      <c r="BW157" s="160"/>
      <c r="BX157" s="160"/>
      <c r="BY157" s="160"/>
      <c r="BZ157" s="161"/>
      <c r="CA157" s="161"/>
      <c r="CB157" s="161"/>
      <c r="CC157" s="162"/>
      <c r="CD157" s="163"/>
      <c r="CE157" s="164"/>
      <c r="CP157" s="32"/>
      <c r="CQ157" s="32"/>
    </row>
    <row r="158" spans="1:95" s="31" customFormat="1" ht="31.5" customHeight="1" thickBot="1" x14ac:dyDescent="0.25">
      <c r="A158" s="34"/>
      <c r="B158" s="35"/>
      <c r="C158" s="1225">
        <f>1+C149</f>
        <v>18</v>
      </c>
      <c r="D158" s="1227" t="str">
        <f>IF(A158="","",VLOOKUP(A158,СписокКЖ!$A$88:$C$113,3,FALSE))</f>
        <v/>
      </c>
      <c r="E158" s="1228" t="str">
        <f>IF(B158="","",VLOOKUP(B158,СписокКЖ!E:J,2,FALSE))</f>
        <v/>
      </c>
      <c r="F158" s="1231" t="str">
        <f>IF(B158="","",VLOOKUP(B158,СписокКЖ!$A$88:$C$111,3,FALSE))</f>
        <v/>
      </c>
      <c r="G158" s="1232" t="str">
        <f>IF(D158="","",VLOOKUP(D158,СписокКЖ!G:L,2,FALSE))</f>
        <v/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 t="str">
        <f>IF(A158="","",VLOOKUP(A158,'[60]Протокол команд'!A:K,8,FALSE))</f>
        <v/>
      </c>
      <c r="U158" s="39" t="e">
        <f>T158*5-4</f>
        <v>#VALUE!</v>
      </c>
      <c r="V158" s="39" t="e">
        <f>T158*5</f>
        <v>#VALUE!</v>
      </c>
      <c r="W158" s="39" t="e">
        <f>CONCATENATE(U158,"-",V158)</f>
        <v>#VALUE!</v>
      </c>
      <c r="X158" s="39" t="str">
        <f>IF(A158="","",VLOOKUP(A158,'[60]Протокол команд'!A:K,10,FALSE))</f>
        <v/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 t="str">
        <f>IF(O160="","",SUM(AF160:AF165))</f>
        <v/>
      </c>
      <c r="AC158" s="1242"/>
      <c r="AD158" s="1243"/>
      <c r="AE158" s="1242" t="str">
        <f>IF(O160="","",SUM(AG160:AG165))</f>
        <v/>
      </c>
      <c r="AF158" s="1242"/>
      <c r="AG158" s="1264"/>
      <c r="AH158" s="1241">
        <f>SUM(CC160:CC165)</f>
        <v>0</v>
      </c>
      <c r="AI158" s="1242"/>
      <c r="AJ158" s="1243"/>
      <c r="AK158" s="1242">
        <f>SUM(CE160:CE165)</f>
        <v>0</v>
      </c>
      <c r="AL158" s="1242"/>
      <c r="AM158" s="1264"/>
      <c r="AN158" s="1265">
        <f>SUM(AR160:AR165)</f>
        <v>0</v>
      </c>
      <c r="AO158" s="1266"/>
      <c r="AP158" s="1267"/>
      <c r="AQ158" s="1266">
        <f>SUM(AS160:AS165)</f>
        <v>0</v>
      </c>
      <c r="AR158" s="1266"/>
      <c r="AS158" s="1268"/>
      <c r="AT158" s="1314" t="str">
        <f>IF(A158="","",VLOOKUP(A158,'[60]Протокол команд'!A:Z,14,FALSE))</f>
        <v/>
      </c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 t="str">
        <f>IF(O160="","",SUM(AF160:AF165))</f>
        <v/>
      </c>
      <c r="CD158" s="1256" t="str">
        <f>IF(CC158="","","-")</f>
        <v/>
      </c>
      <c r="CE158" s="1258" t="str">
        <f>IF(O160="","",SUM(AG160:AG165))</f>
        <v/>
      </c>
      <c r="CP158" s="32"/>
      <c r="CQ158" s="32"/>
    </row>
    <row r="159" spans="1:95" s="31" customFormat="1" ht="13.5" customHeight="1" x14ac:dyDescent="0.2">
      <c r="A159" s="40"/>
      <c r="B159" s="40"/>
      <c r="C159" s="1226"/>
      <c r="D159" s="1229" t="str">
        <f>IF(A159="","",VLOOKUP(A159,СписокКЖ!D:I,2,FALSE))</f>
        <v/>
      </c>
      <c r="E159" s="1230" t="str">
        <f>IF(B159="","",VLOOKUP(B159,СписокКЖ!E:J,2,FALSE))</f>
        <v/>
      </c>
      <c r="F159" s="1233" t="str">
        <f>IF(C159="","",VLOOKUP(C159,СписокКЖ!F:K,2,FALSE))</f>
        <v/>
      </c>
      <c r="G159" s="1234" t="str">
        <f>IF(D159="","",VLOOKUP(D159,СписокКЖ!G:L,2,FALSE))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x14ac:dyDescent="0.2">
      <c r="A160" s="43"/>
      <c r="B160" s="44"/>
      <c r="C160" s="45">
        <v>1</v>
      </c>
      <c r="D160" s="46" t="str">
        <f>IF(A160="","",VLOOKUP(A160,СписокКЖ!D:I,2,FALSE))</f>
        <v/>
      </c>
      <c r="E160" s="47"/>
      <c r="F160" s="48" t="str">
        <f>IF(B160="","",VLOOKUP(B160,СписокКЖ!D:I,2,FALSE))</f>
        <v/>
      </c>
      <c r="G160" s="49"/>
      <c r="H160" s="50"/>
      <c r="I160" s="51"/>
      <c r="J160" s="51"/>
      <c r="K160" s="51"/>
      <c r="L160" s="51"/>
      <c r="M160" s="51"/>
      <c r="N160" s="52"/>
      <c r="O160" s="53" t="str">
        <f>IF(I160="","",IF(I160="0",1000,IF(I160="-0",-1000,I160*1)))</f>
        <v/>
      </c>
      <c r="P160" s="53" t="str">
        <f t="shared" ref="P160:S161" si="99">IF(J160="","",IF(J160="0",1000,IF(J160="-0",-1000,J160*1)))</f>
        <v/>
      </c>
      <c r="Q160" s="53" t="str">
        <f t="shared" si="99"/>
        <v/>
      </c>
      <c r="R160" s="53" t="str">
        <f t="shared" si="99"/>
        <v/>
      </c>
      <c r="S160" s="54" t="str">
        <f t="shared" si="99"/>
        <v/>
      </c>
      <c r="T160" s="55" t="str">
        <f t="shared" ref="T160:X161" si="100">IF(O160="","",IF(O160&gt;0,1,0))</f>
        <v/>
      </c>
      <c r="U160" s="56" t="str">
        <f t="shared" si="100"/>
        <v/>
      </c>
      <c r="V160" s="56" t="str">
        <f t="shared" si="100"/>
        <v/>
      </c>
      <c r="W160" s="56" t="str">
        <f t="shared" si="100"/>
        <v/>
      </c>
      <c r="X160" s="56" t="str">
        <f t="shared" si="100"/>
        <v/>
      </c>
      <c r="Y160" s="57" t="str">
        <f t="shared" ref="Y160:AC161" si="101">IF(O160="","",IF(O160&lt;0,1,0))</f>
        <v/>
      </c>
      <c r="Z160" s="57" t="str">
        <f t="shared" si="101"/>
        <v/>
      </c>
      <c r="AA160" s="57" t="str">
        <f t="shared" si="101"/>
        <v/>
      </c>
      <c r="AB160" s="57" t="str">
        <f t="shared" si="101"/>
        <v/>
      </c>
      <c r="AC160" s="57" t="str">
        <f t="shared" si="101"/>
        <v/>
      </c>
      <c r="AD160" s="58" t="str">
        <f>IF(CC160="","",IF(CC160&gt;CE160,1,-1))</f>
        <v/>
      </c>
      <c r="AE160" s="58" t="str">
        <f>IF(CC160="","",IF(CC160&lt;CE160,1,-1))</f>
        <v/>
      </c>
      <c r="AF160" s="59">
        <f>IF(CC160&gt;CE160,1,0)</f>
        <v>0</v>
      </c>
      <c r="AG160" s="60">
        <f>IF(CE160&gt;CC160,1,0)</f>
        <v>0</v>
      </c>
      <c r="AH160" s="61" t="str">
        <f>IF(O160="","",AX160*1)</f>
        <v/>
      </c>
      <c r="AI160" s="62" t="str">
        <f>IF(P160="","",BE160*1)</f>
        <v/>
      </c>
      <c r="AJ160" s="62" t="str">
        <f>IF(Q160="","",BL160*1)</f>
        <v/>
      </c>
      <c r="AK160" s="62" t="str">
        <f>IF(R160="","",BS160*1)</f>
        <v/>
      </c>
      <c r="AL160" s="62" t="str">
        <f>IF(S160="","",BZ160*1)</f>
        <v/>
      </c>
      <c r="AM160" s="63" t="str">
        <f>IF(O160="","",AZ160*1)</f>
        <v/>
      </c>
      <c r="AN160" s="63" t="str">
        <f>IF(P160="","",BG160*1)</f>
        <v/>
      </c>
      <c r="AO160" s="63" t="str">
        <f>IF(Q160="","",BN160*1)</f>
        <v/>
      </c>
      <c r="AP160" s="63" t="str">
        <f>IF(R160="","",BU160*1)</f>
        <v/>
      </c>
      <c r="AQ160" s="63" t="str">
        <f>IF(S160="","",CB160*1)</f>
        <v/>
      </c>
      <c r="AR160" s="64">
        <f>SUM(AH160:AL160)</f>
        <v>0</v>
      </c>
      <c r="AS160" s="65">
        <f>SUM(AM160:AQ160)</f>
        <v>0</v>
      </c>
      <c r="AT160" s="66">
        <f>IF(O160=1000,11,IF(O160=-1000,0,IF(O160&gt;0,11,IF(O160&lt;0,(-O160),"0"))))</f>
        <v>11</v>
      </c>
      <c r="AU160" s="67" t="str">
        <f>IF(O160=1000,0,IF(O160=-1000,11,IF(O160&lt;-9,-(O160-2),IF(O160&gt;0,(O160),"0"))))</f>
        <v/>
      </c>
      <c r="AV160" s="66" t="e">
        <f>IF(O160=1000,11,IF(O160=-1000,0,IF(O160&lt;9,11,IF(O160&gt;9,(O160+2),"0"))))</f>
        <v>#VALUE!</v>
      </c>
      <c r="AW160" s="67" t="str">
        <f>IF(O160=1000,0,IF(O160=-1000,11,IF(O160&lt;0,11,IF(O160&gt;0,(O160),"0"))))</f>
        <v/>
      </c>
      <c r="AX160" s="68" t="str">
        <f>IF(O160="","",IF(O160&gt;9,AV160,AT160))</f>
        <v/>
      </c>
      <c r="AY160" s="69" t="str">
        <f>IF(O160="","","-")</f>
        <v/>
      </c>
      <c r="AZ160" s="70" t="str">
        <f>IF(O160="","",IF(O160&lt;-9,AU160,AW160))</f>
        <v/>
      </c>
      <c r="BA160" s="66" t="e">
        <f>IF(P160=1000,11,IF(P160=-1000,0,IF(P160&gt;9,(P160+2),IF(P160&lt;0,(-P160),"0"))))</f>
        <v>#VALUE!</v>
      </c>
      <c r="BB160" s="67" t="str">
        <f>IF(P160=1000,0,IF(P160=-1000,11,IF(P160&lt;-9,-(P160-2),IF(P160&gt;0,(P160),"0"))))</f>
        <v/>
      </c>
      <c r="BC160" s="67">
        <f>IF(P160=1000,11,IF(P160=-1000,0,IF(P160&gt;0,11,IF(P160&lt;0,(-P160),"0"))))</f>
        <v>11</v>
      </c>
      <c r="BD160" s="67" t="str">
        <f>IF(P160=1000,0,IF(P160=-1000,11,IF(P160&lt;0,11,IF(P160&gt;0,(P160),"0"))))</f>
        <v/>
      </c>
      <c r="BE160" s="68" t="str">
        <f>IF(P160="","",IF(P160&gt;9,BA160,BC160))</f>
        <v/>
      </c>
      <c r="BF160" s="69" t="str">
        <f>IF(P160="","","-")</f>
        <v/>
      </c>
      <c r="BG160" s="70" t="str">
        <f>IF(P160="","",IF(P160&lt;-9,BB160,BD160))</f>
        <v/>
      </c>
      <c r="BH160" s="66" t="e">
        <f>IF(Q160=1000,11,IF(Q160=-1000,0,IF(Q160&gt;9,(Q160+2),IF(Q160&lt;0,(-Q160),"0"))))</f>
        <v>#VALUE!</v>
      </c>
      <c r="BI160" s="67" t="str">
        <f>IF(Q160=1000,0,IF(Q160=-1000,11,IF(Q160&lt;-9,-(Q160-2),IF(Q160&gt;0,(Q160),"0"))))</f>
        <v/>
      </c>
      <c r="BJ160" s="67">
        <f>IF(Q160=1000,11,IF(Q160=-1000,0,IF(Q160&gt;0,11,IF(Q160&lt;0,(-Q160),"0"))))</f>
        <v>11</v>
      </c>
      <c r="BK160" s="67" t="str">
        <f>IF(Q160=1000,0,IF(Q160=-1000,11,IF(Q160&lt;0,11,IF(Q160&gt;0,(Q160),"0"))))</f>
        <v/>
      </c>
      <c r="BL160" s="68" t="str">
        <f>IF(Q160="","",IF(Q160&gt;9,BH160,BJ160))</f>
        <v/>
      </c>
      <c r="BM160" s="69" t="str">
        <f>IF(Q160="","","-")</f>
        <v/>
      </c>
      <c r="BN160" s="70" t="str">
        <f>IF(Q160="","",IF(Q160&lt;-9,BI160,BK160))</f>
        <v/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 t="str">
        <f>IF(O160="","",SUM(T160:X160))</f>
        <v/>
      </c>
      <c r="CD160" s="73" t="str">
        <f>IF(CC160="","","-")</f>
        <v/>
      </c>
      <c r="CE160" s="74" t="str">
        <f>IF(O160="","",SUM(Y160:AC160))</f>
        <v/>
      </c>
      <c r="CP160" s="32"/>
      <c r="CQ160" s="32"/>
    </row>
    <row r="161" spans="1:95" s="31" customFormat="1" ht="15" customHeight="1" x14ac:dyDescent="0.2">
      <c r="A161" s="43"/>
      <c r="B161" s="44"/>
      <c r="C161" s="75">
        <v>2</v>
      </c>
      <c r="D161" s="76" t="str">
        <f>IF(A161="","",VLOOKUP(A161,СписокКЖ!D:I,2,FALSE))</f>
        <v/>
      </c>
      <c r="E161" s="47"/>
      <c r="F161" s="77" t="str">
        <f>IF(B161="","",VLOOKUP(B161,СписокКЖ!D:I,2,FALSE))</f>
        <v/>
      </c>
      <c r="G161" s="49"/>
      <c r="H161" s="41"/>
      <c r="I161" s="78"/>
      <c r="J161" s="78"/>
      <c r="K161" s="78"/>
      <c r="L161" s="78"/>
      <c r="M161" s="51"/>
      <c r="N161" s="42"/>
      <c r="O161" s="79" t="str">
        <f>IF(I161="","",IF(I161="0",1000,IF(I161="-0",-1000,I161*1)))</f>
        <v/>
      </c>
      <c r="P161" s="79" t="str">
        <f t="shared" si="99"/>
        <v/>
      </c>
      <c r="Q161" s="79" t="str">
        <f t="shared" si="99"/>
        <v/>
      </c>
      <c r="R161" s="79" t="str">
        <f t="shared" si="99"/>
        <v/>
      </c>
      <c r="S161" s="80" t="str">
        <f t="shared" si="99"/>
        <v/>
      </c>
      <c r="T161" s="55" t="str">
        <f t="shared" si="100"/>
        <v/>
      </c>
      <c r="U161" s="56" t="str">
        <f t="shared" si="100"/>
        <v/>
      </c>
      <c r="V161" s="56" t="str">
        <f t="shared" si="100"/>
        <v/>
      </c>
      <c r="W161" s="56" t="str">
        <f t="shared" si="100"/>
        <v/>
      </c>
      <c r="X161" s="56" t="str">
        <f t="shared" si="100"/>
        <v/>
      </c>
      <c r="Y161" s="57" t="str">
        <f t="shared" si="101"/>
        <v/>
      </c>
      <c r="Z161" s="57" t="str">
        <f t="shared" si="101"/>
        <v/>
      </c>
      <c r="AA161" s="57" t="str">
        <f t="shared" si="101"/>
        <v/>
      </c>
      <c r="AB161" s="57" t="str">
        <f t="shared" si="101"/>
        <v/>
      </c>
      <c r="AC161" s="57" t="str">
        <f t="shared" si="101"/>
        <v/>
      </c>
      <c r="AD161" s="58" t="str">
        <f>IF(CC161="","",IF(CC161&gt;CE161,1,-1))</f>
        <v/>
      </c>
      <c r="AE161" s="58" t="str">
        <f>IF(CC161="","",IF(CC161&lt;CE161,1,-1))</f>
        <v/>
      </c>
      <c r="AF161" s="59">
        <f>IF(CC161&gt;CE161,1,0)</f>
        <v>0</v>
      </c>
      <c r="AG161" s="60">
        <f>IF(CE161&gt;CC161,1,0)</f>
        <v>0</v>
      </c>
      <c r="AH161" s="81" t="str">
        <f>IF(O161="","",AX161*1)</f>
        <v/>
      </c>
      <c r="AI161" s="82" t="str">
        <f>IF(P161="","",BE161*1)</f>
        <v/>
      </c>
      <c r="AJ161" s="82" t="str">
        <f>IF(Q161="","",BL161*1)</f>
        <v/>
      </c>
      <c r="AK161" s="82" t="str">
        <f>IF(R161="","",BS161*1)</f>
        <v/>
      </c>
      <c r="AL161" s="82" t="str">
        <f>IF(S161="","",BZ161*1)</f>
        <v/>
      </c>
      <c r="AM161" s="83" t="str">
        <f>IF(O161="","",AZ161*1)</f>
        <v/>
      </c>
      <c r="AN161" s="83" t="str">
        <f>IF(P161="","",BG161*1)</f>
        <v/>
      </c>
      <c r="AO161" s="83" t="str">
        <f>IF(Q161="","",BN161*1)</f>
        <v/>
      </c>
      <c r="AP161" s="83" t="str">
        <f>IF(R161="","",BU161*1)</f>
        <v/>
      </c>
      <c r="AQ161" s="83" t="str">
        <f>IF(S161="","",CB161*1)</f>
        <v/>
      </c>
      <c r="AR161" s="64">
        <f>SUM(AH161:AL161)</f>
        <v>0</v>
      </c>
      <c r="AS161" s="65">
        <f>SUM(AM161:AQ161)</f>
        <v>0</v>
      </c>
      <c r="AT161" s="66">
        <f>IF(O161=1000,11,IF(O161=-1000,0,IF(O161&gt;0,11,IF(O161&lt;0,(-O161),"0"))))</f>
        <v>11</v>
      </c>
      <c r="AU161" s="67" t="str">
        <f>IF(O161=1000,0,IF(O161=-1000,11,IF(O161&lt;-9,-(O161-2),IF(O161&gt;0,(O161),"0"))))</f>
        <v/>
      </c>
      <c r="AV161" s="66" t="e">
        <f>IF(O161=1000,11,IF(O161=-1000,0,IF(O161&gt;9,(O161+2),IF(O161&lt;0,(-O161),"0"))))</f>
        <v>#VALUE!</v>
      </c>
      <c r="AW161" s="67" t="str">
        <f>IF(O161=1000,0,IF(O161=-1000,11,IF(O161&lt;0,11,IF(O161&gt;0,(O161),"0"))))</f>
        <v/>
      </c>
      <c r="AX161" s="84" t="str">
        <f>IF(O161="","",IF(O161&gt;9,AV161,AT161))</f>
        <v/>
      </c>
      <c r="AY161" s="85" t="str">
        <f>IF(O161="","","-")</f>
        <v/>
      </c>
      <c r="AZ161" s="86" t="str">
        <f>IF(O161="","",IF(O161&lt;-9,AU161,AW161))</f>
        <v/>
      </c>
      <c r="BA161" s="66" t="e">
        <f>IF(P161=1000,11,IF(P161=-1000,0,IF(P161&gt;9,(P161+2),IF(P161&lt;0,(-P161),"0"))))</f>
        <v>#VALUE!</v>
      </c>
      <c r="BB161" s="67" t="str">
        <f>IF(P161=1000,0,IF(P161=-1000,11,IF(P161&lt;-9,-(P161-2),IF(P161&gt;0,(P161),"0"))))</f>
        <v/>
      </c>
      <c r="BC161" s="67">
        <f>IF(P161=1000,11,IF(P161=-1000,0,IF(P161&gt;0,11,IF(P161&lt;0,(-P161),"0"))))</f>
        <v>11</v>
      </c>
      <c r="BD161" s="67" t="str">
        <f>IF(P161=1000,0,IF(P161=-1000,11,IF(P161&lt;0,11,IF(P161&gt;0,(P161),"0"))))</f>
        <v/>
      </c>
      <c r="BE161" s="84" t="str">
        <f>IF(P161="","",IF(P161&gt;9,BA161,BC161))</f>
        <v/>
      </c>
      <c r="BF161" s="85" t="str">
        <f>IF(P161="","","-")</f>
        <v/>
      </c>
      <c r="BG161" s="86" t="str">
        <f>IF(P161="","",IF(P161&lt;-9,BB161,BD161))</f>
        <v/>
      </c>
      <c r="BH161" s="66" t="e">
        <f>IF(Q161=1000,11,IF(Q161=-1000,0,IF(Q161&gt;9,(Q161+2),IF(Q161&lt;0,(-Q161),"0"))))</f>
        <v>#VALUE!</v>
      </c>
      <c r="BI161" s="67" t="str">
        <f>IF(Q161=1000,0,IF(Q161=-1000,11,IF(Q161&lt;-9,-(Q161-2),IF(Q161&gt;0,(Q161),"0"))))</f>
        <v/>
      </c>
      <c r="BJ161" s="67">
        <f>IF(Q161=1000,11,IF(Q161=-1000,0,IF(Q161&gt;0,11,IF(Q161&lt;0,(-Q161),"0"))))</f>
        <v>11</v>
      </c>
      <c r="BK161" s="67" t="str">
        <f>IF(Q161=1000,0,IF(Q161=-1000,11,IF(Q161&lt;0,11,IF(Q161&gt;0,(Q161),"0"))))</f>
        <v/>
      </c>
      <c r="BL161" s="84" t="str">
        <f>IF(Q161="","",IF(Q161&gt;9,BH161,BJ161))</f>
        <v/>
      </c>
      <c r="BM161" s="85" t="str">
        <f>IF(Q161="","","-")</f>
        <v/>
      </c>
      <c r="BN161" s="86" t="str">
        <f>IF(Q161="","",IF(Q161&lt;-9,BI161,BK161))</f>
        <v/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84" t="str">
        <f>IF(R161="","",IF(R161&gt;9,BO161,BQ161))</f>
        <v/>
      </c>
      <c r="BT161" s="85" t="str">
        <f>IF(R161="","","-")</f>
        <v/>
      </c>
      <c r="BU161" s="86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84" t="str">
        <f>IF(S161="","",IF(S161&gt;9,BV161,BX161))</f>
        <v/>
      </c>
      <c r="CA161" s="85" t="str">
        <f>IF(S161="","","-")</f>
        <v/>
      </c>
      <c r="CB161" s="86" t="str">
        <f>IF(S161="","",IF(S161&lt;-9,BW161,BY161))</f>
        <v/>
      </c>
      <c r="CC161" s="87" t="str">
        <f>IF(O161="","",SUM(T161:X161))</f>
        <v/>
      </c>
      <c r="CD161" s="88" t="str">
        <f>IF(CC161="","","-")</f>
        <v/>
      </c>
      <c r="CE161" s="89" t="str">
        <f>IF(O161="","",SUM(Y161:AC161))</f>
        <v/>
      </c>
      <c r="CP161" s="32"/>
      <c r="CQ161" s="32"/>
    </row>
    <row r="162" spans="1:95" s="31" customFormat="1" ht="15" customHeight="1" x14ac:dyDescent="0.2">
      <c r="A162" s="43"/>
      <c r="B162" s="44"/>
      <c r="C162" s="1250">
        <v>3</v>
      </c>
      <c r="D162" s="76" t="str">
        <f>IF(A162="","",VLOOKUP(A162,СписокКЖ!D:I,2,FALSE))</f>
        <v/>
      </c>
      <c r="E162" s="47"/>
      <c r="F162" s="77" t="str">
        <f>IF(B162="","",VLOOKUP(B162,СписокКЖ!D:I,2,FALSE))</f>
        <v/>
      </c>
      <c r="G162" s="49"/>
      <c r="H162" s="41"/>
      <c r="I162" s="1252"/>
      <c r="J162" s="1252"/>
      <c r="K162" s="1252"/>
      <c r="L162" s="1252"/>
      <c r="M162" s="1252"/>
      <c r="N162" s="42"/>
      <c r="O162" s="1244" t="str">
        <f>IF(I162="","",IF(I162="0",1000,IF(I162="-0",-1000,I162*1)))</f>
        <v/>
      </c>
      <c r="P162" s="1244" t="str">
        <f>IF(J162="","",IF(J162="0",1000,IF(J162="-0",-1000,J162*1)))</f>
        <v/>
      </c>
      <c r="Q162" s="1244" t="str">
        <f>IF(K162="","",IF(K162="0",1000,IF(K162="-0",-1000,K162*1)))</f>
        <v/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 t="str">
        <f>IF(O162="","",IF(O162&gt;0,1,0))</f>
        <v/>
      </c>
      <c r="U162" s="1284" t="str">
        <f>IF(P162="","",IF(P162&gt;0,1,0))</f>
        <v/>
      </c>
      <c r="V162" s="1284" t="str">
        <f>IF(Q162="","",IF(Q162&gt;0,1,0))</f>
        <v/>
      </c>
      <c r="W162" s="1284" t="str">
        <f>IF(R162="","",IF(R162&gt;0,1,0))</f>
        <v/>
      </c>
      <c r="X162" s="1284" t="str">
        <f>IF(S162="","",IF(S162&gt;0,1,0))</f>
        <v/>
      </c>
      <c r="Y162" s="1278" t="str">
        <f>IF(O162="","",IF(O162&lt;0,1,0))</f>
        <v/>
      </c>
      <c r="Z162" s="1278" t="str">
        <f>IF(P162="","",IF(P162&lt;0,1,0))</f>
        <v/>
      </c>
      <c r="AA162" s="1278" t="str">
        <f>IF(Q162="","",IF(Q162&lt;0,1,0))</f>
        <v/>
      </c>
      <c r="AB162" s="1278" t="str">
        <f>IF(R162="","",IF(R162&lt;0,1,0))</f>
        <v/>
      </c>
      <c r="AC162" s="1278" t="str">
        <f>IF(S162="","",IF(S162&lt;0,1,0))</f>
        <v/>
      </c>
      <c r="AD162" s="1280" t="str">
        <f>IF(CC162="","",IF(CC162&gt;CE162,1,-1))</f>
        <v/>
      </c>
      <c r="AE162" s="1280" t="str">
        <f>IF(CC162="","",IF(CC162&lt;CE162,1,-1))</f>
        <v/>
      </c>
      <c r="AF162" s="1282">
        <f>IF(CC162&gt;CE162,1,0)</f>
        <v>0</v>
      </c>
      <c r="AG162" s="1272">
        <f>IF(CE162&gt;CC162,1,0)</f>
        <v>0</v>
      </c>
      <c r="AH162" s="1274" t="str">
        <f>IF(O162="","",AX162*1)</f>
        <v/>
      </c>
      <c r="AI162" s="1276" t="str">
        <f>IF(P162="","",BE162*1)</f>
        <v/>
      </c>
      <c r="AJ162" s="1276" t="str">
        <f>IF(Q162="","",BL162*1)</f>
        <v/>
      </c>
      <c r="AK162" s="1276" t="str">
        <f>IF(R162="","",BS162*1)</f>
        <v/>
      </c>
      <c r="AL162" s="1276" t="str">
        <f>IF(S162="","",BZ162*1)</f>
        <v/>
      </c>
      <c r="AM162" s="1298" t="str">
        <f>IF(O162="","",AZ162*1)</f>
        <v/>
      </c>
      <c r="AN162" s="1298" t="str">
        <f>IF(P162="","",BG162*1)</f>
        <v/>
      </c>
      <c r="AO162" s="1298" t="str">
        <f>IF(Q162="","",BN162*1)</f>
        <v/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 t="str">
        <f>IF(O162=1000,0,IF(O162=-1000,11,IF(O162&lt;-9,-(O162-2),IF(O162&gt;0,(O162),"0"))))</f>
        <v/>
      </c>
      <c r="AV162" s="1286" t="e">
        <f>IF(O162=1000,11,IF(O162=-1000,0,IF(O162&gt;9,(O162+2),IF(O162&lt;0,(-O162),"0"))))</f>
        <v>#VALUE!</v>
      </c>
      <c r="AW162" s="1286" t="str">
        <f>IF(O162=1000,0,IF(O162=-1000,11,IF(O162&lt;0,11,IF(O162&gt;0,(O162),"0"))))</f>
        <v/>
      </c>
      <c r="AX162" s="1296" t="str">
        <f>IF(O162="","",IF(O162&gt;9,AV162,AT162))</f>
        <v/>
      </c>
      <c r="AY162" s="1288" t="str">
        <f>IF(O162="","","-")</f>
        <v/>
      </c>
      <c r="AZ162" s="1290" t="str">
        <f>IF(O162="","",IF(O162&lt;-9,AU162,AW162))</f>
        <v/>
      </c>
      <c r="BA162" s="1286" t="e">
        <f>IF(P162=1000,11,IF(P162=-1000,0,IF(P162&gt;9,(P162+2),IF(P162&lt;0,(-P162),"0"))))</f>
        <v>#VALUE!</v>
      </c>
      <c r="BB162" s="1286" t="str">
        <f>IF(P162=1000,0,IF(P162=-1000,11,IF(P162&lt;-9,-(P162-2),IF(P162&gt;0,(P162),"0"))))</f>
        <v/>
      </c>
      <c r="BC162" s="1286">
        <f>IF(P162=1000,11,IF(P162=-1000,0,IF(P162&gt;0,11,IF(P162&lt;0,(-P162),"0"))))</f>
        <v>11</v>
      </c>
      <c r="BD162" s="1286" t="str">
        <f>IF(P162=1000,0,IF(P162=-1000,11,IF(P162&lt;0,11,IF(P162&gt;0,(P162),"0"))))</f>
        <v/>
      </c>
      <c r="BE162" s="1296" t="str">
        <f>IF(P162="","",IF(P162&gt;9,BA162,BC162))</f>
        <v/>
      </c>
      <c r="BF162" s="1288" t="str">
        <f>IF(P162="","","-")</f>
        <v/>
      </c>
      <c r="BG162" s="1290" t="str">
        <f>IF(P162="","",IF(P162&lt;-9,BB162,BD162))</f>
        <v/>
      </c>
      <c r="BH162" s="1286" t="e">
        <f>IF(Q162=1000,11,IF(Q162=-1000,0,IF(Q162&gt;9,(Q162+2),IF(Q162&lt;0,(-Q162),"0"))))</f>
        <v>#VALUE!</v>
      </c>
      <c r="BI162" s="1286" t="str">
        <f>IF(Q162=1000,0,IF(Q162=-1000,11,IF(Q162&lt;-9,-(Q162-2),IF(Q162&gt;0,(Q162),"0"))))</f>
        <v/>
      </c>
      <c r="BJ162" s="1286">
        <f>IF(Q162=1000,11,IF(Q162=-1000,0,IF(Q162&gt;0,11,IF(Q162&lt;0,(-Q162),"0"))))</f>
        <v>11</v>
      </c>
      <c r="BK162" s="1286" t="str">
        <f>IF(Q162=1000,0,IF(Q162=-1000,11,IF(Q162&lt;0,11,IF(Q162&gt;0,(Q162),"0"))))</f>
        <v/>
      </c>
      <c r="BL162" s="1296" t="str">
        <f>IF(Q162="","",IF(Q162&gt;9,BH162,BJ162))</f>
        <v/>
      </c>
      <c r="BM162" s="1288" t="str">
        <f>IF(Q162="","","-")</f>
        <v/>
      </c>
      <c r="BN162" s="1290" t="str">
        <f>IF(Q162="","",IF(Q162&lt;-9,BI162,BK162))</f>
        <v/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 t="str">
        <f>IF(R162="","",IF(R162&gt;9,BO162,BQ162))</f>
        <v/>
      </c>
      <c r="BT162" s="1288" t="str">
        <f>IF(R162="","","-")</f>
        <v/>
      </c>
      <c r="BU162" s="1290" t="str">
        <f>IF(R162="","",IF(R162&lt;-9,BP162,BR162))</f>
        <v/>
      </c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 t="str">
        <f>IF(O162="","",SUM(T162:X163))</f>
        <v/>
      </c>
      <c r="CD162" s="1304" t="str">
        <f>IF(CC162="","","-")</f>
        <v/>
      </c>
      <c r="CE162" s="1306" t="str">
        <f>IF(O162="","",SUM(Y162:AC163))</f>
        <v/>
      </c>
      <c r="CP162" s="32"/>
      <c r="CQ162" s="32"/>
    </row>
    <row r="163" spans="1:95" s="31" customFormat="1" ht="15" customHeight="1" x14ac:dyDescent="0.2">
      <c r="A163" s="43"/>
      <c r="B163" s="44"/>
      <c r="C163" s="1251"/>
      <c r="D163" s="46" t="str">
        <f>IF(A163="","",VLOOKUP(A163,СписокКЖ!D:I,2,FALSE))</f>
        <v/>
      </c>
      <c r="E163" s="47"/>
      <c r="F163" s="48" t="str">
        <f>IF(B163="","",VLOOKUP(B163,СписокКЖ!D:I,2,FALSE))</f>
        <v/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x14ac:dyDescent="0.2">
      <c r="A164" s="99" t="str">
        <f>IF(A160="","",A160)</f>
        <v/>
      </c>
      <c r="B164" s="99" t="str">
        <f>IF(B160="","",B161)</f>
        <v/>
      </c>
      <c r="C164" s="75">
        <v>4</v>
      </c>
      <c r="D164" s="100" t="str">
        <f>IF(A164="","",VLOOKUP(A164,СписокКЖ!D:I,2,FALSE))</f>
        <v/>
      </c>
      <c r="E164" s="101"/>
      <c r="F164" s="77" t="str">
        <f>IF(B164="","",VLOOKUP(B164,СписокКЖ!D:I,2,FALSE))</f>
        <v/>
      </c>
      <c r="G164" s="102"/>
      <c r="H164" s="41"/>
      <c r="I164" s="78"/>
      <c r="J164" s="78"/>
      <c r="K164" s="78"/>
      <c r="L164" s="78"/>
      <c r="M164" s="78"/>
      <c r="N164" s="42"/>
      <c r="O164" s="79" t="str">
        <f>IF(I164="","",IF(I164="0",1000,IF(I164="-0",-1000,I164*1)))</f>
        <v/>
      </c>
      <c r="P164" s="79" t="str">
        <f t="shared" ref="P164:S165" si="102">IF(J164="","",IF(J164="0",1000,IF(J164="-0",-1000,J164*1)))</f>
        <v/>
      </c>
      <c r="Q164" s="79" t="str">
        <f t="shared" si="102"/>
        <v/>
      </c>
      <c r="R164" s="79" t="str">
        <f t="shared" si="102"/>
        <v/>
      </c>
      <c r="S164" s="80" t="str">
        <f t="shared" si="102"/>
        <v/>
      </c>
      <c r="T164" s="103" t="str">
        <f t="shared" ref="T164:X165" si="103">IF(O164="","",IF(O164&gt;0,1,0))</f>
        <v/>
      </c>
      <c r="U164" s="104" t="str">
        <f t="shared" si="103"/>
        <v/>
      </c>
      <c r="V164" s="104" t="str">
        <f t="shared" si="103"/>
        <v/>
      </c>
      <c r="W164" s="104" t="str">
        <f t="shared" si="103"/>
        <v/>
      </c>
      <c r="X164" s="104" t="str">
        <f t="shared" si="103"/>
        <v/>
      </c>
      <c r="Y164" s="105" t="str">
        <f t="shared" ref="Y164:AC165" si="104">IF(O164="","",IF(O164&lt;0,1,0))</f>
        <v/>
      </c>
      <c r="Z164" s="105" t="str">
        <f t="shared" si="104"/>
        <v/>
      </c>
      <c r="AA164" s="105" t="str">
        <f t="shared" si="104"/>
        <v/>
      </c>
      <c r="AB164" s="105" t="str">
        <f t="shared" si="104"/>
        <v/>
      </c>
      <c r="AC164" s="105" t="str">
        <f t="shared" si="104"/>
        <v/>
      </c>
      <c r="AD164" s="106" t="str">
        <f>IF(CC164="","",IF(CC164&gt;CE164,1,-1))</f>
        <v/>
      </c>
      <c r="AE164" s="106" t="str">
        <f>IF(CC164="","",IF(CC164&lt;CE164,1,-1))</f>
        <v/>
      </c>
      <c r="AF164" s="107">
        <f>IF(CC164&gt;CE164,1,0)</f>
        <v>0</v>
      </c>
      <c r="AG164" s="108">
        <f>IF(CE164&gt;CC164,1,0)</f>
        <v>0</v>
      </c>
      <c r="AH164" s="81" t="str">
        <f>IF(O164="","",AX164*1)</f>
        <v/>
      </c>
      <c r="AI164" s="82" t="str">
        <f>IF(P164="","",BE164*1)</f>
        <v/>
      </c>
      <c r="AJ164" s="82" t="str">
        <f>IF(Q164="","",BL164*1)</f>
        <v/>
      </c>
      <c r="AK164" s="82" t="str">
        <f>IF(R164="","",BS164*1)</f>
        <v/>
      </c>
      <c r="AL164" s="82" t="str">
        <f>IF(S164="","",BZ164*1)</f>
        <v/>
      </c>
      <c r="AM164" s="83" t="str">
        <f>IF(O164="","",AZ164*1)</f>
        <v/>
      </c>
      <c r="AN164" s="83" t="str">
        <f>IF(P164="","",BG164*1)</f>
        <v/>
      </c>
      <c r="AO164" s="83" t="str">
        <f>IF(Q164="","",BN164*1)</f>
        <v/>
      </c>
      <c r="AP164" s="83" t="str">
        <f>IF(R164="","",BU164*1)</f>
        <v/>
      </c>
      <c r="AQ164" s="83" t="str">
        <f>IF(S164="","",CB164*1)</f>
        <v/>
      </c>
      <c r="AR164" s="109">
        <f>SUM(AH164:AL164)</f>
        <v>0</v>
      </c>
      <c r="AS164" s="110">
        <f>SUM(AM164:AQ164)</f>
        <v>0</v>
      </c>
      <c r="AT164" s="111">
        <f>IF(O164=1000,11,IF(O164=-1000,0,IF(O164&gt;0,11,IF(O164&lt;0,(-O164),"0"))))</f>
        <v>11</v>
      </c>
      <c r="AU164" s="112" t="str">
        <f>IF(O164=1000,0,IF(O164=-1000,11,IF(O164&lt;-9,-(O164-2),IF(O164&gt;0,(O164),"0"))))</f>
        <v/>
      </c>
      <c r="AV164" s="111" t="e">
        <f>IF(O164=1000,11,IF(O164=-1000,0,IF(O164&gt;9,(O164+2),IF(O164&lt;0,(-O164),"0"))))</f>
        <v>#VALUE!</v>
      </c>
      <c r="AW164" s="112" t="str">
        <f>IF(O164=1000,0,IF(O164=-1000,11,IF(O164&lt;0,11,IF(O164&gt;0,(O164),"0"))))</f>
        <v/>
      </c>
      <c r="AX164" s="84" t="str">
        <f>IF(O164="","",IF(O164&gt;9,AV164,AT164))</f>
        <v/>
      </c>
      <c r="AY164" s="85" t="str">
        <f>IF(O164="","","-")</f>
        <v/>
      </c>
      <c r="AZ164" s="86" t="str">
        <f>IF(O164="","",IF(O164&lt;-9,AU164,AW164))</f>
        <v/>
      </c>
      <c r="BA164" s="111" t="e">
        <f>IF(P164=1000,11,IF(P164=-1000,0,IF(P164&gt;9,(P164+2),IF(P164&lt;0,(-P164),"0"))))</f>
        <v>#VALUE!</v>
      </c>
      <c r="BB164" s="112" t="str">
        <f>IF(P164=1000,0,IF(P164=-1000,11,IF(P164&lt;-9,-(P164-2),IF(P164&gt;0,(P164),"0"))))</f>
        <v/>
      </c>
      <c r="BC164" s="112">
        <f>IF(P164=1000,11,IF(P164=-1000,0,IF(P164&gt;0,11,IF(P164&lt;0,(-P164),"0"))))</f>
        <v>11</v>
      </c>
      <c r="BD164" s="112" t="str">
        <f>IF(P164=1000,0,IF(P164=-1000,11,IF(P164&lt;0,11,IF(P164&gt;0,(P164),"0"))))</f>
        <v/>
      </c>
      <c r="BE164" s="84" t="str">
        <f>IF(P164="","",IF(P164&gt;9,BA164,BC164))</f>
        <v/>
      </c>
      <c r="BF164" s="85" t="str">
        <f>IF(P164="","","-")</f>
        <v/>
      </c>
      <c r="BG164" s="86" t="str">
        <f>IF(P164="","",IF(P164&lt;-9,BB164,BD164))</f>
        <v/>
      </c>
      <c r="BH164" s="111" t="e">
        <f>IF(Q164=1000,11,IF(Q164=-1000,0,IF(Q164&gt;9,(Q164+2),IF(Q164&lt;0,(-Q164),"0"))))</f>
        <v>#VALUE!</v>
      </c>
      <c r="BI164" s="112" t="str">
        <f>IF(Q164=1000,0,IF(Q164=-1000,11,IF(Q164&lt;-9,-(Q164-2),IF(Q164&gt;0,(Q164),"0"))))</f>
        <v/>
      </c>
      <c r="BJ164" s="112">
        <f>IF(Q164=1000,11,IF(Q164=-1000,0,IF(Q164&gt;0,11,IF(Q164&lt;0,(-Q164),"0"))))</f>
        <v>11</v>
      </c>
      <c r="BK164" s="112" t="str">
        <f>IF(Q164=1000,0,IF(Q164=-1000,11,IF(Q164&lt;0,11,IF(Q164&gt;0,(Q164),"0"))))</f>
        <v/>
      </c>
      <c r="BL164" s="84" t="str">
        <f>IF(Q164="","",IF(Q164&gt;9,BH164,BJ164))</f>
        <v/>
      </c>
      <c r="BM164" s="85" t="str">
        <f>IF(Q164="","","-")</f>
        <v/>
      </c>
      <c r="BN164" s="86" t="str">
        <f>IF(Q164="","",IF(Q164&lt;-9,BI164,BK164))</f>
        <v/>
      </c>
      <c r="BO164" s="112" t="e">
        <f>IF(R164=1000,11,IF(R164=-1000,0,IF(R164&gt;9,(R164+2),IF(R164&lt;0,(-R164),"0"))))</f>
        <v>#VALUE!</v>
      </c>
      <c r="BP164" s="112" t="str">
        <f>IF(R164=1000,0,IF(R164=-1000,11,IF(R164&lt;-9,-(R164-2),IF(R164&gt;0,(R164),"0"))))</f>
        <v/>
      </c>
      <c r="BQ164" s="112">
        <f>IF(R164=1000,11,IF(R164=-1000,0,IF(R164&gt;0,11,IF(R164&lt;0,(-R164),"0"))))</f>
        <v>11</v>
      </c>
      <c r="BR164" s="112" t="str">
        <f>IF(R164=1000,0,IF(R164=-1000,11,IF(R164&lt;0,11,IF(R164&gt;0,(R164),"0"))))</f>
        <v/>
      </c>
      <c r="BS164" s="84" t="str">
        <f>IF(R164="","",IF(R164&gt;9,BO164,BQ164))</f>
        <v/>
      </c>
      <c r="BT164" s="85" t="str">
        <f>IF(R164="","","-")</f>
        <v/>
      </c>
      <c r="BU164" s="86" t="str">
        <f>IF(R164="","",IF(R164&lt;-9,BP164,BR164))</f>
        <v/>
      </c>
      <c r="BV164" s="112" t="e">
        <f>IF(S164=1000,11,IF(S164=-1000,0,IF(S164&gt;9,(S164+2),IF(S164&lt;0,(-S164),"0"))))</f>
        <v>#VALUE!</v>
      </c>
      <c r="BW164" s="112" t="str">
        <f>IF(S164=1000,0,IF(S164=-1000,11,IF(S164&lt;-9,-(S164-2),IF(S164&gt;0,(S164),"0"))))</f>
        <v/>
      </c>
      <c r="BX164" s="112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84" t="str">
        <f>IF(S164="","",IF(S164&gt;9,BV164,BX164))</f>
        <v/>
      </c>
      <c r="CA164" s="85" t="str">
        <f>IF(S164="","","-")</f>
        <v/>
      </c>
      <c r="CB164" s="86" t="str">
        <f>IF(S164="","",IF(S164&lt;-9,BW164,BY164))</f>
        <v/>
      </c>
      <c r="CC164" s="87" t="str">
        <f>IF(O164="","",SUM(T164:X164))</f>
        <v/>
      </c>
      <c r="CD164" s="88" t="str">
        <f>IF(CC164="","","-")</f>
        <v/>
      </c>
      <c r="CE164" s="89" t="str">
        <f>IF(O164="","",SUM(Y164:AC164))</f>
        <v/>
      </c>
      <c r="CP164" s="32"/>
      <c r="CQ164" s="32"/>
    </row>
    <row r="165" spans="1:95" s="31" customFormat="1" ht="15" customHeight="1" thickBot="1" x14ac:dyDescent="0.25">
      <c r="A165" s="99" t="str">
        <f>IF(A160="","",A161)</f>
        <v/>
      </c>
      <c r="B165" s="99" t="str">
        <f>IF(B160="","",B160)</f>
        <v/>
      </c>
      <c r="C165" s="114">
        <v>5</v>
      </c>
      <c r="D165" s="115" t="str">
        <f>IF(A165="","",VLOOKUP(A165,СписокКЖ!D:I,2,FALSE))</f>
        <v/>
      </c>
      <c r="E165" s="116"/>
      <c r="F165" s="117" t="str">
        <f>IF(B165="","",VLOOKUP(B165,СписокКЖ!D:I,2,FALSE))</f>
        <v/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102"/>
        <v/>
      </c>
      <c r="Q165" s="123" t="str">
        <f t="shared" si="102"/>
        <v/>
      </c>
      <c r="R165" s="123" t="str">
        <f t="shared" si="102"/>
        <v/>
      </c>
      <c r="S165" s="124" t="str">
        <f t="shared" si="102"/>
        <v/>
      </c>
      <c r="T165" s="125" t="str">
        <f t="shared" si="103"/>
        <v/>
      </c>
      <c r="U165" s="126" t="str">
        <f t="shared" si="103"/>
        <v/>
      </c>
      <c r="V165" s="126" t="str">
        <f t="shared" si="103"/>
        <v/>
      </c>
      <c r="W165" s="126" t="str">
        <f t="shared" si="103"/>
        <v/>
      </c>
      <c r="X165" s="126" t="str">
        <f t="shared" si="103"/>
        <v/>
      </c>
      <c r="Y165" s="127" t="str">
        <f t="shared" si="104"/>
        <v/>
      </c>
      <c r="Z165" s="127" t="str">
        <f t="shared" si="104"/>
        <v/>
      </c>
      <c r="AA165" s="127" t="str">
        <f t="shared" si="104"/>
        <v/>
      </c>
      <c r="AB165" s="127" t="str">
        <f t="shared" si="104"/>
        <v/>
      </c>
      <c r="AC165" s="127" t="str">
        <f t="shared" si="104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s="31" customFormat="1" ht="15" customHeight="1" thickBot="1" x14ac:dyDescent="0.25">
      <c r="A166" s="145"/>
      <c r="B166" s="145"/>
      <c r="C166" s="145"/>
      <c r="D166" s="146"/>
      <c r="E166" s="147"/>
      <c r="F166" s="148"/>
      <c r="G166" s="149"/>
      <c r="H166" s="150"/>
      <c r="I166" s="151"/>
      <c r="J166" s="151"/>
      <c r="K166" s="151"/>
      <c r="L166" s="151"/>
      <c r="M166" s="151"/>
      <c r="N166" s="150"/>
      <c r="O166" s="152"/>
      <c r="P166" s="152"/>
      <c r="Q166" s="152"/>
      <c r="R166" s="152"/>
      <c r="S166" s="152"/>
      <c r="T166" s="153"/>
      <c r="U166" s="153"/>
      <c r="V166" s="153"/>
      <c r="W166" s="153"/>
      <c r="X166" s="153"/>
      <c r="Y166" s="154"/>
      <c r="Z166" s="154"/>
      <c r="AA166" s="154"/>
      <c r="AB166" s="154"/>
      <c r="AC166" s="154"/>
      <c r="AD166" s="155"/>
      <c r="AE166" s="155"/>
      <c r="AF166" s="156"/>
      <c r="AG166" s="156"/>
      <c r="AH166" s="157"/>
      <c r="AI166" s="157"/>
      <c r="AJ166" s="157"/>
      <c r="AK166" s="157"/>
      <c r="AL166" s="157"/>
      <c r="AM166" s="158"/>
      <c r="AN166" s="158"/>
      <c r="AO166" s="158"/>
      <c r="AP166" s="158"/>
      <c r="AQ166" s="158"/>
      <c r="AR166" s="159"/>
      <c r="AS166" s="159"/>
      <c r="AT166" s="160"/>
      <c r="AU166" s="160"/>
      <c r="AV166" s="160"/>
      <c r="AW166" s="160"/>
      <c r="AX166" s="161"/>
      <c r="AY166" s="161"/>
      <c r="AZ166" s="161"/>
      <c r="BA166" s="160"/>
      <c r="BB166" s="160"/>
      <c r="BC166" s="160"/>
      <c r="BD166" s="160"/>
      <c r="BE166" s="161"/>
      <c r="BF166" s="161"/>
      <c r="BG166" s="161"/>
      <c r="BH166" s="160"/>
      <c r="BI166" s="160"/>
      <c r="BJ166" s="160"/>
      <c r="BK166" s="160"/>
      <c r="BL166" s="161"/>
      <c r="BM166" s="161"/>
      <c r="BN166" s="161"/>
      <c r="BO166" s="160"/>
      <c r="BP166" s="160"/>
      <c r="BQ166" s="160"/>
      <c r="BR166" s="160"/>
      <c r="BS166" s="161"/>
      <c r="BT166" s="161"/>
      <c r="BU166" s="161"/>
      <c r="BV166" s="160"/>
      <c r="BW166" s="160"/>
      <c r="BX166" s="160"/>
      <c r="BY166" s="160"/>
      <c r="BZ166" s="161"/>
      <c r="CA166" s="161"/>
      <c r="CB166" s="161"/>
      <c r="CC166" s="162"/>
      <c r="CD166" s="163"/>
      <c r="CE166" s="164"/>
      <c r="CP166" s="32"/>
      <c r="CQ166" s="32"/>
    </row>
    <row r="167" spans="1:95" s="31" customFormat="1" ht="31.5" customHeight="1" thickBot="1" x14ac:dyDescent="0.25">
      <c r="A167" s="34"/>
      <c r="B167" s="35"/>
      <c r="C167" s="1225">
        <f>1+C158</f>
        <v>19</v>
      </c>
      <c r="D167" s="1227" t="str">
        <f>IF(A167="","",VLOOKUP(A167,СписокКЖ!$A$88:$C$113,3,FALSE))</f>
        <v/>
      </c>
      <c r="E167" s="1228" t="str">
        <f>IF(B167="","",VLOOKUP(B167,СписокКЖ!E:J,2,FALSE))</f>
        <v/>
      </c>
      <c r="F167" s="1231" t="str">
        <f>IF(B167="","",VLOOKUP(B167,СписокКЖ!$A$88:$C$111,3,FALSE))</f>
        <v/>
      </c>
      <c r="G167" s="1232" t="str">
        <f>IF(D167="","",VLOOKUP(D167,СписокКЖ!G:L,2,FALSE))</f>
        <v/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 t="str">
        <f>IF(A167="","",VLOOKUP(A167,'[60]Протокол команд'!A:K,8,FALSE))</f>
        <v/>
      </c>
      <c r="U167" s="39" t="e">
        <f>T167*5-4</f>
        <v>#VALUE!</v>
      </c>
      <c r="V167" s="39" t="e">
        <f>T167*5</f>
        <v>#VALUE!</v>
      </c>
      <c r="W167" s="39" t="e">
        <f>CONCATENATE(U167,"-",V167)</f>
        <v>#VALUE!</v>
      </c>
      <c r="X167" s="39" t="str">
        <f>IF(A167="","",VLOOKUP(A167,'[60]Протокол команд'!A:K,10,FALSE))</f>
        <v/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 t="str">
        <f>IF(O169="","",SUM(AF169:AF174))</f>
        <v/>
      </c>
      <c r="AC167" s="1242"/>
      <c r="AD167" s="1243"/>
      <c r="AE167" s="1242" t="str">
        <f>IF(O169="","",SUM(AG169:AG174))</f>
        <v/>
      </c>
      <c r="AF167" s="1242"/>
      <c r="AG167" s="1264"/>
      <c r="AH167" s="1241">
        <f>SUM(CC169:CC174)</f>
        <v>0</v>
      </c>
      <c r="AI167" s="1242"/>
      <c r="AJ167" s="1243"/>
      <c r="AK167" s="1242">
        <f>SUM(CE169:CE174)</f>
        <v>0</v>
      </c>
      <c r="AL167" s="1242"/>
      <c r="AM167" s="1264"/>
      <c r="AN167" s="1265">
        <f>SUM(AR169:AR174)</f>
        <v>0</v>
      </c>
      <c r="AO167" s="1266"/>
      <c r="AP167" s="1267"/>
      <c r="AQ167" s="1266">
        <f>SUM(AS169:AS174)</f>
        <v>0</v>
      </c>
      <c r="AR167" s="1266"/>
      <c r="AS167" s="1268"/>
      <c r="AT167" s="1314" t="str">
        <f>IF(A167="","",VLOOKUP(A167,'[60]Протокол команд'!A:Z,14,FALSE))</f>
        <v/>
      </c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 t="str">
        <f>IF(O169="","",SUM(AF169:AF174))</f>
        <v/>
      </c>
      <c r="CD167" s="1256" t="str">
        <f>IF(CC167="","","-")</f>
        <v/>
      </c>
      <c r="CE167" s="1258" t="str">
        <f>IF(O169="","",SUM(AG169:AG174))</f>
        <v/>
      </c>
      <c r="CP167" s="32"/>
      <c r="CQ167" s="32"/>
    </row>
    <row r="168" spans="1:95" s="31" customFormat="1" ht="13.5" customHeight="1" x14ac:dyDescent="0.2">
      <c r="A168" s="40"/>
      <c r="B168" s="40"/>
      <c r="C168" s="1226"/>
      <c r="D168" s="1229" t="str">
        <f>IF(A168="","",VLOOKUP(A168,СписокКЖ!D:I,2,FALSE))</f>
        <v/>
      </c>
      <c r="E168" s="1230" t="str">
        <f>IF(B168="","",VLOOKUP(B168,СписокКЖ!E:J,2,FALSE))</f>
        <v/>
      </c>
      <c r="F168" s="1233" t="str">
        <f>IF(C168="","",VLOOKUP(C168,СписокКЖ!F:K,2,FALSE))</f>
        <v/>
      </c>
      <c r="G168" s="1234" t="str">
        <f>IF(D168="","",VLOOKUP(D168,СписокКЖ!G:L,2,FALSE))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x14ac:dyDescent="0.2">
      <c r="A169" s="43"/>
      <c r="B169" s="44"/>
      <c r="C169" s="45">
        <v>1</v>
      </c>
      <c r="D169" s="46" t="str">
        <f>IF(A169="","",VLOOKUP(A169,СписокКЖ!D:I,2,FALSE))</f>
        <v/>
      </c>
      <c r="E169" s="47"/>
      <c r="F169" s="48" t="str">
        <f>IF(B169="","",VLOOKUP(B169,СписокКЖ!D:I,2,FALSE))</f>
        <v/>
      </c>
      <c r="G169" s="49"/>
      <c r="H169" s="50"/>
      <c r="I169" s="51"/>
      <c r="J169" s="51"/>
      <c r="K169" s="51"/>
      <c r="L169" s="51"/>
      <c r="M169" s="51"/>
      <c r="N169" s="52"/>
      <c r="O169" s="53" t="str">
        <f>IF(I169="","",IF(I169="0",1000,IF(I169="-0",-1000,I169*1)))</f>
        <v/>
      </c>
      <c r="P169" s="53" t="str">
        <f t="shared" ref="P169:S170" si="105">IF(J169="","",IF(J169="0",1000,IF(J169="-0",-1000,J169*1)))</f>
        <v/>
      </c>
      <c r="Q169" s="53" t="str">
        <f t="shared" si="105"/>
        <v/>
      </c>
      <c r="R169" s="53" t="str">
        <f t="shared" si="105"/>
        <v/>
      </c>
      <c r="S169" s="54" t="str">
        <f t="shared" si="105"/>
        <v/>
      </c>
      <c r="T169" s="55" t="str">
        <f t="shared" ref="T169:X170" si="106">IF(O169="","",IF(O169&gt;0,1,0))</f>
        <v/>
      </c>
      <c r="U169" s="56" t="str">
        <f t="shared" si="106"/>
        <v/>
      </c>
      <c r="V169" s="56" t="str">
        <f t="shared" si="106"/>
        <v/>
      </c>
      <c r="W169" s="56" t="str">
        <f t="shared" si="106"/>
        <v/>
      </c>
      <c r="X169" s="56" t="str">
        <f t="shared" si="106"/>
        <v/>
      </c>
      <c r="Y169" s="57" t="str">
        <f t="shared" ref="Y169:AC170" si="107">IF(O169="","",IF(O169&lt;0,1,0))</f>
        <v/>
      </c>
      <c r="Z169" s="57" t="str">
        <f t="shared" si="107"/>
        <v/>
      </c>
      <c r="AA169" s="57" t="str">
        <f t="shared" si="107"/>
        <v/>
      </c>
      <c r="AB169" s="57" t="str">
        <f t="shared" si="107"/>
        <v/>
      </c>
      <c r="AC169" s="57" t="str">
        <f t="shared" si="107"/>
        <v/>
      </c>
      <c r="AD169" s="58" t="str">
        <f>IF(CC169="","",IF(CC169&gt;CE169,1,-1))</f>
        <v/>
      </c>
      <c r="AE169" s="58" t="str">
        <f>IF(CC169="","",IF(CC169&lt;CE169,1,-1))</f>
        <v/>
      </c>
      <c r="AF169" s="59">
        <f>IF(CC169&gt;CE169,1,0)</f>
        <v>0</v>
      </c>
      <c r="AG169" s="60">
        <f>IF(CE169&gt;CC169,1,0)</f>
        <v>0</v>
      </c>
      <c r="AH169" s="61" t="str">
        <f>IF(O169="","",AX169*1)</f>
        <v/>
      </c>
      <c r="AI169" s="62" t="str">
        <f>IF(P169="","",BE169*1)</f>
        <v/>
      </c>
      <c r="AJ169" s="62" t="str">
        <f>IF(Q169="","",BL169*1)</f>
        <v/>
      </c>
      <c r="AK169" s="62" t="str">
        <f>IF(R169="","",BS169*1)</f>
        <v/>
      </c>
      <c r="AL169" s="62" t="str">
        <f>IF(S169="","",BZ169*1)</f>
        <v/>
      </c>
      <c r="AM169" s="63" t="str">
        <f>IF(O169="","",AZ169*1)</f>
        <v/>
      </c>
      <c r="AN169" s="63" t="str">
        <f>IF(P169="","",BG169*1)</f>
        <v/>
      </c>
      <c r="AO169" s="63" t="str">
        <f>IF(Q169="","",BN169*1)</f>
        <v/>
      </c>
      <c r="AP169" s="63" t="str">
        <f>IF(R169="","",BU169*1)</f>
        <v/>
      </c>
      <c r="AQ169" s="63" t="str">
        <f>IF(S169="","",CB169*1)</f>
        <v/>
      </c>
      <c r="AR169" s="64">
        <f>SUM(AH169:AL169)</f>
        <v>0</v>
      </c>
      <c r="AS169" s="65">
        <f>SUM(AM169:AQ169)</f>
        <v>0</v>
      </c>
      <c r="AT169" s="66">
        <f>IF(O169=1000,11,IF(O169=-1000,0,IF(O169&gt;0,11,IF(O169&lt;0,(-O169),"0"))))</f>
        <v>11</v>
      </c>
      <c r="AU169" s="67" t="str">
        <f>IF(O169=1000,0,IF(O169=-1000,11,IF(O169&lt;-9,-(O169-2),IF(O169&gt;0,(O169),"0"))))</f>
        <v/>
      </c>
      <c r="AV169" s="66" t="e">
        <f>IF(O169=1000,11,IF(O169=-1000,0,IF(O169&lt;9,11,IF(O169&gt;9,(O169+2),"0"))))</f>
        <v>#VALUE!</v>
      </c>
      <c r="AW169" s="67" t="str">
        <f>IF(O169=1000,0,IF(O169=-1000,11,IF(O169&lt;0,11,IF(O169&gt;0,(O169),"0"))))</f>
        <v/>
      </c>
      <c r="AX169" s="68" t="str">
        <f>IF(O169="","",IF(O169&gt;9,AV169,AT169))</f>
        <v/>
      </c>
      <c r="AY169" s="69" t="str">
        <f>IF(O169="","","-")</f>
        <v/>
      </c>
      <c r="AZ169" s="70" t="str">
        <f>IF(O169="","",IF(O169&lt;-9,AU169,AW169))</f>
        <v/>
      </c>
      <c r="BA169" s="66" t="e">
        <f>IF(P169=1000,11,IF(P169=-1000,0,IF(P169&gt;9,(P169+2),IF(P169&lt;0,(-P169),"0"))))</f>
        <v>#VALUE!</v>
      </c>
      <c r="BB169" s="67" t="str">
        <f>IF(P169=1000,0,IF(P169=-1000,11,IF(P169&lt;-9,-(P169-2),IF(P169&gt;0,(P169),"0"))))</f>
        <v/>
      </c>
      <c r="BC169" s="67">
        <f>IF(P169=1000,11,IF(P169=-1000,0,IF(P169&gt;0,11,IF(P169&lt;0,(-P169),"0"))))</f>
        <v>11</v>
      </c>
      <c r="BD169" s="67" t="str">
        <f>IF(P169=1000,0,IF(P169=-1000,11,IF(P169&lt;0,11,IF(P169&gt;0,(P169),"0"))))</f>
        <v/>
      </c>
      <c r="BE169" s="68" t="str">
        <f>IF(P169="","",IF(P169&gt;9,BA169,BC169))</f>
        <v/>
      </c>
      <c r="BF169" s="69" t="str">
        <f>IF(P169="","","-")</f>
        <v/>
      </c>
      <c r="BG169" s="70" t="str">
        <f>IF(P169="","",IF(P169&lt;-9,BB169,BD169))</f>
        <v/>
      </c>
      <c r="BH169" s="66" t="e">
        <f>IF(Q169=1000,11,IF(Q169=-1000,0,IF(Q169&gt;9,(Q169+2),IF(Q169&lt;0,(-Q169),"0"))))</f>
        <v>#VALUE!</v>
      </c>
      <c r="BI169" s="67" t="str">
        <f>IF(Q169=1000,0,IF(Q169=-1000,11,IF(Q169&lt;-9,-(Q169-2),IF(Q169&gt;0,(Q169),"0"))))</f>
        <v/>
      </c>
      <c r="BJ169" s="67">
        <f>IF(Q169=1000,11,IF(Q169=-1000,0,IF(Q169&gt;0,11,IF(Q169&lt;0,(-Q169),"0"))))</f>
        <v>11</v>
      </c>
      <c r="BK169" s="67" t="str">
        <f>IF(Q169=1000,0,IF(Q169=-1000,11,IF(Q169&lt;0,11,IF(Q169&gt;0,(Q169),"0"))))</f>
        <v/>
      </c>
      <c r="BL169" s="68" t="str">
        <f>IF(Q169="","",IF(Q169&gt;9,BH169,BJ169))</f>
        <v/>
      </c>
      <c r="BM169" s="69" t="str">
        <f>IF(Q169="","","-")</f>
        <v/>
      </c>
      <c r="BN169" s="70" t="str">
        <f>IF(Q169="","",IF(Q169&lt;-9,BI169,BK169))</f>
        <v/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 t="str">
        <f>IF(O169="","",SUM(T169:X169))</f>
        <v/>
      </c>
      <c r="CD169" s="73" t="str">
        <f>IF(CC169="","","-")</f>
        <v/>
      </c>
      <c r="CE169" s="74" t="str">
        <f>IF(O169="","",SUM(Y169:AC169))</f>
        <v/>
      </c>
      <c r="CP169" s="32"/>
      <c r="CQ169" s="32"/>
    </row>
    <row r="170" spans="1:95" s="31" customFormat="1" ht="15" customHeight="1" x14ac:dyDescent="0.2">
      <c r="A170" s="43"/>
      <c r="B170" s="44"/>
      <c r="C170" s="75">
        <v>2</v>
      </c>
      <c r="D170" s="76" t="str">
        <f>IF(A170="","",VLOOKUP(A170,СписокКЖ!D:I,2,FALSE))</f>
        <v/>
      </c>
      <c r="E170" s="47"/>
      <c r="F170" s="77" t="str">
        <f>IF(B170="","",VLOOKUP(B170,СписокКЖ!D:I,2,FALSE))</f>
        <v/>
      </c>
      <c r="G170" s="49"/>
      <c r="H170" s="41"/>
      <c r="I170" s="78"/>
      <c r="J170" s="78"/>
      <c r="K170" s="78"/>
      <c r="L170" s="78"/>
      <c r="M170" s="51"/>
      <c r="N170" s="42"/>
      <c r="O170" s="79" t="str">
        <f>IF(I170="","",IF(I170="0",1000,IF(I170="-0",-1000,I170*1)))</f>
        <v/>
      </c>
      <c r="P170" s="79" t="str">
        <f t="shared" si="105"/>
        <v/>
      </c>
      <c r="Q170" s="79" t="str">
        <f t="shared" si="105"/>
        <v/>
      </c>
      <c r="R170" s="79" t="str">
        <f t="shared" si="105"/>
        <v/>
      </c>
      <c r="S170" s="80" t="str">
        <f t="shared" si="105"/>
        <v/>
      </c>
      <c r="T170" s="55" t="str">
        <f t="shared" si="106"/>
        <v/>
      </c>
      <c r="U170" s="56" t="str">
        <f t="shared" si="106"/>
        <v/>
      </c>
      <c r="V170" s="56" t="str">
        <f t="shared" si="106"/>
        <v/>
      </c>
      <c r="W170" s="56" t="str">
        <f t="shared" si="106"/>
        <v/>
      </c>
      <c r="X170" s="56" t="str">
        <f t="shared" si="106"/>
        <v/>
      </c>
      <c r="Y170" s="57" t="str">
        <f t="shared" si="107"/>
        <v/>
      </c>
      <c r="Z170" s="57" t="str">
        <f t="shared" si="107"/>
        <v/>
      </c>
      <c r="AA170" s="57" t="str">
        <f t="shared" si="107"/>
        <v/>
      </c>
      <c r="AB170" s="57" t="str">
        <f t="shared" si="107"/>
        <v/>
      </c>
      <c r="AC170" s="57" t="str">
        <f t="shared" si="107"/>
        <v/>
      </c>
      <c r="AD170" s="58" t="str">
        <f>IF(CC170="","",IF(CC170&gt;CE170,1,-1))</f>
        <v/>
      </c>
      <c r="AE170" s="58" t="str">
        <f>IF(CC170="","",IF(CC170&lt;CE170,1,-1))</f>
        <v/>
      </c>
      <c r="AF170" s="59">
        <f>IF(CC170&gt;CE170,1,0)</f>
        <v>0</v>
      </c>
      <c r="AG170" s="60">
        <f>IF(CE170&gt;CC170,1,0)</f>
        <v>0</v>
      </c>
      <c r="AH170" s="81" t="str">
        <f>IF(O170="","",AX170*1)</f>
        <v/>
      </c>
      <c r="AI170" s="82" t="str">
        <f>IF(P170="","",BE170*1)</f>
        <v/>
      </c>
      <c r="AJ170" s="82" t="str">
        <f>IF(Q170="","",BL170*1)</f>
        <v/>
      </c>
      <c r="AK170" s="82" t="str">
        <f>IF(R170="","",BS170*1)</f>
        <v/>
      </c>
      <c r="AL170" s="82" t="str">
        <f>IF(S170="","",BZ170*1)</f>
        <v/>
      </c>
      <c r="AM170" s="83" t="str">
        <f>IF(O170="","",AZ170*1)</f>
        <v/>
      </c>
      <c r="AN170" s="83" t="str">
        <f>IF(P170="","",BG170*1)</f>
        <v/>
      </c>
      <c r="AO170" s="83" t="str">
        <f>IF(Q170="","",BN170*1)</f>
        <v/>
      </c>
      <c r="AP170" s="83" t="str">
        <f>IF(R170="","",BU170*1)</f>
        <v/>
      </c>
      <c r="AQ170" s="83" t="str">
        <f>IF(S170="","",CB170*1)</f>
        <v/>
      </c>
      <c r="AR170" s="64">
        <f>SUM(AH170:AL170)</f>
        <v>0</v>
      </c>
      <c r="AS170" s="65">
        <f>SUM(AM170:AQ170)</f>
        <v>0</v>
      </c>
      <c r="AT170" s="66">
        <f>IF(O170=1000,11,IF(O170=-1000,0,IF(O170&gt;0,11,IF(O170&lt;0,(-O170),"0"))))</f>
        <v>11</v>
      </c>
      <c r="AU170" s="67" t="str">
        <f>IF(O170=1000,0,IF(O170=-1000,11,IF(O170&lt;-9,-(O170-2),IF(O170&gt;0,(O170),"0"))))</f>
        <v/>
      </c>
      <c r="AV170" s="66" t="e">
        <f>IF(O170=1000,11,IF(O170=-1000,0,IF(O170&gt;9,(O170+2),IF(O170&lt;0,(-O170),"0"))))</f>
        <v>#VALUE!</v>
      </c>
      <c r="AW170" s="67" t="str">
        <f>IF(O170=1000,0,IF(O170=-1000,11,IF(O170&lt;0,11,IF(O170&gt;0,(O170),"0"))))</f>
        <v/>
      </c>
      <c r="AX170" s="84" t="str">
        <f>IF(O170="","",IF(O170&gt;9,AV170,AT170))</f>
        <v/>
      </c>
      <c r="AY170" s="85" t="str">
        <f>IF(O170="","","-")</f>
        <v/>
      </c>
      <c r="AZ170" s="86" t="str">
        <f>IF(O170="","",IF(O170&lt;-9,AU170,AW170))</f>
        <v/>
      </c>
      <c r="BA170" s="66" t="e">
        <f>IF(P170=1000,11,IF(P170=-1000,0,IF(P170&gt;9,(P170+2),IF(P170&lt;0,(-P170),"0"))))</f>
        <v>#VALUE!</v>
      </c>
      <c r="BB170" s="67" t="str">
        <f>IF(P170=1000,0,IF(P170=-1000,11,IF(P170&lt;-9,-(P170-2),IF(P170&gt;0,(P170),"0"))))</f>
        <v/>
      </c>
      <c r="BC170" s="67">
        <f>IF(P170=1000,11,IF(P170=-1000,0,IF(P170&gt;0,11,IF(P170&lt;0,(-P170),"0"))))</f>
        <v>11</v>
      </c>
      <c r="BD170" s="67" t="str">
        <f>IF(P170=1000,0,IF(P170=-1000,11,IF(P170&lt;0,11,IF(P170&gt;0,(P170),"0"))))</f>
        <v/>
      </c>
      <c r="BE170" s="84" t="str">
        <f>IF(P170="","",IF(P170&gt;9,BA170,BC170))</f>
        <v/>
      </c>
      <c r="BF170" s="85" t="str">
        <f>IF(P170="","","-")</f>
        <v/>
      </c>
      <c r="BG170" s="86" t="str">
        <f>IF(P170="","",IF(P170&lt;-9,BB170,BD170))</f>
        <v/>
      </c>
      <c r="BH170" s="66" t="e">
        <f>IF(Q170=1000,11,IF(Q170=-1000,0,IF(Q170&gt;9,(Q170+2),IF(Q170&lt;0,(-Q170),"0"))))</f>
        <v>#VALUE!</v>
      </c>
      <c r="BI170" s="67" t="str">
        <f>IF(Q170=1000,0,IF(Q170=-1000,11,IF(Q170&lt;-9,-(Q170-2),IF(Q170&gt;0,(Q170),"0"))))</f>
        <v/>
      </c>
      <c r="BJ170" s="67">
        <f>IF(Q170=1000,11,IF(Q170=-1000,0,IF(Q170&gt;0,11,IF(Q170&lt;0,(-Q170),"0"))))</f>
        <v>11</v>
      </c>
      <c r="BK170" s="67" t="str">
        <f>IF(Q170=1000,0,IF(Q170=-1000,11,IF(Q170&lt;0,11,IF(Q170&gt;0,(Q170),"0"))))</f>
        <v/>
      </c>
      <c r="BL170" s="84" t="str">
        <f>IF(Q170="","",IF(Q170&gt;9,BH170,BJ170))</f>
        <v/>
      </c>
      <c r="BM170" s="85" t="str">
        <f>IF(Q170="","","-")</f>
        <v/>
      </c>
      <c r="BN170" s="86" t="str">
        <f>IF(Q170="","",IF(Q170&lt;-9,BI170,BK170))</f>
        <v/>
      </c>
      <c r="BO170" s="67" t="e">
        <f>IF(R170=1000,11,IF(R170=-1000,0,IF(R170&gt;9,(R170+2),IF(R170&lt;0,(-R170),"0"))))</f>
        <v>#VALUE!</v>
      </c>
      <c r="BP170" s="67" t="str">
        <f>IF(R170=1000,0,IF(R170=-1000,11,IF(R170&lt;-9,-(R170-2),IF(R170&gt;0,(R170),"0"))))</f>
        <v/>
      </c>
      <c r="BQ170" s="67">
        <f>IF(R170=1000,11,IF(R170=-1000,0,IF(R170&gt;0,11,IF(R170&lt;0,(-R170),"0"))))</f>
        <v>11</v>
      </c>
      <c r="BR170" s="67" t="str">
        <f>IF(R170=1000,0,IF(R170=-1000,11,IF(R170&lt;0,11,IF(R170&gt;0,(R170),"0"))))</f>
        <v/>
      </c>
      <c r="BS170" s="84" t="str">
        <f>IF(R170="","",IF(R170&gt;9,BO170,BQ170))</f>
        <v/>
      </c>
      <c r="BT170" s="85" t="str">
        <f>IF(R170="","","-")</f>
        <v/>
      </c>
      <c r="BU170" s="86" t="str">
        <f>IF(R170="","",IF(R170&lt;-9,BP170,BR170))</f>
        <v/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84" t="str">
        <f>IF(S170="","",IF(S170&gt;9,BV170,BX170))</f>
        <v/>
      </c>
      <c r="CA170" s="85" t="str">
        <f>IF(S170="","","-")</f>
        <v/>
      </c>
      <c r="CB170" s="86" t="str">
        <f>IF(S170="","",IF(S170&lt;-9,BW170,BY170))</f>
        <v/>
      </c>
      <c r="CC170" s="87" t="str">
        <f>IF(O170="","",SUM(T170:X170))</f>
        <v/>
      </c>
      <c r="CD170" s="88" t="str">
        <f>IF(CC170="","","-")</f>
        <v/>
      </c>
      <c r="CE170" s="89" t="str">
        <f>IF(O170="","",SUM(Y170:AC170))</f>
        <v/>
      </c>
      <c r="CP170" s="32"/>
      <c r="CQ170" s="32"/>
    </row>
    <row r="171" spans="1:95" s="31" customFormat="1" ht="15" customHeight="1" x14ac:dyDescent="0.2">
      <c r="A171" s="43"/>
      <c r="B171" s="44"/>
      <c r="C171" s="1250">
        <v>3</v>
      </c>
      <c r="D171" s="76" t="str">
        <f>IF(A171="","",VLOOKUP(A171,СписокКЖ!D:I,2,FALSE))</f>
        <v/>
      </c>
      <c r="E171" s="47"/>
      <c r="F171" s="77" t="str">
        <f>IF(B171="","",VLOOKUP(B171,СписокКЖ!D:I,2,FALSE))</f>
        <v/>
      </c>
      <c r="G171" s="49"/>
      <c r="H171" s="41"/>
      <c r="I171" s="1252"/>
      <c r="J171" s="1252"/>
      <c r="K171" s="1252"/>
      <c r="L171" s="1252"/>
      <c r="M171" s="1252"/>
      <c r="N171" s="42"/>
      <c r="O171" s="1244" t="str">
        <f>IF(I171="","",IF(I171="0",1000,IF(I171="-0",-1000,I171*1)))</f>
        <v/>
      </c>
      <c r="P171" s="1244" t="str">
        <f>IF(J171="","",IF(J171="0",1000,IF(J171="-0",-1000,J171*1)))</f>
        <v/>
      </c>
      <c r="Q171" s="1244" t="str">
        <f>IF(K171="","",IF(K171="0",1000,IF(K171="-0",-1000,K171*1)))</f>
        <v/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 t="str">
        <f>IF(O171="","",IF(O171&gt;0,1,0))</f>
        <v/>
      </c>
      <c r="U171" s="1284" t="str">
        <f>IF(P171="","",IF(P171&gt;0,1,0))</f>
        <v/>
      </c>
      <c r="V171" s="1284" t="str">
        <f>IF(Q171="","",IF(Q171&gt;0,1,0))</f>
        <v/>
      </c>
      <c r="W171" s="1284" t="str">
        <f>IF(R171="","",IF(R171&gt;0,1,0))</f>
        <v/>
      </c>
      <c r="X171" s="1284" t="str">
        <f>IF(S171="","",IF(S171&gt;0,1,0))</f>
        <v/>
      </c>
      <c r="Y171" s="1278" t="str">
        <f>IF(O171="","",IF(O171&lt;0,1,0))</f>
        <v/>
      </c>
      <c r="Z171" s="1278" t="str">
        <f>IF(P171="","",IF(P171&lt;0,1,0))</f>
        <v/>
      </c>
      <c r="AA171" s="1278" t="str">
        <f>IF(Q171="","",IF(Q171&lt;0,1,0))</f>
        <v/>
      </c>
      <c r="AB171" s="1278" t="str">
        <f>IF(R171="","",IF(R171&lt;0,1,0))</f>
        <v/>
      </c>
      <c r="AC171" s="1278" t="str">
        <f>IF(S171="","",IF(S171&lt;0,1,0))</f>
        <v/>
      </c>
      <c r="AD171" s="1280" t="str">
        <f>IF(CC171="","",IF(CC171&gt;CE171,1,-1))</f>
        <v/>
      </c>
      <c r="AE171" s="1280" t="str">
        <f>IF(CC171="","",IF(CC171&lt;CE171,1,-1))</f>
        <v/>
      </c>
      <c r="AF171" s="1282">
        <f>IF(CC171&gt;CE171,1,0)</f>
        <v>0</v>
      </c>
      <c r="AG171" s="1272">
        <f>IF(CE171&gt;CC171,1,0)</f>
        <v>0</v>
      </c>
      <c r="AH171" s="1274" t="str">
        <f>IF(O171="","",AX171*1)</f>
        <v/>
      </c>
      <c r="AI171" s="1276" t="str">
        <f>IF(P171="","",BE171*1)</f>
        <v/>
      </c>
      <c r="AJ171" s="1276" t="str">
        <f>IF(Q171="","",BL171*1)</f>
        <v/>
      </c>
      <c r="AK171" s="1276" t="str">
        <f>IF(R171="","",BS171*1)</f>
        <v/>
      </c>
      <c r="AL171" s="1276" t="str">
        <f>IF(S171="","",BZ171*1)</f>
        <v/>
      </c>
      <c r="AM171" s="1298" t="str">
        <f>IF(O171="","",AZ171*1)</f>
        <v/>
      </c>
      <c r="AN171" s="1298" t="str">
        <f>IF(P171="","",BG171*1)</f>
        <v/>
      </c>
      <c r="AO171" s="1298" t="str">
        <f>IF(Q171="","",BN171*1)</f>
        <v/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11</v>
      </c>
      <c r="AU171" s="1286" t="str">
        <f>IF(O171=1000,0,IF(O171=-1000,11,IF(O171&lt;-9,-(O171-2),IF(O171&gt;0,(O171),"0"))))</f>
        <v/>
      </c>
      <c r="AV171" s="1286" t="e">
        <f>IF(O171=1000,11,IF(O171=-1000,0,IF(O171&gt;9,(O171+2),IF(O171&lt;0,(-O171),"0"))))</f>
        <v>#VALUE!</v>
      </c>
      <c r="AW171" s="1286" t="str">
        <f>IF(O171=1000,0,IF(O171=-1000,11,IF(O171&lt;0,11,IF(O171&gt;0,(O171),"0"))))</f>
        <v/>
      </c>
      <c r="AX171" s="1296" t="str">
        <f>IF(O171="","",IF(O171&gt;9,AV171,AT171))</f>
        <v/>
      </c>
      <c r="AY171" s="1288" t="str">
        <f>IF(O171="","","-")</f>
        <v/>
      </c>
      <c r="AZ171" s="1290" t="str">
        <f>IF(O171="","",IF(O171&lt;-9,AU171,AW171))</f>
        <v/>
      </c>
      <c r="BA171" s="1286" t="e">
        <f>IF(P171=1000,11,IF(P171=-1000,0,IF(P171&gt;9,(P171+2),IF(P171&lt;0,(-P171),"0"))))</f>
        <v>#VALUE!</v>
      </c>
      <c r="BB171" s="1286" t="str">
        <f>IF(P171=1000,0,IF(P171=-1000,11,IF(P171&lt;-9,-(P171-2),IF(P171&gt;0,(P171),"0"))))</f>
        <v/>
      </c>
      <c r="BC171" s="1286">
        <f>IF(P171=1000,11,IF(P171=-1000,0,IF(P171&gt;0,11,IF(P171&lt;0,(-P171),"0"))))</f>
        <v>11</v>
      </c>
      <c r="BD171" s="1286" t="str">
        <f>IF(P171=1000,0,IF(P171=-1000,11,IF(P171&lt;0,11,IF(P171&gt;0,(P171),"0"))))</f>
        <v/>
      </c>
      <c r="BE171" s="1296" t="str">
        <f>IF(P171="","",IF(P171&gt;9,BA171,BC171))</f>
        <v/>
      </c>
      <c r="BF171" s="1288" t="str">
        <f>IF(P171="","","-")</f>
        <v/>
      </c>
      <c r="BG171" s="1290" t="str">
        <f>IF(P171="","",IF(P171&lt;-9,BB171,BD171))</f>
        <v/>
      </c>
      <c r="BH171" s="1286" t="e">
        <f>IF(Q171=1000,11,IF(Q171=-1000,0,IF(Q171&gt;9,(Q171+2),IF(Q171&lt;0,(-Q171),"0"))))</f>
        <v>#VALUE!</v>
      </c>
      <c r="BI171" s="1286" t="str">
        <f>IF(Q171=1000,0,IF(Q171=-1000,11,IF(Q171&lt;-9,-(Q171-2),IF(Q171&gt;0,(Q171),"0"))))</f>
        <v/>
      </c>
      <c r="BJ171" s="1286">
        <f>IF(Q171=1000,11,IF(Q171=-1000,0,IF(Q171&gt;0,11,IF(Q171&lt;0,(-Q171),"0"))))</f>
        <v>11</v>
      </c>
      <c r="BK171" s="1286" t="str">
        <f>IF(Q171=1000,0,IF(Q171=-1000,11,IF(Q171&lt;0,11,IF(Q171&gt;0,(Q171),"0"))))</f>
        <v/>
      </c>
      <c r="BL171" s="1296" t="str">
        <f>IF(Q171="","",IF(Q171&gt;9,BH171,BJ171))</f>
        <v/>
      </c>
      <c r="BM171" s="1288" t="str">
        <f>IF(Q171="","","-")</f>
        <v/>
      </c>
      <c r="BN171" s="1290" t="str">
        <f>IF(Q171="","",IF(Q171&lt;-9,BI171,BK171))</f>
        <v/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 t="str">
        <f>IF(R171="","",IF(R171&gt;9,BO171,BQ171))</f>
        <v/>
      </c>
      <c r="BT171" s="1288" t="str">
        <f>IF(R171="","","-")</f>
        <v/>
      </c>
      <c r="BU171" s="1290" t="str">
        <f>IF(R171="","",IF(R171&lt;-9,BP171,BR171))</f>
        <v/>
      </c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 t="str">
        <f>IF(O171="","",SUM(T171:X172))</f>
        <v/>
      </c>
      <c r="CD171" s="1304" t="str">
        <f>IF(CC171="","","-")</f>
        <v/>
      </c>
      <c r="CE171" s="1306" t="str">
        <f>IF(O171="","",SUM(Y171:AC172))</f>
        <v/>
      </c>
      <c r="CP171" s="32"/>
      <c r="CQ171" s="32"/>
    </row>
    <row r="172" spans="1:95" s="31" customFormat="1" ht="15" customHeight="1" x14ac:dyDescent="0.2">
      <c r="A172" s="43"/>
      <c r="B172" s="44"/>
      <c r="C172" s="1251"/>
      <c r="D172" s="46" t="str">
        <f>IF(A172="","",VLOOKUP(A172,СписокКЖ!D:I,2,FALSE))</f>
        <v/>
      </c>
      <c r="E172" s="47"/>
      <c r="F172" s="48" t="str">
        <f>IF(B172="","",VLOOKUP(B172,СписокКЖ!D:I,2,FALSE))</f>
        <v/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x14ac:dyDescent="0.2">
      <c r="A173" s="99" t="str">
        <f>IF(A169="","",A169)</f>
        <v/>
      </c>
      <c r="B173" s="99" t="str">
        <f>IF(B169="","",B170)</f>
        <v/>
      </c>
      <c r="C173" s="75">
        <v>4</v>
      </c>
      <c r="D173" s="100" t="str">
        <f>IF(A173="","",VLOOKUP(A173,СписокКЖ!D:I,2,FALSE))</f>
        <v/>
      </c>
      <c r="E173" s="101"/>
      <c r="F173" s="77" t="str">
        <f>IF(B173="","",VLOOKUP(B173,СписокКЖ!D:I,2,FALSE))</f>
        <v/>
      </c>
      <c r="G173" s="102"/>
      <c r="H173" s="41"/>
      <c r="I173" s="78"/>
      <c r="J173" s="78"/>
      <c r="K173" s="78"/>
      <c r="L173" s="78"/>
      <c r="M173" s="78"/>
      <c r="N173" s="42"/>
      <c r="O173" s="79" t="str">
        <f>IF(I173="","",IF(I173="0",1000,IF(I173="-0",-1000,I173*1)))</f>
        <v/>
      </c>
      <c r="P173" s="79" t="str">
        <f t="shared" ref="P173:S174" si="108">IF(J173="","",IF(J173="0",1000,IF(J173="-0",-1000,J173*1)))</f>
        <v/>
      </c>
      <c r="Q173" s="79" t="str">
        <f t="shared" si="108"/>
        <v/>
      </c>
      <c r="R173" s="79" t="str">
        <f t="shared" si="108"/>
        <v/>
      </c>
      <c r="S173" s="80" t="str">
        <f t="shared" si="108"/>
        <v/>
      </c>
      <c r="T173" s="103" t="str">
        <f t="shared" ref="T173:X174" si="109">IF(O173="","",IF(O173&gt;0,1,0))</f>
        <v/>
      </c>
      <c r="U173" s="104" t="str">
        <f t="shared" si="109"/>
        <v/>
      </c>
      <c r="V173" s="104" t="str">
        <f t="shared" si="109"/>
        <v/>
      </c>
      <c r="W173" s="104" t="str">
        <f t="shared" si="109"/>
        <v/>
      </c>
      <c r="X173" s="104" t="str">
        <f t="shared" si="109"/>
        <v/>
      </c>
      <c r="Y173" s="105" t="str">
        <f t="shared" ref="Y173:AC174" si="110">IF(O173="","",IF(O173&lt;0,1,0))</f>
        <v/>
      </c>
      <c r="Z173" s="105" t="str">
        <f t="shared" si="110"/>
        <v/>
      </c>
      <c r="AA173" s="105" t="str">
        <f t="shared" si="110"/>
        <v/>
      </c>
      <c r="AB173" s="105" t="str">
        <f t="shared" si="110"/>
        <v/>
      </c>
      <c r="AC173" s="105" t="str">
        <f t="shared" si="110"/>
        <v/>
      </c>
      <c r="AD173" s="106" t="str">
        <f>IF(CC173="","",IF(CC173&gt;CE173,1,-1))</f>
        <v/>
      </c>
      <c r="AE173" s="106" t="str">
        <f>IF(CC173="","",IF(CC173&lt;CE173,1,-1))</f>
        <v/>
      </c>
      <c r="AF173" s="107">
        <f>IF(CC173&gt;CE173,1,0)</f>
        <v>0</v>
      </c>
      <c r="AG173" s="108">
        <f>IF(CE173&gt;CC173,1,0)</f>
        <v>0</v>
      </c>
      <c r="AH173" s="81" t="str">
        <f>IF(O173="","",AX173*1)</f>
        <v/>
      </c>
      <c r="AI173" s="82" t="str">
        <f>IF(P173="","",BE173*1)</f>
        <v/>
      </c>
      <c r="AJ173" s="82" t="str">
        <f>IF(Q173="","",BL173*1)</f>
        <v/>
      </c>
      <c r="AK173" s="82" t="str">
        <f>IF(R173="","",BS173*1)</f>
        <v/>
      </c>
      <c r="AL173" s="82" t="str">
        <f>IF(S173="","",BZ173*1)</f>
        <v/>
      </c>
      <c r="AM173" s="83" t="str">
        <f>IF(O173="","",AZ173*1)</f>
        <v/>
      </c>
      <c r="AN173" s="83" t="str">
        <f>IF(P173="","",BG173*1)</f>
        <v/>
      </c>
      <c r="AO173" s="83" t="str">
        <f>IF(Q173="","",BN173*1)</f>
        <v/>
      </c>
      <c r="AP173" s="83" t="str">
        <f>IF(R173="","",BU173*1)</f>
        <v/>
      </c>
      <c r="AQ173" s="83" t="str">
        <f>IF(S173="","",CB173*1)</f>
        <v/>
      </c>
      <c r="AR173" s="109">
        <f>SUM(AH173:AL173)</f>
        <v>0</v>
      </c>
      <c r="AS173" s="110">
        <f>SUM(AM173:AQ173)</f>
        <v>0</v>
      </c>
      <c r="AT173" s="111">
        <f>IF(O173=1000,11,IF(O173=-1000,0,IF(O173&gt;0,11,IF(O173&lt;0,(-O173),"0"))))</f>
        <v>11</v>
      </c>
      <c r="AU173" s="112" t="str">
        <f>IF(O173=1000,0,IF(O173=-1000,11,IF(O173&lt;-9,-(O173-2),IF(O173&gt;0,(O173),"0"))))</f>
        <v/>
      </c>
      <c r="AV173" s="111" t="e">
        <f>IF(O173=1000,11,IF(O173=-1000,0,IF(O173&gt;9,(O173+2),IF(O173&lt;0,(-O173),"0"))))</f>
        <v>#VALUE!</v>
      </c>
      <c r="AW173" s="112" t="str">
        <f>IF(O173=1000,0,IF(O173=-1000,11,IF(O173&lt;0,11,IF(O173&gt;0,(O173),"0"))))</f>
        <v/>
      </c>
      <c r="AX173" s="84" t="str">
        <f>IF(O173="","",IF(O173&gt;9,AV173,AT173))</f>
        <v/>
      </c>
      <c r="AY173" s="85" t="str">
        <f>IF(O173="","","-")</f>
        <v/>
      </c>
      <c r="AZ173" s="86" t="str">
        <f>IF(O173="","",IF(O173&lt;-9,AU173,AW173))</f>
        <v/>
      </c>
      <c r="BA173" s="111" t="e">
        <f>IF(P173=1000,11,IF(P173=-1000,0,IF(P173&gt;9,(P173+2),IF(P173&lt;0,(-P173),"0"))))</f>
        <v>#VALUE!</v>
      </c>
      <c r="BB173" s="112" t="str">
        <f>IF(P173=1000,0,IF(P173=-1000,11,IF(P173&lt;-9,-(P173-2),IF(P173&gt;0,(P173),"0"))))</f>
        <v/>
      </c>
      <c r="BC173" s="112">
        <f>IF(P173=1000,11,IF(P173=-1000,0,IF(P173&gt;0,11,IF(P173&lt;0,(-P173),"0"))))</f>
        <v>11</v>
      </c>
      <c r="BD173" s="112" t="str">
        <f>IF(P173=1000,0,IF(P173=-1000,11,IF(P173&lt;0,11,IF(P173&gt;0,(P173),"0"))))</f>
        <v/>
      </c>
      <c r="BE173" s="84" t="str">
        <f>IF(P173="","",IF(P173&gt;9,BA173,BC173))</f>
        <v/>
      </c>
      <c r="BF173" s="85" t="str">
        <f>IF(P173="","","-")</f>
        <v/>
      </c>
      <c r="BG173" s="86" t="str">
        <f>IF(P173="","",IF(P173&lt;-9,BB173,BD173))</f>
        <v/>
      </c>
      <c r="BH173" s="111" t="e">
        <f>IF(Q173=1000,11,IF(Q173=-1000,0,IF(Q173&gt;9,(Q173+2),IF(Q173&lt;0,(-Q173),"0"))))</f>
        <v>#VALUE!</v>
      </c>
      <c r="BI173" s="112" t="str">
        <f>IF(Q173=1000,0,IF(Q173=-1000,11,IF(Q173&lt;-9,-(Q173-2),IF(Q173&gt;0,(Q173),"0"))))</f>
        <v/>
      </c>
      <c r="BJ173" s="112">
        <f>IF(Q173=1000,11,IF(Q173=-1000,0,IF(Q173&gt;0,11,IF(Q173&lt;0,(-Q173),"0"))))</f>
        <v>11</v>
      </c>
      <c r="BK173" s="112" t="str">
        <f>IF(Q173=1000,0,IF(Q173=-1000,11,IF(Q173&lt;0,11,IF(Q173&gt;0,(Q173),"0"))))</f>
        <v/>
      </c>
      <c r="BL173" s="84" t="str">
        <f>IF(Q173="","",IF(Q173&gt;9,BH173,BJ173))</f>
        <v/>
      </c>
      <c r="BM173" s="85" t="str">
        <f>IF(Q173="","","-")</f>
        <v/>
      </c>
      <c r="BN173" s="86" t="str">
        <f>IF(Q173="","",IF(Q173&lt;-9,BI173,BK173))</f>
        <v/>
      </c>
      <c r="BO173" s="112" t="e">
        <f>IF(R173=1000,11,IF(R173=-1000,0,IF(R173&gt;9,(R173+2),IF(R173&lt;0,(-R173),"0"))))</f>
        <v>#VALUE!</v>
      </c>
      <c r="BP173" s="112" t="str">
        <f>IF(R173=1000,0,IF(R173=-1000,11,IF(R173&lt;-9,-(R173-2),IF(R173&gt;0,(R173),"0"))))</f>
        <v/>
      </c>
      <c r="BQ173" s="112">
        <f>IF(R173=1000,11,IF(R173=-1000,0,IF(R173&gt;0,11,IF(R173&lt;0,(-R173),"0"))))</f>
        <v>11</v>
      </c>
      <c r="BR173" s="112" t="str">
        <f>IF(R173=1000,0,IF(R173=-1000,11,IF(R173&lt;0,11,IF(R173&gt;0,(R173),"0"))))</f>
        <v/>
      </c>
      <c r="BS173" s="84" t="str">
        <f>IF(R173="","",IF(R173&gt;9,BO173,BQ173))</f>
        <v/>
      </c>
      <c r="BT173" s="85" t="str">
        <f>IF(R173="","","-")</f>
        <v/>
      </c>
      <c r="BU173" s="86" t="str">
        <f>IF(R173="","",IF(R173&lt;-9,BP173,BR173))</f>
        <v/>
      </c>
      <c r="BV173" s="112" t="e">
        <f>IF(S173=1000,11,IF(S173=-1000,0,IF(S173&gt;9,(S173+2),IF(S173&lt;0,(-S173),"0"))))</f>
        <v>#VALUE!</v>
      </c>
      <c r="BW173" s="112" t="str">
        <f>IF(S173=1000,0,IF(S173=-1000,11,IF(S173&lt;-9,-(S173-2),IF(S173&gt;0,(S173),"0"))))</f>
        <v/>
      </c>
      <c r="BX173" s="112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84" t="str">
        <f>IF(S173="","",IF(S173&gt;9,BV173,BX173))</f>
        <v/>
      </c>
      <c r="CA173" s="85" t="str">
        <f>IF(S173="","","-")</f>
        <v/>
      </c>
      <c r="CB173" s="86" t="str">
        <f>IF(S173="","",IF(S173&lt;-9,BW173,BY173))</f>
        <v/>
      </c>
      <c r="CC173" s="87" t="str">
        <f>IF(O173="","",SUM(T173:X173))</f>
        <v/>
      </c>
      <c r="CD173" s="88" t="str">
        <f>IF(CC173="","","-")</f>
        <v/>
      </c>
      <c r="CE173" s="89" t="str">
        <f>IF(O173="","",SUM(Y173:AC173))</f>
        <v/>
      </c>
      <c r="CP173" s="32"/>
      <c r="CQ173" s="32"/>
    </row>
    <row r="174" spans="1:95" s="31" customFormat="1" ht="15" customHeight="1" thickBot="1" x14ac:dyDescent="0.25">
      <c r="A174" s="99" t="str">
        <f>IF(A169="","",A170)</f>
        <v/>
      </c>
      <c r="B174" s="99" t="str">
        <f>IF(B169="","",B169)</f>
        <v/>
      </c>
      <c r="C174" s="114">
        <v>5</v>
      </c>
      <c r="D174" s="115" t="str">
        <f>IF(A174="","",VLOOKUP(A174,СписокКЖ!D:I,2,FALSE))</f>
        <v/>
      </c>
      <c r="E174" s="116"/>
      <c r="F174" s="117" t="str">
        <f>IF(B174="","",VLOOKUP(B174,СписокКЖ!D:I,2,FALSE))</f>
        <v/>
      </c>
      <c r="G174" s="118"/>
      <c r="H174" s="119"/>
      <c r="I174" s="120"/>
      <c r="J174" s="120"/>
      <c r="K174" s="120"/>
      <c r="L174" s="121"/>
      <c r="M174" s="121"/>
      <c r="N174" s="122"/>
      <c r="O174" s="123" t="str">
        <f>IF(I174="","",IF(I174="0",1000,IF(I174="-0",-1000,I174*1)))</f>
        <v/>
      </c>
      <c r="P174" s="123" t="str">
        <f t="shared" si="108"/>
        <v/>
      </c>
      <c r="Q174" s="123" t="str">
        <f t="shared" si="108"/>
        <v/>
      </c>
      <c r="R174" s="123" t="str">
        <f t="shared" si="108"/>
        <v/>
      </c>
      <c r="S174" s="124" t="str">
        <f t="shared" si="108"/>
        <v/>
      </c>
      <c r="T174" s="125" t="str">
        <f t="shared" si="109"/>
        <v/>
      </c>
      <c r="U174" s="126" t="str">
        <f t="shared" si="109"/>
        <v/>
      </c>
      <c r="V174" s="126" t="str">
        <f t="shared" si="109"/>
        <v/>
      </c>
      <c r="W174" s="126" t="str">
        <f t="shared" si="109"/>
        <v/>
      </c>
      <c r="X174" s="126" t="str">
        <f t="shared" si="109"/>
        <v/>
      </c>
      <c r="Y174" s="127" t="str">
        <f t="shared" si="110"/>
        <v/>
      </c>
      <c r="Z174" s="127" t="str">
        <f t="shared" si="110"/>
        <v/>
      </c>
      <c r="AA174" s="127" t="str">
        <f t="shared" si="110"/>
        <v/>
      </c>
      <c r="AB174" s="127" t="str">
        <f t="shared" si="110"/>
        <v/>
      </c>
      <c r="AC174" s="127" t="str">
        <f t="shared" si="110"/>
        <v/>
      </c>
      <c r="AD174" s="128" t="str">
        <f>IF(CC174="","",IF(CC174&gt;CE174,1,-1))</f>
        <v/>
      </c>
      <c r="AE174" s="128" t="str">
        <f>IF(CC174="","",IF(CC174&lt;CE174,1,-1))</f>
        <v/>
      </c>
      <c r="AF174" s="129">
        <f>IF(CC174&gt;CE174,1,0)</f>
        <v>0</v>
      </c>
      <c r="AG174" s="130">
        <f>IF(CE174&gt;CC174,1,0)</f>
        <v>0</v>
      </c>
      <c r="AH174" s="131" t="str">
        <f>IF(O174="","",AX174*1)</f>
        <v/>
      </c>
      <c r="AI174" s="132" t="str">
        <f>IF(P174="","",BE174*1)</f>
        <v/>
      </c>
      <c r="AJ174" s="132" t="str">
        <f>IF(Q174="","",BL174*1)</f>
        <v/>
      </c>
      <c r="AK174" s="132" t="str">
        <f>IF(R174="","",BS174*1)</f>
        <v/>
      </c>
      <c r="AL174" s="132" t="str">
        <f>IF(S174="","",BZ174*1)</f>
        <v/>
      </c>
      <c r="AM174" s="133" t="str">
        <f>IF(O174="","",AZ174*1)</f>
        <v/>
      </c>
      <c r="AN174" s="133" t="str">
        <f>IF(P174="","",BG174*1)</f>
        <v/>
      </c>
      <c r="AO174" s="133" t="str">
        <f>IF(Q174="","",BN174*1)</f>
        <v/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0</v>
      </c>
      <c r="AS174" s="135">
        <f>SUM(AM174:AQ174)</f>
        <v>0</v>
      </c>
      <c r="AT174" s="136">
        <f>IF(O174=1000,11,IF(O174=-1000,0,IF(O174&gt;0,11,IF(O174&lt;0,(-O174),"0"))))</f>
        <v>11</v>
      </c>
      <c r="AU174" s="137" t="str">
        <f>IF(O174=1000,0,IF(O174=-1000,11,IF(O174&lt;-9,-(O174-2),IF(O174&gt;0,(O174),"0"))))</f>
        <v/>
      </c>
      <c r="AV174" s="136" t="e">
        <f>IF(O174=1000,11,IF(O174=-1000,0,IF(O174&gt;9,(O174+2),IF(O174&lt;0,(-O174),"0"))))</f>
        <v>#VALUE!</v>
      </c>
      <c r="AW174" s="137" t="str">
        <f>IF(O174=1000,0,IF(O174=-1000,11,IF(O174&lt;0,11,IF(O174&gt;0,(O174),"0"))))</f>
        <v/>
      </c>
      <c r="AX174" s="138" t="str">
        <f>IF(O174="","",IF(O174&gt;9,AV174,AT174))</f>
        <v/>
      </c>
      <c r="AY174" s="139" t="str">
        <f>IF(O174="","","-")</f>
        <v/>
      </c>
      <c r="AZ174" s="140" t="str">
        <f>IF(O174="","",IF(O174&lt;-9,AU174,AW174))</f>
        <v/>
      </c>
      <c r="BA174" s="136" t="e">
        <f>IF(P174=1000,11,IF(P174=-1000,0,IF(P174&gt;9,(P174+2),IF(P174&lt;0,(-P174),"0"))))</f>
        <v>#VALUE!</v>
      </c>
      <c r="BB174" s="137" t="str">
        <f>IF(P174=1000,0,IF(P174=-1000,11,IF(P174&lt;-9,-(P174-2),IF(P174&gt;0,(P174),"0"))))</f>
        <v/>
      </c>
      <c r="BC174" s="137">
        <f>IF(P174=1000,11,IF(P174=-1000,0,IF(P174&gt;0,11,IF(P174&lt;0,(-P174),"0"))))</f>
        <v>11</v>
      </c>
      <c r="BD174" s="137" t="str">
        <f>IF(P174=1000,0,IF(P174=-1000,11,IF(P174&lt;0,11,IF(P174&gt;0,(P174),"0"))))</f>
        <v/>
      </c>
      <c r="BE174" s="138" t="str">
        <f>IF(P174="","",IF(P174&gt;9,BA174,BC174))</f>
        <v/>
      </c>
      <c r="BF174" s="139" t="str">
        <f>IF(P174="","","-")</f>
        <v/>
      </c>
      <c r="BG174" s="140" t="str">
        <f>IF(P174="","",IF(P174&lt;-9,BB174,BD174))</f>
        <v/>
      </c>
      <c r="BH174" s="136" t="e">
        <f>IF(Q174=1000,11,IF(Q174=-1000,0,IF(Q174&gt;9,(Q174+2),IF(Q174&lt;0,(-Q174),"0"))))</f>
        <v>#VALUE!</v>
      </c>
      <c r="BI174" s="137" t="str">
        <f>IF(Q174=1000,0,IF(Q174=-1000,11,IF(Q174&lt;-9,-(Q174-2),IF(Q174&gt;0,(Q174),"0"))))</f>
        <v/>
      </c>
      <c r="BJ174" s="137">
        <f>IF(Q174=1000,11,IF(Q174=-1000,0,IF(Q174&gt;0,11,IF(Q174&lt;0,(-Q174),"0"))))</f>
        <v>11</v>
      </c>
      <c r="BK174" s="137" t="str">
        <f>IF(Q174=1000,0,IF(Q174=-1000,11,IF(Q174&lt;0,11,IF(Q174&gt;0,(Q174),"0"))))</f>
        <v/>
      </c>
      <c r="BL174" s="138" t="str">
        <f>IF(Q174="","",IF(Q174&gt;9,BH174,BJ174))</f>
        <v/>
      </c>
      <c r="BM174" s="139" t="str">
        <f>IF(Q174="","","-")</f>
        <v/>
      </c>
      <c r="BN174" s="140" t="str">
        <f>IF(Q174="","",IF(Q174&lt;-9,BI174,BK174))</f>
        <v/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 t="str">
        <f>IF(O174="","",SUM(T174:X174))</f>
        <v/>
      </c>
      <c r="CD174" s="143" t="str">
        <f>IF(CC174="","","-")</f>
        <v/>
      </c>
      <c r="CE174" s="144" t="str">
        <f>IF(O174="","",SUM(Y174:AC174))</f>
        <v/>
      </c>
      <c r="CP174" s="32"/>
      <c r="CQ174" s="32"/>
    </row>
    <row r="175" spans="1:95" s="31" customFormat="1" ht="15" customHeight="1" thickBot="1" x14ac:dyDescent="0.25">
      <c r="A175" s="145"/>
      <c r="B175" s="145"/>
      <c r="C175" s="145"/>
      <c r="D175" s="146"/>
      <c r="E175" s="147"/>
      <c r="F175" s="148"/>
      <c r="G175" s="149"/>
      <c r="H175" s="150"/>
      <c r="I175" s="151"/>
      <c r="J175" s="151"/>
      <c r="K175" s="151"/>
      <c r="L175" s="151"/>
      <c r="M175" s="151"/>
      <c r="N175" s="150"/>
      <c r="O175" s="152"/>
      <c r="P175" s="152"/>
      <c r="Q175" s="152"/>
      <c r="R175" s="152"/>
      <c r="S175" s="152"/>
      <c r="T175" s="153"/>
      <c r="U175" s="153"/>
      <c r="V175" s="153"/>
      <c r="W175" s="153"/>
      <c r="X175" s="153"/>
      <c r="Y175" s="154"/>
      <c r="Z175" s="154"/>
      <c r="AA175" s="154"/>
      <c r="AB175" s="154"/>
      <c r="AC175" s="154"/>
      <c r="AD175" s="155"/>
      <c r="AE175" s="155"/>
      <c r="AF175" s="156"/>
      <c r="AG175" s="156"/>
      <c r="AH175" s="157"/>
      <c r="AI175" s="157"/>
      <c r="AJ175" s="157"/>
      <c r="AK175" s="157"/>
      <c r="AL175" s="157"/>
      <c r="AM175" s="158"/>
      <c r="AN175" s="158"/>
      <c r="AO175" s="158"/>
      <c r="AP175" s="158"/>
      <c r="AQ175" s="158"/>
      <c r="AR175" s="159"/>
      <c r="AS175" s="159"/>
      <c r="AT175" s="160"/>
      <c r="AU175" s="160"/>
      <c r="AV175" s="160"/>
      <c r="AW175" s="160"/>
      <c r="AX175" s="161"/>
      <c r="AY175" s="161"/>
      <c r="AZ175" s="161"/>
      <c r="BA175" s="160"/>
      <c r="BB175" s="160"/>
      <c r="BC175" s="160"/>
      <c r="BD175" s="160"/>
      <c r="BE175" s="161"/>
      <c r="BF175" s="161"/>
      <c r="BG175" s="161"/>
      <c r="BH175" s="160"/>
      <c r="BI175" s="160"/>
      <c r="BJ175" s="160"/>
      <c r="BK175" s="160"/>
      <c r="BL175" s="161"/>
      <c r="BM175" s="161"/>
      <c r="BN175" s="161"/>
      <c r="BO175" s="160"/>
      <c r="BP175" s="160"/>
      <c r="BQ175" s="160"/>
      <c r="BR175" s="160"/>
      <c r="BS175" s="161"/>
      <c r="BT175" s="161"/>
      <c r="BU175" s="161"/>
      <c r="BV175" s="160"/>
      <c r="BW175" s="160"/>
      <c r="BX175" s="160"/>
      <c r="BY175" s="160"/>
      <c r="BZ175" s="161"/>
      <c r="CA175" s="161"/>
      <c r="CB175" s="161"/>
      <c r="CC175" s="162"/>
      <c r="CD175" s="163"/>
      <c r="CE175" s="164"/>
      <c r="CP175" s="32"/>
      <c r="CQ175" s="32"/>
    </row>
    <row r="176" spans="1:95" s="31" customFormat="1" ht="31.5" customHeight="1" thickBot="1" x14ac:dyDescent="0.25">
      <c r="A176" s="34"/>
      <c r="B176" s="35"/>
      <c r="C176" s="1225">
        <f>1+C167</f>
        <v>20</v>
      </c>
      <c r="D176" s="1227" t="str">
        <f>IF(A176="","",VLOOKUP(A176,СписокКЖ!$A$88:$C$113,3,FALSE))</f>
        <v/>
      </c>
      <c r="E176" s="1228" t="str">
        <f>IF(B176="","",VLOOKUP(B176,СписокКЖ!E:J,2,FALSE))</f>
        <v/>
      </c>
      <c r="F176" s="1231" t="str">
        <f>IF(B176="","",VLOOKUP(B176,СписокКЖ!$A$88:$C$111,3,FALSE))</f>
        <v/>
      </c>
      <c r="G176" s="1232" t="str">
        <f>IF(D176="","",VLOOKUP(D176,СписокКЖ!G:L,2,FALSE))</f>
        <v/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str">
        <f>IF(A176="","",VLOOKUP(A176,'[60]Протокол команд'!A:K,8,FALSE))</f>
        <v/>
      </c>
      <c r="U176" s="39" t="e">
        <f>T176*5-4</f>
        <v>#VALUE!</v>
      </c>
      <c r="V176" s="39" t="e">
        <f>T176*5</f>
        <v>#VALUE!</v>
      </c>
      <c r="W176" s="39" t="e">
        <f>CONCATENATE(U176,"-",V176)</f>
        <v>#VALUE!</v>
      </c>
      <c r="X176" s="39" t="str">
        <f>IF(A176="","",VLOOKUP(A176,'[60]Протокол команд'!A:K,10,FALSE))</f>
        <v/>
      </c>
      <c r="Y176" s="39" t="e">
        <f>X176*5-4</f>
        <v>#VALUE!</v>
      </c>
      <c r="Z176" s="39" t="e">
        <f>X176*5</f>
        <v>#VALUE!</v>
      </c>
      <c r="AA176" s="39" t="e">
        <f>CONCATENATE(Y176,"-",Z176)</f>
        <v>#VALUE!</v>
      </c>
      <c r="AB176" s="1241" t="str">
        <f>IF(O178="","",SUM(AF178:AF183))</f>
        <v/>
      </c>
      <c r="AC176" s="1242"/>
      <c r="AD176" s="1243"/>
      <c r="AE176" s="1242" t="str">
        <f>IF(O178="","",SUM(AG178:AG183))</f>
        <v/>
      </c>
      <c r="AF176" s="1242"/>
      <c r="AG176" s="1264"/>
      <c r="AH176" s="1241">
        <f>SUM(CC178:CC183)</f>
        <v>0</v>
      </c>
      <c r="AI176" s="1242"/>
      <c r="AJ176" s="1243"/>
      <c r="AK176" s="1242">
        <f>SUM(CE178:CE183)</f>
        <v>0</v>
      </c>
      <c r="AL176" s="1242"/>
      <c r="AM176" s="1264"/>
      <c r="AN176" s="1265">
        <f>SUM(AR178:AR183)</f>
        <v>0</v>
      </c>
      <c r="AO176" s="1266"/>
      <c r="AP176" s="1267"/>
      <c r="AQ176" s="1266">
        <f>SUM(AS178:AS183)</f>
        <v>0</v>
      </c>
      <c r="AR176" s="1266"/>
      <c r="AS176" s="1268"/>
      <c r="AT176" s="1314" t="str">
        <f>IF(A176="","",VLOOKUP(A176,'[60]Протокол команд'!A:Z,14,FALSE))</f>
        <v/>
      </c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 t="str">
        <f>IF(O178="","",SUM(AF178:AF183))</f>
        <v/>
      </c>
      <c r="CD176" s="1256" t="str">
        <f>IF(CC176="","","-")</f>
        <v/>
      </c>
      <c r="CE176" s="1258" t="str">
        <f>IF(O178="","",SUM(AG178:AG183))</f>
        <v/>
      </c>
      <c r="CP176" s="32"/>
      <c r="CQ176" s="32"/>
    </row>
    <row r="177" spans="1:95" s="31" customFormat="1" ht="13.5" customHeight="1" x14ac:dyDescent="0.2">
      <c r="A177" s="40"/>
      <c r="B177" s="40"/>
      <c r="C177" s="1226"/>
      <c r="D177" s="1229" t="str">
        <f>IF(A177="","",VLOOKUP(A177,СписокКЖ!D:I,2,FALSE))</f>
        <v/>
      </c>
      <c r="E177" s="1230" t="str">
        <f>IF(B177="","",VLOOKUP(B177,СписокКЖ!E:J,2,FALSE))</f>
        <v/>
      </c>
      <c r="F177" s="1233" t="str">
        <f>IF(C177="","",VLOOKUP(C177,СписокКЖ!F:K,2,FALSE))</f>
        <v/>
      </c>
      <c r="G177" s="1234" t="str">
        <f>IF(D177="","",VLOOKUP(D177,СписокКЖ!G:L,2,FALSE))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x14ac:dyDescent="0.2">
      <c r="A178" s="43"/>
      <c r="B178" s="44"/>
      <c r="C178" s="45">
        <v>1</v>
      </c>
      <c r="D178" s="46" t="str">
        <f>IF(A178="","",VLOOKUP(A178,СписокКЖ!D:I,2,FALSE))</f>
        <v/>
      </c>
      <c r="E178" s="47"/>
      <c r="F178" s="48" t="str">
        <f>IF(B178="","",VLOOKUP(B178,СписокКЖ!D:I,2,FALSE))</f>
        <v/>
      </c>
      <c r="G178" s="49"/>
      <c r="H178" s="50"/>
      <c r="I178" s="51"/>
      <c r="J178" s="51"/>
      <c r="K178" s="51"/>
      <c r="L178" s="51"/>
      <c r="M178" s="51"/>
      <c r="N178" s="52"/>
      <c r="O178" s="53" t="str">
        <f>IF(I178="","",IF(I178="0",1000,IF(I178="-0",-1000,I178*1)))</f>
        <v/>
      </c>
      <c r="P178" s="53" t="str">
        <f t="shared" ref="P178:S179" si="111">IF(J178="","",IF(J178="0",1000,IF(J178="-0",-1000,J178*1)))</f>
        <v/>
      </c>
      <c r="Q178" s="53" t="str">
        <f t="shared" si="111"/>
        <v/>
      </c>
      <c r="R178" s="53" t="str">
        <f t="shared" si="111"/>
        <v/>
      </c>
      <c r="S178" s="54" t="str">
        <f t="shared" si="111"/>
        <v/>
      </c>
      <c r="T178" s="55" t="str">
        <f t="shared" ref="T178:X179" si="112">IF(O178="","",IF(O178&gt;0,1,0))</f>
        <v/>
      </c>
      <c r="U178" s="56" t="str">
        <f t="shared" si="112"/>
        <v/>
      </c>
      <c r="V178" s="56" t="str">
        <f t="shared" si="112"/>
        <v/>
      </c>
      <c r="W178" s="56" t="str">
        <f t="shared" si="112"/>
        <v/>
      </c>
      <c r="X178" s="56" t="str">
        <f t="shared" si="112"/>
        <v/>
      </c>
      <c r="Y178" s="57" t="str">
        <f t="shared" ref="Y178:AC179" si="113">IF(O178="","",IF(O178&lt;0,1,0))</f>
        <v/>
      </c>
      <c r="Z178" s="57" t="str">
        <f t="shared" si="113"/>
        <v/>
      </c>
      <c r="AA178" s="57" t="str">
        <f t="shared" si="113"/>
        <v/>
      </c>
      <c r="AB178" s="57" t="str">
        <f t="shared" si="113"/>
        <v/>
      </c>
      <c r="AC178" s="57" t="str">
        <f t="shared" si="113"/>
        <v/>
      </c>
      <c r="AD178" s="58" t="str">
        <f>IF(CC178="","",IF(CC178&gt;CE178,1,-1))</f>
        <v/>
      </c>
      <c r="AE178" s="58" t="str">
        <f>IF(CC178="","",IF(CC178&lt;CE178,1,-1))</f>
        <v/>
      </c>
      <c r="AF178" s="59">
        <f>IF(CC178&gt;CE178,1,0)</f>
        <v>0</v>
      </c>
      <c r="AG178" s="60">
        <f>IF(CE178&gt;CC178,1,0)</f>
        <v>0</v>
      </c>
      <c r="AH178" s="61" t="str">
        <f>IF(O178="","",AX178*1)</f>
        <v/>
      </c>
      <c r="AI178" s="62" t="str">
        <f>IF(P178="","",BE178*1)</f>
        <v/>
      </c>
      <c r="AJ178" s="62" t="str">
        <f>IF(Q178="","",BL178*1)</f>
        <v/>
      </c>
      <c r="AK178" s="62" t="str">
        <f>IF(R178="","",BS178*1)</f>
        <v/>
      </c>
      <c r="AL178" s="62" t="str">
        <f>IF(S178="","",BZ178*1)</f>
        <v/>
      </c>
      <c r="AM178" s="63" t="str">
        <f>IF(O178="","",AZ178*1)</f>
        <v/>
      </c>
      <c r="AN178" s="63" t="str">
        <f>IF(P178="","",BG178*1)</f>
        <v/>
      </c>
      <c r="AO178" s="63" t="str">
        <f>IF(Q178="","",BN178*1)</f>
        <v/>
      </c>
      <c r="AP178" s="63" t="str">
        <f>IF(R178="","",BU178*1)</f>
        <v/>
      </c>
      <c r="AQ178" s="63" t="str">
        <f>IF(S178="","",CB178*1)</f>
        <v/>
      </c>
      <c r="AR178" s="64">
        <f>SUM(AH178:AL178)</f>
        <v>0</v>
      </c>
      <c r="AS178" s="65">
        <f>SUM(AM178:AQ178)</f>
        <v>0</v>
      </c>
      <c r="AT178" s="66">
        <f>IF(O178=1000,11,IF(O178=-1000,0,IF(O178&gt;0,11,IF(O178&lt;0,(-O178),"0"))))</f>
        <v>11</v>
      </c>
      <c r="AU178" s="67" t="str">
        <f>IF(O178=1000,0,IF(O178=-1000,11,IF(O178&lt;-9,-(O178-2),IF(O178&gt;0,(O178),"0"))))</f>
        <v/>
      </c>
      <c r="AV178" s="66" t="e">
        <f>IF(O178=1000,11,IF(O178=-1000,0,IF(O178&lt;9,11,IF(O178&gt;9,(O178+2),"0"))))</f>
        <v>#VALUE!</v>
      </c>
      <c r="AW178" s="67" t="str">
        <f>IF(O178=1000,0,IF(O178=-1000,11,IF(O178&lt;0,11,IF(O178&gt;0,(O178),"0"))))</f>
        <v/>
      </c>
      <c r="AX178" s="68" t="str">
        <f>IF(O178="","",IF(O178&gt;9,AV178,AT178))</f>
        <v/>
      </c>
      <c r="AY178" s="69" t="str">
        <f>IF(O178="","","-")</f>
        <v/>
      </c>
      <c r="AZ178" s="70" t="str">
        <f>IF(O178="","",IF(O178&lt;-9,AU178,AW178))</f>
        <v/>
      </c>
      <c r="BA178" s="66" t="e">
        <f>IF(P178=1000,11,IF(P178=-1000,0,IF(P178&gt;9,(P178+2),IF(P178&lt;0,(-P178),"0"))))</f>
        <v>#VALUE!</v>
      </c>
      <c r="BB178" s="67" t="str">
        <f>IF(P178=1000,0,IF(P178=-1000,11,IF(P178&lt;-9,-(P178-2),IF(P178&gt;0,(P178),"0"))))</f>
        <v/>
      </c>
      <c r="BC178" s="67">
        <f>IF(P178=1000,11,IF(P178=-1000,0,IF(P178&gt;0,11,IF(P178&lt;0,(-P178),"0"))))</f>
        <v>11</v>
      </c>
      <c r="BD178" s="67" t="str">
        <f>IF(P178=1000,0,IF(P178=-1000,11,IF(P178&lt;0,11,IF(P178&gt;0,(P178),"0"))))</f>
        <v/>
      </c>
      <c r="BE178" s="68" t="str">
        <f>IF(P178="","",IF(P178&gt;9,BA178,BC178))</f>
        <v/>
      </c>
      <c r="BF178" s="69" t="str">
        <f>IF(P178="","","-")</f>
        <v/>
      </c>
      <c r="BG178" s="70" t="str">
        <f>IF(P178="","",IF(P178&lt;-9,BB178,BD178))</f>
        <v/>
      </c>
      <c r="BH178" s="66" t="e">
        <f>IF(Q178=1000,11,IF(Q178=-1000,0,IF(Q178&gt;9,(Q178+2),IF(Q178&lt;0,(-Q178),"0"))))</f>
        <v>#VALUE!</v>
      </c>
      <c r="BI178" s="67" t="str">
        <f>IF(Q178=1000,0,IF(Q178=-1000,11,IF(Q178&lt;-9,-(Q178-2),IF(Q178&gt;0,(Q178),"0"))))</f>
        <v/>
      </c>
      <c r="BJ178" s="67">
        <f>IF(Q178=1000,11,IF(Q178=-1000,0,IF(Q178&gt;0,11,IF(Q178&lt;0,(-Q178),"0"))))</f>
        <v>11</v>
      </c>
      <c r="BK178" s="67" t="str">
        <f>IF(Q178=1000,0,IF(Q178=-1000,11,IF(Q178&lt;0,11,IF(Q178&gt;0,(Q178),"0"))))</f>
        <v/>
      </c>
      <c r="BL178" s="68" t="str">
        <f>IF(Q178="","",IF(Q178&gt;9,BH178,BJ178))</f>
        <v/>
      </c>
      <c r="BM178" s="69" t="str">
        <f>IF(Q178="","","-")</f>
        <v/>
      </c>
      <c r="BN178" s="70" t="str">
        <f>IF(Q178="","",IF(Q178&lt;-9,BI178,BK178))</f>
        <v/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 t="str">
        <f>IF(O178="","",SUM(T178:X178))</f>
        <v/>
      </c>
      <c r="CD178" s="73" t="str">
        <f>IF(CC178="","","-")</f>
        <v/>
      </c>
      <c r="CE178" s="74" t="str">
        <f>IF(O178="","",SUM(Y178:AC178))</f>
        <v/>
      </c>
      <c r="CP178" s="32"/>
      <c r="CQ178" s="32"/>
    </row>
    <row r="179" spans="1:95" s="31" customFormat="1" ht="15" customHeight="1" x14ac:dyDescent="0.2">
      <c r="A179" s="43"/>
      <c r="B179" s="44"/>
      <c r="C179" s="75">
        <v>2</v>
      </c>
      <c r="D179" s="76" t="str">
        <f>IF(A179="","",VLOOKUP(A179,СписокКЖ!D:I,2,FALSE))</f>
        <v/>
      </c>
      <c r="E179" s="47"/>
      <c r="F179" s="77" t="str">
        <f>IF(B179="","",VLOOKUP(B179,СписокКЖ!D:I,2,FALSE))</f>
        <v/>
      </c>
      <c r="G179" s="49"/>
      <c r="H179" s="41"/>
      <c r="I179" s="78"/>
      <c r="J179" s="78"/>
      <c r="K179" s="78"/>
      <c r="L179" s="78"/>
      <c r="M179" s="51"/>
      <c r="N179" s="42"/>
      <c r="O179" s="79" t="str">
        <f>IF(I179="","",IF(I179="0",1000,IF(I179="-0",-1000,I179*1)))</f>
        <v/>
      </c>
      <c r="P179" s="79" t="str">
        <f t="shared" si="111"/>
        <v/>
      </c>
      <c r="Q179" s="79" t="str">
        <f t="shared" si="111"/>
        <v/>
      </c>
      <c r="R179" s="79" t="str">
        <f t="shared" si="111"/>
        <v/>
      </c>
      <c r="S179" s="80" t="str">
        <f t="shared" si="111"/>
        <v/>
      </c>
      <c r="T179" s="55" t="str">
        <f t="shared" si="112"/>
        <v/>
      </c>
      <c r="U179" s="56" t="str">
        <f t="shared" si="112"/>
        <v/>
      </c>
      <c r="V179" s="56" t="str">
        <f t="shared" si="112"/>
        <v/>
      </c>
      <c r="W179" s="56" t="str">
        <f t="shared" si="112"/>
        <v/>
      </c>
      <c r="X179" s="56" t="str">
        <f t="shared" si="112"/>
        <v/>
      </c>
      <c r="Y179" s="57" t="str">
        <f t="shared" si="113"/>
        <v/>
      </c>
      <c r="Z179" s="57" t="str">
        <f t="shared" si="113"/>
        <v/>
      </c>
      <c r="AA179" s="57" t="str">
        <f t="shared" si="113"/>
        <v/>
      </c>
      <c r="AB179" s="57" t="str">
        <f t="shared" si="113"/>
        <v/>
      </c>
      <c r="AC179" s="57" t="str">
        <f t="shared" si="113"/>
        <v/>
      </c>
      <c r="AD179" s="58" t="str">
        <f>IF(CC179="","",IF(CC179&gt;CE179,1,-1))</f>
        <v/>
      </c>
      <c r="AE179" s="58" t="str">
        <f>IF(CC179="","",IF(CC179&lt;CE179,1,-1))</f>
        <v/>
      </c>
      <c r="AF179" s="59">
        <f>IF(CC179&gt;CE179,1,0)</f>
        <v>0</v>
      </c>
      <c r="AG179" s="60">
        <f>IF(CE179&gt;CC179,1,0)</f>
        <v>0</v>
      </c>
      <c r="AH179" s="81" t="str">
        <f>IF(O179="","",AX179*1)</f>
        <v/>
      </c>
      <c r="AI179" s="82" t="str">
        <f>IF(P179="","",BE179*1)</f>
        <v/>
      </c>
      <c r="AJ179" s="82" t="str">
        <f>IF(Q179="","",BL179*1)</f>
        <v/>
      </c>
      <c r="AK179" s="82" t="str">
        <f>IF(R179="","",BS179*1)</f>
        <v/>
      </c>
      <c r="AL179" s="82" t="str">
        <f>IF(S179="","",BZ179*1)</f>
        <v/>
      </c>
      <c r="AM179" s="83" t="str">
        <f>IF(O179="","",AZ179*1)</f>
        <v/>
      </c>
      <c r="AN179" s="83" t="str">
        <f>IF(P179="","",BG179*1)</f>
        <v/>
      </c>
      <c r="AO179" s="83" t="str">
        <f>IF(Q179="","",BN179*1)</f>
        <v/>
      </c>
      <c r="AP179" s="83" t="str">
        <f>IF(R179="","",BU179*1)</f>
        <v/>
      </c>
      <c r="AQ179" s="83" t="str">
        <f>IF(S179="","",CB179*1)</f>
        <v/>
      </c>
      <c r="AR179" s="64">
        <f>SUM(AH179:AL179)</f>
        <v>0</v>
      </c>
      <c r="AS179" s="65">
        <f>SUM(AM179:AQ179)</f>
        <v>0</v>
      </c>
      <c r="AT179" s="66">
        <f>IF(O179=1000,11,IF(O179=-1000,0,IF(O179&gt;0,11,IF(O179&lt;0,(-O179),"0"))))</f>
        <v>11</v>
      </c>
      <c r="AU179" s="67" t="str">
        <f>IF(O179=1000,0,IF(O179=-1000,11,IF(O179&lt;-9,-(O179-2),IF(O179&gt;0,(O179),"0"))))</f>
        <v/>
      </c>
      <c r="AV179" s="66" t="e">
        <f>IF(O179=1000,11,IF(O179=-1000,0,IF(O179&gt;9,(O179+2),IF(O179&lt;0,(-O179),"0"))))</f>
        <v>#VALUE!</v>
      </c>
      <c r="AW179" s="67" t="str">
        <f>IF(O179=1000,0,IF(O179=-1000,11,IF(O179&lt;0,11,IF(O179&gt;0,(O179),"0"))))</f>
        <v/>
      </c>
      <c r="AX179" s="84" t="str">
        <f>IF(O179="","",IF(O179&gt;9,AV179,AT179))</f>
        <v/>
      </c>
      <c r="AY179" s="85" t="str">
        <f>IF(O179="","","-")</f>
        <v/>
      </c>
      <c r="AZ179" s="86" t="str">
        <f>IF(O179="","",IF(O179&lt;-9,AU179,AW179))</f>
        <v/>
      </c>
      <c r="BA179" s="66" t="e">
        <f>IF(P179=1000,11,IF(P179=-1000,0,IF(P179&gt;9,(P179+2),IF(P179&lt;0,(-P179),"0"))))</f>
        <v>#VALUE!</v>
      </c>
      <c r="BB179" s="67" t="str">
        <f>IF(P179=1000,0,IF(P179=-1000,11,IF(P179&lt;-9,-(P179-2),IF(P179&gt;0,(P179),"0"))))</f>
        <v/>
      </c>
      <c r="BC179" s="67">
        <f>IF(P179=1000,11,IF(P179=-1000,0,IF(P179&gt;0,11,IF(P179&lt;0,(-P179),"0"))))</f>
        <v>11</v>
      </c>
      <c r="BD179" s="67" t="str">
        <f>IF(P179=1000,0,IF(P179=-1000,11,IF(P179&lt;0,11,IF(P179&gt;0,(P179),"0"))))</f>
        <v/>
      </c>
      <c r="BE179" s="84" t="str">
        <f>IF(P179="","",IF(P179&gt;9,BA179,BC179))</f>
        <v/>
      </c>
      <c r="BF179" s="85" t="str">
        <f>IF(P179="","","-")</f>
        <v/>
      </c>
      <c r="BG179" s="86" t="str">
        <f>IF(P179="","",IF(P179&lt;-9,BB179,BD179))</f>
        <v/>
      </c>
      <c r="BH179" s="66" t="e">
        <f>IF(Q179=1000,11,IF(Q179=-1000,0,IF(Q179&gt;9,(Q179+2),IF(Q179&lt;0,(-Q179),"0"))))</f>
        <v>#VALUE!</v>
      </c>
      <c r="BI179" s="67" t="str">
        <f>IF(Q179=1000,0,IF(Q179=-1000,11,IF(Q179&lt;-9,-(Q179-2),IF(Q179&gt;0,(Q179),"0"))))</f>
        <v/>
      </c>
      <c r="BJ179" s="67">
        <f>IF(Q179=1000,11,IF(Q179=-1000,0,IF(Q179&gt;0,11,IF(Q179&lt;0,(-Q179),"0"))))</f>
        <v>11</v>
      </c>
      <c r="BK179" s="67" t="str">
        <f>IF(Q179=1000,0,IF(Q179=-1000,11,IF(Q179&lt;0,11,IF(Q179&gt;0,(Q179),"0"))))</f>
        <v/>
      </c>
      <c r="BL179" s="84" t="str">
        <f>IF(Q179="","",IF(Q179&gt;9,BH179,BJ179))</f>
        <v/>
      </c>
      <c r="BM179" s="85" t="str">
        <f>IF(Q179="","","-")</f>
        <v/>
      </c>
      <c r="BN179" s="86" t="str">
        <f>IF(Q179="","",IF(Q179&lt;-9,BI179,BK179))</f>
        <v/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84" t="str">
        <f>IF(R179="","",IF(R179&gt;9,BO179,BQ179))</f>
        <v/>
      </c>
      <c r="BT179" s="85" t="str">
        <f>IF(R179="","","-")</f>
        <v/>
      </c>
      <c r="BU179" s="86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84" t="str">
        <f>IF(S179="","",IF(S179&gt;9,BV179,BX179))</f>
        <v/>
      </c>
      <c r="CA179" s="85" t="str">
        <f>IF(S179="","","-")</f>
        <v/>
      </c>
      <c r="CB179" s="86" t="str">
        <f>IF(S179="","",IF(S179&lt;-9,BW179,BY179))</f>
        <v/>
      </c>
      <c r="CC179" s="87" t="str">
        <f>IF(O179="","",SUM(T179:X179))</f>
        <v/>
      </c>
      <c r="CD179" s="88" t="str">
        <f>IF(CC179="","","-")</f>
        <v/>
      </c>
      <c r="CE179" s="89" t="str">
        <f>IF(O179="","",SUM(Y179:AC179))</f>
        <v/>
      </c>
      <c r="CP179" s="32"/>
      <c r="CQ179" s="32"/>
    </row>
    <row r="180" spans="1:95" s="31" customFormat="1" ht="15" customHeight="1" x14ac:dyDescent="0.2">
      <c r="A180" s="43"/>
      <c r="B180" s="44"/>
      <c r="C180" s="1250">
        <v>3</v>
      </c>
      <c r="D180" s="76" t="str">
        <f>IF(A180="","",VLOOKUP(A180,СписокКЖ!D:I,2,FALSE))</f>
        <v/>
      </c>
      <c r="E180" s="47"/>
      <c r="F180" s="77" t="str">
        <f>IF(B180="","",VLOOKUP(B180,СписокКЖ!D:I,2,FALSE))</f>
        <v/>
      </c>
      <c r="G180" s="49"/>
      <c r="H180" s="41"/>
      <c r="I180" s="1252"/>
      <c r="J180" s="1252"/>
      <c r="K180" s="1252"/>
      <c r="L180" s="1252"/>
      <c r="M180" s="1252"/>
      <c r="N180" s="42"/>
      <c r="O180" s="1244" t="str">
        <f>IF(I180="","",IF(I180="0",1000,IF(I180="-0",-1000,I180*1)))</f>
        <v/>
      </c>
      <c r="P180" s="1244" t="str">
        <f>IF(J180="","",IF(J180="0",1000,IF(J180="-0",-1000,J180*1)))</f>
        <v/>
      </c>
      <c r="Q180" s="1244" t="str">
        <f>IF(K180="","",IF(K180="0",1000,IF(K180="-0",-1000,K180*1)))</f>
        <v/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 t="str">
        <f>IF(O180="","",IF(O180&gt;0,1,0))</f>
        <v/>
      </c>
      <c r="U180" s="1284" t="str">
        <f>IF(P180="","",IF(P180&gt;0,1,0))</f>
        <v/>
      </c>
      <c r="V180" s="1284" t="str">
        <f>IF(Q180="","",IF(Q180&gt;0,1,0))</f>
        <v/>
      </c>
      <c r="W180" s="1284" t="str">
        <f>IF(R180="","",IF(R180&gt;0,1,0))</f>
        <v/>
      </c>
      <c r="X180" s="1284" t="str">
        <f>IF(S180="","",IF(S180&gt;0,1,0))</f>
        <v/>
      </c>
      <c r="Y180" s="1278" t="str">
        <f>IF(O180="","",IF(O180&lt;0,1,0))</f>
        <v/>
      </c>
      <c r="Z180" s="1278" t="str">
        <f>IF(P180="","",IF(P180&lt;0,1,0))</f>
        <v/>
      </c>
      <c r="AA180" s="1278" t="str">
        <f>IF(Q180="","",IF(Q180&lt;0,1,0))</f>
        <v/>
      </c>
      <c r="AB180" s="1278" t="str">
        <f>IF(R180="","",IF(R180&lt;0,1,0))</f>
        <v/>
      </c>
      <c r="AC180" s="1278" t="str">
        <f>IF(S180="","",IF(S180&lt;0,1,0))</f>
        <v/>
      </c>
      <c r="AD180" s="1280" t="str">
        <f>IF(CC180="","",IF(CC180&gt;CE180,1,-1))</f>
        <v/>
      </c>
      <c r="AE180" s="1280" t="str">
        <f>IF(CC180="","",IF(CC180&lt;CE180,1,-1))</f>
        <v/>
      </c>
      <c r="AF180" s="1282">
        <f>IF(CC180&gt;CE180,1,0)</f>
        <v>0</v>
      </c>
      <c r="AG180" s="1272">
        <f>IF(CE180&gt;CC180,1,0)</f>
        <v>0</v>
      </c>
      <c r="AH180" s="1274" t="str">
        <f>IF(O180="","",AX180*1)</f>
        <v/>
      </c>
      <c r="AI180" s="1276" t="str">
        <f>IF(P180="","",BE180*1)</f>
        <v/>
      </c>
      <c r="AJ180" s="1276" t="str">
        <f>IF(Q180="","",BL180*1)</f>
        <v/>
      </c>
      <c r="AK180" s="1276" t="str">
        <f>IF(R180="","",BS180*1)</f>
        <v/>
      </c>
      <c r="AL180" s="1276" t="str">
        <f>IF(S180="","",BZ180*1)</f>
        <v/>
      </c>
      <c r="AM180" s="1298" t="str">
        <f>IF(O180="","",AZ180*1)</f>
        <v/>
      </c>
      <c r="AN180" s="1298" t="str">
        <f>IF(P180="","",BG180*1)</f>
        <v/>
      </c>
      <c r="AO180" s="1298" t="str">
        <f>IF(Q180="","",BN180*1)</f>
        <v/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 t="str">
        <f>IF(O180=1000,0,IF(O180=-1000,11,IF(O180&lt;-9,-(O180-2),IF(O180&gt;0,(O180),"0"))))</f>
        <v/>
      </c>
      <c r="AV180" s="1286" t="e">
        <f>IF(O180=1000,11,IF(O180=-1000,0,IF(O180&gt;9,(O180+2),IF(O180&lt;0,(-O180),"0"))))</f>
        <v>#VALUE!</v>
      </c>
      <c r="AW180" s="1286" t="str">
        <f>IF(O180=1000,0,IF(O180=-1000,11,IF(O180&lt;0,11,IF(O180&gt;0,(O180),"0"))))</f>
        <v/>
      </c>
      <c r="AX180" s="1296" t="str">
        <f>IF(O180="","",IF(O180&gt;9,AV180,AT180))</f>
        <v/>
      </c>
      <c r="AY180" s="1288" t="str">
        <f>IF(O180="","","-")</f>
        <v/>
      </c>
      <c r="AZ180" s="1290" t="str">
        <f>IF(O180="","",IF(O180&lt;-9,AU180,AW180))</f>
        <v/>
      </c>
      <c r="BA180" s="1286" t="e">
        <f>IF(P180=1000,11,IF(P180=-1000,0,IF(P180&gt;9,(P180+2),IF(P180&lt;0,(-P180),"0"))))</f>
        <v>#VALUE!</v>
      </c>
      <c r="BB180" s="1286" t="str">
        <f>IF(P180=1000,0,IF(P180=-1000,11,IF(P180&lt;-9,-(P180-2),IF(P180&gt;0,(P180),"0"))))</f>
        <v/>
      </c>
      <c r="BC180" s="1286">
        <f>IF(P180=1000,11,IF(P180=-1000,0,IF(P180&gt;0,11,IF(P180&lt;0,(-P180),"0"))))</f>
        <v>11</v>
      </c>
      <c r="BD180" s="1286" t="str">
        <f>IF(P180=1000,0,IF(P180=-1000,11,IF(P180&lt;0,11,IF(P180&gt;0,(P180),"0"))))</f>
        <v/>
      </c>
      <c r="BE180" s="1296" t="str">
        <f>IF(P180="","",IF(P180&gt;9,BA180,BC180))</f>
        <v/>
      </c>
      <c r="BF180" s="1288" t="str">
        <f>IF(P180="","","-")</f>
        <v/>
      </c>
      <c r="BG180" s="1290" t="str">
        <f>IF(P180="","",IF(P180&lt;-9,BB180,BD180))</f>
        <v/>
      </c>
      <c r="BH180" s="1286" t="e">
        <f>IF(Q180=1000,11,IF(Q180=-1000,0,IF(Q180&gt;9,(Q180+2),IF(Q180&lt;0,(-Q180),"0"))))</f>
        <v>#VALUE!</v>
      </c>
      <c r="BI180" s="1286" t="str">
        <f>IF(Q180=1000,0,IF(Q180=-1000,11,IF(Q180&lt;-9,-(Q180-2),IF(Q180&gt;0,(Q180),"0"))))</f>
        <v/>
      </c>
      <c r="BJ180" s="1286">
        <f>IF(Q180=1000,11,IF(Q180=-1000,0,IF(Q180&gt;0,11,IF(Q180&lt;0,(-Q180),"0"))))</f>
        <v>11</v>
      </c>
      <c r="BK180" s="1286" t="str">
        <f>IF(Q180=1000,0,IF(Q180=-1000,11,IF(Q180&lt;0,11,IF(Q180&gt;0,(Q180),"0"))))</f>
        <v/>
      </c>
      <c r="BL180" s="1296" t="str">
        <f>IF(Q180="","",IF(Q180&gt;9,BH180,BJ180))</f>
        <v/>
      </c>
      <c r="BM180" s="1288" t="str">
        <f>IF(Q180="","","-")</f>
        <v/>
      </c>
      <c r="BN180" s="1290" t="str">
        <f>IF(Q180="","",IF(Q180&lt;-9,BI180,BK180))</f>
        <v/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 t="str">
        <f>IF(R180="","",IF(R180&gt;9,BO180,BQ180))</f>
        <v/>
      </c>
      <c r="BT180" s="1288" t="str">
        <f>IF(R180="","","-")</f>
        <v/>
      </c>
      <c r="BU180" s="1290" t="str">
        <f>IF(R180="","",IF(R180&lt;-9,BP180,BR180))</f>
        <v/>
      </c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 t="str">
        <f>IF(S180="","",IF(S180&gt;9,BV180,BX180))</f>
        <v/>
      </c>
      <c r="CA180" s="1288" t="str">
        <f>IF(S180="","","-")</f>
        <v/>
      </c>
      <c r="CB180" s="1290" t="str">
        <f>IF(S180="","",IF(S180&lt;-9,BW180,BY180))</f>
        <v/>
      </c>
      <c r="CC180" s="1302" t="str">
        <f>IF(O180="","",SUM(T180:X181))</f>
        <v/>
      </c>
      <c r="CD180" s="1304" t="str">
        <f>IF(CC180="","","-")</f>
        <v/>
      </c>
      <c r="CE180" s="1306" t="str">
        <f>IF(O180="","",SUM(Y180:AC181))</f>
        <v/>
      </c>
      <c r="CP180" s="32"/>
      <c r="CQ180" s="32"/>
    </row>
    <row r="181" spans="1:95" s="31" customFormat="1" ht="15" customHeight="1" x14ac:dyDescent="0.2">
      <c r="A181" s="43"/>
      <c r="B181" s="44"/>
      <c r="C181" s="1251"/>
      <c r="D181" s="46" t="str">
        <f>IF(A181="","",VLOOKUP(A181,СписокКЖ!D:I,2,FALSE))</f>
        <v/>
      </c>
      <c r="E181" s="47"/>
      <c r="F181" s="48" t="str">
        <f>IF(B181="","",VLOOKUP(B181,СписокКЖ!D:I,2,FALSE))</f>
        <v/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x14ac:dyDescent="0.2">
      <c r="A182" s="99" t="str">
        <f>IF(A178="","",A178)</f>
        <v/>
      </c>
      <c r="B182" s="99" t="str">
        <f>IF(B178="","",B179)</f>
        <v/>
      </c>
      <c r="C182" s="75">
        <v>4</v>
      </c>
      <c r="D182" s="100" t="str">
        <f>IF(A182="","",VLOOKUP(A182,СписокКЖ!D:I,2,FALSE))</f>
        <v/>
      </c>
      <c r="E182" s="101"/>
      <c r="F182" s="77" t="str">
        <f>IF(B182="","",VLOOKUP(B182,СписокКЖ!D:I,2,FALSE))</f>
        <v/>
      </c>
      <c r="G182" s="102"/>
      <c r="H182" s="41"/>
      <c r="I182" s="78"/>
      <c r="J182" s="78"/>
      <c r="K182" s="78"/>
      <c r="L182" s="78"/>
      <c r="M182" s="78"/>
      <c r="N182" s="42"/>
      <c r="O182" s="79" t="str">
        <f>IF(I182="","",IF(I182="0",1000,IF(I182="-0",-1000,I182*1)))</f>
        <v/>
      </c>
      <c r="P182" s="79" t="str">
        <f t="shared" ref="P182:S183" si="114">IF(J182="","",IF(J182="0",1000,IF(J182="-0",-1000,J182*1)))</f>
        <v/>
      </c>
      <c r="Q182" s="79" t="str">
        <f t="shared" si="114"/>
        <v/>
      </c>
      <c r="R182" s="79" t="str">
        <f t="shared" si="114"/>
        <v/>
      </c>
      <c r="S182" s="80" t="str">
        <f t="shared" si="114"/>
        <v/>
      </c>
      <c r="T182" s="103" t="str">
        <f t="shared" ref="T182:X183" si="115">IF(O182="","",IF(O182&gt;0,1,0))</f>
        <v/>
      </c>
      <c r="U182" s="104" t="str">
        <f t="shared" si="115"/>
        <v/>
      </c>
      <c r="V182" s="104" t="str">
        <f t="shared" si="115"/>
        <v/>
      </c>
      <c r="W182" s="104" t="str">
        <f t="shared" si="115"/>
        <v/>
      </c>
      <c r="X182" s="104" t="str">
        <f t="shared" si="115"/>
        <v/>
      </c>
      <c r="Y182" s="105" t="str">
        <f t="shared" ref="Y182:AC183" si="116">IF(O182="","",IF(O182&lt;0,1,0))</f>
        <v/>
      </c>
      <c r="Z182" s="105" t="str">
        <f t="shared" si="116"/>
        <v/>
      </c>
      <c r="AA182" s="105" t="str">
        <f t="shared" si="116"/>
        <v/>
      </c>
      <c r="AB182" s="105" t="str">
        <f t="shared" si="116"/>
        <v/>
      </c>
      <c r="AC182" s="105" t="str">
        <f t="shared" si="116"/>
        <v/>
      </c>
      <c r="AD182" s="106" t="str">
        <f>IF(CC182="","",IF(CC182&gt;CE182,1,-1))</f>
        <v/>
      </c>
      <c r="AE182" s="106" t="str">
        <f>IF(CC182="","",IF(CC182&lt;CE182,1,-1))</f>
        <v/>
      </c>
      <c r="AF182" s="107">
        <f>IF(CC182&gt;CE182,1,0)</f>
        <v>0</v>
      </c>
      <c r="AG182" s="108">
        <f>IF(CE182&gt;CC182,1,0)</f>
        <v>0</v>
      </c>
      <c r="AH182" s="81" t="str">
        <f>IF(O182="","",AX182*1)</f>
        <v/>
      </c>
      <c r="AI182" s="82" t="str">
        <f>IF(P182="","",BE182*1)</f>
        <v/>
      </c>
      <c r="AJ182" s="82" t="str">
        <f>IF(Q182="","",BL182*1)</f>
        <v/>
      </c>
      <c r="AK182" s="82" t="str">
        <f>IF(R182="","",BS182*1)</f>
        <v/>
      </c>
      <c r="AL182" s="82" t="str">
        <f>IF(S182="","",BZ182*1)</f>
        <v/>
      </c>
      <c r="AM182" s="83" t="str">
        <f>IF(O182="","",AZ182*1)</f>
        <v/>
      </c>
      <c r="AN182" s="83" t="str">
        <f>IF(P182="","",BG182*1)</f>
        <v/>
      </c>
      <c r="AO182" s="83" t="str">
        <f>IF(Q182="","",BN182*1)</f>
        <v/>
      </c>
      <c r="AP182" s="83" t="str">
        <f>IF(R182="","",BU182*1)</f>
        <v/>
      </c>
      <c r="AQ182" s="83" t="str">
        <f>IF(S182="","",CB182*1)</f>
        <v/>
      </c>
      <c r="AR182" s="109">
        <f>SUM(AH182:AL182)</f>
        <v>0</v>
      </c>
      <c r="AS182" s="110">
        <f>SUM(AM182:AQ182)</f>
        <v>0</v>
      </c>
      <c r="AT182" s="111">
        <f>IF(O182=1000,11,IF(O182=-1000,0,IF(O182&gt;0,11,IF(O182&lt;0,(-O182),"0"))))</f>
        <v>11</v>
      </c>
      <c r="AU182" s="112" t="str">
        <f>IF(O182=1000,0,IF(O182=-1000,11,IF(O182&lt;-9,-(O182-2),IF(O182&gt;0,(O182),"0"))))</f>
        <v/>
      </c>
      <c r="AV182" s="111" t="e">
        <f>IF(O182=1000,11,IF(O182=-1000,0,IF(O182&gt;9,(O182+2),IF(O182&lt;0,(-O182),"0"))))</f>
        <v>#VALUE!</v>
      </c>
      <c r="AW182" s="112" t="str">
        <f>IF(O182=1000,0,IF(O182=-1000,11,IF(O182&lt;0,11,IF(O182&gt;0,(O182),"0"))))</f>
        <v/>
      </c>
      <c r="AX182" s="84" t="str">
        <f>IF(O182="","",IF(O182&gt;9,AV182,AT182))</f>
        <v/>
      </c>
      <c r="AY182" s="85" t="str">
        <f>IF(O182="","","-")</f>
        <v/>
      </c>
      <c r="AZ182" s="86" t="str">
        <f>IF(O182="","",IF(O182&lt;-9,AU182,AW182))</f>
        <v/>
      </c>
      <c r="BA182" s="111" t="e">
        <f>IF(P182=1000,11,IF(P182=-1000,0,IF(P182&gt;9,(P182+2),IF(P182&lt;0,(-P182),"0"))))</f>
        <v>#VALUE!</v>
      </c>
      <c r="BB182" s="112" t="str">
        <f>IF(P182=1000,0,IF(P182=-1000,11,IF(P182&lt;-9,-(P182-2),IF(P182&gt;0,(P182),"0"))))</f>
        <v/>
      </c>
      <c r="BC182" s="112">
        <f>IF(P182=1000,11,IF(P182=-1000,0,IF(P182&gt;0,11,IF(P182&lt;0,(-P182),"0"))))</f>
        <v>11</v>
      </c>
      <c r="BD182" s="112" t="str">
        <f>IF(P182=1000,0,IF(P182=-1000,11,IF(P182&lt;0,11,IF(P182&gt;0,(P182),"0"))))</f>
        <v/>
      </c>
      <c r="BE182" s="84" t="str">
        <f>IF(P182="","",IF(P182&gt;9,BA182,BC182))</f>
        <v/>
      </c>
      <c r="BF182" s="85" t="str">
        <f>IF(P182="","","-")</f>
        <v/>
      </c>
      <c r="BG182" s="86" t="str">
        <f>IF(P182="","",IF(P182&lt;-9,BB182,BD182))</f>
        <v/>
      </c>
      <c r="BH182" s="111" t="e">
        <f>IF(Q182=1000,11,IF(Q182=-1000,0,IF(Q182&gt;9,(Q182+2),IF(Q182&lt;0,(-Q182),"0"))))</f>
        <v>#VALUE!</v>
      </c>
      <c r="BI182" s="112" t="str">
        <f>IF(Q182=1000,0,IF(Q182=-1000,11,IF(Q182&lt;-9,-(Q182-2),IF(Q182&gt;0,(Q182),"0"))))</f>
        <v/>
      </c>
      <c r="BJ182" s="112">
        <f>IF(Q182=1000,11,IF(Q182=-1000,0,IF(Q182&gt;0,11,IF(Q182&lt;0,(-Q182),"0"))))</f>
        <v>11</v>
      </c>
      <c r="BK182" s="112" t="str">
        <f>IF(Q182=1000,0,IF(Q182=-1000,11,IF(Q182&lt;0,11,IF(Q182&gt;0,(Q182),"0"))))</f>
        <v/>
      </c>
      <c r="BL182" s="84" t="str">
        <f>IF(Q182="","",IF(Q182&gt;9,BH182,BJ182))</f>
        <v/>
      </c>
      <c r="BM182" s="85" t="str">
        <f>IF(Q182="","","-")</f>
        <v/>
      </c>
      <c r="BN182" s="86" t="str">
        <f>IF(Q182="","",IF(Q182&lt;-9,BI182,BK182))</f>
        <v/>
      </c>
      <c r="BO182" s="112" t="e">
        <f>IF(R182=1000,11,IF(R182=-1000,0,IF(R182&gt;9,(R182+2),IF(R182&lt;0,(-R182),"0"))))</f>
        <v>#VALUE!</v>
      </c>
      <c r="BP182" s="112" t="str">
        <f>IF(R182=1000,0,IF(R182=-1000,11,IF(R182&lt;-9,-(R182-2),IF(R182&gt;0,(R182),"0"))))</f>
        <v/>
      </c>
      <c r="BQ182" s="112">
        <f>IF(R182=1000,11,IF(R182=-1000,0,IF(R182&gt;0,11,IF(R182&lt;0,(-R182),"0"))))</f>
        <v>11</v>
      </c>
      <c r="BR182" s="112" t="str">
        <f>IF(R182=1000,0,IF(R182=-1000,11,IF(R182&lt;0,11,IF(R182&gt;0,(R182),"0"))))</f>
        <v/>
      </c>
      <c r="BS182" s="84" t="str">
        <f>IF(R182="","",IF(R182&gt;9,BO182,BQ182))</f>
        <v/>
      </c>
      <c r="BT182" s="85" t="str">
        <f>IF(R182="","","-")</f>
        <v/>
      </c>
      <c r="BU182" s="86" t="str">
        <f>IF(R182="","",IF(R182&lt;-9,BP182,BR182))</f>
        <v/>
      </c>
      <c r="BV182" s="112" t="e">
        <f>IF(S182=1000,11,IF(S182=-1000,0,IF(S182&gt;9,(S182+2),IF(S182&lt;0,(-S182),"0"))))</f>
        <v>#VALUE!</v>
      </c>
      <c r="BW182" s="112" t="str">
        <f>IF(S182=1000,0,IF(S182=-1000,11,IF(S182&lt;-9,-(S182-2),IF(S182&gt;0,(S182),"0"))))</f>
        <v/>
      </c>
      <c r="BX182" s="112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84" t="str">
        <f>IF(S182="","",IF(S182&gt;9,BV182,BX182))</f>
        <v/>
      </c>
      <c r="CA182" s="85" t="str">
        <f>IF(S182="","","-")</f>
        <v/>
      </c>
      <c r="CB182" s="86" t="str">
        <f>IF(S182="","",IF(S182&lt;-9,BW182,BY182))</f>
        <v/>
      </c>
      <c r="CC182" s="87" t="str">
        <f>IF(O182="","",SUM(T182:X182))</f>
        <v/>
      </c>
      <c r="CD182" s="88" t="str">
        <f>IF(CC182="","","-")</f>
        <v/>
      </c>
      <c r="CE182" s="89" t="str">
        <f>IF(O182="","",SUM(Y182:AC182))</f>
        <v/>
      </c>
      <c r="CP182" s="32"/>
      <c r="CQ182" s="32"/>
    </row>
    <row r="183" spans="1:95" s="31" customFormat="1" ht="15" customHeight="1" thickBot="1" x14ac:dyDescent="0.25">
      <c r="A183" s="99" t="str">
        <f>IF(A178="","",A179)</f>
        <v/>
      </c>
      <c r="B183" s="99" t="str">
        <f>IF(B178="","",B178)</f>
        <v/>
      </c>
      <c r="C183" s="114">
        <v>5</v>
      </c>
      <c r="D183" s="115" t="str">
        <f>IF(A183="","",VLOOKUP(A183,СписокКЖ!D:I,2,FALSE))</f>
        <v/>
      </c>
      <c r="E183" s="116"/>
      <c r="F183" s="117" t="str">
        <f>IF(B183="","",VLOOKUP(B183,СписокКЖ!D:I,2,FALSE))</f>
        <v/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114"/>
        <v/>
      </c>
      <c r="Q183" s="123" t="str">
        <f t="shared" si="114"/>
        <v/>
      </c>
      <c r="R183" s="123" t="str">
        <f t="shared" si="114"/>
        <v/>
      </c>
      <c r="S183" s="124" t="str">
        <f t="shared" si="114"/>
        <v/>
      </c>
      <c r="T183" s="125" t="str">
        <f t="shared" si="115"/>
        <v/>
      </c>
      <c r="U183" s="126" t="str">
        <f t="shared" si="115"/>
        <v/>
      </c>
      <c r="V183" s="126" t="str">
        <f t="shared" si="115"/>
        <v/>
      </c>
      <c r="W183" s="126" t="str">
        <f t="shared" si="115"/>
        <v/>
      </c>
      <c r="X183" s="126" t="str">
        <f t="shared" si="115"/>
        <v/>
      </c>
      <c r="Y183" s="127" t="str">
        <f t="shared" si="116"/>
        <v/>
      </c>
      <c r="Z183" s="127" t="str">
        <f t="shared" si="116"/>
        <v/>
      </c>
      <c r="AA183" s="127" t="str">
        <f t="shared" si="116"/>
        <v/>
      </c>
      <c r="AB183" s="127" t="str">
        <f t="shared" si="116"/>
        <v/>
      </c>
      <c r="AC183" s="127" t="str">
        <f t="shared" si="116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  <row r="184" spans="1:95" s="31" customFormat="1" ht="15" customHeight="1" thickBot="1" x14ac:dyDescent="0.25">
      <c r="A184" s="145"/>
      <c r="B184" s="145"/>
      <c r="C184" s="145"/>
      <c r="D184" s="146"/>
      <c r="E184" s="147"/>
      <c r="F184" s="148"/>
      <c r="G184" s="149"/>
      <c r="H184" s="150"/>
      <c r="I184" s="151"/>
      <c r="J184" s="151"/>
      <c r="K184" s="151"/>
      <c r="L184" s="151"/>
      <c r="M184" s="151"/>
      <c r="N184" s="150"/>
      <c r="O184" s="152"/>
      <c r="P184" s="152"/>
      <c r="Q184" s="152"/>
      <c r="R184" s="152"/>
      <c r="S184" s="152"/>
      <c r="T184" s="153"/>
      <c r="U184" s="153"/>
      <c r="V184" s="153"/>
      <c r="W184" s="153"/>
      <c r="X184" s="153"/>
      <c r="Y184" s="154"/>
      <c r="Z184" s="154"/>
      <c r="AA184" s="154"/>
      <c r="AB184" s="154"/>
      <c r="AC184" s="154"/>
      <c r="AD184" s="155"/>
      <c r="AE184" s="155"/>
      <c r="AF184" s="156"/>
      <c r="AG184" s="156"/>
      <c r="AH184" s="157"/>
      <c r="AI184" s="157"/>
      <c r="AJ184" s="157"/>
      <c r="AK184" s="157"/>
      <c r="AL184" s="157"/>
      <c r="AM184" s="158"/>
      <c r="AN184" s="158"/>
      <c r="AO184" s="158"/>
      <c r="AP184" s="158"/>
      <c r="AQ184" s="158"/>
      <c r="AR184" s="159"/>
      <c r="AS184" s="159"/>
      <c r="AT184" s="160"/>
      <c r="AU184" s="160"/>
      <c r="AV184" s="160"/>
      <c r="AW184" s="160"/>
      <c r="AX184" s="161"/>
      <c r="AY184" s="161"/>
      <c r="AZ184" s="161"/>
      <c r="BA184" s="160"/>
      <c r="BB184" s="160"/>
      <c r="BC184" s="160"/>
      <c r="BD184" s="160"/>
      <c r="BE184" s="161"/>
      <c r="BF184" s="161"/>
      <c r="BG184" s="161"/>
      <c r="BH184" s="160"/>
      <c r="BI184" s="160"/>
      <c r="BJ184" s="160"/>
      <c r="BK184" s="160"/>
      <c r="BL184" s="161"/>
      <c r="BM184" s="161"/>
      <c r="BN184" s="161"/>
      <c r="BO184" s="160"/>
      <c r="BP184" s="160"/>
      <c r="BQ184" s="160"/>
      <c r="BR184" s="160"/>
      <c r="BS184" s="161"/>
      <c r="BT184" s="161"/>
      <c r="BU184" s="161"/>
      <c r="BV184" s="160"/>
      <c r="BW184" s="160"/>
      <c r="BX184" s="160"/>
      <c r="BY184" s="160"/>
      <c r="BZ184" s="161"/>
      <c r="CA184" s="161"/>
      <c r="CB184" s="161"/>
      <c r="CC184" s="162"/>
      <c r="CD184" s="163"/>
      <c r="CE184" s="164"/>
      <c r="CP184" s="32"/>
      <c r="CQ184" s="32"/>
    </row>
    <row r="185" spans="1:95" s="31" customFormat="1" ht="31.5" customHeight="1" thickBot="1" x14ac:dyDescent="0.25">
      <c r="A185" s="34"/>
      <c r="B185" s="35"/>
      <c r="C185" s="1225">
        <f>1+C176</f>
        <v>21</v>
      </c>
      <c r="D185" s="1227" t="str">
        <f>IF(A185="","",VLOOKUP(A185,СписокКЖ!$A$88:$C$113,3,FALSE))</f>
        <v/>
      </c>
      <c r="E185" s="1228" t="str">
        <f>IF(B185="","",VLOOKUP(B185,СписокКЖ!E:J,2,FALSE))</f>
        <v/>
      </c>
      <c r="F185" s="1231" t="str">
        <f>IF(B185="","",VLOOKUP(B185,СписокКЖ!$A$88:$C$111,3,FALSE))</f>
        <v/>
      </c>
      <c r="G185" s="1232" t="str">
        <f>IF(D185="","",VLOOKUP(D185,СписокКЖ!G:L,2,FALSE))</f>
        <v/>
      </c>
      <c r="H185" s="36"/>
      <c r="I185" s="1235" t="s">
        <v>7</v>
      </c>
      <c r="J185" s="1235"/>
      <c r="K185" s="1235"/>
      <c r="L185" s="1235"/>
      <c r="M185" s="1235"/>
      <c r="N185" s="37"/>
      <c r="O185" s="1237"/>
      <c r="P185" s="1238"/>
      <c r="Q185" s="1238"/>
      <c r="R185" s="1238"/>
      <c r="S185" s="1238"/>
      <c r="T185" s="38" t="str">
        <f>IF(A185="","",VLOOKUP(A185,'[60]Протокол команд'!A:K,8,FALSE))</f>
        <v/>
      </c>
      <c r="U185" s="39" t="e">
        <f>T185*5-4</f>
        <v>#VALUE!</v>
      </c>
      <c r="V185" s="39" t="e">
        <f>T185*5</f>
        <v>#VALUE!</v>
      </c>
      <c r="W185" s="39" t="e">
        <f>CONCATENATE(U185,"-",V185)</f>
        <v>#VALUE!</v>
      </c>
      <c r="X185" s="39" t="str">
        <f>IF(A185="","",VLOOKUP(A185,'[60]Протокол команд'!A:K,10,FALSE))</f>
        <v/>
      </c>
      <c r="Y185" s="39" t="e">
        <f>X185*5-4</f>
        <v>#VALUE!</v>
      </c>
      <c r="Z185" s="39" t="e">
        <f>X185*5</f>
        <v>#VALUE!</v>
      </c>
      <c r="AA185" s="39" t="e">
        <f>CONCATENATE(Y185,"-",Z185)</f>
        <v>#VALUE!</v>
      </c>
      <c r="AB185" s="1241" t="str">
        <f>IF(O187="","",SUM(AF187:AF192))</f>
        <v/>
      </c>
      <c r="AC185" s="1242"/>
      <c r="AD185" s="1243"/>
      <c r="AE185" s="1242" t="str">
        <f>IF(O187="","",SUM(AG187:AG192))</f>
        <v/>
      </c>
      <c r="AF185" s="1242"/>
      <c r="AG185" s="1264"/>
      <c r="AH185" s="1241">
        <f>SUM(CC187:CC192)</f>
        <v>0</v>
      </c>
      <c r="AI185" s="1242"/>
      <c r="AJ185" s="1243"/>
      <c r="AK185" s="1242">
        <f>SUM(CE187:CE192)</f>
        <v>0</v>
      </c>
      <c r="AL185" s="1242"/>
      <c r="AM185" s="1264"/>
      <c r="AN185" s="1265">
        <f>SUM(AR187:AR192)</f>
        <v>0</v>
      </c>
      <c r="AO185" s="1266"/>
      <c r="AP185" s="1267"/>
      <c r="AQ185" s="1266">
        <f>SUM(AS187:AS192)</f>
        <v>0</v>
      </c>
      <c r="AR185" s="1266"/>
      <c r="AS185" s="1268"/>
      <c r="AT185" s="1314" t="str">
        <f>IF(A185="","",VLOOKUP(A185,'[60]Протокол команд'!A:Z,14,FALSE))</f>
        <v/>
      </c>
      <c r="AU185" s="1315"/>
      <c r="AV185" s="1315"/>
      <c r="AW185" s="1315"/>
      <c r="AX185" s="1315"/>
      <c r="AY185" s="1315"/>
      <c r="AZ185" s="1315"/>
      <c r="BA185" s="1315"/>
      <c r="BB185" s="1315"/>
      <c r="BC185" s="1315"/>
      <c r="BD185" s="1315"/>
      <c r="BE185" s="1315"/>
      <c r="BF185" s="1315"/>
      <c r="BG185" s="1315"/>
      <c r="BH185" s="1315"/>
      <c r="BI185" s="1315"/>
      <c r="BJ185" s="1315"/>
      <c r="BK185" s="1315"/>
      <c r="BL185" s="1315"/>
      <c r="BM185" s="1315"/>
      <c r="BN185" s="1315"/>
      <c r="BO185" s="1315"/>
      <c r="BP185" s="1315"/>
      <c r="BQ185" s="1315"/>
      <c r="BR185" s="1315"/>
      <c r="BS185" s="1315"/>
      <c r="BT185" s="1315"/>
      <c r="BU185" s="1315"/>
      <c r="BV185" s="1315"/>
      <c r="BW185" s="1315"/>
      <c r="BX185" s="1315"/>
      <c r="BY185" s="1315"/>
      <c r="BZ185" s="1315"/>
      <c r="CA185" s="1315"/>
      <c r="CB185" s="1316"/>
      <c r="CC185" s="1254" t="str">
        <f>IF(O187="","",SUM(AF187:AF192))</f>
        <v/>
      </c>
      <c r="CD185" s="1256" t="str">
        <f>IF(CC185="","","-")</f>
        <v/>
      </c>
      <c r="CE185" s="1258" t="str">
        <f>IF(O187="","",SUM(AG187:AG192))</f>
        <v/>
      </c>
      <c r="CP185" s="32"/>
      <c r="CQ185" s="32"/>
    </row>
    <row r="186" spans="1:95" s="31" customFormat="1" ht="13.5" customHeight="1" x14ac:dyDescent="0.2">
      <c r="A186" s="40"/>
      <c r="B186" s="40"/>
      <c r="C186" s="1226"/>
      <c r="D186" s="1229" t="str">
        <f>IF(A186="","",VLOOKUP(A186,СписокКЖ!D:I,2,FALSE))</f>
        <v/>
      </c>
      <c r="E186" s="1230" t="str">
        <f>IF(B186="","",VLOOKUP(B186,СписокКЖ!E:J,2,FALSE))</f>
        <v/>
      </c>
      <c r="F186" s="1233" t="str">
        <f>IF(C186="","",VLOOKUP(C186,СписокКЖ!F:K,2,FALSE))</f>
        <v/>
      </c>
      <c r="G186" s="1234" t="str">
        <f>IF(D186="","",VLOOKUP(D186,СписокКЖ!G:L,2,FALSE))</f>
        <v/>
      </c>
      <c r="H186" s="41"/>
      <c r="I186" s="1236"/>
      <c r="J186" s="1236"/>
      <c r="K186" s="1236"/>
      <c r="L186" s="1236"/>
      <c r="M186" s="1236"/>
      <c r="N186" s="42"/>
      <c r="O186" s="1239"/>
      <c r="P186" s="1240"/>
      <c r="Q186" s="1240"/>
      <c r="R186" s="1240"/>
      <c r="S186" s="1240"/>
      <c r="T186" s="1260" t="s">
        <v>8</v>
      </c>
      <c r="U186" s="1261"/>
      <c r="V186" s="1261"/>
      <c r="W186" s="1261"/>
      <c r="X186" s="1261"/>
      <c r="Y186" s="1261"/>
      <c r="Z186" s="1261"/>
      <c r="AA186" s="1261"/>
      <c r="AB186" s="1261"/>
      <c r="AC186" s="1261"/>
      <c r="AD186" s="1261"/>
      <c r="AE186" s="1261"/>
      <c r="AF186" s="1261"/>
      <c r="AG186" s="1262"/>
      <c r="AH186" s="1261" t="s">
        <v>9</v>
      </c>
      <c r="AI186" s="1261"/>
      <c r="AJ186" s="1261"/>
      <c r="AK186" s="1261"/>
      <c r="AL186" s="1261"/>
      <c r="AM186" s="1261"/>
      <c r="AN186" s="1261"/>
      <c r="AO186" s="1261"/>
      <c r="AP186" s="1261"/>
      <c r="AQ186" s="1261"/>
      <c r="AR186" s="1261"/>
      <c r="AS186" s="1262"/>
      <c r="AT186" s="1263" t="s">
        <v>10</v>
      </c>
      <c r="AU186" s="1263"/>
      <c r="AV186" s="1263"/>
      <c r="AW186" s="1263"/>
      <c r="AX186" s="1263"/>
      <c r="AY186" s="1263"/>
      <c r="AZ186" s="1263"/>
      <c r="BA186" s="1263" t="s">
        <v>11</v>
      </c>
      <c r="BB186" s="1263"/>
      <c r="BC186" s="1263"/>
      <c r="BD186" s="1263"/>
      <c r="BE186" s="1263"/>
      <c r="BF186" s="1263"/>
      <c r="BG186" s="1263"/>
      <c r="BH186" s="1263" t="s">
        <v>12</v>
      </c>
      <c r="BI186" s="1263"/>
      <c r="BJ186" s="1263"/>
      <c r="BK186" s="1263"/>
      <c r="BL186" s="1263"/>
      <c r="BM186" s="1263"/>
      <c r="BN186" s="1263"/>
      <c r="BO186" s="1263" t="s">
        <v>13</v>
      </c>
      <c r="BP186" s="1263"/>
      <c r="BQ186" s="1263"/>
      <c r="BR186" s="1263"/>
      <c r="BS186" s="1263"/>
      <c r="BT186" s="1263"/>
      <c r="BU186" s="1263"/>
      <c r="BV186" s="1263" t="s">
        <v>14</v>
      </c>
      <c r="BW186" s="1263"/>
      <c r="BX186" s="1263"/>
      <c r="BY186" s="1263"/>
      <c r="BZ186" s="1263"/>
      <c r="CA186" s="1263"/>
      <c r="CB186" s="1263"/>
      <c r="CC186" s="1255"/>
      <c r="CD186" s="1257"/>
      <c r="CE186" s="1259"/>
      <c r="CP186" s="32"/>
      <c r="CQ186" s="32"/>
    </row>
    <row r="187" spans="1:95" s="31" customFormat="1" ht="15" customHeight="1" x14ac:dyDescent="0.2">
      <c r="A187" s="43"/>
      <c r="B187" s="44"/>
      <c r="C187" s="45">
        <v>1</v>
      </c>
      <c r="D187" s="46" t="str">
        <f>IF(A187="","",VLOOKUP(A187,СписокКЖ!D:I,2,FALSE))</f>
        <v/>
      </c>
      <c r="E187" s="47"/>
      <c r="F187" s="48" t="str">
        <f>IF(B187="","",VLOOKUP(B187,СписокКЖ!D:I,2,FALSE))</f>
        <v/>
      </c>
      <c r="G187" s="49"/>
      <c r="H187" s="50"/>
      <c r="I187" s="51"/>
      <c r="J187" s="51"/>
      <c r="K187" s="51"/>
      <c r="L187" s="51"/>
      <c r="M187" s="51"/>
      <c r="N187" s="52"/>
      <c r="O187" s="53" t="str">
        <f>IF(I187="","",IF(I187="0",1000,IF(I187="-0",-1000,I187*1)))</f>
        <v/>
      </c>
      <c r="P187" s="53" t="str">
        <f t="shared" ref="P187:S188" si="117">IF(J187="","",IF(J187="0",1000,IF(J187="-0",-1000,J187*1)))</f>
        <v/>
      </c>
      <c r="Q187" s="53" t="str">
        <f t="shared" si="117"/>
        <v/>
      </c>
      <c r="R187" s="53" t="str">
        <f t="shared" si="117"/>
        <v/>
      </c>
      <c r="S187" s="54" t="str">
        <f t="shared" si="117"/>
        <v/>
      </c>
      <c r="T187" s="55" t="str">
        <f t="shared" ref="T187:X188" si="118">IF(O187="","",IF(O187&gt;0,1,0))</f>
        <v/>
      </c>
      <c r="U187" s="56" t="str">
        <f t="shared" si="118"/>
        <v/>
      </c>
      <c r="V187" s="56" t="str">
        <f t="shared" si="118"/>
        <v/>
      </c>
      <c r="W187" s="56" t="str">
        <f t="shared" si="118"/>
        <v/>
      </c>
      <c r="X187" s="56" t="str">
        <f t="shared" si="118"/>
        <v/>
      </c>
      <c r="Y187" s="57" t="str">
        <f t="shared" ref="Y187:AC188" si="119">IF(O187="","",IF(O187&lt;0,1,0))</f>
        <v/>
      </c>
      <c r="Z187" s="57" t="str">
        <f t="shared" si="119"/>
        <v/>
      </c>
      <c r="AA187" s="57" t="str">
        <f t="shared" si="119"/>
        <v/>
      </c>
      <c r="AB187" s="57" t="str">
        <f t="shared" si="119"/>
        <v/>
      </c>
      <c r="AC187" s="57" t="str">
        <f t="shared" si="119"/>
        <v/>
      </c>
      <c r="AD187" s="58" t="str">
        <f>IF(CC187="","",IF(CC187&gt;CE187,1,-1))</f>
        <v/>
      </c>
      <c r="AE187" s="58" t="str">
        <f>IF(CC187="","",IF(CC187&lt;CE187,1,-1))</f>
        <v/>
      </c>
      <c r="AF187" s="59">
        <f>IF(CC187&gt;CE187,1,0)</f>
        <v>0</v>
      </c>
      <c r="AG187" s="60">
        <f>IF(CE187&gt;CC187,1,0)</f>
        <v>0</v>
      </c>
      <c r="AH187" s="61" t="str">
        <f>IF(O187="","",AX187*1)</f>
        <v/>
      </c>
      <c r="AI187" s="62" t="str">
        <f>IF(P187="","",BE187*1)</f>
        <v/>
      </c>
      <c r="AJ187" s="62" t="str">
        <f>IF(Q187="","",BL187*1)</f>
        <v/>
      </c>
      <c r="AK187" s="62" t="str">
        <f>IF(R187="","",BS187*1)</f>
        <v/>
      </c>
      <c r="AL187" s="62" t="str">
        <f>IF(S187="","",BZ187*1)</f>
        <v/>
      </c>
      <c r="AM187" s="63" t="str">
        <f>IF(O187="","",AZ187*1)</f>
        <v/>
      </c>
      <c r="AN187" s="63" t="str">
        <f>IF(P187="","",BG187*1)</f>
        <v/>
      </c>
      <c r="AO187" s="63" t="str">
        <f>IF(Q187="","",BN187*1)</f>
        <v/>
      </c>
      <c r="AP187" s="63" t="str">
        <f>IF(R187="","",BU187*1)</f>
        <v/>
      </c>
      <c r="AQ187" s="63" t="str">
        <f>IF(S187="","",CB187*1)</f>
        <v/>
      </c>
      <c r="AR187" s="64">
        <f>SUM(AH187:AL187)</f>
        <v>0</v>
      </c>
      <c r="AS187" s="65">
        <f>SUM(AM187:AQ187)</f>
        <v>0</v>
      </c>
      <c r="AT187" s="66">
        <f>IF(O187=1000,11,IF(O187=-1000,0,IF(O187&gt;0,11,IF(O187&lt;0,(-O187),"0"))))</f>
        <v>11</v>
      </c>
      <c r="AU187" s="67" t="str">
        <f>IF(O187=1000,0,IF(O187=-1000,11,IF(O187&lt;-9,-(O187-2),IF(O187&gt;0,(O187),"0"))))</f>
        <v/>
      </c>
      <c r="AV187" s="66" t="e">
        <f>IF(O187=1000,11,IF(O187=-1000,0,IF(O187&lt;9,11,IF(O187&gt;9,(O187+2),"0"))))</f>
        <v>#VALUE!</v>
      </c>
      <c r="AW187" s="67" t="str">
        <f>IF(O187=1000,0,IF(O187=-1000,11,IF(O187&lt;0,11,IF(O187&gt;0,(O187),"0"))))</f>
        <v/>
      </c>
      <c r="AX187" s="68" t="str">
        <f>IF(O187="","",IF(O187&gt;9,AV187,AT187))</f>
        <v/>
      </c>
      <c r="AY187" s="69" t="str">
        <f>IF(O187="","","-")</f>
        <v/>
      </c>
      <c r="AZ187" s="70" t="str">
        <f>IF(O187="","",IF(O187&lt;-9,AU187,AW187))</f>
        <v/>
      </c>
      <c r="BA187" s="66" t="e">
        <f>IF(P187=1000,11,IF(P187=-1000,0,IF(P187&gt;9,(P187+2),IF(P187&lt;0,(-P187),"0"))))</f>
        <v>#VALUE!</v>
      </c>
      <c r="BB187" s="67" t="str">
        <f>IF(P187=1000,0,IF(P187=-1000,11,IF(P187&lt;-9,-(P187-2),IF(P187&gt;0,(P187),"0"))))</f>
        <v/>
      </c>
      <c r="BC187" s="67">
        <f>IF(P187=1000,11,IF(P187=-1000,0,IF(P187&gt;0,11,IF(P187&lt;0,(-P187),"0"))))</f>
        <v>11</v>
      </c>
      <c r="BD187" s="67" t="str">
        <f>IF(P187=1000,0,IF(P187=-1000,11,IF(P187&lt;0,11,IF(P187&gt;0,(P187),"0"))))</f>
        <v/>
      </c>
      <c r="BE187" s="68" t="str">
        <f>IF(P187="","",IF(P187&gt;9,BA187,BC187))</f>
        <v/>
      </c>
      <c r="BF187" s="69" t="str">
        <f>IF(P187="","","-")</f>
        <v/>
      </c>
      <c r="BG187" s="70" t="str">
        <f>IF(P187="","",IF(P187&lt;-9,BB187,BD187))</f>
        <v/>
      </c>
      <c r="BH187" s="66" t="e">
        <f>IF(Q187=1000,11,IF(Q187=-1000,0,IF(Q187&gt;9,(Q187+2),IF(Q187&lt;0,(-Q187),"0"))))</f>
        <v>#VALUE!</v>
      </c>
      <c r="BI187" s="67" t="str">
        <f>IF(Q187=1000,0,IF(Q187=-1000,11,IF(Q187&lt;-9,-(Q187-2),IF(Q187&gt;0,(Q187),"0"))))</f>
        <v/>
      </c>
      <c r="BJ187" s="67">
        <f>IF(Q187=1000,11,IF(Q187=-1000,0,IF(Q187&gt;0,11,IF(Q187&lt;0,(-Q187),"0"))))</f>
        <v>11</v>
      </c>
      <c r="BK187" s="67" t="str">
        <f>IF(Q187=1000,0,IF(Q187=-1000,11,IF(Q187&lt;0,11,IF(Q187&gt;0,(Q187),"0"))))</f>
        <v/>
      </c>
      <c r="BL187" s="68" t="str">
        <f>IF(Q187="","",IF(Q187&gt;9,BH187,BJ187))</f>
        <v/>
      </c>
      <c r="BM187" s="69" t="str">
        <f>IF(Q187="","","-")</f>
        <v/>
      </c>
      <c r="BN187" s="70" t="str">
        <f>IF(Q187="","",IF(Q187&lt;-9,BI187,BK187))</f>
        <v/>
      </c>
      <c r="BO187" s="67" t="e">
        <f>IF(R187=1000,11,IF(R187=-1000,0,IF(R187&gt;9,(R187+2),IF(R187&lt;0,(-R187),"0"))))</f>
        <v>#VALUE!</v>
      </c>
      <c r="BP187" s="67" t="str">
        <f>IF(R187=1000,0,IF(R187=-1000,11,IF(R187&lt;-9,-(R187-2),IF(R187&gt;0,(R187),"0"))))</f>
        <v/>
      </c>
      <c r="BQ187" s="67">
        <f>IF(R187=1000,11,IF(R187=-1000,0,IF(R187&gt;0,11,IF(R187&lt;0,(-R187),"0"))))</f>
        <v>11</v>
      </c>
      <c r="BR187" s="67" t="str">
        <f>IF(R187=1000,0,IF(R187=-1000,11,IF(R187&lt;0,11,IF(R187&gt;0,(R187),"0"))))</f>
        <v/>
      </c>
      <c r="BS187" s="68" t="str">
        <f>IF(R187="","",IF(R187&gt;9,BO187,BQ187))</f>
        <v/>
      </c>
      <c r="BT187" s="69" t="str">
        <f>IF(R187="","","-")</f>
        <v/>
      </c>
      <c r="BU187" s="70" t="str">
        <f>IF(R187="","",IF(R187&lt;-9,BP187,BR187))</f>
        <v/>
      </c>
      <c r="BV187" s="67" t="e">
        <f>IF(S187=1000,11,IF(S187=-1000,0,IF(S187&gt;9,(S187+2),IF(S187&lt;0,(-S187),"0"))))</f>
        <v>#VALUE!</v>
      </c>
      <c r="BW187" s="67" t="str">
        <f>IF(S187=1000,0,IF(S187=-1000,11,IF(S187&lt;-9,-(S187-2),IF(S187&gt;0,(S187),"0"))))</f>
        <v/>
      </c>
      <c r="BX187" s="67">
        <f>IF(S187=1000,11,IF(S187=-1000,0,IF(S187&gt;0,11,IF(S187&lt;0,(-S187),"0"))))</f>
        <v>11</v>
      </c>
      <c r="BY187" s="71" t="str">
        <f>IF(S187=1000,0,IF(S187=-1000,11,IF(S187&lt;0,11,IF(S187&gt;0,(S187),"0"))))</f>
        <v/>
      </c>
      <c r="BZ187" s="68" t="str">
        <f>IF(S187="","",IF(S187&gt;9,BV187,BX187))</f>
        <v/>
      </c>
      <c r="CA187" s="69" t="str">
        <f>IF(S187="","","-")</f>
        <v/>
      </c>
      <c r="CB187" s="70" t="str">
        <f>IF(S187="","",IF(S187&lt;-9,BW187,BY187))</f>
        <v/>
      </c>
      <c r="CC187" s="72" t="str">
        <f>IF(O187="","",SUM(T187:X187))</f>
        <v/>
      </c>
      <c r="CD187" s="73" t="str">
        <f>IF(CC187="","","-")</f>
        <v/>
      </c>
      <c r="CE187" s="74" t="str">
        <f>IF(O187="","",SUM(Y187:AC187))</f>
        <v/>
      </c>
      <c r="CP187" s="32"/>
      <c r="CQ187" s="32"/>
    </row>
    <row r="188" spans="1:95" s="31" customFormat="1" ht="15" customHeight="1" x14ac:dyDescent="0.2">
      <c r="A188" s="43"/>
      <c r="B188" s="44"/>
      <c r="C188" s="75">
        <v>2</v>
      </c>
      <c r="D188" s="76" t="str">
        <f>IF(A188="","",VLOOKUP(A188,СписокКЖ!D:I,2,FALSE))</f>
        <v/>
      </c>
      <c r="E188" s="47"/>
      <c r="F188" s="77" t="str">
        <f>IF(B188="","",VLOOKUP(B188,СписокКЖ!D:I,2,FALSE))</f>
        <v/>
      </c>
      <c r="G188" s="49"/>
      <c r="H188" s="41"/>
      <c r="I188" s="78"/>
      <c r="J188" s="78"/>
      <c r="K188" s="78"/>
      <c r="L188" s="78"/>
      <c r="M188" s="51"/>
      <c r="N188" s="42"/>
      <c r="O188" s="79" t="str">
        <f>IF(I188="","",IF(I188="0",1000,IF(I188="-0",-1000,I188*1)))</f>
        <v/>
      </c>
      <c r="P188" s="79" t="str">
        <f t="shared" si="117"/>
        <v/>
      </c>
      <c r="Q188" s="79" t="str">
        <f t="shared" si="117"/>
        <v/>
      </c>
      <c r="R188" s="79" t="str">
        <f t="shared" si="117"/>
        <v/>
      </c>
      <c r="S188" s="80" t="str">
        <f t="shared" si="117"/>
        <v/>
      </c>
      <c r="T188" s="55" t="str">
        <f t="shared" si="118"/>
        <v/>
      </c>
      <c r="U188" s="56" t="str">
        <f t="shared" si="118"/>
        <v/>
      </c>
      <c r="V188" s="56" t="str">
        <f t="shared" si="118"/>
        <v/>
      </c>
      <c r="W188" s="56" t="str">
        <f t="shared" si="118"/>
        <v/>
      </c>
      <c r="X188" s="56" t="str">
        <f t="shared" si="118"/>
        <v/>
      </c>
      <c r="Y188" s="57" t="str">
        <f t="shared" si="119"/>
        <v/>
      </c>
      <c r="Z188" s="57" t="str">
        <f t="shared" si="119"/>
        <v/>
      </c>
      <c r="AA188" s="57" t="str">
        <f t="shared" si="119"/>
        <v/>
      </c>
      <c r="AB188" s="57" t="str">
        <f t="shared" si="119"/>
        <v/>
      </c>
      <c r="AC188" s="57" t="str">
        <f t="shared" si="119"/>
        <v/>
      </c>
      <c r="AD188" s="58" t="str">
        <f>IF(CC188="","",IF(CC188&gt;CE188,1,-1))</f>
        <v/>
      </c>
      <c r="AE188" s="58" t="str">
        <f>IF(CC188="","",IF(CC188&lt;CE188,1,-1))</f>
        <v/>
      </c>
      <c r="AF188" s="59">
        <f>IF(CC188&gt;CE188,1,0)</f>
        <v>0</v>
      </c>
      <c r="AG188" s="60">
        <f>IF(CE188&gt;CC188,1,0)</f>
        <v>0</v>
      </c>
      <c r="AH188" s="81" t="str">
        <f>IF(O188="","",AX188*1)</f>
        <v/>
      </c>
      <c r="AI188" s="82" t="str">
        <f>IF(P188="","",BE188*1)</f>
        <v/>
      </c>
      <c r="AJ188" s="82" t="str">
        <f>IF(Q188="","",BL188*1)</f>
        <v/>
      </c>
      <c r="AK188" s="82" t="str">
        <f>IF(R188="","",BS188*1)</f>
        <v/>
      </c>
      <c r="AL188" s="82" t="str">
        <f>IF(S188="","",BZ188*1)</f>
        <v/>
      </c>
      <c r="AM188" s="83" t="str">
        <f>IF(O188="","",AZ188*1)</f>
        <v/>
      </c>
      <c r="AN188" s="83" t="str">
        <f>IF(P188="","",BG188*1)</f>
        <v/>
      </c>
      <c r="AO188" s="83" t="str">
        <f>IF(Q188="","",BN188*1)</f>
        <v/>
      </c>
      <c r="AP188" s="83" t="str">
        <f>IF(R188="","",BU188*1)</f>
        <v/>
      </c>
      <c r="AQ188" s="83" t="str">
        <f>IF(S188="","",CB188*1)</f>
        <v/>
      </c>
      <c r="AR188" s="64">
        <f>SUM(AH188:AL188)</f>
        <v>0</v>
      </c>
      <c r="AS188" s="65">
        <f>SUM(AM188:AQ188)</f>
        <v>0</v>
      </c>
      <c r="AT188" s="66">
        <f>IF(O188=1000,11,IF(O188=-1000,0,IF(O188&gt;0,11,IF(O188&lt;0,(-O188),"0"))))</f>
        <v>11</v>
      </c>
      <c r="AU188" s="67" t="str">
        <f>IF(O188=1000,0,IF(O188=-1000,11,IF(O188&lt;-9,-(O188-2),IF(O188&gt;0,(O188),"0"))))</f>
        <v/>
      </c>
      <c r="AV188" s="66" t="e">
        <f>IF(O188=1000,11,IF(O188=-1000,0,IF(O188&gt;9,(O188+2),IF(O188&lt;0,(-O188),"0"))))</f>
        <v>#VALUE!</v>
      </c>
      <c r="AW188" s="67" t="str">
        <f>IF(O188=1000,0,IF(O188=-1000,11,IF(O188&lt;0,11,IF(O188&gt;0,(O188),"0"))))</f>
        <v/>
      </c>
      <c r="AX188" s="84" t="str">
        <f>IF(O188="","",IF(O188&gt;9,AV188,AT188))</f>
        <v/>
      </c>
      <c r="AY188" s="85" t="str">
        <f>IF(O188="","","-")</f>
        <v/>
      </c>
      <c r="AZ188" s="86" t="str">
        <f>IF(O188="","",IF(O188&lt;-9,AU188,AW188))</f>
        <v/>
      </c>
      <c r="BA188" s="66" t="e">
        <f>IF(P188=1000,11,IF(P188=-1000,0,IF(P188&gt;9,(P188+2),IF(P188&lt;0,(-P188),"0"))))</f>
        <v>#VALUE!</v>
      </c>
      <c r="BB188" s="67" t="str">
        <f>IF(P188=1000,0,IF(P188=-1000,11,IF(P188&lt;-9,-(P188-2),IF(P188&gt;0,(P188),"0"))))</f>
        <v/>
      </c>
      <c r="BC188" s="67">
        <f>IF(P188=1000,11,IF(P188=-1000,0,IF(P188&gt;0,11,IF(P188&lt;0,(-P188),"0"))))</f>
        <v>11</v>
      </c>
      <c r="BD188" s="67" t="str">
        <f>IF(P188=1000,0,IF(P188=-1000,11,IF(P188&lt;0,11,IF(P188&gt;0,(P188),"0"))))</f>
        <v/>
      </c>
      <c r="BE188" s="84" t="str">
        <f>IF(P188="","",IF(P188&gt;9,BA188,BC188))</f>
        <v/>
      </c>
      <c r="BF188" s="85" t="str">
        <f>IF(P188="","","-")</f>
        <v/>
      </c>
      <c r="BG188" s="86" t="str">
        <f>IF(P188="","",IF(P188&lt;-9,BB188,BD188))</f>
        <v/>
      </c>
      <c r="BH188" s="66" t="e">
        <f>IF(Q188=1000,11,IF(Q188=-1000,0,IF(Q188&gt;9,(Q188+2),IF(Q188&lt;0,(-Q188),"0"))))</f>
        <v>#VALUE!</v>
      </c>
      <c r="BI188" s="67" t="str">
        <f>IF(Q188=1000,0,IF(Q188=-1000,11,IF(Q188&lt;-9,-(Q188-2),IF(Q188&gt;0,(Q188),"0"))))</f>
        <v/>
      </c>
      <c r="BJ188" s="67">
        <f>IF(Q188=1000,11,IF(Q188=-1000,0,IF(Q188&gt;0,11,IF(Q188&lt;0,(-Q188),"0"))))</f>
        <v>11</v>
      </c>
      <c r="BK188" s="67" t="str">
        <f>IF(Q188=1000,0,IF(Q188=-1000,11,IF(Q188&lt;0,11,IF(Q188&gt;0,(Q188),"0"))))</f>
        <v/>
      </c>
      <c r="BL188" s="84" t="str">
        <f>IF(Q188="","",IF(Q188&gt;9,BH188,BJ188))</f>
        <v/>
      </c>
      <c r="BM188" s="85" t="str">
        <f>IF(Q188="","","-")</f>
        <v/>
      </c>
      <c r="BN188" s="86" t="str">
        <f>IF(Q188="","",IF(Q188&lt;-9,BI188,BK188))</f>
        <v/>
      </c>
      <c r="BO188" s="67" t="e">
        <f>IF(R188=1000,11,IF(R188=-1000,0,IF(R188&gt;9,(R188+2),IF(R188&lt;0,(-R188),"0"))))</f>
        <v>#VALUE!</v>
      </c>
      <c r="BP188" s="67" t="str">
        <f>IF(R188=1000,0,IF(R188=-1000,11,IF(R188&lt;-9,-(R188-2),IF(R188&gt;0,(R188),"0"))))</f>
        <v/>
      </c>
      <c r="BQ188" s="67">
        <f>IF(R188=1000,11,IF(R188=-1000,0,IF(R188&gt;0,11,IF(R188&lt;0,(-R188),"0"))))</f>
        <v>11</v>
      </c>
      <c r="BR188" s="67" t="str">
        <f>IF(R188=1000,0,IF(R188=-1000,11,IF(R188&lt;0,11,IF(R188&gt;0,(R188),"0"))))</f>
        <v/>
      </c>
      <c r="BS188" s="84" t="str">
        <f>IF(R188="","",IF(R188&gt;9,BO188,BQ188))</f>
        <v/>
      </c>
      <c r="BT188" s="85" t="str">
        <f>IF(R188="","","-")</f>
        <v/>
      </c>
      <c r="BU188" s="86" t="str">
        <f>IF(R188="","",IF(R188&lt;-9,BP188,BR188))</f>
        <v/>
      </c>
      <c r="BV188" s="67" t="e">
        <f>IF(S188=1000,11,IF(S188=-1000,0,IF(S188&gt;9,(S188+2),IF(S188&lt;0,(-S188),"0"))))</f>
        <v>#VALUE!</v>
      </c>
      <c r="BW188" s="67" t="str">
        <f>IF(S188=1000,0,IF(S188=-1000,11,IF(S188&lt;-9,-(S188-2),IF(S188&gt;0,(S188),"0"))))</f>
        <v/>
      </c>
      <c r="BX188" s="67">
        <f>IF(S188=1000,11,IF(S188=-1000,0,IF(S188&gt;0,11,IF(S188&lt;0,(-S188),"0"))))</f>
        <v>11</v>
      </c>
      <c r="BY188" s="71" t="str">
        <f>IF(S188=1000,0,IF(S188=-1000,11,IF(S188&lt;0,11,IF(S188&gt;0,(S188),"0"))))</f>
        <v/>
      </c>
      <c r="BZ188" s="84" t="str">
        <f>IF(S188="","",IF(S188&gt;9,BV188,BX188))</f>
        <v/>
      </c>
      <c r="CA188" s="85" t="str">
        <f>IF(S188="","","-")</f>
        <v/>
      </c>
      <c r="CB188" s="86" t="str">
        <f>IF(S188="","",IF(S188&lt;-9,BW188,BY188))</f>
        <v/>
      </c>
      <c r="CC188" s="87" t="str">
        <f>IF(O188="","",SUM(T188:X188))</f>
        <v/>
      </c>
      <c r="CD188" s="88" t="str">
        <f>IF(CC188="","","-")</f>
        <v/>
      </c>
      <c r="CE188" s="89" t="str">
        <f>IF(O188="","",SUM(Y188:AC188))</f>
        <v/>
      </c>
      <c r="CP188" s="32"/>
      <c r="CQ188" s="32"/>
    </row>
    <row r="189" spans="1:95" s="31" customFormat="1" ht="15" customHeight="1" x14ac:dyDescent="0.2">
      <c r="A189" s="43"/>
      <c r="B189" s="44"/>
      <c r="C189" s="1250">
        <v>3</v>
      </c>
      <c r="D189" s="76" t="str">
        <f>IF(A189="","",VLOOKUP(A189,СписокКЖ!D:I,2,FALSE))</f>
        <v/>
      </c>
      <c r="E189" s="47"/>
      <c r="F189" s="77" t="str">
        <f>IF(B189="","",VLOOKUP(B189,СписокКЖ!D:I,2,FALSE))</f>
        <v/>
      </c>
      <c r="G189" s="49"/>
      <c r="H189" s="41"/>
      <c r="I189" s="1252"/>
      <c r="J189" s="1252"/>
      <c r="K189" s="1252"/>
      <c r="L189" s="1252"/>
      <c r="M189" s="1252"/>
      <c r="N189" s="42"/>
      <c r="O189" s="1244" t="str">
        <f>IF(I189="","",IF(I189="0",1000,IF(I189="-0",-1000,I189*1)))</f>
        <v/>
      </c>
      <c r="P189" s="1244" t="str">
        <f>IF(J189="","",IF(J189="0",1000,IF(J189="-0",-1000,J189*1)))</f>
        <v/>
      </c>
      <c r="Q189" s="1244" t="str">
        <f>IF(K189="","",IF(K189="0",1000,IF(K189="-0",-1000,K189*1)))</f>
        <v/>
      </c>
      <c r="R189" s="1244" t="str">
        <f>IF(L190="","",IF(L190="0",1000,IF(L190="-0",-1000,L190*1)))</f>
        <v/>
      </c>
      <c r="S189" s="1246" t="str">
        <f>IF(M190="","",IF(M190="0",1000,IF(M190="-0",-1000,M190*1)))</f>
        <v/>
      </c>
      <c r="T189" s="1248" t="str">
        <f>IF(O189="","",IF(O189&gt;0,1,0))</f>
        <v/>
      </c>
      <c r="U189" s="1284" t="str">
        <f>IF(P189="","",IF(P189&gt;0,1,0))</f>
        <v/>
      </c>
      <c r="V189" s="1284" t="str">
        <f>IF(Q189="","",IF(Q189&gt;0,1,0))</f>
        <v/>
      </c>
      <c r="W189" s="1284" t="str">
        <f>IF(R189="","",IF(R189&gt;0,1,0))</f>
        <v/>
      </c>
      <c r="X189" s="1284" t="str">
        <f>IF(S189="","",IF(S189&gt;0,1,0))</f>
        <v/>
      </c>
      <c r="Y189" s="1278" t="str">
        <f>IF(O189="","",IF(O189&lt;0,1,0))</f>
        <v/>
      </c>
      <c r="Z189" s="1278" t="str">
        <f>IF(P189="","",IF(P189&lt;0,1,0))</f>
        <v/>
      </c>
      <c r="AA189" s="1278" t="str">
        <f>IF(Q189="","",IF(Q189&lt;0,1,0))</f>
        <v/>
      </c>
      <c r="AB189" s="1278" t="str">
        <f>IF(R189="","",IF(R189&lt;0,1,0))</f>
        <v/>
      </c>
      <c r="AC189" s="1278" t="str">
        <f>IF(S189="","",IF(S189&lt;0,1,0))</f>
        <v/>
      </c>
      <c r="AD189" s="1280" t="str">
        <f>IF(CC189="","",IF(CC189&gt;CE189,1,-1))</f>
        <v/>
      </c>
      <c r="AE189" s="1280" t="str">
        <f>IF(CC189="","",IF(CC189&lt;CE189,1,-1))</f>
        <v/>
      </c>
      <c r="AF189" s="1282">
        <f>IF(CC189&gt;CE189,1,0)</f>
        <v>0</v>
      </c>
      <c r="AG189" s="1272">
        <f>IF(CE189&gt;CC189,1,0)</f>
        <v>0</v>
      </c>
      <c r="AH189" s="1274" t="str">
        <f>IF(O189="","",AX189*1)</f>
        <v/>
      </c>
      <c r="AI189" s="1276" t="str">
        <f>IF(P189="","",BE189*1)</f>
        <v/>
      </c>
      <c r="AJ189" s="1276" t="str">
        <f>IF(Q189="","",BL189*1)</f>
        <v/>
      </c>
      <c r="AK189" s="1276" t="str">
        <f>IF(R189="","",BS189*1)</f>
        <v/>
      </c>
      <c r="AL189" s="1276" t="str">
        <f>IF(S189="","",BZ189*1)</f>
        <v/>
      </c>
      <c r="AM189" s="1298" t="str">
        <f>IF(O189="","",AZ189*1)</f>
        <v/>
      </c>
      <c r="AN189" s="1298" t="str">
        <f>IF(P189="","",BG189*1)</f>
        <v/>
      </c>
      <c r="AO189" s="1298" t="str">
        <f>IF(Q189="","",BN189*1)</f>
        <v/>
      </c>
      <c r="AP189" s="1298" t="str">
        <f>IF(R189="","",BU189*1)</f>
        <v/>
      </c>
      <c r="AQ189" s="1298" t="str">
        <f>IF(S189="","",CB189*1)</f>
        <v/>
      </c>
      <c r="AR189" s="1300">
        <f>SUM(AH190:AL190)</f>
        <v>0</v>
      </c>
      <c r="AS189" s="1292">
        <f>SUM(AM190:AQ190)</f>
        <v>0</v>
      </c>
      <c r="AT189" s="1294">
        <f>IF(O189=1000,11,IF(O189=-1000,0,IF(O189&gt;0,11,IF(O189&lt;0,(-O189),"0"))))</f>
        <v>11</v>
      </c>
      <c r="AU189" s="1286" t="str">
        <f>IF(O189=1000,0,IF(O189=-1000,11,IF(O189&lt;-9,-(O189-2),IF(O189&gt;0,(O189),"0"))))</f>
        <v/>
      </c>
      <c r="AV189" s="1286" t="e">
        <f>IF(O189=1000,11,IF(O189=-1000,0,IF(O189&gt;9,(O189+2),IF(O189&lt;0,(-O189),"0"))))</f>
        <v>#VALUE!</v>
      </c>
      <c r="AW189" s="1286" t="str">
        <f>IF(O189=1000,0,IF(O189=-1000,11,IF(O189&lt;0,11,IF(O189&gt;0,(O189),"0"))))</f>
        <v/>
      </c>
      <c r="AX189" s="1296" t="str">
        <f>IF(O189="","",IF(O189&gt;9,AV189,AT189))</f>
        <v/>
      </c>
      <c r="AY189" s="1288" t="str">
        <f>IF(O189="","","-")</f>
        <v/>
      </c>
      <c r="AZ189" s="1290" t="str">
        <f>IF(O189="","",IF(O189&lt;-9,AU189,AW189))</f>
        <v/>
      </c>
      <c r="BA189" s="1286" t="e">
        <f>IF(P189=1000,11,IF(P189=-1000,0,IF(P189&gt;9,(P189+2),IF(P189&lt;0,(-P189),"0"))))</f>
        <v>#VALUE!</v>
      </c>
      <c r="BB189" s="1286" t="str">
        <f>IF(P189=1000,0,IF(P189=-1000,11,IF(P189&lt;-9,-(P189-2),IF(P189&gt;0,(P189),"0"))))</f>
        <v/>
      </c>
      <c r="BC189" s="1286">
        <f>IF(P189=1000,11,IF(P189=-1000,0,IF(P189&gt;0,11,IF(P189&lt;0,(-P189),"0"))))</f>
        <v>11</v>
      </c>
      <c r="BD189" s="1286" t="str">
        <f>IF(P189=1000,0,IF(P189=-1000,11,IF(P189&lt;0,11,IF(P189&gt;0,(P189),"0"))))</f>
        <v/>
      </c>
      <c r="BE189" s="1296" t="str">
        <f>IF(P189="","",IF(P189&gt;9,BA189,BC189))</f>
        <v/>
      </c>
      <c r="BF189" s="1288" t="str">
        <f>IF(P189="","","-")</f>
        <v/>
      </c>
      <c r="BG189" s="1290" t="str">
        <f>IF(P189="","",IF(P189&lt;-9,BB189,BD189))</f>
        <v/>
      </c>
      <c r="BH189" s="1286" t="e">
        <f>IF(Q189=1000,11,IF(Q189=-1000,0,IF(Q189&gt;9,(Q189+2),IF(Q189&lt;0,(-Q189),"0"))))</f>
        <v>#VALUE!</v>
      </c>
      <c r="BI189" s="1286" t="str">
        <f>IF(Q189=1000,0,IF(Q189=-1000,11,IF(Q189&lt;-9,-(Q189-2),IF(Q189&gt;0,(Q189),"0"))))</f>
        <v/>
      </c>
      <c r="BJ189" s="1286">
        <f>IF(Q189=1000,11,IF(Q189=-1000,0,IF(Q189&gt;0,11,IF(Q189&lt;0,(-Q189),"0"))))</f>
        <v>11</v>
      </c>
      <c r="BK189" s="1286" t="str">
        <f>IF(Q189=1000,0,IF(Q189=-1000,11,IF(Q189&lt;0,11,IF(Q189&gt;0,(Q189),"0"))))</f>
        <v/>
      </c>
      <c r="BL189" s="1296" t="str">
        <f>IF(Q189="","",IF(Q189&gt;9,BH189,BJ189))</f>
        <v/>
      </c>
      <c r="BM189" s="1288" t="str">
        <f>IF(Q189="","","-")</f>
        <v/>
      </c>
      <c r="BN189" s="1290" t="str">
        <f>IF(Q189="","",IF(Q189&lt;-9,BI189,BK189))</f>
        <v/>
      </c>
      <c r="BO189" s="1286" t="e">
        <f>IF(R189=1000,11,IF(R189=-1000,0,IF(R189&gt;9,(R189+2),IF(R189&lt;0,(-R189),"0"))))</f>
        <v>#VALUE!</v>
      </c>
      <c r="BP189" s="1286" t="str">
        <f>IF(R189=1000,0,IF(R189=-1000,11,IF(R189&lt;-9,-(R189-2),IF(R189&gt;0,(R189),"0"))))</f>
        <v/>
      </c>
      <c r="BQ189" s="1286">
        <f>IF(R189=1000,11,IF(R189=-1000,0,IF(R189&gt;0,11,IF(R189&lt;0,(-R189),"0"))))</f>
        <v>11</v>
      </c>
      <c r="BR189" s="1286" t="str">
        <f>IF(R189=1000,0,IF(R189=-1000,11,IF(R189&lt;0,11,IF(R189&gt;0,(R189),"0"))))</f>
        <v/>
      </c>
      <c r="BS189" s="1296" t="str">
        <f>IF(R189="","",IF(R189&gt;9,BO189,BQ189))</f>
        <v/>
      </c>
      <c r="BT189" s="1288" t="str">
        <f>IF(R189="","","-")</f>
        <v/>
      </c>
      <c r="BU189" s="1290" t="str">
        <f>IF(R189="","",IF(R189&lt;-9,BP189,BR189))</f>
        <v/>
      </c>
      <c r="BV189" s="1286" t="e">
        <f>IF(S189=1000,11,IF(S189=-1000,0,IF(S189&gt;9,(S189+2),IF(S189&lt;0,(-S189),"0"))))</f>
        <v>#VALUE!</v>
      </c>
      <c r="BW189" s="1286" t="str">
        <f>IF(S189=1000,0,IF(S189=-1000,11,IF(S189&lt;-9,-(S189-2),IF(S189&gt;0,(S189),"0"))))</f>
        <v/>
      </c>
      <c r="BX189" s="1286">
        <f>IF(S189=1000,11,IF(S189=-1000,0,IF(S189&gt;0,11,IF(S189&lt;0,(-S189),"0"))))</f>
        <v>11</v>
      </c>
      <c r="BY189" s="1286" t="str">
        <f>IF(S189=1000,0,IF(S189=-1000,11,IF(S189&lt;0,11,IF(S189&gt;0,(S189),"0"))))</f>
        <v/>
      </c>
      <c r="BZ189" s="1296" t="str">
        <f>IF(S189="","",IF(S189&gt;9,BV189,BX189))</f>
        <v/>
      </c>
      <c r="CA189" s="1288" t="str">
        <f>IF(S189="","","-")</f>
        <v/>
      </c>
      <c r="CB189" s="1290" t="str">
        <f>IF(S189="","",IF(S189&lt;-9,BW189,BY189))</f>
        <v/>
      </c>
      <c r="CC189" s="1302" t="str">
        <f>IF(O189="","",SUM(T189:X190))</f>
        <v/>
      </c>
      <c r="CD189" s="1304" t="str">
        <f>IF(CC189="","","-")</f>
        <v/>
      </c>
      <c r="CE189" s="1306" t="str">
        <f>IF(O189="","",SUM(Y189:AC190))</f>
        <v/>
      </c>
      <c r="CP189" s="32"/>
      <c r="CQ189" s="32"/>
    </row>
    <row r="190" spans="1:95" s="31" customFormat="1" ht="15" customHeight="1" x14ac:dyDescent="0.2">
      <c r="A190" s="43"/>
      <c r="B190" s="44"/>
      <c r="C190" s="1251"/>
      <c r="D190" s="46" t="str">
        <f>IF(A190="","",VLOOKUP(A190,СписокКЖ!D:I,2,FALSE))</f>
        <v/>
      </c>
      <c r="E190" s="47"/>
      <c r="F190" s="48" t="str">
        <f>IF(B190="","",VLOOKUP(B190,СписокКЖ!D:I,2,FALSE))</f>
        <v/>
      </c>
      <c r="G190" s="49"/>
      <c r="H190" s="41"/>
      <c r="I190" s="1253"/>
      <c r="J190" s="1253"/>
      <c r="K190" s="1253"/>
      <c r="L190" s="1253"/>
      <c r="M190" s="1253"/>
      <c r="N190" s="42"/>
      <c r="O190" s="1245"/>
      <c r="P190" s="1245"/>
      <c r="Q190" s="1245"/>
      <c r="R190" s="1245"/>
      <c r="S190" s="1247"/>
      <c r="T190" s="1249"/>
      <c r="U190" s="1285"/>
      <c r="V190" s="1285"/>
      <c r="W190" s="1285"/>
      <c r="X190" s="1285"/>
      <c r="Y190" s="1279"/>
      <c r="Z190" s="1279"/>
      <c r="AA190" s="1279"/>
      <c r="AB190" s="1279"/>
      <c r="AC190" s="1279"/>
      <c r="AD190" s="1281"/>
      <c r="AE190" s="1281"/>
      <c r="AF190" s="1283"/>
      <c r="AG190" s="1273"/>
      <c r="AH190" s="1275"/>
      <c r="AI190" s="1277"/>
      <c r="AJ190" s="1277"/>
      <c r="AK190" s="1277"/>
      <c r="AL190" s="1277"/>
      <c r="AM190" s="1299"/>
      <c r="AN190" s="1299"/>
      <c r="AO190" s="1299"/>
      <c r="AP190" s="1299"/>
      <c r="AQ190" s="1299"/>
      <c r="AR190" s="1301"/>
      <c r="AS190" s="1293"/>
      <c r="AT190" s="1295"/>
      <c r="AU190" s="1287"/>
      <c r="AV190" s="1287"/>
      <c r="AW190" s="1287"/>
      <c r="AX190" s="1297"/>
      <c r="AY190" s="1289"/>
      <c r="AZ190" s="1291"/>
      <c r="BA190" s="1287"/>
      <c r="BB190" s="1287"/>
      <c r="BC190" s="1287"/>
      <c r="BD190" s="1287"/>
      <c r="BE190" s="1297"/>
      <c r="BF190" s="1289"/>
      <c r="BG190" s="1291"/>
      <c r="BH190" s="1287"/>
      <c r="BI190" s="1287"/>
      <c r="BJ190" s="1287"/>
      <c r="BK190" s="1287"/>
      <c r="BL190" s="1297"/>
      <c r="BM190" s="1289"/>
      <c r="BN190" s="1291"/>
      <c r="BO190" s="1287"/>
      <c r="BP190" s="1287"/>
      <c r="BQ190" s="1287"/>
      <c r="BR190" s="1287"/>
      <c r="BS190" s="1297"/>
      <c r="BT190" s="1289"/>
      <c r="BU190" s="1291"/>
      <c r="BV190" s="1287"/>
      <c r="BW190" s="1287"/>
      <c r="BX190" s="1287"/>
      <c r="BY190" s="1287"/>
      <c r="BZ190" s="1297"/>
      <c r="CA190" s="1289"/>
      <c r="CB190" s="1291"/>
      <c r="CC190" s="1303"/>
      <c r="CD190" s="1305"/>
      <c r="CE190" s="1307"/>
      <c r="CP190" s="32"/>
      <c r="CQ190" s="32"/>
    </row>
    <row r="191" spans="1:95" s="31" customFormat="1" ht="15" customHeight="1" x14ac:dyDescent="0.2">
      <c r="A191" s="99" t="str">
        <f>IF(A187="","",A187)</f>
        <v/>
      </c>
      <c r="B191" s="99" t="str">
        <f>IF(B187="","",B188)</f>
        <v/>
      </c>
      <c r="C191" s="75">
        <v>4</v>
      </c>
      <c r="D191" s="100" t="str">
        <f>IF(A191="","",VLOOKUP(A191,СписокКЖ!D:I,2,FALSE))</f>
        <v/>
      </c>
      <c r="E191" s="101"/>
      <c r="F191" s="77" t="str">
        <f>IF(B191="","",VLOOKUP(B191,СписокКЖ!D:I,2,FALSE))</f>
        <v/>
      </c>
      <c r="G191" s="102"/>
      <c r="H191" s="41"/>
      <c r="I191" s="78"/>
      <c r="J191" s="78"/>
      <c r="K191" s="78"/>
      <c r="L191" s="78"/>
      <c r="M191" s="78"/>
      <c r="N191" s="42"/>
      <c r="O191" s="79" t="str">
        <f>IF(I191="","",IF(I191="0",1000,IF(I191="-0",-1000,I191*1)))</f>
        <v/>
      </c>
      <c r="P191" s="79" t="str">
        <f t="shared" ref="P191:S192" si="120">IF(J191="","",IF(J191="0",1000,IF(J191="-0",-1000,J191*1)))</f>
        <v/>
      </c>
      <c r="Q191" s="79" t="str">
        <f t="shared" si="120"/>
        <v/>
      </c>
      <c r="R191" s="79" t="str">
        <f t="shared" si="120"/>
        <v/>
      </c>
      <c r="S191" s="80" t="str">
        <f t="shared" si="120"/>
        <v/>
      </c>
      <c r="T191" s="103" t="str">
        <f t="shared" ref="T191:X192" si="121">IF(O191="","",IF(O191&gt;0,1,0))</f>
        <v/>
      </c>
      <c r="U191" s="104" t="str">
        <f t="shared" si="121"/>
        <v/>
      </c>
      <c r="V191" s="104" t="str">
        <f t="shared" si="121"/>
        <v/>
      </c>
      <c r="W191" s="104" t="str">
        <f t="shared" si="121"/>
        <v/>
      </c>
      <c r="X191" s="104" t="str">
        <f t="shared" si="121"/>
        <v/>
      </c>
      <c r="Y191" s="105" t="str">
        <f t="shared" ref="Y191:AC192" si="122">IF(O191="","",IF(O191&lt;0,1,0))</f>
        <v/>
      </c>
      <c r="Z191" s="105" t="str">
        <f t="shared" si="122"/>
        <v/>
      </c>
      <c r="AA191" s="105" t="str">
        <f t="shared" si="122"/>
        <v/>
      </c>
      <c r="AB191" s="105" t="str">
        <f t="shared" si="122"/>
        <v/>
      </c>
      <c r="AC191" s="105" t="str">
        <f t="shared" si="122"/>
        <v/>
      </c>
      <c r="AD191" s="106" t="str">
        <f>IF(CC191="","",IF(CC191&gt;CE191,1,-1))</f>
        <v/>
      </c>
      <c r="AE191" s="106" t="str">
        <f>IF(CC191="","",IF(CC191&lt;CE191,1,-1))</f>
        <v/>
      </c>
      <c r="AF191" s="107">
        <f>IF(CC191&gt;CE191,1,0)</f>
        <v>0</v>
      </c>
      <c r="AG191" s="108">
        <f>IF(CE191&gt;CC191,1,0)</f>
        <v>0</v>
      </c>
      <c r="AH191" s="81" t="str">
        <f>IF(O191="","",AX191*1)</f>
        <v/>
      </c>
      <c r="AI191" s="82" t="str">
        <f>IF(P191="","",BE191*1)</f>
        <v/>
      </c>
      <c r="AJ191" s="82" t="str">
        <f>IF(Q191="","",BL191*1)</f>
        <v/>
      </c>
      <c r="AK191" s="82" t="str">
        <f>IF(R191="","",BS191*1)</f>
        <v/>
      </c>
      <c r="AL191" s="82" t="str">
        <f>IF(S191="","",BZ191*1)</f>
        <v/>
      </c>
      <c r="AM191" s="83" t="str">
        <f>IF(O191="","",AZ191*1)</f>
        <v/>
      </c>
      <c r="AN191" s="83" t="str">
        <f>IF(P191="","",BG191*1)</f>
        <v/>
      </c>
      <c r="AO191" s="83" t="str">
        <f>IF(Q191="","",BN191*1)</f>
        <v/>
      </c>
      <c r="AP191" s="83" t="str">
        <f>IF(R191="","",BU191*1)</f>
        <v/>
      </c>
      <c r="AQ191" s="83" t="str">
        <f>IF(S191="","",CB191*1)</f>
        <v/>
      </c>
      <c r="AR191" s="109">
        <f>SUM(AH191:AL191)</f>
        <v>0</v>
      </c>
      <c r="AS191" s="110">
        <f>SUM(AM191:AQ191)</f>
        <v>0</v>
      </c>
      <c r="AT191" s="111">
        <f>IF(O191=1000,11,IF(O191=-1000,0,IF(O191&gt;0,11,IF(O191&lt;0,(-O191),"0"))))</f>
        <v>11</v>
      </c>
      <c r="AU191" s="112" t="str">
        <f>IF(O191=1000,0,IF(O191=-1000,11,IF(O191&lt;-9,-(O191-2),IF(O191&gt;0,(O191),"0"))))</f>
        <v/>
      </c>
      <c r="AV191" s="111" t="e">
        <f>IF(O191=1000,11,IF(O191=-1000,0,IF(O191&gt;9,(O191+2),IF(O191&lt;0,(-O191),"0"))))</f>
        <v>#VALUE!</v>
      </c>
      <c r="AW191" s="112" t="str">
        <f>IF(O191=1000,0,IF(O191=-1000,11,IF(O191&lt;0,11,IF(O191&gt;0,(O191),"0"))))</f>
        <v/>
      </c>
      <c r="AX191" s="84" t="str">
        <f>IF(O191="","",IF(O191&gt;9,AV191,AT191))</f>
        <v/>
      </c>
      <c r="AY191" s="85" t="str">
        <f>IF(O191="","","-")</f>
        <v/>
      </c>
      <c r="AZ191" s="86" t="str">
        <f>IF(O191="","",IF(O191&lt;-9,AU191,AW191))</f>
        <v/>
      </c>
      <c r="BA191" s="111" t="e">
        <f>IF(P191=1000,11,IF(P191=-1000,0,IF(P191&gt;9,(P191+2),IF(P191&lt;0,(-P191),"0"))))</f>
        <v>#VALUE!</v>
      </c>
      <c r="BB191" s="112" t="str">
        <f>IF(P191=1000,0,IF(P191=-1000,11,IF(P191&lt;-9,-(P191-2),IF(P191&gt;0,(P191),"0"))))</f>
        <v/>
      </c>
      <c r="BC191" s="112">
        <f>IF(P191=1000,11,IF(P191=-1000,0,IF(P191&gt;0,11,IF(P191&lt;0,(-P191),"0"))))</f>
        <v>11</v>
      </c>
      <c r="BD191" s="112" t="str">
        <f>IF(P191=1000,0,IF(P191=-1000,11,IF(P191&lt;0,11,IF(P191&gt;0,(P191),"0"))))</f>
        <v/>
      </c>
      <c r="BE191" s="84" t="str">
        <f>IF(P191="","",IF(P191&gt;9,BA191,BC191))</f>
        <v/>
      </c>
      <c r="BF191" s="85" t="str">
        <f>IF(P191="","","-")</f>
        <v/>
      </c>
      <c r="BG191" s="86" t="str">
        <f>IF(P191="","",IF(P191&lt;-9,BB191,BD191))</f>
        <v/>
      </c>
      <c r="BH191" s="111" t="e">
        <f>IF(Q191=1000,11,IF(Q191=-1000,0,IF(Q191&gt;9,(Q191+2),IF(Q191&lt;0,(-Q191),"0"))))</f>
        <v>#VALUE!</v>
      </c>
      <c r="BI191" s="112" t="str">
        <f>IF(Q191=1000,0,IF(Q191=-1000,11,IF(Q191&lt;-9,-(Q191-2),IF(Q191&gt;0,(Q191),"0"))))</f>
        <v/>
      </c>
      <c r="BJ191" s="112">
        <f>IF(Q191=1000,11,IF(Q191=-1000,0,IF(Q191&gt;0,11,IF(Q191&lt;0,(-Q191),"0"))))</f>
        <v>11</v>
      </c>
      <c r="BK191" s="112" t="str">
        <f>IF(Q191=1000,0,IF(Q191=-1000,11,IF(Q191&lt;0,11,IF(Q191&gt;0,(Q191),"0"))))</f>
        <v/>
      </c>
      <c r="BL191" s="84" t="str">
        <f>IF(Q191="","",IF(Q191&gt;9,BH191,BJ191))</f>
        <v/>
      </c>
      <c r="BM191" s="85" t="str">
        <f>IF(Q191="","","-")</f>
        <v/>
      </c>
      <c r="BN191" s="86" t="str">
        <f>IF(Q191="","",IF(Q191&lt;-9,BI191,BK191))</f>
        <v/>
      </c>
      <c r="BO191" s="112" t="e">
        <f>IF(R191=1000,11,IF(R191=-1000,0,IF(R191&gt;9,(R191+2),IF(R191&lt;0,(-R191),"0"))))</f>
        <v>#VALUE!</v>
      </c>
      <c r="BP191" s="112" t="str">
        <f>IF(R191=1000,0,IF(R191=-1000,11,IF(R191&lt;-9,-(R191-2),IF(R191&gt;0,(R191),"0"))))</f>
        <v/>
      </c>
      <c r="BQ191" s="112">
        <f>IF(R191=1000,11,IF(R191=-1000,0,IF(R191&gt;0,11,IF(R191&lt;0,(-R191),"0"))))</f>
        <v>11</v>
      </c>
      <c r="BR191" s="112" t="str">
        <f>IF(R191=1000,0,IF(R191=-1000,11,IF(R191&lt;0,11,IF(R191&gt;0,(R191),"0"))))</f>
        <v/>
      </c>
      <c r="BS191" s="84" t="str">
        <f>IF(R191="","",IF(R191&gt;9,BO191,BQ191))</f>
        <v/>
      </c>
      <c r="BT191" s="85" t="str">
        <f>IF(R191="","","-")</f>
        <v/>
      </c>
      <c r="BU191" s="86" t="str">
        <f>IF(R191="","",IF(R191&lt;-9,BP191,BR191))</f>
        <v/>
      </c>
      <c r="BV191" s="112" t="e">
        <f>IF(S191=1000,11,IF(S191=-1000,0,IF(S191&gt;9,(S191+2),IF(S191&lt;0,(-S191),"0"))))</f>
        <v>#VALUE!</v>
      </c>
      <c r="BW191" s="112" t="str">
        <f>IF(S191=1000,0,IF(S191=-1000,11,IF(S191&lt;-9,-(S191-2),IF(S191&gt;0,(S191),"0"))))</f>
        <v/>
      </c>
      <c r="BX191" s="112">
        <f>IF(S191=1000,11,IF(S191=-1000,0,IF(S191&gt;0,11,IF(S191&lt;0,(-S191),"0"))))</f>
        <v>11</v>
      </c>
      <c r="BY191" s="113" t="str">
        <f>IF(S191=1000,0,IF(S191=-1000,11,IF(S191&lt;0,11,IF(S191&gt;0,(S191),"0"))))</f>
        <v/>
      </c>
      <c r="BZ191" s="84" t="str">
        <f>IF(S191="","",IF(S191&gt;9,BV191,BX191))</f>
        <v/>
      </c>
      <c r="CA191" s="85" t="str">
        <f>IF(S191="","","-")</f>
        <v/>
      </c>
      <c r="CB191" s="86" t="str">
        <f>IF(S191="","",IF(S191&lt;-9,BW191,BY191))</f>
        <v/>
      </c>
      <c r="CC191" s="87" t="str">
        <f>IF(O191="","",SUM(T191:X191))</f>
        <v/>
      </c>
      <c r="CD191" s="88" t="str">
        <f>IF(CC191="","","-")</f>
        <v/>
      </c>
      <c r="CE191" s="89" t="str">
        <f>IF(O191="","",SUM(Y191:AC191))</f>
        <v/>
      </c>
      <c r="CP191" s="32"/>
      <c r="CQ191" s="32"/>
    </row>
    <row r="192" spans="1:95" s="31" customFormat="1" ht="15" customHeight="1" thickBot="1" x14ac:dyDescent="0.25">
      <c r="A192" s="99" t="str">
        <f>IF(A187="","",A188)</f>
        <v/>
      </c>
      <c r="B192" s="99" t="str">
        <f>IF(B187="","",B187)</f>
        <v/>
      </c>
      <c r="C192" s="114">
        <v>5</v>
      </c>
      <c r="D192" s="115" t="str">
        <f>IF(A192="","",VLOOKUP(A192,СписокКЖ!D:I,2,FALSE))</f>
        <v/>
      </c>
      <c r="E192" s="116"/>
      <c r="F192" s="117" t="str">
        <f>IF(B192="","",VLOOKUP(B192,СписокКЖ!D:I,2,FALSE))</f>
        <v/>
      </c>
      <c r="G192" s="118"/>
      <c r="H192" s="119"/>
      <c r="I192" s="120"/>
      <c r="J192" s="120"/>
      <c r="K192" s="120"/>
      <c r="L192" s="121"/>
      <c r="M192" s="121"/>
      <c r="N192" s="122"/>
      <c r="O192" s="123" t="str">
        <f>IF(I192="","",IF(I192="0",1000,IF(I192="-0",-1000,I192*1)))</f>
        <v/>
      </c>
      <c r="P192" s="123" t="str">
        <f t="shared" si="120"/>
        <v/>
      </c>
      <c r="Q192" s="123" t="str">
        <f t="shared" si="120"/>
        <v/>
      </c>
      <c r="R192" s="123" t="str">
        <f t="shared" si="120"/>
        <v/>
      </c>
      <c r="S192" s="124" t="str">
        <f t="shared" si="120"/>
        <v/>
      </c>
      <c r="T192" s="125" t="str">
        <f t="shared" si="121"/>
        <v/>
      </c>
      <c r="U192" s="126" t="str">
        <f t="shared" si="121"/>
        <v/>
      </c>
      <c r="V192" s="126" t="str">
        <f t="shared" si="121"/>
        <v/>
      </c>
      <c r="W192" s="126" t="str">
        <f t="shared" si="121"/>
        <v/>
      </c>
      <c r="X192" s="126" t="str">
        <f t="shared" si="121"/>
        <v/>
      </c>
      <c r="Y192" s="127" t="str">
        <f t="shared" si="122"/>
        <v/>
      </c>
      <c r="Z192" s="127" t="str">
        <f t="shared" si="122"/>
        <v/>
      </c>
      <c r="AA192" s="127" t="str">
        <f t="shared" si="122"/>
        <v/>
      </c>
      <c r="AB192" s="127" t="str">
        <f t="shared" si="122"/>
        <v/>
      </c>
      <c r="AC192" s="127" t="str">
        <f t="shared" si="122"/>
        <v/>
      </c>
      <c r="AD192" s="128" t="str">
        <f>IF(CC192="","",IF(CC192&gt;CE192,1,-1))</f>
        <v/>
      </c>
      <c r="AE192" s="128" t="str">
        <f>IF(CC192="","",IF(CC192&lt;CE192,1,-1))</f>
        <v/>
      </c>
      <c r="AF192" s="129">
        <f>IF(CC192&gt;CE192,1,0)</f>
        <v>0</v>
      </c>
      <c r="AG192" s="130">
        <f>IF(CE192&gt;CC192,1,0)</f>
        <v>0</v>
      </c>
      <c r="AH192" s="131" t="str">
        <f>IF(O192="","",AX192*1)</f>
        <v/>
      </c>
      <c r="AI192" s="132" t="str">
        <f>IF(P192="","",BE192*1)</f>
        <v/>
      </c>
      <c r="AJ192" s="132" t="str">
        <f>IF(Q192="","",BL192*1)</f>
        <v/>
      </c>
      <c r="AK192" s="132" t="str">
        <f>IF(R192="","",BS192*1)</f>
        <v/>
      </c>
      <c r="AL192" s="132" t="str">
        <f>IF(S192="","",BZ192*1)</f>
        <v/>
      </c>
      <c r="AM192" s="133" t="str">
        <f>IF(O192="","",AZ192*1)</f>
        <v/>
      </c>
      <c r="AN192" s="133" t="str">
        <f>IF(P192="","",BG192*1)</f>
        <v/>
      </c>
      <c r="AO192" s="133" t="str">
        <f>IF(Q192="","",BN192*1)</f>
        <v/>
      </c>
      <c r="AP192" s="133" t="str">
        <f>IF(R192="","",BU192*1)</f>
        <v/>
      </c>
      <c r="AQ192" s="133" t="str">
        <f>IF(S192="","",CB192*1)</f>
        <v/>
      </c>
      <c r="AR192" s="134">
        <f>SUM(AH192:AL192)</f>
        <v>0</v>
      </c>
      <c r="AS192" s="135">
        <f>SUM(AM192:AQ192)</f>
        <v>0</v>
      </c>
      <c r="AT192" s="136">
        <f>IF(O192=1000,11,IF(O192=-1000,0,IF(O192&gt;0,11,IF(O192&lt;0,(-O192),"0"))))</f>
        <v>11</v>
      </c>
      <c r="AU192" s="137" t="str">
        <f>IF(O192=1000,0,IF(O192=-1000,11,IF(O192&lt;-9,-(O192-2),IF(O192&gt;0,(O192),"0"))))</f>
        <v/>
      </c>
      <c r="AV192" s="136" t="e">
        <f>IF(O192=1000,11,IF(O192=-1000,0,IF(O192&gt;9,(O192+2),IF(O192&lt;0,(-O192),"0"))))</f>
        <v>#VALUE!</v>
      </c>
      <c r="AW192" s="137" t="str">
        <f>IF(O192=1000,0,IF(O192=-1000,11,IF(O192&lt;0,11,IF(O192&gt;0,(O192),"0"))))</f>
        <v/>
      </c>
      <c r="AX192" s="138" t="str">
        <f>IF(O192="","",IF(O192&gt;9,AV192,AT192))</f>
        <v/>
      </c>
      <c r="AY192" s="139" t="str">
        <f>IF(O192="","","-")</f>
        <v/>
      </c>
      <c r="AZ192" s="140" t="str">
        <f>IF(O192="","",IF(O192&lt;-9,AU192,AW192))</f>
        <v/>
      </c>
      <c r="BA192" s="136" t="e">
        <f>IF(P192=1000,11,IF(P192=-1000,0,IF(P192&gt;9,(P192+2),IF(P192&lt;0,(-P192),"0"))))</f>
        <v>#VALUE!</v>
      </c>
      <c r="BB192" s="137" t="str">
        <f>IF(P192=1000,0,IF(P192=-1000,11,IF(P192&lt;-9,-(P192-2),IF(P192&gt;0,(P192),"0"))))</f>
        <v/>
      </c>
      <c r="BC192" s="137">
        <f>IF(P192=1000,11,IF(P192=-1000,0,IF(P192&gt;0,11,IF(P192&lt;0,(-P192),"0"))))</f>
        <v>11</v>
      </c>
      <c r="BD192" s="137" t="str">
        <f>IF(P192=1000,0,IF(P192=-1000,11,IF(P192&lt;0,11,IF(P192&gt;0,(P192),"0"))))</f>
        <v/>
      </c>
      <c r="BE192" s="138" t="str">
        <f>IF(P192="","",IF(P192&gt;9,BA192,BC192))</f>
        <v/>
      </c>
      <c r="BF192" s="139" t="str">
        <f>IF(P192="","","-")</f>
        <v/>
      </c>
      <c r="BG192" s="140" t="str">
        <f>IF(P192="","",IF(P192&lt;-9,BB192,BD192))</f>
        <v/>
      </c>
      <c r="BH192" s="136" t="e">
        <f>IF(Q192=1000,11,IF(Q192=-1000,0,IF(Q192&gt;9,(Q192+2),IF(Q192&lt;0,(-Q192),"0"))))</f>
        <v>#VALUE!</v>
      </c>
      <c r="BI192" s="137" t="str">
        <f>IF(Q192=1000,0,IF(Q192=-1000,11,IF(Q192&lt;-9,-(Q192-2),IF(Q192&gt;0,(Q192),"0"))))</f>
        <v/>
      </c>
      <c r="BJ192" s="137">
        <f>IF(Q192=1000,11,IF(Q192=-1000,0,IF(Q192&gt;0,11,IF(Q192&lt;0,(-Q192),"0"))))</f>
        <v>11</v>
      </c>
      <c r="BK192" s="137" t="str">
        <f>IF(Q192=1000,0,IF(Q192=-1000,11,IF(Q192&lt;0,11,IF(Q192&gt;0,(Q192),"0"))))</f>
        <v/>
      </c>
      <c r="BL192" s="138" t="str">
        <f>IF(Q192="","",IF(Q192&gt;9,BH192,BJ192))</f>
        <v/>
      </c>
      <c r="BM192" s="139" t="str">
        <f>IF(Q192="","","-")</f>
        <v/>
      </c>
      <c r="BN192" s="140" t="str">
        <f>IF(Q192="","",IF(Q192&lt;-9,BI192,BK192))</f>
        <v/>
      </c>
      <c r="BO192" s="137" t="e">
        <f>IF(R192=1000,11,IF(R192=-1000,0,IF(R192&gt;9,(R192+2),IF(R192&lt;0,(-R192),"0"))))</f>
        <v>#VALUE!</v>
      </c>
      <c r="BP192" s="137" t="str">
        <f>IF(R192=1000,0,IF(R192=-1000,11,IF(R192&lt;-9,-(R192-2),IF(R192&gt;0,(R192),"0"))))</f>
        <v/>
      </c>
      <c r="BQ192" s="137">
        <f>IF(R192=1000,11,IF(R192=-1000,0,IF(R192&gt;0,11,IF(R192&lt;0,(-R192),"0"))))</f>
        <v>11</v>
      </c>
      <c r="BR192" s="137" t="str">
        <f>IF(R192=1000,0,IF(R192=-1000,11,IF(R192&lt;0,11,IF(R192&gt;0,(R192),"0"))))</f>
        <v/>
      </c>
      <c r="BS192" s="138" t="str">
        <f>IF(R192="","",IF(R192&gt;9,BO192,BQ192))</f>
        <v/>
      </c>
      <c r="BT192" s="139" t="str">
        <f>IF(R192="","","-")</f>
        <v/>
      </c>
      <c r="BU192" s="140" t="str">
        <f>IF(R192="","",IF(R192&lt;-9,BP192,BR192))</f>
        <v/>
      </c>
      <c r="BV192" s="137" t="e">
        <f>IF(S192=1000,11,IF(S192=-1000,0,IF(S192&gt;9,(S192+2),IF(S192&lt;0,(-S192),"0"))))</f>
        <v>#VALUE!</v>
      </c>
      <c r="BW192" s="137" t="str">
        <f>IF(S192=1000,0,IF(S192=-1000,11,IF(S192&lt;-9,-(S192-2),IF(S192&gt;0,(S192),"0"))))</f>
        <v/>
      </c>
      <c r="BX192" s="137">
        <f>IF(S192=1000,11,IF(S192=-1000,0,IF(S192&gt;0,11,IF(S192&lt;0,(-S192),"0"))))</f>
        <v>11</v>
      </c>
      <c r="BY192" s="141" t="str">
        <f>IF(S192=1000,0,IF(S192=-1000,11,IF(S192&lt;0,11,IF(S192&gt;0,(S192),"0"))))</f>
        <v/>
      </c>
      <c r="BZ192" s="138" t="str">
        <f>IF(S192="","",IF(S192&gt;9,BV192,BX192))</f>
        <v/>
      </c>
      <c r="CA192" s="139" t="str">
        <f>IF(S192="","","-")</f>
        <v/>
      </c>
      <c r="CB192" s="140" t="str">
        <f>IF(S192="","",IF(S192&lt;-9,BW192,BY192))</f>
        <v/>
      </c>
      <c r="CC192" s="142" t="str">
        <f>IF(O192="","",SUM(T192:X192))</f>
        <v/>
      </c>
      <c r="CD192" s="143" t="str">
        <f>IF(CC192="","","-")</f>
        <v/>
      </c>
      <c r="CE192" s="144" t="str">
        <f>IF(O192="","",SUM(Y192:AC192))</f>
        <v/>
      </c>
      <c r="CP192" s="32"/>
      <c r="CQ192" s="32"/>
    </row>
    <row r="193" spans="1:95" s="31" customFormat="1" ht="15" customHeight="1" thickBot="1" x14ac:dyDescent="0.25">
      <c r="A193" s="145"/>
      <c r="B193" s="145"/>
      <c r="C193" s="145"/>
      <c r="D193" s="146"/>
      <c r="E193" s="147"/>
      <c r="F193" s="148"/>
      <c r="G193" s="149"/>
      <c r="H193" s="150"/>
      <c r="I193" s="151"/>
      <c r="J193" s="151"/>
      <c r="K193" s="151"/>
      <c r="L193" s="151"/>
      <c r="M193" s="151"/>
      <c r="N193" s="150"/>
      <c r="O193" s="152"/>
      <c r="P193" s="152"/>
      <c r="Q193" s="152"/>
      <c r="R193" s="152"/>
      <c r="S193" s="152"/>
      <c r="T193" s="153"/>
      <c r="U193" s="153"/>
      <c r="V193" s="153"/>
      <c r="W193" s="153"/>
      <c r="X193" s="153"/>
      <c r="Y193" s="154"/>
      <c r="Z193" s="154"/>
      <c r="AA193" s="154"/>
      <c r="AB193" s="154"/>
      <c r="AC193" s="154"/>
      <c r="AD193" s="155"/>
      <c r="AE193" s="155"/>
      <c r="AF193" s="156"/>
      <c r="AG193" s="156"/>
      <c r="AH193" s="157"/>
      <c r="AI193" s="157"/>
      <c r="AJ193" s="157"/>
      <c r="AK193" s="157"/>
      <c r="AL193" s="157"/>
      <c r="AM193" s="158"/>
      <c r="AN193" s="158"/>
      <c r="AO193" s="158"/>
      <c r="AP193" s="158"/>
      <c r="AQ193" s="158"/>
      <c r="AR193" s="159"/>
      <c r="AS193" s="159"/>
      <c r="AT193" s="160"/>
      <c r="AU193" s="160"/>
      <c r="AV193" s="160"/>
      <c r="AW193" s="160"/>
      <c r="AX193" s="161"/>
      <c r="AY193" s="161"/>
      <c r="AZ193" s="161"/>
      <c r="BA193" s="160"/>
      <c r="BB193" s="160"/>
      <c r="BC193" s="160"/>
      <c r="BD193" s="160"/>
      <c r="BE193" s="161"/>
      <c r="BF193" s="161"/>
      <c r="BG193" s="161"/>
      <c r="BH193" s="160"/>
      <c r="BI193" s="160"/>
      <c r="BJ193" s="160"/>
      <c r="BK193" s="160"/>
      <c r="BL193" s="161"/>
      <c r="BM193" s="161"/>
      <c r="BN193" s="161"/>
      <c r="BO193" s="160"/>
      <c r="BP193" s="160"/>
      <c r="BQ193" s="160"/>
      <c r="BR193" s="160"/>
      <c r="BS193" s="161"/>
      <c r="BT193" s="161"/>
      <c r="BU193" s="161"/>
      <c r="BV193" s="160"/>
      <c r="BW193" s="160"/>
      <c r="BX193" s="160"/>
      <c r="BY193" s="160"/>
      <c r="BZ193" s="161"/>
      <c r="CA193" s="161"/>
      <c r="CB193" s="161"/>
      <c r="CC193" s="162"/>
      <c r="CD193" s="163"/>
      <c r="CE193" s="164"/>
      <c r="CP193" s="32"/>
      <c r="CQ193" s="32"/>
    </row>
    <row r="194" spans="1:95" s="31" customFormat="1" ht="31.5" customHeight="1" thickBot="1" x14ac:dyDescent="0.25">
      <c r="A194" s="34"/>
      <c r="B194" s="35"/>
      <c r="C194" s="1225">
        <f>1+C185</f>
        <v>22</v>
      </c>
      <c r="D194" s="1227" t="str">
        <f>IF(A194="","",VLOOKUP(A194,СписокКЖ!$A$88:$C$113,3,FALSE))</f>
        <v/>
      </c>
      <c r="E194" s="1228" t="str">
        <f>IF(B194="","",VLOOKUP(B194,СписокКЖ!E:J,2,FALSE))</f>
        <v/>
      </c>
      <c r="F194" s="1231" t="str">
        <f>IF(B194="","",VLOOKUP(B194,СписокКЖ!$A$88:$C$111,3,FALSE))</f>
        <v/>
      </c>
      <c r="G194" s="1232" t="str">
        <f>IF(D194="","",VLOOKUP(D194,СписокКЖ!G:L,2,FALSE))</f>
        <v/>
      </c>
      <c r="H194" s="36"/>
      <c r="I194" s="1235" t="s">
        <v>7</v>
      </c>
      <c r="J194" s="1235"/>
      <c r="K194" s="1235"/>
      <c r="L194" s="1235"/>
      <c r="M194" s="1235"/>
      <c r="N194" s="37"/>
      <c r="O194" s="1237"/>
      <c r="P194" s="1238"/>
      <c r="Q194" s="1238"/>
      <c r="R194" s="1238"/>
      <c r="S194" s="1238"/>
      <c r="T194" s="38" t="str">
        <f>IF(A194="","",VLOOKUP(A194,'[60]Протокол команд'!A:K,8,FALSE))</f>
        <v/>
      </c>
      <c r="U194" s="39" t="e">
        <f>T194*5-4</f>
        <v>#VALUE!</v>
      </c>
      <c r="V194" s="39" t="e">
        <f>T194*5</f>
        <v>#VALUE!</v>
      </c>
      <c r="W194" s="39" t="e">
        <f>CONCATENATE(U194,"-",V194)</f>
        <v>#VALUE!</v>
      </c>
      <c r="X194" s="39" t="str">
        <f>IF(A194="","",VLOOKUP(A194,'[60]Протокол команд'!A:K,10,FALSE))</f>
        <v/>
      </c>
      <c r="Y194" s="39" t="e">
        <f>X194*5-4</f>
        <v>#VALUE!</v>
      </c>
      <c r="Z194" s="39" t="e">
        <f>X194*5</f>
        <v>#VALUE!</v>
      </c>
      <c r="AA194" s="39" t="e">
        <f>CONCATENATE(Y194,"-",Z194)</f>
        <v>#VALUE!</v>
      </c>
      <c r="AB194" s="1241" t="str">
        <f>IF(O196="","",SUM(AF196:AF201))</f>
        <v/>
      </c>
      <c r="AC194" s="1242"/>
      <c r="AD194" s="1243"/>
      <c r="AE194" s="1242" t="str">
        <f>IF(O196="","",SUM(AG196:AG201))</f>
        <v/>
      </c>
      <c r="AF194" s="1242"/>
      <c r="AG194" s="1264"/>
      <c r="AH194" s="1241">
        <f>SUM(CC196:CC201)</f>
        <v>0</v>
      </c>
      <c r="AI194" s="1242"/>
      <c r="AJ194" s="1243"/>
      <c r="AK194" s="1242">
        <f>SUM(CE196:CE201)</f>
        <v>0</v>
      </c>
      <c r="AL194" s="1242"/>
      <c r="AM194" s="1264"/>
      <c r="AN194" s="1265">
        <f>SUM(AR196:AR201)</f>
        <v>0</v>
      </c>
      <c r="AO194" s="1266"/>
      <c r="AP194" s="1267"/>
      <c r="AQ194" s="1266">
        <f>SUM(AS196:AS201)</f>
        <v>0</v>
      </c>
      <c r="AR194" s="1266"/>
      <c r="AS194" s="1268"/>
      <c r="AT194" s="1314" t="str">
        <f>IF(A194="","",VLOOKUP(A194,'[60]Протокол команд'!A:Z,14,FALSE))</f>
        <v/>
      </c>
      <c r="AU194" s="1315"/>
      <c r="AV194" s="1315"/>
      <c r="AW194" s="1315"/>
      <c r="AX194" s="1315"/>
      <c r="AY194" s="1315"/>
      <c r="AZ194" s="1315"/>
      <c r="BA194" s="1315"/>
      <c r="BB194" s="1315"/>
      <c r="BC194" s="1315"/>
      <c r="BD194" s="1315"/>
      <c r="BE194" s="1315"/>
      <c r="BF194" s="1315"/>
      <c r="BG194" s="1315"/>
      <c r="BH194" s="1315"/>
      <c r="BI194" s="1315"/>
      <c r="BJ194" s="1315"/>
      <c r="BK194" s="1315"/>
      <c r="BL194" s="1315"/>
      <c r="BM194" s="1315"/>
      <c r="BN194" s="1315"/>
      <c r="BO194" s="1315"/>
      <c r="BP194" s="1315"/>
      <c r="BQ194" s="1315"/>
      <c r="BR194" s="1315"/>
      <c r="BS194" s="1315"/>
      <c r="BT194" s="1315"/>
      <c r="BU194" s="1315"/>
      <c r="BV194" s="1315"/>
      <c r="BW194" s="1315"/>
      <c r="BX194" s="1315"/>
      <c r="BY194" s="1315"/>
      <c r="BZ194" s="1315"/>
      <c r="CA194" s="1315"/>
      <c r="CB194" s="1316"/>
      <c r="CC194" s="1254" t="str">
        <f>IF(O196="","",SUM(AF196:AF201))</f>
        <v/>
      </c>
      <c r="CD194" s="1256" t="str">
        <f>IF(CC194="","","-")</f>
        <v/>
      </c>
      <c r="CE194" s="1258" t="str">
        <f>IF(O196="","",SUM(AG196:AG201))</f>
        <v/>
      </c>
      <c r="CP194" s="32"/>
      <c r="CQ194" s="32"/>
    </row>
    <row r="195" spans="1:95" s="31" customFormat="1" ht="13.5" customHeight="1" x14ac:dyDescent="0.2">
      <c r="A195" s="40"/>
      <c r="B195" s="40"/>
      <c r="C195" s="1226"/>
      <c r="D195" s="1229" t="str">
        <f>IF(A195="","",VLOOKUP(A195,СписокКЖ!D:I,2,FALSE))</f>
        <v/>
      </c>
      <c r="E195" s="1230" t="str">
        <f>IF(B195="","",VLOOKUP(B195,СписокКЖ!E:J,2,FALSE))</f>
        <v/>
      </c>
      <c r="F195" s="1233" t="str">
        <f>IF(C195="","",VLOOKUP(C195,СписокКЖ!F:K,2,FALSE))</f>
        <v/>
      </c>
      <c r="G195" s="1234" t="str">
        <f>IF(D195="","",VLOOKUP(D195,СписокКЖ!G:L,2,FALSE))</f>
        <v/>
      </c>
      <c r="H195" s="41"/>
      <c r="I195" s="1236"/>
      <c r="J195" s="1236"/>
      <c r="K195" s="1236"/>
      <c r="L195" s="1236"/>
      <c r="M195" s="1236"/>
      <c r="N195" s="42"/>
      <c r="O195" s="1239"/>
      <c r="P195" s="1240"/>
      <c r="Q195" s="1240"/>
      <c r="R195" s="1240"/>
      <c r="S195" s="1240"/>
      <c r="T195" s="1260" t="s">
        <v>8</v>
      </c>
      <c r="U195" s="1261"/>
      <c r="V195" s="1261"/>
      <c r="W195" s="1261"/>
      <c r="X195" s="1261"/>
      <c r="Y195" s="1261"/>
      <c r="Z195" s="1261"/>
      <c r="AA195" s="1261"/>
      <c r="AB195" s="1261"/>
      <c r="AC195" s="1261"/>
      <c r="AD195" s="1261"/>
      <c r="AE195" s="1261"/>
      <c r="AF195" s="1261"/>
      <c r="AG195" s="1262"/>
      <c r="AH195" s="1261" t="s">
        <v>9</v>
      </c>
      <c r="AI195" s="1261"/>
      <c r="AJ195" s="1261"/>
      <c r="AK195" s="1261"/>
      <c r="AL195" s="1261"/>
      <c r="AM195" s="1261"/>
      <c r="AN195" s="1261"/>
      <c r="AO195" s="1261"/>
      <c r="AP195" s="1261"/>
      <c r="AQ195" s="1261"/>
      <c r="AR195" s="1261"/>
      <c r="AS195" s="1262"/>
      <c r="AT195" s="1263" t="s">
        <v>10</v>
      </c>
      <c r="AU195" s="1263"/>
      <c r="AV195" s="1263"/>
      <c r="AW195" s="1263"/>
      <c r="AX195" s="1263"/>
      <c r="AY195" s="1263"/>
      <c r="AZ195" s="1263"/>
      <c r="BA195" s="1263" t="s">
        <v>11</v>
      </c>
      <c r="BB195" s="1263"/>
      <c r="BC195" s="1263"/>
      <c r="BD195" s="1263"/>
      <c r="BE195" s="1263"/>
      <c r="BF195" s="1263"/>
      <c r="BG195" s="1263"/>
      <c r="BH195" s="1263" t="s">
        <v>12</v>
      </c>
      <c r="BI195" s="1263"/>
      <c r="BJ195" s="1263"/>
      <c r="BK195" s="1263"/>
      <c r="BL195" s="1263"/>
      <c r="BM195" s="1263"/>
      <c r="BN195" s="1263"/>
      <c r="BO195" s="1263" t="s">
        <v>13</v>
      </c>
      <c r="BP195" s="1263"/>
      <c r="BQ195" s="1263"/>
      <c r="BR195" s="1263"/>
      <c r="BS195" s="1263"/>
      <c r="BT195" s="1263"/>
      <c r="BU195" s="1263"/>
      <c r="BV195" s="1263" t="s">
        <v>14</v>
      </c>
      <c r="BW195" s="1263"/>
      <c r="BX195" s="1263"/>
      <c r="BY195" s="1263"/>
      <c r="BZ195" s="1263"/>
      <c r="CA195" s="1263"/>
      <c r="CB195" s="1263"/>
      <c r="CC195" s="1255"/>
      <c r="CD195" s="1257"/>
      <c r="CE195" s="1259"/>
      <c r="CP195" s="32"/>
      <c r="CQ195" s="32"/>
    </row>
    <row r="196" spans="1:95" s="31" customFormat="1" ht="15" customHeight="1" x14ac:dyDescent="0.2">
      <c r="A196" s="43"/>
      <c r="B196" s="44"/>
      <c r="C196" s="45">
        <v>1</v>
      </c>
      <c r="D196" s="46" t="str">
        <f>IF(A196="","",VLOOKUP(A196,СписокКЖ!D:I,2,FALSE))</f>
        <v/>
      </c>
      <c r="E196" s="47"/>
      <c r="F196" s="48" t="str">
        <f>IF(B196="","",VLOOKUP(B196,СписокКЖ!D:I,2,FALSE))</f>
        <v/>
      </c>
      <c r="G196" s="49"/>
      <c r="H196" s="50"/>
      <c r="I196" s="51"/>
      <c r="J196" s="51"/>
      <c r="K196" s="51"/>
      <c r="L196" s="51"/>
      <c r="M196" s="51"/>
      <c r="N196" s="52"/>
      <c r="O196" s="53" t="str">
        <f>IF(I196="","",IF(I196="0",1000,IF(I196="-0",-1000,I196*1)))</f>
        <v/>
      </c>
      <c r="P196" s="53" t="str">
        <f t="shared" ref="P196:S197" si="123">IF(J196="","",IF(J196="0",1000,IF(J196="-0",-1000,J196*1)))</f>
        <v/>
      </c>
      <c r="Q196" s="53" t="str">
        <f t="shared" si="123"/>
        <v/>
      </c>
      <c r="R196" s="53" t="str">
        <f t="shared" si="123"/>
        <v/>
      </c>
      <c r="S196" s="54" t="str">
        <f t="shared" si="123"/>
        <v/>
      </c>
      <c r="T196" s="55" t="str">
        <f t="shared" ref="T196:X197" si="124">IF(O196="","",IF(O196&gt;0,1,0))</f>
        <v/>
      </c>
      <c r="U196" s="56" t="str">
        <f t="shared" si="124"/>
        <v/>
      </c>
      <c r="V196" s="56" t="str">
        <f t="shared" si="124"/>
        <v/>
      </c>
      <c r="W196" s="56" t="str">
        <f t="shared" si="124"/>
        <v/>
      </c>
      <c r="X196" s="56" t="str">
        <f t="shared" si="124"/>
        <v/>
      </c>
      <c r="Y196" s="57" t="str">
        <f t="shared" ref="Y196:AC197" si="125">IF(O196="","",IF(O196&lt;0,1,0))</f>
        <v/>
      </c>
      <c r="Z196" s="57" t="str">
        <f t="shared" si="125"/>
        <v/>
      </c>
      <c r="AA196" s="57" t="str">
        <f t="shared" si="125"/>
        <v/>
      </c>
      <c r="AB196" s="57" t="str">
        <f t="shared" si="125"/>
        <v/>
      </c>
      <c r="AC196" s="57" t="str">
        <f t="shared" si="125"/>
        <v/>
      </c>
      <c r="AD196" s="58" t="str">
        <f>IF(CC196="","",IF(CC196&gt;CE196,1,-1))</f>
        <v/>
      </c>
      <c r="AE196" s="58" t="str">
        <f>IF(CC196="","",IF(CC196&lt;CE196,1,-1))</f>
        <v/>
      </c>
      <c r="AF196" s="59">
        <f>IF(CC196&gt;CE196,1,0)</f>
        <v>0</v>
      </c>
      <c r="AG196" s="60">
        <f>IF(CE196&gt;CC196,1,0)</f>
        <v>0</v>
      </c>
      <c r="AH196" s="61" t="str">
        <f>IF(O196="","",AX196*1)</f>
        <v/>
      </c>
      <c r="AI196" s="62" t="str">
        <f>IF(P196="","",BE196*1)</f>
        <v/>
      </c>
      <c r="AJ196" s="62" t="str">
        <f>IF(Q196="","",BL196*1)</f>
        <v/>
      </c>
      <c r="AK196" s="62" t="str">
        <f>IF(R196="","",BS196*1)</f>
        <v/>
      </c>
      <c r="AL196" s="62" t="str">
        <f>IF(S196="","",BZ196*1)</f>
        <v/>
      </c>
      <c r="AM196" s="63" t="str">
        <f>IF(O196="","",AZ196*1)</f>
        <v/>
      </c>
      <c r="AN196" s="63" t="str">
        <f>IF(P196="","",BG196*1)</f>
        <v/>
      </c>
      <c r="AO196" s="63" t="str">
        <f>IF(Q196="","",BN196*1)</f>
        <v/>
      </c>
      <c r="AP196" s="63" t="str">
        <f>IF(R196="","",BU196*1)</f>
        <v/>
      </c>
      <c r="AQ196" s="63" t="str">
        <f>IF(S196="","",CB196*1)</f>
        <v/>
      </c>
      <c r="AR196" s="64">
        <f>SUM(AH196:AL196)</f>
        <v>0</v>
      </c>
      <c r="AS196" s="65">
        <f>SUM(AM196:AQ196)</f>
        <v>0</v>
      </c>
      <c r="AT196" s="66">
        <f>IF(O196=1000,11,IF(O196=-1000,0,IF(O196&gt;0,11,IF(O196&lt;0,(-O196),"0"))))</f>
        <v>11</v>
      </c>
      <c r="AU196" s="67" t="str">
        <f>IF(O196=1000,0,IF(O196=-1000,11,IF(O196&lt;-9,-(O196-2),IF(O196&gt;0,(O196),"0"))))</f>
        <v/>
      </c>
      <c r="AV196" s="66" t="e">
        <f>IF(O196=1000,11,IF(O196=-1000,0,IF(O196&lt;9,11,IF(O196&gt;9,(O196+2),"0"))))</f>
        <v>#VALUE!</v>
      </c>
      <c r="AW196" s="67" t="str">
        <f>IF(O196=1000,0,IF(O196=-1000,11,IF(O196&lt;0,11,IF(O196&gt;0,(O196),"0"))))</f>
        <v/>
      </c>
      <c r="AX196" s="68" t="str">
        <f>IF(O196="","",IF(O196&gt;9,AV196,AT196))</f>
        <v/>
      </c>
      <c r="AY196" s="69" t="str">
        <f>IF(O196="","","-")</f>
        <v/>
      </c>
      <c r="AZ196" s="70" t="str">
        <f>IF(O196="","",IF(O196&lt;-9,AU196,AW196))</f>
        <v/>
      </c>
      <c r="BA196" s="66" t="e">
        <f>IF(P196=1000,11,IF(P196=-1000,0,IF(P196&gt;9,(P196+2),IF(P196&lt;0,(-P196),"0"))))</f>
        <v>#VALUE!</v>
      </c>
      <c r="BB196" s="67" t="str">
        <f>IF(P196=1000,0,IF(P196=-1000,11,IF(P196&lt;-9,-(P196-2),IF(P196&gt;0,(P196),"0"))))</f>
        <v/>
      </c>
      <c r="BC196" s="67">
        <f>IF(P196=1000,11,IF(P196=-1000,0,IF(P196&gt;0,11,IF(P196&lt;0,(-P196),"0"))))</f>
        <v>11</v>
      </c>
      <c r="BD196" s="67" t="str">
        <f>IF(P196=1000,0,IF(P196=-1000,11,IF(P196&lt;0,11,IF(P196&gt;0,(P196),"0"))))</f>
        <v/>
      </c>
      <c r="BE196" s="68" t="str">
        <f>IF(P196="","",IF(P196&gt;9,BA196,BC196))</f>
        <v/>
      </c>
      <c r="BF196" s="69" t="str">
        <f>IF(P196="","","-")</f>
        <v/>
      </c>
      <c r="BG196" s="70" t="str">
        <f>IF(P196="","",IF(P196&lt;-9,BB196,BD196))</f>
        <v/>
      </c>
      <c r="BH196" s="66" t="e">
        <f>IF(Q196=1000,11,IF(Q196=-1000,0,IF(Q196&gt;9,(Q196+2),IF(Q196&lt;0,(-Q196),"0"))))</f>
        <v>#VALUE!</v>
      </c>
      <c r="BI196" s="67" t="str">
        <f>IF(Q196=1000,0,IF(Q196=-1000,11,IF(Q196&lt;-9,-(Q196-2),IF(Q196&gt;0,(Q196),"0"))))</f>
        <v/>
      </c>
      <c r="BJ196" s="67">
        <f>IF(Q196=1000,11,IF(Q196=-1000,0,IF(Q196&gt;0,11,IF(Q196&lt;0,(-Q196),"0"))))</f>
        <v>11</v>
      </c>
      <c r="BK196" s="67" t="str">
        <f>IF(Q196=1000,0,IF(Q196=-1000,11,IF(Q196&lt;0,11,IF(Q196&gt;0,(Q196),"0"))))</f>
        <v/>
      </c>
      <c r="BL196" s="68" t="str">
        <f>IF(Q196="","",IF(Q196&gt;9,BH196,BJ196))</f>
        <v/>
      </c>
      <c r="BM196" s="69" t="str">
        <f>IF(Q196="","","-")</f>
        <v/>
      </c>
      <c r="BN196" s="70" t="str">
        <f>IF(Q196="","",IF(Q196&lt;-9,BI196,BK196))</f>
        <v/>
      </c>
      <c r="BO196" s="67" t="e">
        <f>IF(R196=1000,11,IF(R196=-1000,0,IF(R196&gt;9,(R196+2),IF(R196&lt;0,(-R196),"0"))))</f>
        <v>#VALUE!</v>
      </c>
      <c r="BP196" s="67" t="str">
        <f>IF(R196=1000,0,IF(R196=-1000,11,IF(R196&lt;-9,-(R196-2),IF(R196&gt;0,(R196),"0"))))</f>
        <v/>
      </c>
      <c r="BQ196" s="67">
        <f>IF(R196=1000,11,IF(R196=-1000,0,IF(R196&gt;0,11,IF(R196&lt;0,(-R196),"0"))))</f>
        <v>11</v>
      </c>
      <c r="BR196" s="67" t="str">
        <f>IF(R196=1000,0,IF(R196=-1000,11,IF(R196&lt;0,11,IF(R196&gt;0,(R196),"0"))))</f>
        <v/>
      </c>
      <c r="BS196" s="68" t="str">
        <f>IF(R196="","",IF(R196&gt;9,BO196,BQ196))</f>
        <v/>
      </c>
      <c r="BT196" s="69" t="str">
        <f>IF(R196="","","-")</f>
        <v/>
      </c>
      <c r="BU196" s="70" t="str">
        <f>IF(R196="","",IF(R196&lt;-9,BP196,BR196))</f>
        <v/>
      </c>
      <c r="BV196" s="67" t="e">
        <f>IF(S196=1000,11,IF(S196=-1000,0,IF(S196&gt;9,(S196+2),IF(S196&lt;0,(-S196),"0"))))</f>
        <v>#VALUE!</v>
      </c>
      <c r="BW196" s="67" t="str">
        <f>IF(S196=1000,0,IF(S196=-1000,11,IF(S196&lt;-9,-(S196-2),IF(S196&gt;0,(S196),"0"))))</f>
        <v/>
      </c>
      <c r="BX196" s="67">
        <f>IF(S196=1000,11,IF(S196=-1000,0,IF(S196&gt;0,11,IF(S196&lt;0,(-S196),"0"))))</f>
        <v>11</v>
      </c>
      <c r="BY196" s="71" t="str">
        <f>IF(S196=1000,0,IF(S196=-1000,11,IF(S196&lt;0,11,IF(S196&gt;0,(S196),"0"))))</f>
        <v/>
      </c>
      <c r="BZ196" s="68" t="str">
        <f>IF(S196="","",IF(S196&gt;9,BV196,BX196))</f>
        <v/>
      </c>
      <c r="CA196" s="69" t="str">
        <f>IF(S196="","","-")</f>
        <v/>
      </c>
      <c r="CB196" s="70" t="str">
        <f>IF(S196="","",IF(S196&lt;-9,BW196,BY196))</f>
        <v/>
      </c>
      <c r="CC196" s="72" t="str">
        <f>IF(O196="","",SUM(T196:X196))</f>
        <v/>
      </c>
      <c r="CD196" s="73" t="str">
        <f>IF(CC196="","","-")</f>
        <v/>
      </c>
      <c r="CE196" s="74" t="str">
        <f>IF(O196="","",SUM(Y196:AC196))</f>
        <v/>
      </c>
      <c r="CP196" s="32"/>
      <c r="CQ196" s="32"/>
    </row>
    <row r="197" spans="1:95" s="31" customFormat="1" ht="15" customHeight="1" x14ac:dyDescent="0.2">
      <c r="A197" s="43"/>
      <c r="B197" s="44"/>
      <c r="C197" s="75">
        <v>2</v>
      </c>
      <c r="D197" s="76" t="str">
        <f>IF(A197="","",VLOOKUP(A197,СписокКЖ!D:I,2,FALSE))</f>
        <v/>
      </c>
      <c r="E197" s="47"/>
      <c r="F197" s="77" t="str">
        <f>IF(B197="","",VLOOKUP(B197,СписокКЖ!D:I,2,FALSE))</f>
        <v/>
      </c>
      <c r="G197" s="49"/>
      <c r="H197" s="41"/>
      <c r="I197" s="78"/>
      <c r="J197" s="78"/>
      <c r="K197" s="78"/>
      <c r="L197" s="78"/>
      <c r="M197" s="51"/>
      <c r="N197" s="42"/>
      <c r="O197" s="79" t="str">
        <f>IF(I197="","",IF(I197="0",1000,IF(I197="-0",-1000,I197*1)))</f>
        <v/>
      </c>
      <c r="P197" s="79" t="str">
        <f t="shared" si="123"/>
        <v/>
      </c>
      <c r="Q197" s="79" t="str">
        <f t="shared" si="123"/>
        <v/>
      </c>
      <c r="R197" s="79" t="str">
        <f t="shared" si="123"/>
        <v/>
      </c>
      <c r="S197" s="80" t="str">
        <f t="shared" si="123"/>
        <v/>
      </c>
      <c r="T197" s="55" t="str">
        <f t="shared" si="124"/>
        <v/>
      </c>
      <c r="U197" s="56" t="str">
        <f t="shared" si="124"/>
        <v/>
      </c>
      <c r="V197" s="56" t="str">
        <f t="shared" si="124"/>
        <v/>
      </c>
      <c r="W197" s="56" t="str">
        <f t="shared" si="124"/>
        <v/>
      </c>
      <c r="X197" s="56" t="str">
        <f t="shared" si="124"/>
        <v/>
      </c>
      <c r="Y197" s="57" t="str">
        <f t="shared" si="125"/>
        <v/>
      </c>
      <c r="Z197" s="57" t="str">
        <f t="shared" si="125"/>
        <v/>
      </c>
      <c r="AA197" s="57" t="str">
        <f t="shared" si="125"/>
        <v/>
      </c>
      <c r="AB197" s="57" t="str">
        <f t="shared" si="125"/>
        <v/>
      </c>
      <c r="AC197" s="57" t="str">
        <f t="shared" si="125"/>
        <v/>
      </c>
      <c r="AD197" s="58" t="str">
        <f>IF(CC197="","",IF(CC197&gt;CE197,1,-1))</f>
        <v/>
      </c>
      <c r="AE197" s="58" t="str">
        <f>IF(CC197="","",IF(CC197&lt;CE197,1,-1))</f>
        <v/>
      </c>
      <c r="AF197" s="59">
        <f>IF(CC197&gt;CE197,1,0)</f>
        <v>0</v>
      </c>
      <c r="AG197" s="60">
        <f>IF(CE197&gt;CC197,1,0)</f>
        <v>0</v>
      </c>
      <c r="AH197" s="81" t="str">
        <f>IF(O197="","",AX197*1)</f>
        <v/>
      </c>
      <c r="AI197" s="82" t="str">
        <f>IF(P197="","",BE197*1)</f>
        <v/>
      </c>
      <c r="AJ197" s="82" t="str">
        <f>IF(Q197="","",BL197*1)</f>
        <v/>
      </c>
      <c r="AK197" s="82" t="str">
        <f>IF(R197="","",BS197*1)</f>
        <v/>
      </c>
      <c r="AL197" s="82" t="str">
        <f>IF(S197="","",BZ197*1)</f>
        <v/>
      </c>
      <c r="AM197" s="83" t="str">
        <f>IF(O197="","",AZ197*1)</f>
        <v/>
      </c>
      <c r="AN197" s="83" t="str">
        <f>IF(P197="","",BG197*1)</f>
        <v/>
      </c>
      <c r="AO197" s="83" t="str">
        <f>IF(Q197="","",BN197*1)</f>
        <v/>
      </c>
      <c r="AP197" s="83" t="str">
        <f>IF(R197="","",BU197*1)</f>
        <v/>
      </c>
      <c r="AQ197" s="83" t="str">
        <f>IF(S197="","",CB197*1)</f>
        <v/>
      </c>
      <c r="AR197" s="64">
        <f>SUM(AH197:AL197)</f>
        <v>0</v>
      </c>
      <c r="AS197" s="65">
        <f>SUM(AM197:AQ197)</f>
        <v>0</v>
      </c>
      <c r="AT197" s="66">
        <f>IF(O197=1000,11,IF(O197=-1000,0,IF(O197&gt;0,11,IF(O197&lt;0,(-O197),"0"))))</f>
        <v>11</v>
      </c>
      <c r="AU197" s="67" t="str">
        <f>IF(O197=1000,0,IF(O197=-1000,11,IF(O197&lt;-9,-(O197-2),IF(O197&gt;0,(O197),"0"))))</f>
        <v/>
      </c>
      <c r="AV197" s="66" t="e">
        <f>IF(O197=1000,11,IF(O197=-1000,0,IF(O197&gt;9,(O197+2),IF(O197&lt;0,(-O197),"0"))))</f>
        <v>#VALUE!</v>
      </c>
      <c r="AW197" s="67" t="str">
        <f>IF(O197=1000,0,IF(O197=-1000,11,IF(O197&lt;0,11,IF(O197&gt;0,(O197),"0"))))</f>
        <v/>
      </c>
      <c r="AX197" s="84" t="str">
        <f>IF(O197="","",IF(O197&gt;9,AV197,AT197))</f>
        <v/>
      </c>
      <c r="AY197" s="85" t="str">
        <f>IF(O197="","","-")</f>
        <v/>
      </c>
      <c r="AZ197" s="86" t="str">
        <f>IF(O197="","",IF(O197&lt;-9,AU197,AW197))</f>
        <v/>
      </c>
      <c r="BA197" s="66" t="e">
        <f>IF(P197=1000,11,IF(P197=-1000,0,IF(P197&gt;9,(P197+2),IF(P197&lt;0,(-P197),"0"))))</f>
        <v>#VALUE!</v>
      </c>
      <c r="BB197" s="67" t="str">
        <f>IF(P197=1000,0,IF(P197=-1000,11,IF(P197&lt;-9,-(P197-2),IF(P197&gt;0,(P197),"0"))))</f>
        <v/>
      </c>
      <c r="BC197" s="67">
        <f>IF(P197=1000,11,IF(P197=-1000,0,IF(P197&gt;0,11,IF(P197&lt;0,(-P197),"0"))))</f>
        <v>11</v>
      </c>
      <c r="BD197" s="67" t="str">
        <f>IF(P197=1000,0,IF(P197=-1000,11,IF(P197&lt;0,11,IF(P197&gt;0,(P197),"0"))))</f>
        <v/>
      </c>
      <c r="BE197" s="84" t="str">
        <f>IF(P197="","",IF(P197&gt;9,BA197,BC197))</f>
        <v/>
      </c>
      <c r="BF197" s="85" t="str">
        <f>IF(P197="","","-")</f>
        <v/>
      </c>
      <c r="BG197" s="86" t="str">
        <f>IF(P197="","",IF(P197&lt;-9,BB197,BD197))</f>
        <v/>
      </c>
      <c r="BH197" s="66" t="e">
        <f>IF(Q197=1000,11,IF(Q197=-1000,0,IF(Q197&gt;9,(Q197+2),IF(Q197&lt;0,(-Q197),"0"))))</f>
        <v>#VALUE!</v>
      </c>
      <c r="BI197" s="67" t="str">
        <f>IF(Q197=1000,0,IF(Q197=-1000,11,IF(Q197&lt;-9,-(Q197-2),IF(Q197&gt;0,(Q197),"0"))))</f>
        <v/>
      </c>
      <c r="BJ197" s="67">
        <f>IF(Q197=1000,11,IF(Q197=-1000,0,IF(Q197&gt;0,11,IF(Q197&lt;0,(-Q197),"0"))))</f>
        <v>11</v>
      </c>
      <c r="BK197" s="67" t="str">
        <f>IF(Q197=1000,0,IF(Q197=-1000,11,IF(Q197&lt;0,11,IF(Q197&gt;0,(Q197),"0"))))</f>
        <v/>
      </c>
      <c r="BL197" s="84" t="str">
        <f>IF(Q197="","",IF(Q197&gt;9,BH197,BJ197))</f>
        <v/>
      </c>
      <c r="BM197" s="85" t="str">
        <f>IF(Q197="","","-")</f>
        <v/>
      </c>
      <c r="BN197" s="86" t="str">
        <f>IF(Q197="","",IF(Q197&lt;-9,BI197,BK197))</f>
        <v/>
      </c>
      <c r="BO197" s="67" t="e">
        <f>IF(R197=1000,11,IF(R197=-1000,0,IF(R197&gt;9,(R197+2),IF(R197&lt;0,(-R197),"0"))))</f>
        <v>#VALUE!</v>
      </c>
      <c r="BP197" s="67" t="str">
        <f>IF(R197=1000,0,IF(R197=-1000,11,IF(R197&lt;-9,-(R197-2),IF(R197&gt;0,(R197),"0"))))</f>
        <v/>
      </c>
      <c r="BQ197" s="67">
        <f>IF(R197=1000,11,IF(R197=-1000,0,IF(R197&gt;0,11,IF(R197&lt;0,(-R197),"0"))))</f>
        <v>11</v>
      </c>
      <c r="BR197" s="67" t="str">
        <f>IF(R197=1000,0,IF(R197=-1000,11,IF(R197&lt;0,11,IF(R197&gt;0,(R197),"0"))))</f>
        <v/>
      </c>
      <c r="BS197" s="84" t="str">
        <f>IF(R197="","",IF(R197&gt;9,BO197,BQ197))</f>
        <v/>
      </c>
      <c r="BT197" s="85" t="str">
        <f>IF(R197="","","-")</f>
        <v/>
      </c>
      <c r="BU197" s="86" t="str">
        <f>IF(R197="","",IF(R197&lt;-9,BP197,BR197))</f>
        <v/>
      </c>
      <c r="BV197" s="67" t="e">
        <f>IF(S197=1000,11,IF(S197=-1000,0,IF(S197&gt;9,(S197+2),IF(S197&lt;0,(-S197),"0"))))</f>
        <v>#VALUE!</v>
      </c>
      <c r="BW197" s="67" t="str">
        <f>IF(S197=1000,0,IF(S197=-1000,11,IF(S197&lt;-9,-(S197-2),IF(S197&gt;0,(S197),"0"))))</f>
        <v/>
      </c>
      <c r="BX197" s="67">
        <f>IF(S197=1000,11,IF(S197=-1000,0,IF(S197&gt;0,11,IF(S197&lt;0,(-S197),"0"))))</f>
        <v>11</v>
      </c>
      <c r="BY197" s="71" t="str">
        <f>IF(S197=1000,0,IF(S197=-1000,11,IF(S197&lt;0,11,IF(S197&gt;0,(S197),"0"))))</f>
        <v/>
      </c>
      <c r="BZ197" s="84" t="str">
        <f>IF(S197="","",IF(S197&gt;9,BV197,BX197))</f>
        <v/>
      </c>
      <c r="CA197" s="85" t="str">
        <f>IF(S197="","","-")</f>
        <v/>
      </c>
      <c r="CB197" s="86" t="str">
        <f>IF(S197="","",IF(S197&lt;-9,BW197,BY197))</f>
        <v/>
      </c>
      <c r="CC197" s="87" t="str">
        <f>IF(O197="","",SUM(T197:X197))</f>
        <v/>
      </c>
      <c r="CD197" s="88" t="str">
        <f>IF(CC197="","","-")</f>
        <v/>
      </c>
      <c r="CE197" s="89" t="str">
        <f>IF(O197="","",SUM(Y197:AC197))</f>
        <v/>
      </c>
      <c r="CP197" s="32"/>
      <c r="CQ197" s="32"/>
    </row>
    <row r="198" spans="1:95" s="31" customFormat="1" ht="15" customHeight="1" x14ac:dyDescent="0.2">
      <c r="A198" s="43"/>
      <c r="B198" s="44"/>
      <c r="C198" s="1250">
        <v>3</v>
      </c>
      <c r="D198" s="76" t="str">
        <f>IF(A198="","",VLOOKUP(A198,СписокКЖ!D:I,2,FALSE))</f>
        <v/>
      </c>
      <c r="E198" s="47"/>
      <c r="F198" s="77" t="str">
        <f>IF(B198="","",VLOOKUP(B198,СписокКЖ!D:I,2,FALSE))</f>
        <v/>
      </c>
      <c r="G198" s="49"/>
      <c r="H198" s="41"/>
      <c r="I198" s="1252"/>
      <c r="J198" s="1252"/>
      <c r="K198" s="1252"/>
      <c r="L198" s="1252"/>
      <c r="M198" s="1252"/>
      <c r="N198" s="42"/>
      <c r="O198" s="1244" t="str">
        <f>IF(I198="","",IF(I198="0",1000,IF(I198="-0",-1000,I198*1)))</f>
        <v/>
      </c>
      <c r="P198" s="1244" t="str">
        <f>IF(J198="","",IF(J198="0",1000,IF(J198="-0",-1000,J198*1)))</f>
        <v/>
      </c>
      <c r="Q198" s="1244" t="str">
        <f>IF(K198="","",IF(K198="0",1000,IF(K198="-0",-1000,K198*1)))</f>
        <v/>
      </c>
      <c r="R198" s="1244" t="str">
        <f>IF(L199="","",IF(L199="0",1000,IF(L199="-0",-1000,L199*1)))</f>
        <v/>
      </c>
      <c r="S198" s="1246" t="str">
        <f>IF(M199="","",IF(M199="0",1000,IF(M199="-0",-1000,M199*1)))</f>
        <v/>
      </c>
      <c r="T198" s="1248" t="str">
        <f>IF(O198="","",IF(O198&gt;0,1,0))</f>
        <v/>
      </c>
      <c r="U198" s="1284" t="str">
        <f>IF(P198="","",IF(P198&gt;0,1,0))</f>
        <v/>
      </c>
      <c r="V198" s="1284" t="str">
        <f>IF(Q198="","",IF(Q198&gt;0,1,0))</f>
        <v/>
      </c>
      <c r="W198" s="1284" t="str">
        <f>IF(R198="","",IF(R198&gt;0,1,0))</f>
        <v/>
      </c>
      <c r="X198" s="1284" t="str">
        <f>IF(S198="","",IF(S198&gt;0,1,0))</f>
        <v/>
      </c>
      <c r="Y198" s="1278" t="str">
        <f>IF(O198="","",IF(O198&lt;0,1,0))</f>
        <v/>
      </c>
      <c r="Z198" s="1278" t="str">
        <f>IF(P198="","",IF(P198&lt;0,1,0))</f>
        <v/>
      </c>
      <c r="AA198" s="1278" t="str">
        <f>IF(Q198="","",IF(Q198&lt;0,1,0))</f>
        <v/>
      </c>
      <c r="AB198" s="1278" t="str">
        <f>IF(R198="","",IF(R198&lt;0,1,0))</f>
        <v/>
      </c>
      <c r="AC198" s="1278" t="str">
        <f>IF(S198="","",IF(S198&lt;0,1,0))</f>
        <v/>
      </c>
      <c r="AD198" s="1280" t="str">
        <f>IF(CC198="","",IF(CC198&gt;CE198,1,-1))</f>
        <v/>
      </c>
      <c r="AE198" s="1280" t="str">
        <f>IF(CC198="","",IF(CC198&lt;CE198,1,-1))</f>
        <v/>
      </c>
      <c r="AF198" s="1282">
        <f>IF(CC198&gt;CE198,1,0)</f>
        <v>0</v>
      </c>
      <c r="AG198" s="1272">
        <f>IF(CE198&gt;CC198,1,0)</f>
        <v>0</v>
      </c>
      <c r="AH198" s="1274" t="str">
        <f>IF(O198="","",AX198*1)</f>
        <v/>
      </c>
      <c r="AI198" s="1276" t="str">
        <f>IF(P198="","",BE198*1)</f>
        <v/>
      </c>
      <c r="AJ198" s="1276" t="str">
        <f>IF(Q198="","",BL198*1)</f>
        <v/>
      </c>
      <c r="AK198" s="1276" t="str">
        <f>IF(R198="","",BS198*1)</f>
        <v/>
      </c>
      <c r="AL198" s="1276" t="str">
        <f>IF(S198="","",BZ198*1)</f>
        <v/>
      </c>
      <c r="AM198" s="1298" t="str">
        <f>IF(O198="","",AZ198*1)</f>
        <v/>
      </c>
      <c r="AN198" s="1298" t="str">
        <f>IF(P198="","",BG198*1)</f>
        <v/>
      </c>
      <c r="AO198" s="1298" t="str">
        <f>IF(Q198="","",BN198*1)</f>
        <v/>
      </c>
      <c r="AP198" s="1298" t="str">
        <f>IF(R198="","",BU198*1)</f>
        <v/>
      </c>
      <c r="AQ198" s="1298" t="str">
        <f>IF(S198="","",CB198*1)</f>
        <v/>
      </c>
      <c r="AR198" s="1300">
        <f>SUM(AH199:AL199)</f>
        <v>0</v>
      </c>
      <c r="AS198" s="1292">
        <f>SUM(AM199:AQ199)</f>
        <v>0</v>
      </c>
      <c r="AT198" s="1294">
        <f>IF(O198=1000,11,IF(O198=-1000,0,IF(O198&gt;0,11,IF(O198&lt;0,(-O198),"0"))))</f>
        <v>11</v>
      </c>
      <c r="AU198" s="1286" t="str">
        <f>IF(O198=1000,0,IF(O198=-1000,11,IF(O198&lt;-9,-(O198-2),IF(O198&gt;0,(O198),"0"))))</f>
        <v/>
      </c>
      <c r="AV198" s="1286" t="e">
        <f>IF(O198=1000,11,IF(O198=-1000,0,IF(O198&gt;9,(O198+2),IF(O198&lt;0,(-O198),"0"))))</f>
        <v>#VALUE!</v>
      </c>
      <c r="AW198" s="1286" t="str">
        <f>IF(O198=1000,0,IF(O198=-1000,11,IF(O198&lt;0,11,IF(O198&gt;0,(O198),"0"))))</f>
        <v/>
      </c>
      <c r="AX198" s="1296" t="str">
        <f>IF(O198="","",IF(O198&gt;9,AV198,AT198))</f>
        <v/>
      </c>
      <c r="AY198" s="1288" t="str">
        <f>IF(O198="","","-")</f>
        <v/>
      </c>
      <c r="AZ198" s="1290" t="str">
        <f>IF(O198="","",IF(O198&lt;-9,AU198,AW198))</f>
        <v/>
      </c>
      <c r="BA198" s="1286" t="e">
        <f>IF(P198=1000,11,IF(P198=-1000,0,IF(P198&gt;9,(P198+2),IF(P198&lt;0,(-P198),"0"))))</f>
        <v>#VALUE!</v>
      </c>
      <c r="BB198" s="1286" t="str">
        <f>IF(P198=1000,0,IF(P198=-1000,11,IF(P198&lt;-9,-(P198-2),IF(P198&gt;0,(P198),"0"))))</f>
        <v/>
      </c>
      <c r="BC198" s="1286">
        <f>IF(P198=1000,11,IF(P198=-1000,0,IF(P198&gt;0,11,IF(P198&lt;0,(-P198),"0"))))</f>
        <v>11</v>
      </c>
      <c r="BD198" s="1286" t="str">
        <f>IF(P198=1000,0,IF(P198=-1000,11,IF(P198&lt;0,11,IF(P198&gt;0,(P198),"0"))))</f>
        <v/>
      </c>
      <c r="BE198" s="1296" t="str">
        <f>IF(P198="","",IF(P198&gt;9,BA198,BC198))</f>
        <v/>
      </c>
      <c r="BF198" s="1288" t="str">
        <f>IF(P198="","","-")</f>
        <v/>
      </c>
      <c r="BG198" s="1290" t="str">
        <f>IF(P198="","",IF(P198&lt;-9,BB198,BD198))</f>
        <v/>
      </c>
      <c r="BH198" s="1286" t="e">
        <f>IF(Q198=1000,11,IF(Q198=-1000,0,IF(Q198&gt;9,(Q198+2),IF(Q198&lt;0,(-Q198),"0"))))</f>
        <v>#VALUE!</v>
      </c>
      <c r="BI198" s="1286" t="str">
        <f>IF(Q198=1000,0,IF(Q198=-1000,11,IF(Q198&lt;-9,-(Q198-2),IF(Q198&gt;0,(Q198),"0"))))</f>
        <v/>
      </c>
      <c r="BJ198" s="1286">
        <f>IF(Q198=1000,11,IF(Q198=-1000,0,IF(Q198&gt;0,11,IF(Q198&lt;0,(-Q198),"0"))))</f>
        <v>11</v>
      </c>
      <c r="BK198" s="1286" t="str">
        <f>IF(Q198=1000,0,IF(Q198=-1000,11,IF(Q198&lt;0,11,IF(Q198&gt;0,(Q198),"0"))))</f>
        <v/>
      </c>
      <c r="BL198" s="1296" t="str">
        <f>IF(Q198="","",IF(Q198&gt;9,BH198,BJ198))</f>
        <v/>
      </c>
      <c r="BM198" s="1288" t="str">
        <f>IF(Q198="","","-")</f>
        <v/>
      </c>
      <c r="BN198" s="1290" t="str">
        <f>IF(Q198="","",IF(Q198&lt;-9,BI198,BK198))</f>
        <v/>
      </c>
      <c r="BO198" s="1286" t="e">
        <f>IF(R198=1000,11,IF(R198=-1000,0,IF(R198&gt;9,(R198+2),IF(R198&lt;0,(-R198),"0"))))</f>
        <v>#VALUE!</v>
      </c>
      <c r="BP198" s="1286" t="str">
        <f>IF(R198=1000,0,IF(R198=-1000,11,IF(R198&lt;-9,-(R198-2),IF(R198&gt;0,(R198),"0"))))</f>
        <v/>
      </c>
      <c r="BQ198" s="1286">
        <f>IF(R198=1000,11,IF(R198=-1000,0,IF(R198&gt;0,11,IF(R198&lt;0,(-R198),"0"))))</f>
        <v>11</v>
      </c>
      <c r="BR198" s="1286" t="str">
        <f>IF(R198=1000,0,IF(R198=-1000,11,IF(R198&lt;0,11,IF(R198&gt;0,(R198),"0"))))</f>
        <v/>
      </c>
      <c r="BS198" s="1296" t="str">
        <f>IF(R198="","",IF(R198&gt;9,BO198,BQ198))</f>
        <v/>
      </c>
      <c r="BT198" s="1288" t="str">
        <f>IF(R198="","","-")</f>
        <v/>
      </c>
      <c r="BU198" s="1290" t="str">
        <f>IF(R198="","",IF(R198&lt;-9,BP198,BR198))</f>
        <v/>
      </c>
      <c r="BV198" s="1286" t="e">
        <f>IF(S198=1000,11,IF(S198=-1000,0,IF(S198&gt;9,(S198+2),IF(S198&lt;0,(-S198),"0"))))</f>
        <v>#VALUE!</v>
      </c>
      <c r="BW198" s="1286" t="str">
        <f>IF(S198=1000,0,IF(S198=-1000,11,IF(S198&lt;-9,-(S198-2),IF(S198&gt;0,(S198),"0"))))</f>
        <v/>
      </c>
      <c r="BX198" s="1286">
        <f>IF(S198=1000,11,IF(S198=-1000,0,IF(S198&gt;0,11,IF(S198&lt;0,(-S198),"0"))))</f>
        <v>11</v>
      </c>
      <c r="BY198" s="1286" t="str">
        <f>IF(S198=1000,0,IF(S198=-1000,11,IF(S198&lt;0,11,IF(S198&gt;0,(S198),"0"))))</f>
        <v/>
      </c>
      <c r="BZ198" s="1296" t="str">
        <f>IF(S198="","",IF(S198&gt;9,BV198,BX198))</f>
        <v/>
      </c>
      <c r="CA198" s="1288" t="str">
        <f>IF(S198="","","-")</f>
        <v/>
      </c>
      <c r="CB198" s="1290" t="str">
        <f>IF(S198="","",IF(S198&lt;-9,BW198,BY198))</f>
        <v/>
      </c>
      <c r="CC198" s="1302" t="str">
        <f>IF(O198="","",SUM(T198:X199))</f>
        <v/>
      </c>
      <c r="CD198" s="1304" t="str">
        <f>IF(CC198="","","-")</f>
        <v/>
      </c>
      <c r="CE198" s="1306" t="str">
        <f>IF(O198="","",SUM(Y198:AC199))</f>
        <v/>
      </c>
      <c r="CP198" s="32"/>
      <c r="CQ198" s="32"/>
    </row>
    <row r="199" spans="1:95" s="31" customFormat="1" ht="15" customHeight="1" x14ac:dyDescent="0.2">
      <c r="A199" s="43"/>
      <c r="B199" s="44"/>
      <c r="C199" s="1251"/>
      <c r="D199" s="46" t="str">
        <f>IF(A199="","",VLOOKUP(A199,СписокКЖ!D:I,2,FALSE))</f>
        <v/>
      </c>
      <c r="E199" s="47"/>
      <c r="F199" s="48" t="str">
        <f>IF(B199="","",VLOOKUP(B199,СписокКЖ!D:I,2,FALSE))</f>
        <v/>
      </c>
      <c r="G199" s="49"/>
      <c r="H199" s="41"/>
      <c r="I199" s="1253"/>
      <c r="J199" s="1253"/>
      <c r="K199" s="1253"/>
      <c r="L199" s="1253"/>
      <c r="M199" s="1253"/>
      <c r="N199" s="42"/>
      <c r="O199" s="1245"/>
      <c r="P199" s="1245"/>
      <c r="Q199" s="1245"/>
      <c r="R199" s="1245"/>
      <c r="S199" s="1247"/>
      <c r="T199" s="1249"/>
      <c r="U199" s="1285"/>
      <c r="V199" s="1285"/>
      <c r="W199" s="1285"/>
      <c r="X199" s="1285"/>
      <c r="Y199" s="1279"/>
      <c r="Z199" s="1279"/>
      <c r="AA199" s="1279"/>
      <c r="AB199" s="1279"/>
      <c r="AC199" s="1279"/>
      <c r="AD199" s="1281"/>
      <c r="AE199" s="1281"/>
      <c r="AF199" s="1283"/>
      <c r="AG199" s="1273"/>
      <c r="AH199" s="1275"/>
      <c r="AI199" s="1277"/>
      <c r="AJ199" s="1277"/>
      <c r="AK199" s="1277"/>
      <c r="AL199" s="1277"/>
      <c r="AM199" s="1299"/>
      <c r="AN199" s="1299"/>
      <c r="AO199" s="1299"/>
      <c r="AP199" s="1299"/>
      <c r="AQ199" s="1299"/>
      <c r="AR199" s="1301"/>
      <c r="AS199" s="1293"/>
      <c r="AT199" s="1295"/>
      <c r="AU199" s="1287"/>
      <c r="AV199" s="1287"/>
      <c r="AW199" s="1287"/>
      <c r="AX199" s="1297"/>
      <c r="AY199" s="1289"/>
      <c r="AZ199" s="1291"/>
      <c r="BA199" s="1287"/>
      <c r="BB199" s="1287"/>
      <c r="BC199" s="1287"/>
      <c r="BD199" s="1287"/>
      <c r="BE199" s="1297"/>
      <c r="BF199" s="1289"/>
      <c r="BG199" s="1291"/>
      <c r="BH199" s="1287"/>
      <c r="BI199" s="1287"/>
      <c r="BJ199" s="1287"/>
      <c r="BK199" s="1287"/>
      <c r="BL199" s="1297"/>
      <c r="BM199" s="1289"/>
      <c r="BN199" s="1291"/>
      <c r="BO199" s="1287"/>
      <c r="BP199" s="1287"/>
      <c r="BQ199" s="1287"/>
      <c r="BR199" s="1287"/>
      <c r="BS199" s="1297"/>
      <c r="BT199" s="1289"/>
      <c r="BU199" s="1291"/>
      <c r="BV199" s="1287"/>
      <c r="BW199" s="1287"/>
      <c r="BX199" s="1287"/>
      <c r="BY199" s="1287"/>
      <c r="BZ199" s="1297"/>
      <c r="CA199" s="1289"/>
      <c r="CB199" s="1291"/>
      <c r="CC199" s="1303"/>
      <c r="CD199" s="1305"/>
      <c r="CE199" s="1307"/>
      <c r="CP199" s="32"/>
      <c r="CQ199" s="32"/>
    </row>
    <row r="200" spans="1:95" s="31" customFormat="1" ht="15" customHeight="1" x14ac:dyDescent="0.2">
      <c r="A200" s="99" t="str">
        <f>IF(A196="","",A196)</f>
        <v/>
      </c>
      <c r="B200" s="99" t="str">
        <f>IF(B196="","",B197)</f>
        <v/>
      </c>
      <c r="C200" s="75">
        <v>4</v>
      </c>
      <c r="D200" s="100" t="str">
        <f>IF(A200="","",VLOOKUP(A200,СписокКЖ!D:I,2,FALSE))</f>
        <v/>
      </c>
      <c r="E200" s="101"/>
      <c r="F200" s="77" t="str">
        <f>IF(B200="","",VLOOKUP(B200,СписокКЖ!D:I,2,FALSE))</f>
        <v/>
      </c>
      <c r="G200" s="102"/>
      <c r="H200" s="41"/>
      <c r="I200" s="78"/>
      <c r="J200" s="78"/>
      <c r="K200" s="78"/>
      <c r="L200" s="78"/>
      <c r="M200" s="78"/>
      <c r="N200" s="42"/>
      <c r="O200" s="79" t="str">
        <f>IF(I200="","",IF(I200="0",1000,IF(I200="-0",-1000,I200*1)))</f>
        <v/>
      </c>
      <c r="P200" s="79" t="str">
        <f t="shared" ref="P200:S201" si="126">IF(J200="","",IF(J200="0",1000,IF(J200="-0",-1000,J200*1)))</f>
        <v/>
      </c>
      <c r="Q200" s="79" t="str">
        <f t="shared" si="126"/>
        <v/>
      </c>
      <c r="R200" s="79" t="str">
        <f t="shared" si="126"/>
        <v/>
      </c>
      <c r="S200" s="80" t="str">
        <f t="shared" si="126"/>
        <v/>
      </c>
      <c r="T200" s="103" t="str">
        <f t="shared" ref="T200:X201" si="127">IF(O200="","",IF(O200&gt;0,1,0))</f>
        <v/>
      </c>
      <c r="U200" s="104" t="str">
        <f t="shared" si="127"/>
        <v/>
      </c>
      <c r="V200" s="104" t="str">
        <f t="shared" si="127"/>
        <v/>
      </c>
      <c r="W200" s="104" t="str">
        <f t="shared" si="127"/>
        <v/>
      </c>
      <c r="X200" s="104" t="str">
        <f t="shared" si="127"/>
        <v/>
      </c>
      <c r="Y200" s="105" t="str">
        <f t="shared" ref="Y200:AC201" si="128">IF(O200="","",IF(O200&lt;0,1,0))</f>
        <v/>
      </c>
      <c r="Z200" s="105" t="str">
        <f t="shared" si="128"/>
        <v/>
      </c>
      <c r="AA200" s="105" t="str">
        <f t="shared" si="128"/>
        <v/>
      </c>
      <c r="AB200" s="105" t="str">
        <f t="shared" si="128"/>
        <v/>
      </c>
      <c r="AC200" s="105" t="str">
        <f t="shared" si="128"/>
        <v/>
      </c>
      <c r="AD200" s="106" t="str">
        <f>IF(CC200="","",IF(CC200&gt;CE200,1,-1))</f>
        <v/>
      </c>
      <c r="AE200" s="106" t="str">
        <f>IF(CC200="","",IF(CC200&lt;CE200,1,-1))</f>
        <v/>
      </c>
      <c r="AF200" s="107">
        <f>IF(CC200&gt;CE200,1,0)</f>
        <v>0</v>
      </c>
      <c r="AG200" s="108">
        <f>IF(CE200&gt;CC200,1,0)</f>
        <v>0</v>
      </c>
      <c r="AH200" s="81" t="str">
        <f>IF(O200="","",AX200*1)</f>
        <v/>
      </c>
      <c r="AI200" s="82" t="str">
        <f>IF(P200="","",BE200*1)</f>
        <v/>
      </c>
      <c r="AJ200" s="82" t="str">
        <f>IF(Q200="","",BL200*1)</f>
        <v/>
      </c>
      <c r="AK200" s="82" t="str">
        <f>IF(R200="","",BS200*1)</f>
        <v/>
      </c>
      <c r="AL200" s="82" t="str">
        <f>IF(S200="","",BZ200*1)</f>
        <v/>
      </c>
      <c r="AM200" s="83" t="str">
        <f>IF(O200="","",AZ200*1)</f>
        <v/>
      </c>
      <c r="AN200" s="83" t="str">
        <f>IF(P200="","",BG200*1)</f>
        <v/>
      </c>
      <c r="AO200" s="83" t="str">
        <f>IF(Q200="","",BN200*1)</f>
        <v/>
      </c>
      <c r="AP200" s="83" t="str">
        <f>IF(R200="","",BU200*1)</f>
        <v/>
      </c>
      <c r="AQ200" s="83" t="str">
        <f>IF(S200="","",CB200*1)</f>
        <v/>
      </c>
      <c r="AR200" s="109">
        <f>SUM(AH200:AL200)</f>
        <v>0</v>
      </c>
      <c r="AS200" s="110">
        <f>SUM(AM200:AQ200)</f>
        <v>0</v>
      </c>
      <c r="AT200" s="111">
        <f>IF(O200=1000,11,IF(O200=-1000,0,IF(O200&gt;0,11,IF(O200&lt;0,(-O200),"0"))))</f>
        <v>11</v>
      </c>
      <c r="AU200" s="112" t="str">
        <f>IF(O200=1000,0,IF(O200=-1000,11,IF(O200&lt;-9,-(O200-2),IF(O200&gt;0,(O200),"0"))))</f>
        <v/>
      </c>
      <c r="AV200" s="111" t="e">
        <f>IF(O200=1000,11,IF(O200=-1000,0,IF(O200&gt;9,(O200+2),IF(O200&lt;0,(-O200),"0"))))</f>
        <v>#VALUE!</v>
      </c>
      <c r="AW200" s="112" t="str">
        <f>IF(O200=1000,0,IF(O200=-1000,11,IF(O200&lt;0,11,IF(O200&gt;0,(O200),"0"))))</f>
        <v/>
      </c>
      <c r="AX200" s="84" t="str">
        <f>IF(O200="","",IF(O200&gt;9,AV200,AT200))</f>
        <v/>
      </c>
      <c r="AY200" s="85" t="str">
        <f>IF(O200="","","-")</f>
        <v/>
      </c>
      <c r="AZ200" s="86" t="str">
        <f>IF(O200="","",IF(O200&lt;-9,AU200,AW200))</f>
        <v/>
      </c>
      <c r="BA200" s="111" t="e">
        <f>IF(P200=1000,11,IF(P200=-1000,0,IF(P200&gt;9,(P200+2),IF(P200&lt;0,(-P200),"0"))))</f>
        <v>#VALUE!</v>
      </c>
      <c r="BB200" s="112" t="str">
        <f>IF(P200=1000,0,IF(P200=-1000,11,IF(P200&lt;-9,-(P200-2),IF(P200&gt;0,(P200),"0"))))</f>
        <v/>
      </c>
      <c r="BC200" s="112">
        <f>IF(P200=1000,11,IF(P200=-1000,0,IF(P200&gt;0,11,IF(P200&lt;0,(-P200),"0"))))</f>
        <v>11</v>
      </c>
      <c r="BD200" s="112" t="str">
        <f>IF(P200=1000,0,IF(P200=-1000,11,IF(P200&lt;0,11,IF(P200&gt;0,(P200),"0"))))</f>
        <v/>
      </c>
      <c r="BE200" s="84" t="str">
        <f>IF(P200="","",IF(P200&gt;9,BA200,BC200))</f>
        <v/>
      </c>
      <c r="BF200" s="85" t="str">
        <f>IF(P200="","","-")</f>
        <v/>
      </c>
      <c r="BG200" s="86" t="str">
        <f>IF(P200="","",IF(P200&lt;-9,BB200,BD200))</f>
        <v/>
      </c>
      <c r="BH200" s="111" t="e">
        <f>IF(Q200=1000,11,IF(Q200=-1000,0,IF(Q200&gt;9,(Q200+2),IF(Q200&lt;0,(-Q200),"0"))))</f>
        <v>#VALUE!</v>
      </c>
      <c r="BI200" s="112" t="str">
        <f>IF(Q200=1000,0,IF(Q200=-1000,11,IF(Q200&lt;-9,-(Q200-2),IF(Q200&gt;0,(Q200),"0"))))</f>
        <v/>
      </c>
      <c r="BJ200" s="112">
        <f>IF(Q200=1000,11,IF(Q200=-1000,0,IF(Q200&gt;0,11,IF(Q200&lt;0,(-Q200),"0"))))</f>
        <v>11</v>
      </c>
      <c r="BK200" s="112" t="str">
        <f>IF(Q200=1000,0,IF(Q200=-1000,11,IF(Q200&lt;0,11,IF(Q200&gt;0,(Q200),"0"))))</f>
        <v/>
      </c>
      <c r="BL200" s="84" t="str">
        <f>IF(Q200="","",IF(Q200&gt;9,BH200,BJ200))</f>
        <v/>
      </c>
      <c r="BM200" s="85" t="str">
        <f>IF(Q200="","","-")</f>
        <v/>
      </c>
      <c r="BN200" s="86" t="str">
        <f>IF(Q200="","",IF(Q200&lt;-9,BI200,BK200))</f>
        <v/>
      </c>
      <c r="BO200" s="112" t="e">
        <f>IF(R200=1000,11,IF(R200=-1000,0,IF(R200&gt;9,(R200+2),IF(R200&lt;0,(-R200),"0"))))</f>
        <v>#VALUE!</v>
      </c>
      <c r="BP200" s="112" t="str">
        <f>IF(R200=1000,0,IF(R200=-1000,11,IF(R200&lt;-9,-(R200-2),IF(R200&gt;0,(R200),"0"))))</f>
        <v/>
      </c>
      <c r="BQ200" s="112">
        <f>IF(R200=1000,11,IF(R200=-1000,0,IF(R200&gt;0,11,IF(R200&lt;0,(-R200),"0"))))</f>
        <v>11</v>
      </c>
      <c r="BR200" s="112" t="str">
        <f>IF(R200=1000,0,IF(R200=-1000,11,IF(R200&lt;0,11,IF(R200&gt;0,(R200),"0"))))</f>
        <v/>
      </c>
      <c r="BS200" s="84" t="str">
        <f>IF(R200="","",IF(R200&gt;9,BO200,BQ200))</f>
        <v/>
      </c>
      <c r="BT200" s="85" t="str">
        <f>IF(R200="","","-")</f>
        <v/>
      </c>
      <c r="BU200" s="86" t="str">
        <f>IF(R200="","",IF(R200&lt;-9,BP200,BR200))</f>
        <v/>
      </c>
      <c r="BV200" s="112" t="e">
        <f>IF(S200=1000,11,IF(S200=-1000,0,IF(S200&gt;9,(S200+2),IF(S200&lt;0,(-S200),"0"))))</f>
        <v>#VALUE!</v>
      </c>
      <c r="BW200" s="112" t="str">
        <f>IF(S200=1000,0,IF(S200=-1000,11,IF(S200&lt;-9,-(S200-2),IF(S200&gt;0,(S200),"0"))))</f>
        <v/>
      </c>
      <c r="BX200" s="112">
        <f>IF(S200=1000,11,IF(S200=-1000,0,IF(S200&gt;0,11,IF(S200&lt;0,(-S200),"0"))))</f>
        <v>11</v>
      </c>
      <c r="BY200" s="113" t="str">
        <f>IF(S200=1000,0,IF(S200=-1000,11,IF(S200&lt;0,11,IF(S200&gt;0,(S200),"0"))))</f>
        <v/>
      </c>
      <c r="BZ200" s="84" t="str">
        <f>IF(S200="","",IF(S200&gt;9,BV200,BX200))</f>
        <v/>
      </c>
      <c r="CA200" s="85" t="str">
        <f>IF(S200="","","-")</f>
        <v/>
      </c>
      <c r="CB200" s="86" t="str">
        <f>IF(S200="","",IF(S200&lt;-9,BW200,BY200))</f>
        <v/>
      </c>
      <c r="CC200" s="87" t="str">
        <f>IF(O200="","",SUM(T200:X200))</f>
        <v/>
      </c>
      <c r="CD200" s="88" t="str">
        <f>IF(CC200="","","-")</f>
        <v/>
      </c>
      <c r="CE200" s="89" t="str">
        <f>IF(O200="","",SUM(Y200:AC200))</f>
        <v/>
      </c>
      <c r="CP200" s="32"/>
      <c r="CQ200" s="32"/>
    </row>
    <row r="201" spans="1:95" s="31" customFormat="1" ht="15" customHeight="1" thickBot="1" x14ac:dyDescent="0.25">
      <c r="A201" s="99" t="str">
        <f>IF(A196="","",A197)</f>
        <v/>
      </c>
      <c r="B201" s="99" t="str">
        <f>IF(B196="","",B196)</f>
        <v/>
      </c>
      <c r="C201" s="114">
        <v>5</v>
      </c>
      <c r="D201" s="115" t="str">
        <f>IF(A201="","",VLOOKUP(A201,СписокКЖ!D:I,2,FALSE))</f>
        <v/>
      </c>
      <c r="E201" s="116"/>
      <c r="F201" s="117" t="str">
        <f>IF(B201="","",VLOOKUP(B201,СписокКЖ!D:I,2,FALSE))</f>
        <v/>
      </c>
      <c r="G201" s="118"/>
      <c r="H201" s="119"/>
      <c r="I201" s="120"/>
      <c r="J201" s="120"/>
      <c r="K201" s="120"/>
      <c r="L201" s="121"/>
      <c r="M201" s="121"/>
      <c r="N201" s="122"/>
      <c r="O201" s="123" t="str">
        <f>IF(I201="","",IF(I201="0",1000,IF(I201="-0",-1000,I201*1)))</f>
        <v/>
      </c>
      <c r="P201" s="123" t="str">
        <f t="shared" si="126"/>
        <v/>
      </c>
      <c r="Q201" s="123" t="str">
        <f t="shared" si="126"/>
        <v/>
      </c>
      <c r="R201" s="123" t="str">
        <f t="shared" si="126"/>
        <v/>
      </c>
      <c r="S201" s="124" t="str">
        <f t="shared" si="126"/>
        <v/>
      </c>
      <c r="T201" s="125" t="str">
        <f t="shared" si="127"/>
        <v/>
      </c>
      <c r="U201" s="126" t="str">
        <f t="shared" si="127"/>
        <v/>
      </c>
      <c r="V201" s="126" t="str">
        <f t="shared" si="127"/>
        <v/>
      </c>
      <c r="W201" s="126" t="str">
        <f t="shared" si="127"/>
        <v/>
      </c>
      <c r="X201" s="126" t="str">
        <f t="shared" si="127"/>
        <v/>
      </c>
      <c r="Y201" s="127" t="str">
        <f t="shared" si="128"/>
        <v/>
      </c>
      <c r="Z201" s="127" t="str">
        <f t="shared" si="128"/>
        <v/>
      </c>
      <c r="AA201" s="127" t="str">
        <f t="shared" si="128"/>
        <v/>
      </c>
      <c r="AB201" s="127" t="str">
        <f t="shared" si="128"/>
        <v/>
      </c>
      <c r="AC201" s="127" t="str">
        <f t="shared" si="128"/>
        <v/>
      </c>
      <c r="AD201" s="128" t="str">
        <f>IF(CC201="","",IF(CC201&gt;CE201,1,-1))</f>
        <v/>
      </c>
      <c r="AE201" s="128" t="str">
        <f>IF(CC201="","",IF(CC201&lt;CE201,1,-1))</f>
        <v/>
      </c>
      <c r="AF201" s="129">
        <f>IF(CC201&gt;CE201,1,0)</f>
        <v>0</v>
      </c>
      <c r="AG201" s="130">
        <f>IF(CE201&gt;CC201,1,0)</f>
        <v>0</v>
      </c>
      <c r="AH201" s="131" t="str">
        <f>IF(O201="","",AX201*1)</f>
        <v/>
      </c>
      <c r="AI201" s="132" t="str">
        <f>IF(P201="","",BE201*1)</f>
        <v/>
      </c>
      <c r="AJ201" s="132" t="str">
        <f>IF(Q201="","",BL201*1)</f>
        <v/>
      </c>
      <c r="AK201" s="132" t="str">
        <f>IF(R201="","",BS201*1)</f>
        <v/>
      </c>
      <c r="AL201" s="132" t="str">
        <f>IF(S201="","",BZ201*1)</f>
        <v/>
      </c>
      <c r="AM201" s="133" t="str">
        <f>IF(O201="","",AZ201*1)</f>
        <v/>
      </c>
      <c r="AN201" s="133" t="str">
        <f>IF(P201="","",BG201*1)</f>
        <v/>
      </c>
      <c r="AO201" s="133" t="str">
        <f>IF(Q201="","",BN201*1)</f>
        <v/>
      </c>
      <c r="AP201" s="133" t="str">
        <f>IF(R201="","",BU201*1)</f>
        <v/>
      </c>
      <c r="AQ201" s="133" t="str">
        <f>IF(S201="","",CB201*1)</f>
        <v/>
      </c>
      <c r="AR201" s="134">
        <f>SUM(AH201:AL201)</f>
        <v>0</v>
      </c>
      <c r="AS201" s="135">
        <f>SUM(AM201:AQ201)</f>
        <v>0</v>
      </c>
      <c r="AT201" s="136">
        <f>IF(O201=1000,11,IF(O201=-1000,0,IF(O201&gt;0,11,IF(O201&lt;0,(-O201),"0"))))</f>
        <v>11</v>
      </c>
      <c r="AU201" s="137" t="str">
        <f>IF(O201=1000,0,IF(O201=-1000,11,IF(O201&lt;-9,-(O201-2),IF(O201&gt;0,(O201),"0"))))</f>
        <v/>
      </c>
      <c r="AV201" s="136" t="e">
        <f>IF(O201=1000,11,IF(O201=-1000,0,IF(O201&gt;9,(O201+2),IF(O201&lt;0,(-O201),"0"))))</f>
        <v>#VALUE!</v>
      </c>
      <c r="AW201" s="137" t="str">
        <f>IF(O201=1000,0,IF(O201=-1000,11,IF(O201&lt;0,11,IF(O201&gt;0,(O201),"0"))))</f>
        <v/>
      </c>
      <c r="AX201" s="138" t="str">
        <f>IF(O201="","",IF(O201&gt;9,AV201,AT201))</f>
        <v/>
      </c>
      <c r="AY201" s="139" t="str">
        <f>IF(O201="","","-")</f>
        <v/>
      </c>
      <c r="AZ201" s="140" t="str">
        <f>IF(O201="","",IF(O201&lt;-9,AU201,AW201))</f>
        <v/>
      </c>
      <c r="BA201" s="136" t="e">
        <f>IF(P201=1000,11,IF(P201=-1000,0,IF(P201&gt;9,(P201+2),IF(P201&lt;0,(-P201),"0"))))</f>
        <v>#VALUE!</v>
      </c>
      <c r="BB201" s="137" t="str">
        <f>IF(P201=1000,0,IF(P201=-1000,11,IF(P201&lt;-9,-(P201-2),IF(P201&gt;0,(P201),"0"))))</f>
        <v/>
      </c>
      <c r="BC201" s="137">
        <f>IF(P201=1000,11,IF(P201=-1000,0,IF(P201&gt;0,11,IF(P201&lt;0,(-P201),"0"))))</f>
        <v>11</v>
      </c>
      <c r="BD201" s="137" t="str">
        <f>IF(P201=1000,0,IF(P201=-1000,11,IF(P201&lt;0,11,IF(P201&gt;0,(P201),"0"))))</f>
        <v/>
      </c>
      <c r="BE201" s="138" t="str">
        <f>IF(P201="","",IF(P201&gt;9,BA201,BC201))</f>
        <v/>
      </c>
      <c r="BF201" s="139" t="str">
        <f>IF(P201="","","-")</f>
        <v/>
      </c>
      <c r="BG201" s="140" t="str">
        <f>IF(P201="","",IF(P201&lt;-9,BB201,BD201))</f>
        <v/>
      </c>
      <c r="BH201" s="136" t="e">
        <f>IF(Q201=1000,11,IF(Q201=-1000,0,IF(Q201&gt;9,(Q201+2),IF(Q201&lt;0,(-Q201),"0"))))</f>
        <v>#VALUE!</v>
      </c>
      <c r="BI201" s="137" t="str">
        <f>IF(Q201=1000,0,IF(Q201=-1000,11,IF(Q201&lt;-9,-(Q201-2),IF(Q201&gt;0,(Q201),"0"))))</f>
        <v/>
      </c>
      <c r="BJ201" s="137">
        <f>IF(Q201=1000,11,IF(Q201=-1000,0,IF(Q201&gt;0,11,IF(Q201&lt;0,(-Q201),"0"))))</f>
        <v>11</v>
      </c>
      <c r="BK201" s="137" t="str">
        <f>IF(Q201=1000,0,IF(Q201=-1000,11,IF(Q201&lt;0,11,IF(Q201&gt;0,(Q201),"0"))))</f>
        <v/>
      </c>
      <c r="BL201" s="138" t="str">
        <f>IF(Q201="","",IF(Q201&gt;9,BH201,BJ201))</f>
        <v/>
      </c>
      <c r="BM201" s="139" t="str">
        <f>IF(Q201="","","-")</f>
        <v/>
      </c>
      <c r="BN201" s="140" t="str">
        <f>IF(Q201="","",IF(Q201&lt;-9,BI201,BK201))</f>
        <v/>
      </c>
      <c r="BO201" s="137" t="e">
        <f>IF(R201=1000,11,IF(R201=-1000,0,IF(R201&gt;9,(R201+2),IF(R201&lt;0,(-R201),"0"))))</f>
        <v>#VALUE!</v>
      </c>
      <c r="BP201" s="137" t="str">
        <f>IF(R201=1000,0,IF(R201=-1000,11,IF(R201&lt;-9,-(R201-2),IF(R201&gt;0,(R201),"0"))))</f>
        <v/>
      </c>
      <c r="BQ201" s="137">
        <f>IF(R201=1000,11,IF(R201=-1000,0,IF(R201&gt;0,11,IF(R201&lt;0,(-R201),"0"))))</f>
        <v>11</v>
      </c>
      <c r="BR201" s="137" t="str">
        <f>IF(R201=1000,0,IF(R201=-1000,11,IF(R201&lt;0,11,IF(R201&gt;0,(R201),"0"))))</f>
        <v/>
      </c>
      <c r="BS201" s="138" t="str">
        <f>IF(R201="","",IF(R201&gt;9,BO201,BQ201))</f>
        <v/>
      </c>
      <c r="BT201" s="139" t="str">
        <f>IF(R201="","","-")</f>
        <v/>
      </c>
      <c r="BU201" s="140" t="str">
        <f>IF(R201="","",IF(R201&lt;-9,BP201,BR201))</f>
        <v/>
      </c>
      <c r="BV201" s="137" t="e">
        <f>IF(S201=1000,11,IF(S201=-1000,0,IF(S201&gt;9,(S201+2),IF(S201&lt;0,(-S201),"0"))))</f>
        <v>#VALUE!</v>
      </c>
      <c r="BW201" s="137" t="str">
        <f>IF(S201=1000,0,IF(S201=-1000,11,IF(S201&lt;-9,-(S201-2),IF(S201&gt;0,(S201),"0"))))</f>
        <v/>
      </c>
      <c r="BX201" s="137">
        <f>IF(S201=1000,11,IF(S201=-1000,0,IF(S201&gt;0,11,IF(S201&lt;0,(-S201),"0"))))</f>
        <v>11</v>
      </c>
      <c r="BY201" s="141" t="str">
        <f>IF(S201=1000,0,IF(S201=-1000,11,IF(S201&lt;0,11,IF(S201&gt;0,(S201),"0"))))</f>
        <v/>
      </c>
      <c r="BZ201" s="138" t="str">
        <f>IF(S201="","",IF(S201&gt;9,BV201,BX201))</f>
        <v/>
      </c>
      <c r="CA201" s="139" t="str">
        <f>IF(S201="","","-")</f>
        <v/>
      </c>
      <c r="CB201" s="140" t="str">
        <f>IF(S201="","",IF(S201&lt;-9,BW201,BY201))</f>
        <v/>
      </c>
      <c r="CC201" s="142" t="str">
        <f>IF(O201="","",SUM(T201:X201))</f>
        <v/>
      </c>
      <c r="CD201" s="143" t="str">
        <f>IF(CC201="","","-")</f>
        <v/>
      </c>
      <c r="CE201" s="144" t="str">
        <f>IF(O201="","",SUM(Y201:AC201))</f>
        <v/>
      </c>
      <c r="CP201" s="32"/>
      <c r="CQ201" s="32"/>
    </row>
    <row r="202" spans="1:95" s="31" customFormat="1" ht="15" customHeight="1" thickBot="1" x14ac:dyDescent="0.25">
      <c r="A202" s="145"/>
      <c r="B202" s="145"/>
      <c r="C202" s="145"/>
      <c r="D202" s="146"/>
      <c r="E202" s="147"/>
      <c r="F202" s="148"/>
      <c r="G202" s="149"/>
      <c r="H202" s="150"/>
      <c r="I202" s="151"/>
      <c r="J202" s="151"/>
      <c r="K202" s="151"/>
      <c r="L202" s="151"/>
      <c r="M202" s="151"/>
      <c r="N202" s="150"/>
      <c r="O202" s="152"/>
      <c r="P202" s="152"/>
      <c r="Q202" s="152"/>
      <c r="R202" s="152"/>
      <c r="S202" s="152"/>
      <c r="T202" s="153"/>
      <c r="U202" s="153"/>
      <c r="V202" s="153"/>
      <c r="W202" s="153"/>
      <c r="X202" s="153"/>
      <c r="Y202" s="154"/>
      <c r="Z202" s="154"/>
      <c r="AA202" s="154"/>
      <c r="AB202" s="154"/>
      <c r="AC202" s="154"/>
      <c r="AD202" s="155"/>
      <c r="AE202" s="155"/>
      <c r="AF202" s="156"/>
      <c r="AG202" s="156"/>
      <c r="AH202" s="157"/>
      <c r="AI202" s="157"/>
      <c r="AJ202" s="157"/>
      <c r="AK202" s="157"/>
      <c r="AL202" s="157"/>
      <c r="AM202" s="158"/>
      <c r="AN202" s="158"/>
      <c r="AO202" s="158"/>
      <c r="AP202" s="158"/>
      <c r="AQ202" s="158"/>
      <c r="AR202" s="159"/>
      <c r="AS202" s="159"/>
      <c r="AT202" s="160"/>
      <c r="AU202" s="160"/>
      <c r="AV202" s="160"/>
      <c r="AW202" s="160"/>
      <c r="AX202" s="161"/>
      <c r="AY202" s="161"/>
      <c r="AZ202" s="161"/>
      <c r="BA202" s="160"/>
      <c r="BB202" s="160"/>
      <c r="BC202" s="160"/>
      <c r="BD202" s="160"/>
      <c r="BE202" s="161"/>
      <c r="BF202" s="161"/>
      <c r="BG202" s="161"/>
      <c r="BH202" s="160"/>
      <c r="BI202" s="160"/>
      <c r="BJ202" s="160"/>
      <c r="BK202" s="160"/>
      <c r="BL202" s="161"/>
      <c r="BM202" s="161"/>
      <c r="BN202" s="161"/>
      <c r="BO202" s="160"/>
      <c r="BP202" s="160"/>
      <c r="BQ202" s="160"/>
      <c r="BR202" s="160"/>
      <c r="BS202" s="161"/>
      <c r="BT202" s="161"/>
      <c r="BU202" s="161"/>
      <c r="BV202" s="160"/>
      <c r="BW202" s="160"/>
      <c r="BX202" s="160"/>
      <c r="BY202" s="160"/>
      <c r="BZ202" s="161"/>
      <c r="CA202" s="161"/>
      <c r="CB202" s="161"/>
      <c r="CC202" s="162"/>
      <c r="CD202" s="163"/>
      <c r="CE202" s="164"/>
      <c r="CP202" s="32"/>
      <c r="CQ202" s="32"/>
    </row>
    <row r="203" spans="1:95" s="31" customFormat="1" ht="31.5" customHeight="1" thickBot="1" x14ac:dyDescent="0.25">
      <c r="A203" s="34"/>
      <c r="B203" s="35"/>
      <c r="C203" s="1225">
        <f>1+C194</f>
        <v>23</v>
      </c>
      <c r="D203" s="1227" t="str">
        <f>IF(A203="","",VLOOKUP(A203,СписокКЖ!$A$88:$C$113,3,FALSE))</f>
        <v/>
      </c>
      <c r="E203" s="1228" t="str">
        <f>IF(B203="","",VLOOKUP(B203,СписокКЖ!E:J,2,FALSE))</f>
        <v/>
      </c>
      <c r="F203" s="1231" t="str">
        <f>IF(B203="","",VLOOKUP(B203,СписокКЖ!$A$88:$C$111,3,FALSE))</f>
        <v/>
      </c>
      <c r="G203" s="1232" t="str">
        <f>IF(D203="","",VLOOKUP(D203,СписокКЖ!G:L,2,FALSE))</f>
        <v/>
      </c>
      <c r="H203" s="36"/>
      <c r="I203" s="1235" t="s">
        <v>7</v>
      </c>
      <c r="J203" s="1235"/>
      <c r="K203" s="1235"/>
      <c r="L203" s="1235"/>
      <c r="M203" s="1235"/>
      <c r="N203" s="37"/>
      <c r="O203" s="1237"/>
      <c r="P203" s="1238"/>
      <c r="Q203" s="1238"/>
      <c r="R203" s="1238"/>
      <c r="S203" s="1238"/>
      <c r="T203" s="38" t="str">
        <f>IF(A203="","",VLOOKUP(A203,'[60]Протокол команд'!A:K,8,FALSE))</f>
        <v/>
      </c>
      <c r="U203" s="39" t="e">
        <f>T203*5-4</f>
        <v>#VALUE!</v>
      </c>
      <c r="V203" s="39" t="e">
        <f>T203*5</f>
        <v>#VALUE!</v>
      </c>
      <c r="W203" s="39" t="e">
        <f>CONCATENATE(U203,"-",V203)</f>
        <v>#VALUE!</v>
      </c>
      <c r="X203" s="39" t="str">
        <f>IF(A203="","",VLOOKUP(A203,'[60]Протокол команд'!A:K,10,FALSE))</f>
        <v/>
      </c>
      <c r="Y203" s="39" t="e">
        <f>X203*5-4</f>
        <v>#VALUE!</v>
      </c>
      <c r="Z203" s="39" t="e">
        <f>X203*5</f>
        <v>#VALUE!</v>
      </c>
      <c r="AA203" s="39" t="e">
        <f>CONCATENATE(Y203,"-",Z203)</f>
        <v>#VALUE!</v>
      </c>
      <c r="AB203" s="1241" t="str">
        <f>IF(O205="","",SUM(AF205:AF210))</f>
        <v/>
      </c>
      <c r="AC203" s="1242"/>
      <c r="AD203" s="1243"/>
      <c r="AE203" s="1242" t="str">
        <f>IF(O205="","",SUM(AG205:AG210))</f>
        <v/>
      </c>
      <c r="AF203" s="1242"/>
      <c r="AG203" s="1264"/>
      <c r="AH203" s="1241">
        <f>SUM(CC205:CC210)</f>
        <v>0</v>
      </c>
      <c r="AI203" s="1242"/>
      <c r="AJ203" s="1243"/>
      <c r="AK203" s="1242">
        <f>SUM(CE205:CE210)</f>
        <v>0</v>
      </c>
      <c r="AL203" s="1242"/>
      <c r="AM203" s="1264"/>
      <c r="AN203" s="1265">
        <f>SUM(AR205:AR210)</f>
        <v>0</v>
      </c>
      <c r="AO203" s="1266"/>
      <c r="AP203" s="1267"/>
      <c r="AQ203" s="1266">
        <f>SUM(AS205:AS210)</f>
        <v>0</v>
      </c>
      <c r="AR203" s="1266"/>
      <c r="AS203" s="1268"/>
      <c r="AT203" s="1314" t="str">
        <f>IF(A203="","",VLOOKUP(A203,'[60]Протокол команд'!A:Z,14,FALSE))</f>
        <v/>
      </c>
      <c r="AU203" s="1315"/>
      <c r="AV203" s="1315"/>
      <c r="AW203" s="1315"/>
      <c r="AX203" s="1315"/>
      <c r="AY203" s="1315"/>
      <c r="AZ203" s="1315"/>
      <c r="BA203" s="1315"/>
      <c r="BB203" s="1315"/>
      <c r="BC203" s="1315"/>
      <c r="BD203" s="1315"/>
      <c r="BE203" s="1315"/>
      <c r="BF203" s="1315"/>
      <c r="BG203" s="1315"/>
      <c r="BH203" s="1315"/>
      <c r="BI203" s="1315"/>
      <c r="BJ203" s="1315"/>
      <c r="BK203" s="1315"/>
      <c r="BL203" s="1315"/>
      <c r="BM203" s="1315"/>
      <c r="BN203" s="1315"/>
      <c r="BO203" s="1315"/>
      <c r="BP203" s="1315"/>
      <c r="BQ203" s="1315"/>
      <c r="BR203" s="1315"/>
      <c r="BS203" s="1315"/>
      <c r="BT203" s="1315"/>
      <c r="BU203" s="1315"/>
      <c r="BV203" s="1315"/>
      <c r="BW203" s="1315"/>
      <c r="BX203" s="1315"/>
      <c r="BY203" s="1315"/>
      <c r="BZ203" s="1315"/>
      <c r="CA203" s="1315"/>
      <c r="CB203" s="1316"/>
      <c r="CC203" s="1254" t="str">
        <f>IF(O205="","",SUM(AF205:AF210))</f>
        <v/>
      </c>
      <c r="CD203" s="1256" t="str">
        <f>IF(CC203="","","-")</f>
        <v/>
      </c>
      <c r="CE203" s="1258" t="str">
        <f>IF(O205="","",SUM(AG205:AG210))</f>
        <v/>
      </c>
      <c r="CP203" s="32"/>
      <c r="CQ203" s="32"/>
    </row>
    <row r="204" spans="1:95" s="31" customFormat="1" ht="13.5" customHeight="1" x14ac:dyDescent="0.2">
      <c r="A204" s="40"/>
      <c r="B204" s="40"/>
      <c r="C204" s="1226"/>
      <c r="D204" s="1229" t="str">
        <f>IF(A204="","",VLOOKUP(A204,СписокКЖ!D:I,2,FALSE))</f>
        <v/>
      </c>
      <c r="E204" s="1230" t="str">
        <f>IF(B204="","",VLOOKUP(B204,СписокКЖ!E:J,2,FALSE))</f>
        <v/>
      </c>
      <c r="F204" s="1233" t="str">
        <f>IF(C204="","",VLOOKUP(C204,СписокКЖ!F:K,2,FALSE))</f>
        <v/>
      </c>
      <c r="G204" s="1234" t="str">
        <f>IF(D204="","",VLOOKUP(D204,СписокКЖ!G:L,2,FALSE))</f>
        <v/>
      </c>
      <c r="H204" s="41"/>
      <c r="I204" s="1236"/>
      <c r="J204" s="1236"/>
      <c r="K204" s="1236"/>
      <c r="L204" s="1236"/>
      <c r="M204" s="1236"/>
      <c r="N204" s="42"/>
      <c r="O204" s="1239"/>
      <c r="P204" s="1240"/>
      <c r="Q204" s="1240"/>
      <c r="R204" s="1240"/>
      <c r="S204" s="1240"/>
      <c r="T204" s="1260" t="s">
        <v>8</v>
      </c>
      <c r="U204" s="1261"/>
      <c r="V204" s="1261"/>
      <c r="W204" s="1261"/>
      <c r="X204" s="1261"/>
      <c r="Y204" s="1261"/>
      <c r="Z204" s="1261"/>
      <c r="AA204" s="1261"/>
      <c r="AB204" s="1261"/>
      <c r="AC204" s="1261"/>
      <c r="AD204" s="1261"/>
      <c r="AE204" s="1261"/>
      <c r="AF204" s="1261"/>
      <c r="AG204" s="1262"/>
      <c r="AH204" s="1261" t="s">
        <v>9</v>
      </c>
      <c r="AI204" s="1261"/>
      <c r="AJ204" s="1261"/>
      <c r="AK204" s="1261"/>
      <c r="AL204" s="1261"/>
      <c r="AM204" s="1261"/>
      <c r="AN204" s="1261"/>
      <c r="AO204" s="1261"/>
      <c r="AP204" s="1261"/>
      <c r="AQ204" s="1261"/>
      <c r="AR204" s="1261"/>
      <c r="AS204" s="1262"/>
      <c r="AT204" s="1263" t="s">
        <v>10</v>
      </c>
      <c r="AU204" s="1263"/>
      <c r="AV204" s="1263"/>
      <c r="AW204" s="1263"/>
      <c r="AX204" s="1263"/>
      <c r="AY204" s="1263"/>
      <c r="AZ204" s="1263"/>
      <c r="BA204" s="1263" t="s">
        <v>11</v>
      </c>
      <c r="BB204" s="1263"/>
      <c r="BC204" s="1263"/>
      <c r="BD204" s="1263"/>
      <c r="BE204" s="1263"/>
      <c r="BF204" s="1263"/>
      <c r="BG204" s="1263"/>
      <c r="BH204" s="1263" t="s">
        <v>12</v>
      </c>
      <c r="BI204" s="1263"/>
      <c r="BJ204" s="1263"/>
      <c r="BK204" s="1263"/>
      <c r="BL204" s="1263"/>
      <c r="BM204" s="1263"/>
      <c r="BN204" s="1263"/>
      <c r="BO204" s="1263" t="s">
        <v>13</v>
      </c>
      <c r="BP204" s="1263"/>
      <c r="BQ204" s="1263"/>
      <c r="BR204" s="1263"/>
      <c r="BS204" s="1263"/>
      <c r="BT204" s="1263"/>
      <c r="BU204" s="1263"/>
      <c r="BV204" s="1263" t="s">
        <v>14</v>
      </c>
      <c r="BW204" s="1263"/>
      <c r="BX204" s="1263"/>
      <c r="BY204" s="1263"/>
      <c r="BZ204" s="1263"/>
      <c r="CA204" s="1263"/>
      <c r="CB204" s="1263"/>
      <c r="CC204" s="1255"/>
      <c r="CD204" s="1257"/>
      <c r="CE204" s="1259"/>
      <c r="CP204" s="32"/>
      <c r="CQ204" s="32"/>
    </row>
    <row r="205" spans="1:95" s="31" customFormat="1" ht="15" customHeight="1" x14ac:dyDescent="0.2">
      <c r="A205" s="43"/>
      <c r="B205" s="44"/>
      <c r="C205" s="45">
        <v>1</v>
      </c>
      <c r="D205" s="46" t="str">
        <f>IF(A205="","",VLOOKUP(A205,СписокКЖ!D:I,2,FALSE))</f>
        <v/>
      </c>
      <c r="E205" s="47"/>
      <c r="F205" s="48" t="str">
        <f>IF(B205="","",VLOOKUP(B205,СписокКЖ!D:I,2,FALSE))</f>
        <v/>
      </c>
      <c r="G205" s="49"/>
      <c r="H205" s="50"/>
      <c r="I205" s="51"/>
      <c r="J205" s="51"/>
      <c r="K205" s="51"/>
      <c r="L205" s="51"/>
      <c r="M205" s="51"/>
      <c r="N205" s="52"/>
      <c r="O205" s="53" t="str">
        <f>IF(I205="","",IF(I205="0",1000,IF(I205="-0",-1000,I205*1)))</f>
        <v/>
      </c>
      <c r="P205" s="53" t="str">
        <f t="shared" ref="P205:S206" si="129">IF(J205="","",IF(J205="0",1000,IF(J205="-0",-1000,J205*1)))</f>
        <v/>
      </c>
      <c r="Q205" s="53" t="str">
        <f t="shared" si="129"/>
        <v/>
      </c>
      <c r="R205" s="53" t="str">
        <f t="shared" si="129"/>
        <v/>
      </c>
      <c r="S205" s="54" t="str">
        <f t="shared" si="129"/>
        <v/>
      </c>
      <c r="T205" s="55" t="str">
        <f t="shared" ref="T205:X206" si="130">IF(O205="","",IF(O205&gt;0,1,0))</f>
        <v/>
      </c>
      <c r="U205" s="56" t="str">
        <f t="shared" si="130"/>
        <v/>
      </c>
      <c r="V205" s="56" t="str">
        <f t="shared" si="130"/>
        <v/>
      </c>
      <c r="W205" s="56" t="str">
        <f t="shared" si="130"/>
        <v/>
      </c>
      <c r="X205" s="56" t="str">
        <f t="shared" si="130"/>
        <v/>
      </c>
      <c r="Y205" s="57" t="str">
        <f t="shared" ref="Y205:AC206" si="131">IF(O205="","",IF(O205&lt;0,1,0))</f>
        <v/>
      </c>
      <c r="Z205" s="57" t="str">
        <f t="shared" si="131"/>
        <v/>
      </c>
      <c r="AA205" s="57" t="str">
        <f t="shared" si="131"/>
        <v/>
      </c>
      <c r="AB205" s="57" t="str">
        <f t="shared" si="131"/>
        <v/>
      </c>
      <c r="AC205" s="57" t="str">
        <f t="shared" si="131"/>
        <v/>
      </c>
      <c r="AD205" s="58" t="str">
        <f>IF(CC205="","",IF(CC205&gt;CE205,1,-1))</f>
        <v/>
      </c>
      <c r="AE205" s="58" t="str">
        <f>IF(CC205="","",IF(CC205&lt;CE205,1,-1))</f>
        <v/>
      </c>
      <c r="AF205" s="59">
        <f>IF(CC205&gt;CE205,1,0)</f>
        <v>0</v>
      </c>
      <c r="AG205" s="60">
        <f>IF(CE205&gt;CC205,1,0)</f>
        <v>0</v>
      </c>
      <c r="AH205" s="61" t="str">
        <f>IF(O205="","",AX205*1)</f>
        <v/>
      </c>
      <c r="AI205" s="62" t="str">
        <f>IF(P205="","",BE205*1)</f>
        <v/>
      </c>
      <c r="AJ205" s="62" t="str">
        <f>IF(Q205="","",BL205*1)</f>
        <v/>
      </c>
      <c r="AK205" s="62" t="str">
        <f>IF(R205="","",BS205*1)</f>
        <v/>
      </c>
      <c r="AL205" s="62" t="str">
        <f>IF(S205="","",BZ205*1)</f>
        <v/>
      </c>
      <c r="AM205" s="63" t="str">
        <f>IF(O205="","",AZ205*1)</f>
        <v/>
      </c>
      <c r="AN205" s="63" t="str">
        <f>IF(P205="","",BG205*1)</f>
        <v/>
      </c>
      <c r="AO205" s="63" t="str">
        <f>IF(Q205="","",BN205*1)</f>
        <v/>
      </c>
      <c r="AP205" s="63" t="str">
        <f>IF(R205="","",BU205*1)</f>
        <v/>
      </c>
      <c r="AQ205" s="63" t="str">
        <f>IF(S205="","",CB205*1)</f>
        <v/>
      </c>
      <c r="AR205" s="64">
        <f>SUM(AH205:AL205)</f>
        <v>0</v>
      </c>
      <c r="AS205" s="65">
        <f>SUM(AM205:AQ205)</f>
        <v>0</v>
      </c>
      <c r="AT205" s="66">
        <f>IF(O205=1000,11,IF(O205=-1000,0,IF(O205&gt;0,11,IF(O205&lt;0,(-O205),"0"))))</f>
        <v>11</v>
      </c>
      <c r="AU205" s="67" t="str">
        <f>IF(O205=1000,0,IF(O205=-1000,11,IF(O205&lt;-9,-(O205-2),IF(O205&gt;0,(O205),"0"))))</f>
        <v/>
      </c>
      <c r="AV205" s="66" t="e">
        <f>IF(O205=1000,11,IF(O205=-1000,0,IF(O205&lt;9,11,IF(O205&gt;9,(O205+2),"0"))))</f>
        <v>#VALUE!</v>
      </c>
      <c r="AW205" s="67" t="str">
        <f>IF(O205=1000,0,IF(O205=-1000,11,IF(O205&lt;0,11,IF(O205&gt;0,(O205),"0"))))</f>
        <v/>
      </c>
      <c r="AX205" s="68" t="str">
        <f>IF(O205="","",IF(O205&gt;9,AV205,AT205))</f>
        <v/>
      </c>
      <c r="AY205" s="69" t="str">
        <f>IF(O205="","","-")</f>
        <v/>
      </c>
      <c r="AZ205" s="70" t="str">
        <f>IF(O205="","",IF(O205&lt;-9,AU205,AW205))</f>
        <v/>
      </c>
      <c r="BA205" s="66" t="e">
        <f>IF(P205=1000,11,IF(P205=-1000,0,IF(P205&gt;9,(P205+2),IF(P205&lt;0,(-P205),"0"))))</f>
        <v>#VALUE!</v>
      </c>
      <c r="BB205" s="67" t="str">
        <f>IF(P205=1000,0,IF(P205=-1000,11,IF(P205&lt;-9,-(P205-2),IF(P205&gt;0,(P205),"0"))))</f>
        <v/>
      </c>
      <c r="BC205" s="67">
        <f>IF(P205=1000,11,IF(P205=-1000,0,IF(P205&gt;0,11,IF(P205&lt;0,(-P205),"0"))))</f>
        <v>11</v>
      </c>
      <c r="BD205" s="67" t="str">
        <f>IF(P205=1000,0,IF(P205=-1000,11,IF(P205&lt;0,11,IF(P205&gt;0,(P205),"0"))))</f>
        <v/>
      </c>
      <c r="BE205" s="68" t="str">
        <f>IF(P205="","",IF(P205&gt;9,BA205,BC205))</f>
        <v/>
      </c>
      <c r="BF205" s="69" t="str">
        <f>IF(P205="","","-")</f>
        <v/>
      </c>
      <c r="BG205" s="70" t="str">
        <f>IF(P205="","",IF(P205&lt;-9,BB205,BD205))</f>
        <v/>
      </c>
      <c r="BH205" s="66" t="e">
        <f>IF(Q205=1000,11,IF(Q205=-1000,0,IF(Q205&gt;9,(Q205+2),IF(Q205&lt;0,(-Q205),"0"))))</f>
        <v>#VALUE!</v>
      </c>
      <c r="BI205" s="67" t="str">
        <f>IF(Q205=1000,0,IF(Q205=-1000,11,IF(Q205&lt;-9,-(Q205-2),IF(Q205&gt;0,(Q205),"0"))))</f>
        <v/>
      </c>
      <c r="BJ205" s="67">
        <f>IF(Q205=1000,11,IF(Q205=-1000,0,IF(Q205&gt;0,11,IF(Q205&lt;0,(-Q205),"0"))))</f>
        <v>11</v>
      </c>
      <c r="BK205" s="67" t="str">
        <f>IF(Q205=1000,0,IF(Q205=-1000,11,IF(Q205&lt;0,11,IF(Q205&gt;0,(Q205),"0"))))</f>
        <v/>
      </c>
      <c r="BL205" s="68" t="str">
        <f>IF(Q205="","",IF(Q205&gt;9,BH205,BJ205))</f>
        <v/>
      </c>
      <c r="BM205" s="69" t="str">
        <f>IF(Q205="","","-")</f>
        <v/>
      </c>
      <c r="BN205" s="70" t="str">
        <f>IF(Q205="","",IF(Q205&lt;-9,BI205,BK205))</f>
        <v/>
      </c>
      <c r="BO205" s="67" t="e">
        <f>IF(R205=1000,11,IF(R205=-1000,0,IF(R205&gt;9,(R205+2),IF(R205&lt;0,(-R205),"0"))))</f>
        <v>#VALUE!</v>
      </c>
      <c r="BP205" s="67" t="str">
        <f>IF(R205=1000,0,IF(R205=-1000,11,IF(R205&lt;-9,-(R205-2),IF(R205&gt;0,(R205),"0"))))</f>
        <v/>
      </c>
      <c r="BQ205" s="67">
        <f>IF(R205=1000,11,IF(R205=-1000,0,IF(R205&gt;0,11,IF(R205&lt;0,(-R205),"0"))))</f>
        <v>11</v>
      </c>
      <c r="BR205" s="67" t="str">
        <f>IF(R205=1000,0,IF(R205=-1000,11,IF(R205&lt;0,11,IF(R205&gt;0,(R205),"0"))))</f>
        <v/>
      </c>
      <c r="BS205" s="68" t="str">
        <f>IF(R205="","",IF(R205&gt;9,BO205,BQ205))</f>
        <v/>
      </c>
      <c r="BT205" s="69" t="str">
        <f>IF(R205="","","-")</f>
        <v/>
      </c>
      <c r="BU205" s="70" t="str">
        <f>IF(R205="","",IF(R205&lt;-9,BP205,BR205))</f>
        <v/>
      </c>
      <c r="BV205" s="67" t="e">
        <f>IF(S205=1000,11,IF(S205=-1000,0,IF(S205&gt;9,(S205+2),IF(S205&lt;0,(-S205),"0"))))</f>
        <v>#VALUE!</v>
      </c>
      <c r="BW205" s="67" t="str">
        <f>IF(S205=1000,0,IF(S205=-1000,11,IF(S205&lt;-9,-(S205-2),IF(S205&gt;0,(S205),"0"))))</f>
        <v/>
      </c>
      <c r="BX205" s="67">
        <f>IF(S205=1000,11,IF(S205=-1000,0,IF(S205&gt;0,11,IF(S205&lt;0,(-S205),"0"))))</f>
        <v>11</v>
      </c>
      <c r="BY205" s="71" t="str">
        <f>IF(S205=1000,0,IF(S205=-1000,11,IF(S205&lt;0,11,IF(S205&gt;0,(S205),"0"))))</f>
        <v/>
      </c>
      <c r="BZ205" s="68" t="str">
        <f>IF(S205="","",IF(S205&gt;9,BV205,BX205))</f>
        <v/>
      </c>
      <c r="CA205" s="69" t="str">
        <f>IF(S205="","","-")</f>
        <v/>
      </c>
      <c r="CB205" s="70" t="str">
        <f>IF(S205="","",IF(S205&lt;-9,BW205,BY205))</f>
        <v/>
      </c>
      <c r="CC205" s="72" t="str">
        <f>IF(O205="","",SUM(T205:X205))</f>
        <v/>
      </c>
      <c r="CD205" s="73" t="str">
        <f>IF(CC205="","","-")</f>
        <v/>
      </c>
      <c r="CE205" s="74" t="str">
        <f>IF(O205="","",SUM(Y205:AC205))</f>
        <v/>
      </c>
      <c r="CP205" s="32"/>
      <c r="CQ205" s="32"/>
    </row>
    <row r="206" spans="1:95" s="31" customFormat="1" ht="15" customHeight="1" x14ac:dyDescent="0.2">
      <c r="A206" s="43"/>
      <c r="B206" s="44"/>
      <c r="C206" s="75">
        <v>2</v>
      </c>
      <c r="D206" s="76" t="str">
        <f>IF(A206="","",VLOOKUP(A206,СписокКЖ!D:I,2,FALSE))</f>
        <v/>
      </c>
      <c r="E206" s="47"/>
      <c r="F206" s="77" t="str">
        <f>IF(B206="","",VLOOKUP(B206,СписокКЖ!D:I,2,FALSE))</f>
        <v/>
      </c>
      <c r="G206" s="49"/>
      <c r="H206" s="41"/>
      <c r="I206" s="78"/>
      <c r="J206" s="78"/>
      <c r="K206" s="78"/>
      <c r="L206" s="78"/>
      <c r="M206" s="51"/>
      <c r="N206" s="42"/>
      <c r="O206" s="79" t="str">
        <f>IF(I206="","",IF(I206="0",1000,IF(I206="-0",-1000,I206*1)))</f>
        <v/>
      </c>
      <c r="P206" s="79" t="str">
        <f t="shared" si="129"/>
        <v/>
      </c>
      <c r="Q206" s="79" t="str">
        <f t="shared" si="129"/>
        <v/>
      </c>
      <c r="R206" s="79" t="str">
        <f t="shared" si="129"/>
        <v/>
      </c>
      <c r="S206" s="80" t="str">
        <f t="shared" si="129"/>
        <v/>
      </c>
      <c r="T206" s="55" t="str">
        <f t="shared" si="130"/>
        <v/>
      </c>
      <c r="U206" s="56" t="str">
        <f t="shared" si="130"/>
        <v/>
      </c>
      <c r="V206" s="56" t="str">
        <f t="shared" si="130"/>
        <v/>
      </c>
      <c r="W206" s="56" t="str">
        <f t="shared" si="130"/>
        <v/>
      </c>
      <c r="X206" s="56" t="str">
        <f t="shared" si="130"/>
        <v/>
      </c>
      <c r="Y206" s="57" t="str">
        <f t="shared" si="131"/>
        <v/>
      </c>
      <c r="Z206" s="57" t="str">
        <f t="shared" si="131"/>
        <v/>
      </c>
      <c r="AA206" s="57" t="str">
        <f t="shared" si="131"/>
        <v/>
      </c>
      <c r="AB206" s="57" t="str">
        <f t="shared" si="131"/>
        <v/>
      </c>
      <c r="AC206" s="57" t="str">
        <f t="shared" si="131"/>
        <v/>
      </c>
      <c r="AD206" s="58" t="str">
        <f>IF(CC206="","",IF(CC206&gt;CE206,1,-1))</f>
        <v/>
      </c>
      <c r="AE206" s="58" t="str">
        <f>IF(CC206="","",IF(CC206&lt;CE206,1,-1))</f>
        <v/>
      </c>
      <c r="AF206" s="59">
        <f>IF(CC206&gt;CE206,1,0)</f>
        <v>0</v>
      </c>
      <c r="AG206" s="60">
        <f>IF(CE206&gt;CC206,1,0)</f>
        <v>0</v>
      </c>
      <c r="AH206" s="81" t="str">
        <f>IF(O206="","",AX206*1)</f>
        <v/>
      </c>
      <c r="AI206" s="82" t="str">
        <f>IF(P206="","",BE206*1)</f>
        <v/>
      </c>
      <c r="AJ206" s="82" t="str">
        <f>IF(Q206="","",BL206*1)</f>
        <v/>
      </c>
      <c r="AK206" s="82" t="str">
        <f>IF(R206="","",BS206*1)</f>
        <v/>
      </c>
      <c r="AL206" s="82" t="str">
        <f>IF(S206="","",BZ206*1)</f>
        <v/>
      </c>
      <c r="AM206" s="83" t="str">
        <f>IF(O206="","",AZ206*1)</f>
        <v/>
      </c>
      <c r="AN206" s="83" t="str">
        <f>IF(P206="","",BG206*1)</f>
        <v/>
      </c>
      <c r="AO206" s="83" t="str">
        <f>IF(Q206="","",BN206*1)</f>
        <v/>
      </c>
      <c r="AP206" s="83" t="str">
        <f>IF(R206="","",BU206*1)</f>
        <v/>
      </c>
      <c r="AQ206" s="83" t="str">
        <f>IF(S206="","",CB206*1)</f>
        <v/>
      </c>
      <c r="AR206" s="64">
        <f>SUM(AH206:AL206)</f>
        <v>0</v>
      </c>
      <c r="AS206" s="65">
        <f>SUM(AM206:AQ206)</f>
        <v>0</v>
      </c>
      <c r="AT206" s="66">
        <f>IF(O206=1000,11,IF(O206=-1000,0,IF(O206&gt;0,11,IF(O206&lt;0,(-O206),"0"))))</f>
        <v>11</v>
      </c>
      <c r="AU206" s="67" t="str">
        <f>IF(O206=1000,0,IF(O206=-1000,11,IF(O206&lt;-9,-(O206-2),IF(O206&gt;0,(O206),"0"))))</f>
        <v/>
      </c>
      <c r="AV206" s="66" t="e">
        <f>IF(O206=1000,11,IF(O206=-1000,0,IF(O206&gt;9,(O206+2),IF(O206&lt;0,(-O206),"0"))))</f>
        <v>#VALUE!</v>
      </c>
      <c r="AW206" s="67" t="str">
        <f>IF(O206=1000,0,IF(O206=-1000,11,IF(O206&lt;0,11,IF(O206&gt;0,(O206),"0"))))</f>
        <v/>
      </c>
      <c r="AX206" s="84" t="str">
        <f>IF(O206="","",IF(O206&gt;9,AV206,AT206))</f>
        <v/>
      </c>
      <c r="AY206" s="85" t="str">
        <f>IF(O206="","","-")</f>
        <v/>
      </c>
      <c r="AZ206" s="86" t="str">
        <f>IF(O206="","",IF(O206&lt;-9,AU206,AW206))</f>
        <v/>
      </c>
      <c r="BA206" s="66" t="e">
        <f>IF(P206=1000,11,IF(P206=-1000,0,IF(P206&gt;9,(P206+2),IF(P206&lt;0,(-P206),"0"))))</f>
        <v>#VALUE!</v>
      </c>
      <c r="BB206" s="67" t="str">
        <f>IF(P206=1000,0,IF(P206=-1000,11,IF(P206&lt;-9,-(P206-2),IF(P206&gt;0,(P206),"0"))))</f>
        <v/>
      </c>
      <c r="BC206" s="67">
        <f>IF(P206=1000,11,IF(P206=-1000,0,IF(P206&gt;0,11,IF(P206&lt;0,(-P206),"0"))))</f>
        <v>11</v>
      </c>
      <c r="BD206" s="67" t="str">
        <f>IF(P206=1000,0,IF(P206=-1000,11,IF(P206&lt;0,11,IF(P206&gt;0,(P206),"0"))))</f>
        <v/>
      </c>
      <c r="BE206" s="84" t="str">
        <f>IF(P206="","",IF(P206&gt;9,BA206,BC206))</f>
        <v/>
      </c>
      <c r="BF206" s="85" t="str">
        <f>IF(P206="","","-")</f>
        <v/>
      </c>
      <c r="BG206" s="86" t="str">
        <f>IF(P206="","",IF(P206&lt;-9,BB206,BD206))</f>
        <v/>
      </c>
      <c r="BH206" s="66" t="e">
        <f>IF(Q206=1000,11,IF(Q206=-1000,0,IF(Q206&gt;9,(Q206+2),IF(Q206&lt;0,(-Q206),"0"))))</f>
        <v>#VALUE!</v>
      </c>
      <c r="BI206" s="67" t="str">
        <f>IF(Q206=1000,0,IF(Q206=-1000,11,IF(Q206&lt;-9,-(Q206-2),IF(Q206&gt;0,(Q206),"0"))))</f>
        <v/>
      </c>
      <c r="BJ206" s="67">
        <f>IF(Q206=1000,11,IF(Q206=-1000,0,IF(Q206&gt;0,11,IF(Q206&lt;0,(-Q206),"0"))))</f>
        <v>11</v>
      </c>
      <c r="BK206" s="67" t="str">
        <f>IF(Q206=1000,0,IF(Q206=-1000,11,IF(Q206&lt;0,11,IF(Q206&gt;0,(Q206),"0"))))</f>
        <v/>
      </c>
      <c r="BL206" s="84" t="str">
        <f>IF(Q206="","",IF(Q206&gt;9,BH206,BJ206))</f>
        <v/>
      </c>
      <c r="BM206" s="85" t="str">
        <f>IF(Q206="","","-")</f>
        <v/>
      </c>
      <c r="BN206" s="86" t="str">
        <f>IF(Q206="","",IF(Q206&lt;-9,BI206,BK206))</f>
        <v/>
      </c>
      <c r="BO206" s="67" t="e">
        <f>IF(R206=1000,11,IF(R206=-1000,0,IF(R206&gt;9,(R206+2),IF(R206&lt;0,(-R206),"0"))))</f>
        <v>#VALUE!</v>
      </c>
      <c r="BP206" s="67" t="str">
        <f>IF(R206=1000,0,IF(R206=-1000,11,IF(R206&lt;-9,-(R206-2),IF(R206&gt;0,(R206),"0"))))</f>
        <v/>
      </c>
      <c r="BQ206" s="67">
        <f>IF(R206=1000,11,IF(R206=-1000,0,IF(R206&gt;0,11,IF(R206&lt;0,(-R206),"0"))))</f>
        <v>11</v>
      </c>
      <c r="BR206" s="67" t="str">
        <f>IF(R206=1000,0,IF(R206=-1000,11,IF(R206&lt;0,11,IF(R206&gt;0,(R206),"0"))))</f>
        <v/>
      </c>
      <c r="BS206" s="84" t="str">
        <f>IF(R206="","",IF(R206&gt;9,BO206,BQ206))</f>
        <v/>
      </c>
      <c r="BT206" s="85" t="str">
        <f>IF(R206="","","-")</f>
        <v/>
      </c>
      <c r="BU206" s="86" t="str">
        <f>IF(R206="","",IF(R206&lt;-9,BP206,BR206))</f>
        <v/>
      </c>
      <c r="BV206" s="67" t="e">
        <f>IF(S206=1000,11,IF(S206=-1000,0,IF(S206&gt;9,(S206+2),IF(S206&lt;0,(-S206),"0"))))</f>
        <v>#VALUE!</v>
      </c>
      <c r="BW206" s="67" t="str">
        <f>IF(S206=1000,0,IF(S206=-1000,11,IF(S206&lt;-9,-(S206-2),IF(S206&gt;0,(S206),"0"))))</f>
        <v/>
      </c>
      <c r="BX206" s="67">
        <f>IF(S206=1000,11,IF(S206=-1000,0,IF(S206&gt;0,11,IF(S206&lt;0,(-S206),"0"))))</f>
        <v>11</v>
      </c>
      <c r="BY206" s="71" t="str">
        <f>IF(S206=1000,0,IF(S206=-1000,11,IF(S206&lt;0,11,IF(S206&gt;0,(S206),"0"))))</f>
        <v/>
      </c>
      <c r="BZ206" s="84" t="str">
        <f>IF(S206="","",IF(S206&gt;9,BV206,BX206))</f>
        <v/>
      </c>
      <c r="CA206" s="85" t="str">
        <f>IF(S206="","","-")</f>
        <v/>
      </c>
      <c r="CB206" s="86" t="str">
        <f>IF(S206="","",IF(S206&lt;-9,BW206,BY206))</f>
        <v/>
      </c>
      <c r="CC206" s="87" t="str">
        <f>IF(O206="","",SUM(T206:X206))</f>
        <v/>
      </c>
      <c r="CD206" s="88" t="str">
        <f>IF(CC206="","","-")</f>
        <v/>
      </c>
      <c r="CE206" s="89" t="str">
        <f>IF(O206="","",SUM(Y206:AC206))</f>
        <v/>
      </c>
      <c r="CP206" s="32"/>
      <c r="CQ206" s="32"/>
    </row>
    <row r="207" spans="1:95" s="31" customFormat="1" ht="15" customHeight="1" x14ac:dyDescent="0.2">
      <c r="A207" s="43"/>
      <c r="B207" s="44"/>
      <c r="C207" s="1250">
        <v>3</v>
      </c>
      <c r="D207" s="76" t="str">
        <f>IF(A207="","",VLOOKUP(A207,СписокКЖ!D:I,2,FALSE))</f>
        <v/>
      </c>
      <c r="E207" s="47"/>
      <c r="F207" s="77" t="str">
        <f>IF(B207="","",VLOOKUP(B207,СписокКЖ!D:I,2,FALSE))</f>
        <v/>
      </c>
      <c r="G207" s="49"/>
      <c r="H207" s="41"/>
      <c r="I207" s="1252"/>
      <c r="J207" s="1252"/>
      <c r="K207" s="1252"/>
      <c r="L207" s="1252"/>
      <c r="M207" s="1252"/>
      <c r="N207" s="42"/>
      <c r="O207" s="1244" t="str">
        <f>IF(I207="","",IF(I207="0",1000,IF(I207="-0",-1000,I207*1)))</f>
        <v/>
      </c>
      <c r="P207" s="1244" t="str">
        <f>IF(J207="","",IF(J207="0",1000,IF(J207="-0",-1000,J207*1)))</f>
        <v/>
      </c>
      <c r="Q207" s="1244" t="str">
        <f>IF(K207="","",IF(K207="0",1000,IF(K207="-0",-1000,K207*1)))</f>
        <v/>
      </c>
      <c r="R207" s="1244" t="str">
        <f>IF(L208="","",IF(L208="0",1000,IF(L208="-0",-1000,L208*1)))</f>
        <v/>
      </c>
      <c r="S207" s="1246" t="str">
        <f>IF(M208="","",IF(M208="0",1000,IF(M208="-0",-1000,M208*1)))</f>
        <v/>
      </c>
      <c r="T207" s="1248" t="str">
        <f>IF(O207="","",IF(O207&gt;0,1,0))</f>
        <v/>
      </c>
      <c r="U207" s="1284" t="str">
        <f>IF(P207="","",IF(P207&gt;0,1,0))</f>
        <v/>
      </c>
      <c r="V207" s="1284" t="str">
        <f>IF(Q207="","",IF(Q207&gt;0,1,0))</f>
        <v/>
      </c>
      <c r="W207" s="1284" t="str">
        <f>IF(R207="","",IF(R207&gt;0,1,0))</f>
        <v/>
      </c>
      <c r="X207" s="1284" t="str">
        <f>IF(S207="","",IF(S207&gt;0,1,0))</f>
        <v/>
      </c>
      <c r="Y207" s="1278" t="str">
        <f>IF(O207="","",IF(O207&lt;0,1,0))</f>
        <v/>
      </c>
      <c r="Z207" s="1278" t="str">
        <f>IF(P207="","",IF(P207&lt;0,1,0))</f>
        <v/>
      </c>
      <c r="AA207" s="1278" t="str">
        <f>IF(Q207="","",IF(Q207&lt;0,1,0))</f>
        <v/>
      </c>
      <c r="AB207" s="1278" t="str">
        <f>IF(R207="","",IF(R207&lt;0,1,0))</f>
        <v/>
      </c>
      <c r="AC207" s="1278" t="str">
        <f>IF(S207="","",IF(S207&lt;0,1,0))</f>
        <v/>
      </c>
      <c r="AD207" s="1280" t="str">
        <f>IF(CC207="","",IF(CC207&gt;CE207,1,-1))</f>
        <v/>
      </c>
      <c r="AE207" s="1280" t="str">
        <f>IF(CC207="","",IF(CC207&lt;CE207,1,-1))</f>
        <v/>
      </c>
      <c r="AF207" s="1282">
        <f>IF(CC207&gt;CE207,1,0)</f>
        <v>0</v>
      </c>
      <c r="AG207" s="1272">
        <f>IF(CE207&gt;CC207,1,0)</f>
        <v>0</v>
      </c>
      <c r="AH207" s="1274" t="str">
        <f>IF(O207="","",AX207*1)</f>
        <v/>
      </c>
      <c r="AI207" s="1276" t="str">
        <f>IF(P207="","",BE207*1)</f>
        <v/>
      </c>
      <c r="AJ207" s="1276" t="str">
        <f>IF(Q207="","",BL207*1)</f>
        <v/>
      </c>
      <c r="AK207" s="1276" t="str">
        <f>IF(R207="","",BS207*1)</f>
        <v/>
      </c>
      <c r="AL207" s="1276" t="str">
        <f>IF(S207="","",BZ207*1)</f>
        <v/>
      </c>
      <c r="AM207" s="1298" t="str">
        <f>IF(O207="","",AZ207*1)</f>
        <v/>
      </c>
      <c r="AN207" s="1298" t="str">
        <f>IF(P207="","",BG207*1)</f>
        <v/>
      </c>
      <c r="AO207" s="1298" t="str">
        <f>IF(Q207="","",BN207*1)</f>
        <v/>
      </c>
      <c r="AP207" s="1298" t="str">
        <f>IF(R207="","",BU207*1)</f>
        <v/>
      </c>
      <c r="AQ207" s="1298" t="str">
        <f>IF(S207="","",CB207*1)</f>
        <v/>
      </c>
      <c r="AR207" s="1300">
        <f>SUM(AH208:AL208)</f>
        <v>0</v>
      </c>
      <c r="AS207" s="1292">
        <f>SUM(AM208:AQ208)</f>
        <v>0</v>
      </c>
      <c r="AT207" s="1294">
        <f>IF(O207=1000,11,IF(O207=-1000,0,IF(O207&gt;0,11,IF(O207&lt;0,(-O207),"0"))))</f>
        <v>11</v>
      </c>
      <c r="AU207" s="1286" t="str">
        <f>IF(O207=1000,0,IF(O207=-1000,11,IF(O207&lt;-9,-(O207-2),IF(O207&gt;0,(O207),"0"))))</f>
        <v/>
      </c>
      <c r="AV207" s="1286" t="e">
        <f>IF(O207=1000,11,IF(O207=-1000,0,IF(O207&gt;9,(O207+2),IF(O207&lt;0,(-O207),"0"))))</f>
        <v>#VALUE!</v>
      </c>
      <c r="AW207" s="1286" t="str">
        <f>IF(O207=1000,0,IF(O207=-1000,11,IF(O207&lt;0,11,IF(O207&gt;0,(O207),"0"))))</f>
        <v/>
      </c>
      <c r="AX207" s="1296" t="str">
        <f>IF(O207="","",IF(O207&gt;9,AV207,AT207))</f>
        <v/>
      </c>
      <c r="AY207" s="1288" t="str">
        <f>IF(O207="","","-")</f>
        <v/>
      </c>
      <c r="AZ207" s="1290" t="str">
        <f>IF(O207="","",IF(O207&lt;-9,AU207,AW207))</f>
        <v/>
      </c>
      <c r="BA207" s="1286" t="e">
        <f>IF(P207=1000,11,IF(P207=-1000,0,IF(P207&gt;9,(P207+2),IF(P207&lt;0,(-P207),"0"))))</f>
        <v>#VALUE!</v>
      </c>
      <c r="BB207" s="1286" t="str">
        <f>IF(P207=1000,0,IF(P207=-1000,11,IF(P207&lt;-9,-(P207-2),IF(P207&gt;0,(P207),"0"))))</f>
        <v/>
      </c>
      <c r="BC207" s="1286">
        <f>IF(P207=1000,11,IF(P207=-1000,0,IF(P207&gt;0,11,IF(P207&lt;0,(-P207),"0"))))</f>
        <v>11</v>
      </c>
      <c r="BD207" s="1286" t="str">
        <f>IF(P207=1000,0,IF(P207=-1000,11,IF(P207&lt;0,11,IF(P207&gt;0,(P207),"0"))))</f>
        <v/>
      </c>
      <c r="BE207" s="1296" t="str">
        <f>IF(P207="","",IF(P207&gt;9,BA207,BC207))</f>
        <v/>
      </c>
      <c r="BF207" s="1288" t="str">
        <f>IF(P207="","","-")</f>
        <v/>
      </c>
      <c r="BG207" s="1290" t="str">
        <f>IF(P207="","",IF(P207&lt;-9,BB207,BD207))</f>
        <v/>
      </c>
      <c r="BH207" s="1286" t="e">
        <f>IF(Q207=1000,11,IF(Q207=-1000,0,IF(Q207&gt;9,(Q207+2),IF(Q207&lt;0,(-Q207),"0"))))</f>
        <v>#VALUE!</v>
      </c>
      <c r="BI207" s="1286" t="str">
        <f>IF(Q207=1000,0,IF(Q207=-1000,11,IF(Q207&lt;-9,-(Q207-2),IF(Q207&gt;0,(Q207),"0"))))</f>
        <v/>
      </c>
      <c r="BJ207" s="1286">
        <f>IF(Q207=1000,11,IF(Q207=-1000,0,IF(Q207&gt;0,11,IF(Q207&lt;0,(-Q207),"0"))))</f>
        <v>11</v>
      </c>
      <c r="BK207" s="1286" t="str">
        <f>IF(Q207=1000,0,IF(Q207=-1000,11,IF(Q207&lt;0,11,IF(Q207&gt;0,(Q207),"0"))))</f>
        <v/>
      </c>
      <c r="BL207" s="1296" t="str">
        <f>IF(Q207="","",IF(Q207&gt;9,BH207,BJ207))</f>
        <v/>
      </c>
      <c r="BM207" s="1288" t="str">
        <f>IF(Q207="","","-")</f>
        <v/>
      </c>
      <c r="BN207" s="1290" t="str">
        <f>IF(Q207="","",IF(Q207&lt;-9,BI207,BK207))</f>
        <v/>
      </c>
      <c r="BO207" s="1286" t="e">
        <f>IF(R207=1000,11,IF(R207=-1000,0,IF(R207&gt;9,(R207+2),IF(R207&lt;0,(-R207),"0"))))</f>
        <v>#VALUE!</v>
      </c>
      <c r="BP207" s="1286" t="str">
        <f>IF(R207=1000,0,IF(R207=-1000,11,IF(R207&lt;-9,-(R207-2),IF(R207&gt;0,(R207),"0"))))</f>
        <v/>
      </c>
      <c r="BQ207" s="1286">
        <f>IF(R207=1000,11,IF(R207=-1000,0,IF(R207&gt;0,11,IF(R207&lt;0,(-R207),"0"))))</f>
        <v>11</v>
      </c>
      <c r="BR207" s="1286" t="str">
        <f>IF(R207=1000,0,IF(R207=-1000,11,IF(R207&lt;0,11,IF(R207&gt;0,(R207),"0"))))</f>
        <v/>
      </c>
      <c r="BS207" s="1296" t="str">
        <f>IF(R207="","",IF(R207&gt;9,BO207,BQ207))</f>
        <v/>
      </c>
      <c r="BT207" s="1288" t="str">
        <f>IF(R207="","","-")</f>
        <v/>
      </c>
      <c r="BU207" s="1290" t="str">
        <f>IF(R207="","",IF(R207&lt;-9,BP207,BR207))</f>
        <v/>
      </c>
      <c r="BV207" s="1286" t="e">
        <f>IF(S207=1000,11,IF(S207=-1000,0,IF(S207&gt;9,(S207+2),IF(S207&lt;0,(-S207),"0"))))</f>
        <v>#VALUE!</v>
      </c>
      <c r="BW207" s="1286" t="str">
        <f>IF(S207=1000,0,IF(S207=-1000,11,IF(S207&lt;-9,-(S207-2),IF(S207&gt;0,(S207),"0"))))</f>
        <v/>
      </c>
      <c r="BX207" s="1286">
        <f>IF(S207=1000,11,IF(S207=-1000,0,IF(S207&gt;0,11,IF(S207&lt;0,(-S207),"0"))))</f>
        <v>11</v>
      </c>
      <c r="BY207" s="1286" t="str">
        <f>IF(S207=1000,0,IF(S207=-1000,11,IF(S207&lt;0,11,IF(S207&gt;0,(S207),"0"))))</f>
        <v/>
      </c>
      <c r="BZ207" s="1296" t="str">
        <f>IF(S207="","",IF(S207&gt;9,BV207,BX207))</f>
        <v/>
      </c>
      <c r="CA207" s="1288" t="str">
        <f>IF(S207="","","-")</f>
        <v/>
      </c>
      <c r="CB207" s="1290" t="str">
        <f>IF(S207="","",IF(S207&lt;-9,BW207,BY207))</f>
        <v/>
      </c>
      <c r="CC207" s="1302" t="str">
        <f>IF(O207="","",SUM(T207:X208))</f>
        <v/>
      </c>
      <c r="CD207" s="1304" t="str">
        <f>IF(CC207="","","-")</f>
        <v/>
      </c>
      <c r="CE207" s="1306" t="str">
        <f>IF(O207="","",SUM(Y207:AC208))</f>
        <v/>
      </c>
      <c r="CP207" s="32"/>
      <c r="CQ207" s="32"/>
    </row>
    <row r="208" spans="1:95" s="31" customFormat="1" ht="15" customHeight="1" x14ac:dyDescent="0.2">
      <c r="A208" s="43"/>
      <c r="B208" s="44"/>
      <c r="C208" s="1251"/>
      <c r="D208" s="46" t="str">
        <f>IF(A208="","",VLOOKUP(A208,СписокКЖ!D:I,2,FALSE))</f>
        <v/>
      </c>
      <c r="E208" s="47"/>
      <c r="F208" s="48" t="str">
        <f>IF(B208="","",VLOOKUP(B208,СписокКЖ!D:I,2,FALSE))</f>
        <v/>
      </c>
      <c r="G208" s="49"/>
      <c r="H208" s="41"/>
      <c r="I208" s="1253"/>
      <c r="J208" s="1253"/>
      <c r="K208" s="1253"/>
      <c r="L208" s="1253"/>
      <c r="M208" s="1253"/>
      <c r="N208" s="42"/>
      <c r="O208" s="1245"/>
      <c r="P208" s="1245"/>
      <c r="Q208" s="1245"/>
      <c r="R208" s="1245"/>
      <c r="S208" s="1247"/>
      <c r="T208" s="1249"/>
      <c r="U208" s="1285"/>
      <c r="V208" s="1285"/>
      <c r="W208" s="1285"/>
      <c r="X208" s="1285"/>
      <c r="Y208" s="1279"/>
      <c r="Z208" s="1279"/>
      <c r="AA208" s="1279"/>
      <c r="AB208" s="1279"/>
      <c r="AC208" s="1279"/>
      <c r="AD208" s="1281"/>
      <c r="AE208" s="1281"/>
      <c r="AF208" s="1283"/>
      <c r="AG208" s="1273"/>
      <c r="AH208" s="1275"/>
      <c r="AI208" s="1277"/>
      <c r="AJ208" s="1277"/>
      <c r="AK208" s="1277"/>
      <c r="AL208" s="1277"/>
      <c r="AM208" s="1299"/>
      <c r="AN208" s="1299"/>
      <c r="AO208" s="1299"/>
      <c r="AP208" s="1299"/>
      <c r="AQ208" s="1299"/>
      <c r="AR208" s="1301"/>
      <c r="AS208" s="1293"/>
      <c r="AT208" s="1295"/>
      <c r="AU208" s="1287"/>
      <c r="AV208" s="1287"/>
      <c r="AW208" s="1287"/>
      <c r="AX208" s="1297"/>
      <c r="AY208" s="1289"/>
      <c r="AZ208" s="1291"/>
      <c r="BA208" s="1287"/>
      <c r="BB208" s="1287"/>
      <c r="BC208" s="1287"/>
      <c r="BD208" s="1287"/>
      <c r="BE208" s="1297"/>
      <c r="BF208" s="1289"/>
      <c r="BG208" s="1291"/>
      <c r="BH208" s="1287"/>
      <c r="BI208" s="1287"/>
      <c r="BJ208" s="1287"/>
      <c r="BK208" s="1287"/>
      <c r="BL208" s="1297"/>
      <c r="BM208" s="1289"/>
      <c r="BN208" s="1291"/>
      <c r="BO208" s="1287"/>
      <c r="BP208" s="1287"/>
      <c r="BQ208" s="1287"/>
      <c r="BR208" s="1287"/>
      <c r="BS208" s="1297"/>
      <c r="BT208" s="1289"/>
      <c r="BU208" s="1291"/>
      <c r="BV208" s="1287"/>
      <c r="BW208" s="1287"/>
      <c r="BX208" s="1287"/>
      <c r="BY208" s="1287"/>
      <c r="BZ208" s="1297"/>
      <c r="CA208" s="1289"/>
      <c r="CB208" s="1291"/>
      <c r="CC208" s="1303"/>
      <c r="CD208" s="1305"/>
      <c r="CE208" s="1307"/>
      <c r="CP208" s="32"/>
      <c r="CQ208" s="32"/>
    </row>
    <row r="209" spans="1:95" s="31" customFormat="1" ht="15" customHeight="1" x14ac:dyDescent="0.2">
      <c r="A209" s="99" t="str">
        <f>IF(A205="","",A205)</f>
        <v/>
      </c>
      <c r="B209" s="99" t="str">
        <f>IF(B205="","",B206)</f>
        <v/>
      </c>
      <c r="C209" s="75">
        <v>4</v>
      </c>
      <c r="D209" s="100" t="str">
        <f>IF(A209="","",VLOOKUP(A209,СписокКЖ!D:I,2,FALSE))</f>
        <v/>
      </c>
      <c r="E209" s="101"/>
      <c r="F209" s="77" t="str">
        <f>IF(B209="","",VLOOKUP(B209,СписокКЖ!D:I,2,FALSE))</f>
        <v/>
      </c>
      <c r="G209" s="102"/>
      <c r="H209" s="41"/>
      <c r="I209" s="78"/>
      <c r="J209" s="78"/>
      <c r="K209" s="78"/>
      <c r="L209" s="78"/>
      <c r="M209" s="78"/>
      <c r="N209" s="42"/>
      <c r="O209" s="79" t="str">
        <f>IF(I209="","",IF(I209="0",1000,IF(I209="-0",-1000,I209*1)))</f>
        <v/>
      </c>
      <c r="P209" s="79" t="str">
        <f t="shared" ref="P209:S210" si="132">IF(J209="","",IF(J209="0",1000,IF(J209="-0",-1000,J209*1)))</f>
        <v/>
      </c>
      <c r="Q209" s="79" t="str">
        <f t="shared" si="132"/>
        <v/>
      </c>
      <c r="R209" s="79" t="str">
        <f t="shared" si="132"/>
        <v/>
      </c>
      <c r="S209" s="80" t="str">
        <f t="shared" si="132"/>
        <v/>
      </c>
      <c r="T209" s="103" t="str">
        <f t="shared" ref="T209:X210" si="133">IF(O209="","",IF(O209&gt;0,1,0))</f>
        <v/>
      </c>
      <c r="U209" s="104" t="str">
        <f t="shared" si="133"/>
        <v/>
      </c>
      <c r="V209" s="104" t="str">
        <f t="shared" si="133"/>
        <v/>
      </c>
      <c r="W209" s="104" t="str">
        <f t="shared" si="133"/>
        <v/>
      </c>
      <c r="X209" s="104" t="str">
        <f t="shared" si="133"/>
        <v/>
      </c>
      <c r="Y209" s="105" t="str">
        <f t="shared" ref="Y209:AC210" si="134">IF(O209="","",IF(O209&lt;0,1,0))</f>
        <v/>
      </c>
      <c r="Z209" s="105" t="str">
        <f t="shared" si="134"/>
        <v/>
      </c>
      <c r="AA209" s="105" t="str">
        <f t="shared" si="134"/>
        <v/>
      </c>
      <c r="AB209" s="105" t="str">
        <f t="shared" si="134"/>
        <v/>
      </c>
      <c r="AC209" s="105" t="str">
        <f t="shared" si="134"/>
        <v/>
      </c>
      <c r="AD209" s="106" t="str">
        <f>IF(CC209="","",IF(CC209&gt;CE209,1,-1))</f>
        <v/>
      </c>
      <c r="AE209" s="106" t="str">
        <f>IF(CC209="","",IF(CC209&lt;CE209,1,-1))</f>
        <v/>
      </c>
      <c r="AF209" s="107">
        <f>IF(CC209&gt;CE209,1,0)</f>
        <v>0</v>
      </c>
      <c r="AG209" s="108">
        <f>IF(CE209&gt;CC209,1,0)</f>
        <v>0</v>
      </c>
      <c r="AH209" s="81" t="str">
        <f>IF(O209="","",AX209*1)</f>
        <v/>
      </c>
      <c r="AI209" s="82" t="str">
        <f>IF(P209="","",BE209*1)</f>
        <v/>
      </c>
      <c r="AJ209" s="82" t="str">
        <f>IF(Q209="","",BL209*1)</f>
        <v/>
      </c>
      <c r="AK209" s="82" t="str">
        <f>IF(R209="","",BS209*1)</f>
        <v/>
      </c>
      <c r="AL209" s="82" t="str">
        <f>IF(S209="","",BZ209*1)</f>
        <v/>
      </c>
      <c r="AM209" s="83" t="str">
        <f>IF(O209="","",AZ209*1)</f>
        <v/>
      </c>
      <c r="AN209" s="83" t="str">
        <f>IF(P209="","",BG209*1)</f>
        <v/>
      </c>
      <c r="AO209" s="83" t="str">
        <f>IF(Q209="","",BN209*1)</f>
        <v/>
      </c>
      <c r="AP209" s="83" t="str">
        <f>IF(R209="","",BU209*1)</f>
        <v/>
      </c>
      <c r="AQ209" s="83" t="str">
        <f>IF(S209="","",CB209*1)</f>
        <v/>
      </c>
      <c r="AR209" s="109">
        <f>SUM(AH209:AL209)</f>
        <v>0</v>
      </c>
      <c r="AS209" s="110">
        <f>SUM(AM209:AQ209)</f>
        <v>0</v>
      </c>
      <c r="AT209" s="111">
        <f>IF(O209=1000,11,IF(O209=-1000,0,IF(O209&gt;0,11,IF(O209&lt;0,(-O209),"0"))))</f>
        <v>11</v>
      </c>
      <c r="AU209" s="112" t="str">
        <f>IF(O209=1000,0,IF(O209=-1000,11,IF(O209&lt;-9,-(O209-2),IF(O209&gt;0,(O209),"0"))))</f>
        <v/>
      </c>
      <c r="AV209" s="111" t="e">
        <f>IF(O209=1000,11,IF(O209=-1000,0,IF(O209&gt;9,(O209+2),IF(O209&lt;0,(-O209),"0"))))</f>
        <v>#VALUE!</v>
      </c>
      <c r="AW209" s="112" t="str">
        <f>IF(O209=1000,0,IF(O209=-1000,11,IF(O209&lt;0,11,IF(O209&gt;0,(O209),"0"))))</f>
        <v/>
      </c>
      <c r="AX209" s="84" t="str">
        <f>IF(O209="","",IF(O209&gt;9,AV209,AT209))</f>
        <v/>
      </c>
      <c r="AY209" s="85" t="str">
        <f>IF(O209="","","-")</f>
        <v/>
      </c>
      <c r="AZ209" s="86" t="str">
        <f>IF(O209="","",IF(O209&lt;-9,AU209,AW209))</f>
        <v/>
      </c>
      <c r="BA209" s="111" t="e">
        <f>IF(P209=1000,11,IF(P209=-1000,0,IF(P209&gt;9,(P209+2),IF(P209&lt;0,(-P209),"0"))))</f>
        <v>#VALUE!</v>
      </c>
      <c r="BB209" s="112" t="str">
        <f>IF(P209=1000,0,IF(P209=-1000,11,IF(P209&lt;-9,-(P209-2),IF(P209&gt;0,(P209),"0"))))</f>
        <v/>
      </c>
      <c r="BC209" s="112">
        <f>IF(P209=1000,11,IF(P209=-1000,0,IF(P209&gt;0,11,IF(P209&lt;0,(-P209),"0"))))</f>
        <v>11</v>
      </c>
      <c r="BD209" s="112" t="str">
        <f>IF(P209=1000,0,IF(P209=-1000,11,IF(P209&lt;0,11,IF(P209&gt;0,(P209),"0"))))</f>
        <v/>
      </c>
      <c r="BE209" s="84" t="str">
        <f>IF(P209="","",IF(P209&gt;9,BA209,BC209))</f>
        <v/>
      </c>
      <c r="BF209" s="85" t="str">
        <f>IF(P209="","","-")</f>
        <v/>
      </c>
      <c r="BG209" s="86" t="str">
        <f>IF(P209="","",IF(P209&lt;-9,BB209,BD209))</f>
        <v/>
      </c>
      <c r="BH209" s="111" t="e">
        <f>IF(Q209=1000,11,IF(Q209=-1000,0,IF(Q209&gt;9,(Q209+2),IF(Q209&lt;0,(-Q209),"0"))))</f>
        <v>#VALUE!</v>
      </c>
      <c r="BI209" s="112" t="str">
        <f>IF(Q209=1000,0,IF(Q209=-1000,11,IF(Q209&lt;-9,-(Q209-2),IF(Q209&gt;0,(Q209),"0"))))</f>
        <v/>
      </c>
      <c r="BJ209" s="112">
        <f>IF(Q209=1000,11,IF(Q209=-1000,0,IF(Q209&gt;0,11,IF(Q209&lt;0,(-Q209),"0"))))</f>
        <v>11</v>
      </c>
      <c r="BK209" s="112" t="str">
        <f>IF(Q209=1000,0,IF(Q209=-1000,11,IF(Q209&lt;0,11,IF(Q209&gt;0,(Q209),"0"))))</f>
        <v/>
      </c>
      <c r="BL209" s="84" t="str">
        <f>IF(Q209="","",IF(Q209&gt;9,BH209,BJ209))</f>
        <v/>
      </c>
      <c r="BM209" s="85" t="str">
        <f>IF(Q209="","","-")</f>
        <v/>
      </c>
      <c r="BN209" s="86" t="str">
        <f>IF(Q209="","",IF(Q209&lt;-9,BI209,BK209))</f>
        <v/>
      </c>
      <c r="BO209" s="112" t="e">
        <f>IF(R209=1000,11,IF(R209=-1000,0,IF(R209&gt;9,(R209+2),IF(R209&lt;0,(-R209),"0"))))</f>
        <v>#VALUE!</v>
      </c>
      <c r="BP209" s="112" t="str">
        <f>IF(R209=1000,0,IF(R209=-1000,11,IF(R209&lt;-9,-(R209-2),IF(R209&gt;0,(R209),"0"))))</f>
        <v/>
      </c>
      <c r="BQ209" s="112">
        <f>IF(R209=1000,11,IF(R209=-1000,0,IF(R209&gt;0,11,IF(R209&lt;0,(-R209),"0"))))</f>
        <v>11</v>
      </c>
      <c r="BR209" s="112" t="str">
        <f>IF(R209=1000,0,IF(R209=-1000,11,IF(R209&lt;0,11,IF(R209&gt;0,(R209),"0"))))</f>
        <v/>
      </c>
      <c r="BS209" s="84" t="str">
        <f>IF(R209="","",IF(R209&gt;9,BO209,BQ209))</f>
        <v/>
      </c>
      <c r="BT209" s="85" t="str">
        <f>IF(R209="","","-")</f>
        <v/>
      </c>
      <c r="BU209" s="86" t="str">
        <f>IF(R209="","",IF(R209&lt;-9,BP209,BR209))</f>
        <v/>
      </c>
      <c r="BV209" s="112" t="e">
        <f>IF(S209=1000,11,IF(S209=-1000,0,IF(S209&gt;9,(S209+2),IF(S209&lt;0,(-S209),"0"))))</f>
        <v>#VALUE!</v>
      </c>
      <c r="BW209" s="112" t="str">
        <f>IF(S209=1000,0,IF(S209=-1000,11,IF(S209&lt;-9,-(S209-2),IF(S209&gt;0,(S209),"0"))))</f>
        <v/>
      </c>
      <c r="BX209" s="112">
        <f>IF(S209=1000,11,IF(S209=-1000,0,IF(S209&gt;0,11,IF(S209&lt;0,(-S209),"0"))))</f>
        <v>11</v>
      </c>
      <c r="BY209" s="113" t="str">
        <f>IF(S209=1000,0,IF(S209=-1000,11,IF(S209&lt;0,11,IF(S209&gt;0,(S209),"0"))))</f>
        <v/>
      </c>
      <c r="BZ209" s="84" t="str">
        <f>IF(S209="","",IF(S209&gt;9,BV209,BX209))</f>
        <v/>
      </c>
      <c r="CA209" s="85" t="str">
        <f>IF(S209="","","-")</f>
        <v/>
      </c>
      <c r="CB209" s="86" t="str">
        <f>IF(S209="","",IF(S209&lt;-9,BW209,BY209))</f>
        <v/>
      </c>
      <c r="CC209" s="87" t="str">
        <f>IF(O209="","",SUM(T209:X209))</f>
        <v/>
      </c>
      <c r="CD209" s="88" t="str">
        <f>IF(CC209="","","-")</f>
        <v/>
      </c>
      <c r="CE209" s="89" t="str">
        <f>IF(O209="","",SUM(Y209:AC209))</f>
        <v/>
      </c>
      <c r="CP209" s="32"/>
      <c r="CQ209" s="32"/>
    </row>
    <row r="210" spans="1:95" s="31" customFormat="1" ht="15" customHeight="1" thickBot="1" x14ac:dyDescent="0.25">
      <c r="A210" s="99" t="str">
        <f>IF(A205="","",A206)</f>
        <v/>
      </c>
      <c r="B210" s="99" t="str">
        <f>IF(B205="","",B205)</f>
        <v/>
      </c>
      <c r="C210" s="114">
        <v>5</v>
      </c>
      <c r="D210" s="115" t="str">
        <f>IF(A210="","",VLOOKUP(A210,СписокКЖ!D:I,2,FALSE))</f>
        <v/>
      </c>
      <c r="E210" s="116"/>
      <c r="F210" s="117" t="str">
        <f>IF(B210="","",VLOOKUP(B210,СписокКЖ!D:I,2,FALSE))</f>
        <v/>
      </c>
      <c r="G210" s="118"/>
      <c r="H210" s="119"/>
      <c r="I210" s="120"/>
      <c r="J210" s="120"/>
      <c r="K210" s="120"/>
      <c r="L210" s="121"/>
      <c r="M210" s="121"/>
      <c r="N210" s="122"/>
      <c r="O210" s="123" t="str">
        <f>IF(I210="","",IF(I210="0",1000,IF(I210="-0",-1000,I210*1)))</f>
        <v/>
      </c>
      <c r="P210" s="123" t="str">
        <f t="shared" si="132"/>
        <v/>
      </c>
      <c r="Q210" s="123" t="str">
        <f t="shared" si="132"/>
        <v/>
      </c>
      <c r="R210" s="123" t="str">
        <f t="shared" si="132"/>
        <v/>
      </c>
      <c r="S210" s="124" t="str">
        <f t="shared" si="132"/>
        <v/>
      </c>
      <c r="T210" s="125" t="str">
        <f t="shared" si="133"/>
        <v/>
      </c>
      <c r="U210" s="126" t="str">
        <f t="shared" si="133"/>
        <v/>
      </c>
      <c r="V210" s="126" t="str">
        <f t="shared" si="133"/>
        <v/>
      </c>
      <c r="W210" s="126" t="str">
        <f t="shared" si="133"/>
        <v/>
      </c>
      <c r="X210" s="126" t="str">
        <f t="shared" si="133"/>
        <v/>
      </c>
      <c r="Y210" s="127" t="str">
        <f t="shared" si="134"/>
        <v/>
      </c>
      <c r="Z210" s="127" t="str">
        <f t="shared" si="134"/>
        <v/>
      </c>
      <c r="AA210" s="127" t="str">
        <f t="shared" si="134"/>
        <v/>
      </c>
      <c r="AB210" s="127" t="str">
        <f t="shared" si="134"/>
        <v/>
      </c>
      <c r="AC210" s="127" t="str">
        <f t="shared" si="134"/>
        <v/>
      </c>
      <c r="AD210" s="128" t="str">
        <f>IF(CC210="","",IF(CC210&gt;CE210,1,-1))</f>
        <v/>
      </c>
      <c r="AE210" s="128" t="str">
        <f>IF(CC210="","",IF(CC210&lt;CE210,1,-1))</f>
        <v/>
      </c>
      <c r="AF210" s="129">
        <f>IF(CC210&gt;CE210,1,0)</f>
        <v>0</v>
      </c>
      <c r="AG210" s="130">
        <f>IF(CE210&gt;CC210,1,0)</f>
        <v>0</v>
      </c>
      <c r="AH210" s="131" t="str">
        <f>IF(O210="","",AX210*1)</f>
        <v/>
      </c>
      <c r="AI210" s="132" t="str">
        <f>IF(P210="","",BE210*1)</f>
        <v/>
      </c>
      <c r="AJ210" s="132" t="str">
        <f>IF(Q210="","",BL210*1)</f>
        <v/>
      </c>
      <c r="AK210" s="132" t="str">
        <f>IF(R210="","",BS210*1)</f>
        <v/>
      </c>
      <c r="AL210" s="132" t="str">
        <f>IF(S210="","",BZ210*1)</f>
        <v/>
      </c>
      <c r="AM210" s="133" t="str">
        <f>IF(O210="","",AZ210*1)</f>
        <v/>
      </c>
      <c r="AN210" s="133" t="str">
        <f>IF(P210="","",BG210*1)</f>
        <v/>
      </c>
      <c r="AO210" s="133" t="str">
        <f>IF(Q210="","",BN210*1)</f>
        <v/>
      </c>
      <c r="AP210" s="133" t="str">
        <f>IF(R210="","",BU210*1)</f>
        <v/>
      </c>
      <c r="AQ210" s="133" t="str">
        <f>IF(S210="","",CB210*1)</f>
        <v/>
      </c>
      <c r="AR210" s="134">
        <f>SUM(AH210:AL210)</f>
        <v>0</v>
      </c>
      <c r="AS210" s="135">
        <f>SUM(AM210:AQ210)</f>
        <v>0</v>
      </c>
      <c r="AT210" s="136">
        <f>IF(O210=1000,11,IF(O210=-1000,0,IF(O210&gt;0,11,IF(O210&lt;0,(-O210),"0"))))</f>
        <v>11</v>
      </c>
      <c r="AU210" s="137" t="str">
        <f>IF(O210=1000,0,IF(O210=-1000,11,IF(O210&lt;-9,-(O210-2),IF(O210&gt;0,(O210),"0"))))</f>
        <v/>
      </c>
      <c r="AV210" s="136" t="e">
        <f>IF(O210=1000,11,IF(O210=-1000,0,IF(O210&gt;9,(O210+2),IF(O210&lt;0,(-O210),"0"))))</f>
        <v>#VALUE!</v>
      </c>
      <c r="AW210" s="137" t="str">
        <f>IF(O210=1000,0,IF(O210=-1000,11,IF(O210&lt;0,11,IF(O210&gt;0,(O210),"0"))))</f>
        <v/>
      </c>
      <c r="AX210" s="138" t="str">
        <f>IF(O210="","",IF(O210&gt;9,AV210,AT210))</f>
        <v/>
      </c>
      <c r="AY210" s="139" t="str">
        <f>IF(O210="","","-")</f>
        <v/>
      </c>
      <c r="AZ210" s="140" t="str">
        <f>IF(O210="","",IF(O210&lt;-9,AU210,AW210))</f>
        <v/>
      </c>
      <c r="BA210" s="136" t="e">
        <f>IF(P210=1000,11,IF(P210=-1000,0,IF(P210&gt;9,(P210+2),IF(P210&lt;0,(-P210),"0"))))</f>
        <v>#VALUE!</v>
      </c>
      <c r="BB210" s="137" t="str">
        <f>IF(P210=1000,0,IF(P210=-1000,11,IF(P210&lt;-9,-(P210-2),IF(P210&gt;0,(P210),"0"))))</f>
        <v/>
      </c>
      <c r="BC210" s="137">
        <f>IF(P210=1000,11,IF(P210=-1000,0,IF(P210&gt;0,11,IF(P210&lt;0,(-P210),"0"))))</f>
        <v>11</v>
      </c>
      <c r="BD210" s="137" t="str">
        <f>IF(P210=1000,0,IF(P210=-1000,11,IF(P210&lt;0,11,IF(P210&gt;0,(P210),"0"))))</f>
        <v/>
      </c>
      <c r="BE210" s="138" t="str">
        <f>IF(P210="","",IF(P210&gt;9,BA210,BC210))</f>
        <v/>
      </c>
      <c r="BF210" s="139" t="str">
        <f>IF(P210="","","-")</f>
        <v/>
      </c>
      <c r="BG210" s="140" t="str">
        <f>IF(P210="","",IF(P210&lt;-9,BB210,BD210))</f>
        <v/>
      </c>
      <c r="BH210" s="136" t="e">
        <f>IF(Q210=1000,11,IF(Q210=-1000,0,IF(Q210&gt;9,(Q210+2),IF(Q210&lt;0,(-Q210),"0"))))</f>
        <v>#VALUE!</v>
      </c>
      <c r="BI210" s="137" t="str">
        <f>IF(Q210=1000,0,IF(Q210=-1000,11,IF(Q210&lt;-9,-(Q210-2),IF(Q210&gt;0,(Q210),"0"))))</f>
        <v/>
      </c>
      <c r="BJ210" s="137">
        <f>IF(Q210=1000,11,IF(Q210=-1000,0,IF(Q210&gt;0,11,IF(Q210&lt;0,(-Q210),"0"))))</f>
        <v>11</v>
      </c>
      <c r="BK210" s="137" t="str">
        <f>IF(Q210=1000,0,IF(Q210=-1000,11,IF(Q210&lt;0,11,IF(Q210&gt;0,(Q210),"0"))))</f>
        <v/>
      </c>
      <c r="BL210" s="138" t="str">
        <f>IF(Q210="","",IF(Q210&gt;9,BH210,BJ210))</f>
        <v/>
      </c>
      <c r="BM210" s="139" t="str">
        <f>IF(Q210="","","-")</f>
        <v/>
      </c>
      <c r="BN210" s="140" t="str">
        <f>IF(Q210="","",IF(Q210&lt;-9,BI210,BK210))</f>
        <v/>
      </c>
      <c r="BO210" s="137" t="e">
        <f>IF(R210=1000,11,IF(R210=-1000,0,IF(R210&gt;9,(R210+2),IF(R210&lt;0,(-R210),"0"))))</f>
        <v>#VALUE!</v>
      </c>
      <c r="BP210" s="137" t="str">
        <f>IF(R210=1000,0,IF(R210=-1000,11,IF(R210&lt;-9,-(R210-2),IF(R210&gt;0,(R210),"0"))))</f>
        <v/>
      </c>
      <c r="BQ210" s="137">
        <f>IF(R210=1000,11,IF(R210=-1000,0,IF(R210&gt;0,11,IF(R210&lt;0,(-R210),"0"))))</f>
        <v>11</v>
      </c>
      <c r="BR210" s="137" t="str">
        <f>IF(R210=1000,0,IF(R210=-1000,11,IF(R210&lt;0,11,IF(R210&gt;0,(R210),"0"))))</f>
        <v/>
      </c>
      <c r="BS210" s="138" t="str">
        <f>IF(R210="","",IF(R210&gt;9,BO210,BQ210))</f>
        <v/>
      </c>
      <c r="BT210" s="139" t="str">
        <f>IF(R210="","","-")</f>
        <v/>
      </c>
      <c r="BU210" s="140" t="str">
        <f>IF(R210="","",IF(R210&lt;-9,BP210,BR210))</f>
        <v/>
      </c>
      <c r="BV210" s="137" t="e">
        <f>IF(S210=1000,11,IF(S210=-1000,0,IF(S210&gt;9,(S210+2),IF(S210&lt;0,(-S210),"0"))))</f>
        <v>#VALUE!</v>
      </c>
      <c r="BW210" s="137" t="str">
        <f>IF(S210=1000,0,IF(S210=-1000,11,IF(S210&lt;-9,-(S210-2),IF(S210&gt;0,(S210),"0"))))</f>
        <v/>
      </c>
      <c r="BX210" s="137">
        <f>IF(S210=1000,11,IF(S210=-1000,0,IF(S210&gt;0,11,IF(S210&lt;0,(-S210),"0"))))</f>
        <v>11</v>
      </c>
      <c r="BY210" s="141" t="str">
        <f>IF(S210=1000,0,IF(S210=-1000,11,IF(S210&lt;0,11,IF(S210&gt;0,(S210),"0"))))</f>
        <v/>
      </c>
      <c r="BZ210" s="138" t="str">
        <f>IF(S210="","",IF(S210&gt;9,BV210,BX210))</f>
        <v/>
      </c>
      <c r="CA210" s="139" t="str">
        <f>IF(S210="","","-")</f>
        <v/>
      </c>
      <c r="CB210" s="140" t="str">
        <f>IF(S210="","",IF(S210&lt;-9,BW210,BY210))</f>
        <v/>
      </c>
      <c r="CC210" s="142" t="str">
        <f>IF(O210="","",SUM(T210:X210))</f>
        <v/>
      </c>
      <c r="CD210" s="143" t="str">
        <f>IF(CC210="","","-")</f>
        <v/>
      </c>
      <c r="CE210" s="144" t="str">
        <f>IF(O210="","",SUM(Y210:AC210))</f>
        <v/>
      </c>
      <c r="CP210" s="32"/>
      <c r="CQ210" s="32"/>
    </row>
    <row r="211" spans="1:95" s="31" customFormat="1" ht="15" customHeight="1" thickBot="1" x14ac:dyDescent="0.25">
      <c r="A211" s="145"/>
      <c r="B211" s="145"/>
      <c r="C211" s="145"/>
      <c r="D211" s="146"/>
      <c r="E211" s="147"/>
      <c r="F211" s="148"/>
      <c r="G211" s="149"/>
      <c r="H211" s="150"/>
      <c r="I211" s="151"/>
      <c r="J211" s="151"/>
      <c r="K211" s="151"/>
      <c r="L211" s="151"/>
      <c r="M211" s="151"/>
      <c r="N211" s="150"/>
      <c r="O211" s="152"/>
      <c r="P211" s="152"/>
      <c r="Q211" s="152"/>
      <c r="R211" s="152"/>
      <c r="S211" s="152"/>
      <c r="T211" s="153"/>
      <c r="U211" s="153"/>
      <c r="V211" s="153"/>
      <c r="W211" s="153"/>
      <c r="X211" s="153"/>
      <c r="Y211" s="154"/>
      <c r="Z211" s="154"/>
      <c r="AA211" s="154"/>
      <c r="AB211" s="154"/>
      <c r="AC211" s="154"/>
      <c r="AD211" s="155"/>
      <c r="AE211" s="155"/>
      <c r="AF211" s="156"/>
      <c r="AG211" s="156"/>
      <c r="AH211" s="157"/>
      <c r="AI211" s="157"/>
      <c r="AJ211" s="157"/>
      <c r="AK211" s="157"/>
      <c r="AL211" s="157"/>
      <c r="AM211" s="158"/>
      <c r="AN211" s="158"/>
      <c r="AO211" s="158"/>
      <c r="AP211" s="158"/>
      <c r="AQ211" s="158"/>
      <c r="AR211" s="159"/>
      <c r="AS211" s="159"/>
      <c r="AT211" s="160"/>
      <c r="AU211" s="160"/>
      <c r="AV211" s="160"/>
      <c r="AW211" s="160"/>
      <c r="AX211" s="161"/>
      <c r="AY211" s="161"/>
      <c r="AZ211" s="161"/>
      <c r="BA211" s="160"/>
      <c r="BB211" s="160"/>
      <c r="BC211" s="160"/>
      <c r="BD211" s="160"/>
      <c r="BE211" s="161"/>
      <c r="BF211" s="161"/>
      <c r="BG211" s="161"/>
      <c r="BH211" s="160"/>
      <c r="BI211" s="160"/>
      <c r="BJ211" s="160"/>
      <c r="BK211" s="160"/>
      <c r="BL211" s="161"/>
      <c r="BM211" s="161"/>
      <c r="BN211" s="161"/>
      <c r="BO211" s="160"/>
      <c r="BP211" s="160"/>
      <c r="BQ211" s="160"/>
      <c r="BR211" s="160"/>
      <c r="BS211" s="161"/>
      <c r="BT211" s="161"/>
      <c r="BU211" s="161"/>
      <c r="BV211" s="160"/>
      <c r="BW211" s="160"/>
      <c r="BX211" s="160"/>
      <c r="BY211" s="160"/>
      <c r="BZ211" s="161"/>
      <c r="CA211" s="161"/>
      <c r="CB211" s="161"/>
      <c r="CC211" s="162"/>
      <c r="CD211" s="163"/>
      <c r="CE211" s="164"/>
      <c r="CP211" s="32"/>
      <c r="CQ211" s="32"/>
    </row>
    <row r="212" spans="1:95" s="31" customFormat="1" ht="31.5" customHeight="1" thickBot="1" x14ac:dyDescent="0.25">
      <c r="A212" s="34"/>
      <c r="B212" s="35"/>
      <c r="C212" s="1225">
        <f>1+C203</f>
        <v>24</v>
      </c>
      <c r="D212" s="1227" t="str">
        <f>IF(A212="","",VLOOKUP(A212,СписокКЖ!$A$88:$C$113,3,FALSE))</f>
        <v/>
      </c>
      <c r="E212" s="1228" t="str">
        <f>IF(B212="","",VLOOKUP(B212,СписокКЖ!E:J,2,FALSE))</f>
        <v/>
      </c>
      <c r="F212" s="1231" t="str">
        <f>IF(B212="","",VLOOKUP(B212,СписокКЖ!$A$88:$C$111,3,FALSE))</f>
        <v/>
      </c>
      <c r="G212" s="1232" t="str">
        <f>IF(D212="","",VLOOKUP(D212,СписокКЖ!G:L,2,FALSE))</f>
        <v/>
      </c>
      <c r="H212" s="36"/>
      <c r="I212" s="1235" t="s">
        <v>7</v>
      </c>
      <c r="J212" s="1235"/>
      <c r="K212" s="1235"/>
      <c r="L212" s="1235"/>
      <c r="M212" s="1235"/>
      <c r="N212" s="37"/>
      <c r="O212" s="1237"/>
      <c r="P212" s="1238"/>
      <c r="Q212" s="1238"/>
      <c r="R212" s="1238"/>
      <c r="S212" s="1238"/>
      <c r="T212" s="38" t="str">
        <f>IF(A212="","",VLOOKUP(A212,'[60]Протокол команд'!A:K,8,FALSE))</f>
        <v/>
      </c>
      <c r="U212" s="39" t="e">
        <f>T212*5-4</f>
        <v>#VALUE!</v>
      </c>
      <c r="V212" s="39" t="e">
        <f>T212*5</f>
        <v>#VALUE!</v>
      </c>
      <c r="W212" s="39" t="e">
        <f>CONCATENATE(U212,"-",V212)</f>
        <v>#VALUE!</v>
      </c>
      <c r="X212" s="39" t="str">
        <f>IF(A212="","",VLOOKUP(A212,'[60]Протокол команд'!A:K,10,FALSE))</f>
        <v/>
      </c>
      <c r="Y212" s="39" t="e">
        <f>X212*5-4</f>
        <v>#VALUE!</v>
      </c>
      <c r="Z212" s="39" t="e">
        <f>X212*5</f>
        <v>#VALUE!</v>
      </c>
      <c r="AA212" s="39" t="e">
        <f>CONCATENATE(Y212,"-",Z212)</f>
        <v>#VALUE!</v>
      </c>
      <c r="AB212" s="1241" t="str">
        <f>IF(O214="","",SUM(AF214:AF219))</f>
        <v/>
      </c>
      <c r="AC212" s="1242"/>
      <c r="AD212" s="1243"/>
      <c r="AE212" s="1242" t="str">
        <f>IF(O214="","",SUM(AG214:AG219))</f>
        <v/>
      </c>
      <c r="AF212" s="1242"/>
      <c r="AG212" s="1264"/>
      <c r="AH212" s="1241">
        <f>SUM(CC214:CC219)</f>
        <v>0</v>
      </c>
      <c r="AI212" s="1242"/>
      <c r="AJ212" s="1243"/>
      <c r="AK212" s="1242">
        <f>SUM(CE214:CE219)</f>
        <v>0</v>
      </c>
      <c r="AL212" s="1242"/>
      <c r="AM212" s="1264"/>
      <c r="AN212" s="1265">
        <f>SUM(AR214:AR219)</f>
        <v>0</v>
      </c>
      <c r="AO212" s="1266"/>
      <c r="AP212" s="1267"/>
      <c r="AQ212" s="1266">
        <f>SUM(AS214:AS219)</f>
        <v>0</v>
      </c>
      <c r="AR212" s="1266"/>
      <c r="AS212" s="1268"/>
      <c r="AT212" s="1314" t="str">
        <f>IF(A212="","",VLOOKUP(A212,'[60]Протокол команд'!A:Z,14,FALSE))</f>
        <v/>
      </c>
      <c r="AU212" s="1315"/>
      <c r="AV212" s="1315"/>
      <c r="AW212" s="1315"/>
      <c r="AX212" s="1315"/>
      <c r="AY212" s="1315"/>
      <c r="AZ212" s="1315"/>
      <c r="BA212" s="1315"/>
      <c r="BB212" s="1315"/>
      <c r="BC212" s="1315"/>
      <c r="BD212" s="1315"/>
      <c r="BE212" s="1315"/>
      <c r="BF212" s="1315"/>
      <c r="BG212" s="1315"/>
      <c r="BH212" s="1315"/>
      <c r="BI212" s="1315"/>
      <c r="BJ212" s="1315"/>
      <c r="BK212" s="1315"/>
      <c r="BL212" s="1315"/>
      <c r="BM212" s="1315"/>
      <c r="BN212" s="1315"/>
      <c r="BO212" s="1315"/>
      <c r="BP212" s="1315"/>
      <c r="BQ212" s="1315"/>
      <c r="BR212" s="1315"/>
      <c r="BS212" s="1315"/>
      <c r="BT212" s="1315"/>
      <c r="BU212" s="1315"/>
      <c r="BV212" s="1315"/>
      <c r="BW212" s="1315"/>
      <c r="BX212" s="1315"/>
      <c r="BY212" s="1315"/>
      <c r="BZ212" s="1315"/>
      <c r="CA212" s="1315"/>
      <c r="CB212" s="1316"/>
      <c r="CC212" s="1254" t="str">
        <f>IF(O214="","",SUM(AF214:AF219))</f>
        <v/>
      </c>
      <c r="CD212" s="1256" t="str">
        <f>IF(CC212="","","-")</f>
        <v/>
      </c>
      <c r="CE212" s="1258" t="str">
        <f>IF(O214="","",SUM(AG214:AG219))</f>
        <v/>
      </c>
      <c r="CP212" s="32"/>
      <c r="CQ212" s="32"/>
    </row>
    <row r="213" spans="1:95" s="31" customFormat="1" ht="13.5" customHeight="1" x14ac:dyDescent="0.2">
      <c r="A213" s="40"/>
      <c r="B213" s="40"/>
      <c r="C213" s="1226"/>
      <c r="D213" s="1229" t="str">
        <f>IF(A213="","",VLOOKUP(A213,СписокКЖ!D:I,2,FALSE))</f>
        <v/>
      </c>
      <c r="E213" s="1230" t="str">
        <f>IF(B213="","",VLOOKUP(B213,СписокКЖ!E:J,2,FALSE))</f>
        <v/>
      </c>
      <c r="F213" s="1233" t="str">
        <f>IF(C213="","",VLOOKUP(C213,СписокКЖ!F:K,2,FALSE))</f>
        <v/>
      </c>
      <c r="G213" s="1234" t="str">
        <f>IF(D213="","",VLOOKUP(D213,СписокКЖ!G:L,2,FALSE))</f>
        <v/>
      </c>
      <c r="H213" s="41"/>
      <c r="I213" s="1236"/>
      <c r="J213" s="1236"/>
      <c r="K213" s="1236"/>
      <c r="L213" s="1236"/>
      <c r="M213" s="1236"/>
      <c r="N213" s="42"/>
      <c r="O213" s="1239"/>
      <c r="P213" s="1240"/>
      <c r="Q213" s="1240"/>
      <c r="R213" s="1240"/>
      <c r="S213" s="1240"/>
      <c r="T213" s="1260" t="s">
        <v>8</v>
      </c>
      <c r="U213" s="1261"/>
      <c r="V213" s="1261"/>
      <c r="W213" s="1261"/>
      <c r="X213" s="1261"/>
      <c r="Y213" s="1261"/>
      <c r="Z213" s="1261"/>
      <c r="AA213" s="1261"/>
      <c r="AB213" s="1261"/>
      <c r="AC213" s="1261"/>
      <c r="AD213" s="1261"/>
      <c r="AE213" s="1261"/>
      <c r="AF213" s="1261"/>
      <c r="AG213" s="1262"/>
      <c r="AH213" s="1261" t="s">
        <v>9</v>
      </c>
      <c r="AI213" s="1261"/>
      <c r="AJ213" s="1261"/>
      <c r="AK213" s="1261"/>
      <c r="AL213" s="1261"/>
      <c r="AM213" s="1261"/>
      <c r="AN213" s="1261"/>
      <c r="AO213" s="1261"/>
      <c r="AP213" s="1261"/>
      <c r="AQ213" s="1261"/>
      <c r="AR213" s="1261"/>
      <c r="AS213" s="1262"/>
      <c r="AT213" s="1263" t="s">
        <v>10</v>
      </c>
      <c r="AU213" s="1263"/>
      <c r="AV213" s="1263"/>
      <c r="AW213" s="1263"/>
      <c r="AX213" s="1263"/>
      <c r="AY213" s="1263"/>
      <c r="AZ213" s="1263"/>
      <c r="BA213" s="1263" t="s">
        <v>11</v>
      </c>
      <c r="BB213" s="1263"/>
      <c r="BC213" s="1263"/>
      <c r="BD213" s="1263"/>
      <c r="BE213" s="1263"/>
      <c r="BF213" s="1263"/>
      <c r="BG213" s="1263"/>
      <c r="BH213" s="1263" t="s">
        <v>12</v>
      </c>
      <c r="BI213" s="1263"/>
      <c r="BJ213" s="1263"/>
      <c r="BK213" s="1263"/>
      <c r="BL213" s="1263"/>
      <c r="BM213" s="1263"/>
      <c r="BN213" s="1263"/>
      <c r="BO213" s="1263" t="s">
        <v>13</v>
      </c>
      <c r="BP213" s="1263"/>
      <c r="BQ213" s="1263"/>
      <c r="BR213" s="1263"/>
      <c r="BS213" s="1263"/>
      <c r="BT213" s="1263"/>
      <c r="BU213" s="1263"/>
      <c r="BV213" s="1263" t="s">
        <v>14</v>
      </c>
      <c r="BW213" s="1263"/>
      <c r="BX213" s="1263"/>
      <c r="BY213" s="1263"/>
      <c r="BZ213" s="1263"/>
      <c r="CA213" s="1263"/>
      <c r="CB213" s="1263"/>
      <c r="CC213" s="1255"/>
      <c r="CD213" s="1257"/>
      <c r="CE213" s="1259"/>
      <c r="CP213" s="32"/>
      <c r="CQ213" s="32"/>
    </row>
    <row r="214" spans="1:95" s="31" customFormat="1" ht="15" customHeight="1" x14ac:dyDescent="0.2">
      <c r="A214" s="43"/>
      <c r="B214" s="44"/>
      <c r="C214" s="45">
        <v>1</v>
      </c>
      <c r="D214" s="46" t="str">
        <f>IF(A214="","",VLOOKUP(A214,СписокКЖ!D:I,2,FALSE))</f>
        <v/>
      </c>
      <c r="E214" s="47"/>
      <c r="F214" s="48" t="str">
        <f>IF(B214="","",VLOOKUP(B214,СписокКЖ!D:I,2,FALSE))</f>
        <v/>
      </c>
      <c r="G214" s="49"/>
      <c r="H214" s="50"/>
      <c r="I214" s="51"/>
      <c r="J214" s="51"/>
      <c r="K214" s="51"/>
      <c r="L214" s="51"/>
      <c r="M214" s="51"/>
      <c r="N214" s="52"/>
      <c r="O214" s="53" t="str">
        <f>IF(I214="","",IF(I214="0",1000,IF(I214="-0",-1000,I214*1)))</f>
        <v/>
      </c>
      <c r="P214" s="53" t="str">
        <f t="shared" ref="P214:S215" si="135">IF(J214="","",IF(J214="0",1000,IF(J214="-0",-1000,J214*1)))</f>
        <v/>
      </c>
      <c r="Q214" s="53" t="str">
        <f t="shared" si="135"/>
        <v/>
      </c>
      <c r="R214" s="53" t="str">
        <f t="shared" si="135"/>
        <v/>
      </c>
      <c r="S214" s="54" t="str">
        <f t="shared" si="135"/>
        <v/>
      </c>
      <c r="T214" s="55" t="str">
        <f t="shared" ref="T214:X215" si="136">IF(O214="","",IF(O214&gt;0,1,0))</f>
        <v/>
      </c>
      <c r="U214" s="56" t="str">
        <f t="shared" si="136"/>
        <v/>
      </c>
      <c r="V214" s="56" t="str">
        <f t="shared" si="136"/>
        <v/>
      </c>
      <c r="W214" s="56" t="str">
        <f t="shared" si="136"/>
        <v/>
      </c>
      <c r="X214" s="56" t="str">
        <f t="shared" si="136"/>
        <v/>
      </c>
      <c r="Y214" s="57" t="str">
        <f t="shared" ref="Y214:AC215" si="137">IF(O214="","",IF(O214&lt;0,1,0))</f>
        <v/>
      </c>
      <c r="Z214" s="57" t="str">
        <f t="shared" si="137"/>
        <v/>
      </c>
      <c r="AA214" s="57" t="str">
        <f t="shared" si="137"/>
        <v/>
      </c>
      <c r="AB214" s="57" t="str">
        <f t="shared" si="137"/>
        <v/>
      </c>
      <c r="AC214" s="57" t="str">
        <f t="shared" si="137"/>
        <v/>
      </c>
      <c r="AD214" s="58" t="str">
        <f>IF(CC214="","",IF(CC214&gt;CE214,1,-1))</f>
        <v/>
      </c>
      <c r="AE214" s="58" t="str">
        <f>IF(CC214="","",IF(CC214&lt;CE214,1,-1))</f>
        <v/>
      </c>
      <c r="AF214" s="59">
        <f>IF(CC214&gt;CE214,1,0)</f>
        <v>0</v>
      </c>
      <c r="AG214" s="60">
        <f>IF(CE214&gt;CC214,1,0)</f>
        <v>0</v>
      </c>
      <c r="AH214" s="61" t="str">
        <f>IF(O214="","",AX214*1)</f>
        <v/>
      </c>
      <c r="AI214" s="62" t="str">
        <f>IF(P214="","",BE214*1)</f>
        <v/>
      </c>
      <c r="AJ214" s="62" t="str">
        <f>IF(Q214="","",BL214*1)</f>
        <v/>
      </c>
      <c r="AK214" s="62" t="str">
        <f>IF(R214="","",BS214*1)</f>
        <v/>
      </c>
      <c r="AL214" s="62" t="str">
        <f>IF(S214="","",BZ214*1)</f>
        <v/>
      </c>
      <c r="AM214" s="63" t="str">
        <f>IF(O214="","",AZ214*1)</f>
        <v/>
      </c>
      <c r="AN214" s="63" t="str">
        <f>IF(P214="","",BG214*1)</f>
        <v/>
      </c>
      <c r="AO214" s="63" t="str">
        <f>IF(Q214="","",BN214*1)</f>
        <v/>
      </c>
      <c r="AP214" s="63" t="str">
        <f>IF(R214="","",BU214*1)</f>
        <v/>
      </c>
      <c r="AQ214" s="63" t="str">
        <f>IF(S214="","",CB214*1)</f>
        <v/>
      </c>
      <c r="AR214" s="64">
        <f>SUM(AH214:AL214)</f>
        <v>0</v>
      </c>
      <c r="AS214" s="65">
        <f>SUM(AM214:AQ214)</f>
        <v>0</v>
      </c>
      <c r="AT214" s="66">
        <f>IF(O214=1000,11,IF(O214=-1000,0,IF(O214&gt;0,11,IF(O214&lt;0,(-O214),"0"))))</f>
        <v>11</v>
      </c>
      <c r="AU214" s="67" t="str">
        <f>IF(O214=1000,0,IF(O214=-1000,11,IF(O214&lt;-9,-(O214-2),IF(O214&gt;0,(O214),"0"))))</f>
        <v/>
      </c>
      <c r="AV214" s="66" t="e">
        <f>IF(O214=1000,11,IF(O214=-1000,0,IF(O214&lt;9,11,IF(O214&gt;9,(O214+2),"0"))))</f>
        <v>#VALUE!</v>
      </c>
      <c r="AW214" s="67" t="str">
        <f>IF(O214=1000,0,IF(O214=-1000,11,IF(O214&lt;0,11,IF(O214&gt;0,(O214),"0"))))</f>
        <v/>
      </c>
      <c r="AX214" s="68" t="str">
        <f>IF(O214="","",IF(O214&gt;9,AV214,AT214))</f>
        <v/>
      </c>
      <c r="AY214" s="69" t="str">
        <f>IF(O214="","","-")</f>
        <v/>
      </c>
      <c r="AZ214" s="70" t="str">
        <f>IF(O214="","",IF(O214&lt;-9,AU214,AW214))</f>
        <v/>
      </c>
      <c r="BA214" s="66" t="e">
        <f>IF(P214=1000,11,IF(P214=-1000,0,IF(P214&gt;9,(P214+2),IF(P214&lt;0,(-P214),"0"))))</f>
        <v>#VALUE!</v>
      </c>
      <c r="BB214" s="67" t="str">
        <f>IF(P214=1000,0,IF(P214=-1000,11,IF(P214&lt;-9,-(P214-2),IF(P214&gt;0,(P214),"0"))))</f>
        <v/>
      </c>
      <c r="BC214" s="67">
        <f>IF(P214=1000,11,IF(P214=-1000,0,IF(P214&gt;0,11,IF(P214&lt;0,(-P214),"0"))))</f>
        <v>11</v>
      </c>
      <c r="BD214" s="67" t="str">
        <f>IF(P214=1000,0,IF(P214=-1000,11,IF(P214&lt;0,11,IF(P214&gt;0,(P214),"0"))))</f>
        <v/>
      </c>
      <c r="BE214" s="68" t="str">
        <f>IF(P214="","",IF(P214&gt;9,BA214,BC214))</f>
        <v/>
      </c>
      <c r="BF214" s="69" t="str">
        <f>IF(P214="","","-")</f>
        <v/>
      </c>
      <c r="BG214" s="70" t="str">
        <f>IF(P214="","",IF(P214&lt;-9,BB214,BD214))</f>
        <v/>
      </c>
      <c r="BH214" s="66" t="e">
        <f>IF(Q214=1000,11,IF(Q214=-1000,0,IF(Q214&gt;9,(Q214+2),IF(Q214&lt;0,(-Q214),"0"))))</f>
        <v>#VALUE!</v>
      </c>
      <c r="BI214" s="67" t="str">
        <f>IF(Q214=1000,0,IF(Q214=-1000,11,IF(Q214&lt;-9,-(Q214-2),IF(Q214&gt;0,(Q214),"0"))))</f>
        <v/>
      </c>
      <c r="BJ214" s="67">
        <f>IF(Q214=1000,11,IF(Q214=-1000,0,IF(Q214&gt;0,11,IF(Q214&lt;0,(-Q214),"0"))))</f>
        <v>11</v>
      </c>
      <c r="BK214" s="67" t="str">
        <f>IF(Q214=1000,0,IF(Q214=-1000,11,IF(Q214&lt;0,11,IF(Q214&gt;0,(Q214),"0"))))</f>
        <v/>
      </c>
      <c r="BL214" s="68" t="str">
        <f>IF(Q214="","",IF(Q214&gt;9,BH214,BJ214))</f>
        <v/>
      </c>
      <c r="BM214" s="69" t="str">
        <f>IF(Q214="","","-")</f>
        <v/>
      </c>
      <c r="BN214" s="70" t="str">
        <f>IF(Q214="","",IF(Q214&lt;-9,BI214,BK214))</f>
        <v/>
      </c>
      <c r="BO214" s="67" t="e">
        <f>IF(R214=1000,11,IF(R214=-1000,0,IF(R214&gt;9,(R214+2),IF(R214&lt;0,(-R214),"0"))))</f>
        <v>#VALUE!</v>
      </c>
      <c r="BP214" s="67" t="str">
        <f>IF(R214=1000,0,IF(R214=-1000,11,IF(R214&lt;-9,-(R214-2),IF(R214&gt;0,(R214),"0"))))</f>
        <v/>
      </c>
      <c r="BQ214" s="67">
        <f>IF(R214=1000,11,IF(R214=-1000,0,IF(R214&gt;0,11,IF(R214&lt;0,(-R214),"0"))))</f>
        <v>11</v>
      </c>
      <c r="BR214" s="67" t="str">
        <f>IF(R214=1000,0,IF(R214=-1000,11,IF(R214&lt;0,11,IF(R214&gt;0,(R214),"0"))))</f>
        <v/>
      </c>
      <c r="BS214" s="68" t="str">
        <f>IF(R214="","",IF(R214&gt;9,BO214,BQ214))</f>
        <v/>
      </c>
      <c r="BT214" s="69" t="str">
        <f>IF(R214="","","-")</f>
        <v/>
      </c>
      <c r="BU214" s="70" t="str">
        <f>IF(R214="","",IF(R214&lt;-9,BP214,BR214))</f>
        <v/>
      </c>
      <c r="BV214" s="67" t="e">
        <f>IF(S214=1000,11,IF(S214=-1000,0,IF(S214&gt;9,(S214+2),IF(S214&lt;0,(-S214),"0"))))</f>
        <v>#VALUE!</v>
      </c>
      <c r="BW214" s="67" t="str">
        <f>IF(S214=1000,0,IF(S214=-1000,11,IF(S214&lt;-9,-(S214-2),IF(S214&gt;0,(S214),"0"))))</f>
        <v/>
      </c>
      <c r="BX214" s="67">
        <f>IF(S214=1000,11,IF(S214=-1000,0,IF(S214&gt;0,11,IF(S214&lt;0,(-S214),"0"))))</f>
        <v>11</v>
      </c>
      <c r="BY214" s="71" t="str">
        <f>IF(S214=1000,0,IF(S214=-1000,11,IF(S214&lt;0,11,IF(S214&gt;0,(S214),"0"))))</f>
        <v/>
      </c>
      <c r="BZ214" s="68" t="str">
        <f>IF(S214="","",IF(S214&gt;9,BV214,BX214))</f>
        <v/>
      </c>
      <c r="CA214" s="69" t="str">
        <f>IF(S214="","","-")</f>
        <v/>
      </c>
      <c r="CB214" s="70" t="str">
        <f>IF(S214="","",IF(S214&lt;-9,BW214,BY214))</f>
        <v/>
      </c>
      <c r="CC214" s="72" t="str">
        <f>IF(O214="","",SUM(T214:X214))</f>
        <v/>
      </c>
      <c r="CD214" s="73" t="str">
        <f>IF(CC214="","","-")</f>
        <v/>
      </c>
      <c r="CE214" s="74" t="str">
        <f>IF(O214="","",SUM(Y214:AC214))</f>
        <v/>
      </c>
      <c r="CP214" s="32"/>
      <c r="CQ214" s="32"/>
    </row>
    <row r="215" spans="1:95" s="31" customFormat="1" ht="15" customHeight="1" x14ac:dyDescent="0.2">
      <c r="A215" s="43"/>
      <c r="B215" s="44"/>
      <c r="C215" s="75">
        <v>2</v>
      </c>
      <c r="D215" s="76" t="str">
        <f>IF(A215="","",VLOOKUP(A215,СписокКЖ!D:I,2,FALSE))</f>
        <v/>
      </c>
      <c r="E215" s="47"/>
      <c r="F215" s="77" t="str">
        <f>IF(B215="","",VLOOKUP(B215,СписокКЖ!D:I,2,FALSE))</f>
        <v/>
      </c>
      <c r="G215" s="49"/>
      <c r="H215" s="41"/>
      <c r="I215" s="78"/>
      <c r="J215" s="78"/>
      <c r="K215" s="78"/>
      <c r="L215" s="78"/>
      <c r="M215" s="51"/>
      <c r="N215" s="42"/>
      <c r="O215" s="79" t="str">
        <f>IF(I215="","",IF(I215="0",1000,IF(I215="-0",-1000,I215*1)))</f>
        <v/>
      </c>
      <c r="P215" s="79" t="str">
        <f t="shared" si="135"/>
        <v/>
      </c>
      <c r="Q215" s="79" t="str">
        <f t="shared" si="135"/>
        <v/>
      </c>
      <c r="R215" s="79" t="str">
        <f t="shared" si="135"/>
        <v/>
      </c>
      <c r="S215" s="80" t="str">
        <f t="shared" si="135"/>
        <v/>
      </c>
      <c r="T215" s="55" t="str">
        <f t="shared" si="136"/>
        <v/>
      </c>
      <c r="U215" s="56" t="str">
        <f t="shared" si="136"/>
        <v/>
      </c>
      <c r="V215" s="56" t="str">
        <f t="shared" si="136"/>
        <v/>
      </c>
      <c r="W215" s="56" t="str">
        <f t="shared" si="136"/>
        <v/>
      </c>
      <c r="X215" s="56" t="str">
        <f t="shared" si="136"/>
        <v/>
      </c>
      <c r="Y215" s="57" t="str">
        <f t="shared" si="137"/>
        <v/>
      </c>
      <c r="Z215" s="57" t="str">
        <f t="shared" si="137"/>
        <v/>
      </c>
      <c r="AA215" s="57" t="str">
        <f t="shared" si="137"/>
        <v/>
      </c>
      <c r="AB215" s="57" t="str">
        <f t="shared" si="137"/>
        <v/>
      </c>
      <c r="AC215" s="57" t="str">
        <f t="shared" si="137"/>
        <v/>
      </c>
      <c r="AD215" s="58" t="str">
        <f>IF(CC215="","",IF(CC215&gt;CE215,1,-1))</f>
        <v/>
      </c>
      <c r="AE215" s="58" t="str">
        <f>IF(CC215="","",IF(CC215&lt;CE215,1,-1))</f>
        <v/>
      </c>
      <c r="AF215" s="59">
        <f>IF(CC215&gt;CE215,1,0)</f>
        <v>0</v>
      </c>
      <c r="AG215" s="60">
        <f>IF(CE215&gt;CC215,1,0)</f>
        <v>0</v>
      </c>
      <c r="AH215" s="81" t="str">
        <f>IF(O215="","",AX215*1)</f>
        <v/>
      </c>
      <c r="AI215" s="82" t="str">
        <f>IF(P215="","",BE215*1)</f>
        <v/>
      </c>
      <c r="AJ215" s="82" t="str">
        <f>IF(Q215="","",BL215*1)</f>
        <v/>
      </c>
      <c r="AK215" s="82" t="str">
        <f>IF(R215="","",BS215*1)</f>
        <v/>
      </c>
      <c r="AL215" s="82" t="str">
        <f>IF(S215="","",BZ215*1)</f>
        <v/>
      </c>
      <c r="AM215" s="83" t="str">
        <f>IF(O215="","",AZ215*1)</f>
        <v/>
      </c>
      <c r="AN215" s="83" t="str">
        <f>IF(P215="","",BG215*1)</f>
        <v/>
      </c>
      <c r="AO215" s="83" t="str">
        <f>IF(Q215="","",BN215*1)</f>
        <v/>
      </c>
      <c r="AP215" s="83" t="str">
        <f>IF(R215="","",BU215*1)</f>
        <v/>
      </c>
      <c r="AQ215" s="83" t="str">
        <f>IF(S215="","",CB215*1)</f>
        <v/>
      </c>
      <c r="AR215" s="64">
        <f>SUM(AH215:AL215)</f>
        <v>0</v>
      </c>
      <c r="AS215" s="65">
        <f>SUM(AM215:AQ215)</f>
        <v>0</v>
      </c>
      <c r="AT215" s="66">
        <f>IF(O215=1000,11,IF(O215=-1000,0,IF(O215&gt;0,11,IF(O215&lt;0,(-O215),"0"))))</f>
        <v>11</v>
      </c>
      <c r="AU215" s="67" t="str">
        <f>IF(O215=1000,0,IF(O215=-1000,11,IF(O215&lt;-9,-(O215-2),IF(O215&gt;0,(O215),"0"))))</f>
        <v/>
      </c>
      <c r="AV215" s="66" t="e">
        <f>IF(O215=1000,11,IF(O215=-1000,0,IF(O215&gt;9,(O215+2),IF(O215&lt;0,(-O215),"0"))))</f>
        <v>#VALUE!</v>
      </c>
      <c r="AW215" s="67" t="str">
        <f>IF(O215=1000,0,IF(O215=-1000,11,IF(O215&lt;0,11,IF(O215&gt;0,(O215),"0"))))</f>
        <v/>
      </c>
      <c r="AX215" s="84" t="str">
        <f>IF(O215="","",IF(O215&gt;9,AV215,AT215))</f>
        <v/>
      </c>
      <c r="AY215" s="85" t="str">
        <f>IF(O215="","","-")</f>
        <v/>
      </c>
      <c r="AZ215" s="86" t="str">
        <f>IF(O215="","",IF(O215&lt;-9,AU215,AW215))</f>
        <v/>
      </c>
      <c r="BA215" s="66" t="e">
        <f>IF(P215=1000,11,IF(P215=-1000,0,IF(P215&gt;9,(P215+2),IF(P215&lt;0,(-P215),"0"))))</f>
        <v>#VALUE!</v>
      </c>
      <c r="BB215" s="67" t="str">
        <f>IF(P215=1000,0,IF(P215=-1000,11,IF(P215&lt;-9,-(P215-2),IF(P215&gt;0,(P215),"0"))))</f>
        <v/>
      </c>
      <c r="BC215" s="67">
        <f>IF(P215=1000,11,IF(P215=-1000,0,IF(P215&gt;0,11,IF(P215&lt;0,(-P215),"0"))))</f>
        <v>11</v>
      </c>
      <c r="BD215" s="67" t="str">
        <f>IF(P215=1000,0,IF(P215=-1000,11,IF(P215&lt;0,11,IF(P215&gt;0,(P215),"0"))))</f>
        <v/>
      </c>
      <c r="BE215" s="84" t="str">
        <f>IF(P215="","",IF(P215&gt;9,BA215,BC215))</f>
        <v/>
      </c>
      <c r="BF215" s="85" t="str">
        <f>IF(P215="","","-")</f>
        <v/>
      </c>
      <c r="BG215" s="86" t="str">
        <f>IF(P215="","",IF(P215&lt;-9,BB215,BD215))</f>
        <v/>
      </c>
      <c r="BH215" s="66" t="e">
        <f>IF(Q215=1000,11,IF(Q215=-1000,0,IF(Q215&gt;9,(Q215+2),IF(Q215&lt;0,(-Q215),"0"))))</f>
        <v>#VALUE!</v>
      </c>
      <c r="BI215" s="67" t="str">
        <f>IF(Q215=1000,0,IF(Q215=-1000,11,IF(Q215&lt;-9,-(Q215-2),IF(Q215&gt;0,(Q215),"0"))))</f>
        <v/>
      </c>
      <c r="BJ215" s="67">
        <f>IF(Q215=1000,11,IF(Q215=-1000,0,IF(Q215&gt;0,11,IF(Q215&lt;0,(-Q215),"0"))))</f>
        <v>11</v>
      </c>
      <c r="BK215" s="67" t="str">
        <f>IF(Q215=1000,0,IF(Q215=-1000,11,IF(Q215&lt;0,11,IF(Q215&gt;0,(Q215),"0"))))</f>
        <v/>
      </c>
      <c r="BL215" s="84" t="str">
        <f>IF(Q215="","",IF(Q215&gt;9,BH215,BJ215))</f>
        <v/>
      </c>
      <c r="BM215" s="85" t="str">
        <f>IF(Q215="","","-")</f>
        <v/>
      </c>
      <c r="BN215" s="86" t="str">
        <f>IF(Q215="","",IF(Q215&lt;-9,BI215,BK215))</f>
        <v/>
      </c>
      <c r="BO215" s="67" t="e">
        <f>IF(R215=1000,11,IF(R215=-1000,0,IF(R215&gt;9,(R215+2),IF(R215&lt;0,(-R215),"0"))))</f>
        <v>#VALUE!</v>
      </c>
      <c r="BP215" s="67" t="str">
        <f>IF(R215=1000,0,IF(R215=-1000,11,IF(R215&lt;-9,-(R215-2),IF(R215&gt;0,(R215),"0"))))</f>
        <v/>
      </c>
      <c r="BQ215" s="67">
        <f>IF(R215=1000,11,IF(R215=-1000,0,IF(R215&gt;0,11,IF(R215&lt;0,(-R215),"0"))))</f>
        <v>11</v>
      </c>
      <c r="BR215" s="67" t="str">
        <f>IF(R215=1000,0,IF(R215=-1000,11,IF(R215&lt;0,11,IF(R215&gt;0,(R215),"0"))))</f>
        <v/>
      </c>
      <c r="BS215" s="84" t="str">
        <f>IF(R215="","",IF(R215&gt;9,BO215,BQ215))</f>
        <v/>
      </c>
      <c r="BT215" s="85" t="str">
        <f>IF(R215="","","-")</f>
        <v/>
      </c>
      <c r="BU215" s="86" t="str">
        <f>IF(R215="","",IF(R215&lt;-9,BP215,BR215))</f>
        <v/>
      </c>
      <c r="BV215" s="67" t="e">
        <f>IF(S215=1000,11,IF(S215=-1000,0,IF(S215&gt;9,(S215+2),IF(S215&lt;0,(-S215),"0"))))</f>
        <v>#VALUE!</v>
      </c>
      <c r="BW215" s="67" t="str">
        <f>IF(S215=1000,0,IF(S215=-1000,11,IF(S215&lt;-9,-(S215-2),IF(S215&gt;0,(S215),"0"))))</f>
        <v/>
      </c>
      <c r="BX215" s="67">
        <f>IF(S215=1000,11,IF(S215=-1000,0,IF(S215&gt;0,11,IF(S215&lt;0,(-S215),"0"))))</f>
        <v>11</v>
      </c>
      <c r="BY215" s="71" t="str">
        <f>IF(S215=1000,0,IF(S215=-1000,11,IF(S215&lt;0,11,IF(S215&gt;0,(S215),"0"))))</f>
        <v/>
      </c>
      <c r="BZ215" s="84" t="str">
        <f>IF(S215="","",IF(S215&gt;9,BV215,BX215))</f>
        <v/>
      </c>
      <c r="CA215" s="85" t="str">
        <f>IF(S215="","","-")</f>
        <v/>
      </c>
      <c r="CB215" s="86" t="str">
        <f>IF(S215="","",IF(S215&lt;-9,BW215,BY215))</f>
        <v/>
      </c>
      <c r="CC215" s="87" t="str">
        <f>IF(O215="","",SUM(T215:X215))</f>
        <v/>
      </c>
      <c r="CD215" s="88" t="str">
        <f>IF(CC215="","","-")</f>
        <v/>
      </c>
      <c r="CE215" s="89" t="str">
        <f>IF(O215="","",SUM(Y215:AC215))</f>
        <v/>
      </c>
      <c r="CP215" s="32"/>
      <c r="CQ215" s="32"/>
    </row>
    <row r="216" spans="1:95" s="31" customFormat="1" ht="15" customHeight="1" x14ac:dyDescent="0.2">
      <c r="A216" s="43"/>
      <c r="B216" s="44"/>
      <c r="C216" s="1250">
        <v>3</v>
      </c>
      <c r="D216" s="76" t="str">
        <f>IF(A216="","",VLOOKUP(A216,СписокКЖ!D:I,2,FALSE))</f>
        <v/>
      </c>
      <c r="E216" s="47"/>
      <c r="F216" s="77" t="str">
        <f>IF(B216="","",VLOOKUP(B216,СписокКЖ!D:I,2,FALSE))</f>
        <v/>
      </c>
      <c r="G216" s="49"/>
      <c r="H216" s="41"/>
      <c r="I216" s="1252"/>
      <c r="J216" s="1252"/>
      <c r="K216" s="1252"/>
      <c r="L216" s="1252"/>
      <c r="M216" s="1252"/>
      <c r="N216" s="42"/>
      <c r="O216" s="1244" t="str">
        <f>IF(I216="","",IF(I216="0",1000,IF(I216="-0",-1000,I216*1)))</f>
        <v/>
      </c>
      <c r="P216" s="1244" t="str">
        <f>IF(J216="","",IF(J216="0",1000,IF(J216="-0",-1000,J216*1)))</f>
        <v/>
      </c>
      <c r="Q216" s="1244" t="str">
        <f>IF(K216="","",IF(K216="0",1000,IF(K216="-0",-1000,K216*1)))</f>
        <v/>
      </c>
      <c r="R216" s="1244" t="str">
        <f>IF(L217="","",IF(L217="0",1000,IF(L217="-0",-1000,L217*1)))</f>
        <v/>
      </c>
      <c r="S216" s="1246" t="str">
        <f>IF(M217="","",IF(M217="0",1000,IF(M217="-0",-1000,M217*1)))</f>
        <v/>
      </c>
      <c r="T216" s="1248" t="str">
        <f>IF(O216="","",IF(O216&gt;0,1,0))</f>
        <v/>
      </c>
      <c r="U216" s="1284" t="str">
        <f>IF(P216="","",IF(P216&gt;0,1,0))</f>
        <v/>
      </c>
      <c r="V216" s="1284" t="str">
        <f>IF(Q216="","",IF(Q216&gt;0,1,0))</f>
        <v/>
      </c>
      <c r="W216" s="1284" t="str">
        <f>IF(R216="","",IF(R216&gt;0,1,0))</f>
        <v/>
      </c>
      <c r="X216" s="1284" t="str">
        <f>IF(S216="","",IF(S216&gt;0,1,0))</f>
        <v/>
      </c>
      <c r="Y216" s="1278" t="str">
        <f>IF(O216="","",IF(O216&lt;0,1,0))</f>
        <v/>
      </c>
      <c r="Z216" s="1278" t="str">
        <f>IF(P216="","",IF(P216&lt;0,1,0))</f>
        <v/>
      </c>
      <c r="AA216" s="1278" t="str">
        <f>IF(Q216="","",IF(Q216&lt;0,1,0))</f>
        <v/>
      </c>
      <c r="AB216" s="1278" t="str">
        <f>IF(R216="","",IF(R216&lt;0,1,0))</f>
        <v/>
      </c>
      <c r="AC216" s="1278" t="str">
        <f>IF(S216="","",IF(S216&lt;0,1,0))</f>
        <v/>
      </c>
      <c r="AD216" s="1280" t="str">
        <f>IF(CC216="","",IF(CC216&gt;CE216,1,-1))</f>
        <v/>
      </c>
      <c r="AE216" s="1280" t="str">
        <f>IF(CC216="","",IF(CC216&lt;CE216,1,-1))</f>
        <v/>
      </c>
      <c r="AF216" s="1282">
        <f>IF(CC216&gt;CE216,1,0)</f>
        <v>0</v>
      </c>
      <c r="AG216" s="1272">
        <f>IF(CE216&gt;CC216,1,0)</f>
        <v>0</v>
      </c>
      <c r="AH216" s="1274" t="str">
        <f>IF(O216="","",AX216*1)</f>
        <v/>
      </c>
      <c r="AI216" s="1276" t="str">
        <f>IF(P216="","",BE216*1)</f>
        <v/>
      </c>
      <c r="AJ216" s="1276" t="str">
        <f>IF(Q216="","",BL216*1)</f>
        <v/>
      </c>
      <c r="AK216" s="1276" t="str">
        <f>IF(R216="","",BS216*1)</f>
        <v/>
      </c>
      <c r="AL216" s="1276" t="str">
        <f>IF(S216="","",BZ216*1)</f>
        <v/>
      </c>
      <c r="AM216" s="1298" t="str">
        <f>IF(O216="","",AZ216*1)</f>
        <v/>
      </c>
      <c r="AN216" s="1298" t="str">
        <f>IF(P216="","",BG216*1)</f>
        <v/>
      </c>
      <c r="AO216" s="1298" t="str">
        <f>IF(Q216="","",BN216*1)</f>
        <v/>
      </c>
      <c r="AP216" s="1298" t="str">
        <f>IF(R216="","",BU216*1)</f>
        <v/>
      </c>
      <c r="AQ216" s="1298" t="str">
        <f>IF(S216="","",CB216*1)</f>
        <v/>
      </c>
      <c r="AR216" s="1300">
        <f>SUM(AH217:AL217)</f>
        <v>0</v>
      </c>
      <c r="AS216" s="1292">
        <f>SUM(AM217:AQ217)</f>
        <v>0</v>
      </c>
      <c r="AT216" s="1294">
        <f>IF(O216=1000,11,IF(O216=-1000,0,IF(O216&gt;0,11,IF(O216&lt;0,(-O216),"0"))))</f>
        <v>11</v>
      </c>
      <c r="AU216" s="1286" t="str">
        <f>IF(O216=1000,0,IF(O216=-1000,11,IF(O216&lt;-9,-(O216-2),IF(O216&gt;0,(O216),"0"))))</f>
        <v/>
      </c>
      <c r="AV216" s="1286" t="e">
        <f>IF(O216=1000,11,IF(O216=-1000,0,IF(O216&gt;9,(O216+2),IF(O216&lt;0,(-O216),"0"))))</f>
        <v>#VALUE!</v>
      </c>
      <c r="AW216" s="1286" t="str">
        <f>IF(O216=1000,0,IF(O216=-1000,11,IF(O216&lt;0,11,IF(O216&gt;0,(O216),"0"))))</f>
        <v/>
      </c>
      <c r="AX216" s="1296" t="str">
        <f>IF(O216="","",IF(O216&gt;9,AV216,AT216))</f>
        <v/>
      </c>
      <c r="AY216" s="1288" t="str">
        <f>IF(O216="","","-")</f>
        <v/>
      </c>
      <c r="AZ216" s="1290" t="str">
        <f>IF(O216="","",IF(O216&lt;-9,AU216,AW216))</f>
        <v/>
      </c>
      <c r="BA216" s="1286" t="e">
        <f>IF(P216=1000,11,IF(P216=-1000,0,IF(P216&gt;9,(P216+2),IF(P216&lt;0,(-P216),"0"))))</f>
        <v>#VALUE!</v>
      </c>
      <c r="BB216" s="1286" t="str">
        <f>IF(P216=1000,0,IF(P216=-1000,11,IF(P216&lt;-9,-(P216-2),IF(P216&gt;0,(P216),"0"))))</f>
        <v/>
      </c>
      <c r="BC216" s="1286">
        <f>IF(P216=1000,11,IF(P216=-1000,0,IF(P216&gt;0,11,IF(P216&lt;0,(-P216),"0"))))</f>
        <v>11</v>
      </c>
      <c r="BD216" s="1286" t="str">
        <f>IF(P216=1000,0,IF(P216=-1000,11,IF(P216&lt;0,11,IF(P216&gt;0,(P216),"0"))))</f>
        <v/>
      </c>
      <c r="BE216" s="1296" t="str">
        <f>IF(P216="","",IF(P216&gt;9,BA216,BC216))</f>
        <v/>
      </c>
      <c r="BF216" s="1288" t="str">
        <f>IF(P216="","","-")</f>
        <v/>
      </c>
      <c r="BG216" s="1290" t="str">
        <f>IF(P216="","",IF(P216&lt;-9,BB216,BD216))</f>
        <v/>
      </c>
      <c r="BH216" s="1286" t="e">
        <f>IF(Q216=1000,11,IF(Q216=-1000,0,IF(Q216&gt;9,(Q216+2),IF(Q216&lt;0,(-Q216),"0"))))</f>
        <v>#VALUE!</v>
      </c>
      <c r="BI216" s="1286" t="str">
        <f>IF(Q216=1000,0,IF(Q216=-1000,11,IF(Q216&lt;-9,-(Q216-2),IF(Q216&gt;0,(Q216),"0"))))</f>
        <v/>
      </c>
      <c r="BJ216" s="1286">
        <f>IF(Q216=1000,11,IF(Q216=-1000,0,IF(Q216&gt;0,11,IF(Q216&lt;0,(-Q216),"0"))))</f>
        <v>11</v>
      </c>
      <c r="BK216" s="1286" t="str">
        <f>IF(Q216=1000,0,IF(Q216=-1000,11,IF(Q216&lt;0,11,IF(Q216&gt;0,(Q216),"0"))))</f>
        <v/>
      </c>
      <c r="BL216" s="1296" t="str">
        <f>IF(Q216="","",IF(Q216&gt;9,BH216,BJ216))</f>
        <v/>
      </c>
      <c r="BM216" s="1288" t="str">
        <f>IF(Q216="","","-")</f>
        <v/>
      </c>
      <c r="BN216" s="1290" t="str">
        <f>IF(Q216="","",IF(Q216&lt;-9,BI216,BK216))</f>
        <v/>
      </c>
      <c r="BO216" s="1286" t="e">
        <f>IF(R216=1000,11,IF(R216=-1000,0,IF(R216&gt;9,(R216+2),IF(R216&lt;0,(-R216),"0"))))</f>
        <v>#VALUE!</v>
      </c>
      <c r="BP216" s="1286" t="str">
        <f>IF(R216=1000,0,IF(R216=-1000,11,IF(R216&lt;-9,-(R216-2),IF(R216&gt;0,(R216),"0"))))</f>
        <v/>
      </c>
      <c r="BQ216" s="1286">
        <f>IF(R216=1000,11,IF(R216=-1000,0,IF(R216&gt;0,11,IF(R216&lt;0,(-R216),"0"))))</f>
        <v>11</v>
      </c>
      <c r="BR216" s="1286" t="str">
        <f>IF(R216=1000,0,IF(R216=-1000,11,IF(R216&lt;0,11,IF(R216&gt;0,(R216),"0"))))</f>
        <v/>
      </c>
      <c r="BS216" s="1296" t="str">
        <f>IF(R216="","",IF(R216&gt;9,BO216,BQ216))</f>
        <v/>
      </c>
      <c r="BT216" s="1288" t="str">
        <f>IF(R216="","","-")</f>
        <v/>
      </c>
      <c r="BU216" s="1290" t="str">
        <f>IF(R216="","",IF(R216&lt;-9,BP216,BR216))</f>
        <v/>
      </c>
      <c r="BV216" s="1286" t="e">
        <f>IF(S216=1000,11,IF(S216=-1000,0,IF(S216&gt;9,(S216+2),IF(S216&lt;0,(-S216),"0"))))</f>
        <v>#VALUE!</v>
      </c>
      <c r="BW216" s="1286" t="str">
        <f>IF(S216=1000,0,IF(S216=-1000,11,IF(S216&lt;-9,-(S216-2),IF(S216&gt;0,(S216),"0"))))</f>
        <v/>
      </c>
      <c r="BX216" s="1286">
        <f>IF(S216=1000,11,IF(S216=-1000,0,IF(S216&gt;0,11,IF(S216&lt;0,(-S216),"0"))))</f>
        <v>11</v>
      </c>
      <c r="BY216" s="1286" t="str">
        <f>IF(S216=1000,0,IF(S216=-1000,11,IF(S216&lt;0,11,IF(S216&gt;0,(S216),"0"))))</f>
        <v/>
      </c>
      <c r="BZ216" s="1296" t="str">
        <f>IF(S216="","",IF(S216&gt;9,BV216,BX216))</f>
        <v/>
      </c>
      <c r="CA216" s="1288" t="str">
        <f>IF(S216="","","-")</f>
        <v/>
      </c>
      <c r="CB216" s="1290" t="str">
        <f>IF(S216="","",IF(S216&lt;-9,BW216,BY216))</f>
        <v/>
      </c>
      <c r="CC216" s="1302" t="str">
        <f>IF(O216="","",SUM(T216:X217))</f>
        <v/>
      </c>
      <c r="CD216" s="1304" t="str">
        <f>IF(CC216="","","-")</f>
        <v/>
      </c>
      <c r="CE216" s="1306" t="str">
        <f>IF(O216="","",SUM(Y216:AC217))</f>
        <v/>
      </c>
      <c r="CP216" s="32"/>
      <c r="CQ216" s="32"/>
    </row>
    <row r="217" spans="1:95" s="31" customFormat="1" ht="15" customHeight="1" x14ac:dyDescent="0.2">
      <c r="A217" s="43"/>
      <c r="B217" s="44"/>
      <c r="C217" s="1251"/>
      <c r="D217" s="46" t="str">
        <f>IF(A217="","",VLOOKUP(A217,СписокКЖ!D:I,2,FALSE))</f>
        <v/>
      </c>
      <c r="E217" s="47"/>
      <c r="F217" s="48" t="str">
        <f>IF(B217="","",VLOOKUP(B217,СписокКЖ!D:I,2,FALSE))</f>
        <v/>
      </c>
      <c r="G217" s="49"/>
      <c r="H217" s="41"/>
      <c r="I217" s="1253"/>
      <c r="J217" s="1253"/>
      <c r="K217" s="1253"/>
      <c r="L217" s="1253"/>
      <c r="M217" s="1253"/>
      <c r="N217" s="42"/>
      <c r="O217" s="1245"/>
      <c r="P217" s="1245"/>
      <c r="Q217" s="1245"/>
      <c r="R217" s="1245"/>
      <c r="S217" s="1247"/>
      <c r="T217" s="1249"/>
      <c r="U217" s="1285"/>
      <c r="V217" s="1285"/>
      <c r="W217" s="1285"/>
      <c r="X217" s="1285"/>
      <c r="Y217" s="1279"/>
      <c r="Z217" s="1279"/>
      <c r="AA217" s="1279"/>
      <c r="AB217" s="1279"/>
      <c r="AC217" s="1279"/>
      <c r="AD217" s="1281"/>
      <c r="AE217" s="1281"/>
      <c r="AF217" s="1283"/>
      <c r="AG217" s="1273"/>
      <c r="AH217" s="1275"/>
      <c r="AI217" s="1277"/>
      <c r="AJ217" s="1277"/>
      <c r="AK217" s="1277"/>
      <c r="AL217" s="1277"/>
      <c r="AM217" s="1299"/>
      <c r="AN217" s="1299"/>
      <c r="AO217" s="1299"/>
      <c r="AP217" s="1299"/>
      <c r="AQ217" s="1299"/>
      <c r="AR217" s="1301"/>
      <c r="AS217" s="1293"/>
      <c r="AT217" s="1295"/>
      <c r="AU217" s="1287"/>
      <c r="AV217" s="1287"/>
      <c r="AW217" s="1287"/>
      <c r="AX217" s="1297"/>
      <c r="AY217" s="1289"/>
      <c r="AZ217" s="1291"/>
      <c r="BA217" s="1287"/>
      <c r="BB217" s="1287"/>
      <c r="BC217" s="1287"/>
      <c r="BD217" s="1287"/>
      <c r="BE217" s="1297"/>
      <c r="BF217" s="1289"/>
      <c r="BG217" s="1291"/>
      <c r="BH217" s="1287"/>
      <c r="BI217" s="1287"/>
      <c r="BJ217" s="1287"/>
      <c r="BK217" s="1287"/>
      <c r="BL217" s="1297"/>
      <c r="BM217" s="1289"/>
      <c r="BN217" s="1291"/>
      <c r="BO217" s="1287"/>
      <c r="BP217" s="1287"/>
      <c r="BQ217" s="1287"/>
      <c r="BR217" s="1287"/>
      <c r="BS217" s="1297"/>
      <c r="BT217" s="1289"/>
      <c r="BU217" s="1291"/>
      <c r="BV217" s="1287"/>
      <c r="BW217" s="1287"/>
      <c r="BX217" s="1287"/>
      <c r="BY217" s="1287"/>
      <c r="BZ217" s="1297"/>
      <c r="CA217" s="1289"/>
      <c r="CB217" s="1291"/>
      <c r="CC217" s="1303"/>
      <c r="CD217" s="1305"/>
      <c r="CE217" s="1307"/>
      <c r="CP217" s="32"/>
      <c r="CQ217" s="32"/>
    </row>
    <row r="218" spans="1:95" s="31" customFormat="1" ht="15" customHeight="1" x14ac:dyDescent="0.2">
      <c r="A218" s="99" t="str">
        <f>IF(A214="","",A214)</f>
        <v/>
      </c>
      <c r="B218" s="99" t="str">
        <f>IF(B214="","",B215)</f>
        <v/>
      </c>
      <c r="C218" s="75">
        <v>4</v>
      </c>
      <c r="D218" s="100" t="str">
        <f>IF(A218="","",VLOOKUP(A218,СписокКЖ!D:I,2,FALSE))</f>
        <v/>
      </c>
      <c r="E218" s="101"/>
      <c r="F218" s="77" t="str">
        <f>IF(B218="","",VLOOKUP(B218,СписокКЖ!D:I,2,FALSE))</f>
        <v/>
      </c>
      <c r="G218" s="102"/>
      <c r="H218" s="41"/>
      <c r="I218" s="78"/>
      <c r="J218" s="78"/>
      <c r="K218" s="78"/>
      <c r="L218" s="78"/>
      <c r="M218" s="78"/>
      <c r="N218" s="42"/>
      <c r="O218" s="79" t="str">
        <f>IF(I218="","",IF(I218="0",1000,IF(I218="-0",-1000,I218*1)))</f>
        <v/>
      </c>
      <c r="P218" s="79" t="str">
        <f t="shared" ref="P218:S219" si="138">IF(J218="","",IF(J218="0",1000,IF(J218="-0",-1000,J218*1)))</f>
        <v/>
      </c>
      <c r="Q218" s="79" t="str">
        <f t="shared" si="138"/>
        <v/>
      </c>
      <c r="R218" s="79" t="str">
        <f t="shared" si="138"/>
        <v/>
      </c>
      <c r="S218" s="80" t="str">
        <f t="shared" si="138"/>
        <v/>
      </c>
      <c r="T218" s="103" t="str">
        <f t="shared" ref="T218:X219" si="139">IF(O218="","",IF(O218&gt;0,1,0))</f>
        <v/>
      </c>
      <c r="U218" s="104" t="str">
        <f t="shared" si="139"/>
        <v/>
      </c>
      <c r="V218" s="104" t="str">
        <f t="shared" si="139"/>
        <v/>
      </c>
      <c r="W218" s="104" t="str">
        <f t="shared" si="139"/>
        <v/>
      </c>
      <c r="X218" s="104" t="str">
        <f t="shared" si="139"/>
        <v/>
      </c>
      <c r="Y218" s="105" t="str">
        <f t="shared" ref="Y218:AC219" si="140">IF(O218="","",IF(O218&lt;0,1,0))</f>
        <v/>
      </c>
      <c r="Z218" s="105" t="str">
        <f t="shared" si="140"/>
        <v/>
      </c>
      <c r="AA218" s="105" t="str">
        <f t="shared" si="140"/>
        <v/>
      </c>
      <c r="AB218" s="105" t="str">
        <f t="shared" si="140"/>
        <v/>
      </c>
      <c r="AC218" s="105" t="str">
        <f t="shared" si="140"/>
        <v/>
      </c>
      <c r="AD218" s="106" t="str">
        <f>IF(CC218="","",IF(CC218&gt;CE218,1,-1))</f>
        <v/>
      </c>
      <c r="AE218" s="106" t="str">
        <f>IF(CC218="","",IF(CC218&lt;CE218,1,-1))</f>
        <v/>
      </c>
      <c r="AF218" s="107">
        <f>IF(CC218&gt;CE218,1,0)</f>
        <v>0</v>
      </c>
      <c r="AG218" s="108">
        <f>IF(CE218&gt;CC218,1,0)</f>
        <v>0</v>
      </c>
      <c r="AH218" s="81" t="str">
        <f>IF(O218="","",AX218*1)</f>
        <v/>
      </c>
      <c r="AI218" s="82" t="str">
        <f>IF(P218="","",BE218*1)</f>
        <v/>
      </c>
      <c r="AJ218" s="82" t="str">
        <f>IF(Q218="","",BL218*1)</f>
        <v/>
      </c>
      <c r="AK218" s="82" t="str">
        <f>IF(R218="","",BS218*1)</f>
        <v/>
      </c>
      <c r="AL218" s="82" t="str">
        <f>IF(S218="","",BZ218*1)</f>
        <v/>
      </c>
      <c r="AM218" s="83" t="str">
        <f>IF(O218="","",AZ218*1)</f>
        <v/>
      </c>
      <c r="AN218" s="83" t="str">
        <f>IF(P218="","",BG218*1)</f>
        <v/>
      </c>
      <c r="AO218" s="83" t="str">
        <f>IF(Q218="","",BN218*1)</f>
        <v/>
      </c>
      <c r="AP218" s="83" t="str">
        <f>IF(R218="","",BU218*1)</f>
        <v/>
      </c>
      <c r="AQ218" s="83" t="str">
        <f>IF(S218="","",CB218*1)</f>
        <v/>
      </c>
      <c r="AR218" s="109">
        <f>SUM(AH218:AL218)</f>
        <v>0</v>
      </c>
      <c r="AS218" s="110">
        <f>SUM(AM218:AQ218)</f>
        <v>0</v>
      </c>
      <c r="AT218" s="111">
        <f>IF(O218=1000,11,IF(O218=-1000,0,IF(O218&gt;0,11,IF(O218&lt;0,(-O218),"0"))))</f>
        <v>11</v>
      </c>
      <c r="AU218" s="112" t="str">
        <f>IF(O218=1000,0,IF(O218=-1000,11,IF(O218&lt;-9,-(O218-2),IF(O218&gt;0,(O218),"0"))))</f>
        <v/>
      </c>
      <c r="AV218" s="111" t="e">
        <f>IF(O218=1000,11,IF(O218=-1000,0,IF(O218&gt;9,(O218+2),IF(O218&lt;0,(-O218),"0"))))</f>
        <v>#VALUE!</v>
      </c>
      <c r="AW218" s="112" t="str">
        <f>IF(O218=1000,0,IF(O218=-1000,11,IF(O218&lt;0,11,IF(O218&gt;0,(O218),"0"))))</f>
        <v/>
      </c>
      <c r="AX218" s="84" t="str">
        <f>IF(O218="","",IF(O218&gt;9,AV218,AT218))</f>
        <v/>
      </c>
      <c r="AY218" s="85" t="str">
        <f>IF(O218="","","-")</f>
        <v/>
      </c>
      <c r="AZ218" s="86" t="str">
        <f>IF(O218="","",IF(O218&lt;-9,AU218,AW218))</f>
        <v/>
      </c>
      <c r="BA218" s="111" t="e">
        <f>IF(P218=1000,11,IF(P218=-1000,0,IF(P218&gt;9,(P218+2),IF(P218&lt;0,(-P218),"0"))))</f>
        <v>#VALUE!</v>
      </c>
      <c r="BB218" s="112" t="str">
        <f>IF(P218=1000,0,IF(P218=-1000,11,IF(P218&lt;-9,-(P218-2),IF(P218&gt;0,(P218),"0"))))</f>
        <v/>
      </c>
      <c r="BC218" s="112">
        <f>IF(P218=1000,11,IF(P218=-1000,0,IF(P218&gt;0,11,IF(P218&lt;0,(-P218),"0"))))</f>
        <v>11</v>
      </c>
      <c r="BD218" s="112" t="str">
        <f>IF(P218=1000,0,IF(P218=-1000,11,IF(P218&lt;0,11,IF(P218&gt;0,(P218),"0"))))</f>
        <v/>
      </c>
      <c r="BE218" s="84" t="str">
        <f>IF(P218="","",IF(P218&gt;9,BA218,BC218))</f>
        <v/>
      </c>
      <c r="BF218" s="85" t="str">
        <f>IF(P218="","","-")</f>
        <v/>
      </c>
      <c r="BG218" s="86" t="str">
        <f>IF(P218="","",IF(P218&lt;-9,BB218,BD218))</f>
        <v/>
      </c>
      <c r="BH218" s="111" t="e">
        <f>IF(Q218=1000,11,IF(Q218=-1000,0,IF(Q218&gt;9,(Q218+2),IF(Q218&lt;0,(-Q218),"0"))))</f>
        <v>#VALUE!</v>
      </c>
      <c r="BI218" s="112" t="str">
        <f>IF(Q218=1000,0,IF(Q218=-1000,11,IF(Q218&lt;-9,-(Q218-2),IF(Q218&gt;0,(Q218),"0"))))</f>
        <v/>
      </c>
      <c r="BJ218" s="112">
        <f>IF(Q218=1000,11,IF(Q218=-1000,0,IF(Q218&gt;0,11,IF(Q218&lt;0,(-Q218),"0"))))</f>
        <v>11</v>
      </c>
      <c r="BK218" s="112" t="str">
        <f>IF(Q218=1000,0,IF(Q218=-1000,11,IF(Q218&lt;0,11,IF(Q218&gt;0,(Q218),"0"))))</f>
        <v/>
      </c>
      <c r="BL218" s="84" t="str">
        <f>IF(Q218="","",IF(Q218&gt;9,BH218,BJ218))</f>
        <v/>
      </c>
      <c r="BM218" s="85" t="str">
        <f>IF(Q218="","","-")</f>
        <v/>
      </c>
      <c r="BN218" s="86" t="str">
        <f>IF(Q218="","",IF(Q218&lt;-9,BI218,BK218))</f>
        <v/>
      </c>
      <c r="BO218" s="112" t="e">
        <f>IF(R218=1000,11,IF(R218=-1000,0,IF(R218&gt;9,(R218+2),IF(R218&lt;0,(-R218),"0"))))</f>
        <v>#VALUE!</v>
      </c>
      <c r="BP218" s="112" t="str">
        <f>IF(R218=1000,0,IF(R218=-1000,11,IF(R218&lt;-9,-(R218-2),IF(R218&gt;0,(R218),"0"))))</f>
        <v/>
      </c>
      <c r="BQ218" s="112">
        <f>IF(R218=1000,11,IF(R218=-1000,0,IF(R218&gt;0,11,IF(R218&lt;0,(-R218),"0"))))</f>
        <v>11</v>
      </c>
      <c r="BR218" s="112" t="str">
        <f>IF(R218=1000,0,IF(R218=-1000,11,IF(R218&lt;0,11,IF(R218&gt;0,(R218),"0"))))</f>
        <v/>
      </c>
      <c r="BS218" s="84" t="str">
        <f>IF(R218="","",IF(R218&gt;9,BO218,BQ218))</f>
        <v/>
      </c>
      <c r="BT218" s="85" t="str">
        <f>IF(R218="","","-")</f>
        <v/>
      </c>
      <c r="BU218" s="86" t="str">
        <f>IF(R218="","",IF(R218&lt;-9,BP218,BR218))</f>
        <v/>
      </c>
      <c r="BV218" s="112" t="e">
        <f>IF(S218=1000,11,IF(S218=-1000,0,IF(S218&gt;9,(S218+2),IF(S218&lt;0,(-S218),"0"))))</f>
        <v>#VALUE!</v>
      </c>
      <c r="BW218" s="112" t="str">
        <f>IF(S218=1000,0,IF(S218=-1000,11,IF(S218&lt;-9,-(S218-2),IF(S218&gt;0,(S218),"0"))))</f>
        <v/>
      </c>
      <c r="BX218" s="112">
        <f>IF(S218=1000,11,IF(S218=-1000,0,IF(S218&gt;0,11,IF(S218&lt;0,(-S218),"0"))))</f>
        <v>11</v>
      </c>
      <c r="BY218" s="113" t="str">
        <f>IF(S218=1000,0,IF(S218=-1000,11,IF(S218&lt;0,11,IF(S218&gt;0,(S218),"0"))))</f>
        <v/>
      </c>
      <c r="BZ218" s="84" t="str">
        <f>IF(S218="","",IF(S218&gt;9,BV218,BX218))</f>
        <v/>
      </c>
      <c r="CA218" s="85" t="str">
        <f>IF(S218="","","-")</f>
        <v/>
      </c>
      <c r="CB218" s="86" t="str">
        <f>IF(S218="","",IF(S218&lt;-9,BW218,BY218))</f>
        <v/>
      </c>
      <c r="CC218" s="87" t="str">
        <f>IF(O218="","",SUM(T218:X218))</f>
        <v/>
      </c>
      <c r="CD218" s="88" t="str">
        <f>IF(CC218="","","-")</f>
        <v/>
      </c>
      <c r="CE218" s="89" t="str">
        <f>IF(O218="","",SUM(Y218:AC218))</f>
        <v/>
      </c>
      <c r="CP218" s="32"/>
      <c r="CQ218" s="32"/>
    </row>
    <row r="219" spans="1:95" s="31" customFormat="1" ht="15" customHeight="1" thickBot="1" x14ac:dyDescent="0.25">
      <c r="A219" s="99" t="str">
        <f>IF(A214="","",A215)</f>
        <v/>
      </c>
      <c r="B219" s="99" t="str">
        <f>IF(B214="","",B214)</f>
        <v/>
      </c>
      <c r="C219" s="114">
        <v>5</v>
      </c>
      <c r="D219" s="115" t="str">
        <f>IF(A219="","",VLOOKUP(A219,СписокКЖ!D:I,2,FALSE))</f>
        <v/>
      </c>
      <c r="E219" s="116"/>
      <c r="F219" s="117" t="str">
        <f>IF(B219="","",VLOOKUP(B219,СписокКЖ!D:I,2,FALSE))</f>
        <v/>
      </c>
      <c r="G219" s="118"/>
      <c r="H219" s="119"/>
      <c r="I219" s="120"/>
      <c r="J219" s="120"/>
      <c r="K219" s="120"/>
      <c r="L219" s="121"/>
      <c r="M219" s="121"/>
      <c r="N219" s="122"/>
      <c r="O219" s="123" t="str">
        <f>IF(I219="","",IF(I219="0",1000,IF(I219="-0",-1000,I219*1)))</f>
        <v/>
      </c>
      <c r="P219" s="123" t="str">
        <f t="shared" si="138"/>
        <v/>
      </c>
      <c r="Q219" s="123" t="str">
        <f t="shared" si="138"/>
        <v/>
      </c>
      <c r="R219" s="123" t="str">
        <f t="shared" si="138"/>
        <v/>
      </c>
      <c r="S219" s="124" t="str">
        <f t="shared" si="138"/>
        <v/>
      </c>
      <c r="T219" s="125" t="str">
        <f t="shared" si="139"/>
        <v/>
      </c>
      <c r="U219" s="126" t="str">
        <f t="shared" si="139"/>
        <v/>
      </c>
      <c r="V219" s="126" t="str">
        <f t="shared" si="139"/>
        <v/>
      </c>
      <c r="W219" s="126" t="str">
        <f t="shared" si="139"/>
        <v/>
      </c>
      <c r="X219" s="126" t="str">
        <f t="shared" si="139"/>
        <v/>
      </c>
      <c r="Y219" s="127" t="str">
        <f t="shared" si="140"/>
        <v/>
      </c>
      <c r="Z219" s="127" t="str">
        <f t="shared" si="140"/>
        <v/>
      </c>
      <c r="AA219" s="127" t="str">
        <f t="shared" si="140"/>
        <v/>
      </c>
      <c r="AB219" s="127" t="str">
        <f t="shared" si="140"/>
        <v/>
      </c>
      <c r="AC219" s="127" t="str">
        <f t="shared" si="140"/>
        <v/>
      </c>
      <c r="AD219" s="128" t="str">
        <f>IF(CC219="","",IF(CC219&gt;CE219,1,-1))</f>
        <v/>
      </c>
      <c r="AE219" s="128" t="str">
        <f>IF(CC219="","",IF(CC219&lt;CE219,1,-1))</f>
        <v/>
      </c>
      <c r="AF219" s="129">
        <f>IF(CC219&gt;CE219,1,0)</f>
        <v>0</v>
      </c>
      <c r="AG219" s="130">
        <f>IF(CE219&gt;CC219,1,0)</f>
        <v>0</v>
      </c>
      <c r="AH219" s="131" t="str">
        <f>IF(O219="","",AX219*1)</f>
        <v/>
      </c>
      <c r="AI219" s="132" t="str">
        <f>IF(P219="","",BE219*1)</f>
        <v/>
      </c>
      <c r="AJ219" s="132" t="str">
        <f>IF(Q219="","",BL219*1)</f>
        <v/>
      </c>
      <c r="AK219" s="132" t="str">
        <f>IF(R219="","",BS219*1)</f>
        <v/>
      </c>
      <c r="AL219" s="132" t="str">
        <f>IF(S219="","",BZ219*1)</f>
        <v/>
      </c>
      <c r="AM219" s="133" t="str">
        <f>IF(O219="","",AZ219*1)</f>
        <v/>
      </c>
      <c r="AN219" s="133" t="str">
        <f>IF(P219="","",BG219*1)</f>
        <v/>
      </c>
      <c r="AO219" s="133" t="str">
        <f>IF(Q219="","",BN219*1)</f>
        <v/>
      </c>
      <c r="AP219" s="133" t="str">
        <f>IF(R219="","",BU219*1)</f>
        <v/>
      </c>
      <c r="AQ219" s="133" t="str">
        <f>IF(S219="","",CB219*1)</f>
        <v/>
      </c>
      <c r="AR219" s="134">
        <f>SUM(AH219:AL219)</f>
        <v>0</v>
      </c>
      <c r="AS219" s="135">
        <f>SUM(AM219:AQ219)</f>
        <v>0</v>
      </c>
      <c r="AT219" s="136">
        <f>IF(O219=1000,11,IF(O219=-1000,0,IF(O219&gt;0,11,IF(O219&lt;0,(-O219),"0"))))</f>
        <v>11</v>
      </c>
      <c r="AU219" s="137" t="str">
        <f>IF(O219=1000,0,IF(O219=-1000,11,IF(O219&lt;-9,-(O219-2),IF(O219&gt;0,(O219),"0"))))</f>
        <v/>
      </c>
      <c r="AV219" s="136" t="e">
        <f>IF(O219=1000,11,IF(O219=-1000,0,IF(O219&gt;9,(O219+2),IF(O219&lt;0,(-O219),"0"))))</f>
        <v>#VALUE!</v>
      </c>
      <c r="AW219" s="137" t="str">
        <f>IF(O219=1000,0,IF(O219=-1000,11,IF(O219&lt;0,11,IF(O219&gt;0,(O219),"0"))))</f>
        <v/>
      </c>
      <c r="AX219" s="138" t="str">
        <f>IF(O219="","",IF(O219&gt;9,AV219,AT219))</f>
        <v/>
      </c>
      <c r="AY219" s="139" t="str">
        <f>IF(O219="","","-")</f>
        <v/>
      </c>
      <c r="AZ219" s="140" t="str">
        <f>IF(O219="","",IF(O219&lt;-9,AU219,AW219))</f>
        <v/>
      </c>
      <c r="BA219" s="136" t="e">
        <f>IF(P219=1000,11,IF(P219=-1000,0,IF(P219&gt;9,(P219+2),IF(P219&lt;0,(-P219),"0"))))</f>
        <v>#VALUE!</v>
      </c>
      <c r="BB219" s="137" t="str">
        <f>IF(P219=1000,0,IF(P219=-1000,11,IF(P219&lt;-9,-(P219-2),IF(P219&gt;0,(P219),"0"))))</f>
        <v/>
      </c>
      <c r="BC219" s="137">
        <f>IF(P219=1000,11,IF(P219=-1000,0,IF(P219&gt;0,11,IF(P219&lt;0,(-P219),"0"))))</f>
        <v>11</v>
      </c>
      <c r="BD219" s="137" t="str">
        <f>IF(P219=1000,0,IF(P219=-1000,11,IF(P219&lt;0,11,IF(P219&gt;0,(P219),"0"))))</f>
        <v/>
      </c>
      <c r="BE219" s="138" t="str">
        <f>IF(P219="","",IF(P219&gt;9,BA219,BC219))</f>
        <v/>
      </c>
      <c r="BF219" s="139" t="str">
        <f>IF(P219="","","-")</f>
        <v/>
      </c>
      <c r="BG219" s="140" t="str">
        <f>IF(P219="","",IF(P219&lt;-9,BB219,BD219))</f>
        <v/>
      </c>
      <c r="BH219" s="136" t="e">
        <f>IF(Q219=1000,11,IF(Q219=-1000,0,IF(Q219&gt;9,(Q219+2),IF(Q219&lt;0,(-Q219),"0"))))</f>
        <v>#VALUE!</v>
      </c>
      <c r="BI219" s="137" t="str">
        <f>IF(Q219=1000,0,IF(Q219=-1000,11,IF(Q219&lt;-9,-(Q219-2),IF(Q219&gt;0,(Q219),"0"))))</f>
        <v/>
      </c>
      <c r="BJ219" s="137">
        <f>IF(Q219=1000,11,IF(Q219=-1000,0,IF(Q219&gt;0,11,IF(Q219&lt;0,(-Q219),"0"))))</f>
        <v>11</v>
      </c>
      <c r="BK219" s="137" t="str">
        <f>IF(Q219=1000,0,IF(Q219=-1000,11,IF(Q219&lt;0,11,IF(Q219&gt;0,(Q219),"0"))))</f>
        <v/>
      </c>
      <c r="BL219" s="138" t="str">
        <f>IF(Q219="","",IF(Q219&gt;9,BH219,BJ219))</f>
        <v/>
      </c>
      <c r="BM219" s="139" t="str">
        <f>IF(Q219="","","-")</f>
        <v/>
      </c>
      <c r="BN219" s="140" t="str">
        <f>IF(Q219="","",IF(Q219&lt;-9,BI219,BK219))</f>
        <v/>
      </c>
      <c r="BO219" s="137" t="e">
        <f>IF(R219=1000,11,IF(R219=-1000,0,IF(R219&gt;9,(R219+2),IF(R219&lt;0,(-R219),"0"))))</f>
        <v>#VALUE!</v>
      </c>
      <c r="BP219" s="137" t="str">
        <f>IF(R219=1000,0,IF(R219=-1000,11,IF(R219&lt;-9,-(R219-2),IF(R219&gt;0,(R219),"0"))))</f>
        <v/>
      </c>
      <c r="BQ219" s="137">
        <f>IF(R219=1000,11,IF(R219=-1000,0,IF(R219&gt;0,11,IF(R219&lt;0,(-R219),"0"))))</f>
        <v>11</v>
      </c>
      <c r="BR219" s="137" t="str">
        <f>IF(R219=1000,0,IF(R219=-1000,11,IF(R219&lt;0,11,IF(R219&gt;0,(R219),"0"))))</f>
        <v/>
      </c>
      <c r="BS219" s="138" t="str">
        <f>IF(R219="","",IF(R219&gt;9,BO219,BQ219))</f>
        <v/>
      </c>
      <c r="BT219" s="139" t="str">
        <f>IF(R219="","","-")</f>
        <v/>
      </c>
      <c r="BU219" s="140" t="str">
        <f>IF(R219="","",IF(R219&lt;-9,BP219,BR219))</f>
        <v/>
      </c>
      <c r="BV219" s="137" t="e">
        <f>IF(S219=1000,11,IF(S219=-1000,0,IF(S219&gt;9,(S219+2),IF(S219&lt;0,(-S219),"0"))))</f>
        <v>#VALUE!</v>
      </c>
      <c r="BW219" s="137" t="str">
        <f>IF(S219=1000,0,IF(S219=-1000,11,IF(S219&lt;-9,-(S219-2),IF(S219&gt;0,(S219),"0"))))</f>
        <v/>
      </c>
      <c r="BX219" s="137">
        <f>IF(S219=1000,11,IF(S219=-1000,0,IF(S219&gt;0,11,IF(S219&lt;0,(-S219),"0"))))</f>
        <v>11</v>
      </c>
      <c r="BY219" s="141" t="str">
        <f>IF(S219=1000,0,IF(S219=-1000,11,IF(S219&lt;0,11,IF(S219&gt;0,(S219),"0"))))</f>
        <v/>
      </c>
      <c r="BZ219" s="138" t="str">
        <f>IF(S219="","",IF(S219&gt;9,BV219,BX219))</f>
        <v/>
      </c>
      <c r="CA219" s="139" t="str">
        <f>IF(S219="","","-")</f>
        <v/>
      </c>
      <c r="CB219" s="140" t="str">
        <f>IF(S219="","",IF(S219&lt;-9,BW219,BY219))</f>
        <v/>
      </c>
      <c r="CC219" s="142" t="str">
        <f>IF(O219="","",SUM(T219:X219))</f>
        <v/>
      </c>
      <c r="CD219" s="143" t="str">
        <f>IF(CC219="","","-")</f>
        <v/>
      </c>
      <c r="CE219" s="144" t="str">
        <f>IF(O219="","",SUM(Y219:AC219))</f>
        <v/>
      </c>
      <c r="CP219" s="32"/>
      <c r="CQ219" s="32"/>
    </row>
    <row r="220" spans="1:95" s="31" customFormat="1" ht="15" customHeight="1" thickBot="1" x14ac:dyDescent="0.25">
      <c r="A220" s="145"/>
      <c r="B220" s="145"/>
      <c r="C220" s="145"/>
      <c r="D220" s="146"/>
      <c r="E220" s="147"/>
      <c r="F220" s="148"/>
      <c r="G220" s="149"/>
      <c r="H220" s="150"/>
      <c r="I220" s="151"/>
      <c r="J220" s="151"/>
      <c r="K220" s="151"/>
      <c r="L220" s="151"/>
      <c r="M220" s="151"/>
      <c r="N220" s="150"/>
      <c r="O220" s="152"/>
      <c r="P220" s="152"/>
      <c r="Q220" s="152"/>
      <c r="R220" s="152"/>
      <c r="S220" s="152"/>
      <c r="T220" s="153"/>
      <c r="U220" s="153"/>
      <c r="V220" s="153"/>
      <c r="W220" s="153"/>
      <c r="X220" s="153"/>
      <c r="Y220" s="154"/>
      <c r="Z220" s="154"/>
      <c r="AA220" s="154"/>
      <c r="AB220" s="154"/>
      <c r="AC220" s="154"/>
      <c r="AD220" s="155"/>
      <c r="AE220" s="155"/>
      <c r="AF220" s="156"/>
      <c r="AG220" s="156"/>
      <c r="AH220" s="157"/>
      <c r="AI220" s="157"/>
      <c r="AJ220" s="157"/>
      <c r="AK220" s="157"/>
      <c r="AL220" s="157"/>
      <c r="AM220" s="158"/>
      <c r="AN220" s="158"/>
      <c r="AO220" s="158"/>
      <c r="AP220" s="158"/>
      <c r="AQ220" s="158"/>
      <c r="AR220" s="159"/>
      <c r="AS220" s="159"/>
      <c r="AT220" s="160"/>
      <c r="AU220" s="160"/>
      <c r="AV220" s="160"/>
      <c r="AW220" s="160"/>
      <c r="AX220" s="161"/>
      <c r="AY220" s="161"/>
      <c r="AZ220" s="161"/>
      <c r="BA220" s="160"/>
      <c r="BB220" s="160"/>
      <c r="BC220" s="160"/>
      <c r="BD220" s="160"/>
      <c r="BE220" s="161"/>
      <c r="BF220" s="161"/>
      <c r="BG220" s="161"/>
      <c r="BH220" s="160"/>
      <c r="BI220" s="160"/>
      <c r="BJ220" s="160"/>
      <c r="BK220" s="160"/>
      <c r="BL220" s="161"/>
      <c r="BM220" s="161"/>
      <c r="BN220" s="161"/>
      <c r="BO220" s="160"/>
      <c r="BP220" s="160"/>
      <c r="BQ220" s="160"/>
      <c r="BR220" s="160"/>
      <c r="BS220" s="161"/>
      <c r="BT220" s="161"/>
      <c r="BU220" s="161"/>
      <c r="BV220" s="160"/>
      <c r="BW220" s="160"/>
      <c r="BX220" s="160"/>
      <c r="BY220" s="160"/>
      <c r="BZ220" s="161"/>
      <c r="CA220" s="161"/>
      <c r="CB220" s="161"/>
      <c r="CC220" s="162"/>
      <c r="CD220" s="163"/>
      <c r="CE220" s="164"/>
      <c r="CP220" s="32"/>
      <c r="CQ220" s="32"/>
    </row>
    <row r="221" spans="1:95" s="31" customFormat="1" ht="31.5" customHeight="1" thickBot="1" x14ac:dyDescent="0.25">
      <c r="A221" s="34"/>
      <c r="B221" s="35"/>
      <c r="C221" s="1225">
        <f>1+C212</f>
        <v>25</v>
      </c>
      <c r="D221" s="1227" t="str">
        <f>IF(A221="","",VLOOKUP(A221,СписокКЖ!$A$88:$C$113,3,FALSE))</f>
        <v/>
      </c>
      <c r="E221" s="1228" t="str">
        <f>IF(B221="","",VLOOKUP(B221,СписокКЖ!E:J,2,FALSE))</f>
        <v/>
      </c>
      <c r="F221" s="1231" t="str">
        <f>IF(B221="","",VLOOKUP(B221,СписокКЖ!$A$88:$C$111,3,FALSE))</f>
        <v/>
      </c>
      <c r="G221" s="1232" t="str">
        <f>IF(D221="","",VLOOKUP(D221,СписокКЖ!G:L,2,FALSE))</f>
        <v/>
      </c>
      <c r="H221" s="36"/>
      <c r="I221" s="1235" t="s">
        <v>7</v>
      </c>
      <c r="J221" s="1235"/>
      <c r="K221" s="1235"/>
      <c r="L221" s="1235"/>
      <c r="M221" s="1235"/>
      <c r="N221" s="37"/>
      <c r="O221" s="1237"/>
      <c r="P221" s="1238"/>
      <c r="Q221" s="1238"/>
      <c r="R221" s="1238"/>
      <c r="S221" s="1238"/>
      <c r="T221" s="38" t="str">
        <f>IF(A221="","",VLOOKUP(A221,'[60]Протокол команд'!A:K,8,FALSE))</f>
        <v/>
      </c>
      <c r="U221" s="39" t="e">
        <f>T221*5-4</f>
        <v>#VALUE!</v>
      </c>
      <c r="V221" s="39" t="e">
        <f>T221*5</f>
        <v>#VALUE!</v>
      </c>
      <c r="W221" s="39" t="e">
        <f>CONCATENATE(U221,"-",V221)</f>
        <v>#VALUE!</v>
      </c>
      <c r="X221" s="39" t="str">
        <f>IF(A221="","",VLOOKUP(A221,'[60]Протокол команд'!A:K,10,FALSE))</f>
        <v/>
      </c>
      <c r="Y221" s="39" t="e">
        <f>X221*5-4</f>
        <v>#VALUE!</v>
      </c>
      <c r="Z221" s="39" t="e">
        <f>X221*5</f>
        <v>#VALUE!</v>
      </c>
      <c r="AA221" s="39" t="e">
        <f>CONCATENATE(Y221,"-",Z221)</f>
        <v>#VALUE!</v>
      </c>
      <c r="AB221" s="1241" t="str">
        <f>IF(O223="","",SUM(AF223:AF228))</f>
        <v/>
      </c>
      <c r="AC221" s="1242"/>
      <c r="AD221" s="1243"/>
      <c r="AE221" s="1242" t="str">
        <f>IF(O223="","",SUM(AG223:AG228))</f>
        <v/>
      </c>
      <c r="AF221" s="1242"/>
      <c r="AG221" s="1264"/>
      <c r="AH221" s="1241">
        <f>SUM(CC223:CC228)</f>
        <v>0</v>
      </c>
      <c r="AI221" s="1242"/>
      <c r="AJ221" s="1243"/>
      <c r="AK221" s="1242">
        <f>SUM(CE223:CE228)</f>
        <v>0</v>
      </c>
      <c r="AL221" s="1242"/>
      <c r="AM221" s="1264"/>
      <c r="AN221" s="1265">
        <f>SUM(AR223:AR228)</f>
        <v>0</v>
      </c>
      <c r="AO221" s="1266"/>
      <c r="AP221" s="1267"/>
      <c r="AQ221" s="1266">
        <f>SUM(AS223:AS228)</f>
        <v>0</v>
      </c>
      <c r="AR221" s="1266"/>
      <c r="AS221" s="1268"/>
      <c r="AT221" s="1314" t="str">
        <f>IF(A221="","",VLOOKUP(A221,'[60]Протокол команд'!A:Z,14,FALSE))</f>
        <v/>
      </c>
      <c r="AU221" s="1315"/>
      <c r="AV221" s="1315"/>
      <c r="AW221" s="1315"/>
      <c r="AX221" s="1315"/>
      <c r="AY221" s="1315"/>
      <c r="AZ221" s="1315"/>
      <c r="BA221" s="1315"/>
      <c r="BB221" s="1315"/>
      <c r="BC221" s="1315"/>
      <c r="BD221" s="1315"/>
      <c r="BE221" s="1315"/>
      <c r="BF221" s="1315"/>
      <c r="BG221" s="1315"/>
      <c r="BH221" s="1315"/>
      <c r="BI221" s="1315"/>
      <c r="BJ221" s="1315"/>
      <c r="BK221" s="1315"/>
      <c r="BL221" s="1315"/>
      <c r="BM221" s="1315"/>
      <c r="BN221" s="1315"/>
      <c r="BO221" s="1315"/>
      <c r="BP221" s="1315"/>
      <c r="BQ221" s="1315"/>
      <c r="BR221" s="1315"/>
      <c r="BS221" s="1315"/>
      <c r="BT221" s="1315"/>
      <c r="BU221" s="1315"/>
      <c r="BV221" s="1315"/>
      <c r="BW221" s="1315"/>
      <c r="BX221" s="1315"/>
      <c r="BY221" s="1315"/>
      <c r="BZ221" s="1315"/>
      <c r="CA221" s="1315"/>
      <c r="CB221" s="1316"/>
      <c r="CC221" s="1254" t="str">
        <f>IF(O223="","",SUM(AF223:AF228))</f>
        <v/>
      </c>
      <c r="CD221" s="1256" t="str">
        <f>IF(CC221="","","-")</f>
        <v/>
      </c>
      <c r="CE221" s="1258" t="str">
        <f>IF(O223="","",SUM(AG223:AG228))</f>
        <v/>
      </c>
      <c r="CP221" s="32"/>
      <c r="CQ221" s="32"/>
    </row>
    <row r="222" spans="1:95" s="31" customFormat="1" ht="13.5" customHeight="1" x14ac:dyDescent="0.2">
      <c r="A222" s="40"/>
      <c r="B222" s="40"/>
      <c r="C222" s="1226"/>
      <c r="D222" s="1229" t="str">
        <f>IF(A222="","",VLOOKUP(A222,СписокКЖ!D:I,2,FALSE))</f>
        <v/>
      </c>
      <c r="E222" s="1230" t="str">
        <f>IF(B222="","",VLOOKUP(B222,СписокКЖ!E:J,2,FALSE))</f>
        <v/>
      </c>
      <c r="F222" s="1233" t="str">
        <f>IF(C222="","",VLOOKUP(C222,СписокКЖ!F:K,2,FALSE))</f>
        <v/>
      </c>
      <c r="G222" s="1234" t="str">
        <f>IF(D222="","",VLOOKUP(D222,СписокКЖ!G:L,2,FALSE))</f>
        <v/>
      </c>
      <c r="H222" s="41"/>
      <c r="I222" s="1236"/>
      <c r="J222" s="1236"/>
      <c r="K222" s="1236"/>
      <c r="L222" s="1236"/>
      <c r="M222" s="1236"/>
      <c r="N222" s="42"/>
      <c r="O222" s="1239"/>
      <c r="P222" s="1240"/>
      <c r="Q222" s="1240"/>
      <c r="R222" s="1240"/>
      <c r="S222" s="1240"/>
      <c r="T222" s="1260" t="s">
        <v>8</v>
      </c>
      <c r="U222" s="1261"/>
      <c r="V222" s="1261"/>
      <c r="W222" s="1261"/>
      <c r="X222" s="1261"/>
      <c r="Y222" s="1261"/>
      <c r="Z222" s="1261"/>
      <c r="AA222" s="1261"/>
      <c r="AB222" s="1261"/>
      <c r="AC222" s="1261"/>
      <c r="AD222" s="1261"/>
      <c r="AE222" s="1261"/>
      <c r="AF222" s="1261"/>
      <c r="AG222" s="1262"/>
      <c r="AH222" s="1261" t="s">
        <v>9</v>
      </c>
      <c r="AI222" s="1261"/>
      <c r="AJ222" s="1261"/>
      <c r="AK222" s="1261"/>
      <c r="AL222" s="1261"/>
      <c r="AM222" s="1261"/>
      <c r="AN222" s="1261"/>
      <c r="AO222" s="1261"/>
      <c r="AP222" s="1261"/>
      <c r="AQ222" s="1261"/>
      <c r="AR222" s="1261"/>
      <c r="AS222" s="1262"/>
      <c r="AT222" s="1263" t="s">
        <v>10</v>
      </c>
      <c r="AU222" s="1263"/>
      <c r="AV222" s="1263"/>
      <c r="AW222" s="1263"/>
      <c r="AX222" s="1263"/>
      <c r="AY222" s="1263"/>
      <c r="AZ222" s="1263"/>
      <c r="BA222" s="1263" t="s">
        <v>11</v>
      </c>
      <c r="BB222" s="1263"/>
      <c r="BC222" s="1263"/>
      <c r="BD222" s="1263"/>
      <c r="BE222" s="1263"/>
      <c r="BF222" s="1263"/>
      <c r="BG222" s="1263"/>
      <c r="BH222" s="1263" t="s">
        <v>12</v>
      </c>
      <c r="BI222" s="1263"/>
      <c r="BJ222" s="1263"/>
      <c r="BK222" s="1263"/>
      <c r="BL222" s="1263"/>
      <c r="BM222" s="1263"/>
      <c r="BN222" s="1263"/>
      <c r="BO222" s="1263" t="s">
        <v>13</v>
      </c>
      <c r="BP222" s="1263"/>
      <c r="BQ222" s="1263"/>
      <c r="BR222" s="1263"/>
      <c r="BS222" s="1263"/>
      <c r="BT222" s="1263"/>
      <c r="BU222" s="1263"/>
      <c r="BV222" s="1263" t="s">
        <v>14</v>
      </c>
      <c r="BW222" s="1263"/>
      <c r="BX222" s="1263"/>
      <c r="BY222" s="1263"/>
      <c r="BZ222" s="1263"/>
      <c r="CA222" s="1263"/>
      <c r="CB222" s="1263"/>
      <c r="CC222" s="1255"/>
      <c r="CD222" s="1257"/>
      <c r="CE222" s="1259"/>
      <c r="CP222" s="32"/>
      <c r="CQ222" s="32"/>
    </row>
    <row r="223" spans="1:95" s="31" customFormat="1" ht="15" customHeight="1" x14ac:dyDescent="0.2">
      <c r="A223" s="43"/>
      <c r="B223" s="44"/>
      <c r="C223" s="45">
        <v>1</v>
      </c>
      <c r="D223" s="46" t="str">
        <f>IF(A223="","",VLOOKUP(A223,СписокКЖ!D:I,2,FALSE))</f>
        <v/>
      </c>
      <c r="E223" s="47"/>
      <c r="F223" s="48" t="str">
        <f>IF(B223="","",VLOOKUP(B223,СписокКЖ!D:I,2,FALSE))</f>
        <v/>
      </c>
      <c r="G223" s="49"/>
      <c r="H223" s="50"/>
      <c r="I223" s="51"/>
      <c r="J223" s="51"/>
      <c r="K223" s="51"/>
      <c r="L223" s="51"/>
      <c r="M223" s="51"/>
      <c r="N223" s="52"/>
      <c r="O223" s="53" t="str">
        <f>IF(I223="","",IF(I223="0",1000,IF(I223="-0",-1000,I223*1)))</f>
        <v/>
      </c>
      <c r="P223" s="53" t="str">
        <f t="shared" ref="P223:S224" si="141">IF(J223="","",IF(J223="0",1000,IF(J223="-0",-1000,J223*1)))</f>
        <v/>
      </c>
      <c r="Q223" s="53" t="str">
        <f t="shared" si="141"/>
        <v/>
      </c>
      <c r="R223" s="53" t="str">
        <f t="shared" si="141"/>
        <v/>
      </c>
      <c r="S223" s="54" t="str">
        <f t="shared" si="141"/>
        <v/>
      </c>
      <c r="T223" s="55" t="str">
        <f t="shared" ref="T223:X224" si="142">IF(O223="","",IF(O223&gt;0,1,0))</f>
        <v/>
      </c>
      <c r="U223" s="56" t="str">
        <f t="shared" si="142"/>
        <v/>
      </c>
      <c r="V223" s="56" t="str">
        <f t="shared" si="142"/>
        <v/>
      </c>
      <c r="W223" s="56" t="str">
        <f t="shared" si="142"/>
        <v/>
      </c>
      <c r="X223" s="56" t="str">
        <f t="shared" si="142"/>
        <v/>
      </c>
      <c r="Y223" s="57" t="str">
        <f t="shared" ref="Y223:AC224" si="143">IF(O223="","",IF(O223&lt;0,1,0))</f>
        <v/>
      </c>
      <c r="Z223" s="57" t="str">
        <f t="shared" si="143"/>
        <v/>
      </c>
      <c r="AA223" s="57" t="str">
        <f t="shared" si="143"/>
        <v/>
      </c>
      <c r="AB223" s="57" t="str">
        <f t="shared" si="143"/>
        <v/>
      </c>
      <c r="AC223" s="57" t="str">
        <f t="shared" si="143"/>
        <v/>
      </c>
      <c r="AD223" s="58" t="str">
        <f>IF(CC223="","",IF(CC223&gt;CE223,1,-1))</f>
        <v/>
      </c>
      <c r="AE223" s="58" t="str">
        <f>IF(CC223="","",IF(CC223&lt;CE223,1,-1))</f>
        <v/>
      </c>
      <c r="AF223" s="59">
        <f>IF(CC223&gt;CE223,1,0)</f>
        <v>0</v>
      </c>
      <c r="AG223" s="60">
        <f>IF(CE223&gt;CC223,1,0)</f>
        <v>0</v>
      </c>
      <c r="AH223" s="61" t="str">
        <f>IF(O223="","",AX223*1)</f>
        <v/>
      </c>
      <c r="AI223" s="62" t="str">
        <f>IF(P223="","",BE223*1)</f>
        <v/>
      </c>
      <c r="AJ223" s="62" t="str">
        <f>IF(Q223="","",BL223*1)</f>
        <v/>
      </c>
      <c r="AK223" s="62" t="str">
        <f>IF(R223="","",BS223*1)</f>
        <v/>
      </c>
      <c r="AL223" s="62" t="str">
        <f>IF(S223="","",BZ223*1)</f>
        <v/>
      </c>
      <c r="AM223" s="63" t="str">
        <f>IF(O223="","",AZ223*1)</f>
        <v/>
      </c>
      <c r="AN223" s="63" t="str">
        <f>IF(P223="","",BG223*1)</f>
        <v/>
      </c>
      <c r="AO223" s="63" t="str">
        <f>IF(Q223="","",BN223*1)</f>
        <v/>
      </c>
      <c r="AP223" s="63" t="str">
        <f>IF(R223="","",BU223*1)</f>
        <v/>
      </c>
      <c r="AQ223" s="63" t="str">
        <f>IF(S223="","",CB223*1)</f>
        <v/>
      </c>
      <c r="AR223" s="64">
        <f>SUM(AH223:AL223)</f>
        <v>0</v>
      </c>
      <c r="AS223" s="65">
        <f>SUM(AM223:AQ223)</f>
        <v>0</v>
      </c>
      <c r="AT223" s="66">
        <f>IF(O223=1000,11,IF(O223=-1000,0,IF(O223&gt;0,11,IF(O223&lt;0,(-O223),"0"))))</f>
        <v>11</v>
      </c>
      <c r="AU223" s="67" t="str">
        <f>IF(O223=1000,0,IF(O223=-1000,11,IF(O223&lt;-9,-(O223-2),IF(O223&gt;0,(O223),"0"))))</f>
        <v/>
      </c>
      <c r="AV223" s="66" t="e">
        <f>IF(O223=1000,11,IF(O223=-1000,0,IF(O223&lt;9,11,IF(O223&gt;9,(O223+2),"0"))))</f>
        <v>#VALUE!</v>
      </c>
      <c r="AW223" s="67" t="str">
        <f>IF(O223=1000,0,IF(O223=-1000,11,IF(O223&lt;0,11,IF(O223&gt;0,(O223),"0"))))</f>
        <v/>
      </c>
      <c r="AX223" s="68" t="str">
        <f>IF(O223="","",IF(O223&gt;9,AV223,AT223))</f>
        <v/>
      </c>
      <c r="AY223" s="69" t="str">
        <f>IF(O223="","","-")</f>
        <v/>
      </c>
      <c r="AZ223" s="70" t="str">
        <f>IF(O223="","",IF(O223&lt;-9,AU223,AW223))</f>
        <v/>
      </c>
      <c r="BA223" s="66" t="e">
        <f>IF(P223=1000,11,IF(P223=-1000,0,IF(P223&gt;9,(P223+2),IF(P223&lt;0,(-P223),"0"))))</f>
        <v>#VALUE!</v>
      </c>
      <c r="BB223" s="67" t="str">
        <f>IF(P223=1000,0,IF(P223=-1000,11,IF(P223&lt;-9,-(P223-2),IF(P223&gt;0,(P223),"0"))))</f>
        <v/>
      </c>
      <c r="BC223" s="67">
        <f>IF(P223=1000,11,IF(P223=-1000,0,IF(P223&gt;0,11,IF(P223&lt;0,(-P223),"0"))))</f>
        <v>11</v>
      </c>
      <c r="BD223" s="67" t="str">
        <f>IF(P223=1000,0,IF(P223=-1000,11,IF(P223&lt;0,11,IF(P223&gt;0,(P223),"0"))))</f>
        <v/>
      </c>
      <c r="BE223" s="68" t="str">
        <f>IF(P223="","",IF(P223&gt;9,BA223,BC223))</f>
        <v/>
      </c>
      <c r="BF223" s="69" t="str">
        <f>IF(P223="","","-")</f>
        <v/>
      </c>
      <c r="BG223" s="70" t="str">
        <f>IF(P223="","",IF(P223&lt;-9,BB223,BD223))</f>
        <v/>
      </c>
      <c r="BH223" s="66" t="e">
        <f>IF(Q223=1000,11,IF(Q223=-1000,0,IF(Q223&gt;9,(Q223+2),IF(Q223&lt;0,(-Q223),"0"))))</f>
        <v>#VALUE!</v>
      </c>
      <c r="BI223" s="67" t="str">
        <f>IF(Q223=1000,0,IF(Q223=-1000,11,IF(Q223&lt;-9,-(Q223-2),IF(Q223&gt;0,(Q223),"0"))))</f>
        <v/>
      </c>
      <c r="BJ223" s="67">
        <f>IF(Q223=1000,11,IF(Q223=-1000,0,IF(Q223&gt;0,11,IF(Q223&lt;0,(-Q223),"0"))))</f>
        <v>11</v>
      </c>
      <c r="BK223" s="67" t="str">
        <f>IF(Q223=1000,0,IF(Q223=-1000,11,IF(Q223&lt;0,11,IF(Q223&gt;0,(Q223),"0"))))</f>
        <v/>
      </c>
      <c r="BL223" s="68" t="str">
        <f>IF(Q223="","",IF(Q223&gt;9,BH223,BJ223))</f>
        <v/>
      </c>
      <c r="BM223" s="69" t="str">
        <f>IF(Q223="","","-")</f>
        <v/>
      </c>
      <c r="BN223" s="70" t="str">
        <f>IF(Q223="","",IF(Q223&lt;-9,BI223,BK223))</f>
        <v/>
      </c>
      <c r="BO223" s="67" t="e">
        <f>IF(R223=1000,11,IF(R223=-1000,0,IF(R223&gt;9,(R223+2),IF(R223&lt;0,(-R223),"0"))))</f>
        <v>#VALUE!</v>
      </c>
      <c r="BP223" s="67" t="str">
        <f>IF(R223=1000,0,IF(R223=-1000,11,IF(R223&lt;-9,-(R223-2),IF(R223&gt;0,(R223),"0"))))</f>
        <v/>
      </c>
      <c r="BQ223" s="67">
        <f>IF(R223=1000,11,IF(R223=-1000,0,IF(R223&gt;0,11,IF(R223&lt;0,(-R223),"0"))))</f>
        <v>11</v>
      </c>
      <c r="BR223" s="67" t="str">
        <f>IF(R223=1000,0,IF(R223=-1000,11,IF(R223&lt;0,11,IF(R223&gt;0,(R223),"0"))))</f>
        <v/>
      </c>
      <c r="BS223" s="68" t="str">
        <f>IF(R223="","",IF(R223&gt;9,BO223,BQ223))</f>
        <v/>
      </c>
      <c r="BT223" s="69" t="str">
        <f>IF(R223="","","-")</f>
        <v/>
      </c>
      <c r="BU223" s="70" t="str">
        <f>IF(R223="","",IF(R223&lt;-9,BP223,BR223))</f>
        <v/>
      </c>
      <c r="BV223" s="67" t="e">
        <f>IF(S223=1000,11,IF(S223=-1000,0,IF(S223&gt;9,(S223+2),IF(S223&lt;0,(-S223),"0"))))</f>
        <v>#VALUE!</v>
      </c>
      <c r="BW223" s="67" t="str">
        <f>IF(S223=1000,0,IF(S223=-1000,11,IF(S223&lt;-9,-(S223-2),IF(S223&gt;0,(S223),"0"))))</f>
        <v/>
      </c>
      <c r="BX223" s="67">
        <f>IF(S223=1000,11,IF(S223=-1000,0,IF(S223&gt;0,11,IF(S223&lt;0,(-S223),"0"))))</f>
        <v>11</v>
      </c>
      <c r="BY223" s="71" t="str">
        <f>IF(S223=1000,0,IF(S223=-1000,11,IF(S223&lt;0,11,IF(S223&gt;0,(S223),"0"))))</f>
        <v/>
      </c>
      <c r="BZ223" s="68" t="str">
        <f>IF(S223="","",IF(S223&gt;9,BV223,BX223))</f>
        <v/>
      </c>
      <c r="CA223" s="69" t="str">
        <f>IF(S223="","","-")</f>
        <v/>
      </c>
      <c r="CB223" s="70" t="str">
        <f>IF(S223="","",IF(S223&lt;-9,BW223,BY223))</f>
        <v/>
      </c>
      <c r="CC223" s="72" t="str">
        <f>IF(O223="","",SUM(T223:X223))</f>
        <v/>
      </c>
      <c r="CD223" s="73" t="str">
        <f>IF(CC223="","","-")</f>
        <v/>
      </c>
      <c r="CE223" s="74" t="str">
        <f>IF(O223="","",SUM(Y223:AC223))</f>
        <v/>
      </c>
      <c r="CP223" s="32"/>
      <c r="CQ223" s="32"/>
    </row>
    <row r="224" spans="1:95" s="31" customFormat="1" ht="15" customHeight="1" x14ac:dyDescent="0.2">
      <c r="A224" s="43"/>
      <c r="B224" s="44"/>
      <c r="C224" s="75">
        <v>2</v>
      </c>
      <c r="D224" s="76" t="str">
        <f>IF(A224="","",VLOOKUP(A224,СписокКЖ!D:I,2,FALSE))</f>
        <v/>
      </c>
      <c r="E224" s="47"/>
      <c r="F224" s="77" t="str">
        <f>IF(B224="","",VLOOKUP(B224,СписокКЖ!D:I,2,FALSE))</f>
        <v/>
      </c>
      <c r="G224" s="49"/>
      <c r="H224" s="41"/>
      <c r="I224" s="78"/>
      <c r="J224" s="78"/>
      <c r="K224" s="78"/>
      <c r="L224" s="78"/>
      <c r="M224" s="51"/>
      <c r="N224" s="42"/>
      <c r="O224" s="79" t="str">
        <f>IF(I224="","",IF(I224="0",1000,IF(I224="-0",-1000,I224*1)))</f>
        <v/>
      </c>
      <c r="P224" s="79" t="str">
        <f t="shared" si="141"/>
        <v/>
      </c>
      <c r="Q224" s="79" t="str">
        <f t="shared" si="141"/>
        <v/>
      </c>
      <c r="R224" s="79" t="str">
        <f t="shared" si="141"/>
        <v/>
      </c>
      <c r="S224" s="80" t="str">
        <f t="shared" si="141"/>
        <v/>
      </c>
      <c r="T224" s="55" t="str">
        <f t="shared" si="142"/>
        <v/>
      </c>
      <c r="U224" s="56" t="str">
        <f t="shared" si="142"/>
        <v/>
      </c>
      <c r="V224" s="56" t="str">
        <f t="shared" si="142"/>
        <v/>
      </c>
      <c r="W224" s="56" t="str">
        <f t="shared" si="142"/>
        <v/>
      </c>
      <c r="X224" s="56" t="str">
        <f t="shared" si="142"/>
        <v/>
      </c>
      <c r="Y224" s="57" t="str">
        <f t="shared" si="143"/>
        <v/>
      </c>
      <c r="Z224" s="57" t="str">
        <f t="shared" si="143"/>
        <v/>
      </c>
      <c r="AA224" s="57" t="str">
        <f t="shared" si="143"/>
        <v/>
      </c>
      <c r="AB224" s="57" t="str">
        <f t="shared" si="143"/>
        <v/>
      </c>
      <c r="AC224" s="57" t="str">
        <f t="shared" si="143"/>
        <v/>
      </c>
      <c r="AD224" s="58" t="str">
        <f>IF(CC224="","",IF(CC224&gt;CE224,1,-1))</f>
        <v/>
      </c>
      <c r="AE224" s="58" t="str">
        <f>IF(CC224="","",IF(CC224&lt;CE224,1,-1))</f>
        <v/>
      </c>
      <c r="AF224" s="59">
        <f>IF(CC224&gt;CE224,1,0)</f>
        <v>0</v>
      </c>
      <c r="AG224" s="60">
        <f>IF(CE224&gt;CC224,1,0)</f>
        <v>0</v>
      </c>
      <c r="AH224" s="81" t="str">
        <f>IF(O224="","",AX224*1)</f>
        <v/>
      </c>
      <c r="AI224" s="82" t="str">
        <f>IF(P224="","",BE224*1)</f>
        <v/>
      </c>
      <c r="AJ224" s="82" t="str">
        <f>IF(Q224="","",BL224*1)</f>
        <v/>
      </c>
      <c r="AK224" s="82" t="str">
        <f>IF(R224="","",BS224*1)</f>
        <v/>
      </c>
      <c r="AL224" s="82" t="str">
        <f>IF(S224="","",BZ224*1)</f>
        <v/>
      </c>
      <c r="AM224" s="83" t="str">
        <f>IF(O224="","",AZ224*1)</f>
        <v/>
      </c>
      <c r="AN224" s="83" t="str">
        <f>IF(P224="","",BG224*1)</f>
        <v/>
      </c>
      <c r="AO224" s="83" t="str">
        <f>IF(Q224="","",BN224*1)</f>
        <v/>
      </c>
      <c r="AP224" s="83" t="str">
        <f>IF(R224="","",BU224*1)</f>
        <v/>
      </c>
      <c r="AQ224" s="83" t="str">
        <f>IF(S224="","",CB224*1)</f>
        <v/>
      </c>
      <c r="AR224" s="64">
        <f>SUM(AH224:AL224)</f>
        <v>0</v>
      </c>
      <c r="AS224" s="65">
        <f>SUM(AM224:AQ224)</f>
        <v>0</v>
      </c>
      <c r="AT224" s="66">
        <f>IF(O224=1000,11,IF(O224=-1000,0,IF(O224&gt;0,11,IF(O224&lt;0,(-O224),"0"))))</f>
        <v>11</v>
      </c>
      <c r="AU224" s="67" t="str">
        <f>IF(O224=1000,0,IF(O224=-1000,11,IF(O224&lt;-9,-(O224-2),IF(O224&gt;0,(O224),"0"))))</f>
        <v/>
      </c>
      <c r="AV224" s="66" t="e">
        <f>IF(O224=1000,11,IF(O224=-1000,0,IF(O224&gt;9,(O224+2),IF(O224&lt;0,(-O224),"0"))))</f>
        <v>#VALUE!</v>
      </c>
      <c r="AW224" s="67" t="str">
        <f>IF(O224=1000,0,IF(O224=-1000,11,IF(O224&lt;0,11,IF(O224&gt;0,(O224),"0"))))</f>
        <v/>
      </c>
      <c r="AX224" s="84" t="str">
        <f>IF(O224="","",IF(O224&gt;9,AV224,AT224))</f>
        <v/>
      </c>
      <c r="AY224" s="85" t="str">
        <f>IF(O224="","","-")</f>
        <v/>
      </c>
      <c r="AZ224" s="86" t="str">
        <f>IF(O224="","",IF(O224&lt;-9,AU224,AW224))</f>
        <v/>
      </c>
      <c r="BA224" s="66" t="e">
        <f>IF(P224=1000,11,IF(P224=-1000,0,IF(P224&gt;9,(P224+2),IF(P224&lt;0,(-P224),"0"))))</f>
        <v>#VALUE!</v>
      </c>
      <c r="BB224" s="67" t="str">
        <f>IF(P224=1000,0,IF(P224=-1000,11,IF(P224&lt;-9,-(P224-2),IF(P224&gt;0,(P224),"0"))))</f>
        <v/>
      </c>
      <c r="BC224" s="67">
        <f>IF(P224=1000,11,IF(P224=-1000,0,IF(P224&gt;0,11,IF(P224&lt;0,(-P224),"0"))))</f>
        <v>11</v>
      </c>
      <c r="BD224" s="67" t="str">
        <f>IF(P224=1000,0,IF(P224=-1000,11,IF(P224&lt;0,11,IF(P224&gt;0,(P224),"0"))))</f>
        <v/>
      </c>
      <c r="BE224" s="84" t="str">
        <f>IF(P224="","",IF(P224&gt;9,BA224,BC224))</f>
        <v/>
      </c>
      <c r="BF224" s="85" t="str">
        <f>IF(P224="","","-")</f>
        <v/>
      </c>
      <c r="BG224" s="86" t="str">
        <f>IF(P224="","",IF(P224&lt;-9,BB224,BD224))</f>
        <v/>
      </c>
      <c r="BH224" s="66" t="e">
        <f>IF(Q224=1000,11,IF(Q224=-1000,0,IF(Q224&gt;9,(Q224+2),IF(Q224&lt;0,(-Q224),"0"))))</f>
        <v>#VALUE!</v>
      </c>
      <c r="BI224" s="67" t="str">
        <f>IF(Q224=1000,0,IF(Q224=-1000,11,IF(Q224&lt;-9,-(Q224-2),IF(Q224&gt;0,(Q224),"0"))))</f>
        <v/>
      </c>
      <c r="BJ224" s="67">
        <f>IF(Q224=1000,11,IF(Q224=-1000,0,IF(Q224&gt;0,11,IF(Q224&lt;0,(-Q224),"0"))))</f>
        <v>11</v>
      </c>
      <c r="BK224" s="67" t="str">
        <f>IF(Q224=1000,0,IF(Q224=-1000,11,IF(Q224&lt;0,11,IF(Q224&gt;0,(Q224),"0"))))</f>
        <v/>
      </c>
      <c r="BL224" s="84" t="str">
        <f>IF(Q224="","",IF(Q224&gt;9,BH224,BJ224))</f>
        <v/>
      </c>
      <c r="BM224" s="85" t="str">
        <f>IF(Q224="","","-")</f>
        <v/>
      </c>
      <c r="BN224" s="86" t="str">
        <f>IF(Q224="","",IF(Q224&lt;-9,BI224,BK224))</f>
        <v/>
      </c>
      <c r="BO224" s="67" t="e">
        <f>IF(R224=1000,11,IF(R224=-1000,0,IF(R224&gt;9,(R224+2),IF(R224&lt;0,(-R224),"0"))))</f>
        <v>#VALUE!</v>
      </c>
      <c r="BP224" s="67" t="str">
        <f>IF(R224=1000,0,IF(R224=-1000,11,IF(R224&lt;-9,-(R224-2),IF(R224&gt;0,(R224),"0"))))</f>
        <v/>
      </c>
      <c r="BQ224" s="67">
        <f>IF(R224=1000,11,IF(R224=-1000,0,IF(R224&gt;0,11,IF(R224&lt;0,(-R224),"0"))))</f>
        <v>11</v>
      </c>
      <c r="BR224" s="67" t="str">
        <f>IF(R224=1000,0,IF(R224=-1000,11,IF(R224&lt;0,11,IF(R224&gt;0,(R224),"0"))))</f>
        <v/>
      </c>
      <c r="BS224" s="84" t="str">
        <f>IF(R224="","",IF(R224&gt;9,BO224,BQ224))</f>
        <v/>
      </c>
      <c r="BT224" s="85" t="str">
        <f>IF(R224="","","-")</f>
        <v/>
      </c>
      <c r="BU224" s="86" t="str">
        <f>IF(R224="","",IF(R224&lt;-9,BP224,BR224))</f>
        <v/>
      </c>
      <c r="BV224" s="67" t="e">
        <f>IF(S224=1000,11,IF(S224=-1000,0,IF(S224&gt;9,(S224+2),IF(S224&lt;0,(-S224),"0"))))</f>
        <v>#VALUE!</v>
      </c>
      <c r="BW224" s="67" t="str">
        <f>IF(S224=1000,0,IF(S224=-1000,11,IF(S224&lt;-9,-(S224-2),IF(S224&gt;0,(S224),"0"))))</f>
        <v/>
      </c>
      <c r="BX224" s="67">
        <f>IF(S224=1000,11,IF(S224=-1000,0,IF(S224&gt;0,11,IF(S224&lt;0,(-S224),"0"))))</f>
        <v>11</v>
      </c>
      <c r="BY224" s="71" t="str">
        <f>IF(S224=1000,0,IF(S224=-1000,11,IF(S224&lt;0,11,IF(S224&gt;0,(S224),"0"))))</f>
        <v/>
      </c>
      <c r="BZ224" s="84" t="str">
        <f>IF(S224="","",IF(S224&gt;9,BV224,BX224))</f>
        <v/>
      </c>
      <c r="CA224" s="85" t="str">
        <f>IF(S224="","","-")</f>
        <v/>
      </c>
      <c r="CB224" s="86" t="str">
        <f>IF(S224="","",IF(S224&lt;-9,BW224,BY224))</f>
        <v/>
      </c>
      <c r="CC224" s="87" t="str">
        <f>IF(O224="","",SUM(T224:X224))</f>
        <v/>
      </c>
      <c r="CD224" s="88" t="str">
        <f>IF(CC224="","","-")</f>
        <v/>
      </c>
      <c r="CE224" s="89" t="str">
        <f>IF(O224="","",SUM(Y224:AC224))</f>
        <v/>
      </c>
      <c r="CP224" s="32"/>
      <c r="CQ224" s="32"/>
    </row>
    <row r="225" spans="1:95" s="31" customFormat="1" ht="15" customHeight="1" x14ac:dyDescent="0.2">
      <c r="A225" s="43"/>
      <c r="B225" s="44"/>
      <c r="C225" s="1250">
        <v>3</v>
      </c>
      <c r="D225" s="76" t="str">
        <f>IF(A225="","",VLOOKUP(A225,СписокКЖ!D:I,2,FALSE))</f>
        <v/>
      </c>
      <c r="E225" s="47"/>
      <c r="F225" s="77" t="str">
        <f>IF(B225="","",VLOOKUP(B225,СписокКЖ!D:I,2,FALSE))</f>
        <v/>
      </c>
      <c r="G225" s="49"/>
      <c r="H225" s="41"/>
      <c r="I225" s="1252"/>
      <c r="J225" s="1252"/>
      <c r="K225" s="1252"/>
      <c r="L225" s="1252"/>
      <c r="M225" s="1252"/>
      <c r="N225" s="42"/>
      <c r="O225" s="1244" t="str">
        <f>IF(I225="","",IF(I225="0",1000,IF(I225="-0",-1000,I225*1)))</f>
        <v/>
      </c>
      <c r="P225" s="1244" t="str">
        <f>IF(J225="","",IF(J225="0",1000,IF(J225="-0",-1000,J225*1)))</f>
        <v/>
      </c>
      <c r="Q225" s="1244" t="str">
        <f>IF(K225="","",IF(K225="0",1000,IF(K225="-0",-1000,K225*1)))</f>
        <v/>
      </c>
      <c r="R225" s="1244" t="str">
        <f>IF(L226="","",IF(L226="0",1000,IF(L226="-0",-1000,L226*1)))</f>
        <v/>
      </c>
      <c r="S225" s="1246" t="str">
        <f>IF(M226="","",IF(M226="0",1000,IF(M226="-0",-1000,M226*1)))</f>
        <v/>
      </c>
      <c r="T225" s="1248" t="str">
        <f>IF(O225="","",IF(O225&gt;0,1,0))</f>
        <v/>
      </c>
      <c r="U225" s="1284" t="str">
        <f>IF(P225="","",IF(P225&gt;0,1,0))</f>
        <v/>
      </c>
      <c r="V225" s="1284" t="str">
        <f>IF(Q225="","",IF(Q225&gt;0,1,0))</f>
        <v/>
      </c>
      <c r="W225" s="1284" t="str">
        <f>IF(R225="","",IF(R225&gt;0,1,0))</f>
        <v/>
      </c>
      <c r="X225" s="1284" t="str">
        <f>IF(S225="","",IF(S225&gt;0,1,0))</f>
        <v/>
      </c>
      <c r="Y225" s="1278" t="str">
        <f>IF(O225="","",IF(O225&lt;0,1,0))</f>
        <v/>
      </c>
      <c r="Z225" s="1278" t="str">
        <f>IF(P225="","",IF(P225&lt;0,1,0))</f>
        <v/>
      </c>
      <c r="AA225" s="1278" t="str">
        <f>IF(Q225="","",IF(Q225&lt;0,1,0))</f>
        <v/>
      </c>
      <c r="AB225" s="1278" t="str">
        <f>IF(R225="","",IF(R225&lt;0,1,0))</f>
        <v/>
      </c>
      <c r="AC225" s="1278" t="str">
        <f>IF(S225="","",IF(S225&lt;0,1,0))</f>
        <v/>
      </c>
      <c r="AD225" s="1280" t="str">
        <f>IF(CC225="","",IF(CC225&gt;CE225,1,-1))</f>
        <v/>
      </c>
      <c r="AE225" s="1280" t="str">
        <f>IF(CC225="","",IF(CC225&lt;CE225,1,-1))</f>
        <v/>
      </c>
      <c r="AF225" s="1282">
        <f>IF(CC225&gt;CE225,1,0)</f>
        <v>0</v>
      </c>
      <c r="AG225" s="1272">
        <f>IF(CE225&gt;CC225,1,0)</f>
        <v>0</v>
      </c>
      <c r="AH225" s="1274" t="str">
        <f>IF(O225="","",AX225*1)</f>
        <v/>
      </c>
      <c r="AI225" s="1276" t="str">
        <f>IF(P225="","",BE225*1)</f>
        <v/>
      </c>
      <c r="AJ225" s="1276" t="str">
        <f>IF(Q225="","",BL225*1)</f>
        <v/>
      </c>
      <c r="AK225" s="1276" t="str">
        <f>IF(R225="","",BS225*1)</f>
        <v/>
      </c>
      <c r="AL225" s="1276" t="str">
        <f>IF(S225="","",BZ225*1)</f>
        <v/>
      </c>
      <c r="AM225" s="1298" t="str">
        <f>IF(O225="","",AZ225*1)</f>
        <v/>
      </c>
      <c r="AN225" s="1298" t="str">
        <f>IF(P225="","",BG225*1)</f>
        <v/>
      </c>
      <c r="AO225" s="1298" t="str">
        <f>IF(Q225="","",BN225*1)</f>
        <v/>
      </c>
      <c r="AP225" s="1298" t="str">
        <f>IF(R225="","",BU225*1)</f>
        <v/>
      </c>
      <c r="AQ225" s="1298" t="str">
        <f>IF(S225="","",CB225*1)</f>
        <v/>
      </c>
      <c r="AR225" s="1300">
        <f>SUM(AH226:AL226)</f>
        <v>0</v>
      </c>
      <c r="AS225" s="1292">
        <f>SUM(AM226:AQ226)</f>
        <v>0</v>
      </c>
      <c r="AT225" s="1294">
        <f>IF(O225=1000,11,IF(O225=-1000,0,IF(O225&gt;0,11,IF(O225&lt;0,(-O225),"0"))))</f>
        <v>11</v>
      </c>
      <c r="AU225" s="1286" t="str">
        <f>IF(O225=1000,0,IF(O225=-1000,11,IF(O225&lt;-9,-(O225-2),IF(O225&gt;0,(O225),"0"))))</f>
        <v/>
      </c>
      <c r="AV225" s="1286" t="e">
        <f>IF(O225=1000,11,IF(O225=-1000,0,IF(O225&gt;9,(O225+2),IF(O225&lt;0,(-O225),"0"))))</f>
        <v>#VALUE!</v>
      </c>
      <c r="AW225" s="1286" t="str">
        <f>IF(O225=1000,0,IF(O225=-1000,11,IF(O225&lt;0,11,IF(O225&gt;0,(O225),"0"))))</f>
        <v/>
      </c>
      <c r="AX225" s="1296" t="str">
        <f>IF(O225="","",IF(O225&gt;9,AV225,AT225))</f>
        <v/>
      </c>
      <c r="AY225" s="1288" t="str">
        <f>IF(O225="","","-")</f>
        <v/>
      </c>
      <c r="AZ225" s="1290" t="str">
        <f>IF(O225="","",IF(O225&lt;-9,AU225,AW225))</f>
        <v/>
      </c>
      <c r="BA225" s="1286" t="e">
        <f>IF(P225=1000,11,IF(P225=-1000,0,IF(P225&gt;9,(P225+2),IF(P225&lt;0,(-P225),"0"))))</f>
        <v>#VALUE!</v>
      </c>
      <c r="BB225" s="1286" t="str">
        <f>IF(P225=1000,0,IF(P225=-1000,11,IF(P225&lt;-9,-(P225-2),IF(P225&gt;0,(P225),"0"))))</f>
        <v/>
      </c>
      <c r="BC225" s="1286">
        <f>IF(P225=1000,11,IF(P225=-1000,0,IF(P225&gt;0,11,IF(P225&lt;0,(-P225),"0"))))</f>
        <v>11</v>
      </c>
      <c r="BD225" s="1286" t="str">
        <f>IF(P225=1000,0,IF(P225=-1000,11,IF(P225&lt;0,11,IF(P225&gt;0,(P225),"0"))))</f>
        <v/>
      </c>
      <c r="BE225" s="1296" t="str">
        <f>IF(P225="","",IF(P225&gt;9,BA225,BC225))</f>
        <v/>
      </c>
      <c r="BF225" s="1288" t="str">
        <f>IF(P225="","","-")</f>
        <v/>
      </c>
      <c r="BG225" s="1290" t="str">
        <f>IF(P225="","",IF(P225&lt;-9,BB225,BD225))</f>
        <v/>
      </c>
      <c r="BH225" s="1286" t="e">
        <f>IF(Q225=1000,11,IF(Q225=-1000,0,IF(Q225&gt;9,(Q225+2),IF(Q225&lt;0,(-Q225),"0"))))</f>
        <v>#VALUE!</v>
      </c>
      <c r="BI225" s="1286" t="str">
        <f>IF(Q225=1000,0,IF(Q225=-1000,11,IF(Q225&lt;-9,-(Q225-2),IF(Q225&gt;0,(Q225),"0"))))</f>
        <v/>
      </c>
      <c r="BJ225" s="1286">
        <f>IF(Q225=1000,11,IF(Q225=-1000,0,IF(Q225&gt;0,11,IF(Q225&lt;0,(-Q225),"0"))))</f>
        <v>11</v>
      </c>
      <c r="BK225" s="1286" t="str">
        <f>IF(Q225=1000,0,IF(Q225=-1000,11,IF(Q225&lt;0,11,IF(Q225&gt;0,(Q225),"0"))))</f>
        <v/>
      </c>
      <c r="BL225" s="1296" t="str">
        <f>IF(Q225="","",IF(Q225&gt;9,BH225,BJ225))</f>
        <v/>
      </c>
      <c r="BM225" s="1288" t="str">
        <f>IF(Q225="","","-")</f>
        <v/>
      </c>
      <c r="BN225" s="1290" t="str">
        <f>IF(Q225="","",IF(Q225&lt;-9,BI225,BK225))</f>
        <v/>
      </c>
      <c r="BO225" s="1286" t="e">
        <f>IF(R225=1000,11,IF(R225=-1000,0,IF(R225&gt;9,(R225+2),IF(R225&lt;0,(-R225),"0"))))</f>
        <v>#VALUE!</v>
      </c>
      <c r="BP225" s="1286" t="str">
        <f>IF(R225=1000,0,IF(R225=-1000,11,IF(R225&lt;-9,-(R225-2),IF(R225&gt;0,(R225),"0"))))</f>
        <v/>
      </c>
      <c r="BQ225" s="1286">
        <f>IF(R225=1000,11,IF(R225=-1000,0,IF(R225&gt;0,11,IF(R225&lt;0,(-R225),"0"))))</f>
        <v>11</v>
      </c>
      <c r="BR225" s="1286" t="str">
        <f>IF(R225=1000,0,IF(R225=-1000,11,IF(R225&lt;0,11,IF(R225&gt;0,(R225),"0"))))</f>
        <v/>
      </c>
      <c r="BS225" s="1296" t="str">
        <f>IF(R225="","",IF(R225&gt;9,BO225,BQ225))</f>
        <v/>
      </c>
      <c r="BT225" s="1288" t="str">
        <f>IF(R225="","","-")</f>
        <v/>
      </c>
      <c r="BU225" s="1290" t="str">
        <f>IF(R225="","",IF(R225&lt;-9,BP225,BR225))</f>
        <v/>
      </c>
      <c r="BV225" s="1286" t="e">
        <f>IF(S225=1000,11,IF(S225=-1000,0,IF(S225&gt;9,(S225+2),IF(S225&lt;0,(-S225),"0"))))</f>
        <v>#VALUE!</v>
      </c>
      <c r="BW225" s="1286" t="str">
        <f>IF(S225=1000,0,IF(S225=-1000,11,IF(S225&lt;-9,-(S225-2),IF(S225&gt;0,(S225),"0"))))</f>
        <v/>
      </c>
      <c r="BX225" s="1286">
        <f>IF(S225=1000,11,IF(S225=-1000,0,IF(S225&gt;0,11,IF(S225&lt;0,(-S225),"0"))))</f>
        <v>11</v>
      </c>
      <c r="BY225" s="1286" t="str">
        <f>IF(S225=1000,0,IF(S225=-1000,11,IF(S225&lt;0,11,IF(S225&gt;0,(S225),"0"))))</f>
        <v/>
      </c>
      <c r="BZ225" s="1296" t="str">
        <f>IF(S225="","",IF(S225&gt;9,BV225,BX225))</f>
        <v/>
      </c>
      <c r="CA225" s="1288" t="str">
        <f>IF(S225="","","-")</f>
        <v/>
      </c>
      <c r="CB225" s="1290" t="str">
        <f>IF(S225="","",IF(S225&lt;-9,BW225,BY225))</f>
        <v/>
      </c>
      <c r="CC225" s="1302" t="str">
        <f>IF(O225="","",SUM(T225:X226))</f>
        <v/>
      </c>
      <c r="CD225" s="1304" t="str">
        <f>IF(CC225="","","-")</f>
        <v/>
      </c>
      <c r="CE225" s="1306" t="str">
        <f>IF(O225="","",SUM(Y225:AC226))</f>
        <v/>
      </c>
      <c r="CP225" s="32"/>
      <c r="CQ225" s="32"/>
    </row>
    <row r="226" spans="1:95" s="31" customFormat="1" ht="15" customHeight="1" x14ac:dyDescent="0.2">
      <c r="A226" s="43"/>
      <c r="B226" s="44"/>
      <c r="C226" s="1251"/>
      <c r="D226" s="46" t="str">
        <f>IF(A226="","",VLOOKUP(A226,СписокКЖ!D:I,2,FALSE))</f>
        <v/>
      </c>
      <c r="E226" s="47"/>
      <c r="F226" s="48" t="str">
        <f>IF(B226="","",VLOOKUP(B226,СписокКЖ!D:I,2,FALSE))</f>
        <v/>
      </c>
      <c r="G226" s="49"/>
      <c r="H226" s="41"/>
      <c r="I226" s="1253"/>
      <c r="J226" s="1253"/>
      <c r="K226" s="1253"/>
      <c r="L226" s="1253"/>
      <c r="M226" s="1253"/>
      <c r="N226" s="42"/>
      <c r="O226" s="1245"/>
      <c r="P226" s="1245"/>
      <c r="Q226" s="1245"/>
      <c r="R226" s="1245"/>
      <c r="S226" s="1247"/>
      <c r="T226" s="1249"/>
      <c r="U226" s="1285"/>
      <c r="V226" s="1285"/>
      <c r="W226" s="1285"/>
      <c r="X226" s="1285"/>
      <c r="Y226" s="1279"/>
      <c r="Z226" s="1279"/>
      <c r="AA226" s="1279"/>
      <c r="AB226" s="1279"/>
      <c r="AC226" s="1279"/>
      <c r="AD226" s="1281"/>
      <c r="AE226" s="1281"/>
      <c r="AF226" s="1283"/>
      <c r="AG226" s="1273"/>
      <c r="AH226" s="1275"/>
      <c r="AI226" s="1277"/>
      <c r="AJ226" s="1277"/>
      <c r="AK226" s="1277"/>
      <c r="AL226" s="1277"/>
      <c r="AM226" s="1299"/>
      <c r="AN226" s="1299"/>
      <c r="AO226" s="1299"/>
      <c r="AP226" s="1299"/>
      <c r="AQ226" s="1299"/>
      <c r="AR226" s="1301"/>
      <c r="AS226" s="1293"/>
      <c r="AT226" s="1295"/>
      <c r="AU226" s="1287"/>
      <c r="AV226" s="1287"/>
      <c r="AW226" s="1287"/>
      <c r="AX226" s="1297"/>
      <c r="AY226" s="1289"/>
      <c r="AZ226" s="1291"/>
      <c r="BA226" s="1287"/>
      <c r="BB226" s="1287"/>
      <c r="BC226" s="1287"/>
      <c r="BD226" s="1287"/>
      <c r="BE226" s="1297"/>
      <c r="BF226" s="1289"/>
      <c r="BG226" s="1291"/>
      <c r="BH226" s="1287"/>
      <c r="BI226" s="1287"/>
      <c r="BJ226" s="1287"/>
      <c r="BK226" s="1287"/>
      <c r="BL226" s="1297"/>
      <c r="BM226" s="1289"/>
      <c r="BN226" s="1291"/>
      <c r="BO226" s="1287"/>
      <c r="BP226" s="1287"/>
      <c r="BQ226" s="1287"/>
      <c r="BR226" s="1287"/>
      <c r="BS226" s="1297"/>
      <c r="BT226" s="1289"/>
      <c r="BU226" s="1291"/>
      <c r="BV226" s="1287"/>
      <c r="BW226" s="1287"/>
      <c r="BX226" s="1287"/>
      <c r="BY226" s="1287"/>
      <c r="BZ226" s="1297"/>
      <c r="CA226" s="1289"/>
      <c r="CB226" s="1291"/>
      <c r="CC226" s="1303"/>
      <c r="CD226" s="1305"/>
      <c r="CE226" s="1307"/>
      <c r="CP226" s="32"/>
      <c r="CQ226" s="32"/>
    </row>
    <row r="227" spans="1:95" s="31" customFormat="1" ht="15" customHeight="1" x14ac:dyDescent="0.2">
      <c r="A227" s="99" t="str">
        <f>IF(A223="","",A223)</f>
        <v/>
      </c>
      <c r="B227" s="99" t="str">
        <f>IF(B223="","",B224)</f>
        <v/>
      </c>
      <c r="C227" s="75">
        <v>4</v>
      </c>
      <c r="D227" s="100" t="str">
        <f>IF(A227="","",VLOOKUP(A227,СписокКЖ!D:I,2,FALSE))</f>
        <v/>
      </c>
      <c r="E227" s="101"/>
      <c r="F227" s="77" t="str">
        <f>IF(B227="","",VLOOKUP(B227,СписокКЖ!D:I,2,FALSE))</f>
        <v/>
      </c>
      <c r="G227" s="102"/>
      <c r="H227" s="41"/>
      <c r="I227" s="78"/>
      <c r="J227" s="78"/>
      <c r="K227" s="78"/>
      <c r="L227" s="78"/>
      <c r="M227" s="78"/>
      <c r="N227" s="42"/>
      <c r="O227" s="79" t="str">
        <f>IF(I227="","",IF(I227="0",1000,IF(I227="-0",-1000,I227*1)))</f>
        <v/>
      </c>
      <c r="P227" s="79" t="str">
        <f t="shared" ref="P227:S228" si="144">IF(J227="","",IF(J227="0",1000,IF(J227="-0",-1000,J227*1)))</f>
        <v/>
      </c>
      <c r="Q227" s="79" t="str">
        <f t="shared" si="144"/>
        <v/>
      </c>
      <c r="R227" s="79" t="str">
        <f t="shared" si="144"/>
        <v/>
      </c>
      <c r="S227" s="80" t="str">
        <f t="shared" si="144"/>
        <v/>
      </c>
      <c r="T227" s="103" t="str">
        <f t="shared" ref="T227:X228" si="145">IF(O227="","",IF(O227&gt;0,1,0))</f>
        <v/>
      </c>
      <c r="U227" s="104" t="str">
        <f t="shared" si="145"/>
        <v/>
      </c>
      <c r="V227" s="104" t="str">
        <f t="shared" si="145"/>
        <v/>
      </c>
      <c r="W227" s="104" t="str">
        <f t="shared" si="145"/>
        <v/>
      </c>
      <c r="X227" s="104" t="str">
        <f t="shared" si="145"/>
        <v/>
      </c>
      <c r="Y227" s="105" t="str">
        <f t="shared" ref="Y227:AC228" si="146">IF(O227="","",IF(O227&lt;0,1,0))</f>
        <v/>
      </c>
      <c r="Z227" s="105" t="str">
        <f t="shared" si="146"/>
        <v/>
      </c>
      <c r="AA227" s="105" t="str">
        <f t="shared" si="146"/>
        <v/>
      </c>
      <c r="AB227" s="105" t="str">
        <f t="shared" si="146"/>
        <v/>
      </c>
      <c r="AC227" s="105" t="str">
        <f t="shared" si="146"/>
        <v/>
      </c>
      <c r="AD227" s="106" t="str">
        <f>IF(CC227="","",IF(CC227&gt;CE227,1,-1))</f>
        <v/>
      </c>
      <c r="AE227" s="106" t="str">
        <f>IF(CC227="","",IF(CC227&lt;CE227,1,-1))</f>
        <v/>
      </c>
      <c r="AF227" s="107">
        <f>IF(CC227&gt;CE227,1,0)</f>
        <v>0</v>
      </c>
      <c r="AG227" s="108">
        <f>IF(CE227&gt;CC227,1,0)</f>
        <v>0</v>
      </c>
      <c r="AH227" s="81" t="str">
        <f>IF(O227="","",AX227*1)</f>
        <v/>
      </c>
      <c r="AI227" s="82" t="str">
        <f>IF(P227="","",BE227*1)</f>
        <v/>
      </c>
      <c r="AJ227" s="82" t="str">
        <f>IF(Q227="","",BL227*1)</f>
        <v/>
      </c>
      <c r="AK227" s="82" t="str">
        <f>IF(R227="","",BS227*1)</f>
        <v/>
      </c>
      <c r="AL227" s="82" t="str">
        <f>IF(S227="","",BZ227*1)</f>
        <v/>
      </c>
      <c r="AM227" s="83" t="str">
        <f>IF(O227="","",AZ227*1)</f>
        <v/>
      </c>
      <c r="AN227" s="83" t="str">
        <f>IF(P227="","",BG227*1)</f>
        <v/>
      </c>
      <c r="AO227" s="83" t="str">
        <f>IF(Q227="","",BN227*1)</f>
        <v/>
      </c>
      <c r="AP227" s="83" t="str">
        <f>IF(R227="","",BU227*1)</f>
        <v/>
      </c>
      <c r="AQ227" s="83" t="str">
        <f>IF(S227="","",CB227*1)</f>
        <v/>
      </c>
      <c r="AR227" s="109">
        <f>SUM(AH227:AL227)</f>
        <v>0</v>
      </c>
      <c r="AS227" s="110">
        <f>SUM(AM227:AQ227)</f>
        <v>0</v>
      </c>
      <c r="AT227" s="111">
        <f>IF(O227=1000,11,IF(O227=-1000,0,IF(O227&gt;0,11,IF(O227&lt;0,(-O227),"0"))))</f>
        <v>11</v>
      </c>
      <c r="AU227" s="112" t="str">
        <f>IF(O227=1000,0,IF(O227=-1000,11,IF(O227&lt;-9,-(O227-2),IF(O227&gt;0,(O227),"0"))))</f>
        <v/>
      </c>
      <c r="AV227" s="111" t="e">
        <f>IF(O227=1000,11,IF(O227=-1000,0,IF(O227&gt;9,(O227+2),IF(O227&lt;0,(-O227),"0"))))</f>
        <v>#VALUE!</v>
      </c>
      <c r="AW227" s="112" t="str">
        <f>IF(O227=1000,0,IF(O227=-1000,11,IF(O227&lt;0,11,IF(O227&gt;0,(O227),"0"))))</f>
        <v/>
      </c>
      <c r="AX227" s="84" t="str">
        <f>IF(O227="","",IF(O227&gt;9,AV227,AT227))</f>
        <v/>
      </c>
      <c r="AY227" s="85" t="str">
        <f>IF(O227="","","-")</f>
        <v/>
      </c>
      <c r="AZ227" s="86" t="str">
        <f>IF(O227="","",IF(O227&lt;-9,AU227,AW227))</f>
        <v/>
      </c>
      <c r="BA227" s="111" t="e">
        <f>IF(P227=1000,11,IF(P227=-1000,0,IF(P227&gt;9,(P227+2),IF(P227&lt;0,(-P227),"0"))))</f>
        <v>#VALUE!</v>
      </c>
      <c r="BB227" s="112" t="str">
        <f>IF(P227=1000,0,IF(P227=-1000,11,IF(P227&lt;-9,-(P227-2),IF(P227&gt;0,(P227),"0"))))</f>
        <v/>
      </c>
      <c r="BC227" s="112">
        <f>IF(P227=1000,11,IF(P227=-1000,0,IF(P227&gt;0,11,IF(P227&lt;0,(-P227),"0"))))</f>
        <v>11</v>
      </c>
      <c r="BD227" s="112" t="str">
        <f>IF(P227=1000,0,IF(P227=-1000,11,IF(P227&lt;0,11,IF(P227&gt;0,(P227),"0"))))</f>
        <v/>
      </c>
      <c r="BE227" s="84" t="str">
        <f>IF(P227="","",IF(P227&gt;9,BA227,BC227))</f>
        <v/>
      </c>
      <c r="BF227" s="85" t="str">
        <f>IF(P227="","","-")</f>
        <v/>
      </c>
      <c r="BG227" s="86" t="str">
        <f>IF(P227="","",IF(P227&lt;-9,BB227,BD227))</f>
        <v/>
      </c>
      <c r="BH227" s="111" t="e">
        <f>IF(Q227=1000,11,IF(Q227=-1000,0,IF(Q227&gt;9,(Q227+2),IF(Q227&lt;0,(-Q227),"0"))))</f>
        <v>#VALUE!</v>
      </c>
      <c r="BI227" s="112" t="str">
        <f>IF(Q227=1000,0,IF(Q227=-1000,11,IF(Q227&lt;-9,-(Q227-2),IF(Q227&gt;0,(Q227),"0"))))</f>
        <v/>
      </c>
      <c r="BJ227" s="112">
        <f>IF(Q227=1000,11,IF(Q227=-1000,0,IF(Q227&gt;0,11,IF(Q227&lt;0,(-Q227),"0"))))</f>
        <v>11</v>
      </c>
      <c r="BK227" s="112" t="str">
        <f>IF(Q227=1000,0,IF(Q227=-1000,11,IF(Q227&lt;0,11,IF(Q227&gt;0,(Q227),"0"))))</f>
        <v/>
      </c>
      <c r="BL227" s="84" t="str">
        <f>IF(Q227="","",IF(Q227&gt;9,BH227,BJ227))</f>
        <v/>
      </c>
      <c r="BM227" s="85" t="str">
        <f>IF(Q227="","","-")</f>
        <v/>
      </c>
      <c r="BN227" s="86" t="str">
        <f>IF(Q227="","",IF(Q227&lt;-9,BI227,BK227))</f>
        <v/>
      </c>
      <c r="BO227" s="112" t="e">
        <f>IF(R227=1000,11,IF(R227=-1000,0,IF(R227&gt;9,(R227+2),IF(R227&lt;0,(-R227),"0"))))</f>
        <v>#VALUE!</v>
      </c>
      <c r="BP227" s="112" t="str">
        <f>IF(R227=1000,0,IF(R227=-1000,11,IF(R227&lt;-9,-(R227-2),IF(R227&gt;0,(R227),"0"))))</f>
        <v/>
      </c>
      <c r="BQ227" s="112">
        <f>IF(R227=1000,11,IF(R227=-1000,0,IF(R227&gt;0,11,IF(R227&lt;0,(-R227),"0"))))</f>
        <v>11</v>
      </c>
      <c r="BR227" s="112" t="str">
        <f>IF(R227=1000,0,IF(R227=-1000,11,IF(R227&lt;0,11,IF(R227&gt;0,(R227),"0"))))</f>
        <v/>
      </c>
      <c r="BS227" s="84" t="str">
        <f>IF(R227="","",IF(R227&gt;9,BO227,BQ227))</f>
        <v/>
      </c>
      <c r="BT227" s="85" t="str">
        <f>IF(R227="","","-")</f>
        <v/>
      </c>
      <c r="BU227" s="86" t="str">
        <f>IF(R227="","",IF(R227&lt;-9,BP227,BR227))</f>
        <v/>
      </c>
      <c r="BV227" s="112" t="e">
        <f>IF(S227=1000,11,IF(S227=-1000,0,IF(S227&gt;9,(S227+2),IF(S227&lt;0,(-S227),"0"))))</f>
        <v>#VALUE!</v>
      </c>
      <c r="BW227" s="112" t="str">
        <f>IF(S227=1000,0,IF(S227=-1000,11,IF(S227&lt;-9,-(S227-2),IF(S227&gt;0,(S227),"0"))))</f>
        <v/>
      </c>
      <c r="BX227" s="112">
        <f>IF(S227=1000,11,IF(S227=-1000,0,IF(S227&gt;0,11,IF(S227&lt;0,(-S227),"0"))))</f>
        <v>11</v>
      </c>
      <c r="BY227" s="113" t="str">
        <f>IF(S227=1000,0,IF(S227=-1000,11,IF(S227&lt;0,11,IF(S227&gt;0,(S227),"0"))))</f>
        <v/>
      </c>
      <c r="BZ227" s="84" t="str">
        <f>IF(S227="","",IF(S227&gt;9,BV227,BX227))</f>
        <v/>
      </c>
      <c r="CA227" s="85" t="str">
        <f>IF(S227="","","-")</f>
        <v/>
      </c>
      <c r="CB227" s="86" t="str">
        <f>IF(S227="","",IF(S227&lt;-9,BW227,BY227))</f>
        <v/>
      </c>
      <c r="CC227" s="87" t="str">
        <f>IF(O227="","",SUM(T227:X227))</f>
        <v/>
      </c>
      <c r="CD227" s="88" t="str">
        <f>IF(CC227="","","-")</f>
        <v/>
      </c>
      <c r="CE227" s="89" t="str">
        <f>IF(O227="","",SUM(Y227:AC227))</f>
        <v/>
      </c>
      <c r="CP227" s="32"/>
      <c r="CQ227" s="32"/>
    </row>
    <row r="228" spans="1:95" s="31" customFormat="1" ht="15" customHeight="1" thickBot="1" x14ac:dyDescent="0.25">
      <c r="A228" s="99" t="str">
        <f>IF(A223="","",A224)</f>
        <v/>
      </c>
      <c r="B228" s="99" t="str">
        <f>IF(B223="","",B223)</f>
        <v/>
      </c>
      <c r="C228" s="114">
        <v>5</v>
      </c>
      <c r="D228" s="115" t="str">
        <f>IF(A228="","",VLOOKUP(A228,СписокКЖ!D:I,2,FALSE))</f>
        <v/>
      </c>
      <c r="E228" s="116"/>
      <c r="F228" s="117" t="str">
        <f>IF(B228="","",VLOOKUP(B228,СписокКЖ!D:I,2,FALSE))</f>
        <v/>
      </c>
      <c r="G228" s="118"/>
      <c r="H228" s="119"/>
      <c r="I228" s="120"/>
      <c r="J228" s="120"/>
      <c r="K228" s="120"/>
      <c r="L228" s="121"/>
      <c r="M228" s="121"/>
      <c r="N228" s="122"/>
      <c r="O228" s="123" t="str">
        <f>IF(I228="","",IF(I228="0",1000,IF(I228="-0",-1000,I228*1)))</f>
        <v/>
      </c>
      <c r="P228" s="123" t="str">
        <f t="shared" si="144"/>
        <v/>
      </c>
      <c r="Q228" s="123" t="str">
        <f t="shared" si="144"/>
        <v/>
      </c>
      <c r="R228" s="123" t="str">
        <f t="shared" si="144"/>
        <v/>
      </c>
      <c r="S228" s="124" t="str">
        <f t="shared" si="144"/>
        <v/>
      </c>
      <c r="T228" s="125" t="str">
        <f t="shared" si="145"/>
        <v/>
      </c>
      <c r="U228" s="126" t="str">
        <f t="shared" si="145"/>
        <v/>
      </c>
      <c r="V228" s="126" t="str">
        <f t="shared" si="145"/>
        <v/>
      </c>
      <c r="W228" s="126" t="str">
        <f t="shared" si="145"/>
        <v/>
      </c>
      <c r="X228" s="126" t="str">
        <f t="shared" si="145"/>
        <v/>
      </c>
      <c r="Y228" s="127" t="str">
        <f t="shared" si="146"/>
        <v/>
      </c>
      <c r="Z228" s="127" t="str">
        <f t="shared" si="146"/>
        <v/>
      </c>
      <c r="AA228" s="127" t="str">
        <f t="shared" si="146"/>
        <v/>
      </c>
      <c r="AB228" s="127" t="str">
        <f t="shared" si="146"/>
        <v/>
      </c>
      <c r="AC228" s="127" t="str">
        <f t="shared" si="146"/>
        <v/>
      </c>
      <c r="AD228" s="128" t="str">
        <f>IF(CC228="","",IF(CC228&gt;CE228,1,-1))</f>
        <v/>
      </c>
      <c r="AE228" s="128" t="str">
        <f>IF(CC228="","",IF(CC228&lt;CE228,1,-1))</f>
        <v/>
      </c>
      <c r="AF228" s="129">
        <f>IF(CC228&gt;CE228,1,0)</f>
        <v>0</v>
      </c>
      <c r="AG228" s="130">
        <f>IF(CE228&gt;CC228,1,0)</f>
        <v>0</v>
      </c>
      <c r="AH228" s="131" t="str">
        <f>IF(O228="","",AX228*1)</f>
        <v/>
      </c>
      <c r="AI228" s="132" t="str">
        <f>IF(P228="","",BE228*1)</f>
        <v/>
      </c>
      <c r="AJ228" s="132" t="str">
        <f>IF(Q228="","",BL228*1)</f>
        <v/>
      </c>
      <c r="AK228" s="132" t="str">
        <f>IF(R228="","",BS228*1)</f>
        <v/>
      </c>
      <c r="AL228" s="132" t="str">
        <f>IF(S228="","",BZ228*1)</f>
        <v/>
      </c>
      <c r="AM228" s="133" t="str">
        <f>IF(O228="","",AZ228*1)</f>
        <v/>
      </c>
      <c r="AN228" s="133" t="str">
        <f>IF(P228="","",BG228*1)</f>
        <v/>
      </c>
      <c r="AO228" s="133" t="str">
        <f>IF(Q228="","",BN228*1)</f>
        <v/>
      </c>
      <c r="AP228" s="133" t="str">
        <f>IF(R228="","",BU228*1)</f>
        <v/>
      </c>
      <c r="AQ228" s="133" t="str">
        <f>IF(S228="","",CB228*1)</f>
        <v/>
      </c>
      <c r="AR228" s="134">
        <f>SUM(AH228:AL228)</f>
        <v>0</v>
      </c>
      <c r="AS228" s="135">
        <f>SUM(AM228:AQ228)</f>
        <v>0</v>
      </c>
      <c r="AT228" s="136">
        <f>IF(O228=1000,11,IF(O228=-1000,0,IF(O228&gt;0,11,IF(O228&lt;0,(-O228),"0"))))</f>
        <v>11</v>
      </c>
      <c r="AU228" s="137" t="str">
        <f>IF(O228=1000,0,IF(O228=-1000,11,IF(O228&lt;-9,-(O228-2),IF(O228&gt;0,(O228),"0"))))</f>
        <v/>
      </c>
      <c r="AV228" s="136" t="e">
        <f>IF(O228=1000,11,IF(O228=-1000,0,IF(O228&gt;9,(O228+2),IF(O228&lt;0,(-O228),"0"))))</f>
        <v>#VALUE!</v>
      </c>
      <c r="AW228" s="137" t="str">
        <f>IF(O228=1000,0,IF(O228=-1000,11,IF(O228&lt;0,11,IF(O228&gt;0,(O228),"0"))))</f>
        <v/>
      </c>
      <c r="AX228" s="138" t="str">
        <f>IF(O228="","",IF(O228&gt;9,AV228,AT228))</f>
        <v/>
      </c>
      <c r="AY228" s="139" t="str">
        <f>IF(O228="","","-")</f>
        <v/>
      </c>
      <c r="AZ228" s="140" t="str">
        <f>IF(O228="","",IF(O228&lt;-9,AU228,AW228))</f>
        <v/>
      </c>
      <c r="BA228" s="136" t="e">
        <f>IF(P228=1000,11,IF(P228=-1000,0,IF(P228&gt;9,(P228+2),IF(P228&lt;0,(-P228),"0"))))</f>
        <v>#VALUE!</v>
      </c>
      <c r="BB228" s="137" t="str">
        <f>IF(P228=1000,0,IF(P228=-1000,11,IF(P228&lt;-9,-(P228-2),IF(P228&gt;0,(P228),"0"))))</f>
        <v/>
      </c>
      <c r="BC228" s="137">
        <f>IF(P228=1000,11,IF(P228=-1000,0,IF(P228&gt;0,11,IF(P228&lt;0,(-P228),"0"))))</f>
        <v>11</v>
      </c>
      <c r="BD228" s="137" t="str">
        <f>IF(P228=1000,0,IF(P228=-1000,11,IF(P228&lt;0,11,IF(P228&gt;0,(P228),"0"))))</f>
        <v/>
      </c>
      <c r="BE228" s="138" t="str">
        <f>IF(P228="","",IF(P228&gt;9,BA228,BC228))</f>
        <v/>
      </c>
      <c r="BF228" s="139" t="str">
        <f>IF(P228="","","-")</f>
        <v/>
      </c>
      <c r="BG228" s="140" t="str">
        <f>IF(P228="","",IF(P228&lt;-9,BB228,BD228))</f>
        <v/>
      </c>
      <c r="BH228" s="136" t="e">
        <f>IF(Q228=1000,11,IF(Q228=-1000,0,IF(Q228&gt;9,(Q228+2),IF(Q228&lt;0,(-Q228),"0"))))</f>
        <v>#VALUE!</v>
      </c>
      <c r="BI228" s="137" t="str">
        <f>IF(Q228=1000,0,IF(Q228=-1000,11,IF(Q228&lt;-9,-(Q228-2),IF(Q228&gt;0,(Q228),"0"))))</f>
        <v/>
      </c>
      <c r="BJ228" s="137">
        <f>IF(Q228=1000,11,IF(Q228=-1000,0,IF(Q228&gt;0,11,IF(Q228&lt;0,(-Q228),"0"))))</f>
        <v>11</v>
      </c>
      <c r="BK228" s="137" t="str">
        <f>IF(Q228=1000,0,IF(Q228=-1000,11,IF(Q228&lt;0,11,IF(Q228&gt;0,(Q228),"0"))))</f>
        <v/>
      </c>
      <c r="BL228" s="138" t="str">
        <f>IF(Q228="","",IF(Q228&gt;9,BH228,BJ228))</f>
        <v/>
      </c>
      <c r="BM228" s="139" t="str">
        <f>IF(Q228="","","-")</f>
        <v/>
      </c>
      <c r="BN228" s="140" t="str">
        <f>IF(Q228="","",IF(Q228&lt;-9,BI228,BK228))</f>
        <v/>
      </c>
      <c r="BO228" s="137" t="e">
        <f>IF(R228=1000,11,IF(R228=-1000,0,IF(R228&gt;9,(R228+2),IF(R228&lt;0,(-R228),"0"))))</f>
        <v>#VALUE!</v>
      </c>
      <c r="BP228" s="137" t="str">
        <f>IF(R228=1000,0,IF(R228=-1000,11,IF(R228&lt;-9,-(R228-2),IF(R228&gt;0,(R228),"0"))))</f>
        <v/>
      </c>
      <c r="BQ228" s="137">
        <f>IF(R228=1000,11,IF(R228=-1000,0,IF(R228&gt;0,11,IF(R228&lt;0,(-R228),"0"))))</f>
        <v>11</v>
      </c>
      <c r="BR228" s="137" t="str">
        <f>IF(R228=1000,0,IF(R228=-1000,11,IF(R228&lt;0,11,IF(R228&gt;0,(R228),"0"))))</f>
        <v/>
      </c>
      <c r="BS228" s="138" t="str">
        <f>IF(R228="","",IF(R228&gt;9,BO228,BQ228))</f>
        <v/>
      </c>
      <c r="BT228" s="139" t="str">
        <f>IF(R228="","","-")</f>
        <v/>
      </c>
      <c r="BU228" s="140" t="str">
        <f>IF(R228="","",IF(R228&lt;-9,BP228,BR228))</f>
        <v/>
      </c>
      <c r="BV228" s="137" t="e">
        <f>IF(S228=1000,11,IF(S228=-1000,0,IF(S228&gt;9,(S228+2),IF(S228&lt;0,(-S228),"0"))))</f>
        <v>#VALUE!</v>
      </c>
      <c r="BW228" s="137" t="str">
        <f>IF(S228=1000,0,IF(S228=-1000,11,IF(S228&lt;-9,-(S228-2),IF(S228&gt;0,(S228),"0"))))</f>
        <v/>
      </c>
      <c r="BX228" s="137">
        <f>IF(S228=1000,11,IF(S228=-1000,0,IF(S228&gt;0,11,IF(S228&lt;0,(-S228),"0"))))</f>
        <v>11</v>
      </c>
      <c r="BY228" s="141" t="str">
        <f>IF(S228=1000,0,IF(S228=-1000,11,IF(S228&lt;0,11,IF(S228&gt;0,(S228),"0"))))</f>
        <v/>
      </c>
      <c r="BZ228" s="138" t="str">
        <f>IF(S228="","",IF(S228&gt;9,BV228,BX228))</f>
        <v/>
      </c>
      <c r="CA228" s="139" t="str">
        <f>IF(S228="","","-")</f>
        <v/>
      </c>
      <c r="CB228" s="140" t="str">
        <f>IF(S228="","",IF(S228&lt;-9,BW228,BY228))</f>
        <v/>
      </c>
      <c r="CC228" s="142" t="str">
        <f>IF(O228="","",SUM(T228:X228))</f>
        <v/>
      </c>
      <c r="CD228" s="143" t="str">
        <f>IF(CC228="","","-")</f>
        <v/>
      </c>
      <c r="CE228" s="144" t="str">
        <f>IF(O228="","",SUM(Y228:AC228))</f>
        <v/>
      </c>
      <c r="CP228" s="32"/>
      <c r="CQ228" s="32"/>
    </row>
    <row r="229" spans="1:95" s="31" customFormat="1" ht="15" customHeight="1" thickBot="1" x14ac:dyDescent="0.25">
      <c r="A229" s="145"/>
      <c r="B229" s="145"/>
      <c r="C229" s="145"/>
      <c r="D229" s="146"/>
      <c r="E229" s="147"/>
      <c r="F229" s="148"/>
      <c r="G229" s="149"/>
      <c r="H229" s="150"/>
      <c r="I229" s="151"/>
      <c r="J229" s="151"/>
      <c r="K229" s="151"/>
      <c r="L229" s="151"/>
      <c r="M229" s="151"/>
      <c r="N229" s="150"/>
      <c r="O229" s="152"/>
      <c r="P229" s="152"/>
      <c r="Q229" s="152"/>
      <c r="R229" s="152"/>
      <c r="S229" s="152"/>
      <c r="T229" s="153"/>
      <c r="U229" s="153"/>
      <c r="V229" s="153"/>
      <c r="W229" s="153"/>
      <c r="X229" s="153"/>
      <c r="Y229" s="154"/>
      <c r="Z229" s="154"/>
      <c r="AA229" s="154"/>
      <c r="AB229" s="154"/>
      <c r="AC229" s="154"/>
      <c r="AD229" s="155"/>
      <c r="AE229" s="155"/>
      <c r="AF229" s="156"/>
      <c r="AG229" s="156"/>
      <c r="AH229" s="157"/>
      <c r="AI229" s="157"/>
      <c r="AJ229" s="157"/>
      <c r="AK229" s="157"/>
      <c r="AL229" s="157"/>
      <c r="AM229" s="158"/>
      <c r="AN229" s="158"/>
      <c r="AO229" s="158"/>
      <c r="AP229" s="158"/>
      <c r="AQ229" s="158"/>
      <c r="AR229" s="159"/>
      <c r="AS229" s="159"/>
      <c r="AT229" s="160"/>
      <c r="AU229" s="160"/>
      <c r="AV229" s="160"/>
      <c r="AW229" s="160"/>
      <c r="AX229" s="161"/>
      <c r="AY229" s="161"/>
      <c r="AZ229" s="161"/>
      <c r="BA229" s="160"/>
      <c r="BB229" s="160"/>
      <c r="BC229" s="160"/>
      <c r="BD229" s="160"/>
      <c r="BE229" s="161"/>
      <c r="BF229" s="161"/>
      <c r="BG229" s="161"/>
      <c r="BH229" s="160"/>
      <c r="BI229" s="160"/>
      <c r="BJ229" s="160"/>
      <c r="BK229" s="160"/>
      <c r="BL229" s="161"/>
      <c r="BM229" s="161"/>
      <c r="BN229" s="161"/>
      <c r="BO229" s="160"/>
      <c r="BP229" s="160"/>
      <c r="BQ229" s="160"/>
      <c r="BR229" s="160"/>
      <c r="BS229" s="161"/>
      <c r="BT229" s="161"/>
      <c r="BU229" s="161"/>
      <c r="BV229" s="160"/>
      <c r="BW229" s="160"/>
      <c r="BX229" s="160"/>
      <c r="BY229" s="160"/>
      <c r="BZ229" s="161"/>
      <c r="CA229" s="161"/>
      <c r="CB229" s="161"/>
      <c r="CC229" s="162"/>
      <c r="CD229" s="163"/>
      <c r="CE229" s="164"/>
      <c r="CP229" s="32"/>
      <c r="CQ229" s="32"/>
    </row>
    <row r="230" spans="1:95" s="31" customFormat="1" ht="31.5" customHeight="1" thickBot="1" x14ac:dyDescent="0.25">
      <c r="A230" s="34"/>
      <c r="B230" s="35"/>
      <c r="C230" s="1225">
        <f>1+C221</f>
        <v>26</v>
      </c>
      <c r="D230" s="1227" t="str">
        <f>IF(A230="","",VLOOKUP(A230,СписокКЖ!$A$88:$C$113,3,FALSE))</f>
        <v/>
      </c>
      <c r="E230" s="1228" t="str">
        <f>IF(B230="","",VLOOKUP(B230,СписокКЖ!E:J,2,FALSE))</f>
        <v/>
      </c>
      <c r="F230" s="1231" t="str">
        <f>IF(B230="","",VLOOKUP(B230,СписокКЖ!$A$88:$C$111,3,FALSE))</f>
        <v/>
      </c>
      <c r="G230" s="1232" t="str">
        <f>IF(D230="","",VLOOKUP(D230,СписокКЖ!G:L,2,FALSE))</f>
        <v/>
      </c>
      <c r="H230" s="36"/>
      <c r="I230" s="1235" t="s">
        <v>7</v>
      </c>
      <c r="J230" s="1235"/>
      <c r="K230" s="1235"/>
      <c r="L230" s="1235"/>
      <c r="M230" s="1235"/>
      <c r="N230" s="37"/>
      <c r="O230" s="1237"/>
      <c r="P230" s="1238"/>
      <c r="Q230" s="1238"/>
      <c r="R230" s="1238"/>
      <c r="S230" s="1238"/>
      <c r="T230" s="38" t="str">
        <f>IF(A230="","",VLOOKUP(A230,'[60]Протокол команд'!A:K,8,FALSE))</f>
        <v/>
      </c>
      <c r="U230" s="39" t="e">
        <f>T230*5-4</f>
        <v>#VALUE!</v>
      </c>
      <c r="V230" s="39" t="e">
        <f>T230*5</f>
        <v>#VALUE!</v>
      </c>
      <c r="W230" s="39" t="e">
        <f>CONCATENATE(U230,"-",V230)</f>
        <v>#VALUE!</v>
      </c>
      <c r="X230" s="39" t="str">
        <f>IF(A230="","",VLOOKUP(A230,'[60]Протокол команд'!A:K,10,FALSE))</f>
        <v/>
      </c>
      <c r="Y230" s="39" t="e">
        <f>X230*5-4</f>
        <v>#VALUE!</v>
      </c>
      <c r="Z230" s="39" t="e">
        <f>X230*5</f>
        <v>#VALUE!</v>
      </c>
      <c r="AA230" s="39" t="e">
        <f>CONCATENATE(Y230,"-",Z230)</f>
        <v>#VALUE!</v>
      </c>
      <c r="AB230" s="1241" t="str">
        <f>IF(O232="","",SUM(AF232:AF237))</f>
        <v/>
      </c>
      <c r="AC230" s="1242"/>
      <c r="AD230" s="1243"/>
      <c r="AE230" s="1242" t="str">
        <f>IF(O232="","",SUM(AG232:AG237))</f>
        <v/>
      </c>
      <c r="AF230" s="1242"/>
      <c r="AG230" s="1264"/>
      <c r="AH230" s="1241">
        <f>SUM(CC232:CC237)</f>
        <v>0</v>
      </c>
      <c r="AI230" s="1242"/>
      <c r="AJ230" s="1243"/>
      <c r="AK230" s="1242">
        <f>SUM(CE232:CE237)</f>
        <v>0</v>
      </c>
      <c r="AL230" s="1242"/>
      <c r="AM230" s="1264"/>
      <c r="AN230" s="1265">
        <f>SUM(AR232:AR237)</f>
        <v>0</v>
      </c>
      <c r="AO230" s="1266"/>
      <c r="AP230" s="1267"/>
      <c r="AQ230" s="1266">
        <f>SUM(AS232:AS237)</f>
        <v>0</v>
      </c>
      <c r="AR230" s="1266"/>
      <c r="AS230" s="1268"/>
      <c r="AT230" s="1314" t="str">
        <f>IF(A230="","",VLOOKUP(A230,'[60]Протокол команд'!A:Z,14,FALSE))</f>
        <v/>
      </c>
      <c r="AU230" s="1315"/>
      <c r="AV230" s="1315"/>
      <c r="AW230" s="1315"/>
      <c r="AX230" s="1315"/>
      <c r="AY230" s="1315"/>
      <c r="AZ230" s="1315"/>
      <c r="BA230" s="1315"/>
      <c r="BB230" s="1315"/>
      <c r="BC230" s="1315"/>
      <c r="BD230" s="1315"/>
      <c r="BE230" s="1315"/>
      <c r="BF230" s="1315"/>
      <c r="BG230" s="1315"/>
      <c r="BH230" s="1315"/>
      <c r="BI230" s="1315"/>
      <c r="BJ230" s="1315"/>
      <c r="BK230" s="1315"/>
      <c r="BL230" s="1315"/>
      <c r="BM230" s="1315"/>
      <c r="BN230" s="1315"/>
      <c r="BO230" s="1315"/>
      <c r="BP230" s="1315"/>
      <c r="BQ230" s="1315"/>
      <c r="BR230" s="1315"/>
      <c r="BS230" s="1315"/>
      <c r="BT230" s="1315"/>
      <c r="BU230" s="1315"/>
      <c r="BV230" s="1315"/>
      <c r="BW230" s="1315"/>
      <c r="BX230" s="1315"/>
      <c r="BY230" s="1315"/>
      <c r="BZ230" s="1315"/>
      <c r="CA230" s="1315"/>
      <c r="CB230" s="1316"/>
      <c r="CC230" s="1254" t="str">
        <f>IF(O232="","",SUM(AF232:AF237))</f>
        <v/>
      </c>
      <c r="CD230" s="1256" t="str">
        <f>IF(CC230="","","-")</f>
        <v/>
      </c>
      <c r="CE230" s="1258" t="str">
        <f>IF(O232="","",SUM(AG232:AG237))</f>
        <v/>
      </c>
      <c r="CP230" s="32"/>
      <c r="CQ230" s="32"/>
    </row>
    <row r="231" spans="1:95" s="31" customFormat="1" ht="13.5" customHeight="1" x14ac:dyDescent="0.2">
      <c r="A231" s="40"/>
      <c r="B231" s="40"/>
      <c r="C231" s="1226"/>
      <c r="D231" s="1229" t="str">
        <f>IF(A231="","",VLOOKUP(A231,СписокКЖ!D:I,2,FALSE))</f>
        <v/>
      </c>
      <c r="E231" s="1230" t="str">
        <f>IF(B231="","",VLOOKUP(B231,СписокКЖ!E:J,2,FALSE))</f>
        <v/>
      </c>
      <c r="F231" s="1233" t="str">
        <f>IF(C231="","",VLOOKUP(C231,СписокКЖ!F:K,2,FALSE))</f>
        <v/>
      </c>
      <c r="G231" s="1234" t="str">
        <f>IF(D231="","",VLOOKUP(D231,СписокКЖ!G:L,2,FALSE))</f>
        <v/>
      </c>
      <c r="H231" s="41"/>
      <c r="I231" s="1236"/>
      <c r="J231" s="1236"/>
      <c r="K231" s="1236"/>
      <c r="L231" s="1236"/>
      <c r="M231" s="1236"/>
      <c r="N231" s="42"/>
      <c r="O231" s="1239"/>
      <c r="P231" s="1240"/>
      <c r="Q231" s="1240"/>
      <c r="R231" s="1240"/>
      <c r="S231" s="1240"/>
      <c r="T231" s="1260" t="s">
        <v>8</v>
      </c>
      <c r="U231" s="1261"/>
      <c r="V231" s="1261"/>
      <c r="W231" s="1261"/>
      <c r="X231" s="1261"/>
      <c r="Y231" s="1261"/>
      <c r="Z231" s="1261"/>
      <c r="AA231" s="1261"/>
      <c r="AB231" s="1261"/>
      <c r="AC231" s="1261"/>
      <c r="AD231" s="1261"/>
      <c r="AE231" s="1261"/>
      <c r="AF231" s="1261"/>
      <c r="AG231" s="1262"/>
      <c r="AH231" s="1261" t="s">
        <v>9</v>
      </c>
      <c r="AI231" s="1261"/>
      <c r="AJ231" s="1261"/>
      <c r="AK231" s="1261"/>
      <c r="AL231" s="1261"/>
      <c r="AM231" s="1261"/>
      <c r="AN231" s="1261"/>
      <c r="AO231" s="1261"/>
      <c r="AP231" s="1261"/>
      <c r="AQ231" s="1261"/>
      <c r="AR231" s="1261"/>
      <c r="AS231" s="1262"/>
      <c r="AT231" s="1263" t="s">
        <v>10</v>
      </c>
      <c r="AU231" s="1263"/>
      <c r="AV231" s="1263"/>
      <c r="AW231" s="1263"/>
      <c r="AX231" s="1263"/>
      <c r="AY231" s="1263"/>
      <c r="AZ231" s="1263"/>
      <c r="BA231" s="1263" t="s">
        <v>11</v>
      </c>
      <c r="BB231" s="1263"/>
      <c r="BC231" s="1263"/>
      <c r="BD231" s="1263"/>
      <c r="BE231" s="1263"/>
      <c r="BF231" s="1263"/>
      <c r="BG231" s="1263"/>
      <c r="BH231" s="1263" t="s">
        <v>12</v>
      </c>
      <c r="BI231" s="1263"/>
      <c r="BJ231" s="1263"/>
      <c r="BK231" s="1263"/>
      <c r="BL231" s="1263"/>
      <c r="BM231" s="1263"/>
      <c r="BN231" s="1263"/>
      <c r="BO231" s="1263" t="s">
        <v>13</v>
      </c>
      <c r="BP231" s="1263"/>
      <c r="BQ231" s="1263"/>
      <c r="BR231" s="1263"/>
      <c r="BS231" s="1263"/>
      <c r="BT231" s="1263"/>
      <c r="BU231" s="1263"/>
      <c r="BV231" s="1263" t="s">
        <v>14</v>
      </c>
      <c r="BW231" s="1263"/>
      <c r="BX231" s="1263"/>
      <c r="BY231" s="1263"/>
      <c r="BZ231" s="1263"/>
      <c r="CA231" s="1263"/>
      <c r="CB231" s="1263"/>
      <c r="CC231" s="1255"/>
      <c r="CD231" s="1257"/>
      <c r="CE231" s="1259"/>
      <c r="CP231" s="32"/>
      <c r="CQ231" s="32"/>
    </row>
    <row r="232" spans="1:95" s="31" customFormat="1" ht="15" customHeight="1" x14ac:dyDescent="0.2">
      <c r="A232" s="43"/>
      <c r="B232" s="44"/>
      <c r="C232" s="45">
        <v>1</v>
      </c>
      <c r="D232" s="46" t="str">
        <f>IF(A232="","",VLOOKUP(A232,СписокКЖ!D:I,2,FALSE))</f>
        <v/>
      </c>
      <c r="E232" s="47"/>
      <c r="F232" s="48" t="str">
        <f>IF(B232="","",VLOOKUP(B232,СписокКЖ!D:I,2,FALSE))</f>
        <v/>
      </c>
      <c r="G232" s="49"/>
      <c r="H232" s="50"/>
      <c r="I232" s="51"/>
      <c r="J232" s="51"/>
      <c r="K232" s="51"/>
      <c r="L232" s="51"/>
      <c r="M232" s="51"/>
      <c r="N232" s="52"/>
      <c r="O232" s="53" t="str">
        <f>IF(I232="","",IF(I232="0",1000,IF(I232="-0",-1000,I232*1)))</f>
        <v/>
      </c>
      <c r="P232" s="53" t="str">
        <f t="shared" ref="P232:S233" si="147">IF(J232="","",IF(J232="0",1000,IF(J232="-0",-1000,J232*1)))</f>
        <v/>
      </c>
      <c r="Q232" s="53" t="str">
        <f t="shared" si="147"/>
        <v/>
      </c>
      <c r="R232" s="53" t="str">
        <f t="shared" si="147"/>
        <v/>
      </c>
      <c r="S232" s="54" t="str">
        <f t="shared" si="147"/>
        <v/>
      </c>
      <c r="T232" s="55" t="str">
        <f t="shared" ref="T232:X233" si="148">IF(O232="","",IF(O232&gt;0,1,0))</f>
        <v/>
      </c>
      <c r="U232" s="56" t="str">
        <f t="shared" si="148"/>
        <v/>
      </c>
      <c r="V232" s="56" t="str">
        <f t="shared" si="148"/>
        <v/>
      </c>
      <c r="W232" s="56" t="str">
        <f t="shared" si="148"/>
        <v/>
      </c>
      <c r="X232" s="56" t="str">
        <f t="shared" si="148"/>
        <v/>
      </c>
      <c r="Y232" s="57" t="str">
        <f t="shared" ref="Y232:AC233" si="149">IF(O232="","",IF(O232&lt;0,1,0))</f>
        <v/>
      </c>
      <c r="Z232" s="57" t="str">
        <f t="shared" si="149"/>
        <v/>
      </c>
      <c r="AA232" s="57" t="str">
        <f t="shared" si="149"/>
        <v/>
      </c>
      <c r="AB232" s="57" t="str">
        <f t="shared" si="149"/>
        <v/>
      </c>
      <c r="AC232" s="57" t="str">
        <f t="shared" si="149"/>
        <v/>
      </c>
      <c r="AD232" s="58" t="str">
        <f>IF(CC232="","",IF(CC232&gt;CE232,1,-1))</f>
        <v/>
      </c>
      <c r="AE232" s="58" t="str">
        <f>IF(CC232="","",IF(CC232&lt;CE232,1,-1))</f>
        <v/>
      </c>
      <c r="AF232" s="59">
        <f>IF(CC232&gt;CE232,1,0)</f>
        <v>0</v>
      </c>
      <c r="AG232" s="60">
        <f>IF(CE232&gt;CC232,1,0)</f>
        <v>0</v>
      </c>
      <c r="AH232" s="61" t="str">
        <f>IF(O232="","",AX232*1)</f>
        <v/>
      </c>
      <c r="AI232" s="62" t="str">
        <f>IF(P232="","",BE232*1)</f>
        <v/>
      </c>
      <c r="AJ232" s="62" t="str">
        <f>IF(Q232="","",BL232*1)</f>
        <v/>
      </c>
      <c r="AK232" s="62" t="str">
        <f>IF(R232="","",BS232*1)</f>
        <v/>
      </c>
      <c r="AL232" s="62" t="str">
        <f>IF(S232="","",BZ232*1)</f>
        <v/>
      </c>
      <c r="AM232" s="63" t="str">
        <f>IF(O232="","",AZ232*1)</f>
        <v/>
      </c>
      <c r="AN232" s="63" t="str">
        <f>IF(P232="","",BG232*1)</f>
        <v/>
      </c>
      <c r="AO232" s="63" t="str">
        <f>IF(Q232="","",BN232*1)</f>
        <v/>
      </c>
      <c r="AP232" s="63" t="str">
        <f>IF(R232="","",BU232*1)</f>
        <v/>
      </c>
      <c r="AQ232" s="63" t="str">
        <f>IF(S232="","",CB232*1)</f>
        <v/>
      </c>
      <c r="AR232" s="64">
        <f>SUM(AH232:AL232)</f>
        <v>0</v>
      </c>
      <c r="AS232" s="65">
        <f>SUM(AM232:AQ232)</f>
        <v>0</v>
      </c>
      <c r="AT232" s="66">
        <f>IF(O232=1000,11,IF(O232=-1000,0,IF(O232&gt;0,11,IF(O232&lt;0,(-O232),"0"))))</f>
        <v>11</v>
      </c>
      <c r="AU232" s="67" t="str">
        <f>IF(O232=1000,0,IF(O232=-1000,11,IF(O232&lt;-9,-(O232-2),IF(O232&gt;0,(O232),"0"))))</f>
        <v/>
      </c>
      <c r="AV232" s="66" t="e">
        <f>IF(O232=1000,11,IF(O232=-1000,0,IF(O232&lt;9,11,IF(O232&gt;9,(O232+2),"0"))))</f>
        <v>#VALUE!</v>
      </c>
      <c r="AW232" s="67" t="str">
        <f>IF(O232=1000,0,IF(O232=-1000,11,IF(O232&lt;0,11,IF(O232&gt;0,(O232),"0"))))</f>
        <v/>
      </c>
      <c r="AX232" s="68" t="str">
        <f>IF(O232="","",IF(O232&gt;9,AV232,AT232))</f>
        <v/>
      </c>
      <c r="AY232" s="69" t="str">
        <f>IF(O232="","","-")</f>
        <v/>
      </c>
      <c r="AZ232" s="70" t="str">
        <f>IF(O232="","",IF(O232&lt;-9,AU232,AW232))</f>
        <v/>
      </c>
      <c r="BA232" s="66" t="e">
        <f>IF(P232=1000,11,IF(P232=-1000,0,IF(P232&gt;9,(P232+2),IF(P232&lt;0,(-P232),"0"))))</f>
        <v>#VALUE!</v>
      </c>
      <c r="BB232" s="67" t="str">
        <f>IF(P232=1000,0,IF(P232=-1000,11,IF(P232&lt;-9,-(P232-2),IF(P232&gt;0,(P232),"0"))))</f>
        <v/>
      </c>
      <c r="BC232" s="67">
        <f>IF(P232=1000,11,IF(P232=-1000,0,IF(P232&gt;0,11,IF(P232&lt;0,(-P232),"0"))))</f>
        <v>11</v>
      </c>
      <c r="BD232" s="67" t="str">
        <f>IF(P232=1000,0,IF(P232=-1000,11,IF(P232&lt;0,11,IF(P232&gt;0,(P232),"0"))))</f>
        <v/>
      </c>
      <c r="BE232" s="68" t="str">
        <f>IF(P232="","",IF(P232&gt;9,BA232,BC232))</f>
        <v/>
      </c>
      <c r="BF232" s="69" t="str">
        <f>IF(P232="","","-")</f>
        <v/>
      </c>
      <c r="BG232" s="70" t="str">
        <f>IF(P232="","",IF(P232&lt;-9,BB232,BD232))</f>
        <v/>
      </c>
      <c r="BH232" s="66" t="e">
        <f>IF(Q232=1000,11,IF(Q232=-1000,0,IF(Q232&gt;9,(Q232+2),IF(Q232&lt;0,(-Q232),"0"))))</f>
        <v>#VALUE!</v>
      </c>
      <c r="BI232" s="67" t="str">
        <f>IF(Q232=1000,0,IF(Q232=-1000,11,IF(Q232&lt;-9,-(Q232-2),IF(Q232&gt;0,(Q232),"0"))))</f>
        <v/>
      </c>
      <c r="BJ232" s="67">
        <f>IF(Q232=1000,11,IF(Q232=-1000,0,IF(Q232&gt;0,11,IF(Q232&lt;0,(-Q232),"0"))))</f>
        <v>11</v>
      </c>
      <c r="BK232" s="67" t="str">
        <f>IF(Q232=1000,0,IF(Q232=-1000,11,IF(Q232&lt;0,11,IF(Q232&gt;0,(Q232),"0"))))</f>
        <v/>
      </c>
      <c r="BL232" s="68" t="str">
        <f>IF(Q232="","",IF(Q232&gt;9,BH232,BJ232))</f>
        <v/>
      </c>
      <c r="BM232" s="69" t="str">
        <f>IF(Q232="","","-")</f>
        <v/>
      </c>
      <c r="BN232" s="70" t="str">
        <f>IF(Q232="","",IF(Q232&lt;-9,BI232,BK232))</f>
        <v/>
      </c>
      <c r="BO232" s="67" t="e">
        <f>IF(R232=1000,11,IF(R232=-1000,0,IF(R232&gt;9,(R232+2),IF(R232&lt;0,(-R232),"0"))))</f>
        <v>#VALUE!</v>
      </c>
      <c r="BP232" s="67" t="str">
        <f>IF(R232=1000,0,IF(R232=-1000,11,IF(R232&lt;-9,-(R232-2),IF(R232&gt;0,(R232),"0"))))</f>
        <v/>
      </c>
      <c r="BQ232" s="67">
        <f>IF(R232=1000,11,IF(R232=-1000,0,IF(R232&gt;0,11,IF(R232&lt;0,(-R232),"0"))))</f>
        <v>11</v>
      </c>
      <c r="BR232" s="67" t="str">
        <f>IF(R232=1000,0,IF(R232=-1000,11,IF(R232&lt;0,11,IF(R232&gt;0,(R232),"0"))))</f>
        <v/>
      </c>
      <c r="BS232" s="68" t="str">
        <f>IF(R232="","",IF(R232&gt;9,BO232,BQ232))</f>
        <v/>
      </c>
      <c r="BT232" s="69" t="str">
        <f>IF(R232="","","-")</f>
        <v/>
      </c>
      <c r="BU232" s="70" t="str">
        <f>IF(R232="","",IF(R232&lt;-9,BP232,BR232))</f>
        <v/>
      </c>
      <c r="BV232" s="67" t="e">
        <f>IF(S232=1000,11,IF(S232=-1000,0,IF(S232&gt;9,(S232+2),IF(S232&lt;0,(-S232),"0"))))</f>
        <v>#VALUE!</v>
      </c>
      <c r="BW232" s="67" t="str">
        <f>IF(S232=1000,0,IF(S232=-1000,11,IF(S232&lt;-9,-(S232-2),IF(S232&gt;0,(S232),"0"))))</f>
        <v/>
      </c>
      <c r="BX232" s="67">
        <f>IF(S232=1000,11,IF(S232=-1000,0,IF(S232&gt;0,11,IF(S232&lt;0,(-S232),"0"))))</f>
        <v>11</v>
      </c>
      <c r="BY232" s="71" t="str">
        <f>IF(S232=1000,0,IF(S232=-1000,11,IF(S232&lt;0,11,IF(S232&gt;0,(S232),"0"))))</f>
        <v/>
      </c>
      <c r="BZ232" s="68" t="str">
        <f>IF(S232="","",IF(S232&gt;9,BV232,BX232))</f>
        <v/>
      </c>
      <c r="CA232" s="69" t="str">
        <f>IF(S232="","","-")</f>
        <v/>
      </c>
      <c r="CB232" s="70" t="str">
        <f>IF(S232="","",IF(S232&lt;-9,BW232,BY232))</f>
        <v/>
      </c>
      <c r="CC232" s="72" t="str">
        <f>IF(O232="","",SUM(T232:X232))</f>
        <v/>
      </c>
      <c r="CD232" s="73" t="str">
        <f>IF(CC232="","","-")</f>
        <v/>
      </c>
      <c r="CE232" s="74" t="str">
        <f>IF(O232="","",SUM(Y232:AC232))</f>
        <v/>
      </c>
      <c r="CP232" s="32"/>
      <c r="CQ232" s="32"/>
    </row>
    <row r="233" spans="1:95" s="31" customFormat="1" ht="15" customHeight="1" x14ac:dyDescent="0.2">
      <c r="A233" s="43"/>
      <c r="B233" s="44"/>
      <c r="C233" s="75">
        <v>2</v>
      </c>
      <c r="D233" s="76" t="str">
        <f>IF(A233="","",VLOOKUP(A233,СписокКЖ!D:I,2,FALSE))</f>
        <v/>
      </c>
      <c r="E233" s="47"/>
      <c r="F233" s="77" t="str">
        <f>IF(B233="","",VLOOKUP(B233,СписокКЖ!D:I,2,FALSE))</f>
        <v/>
      </c>
      <c r="G233" s="49"/>
      <c r="H233" s="41"/>
      <c r="I233" s="78"/>
      <c r="J233" s="78"/>
      <c r="K233" s="78"/>
      <c r="L233" s="78"/>
      <c r="M233" s="51"/>
      <c r="N233" s="42"/>
      <c r="O233" s="79" t="str">
        <f>IF(I233="","",IF(I233="0",1000,IF(I233="-0",-1000,I233*1)))</f>
        <v/>
      </c>
      <c r="P233" s="79" t="str">
        <f t="shared" si="147"/>
        <v/>
      </c>
      <c r="Q233" s="79" t="str">
        <f t="shared" si="147"/>
        <v/>
      </c>
      <c r="R233" s="79" t="str">
        <f t="shared" si="147"/>
        <v/>
      </c>
      <c r="S233" s="80" t="str">
        <f t="shared" si="147"/>
        <v/>
      </c>
      <c r="T233" s="55" t="str">
        <f t="shared" si="148"/>
        <v/>
      </c>
      <c r="U233" s="56" t="str">
        <f t="shared" si="148"/>
        <v/>
      </c>
      <c r="V233" s="56" t="str">
        <f t="shared" si="148"/>
        <v/>
      </c>
      <c r="W233" s="56" t="str">
        <f t="shared" si="148"/>
        <v/>
      </c>
      <c r="X233" s="56" t="str">
        <f t="shared" si="148"/>
        <v/>
      </c>
      <c r="Y233" s="57" t="str">
        <f t="shared" si="149"/>
        <v/>
      </c>
      <c r="Z233" s="57" t="str">
        <f t="shared" si="149"/>
        <v/>
      </c>
      <c r="AA233" s="57" t="str">
        <f t="shared" si="149"/>
        <v/>
      </c>
      <c r="AB233" s="57" t="str">
        <f t="shared" si="149"/>
        <v/>
      </c>
      <c r="AC233" s="57" t="str">
        <f t="shared" si="149"/>
        <v/>
      </c>
      <c r="AD233" s="58" t="str">
        <f>IF(CC233="","",IF(CC233&gt;CE233,1,-1))</f>
        <v/>
      </c>
      <c r="AE233" s="58" t="str">
        <f>IF(CC233="","",IF(CC233&lt;CE233,1,-1))</f>
        <v/>
      </c>
      <c r="AF233" s="59">
        <f>IF(CC233&gt;CE233,1,0)</f>
        <v>0</v>
      </c>
      <c r="AG233" s="60">
        <f>IF(CE233&gt;CC233,1,0)</f>
        <v>0</v>
      </c>
      <c r="AH233" s="81" t="str">
        <f>IF(O233="","",AX233*1)</f>
        <v/>
      </c>
      <c r="AI233" s="82" t="str">
        <f>IF(P233="","",BE233*1)</f>
        <v/>
      </c>
      <c r="AJ233" s="82" t="str">
        <f>IF(Q233="","",BL233*1)</f>
        <v/>
      </c>
      <c r="AK233" s="82" t="str">
        <f>IF(R233="","",BS233*1)</f>
        <v/>
      </c>
      <c r="AL233" s="82" t="str">
        <f>IF(S233="","",BZ233*1)</f>
        <v/>
      </c>
      <c r="AM233" s="83" t="str">
        <f>IF(O233="","",AZ233*1)</f>
        <v/>
      </c>
      <c r="AN233" s="83" t="str">
        <f>IF(P233="","",BG233*1)</f>
        <v/>
      </c>
      <c r="AO233" s="83" t="str">
        <f>IF(Q233="","",BN233*1)</f>
        <v/>
      </c>
      <c r="AP233" s="83" t="str">
        <f>IF(R233="","",BU233*1)</f>
        <v/>
      </c>
      <c r="AQ233" s="83" t="str">
        <f>IF(S233="","",CB233*1)</f>
        <v/>
      </c>
      <c r="AR233" s="64">
        <f>SUM(AH233:AL233)</f>
        <v>0</v>
      </c>
      <c r="AS233" s="65">
        <f>SUM(AM233:AQ233)</f>
        <v>0</v>
      </c>
      <c r="AT233" s="66">
        <f>IF(O233=1000,11,IF(O233=-1000,0,IF(O233&gt;0,11,IF(O233&lt;0,(-O233),"0"))))</f>
        <v>11</v>
      </c>
      <c r="AU233" s="67" t="str">
        <f>IF(O233=1000,0,IF(O233=-1000,11,IF(O233&lt;-9,-(O233-2),IF(O233&gt;0,(O233),"0"))))</f>
        <v/>
      </c>
      <c r="AV233" s="66" t="e">
        <f>IF(O233=1000,11,IF(O233=-1000,0,IF(O233&gt;9,(O233+2),IF(O233&lt;0,(-O233),"0"))))</f>
        <v>#VALUE!</v>
      </c>
      <c r="AW233" s="67" t="str">
        <f>IF(O233=1000,0,IF(O233=-1000,11,IF(O233&lt;0,11,IF(O233&gt;0,(O233),"0"))))</f>
        <v/>
      </c>
      <c r="AX233" s="84" t="str">
        <f>IF(O233="","",IF(O233&gt;9,AV233,AT233))</f>
        <v/>
      </c>
      <c r="AY233" s="85" t="str">
        <f>IF(O233="","","-")</f>
        <v/>
      </c>
      <c r="AZ233" s="86" t="str">
        <f>IF(O233="","",IF(O233&lt;-9,AU233,AW233))</f>
        <v/>
      </c>
      <c r="BA233" s="66" t="e">
        <f>IF(P233=1000,11,IF(P233=-1000,0,IF(P233&gt;9,(P233+2),IF(P233&lt;0,(-P233),"0"))))</f>
        <v>#VALUE!</v>
      </c>
      <c r="BB233" s="67" t="str">
        <f>IF(P233=1000,0,IF(P233=-1000,11,IF(P233&lt;-9,-(P233-2),IF(P233&gt;0,(P233),"0"))))</f>
        <v/>
      </c>
      <c r="BC233" s="67">
        <f>IF(P233=1000,11,IF(P233=-1000,0,IF(P233&gt;0,11,IF(P233&lt;0,(-P233),"0"))))</f>
        <v>11</v>
      </c>
      <c r="BD233" s="67" t="str">
        <f>IF(P233=1000,0,IF(P233=-1000,11,IF(P233&lt;0,11,IF(P233&gt;0,(P233),"0"))))</f>
        <v/>
      </c>
      <c r="BE233" s="84" t="str">
        <f>IF(P233="","",IF(P233&gt;9,BA233,BC233))</f>
        <v/>
      </c>
      <c r="BF233" s="85" t="str">
        <f>IF(P233="","","-")</f>
        <v/>
      </c>
      <c r="BG233" s="86" t="str">
        <f>IF(P233="","",IF(P233&lt;-9,BB233,BD233))</f>
        <v/>
      </c>
      <c r="BH233" s="66" t="e">
        <f>IF(Q233=1000,11,IF(Q233=-1000,0,IF(Q233&gt;9,(Q233+2),IF(Q233&lt;0,(-Q233),"0"))))</f>
        <v>#VALUE!</v>
      </c>
      <c r="BI233" s="67" t="str">
        <f>IF(Q233=1000,0,IF(Q233=-1000,11,IF(Q233&lt;-9,-(Q233-2),IF(Q233&gt;0,(Q233),"0"))))</f>
        <v/>
      </c>
      <c r="BJ233" s="67">
        <f>IF(Q233=1000,11,IF(Q233=-1000,0,IF(Q233&gt;0,11,IF(Q233&lt;0,(-Q233),"0"))))</f>
        <v>11</v>
      </c>
      <c r="BK233" s="67" t="str">
        <f>IF(Q233=1000,0,IF(Q233=-1000,11,IF(Q233&lt;0,11,IF(Q233&gt;0,(Q233),"0"))))</f>
        <v/>
      </c>
      <c r="BL233" s="84" t="str">
        <f>IF(Q233="","",IF(Q233&gt;9,BH233,BJ233))</f>
        <v/>
      </c>
      <c r="BM233" s="85" t="str">
        <f>IF(Q233="","","-")</f>
        <v/>
      </c>
      <c r="BN233" s="86" t="str">
        <f>IF(Q233="","",IF(Q233&lt;-9,BI233,BK233))</f>
        <v/>
      </c>
      <c r="BO233" s="67" t="e">
        <f>IF(R233=1000,11,IF(R233=-1000,0,IF(R233&gt;9,(R233+2),IF(R233&lt;0,(-R233),"0"))))</f>
        <v>#VALUE!</v>
      </c>
      <c r="BP233" s="67" t="str">
        <f>IF(R233=1000,0,IF(R233=-1000,11,IF(R233&lt;-9,-(R233-2),IF(R233&gt;0,(R233),"0"))))</f>
        <v/>
      </c>
      <c r="BQ233" s="67">
        <f>IF(R233=1000,11,IF(R233=-1000,0,IF(R233&gt;0,11,IF(R233&lt;0,(-R233),"0"))))</f>
        <v>11</v>
      </c>
      <c r="BR233" s="67" t="str">
        <f>IF(R233=1000,0,IF(R233=-1000,11,IF(R233&lt;0,11,IF(R233&gt;0,(R233),"0"))))</f>
        <v/>
      </c>
      <c r="BS233" s="84" t="str">
        <f>IF(R233="","",IF(R233&gt;9,BO233,BQ233))</f>
        <v/>
      </c>
      <c r="BT233" s="85" t="str">
        <f>IF(R233="","","-")</f>
        <v/>
      </c>
      <c r="BU233" s="86" t="str">
        <f>IF(R233="","",IF(R233&lt;-9,BP233,BR233))</f>
        <v/>
      </c>
      <c r="BV233" s="67" t="e">
        <f>IF(S233=1000,11,IF(S233=-1000,0,IF(S233&gt;9,(S233+2),IF(S233&lt;0,(-S233),"0"))))</f>
        <v>#VALUE!</v>
      </c>
      <c r="BW233" s="67" t="str">
        <f>IF(S233=1000,0,IF(S233=-1000,11,IF(S233&lt;-9,-(S233-2),IF(S233&gt;0,(S233),"0"))))</f>
        <v/>
      </c>
      <c r="BX233" s="67">
        <f>IF(S233=1000,11,IF(S233=-1000,0,IF(S233&gt;0,11,IF(S233&lt;0,(-S233),"0"))))</f>
        <v>11</v>
      </c>
      <c r="BY233" s="71" t="str">
        <f>IF(S233=1000,0,IF(S233=-1000,11,IF(S233&lt;0,11,IF(S233&gt;0,(S233),"0"))))</f>
        <v/>
      </c>
      <c r="BZ233" s="84" t="str">
        <f>IF(S233="","",IF(S233&gt;9,BV233,BX233))</f>
        <v/>
      </c>
      <c r="CA233" s="85" t="str">
        <f>IF(S233="","","-")</f>
        <v/>
      </c>
      <c r="CB233" s="86" t="str">
        <f>IF(S233="","",IF(S233&lt;-9,BW233,BY233))</f>
        <v/>
      </c>
      <c r="CC233" s="87" t="str">
        <f>IF(O233="","",SUM(T233:X233))</f>
        <v/>
      </c>
      <c r="CD233" s="88" t="str">
        <f>IF(CC233="","","-")</f>
        <v/>
      </c>
      <c r="CE233" s="89" t="str">
        <f>IF(O233="","",SUM(Y233:AC233))</f>
        <v/>
      </c>
      <c r="CP233" s="32"/>
      <c r="CQ233" s="32"/>
    </row>
    <row r="234" spans="1:95" s="31" customFormat="1" ht="15" customHeight="1" x14ac:dyDescent="0.2">
      <c r="A234" s="43"/>
      <c r="B234" s="44"/>
      <c r="C234" s="1250">
        <v>3</v>
      </c>
      <c r="D234" s="76" t="str">
        <f>IF(A234="","",VLOOKUP(A234,СписокКЖ!D:I,2,FALSE))</f>
        <v/>
      </c>
      <c r="E234" s="47"/>
      <c r="F234" s="77" t="str">
        <f>IF(B234="","",VLOOKUP(B234,СписокКЖ!D:I,2,FALSE))</f>
        <v/>
      </c>
      <c r="G234" s="49"/>
      <c r="H234" s="41"/>
      <c r="I234" s="1252"/>
      <c r="J234" s="1252"/>
      <c r="K234" s="1252"/>
      <c r="L234" s="1252"/>
      <c r="M234" s="1252"/>
      <c r="N234" s="42"/>
      <c r="O234" s="1244" t="str">
        <f>IF(I234="","",IF(I234="0",1000,IF(I234="-0",-1000,I234*1)))</f>
        <v/>
      </c>
      <c r="P234" s="1244" t="str">
        <f>IF(J234="","",IF(J234="0",1000,IF(J234="-0",-1000,J234*1)))</f>
        <v/>
      </c>
      <c r="Q234" s="1244" t="str">
        <f>IF(K234="","",IF(K234="0",1000,IF(K234="-0",-1000,K234*1)))</f>
        <v/>
      </c>
      <c r="R234" s="1244" t="str">
        <f>IF(L235="","",IF(L235="0",1000,IF(L235="-0",-1000,L235*1)))</f>
        <v/>
      </c>
      <c r="S234" s="1246" t="str">
        <f>IF(M235="","",IF(M235="0",1000,IF(M235="-0",-1000,M235*1)))</f>
        <v/>
      </c>
      <c r="T234" s="1248" t="str">
        <f>IF(O234="","",IF(O234&gt;0,1,0))</f>
        <v/>
      </c>
      <c r="U234" s="1284" t="str">
        <f>IF(P234="","",IF(P234&gt;0,1,0))</f>
        <v/>
      </c>
      <c r="V234" s="1284" t="str">
        <f>IF(Q234="","",IF(Q234&gt;0,1,0))</f>
        <v/>
      </c>
      <c r="W234" s="1284" t="str">
        <f>IF(R234="","",IF(R234&gt;0,1,0))</f>
        <v/>
      </c>
      <c r="X234" s="1284" t="str">
        <f>IF(S234="","",IF(S234&gt;0,1,0))</f>
        <v/>
      </c>
      <c r="Y234" s="1278" t="str">
        <f>IF(O234="","",IF(O234&lt;0,1,0))</f>
        <v/>
      </c>
      <c r="Z234" s="1278" t="str">
        <f>IF(P234="","",IF(P234&lt;0,1,0))</f>
        <v/>
      </c>
      <c r="AA234" s="1278" t="str">
        <f>IF(Q234="","",IF(Q234&lt;0,1,0))</f>
        <v/>
      </c>
      <c r="AB234" s="1278" t="str">
        <f>IF(R234="","",IF(R234&lt;0,1,0))</f>
        <v/>
      </c>
      <c r="AC234" s="1278" t="str">
        <f>IF(S234="","",IF(S234&lt;0,1,0))</f>
        <v/>
      </c>
      <c r="AD234" s="1280" t="str">
        <f>IF(CC234="","",IF(CC234&gt;CE234,1,-1))</f>
        <v/>
      </c>
      <c r="AE234" s="1280" t="str">
        <f>IF(CC234="","",IF(CC234&lt;CE234,1,-1))</f>
        <v/>
      </c>
      <c r="AF234" s="1282">
        <f>IF(CC234&gt;CE234,1,0)</f>
        <v>0</v>
      </c>
      <c r="AG234" s="1272">
        <f>IF(CE234&gt;CC234,1,0)</f>
        <v>0</v>
      </c>
      <c r="AH234" s="1274" t="str">
        <f>IF(O234="","",AX234*1)</f>
        <v/>
      </c>
      <c r="AI234" s="1276" t="str">
        <f>IF(P234="","",BE234*1)</f>
        <v/>
      </c>
      <c r="AJ234" s="1276" t="str">
        <f>IF(Q234="","",BL234*1)</f>
        <v/>
      </c>
      <c r="AK234" s="1276" t="str">
        <f>IF(R234="","",BS234*1)</f>
        <v/>
      </c>
      <c r="AL234" s="1276" t="str">
        <f>IF(S234="","",BZ234*1)</f>
        <v/>
      </c>
      <c r="AM234" s="1298" t="str">
        <f>IF(O234="","",AZ234*1)</f>
        <v/>
      </c>
      <c r="AN234" s="1298" t="str">
        <f>IF(P234="","",BG234*1)</f>
        <v/>
      </c>
      <c r="AO234" s="1298" t="str">
        <f>IF(Q234="","",BN234*1)</f>
        <v/>
      </c>
      <c r="AP234" s="1298" t="str">
        <f>IF(R234="","",BU234*1)</f>
        <v/>
      </c>
      <c r="AQ234" s="1298" t="str">
        <f>IF(S234="","",CB234*1)</f>
        <v/>
      </c>
      <c r="AR234" s="1300">
        <f>SUM(AH235:AL235)</f>
        <v>0</v>
      </c>
      <c r="AS234" s="1292">
        <f>SUM(AM235:AQ235)</f>
        <v>0</v>
      </c>
      <c r="AT234" s="1294">
        <f>IF(O234=1000,11,IF(O234=-1000,0,IF(O234&gt;0,11,IF(O234&lt;0,(-O234),"0"))))</f>
        <v>11</v>
      </c>
      <c r="AU234" s="1286" t="str">
        <f>IF(O234=1000,0,IF(O234=-1000,11,IF(O234&lt;-9,-(O234-2),IF(O234&gt;0,(O234),"0"))))</f>
        <v/>
      </c>
      <c r="AV234" s="1286" t="e">
        <f>IF(O234=1000,11,IF(O234=-1000,0,IF(O234&gt;9,(O234+2),IF(O234&lt;0,(-O234),"0"))))</f>
        <v>#VALUE!</v>
      </c>
      <c r="AW234" s="1286" t="str">
        <f>IF(O234=1000,0,IF(O234=-1000,11,IF(O234&lt;0,11,IF(O234&gt;0,(O234),"0"))))</f>
        <v/>
      </c>
      <c r="AX234" s="1296" t="str">
        <f>IF(O234="","",IF(O234&gt;9,AV234,AT234))</f>
        <v/>
      </c>
      <c r="AY234" s="1288" t="str">
        <f>IF(O234="","","-")</f>
        <v/>
      </c>
      <c r="AZ234" s="1290" t="str">
        <f>IF(O234="","",IF(O234&lt;-9,AU234,AW234))</f>
        <v/>
      </c>
      <c r="BA234" s="1286" t="e">
        <f>IF(P234=1000,11,IF(P234=-1000,0,IF(P234&gt;9,(P234+2),IF(P234&lt;0,(-P234),"0"))))</f>
        <v>#VALUE!</v>
      </c>
      <c r="BB234" s="1286" t="str">
        <f>IF(P234=1000,0,IF(P234=-1000,11,IF(P234&lt;-9,-(P234-2),IF(P234&gt;0,(P234),"0"))))</f>
        <v/>
      </c>
      <c r="BC234" s="1286">
        <f>IF(P234=1000,11,IF(P234=-1000,0,IF(P234&gt;0,11,IF(P234&lt;0,(-P234),"0"))))</f>
        <v>11</v>
      </c>
      <c r="BD234" s="1286" t="str">
        <f>IF(P234=1000,0,IF(P234=-1000,11,IF(P234&lt;0,11,IF(P234&gt;0,(P234),"0"))))</f>
        <v/>
      </c>
      <c r="BE234" s="1296" t="str">
        <f>IF(P234="","",IF(P234&gt;9,BA234,BC234))</f>
        <v/>
      </c>
      <c r="BF234" s="1288" t="str">
        <f>IF(P234="","","-")</f>
        <v/>
      </c>
      <c r="BG234" s="1290" t="str">
        <f>IF(P234="","",IF(P234&lt;-9,BB234,BD234))</f>
        <v/>
      </c>
      <c r="BH234" s="1286" t="e">
        <f>IF(Q234=1000,11,IF(Q234=-1000,0,IF(Q234&gt;9,(Q234+2),IF(Q234&lt;0,(-Q234),"0"))))</f>
        <v>#VALUE!</v>
      </c>
      <c r="BI234" s="1286" t="str">
        <f>IF(Q234=1000,0,IF(Q234=-1000,11,IF(Q234&lt;-9,-(Q234-2),IF(Q234&gt;0,(Q234),"0"))))</f>
        <v/>
      </c>
      <c r="BJ234" s="1286">
        <f>IF(Q234=1000,11,IF(Q234=-1000,0,IF(Q234&gt;0,11,IF(Q234&lt;0,(-Q234),"0"))))</f>
        <v>11</v>
      </c>
      <c r="BK234" s="1286" t="str">
        <f>IF(Q234=1000,0,IF(Q234=-1000,11,IF(Q234&lt;0,11,IF(Q234&gt;0,(Q234),"0"))))</f>
        <v/>
      </c>
      <c r="BL234" s="1296" t="str">
        <f>IF(Q234="","",IF(Q234&gt;9,BH234,BJ234))</f>
        <v/>
      </c>
      <c r="BM234" s="1288" t="str">
        <f>IF(Q234="","","-")</f>
        <v/>
      </c>
      <c r="BN234" s="1290" t="str">
        <f>IF(Q234="","",IF(Q234&lt;-9,BI234,BK234))</f>
        <v/>
      </c>
      <c r="BO234" s="1286" t="e">
        <f>IF(R234=1000,11,IF(R234=-1000,0,IF(R234&gt;9,(R234+2),IF(R234&lt;0,(-R234),"0"))))</f>
        <v>#VALUE!</v>
      </c>
      <c r="BP234" s="1286" t="str">
        <f>IF(R234=1000,0,IF(R234=-1000,11,IF(R234&lt;-9,-(R234-2),IF(R234&gt;0,(R234),"0"))))</f>
        <v/>
      </c>
      <c r="BQ234" s="1286">
        <f>IF(R234=1000,11,IF(R234=-1000,0,IF(R234&gt;0,11,IF(R234&lt;0,(-R234),"0"))))</f>
        <v>11</v>
      </c>
      <c r="BR234" s="1286" t="str">
        <f>IF(R234=1000,0,IF(R234=-1000,11,IF(R234&lt;0,11,IF(R234&gt;0,(R234),"0"))))</f>
        <v/>
      </c>
      <c r="BS234" s="1296" t="str">
        <f>IF(R234="","",IF(R234&gt;9,BO234,BQ234))</f>
        <v/>
      </c>
      <c r="BT234" s="1288" t="str">
        <f>IF(R234="","","-")</f>
        <v/>
      </c>
      <c r="BU234" s="1290" t="str">
        <f>IF(R234="","",IF(R234&lt;-9,BP234,BR234))</f>
        <v/>
      </c>
      <c r="BV234" s="1286" t="e">
        <f>IF(S234=1000,11,IF(S234=-1000,0,IF(S234&gt;9,(S234+2),IF(S234&lt;0,(-S234),"0"))))</f>
        <v>#VALUE!</v>
      </c>
      <c r="BW234" s="1286" t="str">
        <f>IF(S234=1000,0,IF(S234=-1000,11,IF(S234&lt;-9,-(S234-2),IF(S234&gt;0,(S234),"0"))))</f>
        <v/>
      </c>
      <c r="BX234" s="1286">
        <f>IF(S234=1000,11,IF(S234=-1000,0,IF(S234&gt;0,11,IF(S234&lt;0,(-S234),"0"))))</f>
        <v>11</v>
      </c>
      <c r="BY234" s="1286" t="str">
        <f>IF(S234=1000,0,IF(S234=-1000,11,IF(S234&lt;0,11,IF(S234&gt;0,(S234),"0"))))</f>
        <v/>
      </c>
      <c r="BZ234" s="1296" t="str">
        <f>IF(S234="","",IF(S234&gt;9,BV234,BX234))</f>
        <v/>
      </c>
      <c r="CA234" s="1288" t="str">
        <f>IF(S234="","","-")</f>
        <v/>
      </c>
      <c r="CB234" s="1290" t="str">
        <f>IF(S234="","",IF(S234&lt;-9,BW234,BY234))</f>
        <v/>
      </c>
      <c r="CC234" s="1302" t="str">
        <f>IF(O234="","",SUM(T234:X235))</f>
        <v/>
      </c>
      <c r="CD234" s="1304" t="str">
        <f>IF(CC234="","","-")</f>
        <v/>
      </c>
      <c r="CE234" s="1306" t="str">
        <f>IF(O234="","",SUM(Y234:AC235))</f>
        <v/>
      </c>
      <c r="CP234" s="32"/>
      <c r="CQ234" s="32"/>
    </row>
    <row r="235" spans="1:95" s="31" customFormat="1" ht="15" customHeight="1" x14ac:dyDescent="0.2">
      <c r="A235" s="43"/>
      <c r="B235" s="44"/>
      <c r="C235" s="1251"/>
      <c r="D235" s="46" t="str">
        <f>IF(A235="","",VLOOKUP(A235,СписокКЖ!D:I,2,FALSE))</f>
        <v/>
      </c>
      <c r="E235" s="47"/>
      <c r="F235" s="48" t="str">
        <f>IF(B235="","",VLOOKUP(B235,СписокКЖ!D:I,2,FALSE))</f>
        <v/>
      </c>
      <c r="G235" s="49"/>
      <c r="H235" s="41"/>
      <c r="I235" s="1253"/>
      <c r="J235" s="1253"/>
      <c r="K235" s="1253"/>
      <c r="L235" s="1253"/>
      <c r="M235" s="1253"/>
      <c r="N235" s="42"/>
      <c r="O235" s="1245"/>
      <c r="P235" s="1245"/>
      <c r="Q235" s="1245"/>
      <c r="R235" s="1245"/>
      <c r="S235" s="1247"/>
      <c r="T235" s="1249"/>
      <c r="U235" s="1285"/>
      <c r="V235" s="1285"/>
      <c r="W235" s="1285"/>
      <c r="X235" s="1285"/>
      <c r="Y235" s="1279"/>
      <c r="Z235" s="1279"/>
      <c r="AA235" s="1279"/>
      <c r="AB235" s="1279"/>
      <c r="AC235" s="1279"/>
      <c r="AD235" s="1281"/>
      <c r="AE235" s="1281"/>
      <c r="AF235" s="1283"/>
      <c r="AG235" s="1273"/>
      <c r="AH235" s="1275"/>
      <c r="AI235" s="1277"/>
      <c r="AJ235" s="1277"/>
      <c r="AK235" s="1277"/>
      <c r="AL235" s="1277"/>
      <c r="AM235" s="1299"/>
      <c r="AN235" s="1299"/>
      <c r="AO235" s="1299"/>
      <c r="AP235" s="1299"/>
      <c r="AQ235" s="1299"/>
      <c r="AR235" s="1301"/>
      <c r="AS235" s="1293"/>
      <c r="AT235" s="1295"/>
      <c r="AU235" s="1287"/>
      <c r="AV235" s="1287"/>
      <c r="AW235" s="1287"/>
      <c r="AX235" s="1297"/>
      <c r="AY235" s="1289"/>
      <c r="AZ235" s="1291"/>
      <c r="BA235" s="1287"/>
      <c r="BB235" s="1287"/>
      <c r="BC235" s="1287"/>
      <c r="BD235" s="1287"/>
      <c r="BE235" s="1297"/>
      <c r="BF235" s="1289"/>
      <c r="BG235" s="1291"/>
      <c r="BH235" s="1287"/>
      <c r="BI235" s="1287"/>
      <c r="BJ235" s="1287"/>
      <c r="BK235" s="1287"/>
      <c r="BL235" s="1297"/>
      <c r="BM235" s="1289"/>
      <c r="BN235" s="1291"/>
      <c r="BO235" s="1287"/>
      <c r="BP235" s="1287"/>
      <c r="BQ235" s="1287"/>
      <c r="BR235" s="1287"/>
      <c r="BS235" s="1297"/>
      <c r="BT235" s="1289"/>
      <c r="BU235" s="1291"/>
      <c r="BV235" s="1287"/>
      <c r="BW235" s="1287"/>
      <c r="BX235" s="1287"/>
      <c r="BY235" s="1287"/>
      <c r="BZ235" s="1297"/>
      <c r="CA235" s="1289"/>
      <c r="CB235" s="1291"/>
      <c r="CC235" s="1303"/>
      <c r="CD235" s="1305"/>
      <c r="CE235" s="1307"/>
      <c r="CP235" s="32"/>
      <c r="CQ235" s="32"/>
    </row>
    <row r="236" spans="1:95" s="31" customFormat="1" ht="15" customHeight="1" x14ac:dyDescent="0.2">
      <c r="A236" s="99" t="str">
        <f>IF(A232="","",A232)</f>
        <v/>
      </c>
      <c r="B236" s="99" t="str">
        <f>IF(B232="","",B233)</f>
        <v/>
      </c>
      <c r="C236" s="75">
        <v>4</v>
      </c>
      <c r="D236" s="100" t="str">
        <f>IF(A236="","",VLOOKUP(A236,СписокКЖ!D:I,2,FALSE))</f>
        <v/>
      </c>
      <c r="E236" s="101"/>
      <c r="F236" s="77" t="str">
        <f>IF(B236="","",VLOOKUP(B236,СписокКЖ!D:I,2,FALSE))</f>
        <v/>
      </c>
      <c r="G236" s="102"/>
      <c r="H236" s="41"/>
      <c r="I236" s="78"/>
      <c r="J236" s="78"/>
      <c r="K236" s="78"/>
      <c r="L236" s="78"/>
      <c r="M236" s="78"/>
      <c r="N236" s="42"/>
      <c r="O236" s="79" t="str">
        <f>IF(I236="","",IF(I236="0",1000,IF(I236="-0",-1000,I236*1)))</f>
        <v/>
      </c>
      <c r="P236" s="79" t="str">
        <f t="shared" ref="P236:S237" si="150">IF(J236="","",IF(J236="0",1000,IF(J236="-0",-1000,J236*1)))</f>
        <v/>
      </c>
      <c r="Q236" s="79" t="str">
        <f t="shared" si="150"/>
        <v/>
      </c>
      <c r="R236" s="79" t="str">
        <f t="shared" si="150"/>
        <v/>
      </c>
      <c r="S236" s="80" t="str">
        <f t="shared" si="150"/>
        <v/>
      </c>
      <c r="T236" s="103" t="str">
        <f t="shared" ref="T236:X237" si="151">IF(O236="","",IF(O236&gt;0,1,0))</f>
        <v/>
      </c>
      <c r="U236" s="104" t="str">
        <f t="shared" si="151"/>
        <v/>
      </c>
      <c r="V236" s="104" t="str">
        <f t="shared" si="151"/>
        <v/>
      </c>
      <c r="W236" s="104" t="str">
        <f t="shared" si="151"/>
        <v/>
      </c>
      <c r="X236" s="104" t="str">
        <f t="shared" si="151"/>
        <v/>
      </c>
      <c r="Y236" s="105" t="str">
        <f t="shared" ref="Y236:AC237" si="152">IF(O236="","",IF(O236&lt;0,1,0))</f>
        <v/>
      </c>
      <c r="Z236" s="105" t="str">
        <f t="shared" si="152"/>
        <v/>
      </c>
      <c r="AA236" s="105" t="str">
        <f t="shared" si="152"/>
        <v/>
      </c>
      <c r="AB236" s="105" t="str">
        <f t="shared" si="152"/>
        <v/>
      </c>
      <c r="AC236" s="105" t="str">
        <f t="shared" si="152"/>
        <v/>
      </c>
      <c r="AD236" s="106" t="str">
        <f>IF(CC236="","",IF(CC236&gt;CE236,1,-1))</f>
        <v/>
      </c>
      <c r="AE236" s="106" t="str">
        <f>IF(CC236="","",IF(CC236&lt;CE236,1,-1))</f>
        <v/>
      </c>
      <c r="AF236" s="107">
        <f>IF(CC236&gt;CE236,1,0)</f>
        <v>0</v>
      </c>
      <c r="AG236" s="108">
        <f>IF(CE236&gt;CC236,1,0)</f>
        <v>0</v>
      </c>
      <c r="AH236" s="81" t="str">
        <f>IF(O236="","",AX236*1)</f>
        <v/>
      </c>
      <c r="AI236" s="82" t="str">
        <f>IF(P236="","",BE236*1)</f>
        <v/>
      </c>
      <c r="AJ236" s="82" t="str">
        <f>IF(Q236="","",BL236*1)</f>
        <v/>
      </c>
      <c r="AK236" s="82" t="str">
        <f>IF(R236="","",BS236*1)</f>
        <v/>
      </c>
      <c r="AL236" s="82" t="str">
        <f>IF(S236="","",BZ236*1)</f>
        <v/>
      </c>
      <c r="AM236" s="83" t="str">
        <f>IF(O236="","",AZ236*1)</f>
        <v/>
      </c>
      <c r="AN236" s="83" t="str">
        <f>IF(P236="","",BG236*1)</f>
        <v/>
      </c>
      <c r="AO236" s="83" t="str">
        <f>IF(Q236="","",BN236*1)</f>
        <v/>
      </c>
      <c r="AP236" s="83" t="str">
        <f>IF(R236="","",BU236*1)</f>
        <v/>
      </c>
      <c r="AQ236" s="83" t="str">
        <f>IF(S236="","",CB236*1)</f>
        <v/>
      </c>
      <c r="AR236" s="109">
        <f>SUM(AH236:AL236)</f>
        <v>0</v>
      </c>
      <c r="AS236" s="110">
        <f>SUM(AM236:AQ236)</f>
        <v>0</v>
      </c>
      <c r="AT236" s="111">
        <f>IF(O236=1000,11,IF(O236=-1000,0,IF(O236&gt;0,11,IF(O236&lt;0,(-O236),"0"))))</f>
        <v>11</v>
      </c>
      <c r="AU236" s="112" t="str">
        <f>IF(O236=1000,0,IF(O236=-1000,11,IF(O236&lt;-9,-(O236-2),IF(O236&gt;0,(O236),"0"))))</f>
        <v/>
      </c>
      <c r="AV236" s="111" t="e">
        <f>IF(O236=1000,11,IF(O236=-1000,0,IF(O236&gt;9,(O236+2),IF(O236&lt;0,(-O236),"0"))))</f>
        <v>#VALUE!</v>
      </c>
      <c r="AW236" s="112" t="str">
        <f>IF(O236=1000,0,IF(O236=-1000,11,IF(O236&lt;0,11,IF(O236&gt;0,(O236),"0"))))</f>
        <v/>
      </c>
      <c r="AX236" s="84" t="str">
        <f>IF(O236="","",IF(O236&gt;9,AV236,AT236))</f>
        <v/>
      </c>
      <c r="AY236" s="85" t="str">
        <f>IF(O236="","","-")</f>
        <v/>
      </c>
      <c r="AZ236" s="86" t="str">
        <f>IF(O236="","",IF(O236&lt;-9,AU236,AW236))</f>
        <v/>
      </c>
      <c r="BA236" s="111" t="e">
        <f>IF(P236=1000,11,IF(P236=-1000,0,IF(P236&gt;9,(P236+2),IF(P236&lt;0,(-P236),"0"))))</f>
        <v>#VALUE!</v>
      </c>
      <c r="BB236" s="112" t="str">
        <f>IF(P236=1000,0,IF(P236=-1000,11,IF(P236&lt;-9,-(P236-2),IF(P236&gt;0,(P236),"0"))))</f>
        <v/>
      </c>
      <c r="BC236" s="112">
        <f>IF(P236=1000,11,IF(P236=-1000,0,IF(P236&gt;0,11,IF(P236&lt;0,(-P236),"0"))))</f>
        <v>11</v>
      </c>
      <c r="BD236" s="112" t="str">
        <f>IF(P236=1000,0,IF(P236=-1000,11,IF(P236&lt;0,11,IF(P236&gt;0,(P236),"0"))))</f>
        <v/>
      </c>
      <c r="BE236" s="84" t="str">
        <f>IF(P236="","",IF(P236&gt;9,BA236,BC236))</f>
        <v/>
      </c>
      <c r="BF236" s="85" t="str">
        <f>IF(P236="","","-")</f>
        <v/>
      </c>
      <c r="BG236" s="86" t="str">
        <f>IF(P236="","",IF(P236&lt;-9,BB236,BD236))</f>
        <v/>
      </c>
      <c r="BH236" s="111" t="e">
        <f>IF(Q236=1000,11,IF(Q236=-1000,0,IF(Q236&gt;9,(Q236+2),IF(Q236&lt;0,(-Q236),"0"))))</f>
        <v>#VALUE!</v>
      </c>
      <c r="BI236" s="112" t="str">
        <f>IF(Q236=1000,0,IF(Q236=-1000,11,IF(Q236&lt;-9,-(Q236-2),IF(Q236&gt;0,(Q236),"0"))))</f>
        <v/>
      </c>
      <c r="BJ236" s="112">
        <f>IF(Q236=1000,11,IF(Q236=-1000,0,IF(Q236&gt;0,11,IF(Q236&lt;0,(-Q236),"0"))))</f>
        <v>11</v>
      </c>
      <c r="BK236" s="112" t="str">
        <f>IF(Q236=1000,0,IF(Q236=-1000,11,IF(Q236&lt;0,11,IF(Q236&gt;0,(Q236),"0"))))</f>
        <v/>
      </c>
      <c r="BL236" s="84" t="str">
        <f>IF(Q236="","",IF(Q236&gt;9,BH236,BJ236))</f>
        <v/>
      </c>
      <c r="BM236" s="85" t="str">
        <f>IF(Q236="","","-")</f>
        <v/>
      </c>
      <c r="BN236" s="86" t="str">
        <f>IF(Q236="","",IF(Q236&lt;-9,BI236,BK236))</f>
        <v/>
      </c>
      <c r="BO236" s="112" t="e">
        <f>IF(R236=1000,11,IF(R236=-1000,0,IF(R236&gt;9,(R236+2),IF(R236&lt;0,(-R236),"0"))))</f>
        <v>#VALUE!</v>
      </c>
      <c r="BP236" s="112" t="str">
        <f>IF(R236=1000,0,IF(R236=-1000,11,IF(R236&lt;-9,-(R236-2),IF(R236&gt;0,(R236),"0"))))</f>
        <v/>
      </c>
      <c r="BQ236" s="112">
        <f>IF(R236=1000,11,IF(R236=-1000,0,IF(R236&gt;0,11,IF(R236&lt;0,(-R236),"0"))))</f>
        <v>11</v>
      </c>
      <c r="BR236" s="112" t="str">
        <f>IF(R236=1000,0,IF(R236=-1000,11,IF(R236&lt;0,11,IF(R236&gt;0,(R236),"0"))))</f>
        <v/>
      </c>
      <c r="BS236" s="84" t="str">
        <f>IF(R236="","",IF(R236&gt;9,BO236,BQ236))</f>
        <v/>
      </c>
      <c r="BT236" s="85" t="str">
        <f>IF(R236="","","-")</f>
        <v/>
      </c>
      <c r="BU236" s="86" t="str">
        <f>IF(R236="","",IF(R236&lt;-9,BP236,BR236))</f>
        <v/>
      </c>
      <c r="BV236" s="112" t="e">
        <f>IF(S236=1000,11,IF(S236=-1000,0,IF(S236&gt;9,(S236+2),IF(S236&lt;0,(-S236),"0"))))</f>
        <v>#VALUE!</v>
      </c>
      <c r="BW236" s="112" t="str">
        <f>IF(S236=1000,0,IF(S236=-1000,11,IF(S236&lt;-9,-(S236-2),IF(S236&gt;0,(S236),"0"))))</f>
        <v/>
      </c>
      <c r="BX236" s="112">
        <f>IF(S236=1000,11,IF(S236=-1000,0,IF(S236&gt;0,11,IF(S236&lt;0,(-S236),"0"))))</f>
        <v>11</v>
      </c>
      <c r="BY236" s="113" t="str">
        <f>IF(S236=1000,0,IF(S236=-1000,11,IF(S236&lt;0,11,IF(S236&gt;0,(S236),"0"))))</f>
        <v/>
      </c>
      <c r="BZ236" s="84" t="str">
        <f>IF(S236="","",IF(S236&gt;9,BV236,BX236))</f>
        <v/>
      </c>
      <c r="CA236" s="85" t="str">
        <f>IF(S236="","","-")</f>
        <v/>
      </c>
      <c r="CB236" s="86" t="str">
        <f>IF(S236="","",IF(S236&lt;-9,BW236,BY236))</f>
        <v/>
      </c>
      <c r="CC236" s="87" t="str">
        <f>IF(O236="","",SUM(T236:X236))</f>
        <v/>
      </c>
      <c r="CD236" s="88" t="str">
        <f>IF(CC236="","","-")</f>
        <v/>
      </c>
      <c r="CE236" s="89" t="str">
        <f>IF(O236="","",SUM(Y236:AC236))</f>
        <v/>
      </c>
      <c r="CP236" s="32"/>
      <c r="CQ236" s="32"/>
    </row>
    <row r="237" spans="1:95" s="31" customFormat="1" ht="15" customHeight="1" thickBot="1" x14ac:dyDescent="0.25">
      <c r="A237" s="99" t="str">
        <f>IF(A232="","",A233)</f>
        <v/>
      </c>
      <c r="B237" s="99" t="str">
        <f>IF(B232="","",B232)</f>
        <v/>
      </c>
      <c r="C237" s="114">
        <v>5</v>
      </c>
      <c r="D237" s="115" t="str">
        <f>IF(A237="","",VLOOKUP(A237,СписокКЖ!D:I,2,FALSE))</f>
        <v/>
      </c>
      <c r="E237" s="116"/>
      <c r="F237" s="117" t="str">
        <f>IF(B237="","",VLOOKUP(B237,СписокКЖ!D:I,2,FALSE))</f>
        <v/>
      </c>
      <c r="G237" s="118"/>
      <c r="H237" s="119"/>
      <c r="I237" s="120"/>
      <c r="J237" s="120"/>
      <c r="K237" s="120"/>
      <c r="L237" s="121"/>
      <c r="M237" s="121"/>
      <c r="N237" s="122"/>
      <c r="O237" s="123" t="str">
        <f>IF(I237="","",IF(I237="0",1000,IF(I237="-0",-1000,I237*1)))</f>
        <v/>
      </c>
      <c r="P237" s="123" t="str">
        <f t="shared" si="150"/>
        <v/>
      </c>
      <c r="Q237" s="123" t="str">
        <f t="shared" si="150"/>
        <v/>
      </c>
      <c r="R237" s="123" t="str">
        <f t="shared" si="150"/>
        <v/>
      </c>
      <c r="S237" s="124" t="str">
        <f t="shared" si="150"/>
        <v/>
      </c>
      <c r="T237" s="125" t="str">
        <f t="shared" si="151"/>
        <v/>
      </c>
      <c r="U237" s="126" t="str">
        <f t="shared" si="151"/>
        <v/>
      </c>
      <c r="V237" s="126" t="str">
        <f t="shared" si="151"/>
        <v/>
      </c>
      <c r="W237" s="126" t="str">
        <f t="shared" si="151"/>
        <v/>
      </c>
      <c r="X237" s="126" t="str">
        <f t="shared" si="151"/>
        <v/>
      </c>
      <c r="Y237" s="127" t="str">
        <f t="shared" si="152"/>
        <v/>
      </c>
      <c r="Z237" s="127" t="str">
        <f t="shared" si="152"/>
        <v/>
      </c>
      <c r="AA237" s="127" t="str">
        <f t="shared" si="152"/>
        <v/>
      </c>
      <c r="AB237" s="127" t="str">
        <f t="shared" si="152"/>
        <v/>
      </c>
      <c r="AC237" s="127" t="str">
        <f t="shared" si="152"/>
        <v/>
      </c>
      <c r="AD237" s="128" t="str">
        <f>IF(CC237="","",IF(CC237&gt;CE237,1,-1))</f>
        <v/>
      </c>
      <c r="AE237" s="128" t="str">
        <f>IF(CC237="","",IF(CC237&lt;CE237,1,-1))</f>
        <v/>
      </c>
      <c r="AF237" s="129">
        <f>IF(CC237&gt;CE237,1,0)</f>
        <v>0</v>
      </c>
      <c r="AG237" s="130">
        <f>IF(CE237&gt;CC237,1,0)</f>
        <v>0</v>
      </c>
      <c r="AH237" s="131" t="str">
        <f>IF(O237="","",AX237*1)</f>
        <v/>
      </c>
      <c r="AI237" s="132" t="str">
        <f>IF(P237="","",BE237*1)</f>
        <v/>
      </c>
      <c r="AJ237" s="132" t="str">
        <f>IF(Q237="","",BL237*1)</f>
        <v/>
      </c>
      <c r="AK237" s="132" t="str">
        <f>IF(R237="","",BS237*1)</f>
        <v/>
      </c>
      <c r="AL237" s="132" t="str">
        <f>IF(S237="","",BZ237*1)</f>
        <v/>
      </c>
      <c r="AM237" s="133" t="str">
        <f>IF(O237="","",AZ237*1)</f>
        <v/>
      </c>
      <c r="AN237" s="133" t="str">
        <f>IF(P237="","",BG237*1)</f>
        <v/>
      </c>
      <c r="AO237" s="133" t="str">
        <f>IF(Q237="","",BN237*1)</f>
        <v/>
      </c>
      <c r="AP237" s="133" t="str">
        <f>IF(R237="","",BU237*1)</f>
        <v/>
      </c>
      <c r="AQ237" s="133" t="str">
        <f>IF(S237="","",CB237*1)</f>
        <v/>
      </c>
      <c r="AR237" s="134">
        <f>SUM(AH237:AL237)</f>
        <v>0</v>
      </c>
      <c r="AS237" s="135">
        <f>SUM(AM237:AQ237)</f>
        <v>0</v>
      </c>
      <c r="AT237" s="136">
        <f>IF(O237=1000,11,IF(O237=-1000,0,IF(O237&gt;0,11,IF(O237&lt;0,(-O237),"0"))))</f>
        <v>11</v>
      </c>
      <c r="AU237" s="137" t="str">
        <f>IF(O237=1000,0,IF(O237=-1000,11,IF(O237&lt;-9,-(O237-2),IF(O237&gt;0,(O237),"0"))))</f>
        <v/>
      </c>
      <c r="AV237" s="136" t="e">
        <f>IF(O237=1000,11,IF(O237=-1000,0,IF(O237&gt;9,(O237+2),IF(O237&lt;0,(-O237),"0"))))</f>
        <v>#VALUE!</v>
      </c>
      <c r="AW237" s="137" t="str">
        <f>IF(O237=1000,0,IF(O237=-1000,11,IF(O237&lt;0,11,IF(O237&gt;0,(O237),"0"))))</f>
        <v/>
      </c>
      <c r="AX237" s="138" t="str">
        <f>IF(O237="","",IF(O237&gt;9,AV237,AT237))</f>
        <v/>
      </c>
      <c r="AY237" s="139" t="str">
        <f>IF(O237="","","-")</f>
        <v/>
      </c>
      <c r="AZ237" s="140" t="str">
        <f>IF(O237="","",IF(O237&lt;-9,AU237,AW237))</f>
        <v/>
      </c>
      <c r="BA237" s="136" t="e">
        <f>IF(P237=1000,11,IF(P237=-1000,0,IF(P237&gt;9,(P237+2),IF(P237&lt;0,(-P237),"0"))))</f>
        <v>#VALUE!</v>
      </c>
      <c r="BB237" s="137" t="str">
        <f>IF(P237=1000,0,IF(P237=-1000,11,IF(P237&lt;-9,-(P237-2),IF(P237&gt;0,(P237),"0"))))</f>
        <v/>
      </c>
      <c r="BC237" s="137">
        <f>IF(P237=1000,11,IF(P237=-1000,0,IF(P237&gt;0,11,IF(P237&lt;0,(-P237),"0"))))</f>
        <v>11</v>
      </c>
      <c r="BD237" s="137" t="str">
        <f>IF(P237=1000,0,IF(P237=-1000,11,IF(P237&lt;0,11,IF(P237&gt;0,(P237),"0"))))</f>
        <v/>
      </c>
      <c r="BE237" s="138" t="str">
        <f>IF(P237="","",IF(P237&gt;9,BA237,BC237))</f>
        <v/>
      </c>
      <c r="BF237" s="139" t="str">
        <f>IF(P237="","","-")</f>
        <v/>
      </c>
      <c r="BG237" s="140" t="str">
        <f>IF(P237="","",IF(P237&lt;-9,BB237,BD237))</f>
        <v/>
      </c>
      <c r="BH237" s="136" t="e">
        <f>IF(Q237=1000,11,IF(Q237=-1000,0,IF(Q237&gt;9,(Q237+2),IF(Q237&lt;0,(-Q237),"0"))))</f>
        <v>#VALUE!</v>
      </c>
      <c r="BI237" s="137" t="str">
        <f>IF(Q237=1000,0,IF(Q237=-1000,11,IF(Q237&lt;-9,-(Q237-2),IF(Q237&gt;0,(Q237),"0"))))</f>
        <v/>
      </c>
      <c r="BJ237" s="137">
        <f>IF(Q237=1000,11,IF(Q237=-1000,0,IF(Q237&gt;0,11,IF(Q237&lt;0,(-Q237),"0"))))</f>
        <v>11</v>
      </c>
      <c r="BK237" s="137" t="str">
        <f>IF(Q237=1000,0,IF(Q237=-1000,11,IF(Q237&lt;0,11,IF(Q237&gt;0,(Q237),"0"))))</f>
        <v/>
      </c>
      <c r="BL237" s="138" t="str">
        <f>IF(Q237="","",IF(Q237&gt;9,BH237,BJ237))</f>
        <v/>
      </c>
      <c r="BM237" s="139" t="str">
        <f>IF(Q237="","","-")</f>
        <v/>
      </c>
      <c r="BN237" s="140" t="str">
        <f>IF(Q237="","",IF(Q237&lt;-9,BI237,BK237))</f>
        <v/>
      </c>
      <c r="BO237" s="137" t="e">
        <f>IF(R237=1000,11,IF(R237=-1000,0,IF(R237&gt;9,(R237+2),IF(R237&lt;0,(-R237),"0"))))</f>
        <v>#VALUE!</v>
      </c>
      <c r="BP237" s="137" t="str">
        <f>IF(R237=1000,0,IF(R237=-1000,11,IF(R237&lt;-9,-(R237-2),IF(R237&gt;0,(R237),"0"))))</f>
        <v/>
      </c>
      <c r="BQ237" s="137">
        <f>IF(R237=1000,11,IF(R237=-1000,0,IF(R237&gt;0,11,IF(R237&lt;0,(-R237),"0"))))</f>
        <v>11</v>
      </c>
      <c r="BR237" s="137" t="str">
        <f>IF(R237=1000,0,IF(R237=-1000,11,IF(R237&lt;0,11,IF(R237&gt;0,(R237),"0"))))</f>
        <v/>
      </c>
      <c r="BS237" s="138" t="str">
        <f>IF(R237="","",IF(R237&gt;9,BO237,BQ237))</f>
        <v/>
      </c>
      <c r="BT237" s="139" t="str">
        <f>IF(R237="","","-")</f>
        <v/>
      </c>
      <c r="BU237" s="140" t="str">
        <f>IF(R237="","",IF(R237&lt;-9,BP237,BR237))</f>
        <v/>
      </c>
      <c r="BV237" s="137" t="e">
        <f>IF(S237=1000,11,IF(S237=-1000,0,IF(S237&gt;9,(S237+2),IF(S237&lt;0,(-S237),"0"))))</f>
        <v>#VALUE!</v>
      </c>
      <c r="BW237" s="137" t="str">
        <f>IF(S237=1000,0,IF(S237=-1000,11,IF(S237&lt;-9,-(S237-2),IF(S237&gt;0,(S237),"0"))))</f>
        <v/>
      </c>
      <c r="BX237" s="137">
        <f>IF(S237=1000,11,IF(S237=-1000,0,IF(S237&gt;0,11,IF(S237&lt;0,(-S237),"0"))))</f>
        <v>11</v>
      </c>
      <c r="BY237" s="141" t="str">
        <f>IF(S237=1000,0,IF(S237=-1000,11,IF(S237&lt;0,11,IF(S237&gt;0,(S237),"0"))))</f>
        <v/>
      </c>
      <c r="BZ237" s="138" t="str">
        <f>IF(S237="","",IF(S237&gt;9,BV237,BX237))</f>
        <v/>
      </c>
      <c r="CA237" s="139" t="str">
        <f>IF(S237="","","-")</f>
        <v/>
      </c>
      <c r="CB237" s="140" t="str">
        <f>IF(S237="","",IF(S237&lt;-9,BW237,BY237))</f>
        <v/>
      </c>
      <c r="CC237" s="142" t="str">
        <f>IF(O237="","",SUM(T237:X237))</f>
        <v/>
      </c>
      <c r="CD237" s="143" t="str">
        <f>IF(CC237="","","-")</f>
        <v/>
      </c>
      <c r="CE237" s="144" t="str">
        <f>IF(O237="","",SUM(Y237:AC237))</f>
        <v/>
      </c>
      <c r="CP237" s="32"/>
      <c r="CQ237" s="32"/>
    </row>
    <row r="238" spans="1:95" s="31" customFormat="1" ht="15" customHeight="1" thickBot="1" x14ac:dyDescent="0.25">
      <c r="A238" s="145"/>
      <c r="B238" s="145"/>
      <c r="C238" s="145"/>
      <c r="D238" s="146"/>
      <c r="E238" s="147"/>
      <c r="F238" s="148"/>
      <c r="G238" s="149"/>
      <c r="H238" s="150"/>
      <c r="I238" s="151"/>
      <c r="J238" s="151"/>
      <c r="K238" s="151"/>
      <c r="L238" s="151"/>
      <c r="M238" s="151"/>
      <c r="N238" s="150"/>
      <c r="O238" s="152"/>
      <c r="P238" s="152"/>
      <c r="Q238" s="152"/>
      <c r="R238" s="152"/>
      <c r="S238" s="152"/>
      <c r="T238" s="153"/>
      <c r="U238" s="153"/>
      <c r="V238" s="153"/>
      <c r="W238" s="153"/>
      <c r="X238" s="153"/>
      <c r="Y238" s="154"/>
      <c r="Z238" s="154"/>
      <c r="AA238" s="154"/>
      <c r="AB238" s="154"/>
      <c r="AC238" s="154"/>
      <c r="AD238" s="155"/>
      <c r="AE238" s="155"/>
      <c r="AF238" s="156"/>
      <c r="AG238" s="156"/>
      <c r="AH238" s="157"/>
      <c r="AI238" s="157"/>
      <c r="AJ238" s="157"/>
      <c r="AK238" s="157"/>
      <c r="AL238" s="157"/>
      <c r="AM238" s="158"/>
      <c r="AN238" s="158"/>
      <c r="AO238" s="158"/>
      <c r="AP238" s="158"/>
      <c r="AQ238" s="158"/>
      <c r="AR238" s="159"/>
      <c r="AS238" s="159"/>
      <c r="AT238" s="160"/>
      <c r="AU238" s="160"/>
      <c r="AV238" s="160"/>
      <c r="AW238" s="160"/>
      <c r="AX238" s="161"/>
      <c r="AY238" s="161"/>
      <c r="AZ238" s="161"/>
      <c r="BA238" s="160"/>
      <c r="BB238" s="160"/>
      <c r="BC238" s="160"/>
      <c r="BD238" s="160"/>
      <c r="BE238" s="161"/>
      <c r="BF238" s="161"/>
      <c r="BG238" s="161"/>
      <c r="BH238" s="160"/>
      <c r="BI238" s="160"/>
      <c r="BJ238" s="160"/>
      <c r="BK238" s="160"/>
      <c r="BL238" s="161"/>
      <c r="BM238" s="161"/>
      <c r="BN238" s="161"/>
      <c r="BO238" s="160"/>
      <c r="BP238" s="160"/>
      <c r="BQ238" s="160"/>
      <c r="BR238" s="160"/>
      <c r="BS238" s="161"/>
      <c r="BT238" s="161"/>
      <c r="BU238" s="161"/>
      <c r="BV238" s="160"/>
      <c r="BW238" s="160"/>
      <c r="BX238" s="160"/>
      <c r="BY238" s="160"/>
      <c r="BZ238" s="161"/>
      <c r="CA238" s="161"/>
      <c r="CB238" s="161"/>
      <c r="CC238" s="162"/>
      <c r="CD238" s="163"/>
      <c r="CE238" s="164"/>
      <c r="CP238" s="32"/>
      <c r="CQ238" s="32"/>
    </row>
    <row r="239" spans="1:95" s="31" customFormat="1" ht="31.5" customHeight="1" thickBot="1" x14ac:dyDescent="0.25">
      <c r="A239" s="34"/>
      <c r="B239" s="35"/>
      <c r="C239" s="1225">
        <f>1+C230</f>
        <v>27</v>
      </c>
      <c r="D239" s="1227" t="str">
        <f>IF(A239="","",VLOOKUP(A239,СписокКЖ!$A$88:$C$113,3,FALSE))</f>
        <v/>
      </c>
      <c r="E239" s="1228" t="str">
        <f>IF(B239="","",VLOOKUP(B239,СписокКЖ!E:J,2,FALSE))</f>
        <v/>
      </c>
      <c r="F239" s="1231" t="str">
        <f>IF(B239="","",VLOOKUP(B239,СписокКЖ!$A$88:$C$111,3,FALSE))</f>
        <v/>
      </c>
      <c r="G239" s="1232" t="str">
        <f>IF(D239="","",VLOOKUP(D239,СписокКЖ!G:L,2,FALSE))</f>
        <v/>
      </c>
      <c r="H239" s="36"/>
      <c r="I239" s="1235" t="s">
        <v>7</v>
      </c>
      <c r="J239" s="1235"/>
      <c r="K239" s="1235"/>
      <c r="L239" s="1235"/>
      <c r="M239" s="1235"/>
      <c r="N239" s="37"/>
      <c r="O239" s="1237"/>
      <c r="P239" s="1238"/>
      <c r="Q239" s="1238"/>
      <c r="R239" s="1238"/>
      <c r="S239" s="1238"/>
      <c r="T239" s="38" t="str">
        <f>IF(A239="","",VLOOKUP(A239,'[60]Протокол команд'!A:K,8,FALSE))</f>
        <v/>
      </c>
      <c r="U239" s="39" t="e">
        <f>T239*5-4</f>
        <v>#VALUE!</v>
      </c>
      <c r="V239" s="39" t="e">
        <f>T239*5</f>
        <v>#VALUE!</v>
      </c>
      <c r="W239" s="39" t="e">
        <f>CONCATENATE(U239,"-",V239)</f>
        <v>#VALUE!</v>
      </c>
      <c r="X239" s="39" t="str">
        <f>IF(A239="","",VLOOKUP(A239,'[60]Протокол команд'!A:K,10,FALSE))</f>
        <v/>
      </c>
      <c r="Y239" s="39" t="e">
        <f>X239*5-4</f>
        <v>#VALUE!</v>
      </c>
      <c r="Z239" s="39" t="e">
        <f>X239*5</f>
        <v>#VALUE!</v>
      </c>
      <c r="AA239" s="39" t="e">
        <f>CONCATENATE(Y239,"-",Z239)</f>
        <v>#VALUE!</v>
      </c>
      <c r="AB239" s="1241">
        <f>IF(O241="","",SUM(AF241:AF246))</f>
        <v>3</v>
      </c>
      <c r="AC239" s="1242"/>
      <c r="AD239" s="1243"/>
      <c r="AE239" s="1242">
        <f>IF(O241="","",SUM(AG241:AG246))</f>
        <v>2</v>
      </c>
      <c r="AF239" s="1242"/>
      <c r="AG239" s="1264"/>
      <c r="AH239" s="1241">
        <f>SUM(CC241:CC246)</f>
        <v>10</v>
      </c>
      <c r="AI239" s="1242"/>
      <c r="AJ239" s="1243"/>
      <c r="AK239" s="1242">
        <f>SUM(CE241:CE246)</f>
        <v>6</v>
      </c>
      <c r="AL239" s="1242"/>
      <c r="AM239" s="1264"/>
      <c r="AN239" s="1265">
        <f>SUM(AR241:AR246)</f>
        <v>139</v>
      </c>
      <c r="AO239" s="1266"/>
      <c r="AP239" s="1267"/>
      <c r="AQ239" s="1266">
        <f>SUM(AS241:AS246)</f>
        <v>103</v>
      </c>
      <c r="AR239" s="1266"/>
      <c r="AS239" s="1268"/>
      <c r="AT239" s="1314" t="str">
        <f>IF(A239="","",VLOOKUP(A239,'[60]Протокол команд'!A:Z,14,FALSE))</f>
        <v/>
      </c>
      <c r="AU239" s="1315"/>
      <c r="AV239" s="1315"/>
      <c r="AW239" s="1315"/>
      <c r="AX239" s="1315"/>
      <c r="AY239" s="1315"/>
      <c r="AZ239" s="1315"/>
      <c r="BA239" s="1315"/>
      <c r="BB239" s="1315"/>
      <c r="BC239" s="1315"/>
      <c r="BD239" s="1315"/>
      <c r="BE239" s="1315"/>
      <c r="BF239" s="1315"/>
      <c r="BG239" s="1315"/>
      <c r="BH239" s="1315"/>
      <c r="BI239" s="1315"/>
      <c r="BJ239" s="1315"/>
      <c r="BK239" s="1315"/>
      <c r="BL239" s="1315"/>
      <c r="BM239" s="1315"/>
      <c r="BN239" s="1315"/>
      <c r="BO239" s="1315"/>
      <c r="BP239" s="1315"/>
      <c r="BQ239" s="1315"/>
      <c r="BR239" s="1315"/>
      <c r="BS239" s="1315"/>
      <c r="BT239" s="1315"/>
      <c r="BU239" s="1315"/>
      <c r="BV239" s="1315"/>
      <c r="BW239" s="1315"/>
      <c r="BX239" s="1315"/>
      <c r="BY239" s="1315"/>
      <c r="BZ239" s="1315"/>
      <c r="CA239" s="1315"/>
      <c r="CB239" s="1316"/>
      <c r="CC239" s="1254">
        <f>IF(O241="","",SUM(AF241:AF246))</f>
        <v>3</v>
      </c>
      <c r="CD239" s="1256" t="str">
        <f>IF(CC239="","","-")</f>
        <v>-</v>
      </c>
      <c r="CE239" s="1258">
        <f>IF(O241="","",SUM(AG241:AG246))</f>
        <v>2</v>
      </c>
      <c r="CP239" s="32"/>
      <c r="CQ239" s="32"/>
    </row>
    <row r="240" spans="1:95" s="31" customFormat="1" ht="13.5" customHeight="1" x14ac:dyDescent="0.2">
      <c r="A240" s="40"/>
      <c r="B240" s="40"/>
      <c r="C240" s="1226"/>
      <c r="D240" s="1229" t="str">
        <f>IF(A240="","",VLOOKUP(A240,СписокКЖ!D:I,2,FALSE))</f>
        <v/>
      </c>
      <c r="E240" s="1230" t="str">
        <f>IF(B240="","",VLOOKUP(B240,СписокКЖ!E:J,2,FALSE))</f>
        <v/>
      </c>
      <c r="F240" s="1233" t="str">
        <f>IF(C240="","",VLOOKUP(C240,СписокКЖ!F:K,2,FALSE))</f>
        <v/>
      </c>
      <c r="G240" s="1234" t="str">
        <f>IF(D240="","",VLOOKUP(D240,СписокКЖ!G:L,2,FALSE))</f>
        <v/>
      </c>
      <c r="H240" s="41"/>
      <c r="I240" s="1236"/>
      <c r="J240" s="1236"/>
      <c r="K240" s="1236"/>
      <c r="L240" s="1236"/>
      <c r="M240" s="1236"/>
      <c r="N240" s="42"/>
      <c r="O240" s="1239"/>
      <c r="P240" s="1240"/>
      <c r="Q240" s="1240"/>
      <c r="R240" s="1240"/>
      <c r="S240" s="1240"/>
      <c r="T240" s="1260" t="s">
        <v>8</v>
      </c>
      <c r="U240" s="1261"/>
      <c r="V240" s="1261"/>
      <c r="W240" s="1261"/>
      <c r="X240" s="1261"/>
      <c r="Y240" s="1261"/>
      <c r="Z240" s="1261"/>
      <c r="AA240" s="1261"/>
      <c r="AB240" s="1261"/>
      <c r="AC240" s="1261"/>
      <c r="AD240" s="1261"/>
      <c r="AE240" s="1261"/>
      <c r="AF240" s="1261"/>
      <c r="AG240" s="1262"/>
      <c r="AH240" s="1261" t="s">
        <v>9</v>
      </c>
      <c r="AI240" s="1261"/>
      <c r="AJ240" s="1261"/>
      <c r="AK240" s="1261"/>
      <c r="AL240" s="1261"/>
      <c r="AM240" s="1261"/>
      <c r="AN240" s="1261"/>
      <c r="AO240" s="1261"/>
      <c r="AP240" s="1261"/>
      <c r="AQ240" s="1261"/>
      <c r="AR240" s="1261"/>
      <c r="AS240" s="1262"/>
      <c r="AT240" s="1263" t="s">
        <v>10</v>
      </c>
      <c r="AU240" s="1263"/>
      <c r="AV240" s="1263"/>
      <c r="AW240" s="1263"/>
      <c r="AX240" s="1263"/>
      <c r="AY240" s="1263"/>
      <c r="AZ240" s="1263"/>
      <c r="BA240" s="1263" t="s">
        <v>11</v>
      </c>
      <c r="BB240" s="1263"/>
      <c r="BC240" s="1263"/>
      <c r="BD240" s="1263"/>
      <c r="BE240" s="1263"/>
      <c r="BF240" s="1263"/>
      <c r="BG240" s="1263"/>
      <c r="BH240" s="1263" t="s">
        <v>12</v>
      </c>
      <c r="BI240" s="1263"/>
      <c r="BJ240" s="1263"/>
      <c r="BK240" s="1263"/>
      <c r="BL240" s="1263"/>
      <c r="BM240" s="1263"/>
      <c r="BN240" s="1263"/>
      <c r="BO240" s="1263" t="s">
        <v>13</v>
      </c>
      <c r="BP240" s="1263"/>
      <c r="BQ240" s="1263"/>
      <c r="BR240" s="1263"/>
      <c r="BS240" s="1263"/>
      <c r="BT240" s="1263"/>
      <c r="BU240" s="1263"/>
      <c r="BV240" s="1263" t="s">
        <v>14</v>
      </c>
      <c r="BW240" s="1263"/>
      <c r="BX240" s="1263"/>
      <c r="BY240" s="1263"/>
      <c r="BZ240" s="1263"/>
      <c r="CA240" s="1263"/>
      <c r="CB240" s="1263"/>
      <c r="CC240" s="1255"/>
      <c r="CD240" s="1257"/>
      <c r="CE240" s="1259"/>
      <c r="CP240" s="32"/>
      <c r="CQ240" s="32"/>
    </row>
    <row r="241" spans="1:95" s="31" customFormat="1" ht="15" customHeight="1" x14ac:dyDescent="0.2">
      <c r="A241" s="43"/>
      <c r="B241" s="44"/>
      <c r="C241" s="45">
        <v>1</v>
      </c>
      <c r="D241" s="46" t="str">
        <f>IF(A241="","",VLOOKUP(A241,СписокКЖ!D:I,2,FALSE))</f>
        <v/>
      </c>
      <c r="E241" s="47"/>
      <c r="F241" s="48" t="str">
        <f>IF(B241="","",VLOOKUP(B241,СписокКЖ!D:I,2,FALSE))</f>
        <v/>
      </c>
      <c r="G241" s="49"/>
      <c r="H241" s="50"/>
      <c r="I241" s="51" t="s">
        <v>26</v>
      </c>
      <c r="J241" s="51" t="s">
        <v>27</v>
      </c>
      <c r="K241" s="51" t="s">
        <v>27</v>
      </c>
      <c r="L241" s="51"/>
      <c r="M241" s="51"/>
      <c r="N241" s="52"/>
      <c r="O241" s="53">
        <f>IF(I241="","",IF(I241="0",1000,IF(I241="-0",-1000,I241*1)))</f>
        <v>11</v>
      </c>
      <c r="P241" s="53">
        <f t="shared" ref="P241:S242" si="153">IF(J241="","",IF(J241="0",1000,IF(J241="-0",-1000,J241*1)))</f>
        <v>1</v>
      </c>
      <c r="Q241" s="53">
        <f t="shared" si="153"/>
        <v>1</v>
      </c>
      <c r="R241" s="53" t="str">
        <f t="shared" si="153"/>
        <v/>
      </c>
      <c r="S241" s="54" t="str">
        <f t="shared" si="153"/>
        <v/>
      </c>
      <c r="T241" s="55">
        <f t="shared" ref="T241:X242" si="154">IF(O241="","",IF(O241&gt;0,1,0))</f>
        <v>1</v>
      </c>
      <c r="U241" s="56">
        <f t="shared" si="154"/>
        <v>1</v>
      </c>
      <c r="V241" s="56">
        <f t="shared" si="154"/>
        <v>1</v>
      </c>
      <c r="W241" s="56" t="str">
        <f t="shared" si="154"/>
        <v/>
      </c>
      <c r="X241" s="56" t="str">
        <f t="shared" si="154"/>
        <v/>
      </c>
      <c r="Y241" s="57">
        <f t="shared" ref="Y241:AC242" si="155">IF(O241="","",IF(O241&lt;0,1,0))</f>
        <v>0</v>
      </c>
      <c r="Z241" s="57">
        <f t="shared" si="155"/>
        <v>0</v>
      </c>
      <c r="AA241" s="57">
        <f t="shared" si="155"/>
        <v>0</v>
      </c>
      <c r="AB241" s="57" t="str">
        <f t="shared" si="155"/>
        <v/>
      </c>
      <c r="AC241" s="57" t="str">
        <f t="shared" si="155"/>
        <v/>
      </c>
      <c r="AD241" s="58">
        <f>IF(CC241="","",IF(CC241&gt;CE241,1,-1))</f>
        <v>1</v>
      </c>
      <c r="AE241" s="58">
        <f>IF(CC241="","",IF(CC241&lt;CE241,1,-1))</f>
        <v>-1</v>
      </c>
      <c r="AF241" s="59">
        <f>IF(CC241&gt;CE241,1,0)</f>
        <v>1</v>
      </c>
      <c r="AG241" s="60">
        <f>IF(CE241&gt;CC241,1,0)</f>
        <v>0</v>
      </c>
      <c r="AH241" s="61">
        <f>IF(O241="","",AX241*1)</f>
        <v>13</v>
      </c>
      <c r="AI241" s="62">
        <f>IF(P241="","",BE241*1)</f>
        <v>11</v>
      </c>
      <c r="AJ241" s="62">
        <f>IF(Q241="","",BL241*1)</f>
        <v>11</v>
      </c>
      <c r="AK241" s="62" t="str">
        <f>IF(R241="","",BS241*1)</f>
        <v/>
      </c>
      <c r="AL241" s="62" t="str">
        <f>IF(S241="","",BZ241*1)</f>
        <v/>
      </c>
      <c r="AM241" s="63">
        <f>IF(O241="","",AZ241*1)</f>
        <v>11</v>
      </c>
      <c r="AN241" s="63">
        <f>IF(P241="","",BG241*1)</f>
        <v>1</v>
      </c>
      <c r="AO241" s="63">
        <f>IF(Q241="","",BN241*1)</f>
        <v>1</v>
      </c>
      <c r="AP241" s="63" t="str">
        <f>IF(R241="","",BU241*1)</f>
        <v/>
      </c>
      <c r="AQ241" s="63" t="str">
        <f>IF(S241="","",CB241*1)</f>
        <v/>
      </c>
      <c r="AR241" s="64">
        <f>SUM(AH241:AL241)</f>
        <v>35</v>
      </c>
      <c r="AS241" s="65">
        <f>SUM(AM241:AQ241)</f>
        <v>13</v>
      </c>
      <c r="AT241" s="66">
        <f>IF(O241=1000,11,IF(O241=-1000,0,IF(O241&gt;0,11,IF(O241&lt;0,(-O241),"0"))))</f>
        <v>11</v>
      </c>
      <c r="AU241" s="67">
        <f>IF(O241=1000,0,IF(O241=-1000,11,IF(O241&lt;-9,-(O241-2),IF(O241&gt;0,(O241),"0"))))</f>
        <v>11</v>
      </c>
      <c r="AV241" s="66">
        <f>IF(O241=1000,11,IF(O241=-1000,0,IF(O241&lt;9,11,IF(O241&gt;9,(O241+2),"0"))))</f>
        <v>13</v>
      </c>
      <c r="AW241" s="67">
        <f>IF(O241=1000,0,IF(O241=-1000,11,IF(O241&lt;0,11,IF(O241&gt;0,(O241),"0"))))</f>
        <v>11</v>
      </c>
      <c r="AX241" s="68">
        <f>IF(O241="","",IF(O241&gt;9,AV241,AT241))</f>
        <v>13</v>
      </c>
      <c r="AY241" s="69" t="str">
        <f>IF(O241="","","-")</f>
        <v>-</v>
      </c>
      <c r="AZ241" s="70">
        <f>IF(O241="","",IF(O241&lt;-9,AU241,AW241))</f>
        <v>11</v>
      </c>
      <c r="BA241" s="66" t="str">
        <f>IF(P241=1000,11,IF(P241=-1000,0,IF(P241&gt;9,(P241+2),IF(P241&lt;0,(-P241),"0"))))</f>
        <v>0</v>
      </c>
      <c r="BB241" s="67">
        <f>IF(P241=1000,0,IF(P241=-1000,11,IF(P241&lt;-9,-(P241-2),IF(P241&gt;0,(P241),"0"))))</f>
        <v>1</v>
      </c>
      <c r="BC241" s="67">
        <f>IF(P241=1000,11,IF(P241=-1000,0,IF(P241&gt;0,11,IF(P241&lt;0,(-P241),"0"))))</f>
        <v>11</v>
      </c>
      <c r="BD241" s="67">
        <f>IF(P241=1000,0,IF(P241=-1000,11,IF(P241&lt;0,11,IF(P241&gt;0,(P241),"0"))))</f>
        <v>1</v>
      </c>
      <c r="BE241" s="68">
        <f>IF(P241="","",IF(P241&gt;9,BA241,BC241))</f>
        <v>11</v>
      </c>
      <c r="BF241" s="69" t="str">
        <f>IF(P241="","","-")</f>
        <v>-</v>
      </c>
      <c r="BG241" s="70">
        <f>IF(P241="","",IF(P241&lt;-9,BB241,BD241))</f>
        <v>1</v>
      </c>
      <c r="BH241" s="66" t="str">
        <f>IF(Q241=1000,11,IF(Q241=-1000,0,IF(Q241&gt;9,(Q241+2),IF(Q241&lt;0,(-Q241),"0"))))</f>
        <v>0</v>
      </c>
      <c r="BI241" s="67">
        <f>IF(Q241=1000,0,IF(Q241=-1000,11,IF(Q241&lt;-9,-(Q241-2),IF(Q241&gt;0,(Q241),"0"))))</f>
        <v>1</v>
      </c>
      <c r="BJ241" s="67">
        <f>IF(Q241=1000,11,IF(Q241=-1000,0,IF(Q241&gt;0,11,IF(Q241&lt;0,(-Q241),"0"))))</f>
        <v>11</v>
      </c>
      <c r="BK241" s="67">
        <f>IF(Q241=1000,0,IF(Q241=-1000,11,IF(Q241&lt;0,11,IF(Q241&gt;0,(Q241),"0"))))</f>
        <v>1</v>
      </c>
      <c r="BL241" s="68">
        <f>IF(Q241="","",IF(Q241&gt;9,BH241,BJ241))</f>
        <v>11</v>
      </c>
      <c r="BM241" s="69" t="str">
        <f>IF(Q241="","","-")</f>
        <v>-</v>
      </c>
      <c r="BN241" s="70">
        <f>IF(Q241="","",IF(Q241&lt;-9,BI241,BK241))</f>
        <v>1</v>
      </c>
      <c r="BO241" s="67" t="e">
        <f>IF(R241=1000,11,IF(R241=-1000,0,IF(R241&gt;9,(R241+2),IF(R241&lt;0,(-R241),"0"))))</f>
        <v>#VALUE!</v>
      </c>
      <c r="BP241" s="67" t="str">
        <f>IF(R241=1000,0,IF(R241=-1000,11,IF(R241&lt;-9,-(R241-2),IF(R241&gt;0,(R241),"0"))))</f>
        <v/>
      </c>
      <c r="BQ241" s="67">
        <f>IF(R241=1000,11,IF(R241=-1000,0,IF(R241&gt;0,11,IF(R241&lt;0,(-R241),"0"))))</f>
        <v>11</v>
      </c>
      <c r="BR241" s="67" t="str">
        <f>IF(R241=1000,0,IF(R241=-1000,11,IF(R241&lt;0,11,IF(R241&gt;0,(R241),"0"))))</f>
        <v/>
      </c>
      <c r="BS241" s="68" t="str">
        <f>IF(R241="","",IF(R241&gt;9,BO241,BQ241))</f>
        <v/>
      </c>
      <c r="BT241" s="69" t="str">
        <f>IF(R241="","","-")</f>
        <v/>
      </c>
      <c r="BU241" s="70" t="str">
        <f>IF(R241="","",IF(R241&lt;-9,BP241,BR241))</f>
        <v/>
      </c>
      <c r="BV241" s="67" t="e">
        <f>IF(S241=1000,11,IF(S241=-1000,0,IF(S241&gt;9,(S241+2),IF(S241&lt;0,(-S241),"0"))))</f>
        <v>#VALUE!</v>
      </c>
      <c r="BW241" s="67" t="str">
        <f>IF(S241=1000,0,IF(S241=-1000,11,IF(S241&lt;-9,-(S241-2),IF(S241&gt;0,(S241),"0"))))</f>
        <v/>
      </c>
      <c r="BX241" s="67">
        <f>IF(S241=1000,11,IF(S241=-1000,0,IF(S241&gt;0,11,IF(S241&lt;0,(-S241),"0"))))</f>
        <v>11</v>
      </c>
      <c r="BY241" s="71" t="str">
        <f>IF(S241=1000,0,IF(S241=-1000,11,IF(S241&lt;0,11,IF(S241&gt;0,(S241),"0"))))</f>
        <v/>
      </c>
      <c r="BZ241" s="68" t="str">
        <f>IF(S241="","",IF(S241&gt;9,BV241,BX241))</f>
        <v/>
      </c>
      <c r="CA241" s="69" t="str">
        <f>IF(S241="","","-")</f>
        <v/>
      </c>
      <c r="CB241" s="70" t="str">
        <f>IF(S241="","",IF(S241&lt;-9,BW241,BY241))</f>
        <v/>
      </c>
      <c r="CC241" s="72">
        <f>IF(O241="","",SUM(T241:X241))</f>
        <v>3</v>
      </c>
      <c r="CD241" s="73" t="str">
        <f>IF(CC241="","","-")</f>
        <v>-</v>
      </c>
      <c r="CE241" s="74">
        <f>IF(O241="","",SUM(Y241:AC241))</f>
        <v>0</v>
      </c>
      <c r="CP241" s="32"/>
      <c r="CQ241" s="32"/>
    </row>
    <row r="242" spans="1:95" s="31" customFormat="1" ht="15" customHeight="1" x14ac:dyDescent="0.2">
      <c r="A242" s="43"/>
      <c r="B242" s="44"/>
      <c r="C242" s="75">
        <v>2</v>
      </c>
      <c r="D242" s="76" t="str">
        <f>IF(A242="","",VLOOKUP(A242,СписокКЖ!D:I,2,FALSE))</f>
        <v/>
      </c>
      <c r="E242" s="47"/>
      <c r="F242" s="77" t="str">
        <f>IF(B242="","",VLOOKUP(B242,СписокКЖ!D:I,2,FALSE))</f>
        <v/>
      </c>
      <c r="G242" s="49"/>
      <c r="H242" s="41"/>
      <c r="I242" s="78" t="s">
        <v>28</v>
      </c>
      <c r="J242" s="78" t="s">
        <v>29</v>
      </c>
      <c r="K242" s="78" t="s">
        <v>28</v>
      </c>
      <c r="L242" s="78" t="s">
        <v>28</v>
      </c>
      <c r="M242" s="51"/>
      <c r="N242" s="42"/>
      <c r="O242" s="79">
        <f>IF(I242="","",IF(I242="0",1000,IF(I242="-0",-1000,I242*1)))</f>
        <v>-9</v>
      </c>
      <c r="P242" s="79">
        <f t="shared" si="153"/>
        <v>9</v>
      </c>
      <c r="Q242" s="79">
        <f t="shared" si="153"/>
        <v>-9</v>
      </c>
      <c r="R242" s="79">
        <f t="shared" si="153"/>
        <v>-9</v>
      </c>
      <c r="S242" s="80" t="str">
        <f t="shared" si="153"/>
        <v/>
      </c>
      <c r="T242" s="55">
        <f t="shared" si="154"/>
        <v>0</v>
      </c>
      <c r="U242" s="56">
        <f t="shared" si="154"/>
        <v>1</v>
      </c>
      <c r="V242" s="56">
        <f t="shared" si="154"/>
        <v>0</v>
      </c>
      <c r="W242" s="56">
        <f t="shared" si="154"/>
        <v>0</v>
      </c>
      <c r="X242" s="56" t="str">
        <f t="shared" si="154"/>
        <v/>
      </c>
      <c r="Y242" s="57">
        <f t="shared" si="155"/>
        <v>1</v>
      </c>
      <c r="Z242" s="57">
        <f t="shared" si="155"/>
        <v>0</v>
      </c>
      <c r="AA242" s="57">
        <f t="shared" si="155"/>
        <v>1</v>
      </c>
      <c r="AB242" s="57">
        <f t="shared" si="155"/>
        <v>1</v>
      </c>
      <c r="AC242" s="57" t="str">
        <f t="shared" si="155"/>
        <v/>
      </c>
      <c r="AD242" s="58">
        <f>IF(CC242="","",IF(CC242&gt;CE242,1,-1))</f>
        <v>-1</v>
      </c>
      <c r="AE242" s="58">
        <f>IF(CC242="","",IF(CC242&lt;CE242,1,-1))</f>
        <v>1</v>
      </c>
      <c r="AF242" s="59">
        <f>IF(CC242&gt;CE242,1,0)</f>
        <v>0</v>
      </c>
      <c r="AG242" s="60">
        <f>IF(CE242&gt;CC242,1,0)</f>
        <v>1</v>
      </c>
      <c r="AH242" s="81">
        <f>IF(O242="","",AX242*1)</f>
        <v>9</v>
      </c>
      <c r="AI242" s="82">
        <f>IF(P242="","",BE242*1)</f>
        <v>11</v>
      </c>
      <c r="AJ242" s="82">
        <f>IF(Q242="","",BL242*1)</f>
        <v>9</v>
      </c>
      <c r="AK242" s="82">
        <f>IF(R242="","",BS242*1)</f>
        <v>9</v>
      </c>
      <c r="AL242" s="82" t="str">
        <f>IF(S242="","",BZ242*1)</f>
        <v/>
      </c>
      <c r="AM242" s="83">
        <f>IF(O242="","",AZ242*1)</f>
        <v>11</v>
      </c>
      <c r="AN242" s="83">
        <f>IF(P242="","",BG242*1)</f>
        <v>9</v>
      </c>
      <c r="AO242" s="83">
        <f>IF(Q242="","",BN242*1)</f>
        <v>11</v>
      </c>
      <c r="AP242" s="83">
        <f>IF(R242="","",BU242*1)</f>
        <v>11</v>
      </c>
      <c r="AQ242" s="83" t="str">
        <f>IF(S242="","",CB242*1)</f>
        <v/>
      </c>
      <c r="AR242" s="64">
        <f>SUM(AH242:AL242)</f>
        <v>38</v>
      </c>
      <c r="AS242" s="65">
        <f>SUM(AM242:AQ242)</f>
        <v>42</v>
      </c>
      <c r="AT242" s="66">
        <f>IF(O242=1000,11,IF(O242=-1000,0,IF(O242&gt;0,11,IF(O242&lt;0,(-O242),"0"))))</f>
        <v>9</v>
      </c>
      <c r="AU242" s="67" t="str">
        <f>IF(O242=1000,0,IF(O242=-1000,11,IF(O242&lt;-9,-(O242-2),IF(O242&gt;0,(O242),"0"))))</f>
        <v>0</v>
      </c>
      <c r="AV242" s="66">
        <f>IF(O242=1000,11,IF(O242=-1000,0,IF(O242&gt;9,(O242+2),IF(O242&lt;0,(-O242),"0"))))</f>
        <v>9</v>
      </c>
      <c r="AW242" s="67">
        <f>IF(O242=1000,0,IF(O242=-1000,11,IF(O242&lt;0,11,IF(O242&gt;0,(O242),"0"))))</f>
        <v>11</v>
      </c>
      <c r="AX242" s="84">
        <f>IF(O242="","",IF(O242&gt;9,AV242,AT242))</f>
        <v>9</v>
      </c>
      <c r="AY242" s="85" t="str">
        <f>IF(O242="","","-")</f>
        <v>-</v>
      </c>
      <c r="AZ242" s="86">
        <f>IF(O242="","",IF(O242&lt;-9,AU242,AW242))</f>
        <v>11</v>
      </c>
      <c r="BA242" s="66" t="str">
        <f>IF(P242=1000,11,IF(P242=-1000,0,IF(P242&gt;9,(P242+2),IF(P242&lt;0,(-P242),"0"))))</f>
        <v>0</v>
      </c>
      <c r="BB242" s="67">
        <f>IF(P242=1000,0,IF(P242=-1000,11,IF(P242&lt;-9,-(P242-2),IF(P242&gt;0,(P242),"0"))))</f>
        <v>9</v>
      </c>
      <c r="BC242" s="67">
        <f>IF(P242=1000,11,IF(P242=-1000,0,IF(P242&gt;0,11,IF(P242&lt;0,(-P242),"0"))))</f>
        <v>11</v>
      </c>
      <c r="BD242" s="67">
        <f>IF(P242=1000,0,IF(P242=-1000,11,IF(P242&lt;0,11,IF(P242&gt;0,(P242),"0"))))</f>
        <v>9</v>
      </c>
      <c r="BE242" s="84">
        <f>IF(P242="","",IF(P242&gt;9,BA242,BC242))</f>
        <v>11</v>
      </c>
      <c r="BF242" s="85" t="str">
        <f>IF(P242="","","-")</f>
        <v>-</v>
      </c>
      <c r="BG242" s="86">
        <f>IF(P242="","",IF(P242&lt;-9,BB242,BD242))</f>
        <v>9</v>
      </c>
      <c r="BH242" s="66">
        <f>IF(Q242=1000,11,IF(Q242=-1000,0,IF(Q242&gt;9,(Q242+2),IF(Q242&lt;0,(-Q242),"0"))))</f>
        <v>9</v>
      </c>
      <c r="BI242" s="67" t="str">
        <f>IF(Q242=1000,0,IF(Q242=-1000,11,IF(Q242&lt;-9,-(Q242-2),IF(Q242&gt;0,(Q242),"0"))))</f>
        <v>0</v>
      </c>
      <c r="BJ242" s="67">
        <f>IF(Q242=1000,11,IF(Q242=-1000,0,IF(Q242&gt;0,11,IF(Q242&lt;0,(-Q242),"0"))))</f>
        <v>9</v>
      </c>
      <c r="BK242" s="67">
        <f>IF(Q242=1000,0,IF(Q242=-1000,11,IF(Q242&lt;0,11,IF(Q242&gt;0,(Q242),"0"))))</f>
        <v>11</v>
      </c>
      <c r="BL242" s="84">
        <f>IF(Q242="","",IF(Q242&gt;9,BH242,BJ242))</f>
        <v>9</v>
      </c>
      <c r="BM242" s="85" t="str">
        <f>IF(Q242="","","-")</f>
        <v>-</v>
      </c>
      <c r="BN242" s="86">
        <f>IF(Q242="","",IF(Q242&lt;-9,BI242,BK242))</f>
        <v>11</v>
      </c>
      <c r="BO242" s="67">
        <f>IF(R242=1000,11,IF(R242=-1000,0,IF(R242&gt;9,(R242+2),IF(R242&lt;0,(-R242),"0"))))</f>
        <v>9</v>
      </c>
      <c r="BP242" s="67" t="str">
        <f>IF(R242=1000,0,IF(R242=-1000,11,IF(R242&lt;-9,-(R242-2),IF(R242&gt;0,(R242),"0"))))</f>
        <v>0</v>
      </c>
      <c r="BQ242" s="67">
        <f>IF(R242=1000,11,IF(R242=-1000,0,IF(R242&gt;0,11,IF(R242&lt;0,(-R242),"0"))))</f>
        <v>9</v>
      </c>
      <c r="BR242" s="67">
        <f>IF(R242=1000,0,IF(R242=-1000,11,IF(R242&lt;0,11,IF(R242&gt;0,(R242),"0"))))</f>
        <v>11</v>
      </c>
      <c r="BS242" s="84">
        <f>IF(R242="","",IF(R242&gt;9,BO242,BQ242))</f>
        <v>9</v>
      </c>
      <c r="BT242" s="85" t="str">
        <f>IF(R242="","","-")</f>
        <v>-</v>
      </c>
      <c r="BU242" s="86">
        <f>IF(R242="","",IF(R242&lt;-9,BP242,BR242))</f>
        <v>11</v>
      </c>
      <c r="BV242" s="67" t="e">
        <f>IF(S242=1000,11,IF(S242=-1000,0,IF(S242&gt;9,(S242+2),IF(S242&lt;0,(-S242),"0"))))</f>
        <v>#VALUE!</v>
      </c>
      <c r="BW242" s="67" t="str">
        <f>IF(S242=1000,0,IF(S242=-1000,11,IF(S242&lt;-9,-(S242-2),IF(S242&gt;0,(S242),"0"))))</f>
        <v/>
      </c>
      <c r="BX242" s="67">
        <f>IF(S242=1000,11,IF(S242=-1000,0,IF(S242&gt;0,11,IF(S242&lt;0,(-S242),"0"))))</f>
        <v>11</v>
      </c>
      <c r="BY242" s="71" t="str">
        <f>IF(S242=1000,0,IF(S242=-1000,11,IF(S242&lt;0,11,IF(S242&gt;0,(S242),"0"))))</f>
        <v/>
      </c>
      <c r="BZ242" s="84" t="str">
        <f>IF(S242="","",IF(S242&gt;9,BV242,BX242))</f>
        <v/>
      </c>
      <c r="CA242" s="85" t="str">
        <f>IF(S242="","","-")</f>
        <v/>
      </c>
      <c r="CB242" s="86" t="str">
        <f>IF(S242="","",IF(S242&lt;-9,BW242,BY242))</f>
        <v/>
      </c>
      <c r="CC242" s="87">
        <f>IF(O242="","",SUM(T242:X242))</f>
        <v>1</v>
      </c>
      <c r="CD242" s="88" t="str">
        <f>IF(CC242="","","-")</f>
        <v>-</v>
      </c>
      <c r="CE242" s="89">
        <f>IF(O242="","",SUM(Y242:AC242))</f>
        <v>3</v>
      </c>
      <c r="CP242" s="32"/>
      <c r="CQ242" s="32"/>
    </row>
    <row r="243" spans="1:95" s="31" customFormat="1" ht="15" customHeight="1" x14ac:dyDescent="0.2">
      <c r="A243" s="43"/>
      <c r="B243" s="44"/>
      <c r="C243" s="1250">
        <v>3</v>
      </c>
      <c r="D243" s="76" t="str">
        <f>IF(A243="","",VLOOKUP(A243,СписокКЖ!D:I,2,FALSE))</f>
        <v/>
      </c>
      <c r="E243" s="47"/>
      <c r="F243" s="77" t="str">
        <f>IF(B243="","",VLOOKUP(B243,СписокКЖ!D:I,2,FALSE))</f>
        <v/>
      </c>
      <c r="G243" s="49"/>
      <c r="H243" s="41"/>
      <c r="I243" s="1252" t="s">
        <v>30</v>
      </c>
      <c r="J243" s="1252" t="s">
        <v>30</v>
      </c>
      <c r="K243" s="1252" t="s">
        <v>30</v>
      </c>
      <c r="L243" s="1252"/>
      <c r="M243" s="1252"/>
      <c r="N243" s="42"/>
      <c r="O243" s="1244">
        <f>IF(I243="","",IF(I243="0",1000,IF(I243="-0",-1000,I243*1)))</f>
        <v>-8</v>
      </c>
      <c r="P243" s="1244">
        <f>IF(J243="","",IF(J243="0",1000,IF(J243="-0",-1000,J243*1)))</f>
        <v>-8</v>
      </c>
      <c r="Q243" s="1244">
        <f>IF(K243="","",IF(K243="0",1000,IF(K243="-0",-1000,K243*1)))</f>
        <v>-8</v>
      </c>
      <c r="R243" s="1244" t="str">
        <f>IF(L244="","",IF(L244="0",1000,IF(L244="-0",-1000,L244*1)))</f>
        <v/>
      </c>
      <c r="S243" s="1246" t="str">
        <f>IF(M244="","",IF(M244="0",1000,IF(M244="-0",-1000,M244*1)))</f>
        <v/>
      </c>
      <c r="T243" s="1248">
        <f>IF(O243="","",IF(O243&gt;0,1,0))</f>
        <v>0</v>
      </c>
      <c r="U243" s="1284">
        <f>IF(P243="","",IF(P243&gt;0,1,0))</f>
        <v>0</v>
      </c>
      <c r="V243" s="1284">
        <f>IF(Q243="","",IF(Q243&gt;0,1,0))</f>
        <v>0</v>
      </c>
      <c r="W243" s="1284" t="str">
        <f>IF(R243="","",IF(R243&gt;0,1,0))</f>
        <v/>
      </c>
      <c r="X243" s="1284" t="str">
        <f>IF(S243="","",IF(S243&gt;0,1,0))</f>
        <v/>
      </c>
      <c r="Y243" s="1278">
        <f>IF(O243="","",IF(O243&lt;0,1,0))</f>
        <v>1</v>
      </c>
      <c r="Z243" s="1278">
        <f>IF(P243="","",IF(P243&lt;0,1,0))</f>
        <v>1</v>
      </c>
      <c r="AA243" s="1278">
        <f>IF(Q243="","",IF(Q243&lt;0,1,0))</f>
        <v>1</v>
      </c>
      <c r="AB243" s="1278" t="str">
        <f>IF(R243="","",IF(R243&lt;0,1,0))</f>
        <v/>
      </c>
      <c r="AC243" s="1278" t="str">
        <f>IF(S243="","",IF(S243&lt;0,1,0))</f>
        <v/>
      </c>
      <c r="AD243" s="1280">
        <f>IF(CC243="","",IF(CC243&gt;CE243,1,-1))</f>
        <v>-1</v>
      </c>
      <c r="AE243" s="1280">
        <f>IF(CC243="","",IF(CC243&lt;CE243,1,-1))</f>
        <v>1</v>
      </c>
      <c r="AF243" s="1282">
        <f>IF(CC243&gt;CE243,1,0)</f>
        <v>0</v>
      </c>
      <c r="AG243" s="1272">
        <f>IF(CE243&gt;CC243,1,0)</f>
        <v>1</v>
      </c>
      <c r="AH243" s="1274">
        <f>IF(O243="","",AX243*1)</f>
        <v>8</v>
      </c>
      <c r="AI243" s="1276">
        <f>IF(P243="","",BE243*1)</f>
        <v>8</v>
      </c>
      <c r="AJ243" s="1276">
        <f>IF(Q243="","",BL243*1)</f>
        <v>8</v>
      </c>
      <c r="AK243" s="1276" t="str">
        <f>IF(R243="","",BS243*1)</f>
        <v/>
      </c>
      <c r="AL243" s="1276" t="str">
        <f>IF(S243="","",BZ243*1)</f>
        <v/>
      </c>
      <c r="AM243" s="1298">
        <f>IF(O243="","",AZ243*1)</f>
        <v>11</v>
      </c>
      <c r="AN243" s="1298">
        <f>IF(P243="","",BG243*1)</f>
        <v>11</v>
      </c>
      <c r="AO243" s="1298">
        <f>IF(Q243="","",BN243*1)</f>
        <v>11</v>
      </c>
      <c r="AP243" s="1298" t="str">
        <f>IF(R243="","",BU243*1)</f>
        <v/>
      </c>
      <c r="AQ243" s="1298" t="str">
        <f>IF(S243="","",CB243*1)</f>
        <v/>
      </c>
      <c r="AR243" s="1300">
        <f>SUM(AH244:AL244)</f>
        <v>0</v>
      </c>
      <c r="AS243" s="1292">
        <f>SUM(AM244:AQ244)</f>
        <v>0</v>
      </c>
      <c r="AT243" s="1294">
        <f>IF(O243=1000,11,IF(O243=-1000,0,IF(O243&gt;0,11,IF(O243&lt;0,(-O243),"0"))))</f>
        <v>8</v>
      </c>
      <c r="AU243" s="1286" t="str">
        <f>IF(O243=1000,0,IF(O243=-1000,11,IF(O243&lt;-9,-(O243-2),IF(O243&gt;0,(O243),"0"))))</f>
        <v>0</v>
      </c>
      <c r="AV243" s="1286">
        <f>IF(O243=1000,11,IF(O243=-1000,0,IF(O243&gt;9,(O243+2),IF(O243&lt;0,(-O243),"0"))))</f>
        <v>8</v>
      </c>
      <c r="AW243" s="1286">
        <f>IF(O243=1000,0,IF(O243=-1000,11,IF(O243&lt;0,11,IF(O243&gt;0,(O243),"0"))))</f>
        <v>11</v>
      </c>
      <c r="AX243" s="1296">
        <f>IF(O243="","",IF(O243&gt;9,AV243,AT243))</f>
        <v>8</v>
      </c>
      <c r="AY243" s="1288" t="str">
        <f>IF(O243="","","-")</f>
        <v>-</v>
      </c>
      <c r="AZ243" s="1290">
        <f>IF(O243="","",IF(O243&lt;-9,AU243,AW243))</f>
        <v>11</v>
      </c>
      <c r="BA243" s="1286">
        <f>IF(P243=1000,11,IF(P243=-1000,0,IF(P243&gt;9,(P243+2),IF(P243&lt;0,(-P243),"0"))))</f>
        <v>8</v>
      </c>
      <c r="BB243" s="1286" t="str">
        <f>IF(P243=1000,0,IF(P243=-1000,11,IF(P243&lt;-9,-(P243-2),IF(P243&gt;0,(P243),"0"))))</f>
        <v>0</v>
      </c>
      <c r="BC243" s="1286">
        <f>IF(P243=1000,11,IF(P243=-1000,0,IF(P243&gt;0,11,IF(P243&lt;0,(-P243),"0"))))</f>
        <v>8</v>
      </c>
      <c r="BD243" s="1286">
        <f>IF(P243=1000,0,IF(P243=-1000,11,IF(P243&lt;0,11,IF(P243&gt;0,(P243),"0"))))</f>
        <v>11</v>
      </c>
      <c r="BE243" s="1296">
        <f>IF(P243="","",IF(P243&gt;9,BA243,BC243))</f>
        <v>8</v>
      </c>
      <c r="BF243" s="1288" t="str">
        <f>IF(P243="","","-")</f>
        <v>-</v>
      </c>
      <c r="BG243" s="1290">
        <f>IF(P243="","",IF(P243&lt;-9,BB243,BD243))</f>
        <v>11</v>
      </c>
      <c r="BH243" s="1286">
        <f>IF(Q243=1000,11,IF(Q243=-1000,0,IF(Q243&gt;9,(Q243+2),IF(Q243&lt;0,(-Q243),"0"))))</f>
        <v>8</v>
      </c>
      <c r="BI243" s="1286" t="str">
        <f>IF(Q243=1000,0,IF(Q243=-1000,11,IF(Q243&lt;-9,-(Q243-2),IF(Q243&gt;0,(Q243),"0"))))</f>
        <v>0</v>
      </c>
      <c r="BJ243" s="1286">
        <f>IF(Q243=1000,11,IF(Q243=-1000,0,IF(Q243&gt;0,11,IF(Q243&lt;0,(-Q243),"0"))))</f>
        <v>8</v>
      </c>
      <c r="BK243" s="1286">
        <f>IF(Q243=1000,0,IF(Q243=-1000,11,IF(Q243&lt;0,11,IF(Q243&gt;0,(Q243),"0"))))</f>
        <v>11</v>
      </c>
      <c r="BL243" s="1296">
        <f>IF(Q243="","",IF(Q243&gt;9,BH243,BJ243))</f>
        <v>8</v>
      </c>
      <c r="BM243" s="1288" t="str">
        <f>IF(Q243="","","-")</f>
        <v>-</v>
      </c>
      <c r="BN243" s="1290">
        <f>IF(Q243="","",IF(Q243&lt;-9,BI243,BK243))</f>
        <v>11</v>
      </c>
      <c r="BO243" s="1286" t="e">
        <f>IF(R243=1000,11,IF(R243=-1000,0,IF(R243&gt;9,(R243+2),IF(R243&lt;0,(-R243),"0"))))</f>
        <v>#VALUE!</v>
      </c>
      <c r="BP243" s="1286" t="str">
        <f>IF(R243=1000,0,IF(R243=-1000,11,IF(R243&lt;-9,-(R243-2),IF(R243&gt;0,(R243),"0"))))</f>
        <v/>
      </c>
      <c r="BQ243" s="1286">
        <f>IF(R243=1000,11,IF(R243=-1000,0,IF(R243&gt;0,11,IF(R243&lt;0,(-R243),"0"))))</f>
        <v>11</v>
      </c>
      <c r="BR243" s="1286" t="str">
        <f>IF(R243=1000,0,IF(R243=-1000,11,IF(R243&lt;0,11,IF(R243&gt;0,(R243),"0"))))</f>
        <v/>
      </c>
      <c r="BS243" s="1296" t="str">
        <f>IF(R243="","",IF(R243&gt;9,BO243,BQ243))</f>
        <v/>
      </c>
      <c r="BT243" s="1288" t="str">
        <f>IF(R243="","","-")</f>
        <v/>
      </c>
      <c r="BU243" s="1290" t="str">
        <f>IF(R243="","",IF(R243&lt;-9,BP243,BR243))</f>
        <v/>
      </c>
      <c r="BV243" s="1286" t="e">
        <f>IF(S243=1000,11,IF(S243=-1000,0,IF(S243&gt;9,(S243+2),IF(S243&lt;0,(-S243),"0"))))</f>
        <v>#VALUE!</v>
      </c>
      <c r="BW243" s="1286" t="str">
        <f>IF(S243=1000,0,IF(S243=-1000,11,IF(S243&lt;-9,-(S243-2),IF(S243&gt;0,(S243),"0"))))</f>
        <v/>
      </c>
      <c r="BX243" s="1286">
        <f>IF(S243=1000,11,IF(S243=-1000,0,IF(S243&gt;0,11,IF(S243&lt;0,(-S243),"0"))))</f>
        <v>11</v>
      </c>
      <c r="BY243" s="1286" t="str">
        <f>IF(S243=1000,0,IF(S243=-1000,11,IF(S243&lt;0,11,IF(S243&gt;0,(S243),"0"))))</f>
        <v/>
      </c>
      <c r="BZ243" s="1296" t="str">
        <f>IF(S243="","",IF(S243&gt;9,BV243,BX243))</f>
        <v/>
      </c>
      <c r="CA243" s="1288" t="str">
        <f>IF(S243="","","-")</f>
        <v/>
      </c>
      <c r="CB243" s="1290" t="str">
        <f>IF(S243="","",IF(S243&lt;-9,BW243,BY243))</f>
        <v/>
      </c>
      <c r="CC243" s="1302">
        <f>IF(O243="","",SUM(T243:X244))</f>
        <v>0</v>
      </c>
      <c r="CD243" s="1304" t="str">
        <f>IF(CC243="","","-")</f>
        <v>-</v>
      </c>
      <c r="CE243" s="1306">
        <f>IF(O243="","",SUM(Y243:AC244))</f>
        <v>3</v>
      </c>
      <c r="CP243" s="32"/>
      <c r="CQ243" s="32"/>
    </row>
    <row r="244" spans="1:95" s="31" customFormat="1" ht="15" customHeight="1" x14ac:dyDescent="0.2">
      <c r="A244" s="43"/>
      <c r="B244" s="44"/>
      <c r="C244" s="1251"/>
      <c r="D244" s="46" t="str">
        <f>IF(A244="","",VLOOKUP(A244,СписокКЖ!D:I,2,FALSE))</f>
        <v/>
      </c>
      <c r="E244" s="47"/>
      <c r="F244" s="48" t="str">
        <f>IF(B244="","",VLOOKUP(B244,СписокКЖ!D:I,2,FALSE))</f>
        <v/>
      </c>
      <c r="G244" s="49"/>
      <c r="H244" s="41"/>
      <c r="I244" s="1253"/>
      <c r="J244" s="1253"/>
      <c r="K244" s="1253"/>
      <c r="L244" s="1253"/>
      <c r="M244" s="1253"/>
      <c r="N244" s="42"/>
      <c r="O244" s="1245"/>
      <c r="P244" s="1245"/>
      <c r="Q244" s="1245"/>
      <c r="R244" s="1245"/>
      <c r="S244" s="1247"/>
      <c r="T244" s="1249"/>
      <c r="U244" s="1285"/>
      <c r="V244" s="1285"/>
      <c r="W244" s="1285"/>
      <c r="X244" s="1285"/>
      <c r="Y244" s="1279"/>
      <c r="Z244" s="1279"/>
      <c r="AA244" s="1279"/>
      <c r="AB244" s="1279"/>
      <c r="AC244" s="1279"/>
      <c r="AD244" s="1281"/>
      <c r="AE244" s="1281"/>
      <c r="AF244" s="1283"/>
      <c r="AG244" s="1273"/>
      <c r="AH244" s="1275"/>
      <c r="AI244" s="1277"/>
      <c r="AJ244" s="1277"/>
      <c r="AK244" s="1277"/>
      <c r="AL244" s="1277"/>
      <c r="AM244" s="1299"/>
      <c r="AN244" s="1299"/>
      <c r="AO244" s="1299"/>
      <c r="AP244" s="1299"/>
      <c r="AQ244" s="1299"/>
      <c r="AR244" s="1301"/>
      <c r="AS244" s="1293"/>
      <c r="AT244" s="1295"/>
      <c r="AU244" s="1287"/>
      <c r="AV244" s="1287"/>
      <c r="AW244" s="1287"/>
      <c r="AX244" s="1297"/>
      <c r="AY244" s="1289"/>
      <c r="AZ244" s="1291"/>
      <c r="BA244" s="1287"/>
      <c r="BB244" s="1287"/>
      <c r="BC244" s="1287"/>
      <c r="BD244" s="1287"/>
      <c r="BE244" s="1297"/>
      <c r="BF244" s="1289"/>
      <c r="BG244" s="1291"/>
      <c r="BH244" s="1287"/>
      <c r="BI244" s="1287"/>
      <c r="BJ244" s="1287"/>
      <c r="BK244" s="1287"/>
      <c r="BL244" s="1297"/>
      <c r="BM244" s="1289"/>
      <c r="BN244" s="1291"/>
      <c r="BO244" s="1287"/>
      <c r="BP244" s="1287"/>
      <c r="BQ244" s="1287"/>
      <c r="BR244" s="1287"/>
      <c r="BS244" s="1297"/>
      <c r="BT244" s="1289"/>
      <c r="BU244" s="1291"/>
      <c r="BV244" s="1287"/>
      <c r="BW244" s="1287"/>
      <c r="BX244" s="1287"/>
      <c r="BY244" s="1287"/>
      <c r="BZ244" s="1297"/>
      <c r="CA244" s="1289"/>
      <c r="CB244" s="1291"/>
      <c r="CC244" s="1303"/>
      <c r="CD244" s="1305"/>
      <c r="CE244" s="1307"/>
      <c r="CP244" s="32"/>
      <c r="CQ244" s="32"/>
    </row>
    <row r="245" spans="1:95" s="31" customFormat="1" ht="15" customHeight="1" x14ac:dyDescent="0.2">
      <c r="A245" s="99" t="str">
        <f>IF(A241="","",A241)</f>
        <v/>
      </c>
      <c r="B245" s="99" t="str">
        <f>IF(B241="","",B242)</f>
        <v/>
      </c>
      <c r="C245" s="75">
        <v>4</v>
      </c>
      <c r="D245" s="100" t="str">
        <f>IF(A245="","",VLOOKUP(A245,СписокКЖ!D:I,2,FALSE))</f>
        <v/>
      </c>
      <c r="E245" s="101"/>
      <c r="F245" s="77" t="str">
        <f>IF(B245="","",VLOOKUP(B245,СписокКЖ!D:I,2,FALSE))</f>
        <v/>
      </c>
      <c r="G245" s="102"/>
      <c r="H245" s="41"/>
      <c r="I245" s="78" t="s">
        <v>31</v>
      </c>
      <c r="J245" s="78" t="s">
        <v>31</v>
      </c>
      <c r="K245" s="78" t="s">
        <v>31</v>
      </c>
      <c r="L245" s="78"/>
      <c r="M245" s="78"/>
      <c r="N245" s="42"/>
      <c r="O245" s="79">
        <f>IF(I245="","",IF(I245="0",1000,IF(I245="-0",-1000,I245*1)))</f>
        <v>8</v>
      </c>
      <c r="P245" s="79">
        <f t="shared" ref="P245:S246" si="156">IF(J245="","",IF(J245="0",1000,IF(J245="-0",-1000,J245*1)))</f>
        <v>8</v>
      </c>
      <c r="Q245" s="79">
        <f t="shared" si="156"/>
        <v>8</v>
      </c>
      <c r="R245" s="79" t="str">
        <f t="shared" si="156"/>
        <v/>
      </c>
      <c r="S245" s="80" t="str">
        <f t="shared" si="156"/>
        <v/>
      </c>
      <c r="T245" s="103">
        <f t="shared" ref="T245:X246" si="157">IF(O245="","",IF(O245&gt;0,1,0))</f>
        <v>1</v>
      </c>
      <c r="U245" s="104">
        <f t="shared" si="157"/>
        <v>1</v>
      </c>
      <c r="V245" s="104">
        <f t="shared" si="157"/>
        <v>1</v>
      </c>
      <c r="W245" s="104" t="str">
        <f t="shared" si="157"/>
        <v/>
      </c>
      <c r="X245" s="104" t="str">
        <f t="shared" si="157"/>
        <v/>
      </c>
      <c r="Y245" s="105">
        <f t="shared" ref="Y245:AC246" si="158">IF(O245="","",IF(O245&lt;0,1,0))</f>
        <v>0</v>
      </c>
      <c r="Z245" s="105">
        <f t="shared" si="158"/>
        <v>0</v>
      </c>
      <c r="AA245" s="105">
        <f t="shared" si="158"/>
        <v>0</v>
      </c>
      <c r="AB245" s="105" t="str">
        <f t="shared" si="158"/>
        <v/>
      </c>
      <c r="AC245" s="105" t="str">
        <f t="shared" si="158"/>
        <v/>
      </c>
      <c r="AD245" s="106">
        <f>IF(CC245="","",IF(CC245&gt;CE245,1,-1))</f>
        <v>1</v>
      </c>
      <c r="AE245" s="106">
        <f>IF(CC245="","",IF(CC245&lt;CE245,1,-1))</f>
        <v>-1</v>
      </c>
      <c r="AF245" s="107">
        <f>IF(CC245&gt;CE245,1,0)</f>
        <v>1</v>
      </c>
      <c r="AG245" s="108">
        <f>IF(CE245&gt;CC245,1,0)</f>
        <v>0</v>
      </c>
      <c r="AH245" s="81">
        <f>IF(O245="","",AX245*1)</f>
        <v>11</v>
      </c>
      <c r="AI245" s="82">
        <f>IF(P245="","",BE245*1)</f>
        <v>11</v>
      </c>
      <c r="AJ245" s="82">
        <f>IF(Q245="","",BL245*1)</f>
        <v>11</v>
      </c>
      <c r="AK245" s="82" t="str">
        <f>IF(R245="","",BS245*1)</f>
        <v/>
      </c>
      <c r="AL245" s="82" t="str">
        <f>IF(S245="","",BZ245*1)</f>
        <v/>
      </c>
      <c r="AM245" s="83">
        <f>IF(O245="","",AZ245*1)</f>
        <v>8</v>
      </c>
      <c r="AN245" s="83">
        <f>IF(P245="","",BG245*1)</f>
        <v>8</v>
      </c>
      <c r="AO245" s="83">
        <f>IF(Q245="","",BN245*1)</f>
        <v>8</v>
      </c>
      <c r="AP245" s="83" t="str">
        <f>IF(R245="","",BU245*1)</f>
        <v/>
      </c>
      <c r="AQ245" s="83" t="str">
        <f>IF(S245="","",CB245*1)</f>
        <v/>
      </c>
      <c r="AR245" s="109">
        <f>SUM(AH245:AL245)</f>
        <v>33</v>
      </c>
      <c r="AS245" s="110">
        <f>SUM(AM245:AQ245)</f>
        <v>24</v>
      </c>
      <c r="AT245" s="111">
        <f>IF(O245=1000,11,IF(O245=-1000,0,IF(O245&gt;0,11,IF(O245&lt;0,(-O245),"0"))))</f>
        <v>11</v>
      </c>
      <c r="AU245" s="112">
        <f>IF(O245=1000,0,IF(O245=-1000,11,IF(O245&lt;-9,-(O245-2),IF(O245&gt;0,(O245),"0"))))</f>
        <v>8</v>
      </c>
      <c r="AV245" s="111" t="str">
        <f>IF(O245=1000,11,IF(O245=-1000,0,IF(O245&gt;9,(O245+2),IF(O245&lt;0,(-O245),"0"))))</f>
        <v>0</v>
      </c>
      <c r="AW245" s="112">
        <f>IF(O245=1000,0,IF(O245=-1000,11,IF(O245&lt;0,11,IF(O245&gt;0,(O245),"0"))))</f>
        <v>8</v>
      </c>
      <c r="AX245" s="84">
        <f>IF(O245="","",IF(O245&gt;9,AV245,AT245))</f>
        <v>11</v>
      </c>
      <c r="AY245" s="85" t="str">
        <f>IF(O245="","","-")</f>
        <v>-</v>
      </c>
      <c r="AZ245" s="86">
        <f>IF(O245="","",IF(O245&lt;-9,AU245,AW245))</f>
        <v>8</v>
      </c>
      <c r="BA245" s="111" t="str">
        <f>IF(P245=1000,11,IF(P245=-1000,0,IF(P245&gt;9,(P245+2),IF(P245&lt;0,(-P245),"0"))))</f>
        <v>0</v>
      </c>
      <c r="BB245" s="112">
        <f>IF(P245=1000,0,IF(P245=-1000,11,IF(P245&lt;-9,-(P245-2),IF(P245&gt;0,(P245),"0"))))</f>
        <v>8</v>
      </c>
      <c r="BC245" s="112">
        <f>IF(P245=1000,11,IF(P245=-1000,0,IF(P245&gt;0,11,IF(P245&lt;0,(-P245),"0"))))</f>
        <v>11</v>
      </c>
      <c r="BD245" s="112">
        <f>IF(P245=1000,0,IF(P245=-1000,11,IF(P245&lt;0,11,IF(P245&gt;0,(P245),"0"))))</f>
        <v>8</v>
      </c>
      <c r="BE245" s="84">
        <f>IF(P245="","",IF(P245&gt;9,BA245,BC245))</f>
        <v>11</v>
      </c>
      <c r="BF245" s="85" t="str">
        <f>IF(P245="","","-")</f>
        <v>-</v>
      </c>
      <c r="BG245" s="86">
        <f>IF(P245="","",IF(P245&lt;-9,BB245,BD245))</f>
        <v>8</v>
      </c>
      <c r="BH245" s="111" t="str">
        <f>IF(Q245=1000,11,IF(Q245=-1000,0,IF(Q245&gt;9,(Q245+2),IF(Q245&lt;0,(-Q245),"0"))))</f>
        <v>0</v>
      </c>
      <c r="BI245" s="112">
        <f>IF(Q245=1000,0,IF(Q245=-1000,11,IF(Q245&lt;-9,-(Q245-2),IF(Q245&gt;0,(Q245),"0"))))</f>
        <v>8</v>
      </c>
      <c r="BJ245" s="112">
        <f>IF(Q245=1000,11,IF(Q245=-1000,0,IF(Q245&gt;0,11,IF(Q245&lt;0,(-Q245),"0"))))</f>
        <v>11</v>
      </c>
      <c r="BK245" s="112">
        <f>IF(Q245=1000,0,IF(Q245=-1000,11,IF(Q245&lt;0,11,IF(Q245&gt;0,(Q245),"0"))))</f>
        <v>8</v>
      </c>
      <c r="BL245" s="84">
        <f>IF(Q245="","",IF(Q245&gt;9,BH245,BJ245))</f>
        <v>11</v>
      </c>
      <c r="BM245" s="85" t="str">
        <f>IF(Q245="","","-")</f>
        <v>-</v>
      </c>
      <c r="BN245" s="86">
        <f>IF(Q245="","",IF(Q245&lt;-9,BI245,BK245))</f>
        <v>8</v>
      </c>
      <c r="BO245" s="112" t="e">
        <f>IF(R245=1000,11,IF(R245=-1000,0,IF(R245&gt;9,(R245+2),IF(R245&lt;0,(-R245),"0"))))</f>
        <v>#VALUE!</v>
      </c>
      <c r="BP245" s="112" t="str">
        <f>IF(R245=1000,0,IF(R245=-1000,11,IF(R245&lt;-9,-(R245-2),IF(R245&gt;0,(R245),"0"))))</f>
        <v/>
      </c>
      <c r="BQ245" s="112">
        <f>IF(R245=1000,11,IF(R245=-1000,0,IF(R245&gt;0,11,IF(R245&lt;0,(-R245),"0"))))</f>
        <v>11</v>
      </c>
      <c r="BR245" s="112" t="str">
        <f>IF(R245=1000,0,IF(R245=-1000,11,IF(R245&lt;0,11,IF(R245&gt;0,(R245),"0"))))</f>
        <v/>
      </c>
      <c r="BS245" s="84" t="str">
        <f>IF(R245="","",IF(R245&gt;9,BO245,BQ245))</f>
        <v/>
      </c>
      <c r="BT245" s="85" t="str">
        <f>IF(R245="","","-")</f>
        <v/>
      </c>
      <c r="BU245" s="86" t="str">
        <f>IF(R245="","",IF(R245&lt;-9,BP245,BR245))</f>
        <v/>
      </c>
      <c r="BV245" s="112" t="e">
        <f>IF(S245=1000,11,IF(S245=-1000,0,IF(S245&gt;9,(S245+2),IF(S245&lt;0,(-S245),"0"))))</f>
        <v>#VALUE!</v>
      </c>
      <c r="BW245" s="112" t="str">
        <f>IF(S245=1000,0,IF(S245=-1000,11,IF(S245&lt;-9,-(S245-2),IF(S245&gt;0,(S245),"0"))))</f>
        <v/>
      </c>
      <c r="BX245" s="112">
        <f>IF(S245=1000,11,IF(S245=-1000,0,IF(S245&gt;0,11,IF(S245&lt;0,(-S245),"0"))))</f>
        <v>11</v>
      </c>
      <c r="BY245" s="113" t="str">
        <f>IF(S245=1000,0,IF(S245=-1000,11,IF(S245&lt;0,11,IF(S245&gt;0,(S245),"0"))))</f>
        <v/>
      </c>
      <c r="BZ245" s="84" t="str">
        <f>IF(S245="","",IF(S245&gt;9,BV245,BX245))</f>
        <v/>
      </c>
      <c r="CA245" s="85" t="str">
        <f>IF(S245="","","-")</f>
        <v/>
      </c>
      <c r="CB245" s="86" t="str">
        <f>IF(S245="","",IF(S245&lt;-9,BW245,BY245))</f>
        <v/>
      </c>
      <c r="CC245" s="87">
        <f>IF(O245="","",SUM(T245:X245))</f>
        <v>3</v>
      </c>
      <c r="CD245" s="88" t="str">
        <f>IF(CC245="","","-")</f>
        <v>-</v>
      </c>
      <c r="CE245" s="89">
        <f>IF(O245="","",SUM(Y245:AC245))</f>
        <v>0</v>
      </c>
      <c r="CP245" s="32"/>
      <c r="CQ245" s="32"/>
    </row>
    <row r="246" spans="1:95" s="31" customFormat="1" ht="15" customHeight="1" thickBot="1" x14ac:dyDescent="0.25">
      <c r="A246" s="99" t="str">
        <f>IF(A241="","",A242)</f>
        <v/>
      </c>
      <c r="B246" s="99" t="str">
        <f>IF(B241="","",B241)</f>
        <v/>
      </c>
      <c r="C246" s="114">
        <v>5</v>
      </c>
      <c r="D246" s="115" t="str">
        <f>IF(A246="","",VLOOKUP(A246,СписокКЖ!D:I,2,FALSE))</f>
        <v/>
      </c>
      <c r="E246" s="116"/>
      <c r="F246" s="117" t="str">
        <f>IF(B246="","",VLOOKUP(B246,СписокКЖ!D:I,2,FALSE))</f>
        <v/>
      </c>
      <c r="G246" s="118"/>
      <c r="H246" s="119"/>
      <c r="I246" s="120" t="s">
        <v>31</v>
      </c>
      <c r="J246" s="120" t="s">
        <v>31</v>
      </c>
      <c r="K246" s="120" t="s">
        <v>31</v>
      </c>
      <c r="L246" s="121"/>
      <c r="M246" s="121"/>
      <c r="N246" s="122"/>
      <c r="O246" s="123">
        <f>IF(I246="","",IF(I246="0",1000,IF(I246="-0",-1000,I246*1)))</f>
        <v>8</v>
      </c>
      <c r="P246" s="123">
        <f t="shared" si="156"/>
        <v>8</v>
      </c>
      <c r="Q246" s="123">
        <f t="shared" si="156"/>
        <v>8</v>
      </c>
      <c r="R246" s="123" t="str">
        <f t="shared" si="156"/>
        <v/>
      </c>
      <c r="S246" s="124" t="str">
        <f t="shared" si="156"/>
        <v/>
      </c>
      <c r="T246" s="125">
        <f t="shared" si="157"/>
        <v>1</v>
      </c>
      <c r="U246" s="126">
        <f t="shared" si="157"/>
        <v>1</v>
      </c>
      <c r="V246" s="126">
        <f t="shared" si="157"/>
        <v>1</v>
      </c>
      <c r="W246" s="126" t="str">
        <f t="shared" si="157"/>
        <v/>
      </c>
      <c r="X246" s="126" t="str">
        <f t="shared" si="157"/>
        <v/>
      </c>
      <c r="Y246" s="127">
        <f t="shared" si="158"/>
        <v>0</v>
      </c>
      <c r="Z246" s="127">
        <f t="shared" si="158"/>
        <v>0</v>
      </c>
      <c r="AA246" s="127">
        <f t="shared" si="158"/>
        <v>0</v>
      </c>
      <c r="AB246" s="127" t="str">
        <f t="shared" si="158"/>
        <v/>
      </c>
      <c r="AC246" s="127" t="str">
        <f t="shared" si="158"/>
        <v/>
      </c>
      <c r="AD246" s="128">
        <f>IF(CC246="","",IF(CC246&gt;CE246,1,-1))</f>
        <v>1</v>
      </c>
      <c r="AE246" s="128">
        <f>IF(CC246="","",IF(CC246&lt;CE246,1,-1))</f>
        <v>-1</v>
      </c>
      <c r="AF246" s="129">
        <f>IF(CC246&gt;CE246,1,0)</f>
        <v>1</v>
      </c>
      <c r="AG246" s="130">
        <f>IF(CE246&gt;CC246,1,0)</f>
        <v>0</v>
      </c>
      <c r="AH246" s="131">
        <f>IF(O246="","",AX246*1)</f>
        <v>11</v>
      </c>
      <c r="AI246" s="132">
        <f>IF(P246="","",BE246*1)</f>
        <v>11</v>
      </c>
      <c r="AJ246" s="132">
        <f>IF(Q246="","",BL246*1)</f>
        <v>11</v>
      </c>
      <c r="AK246" s="132" t="str">
        <f>IF(R246="","",BS246*1)</f>
        <v/>
      </c>
      <c r="AL246" s="132" t="str">
        <f>IF(S246="","",BZ246*1)</f>
        <v/>
      </c>
      <c r="AM246" s="133">
        <f>IF(O246="","",AZ246*1)</f>
        <v>8</v>
      </c>
      <c r="AN246" s="133">
        <f>IF(P246="","",BG246*1)</f>
        <v>8</v>
      </c>
      <c r="AO246" s="133">
        <f>IF(Q246="","",BN246*1)</f>
        <v>8</v>
      </c>
      <c r="AP246" s="133" t="str">
        <f>IF(R246="","",BU246*1)</f>
        <v/>
      </c>
      <c r="AQ246" s="133" t="str">
        <f>IF(S246="","",CB246*1)</f>
        <v/>
      </c>
      <c r="AR246" s="134">
        <f>SUM(AH246:AL246)</f>
        <v>33</v>
      </c>
      <c r="AS246" s="135">
        <f>SUM(AM246:AQ246)</f>
        <v>24</v>
      </c>
      <c r="AT246" s="136">
        <f>IF(O246=1000,11,IF(O246=-1000,0,IF(O246&gt;0,11,IF(O246&lt;0,(-O246),"0"))))</f>
        <v>11</v>
      </c>
      <c r="AU246" s="137">
        <f>IF(O246=1000,0,IF(O246=-1000,11,IF(O246&lt;-9,-(O246-2),IF(O246&gt;0,(O246),"0"))))</f>
        <v>8</v>
      </c>
      <c r="AV246" s="136" t="str">
        <f>IF(O246=1000,11,IF(O246=-1000,0,IF(O246&gt;9,(O246+2),IF(O246&lt;0,(-O246),"0"))))</f>
        <v>0</v>
      </c>
      <c r="AW246" s="137">
        <f>IF(O246=1000,0,IF(O246=-1000,11,IF(O246&lt;0,11,IF(O246&gt;0,(O246),"0"))))</f>
        <v>8</v>
      </c>
      <c r="AX246" s="138">
        <f>IF(O246="","",IF(O246&gt;9,AV246,AT246))</f>
        <v>11</v>
      </c>
      <c r="AY246" s="139" t="str">
        <f>IF(O246="","","-")</f>
        <v>-</v>
      </c>
      <c r="AZ246" s="140">
        <f>IF(O246="","",IF(O246&lt;-9,AU246,AW246))</f>
        <v>8</v>
      </c>
      <c r="BA246" s="136" t="str">
        <f>IF(P246=1000,11,IF(P246=-1000,0,IF(P246&gt;9,(P246+2),IF(P246&lt;0,(-P246),"0"))))</f>
        <v>0</v>
      </c>
      <c r="BB246" s="137">
        <f>IF(P246=1000,0,IF(P246=-1000,11,IF(P246&lt;-9,-(P246-2),IF(P246&gt;0,(P246),"0"))))</f>
        <v>8</v>
      </c>
      <c r="BC246" s="137">
        <f>IF(P246=1000,11,IF(P246=-1000,0,IF(P246&gt;0,11,IF(P246&lt;0,(-P246),"0"))))</f>
        <v>11</v>
      </c>
      <c r="BD246" s="137">
        <f>IF(P246=1000,0,IF(P246=-1000,11,IF(P246&lt;0,11,IF(P246&gt;0,(P246),"0"))))</f>
        <v>8</v>
      </c>
      <c r="BE246" s="138">
        <f>IF(P246="","",IF(P246&gt;9,BA246,BC246))</f>
        <v>11</v>
      </c>
      <c r="BF246" s="139" t="str">
        <f>IF(P246="","","-")</f>
        <v>-</v>
      </c>
      <c r="BG246" s="140">
        <f>IF(P246="","",IF(P246&lt;-9,BB246,BD246))</f>
        <v>8</v>
      </c>
      <c r="BH246" s="136" t="str">
        <f>IF(Q246=1000,11,IF(Q246=-1000,0,IF(Q246&gt;9,(Q246+2),IF(Q246&lt;0,(-Q246),"0"))))</f>
        <v>0</v>
      </c>
      <c r="BI246" s="137">
        <f>IF(Q246=1000,0,IF(Q246=-1000,11,IF(Q246&lt;-9,-(Q246-2),IF(Q246&gt;0,(Q246),"0"))))</f>
        <v>8</v>
      </c>
      <c r="BJ246" s="137">
        <f>IF(Q246=1000,11,IF(Q246=-1000,0,IF(Q246&gt;0,11,IF(Q246&lt;0,(-Q246),"0"))))</f>
        <v>11</v>
      </c>
      <c r="BK246" s="137">
        <f>IF(Q246=1000,0,IF(Q246=-1000,11,IF(Q246&lt;0,11,IF(Q246&gt;0,(Q246),"0"))))</f>
        <v>8</v>
      </c>
      <c r="BL246" s="138">
        <f>IF(Q246="","",IF(Q246&gt;9,BH246,BJ246))</f>
        <v>11</v>
      </c>
      <c r="BM246" s="139" t="str">
        <f>IF(Q246="","","-")</f>
        <v>-</v>
      </c>
      <c r="BN246" s="140">
        <f>IF(Q246="","",IF(Q246&lt;-9,BI246,BK246))</f>
        <v>8</v>
      </c>
      <c r="BO246" s="137" t="e">
        <f>IF(R246=1000,11,IF(R246=-1000,0,IF(R246&gt;9,(R246+2),IF(R246&lt;0,(-R246),"0"))))</f>
        <v>#VALUE!</v>
      </c>
      <c r="BP246" s="137" t="str">
        <f>IF(R246=1000,0,IF(R246=-1000,11,IF(R246&lt;-9,-(R246-2),IF(R246&gt;0,(R246),"0"))))</f>
        <v/>
      </c>
      <c r="BQ246" s="137">
        <f>IF(R246=1000,11,IF(R246=-1000,0,IF(R246&gt;0,11,IF(R246&lt;0,(-R246),"0"))))</f>
        <v>11</v>
      </c>
      <c r="BR246" s="137" t="str">
        <f>IF(R246=1000,0,IF(R246=-1000,11,IF(R246&lt;0,11,IF(R246&gt;0,(R246),"0"))))</f>
        <v/>
      </c>
      <c r="BS246" s="138" t="str">
        <f>IF(R246="","",IF(R246&gt;9,BO246,BQ246))</f>
        <v/>
      </c>
      <c r="BT246" s="139" t="str">
        <f>IF(R246="","","-")</f>
        <v/>
      </c>
      <c r="BU246" s="140" t="str">
        <f>IF(R246="","",IF(R246&lt;-9,BP246,BR246))</f>
        <v/>
      </c>
      <c r="BV246" s="137" t="e">
        <f>IF(S246=1000,11,IF(S246=-1000,0,IF(S246&gt;9,(S246+2),IF(S246&lt;0,(-S246),"0"))))</f>
        <v>#VALUE!</v>
      </c>
      <c r="BW246" s="137" t="str">
        <f>IF(S246=1000,0,IF(S246=-1000,11,IF(S246&lt;-9,-(S246-2),IF(S246&gt;0,(S246),"0"))))</f>
        <v/>
      </c>
      <c r="BX246" s="137">
        <f>IF(S246=1000,11,IF(S246=-1000,0,IF(S246&gt;0,11,IF(S246&lt;0,(-S246),"0"))))</f>
        <v>11</v>
      </c>
      <c r="BY246" s="141" t="str">
        <f>IF(S246=1000,0,IF(S246=-1000,11,IF(S246&lt;0,11,IF(S246&gt;0,(S246),"0"))))</f>
        <v/>
      </c>
      <c r="BZ246" s="138" t="str">
        <f>IF(S246="","",IF(S246&gt;9,BV246,BX246))</f>
        <v/>
      </c>
      <c r="CA246" s="139" t="str">
        <f>IF(S246="","","-")</f>
        <v/>
      </c>
      <c r="CB246" s="140" t="str">
        <f>IF(S246="","",IF(S246&lt;-9,BW246,BY246))</f>
        <v/>
      </c>
      <c r="CC246" s="142">
        <f>IF(O246="","",SUM(T246:X246))</f>
        <v>3</v>
      </c>
      <c r="CD246" s="143" t="str">
        <f>IF(CC246="","","-")</f>
        <v>-</v>
      </c>
      <c r="CE246" s="144">
        <f>IF(O246="","",SUM(Y246:AC246))</f>
        <v>0</v>
      </c>
      <c r="CP246" s="32"/>
      <c r="CQ246" s="32"/>
    </row>
    <row r="247" spans="1:95" s="31" customFormat="1" ht="15" customHeight="1" thickBot="1" x14ac:dyDescent="0.25">
      <c r="A247" s="145"/>
      <c r="B247" s="145"/>
      <c r="C247" s="145"/>
      <c r="D247" s="146"/>
      <c r="E247" s="147"/>
      <c r="F247" s="148"/>
      <c r="G247" s="149"/>
      <c r="H247" s="150"/>
      <c r="I247" s="151"/>
      <c r="J247" s="151"/>
      <c r="K247" s="151"/>
      <c r="L247" s="151"/>
      <c r="M247" s="151"/>
      <c r="N247" s="150"/>
      <c r="O247" s="152"/>
      <c r="P247" s="152"/>
      <c r="Q247" s="152"/>
      <c r="R247" s="152"/>
      <c r="S247" s="152"/>
      <c r="T247" s="153"/>
      <c r="U247" s="153"/>
      <c r="V247" s="153"/>
      <c r="W247" s="153"/>
      <c r="X247" s="153"/>
      <c r="Y247" s="154"/>
      <c r="Z247" s="154"/>
      <c r="AA247" s="154"/>
      <c r="AB247" s="154"/>
      <c r="AC247" s="154"/>
      <c r="AD247" s="155"/>
      <c r="AE247" s="155"/>
      <c r="AF247" s="156"/>
      <c r="AG247" s="156"/>
      <c r="AH247" s="157"/>
      <c r="AI247" s="157"/>
      <c r="AJ247" s="157"/>
      <c r="AK247" s="157"/>
      <c r="AL247" s="157"/>
      <c r="AM247" s="158"/>
      <c r="AN247" s="158"/>
      <c r="AO247" s="158"/>
      <c r="AP247" s="158"/>
      <c r="AQ247" s="158"/>
      <c r="AR247" s="159"/>
      <c r="AS247" s="159"/>
      <c r="AT247" s="160"/>
      <c r="AU247" s="160"/>
      <c r="AV247" s="160"/>
      <c r="AW247" s="160"/>
      <c r="AX247" s="161"/>
      <c r="AY247" s="161"/>
      <c r="AZ247" s="161"/>
      <c r="BA247" s="160"/>
      <c r="BB247" s="160"/>
      <c r="BC247" s="160"/>
      <c r="BD247" s="160"/>
      <c r="BE247" s="161"/>
      <c r="BF247" s="161"/>
      <c r="BG247" s="161"/>
      <c r="BH247" s="160"/>
      <c r="BI247" s="160"/>
      <c r="BJ247" s="160"/>
      <c r="BK247" s="160"/>
      <c r="BL247" s="161"/>
      <c r="BM247" s="161"/>
      <c r="BN247" s="161"/>
      <c r="BO247" s="160"/>
      <c r="BP247" s="160"/>
      <c r="BQ247" s="160"/>
      <c r="BR247" s="160"/>
      <c r="BS247" s="161"/>
      <c r="BT247" s="161"/>
      <c r="BU247" s="161"/>
      <c r="BV247" s="160"/>
      <c r="BW247" s="160"/>
      <c r="BX247" s="160"/>
      <c r="BY247" s="160"/>
      <c r="BZ247" s="161"/>
      <c r="CA247" s="161"/>
      <c r="CB247" s="161"/>
      <c r="CC247" s="162"/>
      <c r="CD247" s="163"/>
      <c r="CE247" s="164"/>
      <c r="CP247" s="32"/>
      <c r="CQ247" s="32"/>
    </row>
    <row r="248" spans="1:95" s="31" customFormat="1" ht="31.5" customHeight="1" thickBot="1" x14ac:dyDescent="0.25">
      <c r="A248" s="34"/>
      <c r="B248" s="35"/>
      <c r="C248" s="1225">
        <f>1+C239</f>
        <v>28</v>
      </c>
      <c r="D248" s="1227" t="str">
        <f>IF(A248="","",VLOOKUP(A248,СписокКЖ!$A$88:$C$113,3,FALSE))</f>
        <v/>
      </c>
      <c r="E248" s="1228" t="str">
        <f>IF(B248="","",VLOOKUP(B248,СписокКЖ!E:J,2,FALSE))</f>
        <v/>
      </c>
      <c r="F248" s="1231" t="str">
        <f>IF(B248="","",VLOOKUP(B248,СписокКЖ!$A$88:$C$111,3,FALSE))</f>
        <v/>
      </c>
      <c r="G248" s="1232" t="str">
        <f>IF(D248="","",VLOOKUP(D248,СписокКЖ!G:L,2,FALSE))</f>
        <v/>
      </c>
      <c r="H248" s="36"/>
      <c r="I248" s="1235" t="s">
        <v>7</v>
      </c>
      <c r="J248" s="1235"/>
      <c r="K248" s="1235"/>
      <c r="L248" s="1235"/>
      <c r="M248" s="1235"/>
      <c r="N248" s="37"/>
      <c r="O248" s="1237"/>
      <c r="P248" s="1238"/>
      <c r="Q248" s="1238"/>
      <c r="R248" s="1238"/>
      <c r="S248" s="1238"/>
      <c r="T248" s="38" t="str">
        <f>IF(A248="","",VLOOKUP(A248,'[60]Протокол команд'!A:K,8,FALSE))</f>
        <v/>
      </c>
      <c r="U248" s="39" t="e">
        <f>T248*5-4</f>
        <v>#VALUE!</v>
      </c>
      <c r="V248" s="39" t="e">
        <f>T248*5</f>
        <v>#VALUE!</v>
      </c>
      <c r="W248" s="39" t="e">
        <f>CONCATENATE(U248,"-",V248)</f>
        <v>#VALUE!</v>
      </c>
      <c r="X248" s="39" t="str">
        <f>IF(A248="","",VLOOKUP(A248,'[60]Протокол команд'!A:K,10,FALSE))</f>
        <v/>
      </c>
      <c r="Y248" s="39" t="e">
        <f>X248*5-4</f>
        <v>#VALUE!</v>
      </c>
      <c r="Z248" s="39" t="e">
        <f>X248*5</f>
        <v>#VALUE!</v>
      </c>
      <c r="AA248" s="39" t="e">
        <f>CONCATENATE(Y248,"-",Z248)</f>
        <v>#VALUE!</v>
      </c>
      <c r="AB248" s="1241" t="str">
        <f>IF(O250="","",SUM(AF250:AF255))</f>
        <v/>
      </c>
      <c r="AC248" s="1242"/>
      <c r="AD248" s="1243"/>
      <c r="AE248" s="1242" t="str">
        <f>IF(O250="","",SUM(AG250:AG255))</f>
        <v/>
      </c>
      <c r="AF248" s="1242"/>
      <c r="AG248" s="1264"/>
      <c r="AH248" s="1241">
        <f>SUM(CC250:CC255)</f>
        <v>0</v>
      </c>
      <c r="AI248" s="1242"/>
      <c r="AJ248" s="1243"/>
      <c r="AK248" s="1242">
        <f>SUM(CE250:CE255)</f>
        <v>0</v>
      </c>
      <c r="AL248" s="1242"/>
      <c r="AM248" s="1264"/>
      <c r="AN248" s="1265">
        <f>SUM(AR250:AR255)</f>
        <v>0</v>
      </c>
      <c r="AO248" s="1266"/>
      <c r="AP248" s="1267"/>
      <c r="AQ248" s="1266">
        <f>SUM(AS250:AS255)</f>
        <v>0</v>
      </c>
      <c r="AR248" s="1266"/>
      <c r="AS248" s="1268"/>
      <c r="AT248" s="1314" t="str">
        <f>IF(A248="","",VLOOKUP(A248,'[60]Протокол команд'!A:Z,14,FALSE))</f>
        <v/>
      </c>
      <c r="AU248" s="1315"/>
      <c r="AV248" s="1315"/>
      <c r="AW248" s="1315"/>
      <c r="AX248" s="1315"/>
      <c r="AY248" s="1315"/>
      <c r="AZ248" s="1315"/>
      <c r="BA248" s="1315"/>
      <c r="BB248" s="1315"/>
      <c r="BC248" s="1315"/>
      <c r="BD248" s="1315"/>
      <c r="BE248" s="1315"/>
      <c r="BF248" s="1315"/>
      <c r="BG248" s="1315"/>
      <c r="BH248" s="1315"/>
      <c r="BI248" s="1315"/>
      <c r="BJ248" s="1315"/>
      <c r="BK248" s="1315"/>
      <c r="BL248" s="1315"/>
      <c r="BM248" s="1315"/>
      <c r="BN248" s="1315"/>
      <c r="BO248" s="1315"/>
      <c r="BP248" s="1315"/>
      <c r="BQ248" s="1315"/>
      <c r="BR248" s="1315"/>
      <c r="BS248" s="1315"/>
      <c r="BT248" s="1315"/>
      <c r="BU248" s="1315"/>
      <c r="BV248" s="1315"/>
      <c r="BW248" s="1315"/>
      <c r="BX248" s="1315"/>
      <c r="BY248" s="1315"/>
      <c r="BZ248" s="1315"/>
      <c r="CA248" s="1315"/>
      <c r="CB248" s="1316"/>
      <c r="CC248" s="1254" t="str">
        <f>IF(O250="","",SUM(AF250:AF255))</f>
        <v/>
      </c>
      <c r="CD248" s="1256" t="str">
        <f>IF(CC248="","","-")</f>
        <v/>
      </c>
      <c r="CE248" s="1258" t="str">
        <f>IF(O250="","",SUM(AG250:AG255))</f>
        <v/>
      </c>
      <c r="CP248" s="32"/>
      <c r="CQ248" s="32"/>
    </row>
    <row r="249" spans="1:95" s="31" customFormat="1" ht="13.5" customHeight="1" x14ac:dyDescent="0.2">
      <c r="A249" s="40"/>
      <c r="B249" s="40"/>
      <c r="C249" s="1226"/>
      <c r="D249" s="1229" t="str">
        <f>IF(A249="","",VLOOKUP(A249,СписокКЖ!D:I,2,FALSE))</f>
        <v/>
      </c>
      <c r="E249" s="1230" t="str">
        <f>IF(B249="","",VLOOKUP(B249,СписокКЖ!E:J,2,FALSE))</f>
        <v/>
      </c>
      <c r="F249" s="1233" t="str">
        <f>IF(C249="","",VLOOKUP(C249,СписокКЖ!F:K,2,FALSE))</f>
        <v/>
      </c>
      <c r="G249" s="1234" t="str">
        <f>IF(D249="","",VLOOKUP(D249,СписокКЖ!G:L,2,FALSE))</f>
        <v/>
      </c>
      <c r="H249" s="41"/>
      <c r="I249" s="1236"/>
      <c r="J249" s="1236"/>
      <c r="K249" s="1236"/>
      <c r="L249" s="1236"/>
      <c r="M249" s="1236"/>
      <c r="N249" s="42"/>
      <c r="O249" s="1239"/>
      <c r="P249" s="1240"/>
      <c r="Q249" s="1240"/>
      <c r="R249" s="1240"/>
      <c r="S249" s="1240"/>
      <c r="T249" s="1260" t="s">
        <v>8</v>
      </c>
      <c r="U249" s="1261"/>
      <c r="V249" s="1261"/>
      <c r="W249" s="1261"/>
      <c r="X249" s="1261"/>
      <c r="Y249" s="1261"/>
      <c r="Z249" s="1261"/>
      <c r="AA249" s="1261"/>
      <c r="AB249" s="1261"/>
      <c r="AC249" s="1261"/>
      <c r="AD249" s="1261"/>
      <c r="AE249" s="1261"/>
      <c r="AF249" s="1261"/>
      <c r="AG249" s="1262"/>
      <c r="AH249" s="1261" t="s">
        <v>9</v>
      </c>
      <c r="AI249" s="1261"/>
      <c r="AJ249" s="1261"/>
      <c r="AK249" s="1261"/>
      <c r="AL249" s="1261"/>
      <c r="AM249" s="1261"/>
      <c r="AN249" s="1261"/>
      <c r="AO249" s="1261"/>
      <c r="AP249" s="1261"/>
      <c r="AQ249" s="1261"/>
      <c r="AR249" s="1261"/>
      <c r="AS249" s="1262"/>
      <c r="AT249" s="1263" t="s">
        <v>10</v>
      </c>
      <c r="AU249" s="1263"/>
      <c r="AV249" s="1263"/>
      <c r="AW249" s="1263"/>
      <c r="AX249" s="1263"/>
      <c r="AY249" s="1263"/>
      <c r="AZ249" s="1263"/>
      <c r="BA249" s="1263" t="s">
        <v>11</v>
      </c>
      <c r="BB249" s="1263"/>
      <c r="BC249" s="1263"/>
      <c r="BD249" s="1263"/>
      <c r="BE249" s="1263"/>
      <c r="BF249" s="1263"/>
      <c r="BG249" s="1263"/>
      <c r="BH249" s="1263" t="s">
        <v>12</v>
      </c>
      <c r="BI249" s="1263"/>
      <c r="BJ249" s="1263"/>
      <c r="BK249" s="1263"/>
      <c r="BL249" s="1263"/>
      <c r="BM249" s="1263"/>
      <c r="BN249" s="1263"/>
      <c r="BO249" s="1263" t="s">
        <v>13</v>
      </c>
      <c r="BP249" s="1263"/>
      <c r="BQ249" s="1263"/>
      <c r="BR249" s="1263"/>
      <c r="BS249" s="1263"/>
      <c r="BT249" s="1263"/>
      <c r="BU249" s="1263"/>
      <c r="BV249" s="1263" t="s">
        <v>14</v>
      </c>
      <c r="BW249" s="1263"/>
      <c r="BX249" s="1263"/>
      <c r="BY249" s="1263"/>
      <c r="BZ249" s="1263"/>
      <c r="CA249" s="1263"/>
      <c r="CB249" s="1263"/>
      <c r="CC249" s="1255"/>
      <c r="CD249" s="1257"/>
      <c r="CE249" s="1259"/>
      <c r="CP249" s="32"/>
      <c r="CQ249" s="32"/>
    </row>
    <row r="250" spans="1:95" s="31" customFormat="1" ht="15" customHeight="1" x14ac:dyDescent="0.2">
      <c r="A250" s="43"/>
      <c r="B250" s="44"/>
      <c r="C250" s="45">
        <v>1</v>
      </c>
      <c r="D250" s="46" t="str">
        <f>IF(A250="","",VLOOKUP(A250,СписокКЖ!D:I,2,FALSE))</f>
        <v/>
      </c>
      <c r="E250" s="47"/>
      <c r="F250" s="48" t="str">
        <f>IF(B250="","",VLOOKUP(B250,СписокКЖ!D:I,2,FALSE))</f>
        <v/>
      </c>
      <c r="G250" s="49"/>
      <c r="H250" s="50"/>
      <c r="I250" s="51"/>
      <c r="J250" s="51"/>
      <c r="K250" s="51"/>
      <c r="L250" s="51"/>
      <c r="M250" s="51"/>
      <c r="N250" s="52"/>
      <c r="O250" s="53" t="str">
        <f>IF(I250="","",IF(I250="0",1000,IF(I250="-0",-1000,I250*1)))</f>
        <v/>
      </c>
      <c r="P250" s="53" t="str">
        <f t="shared" ref="P250:S251" si="159">IF(J250="","",IF(J250="0",1000,IF(J250="-0",-1000,J250*1)))</f>
        <v/>
      </c>
      <c r="Q250" s="53" t="str">
        <f t="shared" si="159"/>
        <v/>
      </c>
      <c r="R250" s="53" t="str">
        <f t="shared" si="159"/>
        <v/>
      </c>
      <c r="S250" s="54" t="str">
        <f t="shared" si="159"/>
        <v/>
      </c>
      <c r="T250" s="55" t="str">
        <f t="shared" ref="T250:X251" si="160">IF(O250="","",IF(O250&gt;0,1,0))</f>
        <v/>
      </c>
      <c r="U250" s="56" t="str">
        <f t="shared" si="160"/>
        <v/>
      </c>
      <c r="V250" s="56" t="str">
        <f t="shared" si="160"/>
        <v/>
      </c>
      <c r="W250" s="56" t="str">
        <f t="shared" si="160"/>
        <v/>
      </c>
      <c r="X250" s="56" t="str">
        <f t="shared" si="160"/>
        <v/>
      </c>
      <c r="Y250" s="57" t="str">
        <f t="shared" ref="Y250:AC251" si="161">IF(O250="","",IF(O250&lt;0,1,0))</f>
        <v/>
      </c>
      <c r="Z250" s="57" t="str">
        <f t="shared" si="161"/>
        <v/>
      </c>
      <c r="AA250" s="57" t="str">
        <f t="shared" si="161"/>
        <v/>
      </c>
      <c r="AB250" s="57" t="str">
        <f t="shared" si="161"/>
        <v/>
      </c>
      <c r="AC250" s="57" t="str">
        <f t="shared" si="161"/>
        <v/>
      </c>
      <c r="AD250" s="58" t="str">
        <f>IF(CC250="","",IF(CC250&gt;CE250,1,-1))</f>
        <v/>
      </c>
      <c r="AE250" s="58" t="str">
        <f>IF(CC250="","",IF(CC250&lt;CE250,1,-1))</f>
        <v/>
      </c>
      <c r="AF250" s="59">
        <f>IF(CC250&gt;CE250,1,0)</f>
        <v>0</v>
      </c>
      <c r="AG250" s="60">
        <f>IF(CE250&gt;CC250,1,0)</f>
        <v>0</v>
      </c>
      <c r="AH250" s="61" t="str">
        <f>IF(O250="","",AX250*1)</f>
        <v/>
      </c>
      <c r="AI250" s="62" t="str">
        <f>IF(P250="","",BE250*1)</f>
        <v/>
      </c>
      <c r="AJ250" s="62" t="str">
        <f>IF(Q250="","",BL250*1)</f>
        <v/>
      </c>
      <c r="AK250" s="62" t="str">
        <f>IF(R250="","",BS250*1)</f>
        <v/>
      </c>
      <c r="AL250" s="62" t="str">
        <f>IF(S250="","",BZ250*1)</f>
        <v/>
      </c>
      <c r="AM250" s="63" t="str">
        <f>IF(O250="","",AZ250*1)</f>
        <v/>
      </c>
      <c r="AN250" s="63" t="str">
        <f>IF(P250="","",BG250*1)</f>
        <v/>
      </c>
      <c r="AO250" s="63" t="str">
        <f>IF(Q250="","",BN250*1)</f>
        <v/>
      </c>
      <c r="AP250" s="63" t="str">
        <f>IF(R250="","",BU250*1)</f>
        <v/>
      </c>
      <c r="AQ250" s="63" t="str">
        <f>IF(S250="","",CB250*1)</f>
        <v/>
      </c>
      <c r="AR250" s="64">
        <f>SUM(AH250:AL250)</f>
        <v>0</v>
      </c>
      <c r="AS250" s="65">
        <f>SUM(AM250:AQ250)</f>
        <v>0</v>
      </c>
      <c r="AT250" s="66">
        <f>IF(O250=1000,11,IF(O250=-1000,0,IF(O250&gt;0,11,IF(O250&lt;0,(-O250),"0"))))</f>
        <v>11</v>
      </c>
      <c r="AU250" s="67" t="str">
        <f>IF(O250=1000,0,IF(O250=-1000,11,IF(O250&lt;-9,-(O250-2),IF(O250&gt;0,(O250),"0"))))</f>
        <v/>
      </c>
      <c r="AV250" s="66" t="e">
        <f>IF(O250=1000,11,IF(O250=-1000,0,IF(O250&lt;9,11,IF(O250&gt;9,(O250+2),"0"))))</f>
        <v>#VALUE!</v>
      </c>
      <c r="AW250" s="67" t="str">
        <f>IF(O250=1000,0,IF(O250=-1000,11,IF(O250&lt;0,11,IF(O250&gt;0,(O250),"0"))))</f>
        <v/>
      </c>
      <c r="AX250" s="68" t="str">
        <f>IF(O250="","",IF(O250&gt;9,AV250,AT250))</f>
        <v/>
      </c>
      <c r="AY250" s="69" t="str">
        <f>IF(O250="","","-")</f>
        <v/>
      </c>
      <c r="AZ250" s="70" t="str">
        <f>IF(O250="","",IF(O250&lt;-9,AU250,AW250))</f>
        <v/>
      </c>
      <c r="BA250" s="66" t="e">
        <f>IF(P250=1000,11,IF(P250=-1000,0,IF(P250&gt;9,(P250+2),IF(P250&lt;0,(-P250),"0"))))</f>
        <v>#VALUE!</v>
      </c>
      <c r="BB250" s="67" t="str">
        <f>IF(P250=1000,0,IF(P250=-1000,11,IF(P250&lt;-9,-(P250-2),IF(P250&gt;0,(P250),"0"))))</f>
        <v/>
      </c>
      <c r="BC250" s="67">
        <f>IF(P250=1000,11,IF(P250=-1000,0,IF(P250&gt;0,11,IF(P250&lt;0,(-P250),"0"))))</f>
        <v>11</v>
      </c>
      <c r="BD250" s="67" t="str">
        <f>IF(P250=1000,0,IF(P250=-1000,11,IF(P250&lt;0,11,IF(P250&gt;0,(P250),"0"))))</f>
        <v/>
      </c>
      <c r="BE250" s="68" t="str">
        <f>IF(P250="","",IF(P250&gt;9,BA250,BC250))</f>
        <v/>
      </c>
      <c r="BF250" s="69" t="str">
        <f>IF(P250="","","-")</f>
        <v/>
      </c>
      <c r="BG250" s="70" t="str">
        <f>IF(P250="","",IF(P250&lt;-9,BB250,BD250))</f>
        <v/>
      </c>
      <c r="BH250" s="66" t="e">
        <f>IF(Q250=1000,11,IF(Q250=-1000,0,IF(Q250&gt;9,(Q250+2),IF(Q250&lt;0,(-Q250),"0"))))</f>
        <v>#VALUE!</v>
      </c>
      <c r="BI250" s="67" t="str">
        <f>IF(Q250=1000,0,IF(Q250=-1000,11,IF(Q250&lt;-9,-(Q250-2),IF(Q250&gt;0,(Q250),"0"))))</f>
        <v/>
      </c>
      <c r="BJ250" s="67">
        <f>IF(Q250=1000,11,IF(Q250=-1000,0,IF(Q250&gt;0,11,IF(Q250&lt;0,(-Q250),"0"))))</f>
        <v>11</v>
      </c>
      <c r="BK250" s="67" t="str">
        <f>IF(Q250=1000,0,IF(Q250=-1000,11,IF(Q250&lt;0,11,IF(Q250&gt;0,(Q250),"0"))))</f>
        <v/>
      </c>
      <c r="BL250" s="68" t="str">
        <f>IF(Q250="","",IF(Q250&gt;9,BH250,BJ250))</f>
        <v/>
      </c>
      <c r="BM250" s="69" t="str">
        <f>IF(Q250="","","-")</f>
        <v/>
      </c>
      <c r="BN250" s="70" t="str">
        <f>IF(Q250="","",IF(Q250&lt;-9,BI250,BK250))</f>
        <v/>
      </c>
      <c r="BO250" s="67" t="e">
        <f>IF(R250=1000,11,IF(R250=-1000,0,IF(R250&gt;9,(R250+2),IF(R250&lt;0,(-R250),"0"))))</f>
        <v>#VALUE!</v>
      </c>
      <c r="BP250" s="67" t="str">
        <f>IF(R250=1000,0,IF(R250=-1000,11,IF(R250&lt;-9,-(R250-2),IF(R250&gt;0,(R250),"0"))))</f>
        <v/>
      </c>
      <c r="BQ250" s="67">
        <f>IF(R250=1000,11,IF(R250=-1000,0,IF(R250&gt;0,11,IF(R250&lt;0,(-R250),"0"))))</f>
        <v>11</v>
      </c>
      <c r="BR250" s="67" t="str">
        <f>IF(R250=1000,0,IF(R250=-1000,11,IF(R250&lt;0,11,IF(R250&gt;0,(R250),"0"))))</f>
        <v/>
      </c>
      <c r="BS250" s="68" t="str">
        <f>IF(R250="","",IF(R250&gt;9,BO250,BQ250))</f>
        <v/>
      </c>
      <c r="BT250" s="69" t="str">
        <f>IF(R250="","","-")</f>
        <v/>
      </c>
      <c r="BU250" s="70" t="str">
        <f>IF(R250="","",IF(R250&lt;-9,BP250,BR250))</f>
        <v/>
      </c>
      <c r="BV250" s="67" t="e">
        <f>IF(S250=1000,11,IF(S250=-1000,0,IF(S250&gt;9,(S250+2),IF(S250&lt;0,(-S250),"0"))))</f>
        <v>#VALUE!</v>
      </c>
      <c r="BW250" s="67" t="str">
        <f>IF(S250=1000,0,IF(S250=-1000,11,IF(S250&lt;-9,-(S250-2),IF(S250&gt;0,(S250),"0"))))</f>
        <v/>
      </c>
      <c r="BX250" s="67">
        <f>IF(S250=1000,11,IF(S250=-1000,0,IF(S250&gt;0,11,IF(S250&lt;0,(-S250),"0"))))</f>
        <v>11</v>
      </c>
      <c r="BY250" s="71" t="str">
        <f>IF(S250=1000,0,IF(S250=-1000,11,IF(S250&lt;0,11,IF(S250&gt;0,(S250),"0"))))</f>
        <v/>
      </c>
      <c r="BZ250" s="68" t="str">
        <f>IF(S250="","",IF(S250&gt;9,BV250,BX250))</f>
        <v/>
      </c>
      <c r="CA250" s="69" t="str">
        <f>IF(S250="","","-")</f>
        <v/>
      </c>
      <c r="CB250" s="70" t="str">
        <f>IF(S250="","",IF(S250&lt;-9,BW250,BY250))</f>
        <v/>
      </c>
      <c r="CC250" s="72" t="str">
        <f>IF(O250="","",SUM(T250:X250))</f>
        <v/>
      </c>
      <c r="CD250" s="73" t="str">
        <f>IF(CC250="","","-")</f>
        <v/>
      </c>
      <c r="CE250" s="74" t="str">
        <f>IF(O250="","",SUM(Y250:AC250))</f>
        <v/>
      </c>
      <c r="CP250" s="32"/>
      <c r="CQ250" s="32"/>
    </row>
    <row r="251" spans="1:95" s="31" customFormat="1" ht="15" customHeight="1" x14ac:dyDescent="0.2">
      <c r="A251" s="43"/>
      <c r="B251" s="44"/>
      <c r="C251" s="75">
        <v>2</v>
      </c>
      <c r="D251" s="76" t="str">
        <f>IF(A251="","",VLOOKUP(A251,СписокКЖ!D:I,2,FALSE))</f>
        <v/>
      </c>
      <c r="E251" s="47"/>
      <c r="F251" s="77" t="str">
        <f>IF(B251="","",VLOOKUP(B251,СписокКЖ!D:I,2,FALSE))</f>
        <v/>
      </c>
      <c r="G251" s="49"/>
      <c r="H251" s="41"/>
      <c r="I251" s="78"/>
      <c r="J251" s="78"/>
      <c r="K251" s="78"/>
      <c r="L251" s="78"/>
      <c r="M251" s="51"/>
      <c r="N251" s="42"/>
      <c r="O251" s="79" t="str">
        <f>IF(I251="","",IF(I251="0",1000,IF(I251="-0",-1000,I251*1)))</f>
        <v/>
      </c>
      <c r="P251" s="79" t="str">
        <f t="shared" si="159"/>
        <v/>
      </c>
      <c r="Q251" s="79" t="str">
        <f t="shared" si="159"/>
        <v/>
      </c>
      <c r="R251" s="79" t="str">
        <f t="shared" si="159"/>
        <v/>
      </c>
      <c r="S251" s="80" t="str">
        <f t="shared" si="159"/>
        <v/>
      </c>
      <c r="T251" s="55" t="str">
        <f t="shared" si="160"/>
        <v/>
      </c>
      <c r="U251" s="56" t="str">
        <f t="shared" si="160"/>
        <v/>
      </c>
      <c r="V251" s="56" t="str">
        <f t="shared" si="160"/>
        <v/>
      </c>
      <c r="W251" s="56" t="str">
        <f t="shared" si="160"/>
        <v/>
      </c>
      <c r="X251" s="56" t="str">
        <f t="shared" si="160"/>
        <v/>
      </c>
      <c r="Y251" s="57" t="str">
        <f t="shared" si="161"/>
        <v/>
      </c>
      <c r="Z251" s="57" t="str">
        <f t="shared" si="161"/>
        <v/>
      </c>
      <c r="AA251" s="57" t="str">
        <f t="shared" si="161"/>
        <v/>
      </c>
      <c r="AB251" s="57" t="str">
        <f t="shared" si="161"/>
        <v/>
      </c>
      <c r="AC251" s="57" t="str">
        <f t="shared" si="161"/>
        <v/>
      </c>
      <c r="AD251" s="58" t="str">
        <f>IF(CC251="","",IF(CC251&gt;CE251,1,-1))</f>
        <v/>
      </c>
      <c r="AE251" s="58" t="str">
        <f>IF(CC251="","",IF(CC251&lt;CE251,1,-1))</f>
        <v/>
      </c>
      <c r="AF251" s="59">
        <f>IF(CC251&gt;CE251,1,0)</f>
        <v>0</v>
      </c>
      <c r="AG251" s="60">
        <f>IF(CE251&gt;CC251,1,0)</f>
        <v>0</v>
      </c>
      <c r="AH251" s="81" t="str">
        <f>IF(O251="","",AX251*1)</f>
        <v/>
      </c>
      <c r="AI251" s="82" t="str">
        <f>IF(P251="","",BE251*1)</f>
        <v/>
      </c>
      <c r="AJ251" s="82" t="str">
        <f>IF(Q251="","",BL251*1)</f>
        <v/>
      </c>
      <c r="AK251" s="82" t="str">
        <f>IF(R251="","",BS251*1)</f>
        <v/>
      </c>
      <c r="AL251" s="82" t="str">
        <f>IF(S251="","",BZ251*1)</f>
        <v/>
      </c>
      <c r="AM251" s="83" t="str">
        <f>IF(O251="","",AZ251*1)</f>
        <v/>
      </c>
      <c r="AN251" s="83" t="str">
        <f>IF(P251="","",BG251*1)</f>
        <v/>
      </c>
      <c r="AO251" s="83" t="str">
        <f>IF(Q251="","",BN251*1)</f>
        <v/>
      </c>
      <c r="AP251" s="83" t="str">
        <f>IF(R251="","",BU251*1)</f>
        <v/>
      </c>
      <c r="AQ251" s="83" t="str">
        <f>IF(S251="","",CB251*1)</f>
        <v/>
      </c>
      <c r="AR251" s="64">
        <f>SUM(AH251:AL251)</f>
        <v>0</v>
      </c>
      <c r="AS251" s="65">
        <f>SUM(AM251:AQ251)</f>
        <v>0</v>
      </c>
      <c r="AT251" s="66">
        <f>IF(O251=1000,11,IF(O251=-1000,0,IF(O251&gt;0,11,IF(O251&lt;0,(-O251),"0"))))</f>
        <v>11</v>
      </c>
      <c r="AU251" s="67" t="str">
        <f>IF(O251=1000,0,IF(O251=-1000,11,IF(O251&lt;-9,-(O251-2),IF(O251&gt;0,(O251),"0"))))</f>
        <v/>
      </c>
      <c r="AV251" s="66" t="e">
        <f>IF(O251=1000,11,IF(O251=-1000,0,IF(O251&gt;9,(O251+2),IF(O251&lt;0,(-O251),"0"))))</f>
        <v>#VALUE!</v>
      </c>
      <c r="AW251" s="67" t="str">
        <f>IF(O251=1000,0,IF(O251=-1000,11,IF(O251&lt;0,11,IF(O251&gt;0,(O251),"0"))))</f>
        <v/>
      </c>
      <c r="AX251" s="84" t="str">
        <f>IF(O251="","",IF(O251&gt;9,AV251,AT251))</f>
        <v/>
      </c>
      <c r="AY251" s="85" t="str">
        <f>IF(O251="","","-")</f>
        <v/>
      </c>
      <c r="AZ251" s="86" t="str">
        <f>IF(O251="","",IF(O251&lt;-9,AU251,AW251))</f>
        <v/>
      </c>
      <c r="BA251" s="66" t="e">
        <f>IF(P251=1000,11,IF(P251=-1000,0,IF(P251&gt;9,(P251+2),IF(P251&lt;0,(-P251),"0"))))</f>
        <v>#VALUE!</v>
      </c>
      <c r="BB251" s="67" t="str">
        <f>IF(P251=1000,0,IF(P251=-1000,11,IF(P251&lt;-9,-(P251-2),IF(P251&gt;0,(P251),"0"))))</f>
        <v/>
      </c>
      <c r="BC251" s="67">
        <f>IF(P251=1000,11,IF(P251=-1000,0,IF(P251&gt;0,11,IF(P251&lt;0,(-P251),"0"))))</f>
        <v>11</v>
      </c>
      <c r="BD251" s="67" t="str">
        <f>IF(P251=1000,0,IF(P251=-1000,11,IF(P251&lt;0,11,IF(P251&gt;0,(P251),"0"))))</f>
        <v/>
      </c>
      <c r="BE251" s="84" t="str">
        <f>IF(P251="","",IF(P251&gt;9,BA251,BC251))</f>
        <v/>
      </c>
      <c r="BF251" s="85" t="str">
        <f>IF(P251="","","-")</f>
        <v/>
      </c>
      <c r="BG251" s="86" t="str">
        <f>IF(P251="","",IF(P251&lt;-9,BB251,BD251))</f>
        <v/>
      </c>
      <c r="BH251" s="66" t="e">
        <f>IF(Q251=1000,11,IF(Q251=-1000,0,IF(Q251&gt;9,(Q251+2),IF(Q251&lt;0,(-Q251),"0"))))</f>
        <v>#VALUE!</v>
      </c>
      <c r="BI251" s="67" t="str">
        <f>IF(Q251=1000,0,IF(Q251=-1000,11,IF(Q251&lt;-9,-(Q251-2),IF(Q251&gt;0,(Q251),"0"))))</f>
        <v/>
      </c>
      <c r="BJ251" s="67">
        <f>IF(Q251=1000,11,IF(Q251=-1000,0,IF(Q251&gt;0,11,IF(Q251&lt;0,(-Q251),"0"))))</f>
        <v>11</v>
      </c>
      <c r="BK251" s="67" t="str">
        <f>IF(Q251=1000,0,IF(Q251=-1000,11,IF(Q251&lt;0,11,IF(Q251&gt;0,(Q251),"0"))))</f>
        <v/>
      </c>
      <c r="BL251" s="84" t="str">
        <f>IF(Q251="","",IF(Q251&gt;9,BH251,BJ251))</f>
        <v/>
      </c>
      <c r="BM251" s="85" t="str">
        <f>IF(Q251="","","-")</f>
        <v/>
      </c>
      <c r="BN251" s="86" t="str">
        <f>IF(Q251="","",IF(Q251&lt;-9,BI251,BK251))</f>
        <v/>
      </c>
      <c r="BO251" s="67" t="e">
        <f>IF(R251=1000,11,IF(R251=-1000,0,IF(R251&gt;9,(R251+2),IF(R251&lt;0,(-R251),"0"))))</f>
        <v>#VALUE!</v>
      </c>
      <c r="BP251" s="67" t="str">
        <f>IF(R251=1000,0,IF(R251=-1000,11,IF(R251&lt;-9,-(R251-2),IF(R251&gt;0,(R251),"0"))))</f>
        <v/>
      </c>
      <c r="BQ251" s="67">
        <f>IF(R251=1000,11,IF(R251=-1000,0,IF(R251&gt;0,11,IF(R251&lt;0,(-R251),"0"))))</f>
        <v>11</v>
      </c>
      <c r="BR251" s="67" t="str">
        <f>IF(R251=1000,0,IF(R251=-1000,11,IF(R251&lt;0,11,IF(R251&gt;0,(R251),"0"))))</f>
        <v/>
      </c>
      <c r="BS251" s="84" t="str">
        <f>IF(R251="","",IF(R251&gt;9,BO251,BQ251))</f>
        <v/>
      </c>
      <c r="BT251" s="85" t="str">
        <f>IF(R251="","","-")</f>
        <v/>
      </c>
      <c r="BU251" s="86" t="str">
        <f>IF(R251="","",IF(R251&lt;-9,BP251,BR251))</f>
        <v/>
      </c>
      <c r="BV251" s="67" t="e">
        <f>IF(S251=1000,11,IF(S251=-1000,0,IF(S251&gt;9,(S251+2),IF(S251&lt;0,(-S251),"0"))))</f>
        <v>#VALUE!</v>
      </c>
      <c r="BW251" s="67" t="str">
        <f>IF(S251=1000,0,IF(S251=-1000,11,IF(S251&lt;-9,-(S251-2),IF(S251&gt;0,(S251),"0"))))</f>
        <v/>
      </c>
      <c r="BX251" s="67">
        <f>IF(S251=1000,11,IF(S251=-1000,0,IF(S251&gt;0,11,IF(S251&lt;0,(-S251),"0"))))</f>
        <v>11</v>
      </c>
      <c r="BY251" s="71" t="str">
        <f>IF(S251=1000,0,IF(S251=-1000,11,IF(S251&lt;0,11,IF(S251&gt;0,(S251),"0"))))</f>
        <v/>
      </c>
      <c r="BZ251" s="84" t="str">
        <f>IF(S251="","",IF(S251&gt;9,BV251,BX251))</f>
        <v/>
      </c>
      <c r="CA251" s="85" t="str">
        <f>IF(S251="","","-")</f>
        <v/>
      </c>
      <c r="CB251" s="86" t="str">
        <f>IF(S251="","",IF(S251&lt;-9,BW251,BY251))</f>
        <v/>
      </c>
      <c r="CC251" s="87" t="str">
        <f>IF(O251="","",SUM(T251:X251))</f>
        <v/>
      </c>
      <c r="CD251" s="88" t="str">
        <f>IF(CC251="","","-")</f>
        <v/>
      </c>
      <c r="CE251" s="89" t="str">
        <f>IF(O251="","",SUM(Y251:AC251))</f>
        <v/>
      </c>
      <c r="CP251" s="32"/>
      <c r="CQ251" s="32"/>
    </row>
    <row r="252" spans="1:95" s="31" customFormat="1" ht="15" customHeight="1" x14ac:dyDescent="0.2">
      <c r="A252" s="43"/>
      <c r="B252" s="44"/>
      <c r="C252" s="1250">
        <v>3</v>
      </c>
      <c r="D252" s="76" t="str">
        <f>IF(A252="","",VLOOKUP(A252,СписокКЖ!D:I,2,FALSE))</f>
        <v/>
      </c>
      <c r="E252" s="47"/>
      <c r="F252" s="77" t="str">
        <f>IF(B252="","",VLOOKUP(B252,СписокКЖ!D:I,2,FALSE))</f>
        <v/>
      </c>
      <c r="G252" s="49"/>
      <c r="H252" s="41"/>
      <c r="I252" s="1252"/>
      <c r="J252" s="1252"/>
      <c r="K252" s="1252"/>
      <c r="L252" s="1252"/>
      <c r="M252" s="1252"/>
      <c r="N252" s="42"/>
      <c r="O252" s="1244" t="str">
        <f>IF(I252="","",IF(I252="0",1000,IF(I252="-0",-1000,I252*1)))</f>
        <v/>
      </c>
      <c r="P252" s="1244" t="str">
        <f>IF(J252="","",IF(J252="0",1000,IF(J252="-0",-1000,J252*1)))</f>
        <v/>
      </c>
      <c r="Q252" s="1244" t="str">
        <f>IF(K252="","",IF(K252="0",1000,IF(K252="-0",-1000,K252*1)))</f>
        <v/>
      </c>
      <c r="R252" s="1244" t="str">
        <f>IF(L253="","",IF(L253="0",1000,IF(L253="-0",-1000,L253*1)))</f>
        <v/>
      </c>
      <c r="S252" s="1246" t="str">
        <f>IF(M253="","",IF(M253="0",1000,IF(M253="-0",-1000,M253*1)))</f>
        <v/>
      </c>
      <c r="T252" s="1248" t="str">
        <f>IF(O252="","",IF(O252&gt;0,1,0))</f>
        <v/>
      </c>
      <c r="U252" s="1284" t="str">
        <f>IF(P252="","",IF(P252&gt;0,1,0))</f>
        <v/>
      </c>
      <c r="V252" s="1284" t="str">
        <f>IF(Q252="","",IF(Q252&gt;0,1,0))</f>
        <v/>
      </c>
      <c r="W252" s="1284" t="str">
        <f>IF(R252="","",IF(R252&gt;0,1,0))</f>
        <v/>
      </c>
      <c r="X252" s="1284" t="str">
        <f>IF(S252="","",IF(S252&gt;0,1,0))</f>
        <v/>
      </c>
      <c r="Y252" s="1278" t="str">
        <f>IF(O252="","",IF(O252&lt;0,1,0))</f>
        <v/>
      </c>
      <c r="Z252" s="1278" t="str">
        <f>IF(P252="","",IF(P252&lt;0,1,0))</f>
        <v/>
      </c>
      <c r="AA252" s="1278" t="str">
        <f>IF(Q252="","",IF(Q252&lt;0,1,0))</f>
        <v/>
      </c>
      <c r="AB252" s="1278" t="str">
        <f>IF(R252="","",IF(R252&lt;0,1,0))</f>
        <v/>
      </c>
      <c r="AC252" s="1278" t="str">
        <f>IF(S252="","",IF(S252&lt;0,1,0))</f>
        <v/>
      </c>
      <c r="AD252" s="1280" t="str">
        <f>IF(CC252="","",IF(CC252&gt;CE252,1,-1))</f>
        <v/>
      </c>
      <c r="AE252" s="1280" t="str">
        <f>IF(CC252="","",IF(CC252&lt;CE252,1,-1))</f>
        <v/>
      </c>
      <c r="AF252" s="1282">
        <f>IF(CC252&gt;CE252,1,0)</f>
        <v>0</v>
      </c>
      <c r="AG252" s="1272">
        <f>IF(CE252&gt;CC252,1,0)</f>
        <v>0</v>
      </c>
      <c r="AH252" s="1274" t="str">
        <f>IF(O252="","",AX252*1)</f>
        <v/>
      </c>
      <c r="AI252" s="1276" t="str">
        <f>IF(P252="","",BE252*1)</f>
        <v/>
      </c>
      <c r="AJ252" s="1276" t="str">
        <f>IF(Q252="","",BL252*1)</f>
        <v/>
      </c>
      <c r="AK252" s="1276" t="str">
        <f>IF(R252="","",BS252*1)</f>
        <v/>
      </c>
      <c r="AL252" s="1276" t="str">
        <f>IF(S252="","",BZ252*1)</f>
        <v/>
      </c>
      <c r="AM252" s="1298" t="str">
        <f>IF(O252="","",AZ252*1)</f>
        <v/>
      </c>
      <c r="AN252" s="1298" t="str">
        <f>IF(P252="","",BG252*1)</f>
        <v/>
      </c>
      <c r="AO252" s="1298" t="str">
        <f>IF(Q252="","",BN252*1)</f>
        <v/>
      </c>
      <c r="AP252" s="1298" t="str">
        <f>IF(R252="","",BU252*1)</f>
        <v/>
      </c>
      <c r="AQ252" s="1298" t="str">
        <f>IF(S252="","",CB252*1)</f>
        <v/>
      </c>
      <c r="AR252" s="1300">
        <f>SUM(AH253:AL253)</f>
        <v>0</v>
      </c>
      <c r="AS252" s="1292">
        <f>SUM(AM253:AQ253)</f>
        <v>0</v>
      </c>
      <c r="AT252" s="1294">
        <f>IF(O252=1000,11,IF(O252=-1000,0,IF(O252&gt;0,11,IF(O252&lt;0,(-O252),"0"))))</f>
        <v>11</v>
      </c>
      <c r="AU252" s="1286" t="str">
        <f>IF(O252=1000,0,IF(O252=-1000,11,IF(O252&lt;-9,-(O252-2),IF(O252&gt;0,(O252),"0"))))</f>
        <v/>
      </c>
      <c r="AV252" s="1286" t="e">
        <f>IF(O252=1000,11,IF(O252=-1000,0,IF(O252&gt;9,(O252+2),IF(O252&lt;0,(-O252),"0"))))</f>
        <v>#VALUE!</v>
      </c>
      <c r="AW252" s="1286" t="str">
        <f>IF(O252=1000,0,IF(O252=-1000,11,IF(O252&lt;0,11,IF(O252&gt;0,(O252),"0"))))</f>
        <v/>
      </c>
      <c r="AX252" s="1296" t="str">
        <f>IF(O252="","",IF(O252&gt;9,AV252,AT252))</f>
        <v/>
      </c>
      <c r="AY252" s="1288" t="str">
        <f>IF(O252="","","-")</f>
        <v/>
      </c>
      <c r="AZ252" s="1290" t="str">
        <f>IF(O252="","",IF(O252&lt;-9,AU252,AW252))</f>
        <v/>
      </c>
      <c r="BA252" s="1286" t="e">
        <f>IF(P252=1000,11,IF(P252=-1000,0,IF(P252&gt;9,(P252+2),IF(P252&lt;0,(-P252),"0"))))</f>
        <v>#VALUE!</v>
      </c>
      <c r="BB252" s="1286" t="str">
        <f>IF(P252=1000,0,IF(P252=-1000,11,IF(P252&lt;-9,-(P252-2),IF(P252&gt;0,(P252),"0"))))</f>
        <v/>
      </c>
      <c r="BC252" s="1286">
        <f>IF(P252=1000,11,IF(P252=-1000,0,IF(P252&gt;0,11,IF(P252&lt;0,(-P252),"0"))))</f>
        <v>11</v>
      </c>
      <c r="BD252" s="1286" t="str">
        <f>IF(P252=1000,0,IF(P252=-1000,11,IF(P252&lt;0,11,IF(P252&gt;0,(P252),"0"))))</f>
        <v/>
      </c>
      <c r="BE252" s="1296" t="str">
        <f>IF(P252="","",IF(P252&gt;9,BA252,BC252))</f>
        <v/>
      </c>
      <c r="BF252" s="1288" t="str">
        <f>IF(P252="","","-")</f>
        <v/>
      </c>
      <c r="BG252" s="1290" t="str">
        <f>IF(P252="","",IF(P252&lt;-9,BB252,BD252))</f>
        <v/>
      </c>
      <c r="BH252" s="1286" t="e">
        <f>IF(Q252=1000,11,IF(Q252=-1000,0,IF(Q252&gt;9,(Q252+2),IF(Q252&lt;0,(-Q252),"0"))))</f>
        <v>#VALUE!</v>
      </c>
      <c r="BI252" s="1286" t="str">
        <f>IF(Q252=1000,0,IF(Q252=-1000,11,IF(Q252&lt;-9,-(Q252-2),IF(Q252&gt;0,(Q252),"0"))))</f>
        <v/>
      </c>
      <c r="BJ252" s="1286">
        <f>IF(Q252=1000,11,IF(Q252=-1000,0,IF(Q252&gt;0,11,IF(Q252&lt;0,(-Q252),"0"))))</f>
        <v>11</v>
      </c>
      <c r="BK252" s="1286" t="str">
        <f>IF(Q252=1000,0,IF(Q252=-1000,11,IF(Q252&lt;0,11,IF(Q252&gt;0,(Q252),"0"))))</f>
        <v/>
      </c>
      <c r="BL252" s="1296" t="str">
        <f>IF(Q252="","",IF(Q252&gt;9,BH252,BJ252))</f>
        <v/>
      </c>
      <c r="BM252" s="1288" t="str">
        <f>IF(Q252="","","-")</f>
        <v/>
      </c>
      <c r="BN252" s="1290" t="str">
        <f>IF(Q252="","",IF(Q252&lt;-9,BI252,BK252))</f>
        <v/>
      </c>
      <c r="BO252" s="1286" t="e">
        <f>IF(R252=1000,11,IF(R252=-1000,0,IF(R252&gt;9,(R252+2),IF(R252&lt;0,(-R252),"0"))))</f>
        <v>#VALUE!</v>
      </c>
      <c r="BP252" s="1286" t="str">
        <f>IF(R252=1000,0,IF(R252=-1000,11,IF(R252&lt;-9,-(R252-2),IF(R252&gt;0,(R252),"0"))))</f>
        <v/>
      </c>
      <c r="BQ252" s="1286">
        <f>IF(R252=1000,11,IF(R252=-1000,0,IF(R252&gt;0,11,IF(R252&lt;0,(-R252),"0"))))</f>
        <v>11</v>
      </c>
      <c r="BR252" s="1286" t="str">
        <f>IF(R252=1000,0,IF(R252=-1000,11,IF(R252&lt;0,11,IF(R252&gt;0,(R252),"0"))))</f>
        <v/>
      </c>
      <c r="BS252" s="1296" t="str">
        <f>IF(R252="","",IF(R252&gt;9,BO252,BQ252))</f>
        <v/>
      </c>
      <c r="BT252" s="1288" t="str">
        <f>IF(R252="","","-")</f>
        <v/>
      </c>
      <c r="BU252" s="1290" t="str">
        <f>IF(R252="","",IF(R252&lt;-9,BP252,BR252))</f>
        <v/>
      </c>
      <c r="BV252" s="1286" t="e">
        <f>IF(S252=1000,11,IF(S252=-1000,0,IF(S252&gt;9,(S252+2),IF(S252&lt;0,(-S252),"0"))))</f>
        <v>#VALUE!</v>
      </c>
      <c r="BW252" s="1286" t="str">
        <f>IF(S252=1000,0,IF(S252=-1000,11,IF(S252&lt;-9,-(S252-2),IF(S252&gt;0,(S252),"0"))))</f>
        <v/>
      </c>
      <c r="BX252" s="1286">
        <f>IF(S252=1000,11,IF(S252=-1000,0,IF(S252&gt;0,11,IF(S252&lt;0,(-S252),"0"))))</f>
        <v>11</v>
      </c>
      <c r="BY252" s="1286" t="str">
        <f>IF(S252=1000,0,IF(S252=-1000,11,IF(S252&lt;0,11,IF(S252&gt;0,(S252),"0"))))</f>
        <v/>
      </c>
      <c r="BZ252" s="1296" t="str">
        <f>IF(S252="","",IF(S252&gt;9,BV252,BX252))</f>
        <v/>
      </c>
      <c r="CA252" s="1288" t="str">
        <f>IF(S252="","","-")</f>
        <v/>
      </c>
      <c r="CB252" s="1290" t="str">
        <f>IF(S252="","",IF(S252&lt;-9,BW252,BY252))</f>
        <v/>
      </c>
      <c r="CC252" s="1302" t="str">
        <f>IF(O252="","",SUM(T252:X253))</f>
        <v/>
      </c>
      <c r="CD252" s="1304" t="str">
        <f>IF(CC252="","","-")</f>
        <v/>
      </c>
      <c r="CE252" s="1306" t="str">
        <f>IF(O252="","",SUM(Y252:AC253))</f>
        <v/>
      </c>
      <c r="CP252" s="32"/>
      <c r="CQ252" s="32"/>
    </row>
    <row r="253" spans="1:95" s="31" customFormat="1" ht="15" customHeight="1" x14ac:dyDescent="0.2">
      <c r="A253" s="43"/>
      <c r="B253" s="44"/>
      <c r="C253" s="1251"/>
      <c r="D253" s="46" t="str">
        <f>IF(A253="","",VLOOKUP(A253,СписокКЖ!D:I,2,FALSE))</f>
        <v/>
      </c>
      <c r="E253" s="47"/>
      <c r="F253" s="48" t="str">
        <f>IF(B253="","",VLOOKUP(B253,СписокКЖ!D:I,2,FALSE))</f>
        <v/>
      </c>
      <c r="G253" s="49"/>
      <c r="H253" s="41"/>
      <c r="I253" s="1253"/>
      <c r="J253" s="1253"/>
      <c r="K253" s="1253"/>
      <c r="L253" s="1253"/>
      <c r="M253" s="1253"/>
      <c r="N253" s="42"/>
      <c r="O253" s="1245"/>
      <c r="P253" s="1245"/>
      <c r="Q253" s="1245"/>
      <c r="R253" s="1245"/>
      <c r="S253" s="1247"/>
      <c r="T253" s="1249"/>
      <c r="U253" s="1285"/>
      <c r="V253" s="1285"/>
      <c r="W253" s="1285"/>
      <c r="X253" s="1285"/>
      <c r="Y253" s="1279"/>
      <c r="Z253" s="1279"/>
      <c r="AA253" s="1279"/>
      <c r="AB253" s="1279"/>
      <c r="AC253" s="1279"/>
      <c r="AD253" s="1281"/>
      <c r="AE253" s="1281"/>
      <c r="AF253" s="1283"/>
      <c r="AG253" s="1273"/>
      <c r="AH253" s="1275"/>
      <c r="AI253" s="1277"/>
      <c r="AJ253" s="1277"/>
      <c r="AK253" s="1277"/>
      <c r="AL253" s="1277"/>
      <c r="AM253" s="1299"/>
      <c r="AN253" s="1299"/>
      <c r="AO253" s="1299"/>
      <c r="AP253" s="1299"/>
      <c r="AQ253" s="1299"/>
      <c r="AR253" s="1301"/>
      <c r="AS253" s="1293"/>
      <c r="AT253" s="1295"/>
      <c r="AU253" s="1287"/>
      <c r="AV253" s="1287"/>
      <c r="AW253" s="1287"/>
      <c r="AX253" s="1297"/>
      <c r="AY253" s="1289"/>
      <c r="AZ253" s="1291"/>
      <c r="BA253" s="1287"/>
      <c r="BB253" s="1287"/>
      <c r="BC253" s="1287"/>
      <c r="BD253" s="1287"/>
      <c r="BE253" s="1297"/>
      <c r="BF253" s="1289"/>
      <c r="BG253" s="1291"/>
      <c r="BH253" s="1287"/>
      <c r="BI253" s="1287"/>
      <c r="BJ253" s="1287"/>
      <c r="BK253" s="1287"/>
      <c r="BL253" s="1297"/>
      <c r="BM253" s="1289"/>
      <c r="BN253" s="1291"/>
      <c r="BO253" s="1287"/>
      <c r="BP253" s="1287"/>
      <c r="BQ253" s="1287"/>
      <c r="BR253" s="1287"/>
      <c r="BS253" s="1297"/>
      <c r="BT253" s="1289"/>
      <c r="BU253" s="1291"/>
      <c r="BV253" s="1287"/>
      <c r="BW253" s="1287"/>
      <c r="BX253" s="1287"/>
      <c r="BY253" s="1287"/>
      <c r="BZ253" s="1297"/>
      <c r="CA253" s="1289"/>
      <c r="CB253" s="1291"/>
      <c r="CC253" s="1303"/>
      <c r="CD253" s="1305"/>
      <c r="CE253" s="1307"/>
      <c r="CP253" s="32"/>
      <c r="CQ253" s="32"/>
    </row>
    <row r="254" spans="1:95" s="31" customFormat="1" ht="15" customHeight="1" x14ac:dyDescent="0.2">
      <c r="A254" s="99" t="str">
        <f>IF(A250="","",A250)</f>
        <v/>
      </c>
      <c r="B254" s="99" t="str">
        <f>IF(B250="","",B251)</f>
        <v/>
      </c>
      <c r="C254" s="75">
        <v>4</v>
      </c>
      <c r="D254" s="100" t="str">
        <f>IF(A254="","",VLOOKUP(A254,СписокКЖ!D:I,2,FALSE))</f>
        <v/>
      </c>
      <c r="E254" s="101"/>
      <c r="F254" s="77" t="str">
        <f>IF(B254="","",VLOOKUP(B254,СписокКЖ!D:I,2,FALSE))</f>
        <v/>
      </c>
      <c r="G254" s="102"/>
      <c r="H254" s="41"/>
      <c r="I254" s="78"/>
      <c r="J254" s="78"/>
      <c r="K254" s="78"/>
      <c r="L254" s="78"/>
      <c r="M254" s="78"/>
      <c r="N254" s="42"/>
      <c r="O254" s="79" t="str">
        <f>IF(I254="","",IF(I254="0",1000,IF(I254="-0",-1000,I254*1)))</f>
        <v/>
      </c>
      <c r="P254" s="79" t="str">
        <f t="shared" ref="P254:S255" si="162">IF(J254="","",IF(J254="0",1000,IF(J254="-0",-1000,J254*1)))</f>
        <v/>
      </c>
      <c r="Q254" s="79" t="str">
        <f t="shared" si="162"/>
        <v/>
      </c>
      <c r="R254" s="79" t="str">
        <f t="shared" si="162"/>
        <v/>
      </c>
      <c r="S254" s="80" t="str">
        <f t="shared" si="162"/>
        <v/>
      </c>
      <c r="T254" s="103" t="str">
        <f t="shared" ref="T254:X255" si="163">IF(O254="","",IF(O254&gt;0,1,0))</f>
        <v/>
      </c>
      <c r="U254" s="104" t="str">
        <f t="shared" si="163"/>
        <v/>
      </c>
      <c r="V254" s="104" t="str">
        <f t="shared" si="163"/>
        <v/>
      </c>
      <c r="W254" s="104" t="str">
        <f t="shared" si="163"/>
        <v/>
      </c>
      <c r="X254" s="104" t="str">
        <f t="shared" si="163"/>
        <v/>
      </c>
      <c r="Y254" s="105" t="str">
        <f t="shared" ref="Y254:AC255" si="164">IF(O254="","",IF(O254&lt;0,1,0))</f>
        <v/>
      </c>
      <c r="Z254" s="105" t="str">
        <f t="shared" si="164"/>
        <v/>
      </c>
      <c r="AA254" s="105" t="str">
        <f t="shared" si="164"/>
        <v/>
      </c>
      <c r="AB254" s="105" t="str">
        <f t="shared" si="164"/>
        <v/>
      </c>
      <c r="AC254" s="105" t="str">
        <f t="shared" si="164"/>
        <v/>
      </c>
      <c r="AD254" s="106" t="str">
        <f>IF(CC254="","",IF(CC254&gt;CE254,1,-1))</f>
        <v/>
      </c>
      <c r="AE254" s="106" t="str">
        <f>IF(CC254="","",IF(CC254&lt;CE254,1,-1))</f>
        <v/>
      </c>
      <c r="AF254" s="107">
        <f>IF(CC254&gt;CE254,1,0)</f>
        <v>0</v>
      </c>
      <c r="AG254" s="108">
        <f>IF(CE254&gt;CC254,1,0)</f>
        <v>0</v>
      </c>
      <c r="AH254" s="81" t="str">
        <f>IF(O254="","",AX254*1)</f>
        <v/>
      </c>
      <c r="AI254" s="82" t="str">
        <f>IF(P254="","",BE254*1)</f>
        <v/>
      </c>
      <c r="AJ254" s="82" t="str">
        <f>IF(Q254="","",BL254*1)</f>
        <v/>
      </c>
      <c r="AK254" s="82" t="str">
        <f>IF(R254="","",BS254*1)</f>
        <v/>
      </c>
      <c r="AL254" s="82" t="str">
        <f>IF(S254="","",BZ254*1)</f>
        <v/>
      </c>
      <c r="AM254" s="83" t="str">
        <f>IF(O254="","",AZ254*1)</f>
        <v/>
      </c>
      <c r="AN254" s="83" t="str">
        <f>IF(P254="","",BG254*1)</f>
        <v/>
      </c>
      <c r="AO254" s="83" t="str">
        <f>IF(Q254="","",BN254*1)</f>
        <v/>
      </c>
      <c r="AP254" s="83" t="str">
        <f>IF(R254="","",BU254*1)</f>
        <v/>
      </c>
      <c r="AQ254" s="83" t="str">
        <f>IF(S254="","",CB254*1)</f>
        <v/>
      </c>
      <c r="AR254" s="109">
        <f>SUM(AH254:AL254)</f>
        <v>0</v>
      </c>
      <c r="AS254" s="110">
        <f>SUM(AM254:AQ254)</f>
        <v>0</v>
      </c>
      <c r="AT254" s="111">
        <f>IF(O254=1000,11,IF(O254=-1000,0,IF(O254&gt;0,11,IF(O254&lt;0,(-O254),"0"))))</f>
        <v>11</v>
      </c>
      <c r="AU254" s="112" t="str">
        <f>IF(O254=1000,0,IF(O254=-1000,11,IF(O254&lt;-9,-(O254-2),IF(O254&gt;0,(O254),"0"))))</f>
        <v/>
      </c>
      <c r="AV254" s="111" t="e">
        <f>IF(O254=1000,11,IF(O254=-1000,0,IF(O254&gt;9,(O254+2),IF(O254&lt;0,(-O254),"0"))))</f>
        <v>#VALUE!</v>
      </c>
      <c r="AW254" s="112" t="str">
        <f>IF(O254=1000,0,IF(O254=-1000,11,IF(O254&lt;0,11,IF(O254&gt;0,(O254),"0"))))</f>
        <v/>
      </c>
      <c r="AX254" s="84" t="str">
        <f>IF(O254="","",IF(O254&gt;9,AV254,AT254))</f>
        <v/>
      </c>
      <c r="AY254" s="85" t="str">
        <f>IF(O254="","","-")</f>
        <v/>
      </c>
      <c r="AZ254" s="86" t="str">
        <f>IF(O254="","",IF(O254&lt;-9,AU254,AW254))</f>
        <v/>
      </c>
      <c r="BA254" s="111" t="e">
        <f>IF(P254=1000,11,IF(P254=-1000,0,IF(P254&gt;9,(P254+2),IF(P254&lt;0,(-P254),"0"))))</f>
        <v>#VALUE!</v>
      </c>
      <c r="BB254" s="112" t="str">
        <f>IF(P254=1000,0,IF(P254=-1000,11,IF(P254&lt;-9,-(P254-2),IF(P254&gt;0,(P254),"0"))))</f>
        <v/>
      </c>
      <c r="BC254" s="112">
        <f>IF(P254=1000,11,IF(P254=-1000,0,IF(P254&gt;0,11,IF(P254&lt;0,(-P254),"0"))))</f>
        <v>11</v>
      </c>
      <c r="BD254" s="112" t="str">
        <f>IF(P254=1000,0,IF(P254=-1000,11,IF(P254&lt;0,11,IF(P254&gt;0,(P254),"0"))))</f>
        <v/>
      </c>
      <c r="BE254" s="84" t="str">
        <f>IF(P254="","",IF(P254&gt;9,BA254,BC254))</f>
        <v/>
      </c>
      <c r="BF254" s="85" t="str">
        <f>IF(P254="","","-")</f>
        <v/>
      </c>
      <c r="BG254" s="86" t="str">
        <f>IF(P254="","",IF(P254&lt;-9,BB254,BD254))</f>
        <v/>
      </c>
      <c r="BH254" s="111" t="e">
        <f>IF(Q254=1000,11,IF(Q254=-1000,0,IF(Q254&gt;9,(Q254+2),IF(Q254&lt;0,(-Q254),"0"))))</f>
        <v>#VALUE!</v>
      </c>
      <c r="BI254" s="112" t="str">
        <f>IF(Q254=1000,0,IF(Q254=-1000,11,IF(Q254&lt;-9,-(Q254-2),IF(Q254&gt;0,(Q254),"0"))))</f>
        <v/>
      </c>
      <c r="BJ254" s="112">
        <f>IF(Q254=1000,11,IF(Q254=-1000,0,IF(Q254&gt;0,11,IF(Q254&lt;0,(-Q254),"0"))))</f>
        <v>11</v>
      </c>
      <c r="BK254" s="112" t="str">
        <f>IF(Q254=1000,0,IF(Q254=-1000,11,IF(Q254&lt;0,11,IF(Q254&gt;0,(Q254),"0"))))</f>
        <v/>
      </c>
      <c r="BL254" s="84" t="str">
        <f>IF(Q254="","",IF(Q254&gt;9,BH254,BJ254))</f>
        <v/>
      </c>
      <c r="BM254" s="85" t="str">
        <f>IF(Q254="","","-")</f>
        <v/>
      </c>
      <c r="BN254" s="86" t="str">
        <f>IF(Q254="","",IF(Q254&lt;-9,BI254,BK254))</f>
        <v/>
      </c>
      <c r="BO254" s="112" t="e">
        <f>IF(R254=1000,11,IF(R254=-1000,0,IF(R254&gt;9,(R254+2),IF(R254&lt;0,(-R254),"0"))))</f>
        <v>#VALUE!</v>
      </c>
      <c r="BP254" s="112" t="str">
        <f>IF(R254=1000,0,IF(R254=-1000,11,IF(R254&lt;-9,-(R254-2),IF(R254&gt;0,(R254),"0"))))</f>
        <v/>
      </c>
      <c r="BQ254" s="112">
        <f>IF(R254=1000,11,IF(R254=-1000,0,IF(R254&gt;0,11,IF(R254&lt;0,(-R254),"0"))))</f>
        <v>11</v>
      </c>
      <c r="BR254" s="112" t="str">
        <f>IF(R254=1000,0,IF(R254=-1000,11,IF(R254&lt;0,11,IF(R254&gt;0,(R254),"0"))))</f>
        <v/>
      </c>
      <c r="BS254" s="84" t="str">
        <f>IF(R254="","",IF(R254&gt;9,BO254,BQ254))</f>
        <v/>
      </c>
      <c r="BT254" s="85" t="str">
        <f>IF(R254="","","-")</f>
        <v/>
      </c>
      <c r="BU254" s="86" t="str">
        <f>IF(R254="","",IF(R254&lt;-9,BP254,BR254))</f>
        <v/>
      </c>
      <c r="BV254" s="112" t="e">
        <f>IF(S254=1000,11,IF(S254=-1000,0,IF(S254&gt;9,(S254+2),IF(S254&lt;0,(-S254),"0"))))</f>
        <v>#VALUE!</v>
      </c>
      <c r="BW254" s="112" t="str">
        <f>IF(S254=1000,0,IF(S254=-1000,11,IF(S254&lt;-9,-(S254-2),IF(S254&gt;0,(S254),"0"))))</f>
        <v/>
      </c>
      <c r="BX254" s="112">
        <f>IF(S254=1000,11,IF(S254=-1000,0,IF(S254&gt;0,11,IF(S254&lt;0,(-S254),"0"))))</f>
        <v>11</v>
      </c>
      <c r="BY254" s="113" t="str">
        <f>IF(S254=1000,0,IF(S254=-1000,11,IF(S254&lt;0,11,IF(S254&gt;0,(S254),"0"))))</f>
        <v/>
      </c>
      <c r="BZ254" s="84" t="str">
        <f>IF(S254="","",IF(S254&gt;9,BV254,BX254))</f>
        <v/>
      </c>
      <c r="CA254" s="85" t="str">
        <f>IF(S254="","","-")</f>
        <v/>
      </c>
      <c r="CB254" s="86" t="str">
        <f>IF(S254="","",IF(S254&lt;-9,BW254,BY254))</f>
        <v/>
      </c>
      <c r="CC254" s="87" t="str">
        <f>IF(O254="","",SUM(T254:X254))</f>
        <v/>
      </c>
      <c r="CD254" s="88" t="str">
        <f>IF(CC254="","","-")</f>
        <v/>
      </c>
      <c r="CE254" s="89" t="str">
        <f>IF(O254="","",SUM(Y254:AC254))</f>
        <v/>
      </c>
      <c r="CP254" s="32"/>
      <c r="CQ254" s="32"/>
    </row>
    <row r="255" spans="1:95" s="31" customFormat="1" ht="15" customHeight="1" thickBot="1" x14ac:dyDescent="0.25">
      <c r="A255" s="99" t="str">
        <f>IF(A250="","",A251)</f>
        <v/>
      </c>
      <c r="B255" s="99" t="str">
        <f>IF(B250="","",B250)</f>
        <v/>
      </c>
      <c r="C255" s="114">
        <v>5</v>
      </c>
      <c r="D255" s="115" t="str">
        <f>IF(A255="","",VLOOKUP(A255,СписокКЖ!D:I,2,FALSE))</f>
        <v/>
      </c>
      <c r="E255" s="116"/>
      <c r="F255" s="117" t="str">
        <f>IF(B255="","",VLOOKUP(B255,СписокКЖ!D:I,2,FALSE))</f>
        <v/>
      </c>
      <c r="G255" s="118"/>
      <c r="H255" s="119"/>
      <c r="I255" s="120"/>
      <c r="J255" s="120"/>
      <c r="K255" s="120"/>
      <c r="L255" s="121"/>
      <c r="M255" s="121"/>
      <c r="N255" s="122"/>
      <c r="O255" s="123" t="str">
        <f>IF(I255="","",IF(I255="0",1000,IF(I255="-0",-1000,I255*1)))</f>
        <v/>
      </c>
      <c r="P255" s="123" t="str">
        <f t="shared" si="162"/>
        <v/>
      </c>
      <c r="Q255" s="123" t="str">
        <f t="shared" si="162"/>
        <v/>
      </c>
      <c r="R255" s="123" t="str">
        <f t="shared" si="162"/>
        <v/>
      </c>
      <c r="S255" s="124" t="str">
        <f t="shared" si="162"/>
        <v/>
      </c>
      <c r="T255" s="125" t="str">
        <f t="shared" si="163"/>
        <v/>
      </c>
      <c r="U255" s="126" t="str">
        <f t="shared" si="163"/>
        <v/>
      </c>
      <c r="V255" s="126" t="str">
        <f t="shared" si="163"/>
        <v/>
      </c>
      <c r="W255" s="126" t="str">
        <f t="shared" si="163"/>
        <v/>
      </c>
      <c r="X255" s="126" t="str">
        <f t="shared" si="163"/>
        <v/>
      </c>
      <c r="Y255" s="127" t="str">
        <f t="shared" si="164"/>
        <v/>
      </c>
      <c r="Z255" s="127" t="str">
        <f t="shared" si="164"/>
        <v/>
      </c>
      <c r="AA255" s="127" t="str">
        <f t="shared" si="164"/>
        <v/>
      </c>
      <c r="AB255" s="127" t="str">
        <f t="shared" si="164"/>
        <v/>
      </c>
      <c r="AC255" s="127" t="str">
        <f t="shared" si="164"/>
        <v/>
      </c>
      <c r="AD255" s="128" t="str">
        <f>IF(CC255="","",IF(CC255&gt;CE255,1,-1))</f>
        <v/>
      </c>
      <c r="AE255" s="128" t="str">
        <f>IF(CC255="","",IF(CC255&lt;CE255,1,-1))</f>
        <v/>
      </c>
      <c r="AF255" s="129">
        <f>IF(CC255&gt;CE255,1,0)</f>
        <v>0</v>
      </c>
      <c r="AG255" s="130">
        <f>IF(CE255&gt;CC255,1,0)</f>
        <v>0</v>
      </c>
      <c r="AH255" s="131" t="str">
        <f>IF(O255="","",AX255*1)</f>
        <v/>
      </c>
      <c r="AI255" s="132" t="str">
        <f>IF(P255="","",BE255*1)</f>
        <v/>
      </c>
      <c r="AJ255" s="132" t="str">
        <f>IF(Q255="","",BL255*1)</f>
        <v/>
      </c>
      <c r="AK255" s="132" t="str">
        <f>IF(R255="","",BS255*1)</f>
        <v/>
      </c>
      <c r="AL255" s="132" t="str">
        <f>IF(S255="","",BZ255*1)</f>
        <v/>
      </c>
      <c r="AM255" s="133" t="str">
        <f>IF(O255="","",AZ255*1)</f>
        <v/>
      </c>
      <c r="AN255" s="133" t="str">
        <f>IF(P255="","",BG255*1)</f>
        <v/>
      </c>
      <c r="AO255" s="133" t="str">
        <f>IF(Q255="","",BN255*1)</f>
        <v/>
      </c>
      <c r="AP255" s="133" t="str">
        <f>IF(R255="","",BU255*1)</f>
        <v/>
      </c>
      <c r="AQ255" s="133" t="str">
        <f>IF(S255="","",CB255*1)</f>
        <v/>
      </c>
      <c r="AR255" s="134">
        <f>SUM(AH255:AL255)</f>
        <v>0</v>
      </c>
      <c r="AS255" s="135">
        <f>SUM(AM255:AQ255)</f>
        <v>0</v>
      </c>
      <c r="AT255" s="136">
        <f>IF(O255=1000,11,IF(O255=-1000,0,IF(O255&gt;0,11,IF(O255&lt;0,(-O255),"0"))))</f>
        <v>11</v>
      </c>
      <c r="AU255" s="137" t="str">
        <f>IF(O255=1000,0,IF(O255=-1000,11,IF(O255&lt;-9,-(O255-2),IF(O255&gt;0,(O255),"0"))))</f>
        <v/>
      </c>
      <c r="AV255" s="136" t="e">
        <f>IF(O255=1000,11,IF(O255=-1000,0,IF(O255&gt;9,(O255+2),IF(O255&lt;0,(-O255),"0"))))</f>
        <v>#VALUE!</v>
      </c>
      <c r="AW255" s="137" t="str">
        <f>IF(O255=1000,0,IF(O255=-1000,11,IF(O255&lt;0,11,IF(O255&gt;0,(O255),"0"))))</f>
        <v/>
      </c>
      <c r="AX255" s="138" t="str">
        <f>IF(O255="","",IF(O255&gt;9,AV255,AT255))</f>
        <v/>
      </c>
      <c r="AY255" s="139" t="str">
        <f>IF(O255="","","-")</f>
        <v/>
      </c>
      <c r="AZ255" s="140" t="str">
        <f>IF(O255="","",IF(O255&lt;-9,AU255,AW255))</f>
        <v/>
      </c>
      <c r="BA255" s="136" t="e">
        <f>IF(P255=1000,11,IF(P255=-1000,0,IF(P255&gt;9,(P255+2),IF(P255&lt;0,(-P255),"0"))))</f>
        <v>#VALUE!</v>
      </c>
      <c r="BB255" s="137" t="str">
        <f>IF(P255=1000,0,IF(P255=-1000,11,IF(P255&lt;-9,-(P255-2),IF(P255&gt;0,(P255),"0"))))</f>
        <v/>
      </c>
      <c r="BC255" s="137">
        <f>IF(P255=1000,11,IF(P255=-1000,0,IF(P255&gt;0,11,IF(P255&lt;0,(-P255),"0"))))</f>
        <v>11</v>
      </c>
      <c r="BD255" s="137" t="str">
        <f>IF(P255=1000,0,IF(P255=-1000,11,IF(P255&lt;0,11,IF(P255&gt;0,(P255),"0"))))</f>
        <v/>
      </c>
      <c r="BE255" s="138" t="str">
        <f>IF(P255="","",IF(P255&gt;9,BA255,BC255))</f>
        <v/>
      </c>
      <c r="BF255" s="139" t="str">
        <f>IF(P255="","","-")</f>
        <v/>
      </c>
      <c r="BG255" s="140" t="str">
        <f>IF(P255="","",IF(P255&lt;-9,BB255,BD255))</f>
        <v/>
      </c>
      <c r="BH255" s="136" t="e">
        <f>IF(Q255=1000,11,IF(Q255=-1000,0,IF(Q255&gt;9,(Q255+2),IF(Q255&lt;0,(-Q255),"0"))))</f>
        <v>#VALUE!</v>
      </c>
      <c r="BI255" s="137" t="str">
        <f>IF(Q255=1000,0,IF(Q255=-1000,11,IF(Q255&lt;-9,-(Q255-2),IF(Q255&gt;0,(Q255),"0"))))</f>
        <v/>
      </c>
      <c r="BJ255" s="137">
        <f>IF(Q255=1000,11,IF(Q255=-1000,0,IF(Q255&gt;0,11,IF(Q255&lt;0,(-Q255),"0"))))</f>
        <v>11</v>
      </c>
      <c r="BK255" s="137" t="str">
        <f>IF(Q255=1000,0,IF(Q255=-1000,11,IF(Q255&lt;0,11,IF(Q255&gt;0,(Q255),"0"))))</f>
        <v/>
      </c>
      <c r="BL255" s="138" t="str">
        <f>IF(Q255="","",IF(Q255&gt;9,BH255,BJ255))</f>
        <v/>
      </c>
      <c r="BM255" s="139" t="str">
        <f>IF(Q255="","","-")</f>
        <v/>
      </c>
      <c r="BN255" s="140" t="str">
        <f>IF(Q255="","",IF(Q255&lt;-9,BI255,BK255))</f>
        <v/>
      </c>
      <c r="BO255" s="137" t="e">
        <f>IF(R255=1000,11,IF(R255=-1000,0,IF(R255&gt;9,(R255+2),IF(R255&lt;0,(-R255),"0"))))</f>
        <v>#VALUE!</v>
      </c>
      <c r="BP255" s="137" t="str">
        <f>IF(R255=1000,0,IF(R255=-1000,11,IF(R255&lt;-9,-(R255-2),IF(R255&gt;0,(R255),"0"))))</f>
        <v/>
      </c>
      <c r="BQ255" s="137">
        <f>IF(R255=1000,11,IF(R255=-1000,0,IF(R255&gt;0,11,IF(R255&lt;0,(-R255),"0"))))</f>
        <v>11</v>
      </c>
      <c r="BR255" s="137" t="str">
        <f>IF(R255=1000,0,IF(R255=-1000,11,IF(R255&lt;0,11,IF(R255&gt;0,(R255),"0"))))</f>
        <v/>
      </c>
      <c r="BS255" s="138" t="str">
        <f>IF(R255="","",IF(R255&gt;9,BO255,BQ255))</f>
        <v/>
      </c>
      <c r="BT255" s="139" t="str">
        <f>IF(R255="","","-")</f>
        <v/>
      </c>
      <c r="BU255" s="140" t="str">
        <f>IF(R255="","",IF(R255&lt;-9,BP255,BR255))</f>
        <v/>
      </c>
      <c r="BV255" s="137" t="e">
        <f>IF(S255=1000,11,IF(S255=-1000,0,IF(S255&gt;9,(S255+2),IF(S255&lt;0,(-S255),"0"))))</f>
        <v>#VALUE!</v>
      </c>
      <c r="BW255" s="137" t="str">
        <f>IF(S255=1000,0,IF(S255=-1000,11,IF(S255&lt;-9,-(S255-2),IF(S255&gt;0,(S255),"0"))))</f>
        <v/>
      </c>
      <c r="BX255" s="137">
        <f>IF(S255=1000,11,IF(S255=-1000,0,IF(S255&gt;0,11,IF(S255&lt;0,(-S255),"0"))))</f>
        <v>11</v>
      </c>
      <c r="BY255" s="141" t="str">
        <f>IF(S255=1000,0,IF(S255=-1000,11,IF(S255&lt;0,11,IF(S255&gt;0,(S255),"0"))))</f>
        <v/>
      </c>
      <c r="BZ255" s="138" t="str">
        <f>IF(S255="","",IF(S255&gt;9,BV255,BX255))</f>
        <v/>
      </c>
      <c r="CA255" s="139" t="str">
        <f>IF(S255="","","-")</f>
        <v/>
      </c>
      <c r="CB255" s="140" t="str">
        <f>IF(S255="","",IF(S255&lt;-9,BW255,BY255))</f>
        <v/>
      </c>
      <c r="CC255" s="142" t="str">
        <f>IF(O255="","",SUM(T255:X255))</f>
        <v/>
      </c>
      <c r="CD255" s="143" t="str">
        <f>IF(CC255="","","-")</f>
        <v/>
      </c>
      <c r="CE255" s="144" t="str">
        <f>IF(O255="","",SUM(Y255:AC255))</f>
        <v/>
      </c>
      <c r="CP255" s="32"/>
      <c r="CQ255" s="32"/>
    </row>
    <row r="256" spans="1:95" s="31" customFormat="1" ht="15" customHeight="1" thickBot="1" x14ac:dyDescent="0.25">
      <c r="A256" s="145"/>
      <c r="B256" s="145"/>
      <c r="C256" s="145"/>
      <c r="D256" s="146"/>
      <c r="E256" s="147"/>
      <c r="F256" s="148"/>
      <c r="G256" s="149"/>
      <c r="H256" s="150"/>
      <c r="I256" s="151"/>
      <c r="J256" s="151"/>
      <c r="K256" s="151"/>
      <c r="L256" s="151"/>
      <c r="M256" s="151"/>
      <c r="N256" s="150"/>
      <c r="O256" s="152"/>
      <c r="P256" s="152"/>
      <c r="Q256" s="152"/>
      <c r="R256" s="152"/>
      <c r="S256" s="152"/>
      <c r="T256" s="153"/>
      <c r="U256" s="153"/>
      <c r="V256" s="153"/>
      <c r="W256" s="153"/>
      <c r="X256" s="153"/>
      <c r="Y256" s="154"/>
      <c r="Z256" s="154"/>
      <c r="AA256" s="154"/>
      <c r="AB256" s="154"/>
      <c r="AC256" s="154"/>
      <c r="AD256" s="155"/>
      <c r="AE256" s="155"/>
      <c r="AF256" s="156"/>
      <c r="AG256" s="156"/>
      <c r="AH256" s="157"/>
      <c r="AI256" s="157"/>
      <c r="AJ256" s="157"/>
      <c r="AK256" s="157"/>
      <c r="AL256" s="157"/>
      <c r="AM256" s="158"/>
      <c r="AN256" s="158"/>
      <c r="AO256" s="158"/>
      <c r="AP256" s="158"/>
      <c r="AQ256" s="158"/>
      <c r="AR256" s="159"/>
      <c r="AS256" s="159"/>
      <c r="AT256" s="160"/>
      <c r="AU256" s="160"/>
      <c r="AV256" s="160"/>
      <c r="AW256" s="160"/>
      <c r="AX256" s="161"/>
      <c r="AY256" s="161"/>
      <c r="AZ256" s="161"/>
      <c r="BA256" s="160"/>
      <c r="BB256" s="160"/>
      <c r="BC256" s="160"/>
      <c r="BD256" s="160"/>
      <c r="BE256" s="161"/>
      <c r="BF256" s="161"/>
      <c r="BG256" s="161"/>
      <c r="BH256" s="160"/>
      <c r="BI256" s="160"/>
      <c r="BJ256" s="160"/>
      <c r="BK256" s="160"/>
      <c r="BL256" s="161"/>
      <c r="BM256" s="161"/>
      <c r="BN256" s="161"/>
      <c r="BO256" s="160"/>
      <c r="BP256" s="160"/>
      <c r="BQ256" s="160"/>
      <c r="BR256" s="160"/>
      <c r="BS256" s="161"/>
      <c r="BT256" s="161"/>
      <c r="BU256" s="161"/>
      <c r="BV256" s="160"/>
      <c r="BW256" s="160"/>
      <c r="BX256" s="160"/>
      <c r="BY256" s="160"/>
      <c r="BZ256" s="161"/>
      <c r="CA256" s="161"/>
      <c r="CB256" s="161"/>
      <c r="CC256" s="162"/>
      <c r="CD256" s="163"/>
      <c r="CE256" s="164"/>
      <c r="CP256" s="32"/>
      <c r="CQ256" s="32"/>
    </row>
    <row r="257" spans="1:95" s="31" customFormat="1" ht="31.5" customHeight="1" thickBot="1" x14ac:dyDescent="0.25">
      <c r="A257" s="34"/>
      <c r="B257" s="35"/>
      <c r="C257" s="1225">
        <f>1+C248</f>
        <v>29</v>
      </c>
      <c r="D257" s="1227" t="str">
        <f>IF(A257="","",VLOOKUP(A257,СписокКЖ!$A$88:$C$113,3,FALSE))</f>
        <v/>
      </c>
      <c r="E257" s="1228" t="str">
        <f>IF(B257="","",VLOOKUP(B257,СписокКЖ!E:J,2,FALSE))</f>
        <v/>
      </c>
      <c r="F257" s="1231" t="str">
        <f>IF(B257="","",VLOOKUP(B257,СписокКЖ!$A$88:$C$111,3,FALSE))</f>
        <v/>
      </c>
      <c r="G257" s="1232" t="str">
        <f>IF(D257="","",VLOOKUP(D257,СписокКЖ!G:L,2,FALSE))</f>
        <v/>
      </c>
      <c r="H257" s="36"/>
      <c r="I257" s="1235" t="s">
        <v>7</v>
      </c>
      <c r="J257" s="1235"/>
      <c r="K257" s="1235"/>
      <c r="L257" s="1235"/>
      <c r="M257" s="1235"/>
      <c r="N257" s="37"/>
      <c r="O257" s="1237"/>
      <c r="P257" s="1238"/>
      <c r="Q257" s="1238"/>
      <c r="R257" s="1238"/>
      <c r="S257" s="1238"/>
      <c r="T257" s="38" t="str">
        <f>IF(A257="","",VLOOKUP(A257,'[60]Протокол команд'!A:K,8,FALSE))</f>
        <v/>
      </c>
      <c r="U257" s="39" t="e">
        <f>T257*5-4</f>
        <v>#VALUE!</v>
      </c>
      <c r="V257" s="39" t="e">
        <f>T257*5</f>
        <v>#VALUE!</v>
      </c>
      <c r="W257" s="39" t="e">
        <f>CONCATENATE(U257,"-",V257)</f>
        <v>#VALUE!</v>
      </c>
      <c r="X257" s="39" t="str">
        <f>IF(A257="","",VLOOKUP(A257,'[60]Протокол команд'!A:K,10,FALSE))</f>
        <v/>
      </c>
      <c r="Y257" s="39" t="e">
        <f>X257*5-4</f>
        <v>#VALUE!</v>
      </c>
      <c r="Z257" s="39" t="e">
        <f>X257*5</f>
        <v>#VALUE!</v>
      </c>
      <c r="AA257" s="39" t="e">
        <f>CONCATENATE(Y257,"-",Z257)</f>
        <v>#VALUE!</v>
      </c>
      <c r="AB257" s="1241" t="str">
        <f>IF(O259="","",SUM(AF259:AF264))</f>
        <v/>
      </c>
      <c r="AC257" s="1242"/>
      <c r="AD257" s="1243"/>
      <c r="AE257" s="1242" t="str">
        <f>IF(O259="","",SUM(AG259:AG264))</f>
        <v/>
      </c>
      <c r="AF257" s="1242"/>
      <c r="AG257" s="1264"/>
      <c r="AH257" s="1241">
        <f>SUM(CC259:CC264)</f>
        <v>0</v>
      </c>
      <c r="AI257" s="1242"/>
      <c r="AJ257" s="1243"/>
      <c r="AK257" s="1242">
        <f>SUM(CE259:CE264)</f>
        <v>0</v>
      </c>
      <c r="AL257" s="1242"/>
      <c r="AM257" s="1264"/>
      <c r="AN257" s="1265">
        <f>SUM(AR259:AR264)</f>
        <v>0</v>
      </c>
      <c r="AO257" s="1266"/>
      <c r="AP257" s="1267"/>
      <c r="AQ257" s="1266">
        <f>SUM(AS259:AS264)</f>
        <v>0</v>
      </c>
      <c r="AR257" s="1266"/>
      <c r="AS257" s="1268"/>
      <c r="AT257" s="1314" t="str">
        <f>IF(A257="","",VLOOKUP(A257,'[60]Протокол команд'!A:Z,14,FALSE))</f>
        <v/>
      </c>
      <c r="AU257" s="1315"/>
      <c r="AV257" s="1315"/>
      <c r="AW257" s="1315"/>
      <c r="AX257" s="1315"/>
      <c r="AY257" s="1315"/>
      <c r="AZ257" s="1315"/>
      <c r="BA257" s="1315"/>
      <c r="BB257" s="1315"/>
      <c r="BC257" s="1315"/>
      <c r="BD257" s="1315"/>
      <c r="BE257" s="1315"/>
      <c r="BF257" s="1315"/>
      <c r="BG257" s="1315"/>
      <c r="BH257" s="1315"/>
      <c r="BI257" s="1315"/>
      <c r="BJ257" s="1315"/>
      <c r="BK257" s="1315"/>
      <c r="BL257" s="1315"/>
      <c r="BM257" s="1315"/>
      <c r="BN257" s="1315"/>
      <c r="BO257" s="1315"/>
      <c r="BP257" s="1315"/>
      <c r="BQ257" s="1315"/>
      <c r="BR257" s="1315"/>
      <c r="BS257" s="1315"/>
      <c r="BT257" s="1315"/>
      <c r="BU257" s="1315"/>
      <c r="BV257" s="1315"/>
      <c r="BW257" s="1315"/>
      <c r="BX257" s="1315"/>
      <c r="BY257" s="1315"/>
      <c r="BZ257" s="1315"/>
      <c r="CA257" s="1315"/>
      <c r="CB257" s="1316"/>
      <c r="CC257" s="1254" t="str">
        <f>IF(O259="","",SUM(AF259:AF264))</f>
        <v/>
      </c>
      <c r="CD257" s="1256" t="str">
        <f>IF(CC257="","","-")</f>
        <v/>
      </c>
      <c r="CE257" s="1258" t="str">
        <f>IF(O259="","",SUM(AG259:AG264))</f>
        <v/>
      </c>
      <c r="CP257" s="32"/>
      <c r="CQ257" s="32"/>
    </row>
    <row r="258" spans="1:95" s="31" customFormat="1" ht="13.5" customHeight="1" x14ac:dyDescent="0.2">
      <c r="A258" s="40"/>
      <c r="B258" s="40"/>
      <c r="C258" s="1226"/>
      <c r="D258" s="1229" t="str">
        <f>IF(A258="","",VLOOKUP(A258,СписокКЖ!D:I,2,FALSE))</f>
        <v/>
      </c>
      <c r="E258" s="1230" t="str">
        <f>IF(B258="","",VLOOKUP(B258,СписокКЖ!E:J,2,FALSE))</f>
        <v/>
      </c>
      <c r="F258" s="1233" t="str">
        <f>IF(C258="","",VLOOKUP(C258,СписокКЖ!F:K,2,FALSE))</f>
        <v/>
      </c>
      <c r="G258" s="1234" t="str">
        <f>IF(D258="","",VLOOKUP(D258,СписокКЖ!G:L,2,FALSE))</f>
        <v/>
      </c>
      <c r="H258" s="41"/>
      <c r="I258" s="1236"/>
      <c r="J258" s="1236"/>
      <c r="K258" s="1236"/>
      <c r="L258" s="1236"/>
      <c r="M258" s="1236"/>
      <c r="N258" s="42"/>
      <c r="O258" s="1239"/>
      <c r="P258" s="1240"/>
      <c r="Q258" s="1240"/>
      <c r="R258" s="1240"/>
      <c r="S258" s="1240"/>
      <c r="T258" s="1260" t="s">
        <v>8</v>
      </c>
      <c r="U258" s="1261"/>
      <c r="V258" s="1261"/>
      <c r="W258" s="1261"/>
      <c r="X258" s="1261"/>
      <c r="Y258" s="1261"/>
      <c r="Z258" s="1261"/>
      <c r="AA258" s="1261"/>
      <c r="AB258" s="1261"/>
      <c r="AC258" s="1261"/>
      <c r="AD258" s="1261"/>
      <c r="AE258" s="1261"/>
      <c r="AF258" s="1261"/>
      <c r="AG258" s="1262"/>
      <c r="AH258" s="1261" t="s">
        <v>9</v>
      </c>
      <c r="AI258" s="1261"/>
      <c r="AJ258" s="1261"/>
      <c r="AK258" s="1261"/>
      <c r="AL258" s="1261"/>
      <c r="AM258" s="1261"/>
      <c r="AN258" s="1261"/>
      <c r="AO258" s="1261"/>
      <c r="AP258" s="1261"/>
      <c r="AQ258" s="1261"/>
      <c r="AR258" s="1261"/>
      <c r="AS258" s="1262"/>
      <c r="AT258" s="1263" t="s">
        <v>10</v>
      </c>
      <c r="AU258" s="1263"/>
      <c r="AV258" s="1263"/>
      <c r="AW258" s="1263"/>
      <c r="AX258" s="1263"/>
      <c r="AY258" s="1263"/>
      <c r="AZ258" s="1263"/>
      <c r="BA258" s="1263" t="s">
        <v>11</v>
      </c>
      <c r="BB258" s="1263"/>
      <c r="BC258" s="1263"/>
      <c r="BD258" s="1263"/>
      <c r="BE258" s="1263"/>
      <c r="BF258" s="1263"/>
      <c r="BG258" s="1263"/>
      <c r="BH258" s="1263" t="s">
        <v>12</v>
      </c>
      <c r="BI258" s="1263"/>
      <c r="BJ258" s="1263"/>
      <c r="BK258" s="1263"/>
      <c r="BL258" s="1263"/>
      <c r="BM258" s="1263"/>
      <c r="BN258" s="1263"/>
      <c r="BO258" s="1263" t="s">
        <v>13</v>
      </c>
      <c r="BP258" s="1263"/>
      <c r="BQ258" s="1263"/>
      <c r="BR258" s="1263"/>
      <c r="BS258" s="1263"/>
      <c r="BT258" s="1263"/>
      <c r="BU258" s="1263"/>
      <c r="BV258" s="1263" t="s">
        <v>14</v>
      </c>
      <c r="BW258" s="1263"/>
      <c r="BX258" s="1263"/>
      <c r="BY258" s="1263"/>
      <c r="BZ258" s="1263"/>
      <c r="CA258" s="1263"/>
      <c r="CB258" s="1263"/>
      <c r="CC258" s="1255"/>
      <c r="CD258" s="1257"/>
      <c r="CE258" s="1259"/>
      <c r="CP258" s="32"/>
      <c r="CQ258" s="32"/>
    </row>
    <row r="259" spans="1:95" s="31" customFormat="1" ht="15" customHeight="1" x14ac:dyDescent="0.2">
      <c r="A259" s="43"/>
      <c r="B259" s="44"/>
      <c r="C259" s="45">
        <v>1</v>
      </c>
      <c r="D259" s="46" t="str">
        <f>IF(A259="","",VLOOKUP(A259,СписокКЖ!D:I,2,FALSE))</f>
        <v/>
      </c>
      <c r="E259" s="47"/>
      <c r="F259" s="48" t="str">
        <f>IF(B259="","",VLOOKUP(B259,СписокКЖ!D:I,2,FALSE))</f>
        <v/>
      </c>
      <c r="G259" s="49"/>
      <c r="H259" s="50"/>
      <c r="I259" s="51"/>
      <c r="J259" s="51"/>
      <c r="K259" s="51"/>
      <c r="L259" s="51"/>
      <c r="M259" s="51"/>
      <c r="N259" s="52"/>
      <c r="O259" s="53" t="str">
        <f>IF(I259="","",IF(I259="0",1000,IF(I259="-0",-1000,I259*1)))</f>
        <v/>
      </c>
      <c r="P259" s="53" t="str">
        <f t="shared" ref="P259:S260" si="165">IF(J259="","",IF(J259="0",1000,IF(J259="-0",-1000,J259*1)))</f>
        <v/>
      </c>
      <c r="Q259" s="53" t="str">
        <f t="shared" si="165"/>
        <v/>
      </c>
      <c r="R259" s="53" t="str">
        <f t="shared" si="165"/>
        <v/>
      </c>
      <c r="S259" s="54" t="str">
        <f t="shared" si="165"/>
        <v/>
      </c>
      <c r="T259" s="55" t="str">
        <f t="shared" ref="T259:X260" si="166">IF(O259="","",IF(O259&gt;0,1,0))</f>
        <v/>
      </c>
      <c r="U259" s="56" t="str">
        <f t="shared" si="166"/>
        <v/>
      </c>
      <c r="V259" s="56" t="str">
        <f t="shared" si="166"/>
        <v/>
      </c>
      <c r="W259" s="56" t="str">
        <f t="shared" si="166"/>
        <v/>
      </c>
      <c r="X259" s="56" t="str">
        <f t="shared" si="166"/>
        <v/>
      </c>
      <c r="Y259" s="57" t="str">
        <f t="shared" ref="Y259:AC260" si="167">IF(O259="","",IF(O259&lt;0,1,0))</f>
        <v/>
      </c>
      <c r="Z259" s="57" t="str">
        <f t="shared" si="167"/>
        <v/>
      </c>
      <c r="AA259" s="57" t="str">
        <f t="shared" si="167"/>
        <v/>
      </c>
      <c r="AB259" s="57" t="str">
        <f t="shared" si="167"/>
        <v/>
      </c>
      <c r="AC259" s="57" t="str">
        <f t="shared" si="167"/>
        <v/>
      </c>
      <c r="AD259" s="58" t="str">
        <f>IF(CC259="","",IF(CC259&gt;CE259,1,-1))</f>
        <v/>
      </c>
      <c r="AE259" s="58" t="str">
        <f>IF(CC259="","",IF(CC259&lt;CE259,1,-1))</f>
        <v/>
      </c>
      <c r="AF259" s="59">
        <f>IF(CC259&gt;CE259,1,0)</f>
        <v>0</v>
      </c>
      <c r="AG259" s="60">
        <f>IF(CE259&gt;CC259,1,0)</f>
        <v>0</v>
      </c>
      <c r="AH259" s="61" t="str">
        <f>IF(O259="","",AX259*1)</f>
        <v/>
      </c>
      <c r="AI259" s="62" t="str">
        <f>IF(P259="","",BE259*1)</f>
        <v/>
      </c>
      <c r="AJ259" s="62" t="str">
        <f>IF(Q259="","",BL259*1)</f>
        <v/>
      </c>
      <c r="AK259" s="62" t="str">
        <f>IF(R259="","",BS259*1)</f>
        <v/>
      </c>
      <c r="AL259" s="62" t="str">
        <f>IF(S259="","",BZ259*1)</f>
        <v/>
      </c>
      <c r="AM259" s="63" t="str">
        <f>IF(O259="","",AZ259*1)</f>
        <v/>
      </c>
      <c r="AN259" s="63" t="str">
        <f>IF(P259="","",BG259*1)</f>
        <v/>
      </c>
      <c r="AO259" s="63" t="str">
        <f>IF(Q259="","",BN259*1)</f>
        <v/>
      </c>
      <c r="AP259" s="63" t="str">
        <f>IF(R259="","",BU259*1)</f>
        <v/>
      </c>
      <c r="AQ259" s="63" t="str">
        <f>IF(S259="","",CB259*1)</f>
        <v/>
      </c>
      <c r="AR259" s="64">
        <f>SUM(AH259:AL259)</f>
        <v>0</v>
      </c>
      <c r="AS259" s="65">
        <f>SUM(AM259:AQ259)</f>
        <v>0</v>
      </c>
      <c r="AT259" s="66">
        <f>IF(O259=1000,11,IF(O259=-1000,0,IF(O259&gt;0,11,IF(O259&lt;0,(-O259),"0"))))</f>
        <v>11</v>
      </c>
      <c r="AU259" s="67" t="str">
        <f>IF(O259=1000,0,IF(O259=-1000,11,IF(O259&lt;-9,-(O259-2),IF(O259&gt;0,(O259),"0"))))</f>
        <v/>
      </c>
      <c r="AV259" s="66" t="e">
        <f>IF(O259=1000,11,IF(O259=-1000,0,IF(O259&lt;9,11,IF(O259&gt;9,(O259+2),"0"))))</f>
        <v>#VALUE!</v>
      </c>
      <c r="AW259" s="67" t="str">
        <f>IF(O259=1000,0,IF(O259=-1000,11,IF(O259&lt;0,11,IF(O259&gt;0,(O259),"0"))))</f>
        <v/>
      </c>
      <c r="AX259" s="68" t="str">
        <f>IF(O259="","",IF(O259&gt;9,AV259,AT259))</f>
        <v/>
      </c>
      <c r="AY259" s="69" t="str">
        <f>IF(O259="","","-")</f>
        <v/>
      </c>
      <c r="AZ259" s="70" t="str">
        <f>IF(O259="","",IF(O259&lt;-9,AU259,AW259))</f>
        <v/>
      </c>
      <c r="BA259" s="66" t="e">
        <f>IF(P259=1000,11,IF(P259=-1000,0,IF(P259&gt;9,(P259+2),IF(P259&lt;0,(-P259),"0"))))</f>
        <v>#VALUE!</v>
      </c>
      <c r="BB259" s="67" t="str">
        <f>IF(P259=1000,0,IF(P259=-1000,11,IF(P259&lt;-9,-(P259-2),IF(P259&gt;0,(P259),"0"))))</f>
        <v/>
      </c>
      <c r="BC259" s="67">
        <f>IF(P259=1000,11,IF(P259=-1000,0,IF(P259&gt;0,11,IF(P259&lt;0,(-P259),"0"))))</f>
        <v>11</v>
      </c>
      <c r="BD259" s="67" t="str">
        <f>IF(P259=1000,0,IF(P259=-1000,11,IF(P259&lt;0,11,IF(P259&gt;0,(P259),"0"))))</f>
        <v/>
      </c>
      <c r="BE259" s="68" t="str">
        <f>IF(P259="","",IF(P259&gt;9,BA259,BC259))</f>
        <v/>
      </c>
      <c r="BF259" s="69" t="str">
        <f>IF(P259="","","-")</f>
        <v/>
      </c>
      <c r="BG259" s="70" t="str">
        <f>IF(P259="","",IF(P259&lt;-9,BB259,BD259))</f>
        <v/>
      </c>
      <c r="BH259" s="66" t="e">
        <f>IF(Q259=1000,11,IF(Q259=-1000,0,IF(Q259&gt;9,(Q259+2),IF(Q259&lt;0,(-Q259),"0"))))</f>
        <v>#VALUE!</v>
      </c>
      <c r="BI259" s="67" t="str">
        <f>IF(Q259=1000,0,IF(Q259=-1000,11,IF(Q259&lt;-9,-(Q259-2),IF(Q259&gt;0,(Q259),"0"))))</f>
        <v/>
      </c>
      <c r="BJ259" s="67">
        <f>IF(Q259=1000,11,IF(Q259=-1000,0,IF(Q259&gt;0,11,IF(Q259&lt;0,(-Q259),"0"))))</f>
        <v>11</v>
      </c>
      <c r="BK259" s="67" t="str">
        <f>IF(Q259=1000,0,IF(Q259=-1000,11,IF(Q259&lt;0,11,IF(Q259&gt;0,(Q259),"0"))))</f>
        <v/>
      </c>
      <c r="BL259" s="68" t="str">
        <f>IF(Q259="","",IF(Q259&gt;9,BH259,BJ259))</f>
        <v/>
      </c>
      <c r="BM259" s="69" t="str">
        <f>IF(Q259="","","-")</f>
        <v/>
      </c>
      <c r="BN259" s="70" t="str">
        <f>IF(Q259="","",IF(Q259&lt;-9,BI259,BK259))</f>
        <v/>
      </c>
      <c r="BO259" s="67" t="e">
        <f>IF(R259=1000,11,IF(R259=-1000,0,IF(R259&gt;9,(R259+2),IF(R259&lt;0,(-R259),"0"))))</f>
        <v>#VALUE!</v>
      </c>
      <c r="BP259" s="67" t="str">
        <f>IF(R259=1000,0,IF(R259=-1000,11,IF(R259&lt;-9,-(R259-2),IF(R259&gt;0,(R259),"0"))))</f>
        <v/>
      </c>
      <c r="BQ259" s="67">
        <f>IF(R259=1000,11,IF(R259=-1000,0,IF(R259&gt;0,11,IF(R259&lt;0,(-R259),"0"))))</f>
        <v>11</v>
      </c>
      <c r="BR259" s="67" t="str">
        <f>IF(R259=1000,0,IF(R259=-1000,11,IF(R259&lt;0,11,IF(R259&gt;0,(R259),"0"))))</f>
        <v/>
      </c>
      <c r="BS259" s="68" t="str">
        <f>IF(R259="","",IF(R259&gt;9,BO259,BQ259))</f>
        <v/>
      </c>
      <c r="BT259" s="69" t="str">
        <f>IF(R259="","","-")</f>
        <v/>
      </c>
      <c r="BU259" s="70" t="str">
        <f>IF(R259="","",IF(R259&lt;-9,BP259,BR259))</f>
        <v/>
      </c>
      <c r="BV259" s="67" t="e">
        <f>IF(S259=1000,11,IF(S259=-1000,0,IF(S259&gt;9,(S259+2),IF(S259&lt;0,(-S259),"0"))))</f>
        <v>#VALUE!</v>
      </c>
      <c r="BW259" s="67" t="str">
        <f>IF(S259=1000,0,IF(S259=-1000,11,IF(S259&lt;-9,-(S259-2),IF(S259&gt;0,(S259),"0"))))</f>
        <v/>
      </c>
      <c r="BX259" s="67">
        <f>IF(S259=1000,11,IF(S259=-1000,0,IF(S259&gt;0,11,IF(S259&lt;0,(-S259),"0"))))</f>
        <v>11</v>
      </c>
      <c r="BY259" s="71" t="str">
        <f>IF(S259=1000,0,IF(S259=-1000,11,IF(S259&lt;0,11,IF(S259&gt;0,(S259),"0"))))</f>
        <v/>
      </c>
      <c r="BZ259" s="68" t="str">
        <f>IF(S259="","",IF(S259&gt;9,BV259,BX259))</f>
        <v/>
      </c>
      <c r="CA259" s="69" t="str">
        <f>IF(S259="","","-")</f>
        <v/>
      </c>
      <c r="CB259" s="70" t="str">
        <f>IF(S259="","",IF(S259&lt;-9,BW259,BY259))</f>
        <v/>
      </c>
      <c r="CC259" s="72" t="str">
        <f>IF(O259="","",SUM(T259:X259))</f>
        <v/>
      </c>
      <c r="CD259" s="73" t="str">
        <f>IF(CC259="","","-")</f>
        <v/>
      </c>
      <c r="CE259" s="74" t="str">
        <f>IF(O259="","",SUM(Y259:AC259))</f>
        <v/>
      </c>
      <c r="CP259" s="32"/>
      <c r="CQ259" s="32"/>
    </row>
    <row r="260" spans="1:95" s="31" customFormat="1" ht="15" customHeight="1" x14ac:dyDescent="0.2">
      <c r="A260" s="43"/>
      <c r="B260" s="44"/>
      <c r="C260" s="75">
        <v>2</v>
      </c>
      <c r="D260" s="76" t="str">
        <f>IF(A260="","",VLOOKUP(A260,СписокКЖ!D:I,2,FALSE))</f>
        <v/>
      </c>
      <c r="E260" s="47"/>
      <c r="F260" s="77" t="str">
        <f>IF(B260="","",VLOOKUP(B260,СписокКЖ!D:I,2,FALSE))</f>
        <v/>
      </c>
      <c r="G260" s="49"/>
      <c r="H260" s="41"/>
      <c r="I260" s="78"/>
      <c r="J260" s="78"/>
      <c r="K260" s="78"/>
      <c r="L260" s="78"/>
      <c r="M260" s="51"/>
      <c r="N260" s="42"/>
      <c r="O260" s="79" t="str">
        <f>IF(I260="","",IF(I260="0",1000,IF(I260="-0",-1000,I260*1)))</f>
        <v/>
      </c>
      <c r="P260" s="79" t="str">
        <f t="shared" si="165"/>
        <v/>
      </c>
      <c r="Q260" s="79" t="str">
        <f t="shared" si="165"/>
        <v/>
      </c>
      <c r="R260" s="79" t="str">
        <f t="shared" si="165"/>
        <v/>
      </c>
      <c r="S260" s="80" t="str">
        <f t="shared" si="165"/>
        <v/>
      </c>
      <c r="T260" s="55" t="str">
        <f t="shared" si="166"/>
        <v/>
      </c>
      <c r="U260" s="56" t="str">
        <f t="shared" si="166"/>
        <v/>
      </c>
      <c r="V260" s="56" t="str">
        <f t="shared" si="166"/>
        <v/>
      </c>
      <c r="W260" s="56" t="str">
        <f t="shared" si="166"/>
        <v/>
      </c>
      <c r="X260" s="56" t="str">
        <f t="shared" si="166"/>
        <v/>
      </c>
      <c r="Y260" s="57" t="str">
        <f t="shared" si="167"/>
        <v/>
      </c>
      <c r="Z260" s="57" t="str">
        <f t="shared" si="167"/>
        <v/>
      </c>
      <c r="AA260" s="57" t="str">
        <f t="shared" si="167"/>
        <v/>
      </c>
      <c r="AB260" s="57" t="str">
        <f t="shared" si="167"/>
        <v/>
      </c>
      <c r="AC260" s="57" t="str">
        <f t="shared" si="167"/>
        <v/>
      </c>
      <c r="AD260" s="58" t="str">
        <f>IF(CC260="","",IF(CC260&gt;CE260,1,-1))</f>
        <v/>
      </c>
      <c r="AE260" s="58" t="str">
        <f>IF(CC260="","",IF(CC260&lt;CE260,1,-1))</f>
        <v/>
      </c>
      <c r="AF260" s="59">
        <f>IF(CC260&gt;CE260,1,0)</f>
        <v>0</v>
      </c>
      <c r="AG260" s="60">
        <f>IF(CE260&gt;CC260,1,0)</f>
        <v>0</v>
      </c>
      <c r="AH260" s="81" t="str">
        <f>IF(O260="","",AX260*1)</f>
        <v/>
      </c>
      <c r="AI260" s="82" t="str">
        <f>IF(P260="","",BE260*1)</f>
        <v/>
      </c>
      <c r="AJ260" s="82" t="str">
        <f>IF(Q260="","",BL260*1)</f>
        <v/>
      </c>
      <c r="AK260" s="82" t="str">
        <f>IF(R260="","",BS260*1)</f>
        <v/>
      </c>
      <c r="AL260" s="82" t="str">
        <f>IF(S260="","",BZ260*1)</f>
        <v/>
      </c>
      <c r="AM260" s="83" t="str">
        <f>IF(O260="","",AZ260*1)</f>
        <v/>
      </c>
      <c r="AN260" s="83" t="str">
        <f>IF(P260="","",BG260*1)</f>
        <v/>
      </c>
      <c r="AO260" s="83" t="str">
        <f>IF(Q260="","",BN260*1)</f>
        <v/>
      </c>
      <c r="AP260" s="83" t="str">
        <f>IF(R260="","",BU260*1)</f>
        <v/>
      </c>
      <c r="AQ260" s="83" t="str">
        <f>IF(S260="","",CB260*1)</f>
        <v/>
      </c>
      <c r="AR260" s="64">
        <f>SUM(AH260:AL260)</f>
        <v>0</v>
      </c>
      <c r="AS260" s="65">
        <f>SUM(AM260:AQ260)</f>
        <v>0</v>
      </c>
      <c r="AT260" s="66">
        <f>IF(O260=1000,11,IF(O260=-1000,0,IF(O260&gt;0,11,IF(O260&lt;0,(-O260),"0"))))</f>
        <v>11</v>
      </c>
      <c r="AU260" s="67" t="str">
        <f>IF(O260=1000,0,IF(O260=-1000,11,IF(O260&lt;-9,-(O260-2),IF(O260&gt;0,(O260),"0"))))</f>
        <v/>
      </c>
      <c r="AV260" s="66" t="e">
        <f>IF(O260=1000,11,IF(O260=-1000,0,IF(O260&gt;9,(O260+2),IF(O260&lt;0,(-O260),"0"))))</f>
        <v>#VALUE!</v>
      </c>
      <c r="AW260" s="67" t="str">
        <f>IF(O260=1000,0,IF(O260=-1000,11,IF(O260&lt;0,11,IF(O260&gt;0,(O260),"0"))))</f>
        <v/>
      </c>
      <c r="AX260" s="84" t="str">
        <f>IF(O260="","",IF(O260&gt;9,AV260,AT260))</f>
        <v/>
      </c>
      <c r="AY260" s="85" t="str">
        <f>IF(O260="","","-")</f>
        <v/>
      </c>
      <c r="AZ260" s="86" t="str">
        <f>IF(O260="","",IF(O260&lt;-9,AU260,AW260))</f>
        <v/>
      </c>
      <c r="BA260" s="66" t="e">
        <f>IF(P260=1000,11,IF(P260=-1000,0,IF(P260&gt;9,(P260+2),IF(P260&lt;0,(-P260),"0"))))</f>
        <v>#VALUE!</v>
      </c>
      <c r="BB260" s="67" t="str">
        <f>IF(P260=1000,0,IF(P260=-1000,11,IF(P260&lt;-9,-(P260-2),IF(P260&gt;0,(P260),"0"))))</f>
        <v/>
      </c>
      <c r="BC260" s="67">
        <f>IF(P260=1000,11,IF(P260=-1000,0,IF(P260&gt;0,11,IF(P260&lt;0,(-P260),"0"))))</f>
        <v>11</v>
      </c>
      <c r="BD260" s="67" t="str">
        <f>IF(P260=1000,0,IF(P260=-1000,11,IF(P260&lt;0,11,IF(P260&gt;0,(P260),"0"))))</f>
        <v/>
      </c>
      <c r="BE260" s="84" t="str">
        <f>IF(P260="","",IF(P260&gt;9,BA260,BC260))</f>
        <v/>
      </c>
      <c r="BF260" s="85" t="str">
        <f>IF(P260="","","-")</f>
        <v/>
      </c>
      <c r="BG260" s="86" t="str">
        <f>IF(P260="","",IF(P260&lt;-9,BB260,BD260))</f>
        <v/>
      </c>
      <c r="BH260" s="66" t="e">
        <f>IF(Q260=1000,11,IF(Q260=-1000,0,IF(Q260&gt;9,(Q260+2),IF(Q260&lt;0,(-Q260),"0"))))</f>
        <v>#VALUE!</v>
      </c>
      <c r="BI260" s="67" t="str">
        <f>IF(Q260=1000,0,IF(Q260=-1000,11,IF(Q260&lt;-9,-(Q260-2),IF(Q260&gt;0,(Q260),"0"))))</f>
        <v/>
      </c>
      <c r="BJ260" s="67">
        <f>IF(Q260=1000,11,IF(Q260=-1000,0,IF(Q260&gt;0,11,IF(Q260&lt;0,(-Q260),"0"))))</f>
        <v>11</v>
      </c>
      <c r="BK260" s="67" t="str">
        <f>IF(Q260=1000,0,IF(Q260=-1000,11,IF(Q260&lt;0,11,IF(Q260&gt;0,(Q260),"0"))))</f>
        <v/>
      </c>
      <c r="BL260" s="84" t="str">
        <f>IF(Q260="","",IF(Q260&gt;9,BH260,BJ260))</f>
        <v/>
      </c>
      <c r="BM260" s="85" t="str">
        <f>IF(Q260="","","-")</f>
        <v/>
      </c>
      <c r="BN260" s="86" t="str">
        <f>IF(Q260="","",IF(Q260&lt;-9,BI260,BK260))</f>
        <v/>
      </c>
      <c r="BO260" s="67" t="e">
        <f>IF(R260=1000,11,IF(R260=-1000,0,IF(R260&gt;9,(R260+2),IF(R260&lt;0,(-R260),"0"))))</f>
        <v>#VALUE!</v>
      </c>
      <c r="BP260" s="67" t="str">
        <f>IF(R260=1000,0,IF(R260=-1000,11,IF(R260&lt;-9,-(R260-2),IF(R260&gt;0,(R260),"0"))))</f>
        <v/>
      </c>
      <c r="BQ260" s="67">
        <f>IF(R260=1000,11,IF(R260=-1000,0,IF(R260&gt;0,11,IF(R260&lt;0,(-R260),"0"))))</f>
        <v>11</v>
      </c>
      <c r="BR260" s="67" t="str">
        <f>IF(R260=1000,0,IF(R260=-1000,11,IF(R260&lt;0,11,IF(R260&gt;0,(R260),"0"))))</f>
        <v/>
      </c>
      <c r="BS260" s="84" t="str">
        <f>IF(R260="","",IF(R260&gt;9,BO260,BQ260))</f>
        <v/>
      </c>
      <c r="BT260" s="85" t="str">
        <f>IF(R260="","","-")</f>
        <v/>
      </c>
      <c r="BU260" s="86" t="str">
        <f>IF(R260="","",IF(R260&lt;-9,BP260,BR260))</f>
        <v/>
      </c>
      <c r="BV260" s="67" t="e">
        <f>IF(S260=1000,11,IF(S260=-1000,0,IF(S260&gt;9,(S260+2),IF(S260&lt;0,(-S260),"0"))))</f>
        <v>#VALUE!</v>
      </c>
      <c r="BW260" s="67" t="str">
        <f>IF(S260=1000,0,IF(S260=-1000,11,IF(S260&lt;-9,-(S260-2),IF(S260&gt;0,(S260),"0"))))</f>
        <v/>
      </c>
      <c r="BX260" s="67">
        <f>IF(S260=1000,11,IF(S260=-1000,0,IF(S260&gt;0,11,IF(S260&lt;0,(-S260),"0"))))</f>
        <v>11</v>
      </c>
      <c r="BY260" s="71" t="str">
        <f>IF(S260=1000,0,IF(S260=-1000,11,IF(S260&lt;0,11,IF(S260&gt;0,(S260),"0"))))</f>
        <v/>
      </c>
      <c r="BZ260" s="84" t="str">
        <f>IF(S260="","",IF(S260&gt;9,BV260,BX260))</f>
        <v/>
      </c>
      <c r="CA260" s="85" t="str">
        <f>IF(S260="","","-")</f>
        <v/>
      </c>
      <c r="CB260" s="86" t="str">
        <f>IF(S260="","",IF(S260&lt;-9,BW260,BY260))</f>
        <v/>
      </c>
      <c r="CC260" s="87" t="str">
        <f>IF(O260="","",SUM(T260:X260))</f>
        <v/>
      </c>
      <c r="CD260" s="88" t="str">
        <f>IF(CC260="","","-")</f>
        <v/>
      </c>
      <c r="CE260" s="89" t="str">
        <f>IF(O260="","",SUM(Y260:AC260))</f>
        <v/>
      </c>
      <c r="CP260" s="32"/>
      <c r="CQ260" s="32"/>
    </row>
    <row r="261" spans="1:95" s="31" customFormat="1" ht="15" customHeight="1" x14ac:dyDescent="0.2">
      <c r="A261" s="43"/>
      <c r="B261" s="44"/>
      <c r="C261" s="1250">
        <v>3</v>
      </c>
      <c r="D261" s="76" t="str">
        <f>IF(A261="","",VLOOKUP(A261,СписокКЖ!D:I,2,FALSE))</f>
        <v/>
      </c>
      <c r="E261" s="47"/>
      <c r="F261" s="77" t="str">
        <f>IF(B261="","",VLOOKUP(B261,СписокКЖ!D:I,2,FALSE))</f>
        <v/>
      </c>
      <c r="G261" s="49"/>
      <c r="H261" s="41"/>
      <c r="I261" s="1252"/>
      <c r="J261" s="1252"/>
      <c r="K261" s="1252"/>
      <c r="L261" s="1252"/>
      <c r="M261" s="1252"/>
      <c r="N261" s="42"/>
      <c r="O261" s="1244" t="str">
        <f>IF(I261="","",IF(I261="0",1000,IF(I261="-0",-1000,I261*1)))</f>
        <v/>
      </c>
      <c r="P261" s="1244" t="str">
        <f>IF(J261="","",IF(J261="0",1000,IF(J261="-0",-1000,J261*1)))</f>
        <v/>
      </c>
      <c r="Q261" s="1244" t="str">
        <f>IF(K261="","",IF(K261="0",1000,IF(K261="-0",-1000,K261*1)))</f>
        <v/>
      </c>
      <c r="R261" s="1244" t="str">
        <f>IF(L262="","",IF(L262="0",1000,IF(L262="-0",-1000,L262*1)))</f>
        <v/>
      </c>
      <c r="S261" s="1246" t="str">
        <f>IF(M262="","",IF(M262="0",1000,IF(M262="-0",-1000,M262*1)))</f>
        <v/>
      </c>
      <c r="T261" s="1248" t="str">
        <f>IF(O261="","",IF(O261&gt;0,1,0))</f>
        <v/>
      </c>
      <c r="U261" s="1284" t="str">
        <f>IF(P261="","",IF(P261&gt;0,1,0))</f>
        <v/>
      </c>
      <c r="V261" s="1284" t="str">
        <f>IF(Q261="","",IF(Q261&gt;0,1,0))</f>
        <v/>
      </c>
      <c r="W261" s="1284" t="str">
        <f>IF(R261="","",IF(R261&gt;0,1,0))</f>
        <v/>
      </c>
      <c r="X261" s="1284" t="str">
        <f>IF(S261="","",IF(S261&gt;0,1,0))</f>
        <v/>
      </c>
      <c r="Y261" s="1278" t="str">
        <f>IF(O261="","",IF(O261&lt;0,1,0))</f>
        <v/>
      </c>
      <c r="Z261" s="1278" t="str">
        <f>IF(P261="","",IF(P261&lt;0,1,0))</f>
        <v/>
      </c>
      <c r="AA261" s="1278" t="str">
        <f>IF(Q261="","",IF(Q261&lt;0,1,0))</f>
        <v/>
      </c>
      <c r="AB261" s="1278" t="str">
        <f>IF(R261="","",IF(R261&lt;0,1,0))</f>
        <v/>
      </c>
      <c r="AC261" s="1278" t="str">
        <f>IF(S261="","",IF(S261&lt;0,1,0))</f>
        <v/>
      </c>
      <c r="AD261" s="1280" t="str">
        <f>IF(CC261="","",IF(CC261&gt;CE261,1,-1))</f>
        <v/>
      </c>
      <c r="AE261" s="1280" t="str">
        <f>IF(CC261="","",IF(CC261&lt;CE261,1,-1))</f>
        <v/>
      </c>
      <c r="AF261" s="1282">
        <f>IF(CC261&gt;CE261,1,0)</f>
        <v>0</v>
      </c>
      <c r="AG261" s="1272">
        <f>IF(CE261&gt;CC261,1,0)</f>
        <v>0</v>
      </c>
      <c r="AH261" s="1274" t="str">
        <f>IF(O261="","",AX261*1)</f>
        <v/>
      </c>
      <c r="AI261" s="1276" t="str">
        <f>IF(P261="","",BE261*1)</f>
        <v/>
      </c>
      <c r="AJ261" s="1276" t="str">
        <f>IF(Q261="","",BL261*1)</f>
        <v/>
      </c>
      <c r="AK261" s="1276" t="str">
        <f>IF(R261="","",BS261*1)</f>
        <v/>
      </c>
      <c r="AL261" s="1276" t="str">
        <f>IF(S261="","",BZ261*1)</f>
        <v/>
      </c>
      <c r="AM261" s="1298" t="str">
        <f>IF(O261="","",AZ261*1)</f>
        <v/>
      </c>
      <c r="AN261" s="1298" t="str">
        <f>IF(P261="","",BG261*1)</f>
        <v/>
      </c>
      <c r="AO261" s="1298" t="str">
        <f>IF(Q261="","",BN261*1)</f>
        <v/>
      </c>
      <c r="AP261" s="1298" t="str">
        <f>IF(R261="","",BU261*1)</f>
        <v/>
      </c>
      <c r="AQ261" s="1298" t="str">
        <f>IF(S261="","",CB261*1)</f>
        <v/>
      </c>
      <c r="AR261" s="1300">
        <f>SUM(AH262:AL262)</f>
        <v>0</v>
      </c>
      <c r="AS261" s="1292">
        <f>SUM(AM262:AQ262)</f>
        <v>0</v>
      </c>
      <c r="AT261" s="1294">
        <f>IF(O261=1000,11,IF(O261=-1000,0,IF(O261&gt;0,11,IF(O261&lt;0,(-O261),"0"))))</f>
        <v>11</v>
      </c>
      <c r="AU261" s="1286" t="str">
        <f>IF(O261=1000,0,IF(O261=-1000,11,IF(O261&lt;-9,-(O261-2),IF(O261&gt;0,(O261),"0"))))</f>
        <v/>
      </c>
      <c r="AV261" s="1286" t="e">
        <f>IF(O261=1000,11,IF(O261=-1000,0,IF(O261&gt;9,(O261+2),IF(O261&lt;0,(-O261),"0"))))</f>
        <v>#VALUE!</v>
      </c>
      <c r="AW261" s="1286" t="str">
        <f>IF(O261=1000,0,IF(O261=-1000,11,IF(O261&lt;0,11,IF(O261&gt;0,(O261),"0"))))</f>
        <v/>
      </c>
      <c r="AX261" s="1296" t="str">
        <f>IF(O261="","",IF(O261&gt;9,AV261,AT261))</f>
        <v/>
      </c>
      <c r="AY261" s="1288" t="str">
        <f>IF(O261="","","-")</f>
        <v/>
      </c>
      <c r="AZ261" s="1290" t="str">
        <f>IF(O261="","",IF(O261&lt;-9,AU261,AW261))</f>
        <v/>
      </c>
      <c r="BA261" s="1286" t="e">
        <f>IF(P261=1000,11,IF(P261=-1000,0,IF(P261&gt;9,(P261+2),IF(P261&lt;0,(-P261),"0"))))</f>
        <v>#VALUE!</v>
      </c>
      <c r="BB261" s="1286" t="str">
        <f>IF(P261=1000,0,IF(P261=-1000,11,IF(P261&lt;-9,-(P261-2),IF(P261&gt;0,(P261),"0"))))</f>
        <v/>
      </c>
      <c r="BC261" s="1286">
        <f>IF(P261=1000,11,IF(P261=-1000,0,IF(P261&gt;0,11,IF(P261&lt;0,(-P261),"0"))))</f>
        <v>11</v>
      </c>
      <c r="BD261" s="1286" t="str">
        <f>IF(P261=1000,0,IF(P261=-1000,11,IF(P261&lt;0,11,IF(P261&gt;0,(P261),"0"))))</f>
        <v/>
      </c>
      <c r="BE261" s="1296" t="str">
        <f>IF(P261="","",IF(P261&gt;9,BA261,BC261))</f>
        <v/>
      </c>
      <c r="BF261" s="1288" t="str">
        <f>IF(P261="","","-")</f>
        <v/>
      </c>
      <c r="BG261" s="1290" t="str">
        <f>IF(P261="","",IF(P261&lt;-9,BB261,BD261))</f>
        <v/>
      </c>
      <c r="BH261" s="1286" t="e">
        <f>IF(Q261=1000,11,IF(Q261=-1000,0,IF(Q261&gt;9,(Q261+2),IF(Q261&lt;0,(-Q261),"0"))))</f>
        <v>#VALUE!</v>
      </c>
      <c r="BI261" s="1286" t="str">
        <f>IF(Q261=1000,0,IF(Q261=-1000,11,IF(Q261&lt;-9,-(Q261-2),IF(Q261&gt;0,(Q261),"0"))))</f>
        <v/>
      </c>
      <c r="BJ261" s="1286">
        <f>IF(Q261=1000,11,IF(Q261=-1000,0,IF(Q261&gt;0,11,IF(Q261&lt;0,(-Q261),"0"))))</f>
        <v>11</v>
      </c>
      <c r="BK261" s="1286" t="str">
        <f>IF(Q261=1000,0,IF(Q261=-1000,11,IF(Q261&lt;0,11,IF(Q261&gt;0,(Q261),"0"))))</f>
        <v/>
      </c>
      <c r="BL261" s="1296" t="str">
        <f>IF(Q261="","",IF(Q261&gt;9,BH261,BJ261))</f>
        <v/>
      </c>
      <c r="BM261" s="1288" t="str">
        <f>IF(Q261="","","-")</f>
        <v/>
      </c>
      <c r="BN261" s="1290" t="str">
        <f>IF(Q261="","",IF(Q261&lt;-9,BI261,BK261))</f>
        <v/>
      </c>
      <c r="BO261" s="1286" t="e">
        <f>IF(R261=1000,11,IF(R261=-1000,0,IF(R261&gt;9,(R261+2),IF(R261&lt;0,(-R261),"0"))))</f>
        <v>#VALUE!</v>
      </c>
      <c r="BP261" s="1286" t="str">
        <f>IF(R261=1000,0,IF(R261=-1000,11,IF(R261&lt;-9,-(R261-2),IF(R261&gt;0,(R261),"0"))))</f>
        <v/>
      </c>
      <c r="BQ261" s="1286">
        <f>IF(R261=1000,11,IF(R261=-1000,0,IF(R261&gt;0,11,IF(R261&lt;0,(-R261),"0"))))</f>
        <v>11</v>
      </c>
      <c r="BR261" s="1286" t="str">
        <f>IF(R261=1000,0,IF(R261=-1000,11,IF(R261&lt;0,11,IF(R261&gt;0,(R261),"0"))))</f>
        <v/>
      </c>
      <c r="BS261" s="1296" t="str">
        <f>IF(R261="","",IF(R261&gt;9,BO261,BQ261))</f>
        <v/>
      </c>
      <c r="BT261" s="1288" t="str">
        <f>IF(R261="","","-")</f>
        <v/>
      </c>
      <c r="BU261" s="1290" t="str">
        <f>IF(R261="","",IF(R261&lt;-9,BP261,BR261))</f>
        <v/>
      </c>
      <c r="BV261" s="1286" t="e">
        <f>IF(S261=1000,11,IF(S261=-1000,0,IF(S261&gt;9,(S261+2),IF(S261&lt;0,(-S261),"0"))))</f>
        <v>#VALUE!</v>
      </c>
      <c r="BW261" s="1286" t="str">
        <f>IF(S261=1000,0,IF(S261=-1000,11,IF(S261&lt;-9,-(S261-2),IF(S261&gt;0,(S261),"0"))))</f>
        <v/>
      </c>
      <c r="BX261" s="1286">
        <f>IF(S261=1000,11,IF(S261=-1000,0,IF(S261&gt;0,11,IF(S261&lt;0,(-S261),"0"))))</f>
        <v>11</v>
      </c>
      <c r="BY261" s="1286" t="str">
        <f>IF(S261=1000,0,IF(S261=-1000,11,IF(S261&lt;0,11,IF(S261&gt;0,(S261),"0"))))</f>
        <v/>
      </c>
      <c r="BZ261" s="1296" t="str">
        <f>IF(S261="","",IF(S261&gt;9,BV261,BX261))</f>
        <v/>
      </c>
      <c r="CA261" s="1288" t="str">
        <f>IF(S261="","","-")</f>
        <v/>
      </c>
      <c r="CB261" s="1290" t="str">
        <f>IF(S261="","",IF(S261&lt;-9,BW261,BY261))</f>
        <v/>
      </c>
      <c r="CC261" s="1302" t="str">
        <f>IF(O261="","",SUM(T261:X262))</f>
        <v/>
      </c>
      <c r="CD261" s="1304" t="str">
        <f>IF(CC261="","","-")</f>
        <v/>
      </c>
      <c r="CE261" s="1306" t="str">
        <f>IF(O261="","",SUM(Y261:AC262))</f>
        <v/>
      </c>
      <c r="CP261" s="32"/>
      <c r="CQ261" s="32"/>
    </row>
    <row r="262" spans="1:95" s="31" customFormat="1" ht="15" customHeight="1" x14ac:dyDescent="0.2">
      <c r="A262" s="43"/>
      <c r="B262" s="44"/>
      <c r="C262" s="1251"/>
      <c r="D262" s="46" t="str">
        <f>IF(A262="","",VLOOKUP(A262,СписокКЖ!D:I,2,FALSE))</f>
        <v/>
      </c>
      <c r="E262" s="47"/>
      <c r="F262" s="48" t="str">
        <f>IF(B262="","",VLOOKUP(B262,СписокКЖ!D:I,2,FALSE))</f>
        <v/>
      </c>
      <c r="G262" s="49"/>
      <c r="H262" s="41"/>
      <c r="I262" s="1253"/>
      <c r="J262" s="1253"/>
      <c r="K262" s="1253"/>
      <c r="L262" s="1253"/>
      <c r="M262" s="1253"/>
      <c r="N262" s="42"/>
      <c r="O262" s="1245"/>
      <c r="P262" s="1245"/>
      <c r="Q262" s="1245"/>
      <c r="R262" s="1245"/>
      <c r="S262" s="1247"/>
      <c r="T262" s="1249"/>
      <c r="U262" s="1285"/>
      <c r="V262" s="1285"/>
      <c r="W262" s="1285"/>
      <c r="X262" s="1285"/>
      <c r="Y262" s="1279"/>
      <c r="Z262" s="1279"/>
      <c r="AA262" s="1279"/>
      <c r="AB262" s="1279"/>
      <c r="AC262" s="1279"/>
      <c r="AD262" s="1281"/>
      <c r="AE262" s="1281"/>
      <c r="AF262" s="1283"/>
      <c r="AG262" s="1273"/>
      <c r="AH262" s="1275"/>
      <c r="AI262" s="1277"/>
      <c r="AJ262" s="1277"/>
      <c r="AK262" s="1277"/>
      <c r="AL262" s="1277"/>
      <c r="AM262" s="1299"/>
      <c r="AN262" s="1299"/>
      <c r="AO262" s="1299"/>
      <c r="AP262" s="1299"/>
      <c r="AQ262" s="1299"/>
      <c r="AR262" s="1301"/>
      <c r="AS262" s="1293"/>
      <c r="AT262" s="1295"/>
      <c r="AU262" s="1287"/>
      <c r="AV262" s="1287"/>
      <c r="AW262" s="1287"/>
      <c r="AX262" s="1297"/>
      <c r="AY262" s="1289"/>
      <c r="AZ262" s="1291"/>
      <c r="BA262" s="1287"/>
      <c r="BB262" s="1287"/>
      <c r="BC262" s="1287"/>
      <c r="BD262" s="1287"/>
      <c r="BE262" s="1297"/>
      <c r="BF262" s="1289"/>
      <c r="BG262" s="1291"/>
      <c r="BH262" s="1287"/>
      <c r="BI262" s="1287"/>
      <c r="BJ262" s="1287"/>
      <c r="BK262" s="1287"/>
      <c r="BL262" s="1297"/>
      <c r="BM262" s="1289"/>
      <c r="BN262" s="1291"/>
      <c r="BO262" s="1287"/>
      <c r="BP262" s="1287"/>
      <c r="BQ262" s="1287"/>
      <c r="BR262" s="1287"/>
      <c r="BS262" s="1297"/>
      <c r="BT262" s="1289"/>
      <c r="BU262" s="1291"/>
      <c r="BV262" s="1287"/>
      <c r="BW262" s="1287"/>
      <c r="BX262" s="1287"/>
      <c r="BY262" s="1287"/>
      <c r="BZ262" s="1297"/>
      <c r="CA262" s="1289"/>
      <c r="CB262" s="1291"/>
      <c r="CC262" s="1303"/>
      <c r="CD262" s="1305"/>
      <c r="CE262" s="1307"/>
      <c r="CP262" s="32"/>
      <c r="CQ262" s="32"/>
    </row>
    <row r="263" spans="1:95" s="31" customFormat="1" ht="15" customHeight="1" x14ac:dyDescent="0.2">
      <c r="A263" s="99" t="str">
        <f>IF(A259="","",A259)</f>
        <v/>
      </c>
      <c r="B263" s="99" t="str">
        <f>IF(B259="","",B260)</f>
        <v/>
      </c>
      <c r="C263" s="75">
        <v>4</v>
      </c>
      <c r="D263" s="100" t="str">
        <f>IF(A263="","",VLOOKUP(A263,СписокКЖ!D:I,2,FALSE))</f>
        <v/>
      </c>
      <c r="E263" s="101"/>
      <c r="F263" s="77" t="str">
        <f>IF(B263="","",VLOOKUP(B263,СписокКЖ!D:I,2,FALSE))</f>
        <v/>
      </c>
      <c r="G263" s="102"/>
      <c r="H263" s="41"/>
      <c r="I263" s="78"/>
      <c r="J263" s="78"/>
      <c r="K263" s="78"/>
      <c r="L263" s="78"/>
      <c r="M263" s="78"/>
      <c r="N263" s="42"/>
      <c r="O263" s="79" t="str">
        <f>IF(I263="","",IF(I263="0",1000,IF(I263="-0",-1000,I263*1)))</f>
        <v/>
      </c>
      <c r="P263" s="79" t="str">
        <f t="shared" ref="P263:S264" si="168">IF(J263="","",IF(J263="0",1000,IF(J263="-0",-1000,J263*1)))</f>
        <v/>
      </c>
      <c r="Q263" s="79" t="str">
        <f t="shared" si="168"/>
        <v/>
      </c>
      <c r="R263" s="79" t="str">
        <f t="shared" si="168"/>
        <v/>
      </c>
      <c r="S263" s="80" t="str">
        <f t="shared" si="168"/>
        <v/>
      </c>
      <c r="T263" s="103" t="str">
        <f t="shared" ref="T263:X264" si="169">IF(O263="","",IF(O263&gt;0,1,0))</f>
        <v/>
      </c>
      <c r="U263" s="104" t="str">
        <f t="shared" si="169"/>
        <v/>
      </c>
      <c r="V263" s="104" t="str">
        <f t="shared" si="169"/>
        <v/>
      </c>
      <c r="W263" s="104" t="str">
        <f t="shared" si="169"/>
        <v/>
      </c>
      <c r="X263" s="104" t="str">
        <f t="shared" si="169"/>
        <v/>
      </c>
      <c r="Y263" s="105" t="str">
        <f t="shared" ref="Y263:AC264" si="170">IF(O263="","",IF(O263&lt;0,1,0))</f>
        <v/>
      </c>
      <c r="Z263" s="105" t="str">
        <f t="shared" si="170"/>
        <v/>
      </c>
      <c r="AA263" s="105" t="str">
        <f t="shared" si="170"/>
        <v/>
      </c>
      <c r="AB263" s="105" t="str">
        <f t="shared" si="170"/>
        <v/>
      </c>
      <c r="AC263" s="105" t="str">
        <f t="shared" si="170"/>
        <v/>
      </c>
      <c r="AD263" s="106" t="str">
        <f>IF(CC263="","",IF(CC263&gt;CE263,1,-1))</f>
        <v/>
      </c>
      <c r="AE263" s="106" t="str">
        <f>IF(CC263="","",IF(CC263&lt;CE263,1,-1))</f>
        <v/>
      </c>
      <c r="AF263" s="107">
        <f>IF(CC263&gt;CE263,1,0)</f>
        <v>0</v>
      </c>
      <c r="AG263" s="108">
        <f>IF(CE263&gt;CC263,1,0)</f>
        <v>0</v>
      </c>
      <c r="AH263" s="81" t="str">
        <f>IF(O263="","",AX263*1)</f>
        <v/>
      </c>
      <c r="AI263" s="82" t="str">
        <f>IF(P263="","",BE263*1)</f>
        <v/>
      </c>
      <c r="AJ263" s="82" t="str">
        <f>IF(Q263="","",BL263*1)</f>
        <v/>
      </c>
      <c r="AK263" s="82" t="str">
        <f>IF(R263="","",BS263*1)</f>
        <v/>
      </c>
      <c r="AL263" s="82" t="str">
        <f>IF(S263="","",BZ263*1)</f>
        <v/>
      </c>
      <c r="AM263" s="83" t="str">
        <f>IF(O263="","",AZ263*1)</f>
        <v/>
      </c>
      <c r="AN263" s="83" t="str">
        <f>IF(P263="","",BG263*1)</f>
        <v/>
      </c>
      <c r="AO263" s="83" t="str">
        <f>IF(Q263="","",BN263*1)</f>
        <v/>
      </c>
      <c r="AP263" s="83" t="str">
        <f>IF(R263="","",BU263*1)</f>
        <v/>
      </c>
      <c r="AQ263" s="83" t="str">
        <f>IF(S263="","",CB263*1)</f>
        <v/>
      </c>
      <c r="AR263" s="109">
        <f>SUM(AH263:AL263)</f>
        <v>0</v>
      </c>
      <c r="AS263" s="110">
        <f>SUM(AM263:AQ263)</f>
        <v>0</v>
      </c>
      <c r="AT263" s="111">
        <f>IF(O263=1000,11,IF(O263=-1000,0,IF(O263&gt;0,11,IF(O263&lt;0,(-O263),"0"))))</f>
        <v>11</v>
      </c>
      <c r="AU263" s="112" t="str">
        <f>IF(O263=1000,0,IF(O263=-1000,11,IF(O263&lt;-9,-(O263-2),IF(O263&gt;0,(O263),"0"))))</f>
        <v/>
      </c>
      <c r="AV263" s="111" t="e">
        <f>IF(O263=1000,11,IF(O263=-1000,0,IF(O263&gt;9,(O263+2),IF(O263&lt;0,(-O263),"0"))))</f>
        <v>#VALUE!</v>
      </c>
      <c r="AW263" s="112" t="str">
        <f>IF(O263=1000,0,IF(O263=-1000,11,IF(O263&lt;0,11,IF(O263&gt;0,(O263),"0"))))</f>
        <v/>
      </c>
      <c r="AX263" s="84" t="str">
        <f>IF(O263="","",IF(O263&gt;9,AV263,AT263))</f>
        <v/>
      </c>
      <c r="AY263" s="85" t="str">
        <f>IF(O263="","","-")</f>
        <v/>
      </c>
      <c r="AZ263" s="86" t="str">
        <f>IF(O263="","",IF(O263&lt;-9,AU263,AW263))</f>
        <v/>
      </c>
      <c r="BA263" s="111" t="e">
        <f>IF(P263=1000,11,IF(P263=-1000,0,IF(P263&gt;9,(P263+2),IF(P263&lt;0,(-P263),"0"))))</f>
        <v>#VALUE!</v>
      </c>
      <c r="BB263" s="112" t="str">
        <f>IF(P263=1000,0,IF(P263=-1000,11,IF(P263&lt;-9,-(P263-2),IF(P263&gt;0,(P263),"0"))))</f>
        <v/>
      </c>
      <c r="BC263" s="112">
        <f>IF(P263=1000,11,IF(P263=-1000,0,IF(P263&gt;0,11,IF(P263&lt;0,(-P263),"0"))))</f>
        <v>11</v>
      </c>
      <c r="BD263" s="112" t="str">
        <f>IF(P263=1000,0,IF(P263=-1000,11,IF(P263&lt;0,11,IF(P263&gt;0,(P263),"0"))))</f>
        <v/>
      </c>
      <c r="BE263" s="84" t="str">
        <f>IF(P263="","",IF(P263&gt;9,BA263,BC263))</f>
        <v/>
      </c>
      <c r="BF263" s="85" t="str">
        <f>IF(P263="","","-")</f>
        <v/>
      </c>
      <c r="BG263" s="86" t="str">
        <f>IF(P263="","",IF(P263&lt;-9,BB263,BD263))</f>
        <v/>
      </c>
      <c r="BH263" s="111" t="e">
        <f>IF(Q263=1000,11,IF(Q263=-1000,0,IF(Q263&gt;9,(Q263+2),IF(Q263&lt;0,(-Q263),"0"))))</f>
        <v>#VALUE!</v>
      </c>
      <c r="BI263" s="112" t="str">
        <f>IF(Q263=1000,0,IF(Q263=-1000,11,IF(Q263&lt;-9,-(Q263-2),IF(Q263&gt;0,(Q263),"0"))))</f>
        <v/>
      </c>
      <c r="BJ263" s="112">
        <f>IF(Q263=1000,11,IF(Q263=-1000,0,IF(Q263&gt;0,11,IF(Q263&lt;0,(-Q263),"0"))))</f>
        <v>11</v>
      </c>
      <c r="BK263" s="112" t="str">
        <f>IF(Q263=1000,0,IF(Q263=-1000,11,IF(Q263&lt;0,11,IF(Q263&gt;0,(Q263),"0"))))</f>
        <v/>
      </c>
      <c r="BL263" s="84" t="str">
        <f>IF(Q263="","",IF(Q263&gt;9,BH263,BJ263))</f>
        <v/>
      </c>
      <c r="BM263" s="85" t="str">
        <f>IF(Q263="","","-")</f>
        <v/>
      </c>
      <c r="BN263" s="86" t="str">
        <f>IF(Q263="","",IF(Q263&lt;-9,BI263,BK263))</f>
        <v/>
      </c>
      <c r="BO263" s="112" t="e">
        <f>IF(R263=1000,11,IF(R263=-1000,0,IF(R263&gt;9,(R263+2),IF(R263&lt;0,(-R263),"0"))))</f>
        <v>#VALUE!</v>
      </c>
      <c r="BP263" s="112" t="str">
        <f>IF(R263=1000,0,IF(R263=-1000,11,IF(R263&lt;-9,-(R263-2),IF(R263&gt;0,(R263),"0"))))</f>
        <v/>
      </c>
      <c r="BQ263" s="112">
        <f>IF(R263=1000,11,IF(R263=-1000,0,IF(R263&gt;0,11,IF(R263&lt;0,(-R263),"0"))))</f>
        <v>11</v>
      </c>
      <c r="BR263" s="112" t="str">
        <f>IF(R263=1000,0,IF(R263=-1000,11,IF(R263&lt;0,11,IF(R263&gt;0,(R263),"0"))))</f>
        <v/>
      </c>
      <c r="BS263" s="84" t="str">
        <f>IF(R263="","",IF(R263&gt;9,BO263,BQ263))</f>
        <v/>
      </c>
      <c r="BT263" s="85" t="str">
        <f>IF(R263="","","-")</f>
        <v/>
      </c>
      <c r="BU263" s="86" t="str">
        <f>IF(R263="","",IF(R263&lt;-9,BP263,BR263))</f>
        <v/>
      </c>
      <c r="BV263" s="112" t="e">
        <f>IF(S263=1000,11,IF(S263=-1000,0,IF(S263&gt;9,(S263+2),IF(S263&lt;0,(-S263),"0"))))</f>
        <v>#VALUE!</v>
      </c>
      <c r="BW263" s="112" t="str">
        <f>IF(S263=1000,0,IF(S263=-1000,11,IF(S263&lt;-9,-(S263-2),IF(S263&gt;0,(S263),"0"))))</f>
        <v/>
      </c>
      <c r="BX263" s="112">
        <f>IF(S263=1000,11,IF(S263=-1000,0,IF(S263&gt;0,11,IF(S263&lt;0,(-S263),"0"))))</f>
        <v>11</v>
      </c>
      <c r="BY263" s="113" t="str">
        <f>IF(S263=1000,0,IF(S263=-1000,11,IF(S263&lt;0,11,IF(S263&gt;0,(S263),"0"))))</f>
        <v/>
      </c>
      <c r="BZ263" s="84" t="str">
        <f>IF(S263="","",IF(S263&gt;9,BV263,BX263))</f>
        <v/>
      </c>
      <c r="CA263" s="85" t="str">
        <f>IF(S263="","","-")</f>
        <v/>
      </c>
      <c r="CB263" s="86" t="str">
        <f>IF(S263="","",IF(S263&lt;-9,BW263,BY263))</f>
        <v/>
      </c>
      <c r="CC263" s="87" t="str">
        <f>IF(O263="","",SUM(T263:X263))</f>
        <v/>
      </c>
      <c r="CD263" s="88" t="str">
        <f>IF(CC263="","","-")</f>
        <v/>
      </c>
      <c r="CE263" s="89" t="str">
        <f>IF(O263="","",SUM(Y263:AC263))</f>
        <v/>
      </c>
      <c r="CP263" s="32"/>
      <c r="CQ263" s="32"/>
    </row>
    <row r="264" spans="1:95" s="31" customFormat="1" ht="15" customHeight="1" thickBot="1" x14ac:dyDescent="0.25">
      <c r="A264" s="99" t="str">
        <f>IF(A259="","",A260)</f>
        <v/>
      </c>
      <c r="B264" s="99" t="str">
        <f>IF(B259="","",B259)</f>
        <v/>
      </c>
      <c r="C264" s="114">
        <v>5</v>
      </c>
      <c r="D264" s="115" t="str">
        <f>IF(A264="","",VLOOKUP(A264,СписокКЖ!D:I,2,FALSE))</f>
        <v/>
      </c>
      <c r="E264" s="116"/>
      <c r="F264" s="117" t="str">
        <f>IF(B264="","",VLOOKUP(B264,СписокКЖ!D:I,2,FALSE))</f>
        <v/>
      </c>
      <c r="G264" s="118"/>
      <c r="H264" s="119"/>
      <c r="I264" s="120"/>
      <c r="J264" s="120"/>
      <c r="K264" s="120"/>
      <c r="L264" s="121"/>
      <c r="M264" s="121"/>
      <c r="N264" s="122"/>
      <c r="O264" s="123" t="str">
        <f>IF(I264="","",IF(I264="0",1000,IF(I264="-0",-1000,I264*1)))</f>
        <v/>
      </c>
      <c r="P264" s="123" t="str">
        <f t="shared" si="168"/>
        <v/>
      </c>
      <c r="Q264" s="123" t="str">
        <f t="shared" si="168"/>
        <v/>
      </c>
      <c r="R264" s="123" t="str">
        <f t="shared" si="168"/>
        <v/>
      </c>
      <c r="S264" s="124" t="str">
        <f t="shared" si="168"/>
        <v/>
      </c>
      <c r="T264" s="125" t="str">
        <f t="shared" si="169"/>
        <v/>
      </c>
      <c r="U264" s="126" t="str">
        <f t="shared" si="169"/>
        <v/>
      </c>
      <c r="V264" s="126" t="str">
        <f t="shared" si="169"/>
        <v/>
      </c>
      <c r="W264" s="126" t="str">
        <f t="shared" si="169"/>
        <v/>
      </c>
      <c r="X264" s="126" t="str">
        <f t="shared" si="169"/>
        <v/>
      </c>
      <c r="Y264" s="127" t="str">
        <f t="shared" si="170"/>
        <v/>
      </c>
      <c r="Z264" s="127" t="str">
        <f t="shared" si="170"/>
        <v/>
      </c>
      <c r="AA264" s="127" t="str">
        <f t="shared" si="170"/>
        <v/>
      </c>
      <c r="AB264" s="127" t="str">
        <f t="shared" si="170"/>
        <v/>
      </c>
      <c r="AC264" s="127" t="str">
        <f t="shared" si="170"/>
        <v/>
      </c>
      <c r="AD264" s="128" t="str">
        <f>IF(CC264="","",IF(CC264&gt;CE264,1,-1))</f>
        <v/>
      </c>
      <c r="AE264" s="128" t="str">
        <f>IF(CC264="","",IF(CC264&lt;CE264,1,-1))</f>
        <v/>
      </c>
      <c r="AF264" s="129">
        <f>IF(CC264&gt;CE264,1,0)</f>
        <v>0</v>
      </c>
      <c r="AG264" s="130">
        <f>IF(CE264&gt;CC264,1,0)</f>
        <v>0</v>
      </c>
      <c r="AH264" s="131" t="str">
        <f>IF(O264="","",AX264*1)</f>
        <v/>
      </c>
      <c r="AI264" s="132" t="str">
        <f>IF(P264="","",BE264*1)</f>
        <v/>
      </c>
      <c r="AJ264" s="132" t="str">
        <f>IF(Q264="","",BL264*1)</f>
        <v/>
      </c>
      <c r="AK264" s="132" t="str">
        <f>IF(R264="","",BS264*1)</f>
        <v/>
      </c>
      <c r="AL264" s="132" t="str">
        <f>IF(S264="","",BZ264*1)</f>
        <v/>
      </c>
      <c r="AM264" s="133" t="str">
        <f>IF(O264="","",AZ264*1)</f>
        <v/>
      </c>
      <c r="AN264" s="133" t="str">
        <f>IF(P264="","",BG264*1)</f>
        <v/>
      </c>
      <c r="AO264" s="133" t="str">
        <f>IF(Q264="","",BN264*1)</f>
        <v/>
      </c>
      <c r="AP264" s="133" t="str">
        <f>IF(R264="","",BU264*1)</f>
        <v/>
      </c>
      <c r="AQ264" s="133" t="str">
        <f>IF(S264="","",CB264*1)</f>
        <v/>
      </c>
      <c r="AR264" s="134">
        <f>SUM(AH264:AL264)</f>
        <v>0</v>
      </c>
      <c r="AS264" s="135">
        <f>SUM(AM264:AQ264)</f>
        <v>0</v>
      </c>
      <c r="AT264" s="136">
        <f>IF(O264=1000,11,IF(O264=-1000,0,IF(O264&gt;0,11,IF(O264&lt;0,(-O264),"0"))))</f>
        <v>11</v>
      </c>
      <c r="AU264" s="137" t="str">
        <f>IF(O264=1000,0,IF(O264=-1000,11,IF(O264&lt;-9,-(O264-2),IF(O264&gt;0,(O264),"0"))))</f>
        <v/>
      </c>
      <c r="AV264" s="136" t="e">
        <f>IF(O264=1000,11,IF(O264=-1000,0,IF(O264&gt;9,(O264+2),IF(O264&lt;0,(-O264),"0"))))</f>
        <v>#VALUE!</v>
      </c>
      <c r="AW264" s="137" t="str">
        <f>IF(O264=1000,0,IF(O264=-1000,11,IF(O264&lt;0,11,IF(O264&gt;0,(O264),"0"))))</f>
        <v/>
      </c>
      <c r="AX264" s="138" t="str">
        <f>IF(O264="","",IF(O264&gt;9,AV264,AT264))</f>
        <v/>
      </c>
      <c r="AY264" s="139" t="str">
        <f>IF(O264="","","-")</f>
        <v/>
      </c>
      <c r="AZ264" s="140" t="str">
        <f>IF(O264="","",IF(O264&lt;-9,AU264,AW264))</f>
        <v/>
      </c>
      <c r="BA264" s="136" t="e">
        <f>IF(P264=1000,11,IF(P264=-1000,0,IF(P264&gt;9,(P264+2),IF(P264&lt;0,(-P264),"0"))))</f>
        <v>#VALUE!</v>
      </c>
      <c r="BB264" s="137" t="str">
        <f>IF(P264=1000,0,IF(P264=-1000,11,IF(P264&lt;-9,-(P264-2),IF(P264&gt;0,(P264),"0"))))</f>
        <v/>
      </c>
      <c r="BC264" s="137">
        <f>IF(P264=1000,11,IF(P264=-1000,0,IF(P264&gt;0,11,IF(P264&lt;0,(-P264),"0"))))</f>
        <v>11</v>
      </c>
      <c r="BD264" s="137" t="str">
        <f>IF(P264=1000,0,IF(P264=-1000,11,IF(P264&lt;0,11,IF(P264&gt;0,(P264),"0"))))</f>
        <v/>
      </c>
      <c r="BE264" s="138" t="str">
        <f>IF(P264="","",IF(P264&gt;9,BA264,BC264))</f>
        <v/>
      </c>
      <c r="BF264" s="139" t="str">
        <f>IF(P264="","","-")</f>
        <v/>
      </c>
      <c r="BG264" s="140" t="str">
        <f>IF(P264="","",IF(P264&lt;-9,BB264,BD264))</f>
        <v/>
      </c>
      <c r="BH264" s="136" t="e">
        <f>IF(Q264=1000,11,IF(Q264=-1000,0,IF(Q264&gt;9,(Q264+2),IF(Q264&lt;0,(-Q264),"0"))))</f>
        <v>#VALUE!</v>
      </c>
      <c r="BI264" s="137" t="str">
        <f>IF(Q264=1000,0,IF(Q264=-1000,11,IF(Q264&lt;-9,-(Q264-2),IF(Q264&gt;0,(Q264),"0"))))</f>
        <v/>
      </c>
      <c r="BJ264" s="137">
        <f>IF(Q264=1000,11,IF(Q264=-1000,0,IF(Q264&gt;0,11,IF(Q264&lt;0,(-Q264),"0"))))</f>
        <v>11</v>
      </c>
      <c r="BK264" s="137" t="str">
        <f>IF(Q264=1000,0,IF(Q264=-1000,11,IF(Q264&lt;0,11,IF(Q264&gt;0,(Q264),"0"))))</f>
        <v/>
      </c>
      <c r="BL264" s="138" t="str">
        <f>IF(Q264="","",IF(Q264&gt;9,BH264,BJ264))</f>
        <v/>
      </c>
      <c r="BM264" s="139" t="str">
        <f>IF(Q264="","","-")</f>
        <v/>
      </c>
      <c r="BN264" s="140" t="str">
        <f>IF(Q264="","",IF(Q264&lt;-9,BI264,BK264))</f>
        <v/>
      </c>
      <c r="BO264" s="137" t="e">
        <f>IF(R264=1000,11,IF(R264=-1000,0,IF(R264&gt;9,(R264+2),IF(R264&lt;0,(-R264),"0"))))</f>
        <v>#VALUE!</v>
      </c>
      <c r="BP264" s="137" t="str">
        <f>IF(R264=1000,0,IF(R264=-1000,11,IF(R264&lt;-9,-(R264-2),IF(R264&gt;0,(R264),"0"))))</f>
        <v/>
      </c>
      <c r="BQ264" s="137">
        <f>IF(R264=1000,11,IF(R264=-1000,0,IF(R264&gt;0,11,IF(R264&lt;0,(-R264),"0"))))</f>
        <v>11</v>
      </c>
      <c r="BR264" s="137" t="str">
        <f>IF(R264=1000,0,IF(R264=-1000,11,IF(R264&lt;0,11,IF(R264&gt;0,(R264),"0"))))</f>
        <v/>
      </c>
      <c r="BS264" s="138" t="str">
        <f>IF(R264="","",IF(R264&gt;9,BO264,BQ264))</f>
        <v/>
      </c>
      <c r="BT264" s="139" t="str">
        <f>IF(R264="","","-")</f>
        <v/>
      </c>
      <c r="BU264" s="140" t="str">
        <f>IF(R264="","",IF(R264&lt;-9,BP264,BR264))</f>
        <v/>
      </c>
      <c r="BV264" s="137" t="e">
        <f>IF(S264=1000,11,IF(S264=-1000,0,IF(S264&gt;9,(S264+2),IF(S264&lt;0,(-S264),"0"))))</f>
        <v>#VALUE!</v>
      </c>
      <c r="BW264" s="137" t="str">
        <f>IF(S264=1000,0,IF(S264=-1000,11,IF(S264&lt;-9,-(S264-2),IF(S264&gt;0,(S264),"0"))))</f>
        <v/>
      </c>
      <c r="BX264" s="137">
        <f>IF(S264=1000,11,IF(S264=-1000,0,IF(S264&gt;0,11,IF(S264&lt;0,(-S264),"0"))))</f>
        <v>11</v>
      </c>
      <c r="BY264" s="141" t="str">
        <f>IF(S264=1000,0,IF(S264=-1000,11,IF(S264&lt;0,11,IF(S264&gt;0,(S264),"0"))))</f>
        <v/>
      </c>
      <c r="BZ264" s="138" t="str">
        <f>IF(S264="","",IF(S264&gt;9,BV264,BX264))</f>
        <v/>
      </c>
      <c r="CA264" s="139" t="str">
        <f>IF(S264="","","-")</f>
        <v/>
      </c>
      <c r="CB264" s="140" t="str">
        <f>IF(S264="","",IF(S264&lt;-9,BW264,BY264))</f>
        <v/>
      </c>
      <c r="CC264" s="142" t="str">
        <f>IF(O264="","",SUM(T264:X264))</f>
        <v/>
      </c>
      <c r="CD264" s="143" t="str">
        <f>IF(CC264="","","-")</f>
        <v/>
      </c>
      <c r="CE264" s="144" t="str">
        <f>IF(O264="","",SUM(Y264:AC264))</f>
        <v/>
      </c>
      <c r="CP264" s="32"/>
      <c r="CQ264" s="32"/>
    </row>
    <row r="265" spans="1:95" s="31" customFormat="1" ht="15" customHeight="1" thickBot="1" x14ac:dyDescent="0.25">
      <c r="A265" s="145"/>
      <c r="B265" s="145"/>
      <c r="C265" s="145"/>
      <c r="D265" s="146"/>
      <c r="E265" s="147"/>
      <c r="F265" s="148"/>
      <c r="G265" s="149"/>
      <c r="H265" s="150"/>
      <c r="I265" s="151"/>
      <c r="J265" s="151"/>
      <c r="K265" s="151"/>
      <c r="L265" s="151"/>
      <c r="M265" s="151"/>
      <c r="N265" s="150"/>
      <c r="O265" s="152"/>
      <c r="P265" s="152"/>
      <c r="Q265" s="152"/>
      <c r="R265" s="152"/>
      <c r="S265" s="152"/>
      <c r="T265" s="153"/>
      <c r="U265" s="153"/>
      <c r="V265" s="153"/>
      <c r="W265" s="153"/>
      <c r="X265" s="153"/>
      <c r="Y265" s="154"/>
      <c r="Z265" s="154"/>
      <c r="AA265" s="154"/>
      <c r="AB265" s="154"/>
      <c r="AC265" s="154"/>
      <c r="AD265" s="155"/>
      <c r="AE265" s="155"/>
      <c r="AF265" s="156"/>
      <c r="AG265" s="156"/>
      <c r="AH265" s="157"/>
      <c r="AI265" s="157"/>
      <c r="AJ265" s="157"/>
      <c r="AK265" s="157"/>
      <c r="AL265" s="157"/>
      <c r="AM265" s="158"/>
      <c r="AN265" s="158"/>
      <c r="AO265" s="158"/>
      <c r="AP265" s="158"/>
      <c r="AQ265" s="158"/>
      <c r="AR265" s="159"/>
      <c r="AS265" s="159"/>
      <c r="AT265" s="160"/>
      <c r="AU265" s="160"/>
      <c r="AV265" s="160"/>
      <c r="AW265" s="160"/>
      <c r="AX265" s="161"/>
      <c r="AY265" s="161"/>
      <c r="AZ265" s="161"/>
      <c r="BA265" s="160"/>
      <c r="BB265" s="160"/>
      <c r="BC265" s="160"/>
      <c r="BD265" s="160"/>
      <c r="BE265" s="161"/>
      <c r="BF265" s="161"/>
      <c r="BG265" s="161"/>
      <c r="BH265" s="160"/>
      <c r="BI265" s="160"/>
      <c r="BJ265" s="160"/>
      <c r="BK265" s="160"/>
      <c r="BL265" s="161"/>
      <c r="BM265" s="161"/>
      <c r="BN265" s="161"/>
      <c r="BO265" s="160"/>
      <c r="BP265" s="160"/>
      <c r="BQ265" s="160"/>
      <c r="BR265" s="160"/>
      <c r="BS265" s="161"/>
      <c r="BT265" s="161"/>
      <c r="BU265" s="161"/>
      <c r="BV265" s="160"/>
      <c r="BW265" s="160"/>
      <c r="BX265" s="160"/>
      <c r="BY265" s="160"/>
      <c r="BZ265" s="161"/>
      <c r="CA265" s="161"/>
      <c r="CB265" s="161"/>
      <c r="CC265" s="162"/>
      <c r="CD265" s="163"/>
      <c r="CE265" s="164"/>
      <c r="CP265" s="32"/>
      <c r="CQ265" s="32"/>
    </row>
    <row r="266" spans="1:95" s="31" customFormat="1" ht="31.5" customHeight="1" thickBot="1" x14ac:dyDescent="0.25">
      <c r="A266" s="34"/>
      <c r="B266" s="35"/>
      <c r="C266" s="1225">
        <f>1+C257</f>
        <v>30</v>
      </c>
      <c r="D266" s="1227" t="str">
        <f>IF(A266="","",VLOOKUP(A266,СписокКЖ!$A$88:$C$113,3,FALSE))</f>
        <v/>
      </c>
      <c r="E266" s="1228" t="str">
        <f>IF(B266="","",VLOOKUP(B266,СписокКЖ!E:J,2,FALSE))</f>
        <v/>
      </c>
      <c r="F266" s="1231" t="str">
        <f>IF(B266="","",VLOOKUP(B266,СписокКЖ!$A$88:$C$111,3,FALSE))</f>
        <v/>
      </c>
      <c r="G266" s="1232" t="str">
        <f>IF(D266="","",VLOOKUP(D266,СписокКЖ!G:L,2,FALSE))</f>
        <v/>
      </c>
      <c r="H266" s="36"/>
      <c r="I266" s="1235" t="s">
        <v>7</v>
      </c>
      <c r="J266" s="1235"/>
      <c r="K266" s="1235"/>
      <c r="L266" s="1235"/>
      <c r="M266" s="1235"/>
      <c r="N266" s="37"/>
      <c r="O266" s="1237"/>
      <c r="P266" s="1238"/>
      <c r="Q266" s="1238"/>
      <c r="R266" s="1238"/>
      <c r="S266" s="1238"/>
      <c r="T266" s="38" t="str">
        <f>IF(A266="","",VLOOKUP(A266,'[60]Протокол команд'!A:K,8,FALSE))</f>
        <v/>
      </c>
      <c r="U266" s="39" t="e">
        <f>T266*5-4</f>
        <v>#VALUE!</v>
      </c>
      <c r="V266" s="39" t="e">
        <f>T266*5</f>
        <v>#VALUE!</v>
      </c>
      <c r="W266" s="39" t="e">
        <f>CONCATENATE(U266,"-",V266)</f>
        <v>#VALUE!</v>
      </c>
      <c r="X266" s="39" t="str">
        <f>IF(A266="","",VLOOKUP(A266,'[60]Протокол команд'!A:K,10,FALSE))</f>
        <v/>
      </c>
      <c r="Y266" s="39" t="e">
        <f>X266*5-4</f>
        <v>#VALUE!</v>
      </c>
      <c r="Z266" s="39" t="e">
        <f>X266*5</f>
        <v>#VALUE!</v>
      </c>
      <c r="AA266" s="39" t="e">
        <f>CONCATENATE(Y266,"-",Z266)</f>
        <v>#VALUE!</v>
      </c>
      <c r="AB266" s="1241" t="str">
        <f>IF(O268="","",SUM(AF268:AF273))</f>
        <v/>
      </c>
      <c r="AC266" s="1242"/>
      <c r="AD266" s="1243"/>
      <c r="AE266" s="1242" t="str">
        <f>IF(O268="","",SUM(AG268:AG273))</f>
        <v/>
      </c>
      <c r="AF266" s="1242"/>
      <c r="AG266" s="1264"/>
      <c r="AH266" s="1241">
        <f>SUM(CC268:CC273)</f>
        <v>0</v>
      </c>
      <c r="AI266" s="1242"/>
      <c r="AJ266" s="1243"/>
      <c r="AK266" s="1242">
        <f>SUM(CE268:CE273)</f>
        <v>0</v>
      </c>
      <c r="AL266" s="1242"/>
      <c r="AM266" s="1264"/>
      <c r="AN266" s="1265">
        <f>SUM(AR268:AR273)</f>
        <v>0</v>
      </c>
      <c r="AO266" s="1266"/>
      <c r="AP266" s="1267"/>
      <c r="AQ266" s="1266">
        <f>SUM(AS268:AS273)</f>
        <v>0</v>
      </c>
      <c r="AR266" s="1266"/>
      <c r="AS266" s="1268"/>
      <c r="AT266" s="1314" t="str">
        <f>IF(A266="","",VLOOKUP(A266,'[60]Протокол команд'!A:Z,14,FALSE))</f>
        <v/>
      </c>
      <c r="AU266" s="1315"/>
      <c r="AV266" s="1315"/>
      <c r="AW266" s="1315"/>
      <c r="AX266" s="1315"/>
      <c r="AY266" s="1315"/>
      <c r="AZ266" s="1315"/>
      <c r="BA266" s="1315"/>
      <c r="BB266" s="1315"/>
      <c r="BC266" s="1315"/>
      <c r="BD266" s="1315"/>
      <c r="BE266" s="1315"/>
      <c r="BF266" s="1315"/>
      <c r="BG266" s="1315"/>
      <c r="BH266" s="1315"/>
      <c r="BI266" s="1315"/>
      <c r="BJ266" s="1315"/>
      <c r="BK266" s="1315"/>
      <c r="BL266" s="1315"/>
      <c r="BM266" s="1315"/>
      <c r="BN266" s="1315"/>
      <c r="BO266" s="1315"/>
      <c r="BP266" s="1315"/>
      <c r="BQ266" s="1315"/>
      <c r="BR266" s="1315"/>
      <c r="BS266" s="1315"/>
      <c r="BT266" s="1315"/>
      <c r="BU266" s="1315"/>
      <c r="BV266" s="1315"/>
      <c r="BW266" s="1315"/>
      <c r="BX266" s="1315"/>
      <c r="BY266" s="1315"/>
      <c r="BZ266" s="1315"/>
      <c r="CA266" s="1315"/>
      <c r="CB266" s="1316"/>
      <c r="CC266" s="1254" t="str">
        <f>IF(O268="","",SUM(AF268:AF273))</f>
        <v/>
      </c>
      <c r="CD266" s="1256" t="str">
        <f>IF(CC266="","","-")</f>
        <v/>
      </c>
      <c r="CE266" s="1258" t="str">
        <f>IF(O268="","",SUM(AG268:AG273))</f>
        <v/>
      </c>
      <c r="CP266" s="32"/>
      <c r="CQ266" s="32"/>
    </row>
    <row r="267" spans="1:95" s="31" customFormat="1" ht="13.5" customHeight="1" x14ac:dyDescent="0.2">
      <c r="A267" s="40"/>
      <c r="B267" s="40"/>
      <c r="C267" s="1226"/>
      <c r="D267" s="1229" t="str">
        <f>IF(A267="","",VLOOKUP(A267,СписокКЖ!D:I,2,FALSE))</f>
        <v/>
      </c>
      <c r="E267" s="1230" t="str">
        <f>IF(B267="","",VLOOKUP(B267,СписокКЖ!E:J,2,FALSE))</f>
        <v/>
      </c>
      <c r="F267" s="1233" t="str">
        <f>IF(C267="","",VLOOKUP(C267,СписокКЖ!F:K,2,FALSE))</f>
        <v/>
      </c>
      <c r="G267" s="1234" t="str">
        <f>IF(D267="","",VLOOKUP(D267,СписокКЖ!G:L,2,FALSE))</f>
        <v/>
      </c>
      <c r="H267" s="41"/>
      <c r="I267" s="1236"/>
      <c r="J267" s="1236"/>
      <c r="K267" s="1236"/>
      <c r="L267" s="1236"/>
      <c r="M267" s="1236"/>
      <c r="N267" s="42"/>
      <c r="O267" s="1239"/>
      <c r="P267" s="1240"/>
      <c r="Q267" s="1240"/>
      <c r="R267" s="1240"/>
      <c r="S267" s="1240"/>
      <c r="T267" s="1260" t="s">
        <v>8</v>
      </c>
      <c r="U267" s="1261"/>
      <c r="V267" s="1261"/>
      <c r="W267" s="1261"/>
      <c r="X267" s="1261"/>
      <c r="Y267" s="1261"/>
      <c r="Z267" s="1261"/>
      <c r="AA267" s="1261"/>
      <c r="AB267" s="1261"/>
      <c r="AC267" s="1261"/>
      <c r="AD267" s="1261"/>
      <c r="AE267" s="1261"/>
      <c r="AF267" s="1261"/>
      <c r="AG267" s="1262"/>
      <c r="AH267" s="1261" t="s">
        <v>9</v>
      </c>
      <c r="AI267" s="1261"/>
      <c r="AJ267" s="1261"/>
      <c r="AK267" s="1261"/>
      <c r="AL267" s="1261"/>
      <c r="AM267" s="1261"/>
      <c r="AN267" s="1261"/>
      <c r="AO267" s="1261"/>
      <c r="AP267" s="1261"/>
      <c r="AQ267" s="1261"/>
      <c r="AR267" s="1261"/>
      <c r="AS267" s="1262"/>
      <c r="AT267" s="1263" t="s">
        <v>10</v>
      </c>
      <c r="AU267" s="1263"/>
      <c r="AV267" s="1263"/>
      <c r="AW267" s="1263"/>
      <c r="AX267" s="1263"/>
      <c r="AY267" s="1263"/>
      <c r="AZ267" s="1263"/>
      <c r="BA267" s="1263" t="s">
        <v>11</v>
      </c>
      <c r="BB267" s="1263"/>
      <c r="BC267" s="1263"/>
      <c r="BD267" s="1263"/>
      <c r="BE267" s="1263"/>
      <c r="BF267" s="1263"/>
      <c r="BG267" s="1263"/>
      <c r="BH267" s="1263" t="s">
        <v>12</v>
      </c>
      <c r="BI267" s="1263"/>
      <c r="BJ267" s="1263"/>
      <c r="BK267" s="1263"/>
      <c r="BL267" s="1263"/>
      <c r="BM267" s="1263"/>
      <c r="BN267" s="1263"/>
      <c r="BO267" s="1263" t="s">
        <v>13</v>
      </c>
      <c r="BP267" s="1263"/>
      <c r="BQ267" s="1263"/>
      <c r="BR267" s="1263"/>
      <c r="BS267" s="1263"/>
      <c r="BT267" s="1263"/>
      <c r="BU267" s="1263"/>
      <c r="BV267" s="1263" t="s">
        <v>14</v>
      </c>
      <c r="BW267" s="1263"/>
      <c r="BX267" s="1263"/>
      <c r="BY267" s="1263"/>
      <c r="BZ267" s="1263"/>
      <c r="CA267" s="1263"/>
      <c r="CB267" s="1263"/>
      <c r="CC267" s="1255"/>
      <c r="CD267" s="1257"/>
      <c r="CE267" s="1259"/>
      <c r="CP267" s="32"/>
      <c r="CQ267" s="32"/>
    </row>
    <row r="268" spans="1:95" s="31" customFormat="1" ht="15" customHeight="1" x14ac:dyDescent="0.2">
      <c r="A268" s="43"/>
      <c r="B268" s="44"/>
      <c r="C268" s="45">
        <v>1</v>
      </c>
      <c r="D268" s="46" t="str">
        <f>IF(A268="","",VLOOKUP(A268,СписокКЖ!D:I,2,FALSE))</f>
        <v/>
      </c>
      <c r="E268" s="47"/>
      <c r="F268" s="48" t="str">
        <f>IF(B268="","",VLOOKUP(B268,СписокКЖ!D:I,2,FALSE))</f>
        <v/>
      </c>
      <c r="G268" s="49"/>
      <c r="H268" s="50"/>
      <c r="I268" s="51"/>
      <c r="J268" s="51"/>
      <c r="K268" s="51"/>
      <c r="L268" s="51"/>
      <c r="M268" s="51"/>
      <c r="N268" s="52"/>
      <c r="O268" s="53" t="str">
        <f>IF(I268="","",IF(I268="0",1000,IF(I268="-0",-1000,I268*1)))</f>
        <v/>
      </c>
      <c r="P268" s="53" t="str">
        <f t="shared" ref="P268:S269" si="171">IF(J268="","",IF(J268="0",1000,IF(J268="-0",-1000,J268*1)))</f>
        <v/>
      </c>
      <c r="Q268" s="53" t="str">
        <f t="shared" si="171"/>
        <v/>
      </c>
      <c r="R268" s="53" t="str">
        <f t="shared" si="171"/>
        <v/>
      </c>
      <c r="S268" s="54" t="str">
        <f t="shared" si="171"/>
        <v/>
      </c>
      <c r="T268" s="55" t="str">
        <f t="shared" ref="T268:X269" si="172">IF(O268="","",IF(O268&gt;0,1,0))</f>
        <v/>
      </c>
      <c r="U268" s="56" t="str">
        <f t="shared" si="172"/>
        <v/>
      </c>
      <c r="V268" s="56" t="str">
        <f t="shared" si="172"/>
        <v/>
      </c>
      <c r="W268" s="56" t="str">
        <f t="shared" si="172"/>
        <v/>
      </c>
      <c r="X268" s="56" t="str">
        <f t="shared" si="172"/>
        <v/>
      </c>
      <c r="Y268" s="57" t="str">
        <f t="shared" ref="Y268:AC269" si="173">IF(O268="","",IF(O268&lt;0,1,0))</f>
        <v/>
      </c>
      <c r="Z268" s="57" t="str">
        <f t="shared" si="173"/>
        <v/>
      </c>
      <c r="AA268" s="57" t="str">
        <f t="shared" si="173"/>
        <v/>
      </c>
      <c r="AB268" s="57" t="str">
        <f t="shared" si="173"/>
        <v/>
      </c>
      <c r="AC268" s="57" t="str">
        <f t="shared" si="173"/>
        <v/>
      </c>
      <c r="AD268" s="58" t="str">
        <f>IF(CC268="","",IF(CC268&gt;CE268,1,-1))</f>
        <v/>
      </c>
      <c r="AE268" s="58" t="str">
        <f>IF(CC268="","",IF(CC268&lt;CE268,1,-1))</f>
        <v/>
      </c>
      <c r="AF268" s="59">
        <f>IF(CC268&gt;CE268,1,0)</f>
        <v>0</v>
      </c>
      <c r="AG268" s="60">
        <f>IF(CE268&gt;CC268,1,0)</f>
        <v>0</v>
      </c>
      <c r="AH268" s="61" t="str">
        <f>IF(O268="","",AX268*1)</f>
        <v/>
      </c>
      <c r="AI268" s="62" t="str">
        <f>IF(P268="","",BE268*1)</f>
        <v/>
      </c>
      <c r="AJ268" s="62" t="str">
        <f>IF(Q268="","",BL268*1)</f>
        <v/>
      </c>
      <c r="AK268" s="62" t="str">
        <f>IF(R268="","",BS268*1)</f>
        <v/>
      </c>
      <c r="AL268" s="62" t="str">
        <f>IF(S268="","",BZ268*1)</f>
        <v/>
      </c>
      <c r="AM268" s="63" t="str">
        <f>IF(O268="","",AZ268*1)</f>
        <v/>
      </c>
      <c r="AN268" s="63" t="str">
        <f>IF(P268="","",BG268*1)</f>
        <v/>
      </c>
      <c r="AO268" s="63" t="str">
        <f>IF(Q268="","",BN268*1)</f>
        <v/>
      </c>
      <c r="AP268" s="63" t="str">
        <f>IF(R268="","",BU268*1)</f>
        <v/>
      </c>
      <c r="AQ268" s="63" t="str">
        <f>IF(S268="","",CB268*1)</f>
        <v/>
      </c>
      <c r="AR268" s="64">
        <f>SUM(AH268:AL268)</f>
        <v>0</v>
      </c>
      <c r="AS268" s="65">
        <f>SUM(AM268:AQ268)</f>
        <v>0</v>
      </c>
      <c r="AT268" s="66">
        <f>IF(O268=1000,11,IF(O268=-1000,0,IF(O268&gt;0,11,IF(O268&lt;0,(-O268),"0"))))</f>
        <v>11</v>
      </c>
      <c r="AU268" s="67" t="str">
        <f>IF(O268=1000,0,IF(O268=-1000,11,IF(O268&lt;-9,-(O268-2),IF(O268&gt;0,(O268),"0"))))</f>
        <v/>
      </c>
      <c r="AV268" s="66" t="e">
        <f>IF(O268=1000,11,IF(O268=-1000,0,IF(O268&lt;9,11,IF(O268&gt;9,(O268+2),"0"))))</f>
        <v>#VALUE!</v>
      </c>
      <c r="AW268" s="67" t="str">
        <f>IF(O268=1000,0,IF(O268=-1000,11,IF(O268&lt;0,11,IF(O268&gt;0,(O268),"0"))))</f>
        <v/>
      </c>
      <c r="AX268" s="68" t="str">
        <f>IF(O268="","",IF(O268&gt;9,AV268,AT268))</f>
        <v/>
      </c>
      <c r="AY268" s="69" t="str">
        <f>IF(O268="","","-")</f>
        <v/>
      </c>
      <c r="AZ268" s="70" t="str">
        <f>IF(O268="","",IF(O268&lt;-9,AU268,AW268))</f>
        <v/>
      </c>
      <c r="BA268" s="66" t="e">
        <f>IF(P268=1000,11,IF(P268=-1000,0,IF(P268&gt;9,(P268+2),IF(P268&lt;0,(-P268),"0"))))</f>
        <v>#VALUE!</v>
      </c>
      <c r="BB268" s="67" t="str">
        <f>IF(P268=1000,0,IF(P268=-1000,11,IF(P268&lt;-9,-(P268-2),IF(P268&gt;0,(P268),"0"))))</f>
        <v/>
      </c>
      <c r="BC268" s="67">
        <f>IF(P268=1000,11,IF(P268=-1000,0,IF(P268&gt;0,11,IF(P268&lt;0,(-P268),"0"))))</f>
        <v>11</v>
      </c>
      <c r="BD268" s="67" t="str">
        <f>IF(P268=1000,0,IF(P268=-1000,11,IF(P268&lt;0,11,IF(P268&gt;0,(P268),"0"))))</f>
        <v/>
      </c>
      <c r="BE268" s="68" t="str">
        <f>IF(P268="","",IF(P268&gt;9,BA268,BC268))</f>
        <v/>
      </c>
      <c r="BF268" s="69" t="str">
        <f>IF(P268="","","-")</f>
        <v/>
      </c>
      <c r="BG268" s="70" t="str">
        <f>IF(P268="","",IF(P268&lt;-9,BB268,BD268))</f>
        <v/>
      </c>
      <c r="BH268" s="66" t="e">
        <f>IF(Q268=1000,11,IF(Q268=-1000,0,IF(Q268&gt;9,(Q268+2),IF(Q268&lt;0,(-Q268),"0"))))</f>
        <v>#VALUE!</v>
      </c>
      <c r="BI268" s="67" t="str">
        <f>IF(Q268=1000,0,IF(Q268=-1000,11,IF(Q268&lt;-9,-(Q268-2),IF(Q268&gt;0,(Q268),"0"))))</f>
        <v/>
      </c>
      <c r="BJ268" s="67">
        <f>IF(Q268=1000,11,IF(Q268=-1000,0,IF(Q268&gt;0,11,IF(Q268&lt;0,(-Q268),"0"))))</f>
        <v>11</v>
      </c>
      <c r="BK268" s="67" t="str">
        <f>IF(Q268=1000,0,IF(Q268=-1000,11,IF(Q268&lt;0,11,IF(Q268&gt;0,(Q268),"0"))))</f>
        <v/>
      </c>
      <c r="BL268" s="68" t="str">
        <f>IF(Q268="","",IF(Q268&gt;9,BH268,BJ268))</f>
        <v/>
      </c>
      <c r="BM268" s="69" t="str">
        <f>IF(Q268="","","-")</f>
        <v/>
      </c>
      <c r="BN268" s="70" t="str">
        <f>IF(Q268="","",IF(Q268&lt;-9,BI268,BK268))</f>
        <v/>
      </c>
      <c r="BO268" s="67" t="e">
        <f>IF(R268=1000,11,IF(R268=-1000,0,IF(R268&gt;9,(R268+2),IF(R268&lt;0,(-R268),"0"))))</f>
        <v>#VALUE!</v>
      </c>
      <c r="BP268" s="67" t="str">
        <f>IF(R268=1000,0,IF(R268=-1000,11,IF(R268&lt;-9,-(R268-2),IF(R268&gt;0,(R268),"0"))))</f>
        <v/>
      </c>
      <c r="BQ268" s="67">
        <f>IF(R268=1000,11,IF(R268=-1000,0,IF(R268&gt;0,11,IF(R268&lt;0,(-R268),"0"))))</f>
        <v>11</v>
      </c>
      <c r="BR268" s="67" t="str">
        <f>IF(R268=1000,0,IF(R268=-1000,11,IF(R268&lt;0,11,IF(R268&gt;0,(R268),"0"))))</f>
        <v/>
      </c>
      <c r="BS268" s="68" t="str">
        <f>IF(R268="","",IF(R268&gt;9,BO268,BQ268))</f>
        <v/>
      </c>
      <c r="BT268" s="69" t="str">
        <f>IF(R268="","","-")</f>
        <v/>
      </c>
      <c r="BU268" s="70" t="str">
        <f>IF(R268="","",IF(R268&lt;-9,BP268,BR268))</f>
        <v/>
      </c>
      <c r="BV268" s="67" t="e">
        <f>IF(S268=1000,11,IF(S268=-1000,0,IF(S268&gt;9,(S268+2),IF(S268&lt;0,(-S268),"0"))))</f>
        <v>#VALUE!</v>
      </c>
      <c r="BW268" s="67" t="str">
        <f>IF(S268=1000,0,IF(S268=-1000,11,IF(S268&lt;-9,-(S268-2),IF(S268&gt;0,(S268),"0"))))</f>
        <v/>
      </c>
      <c r="BX268" s="67">
        <f>IF(S268=1000,11,IF(S268=-1000,0,IF(S268&gt;0,11,IF(S268&lt;0,(-S268),"0"))))</f>
        <v>11</v>
      </c>
      <c r="BY268" s="71" t="str">
        <f>IF(S268=1000,0,IF(S268=-1000,11,IF(S268&lt;0,11,IF(S268&gt;0,(S268),"0"))))</f>
        <v/>
      </c>
      <c r="BZ268" s="68" t="str">
        <f>IF(S268="","",IF(S268&gt;9,BV268,BX268))</f>
        <v/>
      </c>
      <c r="CA268" s="69" t="str">
        <f>IF(S268="","","-")</f>
        <v/>
      </c>
      <c r="CB268" s="70" t="str">
        <f>IF(S268="","",IF(S268&lt;-9,BW268,BY268))</f>
        <v/>
      </c>
      <c r="CC268" s="72" t="str">
        <f>IF(O268="","",SUM(T268:X268))</f>
        <v/>
      </c>
      <c r="CD268" s="73" t="str">
        <f>IF(CC268="","","-")</f>
        <v/>
      </c>
      <c r="CE268" s="74" t="str">
        <f>IF(O268="","",SUM(Y268:AC268))</f>
        <v/>
      </c>
      <c r="CP268" s="32"/>
      <c r="CQ268" s="32"/>
    </row>
    <row r="269" spans="1:95" s="31" customFormat="1" ht="15" customHeight="1" x14ac:dyDescent="0.2">
      <c r="A269" s="43"/>
      <c r="B269" s="44"/>
      <c r="C269" s="75">
        <v>2</v>
      </c>
      <c r="D269" s="76" t="str">
        <f>IF(A269="","",VLOOKUP(A269,СписокКЖ!D:I,2,FALSE))</f>
        <v/>
      </c>
      <c r="E269" s="47"/>
      <c r="F269" s="77" t="str">
        <f>IF(B269="","",VLOOKUP(B269,СписокКЖ!D:I,2,FALSE))</f>
        <v/>
      </c>
      <c r="G269" s="49"/>
      <c r="H269" s="41"/>
      <c r="I269" s="78"/>
      <c r="J269" s="78"/>
      <c r="K269" s="78"/>
      <c r="L269" s="78"/>
      <c r="M269" s="51"/>
      <c r="N269" s="42"/>
      <c r="O269" s="79" t="str">
        <f>IF(I269="","",IF(I269="0",1000,IF(I269="-0",-1000,I269*1)))</f>
        <v/>
      </c>
      <c r="P269" s="79" t="str">
        <f t="shared" si="171"/>
        <v/>
      </c>
      <c r="Q269" s="79" t="str">
        <f t="shared" si="171"/>
        <v/>
      </c>
      <c r="R269" s="79" t="str">
        <f t="shared" si="171"/>
        <v/>
      </c>
      <c r="S269" s="80" t="str">
        <f t="shared" si="171"/>
        <v/>
      </c>
      <c r="T269" s="55" t="str">
        <f t="shared" si="172"/>
        <v/>
      </c>
      <c r="U269" s="56" t="str">
        <f t="shared" si="172"/>
        <v/>
      </c>
      <c r="V269" s="56" t="str">
        <f t="shared" si="172"/>
        <v/>
      </c>
      <c r="W269" s="56" t="str">
        <f t="shared" si="172"/>
        <v/>
      </c>
      <c r="X269" s="56" t="str">
        <f t="shared" si="172"/>
        <v/>
      </c>
      <c r="Y269" s="57" t="str">
        <f t="shared" si="173"/>
        <v/>
      </c>
      <c r="Z269" s="57" t="str">
        <f t="shared" si="173"/>
        <v/>
      </c>
      <c r="AA269" s="57" t="str">
        <f t="shared" si="173"/>
        <v/>
      </c>
      <c r="AB269" s="57" t="str">
        <f t="shared" si="173"/>
        <v/>
      </c>
      <c r="AC269" s="57" t="str">
        <f t="shared" si="173"/>
        <v/>
      </c>
      <c r="AD269" s="58" t="str">
        <f>IF(CC269="","",IF(CC269&gt;CE269,1,-1))</f>
        <v/>
      </c>
      <c r="AE269" s="58" t="str">
        <f>IF(CC269="","",IF(CC269&lt;CE269,1,-1))</f>
        <v/>
      </c>
      <c r="AF269" s="59">
        <f>IF(CC269&gt;CE269,1,0)</f>
        <v>0</v>
      </c>
      <c r="AG269" s="60">
        <f>IF(CE269&gt;CC269,1,0)</f>
        <v>0</v>
      </c>
      <c r="AH269" s="81" t="str">
        <f>IF(O269="","",AX269*1)</f>
        <v/>
      </c>
      <c r="AI269" s="82" t="str">
        <f>IF(P269="","",BE269*1)</f>
        <v/>
      </c>
      <c r="AJ269" s="82" t="str">
        <f>IF(Q269="","",BL269*1)</f>
        <v/>
      </c>
      <c r="AK269" s="82" t="str">
        <f>IF(R269="","",BS269*1)</f>
        <v/>
      </c>
      <c r="AL269" s="82" t="str">
        <f>IF(S269="","",BZ269*1)</f>
        <v/>
      </c>
      <c r="AM269" s="83" t="str">
        <f>IF(O269="","",AZ269*1)</f>
        <v/>
      </c>
      <c r="AN269" s="83" t="str">
        <f>IF(P269="","",BG269*1)</f>
        <v/>
      </c>
      <c r="AO269" s="83" t="str">
        <f>IF(Q269="","",BN269*1)</f>
        <v/>
      </c>
      <c r="AP269" s="83" t="str">
        <f>IF(R269="","",BU269*1)</f>
        <v/>
      </c>
      <c r="AQ269" s="83" t="str">
        <f>IF(S269="","",CB269*1)</f>
        <v/>
      </c>
      <c r="AR269" s="64">
        <f>SUM(AH269:AL269)</f>
        <v>0</v>
      </c>
      <c r="AS269" s="65">
        <f>SUM(AM269:AQ269)</f>
        <v>0</v>
      </c>
      <c r="AT269" s="66">
        <f>IF(O269=1000,11,IF(O269=-1000,0,IF(O269&gt;0,11,IF(O269&lt;0,(-O269),"0"))))</f>
        <v>11</v>
      </c>
      <c r="AU269" s="67" t="str">
        <f>IF(O269=1000,0,IF(O269=-1000,11,IF(O269&lt;-9,-(O269-2),IF(O269&gt;0,(O269),"0"))))</f>
        <v/>
      </c>
      <c r="AV269" s="66" t="e">
        <f>IF(O269=1000,11,IF(O269=-1000,0,IF(O269&gt;9,(O269+2),IF(O269&lt;0,(-O269),"0"))))</f>
        <v>#VALUE!</v>
      </c>
      <c r="AW269" s="67" t="str">
        <f>IF(O269=1000,0,IF(O269=-1000,11,IF(O269&lt;0,11,IF(O269&gt;0,(O269),"0"))))</f>
        <v/>
      </c>
      <c r="AX269" s="84" t="str">
        <f>IF(O269="","",IF(O269&gt;9,AV269,AT269))</f>
        <v/>
      </c>
      <c r="AY269" s="85" t="str">
        <f>IF(O269="","","-")</f>
        <v/>
      </c>
      <c r="AZ269" s="86" t="str">
        <f>IF(O269="","",IF(O269&lt;-9,AU269,AW269))</f>
        <v/>
      </c>
      <c r="BA269" s="66" t="e">
        <f>IF(P269=1000,11,IF(P269=-1000,0,IF(P269&gt;9,(P269+2),IF(P269&lt;0,(-P269),"0"))))</f>
        <v>#VALUE!</v>
      </c>
      <c r="BB269" s="67" t="str">
        <f>IF(P269=1000,0,IF(P269=-1000,11,IF(P269&lt;-9,-(P269-2),IF(P269&gt;0,(P269),"0"))))</f>
        <v/>
      </c>
      <c r="BC269" s="67">
        <f>IF(P269=1000,11,IF(P269=-1000,0,IF(P269&gt;0,11,IF(P269&lt;0,(-P269),"0"))))</f>
        <v>11</v>
      </c>
      <c r="BD269" s="67" t="str">
        <f>IF(P269=1000,0,IF(P269=-1000,11,IF(P269&lt;0,11,IF(P269&gt;0,(P269),"0"))))</f>
        <v/>
      </c>
      <c r="BE269" s="84" t="str">
        <f>IF(P269="","",IF(P269&gt;9,BA269,BC269))</f>
        <v/>
      </c>
      <c r="BF269" s="85" t="str">
        <f>IF(P269="","","-")</f>
        <v/>
      </c>
      <c r="BG269" s="86" t="str">
        <f>IF(P269="","",IF(P269&lt;-9,BB269,BD269))</f>
        <v/>
      </c>
      <c r="BH269" s="66" t="e">
        <f>IF(Q269=1000,11,IF(Q269=-1000,0,IF(Q269&gt;9,(Q269+2),IF(Q269&lt;0,(-Q269),"0"))))</f>
        <v>#VALUE!</v>
      </c>
      <c r="BI269" s="67" t="str">
        <f>IF(Q269=1000,0,IF(Q269=-1000,11,IF(Q269&lt;-9,-(Q269-2),IF(Q269&gt;0,(Q269),"0"))))</f>
        <v/>
      </c>
      <c r="BJ269" s="67">
        <f>IF(Q269=1000,11,IF(Q269=-1000,0,IF(Q269&gt;0,11,IF(Q269&lt;0,(-Q269),"0"))))</f>
        <v>11</v>
      </c>
      <c r="BK269" s="67" t="str">
        <f>IF(Q269=1000,0,IF(Q269=-1000,11,IF(Q269&lt;0,11,IF(Q269&gt;0,(Q269),"0"))))</f>
        <v/>
      </c>
      <c r="BL269" s="84" t="str">
        <f>IF(Q269="","",IF(Q269&gt;9,BH269,BJ269))</f>
        <v/>
      </c>
      <c r="BM269" s="85" t="str">
        <f>IF(Q269="","","-")</f>
        <v/>
      </c>
      <c r="BN269" s="86" t="str">
        <f>IF(Q269="","",IF(Q269&lt;-9,BI269,BK269))</f>
        <v/>
      </c>
      <c r="BO269" s="67" t="e">
        <f>IF(R269=1000,11,IF(R269=-1000,0,IF(R269&gt;9,(R269+2),IF(R269&lt;0,(-R269),"0"))))</f>
        <v>#VALUE!</v>
      </c>
      <c r="BP269" s="67" t="str">
        <f>IF(R269=1000,0,IF(R269=-1000,11,IF(R269&lt;-9,-(R269-2),IF(R269&gt;0,(R269),"0"))))</f>
        <v/>
      </c>
      <c r="BQ269" s="67">
        <f>IF(R269=1000,11,IF(R269=-1000,0,IF(R269&gt;0,11,IF(R269&lt;0,(-R269),"0"))))</f>
        <v>11</v>
      </c>
      <c r="BR269" s="67" t="str">
        <f>IF(R269=1000,0,IF(R269=-1000,11,IF(R269&lt;0,11,IF(R269&gt;0,(R269),"0"))))</f>
        <v/>
      </c>
      <c r="BS269" s="84" t="str">
        <f>IF(R269="","",IF(R269&gt;9,BO269,BQ269))</f>
        <v/>
      </c>
      <c r="BT269" s="85" t="str">
        <f>IF(R269="","","-")</f>
        <v/>
      </c>
      <c r="BU269" s="86" t="str">
        <f>IF(R269="","",IF(R269&lt;-9,BP269,BR269))</f>
        <v/>
      </c>
      <c r="BV269" s="67" t="e">
        <f>IF(S269=1000,11,IF(S269=-1000,0,IF(S269&gt;9,(S269+2),IF(S269&lt;0,(-S269),"0"))))</f>
        <v>#VALUE!</v>
      </c>
      <c r="BW269" s="67" t="str">
        <f>IF(S269=1000,0,IF(S269=-1000,11,IF(S269&lt;-9,-(S269-2),IF(S269&gt;0,(S269),"0"))))</f>
        <v/>
      </c>
      <c r="BX269" s="67">
        <f>IF(S269=1000,11,IF(S269=-1000,0,IF(S269&gt;0,11,IF(S269&lt;0,(-S269),"0"))))</f>
        <v>11</v>
      </c>
      <c r="BY269" s="71" t="str">
        <f>IF(S269=1000,0,IF(S269=-1000,11,IF(S269&lt;0,11,IF(S269&gt;0,(S269),"0"))))</f>
        <v/>
      </c>
      <c r="BZ269" s="84" t="str">
        <f>IF(S269="","",IF(S269&gt;9,BV269,BX269))</f>
        <v/>
      </c>
      <c r="CA269" s="85" t="str">
        <f>IF(S269="","","-")</f>
        <v/>
      </c>
      <c r="CB269" s="86" t="str">
        <f>IF(S269="","",IF(S269&lt;-9,BW269,BY269))</f>
        <v/>
      </c>
      <c r="CC269" s="87" t="str">
        <f>IF(O269="","",SUM(T269:X269))</f>
        <v/>
      </c>
      <c r="CD269" s="88" t="str">
        <f>IF(CC269="","","-")</f>
        <v/>
      </c>
      <c r="CE269" s="89" t="str">
        <f>IF(O269="","",SUM(Y269:AC269))</f>
        <v/>
      </c>
      <c r="CP269" s="32"/>
      <c r="CQ269" s="32"/>
    </row>
    <row r="270" spans="1:95" s="31" customFormat="1" ht="15" customHeight="1" x14ac:dyDescent="0.2">
      <c r="A270" s="43"/>
      <c r="B270" s="44"/>
      <c r="C270" s="1250">
        <v>3</v>
      </c>
      <c r="D270" s="76" t="str">
        <f>IF(A270="","",VLOOKUP(A270,СписокКЖ!D:I,2,FALSE))</f>
        <v/>
      </c>
      <c r="E270" s="47"/>
      <c r="F270" s="77" t="str">
        <f>IF(B270="","",VLOOKUP(B270,СписокКЖ!D:I,2,FALSE))</f>
        <v/>
      </c>
      <c r="G270" s="49"/>
      <c r="H270" s="41"/>
      <c r="I270" s="1252"/>
      <c r="J270" s="1252"/>
      <c r="K270" s="1252"/>
      <c r="L270" s="1252"/>
      <c r="M270" s="1252"/>
      <c r="N270" s="42"/>
      <c r="O270" s="1244" t="str">
        <f>IF(I270="","",IF(I270="0",1000,IF(I270="-0",-1000,I270*1)))</f>
        <v/>
      </c>
      <c r="P270" s="1244" t="str">
        <f>IF(J270="","",IF(J270="0",1000,IF(J270="-0",-1000,J270*1)))</f>
        <v/>
      </c>
      <c r="Q270" s="1244" t="str">
        <f>IF(K270="","",IF(K270="0",1000,IF(K270="-0",-1000,K270*1)))</f>
        <v/>
      </c>
      <c r="R270" s="1244" t="str">
        <f>IF(L271="","",IF(L271="0",1000,IF(L271="-0",-1000,L271*1)))</f>
        <v/>
      </c>
      <c r="S270" s="1246" t="str">
        <f>IF(M271="","",IF(M271="0",1000,IF(M271="-0",-1000,M271*1)))</f>
        <v/>
      </c>
      <c r="T270" s="1248" t="str">
        <f>IF(O270="","",IF(O270&gt;0,1,0))</f>
        <v/>
      </c>
      <c r="U270" s="1284" t="str">
        <f>IF(P270="","",IF(P270&gt;0,1,0))</f>
        <v/>
      </c>
      <c r="V270" s="1284" t="str">
        <f>IF(Q270="","",IF(Q270&gt;0,1,0))</f>
        <v/>
      </c>
      <c r="W270" s="1284" t="str">
        <f>IF(R270="","",IF(R270&gt;0,1,0))</f>
        <v/>
      </c>
      <c r="X270" s="1284" t="str">
        <f>IF(S270="","",IF(S270&gt;0,1,0))</f>
        <v/>
      </c>
      <c r="Y270" s="1278" t="str">
        <f>IF(O270="","",IF(O270&lt;0,1,0))</f>
        <v/>
      </c>
      <c r="Z270" s="1278" t="str">
        <f>IF(P270="","",IF(P270&lt;0,1,0))</f>
        <v/>
      </c>
      <c r="AA270" s="1278" t="str">
        <f>IF(Q270="","",IF(Q270&lt;0,1,0))</f>
        <v/>
      </c>
      <c r="AB270" s="1278" t="str">
        <f>IF(R270="","",IF(R270&lt;0,1,0))</f>
        <v/>
      </c>
      <c r="AC270" s="1278" t="str">
        <f>IF(S270="","",IF(S270&lt;0,1,0))</f>
        <v/>
      </c>
      <c r="AD270" s="1280" t="str">
        <f>IF(CC270="","",IF(CC270&gt;CE270,1,-1))</f>
        <v/>
      </c>
      <c r="AE270" s="1280" t="str">
        <f>IF(CC270="","",IF(CC270&lt;CE270,1,-1))</f>
        <v/>
      </c>
      <c r="AF270" s="1282">
        <f>IF(CC270&gt;CE270,1,0)</f>
        <v>0</v>
      </c>
      <c r="AG270" s="1272">
        <f>IF(CE270&gt;CC270,1,0)</f>
        <v>0</v>
      </c>
      <c r="AH270" s="1274" t="str">
        <f>IF(O270="","",AX270*1)</f>
        <v/>
      </c>
      <c r="AI270" s="1276" t="str">
        <f>IF(P270="","",BE270*1)</f>
        <v/>
      </c>
      <c r="AJ270" s="1276" t="str">
        <f>IF(Q270="","",BL270*1)</f>
        <v/>
      </c>
      <c r="AK270" s="1276" t="str">
        <f>IF(R270="","",BS270*1)</f>
        <v/>
      </c>
      <c r="AL270" s="1276" t="str">
        <f>IF(S270="","",BZ270*1)</f>
        <v/>
      </c>
      <c r="AM270" s="1298" t="str">
        <f>IF(O270="","",AZ270*1)</f>
        <v/>
      </c>
      <c r="AN270" s="1298" t="str">
        <f>IF(P270="","",BG270*1)</f>
        <v/>
      </c>
      <c r="AO270" s="1298" t="str">
        <f>IF(Q270="","",BN270*1)</f>
        <v/>
      </c>
      <c r="AP270" s="1298" t="str">
        <f>IF(R270="","",BU270*1)</f>
        <v/>
      </c>
      <c r="AQ270" s="1298" t="str">
        <f>IF(S270="","",CB270*1)</f>
        <v/>
      </c>
      <c r="AR270" s="1300">
        <f>SUM(AH271:AL271)</f>
        <v>0</v>
      </c>
      <c r="AS270" s="1292">
        <f>SUM(AM271:AQ271)</f>
        <v>0</v>
      </c>
      <c r="AT270" s="1294">
        <f>IF(O270=1000,11,IF(O270=-1000,0,IF(O270&gt;0,11,IF(O270&lt;0,(-O270),"0"))))</f>
        <v>11</v>
      </c>
      <c r="AU270" s="1286" t="str">
        <f>IF(O270=1000,0,IF(O270=-1000,11,IF(O270&lt;-9,-(O270-2),IF(O270&gt;0,(O270),"0"))))</f>
        <v/>
      </c>
      <c r="AV270" s="1286" t="e">
        <f>IF(O270=1000,11,IF(O270=-1000,0,IF(O270&gt;9,(O270+2),IF(O270&lt;0,(-O270),"0"))))</f>
        <v>#VALUE!</v>
      </c>
      <c r="AW270" s="1286" t="str">
        <f>IF(O270=1000,0,IF(O270=-1000,11,IF(O270&lt;0,11,IF(O270&gt;0,(O270),"0"))))</f>
        <v/>
      </c>
      <c r="AX270" s="1296" t="str">
        <f>IF(O270="","",IF(O270&gt;9,AV270,AT270))</f>
        <v/>
      </c>
      <c r="AY270" s="1288" t="str">
        <f>IF(O270="","","-")</f>
        <v/>
      </c>
      <c r="AZ270" s="1290" t="str">
        <f>IF(O270="","",IF(O270&lt;-9,AU270,AW270))</f>
        <v/>
      </c>
      <c r="BA270" s="1286" t="e">
        <f>IF(P270=1000,11,IF(P270=-1000,0,IF(P270&gt;9,(P270+2),IF(P270&lt;0,(-P270),"0"))))</f>
        <v>#VALUE!</v>
      </c>
      <c r="BB270" s="1286" t="str">
        <f>IF(P270=1000,0,IF(P270=-1000,11,IF(P270&lt;-9,-(P270-2),IF(P270&gt;0,(P270),"0"))))</f>
        <v/>
      </c>
      <c r="BC270" s="1286">
        <f>IF(P270=1000,11,IF(P270=-1000,0,IF(P270&gt;0,11,IF(P270&lt;0,(-P270),"0"))))</f>
        <v>11</v>
      </c>
      <c r="BD270" s="1286" t="str">
        <f>IF(P270=1000,0,IF(P270=-1000,11,IF(P270&lt;0,11,IF(P270&gt;0,(P270),"0"))))</f>
        <v/>
      </c>
      <c r="BE270" s="1296" t="str">
        <f>IF(P270="","",IF(P270&gt;9,BA270,BC270))</f>
        <v/>
      </c>
      <c r="BF270" s="1288" t="str">
        <f>IF(P270="","","-")</f>
        <v/>
      </c>
      <c r="BG270" s="1290" t="str">
        <f>IF(P270="","",IF(P270&lt;-9,BB270,BD270))</f>
        <v/>
      </c>
      <c r="BH270" s="1286" t="e">
        <f>IF(Q270=1000,11,IF(Q270=-1000,0,IF(Q270&gt;9,(Q270+2),IF(Q270&lt;0,(-Q270),"0"))))</f>
        <v>#VALUE!</v>
      </c>
      <c r="BI270" s="1286" t="str">
        <f>IF(Q270=1000,0,IF(Q270=-1000,11,IF(Q270&lt;-9,-(Q270-2),IF(Q270&gt;0,(Q270),"0"))))</f>
        <v/>
      </c>
      <c r="BJ270" s="1286">
        <f>IF(Q270=1000,11,IF(Q270=-1000,0,IF(Q270&gt;0,11,IF(Q270&lt;0,(-Q270),"0"))))</f>
        <v>11</v>
      </c>
      <c r="BK270" s="1286" t="str">
        <f>IF(Q270=1000,0,IF(Q270=-1000,11,IF(Q270&lt;0,11,IF(Q270&gt;0,(Q270),"0"))))</f>
        <v/>
      </c>
      <c r="BL270" s="1296" t="str">
        <f>IF(Q270="","",IF(Q270&gt;9,BH270,BJ270))</f>
        <v/>
      </c>
      <c r="BM270" s="1288" t="str">
        <f>IF(Q270="","","-")</f>
        <v/>
      </c>
      <c r="BN270" s="1290" t="str">
        <f>IF(Q270="","",IF(Q270&lt;-9,BI270,BK270))</f>
        <v/>
      </c>
      <c r="BO270" s="1286" t="e">
        <f>IF(R270=1000,11,IF(R270=-1000,0,IF(R270&gt;9,(R270+2),IF(R270&lt;0,(-R270),"0"))))</f>
        <v>#VALUE!</v>
      </c>
      <c r="BP270" s="1286" t="str">
        <f>IF(R270=1000,0,IF(R270=-1000,11,IF(R270&lt;-9,-(R270-2),IF(R270&gt;0,(R270),"0"))))</f>
        <v/>
      </c>
      <c r="BQ270" s="1286">
        <f>IF(R270=1000,11,IF(R270=-1000,0,IF(R270&gt;0,11,IF(R270&lt;0,(-R270),"0"))))</f>
        <v>11</v>
      </c>
      <c r="BR270" s="1286" t="str">
        <f>IF(R270=1000,0,IF(R270=-1000,11,IF(R270&lt;0,11,IF(R270&gt;0,(R270),"0"))))</f>
        <v/>
      </c>
      <c r="BS270" s="1296" t="str">
        <f>IF(R270="","",IF(R270&gt;9,BO270,BQ270))</f>
        <v/>
      </c>
      <c r="BT270" s="1288" t="str">
        <f>IF(R270="","","-")</f>
        <v/>
      </c>
      <c r="BU270" s="1290" t="str">
        <f>IF(R270="","",IF(R270&lt;-9,BP270,BR270))</f>
        <v/>
      </c>
      <c r="BV270" s="1286" t="e">
        <f>IF(S270=1000,11,IF(S270=-1000,0,IF(S270&gt;9,(S270+2),IF(S270&lt;0,(-S270),"0"))))</f>
        <v>#VALUE!</v>
      </c>
      <c r="BW270" s="1286" t="str">
        <f>IF(S270=1000,0,IF(S270=-1000,11,IF(S270&lt;-9,-(S270-2),IF(S270&gt;0,(S270),"0"))))</f>
        <v/>
      </c>
      <c r="BX270" s="1286">
        <f>IF(S270=1000,11,IF(S270=-1000,0,IF(S270&gt;0,11,IF(S270&lt;0,(-S270),"0"))))</f>
        <v>11</v>
      </c>
      <c r="BY270" s="1286" t="str">
        <f>IF(S270=1000,0,IF(S270=-1000,11,IF(S270&lt;0,11,IF(S270&gt;0,(S270),"0"))))</f>
        <v/>
      </c>
      <c r="BZ270" s="1296" t="str">
        <f>IF(S270="","",IF(S270&gt;9,BV270,BX270))</f>
        <v/>
      </c>
      <c r="CA270" s="1288" t="str">
        <f>IF(S270="","","-")</f>
        <v/>
      </c>
      <c r="CB270" s="1290" t="str">
        <f>IF(S270="","",IF(S270&lt;-9,BW270,BY270))</f>
        <v/>
      </c>
      <c r="CC270" s="1302" t="str">
        <f>IF(O270="","",SUM(T270:X271))</f>
        <v/>
      </c>
      <c r="CD270" s="1304" t="str">
        <f>IF(CC270="","","-")</f>
        <v/>
      </c>
      <c r="CE270" s="1306" t="str">
        <f>IF(O270="","",SUM(Y270:AC271))</f>
        <v/>
      </c>
      <c r="CP270" s="32"/>
      <c r="CQ270" s="32"/>
    </row>
    <row r="271" spans="1:95" s="31" customFormat="1" ht="15" customHeight="1" x14ac:dyDescent="0.2">
      <c r="A271" s="43"/>
      <c r="B271" s="44"/>
      <c r="C271" s="1251"/>
      <c r="D271" s="46" t="str">
        <f>IF(A271="","",VLOOKUP(A271,СписокКЖ!D:I,2,FALSE))</f>
        <v/>
      </c>
      <c r="E271" s="47"/>
      <c r="F271" s="48" t="str">
        <f>IF(B271="","",VLOOKUP(B271,СписокКЖ!D:I,2,FALSE))</f>
        <v/>
      </c>
      <c r="G271" s="49"/>
      <c r="H271" s="41"/>
      <c r="I271" s="1253"/>
      <c r="J271" s="1253"/>
      <c r="K271" s="1253"/>
      <c r="L271" s="1253"/>
      <c r="M271" s="1253"/>
      <c r="N271" s="42"/>
      <c r="O271" s="1245"/>
      <c r="P271" s="1245"/>
      <c r="Q271" s="1245"/>
      <c r="R271" s="1245"/>
      <c r="S271" s="1247"/>
      <c r="T271" s="1249"/>
      <c r="U271" s="1285"/>
      <c r="V271" s="1285"/>
      <c r="W271" s="1285"/>
      <c r="X271" s="1285"/>
      <c r="Y271" s="1279"/>
      <c r="Z271" s="1279"/>
      <c r="AA271" s="1279"/>
      <c r="AB271" s="1279"/>
      <c r="AC271" s="1279"/>
      <c r="AD271" s="1281"/>
      <c r="AE271" s="1281"/>
      <c r="AF271" s="1283"/>
      <c r="AG271" s="1273"/>
      <c r="AH271" s="1275"/>
      <c r="AI271" s="1277"/>
      <c r="AJ271" s="1277"/>
      <c r="AK271" s="1277"/>
      <c r="AL271" s="1277"/>
      <c r="AM271" s="1299"/>
      <c r="AN271" s="1299"/>
      <c r="AO271" s="1299"/>
      <c r="AP271" s="1299"/>
      <c r="AQ271" s="1299"/>
      <c r="AR271" s="1301"/>
      <c r="AS271" s="1293"/>
      <c r="AT271" s="1295"/>
      <c r="AU271" s="1287"/>
      <c r="AV271" s="1287"/>
      <c r="AW271" s="1287"/>
      <c r="AX271" s="1297"/>
      <c r="AY271" s="1289"/>
      <c r="AZ271" s="1291"/>
      <c r="BA271" s="1287"/>
      <c r="BB271" s="1287"/>
      <c r="BC271" s="1287"/>
      <c r="BD271" s="1287"/>
      <c r="BE271" s="1297"/>
      <c r="BF271" s="1289"/>
      <c r="BG271" s="1291"/>
      <c r="BH271" s="1287"/>
      <c r="BI271" s="1287"/>
      <c r="BJ271" s="1287"/>
      <c r="BK271" s="1287"/>
      <c r="BL271" s="1297"/>
      <c r="BM271" s="1289"/>
      <c r="BN271" s="1291"/>
      <c r="BO271" s="1287"/>
      <c r="BP271" s="1287"/>
      <c r="BQ271" s="1287"/>
      <c r="BR271" s="1287"/>
      <c r="BS271" s="1297"/>
      <c r="BT271" s="1289"/>
      <c r="BU271" s="1291"/>
      <c r="BV271" s="1287"/>
      <c r="BW271" s="1287"/>
      <c r="BX271" s="1287"/>
      <c r="BY271" s="1287"/>
      <c r="BZ271" s="1297"/>
      <c r="CA271" s="1289"/>
      <c r="CB271" s="1291"/>
      <c r="CC271" s="1303"/>
      <c r="CD271" s="1305"/>
      <c r="CE271" s="1307"/>
      <c r="CP271" s="32"/>
      <c r="CQ271" s="32"/>
    </row>
    <row r="272" spans="1:95" s="31" customFormat="1" ht="15" customHeight="1" x14ac:dyDescent="0.2">
      <c r="A272" s="99" t="str">
        <f>IF(A268="","",A268)</f>
        <v/>
      </c>
      <c r="B272" s="99" t="str">
        <f>IF(B268="","",B269)</f>
        <v/>
      </c>
      <c r="C272" s="75">
        <v>4</v>
      </c>
      <c r="D272" s="100" t="str">
        <f>IF(A272="","",VLOOKUP(A272,СписокКЖ!D:I,2,FALSE))</f>
        <v/>
      </c>
      <c r="E272" s="101"/>
      <c r="F272" s="77" t="str">
        <f>IF(B272="","",VLOOKUP(B272,СписокКЖ!D:I,2,FALSE))</f>
        <v/>
      </c>
      <c r="G272" s="102"/>
      <c r="H272" s="41"/>
      <c r="I272" s="78"/>
      <c r="J272" s="78"/>
      <c r="K272" s="78"/>
      <c r="L272" s="78"/>
      <c r="M272" s="78"/>
      <c r="N272" s="42"/>
      <c r="O272" s="79" t="str">
        <f>IF(I272="","",IF(I272="0",1000,IF(I272="-0",-1000,I272*1)))</f>
        <v/>
      </c>
      <c r="P272" s="79" t="str">
        <f t="shared" ref="P272:S273" si="174">IF(J272="","",IF(J272="0",1000,IF(J272="-0",-1000,J272*1)))</f>
        <v/>
      </c>
      <c r="Q272" s="79" t="str">
        <f t="shared" si="174"/>
        <v/>
      </c>
      <c r="R272" s="79" t="str">
        <f t="shared" si="174"/>
        <v/>
      </c>
      <c r="S272" s="80" t="str">
        <f t="shared" si="174"/>
        <v/>
      </c>
      <c r="T272" s="103" t="str">
        <f t="shared" ref="T272:X273" si="175">IF(O272="","",IF(O272&gt;0,1,0))</f>
        <v/>
      </c>
      <c r="U272" s="104" t="str">
        <f t="shared" si="175"/>
        <v/>
      </c>
      <c r="V272" s="104" t="str">
        <f t="shared" si="175"/>
        <v/>
      </c>
      <c r="W272" s="104" t="str">
        <f t="shared" si="175"/>
        <v/>
      </c>
      <c r="X272" s="104" t="str">
        <f t="shared" si="175"/>
        <v/>
      </c>
      <c r="Y272" s="105" t="str">
        <f t="shared" ref="Y272:AC273" si="176">IF(O272="","",IF(O272&lt;0,1,0))</f>
        <v/>
      </c>
      <c r="Z272" s="105" t="str">
        <f t="shared" si="176"/>
        <v/>
      </c>
      <c r="AA272" s="105" t="str">
        <f t="shared" si="176"/>
        <v/>
      </c>
      <c r="AB272" s="105" t="str">
        <f t="shared" si="176"/>
        <v/>
      </c>
      <c r="AC272" s="105" t="str">
        <f t="shared" si="176"/>
        <v/>
      </c>
      <c r="AD272" s="106" t="str">
        <f>IF(CC272="","",IF(CC272&gt;CE272,1,-1))</f>
        <v/>
      </c>
      <c r="AE272" s="106" t="str">
        <f>IF(CC272="","",IF(CC272&lt;CE272,1,-1))</f>
        <v/>
      </c>
      <c r="AF272" s="107">
        <f>IF(CC272&gt;CE272,1,0)</f>
        <v>0</v>
      </c>
      <c r="AG272" s="108">
        <f>IF(CE272&gt;CC272,1,0)</f>
        <v>0</v>
      </c>
      <c r="AH272" s="81" t="str">
        <f>IF(O272="","",AX272*1)</f>
        <v/>
      </c>
      <c r="AI272" s="82" t="str">
        <f>IF(P272="","",BE272*1)</f>
        <v/>
      </c>
      <c r="AJ272" s="82" t="str">
        <f>IF(Q272="","",BL272*1)</f>
        <v/>
      </c>
      <c r="AK272" s="82" t="str">
        <f>IF(R272="","",BS272*1)</f>
        <v/>
      </c>
      <c r="AL272" s="82" t="str">
        <f>IF(S272="","",BZ272*1)</f>
        <v/>
      </c>
      <c r="AM272" s="83" t="str">
        <f>IF(O272="","",AZ272*1)</f>
        <v/>
      </c>
      <c r="AN272" s="83" t="str">
        <f>IF(P272="","",BG272*1)</f>
        <v/>
      </c>
      <c r="AO272" s="83" t="str">
        <f>IF(Q272="","",BN272*1)</f>
        <v/>
      </c>
      <c r="AP272" s="83" t="str">
        <f>IF(R272="","",BU272*1)</f>
        <v/>
      </c>
      <c r="AQ272" s="83" t="str">
        <f>IF(S272="","",CB272*1)</f>
        <v/>
      </c>
      <c r="AR272" s="109">
        <f>SUM(AH272:AL272)</f>
        <v>0</v>
      </c>
      <c r="AS272" s="110">
        <f>SUM(AM272:AQ272)</f>
        <v>0</v>
      </c>
      <c r="AT272" s="111">
        <f>IF(O272=1000,11,IF(O272=-1000,0,IF(O272&gt;0,11,IF(O272&lt;0,(-O272),"0"))))</f>
        <v>11</v>
      </c>
      <c r="AU272" s="112" t="str">
        <f>IF(O272=1000,0,IF(O272=-1000,11,IF(O272&lt;-9,-(O272-2),IF(O272&gt;0,(O272),"0"))))</f>
        <v/>
      </c>
      <c r="AV272" s="111" t="e">
        <f>IF(O272=1000,11,IF(O272=-1000,0,IF(O272&gt;9,(O272+2),IF(O272&lt;0,(-O272),"0"))))</f>
        <v>#VALUE!</v>
      </c>
      <c r="AW272" s="112" t="str">
        <f>IF(O272=1000,0,IF(O272=-1000,11,IF(O272&lt;0,11,IF(O272&gt;0,(O272),"0"))))</f>
        <v/>
      </c>
      <c r="AX272" s="84" t="str">
        <f>IF(O272="","",IF(O272&gt;9,AV272,AT272))</f>
        <v/>
      </c>
      <c r="AY272" s="85" t="str">
        <f>IF(O272="","","-")</f>
        <v/>
      </c>
      <c r="AZ272" s="86" t="str">
        <f>IF(O272="","",IF(O272&lt;-9,AU272,AW272))</f>
        <v/>
      </c>
      <c r="BA272" s="111" t="e">
        <f>IF(P272=1000,11,IF(P272=-1000,0,IF(P272&gt;9,(P272+2),IF(P272&lt;0,(-P272),"0"))))</f>
        <v>#VALUE!</v>
      </c>
      <c r="BB272" s="112" t="str">
        <f>IF(P272=1000,0,IF(P272=-1000,11,IF(P272&lt;-9,-(P272-2),IF(P272&gt;0,(P272),"0"))))</f>
        <v/>
      </c>
      <c r="BC272" s="112">
        <f>IF(P272=1000,11,IF(P272=-1000,0,IF(P272&gt;0,11,IF(P272&lt;0,(-P272),"0"))))</f>
        <v>11</v>
      </c>
      <c r="BD272" s="112" t="str">
        <f>IF(P272=1000,0,IF(P272=-1000,11,IF(P272&lt;0,11,IF(P272&gt;0,(P272),"0"))))</f>
        <v/>
      </c>
      <c r="BE272" s="84" t="str">
        <f>IF(P272="","",IF(P272&gt;9,BA272,BC272))</f>
        <v/>
      </c>
      <c r="BF272" s="85" t="str">
        <f>IF(P272="","","-")</f>
        <v/>
      </c>
      <c r="BG272" s="86" t="str">
        <f>IF(P272="","",IF(P272&lt;-9,BB272,BD272))</f>
        <v/>
      </c>
      <c r="BH272" s="111" t="e">
        <f>IF(Q272=1000,11,IF(Q272=-1000,0,IF(Q272&gt;9,(Q272+2),IF(Q272&lt;0,(-Q272),"0"))))</f>
        <v>#VALUE!</v>
      </c>
      <c r="BI272" s="112" t="str">
        <f>IF(Q272=1000,0,IF(Q272=-1000,11,IF(Q272&lt;-9,-(Q272-2),IF(Q272&gt;0,(Q272),"0"))))</f>
        <v/>
      </c>
      <c r="BJ272" s="112">
        <f>IF(Q272=1000,11,IF(Q272=-1000,0,IF(Q272&gt;0,11,IF(Q272&lt;0,(-Q272),"0"))))</f>
        <v>11</v>
      </c>
      <c r="BK272" s="112" t="str">
        <f>IF(Q272=1000,0,IF(Q272=-1000,11,IF(Q272&lt;0,11,IF(Q272&gt;0,(Q272),"0"))))</f>
        <v/>
      </c>
      <c r="BL272" s="84" t="str">
        <f>IF(Q272="","",IF(Q272&gt;9,BH272,BJ272))</f>
        <v/>
      </c>
      <c r="BM272" s="85" t="str">
        <f>IF(Q272="","","-")</f>
        <v/>
      </c>
      <c r="BN272" s="86" t="str">
        <f>IF(Q272="","",IF(Q272&lt;-9,BI272,BK272))</f>
        <v/>
      </c>
      <c r="BO272" s="112" t="e">
        <f>IF(R272=1000,11,IF(R272=-1000,0,IF(R272&gt;9,(R272+2),IF(R272&lt;0,(-R272),"0"))))</f>
        <v>#VALUE!</v>
      </c>
      <c r="BP272" s="112" t="str">
        <f>IF(R272=1000,0,IF(R272=-1000,11,IF(R272&lt;-9,-(R272-2),IF(R272&gt;0,(R272),"0"))))</f>
        <v/>
      </c>
      <c r="BQ272" s="112">
        <f>IF(R272=1000,11,IF(R272=-1000,0,IF(R272&gt;0,11,IF(R272&lt;0,(-R272),"0"))))</f>
        <v>11</v>
      </c>
      <c r="BR272" s="112" t="str">
        <f>IF(R272=1000,0,IF(R272=-1000,11,IF(R272&lt;0,11,IF(R272&gt;0,(R272),"0"))))</f>
        <v/>
      </c>
      <c r="BS272" s="84" t="str">
        <f>IF(R272="","",IF(R272&gt;9,BO272,BQ272))</f>
        <v/>
      </c>
      <c r="BT272" s="85" t="str">
        <f>IF(R272="","","-")</f>
        <v/>
      </c>
      <c r="BU272" s="86" t="str">
        <f>IF(R272="","",IF(R272&lt;-9,BP272,BR272))</f>
        <v/>
      </c>
      <c r="BV272" s="112" t="e">
        <f>IF(S272=1000,11,IF(S272=-1000,0,IF(S272&gt;9,(S272+2),IF(S272&lt;0,(-S272),"0"))))</f>
        <v>#VALUE!</v>
      </c>
      <c r="BW272" s="112" t="str">
        <f>IF(S272=1000,0,IF(S272=-1000,11,IF(S272&lt;-9,-(S272-2),IF(S272&gt;0,(S272),"0"))))</f>
        <v/>
      </c>
      <c r="BX272" s="112">
        <f>IF(S272=1000,11,IF(S272=-1000,0,IF(S272&gt;0,11,IF(S272&lt;0,(-S272),"0"))))</f>
        <v>11</v>
      </c>
      <c r="BY272" s="113" t="str">
        <f>IF(S272=1000,0,IF(S272=-1000,11,IF(S272&lt;0,11,IF(S272&gt;0,(S272),"0"))))</f>
        <v/>
      </c>
      <c r="BZ272" s="84" t="str">
        <f>IF(S272="","",IF(S272&gt;9,BV272,BX272))</f>
        <v/>
      </c>
      <c r="CA272" s="85" t="str">
        <f>IF(S272="","","-")</f>
        <v/>
      </c>
      <c r="CB272" s="86" t="str">
        <f>IF(S272="","",IF(S272&lt;-9,BW272,BY272))</f>
        <v/>
      </c>
      <c r="CC272" s="87" t="str">
        <f>IF(O272="","",SUM(T272:X272))</f>
        <v/>
      </c>
      <c r="CD272" s="88" t="str">
        <f>IF(CC272="","","-")</f>
        <v/>
      </c>
      <c r="CE272" s="89" t="str">
        <f>IF(O272="","",SUM(Y272:AC272))</f>
        <v/>
      </c>
      <c r="CP272" s="32"/>
      <c r="CQ272" s="32"/>
    </row>
    <row r="273" spans="1:95" s="31" customFormat="1" ht="15" customHeight="1" thickBot="1" x14ac:dyDescent="0.25">
      <c r="A273" s="99" t="str">
        <f>IF(A268="","",A269)</f>
        <v/>
      </c>
      <c r="B273" s="99" t="str">
        <f>IF(B268="","",B268)</f>
        <v/>
      </c>
      <c r="C273" s="114">
        <v>5</v>
      </c>
      <c r="D273" s="115" t="str">
        <f>IF(A273="","",VLOOKUP(A273,СписокКЖ!D:I,2,FALSE))</f>
        <v/>
      </c>
      <c r="E273" s="116"/>
      <c r="F273" s="117" t="str">
        <f>IF(B273="","",VLOOKUP(B273,СписокКЖ!D:I,2,FALSE))</f>
        <v/>
      </c>
      <c r="G273" s="118"/>
      <c r="H273" s="119"/>
      <c r="I273" s="120"/>
      <c r="J273" s="120"/>
      <c r="K273" s="120"/>
      <c r="L273" s="121"/>
      <c r="M273" s="121"/>
      <c r="N273" s="122"/>
      <c r="O273" s="123" t="str">
        <f>IF(I273="","",IF(I273="0",1000,IF(I273="-0",-1000,I273*1)))</f>
        <v/>
      </c>
      <c r="P273" s="123" t="str">
        <f t="shared" si="174"/>
        <v/>
      </c>
      <c r="Q273" s="123" t="str">
        <f t="shared" si="174"/>
        <v/>
      </c>
      <c r="R273" s="123" t="str">
        <f t="shared" si="174"/>
        <v/>
      </c>
      <c r="S273" s="124" t="str">
        <f t="shared" si="174"/>
        <v/>
      </c>
      <c r="T273" s="125" t="str">
        <f t="shared" si="175"/>
        <v/>
      </c>
      <c r="U273" s="126" t="str">
        <f t="shared" si="175"/>
        <v/>
      </c>
      <c r="V273" s="126" t="str">
        <f t="shared" si="175"/>
        <v/>
      </c>
      <c r="W273" s="126" t="str">
        <f t="shared" si="175"/>
        <v/>
      </c>
      <c r="X273" s="126" t="str">
        <f t="shared" si="175"/>
        <v/>
      </c>
      <c r="Y273" s="127" t="str">
        <f t="shared" si="176"/>
        <v/>
      </c>
      <c r="Z273" s="127" t="str">
        <f t="shared" si="176"/>
        <v/>
      </c>
      <c r="AA273" s="127" t="str">
        <f t="shared" si="176"/>
        <v/>
      </c>
      <c r="AB273" s="127" t="str">
        <f t="shared" si="176"/>
        <v/>
      </c>
      <c r="AC273" s="127" t="str">
        <f t="shared" si="176"/>
        <v/>
      </c>
      <c r="AD273" s="128" t="str">
        <f>IF(CC273="","",IF(CC273&gt;CE273,1,-1))</f>
        <v/>
      </c>
      <c r="AE273" s="128" t="str">
        <f>IF(CC273="","",IF(CC273&lt;CE273,1,-1))</f>
        <v/>
      </c>
      <c r="AF273" s="129">
        <f>IF(CC273&gt;CE273,1,0)</f>
        <v>0</v>
      </c>
      <c r="AG273" s="130">
        <f>IF(CE273&gt;CC273,1,0)</f>
        <v>0</v>
      </c>
      <c r="AH273" s="131" t="str">
        <f>IF(O273="","",AX273*1)</f>
        <v/>
      </c>
      <c r="AI273" s="132" t="str">
        <f>IF(P273="","",BE273*1)</f>
        <v/>
      </c>
      <c r="AJ273" s="132" t="str">
        <f>IF(Q273="","",BL273*1)</f>
        <v/>
      </c>
      <c r="AK273" s="132" t="str">
        <f>IF(R273="","",BS273*1)</f>
        <v/>
      </c>
      <c r="AL273" s="132" t="str">
        <f>IF(S273="","",BZ273*1)</f>
        <v/>
      </c>
      <c r="AM273" s="133" t="str">
        <f>IF(O273="","",AZ273*1)</f>
        <v/>
      </c>
      <c r="AN273" s="133" t="str">
        <f>IF(P273="","",BG273*1)</f>
        <v/>
      </c>
      <c r="AO273" s="133" t="str">
        <f>IF(Q273="","",BN273*1)</f>
        <v/>
      </c>
      <c r="AP273" s="133" t="str">
        <f>IF(R273="","",BU273*1)</f>
        <v/>
      </c>
      <c r="AQ273" s="133" t="str">
        <f>IF(S273="","",CB273*1)</f>
        <v/>
      </c>
      <c r="AR273" s="134">
        <f>SUM(AH273:AL273)</f>
        <v>0</v>
      </c>
      <c r="AS273" s="135">
        <f>SUM(AM273:AQ273)</f>
        <v>0</v>
      </c>
      <c r="AT273" s="136">
        <f>IF(O273=1000,11,IF(O273=-1000,0,IF(O273&gt;0,11,IF(O273&lt;0,(-O273),"0"))))</f>
        <v>11</v>
      </c>
      <c r="AU273" s="137" t="str">
        <f>IF(O273=1000,0,IF(O273=-1000,11,IF(O273&lt;-9,-(O273-2),IF(O273&gt;0,(O273),"0"))))</f>
        <v/>
      </c>
      <c r="AV273" s="136" t="e">
        <f>IF(O273=1000,11,IF(O273=-1000,0,IF(O273&gt;9,(O273+2),IF(O273&lt;0,(-O273),"0"))))</f>
        <v>#VALUE!</v>
      </c>
      <c r="AW273" s="137" t="str">
        <f>IF(O273=1000,0,IF(O273=-1000,11,IF(O273&lt;0,11,IF(O273&gt;0,(O273),"0"))))</f>
        <v/>
      </c>
      <c r="AX273" s="138" t="str">
        <f>IF(O273="","",IF(O273&gt;9,AV273,AT273))</f>
        <v/>
      </c>
      <c r="AY273" s="139" t="str">
        <f>IF(O273="","","-")</f>
        <v/>
      </c>
      <c r="AZ273" s="140" t="str">
        <f>IF(O273="","",IF(O273&lt;-9,AU273,AW273))</f>
        <v/>
      </c>
      <c r="BA273" s="136" t="e">
        <f>IF(P273=1000,11,IF(P273=-1000,0,IF(P273&gt;9,(P273+2),IF(P273&lt;0,(-P273),"0"))))</f>
        <v>#VALUE!</v>
      </c>
      <c r="BB273" s="137" t="str">
        <f>IF(P273=1000,0,IF(P273=-1000,11,IF(P273&lt;-9,-(P273-2),IF(P273&gt;0,(P273),"0"))))</f>
        <v/>
      </c>
      <c r="BC273" s="137">
        <f>IF(P273=1000,11,IF(P273=-1000,0,IF(P273&gt;0,11,IF(P273&lt;0,(-P273),"0"))))</f>
        <v>11</v>
      </c>
      <c r="BD273" s="137" t="str">
        <f>IF(P273=1000,0,IF(P273=-1000,11,IF(P273&lt;0,11,IF(P273&gt;0,(P273),"0"))))</f>
        <v/>
      </c>
      <c r="BE273" s="138" t="str">
        <f>IF(P273="","",IF(P273&gt;9,BA273,BC273))</f>
        <v/>
      </c>
      <c r="BF273" s="139" t="str">
        <f>IF(P273="","","-")</f>
        <v/>
      </c>
      <c r="BG273" s="140" t="str">
        <f>IF(P273="","",IF(P273&lt;-9,BB273,BD273))</f>
        <v/>
      </c>
      <c r="BH273" s="136" t="e">
        <f>IF(Q273=1000,11,IF(Q273=-1000,0,IF(Q273&gt;9,(Q273+2),IF(Q273&lt;0,(-Q273),"0"))))</f>
        <v>#VALUE!</v>
      </c>
      <c r="BI273" s="137" t="str">
        <f>IF(Q273=1000,0,IF(Q273=-1000,11,IF(Q273&lt;-9,-(Q273-2),IF(Q273&gt;0,(Q273),"0"))))</f>
        <v/>
      </c>
      <c r="BJ273" s="137">
        <f>IF(Q273=1000,11,IF(Q273=-1000,0,IF(Q273&gt;0,11,IF(Q273&lt;0,(-Q273),"0"))))</f>
        <v>11</v>
      </c>
      <c r="BK273" s="137" t="str">
        <f>IF(Q273=1000,0,IF(Q273=-1000,11,IF(Q273&lt;0,11,IF(Q273&gt;0,(Q273),"0"))))</f>
        <v/>
      </c>
      <c r="BL273" s="138" t="str">
        <f>IF(Q273="","",IF(Q273&gt;9,BH273,BJ273))</f>
        <v/>
      </c>
      <c r="BM273" s="139" t="str">
        <f>IF(Q273="","","-")</f>
        <v/>
      </c>
      <c r="BN273" s="140" t="str">
        <f>IF(Q273="","",IF(Q273&lt;-9,BI273,BK273))</f>
        <v/>
      </c>
      <c r="BO273" s="137" t="e">
        <f>IF(R273=1000,11,IF(R273=-1000,0,IF(R273&gt;9,(R273+2),IF(R273&lt;0,(-R273),"0"))))</f>
        <v>#VALUE!</v>
      </c>
      <c r="BP273" s="137" t="str">
        <f>IF(R273=1000,0,IF(R273=-1000,11,IF(R273&lt;-9,-(R273-2),IF(R273&gt;0,(R273),"0"))))</f>
        <v/>
      </c>
      <c r="BQ273" s="137">
        <f>IF(R273=1000,11,IF(R273=-1000,0,IF(R273&gt;0,11,IF(R273&lt;0,(-R273),"0"))))</f>
        <v>11</v>
      </c>
      <c r="BR273" s="137" t="str">
        <f>IF(R273=1000,0,IF(R273=-1000,11,IF(R273&lt;0,11,IF(R273&gt;0,(R273),"0"))))</f>
        <v/>
      </c>
      <c r="BS273" s="138" t="str">
        <f>IF(R273="","",IF(R273&gt;9,BO273,BQ273))</f>
        <v/>
      </c>
      <c r="BT273" s="139" t="str">
        <f>IF(R273="","","-")</f>
        <v/>
      </c>
      <c r="BU273" s="140" t="str">
        <f>IF(R273="","",IF(R273&lt;-9,BP273,BR273))</f>
        <v/>
      </c>
      <c r="BV273" s="137" t="e">
        <f>IF(S273=1000,11,IF(S273=-1000,0,IF(S273&gt;9,(S273+2),IF(S273&lt;0,(-S273),"0"))))</f>
        <v>#VALUE!</v>
      </c>
      <c r="BW273" s="137" t="str">
        <f>IF(S273=1000,0,IF(S273=-1000,11,IF(S273&lt;-9,-(S273-2),IF(S273&gt;0,(S273),"0"))))</f>
        <v/>
      </c>
      <c r="BX273" s="137">
        <f>IF(S273=1000,11,IF(S273=-1000,0,IF(S273&gt;0,11,IF(S273&lt;0,(-S273),"0"))))</f>
        <v>11</v>
      </c>
      <c r="BY273" s="141" t="str">
        <f>IF(S273=1000,0,IF(S273=-1000,11,IF(S273&lt;0,11,IF(S273&gt;0,(S273),"0"))))</f>
        <v/>
      </c>
      <c r="BZ273" s="138" t="str">
        <f>IF(S273="","",IF(S273&gt;9,BV273,BX273))</f>
        <v/>
      </c>
      <c r="CA273" s="139" t="str">
        <f>IF(S273="","","-")</f>
        <v/>
      </c>
      <c r="CB273" s="140" t="str">
        <f>IF(S273="","",IF(S273&lt;-9,BW273,BY273))</f>
        <v/>
      </c>
      <c r="CC273" s="142" t="str">
        <f>IF(O273="","",SUM(T273:X273))</f>
        <v/>
      </c>
      <c r="CD273" s="143" t="str">
        <f>IF(CC273="","","-")</f>
        <v/>
      </c>
      <c r="CE273" s="144" t="str">
        <f>IF(O273="","",SUM(Y273:AC273))</f>
        <v/>
      </c>
      <c r="CP273" s="32"/>
      <c r="CQ273" s="32"/>
    </row>
    <row r="274" spans="1:95" s="31" customFormat="1" ht="15" customHeight="1" thickBot="1" x14ac:dyDescent="0.25">
      <c r="A274" s="145"/>
      <c r="B274" s="145"/>
      <c r="C274" s="145"/>
      <c r="D274" s="146"/>
      <c r="E274" s="147"/>
      <c r="F274" s="148"/>
      <c r="G274" s="149"/>
      <c r="H274" s="150"/>
      <c r="I274" s="151"/>
      <c r="J274" s="151"/>
      <c r="K274" s="151"/>
      <c r="L274" s="151"/>
      <c r="M274" s="151"/>
      <c r="N274" s="150"/>
      <c r="O274" s="152"/>
      <c r="P274" s="152"/>
      <c r="Q274" s="152"/>
      <c r="R274" s="152"/>
      <c r="S274" s="152"/>
      <c r="T274" s="153"/>
      <c r="U274" s="153"/>
      <c r="V274" s="153"/>
      <c r="W274" s="153"/>
      <c r="X274" s="153"/>
      <c r="Y274" s="154"/>
      <c r="Z274" s="154"/>
      <c r="AA274" s="154"/>
      <c r="AB274" s="154"/>
      <c r="AC274" s="154"/>
      <c r="AD274" s="155"/>
      <c r="AE274" s="155"/>
      <c r="AF274" s="156"/>
      <c r="AG274" s="156"/>
      <c r="AH274" s="157"/>
      <c r="AI274" s="157"/>
      <c r="AJ274" s="157"/>
      <c r="AK274" s="157"/>
      <c r="AL274" s="157"/>
      <c r="AM274" s="158"/>
      <c r="AN274" s="158"/>
      <c r="AO274" s="158"/>
      <c r="AP274" s="158"/>
      <c r="AQ274" s="158"/>
      <c r="AR274" s="159"/>
      <c r="AS274" s="159"/>
      <c r="AT274" s="160"/>
      <c r="AU274" s="160"/>
      <c r="AV274" s="160"/>
      <c r="AW274" s="160"/>
      <c r="AX274" s="161"/>
      <c r="AY274" s="161"/>
      <c r="AZ274" s="161"/>
      <c r="BA274" s="160"/>
      <c r="BB274" s="160"/>
      <c r="BC274" s="160"/>
      <c r="BD274" s="160"/>
      <c r="BE274" s="161"/>
      <c r="BF274" s="161"/>
      <c r="BG274" s="161"/>
      <c r="BH274" s="160"/>
      <c r="BI274" s="160"/>
      <c r="BJ274" s="160"/>
      <c r="BK274" s="160"/>
      <c r="BL274" s="161"/>
      <c r="BM274" s="161"/>
      <c r="BN274" s="161"/>
      <c r="BO274" s="160"/>
      <c r="BP274" s="160"/>
      <c r="BQ274" s="160"/>
      <c r="BR274" s="160"/>
      <c r="BS274" s="161"/>
      <c r="BT274" s="161"/>
      <c r="BU274" s="161"/>
      <c r="BV274" s="160"/>
      <c r="BW274" s="160"/>
      <c r="BX274" s="160"/>
      <c r="BY274" s="160"/>
      <c r="BZ274" s="161"/>
      <c r="CA274" s="161"/>
      <c r="CB274" s="161"/>
      <c r="CC274" s="162"/>
      <c r="CD274" s="163"/>
      <c r="CE274" s="164"/>
      <c r="CP274" s="32"/>
      <c r="CQ274" s="32"/>
    </row>
    <row r="275" spans="1:95" s="31" customFormat="1" ht="31.5" customHeight="1" thickBot="1" x14ac:dyDescent="0.25">
      <c r="A275" s="34"/>
      <c r="B275" s="35"/>
      <c r="C275" s="1225">
        <f>1+C266</f>
        <v>31</v>
      </c>
      <c r="D275" s="1227" t="str">
        <f>IF(A275="","",VLOOKUP(A275,СписокКЖ!$A$88:$C$113,3,FALSE))</f>
        <v/>
      </c>
      <c r="E275" s="1228" t="str">
        <f>IF(B275="","",VLOOKUP(B275,СписокКЖ!E:J,2,FALSE))</f>
        <v/>
      </c>
      <c r="F275" s="1231" t="str">
        <f>IF(B275="","",VLOOKUP(B275,СписокКЖ!$A$88:$C$111,3,FALSE))</f>
        <v/>
      </c>
      <c r="G275" s="1232" t="str">
        <f>IF(D275="","",VLOOKUP(D275,СписокКЖ!G:L,2,FALSE))</f>
        <v/>
      </c>
      <c r="H275" s="36"/>
      <c r="I275" s="1235" t="s">
        <v>7</v>
      </c>
      <c r="J275" s="1235"/>
      <c r="K275" s="1235"/>
      <c r="L275" s="1235"/>
      <c r="M275" s="1235"/>
      <c r="N275" s="37"/>
      <c r="O275" s="1237"/>
      <c r="P275" s="1238"/>
      <c r="Q275" s="1238"/>
      <c r="R275" s="1238"/>
      <c r="S275" s="1238"/>
      <c r="T275" s="38" t="str">
        <f>IF(A275="","",VLOOKUP(A275,'[60]Протокол команд'!A:K,8,FALSE))</f>
        <v/>
      </c>
      <c r="U275" s="39" t="e">
        <f>T275*5-4</f>
        <v>#VALUE!</v>
      </c>
      <c r="V275" s="39" t="e">
        <f>T275*5</f>
        <v>#VALUE!</v>
      </c>
      <c r="W275" s="39" t="e">
        <f>CONCATENATE(U275,"-",V275)</f>
        <v>#VALUE!</v>
      </c>
      <c r="X275" s="39" t="str">
        <f>IF(A275="","",VLOOKUP(A275,'[60]Протокол команд'!A:K,10,FALSE))</f>
        <v/>
      </c>
      <c r="Y275" s="39" t="e">
        <f>X275*5-4</f>
        <v>#VALUE!</v>
      </c>
      <c r="Z275" s="39" t="e">
        <f>X275*5</f>
        <v>#VALUE!</v>
      </c>
      <c r="AA275" s="39" t="e">
        <f>CONCATENATE(Y275,"-",Z275)</f>
        <v>#VALUE!</v>
      </c>
      <c r="AB275" s="1241" t="str">
        <f>IF(O277="","",SUM(AF277:AF282))</f>
        <v/>
      </c>
      <c r="AC275" s="1242"/>
      <c r="AD275" s="1243"/>
      <c r="AE275" s="1242" t="str">
        <f>IF(O277="","",SUM(AG277:AG282))</f>
        <v/>
      </c>
      <c r="AF275" s="1242"/>
      <c r="AG275" s="1264"/>
      <c r="AH275" s="1241">
        <f>SUM(CC277:CC282)</f>
        <v>0</v>
      </c>
      <c r="AI275" s="1242"/>
      <c r="AJ275" s="1243"/>
      <c r="AK275" s="1242">
        <f>SUM(CE277:CE282)</f>
        <v>0</v>
      </c>
      <c r="AL275" s="1242"/>
      <c r="AM275" s="1264"/>
      <c r="AN275" s="1265">
        <f>SUM(AR277:AR282)</f>
        <v>0</v>
      </c>
      <c r="AO275" s="1266"/>
      <c r="AP275" s="1267"/>
      <c r="AQ275" s="1266">
        <f>SUM(AS277:AS282)</f>
        <v>0</v>
      </c>
      <c r="AR275" s="1266"/>
      <c r="AS275" s="1268"/>
      <c r="AT275" s="1314" t="str">
        <f>IF(A275="","",VLOOKUP(A275,'[60]Протокол команд'!A:Z,14,FALSE))</f>
        <v/>
      </c>
      <c r="AU275" s="1315"/>
      <c r="AV275" s="1315"/>
      <c r="AW275" s="1315"/>
      <c r="AX275" s="1315"/>
      <c r="AY275" s="1315"/>
      <c r="AZ275" s="1315"/>
      <c r="BA275" s="1315"/>
      <c r="BB275" s="1315"/>
      <c r="BC275" s="1315"/>
      <c r="BD275" s="1315"/>
      <c r="BE275" s="1315"/>
      <c r="BF275" s="1315"/>
      <c r="BG275" s="1315"/>
      <c r="BH275" s="1315"/>
      <c r="BI275" s="1315"/>
      <c r="BJ275" s="1315"/>
      <c r="BK275" s="1315"/>
      <c r="BL275" s="1315"/>
      <c r="BM275" s="1315"/>
      <c r="BN275" s="1315"/>
      <c r="BO275" s="1315"/>
      <c r="BP275" s="1315"/>
      <c r="BQ275" s="1315"/>
      <c r="BR275" s="1315"/>
      <c r="BS275" s="1315"/>
      <c r="BT275" s="1315"/>
      <c r="BU275" s="1315"/>
      <c r="BV275" s="1315"/>
      <c r="BW275" s="1315"/>
      <c r="BX275" s="1315"/>
      <c r="BY275" s="1315"/>
      <c r="BZ275" s="1315"/>
      <c r="CA275" s="1315"/>
      <c r="CB275" s="1316"/>
      <c r="CC275" s="1254" t="str">
        <f>IF(O277="","",SUM(AF277:AF282))</f>
        <v/>
      </c>
      <c r="CD275" s="1256" t="str">
        <f>IF(CC275="","","-")</f>
        <v/>
      </c>
      <c r="CE275" s="1258" t="str">
        <f>IF(O277="","",SUM(AG277:AG282))</f>
        <v/>
      </c>
      <c r="CP275" s="32"/>
      <c r="CQ275" s="32"/>
    </row>
    <row r="276" spans="1:95" s="31" customFormat="1" ht="13.5" customHeight="1" x14ac:dyDescent="0.2">
      <c r="A276" s="40"/>
      <c r="B276" s="40"/>
      <c r="C276" s="1226"/>
      <c r="D276" s="1229" t="str">
        <f>IF(A276="","",VLOOKUP(A276,СписокКЖ!D:I,2,FALSE))</f>
        <v/>
      </c>
      <c r="E276" s="1230" t="str">
        <f>IF(B276="","",VLOOKUP(B276,СписокКЖ!E:J,2,FALSE))</f>
        <v/>
      </c>
      <c r="F276" s="1233" t="str">
        <f>IF(C276="","",VLOOKUP(C276,СписокКЖ!F:K,2,FALSE))</f>
        <v/>
      </c>
      <c r="G276" s="1234" t="str">
        <f>IF(D276="","",VLOOKUP(D276,СписокКЖ!G:L,2,FALSE))</f>
        <v/>
      </c>
      <c r="H276" s="41"/>
      <c r="I276" s="1236"/>
      <c r="J276" s="1236"/>
      <c r="K276" s="1236"/>
      <c r="L276" s="1236"/>
      <c r="M276" s="1236"/>
      <c r="N276" s="42"/>
      <c r="O276" s="1239"/>
      <c r="P276" s="1240"/>
      <c r="Q276" s="1240"/>
      <c r="R276" s="1240"/>
      <c r="S276" s="1240"/>
      <c r="T276" s="1260" t="s">
        <v>8</v>
      </c>
      <c r="U276" s="1261"/>
      <c r="V276" s="1261"/>
      <c r="W276" s="1261"/>
      <c r="X276" s="1261"/>
      <c r="Y276" s="1261"/>
      <c r="Z276" s="1261"/>
      <c r="AA276" s="1261"/>
      <c r="AB276" s="1261"/>
      <c r="AC276" s="1261"/>
      <c r="AD276" s="1261"/>
      <c r="AE276" s="1261"/>
      <c r="AF276" s="1261"/>
      <c r="AG276" s="1262"/>
      <c r="AH276" s="1261" t="s">
        <v>9</v>
      </c>
      <c r="AI276" s="1261"/>
      <c r="AJ276" s="1261"/>
      <c r="AK276" s="1261"/>
      <c r="AL276" s="1261"/>
      <c r="AM276" s="1261"/>
      <c r="AN276" s="1261"/>
      <c r="AO276" s="1261"/>
      <c r="AP276" s="1261"/>
      <c r="AQ276" s="1261"/>
      <c r="AR276" s="1261"/>
      <c r="AS276" s="1262"/>
      <c r="AT276" s="1263" t="s">
        <v>10</v>
      </c>
      <c r="AU276" s="1263"/>
      <c r="AV276" s="1263"/>
      <c r="AW276" s="1263"/>
      <c r="AX276" s="1263"/>
      <c r="AY276" s="1263"/>
      <c r="AZ276" s="1263"/>
      <c r="BA276" s="1263" t="s">
        <v>11</v>
      </c>
      <c r="BB276" s="1263"/>
      <c r="BC276" s="1263"/>
      <c r="BD276" s="1263"/>
      <c r="BE276" s="1263"/>
      <c r="BF276" s="1263"/>
      <c r="BG276" s="1263"/>
      <c r="BH276" s="1263" t="s">
        <v>12</v>
      </c>
      <c r="BI276" s="1263"/>
      <c r="BJ276" s="1263"/>
      <c r="BK276" s="1263"/>
      <c r="BL276" s="1263"/>
      <c r="BM276" s="1263"/>
      <c r="BN276" s="1263"/>
      <c r="BO276" s="1263" t="s">
        <v>13</v>
      </c>
      <c r="BP276" s="1263"/>
      <c r="BQ276" s="1263"/>
      <c r="BR276" s="1263"/>
      <c r="BS276" s="1263"/>
      <c r="BT276" s="1263"/>
      <c r="BU276" s="1263"/>
      <c r="BV276" s="1263" t="s">
        <v>14</v>
      </c>
      <c r="BW276" s="1263"/>
      <c r="BX276" s="1263"/>
      <c r="BY276" s="1263"/>
      <c r="BZ276" s="1263"/>
      <c r="CA276" s="1263"/>
      <c r="CB276" s="1263"/>
      <c r="CC276" s="1255"/>
      <c r="CD276" s="1257"/>
      <c r="CE276" s="1259"/>
      <c r="CP276" s="32"/>
      <c r="CQ276" s="32"/>
    </row>
    <row r="277" spans="1:95" s="31" customFormat="1" ht="15" customHeight="1" x14ac:dyDescent="0.2">
      <c r="A277" s="43"/>
      <c r="B277" s="44"/>
      <c r="C277" s="45">
        <v>1</v>
      </c>
      <c r="D277" s="46" t="str">
        <f>IF(A277="","",VLOOKUP(A277,СписокКЖ!D:I,2,FALSE))</f>
        <v/>
      </c>
      <c r="E277" s="47"/>
      <c r="F277" s="48" t="str">
        <f>IF(B277="","",VLOOKUP(B277,СписокКЖ!D:I,2,FALSE))</f>
        <v/>
      </c>
      <c r="G277" s="49"/>
      <c r="H277" s="50"/>
      <c r="I277" s="51"/>
      <c r="J277" s="51"/>
      <c r="K277" s="51"/>
      <c r="L277" s="51"/>
      <c r="M277" s="51"/>
      <c r="N277" s="52"/>
      <c r="O277" s="53" t="str">
        <f>IF(I277="","",IF(I277="0",1000,IF(I277="-0",-1000,I277*1)))</f>
        <v/>
      </c>
      <c r="P277" s="53" t="str">
        <f t="shared" ref="P277:S278" si="177">IF(J277="","",IF(J277="0",1000,IF(J277="-0",-1000,J277*1)))</f>
        <v/>
      </c>
      <c r="Q277" s="53" t="str">
        <f t="shared" si="177"/>
        <v/>
      </c>
      <c r="R277" s="53" t="str">
        <f t="shared" si="177"/>
        <v/>
      </c>
      <c r="S277" s="54" t="str">
        <f t="shared" si="177"/>
        <v/>
      </c>
      <c r="T277" s="55" t="str">
        <f t="shared" ref="T277:X278" si="178">IF(O277="","",IF(O277&gt;0,1,0))</f>
        <v/>
      </c>
      <c r="U277" s="56" t="str">
        <f t="shared" si="178"/>
        <v/>
      </c>
      <c r="V277" s="56" t="str">
        <f t="shared" si="178"/>
        <v/>
      </c>
      <c r="W277" s="56" t="str">
        <f t="shared" si="178"/>
        <v/>
      </c>
      <c r="X277" s="56" t="str">
        <f t="shared" si="178"/>
        <v/>
      </c>
      <c r="Y277" s="57" t="str">
        <f t="shared" ref="Y277:AC278" si="179">IF(O277="","",IF(O277&lt;0,1,0))</f>
        <v/>
      </c>
      <c r="Z277" s="57" t="str">
        <f t="shared" si="179"/>
        <v/>
      </c>
      <c r="AA277" s="57" t="str">
        <f t="shared" si="179"/>
        <v/>
      </c>
      <c r="AB277" s="57" t="str">
        <f t="shared" si="179"/>
        <v/>
      </c>
      <c r="AC277" s="57" t="str">
        <f t="shared" si="179"/>
        <v/>
      </c>
      <c r="AD277" s="58" t="str">
        <f>IF(CC277="","",IF(CC277&gt;CE277,1,-1))</f>
        <v/>
      </c>
      <c r="AE277" s="58" t="str">
        <f>IF(CC277="","",IF(CC277&lt;CE277,1,-1))</f>
        <v/>
      </c>
      <c r="AF277" s="59">
        <f>IF(CC277&gt;CE277,1,0)</f>
        <v>0</v>
      </c>
      <c r="AG277" s="60">
        <f>IF(CE277&gt;CC277,1,0)</f>
        <v>0</v>
      </c>
      <c r="AH277" s="61" t="str">
        <f>IF(O277="","",AX277*1)</f>
        <v/>
      </c>
      <c r="AI277" s="62" t="str">
        <f>IF(P277="","",BE277*1)</f>
        <v/>
      </c>
      <c r="AJ277" s="62" t="str">
        <f>IF(Q277="","",BL277*1)</f>
        <v/>
      </c>
      <c r="AK277" s="62" t="str">
        <f>IF(R277="","",BS277*1)</f>
        <v/>
      </c>
      <c r="AL277" s="62" t="str">
        <f>IF(S277="","",BZ277*1)</f>
        <v/>
      </c>
      <c r="AM277" s="63" t="str">
        <f>IF(O277="","",AZ277*1)</f>
        <v/>
      </c>
      <c r="AN277" s="63" t="str">
        <f>IF(P277="","",BG277*1)</f>
        <v/>
      </c>
      <c r="AO277" s="63" t="str">
        <f>IF(Q277="","",BN277*1)</f>
        <v/>
      </c>
      <c r="AP277" s="63" t="str">
        <f>IF(R277="","",BU277*1)</f>
        <v/>
      </c>
      <c r="AQ277" s="63" t="str">
        <f>IF(S277="","",CB277*1)</f>
        <v/>
      </c>
      <c r="AR277" s="64">
        <f>SUM(AH277:AL277)</f>
        <v>0</v>
      </c>
      <c r="AS277" s="65">
        <f>SUM(AM277:AQ277)</f>
        <v>0</v>
      </c>
      <c r="AT277" s="66">
        <f>IF(O277=1000,11,IF(O277=-1000,0,IF(O277&gt;0,11,IF(O277&lt;0,(-O277),"0"))))</f>
        <v>11</v>
      </c>
      <c r="AU277" s="67" t="str">
        <f>IF(O277=1000,0,IF(O277=-1000,11,IF(O277&lt;-9,-(O277-2),IF(O277&gt;0,(O277),"0"))))</f>
        <v/>
      </c>
      <c r="AV277" s="66" t="e">
        <f>IF(O277=1000,11,IF(O277=-1000,0,IF(O277&lt;9,11,IF(O277&gt;9,(O277+2),"0"))))</f>
        <v>#VALUE!</v>
      </c>
      <c r="AW277" s="67" t="str">
        <f>IF(O277=1000,0,IF(O277=-1000,11,IF(O277&lt;0,11,IF(O277&gt;0,(O277),"0"))))</f>
        <v/>
      </c>
      <c r="AX277" s="68" t="str">
        <f>IF(O277="","",IF(O277&gt;9,AV277,AT277))</f>
        <v/>
      </c>
      <c r="AY277" s="69" t="str">
        <f>IF(O277="","","-")</f>
        <v/>
      </c>
      <c r="AZ277" s="70" t="str">
        <f>IF(O277="","",IF(O277&lt;-9,AU277,AW277))</f>
        <v/>
      </c>
      <c r="BA277" s="66" t="e">
        <f>IF(P277=1000,11,IF(P277=-1000,0,IF(P277&gt;9,(P277+2),IF(P277&lt;0,(-P277),"0"))))</f>
        <v>#VALUE!</v>
      </c>
      <c r="BB277" s="67" t="str">
        <f>IF(P277=1000,0,IF(P277=-1000,11,IF(P277&lt;-9,-(P277-2),IF(P277&gt;0,(P277),"0"))))</f>
        <v/>
      </c>
      <c r="BC277" s="67">
        <f>IF(P277=1000,11,IF(P277=-1000,0,IF(P277&gt;0,11,IF(P277&lt;0,(-P277),"0"))))</f>
        <v>11</v>
      </c>
      <c r="BD277" s="67" t="str">
        <f>IF(P277=1000,0,IF(P277=-1000,11,IF(P277&lt;0,11,IF(P277&gt;0,(P277),"0"))))</f>
        <v/>
      </c>
      <c r="BE277" s="68" t="str">
        <f>IF(P277="","",IF(P277&gt;9,BA277,BC277))</f>
        <v/>
      </c>
      <c r="BF277" s="69" t="str">
        <f>IF(P277="","","-")</f>
        <v/>
      </c>
      <c r="BG277" s="70" t="str">
        <f>IF(P277="","",IF(P277&lt;-9,BB277,BD277))</f>
        <v/>
      </c>
      <c r="BH277" s="66" t="e">
        <f>IF(Q277=1000,11,IF(Q277=-1000,0,IF(Q277&gt;9,(Q277+2),IF(Q277&lt;0,(-Q277),"0"))))</f>
        <v>#VALUE!</v>
      </c>
      <c r="BI277" s="67" t="str">
        <f>IF(Q277=1000,0,IF(Q277=-1000,11,IF(Q277&lt;-9,-(Q277-2),IF(Q277&gt;0,(Q277),"0"))))</f>
        <v/>
      </c>
      <c r="BJ277" s="67">
        <f>IF(Q277=1000,11,IF(Q277=-1000,0,IF(Q277&gt;0,11,IF(Q277&lt;0,(-Q277),"0"))))</f>
        <v>11</v>
      </c>
      <c r="BK277" s="67" t="str">
        <f>IF(Q277=1000,0,IF(Q277=-1000,11,IF(Q277&lt;0,11,IF(Q277&gt;0,(Q277),"0"))))</f>
        <v/>
      </c>
      <c r="BL277" s="68" t="str">
        <f>IF(Q277="","",IF(Q277&gt;9,BH277,BJ277))</f>
        <v/>
      </c>
      <c r="BM277" s="69" t="str">
        <f>IF(Q277="","","-")</f>
        <v/>
      </c>
      <c r="BN277" s="70" t="str">
        <f>IF(Q277="","",IF(Q277&lt;-9,BI277,BK277))</f>
        <v/>
      </c>
      <c r="BO277" s="67" t="e">
        <f>IF(R277=1000,11,IF(R277=-1000,0,IF(R277&gt;9,(R277+2),IF(R277&lt;0,(-R277),"0"))))</f>
        <v>#VALUE!</v>
      </c>
      <c r="BP277" s="67" t="str">
        <f>IF(R277=1000,0,IF(R277=-1000,11,IF(R277&lt;-9,-(R277-2),IF(R277&gt;0,(R277),"0"))))</f>
        <v/>
      </c>
      <c r="BQ277" s="67">
        <f>IF(R277=1000,11,IF(R277=-1000,0,IF(R277&gt;0,11,IF(R277&lt;0,(-R277),"0"))))</f>
        <v>11</v>
      </c>
      <c r="BR277" s="67" t="str">
        <f>IF(R277=1000,0,IF(R277=-1000,11,IF(R277&lt;0,11,IF(R277&gt;0,(R277),"0"))))</f>
        <v/>
      </c>
      <c r="BS277" s="68" t="str">
        <f>IF(R277="","",IF(R277&gt;9,BO277,BQ277))</f>
        <v/>
      </c>
      <c r="BT277" s="69" t="str">
        <f>IF(R277="","","-")</f>
        <v/>
      </c>
      <c r="BU277" s="70" t="str">
        <f>IF(R277="","",IF(R277&lt;-9,BP277,BR277))</f>
        <v/>
      </c>
      <c r="BV277" s="67" t="e">
        <f>IF(S277=1000,11,IF(S277=-1000,0,IF(S277&gt;9,(S277+2),IF(S277&lt;0,(-S277),"0"))))</f>
        <v>#VALUE!</v>
      </c>
      <c r="BW277" s="67" t="str">
        <f>IF(S277=1000,0,IF(S277=-1000,11,IF(S277&lt;-9,-(S277-2),IF(S277&gt;0,(S277),"0"))))</f>
        <v/>
      </c>
      <c r="BX277" s="67">
        <f>IF(S277=1000,11,IF(S277=-1000,0,IF(S277&gt;0,11,IF(S277&lt;0,(-S277),"0"))))</f>
        <v>11</v>
      </c>
      <c r="BY277" s="71" t="str">
        <f>IF(S277=1000,0,IF(S277=-1000,11,IF(S277&lt;0,11,IF(S277&gt;0,(S277),"0"))))</f>
        <v/>
      </c>
      <c r="BZ277" s="68" t="str">
        <f>IF(S277="","",IF(S277&gt;9,BV277,BX277))</f>
        <v/>
      </c>
      <c r="CA277" s="69" t="str">
        <f>IF(S277="","","-")</f>
        <v/>
      </c>
      <c r="CB277" s="70" t="str">
        <f>IF(S277="","",IF(S277&lt;-9,BW277,BY277))</f>
        <v/>
      </c>
      <c r="CC277" s="72" t="str">
        <f>IF(O277="","",SUM(T277:X277))</f>
        <v/>
      </c>
      <c r="CD277" s="73" t="str">
        <f>IF(CC277="","","-")</f>
        <v/>
      </c>
      <c r="CE277" s="74" t="str">
        <f>IF(O277="","",SUM(Y277:AC277))</f>
        <v/>
      </c>
      <c r="CP277" s="32"/>
      <c r="CQ277" s="32"/>
    </row>
    <row r="278" spans="1:95" s="31" customFormat="1" ht="15" customHeight="1" x14ac:dyDescent="0.2">
      <c r="A278" s="43"/>
      <c r="B278" s="44"/>
      <c r="C278" s="75">
        <v>2</v>
      </c>
      <c r="D278" s="76" t="str">
        <f>IF(A278="","",VLOOKUP(A278,СписокКЖ!D:I,2,FALSE))</f>
        <v/>
      </c>
      <c r="E278" s="47"/>
      <c r="F278" s="77" t="str">
        <f>IF(B278="","",VLOOKUP(B278,СписокКЖ!D:I,2,FALSE))</f>
        <v/>
      </c>
      <c r="G278" s="49"/>
      <c r="H278" s="41"/>
      <c r="I278" s="78"/>
      <c r="J278" s="78"/>
      <c r="K278" s="78"/>
      <c r="L278" s="78"/>
      <c r="M278" s="51"/>
      <c r="N278" s="42"/>
      <c r="O278" s="79" t="str">
        <f>IF(I278="","",IF(I278="0",1000,IF(I278="-0",-1000,I278*1)))</f>
        <v/>
      </c>
      <c r="P278" s="79" t="str">
        <f t="shared" si="177"/>
        <v/>
      </c>
      <c r="Q278" s="79" t="str">
        <f t="shared" si="177"/>
        <v/>
      </c>
      <c r="R278" s="79" t="str">
        <f t="shared" si="177"/>
        <v/>
      </c>
      <c r="S278" s="80" t="str">
        <f t="shared" si="177"/>
        <v/>
      </c>
      <c r="T278" s="55" t="str">
        <f t="shared" si="178"/>
        <v/>
      </c>
      <c r="U278" s="56" t="str">
        <f t="shared" si="178"/>
        <v/>
      </c>
      <c r="V278" s="56" t="str">
        <f t="shared" si="178"/>
        <v/>
      </c>
      <c r="W278" s="56" t="str">
        <f t="shared" si="178"/>
        <v/>
      </c>
      <c r="X278" s="56" t="str">
        <f t="shared" si="178"/>
        <v/>
      </c>
      <c r="Y278" s="57" t="str">
        <f t="shared" si="179"/>
        <v/>
      </c>
      <c r="Z278" s="57" t="str">
        <f t="shared" si="179"/>
        <v/>
      </c>
      <c r="AA278" s="57" t="str">
        <f t="shared" si="179"/>
        <v/>
      </c>
      <c r="AB278" s="57" t="str">
        <f t="shared" si="179"/>
        <v/>
      </c>
      <c r="AC278" s="57" t="str">
        <f t="shared" si="179"/>
        <v/>
      </c>
      <c r="AD278" s="58" t="str">
        <f>IF(CC278="","",IF(CC278&gt;CE278,1,-1))</f>
        <v/>
      </c>
      <c r="AE278" s="58" t="str">
        <f>IF(CC278="","",IF(CC278&lt;CE278,1,-1))</f>
        <v/>
      </c>
      <c r="AF278" s="59">
        <f>IF(CC278&gt;CE278,1,0)</f>
        <v>0</v>
      </c>
      <c r="AG278" s="60">
        <f>IF(CE278&gt;CC278,1,0)</f>
        <v>0</v>
      </c>
      <c r="AH278" s="81" t="str">
        <f>IF(O278="","",AX278*1)</f>
        <v/>
      </c>
      <c r="AI278" s="82" t="str">
        <f>IF(P278="","",BE278*1)</f>
        <v/>
      </c>
      <c r="AJ278" s="82" t="str">
        <f>IF(Q278="","",BL278*1)</f>
        <v/>
      </c>
      <c r="AK278" s="82" t="str">
        <f>IF(R278="","",BS278*1)</f>
        <v/>
      </c>
      <c r="AL278" s="82" t="str">
        <f>IF(S278="","",BZ278*1)</f>
        <v/>
      </c>
      <c r="AM278" s="83" t="str">
        <f>IF(O278="","",AZ278*1)</f>
        <v/>
      </c>
      <c r="AN278" s="83" t="str">
        <f>IF(P278="","",BG278*1)</f>
        <v/>
      </c>
      <c r="AO278" s="83" t="str">
        <f>IF(Q278="","",BN278*1)</f>
        <v/>
      </c>
      <c r="AP278" s="83" t="str">
        <f>IF(R278="","",BU278*1)</f>
        <v/>
      </c>
      <c r="AQ278" s="83" t="str">
        <f>IF(S278="","",CB278*1)</f>
        <v/>
      </c>
      <c r="AR278" s="64">
        <f>SUM(AH278:AL278)</f>
        <v>0</v>
      </c>
      <c r="AS278" s="65">
        <f>SUM(AM278:AQ278)</f>
        <v>0</v>
      </c>
      <c r="AT278" s="66">
        <f>IF(O278=1000,11,IF(O278=-1000,0,IF(O278&gt;0,11,IF(O278&lt;0,(-O278),"0"))))</f>
        <v>11</v>
      </c>
      <c r="AU278" s="67" t="str">
        <f>IF(O278=1000,0,IF(O278=-1000,11,IF(O278&lt;-9,-(O278-2),IF(O278&gt;0,(O278),"0"))))</f>
        <v/>
      </c>
      <c r="AV278" s="66" t="e">
        <f>IF(O278=1000,11,IF(O278=-1000,0,IF(O278&gt;9,(O278+2),IF(O278&lt;0,(-O278),"0"))))</f>
        <v>#VALUE!</v>
      </c>
      <c r="AW278" s="67" t="str">
        <f>IF(O278=1000,0,IF(O278=-1000,11,IF(O278&lt;0,11,IF(O278&gt;0,(O278),"0"))))</f>
        <v/>
      </c>
      <c r="AX278" s="84" t="str">
        <f>IF(O278="","",IF(O278&gt;9,AV278,AT278))</f>
        <v/>
      </c>
      <c r="AY278" s="85" t="str">
        <f>IF(O278="","","-")</f>
        <v/>
      </c>
      <c r="AZ278" s="86" t="str">
        <f>IF(O278="","",IF(O278&lt;-9,AU278,AW278))</f>
        <v/>
      </c>
      <c r="BA278" s="66" t="e">
        <f>IF(P278=1000,11,IF(P278=-1000,0,IF(P278&gt;9,(P278+2),IF(P278&lt;0,(-P278),"0"))))</f>
        <v>#VALUE!</v>
      </c>
      <c r="BB278" s="67" t="str">
        <f>IF(P278=1000,0,IF(P278=-1000,11,IF(P278&lt;-9,-(P278-2),IF(P278&gt;0,(P278),"0"))))</f>
        <v/>
      </c>
      <c r="BC278" s="67">
        <f>IF(P278=1000,11,IF(P278=-1000,0,IF(P278&gt;0,11,IF(P278&lt;0,(-P278),"0"))))</f>
        <v>11</v>
      </c>
      <c r="BD278" s="67" t="str">
        <f>IF(P278=1000,0,IF(P278=-1000,11,IF(P278&lt;0,11,IF(P278&gt;0,(P278),"0"))))</f>
        <v/>
      </c>
      <c r="BE278" s="84" t="str">
        <f>IF(P278="","",IF(P278&gt;9,BA278,BC278))</f>
        <v/>
      </c>
      <c r="BF278" s="85" t="str">
        <f>IF(P278="","","-")</f>
        <v/>
      </c>
      <c r="BG278" s="86" t="str">
        <f>IF(P278="","",IF(P278&lt;-9,BB278,BD278))</f>
        <v/>
      </c>
      <c r="BH278" s="66" t="e">
        <f>IF(Q278=1000,11,IF(Q278=-1000,0,IF(Q278&gt;9,(Q278+2),IF(Q278&lt;0,(-Q278),"0"))))</f>
        <v>#VALUE!</v>
      </c>
      <c r="BI278" s="67" t="str">
        <f>IF(Q278=1000,0,IF(Q278=-1000,11,IF(Q278&lt;-9,-(Q278-2),IF(Q278&gt;0,(Q278),"0"))))</f>
        <v/>
      </c>
      <c r="BJ278" s="67">
        <f>IF(Q278=1000,11,IF(Q278=-1000,0,IF(Q278&gt;0,11,IF(Q278&lt;0,(-Q278),"0"))))</f>
        <v>11</v>
      </c>
      <c r="BK278" s="67" t="str">
        <f>IF(Q278=1000,0,IF(Q278=-1000,11,IF(Q278&lt;0,11,IF(Q278&gt;0,(Q278),"0"))))</f>
        <v/>
      </c>
      <c r="BL278" s="84" t="str">
        <f>IF(Q278="","",IF(Q278&gt;9,BH278,BJ278))</f>
        <v/>
      </c>
      <c r="BM278" s="85" t="str">
        <f>IF(Q278="","","-")</f>
        <v/>
      </c>
      <c r="BN278" s="86" t="str">
        <f>IF(Q278="","",IF(Q278&lt;-9,BI278,BK278))</f>
        <v/>
      </c>
      <c r="BO278" s="67" t="e">
        <f>IF(R278=1000,11,IF(R278=-1000,0,IF(R278&gt;9,(R278+2),IF(R278&lt;0,(-R278),"0"))))</f>
        <v>#VALUE!</v>
      </c>
      <c r="BP278" s="67" t="str">
        <f>IF(R278=1000,0,IF(R278=-1000,11,IF(R278&lt;-9,-(R278-2),IF(R278&gt;0,(R278),"0"))))</f>
        <v/>
      </c>
      <c r="BQ278" s="67">
        <f>IF(R278=1000,11,IF(R278=-1000,0,IF(R278&gt;0,11,IF(R278&lt;0,(-R278),"0"))))</f>
        <v>11</v>
      </c>
      <c r="BR278" s="67" t="str">
        <f>IF(R278=1000,0,IF(R278=-1000,11,IF(R278&lt;0,11,IF(R278&gt;0,(R278),"0"))))</f>
        <v/>
      </c>
      <c r="BS278" s="84" t="str">
        <f>IF(R278="","",IF(R278&gt;9,BO278,BQ278))</f>
        <v/>
      </c>
      <c r="BT278" s="85" t="str">
        <f>IF(R278="","","-")</f>
        <v/>
      </c>
      <c r="BU278" s="86" t="str">
        <f>IF(R278="","",IF(R278&lt;-9,BP278,BR278))</f>
        <v/>
      </c>
      <c r="BV278" s="67" t="e">
        <f>IF(S278=1000,11,IF(S278=-1000,0,IF(S278&gt;9,(S278+2),IF(S278&lt;0,(-S278),"0"))))</f>
        <v>#VALUE!</v>
      </c>
      <c r="BW278" s="67" t="str">
        <f>IF(S278=1000,0,IF(S278=-1000,11,IF(S278&lt;-9,-(S278-2),IF(S278&gt;0,(S278),"0"))))</f>
        <v/>
      </c>
      <c r="BX278" s="67">
        <f>IF(S278=1000,11,IF(S278=-1000,0,IF(S278&gt;0,11,IF(S278&lt;0,(-S278),"0"))))</f>
        <v>11</v>
      </c>
      <c r="BY278" s="71" t="str">
        <f>IF(S278=1000,0,IF(S278=-1000,11,IF(S278&lt;0,11,IF(S278&gt;0,(S278),"0"))))</f>
        <v/>
      </c>
      <c r="BZ278" s="84" t="str">
        <f>IF(S278="","",IF(S278&gt;9,BV278,BX278))</f>
        <v/>
      </c>
      <c r="CA278" s="85" t="str">
        <f>IF(S278="","","-")</f>
        <v/>
      </c>
      <c r="CB278" s="86" t="str">
        <f>IF(S278="","",IF(S278&lt;-9,BW278,BY278))</f>
        <v/>
      </c>
      <c r="CC278" s="87" t="str">
        <f>IF(O278="","",SUM(T278:X278))</f>
        <v/>
      </c>
      <c r="CD278" s="88" t="str">
        <f>IF(CC278="","","-")</f>
        <v/>
      </c>
      <c r="CE278" s="89" t="str">
        <f>IF(O278="","",SUM(Y278:AC278))</f>
        <v/>
      </c>
      <c r="CP278" s="32"/>
      <c r="CQ278" s="32"/>
    </row>
    <row r="279" spans="1:95" s="31" customFormat="1" ht="15" customHeight="1" x14ac:dyDescent="0.2">
      <c r="A279" s="43"/>
      <c r="B279" s="44"/>
      <c r="C279" s="1250">
        <v>3</v>
      </c>
      <c r="D279" s="76" t="str">
        <f>IF(A279="","",VLOOKUP(A279,СписокКЖ!D:I,2,FALSE))</f>
        <v/>
      </c>
      <c r="E279" s="47"/>
      <c r="F279" s="77" t="str">
        <f>IF(B279="","",VLOOKUP(B279,СписокКЖ!D:I,2,FALSE))</f>
        <v/>
      </c>
      <c r="G279" s="49"/>
      <c r="H279" s="41"/>
      <c r="I279" s="1252"/>
      <c r="J279" s="1252"/>
      <c r="K279" s="1252"/>
      <c r="L279" s="1252"/>
      <c r="M279" s="1252"/>
      <c r="N279" s="42"/>
      <c r="O279" s="1244" t="str">
        <f>IF(I279="","",IF(I279="0",1000,IF(I279="-0",-1000,I279*1)))</f>
        <v/>
      </c>
      <c r="P279" s="1244" t="str">
        <f>IF(J279="","",IF(J279="0",1000,IF(J279="-0",-1000,J279*1)))</f>
        <v/>
      </c>
      <c r="Q279" s="1244" t="str">
        <f>IF(K279="","",IF(K279="0",1000,IF(K279="-0",-1000,K279*1)))</f>
        <v/>
      </c>
      <c r="R279" s="1244" t="str">
        <f>IF(L280="","",IF(L280="0",1000,IF(L280="-0",-1000,L280*1)))</f>
        <v/>
      </c>
      <c r="S279" s="1246" t="str">
        <f>IF(M280="","",IF(M280="0",1000,IF(M280="-0",-1000,M280*1)))</f>
        <v/>
      </c>
      <c r="T279" s="1248" t="str">
        <f>IF(O279="","",IF(O279&gt;0,1,0))</f>
        <v/>
      </c>
      <c r="U279" s="1284" t="str">
        <f>IF(P279="","",IF(P279&gt;0,1,0))</f>
        <v/>
      </c>
      <c r="V279" s="1284" t="str">
        <f>IF(Q279="","",IF(Q279&gt;0,1,0))</f>
        <v/>
      </c>
      <c r="W279" s="1284" t="str">
        <f>IF(R279="","",IF(R279&gt;0,1,0))</f>
        <v/>
      </c>
      <c r="X279" s="1284" t="str">
        <f>IF(S279="","",IF(S279&gt;0,1,0))</f>
        <v/>
      </c>
      <c r="Y279" s="1278" t="str">
        <f>IF(O279="","",IF(O279&lt;0,1,0))</f>
        <v/>
      </c>
      <c r="Z279" s="1278" t="str">
        <f>IF(P279="","",IF(P279&lt;0,1,0))</f>
        <v/>
      </c>
      <c r="AA279" s="1278" t="str">
        <f>IF(Q279="","",IF(Q279&lt;0,1,0))</f>
        <v/>
      </c>
      <c r="AB279" s="1278" t="str">
        <f>IF(R279="","",IF(R279&lt;0,1,0))</f>
        <v/>
      </c>
      <c r="AC279" s="1278" t="str">
        <f>IF(S279="","",IF(S279&lt;0,1,0))</f>
        <v/>
      </c>
      <c r="AD279" s="1280" t="str">
        <f>IF(CC279="","",IF(CC279&gt;CE279,1,-1))</f>
        <v/>
      </c>
      <c r="AE279" s="1280" t="str">
        <f>IF(CC279="","",IF(CC279&lt;CE279,1,-1))</f>
        <v/>
      </c>
      <c r="AF279" s="1282">
        <f>IF(CC279&gt;CE279,1,0)</f>
        <v>0</v>
      </c>
      <c r="AG279" s="1272">
        <f>IF(CE279&gt;CC279,1,0)</f>
        <v>0</v>
      </c>
      <c r="AH279" s="1274" t="str">
        <f>IF(O279="","",AX279*1)</f>
        <v/>
      </c>
      <c r="AI279" s="1276" t="str">
        <f>IF(P279="","",BE279*1)</f>
        <v/>
      </c>
      <c r="AJ279" s="1276" t="str">
        <f>IF(Q279="","",BL279*1)</f>
        <v/>
      </c>
      <c r="AK279" s="1276" t="str">
        <f>IF(R279="","",BS279*1)</f>
        <v/>
      </c>
      <c r="AL279" s="1276" t="str">
        <f>IF(S279="","",BZ279*1)</f>
        <v/>
      </c>
      <c r="AM279" s="1298" t="str">
        <f>IF(O279="","",AZ279*1)</f>
        <v/>
      </c>
      <c r="AN279" s="1298" t="str">
        <f>IF(P279="","",BG279*1)</f>
        <v/>
      </c>
      <c r="AO279" s="1298" t="str">
        <f>IF(Q279="","",BN279*1)</f>
        <v/>
      </c>
      <c r="AP279" s="1298" t="str">
        <f>IF(R279="","",BU279*1)</f>
        <v/>
      </c>
      <c r="AQ279" s="1298" t="str">
        <f>IF(S279="","",CB279*1)</f>
        <v/>
      </c>
      <c r="AR279" s="1300">
        <f>SUM(AH280:AL280)</f>
        <v>0</v>
      </c>
      <c r="AS279" s="1292">
        <f>SUM(AM280:AQ280)</f>
        <v>0</v>
      </c>
      <c r="AT279" s="1294">
        <f>IF(O279=1000,11,IF(O279=-1000,0,IF(O279&gt;0,11,IF(O279&lt;0,(-O279),"0"))))</f>
        <v>11</v>
      </c>
      <c r="AU279" s="1286" t="str">
        <f>IF(O279=1000,0,IF(O279=-1000,11,IF(O279&lt;-9,-(O279-2),IF(O279&gt;0,(O279),"0"))))</f>
        <v/>
      </c>
      <c r="AV279" s="1286" t="e">
        <f>IF(O279=1000,11,IF(O279=-1000,0,IF(O279&gt;9,(O279+2),IF(O279&lt;0,(-O279),"0"))))</f>
        <v>#VALUE!</v>
      </c>
      <c r="AW279" s="1286" t="str">
        <f>IF(O279=1000,0,IF(O279=-1000,11,IF(O279&lt;0,11,IF(O279&gt;0,(O279),"0"))))</f>
        <v/>
      </c>
      <c r="AX279" s="1296" t="str">
        <f>IF(O279="","",IF(O279&gt;9,AV279,AT279))</f>
        <v/>
      </c>
      <c r="AY279" s="1288" t="str">
        <f>IF(O279="","","-")</f>
        <v/>
      </c>
      <c r="AZ279" s="1290" t="str">
        <f>IF(O279="","",IF(O279&lt;-9,AU279,AW279))</f>
        <v/>
      </c>
      <c r="BA279" s="1286" t="e">
        <f>IF(P279=1000,11,IF(P279=-1000,0,IF(P279&gt;9,(P279+2),IF(P279&lt;0,(-P279),"0"))))</f>
        <v>#VALUE!</v>
      </c>
      <c r="BB279" s="1286" t="str">
        <f>IF(P279=1000,0,IF(P279=-1000,11,IF(P279&lt;-9,-(P279-2),IF(P279&gt;0,(P279),"0"))))</f>
        <v/>
      </c>
      <c r="BC279" s="1286">
        <f>IF(P279=1000,11,IF(P279=-1000,0,IF(P279&gt;0,11,IF(P279&lt;0,(-P279),"0"))))</f>
        <v>11</v>
      </c>
      <c r="BD279" s="1286" t="str">
        <f>IF(P279=1000,0,IF(P279=-1000,11,IF(P279&lt;0,11,IF(P279&gt;0,(P279),"0"))))</f>
        <v/>
      </c>
      <c r="BE279" s="1296" t="str">
        <f>IF(P279="","",IF(P279&gt;9,BA279,BC279))</f>
        <v/>
      </c>
      <c r="BF279" s="1288" t="str">
        <f>IF(P279="","","-")</f>
        <v/>
      </c>
      <c r="BG279" s="1290" t="str">
        <f>IF(P279="","",IF(P279&lt;-9,BB279,BD279))</f>
        <v/>
      </c>
      <c r="BH279" s="1286" t="e">
        <f>IF(Q279=1000,11,IF(Q279=-1000,0,IF(Q279&gt;9,(Q279+2),IF(Q279&lt;0,(-Q279),"0"))))</f>
        <v>#VALUE!</v>
      </c>
      <c r="BI279" s="1286" t="str">
        <f>IF(Q279=1000,0,IF(Q279=-1000,11,IF(Q279&lt;-9,-(Q279-2),IF(Q279&gt;0,(Q279),"0"))))</f>
        <v/>
      </c>
      <c r="BJ279" s="1286">
        <f>IF(Q279=1000,11,IF(Q279=-1000,0,IF(Q279&gt;0,11,IF(Q279&lt;0,(-Q279),"0"))))</f>
        <v>11</v>
      </c>
      <c r="BK279" s="1286" t="str">
        <f>IF(Q279=1000,0,IF(Q279=-1000,11,IF(Q279&lt;0,11,IF(Q279&gt;0,(Q279),"0"))))</f>
        <v/>
      </c>
      <c r="BL279" s="1296" t="str">
        <f>IF(Q279="","",IF(Q279&gt;9,BH279,BJ279))</f>
        <v/>
      </c>
      <c r="BM279" s="1288" t="str">
        <f>IF(Q279="","","-")</f>
        <v/>
      </c>
      <c r="BN279" s="1290" t="str">
        <f>IF(Q279="","",IF(Q279&lt;-9,BI279,BK279))</f>
        <v/>
      </c>
      <c r="BO279" s="1286" t="e">
        <f>IF(R279=1000,11,IF(R279=-1000,0,IF(R279&gt;9,(R279+2),IF(R279&lt;0,(-R279),"0"))))</f>
        <v>#VALUE!</v>
      </c>
      <c r="BP279" s="1286" t="str">
        <f>IF(R279=1000,0,IF(R279=-1000,11,IF(R279&lt;-9,-(R279-2),IF(R279&gt;0,(R279),"0"))))</f>
        <v/>
      </c>
      <c r="BQ279" s="1286">
        <f>IF(R279=1000,11,IF(R279=-1000,0,IF(R279&gt;0,11,IF(R279&lt;0,(-R279),"0"))))</f>
        <v>11</v>
      </c>
      <c r="BR279" s="1286" t="str">
        <f>IF(R279=1000,0,IF(R279=-1000,11,IF(R279&lt;0,11,IF(R279&gt;0,(R279),"0"))))</f>
        <v/>
      </c>
      <c r="BS279" s="1296" t="str">
        <f>IF(R279="","",IF(R279&gt;9,BO279,BQ279))</f>
        <v/>
      </c>
      <c r="BT279" s="1288" t="str">
        <f>IF(R279="","","-")</f>
        <v/>
      </c>
      <c r="BU279" s="1290" t="str">
        <f>IF(R279="","",IF(R279&lt;-9,BP279,BR279))</f>
        <v/>
      </c>
      <c r="BV279" s="1286" t="e">
        <f>IF(S279=1000,11,IF(S279=-1000,0,IF(S279&gt;9,(S279+2),IF(S279&lt;0,(-S279),"0"))))</f>
        <v>#VALUE!</v>
      </c>
      <c r="BW279" s="1286" t="str">
        <f>IF(S279=1000,0,IF(S279=-1000,11,IF(S279&lt;-9,-(S279-2),IF(S279&gt;0,(S279),"0"))))</f>
        <v/>
      </c>
      <c r="BX279" s="1286">
        <f>IF(S279=1000,11,IF(S279=-1000,0,IF(S279&gt;0,11,IF(S279&lt;0,(-S279),"0"))))</f>
        <v>11</v>
      </c>
      <c r="BY279" s="1286" t="str">
        <f>IF(S279=1000,0,IF(S279=-1000,11,IF(S279&lt;0,11,IF(S279&gt;0,(S279),"0"))))</f>
        <v/>
      </c>
      <c r="BZ279" s="1296" t="str">
        <f>IF(S279="","",IF(S279&gt;9,BV279,BX279))</f>
        <v/>
      </c>
      <c r="CA279" s="1288" t="str">
        <f>IF(S279="","","-")</f>
        <v/>
      </c>
      <c r="CB279" s="1290" t="str">
        <f>IF(S279="","",IF(S279&lt;-9,BW279,BY279))</f>
        <v/>
      </c>
      <c r="CC279" s="1302" t="str">
        <f>IF(O279="","",SUM(T279:X280))</f>
        <v/>
      </c>
      <c r="CD279" s="1304" t="str">
        <f>IF(CC279="","","-")</f>
        <v/>
      </c>
      <c r="CE279" s="1306" t="str">
        <f>IF(O279="","",SUM(Y279:AC280))</f>
        <v/>
      </c>
      <c r="CP279" s="32"/>
      <c r="CQ279" s="32"/>
    </row>
    <row r="280" spans="1:95" s="31" customFormat="1" ht="15" customHeight="1" x14ac:dyDescent="0.2">
      <c r="A280" s="43"/>
      <c r="B280" s="44"/>
      <c r="C280" s="1251"/>
      <c r="D280" s="46" t="str">
        <f>IF(A280="","",VLOOKUP(A280,СписокКЖ!D:I,2,FALSE))</f>
        <v/>
      </c>
      <c r="E280" s="47"/>
      <c r="F280" s="48" t="str">
        <f>IF(B280="","",VLOOKUP(B280,СписокКЖ!D:I,2,FALSE))</f>
        <v/>
      </c>
      <c r="G280" s="49"/>
      <c r="H280" s="41"/>
      <c r="I280" s="1253"/>
      <c r="J280" s="1253"/>
      <c r="K280" s="1253"/>
      <c r="L280" s="1253"/>
      <c r="M280" s="1253"/>
      <c r="N280" s="42"/>
      <c r="O280" s="1245"/>
      <c r="P280" s="1245"/>
      <c r="Q280" s="1245"/>
      <c r="R280" s="1245"/>
      <c r="S280" s="1247"/>
      <c r="T280" s="1249"/>
      <c r="U280" s="1285"/>
      <c r="V280" s="1285"/>
      <c r="W280" s="1285"/>
      <c r="X280" s="1285"/>
      <c r="Y280" s="1279"/>
      <c r="Z280" s="1279"/>
      <c r="AA280" s="1279"/>
      <c r="AB280" s="1279"/>
      <c r="AC280" s="1279"/>
      <c r="AD280" s="1281"/>
      <c r="AE280" s="1281"/>
      <c r="AF280" s="1283"/>
      <c r="AG280" s="1273"/>
      <c r="AH280" s="1275"/>
      <c r="AI280" s="1277"/>
      <c r="AJ280" s="1277"/>
      <c r="AK280" s="1277"/>
      <c r="AL280" s="1277"/>
      <c r="AM280" s="1299"/>
      <c r="AN280" s="1299"/>
      <c r="AO280" s="1299"/>
      <c r="AP280" s="1299"/>
      <c r="AQ280" s="1299"/>
      <c r="AR280" s="1301"/>
      <c r="AS280" s="1293"/>
      <c r="AT280" s="1295"/>
      <c r="AU280" s="1287"/>
      <c r="AV280" s="1287"/>
      <c r="AW280" s="1287"/>
      <c r="AX280" s="1297"/>
      <c r="AY280" s="1289"/>
      <c r="AZ280" s="1291"/>
      <c r="BA280" s="1287"/>
      <c r="BB280" s="1287"/>
      <c r="BC280" s="1287"/>
      <c r="BD280" s="1287"/>
      <c r="BE280" s="1297"/>
      <c r="BF280" s="1289"/>
      <c r="BG280" s="1291"/>
      <c r="BH280" s="1287"/>
      <c r="BI280" s="1287"/>
      <c r="BJ280" s="1287"/>
      <c r="BK280" s="1287"/>
      <c r="BL280" s="1297"/>
      <c r="BM280" s="1289"/>
      <c r="BN280" s="1291"/>
      <c r="BO280" s="1287"/>
      <c r="BP280" s="1287"/>
      <c r="BQ280" s="1287"/>
      <c r="BR280" s="1287"/>
      <c r="BS280" s="1297"/>
      <c r="BT280" s="1289"/>
      <c r="BU280" s="1291"/>
      <c r="BV280" s="1287"/>
      <c r="BW280" s="1287"/>
      <c r="BX280" s="1287"/>
      <c r="BY280" s="1287"/>
      <c r="BZ280" s="1297"/>
      <c r="CA280" s="1289"/>
      <c r="CB280" s="1291"/>
      <c r="CC280" s="1303"/>
      <c r="CD280" s="1305"/>
      <c r="CE280" s="1307"/>
      <c r="CP280" s="32"/>
      <c r="CQ280" s="32"/>
    </row>
    <row r="281" spans="1:95" s="31" customFormat="1" ht="15" customHeight="1" x14ac:dyDescent="0.2">
      <c r="A281" s="99" t="str">
        <f>IF(A277="","",A277)</f>
        <v/>
      </c>
      <c r="B281" s="99" t="str">
        <f>IF(B277="","",B278)</f>
        <v/>
      </c>
      <c r="C281" s="75">
        <v>4</v>
      </c>
      <c r="D281" s="100" t="str">
        <f>IF(A281="","",VLOOKUP(A281,СписокКЖ!D:I,2,FALSE))</f>
        <v/>
      </c>
      <c r="E281" s="101"/>
      <c r="F281" s="77" t="str">
        <f>IF(B281="","",VLOOKUP(B281,СписокКЖ!D:I,2,FALSE))</f>
        <v/>
      </c>
      <c r="G281" s="102"/>
      <c r="H281" s="41"/>
      <c r="I281" s="78"/>
      <c r="J281" s="78"/>
      <c r="K281" s="78"/>
      <c r="L281" s="78"/>
      <c r="M281" s="78"/>
      <c r="N281" s="42"/>
      <c r="O281" s="79" t="str">
        <f>IF(I281="","",IF(I281="0",1000,IF(I281="-0",-1000,I281*1)))</f>
        <v/>
      </c>
      <c r="P281" s="79" t="str">
        <f t="shared" ref="P281:S282" si="180">IF(J281="","",IF(J281="0",1000,IF(J281="-0",-1000,J281*1)))</f>
        <v/>
      </c>
      <c r="Q281" s="79" t="str">
        <f t="shared" si="180"/>
        <v/>
      </c>
      <c r="R281" s="79" t="str">
        <f t="shared" si="180"/>
        <v/>
      </c>
      <c r="S281" s="80" t="str">
        <f t="shared" si="180"/>
        <v/>
      </c>
      <c r="T281" s="103" t="str">
        <f t="shared" ref="T281:X282" si="181">IF(O281="","",IF(O281&gt;0,1,0))</f>
        <v/>
      </c>
      <c r="U281" s="104" t="str">
        <f t="shared" si="181"/>
        <v/>
      </c>
      <c r="V281" s="104" t="str">
        <f t="shared" si="181"/>
        <v/>
      </c>
      <c r="W281" s="104" t="str">
        <f t="shared" si="181"/>
        <v/>
      </c>
      <c r="X281" s="104" t="str">
        <f t="shared" si="181"/>
        <v/>
      </c>
      <c r="Y281" s="105" t="str">
        <f t="shared" ref="Y281:AC282" si="182">IF(O281="","",IF(O281&lt;0,1,0))</f>
        <v/>
      </c>
      <c r="Z281" s="105" t="str">
        <f t="shared" si="182"/>
        <v/>
      </c>
      <c r="AA281" s="105" t="str">
        <f t="shared" si="182"/>
        <v/>
      </c>
      <c r="AB281" s="105" t="str">
        <f t="shared" si="182"/>
        <v/>
      </c>
      <c r="AC281" s="105" t="str">
        <f t="shared" si="182"/>
        <v/>
      </c>
      <c r="AD281" s="106" t="str">
        <f>IF(CC281="","",IF(CC281&gt;CE281,1,-1))</f>
        <v/>
      </c>
      <c r="AE281" s="106" t="str">
        <f>IF(CC281="","",IF(CC281&lt;CE281,1,-1))</f>
        <v/>
      </c>
      <c r="AF281" s="107">
        <f>IF(CC281&gt;CE281,1,0)</f>
        <v>0</v>
      </c>
      <c r="AG281" s="108">
        <f>IF(CE281&gt;CC281,1,0)</f>
        <v>0</v>
      </c>
      <c r="AH281" s="81" t="str">
        <f>IF(O281="","",AX281*1)</f>
        <v/>
      </c>
      <c r="AI281" s="82" t="str">
        <f>IF(P281="","",BE281*1)</f>
        <v/>
      </c>
      <c r="AJ281" s="82" t="str">
        <f>IF(Q281="","",BL281*1)</f>
        <v/>
      </c>
      <c r="AK281" s="82" t="str">
        <f>IF(R281="","",BS281*1)</f>
        <v/>
      </c>
      <c r="AL281" s="82" t="str">
        <f>IF(S281="","",BZ281*1)</f>
        <v/>
      </c>
      <c r="AM281" s="83" t="str">
        <f>IF(O281="","",AZ281*1)</f>
        <v/>
      </c>
      <c r="AN281" s="83" t="str">
        <f>IF(P281="","",BG281*1)</f>
        <v/>
      </c>
      <c r="AO281" s="83" t="str">
        <f>IF(Q281="","",BN281*1)</f>
        <v/>
      </c>
      <c r="AP281" s="83" t="str">
        <f>IF(R281="","",BU281*1)</f>
        <v/>
      </c>
      <c r="AQ281" s="83" t="str">
        <f>IF(S281="","",CB281*1)</f>
        <v/>
      </c>
      <c r="AR281" s="109">
        <f>SUM(AH281:AL281)</f>
        <v>0</v>
      </c>
      <c r="AS281" s="110">
        <f>SUM(AM281:AQ281)</f>
        <v>0</v>
      </c>
      <c r="AT281" s="111">
        <f>IF(O281=1000,11,IF(O281=-1000,0,IF(O281&gt;0,11,IF(O281&lt;0,(-O281),"0"))))</f>
        <v>11</v>
      </c>
      <c r="AU281" s="112" t="str">
        <f>IF(O281=1000,0,IF(O281=-1000,11,IF(O281&lt;-9,-(O281-2),IF(O281&gt;0,(O281),"0"))))</f>
        <v/>
      </c>
      <c r="AV281" s="111" t="e">
        <f>IF(O281=1000,11,IF(O281=-1000,0,IF(O281&gt;9,(O281+2),IF(O281&lt;0,(-O281),"0"))))</f>
        <v>#VALUE!</v>
      </c>
      <c r="AW281" s="112" t="str">
        <f>IF(O281=1000,0,IF(O281=-1000,11,IF(O281&lt;0,11,IF(O281&gt;0,(O281),"0"))))</f>
        <v/>
      </c>
      <c r="AX281" s="84" t="str">
        <f>IF(O281="","",IF(O281&gt;9,AV281,AT281))</f>
        <v/>
      </c>
      <c r="AY281" s="85" t="str">
        <f>IF(O281="","","-")</f>
        <v/>
      </c>
      <c r="AZ281" s="86" t="str">
        <f>IF(O281="","",IF(O281&lt;-9,AU281,AW281))</f>
        <v/>
      </c>
      <c r="BA281" s="111" t="e">
        <f>IF(P281=1000,11,IF(P281=-1000,0,IF(P281&gt;9,(P281+2),IF(P281&lt;0,(-P281),"0"))))</f>
        <v>#VALUE!</v>
      </c>
      <c r="BB281" s="112" t="str">
        <f>IF(P281=1000,0,IF(P281=-1000,11,IF(P281&lt;-9,-(P281-2),IF(P281&gt;0,(P281),"0"))))</f>
        <v/>
      </c>
      <c r="BC281" s="112">
        <f>IF(P281=1000,11,IF(P281=-1000,0,IF(P281&gt;0,11,IF(P281&lt;0,(-P281),"0"))))</f>
        <v>11</v>
      </c>
      <c r="BD281" s="112" t="str">
        <f>IF(P281=1000,0,IF(P281=-1000,11,IF(P281&lt;0,11,IF(P281&gt;0,(P281),"0"))))</f>
        <v/>
      </c>
      <c r="BE281" s="84" t="str">
        <f>IF(P281="","",IF(P281&gt;9,BA281,BC281))</f>
        <v/>
      </c>
      <c r="BF281" s="85" t="str">
        <f>IF(P281="","","-")</f>
        <v/>
      </c>
      <c r="BG281" s="86" t="str">
        <f>IF(P281="","",IF(P281&lt;-9,BB281,BD281))</f>
        <v/>
      </c>
      <c r="BH281" s="111" t="e">
        <f>IF(Q281=1000,11,IF(Q281=-1000,0,IF(Q281&gt;9,(Q281+2),IF(Q281&lt;0,(-Q281),"0"))))</f>
        <v>#VALUE!</v>
      </c>
      <c r="BI281" s="112" t="str">
        <f>IF(Q281=1000,0,IF(Q281=-1000,11,IF(Q281&lt;-9,-(Q281-2),IF(Q281&gt;0,(Q281),"0"))))</f>
        <v/>
      </c>
      <c r="BJ281" s="112">
        <f>IF(Q281=1000,11,IF(Q281=-1000,0,IF(Q281&gt;0,11,IF(Q281&lt;0,(-Q281),"0"))))</f>
        <v>11</v>
      </c>
      <c r="BK281" s="112" t="str">
        <f>IF(Q281=1000,0,IF(Q281=-1000,11,IF(Q281&lt;0,11,IF(Q281&gt;0,(Q281),"0"))))</f>
        <v/>
      </c>
      <c r="BL281" s="84" t="str">
        <f>IF(Q281="","",IF(Q281&gt;9,BH281,BJ281))</f>
        <v/>
      </c>
      <c r="BM281" s="85" t="str">
        <f>IF(Q281="","","-")</f>
        <v/>
      </c>
      <c r="BN281" s="86" t="str">
        <f>IF(Q281="","",IF(Q281&lt;-9,BI281,BK281))</f>
        <v/>
      </c>
      <c r="BO281" s="112" t="e">
        <f>IF(R281=1000,11,IF(R281=-1000,0,IF(R281&gt;9,(R281+2),IF(R281&lt;0,(-R281),"0"))))</f>
        <v>#VALUE!</v>
      </c>
      <c r="BP281" s="112" t="str">
        <f>IF(R281=1000,0,IF(R281=-1000,11,IF(R281&lt;-9,-(R281-2),IF(R281&gt;0,(R281),"0"))))</f>
        <v/>
      </c>
      <c r="BQ281" s="112">
        <f>IF(R281=1000,11,IF(R281=-1000,0,IF(R281&gt;0,11,IF(R281&lt;0,(-R281),"0"))))</f>
        <v>11</v>
      </c>
      <c r="BR281" s="112" t="str">
        <f>IF(R281=1000,0,IF(R281=-1000,11,IF(R281&lt;0,11,IF(R281&gt;0,(R281),"0"))))</f>
        <v/>
      </c>
      <c r="BS281" s="84" t="str">
        <f>IF(R281="","",IF(R281&gt;9,BO281,BQ281))</f>
        <v/>
      </c>
      <c r="BT281" s="85" t="str">
        <f>IF(R281="","","-")</f>
        <v/>
      </c>
      <c r="BU281" s="86" t="str">
        <f>IF(R281="","",IF(R281&lt;-9,BP281,BR281))</f>
        <v/>
      </c>
      <c r="BV281" s="112" t="e">
        <f>IF(S281=1000,11,IF(S281=-1000,0,IF(S281&gt;9,(S281+2),IF(S281&lt;0,(-S281),"0"))))</f>
        <v>#VALUE!</v>
      </c>
      <c r="BW281" s="112" t="str">
        <f>IF(S281=1000,0,IF(S281=-1000,11,IF(S281&lt;-9,-(S281-2),IF(S281&gt;0,(S281),"0"))))</f>
        <v/>
      </c>
      <c r="BX281" s="112">
        <f>IF(S281=1000,11,IF(S281=-1000,0,IF(S281&gt;0,11,IF(S281&lt;0,(-S281),"0"))))</f>
        <v>11</v>
      </c>
      <c r="BY281" s="113" t="str">
        <f>IF(S281=1000,0,IF(S281=-1000,11,IF(S281&lt;0,11,IF(S281&gt;0,(S281),"0"))))</f>
        <v/>
      </c>
      <c r="BZ281" s="84" t="str">
        <f>IF(S281="","",IF(S281&gt;9,BV281,BX281))</f>
        <v/>
      </c>
      <c r="CA281" s="85" t="str">
        <f>IF(S281="","","-")</f>
        <v/>
      </c>
      <c r="CB281" s="86" t="str">
        <f>IF(S281="","",IF(S281&lt;-9,BW281,BY281))</f>
        <v/>
      </c>
      <c r="CC281" s="87" t="str">
        <f>IF(O281="","",SUM(T281:X281))</f>
        <v/>
      </c>
      <c r="CD281" s="88" t="str">
        <f>IF(CC281="","","-")</f>
        <v/>
      </c>
      <c r="CE281" s="89" t="str">
        <f>IF(O281="","",SUM(Y281:AC281))</f>
        <v/>
      </c>
      <c r="CP281" s="32"/>
      <c r="CQ281" s="32"/>
    </row>
    <row r="282" spans="1:95" s="31" customFormat="1" ht="15" customHeight="1" thickBot="1" x14ac:dyDescent="0.25">
      <c r="A282" s="99" t="str">
        <f>IF(A277="","",A278)</f>
        <v/>
      </c>
      <c r="B282" s="99" t="str">
        <f>IF(B277="","",B277)</f>
        <v/>
      </c>
      <c r="C282" s="114">
        <v>5</v>
      </c>
      <c r="D282" s="115" t="str">
        <f>IF(A282="","",VLOOKUP(A282,СписокКЖ!D:I,2,FALSE))</f>
        <v/>
      </c>
      <c r="E282" s="116"/>
      <c r="F282" s="117" t="str">
        <f>IF(B282="","",VLOOKUP(B282,СписокКЖ!D:I,2,FALSE))</f>
        <v/>
      </c>
      <c r="G282" s="118"/>
      <c r="H282" s="119"/>
      <c r="I282" s="120"/>
      <c r="J282" s="120"/>
      <c r="K282" s="120"/>
      <c r="L282" s="121"/>
      <c r="M282" s="121"/>
      <c r="N282" s="122"/>
      <c r="O282" s="123" t="str">
        <f>IF(I282="","",IF(I282="0",1000,IF(I282="-0",-1000,I282*1)))</f>
        <v/>
      </c>
      <c r="P282" s="123" t="str">
        <f t="shared" si="180"/>
        <v/>
      </c>
      <c r="Q282" s="123" t="str">
        <f t="shared" si="180"/>
        <v/>
      </c>
      <c r="R282" s="123" t="str">
        <f t="shared" si="180"/>
        <v/>
      </c>
      <c r="S282" s="124" t="str">
        <f t="shared" si="180"/>
        <v/>
      </c>
      <c r="T282" s="125" t="str">
        <f t="shared" si="181"/>
        <v/>
      </c>
      <c r="U282" s="126" t="str">
        <f t="shared" si="181"/>
        <v/>
      </c>
      <c r="V282" s="126" t="str">
        <f t="shared" si="181"/>
        <v/>
      </c>
      <c r="W282" s="126" t="str">
        <f t="shared" si="181"/>
        <v/>
      </c>
      <c r="X282" s="126" t="str">
        <f t="shared" si="181"/>
        <v/>
      </c>
      <c r="Y282" s="127" t="str">
        <f t="shared" si="182"/>
        <v/>
      </c>
      <c r="Z282" s="127" t="str">
        <f t="shared" si="182"/>
        <v/>
      </c>
      <c r="AA282" s="127" t="str">
        <f t="shared" si="182"/>
        <v/>
      </c>
      <c r="AB282" s="127" t="str">
        <f t="shared" si="182"/>
        <v/>
      </c>
      <c r="AC282" s="127" t="str">
        <f t="shared" si="182"/>
        <v/>
      </c>
      <c r="AD282" s="128" t="str">
        <f>IF(CC282="","",IF(CC282&gt;CE282,1,-1))</f>
        <v/>
      </c>
      <c r="AE282" s="128" t="str">
        <f>IF(CC282="","",IF(CC282&lt;CE282,1,-1))</f>
        <v/>
      </c>
      <c r="AF282" s="129">
        <f>IF(CC282&gt;CE282,1,0)</f>
        <v>0</v>
      </c>
      <c r="AG282" s="130">
        <f>IF(CE282&gt;CC282,1,0)</f>
        <v>0</v>
      </c>
      <c r="AH282" s="131" t="str">
        <f>IF(O282="","",AX282*1)</f>
        <v/>
      </c>
      <c r="AI282" s="132" t="str">
        <f>IF(P282="","",BE282*1)</f>
        <v/>
      </c>
      <c r="AJ282" s="132" t="str">
        <f>IF(Q282="","",BL282*1)</f>
        <v/>
      </c>
      <c r="AK282" s="132" t="str">
        <f>IF(R282="","",BS282*1)</f>
        <v/>
      </c>
      <c r="AL282" s="132" t="str">
        <f>IF(S282="","",BZ282*1)</f>
        <v/>
      </c>
      <c r="AM282" s="133" t="str">
        <f>IF(O282="","",AZ282*1)</f>
        <v/>
      </c>
      <c r="AN282" s="133" t="str">
        <f>IF(P282="","",BG282*1)</f>
        <v/>
      </c>
      <c r="AO282" s="133" t="str">
        <f>IF(Q282="","",BN282*1)</f>
        <v/>
      </c>
      <c r="AP282" s="133" t="str">
        <f>IF(R282="","",BU282*1)</f>
        <v/>
      </c>
      <c r="AQ282" s="133" t="str">
        <f>IF(S282="","",CB282*1)</f>
        <v/>
      </c>
      <c r="AR282" s="134">
        <f>SUM(AH282:AL282)</f>
        <v>0</v>
      </c>
      <c r="AS282" s="135">
        <f>SUM(AM282:AQ282)</f>
        <v>0</v>
      </c>
      <c r="AT282" s="136">
        <f>IF(O282=1000,11,IF(O282=-1000,0,IF(O282&gt;0,11,IF(O282&lt;0,(-O282),"0"))))</f>
        <v>11</v>
      </c>
      <c r="AU282" s="137" t="str">
        <f>IF(O282=1000,0,IF(O282=-1000,11,IF(O282&lt;-9,-(O282-2),IF(O282&gt;0,(O282),"0"))))</f>
        <v/>
      </c>
      <c r="AV282" s="136" t="e">
        <f>IF(O282=1000,11,IF(O282=-1000,0,IF(O282&gt;9,(O282+2),IF(O282&lt;0,(-O282),"0"))))</f>
        <v>#VALUE!</v>
      </c>
      <c r="AW282" s="137" t="str">
        <f>IF(O282=1000,0,IF(O282=-1000,11,IF(O282&lt;0,11,IF(O282&gt;0,(O282),"0"))))</f>
        <v/>
      </c>
      <c r="AX282" s="138" t="str">
        <f>IF(O282="","",IF(O282&gt;9,AV282,AT282))</f>
        <v/>
      </c>
      <c r="AY282" s="139" t="str">
        <f>IF(O282="","","-")</f>
        <v/>
      </c>
      <c r="AZ282" s="140" t="str">
        <f>IF(O282="","",IF(O282&lt;-9,AU282,AW282))</f>
        <v/>
      </c>
      <c r="BA282" s="136" t="e">
        <f>IF(P282=1000,11,IF(P282=-1000,0,IF(P282&gt;9,(P282+2),IF(P282&lt;0,(-P282),"0"))))</f>
        <v>#VALUE!</v>
      </c>
      <c r="BB282" s="137" t="str">
        <f>IF(P282=1000,0,IF(P282=-1000,11,IF(P282&lt;-9,-(P282-2),IF(P282&gt;0,(P282),"0"))))</f>
        <v/>
      </c>
      <c r="BC282" s="137">
        <f>IF(P282=1000,11,IF(P282=-1000,0,IF(P282&gt;0,11,IF(P282&lt;0,(-P282),"0"))))</f>
        <v>11</v>
      </c>
      <c r="BD282" s="137" t="str">
        <f>IF(P282=1000,0,IF(P282=-1000,11,IF(P282&lt;0,11,IF(P282&gt;0,(P282),"0"))))</f>
        <v/>
      </c>
      <c r="BE282" s="138" t="str">
        <f>IF(P282="","",IF(P282&gt;9,BA282,BC282))</f>
        <v/>
      </c>
      <c r="BF282" s="139" t="str">
        <f>IF(P282="","","-")</f>
        <v/>
      </c>
      <c r="BG282" s="140" t="str">
        <f>IF(P282="","",IF(P282&lt;-9,BB282,BD282))</f>
        <v/>
      </c>
      <c r="BH282" s="136" t="e">
        <f>IF(Q282=1000,11,IF(Q282=-1000,0,IF(Q282&gt;9,(Q282+2),IF(Q282&lt;0,(-Q282),"0"))))</f>
        <v>#VALUE!</v>
      </c>
      <c r="BI282" s="137" t="str">
        <f>IF(Q282=1000,0,IF(Q282=-1000,11,IF(Q282&lt;-9,-(Q282-2),IF(Q282&gt;0,(Q282),"0"))))</f>
        <v/>
      </c>
      <c r="BJ282" s="137">
        <f>IF(Q282=1000,11,IF(Q282=-1000,0,IF(Q282&gt;0,11,IF(Q282&lt;0,(-Q282),"0"))))</f>
        <v>11</v>
      </c>
      <c r="BK282" s="137" t="str">
        <f>IF(Q282=1000,0,IF(Q282=-1000,11,IF(Q282&lt;0,11,IF(Q282&gt;0,(Q282),"0"))))</f>
        <v/>
      </c>
      <c r="BL282" s="138" t="str">
        <f>IF(Q282="","",IF(Q282&gt;9,BH282,BJ282))</f>
        <v/>
      </c>
      <c r="BM282" s="139" t="str">
        <f>IF(Q282="","","-")</f>
        <v/>
      </c>
      <c r="BN282" s="140" t="str">
        <f>IF(Q282="","",IF(Q282&lt;-9,BI282,BK282))</f>
        <v/>
      </c>
      <c r="BO282" s="137" t="e">
        <f>IF(R282=1000,11,IF(R282=-1000,0,IF(R282&gt;9,(R282+2),IF(R282&lt;0,(-R282),"0"))))</f>
        <v>#VALUE!</v>
      </c>
      <c r="BP282" s="137" t="str">
        <f>IF(R282=1000,0,IF(R282=-1000,11,IF(R282&lt;-9,-(R282-2),IF(R282&gt;0,(R282),"0"))))</f>
        <v/>
      </c>
      <c r="BQ282" s="137">
        <f>IF(R282=1000,11,IF(R282=-1000,0,IF(R282&gt;0,11,IF(R282&lt;0,(-R282),"0"))))</f>
        <v>11</v>
      </c>
      <c r="BR282" s="137" t="str">
        <f>IF(R282=1000,0,IF(R282=-1000,11,IF(R282&lt;0,11,IF(R282&gt;0,(R282),"0"))))</f>
        <v/>
      </c>
      <c r="BS282" s="138" t="str">
        <f>IF(R282="","",IF(R282&gt;9,BO282,BQ282))</f>
        <v/>
      </c>
      <c r="BT282" s="139" t="str">
        <f>IF(R282="","","-")</f>
        <v/>
      </c>
      <c r="BU282" s="140" t="str">
        <f>IF(R282="","",IF(R282&lt;-9,BP282,BR282))</f>
        <v/>
      </c>
      <c r="BV282" s="137" t="e">
        <f>IF(S282=1000,11,IF(S282=-1000,0,IF(S282&gt;9,(S282+2),IF(S282&lt;0,(-S282),"0"))))</f>
        <v>#VALUE!</v>
      </c>
      <c r="BW282" s="137" t="str">
        <f>IF(S282=1000,0,IF(S282=-1000,11,IF(S282&lt;-9,-(S282-2),IF(S282&gt;0,(S282),"0"))))</f>
        <v/>
      </c>
      <c r="BX282" s="137">
        <f>IF(S282=1000,11,IF(S282=-1000,0,IF(S282&gt;0,11,IF(S282&lt;0,(-S282),"0"))))</f>
        <v>11</v>
      </c>
      <c r="BY282" s="141" t="str">
        <f>IF(S282=1000,0,IF(S282=-1000,11,IF(S282&lt;0,11,IF(S282&gt;0,(S282),"0"))))</f>
        <v/>
      </c>
      <c r="BZ282" s="138" t="str">
        <f>IF(S282="","",IF(S282&gt;9,BV282,BX282))</f>
        <v/>
      </c>
      <c r="CA282" s="139" t="str">
        <f>IF(S282="","","-")</f>
        <v/>
      </c>
      <c r="CB282" s="140" t="str">
        <f>IF(S282="","",IF(S282&lt;-9,BW282,BY282))</f>
        <v/>
      </c>
      <c r="CC282" s="142" t="str">
        <f>IF(O282="","",SUM(T282:X282))</f>
        <v/>
      </c>
      <c r="CD282" s="143" t="str">
        <f>IF(CC282="","","-")</f>
        <v/>
      </c>
      <c r="CE282" s="144" t="str">
        <f>IF(O282="","",SUM(Y282:AC282))</f>
        <v/>
      </c>
      <c r="CP282" s="32"/>
      <c r="CQ282" s="32"/>
    </row>
    <row r="283" spans="1:95" s="31" customFormat="1" ht="15" customHeight="1" thickBot="1" x14ac:dyDescent="0.25">
      <c r="A283" s="145"/>
      <c r="B283" s="145"/>
      <c r="C283" s="145"/>
      <c r="D283" s="146"/>
      <c r="E283" s="147"/>
      <c r="F283" s="148"/>
      <c r="G283" s="149"/>
      <c r="H283" s="150"/>
      <c r="I283" s="151"/>
      <c r="J283" s="151"/>
      <c r="K283" s="151"/>
      <c r="L283" s="151"/>
      <c r="M283" s="151"/>
      <c r="N283" s="150"/>
      <c r="O283" s="152"/>
      <c r="P283" s="152"/>
      <c r="Q283" s="152"/>
      <c r="R283" s="152"/>
      <c r="S283" s="152"/>
      <c r="T283" s="153"/>
      <c r="U283" s="153"/>
      <c r="V283" s="153"/>
      <c r="W283" s="153"/>
      <c r="X283" s="153"/>
      <c r="Y283" s="154"/>
      <c r="Z283" s="154"/>
      <c r="AA283" s="154"/>
      <c r="AB283" s="154"/>
      <c r="AC283" s="154"/>
      <c r="AD283" s="155"/>
      <c r="AE283" s="155"/>
      <c r="AF283" s="156"/>
      <c r="AG283" s="156"/>
      <c r="AH283" s="157"/>
      <c r="AI283" s="157"/>
      <c r="AJ283" s="157"/>
      <c r="AK283" s="157"/>
      <c r="AL283" s="157"/>
      <c r="AM283" s="158"/>
      <c r="AN283" s="158"/>
      <c r="AO283" s="158"/>
      <c r="AP283" s="158"/>
      <c r="AQ283" s="158"/>
      <c r="AR283" s="159"/>
      <c r="AS283" s="159"/>
      <c r="AT283" s="160"/>
      <c r="AU283" s="160"/>
      <c r="AV283" s="160"/>
      <c r="AW283" s="160"/>
      <c r="AX283" s="161"/>
      <c r="AY283" s="161"/>
      <c r="AZ283" s="161"/>
      <c r="BA283" s="160"/>
      <c r="BB283" s="160"/>
      <c r="BC283" s="160"/>
      <c r="BD283" s="160"/>
      <c r="BE283" s="161"/>
      <c r="BF283" s="161"/>
      <c r="BG283" s="161"/>
      <c r="BH283" s="160"/>
      <c r="BI283" s="160"/>
      <c r="BJ283" s="160"/>
      <c r="BK283" s="160"/>
      <c r="BL283" s="161"/>
      <c r="BM283" s="161"/>
      <c r="BN283" s="161"/>
      <c r="BO283" s="160"/>
      <c r="BP283" s="160"/>
      <c r="BQ283" s="160"/>
      <c r="BR283" s="160"/>
      <c r="BS283" s="161"/>
      <c r="BT283" s="161"/>
      <c r="BU283" s="161"/>
      <c r="BV283" s="160"/>
      <c r="BW283" s="160"/>
      <c r="BX283" s="160"/>
      <c r="BY283" s="160"/>
      <c r="BZ283" s="161"/>
      <c r="CA283" s="161"/>
      <c r="CB283" s="161"/>
      <c r="CC283" s="162"/>
      <c r="CD283" s="163"/>
      <c r="CE283" s="164"/>
      <c r="CP283" s="32"/>
      <c r="CQ283" s="32"/>
    </row>
    <row r="284" spans="1:95" s="31" customFormat="1" ht="31.5" customHeight="1" thickBot="1" x14ac:dyDescent="0.25">
      <c r="A284" s="34"/>
      <c r="B284" s="35"/>
      <c r="C284" s="1225">
        <f>1+C275</f>
        <v>32</v>
      </c>
      <c r="D284" s="1227" t="str">
        <f>IF(A284="","",VLOOKUP(A284,СписокКЖ!$A$88:$C$113,3,FALSE))</f>
        <v/>
      </c>
      <c r="E284" s="1228" t="str">
        <f>IF(B284="","",VLOOKUP(B284,СписокКЖ!E:J,2,FALSE))</f>
        <v/>
      </c>
      <c r="F284" s="1231" t="str">
        <f>IF(B284="","",VLOOKUP(B284,СписокКЖ!$A$88:$C$111,3,FALSE))</f>
        <v/>
      </c>
      <c r="G284" s="1232" t="str">
        <f>IF(D284="","",VLOOKUP(D284,СписокКЖ!G:L,2,FALSE))</f>
        <v/>
      </c>
      <c r="H284" s="36"/>
      <c r="I284" s="1235" t="s">
        <v>7</v>
      </c>
      <c r="J284" s="1235"/>
      <c r="K284" s="1235"/>
      <c r="L284" s="1235"/>
      <c r="M284" s="1235"/>
      <c r="N284" s="37"/>
      <c r="O284" s="1237"/>
      <c r="P284" s="1238"/>
      <c r="Q284" s="1238"/>
      <c r="R284" s="1238"/>
      <c r="S284" s="1238"/>
      <c r="T284" s="38" t="str">
        <f>IF(A284="","",VLOOKUP(A284,'[60]Протокол команд'!A:K,8,FALSE))</f>
        <v/>
      </c>
      <c r="U284" s="39" t="e">
        <f>T284*5-4</f>
        <v>#VALUE!</v>
      </c>
      <c r="V284" s="39" t="e">
        <f>T284*5</f>
        <v>#VALUE!</v>
      </c>
      <c r="W284" s="39" t="e">
        <f>CONCATENATE(U284,"-",V284)</f>
        <v>#VALUE!</v>
      </c>
      <c r="X284" s="39" t="str">
        <f>IF(A284="","",VLOOKUP(A284,'[60]Протокол команд'!A:K,10,FALSE))</f>
        <v/>
      </c>
      <c r="Y284" s="39" t="e">
        <f>X284*5-4</f>
        <v>#VALUE!</v>
      </c>
      <c r="Z284" s="39" t="e">
        <f>X284*5</f>
        <v>#VALUE!</v>
      </c>
      <c r="AA284" s="39" t="e">
        <f>CONCATENATE(Y284,"-",Z284)</f>
        <v>#VALUE!</v>
      </c>
      <c r="AB284" s="1241" t="str">
        <f>IF(O286="","",SUM(AF286:AF291))</f>
        <v/>
      </c>
      <c r="AC284" s="1242"/>
      <c r="AD284" s="1243"/>
      <c r="AE284" s="1242" t="str">
        <f>IF(O286="","",SUM(AG286:AG291))</f>
        <v/>
      </c>
      <c r="AF284" s="1242"/>
      <c r="AG284" s="1264"/>
      <c r="AH284" s="1241">
        <f>SUM(CC286:CC291)</f>
        <v>0</v>
      </c>
      <c r="AI284" s="1242"/>
      <c r="AJ284" s="1243"/>
      <c r="AK284" s="1242">
        <f>SUM(CE286:CE291)</f>
        <v>0</v>
      </c>
      <c r="AL284" s="1242"/>
      <c r="AM284" s="1264"/>
      <c r="AN284" s="1265">
        <f>SUM(AR286:AR291)</f>
        <v>0</v>
      </c>
      <c r="AO284" s="1266"/>
      <c r="AP284" s="1267"/>
      <c r="AQ284" s="1266">
        <f>SUM(AS286:AS291)</f>
        <v>0</v>
      </c>
      <c r="AR284" s="1266"/>
      <c r="AS284" s="1268"/>
      <c r="AT284" s="1314" t="str">
        <f>IF(A284="","",VLOOKUP(A284,'[60]Протокол команд'!A:Z,14,FALSE))</f>
        <v/>
      </c>
      <c r="AU284" s="1315"/>
      <c r="AV284" s="1315"/>
      <c r="AW284" s="1315"/>
      <c r="AX284" s="1315"/>
      <c r="AY284" s="1315"/>
      <c r="AZ284" s="1315"/>
      <c r="BA284" s="1315"/>
      <c r="BB284" s="1315"/>
      <c r="BC284" s="1315"/>
      <c r="BD284" s="1315"/>
      <c r="BE284" s="1315"/>
      <c r="BF284" s="1315"/>
      <c r="BG284" s="1315"/>
      <c r="BH284" s="1315"/>
      <c r="BI284" s="1315"/>
      <c r="BJ284" s="1315"/>
      <c r="BK284" s="1315"/>
      <c r="BL284" s="1315"/>
      <c r="BM284" s="1315"/>
      <c r="BN284" s="1315"/>
      <c r="BO284" s="1315"/>
      <c r="BP284" s="1315"/>
      <c r="BQ284" s="1315"/>
      <c r="BR284" s="1315"/>
      <c r="BS284" s="1315"/>
      <c r="BT284" s="1315"/>
      <c r="BU284" s="1315"/>
      <c r="BV284" s="1315"/>
      <c r="BW284" s="1315"/>
      <c r="BX284" s="1315"/>
      <c r="BY284" s="1315"/>
      <c r="BZ284" s="1315"/>
      <c r="CA284" s="1315"/>
      <c r="CB284" s="1316"/>
      <c r="CC284" s="1254" t="str">
        <f>IF(O286="","",SUM(AF286:AF291))</f>
        <v/>
      </c>
      <c r="CD284" s="1256" t="str">
        <f>IF(CC284="","","-")</f>
        <v/>
      </c>
      <c r="CE284" s="1258" t="str">
        <f>IF(O286="","",SUM(AG286:AG291))</f>
        <v/>
      </c>
      <c r="CP284" s="32"/>
      <c r="CQ284" s="32"/>
    </row>
    <row r="285" spans="1:95" s="31" customFormat="1" ht="13.5" customHeight="1" x14ac:dyDescent="0.2">
      <c r="A285" s="40"/>
      <c r="B285" s="40"/>
      <c r="C285" s="1226"/>
      <c r="D285" s="1229" t="str">
        <f>IF(A285="","",VLOOKUP(A285,СписокКЖ!D:I,2,FALSE))</f>
        <v/>
      </c>
      <c r="E285" s="1230" t="str">
        <f>IF(B285="","",VLOOKUP(B285,СписокКЖ!E:J,2,FALSE))</f>
        <v/>
      </c>
      <c r="F285" s="1233" t="str">
        <f>IF(C285="","",VLOOKUP(C285,СписокКЖ!F:K,2,FALSE))</f>
        <v/>
      </c>
      <c r="G285" s="1234" t="str">
        <f>IF(D285="","",VLOOKUP(D285,СписокКЖ!G:L,2,FALSE))</f>
        <v/>
      </c>
      <c r="H285" s="41"/>
      <c r="I285" s="1236"/>
      <c r="J285" s="1236"/>
      <c r="K285" s="1236"/>
      <c r="L285" s="1236"/>
      <c r="M285" s="1236"/>
      <c r="N285" s="42"/>
      <c r="O285" s="1239"/>
      <c r="P285" s="1240"/>
      <c r="Q285" s="1240"/>
      <c r="R285" s="1240"/>
      <c r="S285" s="1240"/>
      <c r="T285" s="1260" t="s">
        <v>8</v>
      </c>
      <c r="U285" s="1261"/>
      <c r="V285" s="1261"/>
      <c r="W285" s="1261"/>
      <c r="X285" s="1261"/>
      <c r="Y285" s="1261"/>
      <c r="Z285" s="1261"/>
      <c r="AA285" s="1261"/>
      <c r="AB285" s="1261"/>
      <c r="AC285" s="1261"/>
      <c r="AD285" s="1261"/>
      <c r="AE285" s="1261"/>
      <c r="AF285" s="1261"/>
      <c r="AG285" s="1262"/>
      <c r="AH285" s="1261" t="s">
        <v>9</v>
      </c>
      <c r="AI285" s="1261"/>
      <c r="AJ285" s="1261"/>
      <c r="AK285" s="1261"/>
      <c r="AL285" s="1261"/>
      <c r="AM285" s="1261"/>
      <c r="AN285" s="1261"/>
      <c r="AO285" s="1261"/>
      <c r="AP285" s="1261"/>
      <c r="AQ285" s="1261"/>
      <c r="AR285" s="1261"/>
      <c r="AS285" s="1262"/>
      <c r="AT285" s="1263" t="s">
        <v>10</v>
      </c>
      <c r="AU285" s="1263"/>
      <c r="AV285" s="1263"/>
      <c r="AW285" s="1263"/>
      <c r="AX285" s="1263"/>
      <c r="AY285" s="1263"/>
      <c r="AZ285" s="1263"/>
      <c r="BA285" s="1263" t="s">
        <v>11</v>
      </c>
      <c r="BB285" s="1263"/>
      <c r="BC285" s="1263"/>
      <c r="BD285" s="1263"/>
      <c r="BE285" s="1263"/>
      <c r="BF285" s="1263"/>
      <c r="BG285" s="1263"/>
      <c r="BH285" s="1263" t="s">
        <v>12</v>
      </c>
      <c r="BI285" s="1263"/>
      <c r="BJ285" s="1263"/>
      <c r="BK285" s="1263"/>
      <c r="BL285" s="1263"/>
      <c r="BM285" s="1263"/>
      <c r="BN285" s="1263"/>
      <c r="BO285" s="1263" t="s">
        <v>13</v>
      </c>
      <c r="BP285" s="1263"/>
      <c r="BQ285" s="1263"/>
      <c r="BR285" s="1263"/>
      <c r="BS285" s="1263"/>
      <c r="BT285" s="1263"/>
      <c r="BU285" s="1263"/>
      <c r="BV285" s="1263" t="s">
        <v>14</v>
      </c>
      <c r="BW285" s="1263"/>
      <c r="BX285" s="1263"/>
      <c r="BY285" s="1263"/>
      <c r="BZ285" s="1263"/>
      <c r="CA285" s="1263"/>
      <c r="CB285" s="1263"/>
      <c r="CC285" s="1255"/>
      <c r="CD285" s="1257"/>
      <c r="CE285" s="1259"/>
      <c r="CP285" s="32"/>
      <c r="CQ285" s="32"/>
    </row>
    <row r="286" spans="1:95" s="31" customFormat="1" ht="15" customHeight="1" x14ac:dyDescent="0.2">
      <c r="A286" s="43"/>
      <c r="B286" s="44"/>
      <c r="C286" s="45">
        <v>1</v>
      </c>
      <c r="D286" s="46" t="str">
        <f>IF(A286="","",VLOOKUP(A286,СписокКЖ!D:I,2,FALSE))</f>
        <v/>
      </c>
      <c r="E286" s="47"/>
      <c r="F286" s="48" t="str">
        <f>IF(B286="","",VLOOKUP(B286,СписокКЖ!D:I,2,FALSE))</f>
        <v/>
      </c>
      <c r="G286" s="49"/>
      <c r="H286" s="50"/>
      <c r="I286" s="51"/>
      <c r="J286" s="51"/>
      <c r="K286" s="51"/>
      <c r="L286" s="51"/>
      <c r="M286" s="51"/>
      <c r="N286" s="52"/>
      <c r="O286" s="53" t="str">
        <f>IF(I286="","",IF(I286="0",1000,IF(I286="-0",-1000,I286*1)))</f>
        <v/>
      </c>
      <c r="P286" s="53" t="str">
        <f t="shared" ref="P286:S287" si="183">IF(J286="","",IF(J286="0",1000,IF(J286="-0",-1000,J286*1)))</f>
        <v/>
      </c>
      <c r="Q286" s="53" t="str">
        <f t="shared" si="183"/>
        <v/>
      </c>
      <c r="R286" s="53" t="str">
        <f t="shared" si="183"/>
        <v/>
      </c>
      <c r="S286" s="54" t="str">
        <f t="shared" si="183"/>
        <v/>
      </c>
      <c r="T286" s="55" t="str">
        <f t="shared" ref="T286:X287" si="184">IF(O286="","",IF(O286&gt;0,1,0))</f>
        <v/>
      </c>
      <c r="U286" s="56" t="str">
        <f t="shared" si="184"/>
        <v/>
      </c>
      <c r="V286" s="56" t="str">
        <f t="shared" si="184"/>
        <v/>
      </c>
      <c r="W286" s="56" t="str">
        <f t="shared" si="184"/>
        <v/>
      </c>
      <c r="X286" s="56" t="str">
        <f t="shared" si="184"/>
        <v/>
      </c>
      <c r="Y286" s="57" t="str">
        <f t="shared" ref="Y286:AC287" si="185">IF(O286="","",IF(O286&lt;0,1,0))</f>
        <v/>
      </c>
      <c r="Z286" s="57" t="str">
        <f t="shared" si="185"/>
        <v/>
      </c>
      <c r="AA286" s="57" t="str">
        <f t="shared" si="185"/>
        <v/>
      </c>
      <c r="AB286" s="57" t="str">
        <f t="shared" si="185"/>
        <v/>
      </c>
      <c r="AC286" s="57" t="str">
        <f t="shared" si="185"/>
        <v/>
      </c>
      <c r="AD286" s="58" t="str">
        <f>IF(CC286="","",IF(CC286&gt;CE286,1,-1))</f>
        <v/>
      </c>
      <c r="AE286" s="58" t="str">
        <f>IF(CC286="","",IF(CC286&lt;CE286,1,-1))</f>
        <v/>
      </c>
      <c r="AF286" s="59">
        <f>IF(CC286&gt;CE286,1,0)</f>
        <v>0</v>
      </c>
      <c r="AG286" s="60">
        <f>IF(CE286&gt;CC286,1,0)</f>
        <v>0</v>
      </c>
      <c r="AH286" s="61" t="str">
        <f>IF(O286="","",AX286*1)</f>
        <v/>
      </c>
      <c r="AI286" s="62" t="str">
        <f>IF(P286="","",BE286*1)</f>
        <v/>
      </c>
      <c r="AJ286" s="62" t="str">
        <f>IF(Q286="","",BL286*1)</f>
        <v/>
      </c>
      <c r="AK286" s="62" t="str">
        <f>IF(R286="","",BS286*1)</f>
        <v/>
      </c>
      <c r="AL286" s="62" t="str">
        <f>IF(S286="","",BZ286*1)</f>
        <v/>
      </c>
      <c r="AM286" s="63" t="str">
        <f>IF(O286="","",AZ286*1)</f>
        <v/>
      </c>
      <c r="AN286" s="63" t="str">
        <f>IF(P286="","",BG286*1)</f>
        <v/>
      </c>
      <c r="AO286" s="63" t="str">
        <f>IF(Q286="","",BN286*1)</f>
        <v/>
      </c>
      <c r="AP286" s="63" t="str">
        <f>IF(R286="","",BU286*1)</f>
        <v/>
      </c>
      <c r="AQ286" s="63" t="str">
        <f>IF(S286="","",CB286*1)</f>
        <v/>
      </c>
      <c r="AR286" s="64">
        <f>SUM(AH286:AL286)</f>
        <v>0</v>
      </c>
      <c r="AS286" s="65">
        <f>SUM(AM286:AQ286)</f>
        <v>0</v>
      </c>
      <c r="AT286" s="66">
        <f>IF(O286=1000,11,IF(O286=-1000,0,IF(O286&gt;0,11,IF(O286&lt;0,(-O286),"0"))))</f>
        <v>11</v>
      </c>
      <c r="AU286" s="67" t="str">
        <f>IF(O286=1000,0,IF(O286=-1000,11,IF(O286&lt;-9,-(O286-2),IF(O286&gt;0,(O286),"0"))))</f>
        <v/>
      </c>
      <c r="AV286" s="66" t="e">
        <f>IF(O286=1000,11,IF(O286=-1000,0,IF(O286&lt;9,11,IF(O286&gt;9,(O286+2),"0"))))</f>
        <v>#VALUE!</v>
      </c>
      <c r="AW286" s="67" t="str">
        <f>IF(O286=1000,0,IF(O286=-1000,11,IF(O286&lt;0,11,IF(O286&gt;0,(O286),"0"))))</f>
        <v/>
      </c>
      <c r="AX286" s="68" t="str">
        <f>IF(O286="","",IF(O286&gt;9,AV286,AT286))</f>
        <v/>
      </c>
      <c r="AY286" s="69" t="str">
        <f>IF(O286="","","-")</f>
        <v/>
      </c>
      <c r="AZ286" s="70" t="str">
        <f>IF(O286="","",IF(O286&lt;-9,AU286,AW286))</f>
        <v/>
      </c>
      <c r="BA286" s="66" t="e">
        <f>IF(P286=1000,11,IF(P286=-1000,0,IF(P286&gt;9,(P286+2),IF(P286&lt;0,(-P286),"0"))))</f>
        <v>#VALUE!</v>
      </c>
      <c r="BB286" s="67" t="str">
        <f>IF(P286=1000,0,IF(P286=-1000,11,IF(P286&lt;-9,-(P286-2),IF(P286&gt;0,(P286),"0"))))</f>
        <v/>
      </c>
      <c r="BC286" s="67">
        <f>IF(P286=1000,11,IF(P286=-1000,0,IF(P286&gt;0,11,IF(P286&lt;0,(-P286),"0"))))</f>
        <v>11</v>
      </c>
      <c r="BD286" s="67" t="str">
        <f>IF(P286=1000,0,IF(P286=-1000,11,IF(P286&lt;0,11,IF(P286&gt;0,(P286),"0"))))</f>
        <v/>
      </c>
      <c r="BE286" s="68" t="str">
        <f>IF(P286="","",IF(P286&gt;9,BA286,BC286))</f>
        <v/>
      </c>
      <c r="BF286" s="69" t="str">
        <f>IF(P286="","","-")</f>
        <v/>
      </c>
      <c r="BG286" s="70" t="str">
        <f>IF(P286="","",IF(P286&lt;-9,BB286,BD286))</f>
        <v/>
      </c>
      <c r="BH286" s="66" t="e">
        <f>IF(Q286=1000,11,IF(Q286=-1000,0,IF(Q286&gt;9,(Q286+2),IF(Q286&lt;0,(-Q286),"0"))))</f>
        <v>#VALUE!</v>
      </c>
      <c r="BI286" s="67" t="str">
        <f>IF(Q286=1000,0,IF(Q286=-1000,11,IF(Q286&lt;-9,-(Q286-2),IF(Q286&gt;0,(Q286),"0"))))</f>
        <v/>
      </c>
      <c r="BJ286" s="67">
        <f>IF(Q286=1000,11,IF(Q286=-1000,0,IF(Q286&gt;0,11,IF(Q286&lt;0,(-Q286),"0"))))</f>
        <v>11</v>
      </c>
      <c r="BK286" s="67" t="str">
        <f>IF(Q286=1000,0,IF(Q286=-1000,11,IF(Q286&lt;0,11,IF(Q286&gt;0,(Q286),"0"))))</f>
        <v/>
      </c>
      <c r="BL286" s="68" t="str">
        <f>IF(Q286="","",IF(Q286&gt;9,BH286,BJ286))</f>
        <v/>
      </c>
      <c r="BM286" s="69" t="str">
        <f>IF(Q286="","","-")</f>
        <v/>
      </c>
      <c r="BN286" s="70" t="str">
        <f>IF(Q286="","",IF(Q286&lt;-9,BI286,BK286))</f>
        <v/>
      </c>
      <c r="BO286" s="67" t="e">
        <f>IF(R286=1000,11,IF(R286=-1000,0,IF(R286&gt;9,(R286+2),IF(R286&lt;0,(-R286),"0"))))</f>
        <v>#VALUE!</v>
      </c>
      <c r="BP286" s="67" t="str">
        <f>IF(R286=1000,0,IF(R286=-1000,11,IF(R286&lt;-9,-(R286-2),IF(R286&gt;0,(R286),"0"))))</f>
        <v/>
      </c>
      <c r="BQ286" s="67">
        <f>IF(R286=1000,11,IF(R286=-1000,0,IF(R286&gt;0,11,IF(R286&lt;0,(-R286),"0"))))</f>
        <v>11</v>
      </c>
      <c r="BR286" s="67" t="str">
        <f>IF(R286=1000,0,IF(R286=-1000,11,IF(R286&lt;0,11,IF(R286&gt;0,(R286),"0"))))</f>
        <v/>
      </c>
      <c r="BS286" s="68" t="str">
        <f>IF(R286="","",IF(R286&gt;9,BO286,BQ286))</f>
        <v/>
      </c>
      <c r="BT286" s="69" t="str">
        <f>IF(R286="","","-")</f>
        <v/>
      </c>
      <c r="BU286" s="70" t="str">
        <f>IF(R286="","",IF(R286&lt;-9,BP286,BR286))</f>
        <v/>
      </c>
      <c r="BV286" s="67" t="e">
        <f>IF(S286=1000,11,IF(S286=-1000,0,IF(S286&gt;9,(S286+2),IF(S286&lt;0,(-S286),"0"))))</f>
        <v>#VALUE!</v>
      </c>
      <c r="BW286" s="67" t="str">
        <f>IF(S286=1000,0,IF(S286=-1000,11,IF(S286&lt;-9,-(S286-2),IF(S286&gt;0,(S286),"0"))))</f>
        <v/>
      </c>
      <c r="BX286" s="67">
        <f>IF(S286=1000,11,IF(S286=-1000,0,IF(S286&gt;0,11,IF(S286&lt;0,(-S286),"0"))))</f>
        <v>11</v>
      </c>
      <c r="BY286" s="71" t="str">
        <f>IF(S286=1000,0,IF(S286=-1000,11,IF(S286&lt;0,11,IF(S286&gt;0,(S286),"0"))))</f>
        <v/>
      </c>
      <c r="BZ286" s="68" t="str">
        <f>IF(S286="","",IF(S286&gt;9,BV286,BX286))</f>
        <v/>
      </c>
      <c r="CA286" s="69" t="str">
        <f>IF(S286="","","-")</f>
        <v/>
      </c>
      <c r="CB286" s="70" t="str">
        <f>IF(S286="","",IF(S286&lt;-9,BW286,BY286))</f>
        <v/>
      </c>
      <c r="CC286" s="72" t="str">
        <f>IF(O286="","",SUM(T286:X286))</f>
        <v/>
      </c>
      <c r="CD286" s="73" t="str">
        <f>IF(CC286="","","-")</f>
        <v/>
      </c>
      <c r="CE286" s="74" t="str">
        <f>IF(O286="","",SUM(Y286:AC286))</f>
        <v/>
      </c>
      <c r="CP286" s="32"/>
      <c r="CQ286" s="32"/>
    </row>
    <row r="287" spans="1:95" s="31" customFormat="1" ht="15" customHeight="1" x14ac:dyDescent="0.2">
      <c r="A287" s="43"/>
      <c r="B287" s="44"/>
      <c r="C287" s="75">
        <v>2</v>
      </c>
      <c r="D287" s="76" t="str">
        <f>IF(A287="","",VLOOKUP(A287,СписокКЖ!D:I,2,FALSE))</f>
        <v/>
      </c>
      <c r="E287" s="47"/>
      <c r="F287" s="77" t="str">
        <f>IF(B287="","",VLOOKUP(B287,СписокКЖ!D:I,2,FALSE))</f>
        <v/>
      </c>
      <c r="G287" s="49"/>
      <c r="H287" s="41"/>
      <c r="I287" s="78"/>
      <c r="J287" s="78"/>
      <c r="K287" s="78"/>
      <c r="L287" s="78"/>
      <c r="M287" s="51"/>
      <c r="N287" s="42"/>
      <c r="O287" s="79" t="str">
        <f>IF(I287="","",IF(I287="0",1000,IF(I287="-0",-1000,I287*1)))</f>
        <v/>
      </c>
      <c r="P287" s="79" t="str">
        <f t="shared" si="183"/>
        <v/>
      </c>
      <c r="Q287" s="79" t="str">
        <f t="shared" si="183"/>
        <v/>
      </c>
      <c r="R287" s="79" t="str">
        <f t="shared" si="183"/>
        <v/>
      </c>
      <c r="S287" s="80" t="str">
        <f t="shared" si="183"/>
        <v/>
      </c>
      <c r="T287" s="55" t="str">
        <f t="shared" si="184"/>
        <v/>
      </c>
      <c r="U287" s="56" t="str">
        <f t="shared" si="184"/>
        <v/>
      </c>
      <c r="V287" s="56" t="str">
        <f t="shared" si="184"/>
        <v/>
      </c>
      <c r="W287" s="56" t="str">
        <f t="shared" si="184"/>
        <v/>
      </c>
      <c r="X287" s="56" t="str">
        <f t="shared" si="184"/>
        <v/>
      </c>
      <c r="Y287" s="57" t="str">
        <f t="shared" si="185"/>
        <v/>
      </c>
      <c r="Z287" s="57" t="str">
        <f t="shared" si="185"/>
        <v/>
      </c>
      <c r="AA287" s="57" t="str">
        <f t="shared" si="185"/>
        <v/>
      </c>
      <c r="AB287" s="57" t="str">
        <f t="shared" si="185"/>
        <v/>
      </c>
      <c r="AC287" s="57" t="str">
        <f t="shared" si="185"/>
        <v/>
      </c>
      <c r="AD287" s="58" t="str">
        <f>IF(CC287="","",IF(CC287&gt;CE287,1,-1))</f>
        <v/>
      </c>
      <c r="AE287" s="58" t="str">
        <f>IF(CC287="","",IF(CC287&lt;CE287,1,-1))</f>
        <v/>
      </c>
      <c r="AF287" s="59">
        <f>IF(CC287&gt;CE287,1,0)</f>
        <v>0</v>
      </c>
      <c r="AG287" s="60">
        <f>IF(CE287&gt;CC287,1,0)</f>
        <v>0</v>
      </c>
      <c r="AH287" s="81" t="str">
        <f>IF(O287="","",AX287*1)</f>
        <v/>
      </c>
      <c r="AI287" s="82" t="str">
        <f>IF(P287="","",BE287*1)</f>
        <v/>
      </c>
      <c r="AJ287" s="82" t="str">
        <f>IF(Q287="","",BL287*1)</f>
        <v/>
      </c>
      <c r="AK287" s="82" t="str">
        <f>IF(R287="","",BS287*1)</f>
        <v/>
      </c>
      <c r="AL287" s="82" t="str">
        <f>IF(S287="","",BZ287*1)</f>
        <v/>
      </c>
      <c r="AM287" s="83" t="str">
        <f>IF(O287="","",AZ287*1)</f>
        <v/>
      </c>
      <c r="AN287" s="83" t="str">
        <f>IF(P287="","",BG287*1)</f>
        <v/>
      </c>
      <c r="AO287" s="83" t="str">
        <f>IF(Q287="","",BN287*1)</f>
        <v/>
      </c>
      <c r="AP287" s="83" t="str">
        <f>IF(R287="","",BU287*1)</f>
        <v/>
      </c>
      <c r="AQ287" s="83" t="str">
        <f>IF(S287="","",CB287*1)</f>
        <v/>
      </c>
      <c r="AR287" s="64">
        <f>SUM(AH287:AL287)</f>
        <v>0</v>
      </c>
      <c r="AS287" s="65">
        <f>SUM(AM287:AQ287)</f>
        <v>0</v>
      </c>
      <c r="AT287" s="66">
        <f>IF(O287=1000,11,IF(O287=-1000,0,IF(O287&gt;0,11,IF(O287&lt;0,(-O287),"0"))))</f>
        <v>11</v>
      </c>
      <c r="AU287" s="67" t="str">
        <f>IF(O287=1000,0,IF(O287=-1000,11,IF(O287&lt;-9,-(O287-2),IF(O287&gt;0,(O287),"0"))))</f>
        <v/>
      </c>
      <c r="AV287" s="66" t="e">
        <f>IF(O287=1000,11,IF(O287=-1000,0,IF(O287&gt;9,(O287+2),IF(O287&lt;0,(-O287),"0"))))</f>
        <v>#VALUE!</v>
      </c>
      <c r="AW287" s="67" t="str">
        <f>IF(O287=1000,0,IF(O287=-1000,11,IF(O287&lt;0,11,IF(O287&gt;0,(O287),"0"))))</f>
        <v/>
      </c>
      <c r="AX287" s="84" t="str">
        <f>IF(O287="","",IF(O287&gt;9,AV287,AT287))</f>
        <v/>
      </c>
      <c r="AY287" s="85" t="str">
        <f>IF(O287="","","-")</f>
        <v/>
      </c>
      <c r="AZ287" s="86" t="str">
        <f>IF(O287="","",IF(O287&lt;-9,AU287,AW287))</f>
        <v/>
      </c>
      <c r="BA287" s="66" t="e">
        <f>IF(P287=1000,11,IF(P287=-1000,0,IF(P287&gt;9,(P287+2),IF(P287&lt;0,(-P287),"0"))))</f>
        <v>#VALUE!</v>
      </c>
      <c r="BB287" s="67" t="str">
        <f>IF(P287=1000,0,IF(P287=-1000,11,IF(P287&lt;-9,-(P287-2),IF(P287&gt;0,(P287),"0"))))</f>
        <v/>
      </c>
      <c r="BC287" s="67">
        <f>IF(P287=1000,11,IF(P287=-1000,0,IF(P287&gt;0,11,IF(P287&lt;0,(-P287),"0"))))</f>
        <v>11</v>
      </c>
      <c r="BD287" s="67" t="str">
        <f>IF(P287=1000,0,IF(P287=-1000,11,IF(P287&lt;0,11,IF(P287&gt;0,(P287),"0"))))</f>
        <v/>
      </c>
      <c r="BE287" s="84" t="str">
        <f>IF(P287="","",IF(P287&gt;9,BA287,BC287))</f>
        <v/>
      </c>
      <c r="BF287" s="85" t="str">
        <f>IF(P287="","","-")</f>
        <v/>
      </c>
      <c r="BG287" s="86" t="str">
        <f>IF(P287="","",IF(P287&lt;-9,BB287,BD287))</f>
        <v/>
      </c>
      <c r="BH287" s="66" t="e">
        <f>IF(Q287=1000,11,IF(Q287=-1000,0,IF(Q287&gt;9,(Q287+2),IF(Q287&lt;0,(-Q287),"0"))))</f>
        <v>#VALUE!</v>
      </c>
      <c r="BI287" s="67" t="str">
        <f>IF(Q287=1000,0,IF(Q287=-1000,11,IF(Q287&lt;-9,-(Q287-2),IF(Q287&gt;0,(Q287),"0"))))</f>
        <v/>
      </c>
      <c r="BJ287" s="67">
        <f>IF(Q287=1000,11,IF(Q287=-1000,0,IF(Q287&gt;0,11,IF(Q287&lt;0,(-Q287),"0"))))</f>
        <v>11</v>
      </c>
      <c r="BK287" s="67" t="str">
        <f>IF(Q287=1000,0,IF(Q287=-1000,11,IF(Q287&lt;0,11,IF(Q287&gt;0,(Q287),"0"))))</f>
        <v/>
      </c>
      <c r="BL287" s="84" t="str">
        <f>IF(Q287="","",IF(Q287&gt;9,BH287,BJ287))</f>
        <v/>
      </c>
      <c r="BM287" s="85" t="str">
        <f>IF(Q287="","","-")</f>
        <v/>
      </c>
      <c r="BN287" s="86" t="str">
        <f>IF(Q287="","",IF(Q287&lt;-9,BI287,BK287))</f>
        <v/>
      </c>
      <c r="BO287" s="67" t="e">
        <f>IF(R287=1000,11,IF(R287=-1000,0,IF(R287&gt;9,(R287+2),IF(R287&lt;0,(-R287),"0"))))</f>
        <v>#VALUE!</v>
      </c>
      <c r="BP287" s="67" t="str">
        <f>IF(R287=1000,0,IF(R287=-1000,11,IF(R287&lt;-9,-(R287-2),IF(R287&gt;0,(R287),"0"))))</f>
        <v/>
      </c>
      <c r="BQ287" s="67">
        <f>IF(R287=1000,11,IF(R287=-1000,0,IF(R287&gt;0,11,IF(R287&lt;0,(-R287),"0"))))</f>
        <v>11</v>
      </c>
      <c r="BR287" s="67" t="str">
        <f>IF(R287=1000,0,IF(R287=-1000,11,IF(R287&lt;0,11,IF(R287&gt;0,(R287),"0"))))</f>
        <v/>
      </c>
      <c r="BS287" s="84" t="str">
        <f>IF(R287="","",IF(R287&gt;9,BO287,BQ287))</f>
        <v/>
      </c>
      <c r="BT287" s="85" t="str">
        <f>IF(R287="","","-")</f>
        <v/>
      </c>
      <c r="BU287" s="86" t="str">
        <f>IF(R287="","",IF(R287&lt;-9,BP287,BR287))</f>
        <v/>
      </c>
      <c r="BV287" s="67" t="e">
        <f>IF(S287=1000,11,IF(S287=-1000,0,IF(S287&gt;9,(S287+2),IF(S287&lt;0,(-S287),"0"))))</f>
        <v>#VALUE!</v>
      </c>
      <c r="BW287" s="67" t="str">
        <f>IF(S287=1000,0,IF(S287=-1000,11,IF(S287&lt;-9,-(S287-2),IF(S287&gt;0,(S287),"0"))))</f>
        <v/>
      </c>
      <c r="BX287" s="67">
        <f>IF(S287=1000,11,IF(S287=-1000,0,IF(S287&gt;0,11,IF(S287&lt;0,(-S287),"0"))))</f>
        <v>11</v>
      </c>
      <c r="BY287" s="71" t="str">
        <f>IF(S287=1000,0,IF(S287=-1000,11,IF(S287&lt;0,11,IF(S287&gt;0,(S287),"0"))))</f>
        <v/>
      </c>
      <c r="BZ287" s="84" t="str">
        <f>IF(S287="","",IF(S287&gt;9,BV287,BX287))</f>
        <v/>
      </c>
      <c r="CA287" s="85" t="str">
        <f>IF(S287="","","-")</f>
        <v/>
      </c>
      <c r="CB287" s="86" t="str">
        <f>IF(S287="","",IF(S287&lt;-9,BW287,BY287))</f>
        <v/>
      </c>
      <c r="CC287" s="87" t="str">
        <f>IF(O287="","",SUM(T287:X287))</f>
        <v/>
      </c>
      <c r="CD287" s="88" t="str">
        <f>IF(CC287="","","-")</f>
        <v/>
      </c>
      <c r="CE287" s="89" t="str">
        <f>IF(O287="","",SUM(Y287:AC287))</f>
        <v/>
      </c>
      <c r="CP287" s="32"/>
      <c r="CQ287" s="32"/>
    </row>
    <row r="288" spans="1:95" s="31" customFormat="1" ht="15" customHeight="1" x14ac:dyDescent="0.2">
      <c r="A288" s="43"/>
      <c r="B288" s="44"/>
      <c r="C288" s="1250">
        <v>3</v>
      </c>
      <c r="D288" s="76" t="str">
        <f>IF(A288="","",VLOOKUP(A288,СписокКЖ!D:I,2,FALSE))</f>
        <v/>
      </c>
      <c r="E288" s="47"/>
      <c r="F288" s="77" t="str">
        <f>IF(B288="","",VLOOKUP(B288,СписокКЖ!D:I,2,FALSE))</f>
        <v/>
      </c>
      <c r="G288" s="49"/>
      <c r="H288" s="41"/>
      <c r="I288" s="1252"/>
      <c r="J288" s="1252"/>
      <c r="K288" s="1252"/>
      <c r="L288" s="1252"/>
      <c r="M288" s="1252"/>
      <c r="N288" s="42"/>
      <c r="O288" s="1244" t="str">
        <f>IF(I288="","",IF(I288="0",1000,IF(I288="-0",-1000,I288*1)))</f>
        <v/>
      </c>
      <c r="P288" s="1244" t="str">
        <f>IF(J288="","",IF(J288="0",1000,IF(J288="-0",-1000,J288*1)))</f>
        <v/>
      </c>
      <c r="Q288" s="1244" t="str">
        <f>IF(K288="","",IF(K288="0",1000,IF(K288="-0",-1000,K288*1)))</f>
        <v/>
      </c>
      <c r="R288" s="1244" t="str">
        <f>IF(L289="","",IF(L289="0",1000,IF(L289="-0",-1000,L289*1)))</f>
        <v/>
      </c>
      <c r="S288" s="1246" t="str">
        <f>IF(M289="","",IF(M289="0",1000,IF(M289="-0",-1000,M289*1)))</f>
        <v/>
      </c>
      <c r="T288" s="1248" t="str">
        <f>IF(O288="","",IF(O288&gt;0,1,0))</f>
        <v/>
      </c>
      <c r="U288" s="1284" t="str">
        <f>IF(P288="","",IF(P288&gt;0,1,0))</f>
        <v/>
      </c>
      <c r="V288" s="1284" t="str">
        <f>IF(Q288="","",IF(Q288&gt;0,1,0))</f>
        <v/>
      </c>
      <c r="W288" s="1284" t="str">
        <f>IF(R288="","",IF(R288&gt;0,1,0))</f>
        <v/>
      </c>
      <c r="X288" s="1284" t="str">
        <f>IF(S288="","",IF(S288&gt;0,1,0))</f>
        <v/>
      </c>
      <c r="Y288" s="1278" t="str">
        <f>IF(O288="","",IF(O288&lt;0,1,0))</f>
        <v/>
      </c>
      <c r="Z288" s="1278" t="str">
        <f>IF(P288="","",IF(P288&lt;0,1,0))</f>
        <v/>
      </c>
      <c r="AA288" s="1278" t="str">
        <f>IF(Q288="","",IF(Q288&lt;0,1,0))</f>
        <v/>
      </c>
      <c r="AB288" s="1278" t="str">
        <f>IF(R288="","",IF(R288&lt;0,1,0))</f>
        <v/>
      </c>
      <c r="AC288" s="1278" t="str">
        <f>IF(S288="","",IF(S288&lt;0,1,0))</f>
        <v/>
      </c>
      <c r="AD288" s="1280" t="str">
        <f>IF(CC288="","",IF(CC288&gt;CE288,1,-1))</f>
        <v/>
      </c>
      <c r="AE288" s="1280" t="str">
        <f>IF(CC288="","",IF(CC288&lt;CE288,1,-1))</f>
        <v/>
      </c>
      <c r="AF288" s="1282">
        <f>IF(CC288&gt;CE288,1,0)</f>
        <v>0</v>
      </c>
      <c r="AG288" s="1272">
        <f>IF(CE288&gt;CC288,1,0)</f>
        <v>0</v>
      </c>
      <c r="AH288" s="1274" t="str">
        <f>IF(O288="","",AX288*1)</f>
        <v/>
      </c>
      <c r="AI288" s="1276" t="str">
        <f>IF(P288="","",BE288*1)</f>
        <v/>
      </c>
      <c r="AJ288" s="1276" t="str">
        <f>IF(Q288="","",BL288*1)</f>
        <v/>
      </c>
      <c r="AK288" s="1276" t="str">
        <f>IF(R288="","",BS288*1)</f>
        <v/>
      </c>
      <c r="AL288" s="1276" t="str">
        <f>IF(S288="","",BZ288*1)</f>
        <v/>
      </c>
      <c r="AM288" s="1298" t="str">
        <f>IF(O288="","",AZ288*1)</f>
        <v/>
      </c>
      <c r="AN288" s="1298" t="str">
        <f>IF(P288="","",BG288*1)</f>
        <v/>
      </c>
      <c r="AO288" s="1298" t="str">
        <f>IF(Q288="","",BN288*1)</f>
        <v/>
      </c>
      <c r="AP288" s="1298" t="str">
        <f>IF(R288="","",BU288*1)</f>
        <v/>
      </c>
      <c r="AQ288" s="1298" t="str">
        <f>IF(S288="","",CB288*1)</f>
        <v/>
      </c>
      <c r="AR288" s="1300">
        <f>SUM(AH289:AL289)</f>
        <v>0</v>
      </c>
      <c r="AS288" s="1292">
        <f>SUM(AM289:AQ289)</f>
        <v>0</v>
      </c>
      <c r="AT288" s="1294">
        <f>IF(O288=1000,11,IF(O288=-1000,0,IF(O288&gt;0,11,IF(O288&lt;0,(-O288),"0"))))</f>
        <v>11</v>
      </c>
      <c r="AU288" s="1286" t="str">
        <f>IF(O288=1000,0,IF(O288=-1000,11,IF(O288&lt;-9,-(O288-2),IF(O288&gt;0,(O288),"0"))))</f>
        <v/>
      </c>
      <c r="AV288" s="1286" t="e">
        <f>IF(O288=1000,11,IF(O288=-1000,0,IF(O288&gt;9,(O288+2),IF(O288&lt;0,(-O288),"0"))))</f>
        <v>#VALUE!</v>
      </c>
      <c r="AW288" s="1286" t="str">
        <f>IF(O288=1000,0,IF(O288=-1000,11,IF(O288&lt;0,11,IF(O288&gt;0,(O288),"0"))))</f>
        <v/>
      </c>
      <c r="AX288" s="1296" t="str">
        <f>IF(O288="","",IF(O288&gt;9,AV288,AT288))</f>
        <v/>
      </c>
      <c r="AY288" s="1288" t="str">
        <f>IF(O288="","","-")</f>
        <v/>
      </c>
      <c r="AZ288" s="1290" t="str">
        <f>IF(O288="","",IF(O288&lt;-9,AU288,AW288))</f>
        <v/>
      </c>
      <c r="BA288" s="1286" t="e">
        <f>IF(P288=1000,11,IF(P288=-1000,0,IF(P288&gt;9,(P288+2),IF(P288&lt;0,(-P288),"0"))))</f>
        <v>#VALUE!</v>
      </c>
      <c r="BB288" s="1286" t="str">
        <f>IF(P288=1000,0,IF(P288=-1000,11,IF(P288&lt;-9,-(P288-2),IF(P288&gt;0,(P288),"0"))))</f>
        <v/>
      </c>
      <c r="BC288" s="1286">
        <f>IF(P288=1000,11,IF(P288=-1000,0,IF(P288&gt;0,11,IF(P288&lt;0,(-P288),"0"))))</f>
        <v>11</v>
      </c>
      <c r="BD288" s="1286" t="str">
        <f>IF(P288=1000,0,IF(P288=-1000,11,IF(P288&lt;0,11,IF(P288&gt;0,(P288),"0"))))</f>
        <v/>
      </c>
      <c r="BE288" s="1296" t="str">
        <f>IF(P288="","",IF(P288&gt;9,BA288,BC288))</f>
        <v/>
      </c>
      <c r="BF288" s="1288" t="str">
        <f>IF(P288="","","-")</f>
        <v/>
      </c>
      <c r="BG288" s="1290" t="str">
        <f>IF(P288="","",IF(P288&lt;-9,BB288,BD288))</f>
        <v/>
      </c>
      <c r="BH288" s="1286" t="e">
        <f>IF(Q288=1000,11,IF(Q288=-1000,0,IF(Q288&gt;9,(Q288+2),IF(Q288&lt;0,(-Q288),"0"))))</f>
        <v>#VALUE!</v>
      </c>
      <c r="BI288" s="1286" t="str">
        <f>IF(Q288=1000,0,IF(Q288=-1000,11,IF(Q288&lt;-9,-(Q288-2),IF(Q288&gt;0,(Q288),"0"))))</f>
        <v/>
      </c>
      <c r="BJ288" s="1286">
        <f>IF(Q288=1000,11,IF(Q288=-1000,0,IF(Q288&gt;0,11,IF(Q288&lt;0,(-Q288),"0"))))</f>
        <v>11</v>
      </c>
      <c r="BK288" s="1286" t="str">
        <f>IF(Q288=1000,0,IF(Q288=-1000,11,IF(Q288&lt;0,11,IF(Q288&gt;0,(Q288),"0"))))</f>
        <v/>
      </c>
      <c r="BL288" s="1296" t="str">
        <f>IF(Q288="","",IF(Q288&gt;9,BH288,BJ288))</f>
        <v/>
      </c>
      <c r="BM288" s="1288" t="str">
        <f>IF(Q288="","","-")</f>
        <v/>
      </c>
      <c r="BN288" s="1290" t="str">
        <f>IF(Q288="","",IF(Q288&lt;-9,BI288,BK288))</f>
        <v/>
      </c>
      <c r="BO288" s="1286" t="e">
        <f>IF(R288=1000,11,IF(R288=-1000,0,IF(R288&gt;9,(R288+2),IF(R288&lt;0,(-R288),"0"))))</f>
        <v>#VALUE!</v>
      </c>
      <c r="BP288" s="1286" t="str">
        <f>IF(R288=1000,0,IF(R288=-1000,11,IF(R288&lt;-9,-(R288-2),IF(R288&gt;0,(R288),"0"))))</f>
        <v/>
      </c>
      <c r="BQ288" s="1286">
        <f>IF(R288=1000,11,IF(R288=-1000,0,IF(R288&gt;0,11,IF(R288&lt;0,(-R288),"0"))))</f>
        <v>11</v>
      </c>
      <c r="BR288" s="1286" t="str">
        <f>IF(R288=1000,0,IF(R288=-1000,11,IF(R288&lt;0,11,IF(R288&gt;0,(R288),"0"))))</f>
        <v/>
      </c>
      <c r="BS288" s="1296" t="str">
        <f>IF(R288="","",IF(R288&gt;9,BO288,BQ288))</f>
        <v/>
      </c>
      <c r="BT288" s="1288" t="str">
        <f>IF(R288="","","-")</f>
        <v/>
      </c>
      <c r="BU288" s="1290" t="str">
        <f>IF(R288="","",IF(R288&lt;-9,BP288,BR288))</f>
        <v/>
      </c>
      <c r="BV288" s="1286" t="e">
        <f>IF(S288=1000,11,IF(S288=-1000,0,IF(S288&gt;9,(S288+2),IF(S288&lt;0,(-S288),"0"))))</f>
        <v>#VALUE!</v>
      </c>
      <c r="BW288" s="1286" t="str">
        <f>IF(S288=1000,0,IF(S288=-1000,11,IF(S288&lt;-9,-(S288-2),IF(S288&gt;0,(S288),"0"))))</f>
        <v/>
      </c>
      <c r="BX288" s="1286">
        <f>IF(S288=1000,11,IF(S288=-1000,0,IF(S288&gt;0,11,IF(S288&lt;0,(-S288),"0"))))</f>
        <v>11</v>
      </c>
      <c r="BY288" s="1286" t="str">
        <f>IF(S288=1000,0,IF(S288=-1000,11,IF(S288&lt;0,11,IF(S288&gt;0,(S288),"0"))))</f>
        <v/>
      </c>
      <c r="BZ288" s="1296" t="str">
        <f>IF(S288="","",IF(S288&gt;9,BV288,BX288))</f>
        <v/>
      </c>
      <c r="CA288" s="1288" t="str">
        <f>IF(S288="","","-")</f>
        <v/>
      </c>
      <c r="CB288" s="1290" t="str">
        <f>IF(S288="","",IF(S288&lt;-9,BW288,BY288))</f>
        <v/>
      </c>
      <c r="CC288" s="1302" t="str">
        <f>IF(O288="","",SUM(T288:X289))</f>
        <v/>
      </c>
      <c r="CD288" s="1304" t="str">
        <f>IF(CC288="","","-")</f>
        <v/>
      </c>
      <c r="CE288" s="1306" t="str">
        <f>IF(O288="","",SUM(Y288:AC289))</f>
        <v/>
      </c>
      <c r="CP288" s="32"/>
      <c r="CQ288" s="32"/>
    </row>
    <row r="289" spans="1:95" s="31" customFormat="1" ht="15" customHeight="1" x14ac:dyDescent="0.2">
      <c r="A289" s="43"/>
      <c r="B289" s="44"/>
      <c r="C289" s="1251"/>
      <c r="D289" s="46" t="str">
        <f>IF(A289="","",VLOOKUP(A289,СписокКЖ!D:I,2,FALSE))</f>
        <v/>
      </c>
      <c r="E289" s="47"/>
      <c r="F289" s="48" t="str">
        <f>IF(B289="","",VLOOKUP(B289,СписокКЖ!D:I,2,FALSE))</f>
        <v/>
      </c>
      <c r="G289" s="49"/>
      <c r="H289" s="41"/>
      <c r="I289" s="1253"/>
      <c r="J289" s="1253"/>
      <c r="K289" s="1253"/>
      <c r="L289" s="1253"/>
      <c r="M289" s="1253"/>
      <c r="N289" s="42"/>
      <c r="O289" s="1245"/>
      <c r="P289" s="1245"/>
      <c r="Q289" s="1245"/>
      <c r="R289" s="1245"/>
      <c r="S289" s="1247"/>
      <c r="T289" s="1249"/>
      <c r="U289" s="1285"/>
      <c r="V289" s="1285"/>
      <c r="W289" s="1285"/>
      <c r="X289" s="1285"/>
      <c r="Y289" s="1279"/>
      <c r="Z289" s="1279"/>
      <c r="AA289" s="1279"/>
      <c r="AB289" s="1279"/>
      <c r="AC289" s="1279"/>
      <c r="AD289" s="1281"/>
      <c r="AE289" s="1281"/>
      <c r="AF289" s="1283"/>
      <c r="AG289" s="1273"/>
      <c r="AH289" s="1275"/>
      <c r="AI289" s="1277"/>
      <c r="AJ289" s="1277"/>
      <c r="AK289" s="1277"/>
      <c r="AL289" s="1277"/>
      <c r="AM289" s="1299"/>
      <c r="AN289" s="1299"/>
      <c r="AO289" s="1299"/>
      <c r="AP289" s="1299"/>
      <c r="AQ289" s="1299"/>
      <c r="AR289" s="1301"/>
      <c r="AS289" s="1293"/>
      <c r="AT289" s="1295"/>
      <c r="AU289" s="1287"/>
      <c r="AV289" s="1287"/>
      <c r="AW289" s="1287"/>
      <c r="AX289" s="1297"/>
      <c r="AY289" s="1289"/>
      <c r="AZ289" s="1291"/>
      <c r="BA289" s="1287"/>
      <c r="BB289" s="1287"/>
      <c r="BC289" s="1287"/>
      <c r="BD289" s="1287"/>
      <c r="BE289" s="1297"/>
      <c r="BF289" s="1289"/>
      <c r="BG289" s="1291"/>
      <c r="BH289" s="1287"/>
      <c r="BI289" s="1287"/>
      <c r="BJ289" s="1287"/>
      <c r="BK289" s="1287"/>
      <c r="BL289" s="1297"/>
      <c r="BM289" s="1289"/>
      <c r="BN289" s="1291"/>
      <c r="BO289" s="1287"/>
      <c r="BP289" s="1287"/>
      <c r="BQ289" s="1287"/>
      <c r="BR289" s="1287"/>
      <c r="BS289" s="1297"/>
      <c r="BT289" s="1289"/>
      <c r="BU289" s="1291"/>
      <c r="BV289" s="1287"/>
      <c r="BW289" s="1287"/>
      <c r="BX289" s="1287"/>
      <c r="BY289" s="1287"/>
      <c r="BZ289" s="1297"/>
      <c r="CA289" s="1289"/>
      <c r="CB289" s="1291"/>
      <c r="CC289" s="1303"/>
      <c r="CD289" s="1305"/>
      <c r="CE289" s="1307"/>
      <c r="CP289" s="32"/>
      <c r="CQ289" s="32"/>
    </row>
    <row r="290" spans="1:95" s="31" customFormat="1" ht="15" customHeight="1" x14ac:dyDescent="0.2">
      <c r="A290" s="99" t="str">
        <f>IF(A286="","",A286)</f>
        <v/>
      </c>
      <c r="B290" s="99" t="str">
        <f>IF(B286="","",B287)</f>
        <v/>
      </c>
      <c r="C290" s="75">
        <v>4</v>
      </c>
      <c r="D290" s="100" t="str">
        <f>IF(A290="","",VLOOKUP(A290,СписокКЖ!D:I,2,FALSE))</f>
        <v/>
      </c>
      <c r="E290" s="101"/>
      <c r="F290" s="77" t="str">
        <f>IF(B290="","",VLOOKUP(B290,СписокКЖ!D:I,2,FALSE))</f>
        <v/>
      </c>
      <c r="G290" s="102"/>
      <c r="H290" s="41"/>
      <c r="I290" s="78"/>
      <c r="J290" s="78"/>
      <c r="K290" s="78"/>
      <c r="L290" s="78"/>
      <c r="M290" s="78"/>
      <c r="N290" s="42"/>
      <c r="O290" s="79" t="str">
        <f>IF(I290="","",IF(I290="0",1000,IF(I290="-0",-1000,I290*1)))</f>
        <v/>
      </c>
      <c r="P290" s="79" t="str">
        <f t="shared" ref="P290:S291" si="186">IF(J290="","",IF(J290="0",1000,IF(J290="-0",-1000,J290*1)))</f>
        <v/>
      </c>
      <c r="Q290" s="79" t="str">
        <f t="shared" si="186"/>
        <v/>
      </c>
      <c r="R290" s="79" t="str">
        <f t="shared" si="186"/>
        <v/>
      </c>
      <c r="S290" s="80" t="str">
        <f t="shared" si="186"/>
        <v/>
      </c>
      <c r="T290" s="103" t="str">
        <f t="shared" ref="T290:X291" si="187">IF(O290="","",IF(O290&gt;0,1,0))</f>
        <v/>
      </c>
      <c r="U290" s="104" t="str">
        <f t="shared" si="187"/>
        <v/>
      </c>
      <c r="V290" s="104" t="str">
        <f t="shared" si="187"/>
        <v/>
      </c>
      <c r="W290" s="104" t="str">
        <f t="shared" si="187"/>
        <v/>
      </c>
      <c r="X290" s="104" t="str">
        <f t="shared" si="187"/>
        <v/>
      </c>
      <c r="Y290" s="105" t="str">
        <f t="shared" ref="Y290:AC291" si="188">IF(O290="","",IF(O290&lt;0,1,0))</f>
        <v/>
      </c>
      <c r="Z290" s="105" t="str">
        <f t="shared" si="188"/>
        <v/>
      </c>
      <c r="AA290" s="105" t="str">
        <f t="shared" si="188"/>
        <v/>
      </c>
      <c r="AB290" s="105" t="str">
        <f t="shared" si="188"/>
        <v/>
      </c>
      <c r="AC290" s="105" t="str">
        <f t="shared" si="188"/>
        <v/>
      </c>
      <c r="AD290" s="106" t="str">
        <f>IF(CC290="","",IF(CC290&gt;CE290,1,-1))</f>
        <v/>
      </c>
      <c r="AE290" s="106" t="str">
        <f>IF(CC290="","",IF(CC290&lt;CE290,1,-1))</f>
        <v/>
      </c>
      <c r="AF290" s="107">
        <f>IF(CC290&gt;CE290,1,0)</f>
        <v>0</v>
      </c>
      <c r="AG290" s="108">
        <f>IF(CE290&gt;CC290,1,0)</f>
        <v>0</v>
      </c>
      <c r="AH290" s="81" t="str">
        <f>IF(O290="","",AX290*1)</f>
        <v/>
      </c>
      <c r="AI290" s="82" t="str">
        <f>IF(P290="","",BE290*1)</f>
        <v/>
      </c>
      <c r="AJ290" s="82" t="str">
        <f>IF(Q290="","",BL290*1)</f>
        <v/>
      </c>
      <c r="AK290" s="82" t="str">
        <f>IF(R290="","",BS290*1)</f>
        <v/>
      </c>
      <c r="AL290" s="82" t="str">
        <f>IF(S290="","",BZ290*1)</f>
        <v/>
      </c>
      <c r="AM290" s="83" t="str">
        <f>IF(O290="","",AZ290*1)</f>
        <v/>
      </c>
      <c r="AN290" s="83" t="str">
        <f>IF(P290="","",BG290*1)</f>
        <v/>
      </c>
      <c r="AO290" s="83" t="str">
        <f>IF(Q290="","",BN290*1)</f>
        <v/>
      </c>
      <c r="AP290" s="83" t="str">
        <f>IF(R290="","",BU290*1)</f>
        <v/>
      </c>
      <c r="AQ290" s="83" t="str">
        <f>IF(S290="","",CB290*1)</f>
        <v/>
      </c>
      <c r="AR290" s="109">
        <f>SUM(AH290:AL290)</f>
        <v>0</v>
      </c>
      <c r="AS290" s="110">
        <f>SUM(AM290:AQ290)</f>
        <v>0</v>
      </c>
      <c r="AT290" s="111">
        <f>IF(O290=1000,11,IF(O290=-1000,0,IF(O290&gt;0,11,IF(O290&lt;0,(-O290),"0"))))</f>
        <v>11</v>
      </c>
      <c r="AU290" s="112" t="str">
        <f>IF(O290=1000,0,IF(O290=-1000,11,IF(O290&lt;-9,-(O290-2),IF(O290&gt;0,(O290),"0"))))</f>
        <v/>
      </c>
      <c r="AV290" s="111" t="e">
        <f>IF(O290=1000,11,IF(O290=-1000,0,IF(O290&gt;9,(O290+2),IF(O290&lt;0,(-O290),"0"))))</f>
        <v>#VALUE!</v>
      </c>
      <c r="AW290" s="112" t="str">
        <f>IF(O290=1000,0,IF(O290=-1000,11,IF(O290&lt;0,11,IF(O290&gt;0,(O290),"0"))))</f>
        <v/>
      </c>
      <c r="AX290" s="84" t="str">
        <f>IF(O290="","",IF(O290&gt;9,AV290,AT290))</f>
        <v/>
      </c>
      <c r="AY290" s="85" t="str">
        <f>IF(O290="","","-")</f>
        <v/>
      </c>
      <c r="AZ290" s="86" t="str">
        <f>IF(O290="","",IF(O290&lt;-9,AU290,AW290))</f>
        <v/>
      </c>
      <c r="BA290" s="111" t="e">
        <f>IF(P290=1000,11,IF(P290=-1000,0,IF(P290&gt;9,(P290+2),IF(P290&lt;0,(-P290),"0"))))</f>
        <v>#VALUE!</v>
      </c>
      <c r="BB290" s="112" t="str">
        <f>IF(P290=1000,0,IF(P290=-1000,11,IF(P290&lt;-9,-(P290-2),IF(P290&gt;0,(P290),"0"))))</f>
        <v/>
      </c>
      <c r="BC290" s="112">
        <f>IF(P290=1000,11,IF(P290=-1000,0,IF(P290&gt;0,11,IF(P290&lt;0,(-P290),"0"))))</f>
        <v>11</v>
      </c>
      <c r="BD290" s="112" t="str">
        <f>IF(P290=1000,0,IF(P290=-1000,11,IF(P290&lt;0,11,IF(P290&gt;0,(P290),"0"))))</f>
        <v/>
      </c>
      <c r="BE290" s="84" t="str">
        <f>IF(P290="","",IF(P290&gt;9,BA290,BC290))</f>
        <v/>
      </c>
      <c r="BF290" s="85" t="str">
        <f>IF(P290="","","-")</f>
        <v/>
      </c>
      <c r="BG290" s="86" t="str">
        <f>IF(P290="","",IF(P290&lt;-9,BB290,BD290))</f>
        <v/>
      </c>
      <c r="BH290" s="111" t="e">
        <f>IF(Q290=1000,11,IF(Q290=-1000,0,IF(Q290&gt;9,(Q290+2),IF(Q290&lt;0,(-Q290),"0"))))</f>
        <v>#VALUE!</v>
      </c>
      <c r="BI290" s="112" t="str">
        <f>IF(Q290=1000,0,IF(Q290=-1000,11,IF(Q290&lt;-9,-(Q290-2),IF(Q290&gt;0,(Q290),"0"))))</f>
        <v/>
      </c>
      <c r="BJ290" s="112">
        <f>IF(Q290=1000,11,IF(Q290=-1000,0,IF(Q290&gt;0,11,IF(Q290&lt;0,(-Q290),"0"))))</f>
        <v>11</v>
      </c>
      <c r="BK290" s="112" t="str">
        <f>IF(Q290=1000,0,IF(Q290=-1000,11,IF(Q290&lt;0,11,IF(Q290&gt;0,(Q290),"0"))))</f>
        <v/>
      </c>
      <c r="BL290" s="84" t="str">
        <f>IF(Q290="","",IF(Q290&gt;9,BH290,BJ290))</f>
        <v/>
      </c>
      <c r="BM290" s="85" t="str">
        <f>IF(Q290="","","-")</f>
        <v/>
      </c>
      <c r="BN290" s="86" t="str">
        <f>IF(Q290="","",IF(Q290&lt;-9,BI290,BK290))</f>
        <v/>
      </c>
      <c r="BO290" s="112" t="e">
        <f>IF(R290=1000,11,IF(R290=-1000,0,IF(R290&gt;9,(R290+2),IF(R290&lt;0,(-R290),"0"))))</f>
        <v>#VALUE!</v>
      </c>
      <c r="BP290" s="112" t="str">
        <f>IF(R290=1000,0,IF(R290=-1000,11,IF(R290&lt;-9,-(R290-2),IF(R290&gt;0,(R290),"0"))))</f>
        <v/>
      </c>
      <c r="BQ290" s="112">
        <f>IF(R290=1000,11,IF(R290=-1000,0,IF(R290&gt;0,11,IF(R290&lt;0,(-R290),"0"))))</f>
        <v>11</v>
      </c>
      <c r="BR290" s="112" t="str">
        <f>IF(R290=1000,0,IF(R290=-1000,11,IF(R290&lt;0,11,IF(R290&gt;0,(R290),"0"))))</f>
        <v/>
      </c>
      <c r="BS290" s="84" t="str">
        <f>IF(R290="","",IF(R290&gt;9,BO290,BQ290))</f>
        <v/>
      </c>
      <c r="BT290" s="85" t="str">
        <f>IF(R290="","","-")</f>
        <v/>
      </c>
      <c r="BU290" s="86" t="str">
        <f>IF(R290="","",IF(R290&lt;-9,BP290,BR290))</f>
        <v/>
      </c>
      <c r="BV290" s="112" t="e">
        <f>IF(S290=1000,11,IF(S290=-1000,0,IF(S290&gt;9,(S290+2),IF(S290&lt;0,(-S290),"0"))))</f>
        <v>#VALUE!</v>
      </c>
      <c r="BW290" s="112" t="str">
        <f>IF(S290=1000,0,IF(S290=-1000,11,IF(S290&lt;-9,-(S290-2),IF(S290&gt;0,(S290),"0"))))</f>
        <v/>
      </c>
      <c r="BX290" s="112">
        <f>IF(S290=1000,11,IF(S290=-1000,0,IF(S290&gt;0,11,IF(S290&lt;0,(-S290),"0"))))</f>
        <v>11</v>
      </c>
      <c r="BY290" s="113" t="str">
        <f>IF(S290=1000,0,IF(S290=-1000,11,IF(S290&lt;0,11,IF(S290&gt;0,(S290),"0"))))</f>
        <v/>
      </c>
      <c r="BZ290" s="84" t="str">
        <f>IF(S290="","",IF(S290&gt;9,BV290,BX290))</f>
        <v/>
      </c>
      <c r="CA290" s="85" t="str">
        <f>IF(S290="","","-")</f>
        <v/>
      </c>
      <c r="CB290" s="86" t="str">
        <f>IF(S290="","",IF(S290&lt;-9,BW290,BY290))</f>
        <v/>
      </c>
      <c r="CC290" s="87" t="str">
        <f>IF(O290="","",SUM(T290:X290))</f>
        <v/>
      </c>
      <c r="CD290" s="88" t="str">
        <f>IF(CC290="","","-")</f>
        <v/>
      </c>
      <c r="CE290" s="89" t="str">
        <f>IF(O290="","",SUM(Y290:AC290))</f>
        <v/>
      </c>
      <c r="CP290" s="32"/>
      <c r="CQ290" s="32"/>
    </row>
    <row r="291" spans="1:95" s="31" customFormat="1" ht="15" customHeight="1" thickBot="1" x14ac:dyDescent="0.25">
      <c r="A291" s="99" t="str">
        <f>IF(A286="","",A287)</f>
        <v/>
      </c>
      <c r="B291" s="99" t="str">
        <f>IF(B286="","",B286)</f>
        <v/>
      </c>
      <c r="C291" s="114">
        <v>5</v>
      </c>
      <c r="D291" s="115" t="str">
        <f>IF(A291="","",VLOOKUP(A291,СписокКЖ!D:I,2,FALSE))</f>
        <v/>
      </c>
      <c r="E291" s="116"/>
      <c r="F291" s="117" t="str">
        <f>IF(B291="","",VLOOKUP(B291,СписокКЖ!D:I,2,FALSE))</f>
        <v/>
      </c>
      <c r="G291" s="118"/>
      <c r="H291" s="119"/>
      <c r="I291" s="120"/>
      <c r="J291" s="120"/>
      <c r="K291" s="120"/>
      <c r="L291" s="121"/>
      <c r="M291" s="121"/>
      <c r="N291" s="122"/>
      <c r="O291" s="123" t="str">
        <f>IF(I291="","",IF(I291="0",1000,IF(I291="-0",-1000,I291*1)))</f>
        <v/>
      </c>
      <c r="P291" s="123" t="str">
        <f t="shared" si="186"/>
        <v/>
      </c>
      <c r="Q291" s="123" t="str">
        <f t="shared" si="186"/>
        <v/>
      </c>
      <c r="R291" s="123" t="str">
        <f t="shared" si="186"/>
        <v/>
      </c>
      <c r="S291" s="124" t="str">
        <f t="shared" si="186"/>
        <v/>
      </c>
      <c r="T291" s="125" t="str">
        <f t="shared" si="187"/>
        <v/>
      </c>
      <c r="U291" s="126" t="str">
        <f t="shared" si="187"/>
        <v/>
      </c>
      <c r="V291" s="126" t="str">
        <f t="shared" si="187"/>
        <v/>
      </c>
      <c r="W291" s="126" t="str">
        <f t="shared" si="187"/>
        <v/>
      </c>
      <c r="X291" s="126" t="str">
        <f t="shared" si="187"/>
        <v/>
      </c>
      <c r="Y291" s="127" t="str">
        <f t="shared" si="188"/>
        <v/>
      </c>
      <c r="Z291" s="127" t="str">
        <f t="shared" si="188"/>
        <v/>
      </c>
      <c r="AA291" s="127" t="str">
        <f t="shared" si="188"/>
        <v/>
      </c>
      <c r="AB291" s="127" t="str">
        <f t="shared" si="188"/>
        <v/>
      </c>
      <c r="AC291" s="127" t="str">
        <f t="shared" si="188"/>
        <v/>
      </c>
      <c r="AD291" s="128" t="str">
        <f>IF(CC291="","",IF(CC291&gt;CE291,1,-1))</f>
        <v/>
      </c>
      <c r="AE291" s="128" t="str">
        <f>IF(CC291="","",IF(CC291&lt;CE291,1,-1))</f>
        <v/>
      </c>
      <c r="AF291" s="129">
        <f>IF(CC291&gt;CE291,1,0)</f>
        <v>0</v>
      </c>
      <c r="AG291" s="130">
        <f>IF(CE291&gt;CC291,1,0)</f>
        <v>0</v>
      </c>
      <c r="AH291" s="131" t="str">
        <f>IF(O291="","",AX291*1)</f>
        <v/>
      </c>
      <c r="AI291" s="132" t="str">
        <f>IF(P291="","",BE291*1)</f>
        <v/>
      </c>
      <c r="AJ291" s="132" t="str">
        <f>IF(Q291="","",BL291*1)</f>
        <v/>
      </c>
      <c r="AK291" s="132" t="str">
        <f>IF(R291="","",BS291*1)</f>
        <v/>
      </c>
      <c r="AL291" s="132" t="str">
        <f>IF(S291="","",BZ291*1)</f>
        <v/>
      </c>
      <c r="AM291" s="133" t="str">
        <f>IF(O291="","",AZ291*1)</f>
        <v/>
      </c>
      <c r="AN291" s="133" t="str">
        <f>IF(P291="","",BG291*1)</f>
        <v/>
      </c>
      <c r="AO291" s="133" t="str">
        <f>IF(Q291="","",BN291*1)</f>
        <v/>
      </c>
      <c r="AP291" s="133" t="str">
        <f>IF(R291="","",BU291*1)</f>
        <v/>
      </c>
      <c r="AQ291" s="133" t="str">
        <f>IF(S291="","",CB291*1)</f>
        <v/>
      </c>
      <c r="AR291" s="134">
        <f>SUM(AH291:AL291)</f>
        <v>0</v>
      </c>
      <c r="AS291" s="135">
        <f>SUM(AM291:AQ291)</f>
        <v>0</v>
      </c>
      <c r="AT291" s="136">
        <f>IF(O291=1000,11,IF(O291=-1000,0,IF(O291&gt;0,11,IF(O291&lt;0,(-O291),"0"))))</f>
        <v>11</v>
      </c>
      <c r="AU291" s="137" t="str">
        <f>IF(O291=1000,0,IF(O291=-1000,11,IF(O291&lt;-9,-(O291-2),IF(O291&gt;0,(O291),"0"))))</f>
        <v/>
      </c>
      <c r="AV291" s="136" t="e">
        <f>IF(O291=1000,11,IF(O291=-1000,0,IF(O291&gt;9,(O291+2),IF(O291&lt;0,(-O291),"0"))))</f>
        <v>#VALUE!</v>
      </c>
      <c r="AW291" s="137" t="str">
        <f>IF(O291=1000,0,IF(O291=-1000,11,IF(O291&lt;0,11,IF(O291&gt;0,(O291),"0"))))</f>
        <v/>
      </c>
      <c r="AX291" s="138" t="str">
        <f>IF(O291="","",IF(O291&gt;9,AV291,AT291))</f>
        <v/>
      </c>
      <c r="AY291" s="139" t="str">
        <f>IF(O291="","","-")</f>
        <v/>
      </c>
      <c r="AZ291" s="140" t="str">
        <f>IF(O291="","",IF(O291&lt;-9,AU291,AW291))</f>
        <v/>
      </c>
      <c r="BA291" s="136" t="e">
        <f>IF(P291=1000,11,IF(P291=-1000,0,IF(P291&gt;9,(P291+2),IF(P291&lt;0,(-P291),"0"))))</f>
        <v>#VALUE!</v>
      </c>
      <c r="BB291" s="137" t="str">
        <f>IF(P291=1000,0,IF(P291=-1000,11,IF(P291&lt;-9,-(P291-2),IF(P291&gt;0,(P291),"0"))))</f>
        <v/>
      </c>
      <c r="BC291" s="137">
        <f>IF(P291=1000,11,IF(P291=-1000,0,IF(P291&gt;0,11,IF(P291&lt;0,(-P291),"0"))))</f>
        <v>11</v>
      </c>
      <c r="BD291" s="137" t="str">
        <f>IF(P291=1000,0,IF(P291=-1000,11,IF(P291&lt;0,11,IF(P291&gt;0,(P291),"0"))))</f>
        <v/>
      </c>
      <c r="BE291" s="138" t="str">
        <f>IF(P291="","",IF(P291&gt;9,BA291,BC291))</f>
        <v/>
      </c>
      <c r="BF291" s="139" t="str">
        <f>IF(P291="","","-")</f>
        <v/>
      </c>
      <c r="BG291" s="140" t="str">
        <f>IF(P291="","",IF(P291&lt;-9,BB291,BD291))</f>
        <v/>
      </c>
      <c r="BH291" s="136" t="e">
        <f>IF(Q291=1000,11,IF(Q291=-1000,0,IF(Q291&gt;9,(Q291+2),IF(Q291&lt;0,(-Q291),"0"))))</f>
        <v>#VALUE!</v>
      </c>
      <c r="BI291" s="137" t="str">
        <f>IF(Q291=1000,0,IF(Q291=-1000,11,IF(Q291&lt;-9,-(Q291-2),IF(Q291&gt;0,(Q291),"0"))))</f>
        <v/>
      </c>
      <c r="BJ291" s="137">
        <f>IF(Q291=1000,11,IF(Q291=-1000,0,IF(Q291&gt;0,11,IF(Q291&lt;0,(-Q291),"0"))))</f>
        <v>11</v>
      </c>
      <c r="BK291" s="137" t="str">
        <f>IF(Q291=1000,0,IF(Q291=-1000,11,IF(Q291&lt;0,11,IF(Q291&gt;0,(Q291),"0"))))</f>
        <v/>
      </c>
      <c r="BL291" s="138" t="str">
        <f>IF(Q291="","",IF(Q291&gt;9,BH291,BJ291))</f>
        <v/>
      </c>
      <c r="BM291" s="139" t="str">
        <f>IF(Q291="","","-")</f>
        <v/>
      </c>
      <c r="BN291" s="140" t="str">
        <f>IF(Q291="","",IF(Q291&lt;-9,BI291,BK291))</f>
        <v/>
      </c>
      <c r="BO291" s="137" t="e">
        <f>IF(R291=1000,11,IF(R291=-1000,0,IF(R291&gt;9,(R291+2),IF(R291&lt;0,(-R291),"0"))))</f>
        <v>#VALUE!</v>
      </c>
      <c r="BP291" s="137" t="str">
        <f>IF(R291=1000,0,IF(R291=-1000,11,IF(R291&lt;-9,-(R291-2),IF(R291&gt;0,(R291),"0"))))</f>
        <v/>
      </c>
      <c r="BQ291" s="137">
        <f>IF(R291=1000,11,IF(R291=-1000,0,IF(R291&gt;0,11,IF(R291&lt;0,(-R291),"0"))))</f>
        <v>11</v>
      </c>
      <c r="BR291" s="137" t="str">
        <f>IF(R291=1000,0,IF(R291=-1000,11,IF(R291&lt;0,11,IF(R291&gt;0,(R291),"0"))))</f>
        <v/>
      </c>
      <c r="BS291" s="138" t="str">
        <f>IF(R291="","",IF(R291&gt;9,BO291,BQ291))</f>
        <v/>
      </c>
      <c r="BT291" s="139" t="str">
        <f>IF(R291="","","-")</f>
        <v/>
      </c>
      <c r="BU291" s="140" t="str">
        <f>IF(R291="","",IF(R291&lt;-9,BP291,BR291))</f>
        <v/>
      </c>
      <c r="BV291" s="137" t="e">
        <f>IF(S291=1000,11,IF(S291=-1000,0,IF(S291&gt;9,(S291+2),IF(S291&lt;0,(-S291),"0"))))</f>
        <v>#VALUE!</v>
      </c>
      <c r="BW291" s="137" t="str">
        <f>IF(S291=1000,0,IF(S291=-1000,11,IF(S291&lt;-9,-(S291-2),IF(S291&gt;0,(S291),"0"))))</f>
        <v/>
      </c>
      <c r="BX291" s="137">
        <f>IF(S291=1000,11,IF(S291=-1000,0,IF(S291&gt;0,11,IF(S291&lt;0,(-S291),"0"))))</f>
        <v>11</v>
      </c>
      <c r="BY291" s="141" t="str">
        <f>IF(S291=1000,0,IF(S291=-1000,11,IF(S291&lt;0,11,IF(S291&gt;0,(S291),"0"))))</f>
        <v/>
      </c>
      <c r="BZ291" s="138" t="str">
        <f>IF(S291="","",IF(S291&gt;9,BV291,BX291))</f>
        <v/>
      </c>
      <c r="CA291" s="139" t="str">
        <f>IF(S291="","","-")</f>
        <v/>
      </c>
      <c r="CB291" s="140" t="str">
        <f>IF(S291="","",IF(S291&lt;-9,BW291,BY291))</f>
        <v/>
      </c>
      <c r="CC291" s="142" t="str">
        <f>IF(O291="","",SUM(T291:X291))</f>
        <v/>
      </c>
      <c r="CD291" s="143" t="str">
        <f>IF(CC291="","","-")</f>
        <v/>
      </c>
      <c r="CE291" s="144" t="str">
        <f>IF(O291="","",SUM(Y291:AC291))</f>
        <v/>
      </c>
      <c r="CP291" s="32"/>
      <c r="CQ291" s="32"/>
    </row>
  </sheetData>
  <mergeCells count="3107">
    <mergeCell ref="CC288:CC289"/>
    <mergeCell ref="CD288:CD289"/>
    <mergeCell ref="CE288:CE289"/>
    <mergeCell ref="CC2:CE2"/>
    <mergeCell ref="BW288:BW289"/>
    <mergeCell ref="BX288:BX289"/>
    <mergeCell ref="BY288:BY289"/>
    <mergeCell ref="BZ288:BZ289"/>
    <mergeCell ref="CA288:CA289"/>
    <mergeCell ref="CB288:CB289"/>
    <mergeCell ref="BQ288:BQ289"/>
    <mergeCell ref="BR288:BR289"/>
    <mergeCell ref="BS288:BS289"/>
    <mergeCell ref="BT288:BT289"/>
    <mergeCell ref="BU288:BU289"/>
    <mergeCell ref="BV288:BV289"/>
    <mergeCell ref="BK288:BK289"/>
    <mergeCell ref="BL288:BL289"/>
    <mergeCell ref="BM288:BM289"/>
    <mergeCell ref="BN288:BN289"/>
    <mergeCell ref="BO288:BO289"/>
    <mergeCell ref="BP288:BP289"/>
    <mergeCell ref="CD284:CD285"/>
    <mergeCell ref="CE284:CE285"/>
    <mergeCell ref="BT279:BT280"/>
    <mergeCell ref="BU279:BU280"/>
    <mergeCell ref="BV279:BV280"/>
    <mergeCell ref="BK279:BK280"/>
    <mergeCell ref="BL279:BL280"/>
    <mergeCell ref="BM279:BM280"/>
    <mergeCell ref="BN279:BN280"/>
    <mergeCell ref="BO279:BO280"/>
    <mergeCell ref="BE288:BE289"/>
    <mergeCell ref="BF288:BF289"/>
    <mergeCell ref="BG288:BG289"/>
    <mergeCell ref="BH288:BH289"/>
    <mergeCell ref="BI288:BI289"/>
    <mergeCell ref="BJ288:BJ289"/>
    <mergeCell ref="AY288:AY289"/>
    <mergeCell ref="AZ288:AZ289"/>
    <mergeCell ref="BA288:BA289"/>
    <mergeCell ref="BB288:BB289"/>
    <mergeCell ref="BC288:BC289"/>
    <mergeCell ref="BD288:BD289"/>
    <mergeCell ref="AS288:AS289"/>
    <mergeCell ref="AT288:AT289"/>
    <mergeCell ref="AU288:AU289"/>
    <mergeCell ref="AV288:AV289"/>
    <mergeCell ref="AW288:AW289"/>
    <mergeCell ref="AX288:AX289"/>
    <mergeCell ref="AM288:AM289"/>
    <mergeCell ref="AN288:AN289"/>
    <mergeCell ref="AO288:AO289"/>
    <mergeCell ref="AP288:AP289"/>
    <mergeCell ref="AQ288:AQ289"/>
    <mergeCell ref="AR288:AR289"/>
    <mergeCell ref="AG288:AG289"/>
    <mergeCell ref="AH288:AH289"/>
    <mergeCell ref="AI288:AI289"/>
    <mergeCell ref="AJ288:AJ289"/>
    <mergeCell ref="AK288:AK289"/>
    <mergeCell ref="AL288:AL289"/>
    <mergeCell ref="AA288:AA289"/>
    <mergeCell ref="AB288:AB289"/>
    <mergeCell ref="AC288:AC289"/>
    <mergeCell ref="AD288:AD289"/>
    <mergeCell ref="AE288:AE289"/>
    <mergeCell ref="AF288:AF289"/>
    <mergeCell ref="U288:U289"/>
    <mergeCell ref="V288:V289"/>
    <mergeCell ref="W288:W289"/>
    <mergeCell ref="X288:X289"/>
    <mergeCell ref="Y288:Y289"/>
    <mergeCell ref="Z288:Z289"/>
    <mergeCell ref="O288:O289"/>
    <mergeCell ref="P288:P289"/>
    <mergeCell ref="Q288:Q289"/>
    <mergeCell ref="R288:R289"/>
    <mergeCell ref="S288:S289"/>
    <mergeCell ref="T288:T289"/>
    <mergeCell ref="C288:C289"/>
    <mergeCell ref="I288:I289"/>
    <mergeCell ref="J288:J289"/>
    <mergeCell ref="K288:K289"/>
    <mergeCell ref="L288:L289"/>
    <mergeCell ref="M288:M289"/>
    <mergeCell ref="T285:AG285"/>
    <mergeCell ref="AH285:AS285"/>
    <mergeCell ref="AT285:AZ285"/>
    <mergeCell ref="BA285:BG285"/>
    <mergeCell ref="BH285:BN285"/>
    <mergeCell ref="BO285:BU285"/>
    <mergeCell ref="BV285:CB285"/>
    <mergeCell ref="AH284:AJ284"/>
    <mergeCell ref="AK284:AM284"/>
    <mergeCell ref="AN284:AP284"/>
    <mergeCell ref="AQ284:AS284"/>
    <mergeCell ref="AT284:CB284"/>
    <mergeCell ref="CC284:CC285"/>
    <mergeCell ref="CC279:CC280"/>
    <mergeCell ref="CD279:CD280"/>
    <mergeCell ref="CE279:CE280"/>
    <mergeCell ref="C284:C285"/>
    <mergeCell ref="D284:E285"/>
    <mergeCell ref="F284:G285"/>
    <mergeCell ref="I284:M285"/>
    <mergeCell ref="O284:S285"/>
    <mergeCell ref="AB284:AD284"/>
    <mergeCell ref="AE284:AG284"/>
    <mergeCell ref="BW279:BW280"/>
    <mergeCell ref="BX279:BX280"/>
    <mergeCell ref="BY279:BY280"/>
    <mergeCell ref="BZ279:BZ280"/>
    <mergeCell ref="CA279:CA280"/>
    <mergeCell ref="CB279:CB280"/>
    <mergeCell ref="BQ279:BQ280"/>
    <mergeCell ref="BR279:BR280"/>
    <mergeCell ref="BS279:BS280"/>
    <mergeCell ref="BP279:BP280"/>
    <mergeCell ref="BE279:BE280"/>
    <mergeCell ref="BF279:BF280"/>
    <mergeCell ref="BG279:BG280"/>
    <mergeCell ref="BH279:BH280"/>
    <mergeCell ref="BI279:BI280"/>
    <mergeCell ref="BJ279:BJ280"/>
    <mergeCell ref="AY279:AY280"/>
    <mergeCell ref="AZ279:AZ280"/>
    <mergeCell ref="BA279:BA280"/>
    <mergeCell ref="BB279:BB280"/>
    <mergeCell ref="BC279:BC280"/>
    <mergeCell ref="BD279:BD280"/>
    <mergeCell ref="AS279:AS280"/>
    <mergeCell ref="AT279:AT280"/>
    <mergeCell ref="AU279:AU280"/>
    <mergeCell ref="AV279:AV280"/>
    <mergeCell ref="AW279:AW280"/>
    <mergeCell ref="AX279:AX280"/>
    <mergeCell ref="C279:C280"/>
    <mergeCell ref="I279:I280"/>
    <mergeCell ref="J279:J280"/>
    <mergeCell ref="K279:K280"/>
    <mergeCell ref="L279:L280"/>
    <mergeCell ref="M279:M280"/>
    <mergeCell ref="AM279:AM280"/>
    <mergeCell ref="AN279:AN280"/>
    <mergeCell ref="AO279:AO280"/>
    <mergeCell ref="AP279:AP280"/>
    <mergeCell ref="AQ279:AQ280"/>
    <mergeCell ref="AR279:AR280"/>
    <mergeCell ref="AG279:AG280"/>
    <mergeCell ref="AH279:AH280"/>
    <mergeCell ref="AI279:AI280"/>
    <mergeCell ref="AJ279:AJ280"/>
    <mergeCell ref="AK279:AK280"/>
    <mergeCell ref="AL279:AL280"/>
    <mergeCell ref="AA279:AA280"/>
    <mergeCell ref="AB279:AB280"/>
    <mergeCell ref="AC279:AC280"/>
    <mergeCell ref="AD279:AD280"/>
    <mergeCell ref="AE279:AE280"/>
    <mergeCell ref="AF279:AF280"/>
    <mergeCell ref="AU270:AU271"/>
    <mergeCell ref="AV270:AV271"/>
    <mergeCell ref="AW270:AW271"/>
    <mergeCell ref="AX270:AX271"/>
    <mergeCell ref="AM270:AM271"/>
    <mergeCell ref="AN270:AN271"/>
    <mergeCell ref="AO270:AO271"/>
    <mergeCell ref="U279:U280"/>
    <mergeCell ref="V279:V280"/>
    <mergeCell ref="W279:W280"/>
    <mergeCell ref="X279:X280"/>
    <mergeCell ref="Y279:Y280"/>
    <mergeCell ref="Z279:Z280"/>
    <mergeCell ref="O279:O280"/>
    <mergeCell ref="P279:P280"/>
    <mergeCell ref="Q279:Q280"/>
    <mergeCell ref="R279:R280"/>
    <mergeCell ref="S279:S280"/>
    <mergeCell ref="T279:T280"/>
    <mergeCell ref="AI270:AI271"/>
    <mergeCell ref="AJ270:AJ271"/>
    <mergeCell ref="AK270:AK271"/>
    <mergeCell ref="AL270:AL271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BE270:BE271"/>
    <mergeCell ref="BF270:BF271"/>
    <mergeCell ref="BG270:BG271"/>
    <mergeCell ref="BH270:BH271"/>
    <mergeCell ref="BI270:BI271"/>
    <mergeCell ref="BJ270:BJ271"/>
    <mergeCell ref="AY270:AY271"/>
    <mergeCell ref="CD275:CD276"/>
    <mergeCell ref="CE275:CE276"/>
    <mergeCell ref="T276:AG276"/>
    <mergeCell ref="AH276:AS276"/>
    <mergeCell ref="AT276:AZ276"/>
    <mergeCell ref="BA276:BG276"/>
    <mergeCell ref="BH276:BN276"/>
    <mergeCell ref="BO276:BU276"/>
    <mergeCell ref="BV276:CB276"/>
    <mergeCell ref="AH275:AJ275"/>
    <mergeCell ref="AK275:AM275"/>
    <mergeCell ref="AN275:AP275"/>
    <mergeCell ref="AQ275:AS275"/>
    <mergeCell ref="AT275:CB275"/>
    <mergeCell ref="CC275:CC276"/>
    <mergeCell ref="CC270:CC271"/>
    <mergeCell ref="CD270:CD271"/>
    <mergeCell ref="CE270:CE271"/>
    <mergeCell ref="AZ270:AZ271"/>
    <mergeCell ref="BA270:BA271"/>
    <mergeCell ref="BB270:BB271"/>
    <mergeCell ref="BC270:BC271"/>
    <mergeCell ref="BD270:BD271"/>
    <mergeCell ref="AS270:AS271"/>
    <mergeCell ref="AT270:AT271"/>
    <mergeCell ref="BW270:BW271"/>
    <mergeCell ref="BX270:BX271"/>
    <mergeCell ref="BY270:BY271"/>
    <mergeCell ref="BZ270:BZ271"/>
    <mergeCell ref="CA270:CA271"/>
    <mergeCell ref="CB270:CB271"/>
    <mergeCell ref="BQ270:BQ271"/>
    <mergeCell ref="BR270:BR271"/>
    <mergeCell ref="BS270:BS271"/>
    <mergeCell ref="BT270:BT271"/>
    <mergeCell ref="BU270:BU271"/>
    <mergeCell ref="BV270:BV271"/>
    <mergeCell ref="BK270:BK271"/>
    <mergeCell ref="BL270:BL271"/>
    <mergeCell ref="BM270:BM271"/>
    <mergeCell ref="BN270:BN271"/>
    <mergeCell ref="BO270:BO271"/>
    <mergeCell ref="BP270:BP271"/>
    <mergeCell ref="AP270:AP271"/>
    <mergeCell ref="AQ270:AQ271"/>
    <mergeCell ref="AR270:AR271"/>
    <mergeCell ref="AG270:AG271"/>
    <mergeCell ref="AH270:AH271"/>
    <mergeCell ref="X270:X271"/>
    <mergeCell ref="Y270:Y271"/>
    <mergeCell ref="Z270:Z271"/>
    <mergeCell ref="C275:C276"/>
    <mergeCell ref="D275:E276"/>
    <mergeCell ref="F275:G276"/>
    <mergeCell ref="I275:M276"/>
    <mergeCell ref="O275:S276"/>
    <mergeCell ref="AB275:AD275"/>
    <mergeCell ref="AE275:AG275"/>
    <mergeCell ref="O270:O271"/>
    <mergeCell ref="P270:P271"/>
    <mergeCell ref="Q270:Q271"/>
    <mergeCell ref="R270:R271"/>
    <mergeCell ref="S270:S271"/>
    <mergeCell ref="T270:T271"/>
    <mergeCell ref="C270:C271"/>
    <mergeCell ref="I270:I271"/>
    <mergeCell ref="J270:J271"/>
    <mergeCell ref="K270:K271"/>
    <mergeCell ref="L270:L271"/>
    <mergeCell ref="M270:M271"/>
    <mergeCell ref="CD266:CD267"/>
    <mergeCell ref="CE266:CE267"/>
    <mergeCell ref="T267:AG267"/>
    <mergeCell ref="AH267:AS267"/>
    <mergeCell ref="AT267:AZ267"/>
    <mergeCell ref="BA267:BG267"/>
    <mergeCell ref="BH267:BN267"/>
    <mergeCell ref="BO267:BU267"/>
    <mergeCell ref="BV267:CB267"/>
    <mergeCell ref="AH266:AJ266"/>
    <mergeCell ref="AK266:AM266"/>
    <mergeCell ref="AN266:AP266"/>
    <mergeCell ref="AQ266:AS266"/>
    <mergeCell ref="AT266:CB266"/>
    <mergeCell ref="CC266:CC267"/>
    <mergeCell ref="AP261:AP262"/>
    <mergeCell ref="AQ261:AQ262"/>
    <mergeCell ref="AR261:AR262"/>
    <mergeCell ref="CC261:CC262"/>
    <mergeCell ref="CD261:CD262"/>
    <mergeCell ref="CE261:CE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BI261:BI262"/>
    <mergeCell ref="BJ261:BJ262"/>
    <mergeCell ref="AY261:AY262"/>
    <mergeCell ref="C266:C267"/>
    <mergeCell ref="D266:E267"/>
    <mergeCell ref="F266:G267"/>
    <mergeCell ref="I266:M267"/>
    <mergeCell ref="O266:S267"/>
    <mergeCell ref="AB266:AD266"/>
    <mergeCell ref="AE266:AG266"/>
    <mergeCell ref="BW261:BW262"/>
    <mergeCell ref="BX261:BX262"/>
    <mergeCell ref="BY261:BY262"/>
    <mergeCell ref="BZ261:BZ262"/>
    <mergeCell ref="CA261:CA262"/>
    <mergeCell ref="CB261:CB262"/>
    <mergeCell ref="BQ261:BQ262"/>
    <mergeCell ref="BR261:BR262"/>
    <mergeCell ref="BS261:BS262"/>
    <mergeCell ref="BT261:BT262"/>
    <mergeCell ref="BU261:BU262"/>
    <mergeCell ref="BV261:BV262"/>
    <mergeCell ref="BK261:BK262"/>
    <mergeCell ref="BL261:BL262"/>
    <mergeCell ref="BM261:BM262"/>
    <mergeCell ref="BN261:BN262"/>
    <mergeCell ref="BO261:BO262"/>
    <mergeCell ref="BP261:BP262"/>
    <mergeCell ref="BE261:BE262"/>
    <mergeCell ref="AJ261:AJ262"/>
    <mergeCell ref="AK261:AK262"/>
    <mergeCell ref="AL261:AL262"/>
    <mergeCell ref="AA261:AA262"/>
    <mergeCell ref="AB261:AB262"/>
    <mergeCell ref="AC261:AC262"/>
    <mergeCell ref="AZ261:AZ262"/>
    <mergeCell ref="BA261:BA262"/>
    <mergeCell ref="BB261:BB262"/>
    <mergeCell ref="BC261:BC262"/>
    <mergeCell ref="BD261:BD262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BF261:BF262"/>
    <mergeCell ref="BG261:BG262"/>
    <mergeCell ref="BH261:BH262"/>
    <mergeCell ref="BH252:BH253"/>
    <mergeCell ref="O261:O262"/>
    <mergeCell ref="P261:P262"/>
    <mergeCell ref="Q261:Q262"/>
    <mergeCell ref="R261:R262"/>
    <mergeCell ref="S261:S262"/>
    <mergeCell ref="T261:T262"/>
    <mergeCell ref="C261:C262"/>
    <mergeCell ref="I261:I262"/>
    <mergeCell ref="J261:J262"/>
    <mergeCell ref="K261:K262"/>
    <mergeCell ref="L261:L262"/>
    <mergeCell ref="M261:M262"/>
    <mergeCell ref="CD257:CD258"/>
    <mergeCell ref="CE257:CE258"/>
    <mergeCell ref="T258:AG258"/>
    <mergeCell ref="AH258:AS258"/>
    <mergeCell ref="AT258:AZ258"/>
    <mergeCell ref="BA258:BG258"/>
    <mergeCell ref="BH258:BN258"/>
    <mergeCell ref="BO258:BU258"/>
    <mergeCell ref="BV258:CB258"/>
    <mergeCell ref="AH257:AJ257"/>
    <mergeCell ref="AK257:AM257"/>
    <mergeCell ref="AN257:AP257"/>
    <mergeCell ref="AQ257:AS257"/>
    <mergeCell ref="AT257:CB257"/>
    <mergeCell ref="CC257:CC258"/>
    <mergeCell ref="AG261:AG262"/>
    <mergeCell ref="AH261:AH262"/>
    <mergeCell ref="AI261:AI262"/>
    <mergeCell ref="Z261:Z262"/>
    <mergeCell ref="AR252:AR253"/>
    <mergeCell ref="CC252:CC253"/>
    <mergeCell ref="CD252:CD253"/>
    <mergeCell ref="CE252:CE253"/>
    <mergeCell ref="C257:C258"/>
    <mergeCell ref="D257:E258"/>
    <mergeCell ref="F257:G258"/>
    <mergeCell ref="I257:M258"/>
    <mergeCell ref="O257:S258"/>
    <mergeCell ref="AB257:AD257"/>
    <mergeCell ref="AE257:AG257"/>
    <mergeCell ref="BW252:BW253"/>
    <mergeCell ref="BX252:BX253"/>
    <mergeCell ref="BY252:BY253"/>
    <mergeCell ref="BZ252:BZ253"/>
    <mergeCell ref="CA252:CA253"/>
    <mergeCell ref="CB252:CB253"/>
    <mergeCell ref="BQ252:BQ253"/>
    <mergeCell ref="BR252:BR253"/>
    <mergeCell ref="BS252:BS253"/>
    <mergeCell ref="BT252:BT253"/>
    <mergeCell ref="BU252:BU253"/>
    <mergeCell ref="BV252:BV253"/>
    <mergeCell ref="BK252:BK253"/>
    <mergeCell ref="BL252:BL253"/>
    <mergeCell ref="BM252:BM253"/>
    <mergeCell ref="BN252:BN253"/>
    <mergeCell ref="BO252:BO253"/>
    <mergeCell ref="BP252:BP253"/>
    <mergeCell ref="BE252:BE253"/>
    <mergeCell ref="BF252:BF253"/>
    <mergeCell ref="BG252:BG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BI252:BI253"/>
    <mergeCell ref="BJ252:BJ253"/>
    <mergeCell ref="AY252:AY253"/>
    <mergeCell ref="AZ252:AZ253"/>
    <mergeCell ref="BA252:BA253"/>
    <mergeCell ref="BB252:BB253"/>
    <mergeCell ref="BC252:BC253"/>
    <mergeCell ref="BD252:BD253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AP252:AP253"/>
    <mergeCell ref="AQ252:AQ253"/>
    <mergeCell ref="O252:O253"/>
    <mergeCell ref="P252:P253"/>
    <mergeCell ref="Q252:Q253"/>
    <mergeCell ref="R252:R253"/>
    <mergeCell ref="S252:S253"/>
    <mergeCell ref="T252:T253"/>
    <mergeCell ref="C252:C253"/>
    <mergeCell ref="I252:I253"/>
    <mergeCell ref="J252:J253"/>
    <mergeCell ref="K252:K253"/>
    <mergeCell ref="L252:L253"/>
    <mergeCell ref="M252:M253"/>
    <mergeCell ref="CD248:CD249"/>
    <mergeCell ref="CE248:CE249"/>
    <mergeCell ref="T249:AG249"/>
    <mergeCell ref="AH249:AS249"/>
    <mergeCell ref="AT249:AZ249"/>
    <mergeCell ref="BA249:BG249"/>
    <mergeCell ref="BH249:BN249"/>
    <mergeCell ref="BO249:BU249"/>
    <mergeCell ref="BV249:CB249"/>
    <mergeCell ref="AH248:AJ248"/>
    <mergeCell ref="AK248:AM248"/>
    <mergeCell ref="AN248:AP248"/>
    <mergeCell ref="AQ248:AS248"/>
    <mergeCell ref="AT248:CB248"/>
    <mergeCell ref="CC248:CC249"/>
    <mergeCell ref="AG252:AG253"/>
    <mergeCell ref="AH252:AH253"/>
    <mergeCell ref="AI252:AI253"/>
    <mergeCell ref="AJ252:AJ253"/>
    <mergeCell ref="AK252:AK253"/>
    <mergeCell ref="CC243:CC244"/>
    <mergeCell ref="CD243:CD244"/>
    <mergeCell ref="CE243:CE244"/>
    <mergeCell ref="C248:C249"/>
    <mergeCell ref="D248:E249"/>
    <mergeCell ref="F248:G249"/>
    <mergeCell ref="I248:M249"/>
    <mergeCell ref="O248:S249"/>
    <mergeCell ref="AB248:AD248"/>
    <mergeCell ref="AE248:AG248"/>
    <mergeCell ref="BW243:BW244"/>
    <mergeCell ref="BX243:BX244"/>
    <mergeCell ref="BY243:BY244"/>
    <mergeCell ref="BZ243:BZ244"/>
    <mergeCell ref="CA243:CA244"/>
    <mergeCell ref="CB243:CB244"/>
    <mergeCell ref="BQ243:BQ244"/>
    <mergeCell ref="BR243:BR244"/>
    <mergeCell ref="BS243:BS244"/>
    <mergeCell ref="BT243:BT244"/>
    <mergeCell ref="BU243:BU244"/>
    <mergeCell ref="BV243:BV244"/>
    <mergeCell ref="BK243:BK244"/>
    <mergeCell ref="BL243:BL244"/>
    <mergeCell ref="BM243:BM244"/>
    <mergeCell ref="BN243:BN244"/>
    <mergeCell ref="BO243:BO244"/>
    <mergeCell ref="BP243:BP244"/>
    <mergeCell ref="BE243:BE244"/>
    <mergeCell ref="BF243:BF244"/>
    <mergeCell ref="BG243:BG244"/>
    <mergeCell ref="BH243:BH244"/>
    <mergeCell ref="BJ243:BJ244"/>
    <mergeCell ref="AY243:AY244"/>
    <mergeCell ref="AZ243:AZ244"/>
    <mergeCell ref="BA243:BA244"/>
    <mergeCell ref="BB243:BB244"/>
    <mergeCell ref="BC243:BC244"/>
    <mergeCell ref="BD243:BD244"/>
    <mergeCell ref="AS243:AS244"/>
    <mergeCell ref="AT243:AT244"/>
    <mergeCell ref="AU243:AU244"/>
    <mergeCell ref="AV243:AV244"/>
    <mergeCell ref="AW243:AW244"/>
    <mergeCell ref="AX243:AX244"/>
    <mergeCell ref="AM243:AM244"/>
    <mergeCell ref="AN243:AN244"/>
    <mergeCell ref="AO243:AO244"/>
    <mergeCell ref="AP243:AP244"/>
    <mergeCell ref="AQ243:AQ244"/>
    <mergeCell ref="AR243:AR244"/>
    <mergeCell ref="AI243:AI244"/>
    <mergeCell ref="AJ243:AJ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U243:U244"/>
    <mergeCell ref="V243:V244"/>
    <mergeCell ref="W243:W244"/>
    <mergeCell ref="X243:X244"/>
    <mergeCell ref="Y243:Y244"/>
    <mergeCell ref="Z243:Z244"/>
    <mergeCell ref="BI243:BI244"/>
    <mergeCell ref="BF234:BF235"/>
    <mergeCell ref="BG234:BG235"/>
    <mergeCell ref="BH234:BH235"/>
    <mergeCell ref="O243:O244"/>
    <mergeCell ref="P243:P244"/>
    <mergeCell ref="Q243:Q244"/>
    <mergeCell ref="R243:R244"/>
    <mergeCell ref="S243:S244"/>
    <mergeCell ref="T243:T244"/>
    <mergeCell ref="C243:C244"/>
    <mergeCell ref="I243:I244"/>
    <mergeCell ref="J243:J244"/>
    <mergeCell ref="K243:K244"/>
    <mergeCell ref="L243:L244"/>
    <mergeCell ref="M243:M244"/>
    <mergeCell ref="CD239:CD240"/>
    <mergeCell ref="CE239:CE240"/>
    <mergeCell ref="T240:AG240"/>
    <mergeCell ref="AH240:AS240"/>
    <mergeCell ref="AT240:AZ240"/>
    <mergeCell ref="BA240:BG240"/>
    <mergeCell ref="BH240:BN240"/>
    <mergeCell ref="BO240:BU240"/>
    <mergeCell ref="BV240:CB240"/>
    <mergeCell ref="AH239:AJ239"/>
    <mergeCell ref="AK239:AM239"/>
    <mergeCell ref="AN239:AP239"/>
    <mergeCell ref="AQ239:AS239"/>
    <mergeCell ref="AT239:CB239"/>
    <mergeCell ref="CC239:CC240"/>
    <mergeCell ref="AG243:AG244"/>
    <mergeCell ref="AH243:AH244"/>
    <mergeCell ref="AP234:AP235"/>
    <mergeCell ref="AQ234:AQ235"/>
    <mergeCell ref="AR234:AR235"/>
    <mergeCell ref="CC234:CC235"/>
    <mergeCell ref="CD234:CD235"/>
    <mergeCell ref="CE234:CE235"/>
    <mergeCell ref="C239:C240"/>
    <mergeCell ref="D239:E240"/>
    <mergeCell ref="F239:G240"/>
    <mergeCell ref="I239:M240"/>
    <mergeCell ref="O239:S240"/>
    <mergeCell ref="AB239:AD239"/>
    <mergeCell ref="AE239:AG239"/>
    <mergeCell ref="BW234:BW235"/>
    <mergeCell ref="BX234:BX235"/>
    <mergeCell ref="BY234:BY235"/>
    <mergeCell ref="BZ234:BZ235"/>
    <mergeCell ref="CA234:CA235"/>
    <mergeCell ref="CB234:CB235"/>
    <mergeCell ref="BQ234:BQ235"/>
    <mergeCell ref="BR234:BR235"/>
    <mergeCell ref="BS234:BS235"/>
    <mergeCell ref="BT234:BT235"/>
    <mergeCell ref="BU234:BU235"/>
    <mergeCell ref="BV234:BV235"/>
    <mergeCell ref="BK234:BK235"/>
    <mergeCell ref="BL234:BL235"/>
    <mergeCell ref="BM234:BM235"/>
    <mergeCell ref="BN234:BN235"/>
    <mergeCell ref="BO234:BO235"/>
    <mergeCell ref="BP234:BP235"/>
    <mergeCell ref="BE234:BE235"/>
    <mergeCell ref="AJ234:AJ235"/>
    <mergeCell ref="AK234:AK235"/>
    <mergeCell ref="AL234:AL235"/>
    <mergeCell ref="AA234:AA235"/>
    <mergeCell ref="AB234:AB235"/>
    <mergeCell ref="AC234:AC235"/>
    <mergeCell ref="AD234:AD235"/>
    <mergeCell ref="AE234:AE235"/>
    <mergeCell ref="AF234:AF235"/>
    <mergeCell ref="U234:U235"/>
    <mergeCell ref="V234:V235"/>
    <mergeCell ref="W234:W235"/>
    <mergeCell ref="X234:X235"/>
    <mergeCell ref="Y234:Y235"/>
    <mergeCell ref="Z234:Z235"/>
    <mergeCell ref="BI234:BI235"/>
    <mergeCell ref="BJ234:BJ235"/>
    <mergeCell ref="AY234:AY235"/>
    <mergeCell ref="AZ234:AZ235"/>
    <mergeCell ref="BA234:BA235"/>
    <mergeCell ref="BB234:BB235"/>
    <mergeCell ref="BC234:BC235"/>
    <mergeCell ref="BD234:BD235"/>
    <mergeCell ref="AS234:AS235"/>
    <mergeCell ref="AT234:AT235"/>
    <mergeCell ref="AU234:AU235"/>
    <mergeCell ref="AV234:AV235"/>
    <mergeCell ref="AW234:AW235"/>
    <mergeCell ref="AX234:AX235"/>
    <mergeCell ref="AM234:AM235"/>
    <mergeCell ref="AN234:AN235"/>
    <mergeCell ref="AO234:AO235"/>
    <mergeCell ref="BG225:BG226"/>
    <mergeCell ref="BH225:BH226"/>
    <mergeCell ref="O234:O235"/>
    <mergeCell ref="P234:P235"/>
    <mergeCell ref="Q234:Q235"/>
    <mergeCell ref="R234:R235"/>
    <mergeCell ref="S234:S235"/>
    <mergeCell ref="T234:T235"/>
    <mergeCell ref="C234:C235"/>
    <mergeCell ref="I234:I235"/>
    <mergeCell ref="J234:J235"/>
    <mergeCell ref="K234:K235"/>
    <mergeCell ref="L234:L235"/>
    <mergeCell ref="M234:M235"/>
    <mergeCell ref="CD230:CD231"/>
    <mergeCell ref="CE230:CE231"/>
    <mergeCell ref="T231:AG231"/>
    <mergeCell ref="AH231:AS231"/>
    <mergeCell ref="AT231:AZ231"/>
    <mergeCell ref="BA231:BG231"/>
    <mergeCell ref="BH231:BN231"/>
    <mergeCell ref="BO231:BU231"/>
    <mergeCell ref="BV231:CB231"/>
    <mergeCell ref="AH230:AJ230"/>
    <mergeCell ref="AK230:AM230"/>
    <mergeCell ref="AN230:AP230"/>
    <mergeCell ref="AQ230:AS230"/>
    <mergeCell ref="AT230:CB230"/>
    <mergeCell ref="CC230:CC231"/>
    <mergeCell ref="AG234:AG235"/>
    <mergeCell ref="AH234:AH235"/>
    <mergeCell ref="AI234:AI235"/>
    <mergeCell ref="AQ225:AQ226"/>
    <mergeCell ref="AR225:AR226"/>
    <mergeCell ref="CC225:CC226"/>
    <mergeCell ref="CD225:CD226"/>
    <mergeCell ref="CE225:CE226"/>
    <mergeCell ref="C230:C231"/>
    <mergeCell ref="D230:E231"/>
    <mergeCell ref="F230:G231"/>
    <mergeCell ref="I230:M231"/>
    <mergeCell ref="O230:S231"/>
    <mergeCell ref="AB230:AD230"/>
    <mergeCell ref="AE230:AG230"/>
    <mergeCell ref="BW225:BW226"/>
    <mergeCell ref="BX225:BX226"/>
    <mergeCell ref="BY225:BY226"/>
    <mergeCell ref="BZ225:BZ226"/>
    <mergeCell ref="CA225:CA226"/>
    <mergeCell ref="CB225:CB226"/>
    <mergeCell ref="BQ225:BQ226"/>
    <mergeCell ref="BR225:BR226"/>
    <mergeCell ref="BS225:BS226"/>
    <mergeCell ref="BT225:BT226"/>
    <mergeCell ref="BU225:BU226"/>
    <mergeCell ref="BV225:BV226"/>
    <mergeCell ref="BK225:BK226"/>
    <mergeCell ref="BL225:BL226"/>
    <mergeCell ref="BM225:BM226"/>
    <mergeCell ref="BN225:BN226"/>
    <mergeCell ref="BO225:BO226"/>
    <mergeCell ref="BP225:BP226"/>
    <mergeCell ref="BE225:BE226"/>
    <mergeCell ref="BF225:BF226"/>
    <mergeCell ref="AK225:AK226"/>
    <mergeCell ref="AL225:AL226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BI225:BI226"/>
    <mergeCell ref="BJ225:BJ226"/>
    <mergeCell ref="AY225:AY226"/>
    <mergeCell ref="AZ225:AZ226"/>
    <mergeCell ref="BA225:BA226"/>
    <mergeCell ref="BB225:BB226"/>
    <mergeCell ref="BC225:BC226"/>
    <mergeCell ref="BD225:BD226"/>
    <mergeCell ref="AS225:AS226"/>
    <mergeCell ref="AT225:AT226"/>
    <mergeCell ref="AU225:AU226"/>
    <mergeCell ref="AV225:AV226"/>
    <mergeCell ref="AW225:AW226"/>
    <mergeCell ref="AX225:AX226"/>
    <mergeCell ref="AM225:AM226"/>
    <mergeCell ref="AN225:AN226"/>
    <mergeCell ref="AO225:AO226"/>
    <mergeCell ref="AP225:AP226"/>
    <mergeCell ref="BH216:BH217"/>
    <mergeCell ref="O225:O226"/>
    <mergeCell ref="P225:P226"/>
    <mergeCell ref="Q225:Q226"/>
    <mergeCell ref="R225:R226"/>
    <mergeCell ref="S225:S226"/>
    <mergeCell ref="T225:T226"/>
    <mergeCell ref="C225:C226"/>
    <mergeCell ref="I225:I226"/>
    <mergeCell ref="J225:J226"/>
    <mergeCell ref="K225:K226"/>
    <mergeCell ref="L225:L226"/>
    <mergeCell ref="M225:M226"/>
    <mergeCell ref="CD221:CD222"/>
    <mergeCell ref="CE221:CE222"/>
    <mergeCell ref="T222:AG222"/>
    <mergeCell ref="AH222:AS222"/>
    <mergeCell ref="AT222:AZ222"/>
    <mergeCell ref="BA222:BG222"/>
    <mergeCell ref="BH222:BN222"/>
    <mergeCell ref="BO222:BU222"/>
    <mergeCell ref="BV222:CB222"/>
    <mergeCell ref="AH221:AJ221"/>
    <mergeCell ref="AK221:AM221"/>
    <mergeCell ref="AN221:AP221"/>
    <mergeCell ref="AQ221:AS221"/>
    <mergeCell ref="AT221:CB221"/>
    <mergeCell ref="CC221:CC222"/>
    <mergeCell ref="AG225:AG226"/>
    <mergeCell ref="AH225:AH226"/>
    <mergeCell ref="AI225:AI226"/>
    <mergeCell ref="AJ225:AJ226"/>
    <mergeCell ref="AR216:AR217"/>
    <mergeCell ref="CC216:CC217"/>
    <mergeCell ref="CD216:CD217"/>
    <mergeCell ref="CE216:CE217"/>
    <mergeCell ref="C221:C222"/>
    <mergeCell ref="D221:E222"/>
    <mergeCell ref="F221:G222"/>
    <mergeCell ref="I221:M222"/>
    <mergeCell ref="O221:S222"/>
    <mergeCell ref="AB221:AD221"/>
    <mergeCell ref="AE221:AG221"/>
    <mergeCell ref="BW216:BW217"/>
    <mergeCell ref="BX216:BX217"/>
    <mergeCell ref="BY216:BY217"/>
    <mergeCell ref="BZ216:BZ217"/>
    <mergeCell ref="CA216:CA217"/>
    <mergeCell ref="CB216:CB217"/>
    <mergeCell ref="BQ216:BQ217"/>
    <mergeCell ref="BR216:BR217"/>
    <mergeCell ref="BS216:BS217"/>
    <mergeCell ref="BT216:BT217"/>
    <mergeCell ref="BU216:BU217"/>
    <mergeCell ref="BV216:BV217"/>
    <mergeCell ref="BK216:BK217"/>
    <mergeCell ref="BL216:BL217"/>
    <mergeCell ref="BM216:BM217"/>
    <mergeCell ref="BN216:BN217"/>
    <mergeCell ref="BO216:BO217"/>
    <mergeCell ref="BP216:BP217"/>
    <mergeCell ref="BE216:BE217"/>
    <mergeCell ref="BF216:BF217"/>
    <mergeCell ref="BG216:BG217"/>
    <mergeCell ref="AL216:AL217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BI216:BI217"/>
    <mergeCell ref="BJ216:BJ217"/>
    <mergeCell ref="AY216:AY217"/>
    <mergeCell ref="AZ216:AZ217"/>
    <mergeCell ref="BA216:BA217"/>
    <mergeCell ref="BB216:BB217"/>
    <mergeCell ref="BC216:BC217"/>
    <mergeCell ref="BD216:BD217"/>
    <mergeCell ref="AS216:AS217"/>
    <mergeCell ref="AT216:AT217"/>
    <mergeCell ref="AU216:AU217"/>
    <mergeCell ref="AV216:AV217"/>
    <mergeCell ref="AW216:AW217"/>
    <mergeCell ref="AX216:AX217"/>
    <mergeCell ref="AM216:AM217"/>
    <mergeCell ref="AN216:AN217"/>
    <mergeCell ref="AO216:AO217"/>
    <mergeCell ref="AP216:AP217"/>
    <mergeCell ref="AQ216:AQ217"/>
    <mergeCell ref="O216:O217"/>
    <mergeCell ref="P216:P217"/>
    <mergeCell ref="Q216:Q217"/>
    <mergeCell ref="R216:R217"/>
    <mergeCell ref="S216:S217"/>
    <mergeCell ref="T216:T217"/>
    <mergeCell ref="C216:C217"/>
    <mergeCell ref="I216:I217"/>
    <mergeCell ref="J216:J217"/>
    <mergeCell ref="K216:K217"/>
    <mergeCell ref="L216:L217"/>
    <mergeCell ref="M216:M217"/>
    <mergeCell ref="CD212:CD213"/>
    <mergeCell ref="CE212:CE213"/>
    <mergeCell ref="T213:AG213"/>
    <mergeCell ref="AH213:AS213"/>
    <mergeCell ref="AT213:AZ213"/>
    <mergeCell ref="BA213:BG213"/>
    <mergeCell ref="BH213:BN213"/>
    <mergeCell ref="BO213:BU213"/>
    <mergeCell ref="BV213:CB213"/>
    <mergeCell ref="AH212:AJ212"/>
    <mergeCell ref="AK212:AM212"/>
    <mergeCell ref="AN212:AP212"/>
    <mergeCell ref="AQ212:AS212"/>
    <mergeCell ref="AT212:CB212"/>
    <mergeCell ref="CC212:CC213"/>
    <mergeCell ref="AG216:AG217"/>
    <mergeCell ref="AH216:AH217"/>
    <mergeCell ref="AI216:AI217"/>
    <mergeCell ref="AJ216:AJ217"/>
    <mergeCell ref="AK216:AK217"/>
    <mergeCell ref="CC207:CC208"/>
    <mergeCell ref="CD207:CD208"/>
    <mergeCell ref="CE207:CE208"/>
    <mergeCell ref="C212:C213"/>
    <mergeCell ref="D212:E213"/>
    <mergeCell ref="F212:G213"/>
    <mergeCell ref="I212:M213"/>
    <mergeCell ref="O212:S213"/>
    <mergeCell ref="AB212:AD212"/>
    <mergeCell ref="AE212:AG212"/>
    <mergeCell ref="BW207:BW208"/>
    <mergeCell ref="BX207:BX208"/>
    <mergeCell ref="BY207:BY208"/>
    <mergeCell ref="BZ207:BZ208"/>
    <mergeCell ref="CA207:CA208"/>
    <mergeCell ref="CB207:CB208"/>
    <mergeCell ref="BQ207:BQ208"/>
    <mergeCell ref="BR207:BR208"/>
    <mergeCell ref="BS207:BS208"/>
    <mergeCell ref="BT207:BT208"/>
    <mergeCell ref="BU207:BU208"/>
    <mergeCell ref="BV207:BV208"/>
    <mergeCell ref="BK207:BK208"/>
    <mergeCell ref="BL207:BL208"/>
    <mergeCell ref="BM207:BM208"/>
    <mergeCell ref="BN207:BN208"/>
    <mergeCell ref="BO207:BO208"/>
    <mergeCell ref="BP207:BP208"/>
    <mergeCell ref="BE207:BE208"/>
    <mergeCell ref="BF207:BF208"/>
    <mergeCell ref="BG207:BG208"/>
    <mergeCell ref="BH207:BH208"/>
    <mergeCell ref="BJ207:BJ208"/>
    <mergeCell ref="AY207:AY208"/>
    <mergeCell ref="AZ207:AZ208"/>
    <mergeCell ref="BA207:BA208"/>
    <mergeCell ref="BB207:BB208"/>
    <mergeCell ref="BC207:BC208"/>
    <mergeCell ref="BD207:BD208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AQ207:AQ208"/>
    <mergeCell ref="AR207:AR208"/>
    <mergeCell ref="AI207:AI208"/>
    <mergeCell ref="AJ207:AJ208"/>
    <mergeCell ref="AK207:AK208"/>
    <mergeCell ref="AL207:AL208"/>
    <mergeCell ref="AA207:AA208"/>
    <mergeCell ref="AB207:AB208"/>
    <mergeCell ref="AC207:AC208"/>
    <mergeCell ref="AD207:AD208"/>
    <mergeCell ref="AE207:AE208"/>
    <mergeCell ref="AF207:AF208"/>
    <mergeCell ref="U207:U208"/>
    <mergeCell ref="V207:V208"/>
    <mergeCell ref="W207:W208"/>
    <mergeCell ref="X207:X208"/>
    <mergeCell ref="Y207:Y208"/>
    <mergeCell ref="Z207:Z208"/>
    <mergeCell ref="BI207:BI208"/>
    <mergeCell ref="BF198:BF199"/>
    <mergeCell ref="BG198:BG199"/>
    <mergeCell ref="BH198:BH199"/>
    <mergeCell ref="O207:O208"/>
    <mergeCell ref="P207:P208"/>
    <mergeCell ref="Q207:Q208"/>
    <mergeCell ref="R207:R208"/>
    <mergeCell ref="S207:S208"/>
    <mergeCell ref="T207:T208"/>
    <mergeCell ref="C207:C208"/>
    <mergeCell ref="I207:I208"/>
    <mergeCell ref="J207:J208"/>
    <mergeCell ref="K207:K208"/>
    <mergeCell ref="L207:L208"/>
    <mergeCell ref="M207:M208"/>
    <mergeCell ref="CD203:CD204"/>
    <mergeCell ref="CE203:CE204"/>
    <mergeCell ref="T204:AG204"/>
    <mergeCell ref="AH204:AS204"/>
    <mergeCell ref="AT204:AZ204"/>
    <mergeCell ref="BA204:BG204"/>
    <mergeCell ref="BH204:BN204"/>
    <mergeCell ref="BO204:BU204"/>
    <mergeCell ref="BV204:CB204"/>
    <mergeCell ref="AH203:AJ203"/>
    <mergeCell ref="AK203:AM203"/>
    <mergeCell ref="AN203:AP203"/>
    <mergeCell ref="AQ203:AS203"/>
    <mergeCell ref="AT203:CB203"/>
    <mergeCell ref="CC203:CC204"/>
    <mergeCell ref="AG207:AG208"/>
    <mergeCell ref="AH207:AH208"/>
    <mergeCell ref="AP198:AP199"/>
    <mergeCell ref="AQ198:AQ199"/>
    <mergeCell ref="AR198:AR199"/>
    <mergeCell ref="CC198:CC199"/>
    <mergeCell ref="CD198:CD199"/>
    <mergeCell ref="CE198:CE199"/>
    <mergeCell ref="C203:C204"/>
    <mergeCell ref="D203:E204"/>
    <mergeCell ref="F203:G204"/>
    <mergeCell ref="I203:M204"/>
    <mergeCell ref="O203:S204"/>
    <mergeCell ref="AB203:AD203"/>
    <mergeCell ref="AE203:AG203"/>
    <mergeCell ref="BW198:BW199"/>
    <mergeCell ref="BX198:BX199"/>
    <mergeCell ref="BY198:BY199"/>
    <mergeCell ref="BZ198:BZ199"/>
    <mergeCell ref="CA198:CA199"/>
    <mergeCell ref="CB198:CB199"/>
    <mergeCell ref="BQ198:BQ199"/>
    <mergeCell ref="BR198:BR199"/>
    <mergeCell ref="BS198:BS199"/>
    <mergeCell ref="BT198:BT199"/>
    <mergeCell ref="BU198:BU199"/>
    <mergeCell ref="BV198:BV199"/>
    <mergeCell ref="BK198:BK199"/>
    <mergeCell ref="BL198:BL199"/>
    <mergeCell ref="BM198:BM199"/>
    <mergeCell ref="BN198:BN199"/>
    <mergeCell ref="BO198:BO199"/>
    <mergeCell ref="BP198:BP199"/>
    <mergeCell ref="BE198:BE199"/>
    <mergeCell ref="AJ198:AJ199"/>
    <mergeCell ref="AK198:AK199"/>
    <mergeCell ref="AL198:AL199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BI198:BI199"/>
    <mergeCell ref="BJ198:BJ199"/>
    <mergeCell ref="AY198:AY199"/>
    <mergeCell ref="AZ198:AZ199"/>
    <mergeCell ref="BA198:BA199"/>
    <mergeCell ref="BB198:BB199"/>
    <mergeCell ref="BC198:BC199"/>
    <mergeCell ref="BD198:BD199"/>
    <mergeCell ref="AS198:AS199"/>
    <mergeCell ref="AT198:AT199"/>
    <mergeCell ref="AU198:AU199"/>
    <mergeCell ref="AV198:AV199"/>
    <mergeCell ref="AW198:AW199"/>
    <mergeCell ref="AX198:AX199"/>
    <mergeCell ref="AM198:AM199"/>
    <mergeCell ref="AN198:AN199"/>
    <mergeCell ref="AO198:AO199"/>
    <mergeCell ref="BG189:BG190"/>
    <mergeCell ref="BH189:BH190"/>
    <mergeCell ref="O198:O199"/>
    <mergeCell ref="P198:P199"/>
    <mergeCell ref="Q198:Q199"/>
    <mergeCell ref="R198:R199"/>
    <mergeCell ref="S198:S199"/>
    <mergeCell ref="T198:T199"/>
    <mergeCell ref="C198:C199"/>
    <mergeCell ref="I198:I199"/>
    <mergeCell ref="J198:J199"/>
    <mergeCell ref="K198:K199"/>
    <mergeCell ref="L198:L199"/>
    <mergeCell ref="M198:M199"/>
    <mergeCell ref="CD194:CD195"/>
    <mergeCell ref="CE194:CE195"/>
    <mergeCell ref="T195:AG195"/>
    <mergeCell ref="AH195:AS195"/>
    <mergeCell ref="AT195:AZ195"/>
    <mergeCell ref="BA195:BG195"/>
    <mergeCell ref="BH195:BN195"/>
    <mergeCell ref="BO195:BU195"/>
    <mergeCell ref="BV195:CB195"/>
    <mergeCell ref="AH194:AJ194"/>
    <mergeCell ref="AK194:AM194"/>
    <mergeCell ref="AN194:AP194"/>
    <mergeCell ref="AQ194:AS194"/>
    <mergeCell ref="AT194:CB194"/>
    <mergeCell ref="CC194:CC195"/>
    <mergeCell ref="AG198:AG199"/>
    <mergeCell ref="AH198:AH199"/>
    <mergeCell ref="AI198:AI199"/>
    <mergeCell ref="AQ189:AQ190"/>
    <mergeCell ref="AR189:AR190"/>
    <mergeCell ref="CC189:CC190"/>
    <mergeCell ref="CD189:CD190"/>
    <mergeCell ref="CE189:CE190"/>
    <mergeCell ref="C194:C195"/>
    <mergeCell ref="D194:E195"/>
    <mergeCell ref="F194:G195"/>
    <mergeCell ref="I194:M195"/>
    <mergeCell ref="O194:S195"/>
    <mergeCell ref="AB194:AD194"/>
    <mergeCell ref="AE194:AG194"/>
    <mergeCell ref="BW189:BW190"/>
    <mergeCell ref="BX189:BX190"/>
    <mergeCell ref="BY189:BY190"/>
    <mergeCell ref="BZ189:BZ190"/>
    <mergeCell ref="CA189:CA190"/>
    <mergeCell ref="CB189:CB190"/>
    <mergeCell ref="BQ189:BQ190"/>
    <mergeCell ref="BR189:BR190"/>
    <mergeCell ref="BS189:BS190"/>
    <mergeCell ref="BT189:BT190"/>
    <mergeCell ref="BU189:BU190"/>
    <mergeCell ref="BV189:BV190"/>
    <mergeCell ref="BK189:BK190"/>
    <mergeCell ref="BL189:BL190"/>
    <mergeCell ref="BM189:BM190"/>
    <mergeCell ref="BN189:BN190"/>
    <mergeCell ref="BO189:BO190"/>
    <mergeCell ref="BP189:BP190"/>
    <mergeCell ref="BE189:BE190"/>
    <mergeCell ref="BF189:BF190"/>
    <mergeCell ref="AK189:AK190"/>
    <mergeCell ref="AL189:AL190"/>
    <mergeCell ref="AA189:AA190"/>
    <mergeCell ref="AB189:AB190"/>
    <mergeCell ref="AC189:AC190"/>
    <mergeCell ref="AD189:AD190"/>
    <mergeCell ref="AE189:AE190"/>
    <mergeCell ref="AF189:AF190"/>
    <mergeCell ref="U189:U190"/>
    <mergeCell ref="V189:V190"/>
    <mergeCell ref="W189:W190"/>
    <mergeCell ref="X189:X190"/>
    <mergeCell ref="Y189:Y190"/>
    <mergeCell ref="Z189:Z190"/>
    <mergeCell ref="BI189:BI190"/>
    <mergeCell ref="BJ189:BJ190"/>
    <mergeCell ref="AY189:AY190"/>
    <mergeCell ref="AZ189:AZ190"/>
    <mergeCell ref="BA189:BA190"/>
    <mergeCell ref="BB189:BB190"/>
    <mergeCell ref="BC189:BC190"/>
    <mergeCell ref="BD189:BD190"/>
    <mergeCell ref="AS189:AS190"/>
    <mergeCell ref="AT189:AT190"/>
    <mergeCell ref="AU189:AU190"/>
    <mergeCell ref="AV189:AV190"/>
    <mergeCell ref="AW189:AW190"/>
    <mergeCell ref="AX189:AX190"/>
    <mergeCell ref="AM189:AM190"/>
    <mergeCell ref="AN189:AN190"/>
    <mergeCell ref="AO189:AO190"/>
    <mergeCell ref="AP189:AP190"/>
    <mergeCell ref="BH180:BH181"/>
    <mergeCell ref="O189:O190"/>
    <mergeCell ref="P189:P190"/>
    <mergeCell ref="Q189:Q190"/>
    <mergeCell ref="R189:R190"/>
    <mergeCell ref="S189:S190"/>
    <mergeCell ref="T189:T190"/>
    <mergeCell ref="C189:C190"/>
    <mergeCell ref="I189:I190"/>
    <mergeCell ref="J189:J190"/>
    <mergeCell ref="K189:K190"/>
    <mergeCell ref="L189:L190"/>
    <mergeCell ref="M189:M190"/>
    <mergeCell ref="CD185:CD186"/>
    <mergeCell ref="CE185:CE186"/>
    <mergeCell ref="T186:AG186"/>
    <mergeCell ref="AH186:AS186"/>
    <mergeCell ref="AT186:AZ186"/>
    <mergeCell ref="BA186:BG186"/>
    <mergeCell ref="BH186:BN186"/>
    <mergeCell ref="BO186:BU186"/>
    <mergeCell ref="BV186:CB186"/>
    <mergeCell ref="AH185:AJ185"/>
    <mergeCell ref="AK185:AM185"/>
    <mergeCell ref="AN185:AP185"/>
    <mergeCell ref="AQ185:AS185"/>
    <mergeCell ref="AT185:CB185"/>
    <mergeCell ref="CC185:CC186"/>
    <mergeCell ref="AG189:AG190"/>
    <mergeCell ref="AH189:AH190"/>
    <mergeCell ref="AI189:AI190"/>
    <mergeCell ref="AJ189:AJ190"/>
    <mergeCell ref="AR180:AR181"/>
    <mergeCell ref="CC180:CC181"/>
    <mergeCell ref="CD180:CD181"/>
    <mergeCell ref="CE180:CE181"/>
    <mergeCell ref="C185:C186"/>
    <mergeCell ref="D185:E186"/>
    <mergeCell ref="F185:G186"/>
    <mergeCell ref="I185:M186"/>
    <mergeCell ref="O185:S186"/>
    <mergeCell ref="AB185:AD185"/>
    <mergeCell ref="AE185:AG185"/>
    <mergeCell ref="BW180:BW181"/>
    <mergeCell ref="BX180:BX181"/>
    <mergeCell ref="BY180:BY181"/>
    <mergeCell ref="BZ180:BZ181"/>
    <mergeCell ref="CA180:CA181"/>
    <mergeCell ref="CB180:CB181"/>
    <mergeCell ref="BQ180:BQ181"/>
    <mergeCell ref="BR180:BR181"/>
    <mergeCell ref="BS180:BS181"/>
    <mergeCell ref="BT180:BT181"/>
    <mergeCell ref="BU180:BU181"/>
    <mergeCell ref="BV180:BV181"/>
    <mergeCell ref="BK180:BK181"/>
    <mergeCell ref="BL180:BL181"/>
    <mergeCell ref="BM180:BM181"/>
    <mergeCell ref="BN180:BN181"/>
    <mergeCell ref="BO180:BO181"/>
    <mergeCell ref="BP180:BP181"/>
    <mergeCell ref="BE180:BE181"/>
    <mergeCell ref="BF180:BF181"/>
    <mergeCell ref="BG180:BG181"/>
    <mergeCell ref="AL180:AL181"/>
    <mergeCell ref="AA180:AA181"/>
    <mergeCell ref="AB180:AB181"/>
    <mergeCell ref="AC180:AC181"/>
    <mergeCell ref="AD180:AD181"/>
    <mergeCell ref="AE180:AE181"/>
    <mergeCell ref="AF180:AF181"/>
    <mergeCell ref="U180:U181"/>
    <mergeCell ref="V180:V181"/>
    <mergeCell ref="W180:W181"/>
    <mergeCell ref="X180:X181"/>
    <mergeCell ref="Y180:Y181"/>
    <mergeCell ref="Z180:Z181"/>
    <mergeCell ref="BI180:BI181"/>
    <mergeCell ref="BJ180:BJ181"/>
    <mergeCell ref="AY180:AY181"/>
    <mergeCell ref="AZ180:AZ181"/>
    <mergeCell ref="BA180:BA181"/>
    <mergeCell ref="BB180:BB181"/>
    <mergeCell ref="BC180:BC181"/>
    <mergeCell ref="BD180:BD181"/>
    <mergeCell ref="AS180:AS181"/>
    <mergeCell ref="AT180:AT181"/>
    <mergeCell ref="AU180:AU181"/>
    <mergeCell ref="AV180:AV181"/>
    <mergeCell ref="AW180:AW181"/>
    <mergeCell ref="AX180:AX181"/>
    <mergeCell ref="AM180:AM181"/>
    <mergeCell ref="AN180:AN181"/>
    <mergeCell ref="AO180:AO181"/>
    <mergeCell ref="AP180:AP181"/>
    <mergeCell ref="AQ180:AQ181"/>
    <mergeCell ref="O180:O181"/>
    <mergeCell ref="P180:P181"/>
    <mergeCell ref="Q180:Q181"/>
    <mergeCell ref="R180:R181"/>
    <mergeCell ref="S180:S181"/>
    <mergeCell ref="T180:T181"/>
    <mergeCell ref="C180:C181"/>
    <mergeCell ref="I180:I181"/>
    <mergeCell ref="J180:J181"/>
    <mergeCell ref="K180:K181"/>
    <mergeCell ref="L180:L181"/>
    <mergeCell ref="M180:M181"/>
    <mergeCell ref="CD176:CD177"/>
    <mergeCell ref="CE176:CE177"/>
    <mergeCell ref="T177:AG177"/>
    <mergeCell ref="AH177:AS177"/>
    <mergeCell ref="AT177:AZ177"/>
    <mergeCell ref="BA177:BG177"/>
    <mergeCell ref="BH177:BN177"/>
    <mergeCell ref="BO177:BU177"/>
    <mergeCell ref="BV177:CB177"/>
    <mergeCell ref="AH176:AJ176"/>
    <mergeCell ref="AK176:AM176"/>
    <mergeCell ref="AN176:AP176"/>
    <mergeCell ref="AQ176:AS176"/>
    <mergeCell ref="AT176:CB176"/>
    <mergeCell ref="CC176:CC177"/>
    <mergeCell ref="AG180:AG181"/>
    <mergeCell ref="AH180:AH181"/>
    <mergeCell ref="AI180:AI181"/>
    <mergeCell ref="AJ180:AJ181"/>
    <mergeCell ref="AK180:AK181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BW171:BW172"/>
    <mergeCell ref="BX171:BX172"/>
    <mergeCell ref="BY171:BY172"/>
    <mergeCell ref="BZ171:BZ172"/>
    <mergeCell ref="CA171:CA172"/>
    <mergeCell ref="CB171:CB172"/>
    <mergeCell ref="BQ171:BQ172"/>
    <mergeCell ref="BR171:BR172"/>
    <mergeCell ref="BS171:BS172"/>
    <mergeCell ref="BT171:BT172"/>
    <mergeCell ref="BU171:BU172"/>
    <mergeCell ref="BV171:BV172"/>
    <mergeCell ref="BK171:BK172"/>
    <mergeCell ref="BL171:BL172"/>
    <mergeCell ref="BM171:BM172"/>
    <mergeCell ref="BN171:BN172"/>
    <mergeCell ref="BO171:BO172"/>
    <mergeCell ref="BP171:BP172"/>
    <mergeCell ref="BE171:BE172"/>
    <mergeCell ref="BF171:BF172"/>
    <mergeCell ref="BG171:BG172"/>
    <mergeCell ref="BH171:BH172"/>
    <mergeCell ref="BJ171:BJ172"/>
    <mergeCell ref="AY171:AY172"/>
    <mergeCell ref="AZ171:AZ172"/>
    <mergeCell ref="BA171:BA172"/>
    <mergeCell ref="BB171:BB172"/>
    <mergeCell ref="BC171:BC172"/>
    <mergeCell ref="BD171:BD172"/>
    <mergeCell ref="AS171:AS172"/>
    <mergeCell ref="AT171:AT172"/>
    <mergeCell ref="AU171:AU172"/>
    <mergeCell ref="AV171:AV172"/>
    <mergeCell ref="AW171:AW172"/>
    <mergeCell ref="AX171:AX172"/>
    <mergeCell ref="AM171:AM172"/>
    <mergeCell ref="AN171:AN172"/>
    <mergeCell ref="AO171:AO172"/>
    <mergeCell ref="AP171:AP172"/>
    <mergeCell ref="AQ171:AQ172"/>
    <mergeCell ref="AR171:AR172"/>
    <mergeCell ref="AI171:AI172"/>
    <mergeCell ref="AJ171:AJ172"/>
    <mergeCell ref="AK171:AK172"/>
    <mergeCell ref="AL171:AL172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BI171:BI172"/>
    <mergeCell ref="BF162:BF163"/>
    <mergeCell ref="BG162:BG163"/>
    <mergeCell ref="BH162:BH163"/>
    <mergeCell ref="O171:O172"/>
    <mergeCell ref="P171:P172"/>
    <mergeCell ref="Q171:Q172"/>
    <mergeCell ref="R171:R172"/>
    <mergeCell ref="S171:S172"/>
    <mergeCell ref="T171:T172"/>
    <mergeCell ref="C171:C172"/>
    <mergeCell ref="I171:I172"/>
    <mergeCell ref="J171:J172"/>
    <mergeCell ref="K171:K172"/>
    <mergeCell ref="L171:L172"/>
    <mergeCell ref="M171:M172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V168:CB168"/>
    <mergeCell ref="AH167:AJ167"/>
    <mergeCell ref="AK167:AM167"/>
    <mergeCell ref="AN167:AP167"/>
    <mergeCell ref="AQ167:AS167"/>
    <mergeCell ref="AT167:CB167"/>
    <mergeCell ref="CC167:CC168"/>
    <mergeCell ref="AG171:AG172"/>
    <mergeCell ref="AH171:AH172"/>
    <mergeCell ref="AP162:AP163"/>
    <mergeCell ref="AQ162:AQ163"/>
    <mergeCell ref="AR162:AR163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BW162:BW163"/>
    <mergeCell ref="BX162:BX163"/>
    <mergeCell ref="BY162:BY163"/>
    <mergeCell ref="BZ162:BZ163"/>
    <mergeCell ref="CA162:CA163"/>
    <mergeCell ref="CB162:CB163"/>
    <mergeCell ref="BQ162:BQ163"/>
    <mergeCell ref="BR162:BR163"/>
    <mergeCell ref="BS162:BS163"/>
    <mergeCell ref="BT162:BT163"/>
    <mergeCell ref="BU162:BU163"/>
    <mergeCell ref="BV162:BV163"/>
    <mergeCell ref="BK162:BK163"/>
    <mergeCell ref="BL162:BL163"/>
    <mergeCell ref="BM162:BM163"/>
    <mergeCell ref="BN162:BN163"/>
    <mergeCell ref="BO162:BO163"/>
    <mergeCell ref="BP162:BP163"/>
    <mergeCell ref="BE162:BE163"/>
    <mergeCell ref="AJ162:AJ163"/>
    <mergeCell ref="AK162:AK163"/>
    <mergeCell ref="AL162:AL163"/>
    <mergeCell ref="AA162:AA163"/>
    <mergeCell ref="AB162:AB163"/>
    <mergeCell ref="AC162:AC163"/>
    <mergeCell ref="AD162:AD163"/>
    <mergeCell ref="AE162:AE163"/>
    <mergeCell ref="AF162:AF163"/>
    <mergeCell ref="U162:U163"/>
    <mergeCell ref="V162:V163"/>
    <mergeCell ref="W162:W163"/>
    <mergeCell ref="X162:X163"/>
    <mergeCell ref="Y162:Y163"/>
    <mergeCell ref="Z162:Z163"/>
    <mergeCell ref="BI162:BI163"/>
    <mergeCell ref="BJ162:BJ163"/>
    <mergeCell ref="AY162:AY163"/>
    <mergeCell ref="AZ162:AZ163"/>
    <mergeCell ref="BA162:BA163"/>
    <mergeCell ref="BB162:BB163"/>
    <mergeCell ref="BC162:BC163"/>
    <mergeCell ref="BD162:BD163"/>
    <mergeCell ref="AS162:AS163"/>
    <mergeCell ref="AT162:AT163"/>
    <mergeCell ref="AU162:AU163"/>
    <mergeCell ref="AV162:AV163"/>
    <mergeCell ref="AW162:AW163"/>
    <mergeCell ref="AX162:AX163"/>
    <mergeCell ref="AM162:AM163"/>
    <mergeCell ref="AN162:AN163"/>
    <mergeCell ref="AO162:AO163"/>
    <mergeCell ref="BG153:BG154"/>
    <mergeCell ref="BH153:BH154"/>
    <mergeCell ref="O162:O163"/>
    <mergeCell ref="P162:P163"/>
    <mergeCell ref="Q162:Q163"/>
    <mergeCell ref="R162:R163"/>
    <mergeCell ref="S162:S163"/>
    <mergeCell ref="T162:T163"/>
    <mergeCell ref="C162:C163"/>
    <mergeCell ref="I162:I163"/>
    <mergeCell ref="J162:J163"/>
    <mergeCell ref="K162:K163"/>
    <mergeCell ref="L162:L163"/>
    <mergeCell ref="M162:M163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BV159:CB159"/>
    <mergeCell ref="AH158:AJ158"/>
    <mergeCell ref="AK158:AM158"/>
    <mergeCell ref="AN158:AP158"/>
    <mergeCell ref="AQ158:AS158"/>
    <mergeCell ref="AT158:CB158"/>
    <mergeCell ref="CC158:CC159"/>
    <mergeCell ref="AG162:AG163"/>
    <mergeCell ref="AH162:AH163"/>
    <mergeCell ref="AI162:AI163"/>
    <mergeCell ref="AQ153:AQ154"/>
    <mergeCell ref="AR153:AR154"/>
    <mergeCell ref="CC153:CC154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BW153:BW154"/>
    <mergeCell ref="BX153:BX154"/>
    <mergeCell ref="BY153:BY154"/>
    <mergeCell ref="BZ153:BZ154"/>
    <mergeCell ref="CA153:CA154"/>
    <mergeCell ref="CB153:CB154"/>
    <mergeCell ref="BQ153:BQ154"/>
    <mergeCell ref="BR153:BR154"/>
    <mergeCell ref="BS153:BS154"/>
    <mergeCell ref="BT153:BT154"/>
    <mergeCell ref="BU153:BU154"/>
    <mergeCell ref="BV153:BV154"/>
    <mergeCell ref="BK153:BK154"/>
    <mergeCell ref="BL153:BL154"/>
    <mergeCell ref="BM153:BM154"/>
    <mergeCell ref="BN153:BN154"/>
    <mergeCell ref="BO153:BO154"/>
    <mergeCell ref="BP153:BP154"/>
    <mergeCell ref="BE153:BE154"/>
    <mergeCell ref="BF153:BF154"/>
    <mergeCell ref="AK153:AK154"/>
    <mergeCell ref="AL153:AL154"/>
    <mergeCell ref="AA153:AA154"/>
    <mergeCell ref="AB153:AB154"/>
    <mergeCell ref="AC153:AC154"/>
    <mergeCell ref="AD153:AD154"/>
    <mergeCell ref="AE153:AE154"/>
    <mergeCell ref="AF153:AF154"/>
    <mergeCell ref="U153:U154"/>
    <mergeCell ref="V153:V154"/>
    <mergeCell ref="W153:W154"/>
    <mergeCell ref="X153:X154"/>
    <mergeCell ref="Y153:Y154"/>
    <mergeCell ref="Z153:Z154"/>
    <mergeCell ref="BI153:BI154"/>
    <mergeCell ref="BJ153:BJ154"/>
    <mergeCell ref="AY153:AY154"/>
    <mergeCell ref="AZ153:AZ154"/>
    <mergeCell ref="BA153:BA154"/>
    <mergeCell ref="BB153:BB154"/>
    <mergeCell ref="BC153:BC154"/>
    <mergeCell ref="BD153:BD154"/>
    <mergeCell ref="AS153:AS154"/>
    <mergeCell ref="AT153:AT154"/>
    <mergeCell ref="AU153:AU154"/>
    <mergeCell ref="AV153:AV154"/>
    <mergeCell ref="AW153:AW154"/>
    <mergeCell ref="AX153:AX154"/>
    <mergeCell ref="AM153:AM154"/>
    <mergeCell ref="AN153:AN154"/>
    <mergeCell ref="AO153:AO154"/>
    <mergeCell ref="AP153:AP154"/>
    <mergeCell ref="BH144:BH145"/>
    <mergeCell ref="O153:O154"/>
    <mergeCell ref="P153:P154"/>
    <mergeCell ref="Q153:Q154"/>
    <mergeCell ref="R153:R154"/>
    <mergeCell ref="S153:S154"/>
    <mergeCell ref="T153:T154"/>
    <mergeCell ref="C153:C154"/>
    <mergeCell ref="I153:I154"/>
    <mergeCell ref="J153:J154"/>
    <mergeCell ref="K153:K154"/>
    <mergeCell ref="L153:L154"/>
    <mergeCell ref="M153:M154"/>
    <mergeCell ref="CD149:CD150"/>
    <mergeCell ref="CE149:CE150"/>
    <mergeCell ref="T150:AG150"/>
    <mergeCell ref="AH150:AS150"/>
    <mergeCell ref="AT150:AZ150"/>
    <mergeCell ref="BA150:BG150"/>
    <mergeCell ref="BH150:BN150"/>
    <mergeCell ref="BO150:BU150"/>
    <mergeCell ref="BV150:CB150"/>
    <mergeCell ref="AH149:AJ149"/>
    <mergeCell ref="AK149:AM149"/>
    <mergeCell ref="AN149:AP149"/>
    <mergeCell ref="AQ149:AS149"/>
    <mergeCell ref="AT149:CB149"/>
    <mergeCell ref="CC149:CC150"/>
    <mergeCell ref="AG153:AG154"/>
    <mergeCell ref="AH153:AH154"/>
    <mergeCell ref="AI153:AI154"/>
    <mergeCell ref="AJ153:AJ154"/>
    <mergeCell ref="AR144:AR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BW144:BW145"/>
    <mergeCell ref="BX144:BX145"/>
    <mergeCell ref="BY144:BY145"/>
    <mergeCell ref="BZ144:BZ145"/>
    <mergeCell ref="CA144:CA145"/>
    <mergeCell ref="CB144:CB145"/>
    <mergeCell ref="BQ144:BQ145"/>
    <mergeCell ref="BR144:BR145"/>
    <mergeCell ref="BS144:BS145"/>
    <mergeCell ref="BT144:BT145"/>
    <mergeCell ref="BU144:BU145"/>
    <mergeCell ref="BV144:BV145"/>
    <mergeCell ref="BK144:BK145"/>
    <mergeCell ref="BL144:BL145"/>
    <mergeCell ref="BM144:BM145"/>
    <mergeCell ref="BN144:BN145"/>
    <mergeCell ref="BO144:BO145"/>
    <mergeCell ref="BP144:BP145"/>
    <mergeCell ref="BE144:BE145"/>
    <mergeCell ref="BF144:BF145"/>
    <mergeCell ref="BG144:BG145"/>
    <mergeCell ref="AL144:AL145"/>
    <mergeCell ref="AA144:AA145"/>
    <mergeCell ref="AB144:AB145"/>
    <mergeCell ref="AC144:AC145"/>
    <mergeCell ref="AD144:AD145"/>
    <mergeCell ref="AE144:AE145"/>
    <mergeCell ref="AF144:AF145"/>
    <mergeCell ref="U144:U145"/>
    <mergeCell ref="V144:V145"/>
    <mergeCell ref="W144:W145"/>
    <mergeCell ref="X144:X145"/>
    <mergeCell ref="Y144:Y145"/>
    <mergeCell ref="Z144:Z145"/>
    <mergeCell ref="BI144:BI145"/>
    <mergeCell ref="BJ144:BJ145"/>
    <mergeCell ref="AY144:AY145"/>
    <mergeCell ref="AZ144:AZ145"/>
    <mergeCell ref="BA144:BA145"/>
    <mergeCell ref="BB144:BB145"/>
    <mergeCell ref="BC144:BC145"/>
    <mergeCell ref="BD144:BD145"/>
    <mergeCell ref="AS144:AS145"/>
    <mergeCell ref="AT144:AT145"/>
    <mergeCell ref="AU144:AU145"/>
    <mergeCell ref="AV144:AV145"/>
    <mergeCell ref="AW144:AW145"/>
    <mergeCell ref="AX144:AX145"/>
    <mergeCell ref="AM144:AM145"/>
    <mergeCell ref="AN144:AN145"/>
    <mergeCell ref="AO144:AO145"/>
    <mergeCell ref="AP144:AP145"/>
    <mergeCell ref="AQ144:AQ145"/>
    <mergeCell ref="O144:O145"/>
    <mergeCell ref="P144:P145"/>
    <mergeCell ref="Q144:Q145"/>
    <mergeCell ref="R144:R145"/>
    <mergeCell ref="S144:S145"/>
    <mergeCell ref="T144:T145"/>
    <mergeCell ref="C144:C145"/>
    <mergeCell ref="I144:I145"/>
    <mergeCell ref="J144:J145"/>
    <mergeCell ref="K144:K145"/>
    <mergeCell ref="L144:L145"/>
    <mergeCell ref="M144:M145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V141:CB141"/>
    <mergeCell ref="AH140:AJ140"/>
    <mergeCell ref="AK140:AM140"/>
    <mergeCell ref="AN140:AP140"/>
    <mergeCell ref="AQ140:AS140"/>
    <mergeCell ref="AT140:CB140"/>
    <mergeCell ref="CC140:CC141"/>
    <mergeCell ref="AG144:AG145"/>
    <mergeCell ref="AH144:AH145"/>
    <mergeCell ref="AI144:AI145"/>
    <mergeCell ref="AJ144:AJ145"/>
    <mergeCell ref="AK144:AK145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BW135:BW136"/>
    <mergeCell ref="BX135:BX136"/>
    <mergeCell ref="BY135:BY136"/>
    <mergeCell ref="BZ135:BZ136"/>
    <mergeCell ref="CA135:CA136"/>
    <mergeCell ref="CB135:CB136"/>
    <mergeCell ref="BQ135:BQ136"/>
    <mergeCell ref="BR135:BR136"/>
    <mergeCell ref="BS135:BS136"/>
    <mergeCell ref="BT135:BT136"/>
    <mergeCell ref="BU135:BU136"/>
    <mergeCell ref="BV135:BV136"/>
    <mergeCell ref="BK135:BK136"/>
    <mergeCell ref="BL135:BL136"/>
    <mergeCell ref="BM135:BM136"/>
    <mergeCell ref="BN135:BN136"/>
    <mergeCell ref="BO135:BO136"/>
    <mergeCell ref="BP135:BP136"/>
    <mergeCell ref="BE135:BE136"/>
    <mergeCell ref="BF135:BF136"/>
    <mergeCell ref="BG135:BG136"/>
    <mergeCell ref="BH135:BH136"/>
    <mergeCell ref="BJ135:BJ136"/>
    <mergeCell ref="AY135:AY136"/>
    <mergeCell ref="AZ135:AZ136"/>
    <mergeCell ref="BA135:BA136"/>
    <mergeCell ref="BB135:BB136"/>
    <mergeCell ref="BC135:BC136"/>
    <mergeCell ref="BD135:BD136"/>
    <mergeCell ref="AS135:AS136"/>
    <mergeCell ref="AT135:AT136"/>
    <mergeCell ref="AU135:AU136"/>
    <mergeCell ref="AV135:AV136"/>
    <mergeCell ref="AW135:AW136"/>
    <mergeCell ref="AX135:AX136"/>
    <mergeCell ref="AM135:AM136"/>
    <mergeCell ref="AN135:AN136"/>
    <mergeCell ref="AO135:AO136"/>
    <mergeCell ref="AP135:AP136"/>
    <mergeCell ref="AQ135:AQ136"/>
    <mergeCell ref="AR135:AR136"/>
    <mergeCell ref="AI135:AI136"/>
    <mergeCell ref="AJ135:AJ136"/>
    <mergeCell ref="AK135:AK136"/>
    <mergeCell ref="AL135:AL136"/>
    <mergeCell ref="AA135:AA136"/>
    <mergeCell ref="AB135:AB136"/>
    <mergeCell ref="AC135:AC136"/>
    <mergeCell ref="AD135:AD136"/>
    <mergeCell ref="AE135:AE136"/>
    <mergeCell ref="AF135:AF136"/>
    <mergeCell ref="U135:U136"/>
    <mergeCell ref="V135:V136"/>
    <mergeCell ref="W135:W136"/>
    <mergeCell ref="X135:X136"/>
    <mergeCell ref="Y135:Y136"/>
    <mergeCell ref="Z135:Z136"/>
    <mergeCell ref="BI135:BI136"/>
    <mergeCell ref="BF126:BF127"/>
    <mergeCell ref="BG126:BG127"/>
    <mergeCell ref="BH126:BH127"/>
    <mergeCell ref="O135:O136"/>
    <mergeCell ref="P135:P136"/>
    <mergeCell ref="Q135:Q136"/>
    <mergeCell ref="R135:R136"/>
    <mergeCell ref="S135:S136"/>
    <mergeCell ref="T135:T136"/>
    <mergeCell ref="C135:C136"/>
    <mergeCell ref="I135:I136"/>
    <mergeCell ref="J135:J136"/>
    <mergeCell ref="K135:K136"/>
    <mergeCell ref="L135:L136"/>
    <mergeCell ref="M135:M136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BV132:CB132"/>
    <mergeCell ref="AH131:AJ131"/>
    <mergeCell ref="AK131:AM131"/>
    <mergeCell ref="AN131:AP131"/>
    <mergeCell ref="AQ131:AS131"/>
    <mergeCell ref="AT131:CB131"/>
    <mergeCell ref="CC131:CC132"/>
    <mergeCell ref="AG135:AG136"/>
    <mergeCell ref="AH135:AH136"/>
    <mergeCell ref="AP126:AP127"/>
    <mergeCell ref="AQ126:AQ127"/>
    <mergeCell ref="AR126:AR127"/>
    <mergeCell ref="CC126:CC127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BW126:BW127"/>
    <mergeCell ref="BX126:BX127"/>
    <mergeCell ref="BY126:BY127"/>
    <mergeCell ref="BZ126:BZ127"/>
    <mergeCell ref="CA126:CA127"/>
    <mergeCell ref="CB126:CB127"/>
    <mergeCell ref="BQ126:BQ127"/>
    <mergeCell ref="BR126:BR127"/>
    <mergeCell ref="BS126:BS127"/>
    <mergeCell ref="BT126:BT127"/>
    <mergeCell ref="BU126:BU127"/>
    <mergeCell ref="BV126:BV127"/>
    <mergeCell ref="BK126:BK127"/>
    <mergeCell ref="BL126:BL127"/>
    <mergeCell ref="BM126:BM127"/>
    <mergeCell ref="BN126:BN127"/>
    <mergeCell ref="BO126:BO127"/>
    <mergeCell ref="BP126:BP127"/>
    <mergeCell ref="BE126:BE127"/>
    <mergeCell ref="AJ126:AJ127"/>
    <mergeCell ref="AK126:AK127"/>
    <mergeCell ref="AL126:AL127"/>
    <mergeCell ref="AA126:AA127"/>
    <mergeCell ref="AB126:AB127"/>
    <mergeCell ref="AC126:AC127"/>
    <mergeCell ref="AD126:AD127"/>
    <mergeCell ref="AE126:AE127"/>
    <mergeCell ref="AF126:AF127"/>
    <mergeCell ref="U126:U127"/>
    <mergeCell ref="V126:V127"/>
    <mergeCell ref="W126:W127"/>
    <mergeCell ref="X126:X127"/>
    <mergeCell ref="Y126:Y127"/>
    <mergeCell ref="Z126:Z127"/>
    <mergeCell ref="BI126:BI127"/>
    <mergeCell ref="BJ126:BJ127"/>
    <mergeCell ref="AY126:AY127"/>
    <mergeCell ref="AZ126:AZ127"/>
    <mergeCell ref="BA126:BA127"/>
    <mergeCell ref="BB126:BB127"/>
    <mergeCell ref="BC126:BC127"/>
    <mergeCell ref="BD126:BD127"/>
    <mergeCell ref="AS126:AS127"/>
    <mergeCell ref="AT126:AT127"/>
    <mergeCell ref="AU126:AU127"/>
    <mergeCell ref="AV126:AV127"/>
    <mergeCell ref="AW126:AW127"/>
    <mergeCell ref="AX126:AX127"/>
    <mergeCell ref="AM126:AM127"/>
    <mergeCell ref="AN126:AN127"/>
    <mergeCell ref="AO126:AO127"/>
    <mergeCell ref="BG117:BG118"/>
    <mergeCell ref="BH117:BH118"/>
    <mergeCell ref="O126:O127"/>
    <mergeCell ref="P126:P127"/>
    <mergeCell ref="Q126:Q127"/>
    <mergeCell ref="R126:R127"/>
    <mergeCell ref="S126:S127"/>
    <mergeCell ref="T126:T127"/>
    <mergeCell ref="C126:C127"/>
    <mergeCell ref="I126:I127"/>
    <mergeCell ref="J126:J127"/>
    <mergeCell ref="K126:K127"/>
    <mergeCell ref="L126:L127"/>
    <mergeCell ref="M126:M127"/>
    <mergeCell ref="CD122:CD123"/>
    <mergeCell ref="CE122:CE123"/>
    <mergeCell ref="T123:AG123"/>
    <mergeCell ref="AH123:AS123"/>
    <mergeCell ref="AT123:AZ123"/>
    <mergeCell ref="BA123:BG123"/>
    <mergeCell ref="BH123:BN123"/>
    <mergeCell ref="BO123:BU123"/>
    <mergeCell ref="BV123:CB123"/>
    <mergeCell ref="AH122:AJ122"/>
    <mergeCell ref="AK122:AM122"/>
    <mergeCell ref="AN122:AP122"/>
    <mergeCell ref="AQ122:AS122"/>
    <mergeCell ref="AT122:CB122"/>
    <mergeCell ref="CC122:CC123"/>
    <mergeCell ref="AG126:AG127"/>
    <mergeCell ref="AH126:AH127"/>
    <mergeCell ref="AI126:AI127"/>
    <mergeCell ref="AQ117:AQ118"/>
    <mergeCell ref="AR117:AR118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BW117:BW118"/>
    <mergeCell ref="BX117:BX118"/>
    <mergeCell ref="BY117:BY118"/>
    <mergeCell ref="BZ117:BZ118"/>
    <mergeCell ref="CA117:CA118"/>
    <mergeCell ref="CB117:CB118"/>
    <mergeCell ref="BQ117:BQ118"/>
    <mergeCell ref="BR117:BR118"/>
    <mergeCell ref="BS117:BS118"/>
    <mergeCell ref="BT117:BT118"/>
    <mergeCell ref="BU117:BU118"/>
    <mergeCell ref="BV117:BV118"/>
    <mergeCell ref="BK117:BK118"/>
    <mergeCell ref="BL117:BL118"/>
    <mergeCell ref="BM117:BM118"/>
    <mergeCell ref="BN117:BN118"/>
    <mergeCell ref="BO117:BO118"/>
    <mergeCell ref="BP117:BP118"/>
    <mergeCell ref="BE117:BE118"/>
    <mergeCell ref="BF117:BF118"/>
    <mergeCell ref="AK117:AK118"/>
    <mergeCell ref="AL117:AL118"/>
    <mergeCell ref="AA117:AA118"/>
    <mergeCell ref="AB117:AB118"/>
    <mergeCell ref="AC117:AC118"/>
    <mergeCell ref="AD117:AD118"/>
    <mergeCell ref="AE117:AE118"/>
    <mergeCell ref="AF117:AF118"/>
    <mergeCell ref="U117:U118"/>
    <mergeCell ref="V117:V118"/>
    <mergeCell ref="W117:W118"/>
    <mergeCell ref="X117:X118"/>
    <mergeCell ref="Y117:Y118"/>
    <mergeCell ref="Z117:Z118"/>
    <mergeCell ref="BI117:BI118"/>
    <mergeCell ref="BJ117:BJ118"/>
    <mergeCell ref="AY117:AY118"/>
    <mergeCell ref="AZ117:AZ118"/>
    <mergeCell ref="BA117:BA118"/>
    <mergeCell ref="BB117:BB118"/>
    <mergeCell ref="BC117:BC118"/>
    <mergeCell ref="BD117:BD118"/>
    <mergeCell ref="AS117:AS118"/>
    <mergeCell ref="AT117:AT118"/>
    <mergeCell ref="AU117:AU118"/>
    <mergeCell ref="AV117:AV118"/>
    <mergeCell ref="AW117:AW118"/>
    <mergeCell ref="AX117:AX118"/>
    <mergeCell ref="AM117:AM118"/>
    <mergeCell ref="AN117:AN118"/>
    <mergeCell ref="AO117:AO118"/>
    <mergeCell ref="AP117:AP118"/>
    <mergeCell ref="BH108:BH109"/>
    <mergeCell ref="O117:O118"/>
    <mergeCell ref="P117:P118"/>
    <mergeCell ref="Q117:Q118"/>
    <mergeCell ref="R117:R118"/>
    <mergeCell ref="S117:S118"/>
    <mergeCell ref="T117:T118"/>
    <mergeCell ref="C117:C118"/>
    <mergeCell ref="I117:I118"/>
    <mergeCell ref="J117:J118"/>
    <mergeCell ref="K117:K118"/>
    <mergeCell ref="L117:L118"/>
    <mergeCell ref="M117:M118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V114:CB114"/>
    <mergeCell ref="AH113:AJ113"/>
    <mergeCell ref="AK113:AM113"/>
    <mergeCell ref="AN113:AP113"/>
    <mergeCell ref="AQ113:AS113"/>
    <mergeCell ref="AT113:CB113"/>
    <mergeCell ref="CC113:CC114"/>
    <mergeCell ref="AG117:AG118"/>
    <mergeCell ref="AH117:AH118"/>
    <mergeCell ref="AI117:AI118"/>
    <mergeCell ref="AJ117:AJ118"/>
    <mergeCell ref="AR108:AR109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BW108:BW109"/>
    <mergeCell ref="BX108:BX109"/>
    <mergeCell ref="BY108:BY109"/>
    <mergeCell ref="BZ108:BZ109"/>
    <mergeCell ref="CA108:CA109"/>
    <mergeCell ref="CB108:CB109"/>
    <mergeCell ref="BQ108:BQ109"/>
    <mergeCell ref="BR108:BR109"/>
    <mergeCell ref="BS108:BS109"/>
    <mergeCell ref="BT108:BT109"/>
    <mergeCell ref="BU108:BU109"/>
    <mergeCell ref="BV108:BV109"/>
    <mergeCell ref="BK108:BK109"/>
    <mergeCell ref="BL108:BL109"/>
    <mergeCell ref="BM108:BM109"/>
    <mergeCell ref="BN108:BN109"/>
    <mergeCell ref="BO108:BO109"/>
    <mergeCell ref="BP108:BP109"/>
    <mergeCell ref="BE108:BE109"/>
    <mergeCell ref="BF108:BF109"/>
    <mergeCell ref="BG108:BG109"/>
    <mergeCell ref="AL108:AL109"/>
    <mergeCell ref="AA108:AA109"/>
    <mergeCell ref="AB108:AB109"/>
    <mergeCell ref="AC108:AC109"/>
    <mergeCell ref="AD108:AD109"/>
    <mergeCell ref="AE108:AE109"/>
    <mergeCell ref="AF108:AF109"/>
    <mergeCell ref="U108:U109"/>
    <mergeCell ref="V108:V109"/>
    <mergeCell ref="W108:W109"/>
    <mergeCell ref="X108:X109"/>
    <mergeCell ref="Y108:Y109"/>
    <mergeCell ref="Z108:Z109"/>
    <mergeCell ref="BI108:BI109"/>
    <mergeCell ref="BJ108:BJ109"/>
    <mergeCell ref="AY108:AY109"/>
    <mergeCell ref="AZ108:AZ109"/>
    <mergeCell ref="BA108:BA109"/>
    <mergeCell ref="BB108:BB109"/>
    <mergeCell ref="BC108:BC109"/>
    <mergeCell ref="BD108:BD109"/>
    <mergeCell ref="AS108:AS109"/>
    <mergeCell ref="AT108:AT109"/>
    <mergeCell ref="AU108:AU109"/>
    <mergeCell ref="AV108:AV109"/>
    <mergeCell ref="AW108:AW109"/>
    <mergeCell ref="AX108:AX109"/>
    <mergeCell ref="AM108:AM109"/>
    <mergeCell ref="AN108:AN109"/>
    <mergeCell ref="AO108:AO109"/>
    <mergeCell ref="AP108:AP109"/>
    <mergeCell ref="AQ108:AQ109"/>
    <mergeCell ref="O108:O109"/>
    <mergeCell ref="P108:P109"/>
    <mergeCell ref="Q108:Q109"/>
    <mergeCell ref="R108:R109"/>
    <mergeCell ref="S108:S109"/>
    <mergeCell ref="T108:T109"/>
    <mergeCell ref="C108:C109"/>
    <mergeCell ref="I108:I109"/>
    <mergeCell ref="J108:J109"/>
    <mergeCell ref="K108:K109"/>
    <mergeCell ref="L108:L109"/>
    <mergeCell ref="M108:M109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BV105:CB105"/>
    <mergeCell ref="AH104:AJ104"/>
    <mergeCell ref="AK104:AM104"/>
    <mergeCell ref="AN104:AP104"/>
    <mergeCell ref="AQ104:AS104"/>
    <mergeCell ref="AT104:CB104"/>
    <mergeCell ref="CC104:CC105"/>
    <mergeCell ref="AG108:AG109"/>
    <mergeCell ref="AH108:AH109"/>
    <mergeCell ref="AI108:AI109"/>
    <mergeCell ref="AJ108:AJ109"/>
    <mergeCell ref="AK108:AK109"/>
    <mergeCell ref="CC99:CC100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BW99:BW100"/>
    <mergeCell ref="BX99:BX100"/>
    <mergeCell ref="BY99:BY100"/>
    <mergeCell ref="BZ99:BZ100"/>
    <mergeCell ref="CA99:CA100"/>
    <mergeCell ref="CB99:CB100"/>
    <mergeCell ref="BQ99:BQ100"/>
    <mergeCell ref="BR99:BR100"/>
    <mergeCell ref="BS99:BS100"/>
    <mergeCell ref="BT99:BT100"/>
    <mergeCell ref="BU99:BU100"/>
    <mergeCell ref="BV99:BV100"/>
    <mergeCell ref="BK99:BK100"/>
    <mergeCell ref="BL99:BL100"/>
    <mergeCell ref="BM99:BM100"/>
    <mergeCell ref="BN99:BN100"/>
    <mergeCell ref="BO99:BO100"/>
    <mergeCell ref="BP99:BP100"/>
    <mergeCell ref="BE99:BE100"/>
    <mergeCell ref="BF99:BF100"/>
    <mergeCell ref="BG99:BG100"/>
    <mergeCell ref="BH99:BH100"/>
    <mergeCell ref="BJ99:BJ100"/>
    <mergeCell ref="AY99:AY100"/>
    <mergeCell ref="AZ99:AZ100"/>
    <mergeCell ref="BA99:BA100"/>
    <mergeCell ref="BB99:BB100"/>
    <mergeCell ref="BC99:BC100"/>
    <mergeCell ref="BD99:BD100"/>
    <mergeCell ref="AS99:AS100"/>
    <mergeCell ref="AT99:AT100"/>
    <mergeCell ref="AU99:AU100"/>
    <mergeCell ref="AV99:AV100"/>
    <mergeCell ref="AW99:AW100"/>
    <mergeCell ref="AX99:AX100"/>
    <mergeCell ref="AM99:AM100"/>
    <mergeCell ref="AN99:AN100"/>
    <mergeCell ref="AO99:AO100"/>
    <mergeCell ref="AP99:AP100"/>
    <mergeCell ref="AQ99:AQ100"/>
    <mergeCell ref="AR99:AR100"/>
    <mergeCell ref="AI99:AI100"/>
    <mergeCell ref="AJ99:AJ100"/>
    <mergeCell ref="AK99:AK100"/>
    <mergeCell ref="AL99:AL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W99:W100"/>
    <mergeCell ref="X99:X100"/>
    <mergeCell ref="Y99:Y100"/>
    <mergeCell ref="Z99:Z100"/>
    <mergeCell ref="BI99:BI100"/>
    <mergeCell ref="BF90:BF91"/>
    <mergeCell ref="BG90:BG91"/>
    <mergeCell ref="BH90:BH91"/>
    <mergeCell ref="O99:O100"/>
    <mergeCell ref="P99:P100"/>
    <mergeCell ref="Q99:Q100"/>
    <mergeCell ref="R99:R100"/>
    <mergeCell ref="S99:S100"/>
    <mergeCell ref="T99:T100"/>
    <mergeCell ref="C99:C100"/>
    <mergeCell ref="I99:I100"/>
    <mergeCell ref="J99:J100"/>
    <mergeCell ref="K99:K100"/>
    <mergeCell ref="L99:L100"/>
    <mergeCell ref="M99:M100"/>
    <mergeCell ref="CD95:CD96"/>
    <mergeCell ref="CE95:CE96"/>
    <mergeCell ref="T96:AG96"/>
    <mergeCell ref="AH96:AS96"/>
    <mergeCell ref="AT96:AZ96"/>
    <mergeCell ref="BA96:BG96"/>
    <mergeCell ref="BH96:BN96"/>
    <mergeCell ref="BO96:BU96"/>
    <mergeCell ref="BV96:CB96"/>
    <mergeCell ref="AH95:AJ95"/>
    <mergeCell ref="AK95:AM95"/>
    <mergeCell ref="AN95:AP95"/>
    <mergeCell ref="AQ95:AS95"/>
    <mergeCell ref="AT95:CB95"/>
    <mergeCell ref="CC95:CC96"/>
    <mergeCell ref="AG99:AG100"/>
    <mergeCell ref="AH99:AH100"/>
    <mergeCell ref="AP90:AP91"/>
    <mergeCell ref="AQ90:AQ91"/>
    <mergeCell ref="AR90:AR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BW90:BW91"/>
    <mergeCell ref="BX90:BX91"/>
    <mergeCell ref="BY90:BY91"/>
    <mergeCell ref="BZ90:BZ91"/>
    <mergeCell ref="CA90:CA91"/>
    <mergeCell ref="CB90:CB91"/>
    <mergeCell ref="BQ90:BQ91"/>
    <mergeCell ref="BR90:BR91"/>
    <mergeCell ref="BS90:BS91"/>
    <mergeCell ref="BT90:BT91"/>
    <mergeCell ref="BU90:BU91"/>
    <mergeCell ref="BV90:BV91"/>
    <mergeCell ref="BK90:BK91"/>
    <mergeCell ref="BL90:BL91"/>
    <mergeCell ref="BM90:BM91"/>
    <mergeCell ref="BN90:BN91"/>
    <mergeCell ref="BO90:BO91"/>
    <mergeCell ref="BP90:BP91"/>
    <mergeCell ref="BE90:BE91"/>
    <mergeCell ref="AJ90:AJ91"/>
    <mergeCell ref="AK90:AK91"/>
    <mergeCell ref="AL90:AL91"/>
    <mergeCell ref="AA90:AA91"/>
    <mergeCell ref="AB90:AB91"/>
    <mergeCell ref="AC90:AC91"/>
    <mergeCell ref="AD90:AD91"/>
    <mergeCell ref="AE90:AE91"/>
    <mergeCell ref="AF90:AF91"/>
    <mergeCell ref="U90:U91"/>
    <mergeCell ref="V90:V91"/>
    <mergeCell ref="W90:W91"/>
    <mergeCell ref="X90:X91"/>
    <mergeCell ref="Y90:Y91"/>
    <mergeCell ref="Z90:Z91"/>
    <mergeCell ref="BI90:BI91"/>
    <mergeCell ref="BJ90:BJ91"/>
    <mergeCell ref="AY90:AY91"/>
    <mergeCell ref="AZ90:AZ91"/>
    <mergeCell ref="BA90:BA91"/>
    <mergeCell ref="BB90:BB91"/>
    <mergeCell ref="BC90:BC91"/>
    <mergeCell ref="BD90:BD91"/>
    <mergeCell ref="AS90:AS91"/>
    <mergeCell ref="AT90:AT91"/>
    <mergeCell ref="AU90:AU91"/>
    <mergeCell ref="AV90:AV91"/>
    <mergeCell ref="AW90:AW91"/>
    <mergeCell ref="AX90:AX91"/>
    <mergeCell ref="AM90:AM91"/>
    <mergeCell ref="AN90:AN91"/>
    <mergeCell ref="AO90:AO91"/>
    <mergeCell ref="BG81:BG82"/>
    <mergeCell ref="BH81:BH82"/>
    <mergeCell ref="O90:O91"/>
    <mergeCell ref="P90:P91"/>
    <mergeCell ref="Q90:Q91"/>
    <mergeCell ref="R90:R91"/>
    <mergeCell ref="S90:S91"/>
    <mergeCell ref="T90:T91"/>
    <mergeCell ref="C90:C91"/>
    <mergeCell ref="I90:I91"/>
    <mergeCell ref="J90:J91"/>
    <mergeCell ref="K90:K91"/>
    <mergeCell ref="L90:L91"/>
    <mergeCell ref="M90:M91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V87:CB87"/>
    <mergeCell ref="AH86:AJ86"/>
    <mergeCell ref="AK86:AM86"/>
    <mergeCell ref="AN86:AP86"/>
    <mergeCell ref="AQ86:AS86"/>
    <mergeCell ref="AT86:CB86"/>
    <mergeCell ref="CC86:CC87"/>
    <mergeCell ref="AG90:AG91"/>
    <mergeCell ref="AH90:AH91"/>
    <mergeCell ref="AI90:AI91"/>
    <mergeCell ref="AQ81:AQ82"/>
    <mergeCell ref="AR81:AR82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BW81:BW82"/>
    <mergeCell ref="BX81:BX82"/>
    <mergeCell ref="BY81:BY82"/>
    <mergeCell ref="BZ81:BZ82"/>
    <mergeCell ref="CA81:CA82"/>
    <mergeCell ref="CB81:CB82"/>
    <mergeCell ref="BQ81:BQ82"/>
    <mergeCell ref="BR81:BR82"/>
    <mergeCell ref="BS81:BS82"/>
    <mergeCell ref="BT81:BT82"/>
    <mergeCell ref="BU81:BU82"/>
    <mergeCell ref="BV81:BV82"/>
    <mergeCell ref="BK81:BK82"/>
    <mergeCell ref="BL81:BL82"/>
    <mergeCell ref="BM81:BM82"/>
    <mergeCell ref="BN81:BN82"/>
    <mergeCell ref="BO81:BO82"/>
    <mergeCell ref="BP81:BP82"/>
    <mergeCell ref="BE81:BE82"/>
    <mergeCell ref="BF81:BF82"/>
    <mergeCell ref="AK81:AK82"/>
    <mergeCell ref="AL81:AL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BI81:BI82"/>
    <mergeCell ref="BJ81:BJ82"/>
    <mergeCell ref="AY81:AY82"/>
    <mergeCell ref="AZ81:AZ82"/>
    <mergeCell ref="BA81:BA82"/>
    <mergeCell ref="BB81:BB82"/>
    <mergeCell ref="BC81:BC82"/>
    <mergeCell ref="BD81:BD82"/>
    <mergeCell ref="AS81:AS82"/>
    <mergeCell ref="AT81:AT82"/>
    <mergeCell ref="AU81:AU82"/>
    <mergeCell ref="AV81:AV82"/>
    <mergeCell ref="AW81:AW82"/>
    <mergeCell ref="AX81:AX82"/>
    <mergeCell ref="AM81:AM82"/>
    <mergeCell ref="AN81:AN82"/>
    <mergeCell ref="AO81:AO82"/>
    <mergeCell ref="AP81:AP82"/>
    <mergeCell ref="BH72:BH73"/>
    <mergeCell ref="O81:O82"/>
    <mergeCell ref="P81:P82"/>
    <mergeCell ref="Q81:Q82"/>
    <mergeCell ref="R81:R82"/>
    <mergeCell ref="S81:S82"/>
    <mergeCell ref="T81:T82"/>
    <mergeCell ref="C81:C82"/>
    <mergeCell ref="I81:I82"/>
    <mergeCell ref="J81:J82"/>
    <mergeCell ref="K81:K82"/>
    <mergeCell ref="L81:L82"/>
    <mergeCell ref="M81:M82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BV78:CB78"/>
    <mergeCell ref="AH77:AJ77"/>
    <mergeCell ref="AK77:AM77"/>
    <mergeCell ref="AN77:AP77"/>
    <mergeCell ref="AQ77:AS77"/>
    <mergeCell ref="AT77:CB77"/>
    <mergeCell ref="CC77:CC78"/>
    <mergeCell ref="AG81:AG82"/>
    <mergeCell ref="AH81:AH82"/>
    <mergeCell ref="AI81:AI82"/>
    <mergeCell ref="AJ81:AJ82"/>
    <mergeCell ref="AR72:AR73"/>
    <mergeCell ref="CC72:CC73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BW72:BW73"/>
    <mergeCell ref="BX72:BX73"/>
    <mergeCell ref="BY72:BY73"/>
    <mergeCell ref="BZ72:BZ73"/>
    <mergeCell ref="CA72:CA73"/>
    <mergeCell ref="CB72:CB73"/>
    <mergeCell ref="BQ72:BQ73"/>
    <mergeCell ref="BR72:BR73"/>
    <mergeCell ref="BS72:BS73"/>
    <mergeCell ref="BT72:BT73"/>
    <mergeCell ref="BU72:BU73"/>
    <mergeCell ref="BV72:BV73"/>
    <mergeCell ref="BK72:BK73"/>
    <mergeCell ref="BL72:BL73"/>
    <mergeCell ref="BM72:BM73"/>
    <mergeCell ref="BN72:BN73"/>
    <mergeCell ref="BO72:BO73"/>
    <mergeCell ref="BP72:BP73"/>
    <mergeCell ref="BE72:BE73"/>
    <mergeCell ref="BF72:BF73"/>
    <mergeCell ref="BG72:BG73"/>
    <mergeCell ref="AL72:AL73"/>
    <mergeCell ref="AA72:AA73"/>
    <mergeCell ref="AB72:AB73"/>
    <mergeCell ref="AC72:AC73"/>
    <mergeCell ref="AD72:AD73"/>
    <mergeCell ref="AE72:AE73"/>
    <mergeCell ref="AF72:AF73"/>
    <mergeCell ref="U72:U73"/>
    <mergeCell ref="V72:V73"/>
    <mergeCell ref="W72:W73"/>
    <mergeCell ref="X72:X73"/>
    <mergeCell ref="Y72:Y73"/>
    <mergeCell ref="Z72:Z73"/>
    <mergeCell ref="BI72:BI73"/>
    <mergeCell ref="BJ72:BJ73"/>
    <mergeCell ref="AY72:AY73"/>
    <mergeCell ref="AZ72:AZ73"/>
    <mergeCell ref="BA72:BA73"/>
    <mergeCell ref="BB72:BB73"/>
    <mergeCell ref="BC72:BC73"/>
    <mergeCell ref="BD72:BD73"/>
    <mergeCell ref="AS72:AS73"/>
    <mergeCell ref="AT72:AT73"/>
    <mergeCell ref="AU72:AU73"/>
    <mergeCell ref="AV72:AV73"/>
    <mergeCell ref="AW72:AW73"/>
    <mergeCell ref="AX72:AX73"/>
    <mergeCell ref="AM72:AM73"/>
    <mergeCell ref="AN72:AN73"/>
    <mergeCell ref="AO72:AO73"/>
    <mergeCell ref="AP72:AP73"/>
    <mergeCell ref="AQ72:AQ73"/>
    <mergeCell ref="O72:O73"/>
    <mergeCell ref="P72:P73"/>
    <mergeCell ref="Q72:Q73"/>
    <mergeCell ref="R72:R73"/>
    <mergeCell ref="S72:S73"/>
    <mergeCell ref="T72:T73"/>
    <mergeCell ref="C72:C73"/>
    <mergeCell ref="I72:I73"/>
    <mergeCell ref="J72:J73"/>
    <mergeCell ref="K72:K73"/>
    <mergeCell ref="L72:L73"/>
    <mergeCell ref="M72:M73"/>
    <mergeCell ref="CD68:CD69"/>
    <mergeCell ref="CE68:CE69"/>
    <mergeCell ref="T69:AG69"/>
    <mergeCell ref="AH69:AS69"/>
    <mergeCell ref="AT69:AZ69"/>
    <mergeCell ref="BA69:BG69"/>
    <mergeCell ref="BH69:BN69"/>
    <mergeCell ref="BO69:BU69"/>
    <mergeCell ref="BV69:CB69"/>
    <mergeCell ref="AH68:AJ68"/>
    <mergeCell ref="AK68:AM68"/>
    <mergeCell ref="AN68:AP68"/>
    <mergeCell ref="AQ68:AS68"/>
    <mergeCell ref="AT68:CB68"/>
    <mergeCell ref="CC68:CC69"/>
    <mergeCell ref="AG72:AG73"/>
    <mergeCell ref="AH72:AH73"/>
    <mergeCell ref="AI72:AI73"/>
    <mergeCell ref="AJ72:AJ73"/>
    <mergeCell ref="AK72:AK73"/>
    <mergeCell ref="C68:C69"/>
    <mergeCell ref="D68:E69"/>
    <mergeCell ref="F68:G69"/>
    <mergeCell ref="I68:M69"/>
    <mergeCell ref="O68:S69"/>
    <mergeCell ref="AB68:AD68"/>
    <mergeCell ref="AE68:AG68"/>
    <mergeCell ref="BW63:BW64"/>
    <mergeCell ref="BX63:BX64"/>
    <mergeCell ref="BY63:BY64"/>
    <mergeCell ref="BZ63:BZ64"/>
    <mergeCell ref="CA63:CA64"/>
    <mergeCell ref="CB63:CB64"/>
    <mergeCell ref="BQ63:BQ64"/>
    <mergeCell ref="BR63:BR64"/>
    <mergeCell ref="BS63:BS64"/>
    <mergeCell ref="BT63:BT64"/>
    <mergeCell ref="BU63:BU64"/>
    <mergeCell ref="BV63:BV64"/>
    <mergeCell ref="BK63:BK64"/>
    <mergeCell ref="BL63:BL64"/>
    <mergeCell ref="BM63:BM64"/>
    <mergeCell ref="BN63:BN64"/>
    <mergeCell ref="BO63:BO64"/>
    <mergeCell ref="BP63:BP64"/>
    <mergeCell ref="BE63:BE64"/>
    <mergeCell ref="BF63:BF64"/>
    <mergeCell ref="BG63:BG64"/>
    <mergeCell ref="BH63:BH64"/>
    <mergeCell ref="BA63:BA64"/>
    <mergeCell ref="AV63:AV64"/>
    <mergeCell ref="AX63:AX64"/>
    <mergeCell ref="CC63:CC64"/>
    <mergeCell ref="C63:C64"/>
    <mergeCell ref="I63:I64"/>
    <mergeCell ref="J63:J64"/>
    <mergeCell ref="K63:K64"/>
    <mergeCell ref="L63:L64"/>
    <mergeCell ref="M63:M64"/>
    <mergeCell ref="CD63:CD64"/>
    <mergeCell ref="CD59:CD60"/>
    <mergeCell ref="CE63:CE64"/>
    <mergeCell ref="CE59:CE60"/>
    <mergeCell ref="T60:AG60"/>
    <mergeCell ref="AH60:AS60"/>
    <mergeCell ref="AT60:AZ60"/>
    <mergeCell ref="BA60:BG60"/>
    <mergeCell ref="BH60:BN60"/>
    <mergeCell ref="BO60:BU60"/>
    <mergeCell ref="BV60:CB60"/>
    <mergeCell ref="AH59:AJ59"/>
    <mergeCell ref="AK59:AM59"/>
    <mergeCell ref="AN59:AP59"/>
    <mergeCell ref="AQ59:AS59"/>
    <mergeCell ref="AT59:CB59"/>
    <mergeCell ref="CC59:CC60"/>
    <mergeCell ref="AG63:AG64"/>
    <mergeCell ref="AH63:AH64"/>
    <mergeCell ref="AD63:AD64"/>
    <mergeCell ref="AE63:AE64"/>
    <mergeCell ref="BB63:BB64"/>
    <mergeCell ref="BC63:BC64"/>
    <mergeCell ref="BD63:BD64"/>
    <mergeCell ref="AS63:AS64"/>
    <mergeCell ref="BT54:BT55"/>
    <mergeCell ref="AM54:AM55"/>
    <mergeCell ref="AN54:AN55"/>
    <mergeCell ref="AO54:AO55"/>
    <mergeCell ref="AP54:AP55"/>
    <mergeCell ref="AQ54:AQ55"/>
    <mergeCell ref="AR54:AR55"/>
    <mergeCell ref="AM63:AM64"/>
    <mergeCell ref="AN63:AN64"/>
    <mergeCell ref="AO63:AO64"/>
    <mergeCell ref="AP63:AP64"/>
    <mergeCell ref="AQ63:AQ64"/>
    <mergeCell ref="AR63:AR64"/>
    <mergeCell ref="BP54:BP55"/>
    <mergeCell ref="BE54:BE55"/>
    <mergeCell ref="BF54:BF55"/>
    <mergeCell ref="BG54:BG55"/>
    <mergeCell ref="BH54:BH55"/>
    <mergeCell ref="BB54:BB55"/>
    <mergeCell ref="BC54:BC55"/>
    <mergeCell ref="AX54:AX55"/>
    <mergeCell ref="O63:O64"/>
    <mergeCell ref="P63:P64"/>
    <mergeCell ref="Q63:Q64"/>
    <mergeCell ref="R63:R64"/>
    <mergeCell ref="S63:S64"/>
    <mergeCell ref="T63:T64"/>
    <mergeCell ref="AF63:AF64"/>
    <mergeCell ref="U63:U64"/>
    <mergeCell ref="V63:V64"/>
    <mergeCell ref="W63:W64"/>
    <mergeCell ref="X63:X64"/>
    <mergeCell ref="Y63:Y64"/>
    <mergeCell ref="Z63:Z64"/>
    <mergeCell ref="BI63:BI64"/>
    <mergeCell ref="BJ63:BJ64"/>
    <mergeCell ref="AY63:AY64"/>
    <mergeCell ref="AZ63:AZ64"/>
    <mergeCell ref="AI63:AI64"/>
    <mergeCell ref="AJ63:AJ64"/>
    <mergeCell ref="AK63:AK64"/>
    <mergeCell ref="AL63:AL64"/>
    <mergeCell ref="AA63:AA64"/>
    <mergeCell ref="AB63:AB64"/>
    <mergeCell ref="AC63:AC64"/>
    <mergeCell ref="AT63:AT64"/>
    <mergeCell ref="AU63:AU64"/>
    <mergeCell ref="AW63:AW64"/>
    <mergeCell ref="CC54:CC55"/>
    <mergeCell ref="CD54:CD55"/>
    <mergeCell ref="C54:C55"/>
    <mergeCell ref="I54:I55"/>
    <mergeCell ref="J54:J55"/>
    <mergeCell ref="K54:K55"/>
    <mergeCell ref="L54:L55"/>
    <mergeCell ref="M54:M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BW54:BW55"/>
    <mergeCell ref="BX54:BX55"/>
    <mergeCell ref="BY54:BY55"/>
    <mergeCell ref="BZ54:BZ55"/>
    <mergeCell ref="CA54:CA55"/>
    <mergeCell ref="CB54:CB55"/>
    <mergeCell ref="BQ54:BQ55"/>
    <mergeCell ref="BR54:BR55"/>
    <mergeCell ref="BS54:BS55"/>
    <mergeCell ref="BU54:BU55"/>
    <mergeCell ref="BV54:BV55"/>
    <mergeCell ref="BK54:BK55"/>
    <mergeCell ref="BL54:BL55"/>
    <mergeCell ref="BM54:BM55"/>
    <mergeCell ref="BN54:BN55"/>
    <mergeCell ref="BO54:BO55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AH50:AJ50"/>
    <mergeCell ref="AK50:AM50"/>
    <mergeCell ref="AN50:AP50"/>
    <mergeCell ref="AQ50:AS50"/>
    <mergeCell ref="AT50:CB50"/>
    <mergeCell ref="CC50:CC51"/>
    <mergeCell ref="AG54:AG55"/>
    <mergeCell ref="AH54:AH55"/>
    <mergeCell ref="AI54:AI55"/>
    <mergeCell ref="AJ54:AJ55"/>
    <mergeCell ref="AK54:AK55"/>
    <mergeCell ref="AL54:AL55"/>
    <mergeCell ref="AA54:AA55"/>
    <mergeCell ref="AB54:AB55"/>
    <mergeCell ref="AC54:AC55"/>
    <mergeCell ref="AD54:AD55"/>
    <mergeCell ref="AE54:AE55"/>
    <mergeCell ref="BD54:BD55"/>
    <mergeCell ref="AS54:AS55"/>
    <mergeCell ref="AT54:AT55"/>
    <mergeCell ref="AU54:AU55"/>
    <mergeCell ref="AV54:AV55"/>
    <mergeCell ref="AW54:AW55"/>
    <mergeCell ref="BV45:BV46"/>
    <mergeCell ref="BK45:BK46"/>
    <mergeCell ref="BL45:BL46"/>
    <mergeCell ref="BM45:BM46"/>
    <mergeCell ref="BN45:BN46"/>
    <mergeCell ref="BO45:BO46"/>
    <mergeCell ref="BP45:BP46"/>
    <mergeCell ref="BE45:BE46"/>
    <mergeCell ref="BF45:BF46"/>
    <mergeCell ref="BG45:BG46"/>
    <mergeCell ref="BH45:BH46"/>
    <mergeCell ref="BC45:BC46"/>
    <mergeCell ref="BD45:BD46"/>
    <mergeCell ref="AS45:AS46"/>
    <mergeCell ref="O54:O55"/>
    <mergeCell ref="P54:P55"/>
    <mergeCell ref="Q54:Q55"/>
    <mergeCell ref="R54:R55"/>
    <mergeCell ref="S54:S55"/>
    <mergeCell ref="T54:T55"/>
    <mergeCell ref="AF54:AF55"/>
    <mergeCell ref="U54:U55"/>
    <mergeCell ref="V54:V55"/>
    <mergeCell ref="W54:W55"/>
    <mergeCell ref="X54:X55"/>
    <mergeCell ref="Y54:Y55"/>
    <mergeCell ref="Z54:Z55"/>
    <mergeCell ref="BI54:BI55"/>
    <mergeCell ref="BJ54:BJ55"/>
    <mergeCell ref="AY54:AY55"/>
    <mergeCell ref="AZ54:AZ55"/>
    <mergeCell ref="BA54:BA55"/>
    <mergeCell ref="AN45:AN46"/>
    <mergeCell ref="AO45:AO46"/>
    <mergeCell ref="AP45:AP46"/>
    <mergeCell ref="AQ45:AQ46"/>
    <mergeCell ref="AR45:AR46"/>
    <mergeCell ref="CC45:CC46"/>
    <mergeCell ref="CD45:CD46"/>
    <mergeCell ref="CE45:CE46"/>
    <mergeCell ref="C45:C46"/>
    <mergeCell ref="I45:I46"/>
    <mergeCell ref="J45:J46"/>
    <mergeCell ref="K45:K46"/>
    <mergeCell ref="L45:L46"/>
    <mergeCell ref="M45:M46"/>
    <mergeCell ref="C50:C51"/>
    <mergeCell ref="D50:E51"/>
    <mergeCell ref="F50:G51"/>
    <mergeCell ref="I50:M51"/>
    <mergeCell ref="O50:S51"/>
    <mergeCell ref="AB50:AD50"/>
    <mergeCell ref="AE50:AG50"/>
    <mergeCell ref="BW45:BW46"/>
    <mergeCell ref="BX45:BX46"/>
    <mergeCell ref="BY45:BY46"/>
    <mergeCell ref="BZ45:BZ46"/>
    <mergeCell ref="CA45:CA46"/>
    <mergeCell ref="CB45:CB46"/>
    <mergeCell ref="BQ45:BQ46"/>
    <mergeCell ref="BR45:BR46"/>
    <mergeCell ref="BS45:BS46"/>
    <mergeCell ref="BT45:BT46"/>
    <mergeCell ref="BU45:BU46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AG45:AG46"/>
    <mergeCell ref="AH45:AH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T45:AT46"/>
    <mergeCell ref="AU45:AU46"/>
    <mergeCell ref="AV45:AV46"/>
    <mergeCell ref="AW45:AW46"/>
    <mergeCell ref="AX45:AX46"/>
    <mergeCell ref="AM45:AM46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BF36:BF37"/>
    <mergeCell ref="BG36:BG37"/>
    <mergeCell ref="BH36:BH37"/>
    <mergeCell ref="O45:O46"/>
    <mergeCell ref="P45:P46"/>
    <mergeCell ref="Q45:Q46"/>
    <mergeCell ref="R45:R46"/>
    <mergeCell ref="S45:S46"/>
    <mergeCell ref="T45:T46"/>
    <mergeCell ref="AF45:AF46"/>
    <mergeCell ref="U45:U46"/>
    <mergeCell ref="V45:V46"/>
    <mergeCell ref="W45:W46"/>
    <mergeCell ref="X45:X46"/>
    <mergeCell ref="Y45:Y46"/>
    <mergeCell ref="Z45:Z46"/>
    <mergeCell ref="BI45:BI46"/>
    <mergeCell ref="BJ45:BJ46"/>
    <mergeCell ref="AY45:AY46"/>
    <mergeCell ref="AZ45:AZ46"/>
    <mergeCell ref="BA45:BA46"/>
    <mergeCell ref="BB45:BB46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AP36:AP37"/>
    <mergeCell ref="AQ36:AQ37"/>
    <mergeCell ref="AR36:AR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E27:BE28"/>
    <mergeCell ref="BF27:BF28"/>
    <mergeCell ref="BG27:BG28"/>
    <mergeCell ref="BH27:BH28"/>
    <mergeCell ref="O36:O37"/>
    <mergeCell ref="P36:P37"/>
    <mergeCell ref="Q36:Q37"/>
    <mergeCell ref="R36:R37"/>
    <mergeCell ref="S36:S37"/>
    <mergeCell ref="T36:T37"/>
    <mergeCell ref="AF36:AF37"/>
    <mergeCell ref="U36:U37"/>
    <mergeCell ref="V36:V37"/>
    <mergeCell ref="W36:W37"/>
    <mergeCell ref="X36:X37"/>
    <mergeCell ref="Y36:Y37"/>
    <mergeCell ref="Z36:Z37"/>
    <mergeCell ref="BI36:BI37"/>
    <mergeCell ref="BJ36:BJ37"/>
    <mergeCell ref="AY36:AY37"/>
    <mergeCell ref="AZ36:AZ37"/>
    <mergeCell ref="BA36:BA37"/>
    <mergeCell ref="BB36:BB37"/>
    <mergeCell ref="BC36:BC37"/>
    <mergeCell ref="AS27:AS28"/>
    <mergeCell ref="AT27:AT28"/>
    <mergeCell ref="AU27:AU28"/>
    <mergeCell ref="AV27:AV28"/>
    <mergeCell ref="AW27:AW28"/>
    <mergeCell ref="AX27:AX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J27:AJ28"/>
    <mergeCell ref="AK27:AK28"/>
    <mergeCell ref="AL27:AL28"/>
    <mergeCell ref="AA27:AA28"/>
    <mergeCell ref="AB27:AB28"/>
    <mergeCell ref="AC27:AC28"/>
    <mergeCell ref="AD27:AD28"/>
    <mergeCell ref="AE27:AE28"/>
    <mergeCell ref="BV18:BV19"/>
    <mergeCell ref="BK18:BK19"/>
    <mergeCell ref="BL18:BL19"/>
    <mergeCell ref="BM18:BM19"/>
    <mergeCell ref="BN18:BN19"/>
    <mergeCell ref="BO18:BO19"/>
    <mergeCell ref="BP18:BP19"/>
    <mergeCell ref="BE18:BE19"/>
    <mergeCell ref="BF18:BF19"/>
    <mergeCell ref="BG18:BG19"/>
    <mergeCell ref="BH18:BH19"/>
    <mergeCell ref="O27:O28"/>
    <mergeCell ref="P27:P28"/>
    <mergeCell ref="Q27:Q28"/>
    <mergeCell ref="R27:R28"/>
    <mergeCell ref="S27:S28"/>
    <mergeCell ref="T27:T28"/>
    <mergeCell ref="AF27:AF28"/>
    <mergeCell ref="U27:U28"/>
    <mergeCell ref="V27:V28"/>
    <mergeCell ref="W27:W28"/>
    <mergeCell ref="X27:X28"/>
    <mergeCell ref="Y27:Y28"/>
    <mergeCell ref="Z27:Z28"/>
    <mergeCell ref="BI27:BI28"/>
    <mergeCell ref="BJ27:BJ28"/>
    <mergeCell ref="AY27:AY28"/>
    <mergeCell ref="AZ27:AZ28"/>
    <mergeCell ref="BA27:BA28"/>
    <mergeCell ref="BB27:BB28"/>
    <mergeCell ref="BC27:BC28"/>
    <mergeCell ref="BD27:BD28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J18:AJ19"/>
    <mergeCell ref="AK18:AK19"/>
    <mergeCell ref="AL18:AL19"/>
    <mergeCell ref="AA18:AA19"/>
    <mergeCell ref="AB18:AB19"/>
    <mergeCell ref="AC18:AC19"/>
    <mergeCell ref="AD18:AD19"/>
    <mergeCell ref="AE18:AE19"/>
    <mergeCell ref="AF18:AF19"/>
    <mergeCell ref="U18:U19"/>
    <mergeCell ref="V18:V19"/>
    <mergeCell ref="W18:W19"/>
    <mergeCell ref="X18:X19"/>
    <mergeCell ref="Y18:Y19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O18:O19"/>
    <mergeCell ref="P18:P19"/>
    <mergeCell ref="Q18:Q19"/>
    <mergeCell ref="R18:R19"/>
    <mergeCell ref="S18:S19"/>
    <mergeCell ref="T18:T19"/>
    <mergeCell ref="C18:C19"/>
    <mergeCell ref="I18:I19"/>
    <mergeCell ref="J18:J19"/>
    <mergeCell ref="K18:K19"/>
    <mergeCell ref="L18:L19"/>
    <mergeCell ref="M18:M19"/>
    <mergeCell ref="Z18:Z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U9:AU10"/>
    <mergeCell ref="AV9:AV10"/>
    <mergeCell ref="AW9:AW10"/>
    <mergeCell ref="AX9:AX10"/>
    <mergeCell ref="AM9:AM10"/>
    <mergeCell ref="AN9:AN10"/>
    <mergeCell ref="AO9:AO10"/>
    <mergeCell ref="AP9:AP10"/>
    <mergeCell ref="AQ9:AQ10"/>
    <mergeCell ref="AR9:AR10"/>
    <mergeCell ref="CC9:CC10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AK5:AM5"/>
    <mergeCell ref="AN5:AP5"/>
    <mergeCell ref="AQ5:AS5"/>
    <mergeCell ref="AT5:CB5"/>
    <mergeCell ref="AG9:AG10"/>
    <mergeCell ref="AH9:AH10"/>
    <mergeCell ref="AI9:AI10"/>
    <mergeCell ref="AJ9:AJ10"/>
    <mergeCell ref="AK9:AK10"/>
    <mergeCell ref="AL9:AL10"/>
    <mergeCell ref="AA9:AA10"/>
    <mergeCell ref="AB9:AB10"/>
    <mergeCell ref="AC9:AC10"/>
    <mergeCell ref="AD9:AD10"/>
    <mergeCell ref="AE9:AE10"/>
    <mergeCell ref="AF9:AF10"/>
    <mergeCell ref="U9:U10"/>
    <mergeCell ref="V9:V10"/>
    <mergeCell ref="W9:W10"/>
    <mergeCell ref="X9:X10"/>
    <mergeCell ref="Y9:Y10"/>
    <mergeCell ref="Z9:Z10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1:CE1"/>
    <mergeCell ref="A3:CE3"/>
    <mergeCell ref="C5:C6"/>
    <mergeCell ref="D5:E6"/>
    <mergeCell ref="F5:G6"/>
    <mergeCell ref="I5:M6"/>
    <mergeCell ref="O5:S6"/>
    <mergeCell ref="AB5:AD5"/>
    <mergeCell ref="O9:O10"/>
    <mergeCell ref="P9:P10"/>
    <mergeCell ref="Q9:Q10"/>
    <mergeCell ref="R9:R10"/>
    <mergeCell ref="S9:S10"/>
    <mergeCell ref="T9:T10"/>
    <mergeCell ref="C9:C10"/>
    <mergeCell ref="I9:I10"/>
    <mergeCell ref="J9:J10"/>
    <mergeCell ref="K9:K10"/>
    <mergeCell ref="L9:L10"/>
    <mergeCell ref="M9:M10"/>
    <mergeCell ref="CC5:CC6"/>
    <mergeCell ref="CD5:CD6"/>
    <mergeCell ref="CE5:CE6"/>
    <mergeCell ref="T6:AG6"/>
    <mergeCell ref="AH6:AS6"/>
    <mergeCell ref="AT6:AZ6"/>
    <mergeCell ref="BA6:BG6"/>
    <mergeCell ref="BH6:BN6"/>
    <mergeCell ref="BO6:BU6"/>
    <mergeCell ref="BV6:CB6"/>
    <mergeCell ref="AE5:AG5"/>
    <mergeCell ref="AH5:AJ5"/>
  </mergeCells>
  <printOptions horizontalCentered="1"/>
  <pageMargins left="0" right="0" top="0" bottom="0" header="0" footer="0"/>
  <pageSetup paperSize="9" scale="69" orientation="portrait" r:id="rId1"/>
  <headerFooter alignWithMargins="0">
    <oddFooter>&amp;L&amp;"Georgia,полужирный курсив"&amp;12Главный судья - судья ССВК
Главный секретарь - судья МК, ССВК&amp;R&amp;"Georgia,полужирный курсив"&amp;12И.С. Иванов (г. Чебоксары)
А.С. Рожкова (Н.Новгород)</oddFooter>
  </headerFooter>
  <rowBreaks count="2" manualBreakCount="2">
    <brk id="59" max="82" man="1"/>
    <brk id="124" max="8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249977111117893"/>
  </sheetPr>
  <dimension ref="A1:CR103"/>
  <sheetViews>
    <sheetView showGridLines="0" view="pageBreakPreview" topLeftCell="A22" zoomScaleNormal="100" zoomScaleSheetLayoutView="100" workbookViewId="0">
      <selection activeCell="AG18" sqref="AG18"/>
    </sheetView>
  </sheetViews>
  <sheetFormatPr defaultColWidth="11.42578125" defaultRowHeight="11.1" customHeight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customWidth="1" outlineLevel="1"/>
    <col min="65" max="65" width="5.140625" style="224" customWidth="1" outlineLevel="1"/>
    <col min="66" max="66" width="4.7109375" style="224" customWidth="1" outlineLevel="1"/>
    <col min="67" max="67" width="4.28515625" style="224" customWidth="1" outlineLevel="1"/>
    <col min="68" max="68" width="2.28515625" style="302" customWidth="1"/>
    <col min="69" max="69" width="3.5703125" style="302" customWidth="1" outlineLevel="1"/>
    <col min="70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6" width="1.7109375" style="296" customWidth="1"/>
    <col min="87" max="87" width="0.85546875" style="296" customWidth="1"/>
    <col min="88" max="90" width="4.28515625" style="224" customWidth="1"/>
    <col min="91" max="91" width="11.42578125" style="224"/>
    <col min="92" max="92" width="6.28515625" style="224" customWidth="1"/>
    <col min="93" max="93" width="4.5703125" style="224" customWidth="1"/>
    <col min="94" max="94" width="24.42578125" style="224" customWidth="1"/>
    <col min="95" max="95" width="5.7109375" style="224" customWidth="1"/>
    <col min="96" max="96" width="28.85546875" style="224" customWidth="1"/>
    <col min="97" max="97" width="9.7109375" style="224" customWidth="1"/>
    <col min="98" max="16384" width="11.42578125" style="224"/>
  </cols>
  <sheetData>
    <row r="1" spans="1:96" ht="20.100000000000001" customHeight="1" x14ac:dyDescent="0.2">
      <c r="AP1" s="228"/>
      <c r="AQ1" s="228"/>
      <c r="AR1" s="228">
        <f>SUM(AR2:AR65254)</f>
        <v>30</v>
      </c>
      <c r="AS1" s="228"/>
      <c r="AT1" s="228"/>
      <c r="AU1" s="228"/>
      <c r="BA1" s="228"/>
      <c r="BB1" s="228"/>
      <c r="BC1" s="228">
        <f>SUM(BC2:BC65254)</f>
        <v>0</v>
      </c>
      <c r="BD1" s="228"/>
      <c r="BE1" s="228"/>
      <c r="BF1" s="228"/>
      <c r="BG1" s="228"/>
      <c r="BH1" s="228"/>
      <c r="BI1" s="229"/>
      <c r="BJ1" s="229"/>
      <c r="BK1" s="230"/>
      <c r="BL1" s="1163" t="str">
        <f>СписокКЖ!A1</f>
        <v xml:space="preserve">ЧЕМПИОНАТ РОССИИ СРЕДИ лиц с ПОДА по настольному теннису  </v>
      </c>
      <c r="BM1" s="1163"/>
      <c r="BN1" s="1163"/>
      <c r="BO1" s="1163"/>
      <c r="BP1" s="1163"/>
      <c r="BQ1" s="1163"/>
      <c r="BR1" s="1163"/>
      <c r="BS1" s="1163"/>
      <c r="BT1" s="1163"/>
      <c r="BU1" s="1163"/>
      <c r="BV1" s="1163"/>
      <c r="BW1" s="1163"/>
      <c r="BX1" s="1163"/>
      <c r="BY1" s="1163"/>
      <c r="BZ1" s="1163"/>
      <c r="CA1" s="1163"/>
      <c r="CB1" s="1163"/>
      <c r="CC1" s="1163"/>
      <c r="CD1" s="1163"/>
      <c r="CE1" s="1163"/>
      <c r="CF1" s="1163"/>
      <c r="CG1" s="1163"/>
      <c r="CH1" s="1163"/>
      <c r="CI1" s="1163"/>
      <c r="CJ1" s="1163"/>
      <c r="CK1" s="1163"/>
      <c r="CL1" s="1163"/>
      <c r="CM1" s="231"/>
      <c r="CN1" s="231"/>
    </row>
    <row r="2" spans="1:96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8" t="str">
        <f>СписокКЖ!H2</f>
        <v>г. Чебоксары</v>
      </c>
      <c r="CM2" s="232"/>
      <c r="CN2" s="232"/>
    </row>
    <row r="3" spans="1:96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289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234"/>
      <c r="CN3" s="234" t="str">
        <f>BL3</f>
        <v>Командные соревнования. ЖЕНЩИНЫ 8-10 класс</v>
      </c>
    </row>
    <row r="4" spans="1:96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M4" s="234"/>
      <c r="CN4" s="234"/>
    </row>
    <row r="5" spans="1:96" ht="19.5" customHeight="1" x14ac:dyDescent="0.2">
      <c r="Z5" s="233"/>
      <c r="BK5" s="239"/>
      <c r="BP5" s="307" t="s">
        <v>56</v>
      </c>
      <c r="BQ5" s="307"/>
      <c r="BR5" s="307"/>
      <c r="BS5" s="307"/>
      <c r="BT5" s="307"/>
      <c r="BU5" s="307"/>
      <c r="CN5" s="314" t="str">
        <f>BP5</f>
        <v>Предварительный этап. Группа 1</v>
      </c>
      <c r="CO5" s="314"/>
      <c r="CP5" s="314"/>
    </row>
    <row r="6" spans="1:96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>IF(BE6=15,3,IF(BE6&gt;15,4))</f>
        <v>0</v>
      </c>
      <c r="BE6" s="247">
        <f>SUM(BE7,BE9,BE11,BE13)</f>
        <v>0</v>
      </c>
      <c r="BF6" s="247">
        <f>SUM(BF7,BF9,BF11,BF13)</f>
        <v>0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165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70"/>
      <c r="CJ6" s="253" t="s">
        <v>49</v>
      </c>
      <c r="CK6" s="253" t="s">
        <v>50</v>
      </c>
      <c r="CL6" s="254" t="s">
        <v>51</v>
      </c>
    </row>
    <row r="7" spans="1:96" ht="12.95" customHeight="1" x14ac:dyDescent="0.2">
      <c r="A7" s="255">
        <v>1</v>
      </c>
      <c r="B7" s="256">
        <f>IF(R6="","",VLOOKUP(R6,'[61]Посев групп'!B:N,2,FALSE))</f>
        <v>12</v>
      </c>
      <c r="C7" s="257">
        <v>1</v>
      </c>
      <c r="D7" s="258">
        <v>3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2" si="0">IF(E7="wo",0,IF(F7="wo",1,IF(E7&gt;F7,1,0)))</f>
        <v>0</v>
      </c>
      <c r="T7" s="263">
        <f t="shared" ref="T7:T12" si="1">IF(E7="wo",1,IF(F7="wo",0,IF(F7&gt;E7,1,0)))</f>
        <v>0</v>
      </c>
      <c r="U7" s="263">
        <f t="shared" ref="U7:U12" si="2">IF(G7="wo",0,IF(H7="wo",1,IF(G7&gt;H7,1,0)))</f>
        <v>0</v>
      </c>
      <c r="V7" s="263">
        <f t="shared" ref="V7:V12" si="3">IF(G7="wo",1,IF(H7="wo",0,IF(H7&gt;G7,1,0)))</f>
        <v>0</v>
      </c>
      <c r="W7" s="263">
        <f t="shared" ref="W7:W12" si="4">IF(I7="wo",0,IF(J7="wo",1,IF(I7&gt;J7,1,0)))</f>
        <v>0</v>
      </c>
      <c r="X7" s="263">
        <f t="shared" ref="X7:X12" si="5">IF(I7="wo",1,IF(J7="wo",0,IF(J7&gt;I7,1,0)))</f>
        <v>0</v>
      </c>
      <c r="Y7" s="263">
        <f t="shared" ref="Y7:Y12" si="6">IF(K7="wo",0,IF(L7="wo",1,IF(K7&gt;L7,1,0)))</f>
        <v>0</v>
      </c>
      <c r="Z7" s="263">
        <f t="shared" ref="Z7:Z12" si="7">IF(K7="wo",1,IF(L7="wo",0,IF(L7&gt;K7,1,0)))</f>
        <v>0</v>
      </c>
      <c r="AA7" s="263">
        <f t="shared" ref="AA7:AA12" si="8">IF(M7="wo",0,IF(N7="wo",1,IF(M7&gt;N7,1,0)))</f>
        <v>0</v>
      </c>
      <c r="AB7" s="263">
        <f t="shared" ref="AB7:AB12" si="9">IF(M7="wo",1,IF(N7="wo",0,IF(N7&gt;M7,1,0)))</f>
        <v>0</v>
      </c>
      <c r="AC7" s="263">
        <f t="shared" ref="AC7:AC12" si="10">IF(O7="wo",0,IF(P7="wo",1,IF(O7&gt;P7,1,0)))</f>
        <v>0</v>
      </c>
      <c r="AD7" s="263">
        <f t="shared" ref="AD7:AD12" si="11">IF(O7="wo",1,IF(P7="wo",0,IF(P7&gt;O7,1,0)))</f>
        <v>0</v>
      </c>
      <c r="AE7" s="263">
        <f t="shared" ref="AE7:AE12" si="12">IF(Q7="wo",0,IF(R7="wo",1,IF(Q7&gt;R7,1,0)))</f>
        <v>0</v>
      </c>
      <c r="AF7" s="263">
        <f t="shared" ref="AF7:AF12" si="13">IF(Q7="wo",1,IF(R7="wo",0,IF(R7&gt;Q7,1,0)))</f>
        <v>0</v>
      </c>
      <c r="AG7" s="264"/>
      <c r="AH7" s="264"/>
      <c r="AI7" s="265">
        <f t="shared" ref="AI7:AI12" si="14">IF(E7="",0,IF(E7="wo",0,IF(F7="wo",2,IF(AG7=AH7,0,IF(AG7&gt;AH7,2,1)))))</f>
        <v>0</v>
      </c>
      <c r="AJ7" s="265">
        <f t="shared" ref="AJ7:AJ12" si="15">IF(F7="",0,IF(F7="wo",0,IF(E7="wo",2,IF(AH7=AG7,0,IF(AH7&gt;AG7,2,1)))))</f>
        <v>0</v>
      </c>
      <c r="AK7" s="266" t="str">
        <f t="shared" ref="AK7:AK12" si="16">IF(E7="","",IF(E7="wo",0,IF(F7="wo",0,IF(E7=F7,"ERROR",IF(E7&gt;F7,F7,-1*E7)))))</f>
        <v>ERROR</v>
      </c>
      <c r="AL7" s="266" t="str">
        <f t="shared" ref="AL7:AL12" si="17">IF(G7="","",IF(G7="wo",0,IF(H7="wo",0,IF(G7=H7,"ERROR",IF(G7&gt;H7,H7,-1*G7)))))</f>
        <v/>
      </c>
      <c r="AM7" s="266" t="str">
        <f t="shared" ref="AM7:AM12" si="18">IF(I7="","",IF(I7="wo",0,IF(J7="wo",0,IF(I7=J7,"ERROR",IF(I7&gt;J7,J7,-1*I7)))))</f>
        <v/>
      </c>
      <c r="AN7" s="266" t="str">
        <f t="shared" ref="AN7:AN12" si="19">IF(K7="","",IF(K7="wo",0,IF(L7="wo",0,IF(K7=L7,"ERROR",IF(K7&gt;L7,L7,-1*K7)))))</f>
        <v/>
      </c>
      <c r="AO7" s="266" t="str">
        <f t="shared" ref="AO7:AO12" si="20">IF(M7="","",IF(M7="wo",0,IF(N7="wo",0,IF(M7=N7,"ERROR",IF(M7&gt;N7,N7,-1*M7)))))</f>
        <v/>
      </c>
      <c r="AP7" s="266" t="str">
        <f t="shared" ref="AP7:AP12" si="21">IF(O7="","",IF(O7="wo",0,IF(P7="wo",0,IF(O7=P7,"ERROR",IF(O7&gt;P7,P7,-1*O7)))))</f>
        <v/>
      </c>
      <c r="AQ7" s="266" t="str">
        <f t="shared" ref="AQ7:AQ12" si="22">IF(Q7="","",IF(Q7="wo",0,IF(R7="wo",0,IF(Q7=R7,"ERROR",IF(Q7&gt;R7,R7,-1*Q7)))))</f>
        <v/>
      </c>
      <c r="AR7" s="267" t="str">
        <f t="shared" ref="AR7:AR12" si="23">CONCATENATE(AG7,"  -  ",AH7)</f>
        <v xml:space="preserve">  -  </v>
      </c>
      <c r="AS7" s="268" t="str">
        <f t="shared" ref="AS7:AS12" si="24">AR7</f>
        <v xml:space="preserve">  -  </v>
      </c>
      <c r="AT7" s="265">
        <f t="shared" ref="AT7:AT12" si="25">IF(F7="",0,IF(F7="wo",0,IF(E7="wo",2,IF(AH7=AG7,0,IF(AH7&gt;AG7,2,1)))))</f>
        <v>0</v>
      </c>
      <c r="AU7" s="265">
        <f t="shared" ref="AU7:AU12" si="26">IF(E7="",0,IF(E7="wo",0,IF(F7="wo",2,IF(AG7=AH7,0,IF(AG7&gt;AH7,2,1)))))</f>
        <v>0</v>
      </c>
      <c r="AV7" s="266" t="str">
        <f t="shared" ref="AV7:AV12" si="27">IF(F7="","",IF(F7="wo",0,IF(E7="wo",0,IF(F7=E7,"ERROR",IF(F7&gt;E7,E7,-1*F7)))))</f>
        <v>ERROR</v>
      </c>
      <c r="AW7" s="266" t="str">
        <f t="shared" ref="AW7:AW12" si="28">IF(H7="","",IF(H7="wo",0,IF(G7="wo",0,IF(H7=G7,"ERROR",IF(H7&gt;G7,G7,-1*H7)))))</f>
        <v/>
      </c>
      <c r="AX7" s="266" t="str">
        <f t="shared" ref="AX7:AX12" si="29">IF(J7="","",IF(J7="wo",0,IF(I7="wo",0,IF(J7=I7,"ERROR",IF(J7&gt;I7,I7,-1*J7)))))</f>
        <v/>
      </c>
      <c r="AY7" s="266" t="str">
        <f t="shared" ref="AY7:AY12" si="30">IF(L7="","",IF(L7="wo",0,IF(K7="wo",0,IF(L7=K7,"ERROR",IF(L7&gt;K7,K7,-1*L7)))))</f>
        <v/>
      </c>
      <c r="AZ7" s="266" t="str">
        <f t="shared" ref="AZ7:AZ12" si="31">IF(N7="","",IF(N7="wo",0,IF(M7="wo",0,IF(N7=M7,"ERROR",IF(N7&gt;M7,M7,-1*N7)))))</f>
        <v/>
      </c>
      <c r="BA7" s="266" t="str">
        <f t="shared" ref="BA7:BA12" si="32">IF(P7="","",IF(P7="wo",0,IF(O7="wo",0,IF(P7=O7,"ERROR",IF(P7&gt;O7,O7,-1*P7)))))</f>
        <v/>
      </c>
      <c r="BB7" s="266" t="str">
        <f t="shared" ref="BB7:BB12" si="33">IF(R7="","",IF(R7="wo",0,IF(Q7="wo",0,IF(R7=Q7,"ERROR",IF(R7&gt;Q7,Q7,-1*R7)))))</f>
        <v/>
      </c>
      <c r="BC7" s="267" t="str">
        <f t="shared" ref="BC7:BC12" si="34">CONCATENATE(AH7,"  -  ",AG7)</f>
        <v xml:space="preserve">  -  </v>
      </c>
      <c r="BD7" s="268" t="str">
        <f t="shared" ref="BD7:BD12" si="35">BC7</f>
        <v xml:space="preserve">  -  </v>
      </c>
      <c r="BE7" s="269">
        <f>SUMIF(C7:C13,1,AI7:AI13)+SUMIF(D7:D13,1,AJ7:AJ13)</f>
        <v>0</v>
      </c>
      <c r="BF7" s="269" t="str">
        <f>IF(BE7&lt;&gt;0,RANK(BE7,BE7:BE13),"")</f>
        <v/>
      </c>
      <c r="BG7" s="270">
        <f>SUMIF(A7:A10,C7,B7:B10)</f>
        <v>12</v>
      </c>
      <c r="BH7" s="271">
        <f>SUMIF(A7:A10,D7,B7:B10)</f>
        <v>3</v>
      </c>
      <c r="BI7" s="237" t="s">
        <v>52</v>
      </c>
      <c r="BJ7" s="238">
        <f>1*BJ3+1</f>
        <v>1</v>
      </c>
      <c r="BK7" s="272">
        <v>1</v>
      </c>
      <c r="BL7" s="273" t="str">
        <f t="shared" ref="BL7:BL12" si="36">CONCATENATE(C7," ","-"," ",D7)</f>
        <v>1 - 3</v>
      </c>
      <c r="BM7" s="304"/>
      <c r="BN7" s="274"/>
      <c r="BO7" s="275"/>
      <c r="BP7" s="1172">
        <v>1</v>
      </c>
      <c r="BQ7" s="1173"/>
      <c r="BR7" s="1318" t="str">
        <f>IF(BQ7="","",VLOOKUP(BQ7,СписокКЖ!$A$85:$H$132,3,FALSE))</f>
        <v/>
      </c>
      <c r="BS7" s="1318" t="e">
        <f>IF(BP7="","",VLOOKUP(BP7,СписокКМ!BS:BX,2,FALSE))</f>
        <v>#N/A</v>
      </c>
      <c r="BT7" s="1318" t="str">
        <f>IF(BQ7="","",VLOOKUP(BQ7,СписокКМ!$A$188:$C$236,3,FALSE))</f>
        <v/>
      </c>
      <c r="BU7" s="1318" t="str">
        <f>IF(BR7="","",VLOOKUP(BR7,СписокКМ!BU:BZ,2,FALSE))</f>
        <v/>
      </c>
      <c r="BV7" s="1177"/>
      <c r="BW7" s="1179"/>
      <c r="BX7" s="1179"/>
      <c r="BY7" s="1180"/>
      <c r="BZ7" s="276"/>
      <c r="CA7" s="277" t="str">
        <f>IF(AG9&lt;AH9,AI9,IF(AH9&lt;AG9,AI9," "))</f>
        <v xml:space="preserve"> </v>
      </c>
      <c r="CB7" s="278"/>
      <c r="CC7" s="279"/>
      <c r="CD7" s="277" t="str">
        <f>IF(AG7&lt;AH7,AI7,IF(AH7&lt;AG7,AI7," "))</f>
        <v xml:space="preserve"> </v>
      </c>
      <c r="CE7" s="280"/>
      <c r="CF7" s="279"/>
      <c r="CG7" s="277" t="str">
        <f>IF(AG11&lt;AH11,AI11,IF(AH11&lt;AG11,AI11," "))</f>
        <v xml:space="preserve"> </v>
      </c>
      <c r="CH7" s="278"/>
      <c r="CI7" s="1171"/>
      <c r="CJ7" s="1190">
        <f>BE7</f>
        <v>0</v>
      </c>
      <c r="CK7" s="1183"/>
      <c r="CL7" s="1185" t="str">
        <f>IF(BF8="",BF7,BF8)</f>
        <v/>
      </c>
      <c r="CN7" s="313" t="s">
        <v>59</v>
      </c>
      <c r="CO7" s="310">
        <f>BQ7</f>
        <v>0</v>
      </c>
      <c r="CP7" s="312" t="e">
        <f>IF(CO7="","",VLOOKUP(CO7,СписокКЖ!$A$85:$H$132,3,FALSE))</f>
        <v>#N/A</v>
      </c>
      <c r="CQ7" s="313">
        <f>BQ11</f>
        <v>0</v>
      </c>
      <c r="CR7" s="312" t="e">
        <f>IF(CQ7="","",VLOOKUP(CQ7,СписокКЖ!$A$85:$H$132,3,FALSE))</f>
        <v>#N/A</v>
      </c>
    </row>
    <row r="8" spans="1:96" ht="12.95" customHeight="1" x14ac:dyDescent="0.2">
      <c r="A8" s="255">
        <v>2</v>
      </c>
      <c r="B8" s="281">
        <f>IF(R6="","",VLOOKUP(R6,'[61]Посев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283" t="str">
        <f t="shared" si="36"/>
        <v>2 - 4</v>
      </c>
      <c r="BM8" s="304"/>
      <c r="BN8" s="274"/>
      <c r="BO8" s="284"/>
      <c r="BP8" s="1172"/>
      <c r="BQ8" s="1174"/>
      <c r="BR8" s="1321" t="str">
        <f>IF(BO8="","",VLOOKUP(BO8,СписокКМ!BR:BW,2,FALSE))</f>
        <v/>
      </c>
      <c r="BS8" s="1321" t="str">
        <f>IF(BP8="","",VLOOKUP(BP8,СписокКМ!BS:BX,2,FALSE))</f>
        <v/>
      </c>
      <c r="BT8" s="1321" t="str">
        <f>IF(BQ8="","",VLOOKUP(BQ8,СписокКМ!BT:BY,2,FALSE))</f>
        <v/>
      </c>
      <c r="BU8" s="1321" t="str">
        <f>IF(BR8="","",VLOOKUP(BR8,СписокКМ!BU:BZ,2,FALSE))</f>
        <v/>
      </c>
      <c r="BV8" s="1178"/>
      <c r="BW8" s="1181"/>
      <c r="BX8" s="1181"/>
      <c r="BY8" s="1182"/>
      <c r="BZ8" s="1187" t="str">
        <f>IF(AI9&lt;AJ9,AR9,IF(AJ9&lt;AI9,AS9," "))</f>
        <v xml:space="preserve"> </v>
      </c>
      <c r="CA8" s="1188"/>
      <c r="CB8" s="1189"/>
      <c r="CC8" s="1187" t="str">
        <f>IF(AI7&lt;AJ7,AR7,IF(AJ7&lt;AI7,AS7," "))</f>
        <v xml:space="preserve"> </v>
      </c>
      <c r="CD8" s="1188"/>
      <c r="CE8" s="1189"/>
      <c r="CF8" s="1187" t="str">
        <f>IF(AI11&lt;AJ11,AR11,IF(AJ11&lt;AI11,AS11," "))</f>
        <v xml:space="preserve"> </v>
      </c>
      <c r="CG8" s="1188"/>
      <c r="CH8" s="1189"/>
      <c r="CI8" s="1171"/>
      <c r="CJ8" s="1191"/>
      <c r="CK8" s="1184"/>
      <c r="CL8" s="1186"/>
      <c r="CN8" s="313" t="s">
        <v>60</v>
      </c>
      <c r="CO8" s="310">
        <f>BQ9</f>
        <v>0</v>
      </c>
      <c r="CP8" s="312" t="e">
        <f>IF(CO8="","",VLOOKUP(CO8,СписокКЖ!$A$85:$H$132,3,FALSE))</f>
        <v>#N/A</v>
      </c>
      <c r="CQ8" s="313">
        <f>BQ13</f>
        <v>0</v>
      </c>
      <c r="CR8" s="312" t="e">
        <f>IF(CQ8="","",VLOOKUP(CQ8,СписокКЖ!$A$85:$H$132,3,FALSE))</f>
        <v>#N/A</v>
      </c>
    </row>
    <row r="9" spans="1:96" ht="12.95" customHeight="1" x14ac:dyDescent="0.2">
      <c r="A9" s="255">
        <v>3</v>
      </c>
      <c r="B9" s="281">
        <f>IF(R6="","",VLOOKUP(R6,'[61]Посев групп'!B:L,6,FALSE))</f>
        <v>3</v>
      </c>
      <c r="C9" s="257">
        <v>1</v>
      </c>
      <c r="D9" s="258">
        <v>2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/>
      <c r="AH9" s="264"/>
      <c r="AI9" s="265">
        <f t="shared" si="14"/>
        <v>0</v>
      </c>
      <c r="AJ9" s="265">
        <f t="shared" si="15"/>
        <v>0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 xml:space="preserve">  -  </v>
      </c>
      <c r="AS9" s="268" t="str">
        <f t="shared" si="24"/>
        <v xml:space="preserve">  -  </v>
      </c>
      <c r="AT9" s="265">
        <f t="shared" si="25"/>
        <v>0</v>
      </c>
      <c r="AU9" s="265">
        <f t="shared" si="26"/>
        <v>0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 xml:space="preserve">  -  </v>
      </c>
      <c r="BD9" s="268" t="str">
        <f t="shared" si="35"/>
        <v xml:space="preserve">  -  </v>
      </c>
      <c r="BE9" s="269">
        <f>SUMIF(C7:C13,2,AI7:AI13)+SUMIF(D7:D13,2,AJ7:AJ13)</f>
        <v>0</v>
      </c>
      <c r="BF9" s="269" t="str">
        <f>IF(BE9&lt;&gt;0,RANK(BE9,BE7:BE13),"")</f>
        <v/>
      </c>
      <c r="BG9" s="270">
        <f>SUMIF(A7:A10,C9,B7:B10)</f>
        <v>12</v>
      </c>
      <c r="BH9" s="271">
        <f>SUMIF(A7:A10,D9,B7:B10)</f>
        <v>4</v>
      </c>
      <c r="BI9" s="237" t="str">
        <f>BI8</f>
        <v>Группа 1</v>
      </c>
      <c r="BJ9" s="238">
        <f>1+BJ8</f>
        <v>3</v>
      </c>
      <c r="BK9" s="272">
        <v>2</v>
      </c>
      <c r="BL9" s="285" t="str">
        <f t="shared" si="36"/>
        <v>1 - 2</v>
      </c>
      <c r="BM9" s="305"/>
      <c r="BN9" s="286"/>
      <c r="BO9" s="287"/>
      <c r="BP9" s="1192">
        <v>2</v>
      </c>
      <c r="BQ9" s="1173"/>
      <c r="BR9" s="1318" t="str">
        <f>IF(BQ9="","",VLOOKUP(BQ9,СписокКЖ!$A$85:$H$132,3,FALSE))</f>
        <v/>
      </c>
      <c r="BS9" s="1318" t="e">
        <f>IF(BP9="","",VLOOKUP(BP9,СписокКМ!BS:BX,2,FALSE))</f>
        <v>#N/A</v>
      </c>
      <c r="BT9" s="1318" t="str">
        <f>IF(BQ9="","",VLOOKUP(BQ9,СписокКМ!$A$188:$C$236,3,FALSE))</f>
        <v/>
      </c>
      <c r="BU9" s="1318" t="str">
        <f>IF(BR9="","",VLOOKUP(BR9,СписокКМ!BU:BZ,2,FALSE))</f>
        <v/>
      </c>
      <c r="BV9" s="1177"/>
      <c r="BW9" s="288"/>
      <c r="BX9" s="277" t="str">
        <f>IF(AG9&lt;AH9,AT9,IF(AH9&lt;AG9,AT9," "))</f>
        <v xml:space="preserve"> </v>
      </c>
      <c r="BY9" s="278"/>
      <c r="BZ9" s="1179"/>
      <c r="CA9" s="1179"/>
      <c r="CB9" s="1180"/>
      <c r="CC9" s="279"/>
      <c r="CD9" s="277" t="str">
        <f>IF(AG12&lt;AH12,AI12,IF(AH12&lt;AG12,AI12," "))</f>
        <v xml:space="preserve"> </v>
      </c>
      <c r="CE9" s="278"/>
      <c r="CF9" s="289"/>
      <c r="CG9" s="290" t="str">
        <f>IF(AG8&lt;AH8,AI8,IF(AH8&lt;AG8,AI8," "))</f>
        <v xml:space="preserve"> </v>
      </c>
      <c r="CH9" s="280"/>
      <c r="CI9" s="1171"/>
      <c r="CJ9" s="1190">
        <f>BE9</f>
        <v>0</v>
      </c>
      <c r="CK9" s="1183"/>
      <c r="CL9" s="1185" t="str">
        <f>IF(BF10="",BF9,BF10)</f>
        <v/>
      </c>
      <c r="CN9" s="313" t="s">
        <v>61</v>
      </c>
      <c r="CO9" s="310">
        <f>BQ7</f>
        <v>0</v>
      </c>
      <c r="CP9" s="312" t="e">
        <f>IF(CO9="","",VLOOKUP(CO9,СписокКЖ!$A$85:$H$132,3,FALSE))</f>
        <v>#N/A</v>
      </c>
      <c r="CQ9" s="313">
        <f>BQ9</f>
        <v>0</v>
      </c>
      <c r="CR9" s="312" t="e">
        <f>IF(CQ9="","",VLOOKUP(CQ9,СписокКЖ!$A$85:$H$132,3,FALSE))</f>
        <v>#N/A</v>
      </c>
    </row>
    <row r="10" spans="1:96" ht="12.95" customHeight="1" x14ac:dyDescent="0.2">
      <c r="A10" s="255">
        <v>4</v>
      </c>
      <c r="B10" s="281">
        <f>IF(R6="","",VLOOKUP(R6,'[61]Посев групп'!B:L,8,FALSE))</f>
        <v>0</v>
      </c>
      <c r="C10" s="257">
        <v>3</v>
      </c>
      <c r="D10" s="258">
        <v>4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285" t="str">
        <f t="shared" si="36"/>
        <v>3 - 4</v>
      </c>
      <c r="BM10" s="305"/>
      <c r="BN10" s="286"/>
      <c r="BO10" s="287"/>
      <c r="BP10" s="1193"/>
      <c r="BQ10" s="1174"/>
      <c r="BR10" s="1321" t="str">
        <f>IF(BO10="","",VLOOKUP(BO10,СписокКМ!BR:BW,2,FALSE))</f>
        <v/>
      </c>
      <c r="BS10" s="1321" t="str">
        <f>IF(BP10="","",VLOOKUP(BP10,СписокКМ!BS:BX,2,FALSE))</f>
        <v/>
      </c>
      <c r="BT10" s="1321" t="str">
        <f>IF(BQ10="","",VLOOKUP(BQ10,СписокКМ!BT:BY,2,FALSE))</f>
        <v/>
      </c>
      <c r="BU10" s="1321" t="str">
        <f>IF(BR10="","",VLOOKUP(BR10,СписокКМ!BU:BZ,2,FALSE))</f>
        <v/>
      </c>
      <c r="BV10" s="1178"/>
      <c r="BW10" s="1187" t="str">
        <f>IF(AI9&gt;AJ9,BC9,IF(AJ9&gt;AI9,BD9," "))</f>
        <v xml:space="preserve"> </v>
      </c>
      <c r="BX10" s="1188"/>
      <c r="BY10" s="1189"/>
      <c r="BZ10" s="1181"/>
      <c r="CA10" s="1181"/>
      <c r="CB10" s="1182"/>
      <c r="CC10" s="1187" t="str">
        <f>IF(AI12&lt;AJ12,AR12,IF(AJ12&lt;AI12,AS12," "))</f>
        <v xml:space="preserve"> 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71"/>
      <c r="CJ10" s="1191"/>
      <c r="CK10" s="1184"/>
      <c r="CL10" s="1186"/>
      <c r="CN10" s="313" t="s">
        <v>62</v>
      </c>
      <c r="CO10" s="310">
        <f>BQ11</f>
        <v>0</v>
      </c>
      <c r="CP10" s="312" t="e">
        <f>IF(CO10="","",VLOOKUP(CO10,СписокКЖ!$A$85:$H$132,3,FALSE))</f>
        <v>#N/A</v>
      </c>
      <c r="CQ10" s="313">
        <f>BQ13</f>
        <v>0</v>
      </c>
      <c r="CR10" s="312" t="e">
        <f>IF(CQ10="","",VLOOKUP(CQ10,СписокКЖ!$A$85:$H$132,3,FALSE))</f>
        <v>#N/A</v>
      </c>
    </row>
    <row r="11" spans="1:96" ht="12.95" customHeight="1" x14ac:dyDescent="0.2">
      <c r="A11" s="255">
        <v>5</v>
      </c>
      <c r="B11" s="291"/>
      <c r="C11" s="257">
        <v>1</v>
      </c>
      <c r="D11" s="258">
        <v>4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>SUMIF(C7:C13,3,AI7:AI13)+SUMIF(D7:D13,3,AJ7:AJ13)</f>
        <v>0</v>
      </c>
      <c r="BF11" s="269" t="str">
        <f>IF(BE11&lt;&gt;0,RANK(BE11,BE7:BE13),"")</f>
        <v/>
      </c>
      <c r="BG11" s="270">
        <f>SUMIF(A7:A10,C11,B7:B10)</f>
        <v>12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283" t="str">
        <f t="shared" si="36"/>
        <v>1 - 4</v>
      </c>
      <c r="BM11" s="304"/>
      <c r="BN11" s="274"/>
      <c r="BO11" s="284"/>
      <c r="BP11" s="1192">
        <v>3</v>
      </c>
      <c r="BQ11" s="1173"/>
      <c r="BR11" s="1318" t="str">
        <f>IF(BQ11="","",VLOOKUP(BQ11,СписокКЖ!$A$85:$H$132,3,FALSE))</f>
        <v/>
      </c>
      <c r="BS11" s="1318" t="e">
        <f>IF(BP11="","",VLOOKUP(BP11,СписокКМ!BS:BX,2,FALSE))</f>
        <v>#N/A</v>
      </c>
      <c r="BT11" s="1318" t="str">
        <f>IF(BQ11="","",VLOOKUP(BQ11,СписокКМ!$A$188:$C$236,3,FALSE))</f>
        <v/>
      </c>
      <c r="BU11" s="1318" t="str">
        <f>IF(BR11="","",VLOOKUP(BR11,СписокКМ!BU:BZ,2,FALSE))</f>
        <v/>
      </c>
      <c r="BV11" s="1177"/>
      <c r="BW11" s="292"/>
      <c r="BX11" s="277" t="str">
        <f>IF(AG7&lt;AH7,AT7,IF(AH7&lt;AG7,AT7," "))</f>
        <v xml:space="preserve"> </v>
      </c>
      <c r="BY11" s="278"/>
      <c r="BZ11" s="279"/>
      <c r="CA11" s="277" t="str">
        <f>IF(AG12&lt;AH12,AT12,IF(AH12&lt;AG12,AT12," "))</f>
        <v xml:space="preserve"> </v>
      </c>
      <c r="CB11" s="278"/>
      <c r="CC11" s="1194"/>
      <c r="CD11" s="1194"/>
      <c r="CE11" s="1195"/>
      <c r="CF11" s="289"/>
      <c r="CG11" s="290" t="str">
        <f>IF(AG10&lt;AH10,AI10,IF(AH10&lt;AG10,AI10," "))</f>
        <v xml:space="preserve"> </v>
      </c>
      <c r="CH11" s="280"/>
      <c r="CI11" s="1171"/>
      <c r="CJ11" s="1190">
        <f>BE11</f>
        <v>0</v>
      </c>
      <c r="CK11" s="1183"/>
      <c r="CL11" s="1185" t="str">
        <f>IF(BF12="",BF11,BF12)</f>
        <v/>
      </c>
      <c r="CN11" s="313" t="s">
        <v>63</v>
      </c>
      <c r="CO11" s="310">
        <f>BQ7</f>
        <v>0</v>
      </c>
      <c r="CP11" s="312" t="e">
        <f>IF(CO11="","",VLOOKUP(CO11,СписокКЖ!$A$85:$H$132,3,FALSE))</f>
        <v>#N/A</v>
      </c>
      <c r="CQ11" s="313">
        <f>BQ13</f>
        <v>0</v>
      </c>
      <c r="CR11" s="312" t="e">
        <f>IF(CQ11="","",VLOOKUP(CQ11,СписокКЖ!$A$85:$H$132,3,FALSE))</f>
        <v>#N/A</v>
      </c>
    </row>
    <row r="12" spans="1:96" ht="12.95" customHeight="1" x14ac:dyDescent="0.2">
      <c r="A12" s="255">
        <v>6</v>
      </c>
      <c r="C12" s="257">
        <v>2</v>
      </c>
      <c r="D12" s="258">
        <v>3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/>
      <c r="AH12" s="264"/>
      <c r="AI12" s="265">
        <f t="shared" si="14"/>
        <v>0</v>
      </c>
      <c r="AJ12" s="265">
        <f t="shared" si="15"/>
        <v>0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 xml:space="preserve">  -  </v>
      </c>
      <c r="AS12" s="268" t="str">
        <f t="shared" si="24"/>
        <v xml:space="preserve">  -  </v>
      </c>
      <c r="AT12" s="265">
        <f t="shared" si="25"/>
        <v>0</v>
      </c>
      <c r="AU12" s="265">
        <f t="shared" si="26"/>
        <v>0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 xml:space="preserve">  -  </v>
      </c>
      <c r="BD12" s="268" t="str">
        <f t="shared" si="35"/>
        <v xml:space="preserve">  -  </v>
      </c>
      <c r="BE12" s="282"/>
      <c r="BF12" s="282"/>
      <c r="BG12" s="270">
        <f>SUMIF(A7:A10,C12,B7:B10)</f>
        <v>4</v>
      </c>
      <c r="BH12" s="271">
        <f>SUMIF(A7:A10,D12,B7:B10)</f>
        <v>3</v>
      </c>
      <c r="BI12" s="237" t="str">
        <f>BI11</f>
        <v>Группа 1</v>
      </c>
      <c r="BJ12" s="238">
        <f>1+BJ11</f>
        <v>6</v>
      </c>
      <c r="BK12" s="272">
        <v>3</v>
      </c>
      <c r="BL12" s="293" t="str">
        <f t="shared" si="36"/>
        <v>2 - 3</v>
      </c>
      <c r="BM12" s="294"/>
      <c r="BN12" s="294"/>
      <c r="BO12" s="295"/>
      <c r="BP12" s="1193"/>
      <c r="BQ12" s="1174"/>
      <c r="BR12" s="1321" t="str">
        <f>IF(BO12="","",VLOOKUP(BO12,СписокКМ!BR:BW,2,FALSE))</f>
        <v/>
      </c>
      <c r="BS12" s="1321" t="str">
        <f>IF(BP12="","",VLOOKUP(BP12,СписокКМ!BS:BX,2,FALSE))</f>
        <v/>
      </c>
      <c r="BT12" s="1321" t="str">
        <f>IF(BQ12="","",VLOOKUP(BQ12,СписокКМ!BT:BY,2,FALSE))</f>
        <v/>
      </c>
      <c r="BU12" s="1321" t="str">
        <f>IF(BR12="","",VLOOKUP(BR12,СписокКМ!BU:BZ,2,FALSE))</f>
        <v/>
      </c>
      <c r="BV12" s="1178"/>
      <c r="BW12" s="1187" t="str">
        <f>IF(AI7&gt;AJ7,BC7,IF(AJ7&gt;AI7,BD7," "))</f>
        <v xml:space="preserve"> </v>
      </c>
      <c r="BX12" s="1188"/>
      <c r="BY12" s="1189"/>
      <c r="BZ12" s="1187" t="str">
        <f>IF(AI12&gt;AJ12,BC12,IF(AJ12&gt;AI12,BD12," "))</f>
        <v xml:space="preserve"> </v>
      </c>
      <c r="CA12" s="1188"/>
      <c r="CB12" s="1189"/>
      <c r="CC12" s="1181"/>
      <c r="CD12" s="1181"/>
      <c r="CE12" s="1182"/>
      <c r="CF12" s="1187" t="str">
        <f>IF(AI10&lt;AJ10,AR10,IF(AJ10&lt;AI10,AS10," "))</f>
        <v xml:space="preserve"> </v>
      </c>
      <c r="CG12" s="1188"/>
      <c r="CH12" s="1189"/>
      <c r="CI12" s="1171"/>
      <c r="CJ12" s="1191"/>
      <c r="CK12" s="1184"/>
      <c r="CL12" s="1186"/>
      <c r="CN12" s="313" t="s">
        <v>64</v>
      </c>
      <c r="CO12" s="310">
        <f>BQ9</f>
        <v>0</v>
      </c>
      <c r="CP12" s="312" t="e">
        <f>IF(CO12="","",VLOOKUP(CO12,СписокКЖ!$A$85:$H$132,3,FALSE))</f>
        <v>#N/A</v>
      </c>
      <c r="CQ12" s="313">
        <f>BQ11</f>
        <v>0</v>
      </c>
      <c r="CR12" s="312" t="e">
        <f>IF(CQ12="","",VLOOKUP(CQ12,СписокКЖ!$A$85:$H$132,3,FALSE))</f>
        <v>#N/A</v>
      </c>
    </row>
    <row r="13" spans="1:96" ht="12.95" customHeight="1" x14ac:dyDescent="0.2"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V13" s="224"/>
      <c r="AW13" s="224"/>
      <c r="AX13" s="224"/>
      <c r="AY13" s="224"/>
      <c r="AZ13" s="224"/>
      <c r="BE13" s="269">
        <f>SUMIF(C7:C13,4,AI7:AI13)+SUMIF(D7:D13,4,AJ7:AJ13)</f>
        <v>0</v>
      </c>
      <c r="BF13" s="269" t="str">
        <f>IF(BE13&lt;&gt;0,RANK(BE13,BE7:BE13),"")</f>
        <v/>
      </c>
      <c r="BP13" s="1192">
        <v>4</v>
      </c>
      <c r="BQ13" s="1173"/>
      <c r="BR13" s="1318" t="str">
        <f>IF(BQ13="","",VLOOKUP(BQ13,СписокКЖ!$A$85:$H$132,3,FALSE))</f>
        <v/>
      </c>
      <c r="BS13" s="1318" t="e">
        <f>IF(BP13="","",VLOOKUP(BP13,СписокКМ!BS:BX,2,FALSE))</f>
        <v>#N/A</v>
      </c>
      <c r="BT13" s="1318" t="str">
        <f>IF(BQ13="","",VLOOKUP(BQ13,СписокКМ!$A$188:$C$236,3,FALSE))</f>
        <v/>
      </c>
      <c r="BU13" s="1318" t="str">
        <f>IF(BR13="","",VLOOKUP(BR13,СписокКМ!BU:BZ,2,FALSE))</f>
        <v/>
      </c>
      <c r="BV13" s="1206" t="str">
        <f>IF(B7=0,"",VLOOKUP(BQ13,[61]СПИСКИ!B:Z,23,FALSE))</f>
        <v xml:space="preserve"> </v>
      </c>
      <c r="BW13" s="288"/>
      <c r="BX13" s="277" t="str">
        <f>IF(AG11&lt;AH11,AT11,IF(AH11&lt;AG11,AT11,"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IF(AG10&lt;AH10,AT10,IF(AH10&lt;AG10,AT10," "))</f>
        <v xml:space="preserve"> </v>
      </c>
      <c r="CE13" s="278"/>
      <c r="CF13" s="1208"/>
      <c r="CG13" s="1179"/>
      <c r="CH13" s="1180"/>
      <c r="CI13" s="1171"/>
      <c r="CJ13" s="1190">
        <f>BE13</f>
        <v>0</v>
      </c>
      <c r="CK13" s="1197"/>
      <c r="CL13" s="1185" t="str">
        <f>IF(BF14="",BF13,BF14)</f>
        <v/>
      </c>
    </row>
    <row r="14" spans="1:96" ht="12.95" customHeight="1" x14ac:dyDescent="0.2"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V14" s="224"/>
      <c r="AW14" s="224"/>
      <c r="AX14" s="224"/>
      <c r="AY14" s="224"/>
      <c r="AZ14" s="224"/>
      <c r="BE14" s="282"/>
      <c r="BF14" s="282"/>
      <c r="BL14" s="297"/>
      <c r="BM14" s="298"/>
      <c r="BN14" s="299"/>
      <c r="BO14" s="300"/>
      <c r="BP14" s="1203"/>
      <c r="BQ14" s="1204"/>
      <c r="BR14" s="1319" t="str">
        <f>IF(BO14="","",VLOOKUP(BO14,СписокКМ!BR:BW,2,FALSE))</f>
        <v/>
      </c>
      <c r="BS14" s="1319" t="str">
        <f>IF(BP14="","",VLOOKUP(BP14,СписокКМ!BS:BX,2,FALSE))</f>
        <v/>
      </c>
      <c r="BT14" s="1319" t="str">
        <f>IF(BQ14="","",VLOOKUP(BQ14,СписокКМ!BT:BY,2,FALSE))</f>
        <v/>
      </c>
      <c r="BU14" s="1319" t="str">
        <f>IF(BR14="","",VLOOKUP(BR14,СписокКМ!BU:BZ,2,FALSE))</f>
        <v/>
      </c>
      <c r="BV14" s="1207"/>
      <c r="BW14" s="1200" t="str">
        <f>IF(AI11&gt;AJ11,BC11,IF(AJ11&gt;AI11,BD11," "))</f>
        <v xml:space="preserve"> </v>
      </c>
      <c r="BX14" s="1201"/>
      <c r="BY14" s="1202"/>
      <c r="BZ14" s="1200" t="str">
        <f>IF(AI8&gt;AJ8,BC8,IF(AJ8&gt;AI8,BD8," "))</f>
        <v xml:space="preserve"> </v>
      </c>
      <c r="CA14" s="1201"/>
      <c r="CB14" s="1202"/>
      <c r="CC14" s="1200" t="str">
        <f>IF(AI10&gt;AJ10,BC10,IF(AJ10&gt;AI10,BD10," "))</f>
        <v xml:space="preserve"> </v>
      </c>
      <c r="CD14" s="1201"/>
      <c r="CE14" s="1202"/>
      <c r="CF14" s="1209"/>
      <c r="CG14" s="1210"/>
      <c r="CH14" s="1211"/>
      <c r="CI14" s="1322"/>
      <c r="CJ14" s="1212"/>
      <c r="CK14" s="1198"/>
      <c r="CL14" s="1199"/>
    </row>
    <row r="15" spans="1:96" ht="15.95" customHeight="1" x14ac:dyDescent="0.2">
      <c r="Z15" s="233"/>
      <c r="AP15" s="228"/>
      <c r="AQ15" s="228"/>
      <c r="AR15" s="228"/>
      <c r="AS15" s="228"/>
      <c r="AT15" s="228"/>
      <c r="AU15" s="228"/>
      <c r="BA15" s="228"/>
      <c r="BB15" s="228"/>
      <c r="BC15" s="228"/>
      <c r="BD15" s="228"/>
      <c r="BE15" s="228"/>
      <c r="BF15" s="228"/>
      <c r="BG15" s="228"/>
      <c r="BH15" s="228"/>
      <c r="BI15" s="229"/>
      <c r="BJ15" s="229"/>
      <c r="BK15" s="230"/>
      <c r="BL15" s="235"/>
      <c r="BM15" s="235"/>
      <c r="BN15" s="235"/>
      <c r="BO15" s="235"/>
      <c r="BP15" s="235"/>
      <c r="BQ15" s="235"/>
      <c r="BR15" s="236"/>
      <c r="BS15" s="236"/>
      <c r="BT15" s="236"/>
      <c r="BU15" s="236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4"/>
      <c r="CN15" s="234"/>
    </row>
    <row r="16" spans="1:96" ht="19.5" customHeight="1" x14ac:dyDescent="0.2">
      <c r="Z16" s="233"/>
      <c r="BK16" s="239"/>
      <c r="BM16" s="307"/>
      <c r="BN16" s="307"/>
      <c r="BO16" s="307"/>
      <c r="BP16" s="307" t="s">
        <v>57</v>
      </c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N16" s="314" t="str">
        <f>BP16</f>
        <v>Предварительный этап. Группа 2</v>
      </c>
    </row>
    <row r="17" spans="1:96" ht="15" customHeight="1" x14ac:dyDescent="0.2">
      <c r="A17" s="240">
        <f>1+A6</f>
        <v>2</v>
      </c>
      <c r="B17" s="241">
        <v>4</v>
      </c>
      <c r="C17" s="242" t="str">
        <f>"КОМАНДЫ. Предварительный этап. Группа "&amp;A17</f>
        <v>КОМАНДЫ. Предварительный этап. Группа 2</v>
      </c>
      <c r="D17" s="24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4"/>
      <c r="P17" s="244"/>
      <c r="Q17" s="244"/>
      <c r="R17" s="245">
        <f>1+R6</f>
        <v>2</v>
      </c>
      <c r="Z17" s="233"/>
      <c r="AR17" s="246">
        <f>IF(B18=0,0,(IF(B19=0,1,IF(B20=0,2,IF(B21=0,3,IF(B21&gt;0,4))))))</f>
        <v>4</v>
      </c>
      <c r="BC17" s="246" t="b">
        <f>IF(BE17=15,3,IF(BE17&gt;15,4))</f>
        <v>0</v>
      </c>
      <c r="BE17" s="247">
        <f>SUM(BE18,BE20,BE22,BE24)</f>
        <v>0</v>
      </c>
      <c r="BF17" s="247">
        <f>SUM(BF18,BF20,BF22,BF24)</f>
        <v>0</v>
      </c>
      <c r="BL17" s="249" t="s">
        <v>44</v>
      </c>
      <c r="BM17" s="250" t="s">
        <v>45</v>
      </c>
      <c r="BN17" s="250" t="s">
        <v>46</v>
      </c>
      <c r="BO17" s="251" t="s">
        <v>47</v>
      </c>
      <c r="BP17" s="252" t="s">
        <v>1</v>
      </c>
      <c r="BQ17" s="1165" t="s">
        <v>48</v>
      </c>
      <c r="BR17" s="1165"/>
      <c r="BS17" s="1165"/>
      <c r="BT17" s="1165"/>
      <c r="BU17" s="1165"/>
      <c r="BV17" s="1166"/>
      <c r="BW17" s="1167">
        <v>1</v>
      </c>
      <c r="BX17" s="1168"/>
      <c r="BY17" s="1169"/>
      <c r="BZ17" s="1167">
        <v>2</v>
      </c>
      <c r="CA17" s="1168"/>
      <c r="CB17" s="1169"/>
      <c r="CC17" s="1167">
        <v>3</v>
      </c>
      <c r="CD17" s="1168"/>
      <c r="CE17" s="1169"/>
      <c r="CF17" s="1167">
        <v>4</v>
      </c>
      <c r="CG17" s="1168"/>
      <c r="CH17" s="1169"/>
      <c r="CI17" s="1170"/>
      <c r="CJ17" s="253" t="s">
        <v>49</v>
      </c>
      <c r="CK17" s="253" t="s">
        <v>50</v>
      </c>
      <c r="CL17" s="254" t="s">
        <v>51</v>
      </c>
    </row>
    <row r="18" spans="1:96" ht="12.95" customHeight="1" x14ac:dyDescent="0.2">
      <c r="A18" s="255">
        <v>1</v>
      </c>
      <c r="B18" s="256">
        <f>IF(R17="","",VLOOKUP(R17,'[61]Посев групп'!B:N,2,FALSE))</f>
        <v>14</v>
      </c>
      <c r="C18" s="257">
        <v>1</v>
      </c>
      <c r="D18" s="258">
        <v>3</v>
      </c>
      <c r="E18" s="259">
        <v>1</v>
      </c>
      <c r="F18" s="260">
        <v>1</v>
      </c>
      <c r="G18" s="261"/>
      <c r="H18" s="262"/>
      <c r="I18" s="259"/>
      <c r="J18" s="260"/>
      <c r="K18" s="261"/>
      <c r="L18" s="262"/>
      <c r="M18" s="259"/>
      <c r="N18" s="260"/>
      <c r="O18" s="261"/>
      <c r="P18" s="262"/>
      <c r="Q18" s="259"/>
      <c r="R18" s="260"/>
      <c r="S18" s="263">
        <f t="shared" ref="S18:S23" si="37">IF(E18="wo",0,IF(F18="wo",1,IF(E18&gt;F18,1,0)))</f>
        <v>0</v>
      </c>
      <c r="T18" s="263">
        <f t="shared" ref="T18:T23" si="38">IF(E18="wo",1,IF(F18="wo",0,IF(F18&gt;E18,1,0)))</f>
        <v>0</v>
      </c>
      <c r="U18" s="263">
        <f t="shared" ref="U18:U23" si="39">IF(G18="wo",0,IF(H18="wo",1,IF(G18&gt;H18,1,0)))</f>
        <v>0</v>
      </c>
      <c r="V18" s="263">
        <f t="shared" ref="V18:V23" si="40">IF(G18="wo",1,IF(H18="wo",0,IF(H18&gt;G18,1,0)))</f>
        <v>0</v>
      </c>
      <c r="W18" s="263">
        <f t="shared" ref="W18:W23" si="41">IF(I18="wo",0,IF(J18="wo",1,IF(I18&gt;J18,1,0)))</f>
        <v>0</v>
      </c>
      <c r="X18" s="263">
        <f t="shared" ref="X18:X23" si="42">IF(I18="wo",1,IF(J18="wo",0,IF(J18&gt;I18,1,0)))</f>
        <v>0</v>
      </c>
      <c r="Y18" s="263">
        <f t="shared" ref="Y18:Y23" si="43">IF(K18="wo",0,IF(L18="wo",1,IF(K18&gt;L18,1,0)))</f>
        <v>0</v>
      </c>
      <c r="Z18" s="263">
        <f t="shared" ref="Z18:Z23" si="44">IF(K18="wo",1,IF(L18="wo",0,IF(L18&gt;K18,1,0)))</f>
        <v>0</v>
      </c>
      <c r="AA18" s="263">
        <f t="shared" ref="AA18:AA23" si="45">IF(M18="wo",0,IF(N18="wo",1,IF(M18&gt;N18,1,0)))</f>
        <v>0</v>
      </c>
      <c r="AB18" s="263">
        <f t="shared" ref="AB18:AB23" si="46">IF(M18="wo",1,IF(N18="wo",0,IF(N18&gt;M18,1,0)))</f>
        <v>0</v>
      </c>
      <c r="AC18" s="263">
        <f t="shared" ref="AC18:AC23" si="47">IF(O18="wo",0,IF(P18="wo",1,IF(O18&gt;P18,1,0)))</f>
        <v>0</v>
      </c>
      <c r="AD18" s="263">
        <f t="shared" ref="AD18:AD23" si="48">IF(O18="wo",1,IF(P18="wo",0,IF(P18&gt;O18,1,0)))</f>
        <v>0</v>
      </c>
      <c r="AE18" s="263">
        <f t="shared" ref="AE18:AE23" si="49">IF(Q18="wo",0,IF(R18="wo",1,IF(Q18&gt;R18,1,0)))</f>
        <v>0</v>
      </c>
      <c r="AF18" s="263">
        <f t="shared" ref="AF18:AF23" si="50">IF(Q18="wo",1,IF(R18="wo",0,IF(R18&gt;Q18,1,0)))</f>
        <v>0</v>
      </c>
      <c r="AG18" s="264"/>
      <c r="AH18" s="264"/>
      <c r="AI18" s="265">
        <f t="shared" ref="AI18:AI23" si="51">IF(E18="",0,IF(E18="wo",0,IF(F18="wo",2,IF(AG18=AH18,0,IF(AG18&gt;AH18,2,1)))))</f>
        <v>0</v>
      </c>
      <c r="AJ18" s="265">
        <f t="shared" ref="AJ18:AJ23" si="52">IF(F18="",0,IF(F18="wo",0,IF(E18="wo",2,IF(AH18=AG18,0,IF(AH18&gt;AG18,2,1)))))</f>
        <v>0</v>
      </c>
      <c r="AK18" s="266" t="str">
        <f t="shared" ref="AK18:AK23" si="53">IF(E18="","",IF(E18="wo",0,IF(F18="wo",0,IF(E18=F18,"ERROR",IF(E18&gt;F18,F18,-1*E18)))))</f>
        <v>ERROR</v>
      </c>
      <c r="AL18" s="266" t="str">
        <f t="shared" ref="AL18:AL23" si="54">IF(G18="","",IF(G18="wo",0,IF(H18="wo",0,IF(G18=H18,"ERROR",IF(G18&gt;H18,H18,-1*G18)))))</f>
        <v/>
      </c>
      <c r="AM18" s="266" t="str">
        <f t="shared" ref="AM18:AM23" si="55">IF(I18="","",IF(I18="wo",0,IF(J18="wo",0,IF(I18=J18,"ERROR",IF(I18&gt;J18,J18,-1*I18)))))</f>
        <v/>
      </c>
      <c r="AN18" s="266" t="str">
        <f t="shared" ref="AN18:AN23" si="56">IF(K18="","",IF(K18="wo",0,IF(L18="wo",0,IF(K18=L18,"ERROR",IF(K18&gt;L18,L18,-1*K18)))))</f>
        <v/>
      </c>
      <c r="AO18" s="266" t="str">
        <f t="shared" ref="AO18:AO23" si="57">IF(M18="","",IF(M18="wo",0,IF(N18="wo",0,IF(M18=N18,"ERROR",IF(M18&gt;N18,N18,-1*M18)))))</f>
        <v/>
      </c>
      <c r="AP18" s="266" t="str">
        <f t="shared" ref="AP18:AP23" si="58">IF(O18="","",IF(O18="wo",0,IF(P18="wo",0,IF(O18=P18,"ERROR",IF(O18&gt;P18,P18,-1*O18)))))</f>
        <v/>
      </c>
      <c r="AQ18" s="266" t="str">
        <f t="shared" ref="AQ18:AQ23" si="59">IF(Q18="","",IF(Q18="wo",0,IF(R18="wo",0,IF(Q18=R18,"ERROR",IF(Q18&gt;R18,R18,-1*Q18)))))</f>
        <v/>
      </c>
      <c r="AR18" s="267" t="str">
        <f t="shared" ref="AR18:AR23" si="60">CONCATENATE(AG18,"  -  ",AH18)</f>
        <v xml:space="preserve">  -  </v>
      </c>
      <c r="AS18" s="268" t="str">
        <f t="shared" ref="AS18:AS23" si="61">AR18</f>
        <v xml:space="preserve">  -  </v>
      </c>
      <c r="AT18" s="265">
        <f t="shared" ref="AT18:AT23" si="62">IF(F18="",0,IF(F18="wo",0,IF(E18="wo",2,IF(AH18=AG18,0,IF(AH18&gt;AG18,2,1)))))</f>
        <v>0</v>
      </c>
      <c r="AU18" s="265">
        <f t="shared" ref="AU18:AU23" si="63">IF(E18="",0,IF(E18="wo",0,IF(F18="wo",2,IF(AG18=AH18,0,IF(AG18&gt;AH18,2,1)))))</f>
        <v>0</v>
      </c>
      <c r="AV18" s="266" t="str">
        <f t="shared" ref="AV18:AV23" si="64">IF(F18="","",IF(F18="wo",0,IF(E18="wo",0,IF(F18=E18,"ERROR",IF(F18&gt;E18,E18,-1*F18)))))</f>
        <v>ERROR</v>
      </c>
      <c r="AW18" s="266" t="str">
        <f t="shared" ref="AW18:AW23" si="65">IF(H18="","",IF(H18="wo",0,IF(G18="wo",0,IF(H18=G18,"ERROR",IF(H18&gt;G18,G18,-1*H18)))))</f>
        <v/>
      </c>
      <c r="AX18" s="266" t="str">
        <f t="shared" ref="AX18:AX23" si="66">IF(J18="","",IF(J18="wo",0,IF(I18="wo",0,IF(J18=I18,"ERROR",IF(J18&gt;I18,I18,-1*J18)))))</f>
        <v/>
      </c>
      <c r="AY18" s="266" t="str">
        <f t="shared" ref="AY18:AY23" si="67">IF(L18="","",IF(L18="wo",0,IF(K18="wo",0,IF(L18=K18,"ERROR",IF(L18&gt;K18,K18,-1*L18)))))</f>
        <v/>
      </c>
      <c r="AZ18" s="266" t="str">
        <f t="shared" ref="AZ18:AZ23" si="68">IF(N18="","",IF(N18="wo",0,IF(M18="wo",0,IF(N18=M18,"ERROR",IF(N18&gt;M18,M18,-1*N18)))))</f>
        <v/>
      </c>
      <c r="BA18" s="266" t="str">
        <f t="shared" ref="BA18:BA23" si="69">IF(P18="","",IF(P18="wo",0,IF(O18="wo",0,IF(P18=O18,"ERROR",IF(P18&gt;O18,O18,-1*P18)))))</f>
        <v/>
      </c>
      <c r="BB18" s="266" t="str">
        <f t="shared" ref="BB18:BB23" si="70">IF(R18="","",IF(R18="wo",0,IF(Q18="wo",0,IF(R18=Q18,"ERROR",IF(R18&gt;Q18,Q18,-1*R18)))))</f>
        <v/>
      </c>
      <c r="BC18" s="267" t="str">
        <f t="shared" ref="BC18:BC23" si="71">CONCATENATE(AH18,"  -  ",AG18)</f>
        <v xml:space="preserve">  -  </v>
      </c>
      <c r="BD18" s="268" t="str">
        <f t="shared" ref="BD18:BD23" si="72">BC18</f>
        <v xml:space="preserve">  -  </v>
      </c>
      <c r="BE18" s="269">
        <f>SUMIF(C18:C24,1,AI18:AI24)+SUMIF(D18:D24,1,AJ18:AJ24)</f>
        <v>0</v>
      </c>
      <c r="BF18" s="269" t="str">
        <f>IF(BE18&lt;&gt;0,RANK(BE18,BE18:BE24),"")</f>
        <v/>
      </c>
      <c r="BG18" s="270">
        <f>SUMIF(A18:A21,C18,B18:B21)</f>
        <v>14</v>
      </c>
      <c r="BH18" s="271">
        <f>SUMIF(A18:A21,D18,B18:B21)</f>
        <v>11</v>
      </c>
      <c r="BI18" s="237" t="s">
        <v>53</v>
      </c>
      <c r="BJ18" s="238">
        <f>1+BJ12</f>
        <v>7</v>
      </c>
      <c r="BK18" s="272">
        <v>1</v>
      </c>
      <c r="BL18" s="273" t="str">
        <f t="shared" ref="BL18:BL23" si="73">CONCATENATE(C18," ","-"," ",D18)</f>
        <v>1 - 3</v>
      </c>
      <c r="BM18" s="304"/>
      <c r="BN18" s="274"/>
      <c r="BO18" s="275"/>
      <c r="BP18" s="1172">
        <v>1</v>
      </c>
      <c r="BQ18" s="1173"/>
      <c r="BR18" s="1318" t="str">
        <f>IF(BQ18="","",VLOOKUP(BQ18,СписокКМ!$A$188:$C$236,3,FALSE))</f>
        <v/>
      </c>
      <c r="BS18" s="1318" t="e">
        <f>IF(BP18="","",VLOOKUP(BP18,СписокКМ!BS:BX,2,FALSE))</f>
        <v>#N/A</v>
      </c>
      <c r="BT18" s="1318" t="str">
        <f>IF(BQ18="","",VLOOKUP(BQ18,СписокКМ!$A$188:$C$236,3,FALSE))</f>
        <v/>
      </c>
      <c r="BU18" s="1318" t="str">
        <f>IF(BR18="","",VLOOKUP(BR18,СписокКМ!BU:BZ,2,FALSE))</f>
        <v/>
      </c>
      <c r="BV18" s="1177"/>
      <c r="BW18" s="1179"/>
      <c r="BX18" s="1179"/>
      <c r="BY18" s="1180"/>
      <c r="BZ18" s="276"/>
      <c r="CA18" s="277" t="str">
        <f>IF(AG20&lt;AH20,AI20,IF(AH20&lt;AG20,AI20," "))</f>
        <v xml:space="preserve"> </v>
      </c>
      <c r="CB18" s="278"/>
      <c r="CC18" s="279"/>
      <c r="CD18" s="277" t="str">
        <f>IF(AG18&lt;AH18,AI18,IF(AH18&lt;AG18,AI18," "))</f>
        <v xml:space="preserve"> </v>
      </c>
      <c r="CE18" s="280"/>
      <c r="CF18" s="279"/>
      <c r="CG18" s="277" t="str">
        <f>IF(AG22&lt;AH22,AI22,IF(AH22&lt;AG22,AI22," "))</f>
        <v xml:space="preserve"> </v>
      </c>
      <c r="CH18" s="278"/>
      <c r="CI18" s="1171"/>
      <c r="CJ18" s="1190">
        <f>BE18</f>
        <v>0</v>
      </c>
      <c r="CK18" s="1183"/>
      <c r="CL18" s="1185" t="str">
        <f>IF(BF19="",BF18,BF19)</f>
        <v/>
      </c>
      <c r="CN18" s="313" t="s">
        <v>59</v>
      </c>
      <c r="CO18" s="310">
        <f>BQ18</f>
        <v>0</v>
      </c>
      <c r="CP18" s="312" t="e">
        <f>IF(CO18="","",VLOOKUP(CO18,СписокКЖ!$A$85:$H$132,3,FALSE))</f>
        <v>#N/A</v>
      </c>
      <c r="CQ18" s="310">
        <f>BQ22</f>
        <v>0</v>
      </c>
      <c r="CR18" s="312" t="e">
        <f>IF(CQ18="","",VLOOKUP(CQ18,СписокКЖ!$A$85:$H$132,3,FALSE))</f>
        <v>#N/A</v>
      </c>
    </row>
    <row r="19" spans="1:96" ht="12.95" customHeight="1" x14ac:dyDescent="0.2">
      <c r="A19" s="255">
        <v>2</v>
      </c>
      <c r="B19" s="281">
        <f>IF(R17="","",VLOOKUP(R17,'[61]Посев групп'!B:L,4,FALSE))</f>
        <v>13</v>
      </c>
      <c r="C19" s="257">
        <v>2</v>
      </c>
      <c r="D19" s="258">
        <v>4</v>
      </c>
      <c r="E19" s="259">
        <v>1</v>
      </c>
      <c r="F19" s="260">
        <v>1</v>
      </c>
      <c r="G19" s="261"/>
      <c r="H19" s="262"/>
      <c r="I19" s="259"/>
      <c r="J19" s="260"/>
      <c r="K19" s="261"/>
      <c r="L19" s="262"/>
      <c r="M19" s="259"/>
      <c r="N19" s="260"/>
      <c r="O19" s="261"/>
      <c r="P19" s="262"/>
      <c r="Q19" s="259"/>
      <c r="R19" s="260"/>
      <c r="S19" s="263">
        <f t="shared" si="37"/>
        <v>0</v>
      </c>
      <c r="T19" s="263">
        <f t="shared" si="38"/>
        <v>0</v>
      </c>
      <c r="U19" s="263">
        <f t="shared" si="39"/>
        <v>0</v>
      </c>
      <c r="V19" s="263">
        <f t="shared" si="40"/>
        <v>0</v>
      </c>
      <c r="W19" s="263">
        <f t="shared" si="41"/>
        <v>0</v>
      </c>
      <c r="X19" s="263">
        <f t="shared" si="42"/>
        <v>0</v>
      </c>
      <c r="Y19" s="263">
        <f t="shared" si="43"/>
        <v>0</v>
      </c>
      <c r="Z19" s="263">
        <f t="shared" si="44"/>
        <v>0</v>
      </c>
      <c r="AA19" s="263">
        <f t="shared" si="45"/>
        <v>0</v>
      </c>
      <c r="AB19" s="263">
        <f t="shared" si="46"/>
        <v>0</v>
      </c>
      <c r="AC19" s="263">
        <f t="shared" si="47"/>
        <v>0</v>
      </c>
      <c r="AD19" s="263">
        <f t="shared" si="48"/>
        <v>0</v>
      </c>
      <c r="AE19" s="263">
        <f t="shared" si="49"/>
        <v>0</v>
      </c>
      <c r="AF19" s="263">
        <f t="shared" si="50"/>
        <v>0</v>
      </c>
      <c r="AG19" s="264"/>
      <c r="AH19" s="264"/>
      <c r="AI19" s="265">
        <f t="shared" si="51"/>
        <v>0</v>
      </c>
      <c r="AJ19" s="265">
        <f t="shared" si="52"/>
        <v>0</v>
      </c>
      <c r="AK19" s="266" t="str">
        <f t="shared" si="53"/>
        <v>ERROR</v>
      </c>
      <c r="AL19" s="266" t="str">
        <f t="shared" si="54"/>
        <v/>
      </c>
      <c r="AM19" s="266" t="str">
        <f t="shared" si="55"/>
        <v/>
      </c>
      <c r="AN19" s="266" t="str">
        <f t="shared" si="56"/>
        <v/>
      </c>
      <c r="AO19" s="266" t="str">
        <f t="shared" si="57"/>
        <v/>
      </c>
      <c r="AP19" s="266" t="str">
        <f t="shared" si="58"/>
        <v/>
      </c>
      <c r="AQ19" s="266" t="str">
        <f t="shared" si="59"/>
        <v/>
      </c>
      <c r="AR19" s="267" t="str">
        <f t="shared" si="60"/>
        <v xml:space="preserve">  -  </v>
      </c>
      <c r="AS19" s="268" t="str">
        <f t="shared" si="61"/>
        <v xml:space="preserve">  -  </v>
      </c>
      <c r="AT19" s="265">
        <f t="shared" si="62"/>
        <v>0</v>
      </c>
      <c r="AU19" s="265">
        <f t="shared" si="63"/>
        <v>0</v>
      </c>
      <c r="AV19" s="266" t="str">
        <f t="shared" si="64"/>
        <v>ERROR</v>
      </c>
      <c r="AW19" s="266" t="str">
        <f t="shared" si="65"/>
        <v/>
      </c>
      <c r="AX19" s="266" t="str">
        <f t="shared" si="66"/>
        <v/>
      </c>
      <c r="AY19" s="266" t="str">
        <f t="shared" si="67"/>
        <v/>
      </c>
      <c r="AZ19" s="266" t="str">
        <f t="shared" si="68"/>
        <v/>
      </c>
      <c r="BA19" s="266" t="str">
        <f t="shared" si="69"/>
        <v/>
      </c>
      <c r="BB19" s="266" t="str">
        <f t="shared" si="70"/>
        <v/>
      </c>
      <c r="BC19" s="267" t="str">
        <f t="shared" si="71"/>
        <v xml:space="preserve">  -  </v>
      </c>
      <c r="BD19" s="268" t="str">
        <f t="shared" si="72"/>
        <v xml:space="preserve">  -  </v>
      </c>
      <c r="BE19" s="282"/>
      <c r="BF19" s="282"/>
      <c r="BG19" s="270">
        <f>SUMIF(A18:A21,C19,B18:B21)</f>
        <v>13</v>
      </c>
      <c r="BH19" s="271">
        <f>SUMIF(A18:A21,D19,B18:B21)</f>
        <v>5</v>
      </c>
      <c r="BI19" s="237" t="str">
        <f>BI18</f>
        <v>Группа 2</v>
      </c>
      <c r="BJ19" s="238">
        <f>1+BJ18</f>
        <v>8</v>
      </c>
      <c r="BK19" s="272">
        <v>1</v>
      </c>
      <c r="BL19" s="283" t="str">
        <f t="shared" si="73"/>
        <v>2 - 4</v>
      </c>
      <c r="BM19" s="304"/>
      <c r="BN19" s="274"/>
      <c r="BO19" s="284"/>
      <c r="BP19" s="1172"/>
      <c r="BQ19" s="1174"/>
      <c r="BR19" s="1321" t="str">
        <f>IF(BO19="","",VLOOKUP(BO19,СписокКМ!BR:BW,2,FALSE))</f>
        <v/>
      </c>
      <c r="BS19" s="1321" t="str">
        <f>IF(BP19="","",VLOOKUP(BP19,СписокКМ!BS:BX,2,FALSE))</f>
        <v/>
      </c>
      <c r="BT19" s="1321" t="str">
        <f>IF(BQ19="","",VLOOKUP(BQ19,СписокКМ!BT:BY,2,FALSE))</f>
        <v/>
      </c>
      <c r="BU19" s="1321" t="str">
        <f>IF(BR19="","",VLOOKUP(BR19,СписокКМ!BU:BZ,2,FALSE))</f>
        <v/>
      </c>
      <c r="BV19" s="1178"/>
      <c r="BW19" s="1181"/>
      <c r="BX19" s="1181"/>
      <c r="BY19" s="1182"/>
      <c r="BZ19" s="1187" t="str">
        <f>IF(AI20&lt;AJ20,AR20,IF(AJ20&lt;AI20,AS20," "))</f>
        <v xml:space="preserve"> </v>
      </c>
      <c r="CA19" s="1188"/>
      <c r="CB19" s="1189"/>
      <c r="CC19" s="1187" t="str">
        <f>IF(AI18&lt;AJ18,AR18,IF(AJ18&lt;AI18,AS18," "))</f>
        <v xml:space="preserve"> </v>
      </c>
      <c r="CD19" s="1188"/>
      <c r="CE19" s="1189"/>
      <c r="CF19" s="1187" t="str">
        <f>IF(AI22&lt;AJ22,AR22,IF(AJ22&lt;AI22,AS22," "))</f>
        <v xml:space="preserve"> </v>
      </c>
      <c r="CG19" s="1188"/>
      <c r="CH19" s="1189"/>
      <c r="CI19" s="1171"/>
      <c r="CJ19" s="1191"/>
      <c r="CK19" s="1184"/>
      <c r="CL19" s="1186"/>
      <c r="CN19" s="313" t="s">
        <v>60</v>
      </c>
      <c r="CO19" s="310">
        <f>BQ20</f>
        <v>0</v>
      </c>
      <c r="CP19" s="312" t="e">
        <f>IF(CO19="","",VLOOKUP(CO19,СписокКЖ!$A$85:$H$132,3,FALSE))</f>
        <v>#N/A</v>
      </c>
      <c r="CQ19" s="310">
        <f>BQ24</f>
        <v>0</v>
      </c>
      <c r="CR19" s="312" t="e">
        <f>IF(CQ19="","",VLOOKUP(CQ19,СписокКЖ!$A$85:$H$132,3,FALSE))</f>
        <v>#N/A</v>
      </c>
    </row>
    <row r="20" spans="1:96" ht="12.95" customHeight="1" x14ac:dyDescent="0.2">
      <c r="A20" s="255">
        <v>3</v>
      </c>
      <c r="B20" s="281">
        <f>IF(R17="","",VLOOKUP(R17,'[61]Посев групп'!B:L,6,FALSE))</f>
        <v>11</v>
      </c>
      <c r="C20" s="257">
        <v>1</v>
      </c>
      <c r="D20" s="258">
        <v>2</v>
      </c>
      <c r="E20" s="259">
        <v>1</v>
      </c>
      <c r="F20" s="260">
        <v>1</v>
      </c>
      <c r="G20" s="261"/>
      <c r="H20" s="262"/>
      <c r="I20" s="259"/>
      <c r="J20" s="260"/>
      <c r="K20" s="261"/>
      <c r="L20" s="262"/>
      <c r="M20" s="259"/>
      <c r="N20" s="260"/>
      <c r="O20" s="261"/>
      <c r="P20" s="262"/>
      <c r="Q20" s="259"/>
      <c r="R20" s="260"/>
      <c r="S20" s="263">
        <f t="shared" si="37"/>
        <v>0</v>
      </c>
      <c r="T20" s="263">
        <f t="shared" si="38"/>
        <v>0</v>
      </c>
      <c r="U20" s="263">
        <f t="shared" si="39"/>
        <v>0</v>
      </c>
      <c r="V20" s="263">
        <f t="shared" si="40"/>
        <v>0</v>
      </c>
      <c r="W20" s="263">
        <f t="shared" si="41"/>
        <v>0</v>
      </c>
      <c r="X20" s="263">
        <f t="shared" si="42"/>
        <v>0</v>
      </c>
      <c r="Y20" s="263">
        <f t="shared" si="43"/>
        <v>0</v>
      </c>
      <c r="Z20" s="263">
        <f t="shared" si="44"/>
        <v>0</v>
      </c>
      <c r="AA20" s="263">
        <f t="shared" si="45"/>
        <v>0</v>
      </c>
      <c r="AB20" s="263">
        <f t="shared" si="46"/>
        <v>0</v>
      </c>
      <c r="AC20" s="263">
        <f t="shared" si="47"/>
        <v>0</v>
      </c>
      <c r="AD20" s="263">
        <f t="shared" si="48"/>
        <v>0</v>
      </c>
      <c r="AE20" s="263">
        <f t="shared" si="49"/>
        <v>0</v>
      </c>
      <c r="AF20" s="263">
        <f t="shared" si="50"/>
        <v>0</v>
      </c>
      <c r="AG20" s="264"/>
      <c r="AH20" s="264"/>
      <c r="AI20" s="265">
        <f t="shared" si="51"/>
        <v>0</v>
      </c>
      <c r="AJ20" s="265">
        <f t="shared" si="52"/>
        <v>0</v>
      </c>
      <c r="AK20" s="266" t="str">
        <f t="shared" si="53"/>
        <v>ERROR</v>
      </c>
      <c r="AL20" s="266" t="str">
        <f t="shared" si="54"/>
        <v/>
      </c>
      <c r="AM20" s="266" t="str">
        <f t="shared" si="55"/>
        <v/>
      </c>
      <c r="AN20" s="266" t="str">
        <f t="shared" si="56"/>
        <v/>
      </c>
      <c r="AO20" s="266" t="str">
        <f t="shared" si="57"/>
        <v/>
      </c>
      <c r="AP20" s="266" t="str">
        <f t="shared" si="58"/>
        <v/>
      </c>
      <c r="AQ20" s="266" t="str">
        <f t="shared" si="59"/>
        <v/>
      </c>
      <c r="AR20" s="267" t="str">
        <f t="shared" si="60"/>
        <v xml:space="preserve">  -  </v>
      </c>
      <c r="AS20" s="268" t="str">
        <f t="shared" si="61"/>
        <v xml:space="preserve">  -  </v>
      </c>
      <c r="AT20" s="265">
        <f t="shared" si="62"/>
        <v>0</v>
      </c>
      <c r="AU20" s="265">
        <f t="shared" si="63"/>
        <v>0</v>
      </c>
      <c r="AV20" s="266" t="str">
        <f t="shared" si="64"/>
        <v>ERROR</v>
      </c>
      <c r="AW20" s="266" t="str">
        <f t="shared" si="65"/>
        <v/>
      </c>
      <c r="AX20" s="266" t="str">
        <f t="shared" si="66"/>
        <v/>
      </c>
      <c r="AY20" s="266" t="str">
        <f t="shared" si="67"/>
        <v/>
      </c>
      <c r="AZ20" s="266" t="str">
        <f t="shared" si="68"/>
        <v/>
      </c>
      <c r="BA20" s="266" t="str">
        <f t="shared" si="69"/>
        <v/>
      </c>
      <c r="BB20" s="266" t="str">
        <f t="shared" si="70"/>
        <v/>
      </c>
      <c r="BC20" s="267" t="str">
        <f t="shared" si="71"/>
        <v xml:space="preserve">  -  </v>
      </c>
      <c r="BD20" s="268" t="str">
        <f t="shared" si="72"/>
        <v xml:space="preserve">  -  </v>
      </c>
      <c r="BE20" s="269">
        <f>SUMIF(C18:C24,2,AI18:AI24)+SUMIF(D18:D24,2,AJ18:AJ24)</f>
        <v>0</v>
      </c>
      <c r="BF20" s="269" t="str">
        <f>IF(BE20&lt;&gt;0,RANK(BE20,BE18:BE24),"")</f>
        <v/>
      </c>
      <c r="BG20" s="270">
        <f>SUMIF(A18:A21,C20,B18:B21)</f>
        <v>14</v>
      </c>
      <c r="BH20" s="271">
        <f>SUMIF(A18:A21,D20,B18:B21)</f>
        <v>13</v>
      </c>
      <c r="BI20" s="237" t="str">
        <f>BI19</f>
        <v>Группа 2</v>
      </c>
      <c r="BJ20" s="238">
        <f>1+BJ19</f>
        <v>9</v>
      </c>
      <c r="BK20" s="272">
        <v>2</v>
      </c>
      <c r="BL20" s="285" t="str">
        <f t="shared" si="73"/>
        <v>1 - 2</v>
      </c>
      <c r="BM20" s="305"/>
      <c r="BN20" s="286"/>
      <c r="BO20" s="287"/>
      <c r="BP20" s="1192">
        <v>2</v>
      </c>
      <c r="BQ20" s="1173"/>
      <c r="BR20" s="1318" t="str">
        <f>IF(BQ20="","",VLOOKUP(BQ20,СписокКМ!$A$188:$C$236,3,FALSE))</f>
        <v/>
      </c>
      <c r="BS20" s="1318" t="e">
        <f>IF(BP20="","",VLOOKUP(BP20,СписокКМ!BS:BX,2,FALSE))</f>
        <v>#N/A</v>
      </c>
      <c r="BT20" s="1318" t="str">
        <f>IF(BQ20="","",VLOOKUP(BQ20,СписокКМ!$A$188:$C$236,3,FALSE))</f>
        <v/>
      </c>
      <c r="BU20" s="1318" t="str">
        <f>IF(BR20="","",VLOOKUP(BR20,СписокКМ!BU:BZ,2,FALSE))</f>
        <v/>
      </c>
      <c r="BV20" s="1177"/>
      <c r="BW20" s="288"/>
      <c r="BX20" s="277" t="str">
        <f>IF(AG20&lt;AH20,AT20,IF(AH20&lt;AG20,AT20," "))</f>
        <v xml:space="preserve"> </v>
      </c>
      <c r="BY20" s="278"/>
      <c r="BZ20" s="1179"/>
      <c r="CA20" s="1179"/>
      <c r="CB20" s="1180"/>
      <c r="CC20" s="279"/>
      <c r="CD20" s="277" t="str">
        <f>IF(AG23&lt;AH23,AI23,IF(AH23&lt;AG23,AI23," "))</f>
        <v xml:space="preserve"> </v>
      </c>
      <c r="CE20" s="278"/>
      <c r="CF20" s="289"/>
      <c r="CG20" s="290" t="str">
        <f>IF(AG19&lt;AH19,AI19,IF(AH19&lt;AG19,AI19," "))</f>
        <v xml:space="preserve"> </v>
      </c>
      <c r="CH20" s="280"/>
      <c r="CI20" s="1171"/>
      <c r="CJ20" s="1190">
        <f>BE20</f>
        <v>0</v>
      </c>
      <c r="CK20" s="1183"/>
      <c r="CL20" s="1185" t="str">
        <f>IF(BF21="",BF20,BF21)</f>
        <v/>
      </c>
      <c r="CN20" s="313" t="s">
        <v>61</v>
      </c>
      <c r="CO20" s="310">
        <f>BQ18</f>
        <v>0</v>
      </c>
      <c r="CP20" s="312" t="e">
        <f>IF(CO20="","",VLOOKUP(CO20,СписокКЖ!$A$85:$H$132,3,FALSE))</f>
        <v>#N/A</v>
      </c>
      <c r="CQ20" s="310">
        <f>BQ20</f>
        <v>0</v>
      </c>
      <c r="CR20" s="312" t="e">
        <f>IF(CQ20="","",VLOOKUP(CQ20,СписокКЖ!$A$85:$H$132,3,FALSE))</f>
        <v>#N/A</v>
      </c>
    </row>
    <row r="21" spans="1:96" ht="12.95" customHeight="1" x14ac:dyDescent="0.2">
      <c r="A21" s="255">
        <v>4</v>
      </c>
      <c r="B21" s="281">
        <f>IF(R17="","",VLOOKUP(R17,'[61]Посев групп'!B:L,8,FALSE))</f>
        <v>5</v>
      </c>
      <c r="C21" s="257">
        <v>3</v>
      </c>
      <c r="D21" s="258">
        <v>4</v>
      </c>
      <c r="E21" s="259">
        <v>1</v>
      </c>
      <c r="F21" s="260">
        <v>1</v>
      </c>
      <c r="G21" s="261"/>
      <c r="H21" s="262"/>
      <c r="I21" s="259"/>
      <c r="J21" s="260"/>
      <c r="K21" s="261"/>
      <c r="L21" s="262"/>
      <c r="M21" s="259"/>
      <c r="N21" s="260"/>
      <c r="O21" s="261"/>
      <c r="P21" s="262"/>
      <c r="Q21" s="259"/>
      <c r="R21" s="260"/>
      <c r="S21" s="263">
        <f t="shared" si="37"/>
        <v>0</v>
      </c>
      <c r="T21" s="263">
        <f t="shared" si="38"/>
        <v>0</v>
      </c>
      <c r="U21" s="263">
        <f t="shared" si="39"/>
        <v>0</v>
      </c>
      <c r="V21" s="263">
        <f t="shared" si="40"/>
        <v>0</v>
      </c>
      <c r="W21" s="263">
        <f t="shared" si="41"/>
        <v>0</v>
      </c>
      <c r="X21" s="263">
        <f t="shared" si="42"/>
        <v>0</v>
      </c>
      <c r="Y21" s="263">
        <f t="shared" si="43"/>
        <v>0</v>
      </c>
      <c r="Z21" s="263">
        <f t="shared" si="44"/>
        <v>0</v>
      </c>
      <c r="AA21" s="263">
        <f t="shared" si="45"/>
        <v>0</v>
      </c>
      <c r="AB21" s="263">
        <f t="shared" si="46"/>
        <v>0</v>
      </c>
      <c r="AC21" s="263">
        <f t="shared" si="47"/>
        <v>0</v>
      </c>
      <c r="AD21" s="263">
        <f t="shared" si="48"/>
        <v>0</v>
      </c>
      <c r="AE21" s="263">
        <f t="shared" si="49"/>
        <v>0</v>
      </c>
      <c r="AF21" s="263">
        <f t="shared" si="50"/>
        <v>0</v>
      </c>
      <c r="AG21" s="264"/>
      <c r="AH21" s="264"/>
      <c r="AI21" s="265">
        <f t="shared" si="51"/>
        <v>0</v>
      </c>
      <c r="AJ21" s="265">
        <f t="shared" si="52"/>
        <v>0</v>
      </c>
      <c r="AK21" s="266" t="str">
        <f t="shared" si="53"/>
        <v>ERROR</v>
      </c>
      <c r="AL21" s="266" t="str">
        <f t="shared" si="54"/>
        <v/>
      </c>
      <c r="AM21" s="266" t="str">
        <f t="shared" si="55"/>
        <v/>
      </c>
      <c r="AN21" s="266" t="str">
        <f t="shared" si="56"/>
        <v/>
      </c>
      <c r="AO21" s="266" t="str">
        <f t="shared" si="57"/>
        <v/>
      </c>
      <c r="AP21" s="266" t="str">
        <f t="shared" si="58"/>
        <v/>
      </c>
      <c r="AQ21" s="266" t="str">
        <f t="shared" si="59"/>
        <v/>
      </c>
      <c r="AR21" s="267" t="str">
        <f t="shared" si="60"/>
        <v xml:space="preserve">  -  </v>
      </c>
      <c r="AS21" s="268" t="str">
        <f t="shared" si="61"/>
        <v xml:space="preserve">  -  </v>
      </c>
      <c r="AT21" s="265">
        <f t="shared" si="62"/>
        <v>0</v>
      </c>
      <c r="AU21" s="265">
        <f t="shared" si="63"/>
        <v>0</v>
      </c>
      <c r="AV21" s="266" t="str">
        <f t="shared" si="64"/>
        <v>ERROR</v>
      </c>
      <c r="AW21" s="266" t="str">
        <f t="shared" si="65"/>
        <v/>
      </c>
      <c r="AX21" s="266" t="str">
        <f t="shared" si="66"/>
        <v/>
      </c>
      <c r="AY21" s="266" t="str">
        <f t="shared" si="67"/>
        <v/>
      </c>
      <c r="AZ21" s="266" t="str">
        <f t="shared" si="68"/>
        <v/>
      </c>
      <c r="BA21" s="266" t="str">
        <f t="shared" si="69"/>
        <v/>
      </c>
      <c r="BB21" s="266" t="str">
        <f t="shared" si="70"/>
        <v/>
      </c>
      <c r="BC21" s="267" t="str">
        <f t="shared" si="71"/>
        <v xml:space="preserve">  -  </v>
      </c>
      <c r="BD21" s="268" t="str">
        <f t="shared" si="72"/>
        <v xml:space="preserve">  -  </v>
      </c>
      <c r="BE21" s="282"/>
      <c r="BF21" s="282"/>
      <c r="BG21" s="270">
        <f>SUMIF(A18:A21,C21,B18:B21)</f>
        <v>11</v>
      </c>
      <c r="BH21" s="271">
        <f>SUMIF(A18:A21,D21,B18:B21)</f>
        <v>5</v>
      </c>
      <c r="BI21" s="237" t="str">
        <f>BI20</f>
        <v>Группа 2</v>
      </c>
      <c r="BJ21" s="238">
        <f>1+BJ20</f>
        <v>10</v>
      </c>
      <c r="BK21" s="272">
        <v>2</v>
      </c>
      <c r="BL21" s="285" t="str">
        <f t="shared" si="73"/>
        <v>3 - 4</v>
      </c>
      <c r="BM21" s="305"/>
      <c r="BN21" s="286"/>
      <c r="BO21" s="287"/>
      <c r="BP21" s="1193"/>
      <c r="BQ21" s="1174"/>
      <c r="BR21" s="1321" t="str">
        <f>IF(BO21="","",VLOOKUP(BO21,СписокКМ!BR:BW,2,FALSE))</f>
        <v/>
      </c>
      <c r="BS21" s="1321" t="str">
        <f>IF(BP21="","",VLOOKUP(BP21,СписокКМ!BS:BX,2,FALSE))</f>
        <v/>
      </c>
      <c r="BT21" s="1321" t="str">
        <f>IF(BQ21="","",VLOOKUP(BQ21,СписокКМ!BT:BY,2,FALSE))</f>
        <v/>
      </c>
      <c r="BU21" s="1321" t="str">
        <f>IF(BR21="","",VLOOKUP(BR21,СписокКМ!BU:BZ,2,FALSE))</f>
        <v/>
      </c>
      <c r="BV21" s="1178"/>
      <c r="BW21" s="1187" t="str">
        <f>IF(AI20&gt;AJ20,BC20,IF(AJ20&gt;AI20,BD20," "))</f>
        <v xml:space="preserve"> </v>
      </c>
      <c r="BX21" s="1188"/>
      <c r="BY21" s="1189"/>
      <c r="BZ21" s="1181"/>
      <c r="CA21" s="1181"/>
      <c r="CB21" s="1182"/>
      <c r="CC21" s="1187" t="str">
        <f>IF(AI23&lt;AJ23,AR23,IF(AJ23&lt;AI23,AS23," "))</f>
        <v xml:space="preserve"> </v>
      </c>
      <c r="CD21" s="1188"/>
      <c r="CE21" s="1189"/>
      <c r="CF21" s="1187" t="str">
        <f>IF(AI19&lt;AJ19,AR19,IF(AJ19&lt;AI19,AS19," "))</f>
        <v xml:space="preserve"> </v>
      </c>
      <c r="CG21" s="1188"/>
      <c r="CH21" s="1189"/>
      <c r="CI21" s="1171"/>
      <c r="CJ21" s="1191"/>
      <c r="CK21" s="1184"/>
      <c r="CL21" s="1186"/>
      <c r="CN21" s="313" t="s">
        <v>62</v>
      </c>
      <c r="CO21" s="310">
        <f>BQ22</f>
        <v>0</v>
      </c>
      <c r="CP21" s="312" t="e">
        <f>IF(CO21="","",VLOOKUP(CO21,СписокКЖ!$A$85:$H$132,3,FALSE))</f>
        <v>#N/A</v>
      </c>
      <c r="CQ21" s="310">
        <f>BQ24</f>
        <v>0</v>
      </c>
      <c r="CR21" s="312" t="e">
        <f>IF(CQ21="","",VLOOKUP(CQ21,СписокКЖ!$A$85:$H$132,3,FALSE))</f>
        <v>#N/A</v>
      </c>
    </row>
    <row r="22" spans="1:96" ht="12.95" customHeight="1" x14ac:dyDescent="0.2">
      <c r="A22" s="255">
        <v>5</v>
      </c>
      <c r="B22" s="291"/>
      <c r="C22" s="257">
        <v>1</v>
      </c>
      <c r="D22" s="258">
        <v>4</v>
      </c>
      <c r="E22" s="259">
        <v>1</v>
      </c>
      <c r="F22" s="260">
        <v>1</v>
      </c>
      <c r="G22" s="261"/>
      <c r="H22" s="262"/>
      <c r="I22" s="259"/>
      <c r="J22" s="260"/>
      <c r="K22" s="261"/>
      <c r="L22" s="262"/>
      <c r="M22" s="259"/>
      <c r="N22" s="260"/>
      <c r="O22" s="261"/>
      <c r="P22" s="262"/>
      <c r="Q22" s="259"/>
      <c r="R22" s="260"/>
      <c r="S22" s="263">
        <f t="shared" si="37"/>
        <v>0</v>
      </c>
      <c r="T22" s="263">
        <f t="shared" si="38"/>
        <v>0</v>
      </c>
      <c r="U22" s="263">
        <f t="shared" si="39"/>
        <v>0</v>
      </c>
      <c r="V22" s="263">
        <f t="shared" si="40"/>
        <v>0</v>
      </c>
      <c r="W22" s="263">
        <f t="shared" si="41"/>
        <v>0</v>
      </c>
      <c r="X22" s="263">
        <f t="shared" si="42"/>
        <v>0</v>
      </c>
      <c r="Y22" s="263">
        <f t="shared" si="43"/>
        <v>0</v>
      </c>
      <c r="Z22" s="263">
        <f t="shared" si="44"/>
        <v>0</v>
      </c>
      <c r="AA22" s="263">
        <f t="shared" si="45"/>
        <v>0</v>
      </c>
      <c r="AB22" s="263">
        <f t="shared" si="46"/>
        <v>0</v>
      </c>
      <c r="AC22" s="263">
        <f t="shared" si="47"/>
        <v>0</v>
      </c>
      <c r="AD22" s="263">
        <f t="shared" si="48"/>
        <v>0</v>
      </c>
      <c r="AE22" s="263">
        <f t="shared" si="49"/>
        <v>0</v>
      </c>
      <c r="AF22" s="263">
        <f t="shared" si="50"/>
        <v>0</v>
      </c>
      <c r="AG22" s="264"/>
      <c r="AH22" s="264"/>
      <c r="AI22" s="265">
        <f t="shared" si="51"/>
        <v>0</v>
      </c>
      <c r="AJ22" s="265">
        <f t="shared" si="52"/>
        <v>0</v>
      </c>
      <c r="AK22" s="266" t="str">
        <f t="shared" si="53"/>
        <v>ERROR</v>
      </c>
      <c r="AL22" s="266" t="str">
        <f t="shared" si="54"/>
        <v/>
      </c>
      <c r="AM22" s="266" t="str">
        <f t="shared" si="55"/>
        <v/>
      </c>
      <c r="AN22" s="266" t="str">
        <f t="shared" si="56"/>
        <v/>
      </c>
      <c r="AO22" s="266" t="str">
        <f t="shared" si="57"/>
        <v/>
      </c>
      <c r="AP22" s="266" t="str">
        <f t="shared" si="58"/>
        <v/>
      </c>
      <c r="AQ22" s="266" t="str">
        <f t="shared" si="59"/>
        <v/>
      </c>
      <c r="AR22" s="267" t="str">
        <f t="shared" si="60"/>
        <v xml:space="preserve">  -  </v>
      </c>
      <c r="AS22" s="268" t="str">
        <f t="shared" si="61"/>
        <v xml:space="preserve">  -  </v>
      </c>
      <c r="AT22" s="265">
        <f t="shared" si="62"/>
        <v>0</v>
      </c>
      <c r="AU22" s="265">
        <f t="shared" si="63"/>
        <v>0</v>
      </c>
      <c r="AV22" s="266" t="str">
        <f t="shared" si="64"/>
        <v>ERROR</v>
      </c>
      <c r="AW22" s="266" t="str">
        <f t="shared" si="65"/>
        <v/>
      </c>
      <c r="AX22" s="266" t="str">
        <f t="shared" si="66"/>
        <v/>
      </c>
      <c r="AY22" s="266" t="str">
        <f t="shared" si="67"/>
        <v/>
      </c>
      <c r="AZ22" s="266" t="str">
        <f t="shared" si="68"/>
        <v/>
      </c>
      <c r="BA22" s="266" t="str">
        <f t="shared" si="69"/>
        <v/>
      </c>
      <c r="BB22" s="266" t="str">
        <f t="shared" si="70"/>
        <v/>
      </c>
      <c r="BC22" s="267" t="str">
        <f t="shared" si="71"/>
        <v xml:space="preserve">  -  </v>
      </c>
      <c r="BD22" s="268" t="str">
        <f t="shared" si="72"/>
        <v xml:space="preserve">  -  </v>
      </c>
      <c r="BE22" s="269">
        <f>SUMIF(C18:C24,3,AI18:AI24)+SUMIF(D18:D24,3,AJ18:AJ24)</f>
        <v>0</v>
      </c>
      <c r="BF22" s="269" t="str">
        <f>IF(BE22&lt;&gt;0,RANK(BE22,BE18:BE24),"")</f>
        <v/>
      </c>
      <c r="BG22" s="270">
        <f>SUMIF(A18:A21,C22,B18:B21)</f>
        <v>14</v>
      </c>
      <c r="BH22" s="271">
        <f>SUMIF(A18:A21,D22,B18:B21)</f>
        <v>5</v>
      </c>
      <c r="BI22" s="237" t="str">
        <f>BI21</f>
        <v>Группа 2</v>
      </c>
      <c r="BJ22" s="238">
        <f>1+BJ21</f>
        <v>11</v>
      </c>
      <c r="BK22" s="272">
        <v>3</v>
      </c>
      <c r="BL22" s="283" t="str">
        <f t="shared" si="73"/>
        <v>1 - 4</v>
      </c>
      <c r="BM22" s="304"/>
      <c r="BN22" s="274"/>
      <c r="BO22" s="284"/>
      <c r="BP22" s="1192">
        <v>3</v>
      </c>
      <c r="BQ22" s="1173"/>
      <c r="BR22" s="1318" t="str">
        <f>IF(BQ22="","",VLOOKUP(BQ22,СписокКМ!$A$188:$C$236,3,FALSE))</f>
        <v/>
      </c>
      <c r="BS22" s="1318" t="e">
        <f>IF(BP22="","",VLOOKUP(BP22,СписокКМ!BS:BX,2,FALSE))</f>
        <v>#N/A</v>
      </c>
      <c r="BT22" s="1318" t="str">
        <f>IF(BQ22="","",VLOOKUP(BQ22,СписокКМ!$A$188:$C$236,3,FALSE))</f>
        <v/>
      </c>
      <c r="BU22" s="1318" t="str">
        <f>IF(BR22="","",VLOOKUP(BR22,СписокКМ!BU:BZ,2,FALSE))</f>
        <v/>
      </c>
      <c r="BV22" s="1177"/>
      <c r="BW22" s="292"/>
      <c r="BX22" s="277" t="str">
        <f>IF(AG18&lt;AH18,AT18,IF(AH18&lt;AG18,AT18," "))</f>
        <v xml:space="preserve"> </v>
      </c>
      <c r="BY22" s="278"/>
      <c r="BZ22" s="279"/>
      <c r="CA22" s="277" t="str">
        <f>IF(AG23&lt;AH23,AT23,IF(AH23&lt;AG23,AT23," "))</f>
        <v xml:space="preserve"> </v>
      </c>
      <c r="CB22" s="278"/>
      <c r="CC22" s="1194"/>
      <c r="CD22" s="1194"/>
      <c r="CE22" s="1195"/>
      <c r="CF22" s="289"/>
      <c r="CG22" s="290" t="str">
        <f>IF(AG21&lt;AH21,AI21,IF(AH21&lt;AG21,AI21," "))</f>
        <v xml:space="preserve"> </v>
      </c>
      <c r="CH22" s="280"/>
      <c r="CI22" s="1171"/>
      <c r="CJ22" s="1190">
        <f>BE22</f>
        <v>0</v>
      </c>
      <c r="CK22" s="1183"/>
      <c r="CL22" s="1185" t="str">
        <f>IF(BF23="",BF22,BF23)</f>
        <v/>
      </c>
      <c r="CN22" s="313" t="s">
        <v>63</v>
      </c>
      <c r="CO22" s="310">
        <f>BQ18</f>
        <v>0</v>
      </c>
      <c r="CP22" s="312" t="e">
        <f>IF(CO22="","",VLOOKUP(CO22,СписокКЖ!$A$85:$H$132,3,FALSE))</f>
        <v>#N/A</v>
      </c>
      <c r="CQ22" s="310">
        <f>BQ24</f>
        <v>0</v>
      </c>
      <c r="CR22" s="312" t="e">
        <f>IF(CQ22="","",VLOOKUP(CQ22,СписокКЖ!$A$85:$H$132,3,FALSE))</f>
        <v>#N/A</v>
      </c>
    </row>
    <row r="23" spans="1:96" ht="12.95" customHeight="1" x14ac:dyDescent="0.2">
      <c r="A23" s="255">
        <v>6</v>
      </c>
      <c r="C23" s="257">
        <v>2</v>
      </c>
      <c r="D23" s="258">
        <v>3</v>
      </c>
      <c r="E23" s="259">
        <v>1</v>
      </c>
      <c r="F23" s="260">
        <v>1</v>
      </c>
      <c r="G23" s="261"/>
      <c r="H23" s="262"/>
      <c r="I23" s="259"/>
      <c r="J23" s="260"/>
      <c r="K23" s="261"/>
      <c r="L23" s="262"/>
      <c r="M23" s="259"/>
      <c r="N23" s="260"/>
      <c r="O23" s="261"/>
      <c r="P23" s="262"/>
      <c r="Q23" s="259"/>
      <c r="R23" s="260"/>
      <c r="S23" s="263">
        <f t="shared" si="37"/>
        <v>0</v>
      </c>
      <c r="T23" s="263">
        <f t="shared" si="38"/>
        <v>0</v>
      </c>
      <c r="U23" s="263">
        <f t="shared" si="39"/>
        <v>0</v>
      </c>
      <c r="V23" s="263">
        <f t="shared" si="40"/>
        <v>0</v>
      </c>
      <c r="W23" s="263">
        <f t="shared" si="41"/>
        <v>0</v>
      </c>
      <c r="X23" s="263">
        <f t="shared" si="42"/>
        <v>0</v>
      </c>
      <c r="Y23" s="263">
        <f t="shared" si="43"/>
        <v>0</v>
      </c>
      <c r="Z23" s="263">
        <f t="shared" si="44"/>
        <v>0</v>
      </c>
      <c r="AA23" s="263">
        <f t="shared" si="45"/>
        <v>0</v>
      </c>
      <c r="AB23" s="263">
        <f t="shared" si="46"/>
        <v>0</v>
      </c>
      <c r="AC23" s="263">
        <f t="shared" si="47"/>
        <v>0</v>
      </c>
      <c r="AD23" s="263">
        <f t="shared" si="48"/>
        <v>0</v>
      </c>
      <c r="AE23" s="263">
        <f t="shared" si="49"/>
        <v>0</v>
      </c>
      <c r="AF23" s="263">
        <f t="shared" si="50"/>
        <v>0</v>
      </c>
      <c r="AG23" s="264"/>
      <c r="AH23" s="264"/>
      <c r="AI23" s="265">
        <f t="shared" si="51"/>
        <v>0</v>
      </c>
      <c r="AJ23" s="265">
        <f t="shared" si="52"/>
        <v>0</v>
      </c>
      <c r="AK23" s="266" t="str">
        <f t="shared" si="53"/>
        <v>ERROR</v>
      </c>
      <c r="AL23" s="266" t="str">
        <f t="shared" si="54"/>
        <v/>
      </c>
      <c r="AM23" s="266" t="str">
        <f t="shared" si="55"/>
        <v/>
      </c>
      <c r="AN23" s="266" t="str">
        <f t="shared" si="56"/>
        <v/>
      </c>
      <c r="AO23" s="266" t="str">
        <f t="shared" si="57"/>
        <v/>
      </c>
      <c r="AP23" s="266" t="str">
        <f t="shared" si="58"/>
        <v/>
      </c>
      <c r="AQ23" s="266" t="str">
        <f t="shared" si="59"/>
        <v/>
      </c>
      <c r="AR23" s="267" t="str">
        <f t="shared" si="60"/>
        <v xml:space="preserve">  -  </v>
      </c>
      <c r="AS23" s="268" t="str">
        <f t="shared" si="61"/>
        <v xml:space="preserve">  -  </v>
      </c>
      <c r="AT23" s="265">
        <f t="shared" si="62"/>
        <v>0</v>
      </c>
      <c r="AU23" s="265">
        <f t="shared" si="63"/>
        <v>0</v>
      </c>
      <c r="AV23" s="266" t="str">
        <f t="shared" si="64"/>
        <v>ERROR</v>
      </c>
      <c r="AW23" s="266" t="str">
        <f t="shared" si="65"/>
        <v/>
      </c>
      <c r="AX23" s="266" t="str">
        <f t="shared" si="66"/>
        <v/>
      </c>
      <c r="AY23" s="266" t="str">
        <f t="shared" si="67"/>
        <v/>
      </c>
      <c r="AZ23" s="266" t="str">
        <f t="shared" si="68"/>
        <v/>
      </c>
      <c r="BA23" s="266" t="str">
        <f t="shared" si="69"/>
        <v/>
      </c>
      <c r="BB23" s="266" t="str">
        <f t="shared" si="70"/>
        <v/>
      </c>
      <c r="BC23" s="267" t="str">
        <f t="shared" si="71"/>
        <v xml:space="preserve">  -  </v>
      </c>
      <c r="BD23" s="268" t="str">
        <f t="shared" si="72"/>
        <v xml:space="preserve">  -  </v>
      </c>
      <c r="BE23" s="282"/>
      <c r="BF23" s="282"/>
      <c r="BG23" s="270">
        <f>SUMIF(A18:A21,C23,B18:B21)</f>
        <v>13</v>
      </c>
      <c r="BH23" s="271">
        <f>SUMIF(A18:A21,D23,B18:B21)</f>
        <v>11</v>
      </c>
      <c r="BI23" s="237" t="str">
        <f>BI22</f>
        <v>Группа 2</v>
      </c>
      <c r="BJ23" s="238">
        <f>1+BJ22</f>
        <v>12</v>
      </c>
      <c r="BK23" s="272">
        <v>3</v>
      </c>
      <c r="BL23" s="293" t="str">
        <f t="shared" si="73"/>
        <v>2 - 3</v>
      </c>
      <c r="BM23" s="294"/>
      <c r="BN23" s="294"/>
      <c r="BO23" s="295"/>
      <c r="BP23" s="1193"/>
      <c r="BQ23" s="1174"/>
      <c r="BR23" s="1321" t="str">
        <f>IF(BO23="","",VLOOKUP(BO23,СписокКМ!BR:BW,2,FALSE))</f>
        <v/>
      </c>
      <c r="BS23" s="1321" t="str">
        <f>IF(BP23="","",VLOOKUP(BP23,СписокКМ!BS:BX,2,FALSE))</f>
        <v/>
      </c>
      <c r="BT23" s="1321" t="str">
        <f>IF(BQ23="","",VLOOKUP(BQ23,СписокКМ!BT:BY,2,FALSE))</f>
        <v/>
      </c>
      <c r="BU23" s="1321" t="str">
        <f>IF(BR23="","",VLOOKUP(BR23,СписокКМ!BU:BZ,2,FALSE))</f>
        <v/>
      </c>
      <c r="BV23" s="1178"/>
      <c r="BW23" s="1187" t="str">
        <f>IF(AI18&gt;AJ18,BC18,IF(AJ18&gt;AI18,BD18," "))</f>
        <v xml:space="preserve"> </v>
      </c>
      <c r="BX23" s="1188"/>
      <c r="BY23" s="1189"/>
      <c r="BZ23" s="1187" t="str">
        <f>IF(AI23&gt;AJ23,BC23,IF(AJ23&gt;AI23,BD23," "))</f>
        <v xml:space="preserve"> </v>
      </c>
      <c r="CA23" s="1188"/>
      <c r="CB23" s="1189"/>
      <c r="CC23" s="1181"/>
      <c r="CD23" s="1181"/>
      <c r="CE23" s="1182"/>
      <c r="CF23" s="1187" t="str">
        <f>IF(AI21&lt;AJ21,AR21,IF(AJ21&lt;AI21,AS21," "))</f>
        <v xml:space="preserve"> </v>
      </c>
      <c r="CG23" s="1188"/>
      <c r="CH23" s="1189"/>
      <c r="CI23" s="1171"/>
      <c r="CJ23" s="1191"/>
      <c r="CK23" s="1184"/>
      <c r="CL23" s="1186"/>
      <c r="CN23" s="313" t="s">
        <v>64</v>
      </c>
      <c r="CO23" s="310">
        <f>BQ20</f>
        <v>0</v>
      </c>
      <c r="CP23" s="312" t="e">
        <f>IF(CO23="","",VLOOKUP(CO23,СписокКЖ!$A$85:$H$132,3,FALSE))</f>
        <v>#N/A</v>
      </c>
      <c r="CQ23" s="310">
        <f>BQ22</f>
        <v>0</v>
      </c>
      <c r="CR23" s="312" t="e">
        <f>IF(CQ23="","",VLOOKUP(CQ23,СписокКЖ!$A$85:$H$132,3,FALSE))</f>
        <v>#N/A</v>
      </c>
    </row>
    <row r="24" spans="1:96" ht="12.95" customHeight="1" x14ac:dyDescent="0.2"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V24" s="224"/>
      <c r="AW24" s="224"/>
      <c r="AX24" s="224"/>
      <c r="AY24" s="224"/>
      <c r="AZ24" s="224"/>
      <c r="BE24" s="269">
        <f>SUMIF(C18:C24,4,AI18:AI24)+SUMIF(D18:D24,4,AJ18:AJ24)</f>
        <v>0</v>
      </c>
      <c r="BF24" s="269" t="str">
        <f>IF(BE24&lt;&gt;0,RANK(BE24,BE18:BE24),"")</f>
        <v/>
      </c>
      <c r="BG24" s="301"/>
      <c r="BH24" s="301"/>
      <c r="BP24" s="1192">
        <v>4</v>
      </c>
      <c r="BQ24" s="1173"/>
      <c r="BR24" s="1318" t="str">
        <f>IF(BQ24="","",VLOOKUP(BQ24,СписокКМ!$A$188:$C$236,3,FALSE))</f>
        <v/>
      </c>
      <c r="BS24" s="1318" t="e">
        <f>IF(BP24="","",VLOOKUP(BP24,СписокКМ!BS:BX,2,FALSE))</f>
        <v>#N/A</v>
      </c>
      <c r="BT24" s="1318" t="str">
        <f>IF(BQ24="","",VLOOKUP(BQ24,СписокКМ!$A$188:$C$236,3,FALSE))</f>
        <v/>
      </c>
      <c r="BU24" s="1318" t="str">
        <f>IF(BR24="","",VLOOKUP(BR24,СписокКМ!BU:BZ,2,FALSE))</f>
        <v/>
      </c>
      <c r="BV24" s="1177"/>
      <c r="BW24" s="288"/>
      <c r="BX24" s="277" t="str">
        <f>IF(AG22&lt;AH22,AT22,IF(AH22&lt;AG22,AT22," "))</f>
        <v xml:space="preserve"> </v>
      </c>
      <c r="BY24" s="278"/>
      <c r="BZ24" s="279"/>
      <c r="CA24" s="277" t="str">
        <f>IF(AG19&lt;AH19,AT19,IF(AH19&lt;AG19,AT19," "))</f>
        <v xml:space="preserve"> </v>
      </c>
      <c r="CB24" s="278"/>
      <c r="CC24" s="279"/>
      <c r="CD24" s="277" t="str">
        <f>IF(AG21&lt;AH21,AT21,IF(AH21&lt;AG21,AT21," "))</f>
        <v xml:space="preserve"> </v>
      </c>
      <c r="CE24" s="278"/>
      <c r="CF24" s="1208"/>
      <c r="CG24" s="1179"/>
      <c r="CH24" s="1180"/>
      <c r="CI24" s="1171"/>
      <c r="CJ24" s="1190">
        <f>BE24</f>
        <v>0</v>
      </c>
      <c r="CK24" s="1197"/>
      <c r="CL24" s="1185" t="str">
        <f>IF(BF25="",BF24,BF25)</f>
        <v/>
      </c>
    </row>
    <row r="25" spans="1:96" ht="12.95" customHeight="1" x14ac:dyDescent="0.2"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V25" s="224"/>
      <c r="AW25" s="224"/>
      <c r="AX25" s="224"/>
      <c r="AY25" s="224"/>
      <c r="AZ25" s="224"/>
      <c r="BE25" s="282"/>
      <c r="BF25" s="282"/>
      <c r="BG25" s="301"/>
      <c r="BH25" s="301"/>
      <c r="BL25" s="297"/>
      <c r="BM25" s="298"/>
      <c r="BN25" s="299"/>
      <c r="BO25" s="300"/>
      <c r="BP25" s="1203"/>
      <c r="BQ25" s="1204"/>
      <c r="BR25" s="1319" t="str">
        <f>IF(BO25="","",VLOOKUP(BO25,СписокКМ!BR:BW,2,FALSE))</f>
        <v/>
      </c>
      <c r="BS25" s="1319" t="str">
        <f>IF(BP25="","",VLOOKUP(BP25,СписокКМ!BS:BX,2,FALSE))</f>
        <v/>
      </c>
      <c r="BT25" s="1319" t="str">
        <f>IF(BQ25="","",VLOOKUP(BQ25,СписокКМ!BT:BY,2,FALSE))</f>
        <v/>
      </c>
      <c r="BU25" s="1319" t="str">
        <f>IF(BR25="","",VLOOKUP(BR25,СписокКМ!BU:BZ,2,FALSE))</f>
        <v/>
      </c>
      <c r="BV25" s="1320"/>
      <c r="BW25" s="1200" t="str">
        <f>IF(AI22&gt;AJ22,BC22,IF(AJ22&gt;AI22,BD22," "))</f>
        <v xml:space="preserve"> </v>
      </c>
      <c r="BX25" s="1201"/>
      <c r="BY25" s="1202"/>
      <c r="BZ25" s="1200" t="str">
        <f>IF(AI19&gt;AJ19,BC19,IF(AJ19&gt;AI19,BD19," "))</f>
        <v xml:space="preserve"> </v>
      </c>
      <c r="CA25" s="1201"/>
      <c r="CB25" s="1202"/>
      <c r="CC25" s="1200" t="str">
        <f>IF(AI21&gt;AJ21,BC21,IF(AJ21&gt;AI21,BD21," "))</f>
        <v xml:space="preserve"> </v>
      </c>
      <c r="CD25" s="1201"/>
      <c r="CE25" s="1202"/>
      <c r="CF25" s="1209"/>
      <c r="CG25" s="1210"/>
      <c r="CH25" s="1211"/>
      <c r="CI25" s="1322"/>
      <c r="CJ25" s="1212"/>
      <c r="CK25" s="1198"/>
      <c r="CL25" s="1199"/>
    </row>
    <row r="26" spans="1:96" ht="15.95" customHeight="1" x14ac:dyDescent="0.2">
      <c r="Z26" s="233"/>
      <c r="AP26" s="228"/>
      <c r="AQ26" s="228"/>
      <c r="AR26" s="228"/>
      <c r="AS26" s="228"/>
      <c r="AT26" s="228"/>
      <c r="AU26" s="228"/>
      <c r="BA26" s="228"/>
      <c r="BB26" s="228"/>
      <c r="BC26" s="228"/>
      <c r="BD26" s="228"/>
      <c r="BE26" s="228"/>
      <c r="BF26" s="228"/>
      <c r="BG26" s="228"/>
      <c r="BH26" s="228"/>
      <c r="BI26" s="229"/>
      <c r="BJ26" s="229"/>
      <c r="BK26" s="230"/>
      <c r="BL26" s="235"/>
      <c r="BM26" s="235"/>
      <c r="BN26" s="235"/>
      <c r="BO26" s="235"/>
      <c r="BP26" s="235"/>
      <c r="BQ26" s="235"/>
      <c r="BR26" s="236"/>
      <c r="BS26" s="236"/>
      <c r="BT26" s="236"/>
      <c r="BU26" s="236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4"/>
      <c r="CN26" s="234"/>
    </row>
    <row r="27" spans="1:96" ht="19.5" customHeight="1" x14ac:dyDescent="0.2">
      <c r="Z27" s="233"/>
      <c r="BK27" s="239"/>
      <c r="BL27" s="309"/>
      <c r="BM27" s="309"/>
      <c r="BN27" s="309"/>
      <c r="BO27" s="309"/>
      <c r="BP27" s="307" t="s">
        <v>65</v>
      </c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N27" s="314" t="str">
        <f>BP27</f>
        <v>Предварительный этап. Группа 3</v>
      </c>
    </row>
    <row r="28" spans="1:96" ht="15" customHeight="1" x14ac:dyDescent="0.2">
      <c r="A28" s="240">
        <f>1+A17</f>
        <v>3</v>
      </c>
      <c r="B28" s="241">
        <v>4</v>
      </c>
      <c r="C28" s="242" t="str">
        <f>"КОМАНДЫ. Предварительный этап. Группа "&amp;A28</f>
        <v>КОМАНДЫ. Предварительный этап. Группа 3</v>
      </c>
      <c r="D28" s="242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4"/>
      <c r="P28" s="244"/>
      <c r="Q28" s="244"/>
      <c r="R28" s="245">
        <f>1+R17</f>
        <v>3</v>
      </c>
      <c r="Z28" s="233"/>
      <c r="AR28" s="246">
        <f>IF(B29=0,0,(IF(B30=0,1,IF(B31=0,2,IF(B32=0,3,IF(B32&gt;0,4))))))</f>
        <v>4</v>
      </c>
      <c r="BC28" s="246" t="b">
        <f>IF(BE28=15,3,IF(BE28&gt;15,4))</f>
        <v>0</v>
      </c>
      <c r="BE28" s="247">
        <f>SUM(BE29,BE31,BE33,BE35)</f>
        <v>0</v>
      </c>
      <c r="BF28" s="247">
        <f>SUM(BF29,BF31,BF33,BF35)</f>
        <v>0</v>
      </c>
      <c r="BL28" s="249" t="s">
        <v>44</v>
      </c>
      <c r="BM28" s="250" t="s">
        <v>45</v>
      </c>
      <c r="BN28" s="250" t="s">
        <v>46</v>
      </c>
      <c r="BO28" s="251" t="s">
        <v>47</v>
      </c>
      <c r="BP28" s="252" t="s">
        <v>1</v>
      </c>
      <c r="BQ28" s="1165" t="s">
        <v>48</v>
      </c>
      <c r="BR28" s="1165"/>
      <c r="BS28" s="1165"/>
      <c r="BT28" s="1165"/>
      <c r="BU28" s="1165"/>
      <c r="BV28" s="1166"/>
      <c r="BW28" s="1167">
        <v>1</v>
      </c>
      <c r="BX28" s="1168"/>
      <c r="BY28" s="1169"/>
      <c r="BZ28" s="1167">
        <v>2</v>
      </c>
      <c r="CA28" s="1168"/>
      <c r="CB28" s="1169"/>
      <c r="CC28" s="1167">
        <v>3</v>
      </c>
      <c r="CD28" s="1168"/>
      <c r="CE28" s="1169"/>
      <c r="CF28" s="1167">
        <v>4</v>
      </c>
      <c r="CG28" s="1168"/>
      <c r="CH28" s="1169"/>
      <c r="CI28" s="1170"/>
      <c r="CJ28" s="253" t="s">
        <v>49</v>
      </c>
      <c r="CK28" s="253" t="s">
        <v>50</v>
      </c>
      <c r="CL28" s="254" t="s">
        <v>51</v>
      </c>
    </row>
    <row r="29" spans="1:96" ht="12.95" customHeight="1" x14ac:dyDescent="0.2">
      <c r="A29" s="255">
        <v>1</v>
      </c>
      <c r="B29" s="256">
        <f>IF(R28="","",VLOOKUP(R28,'[61]Посев групп'!B:N,2,FALSE))</f>
        <v>9</v>
      </c>
      <c r="C29" s="257">
        <v>1</v>
      </c>
      <c r="D29" s="258">
        <v>3</v>
      </c>
      <c r="E29" s="259">
        <v>1</v>
      </c>
      <c r="F29" s="260">
        <v>1</v>
      </c>
      <c r="G29" s="261"/>
      <c r="H29" s="262"/>
      <c r="I29" s="259"/>
      <c r="J29" s="260"/>
      <c r="K29" s="261"/>
      <c r="L29" s="262"/>
      <c r="M29" s="259"/>
      <c r="N29" s="260"/>
      <c r="O29" s="261"/>
      <c r="P29" s="262"/>
      <c r="Q29" s="259"/>
      <c r="R29" s="260"/>
      <c r="S29" s="263">
        <f t="shared" ref="S29:S34" si="74">IF(E29="wo",0,IF(F29="wo",1,IF(E29&gt;F29,1,0)))</f>
        <v>0</v>
      </c>
      <c r="T29" s="263">
        <f t="shared" ref="T29:T34" si="75">IF(E29="wo",1,IF(F29="wo",0,IF(F29&gt;E29,1,0)))</f>
        <v>0</v>
      </c>
      <c r="U29" s="263">
        <f t="shared" ref="U29:U34" si="76">IF(G29="wo",0,IF(H29="wo",1,IF(G29&gt;H29,1,0)))</f>
        <v>0</v>
      </c>
      <c r="V29" s="263">
        <f t="shared" ref="V29:V34" si="77">IF(G29="wo",1,IF(H29="wo",0,IF(H29&gt;G29,1,0)))</f>
        <v>0</v>
      </c>
      <c r="W29" s="263">
        <f t="shared" ref="W29:W34" si="78">IF(I29="wo",0,IF(J29="wo",1,IF(I29&gt;J29,1,0)))</f>
        <v>0</v>
      </c>
      <c r="X29" s="263">
        <f t="shared" ref="X29:X34" si="79">IF(I29="wo",1,IF(J29="wo",0,IF(J29&gt;I29,1,0)))</f>
        <v>0</v>
      </c>
      <c r="Y29" s="263">
        <f t="shared" ref="Y29:Y34" si="80">IF(K29="wo",0,IF(L29="wo",1,IF(K29&gt;L29,1,0)))</f>
        <v>0</v>
      </c>
      <c r="Z29" s="263">
        <f t="shared" ref="Z29:Z34" si="81">IF(K29="wo",1,IF(L29="wo",0,IF(L29&gt;K29,1,0)))</f>
        <v>0</v>
      </c>
      <c r="AA29" s="263">
        <f t="shared" ref="AA29:AA34" si="82">IF(M29="wo",0,IF(N29="wo",1,IF(M29&gt;N29,1,0)))</f>
        <v>0</v>
      </c>
      <c r="AB29" s="263">
        <f t="shared" ref="AB29:AB34" si="83">IF(M29="wo",1,IF(N29="wo",0,IF(N29&gt;M29,1,0)))</f>
        <v>0</v>
      </c>
      <c r="AC29" s="263">
        <f t="shared" ref="AC29:AC34" si="84">IF(O29="wo",0,IF(P29="wo",1,IF(O29&gt;P29,1,0)))</f>
        <v>0</v>
      </c>
      <c r="AD29" s="263">
        <f t="shared" ref="AD29:AD34" si="85">IF(O29="wo",1,IF(P29="wo",0,IF(P29&gt;O29,1,0)))</f>
        <v>0</v>
      </c>
      <c r="AE29" s="263">
        <f t="shared" ref="AE29:AE34" si="86">IF(Q29="wo",0,IF(R29="wo",1,IF(Q29&gt;R29,1,0)))</f>
        <v>0</v>
      </c>
      <c r="AF29" s="263">
        <f t="shared" ref="AF29:AF34" si="87">IF(Q29="wo",1,IF(R29="wo",0,IF(R29&gt;Q29,1,0)))</f>
        <v>0</v>
      </c>
      <c r="AG29" s="264"/>
      <c r="AH29" s="264"/>
      <c r="AI29" s="265">
        <f t="shared" ref="AI29:AI34" si="88">IF(E29="",0,IF(E29="wo",0,IF(F29="wo",2,IF(AG29=AH29,0,IF(AG29&gt;AH29,2,1)))))</f>
        <v>0</v>
      </c>
      <c r="AJ29" s="265">
        <f t="shared" ref="AJ29:AJ34" si="89">IF(F29="",0,IF(F29="wo",0,IF(E29="wo",2,IF(AH29=AG29,0,IF(AH29&gt;AG29,2,1)))))</f>
        <v>0</v>
      </c>
      <c r="AK29" s="266" t="str">
        <f t="shared" ref="AK29:AK34" si="90">IF(E29="","",IF(E29="wo",0,IF(F29="wo",0,IF(E29=F29,"ERROR",IF(E29&gt;F29,F29,-1*E29)))))</f>
        <v>ERROR</v>
      </c>
      <c r="AL29" s="266" t="str">
        <f t="shared" ref="AL29:AL34" si="91">IF(G29="","",IF(G29="wo",0,IF(H29="wo",0,IF(G29=H29,"ERROR",IF(G29&gt;H29,H29,-1*G29)))))</f>
        <v/>
      </c>
      <c r="AM29" s="266" t="str">
        <f t="shared" ref="AM29:AM34" si="92">IF(I29="","",IF(I29="wo",0,IF(J29="wo",0,IF(I29=J29,"ERROR",IF(I29&gt;J29,J29,-1*I29)))))</f>
        <v/>
      </c>
      <c r="AN29" s="266" t="str">
        <f t="shared" ref="AN29:AN34" si="93">IF(K29="","",IF(K29="wo",0,IF(L29="wo",0,IF(K29=L29,"ERROR",IF(K29&gt;L29,L29,-1*K29)))))</f>
        <v/>
      </c>
      <c r="AO29" s="266" t="str">
        <f t="shared" ref="AO29:AO34" si="94">IF(M29="","",IF(M29="wo",0,IF(N29="wo",0,IF(M29=N29,"ERROR",IF(M29&gt;N29,N29,-1*M29)))))</f>
        <v/>
      </c>
      <c r="AP29" s="266" t="str">
        <f t="shared" ref="AP29:AP34" si="95">IF(O29="","",IF(O29="wo",0,IF(P29="wo",0,IF(O29=P29,"ERROR",IF(O29&gt;P29,P29,-1*O29)))))</f>
        <v/>
      </c>
      <c r="AQ29" s="266" t="str">
        <f t="shared" ref="AQ29:AQ34" si="96">IF(Q29="","",IF(Q29="wo",0,IF(R29="wo",0,IF(Q29=R29,"ERROR",IF(Q29&gt;R29,R29,-1*Q29)))))</f>
        <v/>
      </c>
      <c r="AR29" s="267" t="str">
        <f t="shared" ref="AR29:AR34" si="97">CONCATENATE(AG29,"  -  ",AH29)</f>
        <v xml:space="preserve">  -  </v>
      </c>
      <c r="AS29" s="268" t="str">
        <f t="shared" ref="AS29:AS34" si="98">AR29</f>
        <v xml:space="preserve">  -  </v>
      </c>
      <c r="AT29" s="265">
        <f t="shared" ref="AT29:AT34" si="99">IF(F29="",0,IF(F29="wo",0,IF(E29="wo",2,IF(AH29=AG29,0,IF(AH29&gt;AG29,2,1)))))</f>
        <v>0</v>
      </c>
      <c r="AU29" s="265">
        <f t="shared" ref="AU29:AU34" si="100">IF(E29="",0,IF(E29="wo",0,IF(F29="wo",2,IF(AG29=AH29,0,IF(AG29&gt;AH29,2,1)))))</f>
        <v>0</v>
      </c>
      <c r="AV29" s="266" t="str">
        <f t="shared" ref="AV29:AV34" si="101">IF(F29="","",IF(F29="wo",0,IF(E29="wo",0,IF(F29=E29,"ERROR",IF(F29&gt;E29,E29,-1*F29)))))</f>
        <v>ERROR</v>
      </c>
      <c r="AW29" s="266" t="str">
        <f t="shared" ref="AW29:AW34" si="102">IF(H29="","",IF(H29="wo",0,IF(G29="wo",0,IF(H29=G29,"ERROR",IF(H29&gt;G29,G29,-1*H29)))))</f>
        <v/>
      </c>
      <c r="AX29" s="266" t="str">
        <f t="shared" ref="AX29:AX34" si="103">IF(J29="","",IF(J29="wo",0,IF(I29="wo",0,IF(J29=I29,"ERROR",IF(J29&gt;I29,I29,-1*J29)))))</f>
        <v/>
      </c>
      <c r="AY29" s="266" t="str">
        <f t="shared" ref="AY29:AY34" si="104">IF(L29="","",IF(L29="wo",0,IF(K29="wo",0,IF(L29=K29,"ERROR",IF(L29&gt;K29,K29,-1*L29)))))</f>
        <v/>
      </c>
      <c r="AZ29" s="266" t="str">
        <f t="shared" ref="AZ29:AZ34" si="105">IF(N29="","",IF(N29="wo",0,IF(M29="wo",0,IF(N29=M29,"ERROR",IF(N29&gt;M29,M29,-1*N29)))))</f>
        <v/>
      </c>
      <c r="BA29" s="266" t="str">
        <f t="shared" ref="BA29:BA34" si="106">IF(P29="","",IF(P29="wo",0,IF(O29="wo",0,IF(P29=O29,"ERROR",IF(P29&gt;O29,O29,-1*P29)))))</f>
        <v/>
      </c>
      <c r="BB29" s="266" t="str">
        <f t="shared" ref="BB29:BB34" si="107">IF(R29="","",IF(R29="wo",0,IF(Q29="wo",0,IF(R29=Q29,"ERROR",IF(R29&gt;Q29,Q29,-1*R29)))))</f>
        <v/>
      </c>
      <c r="BC29" s="267" t="str">
        <f t="shared" ref="BC29:BC34" si="108">CONCATENATE(AH29,"  -  ",AG29)</f>
        <v xml:space="preserve">  -  </v>
      </c>
      <c r="BD29" s="268" t="str">
        <f t="shared" ref="BD29:BD34" si="109">BC29</f>
        <v xml:space="preserve">  -  </v>
      </c>
      <c r="BE29" s="269">
        <f>SUMIF(C29:C35,1,AI29:AI35)+SUMIF(D29:D35,1,AJ29:AJ35)</f>
        <v>0</v>
      </c>
      <c r="BF29" s="269" t="str">
        <f>IF(BE29&lt;&gt;0,RANK(BE29,BE29:BE35),"")</f>
        <v/>
      </c>
      <c r="BG29" s="270">
        <f>SUMIF(A29:A32,C29,B29:B32)</f>
        <v>9</v>
      </c>
      <c r="BH29" s="271">
        <f>SUMIF(A29:A32,D29,B29:B32)</f>
        <v>8</v>
      </c>
      <c r="BI29" s="237" t="s">
        <v>54</v>
      </c>
      <c r="BJ29" s="238">
        <f>1+BJ23</f>
        <v>13</v>
      </c>
      <c r="BK29" s="272">
        <v>1</v>
      </c>
      <c r="BL29" s="273" t="str">
        <f t="shared" ref="BL29:BL34" si="110">CONCATENATE(C29," ","-"," ",D29)</f>
        <v>1 - 3</v>
      </c>
      <c r="BM29" s="304"/>
      <c r="BN29" s="274"/>
      <c r="BO29" s="275"/>
      <c r="BP29" s="1172">
        <v>1</v>
      </c>
      <c r="BQ29" s="1173"/>
      <c r="BR29" s="1318" t="str">
        <f>IF(BQ29="","",VLOOKUP(BQ29,СписокКМ!$A$188:$C$236,3,FALSE))</f>
        <v/>
      </c>
      <c r="BS29" s="1318" t="e">
        <f>IF(BP29="","",VLOOKUP(BP29,СписокКМ!BS:BX,2,FALSE))</f>
        <v>#N/A</v>
      </c>
      <c r="BT29" s="1318" t="str">
        <f>IF(BQ29="","",VLOOKUP(BQ29,СписокКМ!$A$188:$C$236,3,FALSE))</f>
        <v/>
      </c>
      <c r="BU29" s="1318" t="str">
        <f>IF(BR29="","",VLOOKUP(BR29,СписокКМ!BU:BZ,2,FALSE))</f>
        <v/>
      </c>
      <c r="BV29" s="1177"/>
      <c r="BW29" s="1179"/>
      <c r="BX29" s="1179"/>
      <c r="BY29" s="1180"/>
      <c r="BZ29" s="276"/>
      <c r="CA29" s="277" t="str">
        <f>IF(AG31&lt;AH31,AI31,IF(AH31&lt;AG31,AI31," "))</f>
        <v xml:space="preserve"> </v>
      </c>
      <c r="CB29" s="278"/>
      <c r="CC29" s="279"/>
      <c r="CD29" s="277" t="str">
        <f>IF(AG29&lt;AH29,AI29,IF(AH29&lt;AG29,AI29," "))</f>
        <v xml:space="preserve"> </v>
      </c>
      <c r="CE29" s="280"/>
      <c r="CF29" s="279"/>
      <c r="CG29" s="277" t="str">
        <f>IF(AG33&lt;AH33,AI33,IF(AH33&lt;AG33,AI33," "))</f>
        <v xml:space="preserve"> </v>
      </c>
      <c r="CH29" s="278"/>
      <c r="CI29" s="1171"/>
      <c r="CJ29" s="1190">
        <f>BE29</f>
        <v>0</v>
      </c>
      <c r="CK29" s="1183"/>
      <c r="CL29" s="1185" t="str">
        <f>IF(BF30="",BF29,BF30)</f>
        <v/>
      </c>
      <c r="CN29" s="313" t="s">
        <v>59</v>
      </c>
      <c r="CO29" s="310">
        <f>BQ29</f>
        <v>0</v>
      </c>
      <c r="CP29" s="312" t="e">
        <f>IF(CO29="","",VLOOKUP(CO29,СписокКЖ!$A$85:$H$132,3,FALSE))</f>
        <v>#N/A</v>
      </c>
      <c r="CQ29" s="310">
        <f>BQ33</f>
        <v>0</v>
      </c>
      <c r="CR29" s="312" t="e">
        <f>IF(CQ29="","",VLOOKUP(CQ29,СписокКЖ!$A$85:$H$132,3,FALSE))</f>
        <v>#N/A</v>
      </c>
    </row>
    <row r="30" spans="1:96" ht="12.95" customHeight="1" x14ac:dyDescent="0.2">
      <c r="A30" s="255">
        <v>2</v>
      </c>
      <c r="B30" s="281">
        <f>IF(R28="","",VLOOKUP(R28,'[61]Посев групп'!B:L,4,FALSE))</f>
        <v>7</v>
      </c>
      <c r="C30" s="257">
        <v>2</v>
      </c>
      <c r="D30" s="258">
        <v>4</v>
      </c>
      <c r="E30" s="259">
        <v>1</v>
      </c>
      <c r="F30" s="260">
        <v>1</v>
      </c>
      <c r="G30" s="261"/>
      <c r="H30" s="262"/>
      <c r="I30" s="259"/>
      <c r="J30" s="260"/>
      <c r="K30" s="261"/>
      <c r="L30" s="262"/>
      <c r="M30" s="259"/>
      <c r="N30" s="260"/>
      <c r="O30" s="261"/>
      <c r="P30" s="262"/>
      <c r="Q30" s="259"/>
      <c r="R30" s="260"/>
      <c r="S30" s="263">
        <f t="shared" si="74"/>
        <v>0</v>
      </c>
      <c r="T30" s="263">
        <f t="shared" si="75"/>
        <v>0</v>
      </c>
      <c r="U30" s="263">
        <f t="shared" si="76"/>
        <v>0</v>
      </c>
      <c r="V30" s="263">
        <f t="shared" si="77"/>
        <v>0</v>
      </c>
      <c r="W30" s="263">
        <f t="shared" si="78"/>
        <v>0</v>
      </c>
      <c r="X30" s="263">
        <f t="shared" si="79"/>
        <v>0</v>
      </c>
      <c r="Y30" s="263">
        <f t="shared" si="80"/>
        <v>0</v>
      </c>
      <c r="Z30" s="263">
        <f t="shared" si="81"/>
        <v>0</v>
      </c>
      <c r="AA30" s="263">
        <f t="shared" si="82"/>
        <v>0</v>
      </c>
      <c r="AB30" s="263">
        <f t="shared" si="83"/>
        <v>0</v>
      </c>
      <c r="AC30" s="263">
        <f t="shared" si="84"/>
        <v>0</v>
      </c>
      <c r="AD30" s="263">
        <f t="shared" si="85"/>
        <v>0</v>
      </c>
      <c r="AE30" s="263">
        <f t="shared" si="86"/>
        <v>0</v>
      </c>
      <c r="AF30" s="263">
        <f t="shared" si="87"/>
        <v>0</v>
      </c>
      <c r="AG30" s="264"/>
      <c r="AH30" s="264"/>
      <c r="AI30" s="265">
        <f t="shared" si="88"/>
        <v>0</v>
      </c>
      <c r="AJ30" s="265">
        <f t="shared" si="89"/>
        <v>0</v>
      </c>
      <c r="AK30" s="266" t="str">
        <f t="shared" si="90"/>
        <v>ERROR</v>
      </c>
      <c r="AL30" s="266" t="str">
        <f t="shared" si="91"/>
        <v/>
      </c>
      <c r="AM30" s="266" t="str">
        <f t="shared" si="92"/>
        <v/>
      </c>
      <c r="AN30" s="266" t="str">
        <f t="shared" si="93"/>
        <v/>
      </c>
      <c r="AO30" s="266" t="str">
        <f t="shared" si="94"/>
        <v/>
      </c>
      <c r="AP30" s="266" t="str">
        <f t="shared" si="95"/>
        <v/>
      </c>
      <c r="AQ30" s="266" t="str">
        <f t="shared" si="96"/>
        <v/>
      </c>
      <c r="AR30" s="267" t="str">
        <f t="shared" si="97"/>
        <v xml:space="preserve">  -  </v>
      </c>
      <c r="AS30" s="268" t="str">
        <f t="shared" si="98"/>
        <v xml:space="preserve">  -  </v>
      </c>
      <c r="AT30" s="265">
        <f t="shared" si="99"/>
        <v>0</v>
      </c>
      <c r="AU30" s="265">
        <f t="shared" si="100"/>
        <v>0</v>
      </c>
      <c r="AV30" s="266" t="str">
        <f t="shared" si="101"/>
        <v>ERROR</v>
      </c>
      <c r="AW30" s="266" t="str">
        <f t="shared" si="102"/>
        <v/>
      </c>
      <c r="AX30" s="266" t="str">
        <f t="shared" si="103"/>
        <v/>
      </c>
      <c r="AY30" s="266" t="str">
        <f t="shared" si="104"/>
        <v/>
      </c>
      <c r="AZ30" s="266" t="str">
        <f t="shared" si="105"/>
        <v/>
      </c>
      <c r="BA30" s="266" t="str">
        <f t="shared" si="106"/>
        <v/>
      </c>
      <c r="BB30" s="266" t="str">
        <f t="shared" si="107"/>
        <v/>
      </c>
      <c r="BC30" s="267" t="str">
        <f t="shared" si="108"/>
        <v xml:space="preserve">  -  </v>
      </c>
      <c r="BD30" s="268" t="str">
        <f t="shared" si="109"/>
        <v xml:space="preserve">  -  </v>
      </c>
      <c r="BE30" s="282"/>
      <c r="BF30" s="282"/>
      <c r="BG30" s="270">
        <f>SUMIF(A29:A32,C30,B29:B32)</f>
        <v>7</v>
      </c>
      <c r="BH30" s="271">
        <f>SUMIF(A29:A32,D30,B29:B32)</f>
        <v>6</v>
      </c>
      <c r="BI30" s="237" t="str">
        <f>BI29</f>
        <v>Группа 3</v>
      </c>
      <c r="BJ30" s="238">
        <f>1+BJ29</f>
        <v>14</v>
      </c>
      <c r="BK30" s="272">
        <v>1</v>
      </c>
      <c r="BL30" s="283" t="str">
        <f t="shared" si="110"/>
        <v>2 - 4</v>
      </c>
      <c r="BM30" s="304"/>
      <c r="BN30" s="274"/>
      <c r="BO30" s="284"/>
      <c r="BP30" s="1172"/>
      <c r="BQ30" s="1174"/>
      <c r="BR30" s="1321" t="str">
        <f>IF(BO30="","",VLOOKUP(BO30,СписокКМ!BR:BW,2,FALSE))</f>
        <v/>
      </c>
      <c r="BS30" s="1321" t="str">
        <f>IF(BP30="","",VLOOKUP(BP30,СписокКМ!BS:BX,2,FALSE))</f>
        <v/>
      </c>
      <c r="BT30" s="1321" t="str">
        <f>IF(BQ30="","",VLOOKUP(BQ30,СписокКМ!BT:BY,2,FALSE))</f>
        <v/>
      </c>
      <c r="BU30" s="1321" t="str">
        <f>IF(BR30="","",VLOOKUP(BR30,СписокКМ!BU:BZ,2,FALSE))</f>
        <v/>
      </c>
      <c r="BV30" s="1178"/>
      <c r="BW30" s="1181"/>
      <c r="BX30" s="1181"/>
      <c r="BY30" s="1182"/>
      <c r="BZ30" s="1187" t="str">
        <f>IF(AI31&lt;AJ31,AR31,IF(AJ31&lt;AI31,AS31," "))</f>
        <v xml:space="preserve"> </v>
      </c>
      <c r="CA30" s="1188"/>
      <c r="CB30" s="1189"/>
      <c r="CC30" s="1187" t="str">
        <f>IF(AI29&lt;AJ29,AR29,IF(AJ29&lt;AI29,AS29," "))</f>
        <v xml:space="preserve"> </v>
      </c>
      <c r="CD30" s="1188"/>
      <c r="CE30" s="1189"/>
      <c r="CF30" s="1187" t="str">
        <f>IF(AI33&lt;AJ33,AR33,IF(AJ33&lt;AI33,AS33," "))</f>
        <v xml:space="preserve"> </v>
      </c>
      <c r="CG30" s="1188"/>
      <c r="CH30" s="1189"/>
      <c r="CI30" s="1171"/>
      <c r="CJ30" s="1191"/>
      <c r="CK30" s="1184"/>
      <c r="CL30" s="1186"/>
      <c r="CN30" s="313" t="s">
        <v>60</v>
      </c>
      <c r="CO30" s="310">
        <f>BQ31</f>
        <v>0</v>
      </c>
      <c r="CP30" s="312" t="e">
        <f>IF(CO30="","",VLOOKUP(CO30,СписокКЖ!$A$85:$H$132,3,FALSE))</f>
        <v>#N/A</v>
      </c>
      <c r="CQ30" s="310">
        <f>BQ35</f>
        <v>0</v>
      </c>
      <c r="CR30" s="312" t="e">
        <f>IF(CQ30="","",VLOOKUP(CQ30,СписокКЖ!$A$85:$H$132,3,FALSE))</f>
        <v>#N/A</v>
      </c>
    </row>
    <row r="31" spans="1:96" ht="12.95" customHeight="1" x14ac:dyDescent="0.2">
      <c r="A31" s="255">
        <v>3</v>
      </c>
      <c r="B31" s="281">
        <f>IF(R28="","",VLOOKUP(R28,'[61]Посев групп'!B:L,6,FALSE))</f>
        <v>8</v>
      </c>
      <c r="C31" s="257">
        <v>1</v>
      </c>
      <c r="D31" s="258">
        <v>2</v>
      </c>
      <c r="E31" s="259">
        <v>1</v>
      </c>
      <c r="F31" s="260">
        <v>1</v>
      </c>
      <c r="G31" s="261"/>
      <c r="H31" s="262"/>
      <c r="I31" s="259"/>
      <c r="J31" s="260"/>
      <c r="K31" s="261"/>
      <c r="L31" s="262"/>
      <c r="M31" s="259"/>
      <c r="N31" s="260"/>
      <c r="O31" s="261"/>
      <c r="P31" s="262"/>
      <c r="Q31" s="259"/>
      <c r="R31" s="260"/>
      <c r="S31" s="263">
        <f t="shared" si="74"/>
        <v>0</v>
      </c>
      <c r="T31" s="263">
        <f t="shared" si="75"/>
        <v>0</v>
      </c>
      <c r="U31" s="263">
        <f t="shared" si="76"/>
        <v>0</v>
      </c>
      <c r="V31" s="263">
        <f t="shared" si="77"/>
        <v>0</v>
      </c>
      <c r="W31" s="263">
        <f t="shared" si="78"/>
        <v>0</v>
      </c>
      <c r="X31" s="263">
        <f t="shared" si="79"/>
        <v>0</v>
      </c>
      <c r="Y31" s="263">
        <f t="shared" si="80"/>
        <v>0</v>
      </c>
      <c r="Z31" s="263">
        <f t="shared" si="81"/>
        <v>0</v>
      </c>
      <c r="AA31" s="263">
        <f t="shared" si="82"/>
        <v>0</v>
      </c>
      <c r="AB31" s="263">
        <f t="shared" si="83"/>
        <v>0</v>
      </c>
      <c r="AC31" s="263">
        <f t="shared" si="84"/>
        <v>0</v>
      </c>
      <c r="AD31" s="263">
        <f t="shared" si="85"/>
        <v>0</v>
      </c>
      <c r="AE31" s="263">
        <f t="shared" si="86"/>
        <v>0</v>
      </c>
      <c r="AF31" s="263">
        <f t="shared" si="87"/>
        <v>0</v>
      </c>
      <c r="AG31" s="264"/>
      <c r="AH31" s="264"/>
      <c r="AI31" s="265">
        <f t="shared" si="88"/>
        <v>0</v>
      </c>
      <c r="AJ31" s="265">
        <f t="shared" si="89"/>
        <v>0</v>
      </c>
      <c r="AK31" s="266" t="str">
        <f t="shared" si="90"/>
        <v>ERROR</v>
      </c>
      <c r="AL31" s="266" t="str">
        <f t="shared" si="91"/>
        <v/>
      </c>
      <c r="AM31" s="266" t="str">
        <f t="shared" si="92"/>
        <v/>
      </c>
      <c r="AN31" s="266" t="str">
        <f t="shared" si="93"/>
        <v/>
      </c>
      <c r="AO31" s="266" t="str">
        <f t="shared" si="94"/>
        <v/>
      </c>
      <c r="AP31" s="266" t="str">
        <f t="shared" si="95"/>
        <v/>
      </c>
      <c r="AQ31" s="266" t="str">
        <f t="shared" si="96"/>
        <v/>
      </c>
      <c r="AR31" s="267" t="str">
        <f t="shared" si="97"/>
        <v xml:space="preserve">  -  </v>
      </c>
      <c r="AS31" s="268" t="str">
        <f t="shared" si="98"/>
        <v xml:space="preserve">  -  </v>
      </c>
      <c r="AT31" s="265">
        <f t="shared" si="99"/>
        <v>0</v>
      </c>
      <c r="AU31" s="265">
        <f t="shared" si="100"/>
        <v>0</v>
      </c>
      <c r="AV31" s="266" t="str">
        <f t="shared" si="101"/>
        <v>ERROR</v>
      </c>
      <c r="AW31" s="266" t="str">
        <f t="shared" si="102"/>
        <v/>
      </c>
      <c r="AX31" s="266" t="str">
        <f t="shared" si="103"/>
        <v/>
      </c>
      <c r="AY31" s="266" t="str">
        <f t="shared" si="104"/>
        <v/>
      </c>
      <c r="AZ31" s="266" t="str">
        <f t="shared" si="105"/>
        <v/>
      </c>
      <c r="BA31" s="266" t="str">
        <f t="shared" si="106"/>
        <v/>
      </c>
      <c r="BB31" s="266" t="str">
        <f t="shared" si="107"/>
        <v/>
      </c>
      <c r="BC31" s="267" t="str">
        <f t="shared" si="108"/>
        <v xml:space="preserve">  -  </v>
      </c>
      <c r="BD31" s="268" t="str">
        <f t="shared" si="109"/>
        <v xml:space="preserve">  -  </v>
      </c>
      <c r="BE31" s="269">
        <f>SUMIF(C29:C35,2,AI29:AI35)+SUMIF(D29:D35,2,AJ29:AJ35)</f>
        <v>0</v>
      </c>
      <c r="BF31" s="269" t="str">
        <f>IF(BE31&lt;&gt;0,RANK(BE31,BE29:BE35),"")</f>
        <v/>
      </c>
      <c r="BG31" s="270">
        <f>SUMIF(A29:A32,C31,B29:B32)</f>
        <v>9</v>
      </c>
      <c r="BH31" s="271">
        <f>SUMIF(A29:A32,D31,B29:B32)</f>
        <v>7</v>
      </c>
      <c r="BI31" s="237" t="str">
        <f>BI30</f>
        <v>Группа 3</v>
      </c>
      <c r="BJ31" s="238">
        <f>1+BJ30</f>
        <v>15</v>
      </c>
      <c r="BK31" s="272">
        <v>2</v>
      </c>
      <c r="BL31" s="285" t="str">
        <f t="shared" si="110"/>
        <v>1 - 2</v>
      </c>
      <c r="BM31" s="305"/>
      <c r="BN31" s="286"/>
      <c r="BO31" s="287"/>
      <c r="BP31" s="1192">
        <v>2</v>
      </c>
      <c r="BQ31" s="1173"/>
      <c r="BR31" s="1318" t="str">
        <f>IF(BQ31="","",VLOOKUP(BQ31,СписокКМ!$A$188:$C$236,3,FALSE))</f>
        <v/>
      </c>
      <c r="BS31" s="1318" t="e">
        <f>IF(BP31="","",VLOOKUP(BP31,СписокКМ!BS:BX,2,FALSE))</f>
        <v>#N/A</v>
      </c>
      <c r="BT31" s="1318" t="str">
        <f>IF(BQ31="","",VLOOKUP(BQ31,СписокКМ!$A$188:$C$236,3,FALSE))</f>
        <v/>
      </c>
      <c r="BU31" s="1318" t="str">
        <f>IF(BR31="","",VLOOKUP(BR31,СписокКМ!BU:BZ,2,FALSE))</f>
        <v/>
      </c>
      <c r="BV31" s="1177"/>
      <c r="BW31" s="288"/>
      <c r="BX31" s="277" t="str">
        <f>IF(AG31&lt;AH31,AT31,IF(AH31&lt;AG31,AT31," "))</f>
        <v xml:space="preserve"> </v>
      </c>
      <c r="BY31" s="278"/>
      <c r="BZ31" s="1179"/>
      <c r="CA31" s="1179"/>
      <c r="CB31" s="1180"/>
      <c r="CC31" s="279"/>
      <c r="CD31" s="277" t="str">
        <f>IF(AG34&lt;AH34,AI34,IF(AH34&lt;AG34,AI34," "))</f>
        <v xml:space="preserve"> </v>
      </c>
      <c r="CE31" s="278"/>
      <c r="CF31" s="289"/>
      <c r="CG31" s="290" t="str">
        <f>IF(AG30&lt;AH30,AI30,IF(AH30&lt;AG30,AI30," "))</f>
        <v xml:space="preserve"> </v>
      </c>
      <c r="CH31" s="280"/>
      <c r="CI31" s="1171"/>
      <c r="CJ31" s="1190">
        <f>BE31</f>
        <v>0</v>
      </c>
      <c r="CK31" s="1183"/>
      <c r="CL31" s="1185" t="str">
        <f>IF(BF32="",BF31,BF32)</f>
        <v/>
      </c>
      <c r="CN31" s="313" t="s">
        <v>61</v>
      </c>
      <c r="CO31" s="310">
        <f>BQ29</f>
        <v>0</v>
      </c>
      <c r="CP31" s="312" t="e">
        <f>IF(CO31="","",VLOOKUP(CO31,СписокКЖ!$A$85:$H$132,3,FALSE))</f>
        <v>#N/A</v>
      </c>
      <c r="CQ31" s="310">
        <f>BQ31</f>
        <v>0</v>
      </c>
      <c r="CR31" s="312" t="e">
        <f>IF(CQ31="","",VLOOKUP(CQ31,СписокКЖ!$A$85:$H$132,3,FALSE))</f>
        <v>#N/A</v>
      </c>
    </row>
    <row r="32" spans="1:96" ht="12.95" customHeight="1" x14ac:dyDescent="0.2">
      <c r="A32" s="255">
        <v>4</v>
      </c>
      <c r="B32" s="281">
        <f>IF(R28="","",VLOOKUP(R28,'[61]Посев групп'!B:L,8,FALSE))</f>
        <v>6</v>
      </c>
      <c r="C32" s="257">
        <v>3</v>
      </c>
      <c r="D32" s="258">
        <v>4</v>
      </c>
      <c r="E32" s="259">
        <v>1</v>
      </c>
      <c r="F32" s="260">
        <v>1</v>
      </c>
      <c r="G32" s="261"/>
      <c r="H32" s="262"/>
      <c r="I32" s="259"/>
      <c r="J32" s="260"/>
      <c r="K32" s="261"/>
      <c r="L32" s="262"/>
      <c r="M32" s="259"/>
      <c r="N32" s="260"/>
      <c r="O32" s="261"/>
      <c r="P32" s="262"/>
      <c r="Q32" s="259"/>
      <c r="R32" s="260"/>
      <c r="S32" s="263">
        <f t="shared" si="74"/>
        <v>0</v>
      </c>
      <c r="T32" s="263">
        <f t="shared" si="75"/>
        <v>0</v>
      </c>
      <c r="U32" s="263">
        <f t="shared" si="76"/>
        <v>0</v>
      </c>
      <c r="V32" s="263">
        <f t="shared" si="77"/>
        <v>0</v>
      </c>
      <c r="W32" s="263">
        <f t="shared" si="78"/>
        <v>0</v>
      </c>
      <c r="X32" s="263">
        <f t="shared" si="79"/>
        <v>0</v>
      </c>
      <c r="Y32" s="263">
        <f t="shared" si="80"/>
        <v>0</v>
      </c>
      <c r="Z32" s="263">
        <f t="shared" si="81"/>
        <v>0</v>
      </c>
      <c r="AA32" s="263">
        <f t="shared" si="82"/>
        <v>0</v>
      </c>
      <c r="AB32" s="263">
        <f t="shared" si="83"/>
        <v>0</v>
      </c>
      <c r="AC32" s="263">
        <f t="shared" si="84"/>
        <v>0</v>
      </c>
      <c r="AD32" s="263">
        <f t="shared" si="85"/>
        <v>0</v>
      </c>
      <c r="AE32" s="263">
        <f t="shared" si="86"/>
        <v>0</v>
      </c>
      <c r="AF32" s="263">
        <f t="shared" si="87"/>
        <v>0</v>
      </c>
      <c r="AG32" s="264"/>
      <c r="AH32" s="264"/>
      <c r="AI32" s="265">
        <f t="shared" si="88"/>
        <v>0</v>
      </c>
      <c r="AJ32" s="265">
        <f t="shared" si="89"/>
        <v>0</v>
      </c>
      <c r="AK32" s="266" t="str">
        <f t="shared" si="90"/>
        <v>ERROR</v>
      </c>
      <c r="AL32" s="266" t="str">
        <f t="shared" si="91"/>
        <v/>
      </c>
      <c r="AM32" s="266" t="str">
        <f t="shared" si="92"/>
        <v/>
      </c>
      <c r="AN32" s="266" t="str">
        <f t="shared" si="93"/>
        <v/>
      </c>
      <c r="AO32" s="266" t="str">
        <f t="shared" si="94"/>
        <v/>
      </c>
      <c r="AP32" s="266" t="str">
        <f t="shared" si="95"/>
        <v/>
      </c>
      <c r="AQ32" s="266" t="str">
        <f t="shared" si="96"/>
        <v/>
      </c>
      <c r="AR32" s="267" t="str">
        <f t="shared" si="97"/>
        <v xml:space="preserve">  -  </v>
      </c>
      <c r="AS32" s="268" t="str">
        <f t="shared" si="98"/>
        <v xml:space="preserve">  -  </v>
      </c>
      <c r="AT32" s="265">
        <f t="shared" si="99"/>
        <v>0</v>
      </c>
      <c r="AU32" s="265">
        <f t="shared" si="100"/>
        <v>0</v>
      </c>
      <c r="AV32" s="266" t="str">
        <f t="shared" si="101"/>
        <v>ERROR</v>
      </c>
      <c r="AW32" s="266" t="str">
        <f t="shared" si="102"/>
        <v/>
      </c>
      <c r="AX32" s="266" t="str">
        <f t="shared" si="103"/>
        <v/>
      </c>
      <c r="AY32" s="266" t="str">
        <f t="shared" si="104"/>
        <v/>
      </c>
      <c r="AZ32" s="266" t="str">
        <f t="shared" si="105"/>
        <v/>
      </c>
      <c r="BA32" s="266" t="str">
        <f t="shared" si="106"/>
        <v/>
      </c>
      <c r="BB32" s="266" t="str">
        <f t="shared" si="107"/>
        <v/>
      </c>
      <c r="BC32" s="267" t="str">
        <f t="shared" si="108"/>
        <v xml:space="preserve">  -  </v>
      </c>
      <c r="BD32" s="268" t="str">
        <f t="shared" si="109"/>
        <v xml:space="preserve">  -  </v>
      </c>
      <c r="BE32" s="282"/>
      <c r="BF32" s="282"/>
      <c r="BG32" s="270">
        <f>SUMIF(A29:A32,C32,B29:B32)</f>
        <v>8</v>
      </c>
      <c r="BH32" s="271">
        <f>SUMIF(A29:A32,D32,B29:B32)</f>
        <v>6</v>
      </c>
      <c r="BI32" s="237" t="str">
        <f>BI31</f>
        <v>Группа 3</v>
      </c>
      <c r="BJ32" s="238">
        <f>1+BJ31</f>
        <v>16</v>
      </c>
      <c r="BK32" s="272">
        <v>2</v>
      </c>
      <c r="BL32" s="285" t="str">
        <f t="shared" si="110"/>
        <v>3 - 4</v>
      </c>
      <c r="BM32" s="305"/>
      <c r="BN32" s="286"/>
      <c r="BO32" s="287"/>
      <c r="BP32" s="1193"/>
      <c r="BQ32" s="1174"/>
      <c r="BR32" s="1321" t="str">
        <f>IF(BO32="","",VLOOKUP(BO32,СписокКМ!BR:BW,2,FALSE))</f>
        <v/>
      </c>
      <c r="BS32" s="1321" t="str">
        <f>IF(BP32="","",VLOOKUP(BP32,СписокКМ!BS:BX,2,FALSE))</f>
        <v/>
      </c>
      <c r="BT32" s="1321" t="str">
        <f>IF(BQ32="","",VLOOKUP(BQ32,СписокКМ!BT:BY,2,FALSE))</f>
        <v/>
      </c>
      <c r="BU32" s="1321" t="str">
        <f>IF(BR32="","",VLOOKUP(BR32,СписокКМ!BU:BZ,2,FALSE))</f>
        <v/>
      </c>
      <c r="BV32" s="1178"/>
      <c r="BW32" s="1187" t="str">
        <f>IF(AI31&gt;AJ31,BC31,IF(AJ31&gt;AI31,BD31," "))</f>
        <v xml:space="preserve"> </v>
      </c>
      <c r="BX32" s="1188"/>
      <c r="BY32" s="1189"/>
      <c r="BZ32" s="1181"/>
      <c r="CA32" s="1181"/>
      <c r="CB32" s="1182"/>
      <c r="CC32" s="1187" t="str">
        <f>IF(AI34&lt;AJ34,AR34,IF(AJ34&lt;AI34,AS34," "))</f>
        <v xml:space="preserve"> </v>
      </c>
      <c r="CD32" s="1188"/>
      <c r="CE32" s="1189"/>
      <c r="CF32" s="1187" t="str">
        <f>IF(AI30&lt;AJ30,AR30,IF(AJ30&lt;AI30,AS30," "))</f>
        <v xml:space="preserve"> </v>
      </c>
      <c r="CG32" s="1188"/>
      <c r="CH32" s="1189"/>
      <c r="CI32" s="1171"/>
      <c r="CJ32" s="1191"/>
      <c r="CK32" s="1184"/>
      <c r="CL32" s="1186"/>
      <c r="CN32" s="313" t="s">
        <v>62</v>
      </c>
      <c r="CO32" s="310">
        <f>BQ33</f>
        <v>0</v>
      </c>
      <c r="CP32" s="312" t="e">
        <f>IF(CO32="","",VLOOKUP(CO32,СписокКЖ!$A$85:$H$132,3,FALSE))</f>
        <v>#N/A</v>
      </c>
      <c r="CQ32" s="310">
        <f>BQ35</f>
        <v>0</v>
      </c>
      <c r="CR32" s="312" t="e">
        <f>IF(CQ32="","",VLOOKUP(CQ32,СписокКЖ!$A$85:$H$132,3,FALSE))</f>
        <v>#N/A</v>
      </c>
    </row>
    <row r="33" spans="1:96" ht="12.95" customHeight="1" x14ac:dyDescent="0.2">
      <c r="A33" s="255">
        <v>5</v>
      </c>
      <c r="B33" s="291"/>
      <c r="C33" s="257">
        <v>1</v>
      </c>
      <c r="D33" s="258">
        <v>4</v>
      </c>
      <c r="E33" s="259">
        <v>1</v>
      </c>
      <c r="F33" s="260">
        <v>1</v>
      </c>
      <c r="G33" s="261"/>
      <c r="H33" s="262"/>
      <c r="I33" s="259"/>
      <c r="J33" s="260"/>
      <c r="K33" s="261"/>
      <c r="L33" s="262"/>
      <c r="M33" s="259"/>
      <c r="N33" s="260"/>
      <c r="O33" s="261"/>
      <c r="P33" s="262"/>
      <c r="Q33" s="259"/>
      <c r="R33" s="260"/>
      <c r="S33" s="263">
        <f t="shared" si="74"/>
        <v>0</v>
      </c>
      <c r="T33" s="263">
        <f t="shared" si="75"/>
        <v>0</v>
      </c>
      <c r="U33" s="263">
        <f t="shared" si="76"/>
        <v>0</v>
      </c>
      <c r="V33" s="263">
        <f t="shared" si="77"/>
        <v>0</v>
      </c>
      <c r="W33" s="263">
        <f t="shared" si="78"/>
        <v>0</v>
      </c>
      <c r="X33" s="263">
        <f t="shared" si="79"/>
        <v>0</v>
      </c>
      <c r="Y33" s="263">
        <f t="shared" si="80"/>
        <v>0</v>
      </c>
      <c r="Z33" s="263">
        <f t="shared" si="81"/>
        <v>0</v>
      </c>
      <c r="AA33" s="263">
        <f t="shared" si="82"/>
        <v>0</v>
      </c>
      <c r="AB33" s="263">
        <f t="shared" si="83"/>
        <v>0</v>
      </c>
      <c r="AC33" s="263">
        <f t="shared" si="84"/>
        <v>0</v>
      </c>
      <c r="AD33" s="263">
        <f t="shared" si="85"/>
        <v>0</v>
      </c>
      <c r="AE33" s="263">
        <f t="shared" si="86"/>
        <v>0</v>
      </c>
      <c r="AF33" s="263">
        <f t="shared" si="87"/>
        <v>0</v>
      </c>
      <c r="AG33" s="264"/>
      <c r="AH33" s="264"/>
      <c r="AI33" s="265">
        <f t="shared" si="88"/>
        <v>0</v>
      </c>
      <c r="AJ33" s="265">
        <f t="shared" si="89"/>
        <v>0</v>
      </c>
      <c r="AK33" s="266" t="str">
        <f t="shared" si="90"/>
        <v>ERROR</v>
      </c>
      <c r="AL33" s="266" t="str">
        <f t="shared" si="91"/>
        <v/>
      </c>
      <c r="AM33" s="266" t="str">
        <f t="shared" si="92"/>
        <v/>
      </c>
      <c r="AN33" s="266" t="str">
        <f t="shared" si="93"/>
        <v/>
      </c>
      <c r="AO33" s="266" t="str">
        <f t="shared" si="94"/>
        <v/>
      </c>
      <c r="AP33" s="266" t="str">
        <f t="shared" si="95"/>
        <v/>
      </c>
      <c r="AQ33" s="266" t="str">
        <f t="shared" si="96"/>
        <v/>
      </c>
      <c r="AR33" s="267" t="str">
        <f t="shared" si="97"/>
        <v xml:space="preserve">  -  </v>
      </c>
      <c r="AS33" s="268" t="str">
        <f t="shared" si="98"/>
        <v xml:space="preserve">  -  </v>
      </c>
      <c r="AT33" s="265">
        <f t="shared" si="99"/>
        <v>0</v>
      </c>
      <c r="AU33" s="265">
        <f t="shared" si="100"/>
        <v>0</v>
      </c>
      <c r="AV33" s="266" t="str">
        <f t="shared" si="101"/>
        <v>ERROR</v>
      </c>
      <c r="AW33" s="266" t="str">
        <f t="shared" si="102"/>
        <v/>
      </c>
      <c r="AX33" s="266" t="str">
        <f t="shared" si="103"/>
        <v/>
      </c>
      <c r="AY33" s="266" t="str">
        <f t="shared" si="104"/>
        <v/>
      </c>
      <c r="AZ33" s="266" t="str">
        <f t="shared" si="105"/>
        <v/>
      </c>
      <c r="BA33" s="266" t="str">
        <f t="shared" si="106"/>
        <v/>
      </c>
      <c r="BB33" s="266" t="str">
        <f t="shared" si="107"/>
        <v/>
      </c>
      <c r="BC33" s="267" t="str">
        <f t="shared" si="108"/>
        <v xml:space="preserve">  -  </v>
      </c>
      <c r="BD33" s="268" t="str">
        <f t="shared" si="109"/>
        <v xml:space="preserve">  -  </v>
      </c>
      <c r="BE33" s="269">
        <f>SUMIF(C29:C35,3,AI29:AI35)+SUMIF(D29:D35,3,AJ29:AJ35)</f>
        <v>0</v>
      </c>
      <c r="BF33" s="269" t="str">
        <f>IF(BE33&lt;&gt;0,RANK(BE33,BE29:BE35),"")</f>
        <v/>
      </c>
      <c r="BG33" s="270">
        <f>SUMIF(A29:A32,C33,B29:B32)</f>
        <v>9</v>
      </c>
      <c r="BH33" s="271">
        <f>SUMIF(A29:A32,D33,B29:B32)</f>
        <v>6</v>
      </c>
      <c r="BI33" s="237" t="str">
        <f>BI32</f>
        <v>Группа 3</v>
      </c>
      <c r="BJ33" s="238">
        <f>1+BJ32</f>
        <v>17</v>
      </c>
      <c r="BK33" s="272">
        <v>3</v>
      </c>
      <c r="BL33" s="283" t="str">
        <f t="shared" si="110"/>
        <v>1 - 4</v>
      </c>
      <c r="BM33" s="304"/>
      <c r="BN33" s="274"/>
      <c r="BO33" s="284"/>
      <c r="BP33" s="1192">
        <v>3</v>
      </c>
      <c r="BQ33" s="1173"/>
      <c r="BR33" s="1318" t="str">
        <f>IF(BQ33="","",VLOOKUP(BQ33,СписокКМ!$A$188:$C$236,3,FALSE))</f>
        <v/>
      </c>
      <c r="BS33" s="1318" t="e">
        <f>IF(BP33="","",VLOOKUP(BP33,СписокКМ!BS:BX,2,FALSE))</f>
        <v>#N/A</v>
      </c>
      <c r="BT33" s="1318" t="str">
        <f>IF(BQ33="","",VLOOKUP(BQ33,СписокКМ!$A$188:$C$236,3,FALSE))</f>
        <v/>
      </c>
      <c r="BU33" s="1318" t="str">
        <f>IF(BR33="","",VLOOKUP(BR33,СписокКМ!BU:BZ,2,FALSE))</f>
        <v/>
      </c>
      <c r="BV33" s="1177"/>
      <c r="BW33" s="292"/>
      <c r="BX33" s="277" t="str">
        <f>IF(AG29&lt;AH29,AT29,IF(AH29&lt;AG29,AT29," "))</f>
        <v xml:space="preserve"> </v>
      </c>
      <c r="BY33" s="278"/>
      <c r="BZ33" s="279"/>
      <c r="CA33" s="277" t="str">
        <f>IF(AG34&lt;AH34,AT34,IF(AH34&lt;AG34,AT34," "))</f>
        <v xml:space="preserve"> </v>
      </c>
      <c r="CB33" s="278"/>
      <c r="CC33" s="1194"/>
      <c r="CD33" s="1194"/>
      <c r="CE33" s="1195"/>
      <c r="CF33" s="289"/>
      <c r="CG33" s="290" t="str">
        <f>IF(AG32&lt;AH32,AI32,IF(AH32&lt;AG32,AI32," "))</f>
        <v xml:space="preserve"> </v>
      </c>
      <c r="CH33" s="280"/>
      <c r="CI33" s="1171"/>
      <c r="CJ33" s="1190">
        <f>BE33</f>
        <v>0</v>
      </c>
      <c r="CK33" s="1183"/>
      <c r="CL33" s="1185" t="str">
        <f>IF(BF34="",BF33,BF34)</f>
        <v/>
      </c>
      <c r="CN33" s="313" t="s">
        <v>63</v>
      </c>
      <c r="CO33" s="310">
        <f>BQ29</f>
        <v>0</v>
      </c>
      <c r="CP33" s="312" t="e">
        <f>IF(CO33="","",VLOOKUP(CO33,СписокКЖ!$A$85:$H$132,3,FALSE))</f>
        <v>#N/A</v>
      </c>
      <c r="CQ33" s="310">
        <f>BQ35</f>
        <v>0</v>
      </c>
      <c r="CR33" s="312" t="e">
        <f>IF(CQ33="","",VLOOKUP(CQ33,СписокКЖ!$A$85:$H$132,3,FALSE))</f>
        <v>#N/A</v>
      </c>
    </row>
    <row r="34" spans="1:96" ht="12.95" customHeight="1" x14ac:dyDescent="0.2">
      <c r="A34" s="255">
        <v>6</v>
      </c>
      <c r="C34" s="257">
        <v>2</v>
      </c>
      <c r="D34" s="258">
        <v>3</v>
      </c>
      <c r="E34" s="259">
        <v>1</v>
      </c>
      <c r="F34" s="260">
        <v>1</v>
      </c>
      <c r="G34" s="261"/>
      <c r="H34" s="262"/>
      <c r="I34" s="259"/>
      <c r="J34" s="260"/>
      <c r="K34" s="261"/>
      <c r="L34" s="262"/>
      <c r="M34" s="259"/>
      <c r="N34" s="260"/>
      <c r="O34" s="261"/>
      <c r="P34" s="262"/>
      <c r="Q34" s="259"/>
      <c r="R34" s="260"/>
      <c r="S34" s="263">
        <f t="shared" si="74"/>
        <v>0</v>
      </c>
      <c r="T34" s="263">
        <f t="shared" si="75"/>
        <v>0</v>
      </c>
      <c r="U34" s="263">
        <f t="shared" si="76"/>
        <v>0</v>
      </c>
      <c r="V34" s="263">
        <f t="shared" si="77"/>
        <v>0</v>
      </c>
      <c r="W34" s="263">
        <f t="shared" si="78"/>
        <v>0</v>
      </c>
      <c r="X34" s="263">
        <f t="shared" si="79"/>
        <v>0</v>
      </c>
      <c r="Y34" s="263">
        <f t="shared" si="80"/>
        <v>0</v>
      </c>
      <c r="Z34" s="263">
        <f t="shared" si="81"/>
        <v>0</v>
      </c>
      <c r="AA34" s="263">
        <f t="shared" si="82"/>
        <v>0</v>
      </c>
      <c r="AB34" s="263">
        <f t="shared" si="83"/>
        <v>0</v>
      </c>
      <c r="AC34" s="263">
        <f t="shared" si="84"/>
        <v>0</v>
      </c>
      <c r="AD34" s="263">
        <f t="shared" si="85"/>
        <v>0</v>
      </c>
      <c r="AE34" s="263">
        <f t="shared" si="86"/>
        <v>0</v>
      </c>
      <c r="AF34" s="263">
        <f t="shared" si="87"/>
        <v>0</v>
      </c>
      <c r="AG34" s="264"/>
      <c r="AH34" s="264"/>
      <c r="AI34" s="265">
        <f t="shared" si="88"/>
        <v>0</v>
      </c>
      <c r="AJ34" s="265">
        <f t="shared" si="89"/>
        <v>0</v>
      </c>
      <c r="AK34" s="266" t="str">
        <f t="shared" si="90"/>
        <v>ERROR</v>
      </c>
      <c r="AL34" s="266" t="str">
        <f t="shared" si="91"/>
        <v/>
      </c>
      <c r="AM34" s="266" t="str">
        <f t="shared" si="92"/>
        <v/>
      </c>
      <c r="AN34" s="266" t="str">
        <f t="shared" si="93"/>
        <v/>
      </c>
      <c r="AO34" s="266" t="str">
        <f t="shared" si="94"/>
        <v/>
      </c>
      <c r="AP34" s="266" t="str">
        <f t="shared" si="95"/>
        <v/>
      </c>
      <c r="AQ34" s="266" t="str">
        <f t="shared" si="96"/>
        <v/>
      </c>
      <c r="AR34" s="267" t="str">
        <f t="shared" si="97"/>
        <v xml:space="preserve">  -  </v>
      </c>
      <c r="AS34" s="268" t="str">
        <f t="shared" si="98"/>
        <v xml:space="preserve">  -  </v>
      </c>
      <c r="AT34" s="265">
        <f t="shared" si="99"/>
        <v>0</v>
      </c>
      <c r="AU34" s="265">
        <f t="shared" si="100"/>
        <v>0</v>
      </c>
      <c r="AV34" s="266" t="str">
        <f t="shared" si="101"/>
        <v>ERROR</v>
      </c>
      <c r="AW34" s="266" t="str">
        <f t="shared" si="102"/>
        <v/>
      </c>
      <c r="AX34" s="266" t="str">
        <f t="shared" si="103"/>
        <v/>
      </c>
      <c r="AY34" s="266" t="str">
        <f t="shared" si="104"/>
        <v/>
      </c>
      <c r="AZ34" s="266" t="str">
        <f t="shared" si="105"/>
        <v/>
      </c>
      <c r="BA34" s="266" t="str">
        <f t="shared" si="106"/>
        <v/>
      </c>
      <c r="BB34" s="266" t="str">
        <f t="shared" si="107"/>
        <v/>
      </c>
      <c r="BC34" s="267" t="str">
        <f t="shared" si="108"/>
        <v xml:space="preserve">  -  </v>
      </c>
      <c r="BD34" s="268" t="str">
        <f t="shared" si="109"/>
        <v xml:space="preserve">  -  </v>
      </c>
      <c r="BE34" s="282"/>
      <c r="BF34" s="282"/>
      <c r="BG34" s="270">
        <f>SUMIF(A29:A32,C34,B29:B32)</f>
        <v>7</v>
      </c>
      <c r="BH34" s="271">
        <f>SUMIF(A29:A32,D34,B29:B32)</f>
        <v>8</v>
      </c>
      <c r="BI34" s="237" t="str">
        <f>BI33</f>
        <v>Группа 3</v>
      </c>
      <c r="BJ34" s="238">
        <f>1+BJ33</f>
        <v>18</v>
      </c>
      <c r="BK34" s="272">
        <v>3</v>
      </c>
      <c r="BL34" s="293" t="str">
        <f t="shared" si="110"/>
        <v>2 - 3</v>
      </c>
      <c r="BM34" s="294"/>
      <c r="BN34" s="294"/>
      <c r="BO34" s="295"/>
      <c r="BP34" s="1193"/>
      <c r="BQ34" s="1174"/>
      <c r="BR34" s="1321" t="str">
        <f>IF(BO34="","",VLOOKUP(BO34,СписокКМ!BR:BW,2,FALSE))</f>
        <v/>
      </c>
      <c r="BS34" s="1321" t="str">
        <f>IF(BP34="","",VLOOKUP(BP34,СписокКМ!BS:BX,2,FALSE))</f>
        <v/>
      </c>
      <c r="BT34" s="1321" t="str">
        <f>IF(BQ34="","",VLOOKUP(BQ34,СписокКМ!BT:BY,2,FALSE))</f>
        <v/>
      </c>
      <c r="BU34" s="1321" t="str">
        <f>IF(BR34="","",VLOOKUP(BR34,СписокКМ!BU:BZ,2,FALSE))</f>
        <v/>
      </c>
      <c r="BV34" s="1178"/>
      <c r="BW34" s="1187" t="str">
        <f>IF(AI29&gt;AJ29,BC29,IF(AJ29&gt;AI29,BD29," "))</f>
        <v xml:space="preserve"> </v>
      </c>
      <c r="BX34" s="1188"/>
      <c r="BY34" s="1189"/>
      <c r="BZ34" s="1187" t="str">
        <f>IF(AI34&gt;AJ34,BC34,IF(AJ34&gt;AI34,BD34," "))</f>
        <v xml:space="preserve"> </v>
      </c>
      <c r="CA34" s="1188"/>
      <c r="CB34" s="1189"/>
      <c r="CC34" s="1181"/>
      <c r="CD34" s="1181"/>
      <c r="CE34" s="1182"/>
      <c r="CF34" s="1187" t="str">
        <f>IF(AI32&lt;AJ32,AR32,IF(AJ32&lt;AI32,AS32," "))</f>
        <v xml:space="preserve"> </v>
      </c>
      <c r="CG34" s="1188"/>
      <c r="CH34" s="1189"/>
      <c r="CI34" s="1171"/>
      <c r="CJ34" s="1191"/>
      <c r="CK34" s="1184"/>
      <c r="CL34" s="1186"/>
      <c r="CN34" s="313" t="s">
        <v>64</v>
      </c>
      <c r="CO34" s="310">
        <f>BQ31</f>
        <v>0</v>
      </c>
      <c r="CP34" s="312" t="e">
        <f>IF(CO34="","",VLOOKUP(CO34,СписокКЖ!$A$85:$H$132,3,FALSE))</f>
        <v>#N/A</v>
      </c>
      <c r="CQ34" s="310">
        <f>BQ33</f>
        <v>0</v>
      </c>
      <c r="CR34" s="312" t="e">
        <f>IF(CQ34="","",VLOOKUP(CQ34,СписокКЖ!$A$85:$H$132,3,FALSE))</f>
        <v>#N/A</v>
      </c>
    </row>
    <row r="35" spans="1:96" ht="12.95" customHeight="1" x14ac:dyDescent="0.2"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V35" s="224"/>
      <c r="AW35" s="224"/>
      <c r="AX35" s="224"/>
      <c r="AY35" s="224"/>
      <c r="AZ35" s="224"/>
      <c r="BE35" s="269">
        <f>SUMIF(C29:C35,4,AI29:AI35)+SUMIF(D29:D35,4,AJ29:AJ35)</f>
        <v>0</v>
      </c>
      <c r="BF35" s="269" t="str">
        <f>IF(BE35&lt;&gt;0,RANK(BE35,BE29:BE35),"")</f>
        <v/>
      </c>
      <c r="BG35" s="301"/>
      <c r="BH35" s="301"/>
      <c r="BP35" s="1192">
        <v>4</v>
      </c>
      <c r="BQ35" s="1173"/>
      <c r="BR35" s="1318" t="str">
        <f>IF(BQ35="","",VLOOKUP(BQ35,СписокКМ!$A$188:$C$236,3,FALSE))</f>
        <v/>
      </c>
      <c r="BS35" s="1318" t="e">
        <f>IF(BP35="","",VLOOKUP(BP35,СписокКМ!BS:BX,2,FALSE))</f>
        <v>#N/A</v>
      </c>
      <c r="BT35" s="1318" t="str">
        <f>IF(BQ35="","",VLOOKUP(BQ35,СписокКМ!$A$188:$C$236,3,FALSE))</f>
        <v/>
      </c>
      <c r="BU35" s="1318" t="str">
        <f>IF(BR35="","",VLOOKUP(BR35,СписокКМ!BU:BZ,2,FALSE))</f>
        <v/>
      </c>
      <c r="BV35" s="1177"/>
      <c r="BW35" s="288"/>
      <c r="BX35" s="277" t="str">
        <f>IF(AG33&lt;AH33,AT33,IF(AH33&lt;AG33,AT33," "))</f>
        <v xml:space="preserve"> </v>
      </c>
      <c r="BY35" s="278"/>
      <c r="BZ35" s="279"/>
      <c r="CA35" s="277" t="str">
        <f>IF(AG30&lt;AH30,AT30,IF(AH30&lt;AG30,AT30," "))</f>
        <v xml:space="preserve"> </v>
      </c>
      <c r="CB35" s="278"/>
      <c r="CC35" s="279"/>
      <c r="CD35" s="277" t="str">
        <f>IF(AG32&lt;AH32,AT32,IF(AH32&lt;AG32,AT32," "))</f>
        <v xml:space="preserve"> </v>
      </c>
      <c r="CE35" s="278"/>
      <c r="CF35" s="1208"/>
      <c r="CG35" s="1179"/>
      <c r="CH35" s="1180"/>
      <c r="CI35" s="1171"/>
      <c r="CJ35" s="1190">
        <f>BE35</f>
        <v>0</v>
      </c>
      <c r="CK35" s="1197"/>
      <c r="CL35" s="1185" t="str">
        <f>IF(BF36="",BF35,BF36)</f>
        <v/>
      </c>
    </row>
    <row r="36" spans="1:96" ht="12.95" customHeight="1" x14ac:dyDescent="0.2"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V36" s="224"/>
      <c r="AW36" s="224"/>
      <c r="AX36" s="224"/>
      <c r="AY36" s="224"/>
      <c r="AZ36" s="224"/>
      <c r="BE36" s="282"/>
      <c r="BF36" s="282"/>
      <c r="BG36" s="301"/>
      <c r="BH36" s="301"/>
      <c r="BL36" s="297"/>
      <c r="BM36" s="298"/>
      <c r="BN36" s="299"/>
      <c r="BO36" s="300"/>
      <c r="BP36" s="1203"/>
      <c r="BQ36" s="1204"/>
      <c r="BR36" s="1319" t="str">
        <f>IF(BO36="","",VLOOKUP(BO36,СписокКМ!BR:BW,2,FALSE))</f>
        <v/>
      </c>
      <c r="BS36" s="1319" t="str">
        <f>IF(BP36="","",VLOOKUP(BP36,СписокКМ!BS:BX,2,FALSE))</f>
        <v/>
      </c>
      <c r="BT36" s="1319" t="str">
        <f>IF(BQ36="","",VLOOKUP(BQ36,СписокКМ!BT:BY,2,FALSE))</f>
        <v/>
      </c>
      <c r="BU36" s="1319" t="str">
        <f>IF(BR36="","",VLOOKUP(BR36,СписокКМ!BU:BZ,2,FALSE))</f>
        <v/>
      </c>
      <c r="BV36" s="1320"/>
      <c r="BW36" s="1200" t="str">
        <f>IF(AI33&gt;AJ33,BC33,IF(AJ33&gt;AI33,BD33," "))</f>
        <v xml:space="preserve"> </v>
      </c>
      <c r="BX36" s="1201"/>
      <c r="BY36" s="1202"/>
      <c r="BZ36" s="1200" t="str">
        <f>IF(AI30&gt;AJ30,BC30,IF(AJ30&gt;AI30,BD30," "))</f>
        <v xml:space="preserve"> </v>
      </c>
      <c r="CA36" s="1201"/>
      <c r="CB36" s="1202"/>
      <c r="CC36" s="1200" t="str">
        <f>IF(AI32&gt;AJ32,BC32,IF(AJ32&gt;AI32,BD32," "))</f>
        <v xml:space="preserve"> </v>
      </c>
      <c r="CD36" s="1201"/>
      <c r="CE36" s="1202"/>
      <c r="CF36" s="1209"/>
      <c r="CG36" s="1210"/>
      <c r="CH36" s="1211"/>
      <c r="CI36" s="1322"/>
      <c r="CJ36" s="1212"/>
      <c r="CK36" s="1198"/>
      <c r="CL36" s="1199"/>
    </row>
    <row r="37" spans="1:96" ht="15.95" customHeight="1" x14ac:dyDescent="0.2">
      <c r="Z37" s="233"/>
      <c r="AP37" s="228"/>
      <c r="AQ37" s="228"/>
      <c r="AR37" s="228"/>
      <c r="AS37" s="228"/>
      <c r="AT37" s="228"/>
      <c r="AU37" s="228"/>
      <c r="BA37" s="228"/>
      <c r="BB37" s="228"/>
      <c r="BC37" s="228"/>
      <c r="BD37" s="228"/>
      <c r="BE37" s="228"/>
      <c r="BF37" s="228"/>
      <c r="BG37" s="228"/>
      <c r="BH37" s="228"/>
      <c r="BI37" s="229"/>
      <c r="BJ37" s="229"/>
      <c r="BK37" s="230"/>
      <c r="BL37" s="235"/>
      <c r="BM37" s="235"/>
      <c r="BN37" s="235"/>
      <c r="BO37" s="235"/>
      <c r="BP37" s="235"/>
      <c r="BQ37" s="235"/>
      <c r="BR37" s="236"/>
      <c r="BS37" s="236"/>
      <c r="BT37" s="236"/>
      <c r="BU37" s="236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4"/>
      <c r="CN37" s="234"/>
    </row>
    <row r="38" spans="1:96" ht="19.5" customHeight="1" x14ac:dyDescent="0.2">
      <c r="Z38" s="233"/>
      <c r="BK38" s="239"/>
      <c r="BL38" s="309"/>
      <c r="BM38" s="309"/>
      <c r="BN38" s="309"/>
      <c r="BO38" s="309"/>
      <c r="BP38" s="307" t="s">
        <v>58</v>
      </c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N38" s="314" t="str">
        <f>BP38</f>
        <v>Предварительный этап. Группа 4</v>
      </c>
    </row>
    <row r="39" spans="1:96" ht="15" customHeight="1" x14ac:dyDescent="0.2">
      <c r="A39" s="240">
        <f>1+A28</f>
        <v>4</v>
      </c>
      <c r="B39" s="241">
        <v>4</v>
      </c>
      <c r="C39" s="242" t="str">
        <f>"КОМАНДЫ. Предварительный этап. Группа "&amp;A39</f>
        <v>КОМАНДЫ. Предварительный этап. Группа 4</v>
      </c>
      <c r="D39" s="242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  <c r="P39" s="244"/>
      <c r="Q39" s="244"/>
      <c r="R39" s="245">
        <f>1+R28</f>
        <v>4</v>
      </c>
      <c r="Z39" s="233"/>
      <c r="AR39" s="246">
        <f>IF(B40=0,0,(IF(B41=0,1,IF(B42=0,2,IF(B43=0,3,IF(B43&gt;0,4))))))</f>
        <v>4</v>
      </c>
      <c r="BC39" s="246" t="b">
        <f>IF(BE39=15,3,IF(BE39&gt;15,4))</f>
        <v>0</v>
      </c>
      <c r="BE39" s="247">
        <f>SUM(BE40,BE42,BE44,BE46)</f>
        <v>0</v>
      </c>
      <c r="BF39" s="247">
        <f>SUM(BF40,BF42,BF44,BF46)</f>
        <v>0</v>
      </c>
      <c r="BL39" s="249" t="s">
        <v>44</v>
      </c>
      <c r="BM39" s="250" t="s">
        <v>45</v>
      </c>
      <c r="BN39" s="250" t="s">
        <v>46</v>
      </c>
      <c r="BO39" s="251" t="s">
        <v>47</v>
      </c>
      <c r="BP39" s="252" t="s">
        <v>1</v>
      </c>
      <c r="BQ39" s="1165" t="s">
        <v>48</v>
      </c>
      <c r="BR39" s="1165"/>
      <c r="BS39" s="1165"/>
      <c r="BT39" s="1165"/>
      <c r="BU39" s="1165"/>
      <c r="BV39" s="1166"/>
      <c r="BW39" s="1167">
        <v>1</v>
      </c>
      <c r="BX39" s="1168"/>
      <c r="BY39" s="1169"/>
      <c r="BZ39" s="1167">
        <v>2</v>
      </c>
      <c r="CA39" s="1168"/>
      <c r="CB39" s="1169"/>
      <c r="CC39" s="1167">
        <v>3</v>
      </c>
      <c r="CD39" s="1168"/>
      <c r="CE39" s="1169"/>
      <c r="CF39" s="1167">
        <v>4</v>
      </c>
      <c r="CG39" s="1168"/>
      <c r="CH39" s="1169"/>
      <c r="CI39" s="1170"/>
      <c r="CJ39" s="253" t="s">
        <v>49</v>
      </c>
      <c r="CK39" s="253" t="s">
        <v>50</v>
      </c>
      <c r="CL39" s="254" t="s">
        <v>51</v>
      </c>
    </row>
    <row r="40" spans="1:96" ht="12.95" customHeight="1" x14ac:dyDescent="0.2">
      <c r="A40" s="255">
        <v>1</v>
      </c>
      <c r="B40" s="256">
        <f>IF(R39="","",VLOOKUP(R39,'[61]Посев групп'!B:N,2,FALSE))</f>
        <v>10</v>
      </c>
      <c r="C40" s="257">
        <v>1</v>
      </c>
      <c r="D40" s="258">
        <v>3</v>
      </c>
      <c r="E40" s="259">
        <v>1</v>
      </c>
      <c r="F40" s="260">
        <v>1</v>
      </c>
      <c r="G40" s="261"/>
      <c r="H40" s="262"/>
      <c r="I40" s="259"/>
      <c r="J40" s="260"/>
      <c r="K40" s="261"/>
      <c r="L40" s="262"/>
      <c r="M40" s="259"/>
      <c r="N40" s="260"/>
      <c r="O40" s="261"/>
      <c r="P40" s="262"/>
      <c r="Q40" s="259"/>
      <c r="R40" s="260"/>
      <c r="S40" s="263">
        <f t="shared" ref="S40:S45" si="111">IF(E40="wo",0,IF(F40="wo",1,IF(E40&gt;F40,1,0)))</f>
        <v>0</v>
      </c>
      <c r="T40" s="263">
        <f t="shared" ref="T40:T45" si="112">IF(E40="wo",1,IF(F40="wo",0,IF(F40&gt;E40,1,0)))</f>
        <v>0</v>
      </c>
      <c r="U40" s="263">
        <f t="shared" ref="U40:U45" si="113">IF(G40="wo",0,IF(H40="wo",1,IF(G40&gt;H40,1,0)))</f>
        <v>0</v>
      </c>
      <c r="V40" s="263">
        <f t="shared" ref="V40:V45" si="114">IF(G40="wo",1,IF(H40="wo",0,IF(H40&gt;G40,1,0)))</f>
        <v>0</v>
      </c>
      <c r="W40" s="263">
        <f t="shared" ref="W40:W45" si="115">IF(I40="wo",0,IF(J40="wo",1,IF(I40&gt;J40,1,0)))</f>
        <v>0</v>
      </c>
      <c r="X40" s="263">
        <f t="shared" ref="X40:X45" si="116">IF(I40="wo",1,IF(J40="wo",0,IF(J40&gt;I40,1,0)))</f>
        <v>0</v>
      </c>
      <c r="Y40" s="263">
        <f t="shared" ref="Y40:Y45" si="117">IF(K40="wo",0,IF(L40="wo",1,IF(K40&gt;L40,1,0)))</f>
        <v>0</v>
      </c>
      <c r="Z40" s="263">
        <f t="shared" ref="Z40:Z45" si="118">IF(K40="wo",1,IF(L40="wo",0,IF(L40&gt;K40,1,0)))</f>
        <v>0</v>
      </c>
      <c r="AA40" s="263">
        <f t="shared" ref="AA40:AA45" si="119">IF(M40="wo",0,IF(N40="wo",1,IF(M40&gt;N40,1,0)))</f>
        <v>0</v>
      </c>
      <c r="AB40" s="263">
        <f t="shared" ref="AB40:AB45" si="120">IF(M40="wo",1,IF(N40="wo",0,IF(N40&gt;M40,1,0)))</f>
        <v>0</v>
      </c>
      <c r="AC40" s="263">
        <f t="shared" ref="AC40:AC45" si="121">IF(O40="wo",0,IF(P40="wo",1,IF(O40&gt;P40,1,0)))</f>
        <v>0</v>
      </c>
      <c r="AD40" s="263">
        <f t="shared" ref="AD40:AD45" si="122">IF(O40="wo",1,IF(P40="wo",0,IF(P40&gt;O40,1,0)))</f>
        <v>0</v>
      </c>
      <c r="AE40" s="263">
        <f t="shared" ref="AE40:AE45" si="123">IF(Q40="wo",0,IF(R40="wo",1,IF(Q40&gt;R40,1,0)))</f>
        <v>0</v>
      </c>
      <c r="AF40" s="263">
        <f t="shared" ref="AF40:AF45" si="124">IF(Q40="wo",1,IF(R40="wo",0,IF(R40&gt;Q40,1,0)))</f>
        <v>0</v>
      </c>
      <c r="AG40" s="264"/>
      <c r="AH40" s="264"/>
      <c r="AI40" s="265">
        <f t="shared" ref="AI40:AI45" si="125">IF(E40="",0,IF(E40="wo",0,IF(F40="wo",2,IF(AG40=AH40,0,IF(AG40&gt;AH40,2,1)))))</f>
        <v>0</v>
      </c>
      <c r="AJ40" s="265">
        <f t="shared" ref="AJ40:AJ45" si="126">IF(F40="",0,IF(F40="wo",0,IF(E40="wo",2,IF(AH40=AG40,0,IF(AH40&gt;AG40,2,1)))))</f>
        <v>0</v>
      </c>
      <c r="AK40" s="266" t="str">
        <f t="shared" ref="AK40:AK45" si="127">IF(E40="","",IF(E40="wo",0,IF(F40="wo",0,IF(E40=F40,"ERROR",IF(E40&gt;F40,F40,-1*E40)))))</f>
        <v>ERROR</v>
      </c>
      <c r="AL40" s="266" t="str">
        <f t="shared" ref="AL40:AL45" si="128">IF(G40="","",IF(G40="wo",0,IF(H40="wo",0,IF(G40=H40,"ERROR",IF(G40&gt;H40,H40,-1*G40)))))</f>
        <v/>
      </c>
      <c r="AM40" s="266" t="str">
        <f t="shared" ref="AM40:AM45" si="129">IF(I40="","",IF(I40="wo",0,IF(J40="wo",0,IF(I40=J40,"ERROR",IF(I40&gt;J40,J40,-1*I40)))))</f>
        <v/>
      </c>
      <c r="AN40" s="266" t="str">
        <f t="shared" ref="AN40:AN45" si="130">IF(K40="","",IF(K40="wo",0,IF(L40="wo",0,IF(K40=L40,"ERROR",IF(K40&gt;L40,L40,-1*K40)))))</f>
        <v/>
      </c>
      <c r="AO40" s="266" t="str">
        <f t="shared" ref="AO40:AO45" si="131">IF(M40="","",IF(M40="wo",0,IF(N40="wo",0,IF(M40=N40,"ERROR",IF(M40&gt;N40,N40,-1*M40)))))</f>
        <v/>
      </c>
      <c r="AP40" s="266" t="str">
        <f t="shared" ref="AP40:AP45" si="132">IF(O40="","",IF(O40="wo",0,IF(P40="wo",0,IF(O40=P40,"ERROR",IF(O40&gt;P40,P40,-1*O40)))))</f>
        <v/>
      </c>
      <c r="AQ40" s="266" t="str">
        <f t="shared" ref="AQ40:AQ45" si="133">IF(Q40="","",IF(Q40="wo",0,IF(R40="wo",0,IF(Q40=R40,"ERROR",IF(Q40&gt;R40,R40,-1*Q40)))))</f>
        <v/>
      </c>
      <c r="AR40" s="267" t="str">
        <f t="shared" ref="AR40:AR45" si="134">CONCATENATE(AG40,"  -  ",AH40)</f>
        <v xml:space="preserve">  -  </v>
      </c>
      <c r="AS40" s="268" t="str">
        <f t="shared" ref="AS40:AS45" si="135">AR40</f>
        <v xml:space="preserve">  -  </v>
      </c>
      <c r="AT40" s="265">
        <f t="shared" ref="AT40:AT45" si="136">IF(F40="",0,IF(F40="wo",0,IF(E40="wo",2,IF(AH40=AG40,0,IF(AH40&gt;AG40,2,1)))))</f>
        <v>0</v>
      </c>
      <c r="AU40" s="265">
        <f t="shared" ref="AU40:AU45" si="137">IF(E40="",0,IF(E40="wo",0,IF(F40="wo",2,IF(AG40=AH40,0,IF(AG40&gt;AH40,2,1)))))</f>
        <v>0</v>
      </c>
      <c r="AV40" s="266" t="str">
        <f t="shared" ref="AV40:AV45" si="138">IF(F40="","",IF(F40="wo",0,IF(E40="wo",0,IF(F40=E40,"ERROR",IF(F40&gt;E40,E40,-1*F40)))))</f>
        <v>ERROR</v>
      </c>
      <c r="AW40" s="266" t="str">
        <f t="shared" ref="AW40:AW45" si="139">IF(H40="","",IF(H40="wo",0,IF(G40="wo",0,IF(H40=G40,"ERROR",IF(H40&gt;G40,G40,-1*H40)))))</f>
        <v/>
      </c>
      <c r="AX40" s="266" t="str">
        <f t="shared" ref="AX40:AX45" si="140">IF(J40="","",IF(J40="wo",0,IF(I40="wo",0,IF(J40=I40,"ERROR",IF(J40&gt;I40,I40,-1*J40)))))</f>
        <v/>
      </c>
      <c r="AY40" s="266" t="str">
        <f t="shared" ref="AY40:AY45" si="141">IF(L40="","",IF(L40="wo",0,IF(K40="wo",0,IF(L40=K40,"ERROR",IF(L40&gt;K40,K40,-1*L40)))))</f>
        <v/>
      </c>
      <c r="AZ40" s="266" t="str">
        <f t="shared" ref="AZ40:AZ45" si="142">IF(N40="","",IF(N40="wo",0,IF(M40="wo",0,IF(N40=M40,"ERROR",IF(N40&gt;M40,M40,-1*N40)))))</f>
        <v/>
      </c>
      <c r="BA40" s="266" t="str">
        <f t="shared" ref="BA40:BA45" si="143">IF(P40="","",IF(P40="wo",0,IF(O40="wo",0,IF(P40=O40,"ERROR",IF(P40&gt;O40,O40,-1*P40)))))</f>
        <v/>
      </c>
      <c r="BB40" s="266" t="str">
        <f t="shared" ref="BB40:BB45" si="144">IF(R40="","",IF(R40="wo",0,IF(Q40="wo",0,IF(R40=Q40,"ERROR",IF(R40&gt;Q40,Q40,-1*R40)))))</f>
        <v/>
      </c>
      <c r="BC40" s="267" t="str">
        <f t="shared" ref="BC40:BC45" si="145">CONCATENATE(AH40,"  -  ",AG40)</f>
        <v xml:space="preserve">  -  </v>
      </c>
      <c r="BD40" s="268" t="str">
        <f t="shared" ref="BD40:BD45" si="146">BC40</f>
        <v xml:space="preserve">  -  </v>
      </c>
      <c r="BE40" s="269">
        <f>SUMIF(C40:C46,1,AI40:AI46)+SUMIF(D40:D46,1,AJ40:AJ46)</f>
        <v>0</v>
      </c>
      <c r="BF40" s="269" t="str">
        <f>IF(BE40&lt;&gt;0,RANK(BE40,BE40:BE46),"")</f>
        <v/>
      </c>
      <c r="BG40" s="270">
        <f>SUMIF(A40:A43,C40,B40:B43)</f>
        <v>10</v>
      </c>
      <c r="BH40" s="271">
        <f>SUMIF(A40:A43,D40,B40:B43)</f>
        <v>2</v>
      </c>
      <c r="BI40" s="237" t="s">
        <v>55</v>
      </c>
      <c r="BJ40" s="238">
        <f>1+BJ34</f>
        <v>19</v>
      </c>
      <c r="BK40" s="272">
        <v>1</v>
      </c>
      <c r="BL40" s="273" t="str">
        <f t="shared" ref="BL40:BL45" si="147">CONCATENATE(C40," ","-"," ",D40)</f>
        <v>1 - 3</v>
      </c>
      <c r="BM40" s="304"/>
      <c r="BN40" s="274"/>
      <c r="BO40" s="275"/>
      <c r="BP40" s="1172">
        <v>1</v>
      </c>
      <c r="BQ40" s="1173"/>
      <c r="BR40" s="1318" t="str">
        <f>IF(BQ40="","",VLOOKUP(BQ40,СписокКМ!$A$188:$C$236,3,FALSE))</f>
        <v/>
      </c>
      <c r="BS40" s="1318" t="e">
        <f>IF(BP40="","",VLOOKUP(BP40,СписокКМ!BS:BX,2,FALSE))</f>
        <v>#N/A</v>
      </c>
      <c r="BT40" s="1318" t="str">
        <f>IF(BQ40="","",VLOOKUP(BQ40,СписокКМ!$A$188:$C$236,3,FALSE))</f>
        <v/>
      </c>
      <c r="BU40" s="1318" t="str">
        <f>IF(BR40="","",VLOOKUP(BR40,СписокКМ!BU:BZ,2,FALSE))</f>
        <v/>
      </c>
      <c r="BV40" s="1177"/>
      <c r="BW40" s="1179"/>
      <c r="BX40" s="1179"/>
      <c r="BY40" s="1180"/>
      <c r="BZ40" s="276"/>
      <c r="CA40" s="277" t="str">
        <f>IF(AG42&lt;AH42,AI42,IF(AH42&lt;AG42,AI42," "))</f>
        <v xml:space="preserve"> </v>
      </c>
      <c r="CB40" s="278"/>
      <c r="CC40" s="279"/>
      <c r="CD40" s="277" t="str">
        <f>IF(AG40&lt;AH40,AI40,IF(AH40&lt;AG40,AI40," "))</f>
        <v xml:space="preserve"> </v>
      </c>
      <c r="CE40" s="280"/>
      <c r="CF40" s="279"/>
      <c r="CG40" s="277" t="str">
        <f>IF(AG44&lt;AH44,AI44,IF(AH44&lt;AG44,AI44," "))</f>
        <v xml:space="preserve"> </v>
      </c>
      <c r="CH40" s="278"/>
      <c r="CI40" s="1171"/>
      <c r="CJ40" s="1190">
        <f>BE40</f>
        <v>0</v>
      </c>
      <c r="CK40" s="1183"/>
      <c r="CL40" s="1185" t="str">
        <f>IF(BF41="",BF40,BF41)</f>
        <v/>
      </c>
      <c r="CN40" s="313" t="s">
        <v>59</v>
      </c>
      <c r="CO40" s="310">
        <f>BQ40</f>
        <v>0</v>
      </c>
      <c r="CP40" s="312" t="e">
        <f>IF(CO40="","",VLOOKUP(CO40,СписокКЖ!$A$85:$H$132,3,FALSE))</f>
        <v>#N/A</v>
      </c>
      <c r="CQ40" s="310">
        <f>BQ44</f>
        <v>0</v>
      </c>
      <c r="CR40" s="312" t="e">
        <f>IF(CQ40="","",VLOOKUP(CQ40,СписокКЖ!$A$85:$H$132,3,FALSE))</f>
        <v>#N/A</v>
      </c>
    </row>
    <row r="41" spans="1:96" ht="12.95" customHeight="1" x14ac:dyDescent="0.2">
      <c r="A41" s="255">
        <v>2</v>
      </c>
      <c r="B41" s="281">
        <f>IF(R39="","",VLOOKUP(R39,'[61]Посев групп'!B:L,4,FALSE))</f>
        <v>1</v>
      </c>
      <c r="C41" s="257">
        <v>2</v>
      </c>
      <c r="D41" s="258">
        <v>4</v>
      </c>
      <c r="E41" s="259">
        <v>1</v>
      </c>
      <c r="F41" s="260">
        <v>1</v>
      </c>
      <c r="G41" s="261"/>
      <c r="H41" s="262"/>
      <c r="I41" s="259"/>
      <c r="J41" s="260"/>
      <c r="K41" s="261"/>
      <c r="L41" s="262"/>
      <c r="M41" s="259"/>
      <c r="N41" s="260"/>
      <c r="O41" s="261"/>
      <c r="P41" s="262"/>
      <c r="Q41" s="259"/>
      <c r="R41" s="260"/>
      <c r="S41" s="263">
        <f t="shared" si="111"/>
        <v>0</v>
      </c>
      <c r="T41" s="263">
        <f t="shared" si="112"/>
        <v>0</v>
      </c>
      <c r="U41" s="263">
        <f t="shared" si="113"/>
        <v>0</v>
      </c>
      <c r="V41" s="263">
        <f t="shared" si="114"/>
        <v>0</v>
      </c>
      <c r="W41" s="263">
        <f t="shared" si="115"/>
        <v>0</v>
      </c>
      <c r="X41" s="263">
        <f t="shared" si="116"/>
        <v>0</v>
      </c>
      <c r="Y41" s="263">
        <f t="shared" si="117"/>
        <v>0</v>
      </c>
      <c r="Z41" s="263">
        <f t="shared" si="118"/>
        <v>0</v>
      </c>
      <c r="AA41" s="263">
        <f t="shared" si="119"/>
        <v>0</v>
      </c>
      <c r="AB41" s="263">
        <f t="shared" si="120"/>
        <v>0</v>
      </c>
      <c r="AC41" s="263">
        <f t="shared" si="121"/>
        <v>0</v>
      </c>
      <c r="AD41" s="263">
        <f t="shared" si="122"/>
        <v>0</v>
      </c>
      <c r="AE41" s="263">
        <f t="shared" si="123"/>
        <v>0</v>
      </c>
      <c r="AF41" s="263">
        <f t="shared" si="124"/>
        <v>0</v>
      </c>
      <c r="AG41" s="264"/>
      <c r="AH41" s="264"/>
      <c r="AI41" s="265">
        <f t="shared" si="125"/>
        <v>0</v>
      </c>
      <c r="AJ41" s="265">
        <f t="shared" si="126"/>
        <v>0</v>
      </c>
      <c r="AK41" s="266" t="str">
        <f t="shared" si="127"/>
        <v>ERROR</v>
      </c>
      <c r="AL41" s="266" t="str">
        <f t="shared" si="128"/>
        <v/>
      </c>
      <c r="AM41" s="266" t="str">
        <f t="shared" si="129"/>
        <v/>
      </c>
      <c r="AN41" s="266" t="str">
        <f t="shared" si="130"/>
        <v/>
      </c>
      <c r="AO41" s="266" t="str">
        <f t="shared" si="131"/>
        <v/>
      </c>
      <c r="AP41" s="266" t="str">
        <f t="shared" si="132"/>
        <v/>
      </c>
      <c r="AQ41" s="266" t="str">
        <f t="shared" si="133"/>
        <v/>
      </c>
      <c r="AR41" s="267" t="str">
        <f t="shared" si="134"/>
        <v xml:space="preserve">  -  </v>
      </c>
      <c r="AS41" s="268" t="str">
        <f t="shared" si="135"/>
        <v xml:space="preserve">  -  </v>
      </c>
      <c r="AT41" s="265">
        <f t="shared" si="136"/>
        <v>0</v>
      </c>
      <c r="AU41" s="265">
        <f t="shared" si="137"/>
        <v>0</v>
      </c>
      <c r="AV41" s="266" t="str">
        <f t="shared" si="138"/>
        <v>ERROR</v>
      </c>
      <c r="AW41" s="266" t="str">
        <f t="shared" si="139"/>
        <v/>
      </c>
      <c r="AX41" s="266" t="str">
        <f t="shared" si="140"/>
        <v/>
      </c>
      <c r="AY41" s="266" t="str">
        <f t="shared" si="141"/>
        <v/>
      </c>
      <c r="AZ41" s="266" t="str">
        <f t="shared" si="142"/>
        <v/>
      </c>
      <c r="BA41" s="266" t="str">
        <f t="shared" si="143"/>
        <v/>
      </c>
      <c r="BB41" s="266" t="str">
        <f t="shared" si="144"/>
        <v/>
      </c>
      <c r="BC41" s="267" t="str">
        <f t="shared" si="145"/>
        <v xml:space="preserve">  -  </v>
      </c>
      <c r="BD41" s="268" t="str">
        <f t="shared" si="146"/>
        <v xml:space="preserve">  -  </v>
      </c>
      <c r="BE41" s="282"/>
      <c r="BF41" s="282"/>
      <c r="BG41" s="270">
        <f>SUMIF(A40:A43,C41,B40:B43)</f>
        <v>1</v>
      </c>
      <c r="BH41" s="271">
        <f>SUMIF(A40:A43,D41,B40:B43)</f>
        <v>15</v>
      </c>
      <c r="BI41" s="237" t="str">
        <f>BI40</f>
        <v>Группа 4</v>
      </c>
      <c r="BJ41" s="238">
        <f>1+BJ40</f>
        <v>20</v>
      </c>
      <c r="BK41" s="272">
        <v>1</v>
      </c>
      <c r="BL41" s="283" t="str">
        <f t="shared" si="147"/>
        <v>2 - 4</v>
      </c>
      <c r="BM41" s="304"/>
      <c r="BN41" s="274"/>
      <c r="BO41" s="284"/>
      <c r="BP41" s="1172"/>
      <c r="BQ41" s="1174"/>
      <c r="BR41" s="1321" t="str">
        <f>IF(BO41="","",VLOOKUP(BO41,СписокКМ!BR:BW,2,FALSE))</f>
        <v/>
      </c>
      <c r="BS41" s="1321" t="str">
        <f>IF(BP41="","",VLOOKUP(BP41,СписокКМ!BS:BX,2,FALSE))</f>
        <v/>
      </c>
      <c r="BT41" s="1321" t="str">
        <f>IF(BQ41="","",VLOOKUP(BQ41,СписокКМ!BT:BY,2,FALSE))</f>
        <v/>
      </c>
      <c r="BU41" s="1321" t="str">
        <f>IF(BR41="","",VLOOKUP(BR41,СписокКМ!BU:BZ,2,FALSE))</f>
        <v/>
      </c>
      <c r="BV41" s="1178"/>
      <c r="BW41" s="1181"/>
      <c r="BX41" s="1181"/>
      <c r="BY41" s="1182"/>
      <c r="BZ41" s="1187" t="str">
        <f>IF(AI42&lt;AJ42,AR42,IF(AJ42&lt;AI42,AS42," "))</f>
        <v xml:space="preserve"> </v>
      </c>
      <c r="CA41" s="1188"/>
      <c r="CB41" s="1189"/>
      <c r="CC41" s="1187" t="str">
        <f>IF(AI40&lt;AJ40,AR40,IF(AJ40&lt;AI40,AS40," "))</f>
        <v xml:space="preserve"> </v>
      </c>
      <c r="CD41" s="1188"/>
      <c r="CE41" s="1189"/>
      <c r="CF41" s="1187" t="str">
        <f>IF(AI44&lt;AJ44,AR44,IF(AJ44&lt;AI44,AS44," "))</f>
        <v xml:space="preserve"> </v>
      </c>
      <c r="CG41" s="1188"/>
      <c r="CH41" s="1189"/>
      <c r="CI41" s="1171"/>
      <c r="CJ41" s="1191"/>
      <c r="CK41" s="1184"/>
      <c r="CL41" s="1186"/>
      <c r="CN41" s="313" t="s">
        <v>60</v>
      </c>
      <c r="CO41" s="310">
        <f>BQ42</f>
        <v>0</v>
      </c>
      <c r="CP41" s="312" t="e">
        <f>IF(CO41="","",VLOOKUP(CO41,СписокКЖ!$A$85:$H$132,3,FALSE))</f>
        <v>#N/A</v>
      </c>
      <c r="CQ41" s="310">
        <f>BQ46</f>
        <v>0</v>
      </c>
      <c r="CR41" s="312" t="e">
        <f>IF(CQ41="","",VLOOKUP(CQ41,СписокКЖ!$A$85:$H$132,3,FALSE))</f>
        <v>#N/A</v>
      </c>
    </row>
    <row r="42" spans="1:96" ht="12.95" customHeight="1" x14ac:dyDescent="0.2">
      <c r="A42" s="255">
        <v>3</v>
      </c>
      <c r="B42" s="281">
        <f>IF(R39="","",VLOOKUP(R39,'[61]Посев групп'!B:L,6,FALSE))</f>
        <v>2</v>
      </c>
      <c r="C42" s="257">
        <v>1</v>
      </c>
      <c r="D42" s="258">
        <v>2</v>
      </c>
      <c r="E42" s="259">
        <v>1</v>
      </c>
      <c r="F42" s="260">
        <v>1</v>
      </c>
      <c r="G42" s="261"/>
      <c r="H42" s="262"/>
      <c r="I42" s="259"/>
      <c r="J42" s="260"/>
      <c r="K42" s="261"/>
      <c r="L42" s="262"/>
      <c r="M42" s="259"/>
      <c r="N42" s="260"/>
      <c r="O42" s="261"/>
      <c r="P42" s="262"/>
      <c r="Q42" s="259"/>
      <c r="R42" s="260"/>
      <c r="S42" s="263">
        <f t="shared" si="111"/>
        <v>0</v>
      </c>
      <c r="T42" s="263">
        <f t="shared" si="112"/>
        <v>0</v>
      </c>
      <c r="U42" s="263">
        <f t="shared" si="113"/>
        <v>0</v>
      </c>
      <c r="V42" s="263">
        <f t="shared" si="114"/>
        <v>0</v>
      </c>
      <c r="W42" s="263">
        <f t="shared" si="115"/>
        <v>0</v>
      </c>
      <c r="X42" s="263">
        <f t="shared" si="116"/>
        <v>0</v>
      </c>
      <c r="Y42" s="263">
        <f t="shared" si="117"/>
        <v>0</v>
      </c>
      <c r="Z42" s="263">
        <f t="shared" si="118"/>
        <v>0</v>
      </c>
      <c r="AA42" s="263">
        <f t="shared" si="119"/>
        <v>0</v>
      </c>
      <c r="AB42" s="263">
        <f t="shared" si="120"/>
        <v>0</v>
      </c>
      <c r="AC42" s="263">
        <f t="shared" si="121"/>
        <v>0</v>
      </c>
      <c r="AD42" s="263">
        <f t="shared" si="122"/>
        <v>0</v>
      </c>
      <c r="AE42" s="263">
        <f t="shared" si="123"/>
        <v>0</v>
      </c>
      <c r="AF42" s="263">
        <f t="shared" si="124"/>
        <v>0</v>
      </c>
      <c r="AG42" s="264"/>
      <c r="AH42" s="264"/>
      <c r="AI42" s="265">
        <f t="shared" si="125"/>
        <v>0</v>
      </c>
      <c r="AJ42" s="265">
        <f t="shared" si="126"/>
        <v>0</v>
      </c>
      <c r="AK42" s="266" t="str">
        <f t="shared" si="127"/>
        <v>ERROR</v>
      </c>
      <c r="AL42" s="266" t="str">
        <f t="shared" si="128"/>
        <v/>
      </c>
      <c r="AM42" s="266" t="str">
        <f t="shared" si="129"/>
        <v/>
      </c>
      <c r="AN42" s="266" t="str">
        <f t="shared" si="130"/>
        <v/>
      </c>
      <c r="AO42" s="266" t="str">
        <f t="shared" si="131"/>
        <v/>
      </c>
      <c r="AP42" s="266" t="str">
        <f t="shared" si="132"/>
        <v/>
      </c>
      <c r="AQ42" s="266" t="str">
        <f t="shared" si="133"/>
        <v/>
      </c>
      <c r="AR42" s="267" t="str">
        <f t="shared" si="134"/>
        <v xml:space="preserve">  -  </v>
      </c>
      <c r="AS42" s="268" t="str">
        <f t="shared" si="135"/>
        <v xml:space="preserve">  -  </v>
      </c>
      <c r="AT42" s="265">
        <f t="shared" si="136"/>
        <v>0</v>
      </c>
      <c r="AU42" s="265">
        <f t="shared" si="137"/>
        <v>0</v>
      </c>
      <c r="AV42" s="266" t="str">
        <f t="shared" si="138"/>
        <v>ERROR</v>
      </c>
      <c r="AW42" s="266" t="str">
        <f t="shared" si="139"/>
        <v/>
      </c>
      <c r="AX42" s="266" t="str">
        <f t="shared" si="140"/>
        <v/>
      </c>
      <c r="AY42" s="266" t="str">
        <f t="shared" si="141"/>
        <v/>
      </c>
      <c r="AZ42" s="266" t="str">
        <f t="shared" si="142"/>
        <v/>
      </c>
      <c r="BA42" s="266" t="str">
        <f t="shared" si="143"/>
        <v/>
      </c>
      <c r="BB42" s="266" t="str">
        <f t="shared" si="144"/>
        <v/>
      </c>
      <c r="BC42" s="267" t="str">
        <f t="shared" si="145"/>
        <v xml:space="preserve">  -  </v>
      </c>
      <c r="BD42" s="268" t="str">
        <f t="shared" si="146"/>
        <v xml:space="preserve">  -  </v>
      </c>
      <c r="BE42" s="269">
        <f>SUMIF(C40:C46,2,AI40:AI46)+SUMIF(D40:D46,2,AJ40:AJ46)</f>
        <v>0</v>
      </c>
      <c r="BF42" s="269" t="str">
        <f>IF(BE42&lt;&gt;0,RANK(BE42,BE40:BE46),"")</f>
        <v/>
      </c>
      <c r="BG42" s="270">
        <f>SUMIF(A40:A43,C42,B40:B43)</f>
        <v>10</v>
      </c>
      <c r="BH42" s="271">
        <f>SUMIF(A40:A43,D42,B40:B43)</f>
        <v>1</v>
      </c>
      <c r="BI42" s="237" t="str">
        <f>BI41</f>
        <v>Группа 4</v>
      </c>
      <c r="BJ42" s="238">
        <f>1+BJ41</f>
        <v>21</v>
      </c>
      <c r="BK42" s="272">
        <v>2</v>
      </c>
      <c r="BL42" s="285" t="str">
        <f t="shared" si="147"/>
        <v>1 - 2</v>
      </c>
      <c r="BM42" s="305"/>
      <c r="BN42" s="286"/>
      <c r="BO42" s="287"/>
      <c r="BP42" s="1192">
        <v>2</v>
      </c>
      <c r="BQ42" s="1173"/>
      <c r="BR42" s="1318" t="str">
        <f>IF(BQ42="","",VLOOKUP(BQ42,СписокКМ!$A$188:$C$236,3,FALSE))</f>
        <v/>
      </c>
      <c r="BS42" s="1318" t="e">
        <f>IF(BP42="","",VLOOKUP(BP42,СписокКМ!BS:BX,2,FALSE))</f>
        <v>#N/A</v>
      </c>
      <c r="BT42" s="1318" t="str">
        <f>IF(BQ42="","",VLOOKUP(BQ42,СписокКМ!$A$188:$C$236,3,FALSE))</f>
        <v/>
      </c>
      <c r="BU42" s="1318" t="str">
        <f>IF(BR42="","",VLOOKUP(BR42,СписокКМ!BU:BZ,2,FALSE))</f>
        <v/>
      </c>
      <c r="BV42" s="1177"/>
      <c r="BW42" s="288"/>
      <c r="BX42" s="277" t="str">
        <f>IF(AG42&lt;AH42,AT42,IF(AH42&lt;AG42,AT42," "))</f>
        <v xml:space="preserve"> </v>
      </c>
      <c r="BY42" s="278"/>
      <c r="BZ42" s="1179"/>
      <c r="CA42" s="1179"/>
      <c r="CB42" s="1180"/>
      <c r="CC42" s="279"/>
      <c r="CD42" s="277" t="str">
        <f>IF(AG45&lt;AH45,AI45,IF(AH45&lt;AG45,AI45," "))</f>
        <v xml:space="preserve"> </v>
      </c>
      <c r="CE42" s="278"/>
      <c r="CF42" s="289"/>
      <c r="CG42" s="290" t="str">
        <f>IF(AG41&lt;AH41,AI41,IF(AH41&lt;AG41,AI41," "))</f>
        <v xml:space="preserve"> </v>
      </c>
      <c r="CH42" s="280"/>
      <c r="CI42" s="1171"/>
      <c r="CJ42" s="1190">
        <f>BE42</f>
        <v>0</v>
      </c>
      <c r="CK42" s="1183"/>
      <c r="CL42" s="1185" t="str">
        <f>IF(BF43="",BF42,BF43)</f>
        <v/>
      </c>
      <c r="CN42" s="313" t="s">
        <v>61</v>
      </c>
      <c r="CO42" s="310">
        <f>BQ40</f>
        <v>0</v>
      </c>
      <c r="CP42" s="312" t="e">
        <f>IF(CO42="","",VLOOKUP(CO42,СписокКЖ!$A$85:$H$132,3,FALSE))</f>
        <v>#N/A</v>
      </c>
      <c r="CQ42" s="310">
        <f>BQ42</f>
        <v>0</v>
      </c>
      <c r="CR42" s="312" t="e">
        <f>IF(CQ42="","",VLOOKUP(CQ42,СписокКЖ!$A$85:$H$132,3,FALSE))</f>
        <v>#N/A</v>
      </c>
    </row>
    <row r="43" spans="1:96" ht="12.95" customHeight="1" x14ac:dyDescent="0.2">
      <c r="A43" s="255">
        <v>4</v>
      </c>
      <c r="B43" s="281">
        <f>IF(R39="","",VLOOKUP(R39,'[61]Посев групп'!B:L,8,FALSE))</f>
        <v>15</v>
      </c>
      <c r="C43" s="257">
        <v>3</v>
      </c>
      <c r="D43" s="258">
        <v>4</v>
      </c>
      <c r="E43" s="259">
        <v>1</v>
      </c>
      <c r="F43" s="260">
        <v>1</v>
      </c>
      <c r="G43" s="261"/>
      <c r="H43" s="262"/>
      <c r="I43" s="259"/>
      <c r="J43" s="260"/>
      <c r="K43" s="261"/>
      <c r="L43" s="262"/>
      <c r="M43" s="259"/>
      <c r="N43" s="260"/>
      <c r="O43" s="261"/>
      <c r="P43" s="262"/>
      <c r="Q43" s="259"/>
      <c r="R43" s="260"/>
      <c r="S43" s="263">
        <f t="shared" si="111"/>
        <v>0</v>
      </c>
      <c r="T43" s="263">
        <f t="shared" si="112"/>
        <v>0</v>
      </c>
      <c r="U43" s="263">
        <f t="shared" si="113"/>
        <v>0</v>
      </c>
      <c r="V43" s="263">
        <f t="shared" si="114"/>
        <v>0</v>
      </c>
      <c r="W43" s="263">
        <f t="shared" si="115"/>
        <v>0</v>
      </c>
      <c r="X43" s="263">
        <f t="shared" si="116"/>
        <v>0</v>
      </c>
      <c r="Y43" s="263">
        <f t="shared" si="117"/>
        <v>0</v>
      </c>
      <c r="Z43" s="263">
        <f t="shared" si="118"/>
        <v>0</v>
      </c>
      <c r="AA43" s="263">
        <f t="shared" si="119"/>
        <v>0</v>
      </c>
      <c r="AB43" s="263">
        <f t="shared" si="120"/>
        <v>0</v>
      </c>
      <c r="AC43" s="263">
        <f t="shared" si="121"/>
        <v>0</v>
      </c>
      <c r="AD43" s="263">
        <f t="shared" si="122"/>
        <v>0</v>
      </c>
      <c r="AE43" s="263">
        <f t="shared" si="123"/>
        <v>0</v>
      </c>
      <c r="AF43" s="263">
        <f t="shared" si="124"/>
        <v>0</v>
      </c>
      <c r="AG43" s="264"/>
      <c r="AH43" s="264"/>
      <c r="AI43" s="265">
        <f t="shared" si="125"/>
        <v>0</v>
      </c>
      <c r="AJ43" s="265">
        <f t="shared" si="126"/>
        <v>0</v>
      </c>
      <c r="AK43" s="266" t="str">
        <f t="shared" si="127"/>
        <v>ERROR</v>
      </c>
      <c r="AL43" s="266" t="str">
        <f t="shared" si="128"/>
        <v/>
      </c>
      <c r="AM43" s="266" t="str">
        <f t="shared" si="129"/>
        <v/>
      </c>
      <c r="AN43" s="266" t="str">
        <f t="shared" si="130"/>
        <v/>
      </c>
      <c r="AO43" s="266" t="str">
        <f t="shared" si="131"/>
        <v/>
      </c>
      <c r="AP43" s="266" t="str">
        <f t="shared" si="132"/>
        <v/>
      </c>
      <c r="AQ43" s="266" t="str">
        <f t="shared" si="133"/>
        <v/>
      </c>
      <c r="AR43" s="267" t="str">
        <f t="shared" si="134"/>
        <v xml:space="preserve">  -  </v>
      </c>
      <c r="AS43" s="268" t="str">
        <f t="shared" si="135"/>
        <v xml:space="preserve">  -  </v>
      </c>
      <c r="AT43" s="265">
        <f t="shared" si="136"/>
        <v>0</v>
      </c>
      <c r="AU43" s="265">
        <f t="shared" si="137"/>
        <v>0</v>
      </c>
      <c r="AV43" s="266" t="str">
        <f t="shared" si="138"/>
        <v>ERROR</v>
      </c>
      <c r="AW43" s="266" t="str">
        <f t="shared" si="139"/>
        <v/>
      </c>
      <c r="AX43" s="266" t="str">
        <f t="shared" si="140"/>
        <v/>
      </c>
      <c r="AY43" s="266" t="str">
        <f t="shared" si="141"/>
        <v/>
      </c>
      <c r="AZ43" s="266" t="str">
        <f t="shared" si="142"/>
        <v/>
      </c>
      <c r="BA43" s="266" t="str">
        <f t="shared" si="143"/>
        <v/>
      </c>
      <c r="BB43" s="266" t="str">
        <f t="shared" si="144"/>
        <v/>
      </c>
      <c r="BC43" s="267" t="str">
        <f t="shared" si="145"/>
        <v xml:space="preserve">  -  </v>
      </c>
      <c r="BD43" s="268" t="str">
        <f t="shared" si="146"/>
        <v xml:space="preserve">  -  </v>
      </c>
      <c r="BE43" s="282"/>
      <c r="BF43" s="282"/>
      <c r="BG43" s="270">
        <f>SUMIF(A40:A43,C43,B40:B43)</f>
        <v>2</v>
      </c>
      <c r="BH43" s="271">
        <f>SUMIF(A40:A43,D43,B40:B43)</f>
        <v>15</v>
      </c>
      <c r="BI43" s="237" t="str">
        <f>BI42</f>
        <v>Группа 4</v>
      </c>
      <c r="BJ43" s="238">
        <f>1+BJ42</f>
        <v>22</v>
      </c>
      <c r="BK43" s="272">
        <v>2</v>
      </c>
      <c r="BL43" s="285" t="str">
        <f t="shared" si="147"/>
        <v>3 - 4</v>
      </c>
      <c r="BM43" s="305"/>
      <c r="BN43" s="286"/>
      <c r="BO43" s="287"/>
      <c r="BP43" s="1193"/>
      <c r="BQ43" s="1174"/>
      <c r="BR43" s="1321" t="str">
        <f>IF(BO43="","",VLOOKUP(BO43,СписокКМ!BR:BW,2,FALSE))</f>
        <v/>
      </c>
      <c r="BS43" s="1321" t="str">
        <f>IF(BP43="","",VLOOKUP(BP43,СписокКМ!BS:BX,2,FALSE))</f>
        <v/>
      </c>
      <c r="BT43" s="1321" t="str">
        <f>IF(BQ43="","",VLOOKUP(BQ43,СписокКМ!BT:BY,2,FALSE))</f>
        <v/>
      </c>
      <c r="BU43" s="1321" t="str">
        <f>IF(BR43="","",VLOOKUP(BR43,СписокКМ!BU:BZ,2,FALSE))</f>
        <v/>
      </c>
      <c r="BV43" s="1178"/>
      <c r="BW43" s="1187" t="str">
        <f>IF(AI42&gt;AJ42,BC42,IF(AJ42&gt;AI42,BD42," "))</f>
        <v xml:space="preserve"> </v>
      </c>
      <c r="BX43" s="1188"/>
      <c r="BY43" s="1189"/>
      <c r="BZ43" s="1181"/>
      <c r="CA43" s="1181"/>
      <c r="CB43" s="1182"/>
      <c r="CC43" s="1187" t="str">
        <f>IF(AI45&lt;AJ45,AR45,IF(AJ45&lt;AI45,AS45," "))</f>
        <v xml:space="preserve"> </v>
      </c>
      <c r="CD43" s="1188"/>
      <c r="CE43" s="1189"/>
      <c r="CF43" s="1187" t="str">
        <f>IF(AI41&lt;AJ41,AR41,IF(AJ41&lt;AI41,AS41," "))</f>
        <v xml:space="preserve"> </v>
      </c>
      <c r="CG43" s="1188"/>
      <c r="CH43" s="1189"/>
      <c r="CI43" s="1171"/>
      <c r="CJ43" s="1191"/>
      <c r="CK43" s="1184"/>
      <c r="CL43" s="1186"/>
      <c r="CN43" s="313" t="s">
        <v>62</v>
      </c>
      <c r="CO43" s="310">
        <f>BQ44</f>
        <v>0</v>
      </c>
      <c r="CP43" s="312" t="e">
        <f>IF(CO43="","",VLOOKUP(CO43,СписокКЖ!$A$85:$H$132,3,FALSE))</f>
        <v>#N/A</v>
      </c>
      <c r="CQ43" s="310">
        <f>BQ46</f>
        <v>0</v>
      </c>
      <c r="CR43" s="312" t="e">
        <f>IF(CQ43="","",VLOOKUP(CQ43,СписокКЖ!$A$85:$H$132,3,FALSE))</f>
        <v>#N/A</v>
      </c>
    </row>
    <row r="44" spans="1:96" ht="12.95" customHeight="1" x14ac:dyDescent="0.2">
      <c r="A44" s="255">
        <v>5</v>
      </c>
      <c r="B44" s="291"/>
      <c r="C44" s="257">
        <v>1</v>
      </c>
      <c r="D44" s="258">
        <v>4</v>
      </c>
      <c r="E44" s="259">
        <v>1</v>
      </c>
      <c r="F44" s="260">
        <v>1</v>
      </c>
      <c r="G44" s="261"/>
      <c r="H44" s="262"/>
      <c r="I44" s="259"/>
      <c r="J44" s="260"/>
      <c r="K44" s="261"/>
      <c r="L44" s="262"/>
      <c r="M44" s="259"/>
      <c r="N44" s="260"/>
      <c r="O44" s="261"/>
      <c r="P44" s="262"/>
      <c r="Q44" s="259"/>
      <c r="R44" s="260"/>
      <c r="S44" s="263">
        <f t="shared" si="111"/>
        <v>0</v>
      </c>
      <c r="T44" s="263">
        <f t="shared" si="112"/>
        <v>0</v>
      </c>
      <c r="U44" s="263">
        <f t="shared" si="113"/>
        <v>0</v>
      </c>
      <c r="V44" s="263">
        <f t="shared" si="114"/>
        <v>0</v>
      </c>
      <c r="W44" s="263">
        <f t="shared" si="115"/>
        <v>0</v>
      </c>
      <c r="X44" s="263">
        <f t="shared" si="116"/>
        <v>0</v>
      </c>
      <c r="Y44" s="263">
        <f t="shared" si="117"/>
        <v>0</v>
      </c>
      <c r="Z44" s="263">
        <f t="shared" si="118"/>
        <v>0</v>
      </c>
      <c r="AA44" s="263">
        <f t="shared" si="119"/>
        <v>0</v>
      </c>
      <c r="AB44" s="263">
        <f t="shared" si="120"/>
        <v>0</v>
      </c>
      <c r="AC44" s="263">
        <f t="shared" si="121"/>
        <v>0</v>
      </c>
      <c r="AD44" s="263">
        <f t="shared" si="122"/>
        <v>0</v>
      </c>
      <c r="AE44" s="263">
        <f t="shared" si="123"/>
        <v>0</v>
      </c>
      <c r="AF44" s="263">
        <f t="shared" si="124"/>
        <v>0</v>
      </c>
      <c r="AG44" s="264"/>
      <c r="AH44" s="264"/>
      <c r="AI44" s="265">
        <f t="shared" si="125"/>
        <v>0</v>
      </c>
      <c r="AJ44" s="265">
        <f t="shared" si="126"/>
        <v>0</v>
      </c>
      <c r="AK44" s="266" t="str">
        <f t="shared" si="127"/>
        <v>ERROR</v>
      </c>
      <c r="AL44" s="266" t="str">
        <f t="shared" si="128"/>
        <v/>
      </c>
      <c r="AM44" s="266" t="str">
        <f t="shared" si="129"/>
        <v/>
      </c>
      <c r="AN44" s="266" t="str">
        <f t="shared" si="130"/>
        <v/>
      </c>
      <c r="AO44" s="266" t="str">
        <f t="shared" si="131"/>
        <v/>
      </c>
      <c r="AP44" s="266" t="str">
        <f t="shared" si="132"/>
        <v/>
      </c>
      <c r="AQ44" s="266" t="str">
        <f t="shared" si="133"/>
        <v/>
      </c>
      <c r="AR44" s="267" t="str">
        <f t="shared" si="134"/>
        <v xml:space="preserve">  -  </v>
      </c>
      <c r="AS44" s="268" t="str">
        <f t="shared" si="135"/>
        <v xml:space="preserve">  -  </v>
      </c>
      <c r="AT44" s="265">
        <f t="shared" si="136"/>
        <v>0</v>
      </c>
      <c r="AU44" s="265">
        <f t="shared" si="137"/>
        <v>0</v>
      </c>
      <c r="AV44" s="266" t="str">
        <f t="shared" si="138"/>
        <v>ERROR</v>
      </c>
      <c r="AW44" s="266" t="str">
        <f t="shared" si="139"/>
        <v/>
      </c>
      <c r="AX44" s="266" t="str">
        <f t="shared" si="140"/>
        <v/>
      </c>
      <c r="AY44" s="266" t="str">
        <f t="shared" si="141"/>
        <v/>
      </c>
      <c r="AZ44" s="266" t="str">
        <f t="shared" si="142"/>
        <v/>
      </c>
      <c r="BA44" s="266" t="str">
        <f t="shared" si="143"/>
        <v/>
      </c>
      <c r="BB44" s="266" t="str">
        <f t="shared" si="144"/>
        <v/>
      </c>
      <c r="BC44" s="267" t="str">
        <f t="shared" si="145"/>
        <v xml:space="preserve">  -  </v>
      </c>
      <c r="BD44" s="268" t="str">
        <f t="shared" si="146"/>
        <v xml:space="preserve">  -  </v>
      </c>
      <c r="BE44" s="269">
        <f>SUMIF(C40:C46,3,AI40:AI46)+SUMIF(D40:D46,3,AJ40:AJ46)</f>
        <v>0</v>
      </c>
      <c r="BF44" s="269" t="str">
        <f>IF(BE44&lt;&gt;0,RANK(BE44,BE40:BE46),"")</f>
        <v/>
      </c>
      <c r="BG44" s="270">
        <f>SUMIF(A40:A43,C44,B40:B43)</f>
        <v>10</v>
      </c>
      <c r="BH44" s="271">
        <f>SUMIF(A40:A43,D44,B40:B43)</f>
        <v>15</v>
      </c>
      <c r="BI44" s="237" t="str">
        <f>BI43</f>
        <v>Группа 4</v>
      </c>
      <c r="BJ44" s="238">
        <f>1+BJ43</f>
        <v>23</v>
      </c>
      <c r="BK44" s="272">
        <v>3</v>
      </c>
      <c r="BL44" s="283" t="str">
        <f t="shared" si="147"/>
        <v>1 - 4</v>
      </c>
      <c r="BM44" s="304"/>
      <c r="BN44" s="274"/>
      <c r="BO44" s="284"/>
      <c r="BP44" s="1192">
        <v>3</v>
      </c>
      <c r="BQ44" s="1173"/>
      <c r="BR44" s="1318" t="str">
        <f>IF(BQ44="","",VLOOKUP(BQ44,СписокКМ!$A$188:$C$236,3,FALSE))</f>
        <v/>
      </c>
      <c r="BS44" s="1318" t="e">
        <f>IF(BP44="","",VLOOKUP(BP44,СписокКМ!BS:BX,2,FALSE))</f>
        <v>#N/A</v>
      </c>
      <c r="BT44" s="1318" t="str">
        <f>IF(BQ44="","",VLOOKUP(BQ44,СписокКМ!$A$188:$C$236,3,FALSE))</f>
        <v/>
      </c>
      <c r="BU44" s="1318" t="str">
        <f>IF(BR44="","",VLOOKUP(BR44,СписокКМ!BU:BZ,2,FALSE))</f>
        <v/>
      </c>
      <c r="BV44" s="1177"/>
      <c r="BW44" s="292"/>
      <c r="BX44" s="277" t="str">
        <f>IF(AG40&lt;AH40,AT40,IF(AH40&lt;AG40,AT40," "))</f>
        <v xml:space="preserve"> </v>
      </c>
      <c r="BY44" s="278"/>
      <c r="BZ44" s="279"/>
      <c r="CA44" s="277" t="str">
        <f>IF(AG45&lt;AH45,AT45,IF(AH45&lt;AG45,AT45," "))</f>
        <v xml:space="preserve"> </v>
      </c>
      <c r="CB44" s="278"/>
      <c r="CC44" s="1194"/>
      <c r="CD44" s="1194"/>
      <c r="CE44" s="1195"/>
      <c r="CF44" s="289"/>
      <c r="CG44" s="290" t="str">
        <f>IF(AG43&lt;AH43,AI43,IF(AH43&lt;AG43,AI43," "))</f>
        <v xml:space="preserve"> </v>
      </c>
      <c r="CH44" s="280"/>
      <c r="CI44" s="1171"/>
      <c r="CJ44" s="1190">
        <f>BE44</f>
        <v>0</v>
      </c>
      <c r="CK44" s="1183"/>
      <c r="CL44" s="1185" t="str">
        <f>IF(BF45="",BF44,BF45)</f>
        <v/>
      </c>
      <c r="CN44" s="313" t="s">
        <v>63</v>
      </c>
      <c r="CO44" s="310">
        <f>BQ40</f>
        <v>0</v>
      </c>
      <c r="CP44" s="312" t="e">
        <f>IF(CO44="","",VLOOKUP(CO44,СписокКЖ!$A$85:$H$132,3,FALSE))</f>
        <v>#N/A</v>
      </c>
      <c r="CQ44" s="310">
        <f>BQ46</f>
        <v>0</v>
      </c>
      <c r="CR44" s="312" t="e">
        <f>IF(CQ44="","",VLOOKUP(CQ44,СписокКЖ!$A$85:$H$132,3,FALSE))</f>
        <v>#N/A</v>
      </c>
    </row>
    <row r="45" spans="1:96" ht="12.95" customHeight="1" x14ac:dyDescent="0.2">
      <c r="A45" s="255">
        <v>6</v>
      </c>
      <c r="C45" s="257">
        <v>2</v>
      </c>
      <c r="D45" s="258">
        <v>3</v>
      </c>
      <c r="E45" s="259">
        <v>1</v>
      </c>
      <c r="F45" s="260">
        <v>1</v>
      </c>
      <c r="G45" s="261"/>
      <c r="H45" s="262"/>
      <c r="I45" s="259"/>
      <c r="J45" s="260"/>
      <c r="K45" s="261"/>
      <c r="L45" s="262"/>
      <c r="M45" s="259"/>
      <c r="N45" s="260"/>
      <c r="O45" s="261"/>
      <c r="P45" s="262"/>
      <c r="Q45" s="259"/>
      <c r="R45" s="260"/>
      <c r="S45" s="263">
        <f t="shared" si="111"/>
        <v>0</v>
      </c>
      <c r="T45" s="263">
        <f t="shared" si="112"/>
        <v>0</v>
      </c>
      <c r="U45" s="263">
        <f t="shared" si="113"/>
        <v>0</v>
      </c>
      <c r="V45" s="263">
        <f t="shared" si="114"/>
        <v>0</v>
      </c>
      <c r="W45" s="263">
        <f t="shared" si="115"/>
        <v>0</v>
      </c>
      <c r="X45" s="263">
        <f t="shared" si="116"/>
        <v>0</v>
      </c>
      <c r="Y45" s="263">
        <f t="shared" si="117"/>
        <v>0</v>
      </c>
      <c r="Z45" s="263">
        <f t="shared" si="118"/>
        <v>0</v>
      </c>
      <c r="AA45" s="263">
        <f t="shared" si="119"/>
        <v>0</v>
      </c>
      <c r="AB45" s="263">
        <f t="shared" si="120"/>
        <v>0</v>
      </c>
      <c r="AC45" s="263">
        <f t="shared" si="121"/>
        <v>0</v>
      </c>
      <c r="AD45" s="263">
        <f t="shared" si="122"/>
        <v>0</v>
      </c>
      <c r="AE45" s="263">
        <f t="shared" si="123"/>
        <v>0</v>
      </c>
      <c r="AF45" s="263">
        <f t="shared" si="124"/>
        <v>0</v>
      </c>
      <c r="AG45" s="264"/>
      <c r="AH45" s="264"/>
      <c r="AI45" s="265">
        <f t="shared" si="125"/>
        <v>0</v>
      </c>
      <c r="AJ45" s="265">
        <f t="shared" si="126"/>
        <v>0</v>
      </c>
      <c r="AK45" s="266" t="str">
        <f t="shared" si="127"/>
        <v>ERROR</v>
      </c>
      <c r="AL45" s="266" t="str">
        <f t="shared" si="128"/>
        <v/>
      </c>
      <c r="AM45" s="266" t="str">
        <f t="shared" si="129"/>
        <v/>
      </c>
      <c r="AN45" s="266" t="str">
        <f t="shared" si="130"/>
        <v/>
      </c>
      <c r="AO45" s="266" t="str">
        <f t="shared" si="131"/>
        <v/>
      </c>
      <c r="AP45" s="266" t="str">
        <f t="shared" si="132"/>
        <v/>
      </c>
      <c r="AQ45" s="266" t="str">
        <f t="shared" si="133"/>
        <v/>
      </c>
      <c r="AR45" s="267" t="str">
        <f t="shared" si="134"/>
        <v xml:space="preserve">  -  </v>
      </c>
      <c r="AS45" s="268" t="str">
        <f t="shared" si="135"/>
        <v xml:space="preserve">  -  </v>
      </c>
      <c r="AT45" s="265">
        <f t="shared" si="136"/>
        <v>0</v>
      </c>
      <c r="AU45" s="265">
        <f t="shared" si="137"/>
        <v>0</v>
      </c>
      <c r="AV45" s="266" t="str">
        <f t="shared" si="138"/>
        <v>ERROR</v>
      </c>
      <c r="AW45" s="266" t="str">
        <f t="shared" si="139"/>
        <v/>
      </c>
      <c r="AX45" s="266" t="str">
        <f t="shared" si="140"/>
        <v/>
      </c>
      <c r="AY45" s="266" t="str">
        <f t="shared" si="141"/>
        <v/>
      </c>
      <c r="AZ45" s="266" t="str">
        <f t="shared" si="142"/>
        <v/>
      </c>
      <c r="BA45" s="266" t="str">
        <f t="shared" si="143"/>
        <v/>
      </c>
      <c r="BB45" s="266" t="str">
        <f t="shared" si="144"/>
        <v/>
      </c>
      <c r="BC45" s="267" t="str">
        <f t="shared" si="145"/>
        <v xml:space="preserve">  -  </v>
      </c>
      <c r="BD45" s="268" t="str">
        <f t="shared" si="146"/>
        <v xml:space="preserve">  -  </v>
      </c>
      <c r="BE45" s="282"/>
      <c r="BF45" s="282"/>
      <c r="BG45" s="270">
        <f>SUMIF(A40:A43,C45,B40:B43)</f>
        <v>1</v>
      </c>
      <c r="BH45" s="271">
        <f>SUMIF(A40:A43,D45,B40:B43)</f>
        <v>2</v>
      </c>
      <c r="BI45" s="237" t="str">
        <f>BI44</f>
        <v>Группа 4</v>
      </c>
      <c r="BJ45" s="238">
        <f>1+BJ44</f>
        <v>24</v>
      </c>
      <c r="BK45" s="272">
        <v>3</v>
      </c>
      <c r="BL45" s="293" t="str">
        <f t="shared" si="147"/>
        <v>2 - 3</v>
      </c>
      <c r="BM45" s="294"/>
      <c r="BN45" s="294"/>
      <c r="BO45" s="295"/>
      <c r="BP45" s="1193"/>
      <c r="BQ45" s="1174"/>
      <c r="BR45" s="1321" t="str">
        <f>IF(BO45="","",VLOOKUP(BO45,СписокКМ!BR:BW,2,FALSE))</f>
        <v/>
      </c>
      <c r="BS45" s="1321" t="str">
        <f>IF(BP45="","",VLOOKUP(BP45,СписокКМ!BS:BX,2,FALSE))</f>
        <v/>
      </c>
      <c r="BT45" s="1321" t="str">
        <f>IF(BQ45="","",VLOOKUP(BQ45,СписокКМ!BT:BY,2,FALSE))</f>
        <v/>
      </c>
      <c r="BU45" s="1321" t="str">
        <f>IF(BR45="","",VLOOKUP(BR45,СписокКМ!BU:BZ,2,FALSE))</f>
        <v/>
      </c>
      <c r="BV45" s="1178"/>
      <c r="BW45" s="1187" t="str">
        <f>IF(AI40&gt;AJ40,BC40,IF(AJ40&gt;AI40,BD40," "))</f>
        <v xml:space="preserve"> </v>
      </c>
      <c r="BX45" s="1188"/>
      <c r="BY45" s="1189"/>
      <c r="BZ45" s="1187" t="str">
        <f>IF(AI45&gt;AJ45,BC45,IF(AJ45&gt;AI45,BD45," "))</f>
        <v xml:space="preserve"> </v>
      </c>
      <c r="CA45" s="1188"/>
      <c r="CB45" s="1189"/>
      <c r="CC45" s="1181"/>
      <c r="CD45" s="1181"/>
      <c r="CE45" s="1182"/>
      <c r="CF45" s="1187" t="str">
        <f>IF(AI43&lt;AJ43,AR43,IF(AJ43&lt;AI43,AS43," "))</f>
        <v xml:space="preserve"> </v>
      </c>
      <c r="CG45" s="1188"/>
      <c r="CH45" s="1189"/>
      <c r="CI45" s="1171"/>
      <c r="CJ45" s="1191"/>
      <c r="CK45" s="1184"/>
      <c r="CL45" s="1186"/>
      <c r="CN45" s="313" t="s">
        <v>64</v>
      </c>
      <c r="CO45" s="310">
        <f>BQ42</f>
        <v>0</v>
      </c>
      <c r="CP45" s="312" t="e">
        <f>IF(CO45="","",VLOOKUP(CO45,СписокКЖ!$A$85:$H$132,3,FALSE))</f>
        <v>#N/A</v>
      </c>
      <c r="CQ45" s="310">
        <f>BQ44</f>
        <v>0</v>
      </c>
      <c r="CR45" s="312" t="e">
        <f>IF(CQ45="","",VLOOKUP(CQ45,СписокКЖ!$A$85:$H$132,3,FALSE))</f>
        <v>#N/A</v>
      </c>
    </row>
    <row r="46" spans="1:96" ht="12.95" customHeight="1" x14ac:dyDescent="0.2"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V46" s="224"/>
      <c r="AW46" s="224"/>
      <c r="AX46" s="224"/>
      <c r="AY46" s="224"/>
      <c r="AZ46" s="224"/>
      <c r="BE46" s="269">
        <f>SUMIF(C40:C46,4,AI40:AI46)+SUMIF(D40:D46,4,AJ40:AJ46)</f>
        <v>0</v>
      </c>
      <c r="BF46" s="269" t="str">
        <f>IF(BE46&lt;&gt;0,RANK(BE46,BE40:BE46),"")</f>
        <v/>
      </c>
      <c r="BG46" s="301"/>
      <c r="BH46" s="301"/>
      <c r="BP46" s="1192">
        <v>4</v>
      </c>
      <c r="BQ46" s="1173"/>
      <c r="BR46" s="1318" t="str">
        <f>IF(BQ46="","",VLOOKUP(BQ46,СписокКМ!$A$188:$C$236,3,FALSE))</f>
        <v/>
      </c>
      <c r="BS46" s="1318" t="e">
        <f>IF(BP46="","",VLOOKUP(BP46,СписокКМ!BS:BX,2,FALSE))</f>
        <v>#N/A</v>
      </c>
      <c r="BT46" s="1318" t="str">
        <f>IF(BQ46="","",VLOOKUP(BQ46,СписокКМ!$A$188:$C$236,3,FALSE))</f>
        <v/>
      </c>
      <c r="BU46" s="1318" t="str">
        <f>IF(BR46="","",VLOOKUP(BR46,СписокКМ!BU:BZ,2,FALSE))</f>
        <v/>
      </c>
      <c r="BV46" s="1177"/>
      <c r="BW46" s="288"/>
      <c r="BX46" s="277" t="str">
        <f>IF(AG44&lt;AH44,AT44,IF(AH44&lt;AG44,AT44," "))</f>
        <v xml:space="preserve"> </v>
      </c>
      <c r="BY46" s="278"/>
      <c r="BZ46" s="279"/>
      <c r="CA46" s="277" t="str">
        <f>IF(AG41&lt;AH41,AT41,IF(AH41&lt;AG41,AT41," "))</f>
        <v xml:space="preserve"> </v>
      </c>
      <c r="CB46" s="278"/>
      <c r="CC46" s="279"/>
      <c r="CD46" s="277" t="str">
        <f>IF(AG43&lt;AH43,AT43,IF(AH43&lt;AG43,AT43," "))</f>
        <v xml:space="preserve"> </v>
      </c>
      <c r="CE46" s="278"/>
      <c r="CF46" s="1208"/>
      <c r="CG46" s="1179"/>
      <c r="CH46" s="1180"/>
      <c r="CI46" s="1171"/>
      <c r="CJ46" s="1190">
        <f>BE46</f>
        <v>0</v>
      </c>
      <c r="CK46" s="1197"/>
      <c r="CL46" s="1185" t="str">
        <f>IF(BF47="",BF46,BF47)</f>
        <v/>
      </c>
    </row>
    <row r="47" spans="1:96" ht="12.95" customHeight="1" x14ac:dyDescent="0.2"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V47" s="224"/>
      <c r="AW47" s="224"/>
      <c r="AX47" s="224"/>
      <c r="AY47" s="224"/>
      <c r="AZ47" s="224"/>
      <c r="BE47" s="282"/>
      <c r="BF47" s="282"/>
      <c r="BG47" s="301"/>
      <c r="BH47" s="301"/>
      <c r="BL47" s="297"/>
      <c r="BM47" s="298"/>
      <c r="BN47" s="299"/>
      <c r="BO47" s="300"/>
      <c r="BP47" s="1203"/>
      <c r="BQ47" s="1204"/>
      <c r="BR47" s="1319" t="str">
        <f>IF(BO47="","",VLOOKUP(BO47,СписокКМ!BR:BW,2,FALSE))</f>
        <v/>
      </c>
      <c r="BS47" s="1319" t="str">
        <f>IF(BP47="","",VLOOKUP(BP47,СписокКМ!BS:BX,2,FALSE))</f>
        <v/>
      </c>
      <c r="BT47" s="1319" t="str">
        <f>IF(BQ47="","",VLOOKUP(BQ47,СписокКМ!BT:BY,2,FALSE))</f>
        <v/>
      </c>
      <c r="BU47" s="1319" t="str">
        <f>IF(BR47="","",VLOOKUP(BR47,СписокКМ!BU:BZ,2,FALSE))</f>
        <v/>
      </c>
      <c r="BV47" s="1320"/>
      <c r="BW47" s="1200" t="str">
        <f>IF(AI44&gt;AJ44,BC44,IF(AJ44&gt;AI44,BD44," "))</f>
        <v xml:space="preserve"> </v>
      </c>
      <c r="BX47" s="1201"/>
      <c r="BY47" s="1202"/>
      <c r="BZ47" s="1200" t="str">
        <f>IF(AI41&gt;AJ41,BC41,IF(AJ41&gt;AI41,BD41," "))</f>
        <v xml:space="preserve"> </v>
      </c>
      <c r="CA47" s="1201"/>
      <c r="CB47" s="1202"/>
      <c r="CC47" s="1200" t="str">
        <f>IF(AI43&gt;AJ43,BC43,IF(AJ43&gt;AI43,BD43," "))</f>
        <v xml:space="preserve"> </v>
      </c>
      <c r="CD47" s="1201"/>
      <c r="CE47" s="1202"/>
      <c r="CF47" s="1209"/>
      <c r="CG47" s="1210"/>
      <c r="CH47" s="1211"/>
      <c r="CI47" s="1322"/>
      <c r="CJ47" s="1212"/>
      <c r="CK47" s="1198"/>
      <c r="CL47" s="1199"/>
    </row>
    <row r="61" spans="1:96" ht="19.5" customHeight="1" x14ac:dyDescent="0.2">
      <c r="Z61" s="233"/>
      <c r="BK61" s="239"/>
      <c r="BP61" s="307" t="s">
        <v>66</v>
      </c>
      <c r="BQ61" s="307"/>
      <c r="BR61" s="307"/>
      <c r="BS61" s="307"/>
      <c r="BT61" s="307"/>
      <c r="BU61" s="307"/>
      <c r="CN61" s="314" t="str">
        <f>BP61</f>
        <v>Предварительный этап. Группа 5</v>
      </c>
    </row>
    <row r="62" spans="1:96" ht="15" customHeight="1" x14ac:dyDescent="0.2">
      <c r="A62" s="240">
        <v>1</v>
      </c>
      <c r="B62" s="241">
        <v>4</v>
      </c>
      <c r="C62" s="242" t="str">
        <f>"КОМАНДЫ. Предварительный этап. Группа "&amp;A62</f>
        <v>КОМАНДЫ. Предварительный этап. Группа 1</v>
      </c>
      <c r="D62" s="242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4"/>
      <c r="P62" s="244"/>
      <c r="Q62" s="244"/>
      <c r="R62" s="245">
        <v>1</v>
      </c>
      <c r="Z62" s="233"/>
      <c r="AR62" s="246">
        <f>IF(B63=0,0,(IF(B64=0,1,IF(B65=0,2,IF(B66=0,3,IF(B66&gt;0,4))))))</f>
        <v>3</v>
      </c>
      <c r="BC62" s="246" t="b">
        <f>IF(BE62=15,3,IF(BE62&gt;15,4))</f>
        <v>0</v>
      </c>
      <c r="BE62" s="247">
        <f>SUM(BE63,BE65,BE67,BE69)</f>
        <v>0</v>
      </c>
      <c r="BF62" s="247">
        <f>SUM(BF63,BF65,BF67,BF69)</f>
        <v>0</v>
      </c>
      <c r="BL62" s="249" t="s">
        <v>44</v>
      </c>
      <c r="BM62" s="250" t="s">
        <v>45</v>
      </c>
      <c r="BN62" s="250" t="s">
        <v>46</v>
      </c>
      <c r="BO62" s="251" t="s">
        <v>47</v>
      </c>
      <c r="BP62" s="252" t="s">
        <v>1</v>
      </c>
      <c r="BQ62" s="1165" t="s">
        <v>48</v>
      </c>
      <c r="BR62" s="1165"/>
      <c r="BS62" s="1165"/>
      <c r="BT62" s="1165"/>
      <c r="BU62" s="1165"/>
      <c r="BV62" s="1166"/>
      <c r="BW62" s="1167">
        <v>1</v>
      </c>
      <c r="BX62" s="1168"/>
      <c r="BY62" s="1169"/>
      <c r="BZ62" s="1167">
        <v>2</v>
      </c>
      <c r="CA62" s="1168"/>
      <c r="CB62" s="1169"/>
      <c r="CC62" s="1167">
        <v>3</v>
      </c>
      <c r="CD62" s="1168"/>
      <c r="CE62" s="1169"/>
      <c r="CF62" s="1167">
        <v>4</v>
      </c>
      <c r="CG62" s="1168"/>
      <c r="CH62" s="1169"/>
      <c r="CI62" s="1170"/>
      <c r="CJ62" s="253" t="s">
        <v>49</v>
      </c>
      <c r="CK62" s="253" t="s">
        <v>50</v>
      </c>
      <c r="CL62" s="254" t="s">
        <v>51</v>
      </c>
    </row>
    <row r="63" spans="1:96" ht="12.95" customHeight="1" x14ac:dyDescent="0.2">
      <c r="A63" s="255">
        <v>1</v>
      </c>
      <c r="B63" s="256">
        <f>IF(R62="","",VLOOKUP(R62,'[61]Посев групп'!B:N,2,FALSE))</f>
        <v>12</v>
      </c>
      <c r="C63" s="257">
        <v>1</v>
      </c>
      <c r="D63" s="258">
        <v>3</v>
      </c>
      <c r="E63" s="259">
        <v>1</v>
      </c>
      <c r="F63" s="260">
        <v>1</v>
      </c>
      <c r="G63" s="261"/>
      <c r="H63" s="262"/>
      <c r="I63" s="259"/>
      <c r="J63" s="260"/>
      <c r="K63" s="261"/>
      <c r="L63" s="262"/>
      <c r="M63" s="259"/>
      <c r="N63" s="260"/>
      <c r="O63" s="261"/>
      <c r="P63" s="262"/>
      <c r="Q63" s="259"/>
      <c r="R63" s="260"/>
      <c r="S63" s="263">
        <f t="shared" ref="S63:S68" si="148">IF(E63="wo",0,IF(F63="wo",1,IF(E63&gt;F63,1,0)))</f>
        <v>0</v>
      </c>
      <c r="T63" s="263">
        <f t="shared" ref="T63:T68" si="149">IF(E63="wo",1,IF(F63="wo",0,IF(F63&gt;E63,1,0)))</f>
        <v>0</v>
      </c>
      <c r="U63" s="263">
        <f t="shared" ref="U63:U68" si="150">IF(G63="wo",0,IF(H63="wo",1,IF(G63&gt;H63,1,0)))</f>
        <v>0</v>
      </c>
      <c r="V63" s="263">
        <f t="shared" ref="V63:V68" si="151">IF(G63="wo",1,IF(H63="wo",0,IF(H63&gt;G63,1,0)))</f>
        <v>0</v>
      </c>
      <c r="W63" s="263">
        <f t="shared" ref="W63:W68" si="152">IF(I63="wo",0,IF(J63="wo",1,IF(I63&gt;J63,1,0)))</f>
        <v>0</v>
      </c>
      <c r="X63" s="263">
        <f t="shared" ref="X63:X68" si="153">IF(I63="wo",1,IF(J63="wo",0,IF(J63&gt;I63,1,0)))</f>
        <v>0</v>
      </c>
      <c r="Y63" s="263">
        <f t="shared" ref="Y63:Y68" si="154">IF(K63="wo",0,IF(L63="wo",1,IF(K63&gt;L63,1,0)))</f>
        <v>0</v>
      </c>
      <c r="Z63" s="263">
        <f t="shared" ref="Z63:Z68" si="155">IF(K63="wo",1,IF(L63="wo",0,IF(L63&gt;K63,1,0)))</f>
        <v>0</v>
      </c>
      <c r="AA63" s="263">
        <f t="shared" ref="AA63:AA68" si="156">IF(M63="wo",0,IF(N63="wo",1,IF(M63&gt;N63,1,0)))</f>
        <v>0</v>
      </c>
      <c r="AB63" s="263">
        <f t="shared" ref="AB63:AB68" si="157">IF(M63="wo",1,IF(N63="wo",0,IF(N63&gt;M63,1,0)))</f>
        <v>0</v>
      </c>
      <c r="AC63" s="263">
        <f t="shared" ref="AC63:AC68" si="158">IF(O63="wo",0,IF(P63="wo",1,IF(O63&gt;P63,1,0)))</f>
        <v>0</v>
      </c>
      <c r="AD63" s="263">
        <f t="shared" ref="AD63:AD68" si="159">IF(O63="wo",1,IF(P63="wo",0,IF(P63&gt;O63,1,0)))</f>
        <v>0</v>
      </c>
      <c r="AE63" s="263">
        <f t="shared" ref="AE63:AE68" si="160">IF(Q63="wo",0,IF(R63="wo",1,IF(Q63&gt;R63,1,0)))</f>
        <v>0</v>
      </c>
      <c r="AF63" s="263">
        <f t="shared" ref="AF63:AF68" si="161">IF(Q63="wo",1,IF(R63="wo",0,IF(R63&gt;Q63,1,0)))</f>
        <v>0</v>
      </c>
      <c r="AG63" s="264"/>
      <c r="AH63" s="264"/>
      <c r="AI63" s="265">
        <f t="shared" ref="AI63:AI68" si="162">IF(E63="",0,IF(E63="wo",0,IF(F63="wo",2,IF(AG63=AH63,0,IF(AG63&gt;AH63,2,1)))))</f>
        <v>0</v>
      </c>
      <c r="AJ63" s="265">
        <f t="shared" ref="AJ63:AJ68" si="163">IF(F63="",0,IF(F63="wo",0,IF(E63="wo",2,IF(AH63=AG63,0,IF(AH63&gt;AG63,2,1)))))</f>
        <v>0</v>
      </c>
      <c r="AK63" s="266" t="str">
        <f t="shared" ref="AK63:AK68" si="164">IF(E63="","",IF(E63="wo",0,IF(F63="wo",0,IF(E63=F63,"ERROR",IF(E63&gt;F63,F63,-1*E63)))))</f>
        <v>ERROR</v>
      </c>
      <c r="AL63" s="266" t="str">
        <f t="shared" ref="AL63:AL68" si="165">IF(G63="","",IF(G63="wo",0,IF(H63="wo",0,IF(G63=H63,"ERROR",IF(G63&gt;H63,H63,-1*G63)))))</f>
        <v/>
      </c>
      <c r="AM63" s="266" t="str">
        <f t="shared" ref="AM63:AM68" si="166">IF(I63="","",IF(I63="wo",0,IF(J63="wo",0,IF(I63=J63,"ERROR",IF(I63&gt;J63,J63,-1*I63)))))</f>
        <v/>
      </c>
      <c r="AN63" s="266" t="str">
        <f t="shared" ref="AN63:AN68" si="167">IF(K63="","",IF(K63="wo",0,IF(L63="wo",0,IF(K63=L63,"ERROR",IF(K63&gt;L63,L63,-1*K63)))))</f>
        <v/>
      </c>
      <c r="AO63" s="266" t="str">
        <f t="shared" ref="AO63:AO68" si="168">IF(M63="","",IF(M63="wo",0,IF(N63="wo",0,IF(M63=N63,"ERROR",IF(M63&gt;N63,N63,-1*M63)))))</f>
        <v/>
      </c>
      <c r="AP63" s="266" t="str">
        <f t="shared" ref="AP63:AP68" si="169">IF(O63="","",IF(O63="wo",0,IF(P63="wo",0,IF(O63=P63,"ERROR",IF(O63&gt;P63,P63,-1*O63)))))</f>
        <v/>
      </c>
      <c r="AQ63" s="266" t="str">
        <f t="shared" ref="AQ63:AQ68" si="170">IF(Q63="","",IF(Q63="wo",0,IF(R63="wo",0,IF(Q63=R63,"ERROR",IF(Q63&gt;R63,R63,-1*Q63)))))</f>
        <v/>
      </c>
      <c r="AR63" s="267" t="str">
        <f t="shared" ref="AR63:AR68" si="171">CONCATENATE(AG63,"  -  ",AH63)</f>
        <v xml:space="preserve">  -  </v>
      </c>
      <c r="AS63" s="268" t="str">
        <f t="shared" ref="AS63:AS68" si="172">AR63</f>
        <v xml:space="preserve">  -  </v>
      </c>
      <c r="AT63" s="265">
        <f t="shared" ref="AT63:AT68" si="173">IF(F63="",0,IF(F63="wo",0,IF(E63="wo",2,IF(AH63=AG63,0,IF(AH63&gt;AG63,2,1)))))</f>
        <v>0</v>
      </c>
      <c r="AU63" s="265">
        <f t="shared" ref="AU63:AU68" si="174">IF(E63="",0,IF(E63="wo",0,IF(F63="wo",2,IF(AG63=AH63,0,IF(AG63&gt;AH63,2,1)))))</f>
        <v>0</v>
      </c>
      <c r="AV63" s="266" t="str">
        <f t="shared" ref="AV63:AV68" si="175">IF(F63="","",IF(F63="wo",0,IF(E63="wo",0,IF(F63=E63,"ERROR",IF(F63&gt;E63,E63,-1*F63)))))</f>
        <v>ERROR</v>
      </c>
      <c r="AW63" s="266" t="str">
        <f t="shared" ref="AW63:AW68" si="176">IF(H63="","",IF(H63="wo",0,IF(G63="wo",0,IF(H63=G63,"ERROR",IF(H63&gt;G63,G63,-1*H63)))))</f>
        <v/>
      </c>
      <c r="AX63" s="266" t="str">
        <f t="shared" ref="AX63:AX68" si="177">IF(J63="","",IF(J63="wo",0,IF(I63="wo",0,IF(J63=I63,"ERROR",IF(J63&gt;I63,I63,-1*J63)))))</f>
        <v/>
      </c>
      <c r="AY63" s="266" t="str">
        <f t="shared" ref="AY63:AY68" si="178">IF(L63="","",IF(L63="wo",0,IF(K63="wo",0,IF(L63=K63,"ERROR",IF(L63&gt;K63,K63,-1*L63)))))</f>
        <v/>
      </c>
      <c r="AZ63" s="266" t="str">
        <f t="shared" ref="AZ63:AZ68" si="179">IF(N63="","",IF(N63="wo",0,IF(M63="wo",0,IF(N63=M63,"ERROR",IF(N63&gt;M63,M63,-1*N63)))))</f>
        <v/>
      </c>
      <c r="BA63" s="266" t="str">
        <f t="shared" ref="BA63:BA68" si="180">IF(P63="","",IF(P63="wo",0,IF(O63="wo",0,IF(P63=O63,"ERROR",IF(P63&gt;O63,O63,-1*P63)))))</f>
        <v/>
      </c>
      <c r="BB63" s="266" t="str">
        <f t="shared" ref="BB63:BB68" si="181">IF(R63="","",IF(R63="wo",0,IF(Q63="wo",0,IF(R63=Q63,"ERROR",IF(R63&gt;Q63,Q63,-1*R63)))))</f>
        <v/>
      </c>
      <c r="BC63" s="267" t="str">
        <f t="shared" ref="BC63:BC68" si="182">CONCATENATE(AH63,"  -  ",AG63)</f>
        <v xml:space="preserve">  -  </v>
      </c>
      <c r="BD63" s="268" t="str">
        <f t="shared" ref="BD63:BD68" si="183">BC63</f>
        <v xml:space="preserve">  -  </v>
      </c>
      <c r="BE63" s="269">
        <f>SUMIF(C63:C69,1,AI63:AI69)+SUMIF(D63:D69,1,AJ63:AJ69)</f>
        <v>0</v>
      </c>
      <c r="BF63" s="269" t="str">
        <f>IF(BE63&lt;&gt;0,RANK(BE63,BE63:BE69),"")</f>
        <v/>
      </c>
      <c r="BG63" s="270">
        <f>SUMIF(A63:A66,C63,B63:B66)</f>
        <v>12</v>
      </c>
      <c r="BH63" s="271">
        <f>SUMIF(A63:A66,D63,B63:B66)</f>
        <v>3</v>
      </c>
      <c r="BI63" s="237" t="s">
        <v>52</v>
      </c>
      <c r="BJ63" s="238">
        <f>1*BJ59+1</f>
        <v>1</v>
      </c>
      <c r="BK63" s="272">
        <v>1</v>
      </c>
      <c r="BL63" s="273" t="str">
        <f t="shared" ref="BL63:BL68" si="184">CONCATENATE(C63," ","-"," ",D63)</f>
        <v>1 - 3</v>
      </c>
      <c r="BM63" s="304"/>
      <c r="BN63" s="274"/>
      <c r="BO63" s="275"/>
      <c r="BP63" s="1172">
        <v>1</v>
      </c>
      <c r="BQ63" s="1173"/>
      <c r="BR63" s="1318" t="str">
        <f>IF(BQ63="","",VLOOKUP(BQ63,СписокКЖ!$A$85:$H$132,3,FALSE))</f>
        <v/>
      </c>
      <c r="BS63" s="1318" t="e">
        <f>IF(BP63="","",VLOOKUP(BP63,СписокКМ!BS:BX,2,FALSE))</f>
        <v>#N/A</v>
      </c>
      <c r="BT63" s="1318" t="str">
        <f>IF(BQ63="","",VLOOKUP(BQ63,СписокКМ!$A$188:$C$236,3,FALSE))</f>
        <v/>
      </c>
      <c r="BU63" s="1318" t="str">
        <f>IF(BR63="","",VLOOKUP(BR63,СписокКМ!BU:BZ,2,FALSE))</f>
        <v/>
      </c>
      <c r="BV63" s="1177"/>
      <c r="BW63" s="1179"/>
      <c r="BX63" s="1179"/>
      <c r="BY63" s="1180"/>
      <c r="BZ63" s="276"/>
      <c r="CA63" s="277" t="str">
        <f>IF(AG65&lt;AH65,AI65,IF(AH65&lt;AG65,AI65," "))</f>
        <v xml:space="preserve"> </v>
      </c>
      <c r="CB63" s="278"/>
      <c r="CC63" s="279"/>
      <c r="CD63" s="277" t="str">
        <f>IF(AG63&lt;AH63,AI63,IF(AH63&lt;AG63,AI63," "))</f>
        <v xml:space="preserve"> </v>
      </c>
      <c r="CE63" s="280"/>
      <c r="CF63" s="279"/>
      <c r="CG63" s="277" t="str">
        <f>IF(AG67&lt;AH67,AI67,IF(AH67&lt;AG67,AI67," "))</f>
        <v xml:space="preserve"> </v>
      </c>
      <c r="CH63" s="278"/>
      <c r="CI63" s="1171"/>
      <c r="CJ63" s="1190">
        <f>BE63</f>
        <v>0</v>
      </c>
      <c r="CK63" s="1183"/>
      <c r="CL63" s="1185" t="str">
        <f>IF(BF64="",BF63,BF64)</f>
        <v/>
      </c>
      <c r="CN63" s="313" t="s">
        <v>59</v>
      </c>
      <c r="CO63" s="310">
        <f>BQ63</f>
        <v>0</v>
      </c>
      <c r="CP63" s="312" t="e">
        <f>IF(CO63="","",VLOOKUP(CO63,СписокКЖ!$A$85:$H$132,3,FALSE))</f>
        <v>#N/A</v>
      </c>
      <c r="CQ63" s="310">
        <f>BQ67</f>
        <v>0</v>
      </c>
      <c r="CR63" s="312" t="e">
        <f>IF(CQ63="","",VLOOKUP(CQ63,СписокКЖ!$A$85:$H$132,3,FALSE))</f>
        <v>#N/A</v>
      </c>
    </row>
    <row r="64" spans="1:96" ht="12.95" customHeight="1" x14ac:dyDescent="0.2">
      <c r="A64" s="255">
        <v>2</v>
      </c>
      <c r="B64" s="281">
        <f>IF(R62="","",VLOOKUP(R62,'[61]Посев групп'!B:L,4,FALSE))</f>
        <v>4</v>
      </c>
      <c r="C64" s="257">
        <v>2</v>
      </c>
      <c r="D64" s="258">
        <v>4</v>
      </c>
      <c r="E64" s="259">
        <v>1</v>
      </c>
      <c r="F64" s="260">
        <v>1</v>
      </c>
      <c r="G64" s="261"/>
      <c r="H64" s="262"/>
      <c r="I64" s="259"/>
      <c r="J64" s="260"/>
      <c r="K64" s="261"/>
      <c r="L64" s="262"/>
      <c r="M64" s="259"/>
      <c r="N64" s="260"/>
      <c r="O64" s="261"/>
      <c r="P64" s="262"/>
      <c r="Q64" s="259"/>
      <c r="R64" s="260"/>
      <c r="S64" s="263">
        <f t="shared" si="148"/>
        <v>0</v>
      </c>
      <c r="T64" s="263">
        <f t="shared" si="149"/>
        <v>0</v>
      </c>
      <c r="U64" s="263">
        <f t="shared" si="150"/>
        <v>0</v>
      </c>
      <c r="V64" s="263">
        <f t="shared" si="151"/>
        <v>0</v>
      </c>
      <c r="W64" s="263">
        <f t="shared" si="152"/>
        <v>0</v>
      </c>
      <c r="X64" s="263">
        <f t="shared" si="153"/>
        <v>0</v>
      </c>
      <c r="Y64" s="263">
        <f t="shared" si="154"/>
        <v>0</v>
      </c>
      <c r="Z64" s="263">
        <f t="shared" si="155"/>
        <v>0</v>
      </c>
      <c r="AA64" s="263">
        <f t="shared" si="156"/>
        <v>0</v>
      </c>
      <c r="AB64" s="263">
        <f t="shared" si="157"/>
        <v>0</v>
      </c>
      <c r="AC64" s="263">
        <f t="shared" si="158"/>
        <v>0</v>
      </c>
      <c r="AD64" s="263">
        <f t="shared" si="159"/>
        <v>0</v>
      </c>
      <c r="AE64" s="263">
        <f t="shared" si="160"/>
        <v>0</v>
      </c>
      <c r="AF64" s="263">
        <f t="shared" si="161"/>
        <v>0</v>
      </c>
      <c r="AG64" s="264"/>
      <c r="AH64" s="264"/>
      <c r="AI64" s="265">
        <f t="shared" si="162"/>
        <v>0</v>
      </c>
      <c r="AJ64" s="265">
        <f t="shared" si="163"/>
        <v>0</v>
      </c>
      <c r="AK64" s="266" t="str">
        <f t="shared" si="164"/>
        <v>ERROR</v>
      </c>
      <c r="AL64" s="266" t="str">
        <f t="shared" si="165"/>
        <v/>
      </c>
      <c r="AM64" s="266" t="str">
        <f t="shared" si="166"/>
        <v/>
      </c>
      <c r="AN64" s="266" t="str">
        <f t="shared" si="167"/>
        <v/>
      </c>
      <c r="AO64" s="266" t="str">
        <f t="shared" si="168"/>
        <v/>
      </c>
      <c r="AP64" s="266" t="str">
        <f t="shared" si="169"/>
        <v/>
      </c>
      <c r="AQ64" s="266" t="str">
        <f t="shared" si="170"/>
        <v/>
      </c>
      <c r="AR64" s="267" t="str">
        <f t="shared" si="171"/>
        <v xml:space="preserve">  -  </v>
      </c>
      <c r="AS64" s="268" t="str">
        <f t="shared" si="172"/>
        <v xml:space="preserve">  -  </v>
      </c>
      <c r="AT64" s="265">
        <f t="shared" si="173"/>
        <v>0</v>
      </c>
      <c r="AU64" s="265">
        <f t="shared" si="174"/>
        <v>0</v>
      </c>
      <c r="AV64" s="266" t="str">
        <f t="shared" si="175"/>
        <v>ERROR</v>
      </c>
      <c r="AW64" s="266" t="str">
        <f t="shared" si="176"/>
        <v/>
      </c>
      <c r="AX64" s="266" t="str">
        <f t="shared" si="177"/>
        <v/>
      </c>
      <c r="AY64" s="266" t="str">
        <f t="shared" si="178"/>
        <v/>
      </c>
      <c r="AZ64" s="266" t="str">
        <f t="shared" si="179"/>
        <v/>
      </c>
      <c r="BA64" s="266" t="str">
        <f t="shared" si="180"/>
        <v/>
      </c>
      <c r="BB64" s="266" t="str">
        <f t="shared" si="181"/>
        <v/>
      </c>
      <c r="BC64" s="267" t="str">
        <f t="shared" si="182"/>
        <v xml:space="preserve">  -  </v>
      </c>
      <c r="BD64" s="268" t="str">
        <f t="shared" si="183"/>
        <v xml:space="preserve">  -  </v>
      </c>
      <c r="BE64" s="282"/>
      <c r="BF64" s="282"/>
      <c r="BG64" s="270">
        <f>SUMIF(A63:A66,C64,B63:B66)</f>
        <v>4</v>
      </c>
      <c r="BH64" s="271">
        <f>SUMIF(A63:A66,D64,B63:B66)</f>
        <v>0</v>
      </c>
      <c r="BI64" s="237" t="str">
        <f>BI63</f>
        <v>Группа 1</v>
      </c>
      <c r="BJ64" s="238">
        <f>1+BJ63</f>
        <v>2</v>
      </c>
      <c r="BK64" s="272">
        <v>1</v>
      </c>
      <c r="BL64" s="283" t="str">
        <f t="shared" si="184"/>
        <v>2 - 4</v>
      </c>
      <c r="BM64" s="304"/>
      <c r="BN64" s="274"/>
      <c r="BO64" s="284"/>
      <c r="BP64" s="1172"/>
      <c r="BQ64" s="1174"/>
      <c r="BR64" s="1321" t="str">
        <f>IF(BO64="","",VLOOKUP(BO64,СписокКМ!BR:BW,2,FALSE))</f>
        <v/>
      </c>
      <c r="BS64" s="1321" t="str">
        <f>IF(BP64="","",VLOOKUP(BP64,СписокКМ!BS:BX,2,FALSE))</f>
        <v/>
      </c>
      <c r="BT64" s="1321" t="str">
        <f>IF(BQ64="","",VLOOKUP(BQ64,СписокКМ!BT:BY,2,FALSE))</f>
        <v/>
      </c>
      <c r="BU64" s="1321" t="str">
        <f>IF(BR64="","",VLOOKUP(BR64,СписокКМ!BU:BZ,2,FALSE))</f>
        <v/>
      </c>
      <c r="BV64" s="1178"/>
      <c r="BW64" s="1181"/>
      <c r="BX64" s="1181"/>
      <c r="BY64" s="1182"/>
      <c r="BZ64" s="1187" t="str">
        <f>IF(AI65&lt;AJ65,AR65,IF(AJ65&lt;AI65,AS65," "))</f>
        <v xml:space="preserve"> </v>
      </c>
      <c r="CA64" s="1188"/>
      <c r="CB64" s="1189"/>
      <c r="CC64" s="1187" t="str">
        <f>IF(AI63&lt;AJ63,AR63,IF(AJ63&lt;AI63,AS63," "))</f>
        <v xml:space="preserve"> </v>
      </c>
      <c r="CD64" s="1188"/>
      <c r="CE64" s="1189"/>
      <c r="CF64" s="1187" t="str">
        <f>IF(AI67&lt;AJ67,AR67,IF(AJ67&lt;AI67,AS67," "))</f>
        <v xml:space="preserve"> </v>
      </c>
      <c r="CG64" s="1188"/>
      <c r="CH64" s="1189"/>
      <c r="CI64" s="1171"/>
      <c r="CJ64" s="1191"/>
      <c r="CK64" s="1184"/>
      <c r="CL64" s="1186"/>
      <c r="CN64" s="313" t="s">
        <v>60</v>
      </c>
      <c r="CO64" s="310">
        <f>BQ65</f>
        <v>0</v>
      </c>
      <c r="CP64" s="312" t="e">
        <f>IF(CO64="","",VLOOKUP(CO64,СписокКЖ!$A$85:$H$132,3,FALSE))</f>
        <v>#N/A</v>
      </c>
      <c r="CQ64" s="310">
        <f>BQ69</f>
        <v>0</v>
      </c>
      <c r="CR64" s="312" t="e">
        <f>IF(CQ64="","",VLOOKUP(CQ64,СписокКЖ!$A$85:$H$132,3,FALSE))</f>
        <v>#N/A</v>
      </c>
    </row>
    <row r="65" spans="1:96" ht="12.95" customHeight="1" x14ac:dyDescent="0.2">
      <c r="A65" s="255">
        <v>3</v>
      </c>
      <c r="B65" s="281">
        <f>IF(R62="","",VLOOKUP(R62,'[61]Посев групп'!B:L,6,FALSE))</f>
        <v>3</v>
      </c>
      <c r="C65" s="257">
        <v>1</v>
      </c>
      <c r="D65" s="258">
        <v>2</v>
      </c>
      <c r="E65" s="259">
        <v>1</v>
      </c>
      <c r="F65" s="260">
        <v>1</v>
      </c>
      <c r="G65" s="261"/>
      <c r="H65" s="262"/>
      <c r="I65" s="259"/>
      <c r="J65" s="260"/>
      <c r="K65" s="261"/>
      <c r="L65" s="262"/>
      <c r="M65" s="259"/>
      <c r="N65" s="260"/>
      <c r="O65" s="261"/>
      <c r="P65" s="262"/>
      <c r="Q65" s="259"/>
      <c r="R65" s="260"/>
      <c r="S65" s="263">
        <f t="shared" si="148"/>
        <v>0</v>
      </c>
      <c r="T65" s="263">
        <f t="shared" si="149"/>
        <v>0</v>
      </c>
      <c r="U65" s="263">
        <f t="shared" si="150"/>
        <v>0</v>
      </c>
      <c r="V65" s="263">
        <f t="shared" si="151"/>
        <v>0</v>
      </c>
      <c r="W65" s="263">
        <f t="shared" si="152"/>
        <v>0</v>
      </c>
      <c r="X65" s="263">
        <f t="shared" si="153"/>
        <v>0</v>
      </c>
      <c r="Y65" s="263">
        <f t="shared" si="154"/>
        <v>0</v>
      </c>
      <c r="Z65" s="263">
        <f t="shared" si="155"/>
        <v>0</v>
      </c>
      <c r="AA65" s="263">
        <f t="shared" si="156"/>
        <v>0</v>
      </c>
      <c r="AB65" s="263">
        <f t="shared" si="157"/>
        <v>0</v>
      </c>
      <c r="AC65" s="263">
        <f t="shared" si="158"/>
        <v>0</v>
      </c>
      <c r="AD65" s="263">
        <f t="shared" si="159"/>
        <v>0</v>
      </c>
      <c r="AE65" s="263">
        <f t="shared" si="160"/>
        <v>0</v>
      </c>
      <c r="AF65" s="263">
        <f t="shared" si="161"/>
        <v>0</v>
      </c>
      <c r="AG65" s="264"/>
      <c r="AH65" s="264"/>
      <c r="AI65" s="265">
        <f t="shared" si="162"/>
        <v>0</v>
      </c>
      <c r="AJ65" s="265">
        <f t="shared" si="163"/>
        <v>0</v>
      </c>
      <c r="AK65" s="266" t="str">
        <f t="shared" si="164"/>
        <v>ERROR</v>
      </c>
      <c r="AL65" s="266" t="str">
        <f t="shared" si="165"/>
        <v/>
      </c>
      <c r="AM65" s="266" t="str">
        <f t="shared" si="166"/>
        <v/>
      </c>
      <c r="AN65" s="266" t="str">
        <f t="shared" si="167"/>
        <v/>
      </c>
      <c r="AO65" s="266" t="str">
        <f t="shared" si="168"/>
        <v/>
      </c>
      <c r="AP65" s="266" t="str">
        <f t="shared" si="169"/>
        <v/>
      </c>
      <c r="AQ65" s="266" t="str">
        <f t="shared" si="170"/>
        <v/>
      </c>
      <c r="AR65" s="267" t="str">
        <f t="shared" si="171"/>
        <v xml:space="preserve">  -  </v>
      </c>
      <c r="AS65" s="268" t="str">
        <f t="shared" si="172"/>
        <v xml:space="preserve">  -  </v>
      </c>
      <c r="AT65" s="265">
        <f t="shared" si="173"/>
        <v>0</v>
      </c>
      <c r="AU65" s="265">
        <f t="shared" si="174"/>
        <v>0</v>
      </c>
      <c r="AV65" s="266" t="str">
        <f t="shared" si="175"/>
        <v>ERROR</v>
      </c>
      <c r="AW65" s="266" t="str">
        <f t="shared" si="176"/>
        <v/>
      </c>
      <c r="AX65" s="266" t="str">
        <f t="shared" si="177"/>
        <v/>
      </c>
      <c r="AY65" s="266" t="str">
        <f t="shared" si="178"/>
        <v/>
      </c>
      <c r="AZ65" s="266" t="str">
        <f t="shared" si="179"/>
        <v/>
      </c>
      <c r="BA65" s="266" t="str">
        <f t="shared" si="180"/>
        <v/>
      </c>
      <c r="BB65" s="266" t="str">
        <f t="shared" si="181"/>
        <v/>
      </c>
      <c r="BC65" s="267" t="str">
        <f t="shared" si="182"/>
        <v xml:space="preserve">  -  </v>
      </c>
      <c r="BD65" s="268" t="str">
        <f t="shared" si="183"/>
        <v xml:space="preserve">  -  </v>
      </c>
      <c r="BE65" s="269">
        <f>SUMIF(C63:C69,2,AI63:AI69)+SUMIF(D63:D69,2,AJ63:AJ69)</f>
        <v>0</v>
      </c>
      <c r="BF65" s="269" t="str">
        <f>IF(BE65&lt;&gt;0,RANK(BE65,BE63:BE69),"")</f>
        <v/>
      </c>
      <c r="BG65" s="270">
        <f>SUMIF(A63:A66,C65,B63:B66)</f>
        <v>12</v>
      </c>
      <c r="BH65" s="271">
        <f>SUMIF(A63:A66,D65,B63:B66)</f>
        <v>4</v>
      </c>
      <c r="BI65" s="237" t="str">
        <f>BI64</f>
        <v>Группа 1</v>
      </c>
      <c r="BJ65" s="238">
        <f>1+BJ64</f>
        <v>3</v>
      </c>
      <c r="BK65" s="272">
        <v>2</v>
      </c>
      <c r="BL65" s="285" t="str">
        <f t="shared" si="184"/>
        <v>1 - 2</v>
      </c>
      <c r="BM65" s="305"/>
      <c r="BN65" s="286"/>
      <c r="BO65" s="287"/>
      <c r="BP65" s="1192">
        <v>2</v>
      </c>
      <c r="BQ65" s="1173"/>
      <c r="BR65" s="1318" t="str">
        <f>IF(BQ65="","",VLOOKUP(BQ65,СписокКЖ!$A$85:$H$132,3,FALSE))</f>
        <v/>
      </c>
      <c r="BS65" s="1318" t="e">
        <f>IF(BP65="","",VLOOKUP(BP65,СписокКМ!BS:BX,2,FALSE))</f>
        <v>#N/A</v>
      </c>
      <c r="BT65" s="1318" t="str">
        <f>IF(BQ65="","",VLOOKUP(BQ65,СписокКМ!$A$188:$C$236,3,FALSE))</f>
        <v/>
      </c>
      <c r="BU65" s="1318" t="str">
        <f>IF(BR65="","",VLOOKUP(BR65,СписокКМ!BU:BZ,2,FALSE))</f>
        <v/>
      </c>
      <c r="BV65" s="1177"/>
      <c r="BW65" s="288"/>
      <c r="BX65" s="277" t="str">
        <f>IF(AG65&lt;AH65,AT65,IF(AH65&lt;AG65,AT65," "))</f>
        <v xml:space="preserve"> </v>
      </c>
      <c r="BY65" s="278"/>
      <c r="BZ65" s="1179"/>
      <c r="CA65" s="1179"/>
      <c r="CB65" s="1180"/>
      <c r="CC65" s="279"/>
      <c r="CD65" s="277" t="str">
        <f>IF(AG68&lt;AH68,AI68,IF(AH68&lt;AG68,AI68," "))</f>
        <v xml:space="preserve"> </v>
      </c>
      <c r="CE65" s="278"/>
      <c r="CF65" s="289"/>
      <c r="CG65" s="290" t="str">
        <f>IF(AG64&lt;AH64,AI64,IF(AH64&lt;AG64,AI64," "))</f>
        <v xml:space="preserve"> </v>
      </c>
      <c r="CH65" s="280"/>
      <c r="CI65" s="1171"/>
      <c r="CJ65" s="1190">
        <f>BE65</f>
        <v>0</v>
      </c>
      <c r="CK65" s="1183"/>
      <c r="CL65" s="1185" t="str">
        <f>IF(BF66="",BF65,BF66)</f>
        <v/>
      </c>
      <c r="CN65" s="313" t="s">
        <v>61</v>
      </c>
      <c r="CO65" s="310">
        <f>BQ63</f>
        <v>0</v>
      </c>
      <c r="CP65" s="312" t="e">
        <f>IF(CO65="","",VLOOKUP(CO65,СписокКЖ!$A$85:$H$132,3,FALSE))</f>
        <v>#N/A</v>
      </c>
      <c r="CQ65" s="310">
        <f>BQ65</f>
        <v>0</v>
      </c>
      <c r="CR65" s="312" t="e">
        <f>IF(CQ65="","",VLOOKUP(CQ65,СписокКЖ!$A$85:$H$132,3,FALSE))</f>
        <v>#N/A</v>
      </c>
    </row>
    <row r="66" spans="1:96" ht="12.95" customHeight="1" x14ac:dyDescent="0.2">
      <c r="A66" s="255">
        <v>4</v>
      </c>
      <c r="B66" s="281">
        <f>IF(R62="","",VLOOKUP(R62,'[61]Посев групп'!B:L,8,FALSE))</f>
        <v>0</v>
      </c>
      <c r="C66" s="257">
        <v>3</v>
      </c>
      <c r="D66" s="258">
        <v>4</v>
      </c>
      <c r="E66" s="259">
        <v>1</v>
      </c>
      <c r="F66" s="260">
        <v>1</v>
      </c>
      <c r="G66" s="261"/>
      <c r="H66" s="262"/>
      <c r="I66" s="259"/>
      <c r="J66" s="260"/>
      <c r="K66" s="261"/>
      <c r="L66" s="262"/>
      <c r="M66" s="259"/>
      <c r="N66" s="260"/>
      <c r="O66" s="261"/>
      <c r="P66" s="262"/>
      <c r="Q66" s="259"/>
      <c r="R66" s="260"/>
      <c r="S66" s="263">
        <f t="shared" si="148"/>
        <v>0</v>
      </c>
      <c r="T66" s="263">
        <f t="shared" si="149"/>
        <v>0</v>
      </c>
      <c r="U66" s="263">
        <f t="shared" si="150"/>
        <v>0</v>
      </c>
      <c r="V66" s="263">
        <f t="shared" si="151"/>
        <v>0</v>
      </c>
      <c r="W66" s="263">
        <f t="shared" si="152"/>
        <v>0</v>
      </c>
      <c r="X66" s="263">
        <f t="shared" si="153"/>
        <v>0</v>
      </c>
      <c r="Y66" s="263">
        <f t="shared" si="154"/>
        <v>0</v>
      </c>
      <c r="Z66" s="263">
        <f t="shared" si="155"/>
        <v>0</v>
      </c>
      <c r="AA66" s="263">
        <f t="shared" si="156"/>
        <v>0</v>
      </c>
      <c r="AB66" s="263">
        <f t="shared" si="157"/>
        <v>0</v>
      </c>
      <c r="AC66" s="263">
        <f t="shared" si="158"/>
        <v>0</v>
      </c>
      <c r="AD66" s="263">
        <f t="shared" si="159"/>
        <v>0</v>
      </c>
      <c r="AE66" s="263">
        <f t="shared" si="160"/>
        <v>0</v>
      </c>
      <c r="AF66" s="263">
        <f t="shared" si="161"/>
        <v>0</v>
      </c>
      <c r="AG66" s="264"/>
      <c r="AH66" s="264"/>
      <c r="AI66" s="265">
        <f t="shared" si="162"/>
        <v>0</v>
      </c>
      <c r="AJ66" s="265">
        <f t="shared" si="163"/>
        <v>0</v>
      </c>
      <c r="AK66" s="266" t="str">
        <f t="shared" si="164"/>
        <v>ERROR</v>
      </c>
      <c r="AL66" s="266" t="str">
        <f t="shared" si="165"/>
        <v/>
      </c>
      <c r="AM66" s="266" t="str">
        <f t="shared" si="166"/>
        <v/>
      </c>
      <c r="AN66" s="266" t="str">
        <f t="shared" si="167"/>
        <v/>
      </c>
      <c r="AO66" s="266" t="str">
        <f t="shared" si="168"/>
        <v/>
      </c>
      <c r="AP66" s="266" t="str">
        <f t="shared" si="169"/>
        <v/>
      </c>
      <c r="AQ66" s="266" t="str">
        <f t="shared" si="170"/>
        <v/>
      </c>
      <c r="AR66" s="267" t="str">
        <f t="shared" si="171"/>
        <v xml:space="preserve">  -  </v>
      </c>
      <c r="AS66" s="268" t="str">
        <f t="shared" si="172"/>
        <v xml:space="preserve">  -  </v>
      </c>
      <c r="AT66" s="265">
        <f t="shared" si="173"/>
        <v>0</v>
      </c>
      <c r="AU66" s="265">
        <f t="shared" si="174"/>
        <v>0</v>
      </c>
      <c r="AV66" s="266" t="str">
        <f t="shared" si="175"/>
        <v>ERROR</v>
      </c>
      <c r="AW66" s="266" t="str">
        <f t="shared" si="176"/>
        <v/>
      </c>
      <c r="AX66" s="266" t="str">
        <f t="shared" si="177"/>
        <v/>
      </c>
      <c r="AY66" s="266" t="str">
        <f t="shared" si="178"/>
        <v/>
      </c>
      <c r="AZ66" s="266" t="str">
        <f t="shared" si="179"/>
        <v/>
      </c>
      <c r="BA66" s="266" t="str">
        <f t="shared" si="180"/>
        <v/>
      </c>
      <c r="BB66" s="266" t="str">
        <f t="shared" si="181"/>
        <v/>
      </c>
      <c r="BC66" s="267" t="str">
        <f t="shared" si="182"/>
        <v xml:space="preserve">  -  </v>
      </c>
      <c r="BD66" s="268" t="str">
        <f t="shared" si="183"/>
        <v xml:space="preserve">  -  </v>
      </c>
      <c r="BE66" s="282"/>
      <c r="BF66" s="282"/>
      <c r="BG66" s="270">
        <f>SUMIF(A63:A66,C66,B63:B66)</f>
        <v>3</v>
      </c>
      <c r="BH66" s="271">
        <f>SUMIF(A63:A66,D66,B63:B66)</f>
        <v>0</v>
      </c>
      <c r="BI66" s="237" t="str">
        <f>BI65</f>
        <v>Группа 1</v>
      </c>
      <c r="BJ66" s="238">
        <f>1+BJ65</f>
        <v>4</v>
      </c>
      <c r="BK66" s="272">
        <v>2</v>
      </c>
      <c r="BL66" s="285" t="str">
        <f t="shared" si="184"/>
        <v>3 - 4</v>
      </c>
      <c r="BM66" s="305"/>
      <c r="BN66" s="286"/>
      <c r="BO66" s="287"/>
      <c r="BP66" s="1193"/>
      <c r="BQ66" s="1174"/>
      <c r="BR66" s="1321" t="str">
        <f>IF(BO66="","",VLOOKUP(BO66,СписокКМ!BR:BW,2,FALSE))</f>
        <v/>
      </c>
      <c r="BS66" s="1321" t="str">
        <f>IF(BP66="","",VLOOKUP(BP66,СписокКМ!BS:BX,2,FALSE))</f>
        <v/>
      </c>
      <c r="BT66" s="1321" t="str">
        <f>IF(BQ66="","",VLOOKUP(BQ66,СписокКМ!BT:BY,2,FALSE))</f>
        <v/>
      </c>
      <c r="BU66" s="1321" t="str">
        <f>IF(BR66="","",VLOOKUP(BR66,СписокКМ!BU:BZ,2,FALSE))</f>
        <v/>
      </c>
      <c r="BV66" s="1178"/>
      <c r="BW66" s="1187" t="str">
        <f>IF(AI65&gt;AJ65,BC65,IF(AJ65&gt;AI65,BD65," "))</f>
        <v xml:space="preserve"> </v>
      </c>
      <c r="BX66" s="1188"/>
      <c r="BY66" s="1189"/>
      <c r="BZ66" s="1181"/>
      <c r="CA66" s="1181"/>
      <c r="CB66" s="1182"/>
      <c r="CC66" s="1187" t="str">
        <f>IF(AI68&lt;AJ68,AR68,IF(AJ68&lt;AI68,AS68," "))</f>
        <v xml:space="preserve"> </v>
      </c>
      <c r="CD66" s="1188"/>
      <c r="CE66" s="1189"/>
      <c r="CF66" s="1187" t="str">
        <f>IF(AI64&lt;AJ64,AR64,IF(AJ64&lt;AI64,AS64," "))</f>
        <v xml:space="preserve"> </v>
      </c>
      <c r="CG66" s="1188"/>
      <c r="CH66" s="1189"/>
      <c r="CI66" s="1171"/>
      <c r="CJ66" s="1191"/>
      <c r="CK66" s="1184"/>
      <c r="CL66" s="1186"/>
      <c r="CN66" s="313" t="s">
        <v>62</v>
      </c>
      <c r="CO66" s="310">
        <f>BQ67</f>
        <v>0</v>
      </c>
      <c r="CP66" s="312" t="e">
        <f>IF(CO66="","",VLOOKUP(CO66,СписокКЖ!$A$85:$H$132,3,FALSE))</f>
        <v>#N/A</v>
      </c>
      <c r="CQ66" s="310">
        <f>BQ69</f>
        <v>0</v>
      </c>
      <c r="CR66" s="312" t="e">
        <f>IF(CQ66="","",VLOOKUP(CQ66,СписокКЖ!$A$85:$H$132,3,FALSE))</f>
        <v>#N/A</v>
      </c>
    </row>
    <row r="67" spans="1:96" ht="12.95" customHeight="1" x14ac:dyDescent="0.2">
      <c r="A67" s="255">
        <v>5</v>
      </c>
      <c r="B67" s="291"/>
      <c r="C67" s="257">
        <v>1</v>
      </c>
      <c r="D67" s="258">
        <v>4</v>
      </c>
      <c r="E67" s="259">
        <v>1</v>
      </c>
      <c r="F67" s="260">
        <v>1</v>
      </c>
      <c r="G67" s="261"/>
      <c r="H67" s="262"/>
      <c r="I67" s="259"/>
      <c r="J67" s="260"/>
      <c r="K67" s="261"/>
      <c r="L67" s="262"/>
      <c r="M67" s="259"/>
      <c r="N67" s="260"/>
      <c r="O67" s="261"/>
      <c r="P67" s="262"/>
      <c r="Q67" s="259"/>
      <c r="R67" s="260"/>
      <c r="S67" s="263">
        <f t="shared" si="148"/>
        <v>0</v>
      </c>
      <c r="T67" s="263">
        <f t="shared" si="149"/>
        <v>0</v>
      </c>
      <c r="U67" s="263">
        <f t="shared" si="150"/>
        <v>0</v>
      </c>
      <c r="V67" s="263">
        <f t="shared" si="151"/>
        <v>0</v>
      </c>
      <c r="W67" s="263">
        <f t="shared" si="152"/>
        <v>0</v>
      </c>
      <c r="X67" s="263">
        <f t="shared" si="153"/>
        <v>0</v>
      </c>
      <c r="Y67" s="263">
        <f t="shared" si="154"/>
        <v>0</v>
      </c>
      <c r="Z67" s="263">
        <f t="shared" si="155"/>
        <v>0</v>
      </c>
      <c r="AA67" s="263">
        <f t="shared" si="156"/>
        <v>0</v>
      </c>
      <c r="AB67" s="263">
        <f t="shared" si="157"/>
        <v>0</v>
      </c>
      <c r="AC67" s="263">
        <f t="shared" si="158"/>
        <v>0</v>
      </c>
      <c r="AD67" s="263">
        <f t="shared" si="159"/>
        <v>0</v>
      </c>
      <c r="AE67" s="263">
        <f t="shared" si="160"/>
        <v>0</v>
      </c>
      <c r="AF67" s="263">
        <f t="shared" si="161"/>
        <v>0</v>
      </c>
      <c r="AG67" s="264"/>
      <c r="AH67" s="264"/>
      <c r="AI67" s="265">
        <f t="shared" si="162"/>
        <v>0</v>
      </c>
      <c r="AJ67" s="265">
        <f t="shared" si="163"/>
        <v>0</v>
      </c>
      <c r="AK67" s="266" t="str">
        <f t="shared" si="164"/>
        <v>ERROR</v>
      </c>
      <c r="AL67" s="266" t="str">
        <f t="shared" si="165"/>
        <v/>
      </c>
      <c r="AM67" s="266" t="str">
        <f t="shared" si="166"/>
        <v/>
      </c>
      <c r="AN67" s="266" t="str">
        <f t="shared" si="167"/>
        <v/>
      </c>
      <c r="AO67" s="266" t="str">
        <f t="shared" si="168"/>
        <v/>
      </c>
      <c r="AP67" s="266" t="str">
        <f t="shared" si="169"/>
        <v/>
      </c>
      <c r="AQ67" s="266" t="str">
        <f t="shared" si="170"/>
        <v/>
      </c>
      <c r="AR67" s="267" t="str">
        <f t="shared" si="171"/>
        <v xml:space="preserve">  -  </v>
      </c>
      <c r="AS67" s="268" t="str">
        <f t="shared" si="172"/>
        <v xml:space="preserve">  -  </v>
      </c>
      <c r="AT67" s="265">
        <f t="shared" si="173"/>
        <v>0</v>
      </c>
      <c r="AU67" s="265">
        <f t="shared" si="174"/>
        <v>0</v>
      </c>
      <c r="AV67" s="266" t="str">
        <f t="shared" si="175"/>
        <v>ERROR</v>
      </c>
      <c r="AW67" s="266" t="str">
        <f t="shared" si="176"/>
        <v/>
      </c>
      <c r="AX67" s="266" t="str">
        <f t="shared" si="177"/>
        <v/>
      </c>
      <c r="AY67" s="266" t="str">
        <f t="shared" si="178"/>
        <v/>
      </c>
      <c r="AZ67" s="266" t="str">
        <f t="shared" si="179"/>
        <v/>
      </c>
      <c r="BA67" s="266" t="str">
        <f t="shared" si="180"/>
        <v/>
      </c>
      <c r="BB67" s="266" t="str">
        <f t="shared" si="181"/>
        <v/>
      </c>
      <c r="BC67" s="267" t="str">
        <f t="shared" si="182"/>
        <v xml:space="preserve">  -  </v>
      </c>
      <c r="BD67" s="268" t="str">
        <f t="shared" si="183"/>
        <v xml:space="preserve">  -  </v>
      </c>
      <c r="BE67" s="269">
        <f>SUMIF(C63:C69,3,AI63:AI69)+SUMIF(D63:D69,3,AJ63:AJ69)</f>
        <v>0</v>
      </c>
      <c r="BF67" s="269" t="str">
        <f>IF(BE67&lt;&gt;0,RANK(BE67,BE63:BE69),"")</f>
        <v/>
      </c>
      <c r="BG67" s="270">
        <f>SUMIF(A63:A66,C67,B63:B66)</f>
        <v>12</v>
      </c>
      <c r="BH67" s="271">
        <f>SUMIF(A63:A66,D67,B63:B66)</f>
        <v>0</v>
      </c>
      <c r="BI67" s="237" t="str">
        <f>BI66</f>
        <v>Группа 1</v>
      </c>
      <c r="BJ67" s="238">
        <f>1+BJ66</f>
        <v>5</v>
      </c>
      <c r="BK67" s="272">
        <v>3</v>
      </c>
      <c r="BL67" s="283" t="str">
        <f t="shared" si="184"/>
        <v>1 - 4</v>
      </c>
      <c r="BM67" s="304"/>
      <c r="BN67" s="274"/>
      <c r="BO67" s="284"/>
      <c r="BP67" s="1192">
        <v>3</v>
      </c>
      <c r="BQ67" s="1173"/>
      <c r="BR67" s="1318" t="str">
        <f>IF(BQ67="","",VLOOKUP(BQ67,СписокКЖ!$A$85:$H$132,3,FALSE))</f>
        <v/>
      </c>
      <c r="BS67" s="1318" t="e">
        <f>IF(BP67="","",VLOOKUP(BP67,СписокКМ!BS:BX,2,FALSE))</f>
        <v>#N/A</v>
      </c>
      <c r="BT67" s="1318" t="str">
        <f>IF(BQ67="","",VLOOKUP(BQ67,СписокКМ!$A$188:$C$236,3,FALSE))</f>
        <v/>
      </c>
      <c r="BU67" s="1318" t="str">
        <f>IF(BR67="","",VLOOKUP(BR67,СписокКМ!BU:BZ,2,FALSE))</f>
        <v/>
      </c>
      <c r="BV67" s="1177"/>
      <c r="BW67" s="292"/>
      <c r="BX67" s="277" t="str">
        <f>IF(AG63&lt;AH63,AT63,IF(AH63&lt;AG63,AT63," "))</f>
        <v xml:space="preserve"> </v>
      </c>
      <c r="BY67" s="278"/>
      <c r="BZ67" s="279"/>
      <c r="CA67" s="277" t="str">
        <f>IF(AG68&lt;AH68,AT68,IF(AH68&lt;AG68,AT68," "))</f>
        <v xml:space="preserve"> </v>
      </c>
      <c r="CB67" s="278"/>
      <c r="CC67" s="1194"/>
      <c r="CD67" s="1194"/>
      <c r="CE67" s="1195"/>
      <c r="CF67" s="289"/>
      <c r="CG67" s="290" t="str">
        <f>IF(AG66&lt;AH66,AI66,IF(AH66&lt;AG66,AI66," "))</f>
        <v xml:space="preserve"> </v>
      </c>
      <c r="CH67" s="280"/>
      <c r="CI67" s="1171"/>
      <c r="CJ67" s="1190">
        <f>BE67</f>
        <v>0</v>
      </c>
      <c r="CK67" s="1183"/>
      <c r="CL67" s="1185" t="str">
        <f>IF(BF68="",BF67,BF68)</f>
        <v/>
      </c>
      <c r="CN67" s="313" t="s">
        <v>63</v>
      </c>
      <c r="CO67" s="310">
        <f>BQ63</f>
        <v>0</v>
      </c>
      <c r="CP67" s="312" t="e">
        <f>IF(CO67="","",VLOOKUP(CO67,СписокКЖ!$A$85:$H$132,3,FALSE))</f>
        <v>#N/A</v>
      </c>
      <c r="CQ67" s="310">
        <f>BQ69</f>
        <v>0</v>
      </c>
      <c r="CR67" s="312" t="e">
        <f>IF(CQ67="","",VLOOKUP(CQ67,СписокКЖ!$A$85:$H$132,3,FALSE))</f>
        <v>#N/A</v>
      </c>
    </row>
    <row r="68" spans="1:96" ht="12.95" customHeight="1" x14ac:dyDescent="0.2">
      <c r="A68" s="255">
        <v>6</v>
      </c>
      <c r="C68" s="257">
        <v>2</v>
      </c>
      <c r="D68" s="258">
        <v>3</v>
      </c>
      <c r="E68" s="259">
        <v>1</v>
      </c>
      <c r="F68" s="260">
        <v>1</v>
      </c>
      <c r="G68" s="261"/>
      <c r="H68" s="262"/>
      <c r="I68" s="259"/>
      <c r="J68" s="260"/>
      <c r="K68" s="261"/>
      <c r="L68" s="262"/>
      <c r="M68" s="259"/>
      <c r="N68" s="260"/>
      <c r="O68" s="261"/>
      <c r="P68" s="262"/>
      <c r="Q68" s="259"/>
      <c r="R68" s="260"/>
      <c r="S68" s="263">
        <f t="shared" si="148"/>
        <v>0</v>
      </c>
      <c r="T68" s="263">
        <f t="shared" si="149"/>
        <v>0</v>
      </c>
      <c r="U68" s="263">
        <f t="shared" si="150"/>
        <v>0</v>
      </c>
      <c r="V68" s="263">
        <f t="shared" si="151"/>
        <v>0</v>
      </c>
      <c r="W68" s="263">
        <f t="shared" si="152"/>
        <v>0</v>
      </c>
      <c r="X68" s="263">
        <f t="shared" si="153"/>
        <v>0</v>
      </c>
      <c r="Y68" s="263">
        <f t="shared" si="154"/>
        <v>0</v>
      </c>
      <c r="Z68" s="263">
        <f t="shared" si="155"/>
        <v>0</v>
      </c>
      <c r="AA68" s="263">
        <f t="shared" si="156"/>
        <v>0</v>
      </c>
      <c r="AB68" s="263">
        <f t="shared" si="157"/>
        <v>0</v>
      </c>
      <c r="AC68" s="263">
        <f t="shared" si="158"/>
        <v>0</v>
      </c>
      <c r="AD68" s="263">
        <f t="shared" si="159"/>
        <v>0</v>
      </c>
      <c r="AE68" s="263">
        <f t="shared" si="160"/>
        <v>0</v>
      </c>
      <c r="AF68" s="263">
        <f t="shared" si="161"/>
        <v>0</v>
      </c>
      <c r="AG68" s="264"/>
      <c r="AH68" s="264"/>
      <c r="AI68" s="265">
        <f t="shared" si="162"/>
        <v>0</v>
      </c>
      <c r="AJ68" s="265">
        <f t="shared" si="163"/>
        <v>0</v>
      </c>
      <c r="AK68" s="266" t="str">
        <f t="shared" si="164"/>
        <v>ERROR</v>
      </c>
      <c r="AL68" s="266" t="str">
        <f t="shared" si="165"/>
        <v/>
      </c>
      <c r="AM68" s="266" t="str">
        <f t="shared" si="166"/>
        <v/>
      </c>
      <c r="AN68" s="266" t="str">
        <f t="shared" si="167"/>
        <v/>
      </c>
      <c r="AO68" s="266" t="str">
        <f t="shared" si="168"/>
        <v/>
      </c>
      <c r="AP68" s="266" t="str">
        <f t="shared" si="169"/>
        <v/>
      </c>
      <c r="AQ68" s="266" t="str">
        <f t="shared" si="170"/>
        <v/>
      </c>
      <c r="AR68" s="267" t="str">
        <f t="shared" si="171"/>
        <v xml:space="preserve">  -  </v>
      </c>
      <c r="AS68" s="268" t="str">
        <f t="shared" si="172"/>
        <v xml:space="preserve">  -  </v>
      </c>
      <c r="AT68" s="265">
        <f t="shared" si="173"/>
        <v>0</v>
      </c>
      <c r="AU68" s="265">
        <f t="shared" si="174"/>
        <v>0</v>
      </c>
      <c r="AV68" s="266" t="str">
        <f t="shared" si="175"/>
        <v>ERROR</v>
      </c>
      <c r="AW68" s="266" t="str">
        <f t="shared" si="176"/>
        <v/>
      </c>
      <c r="AX68" s="266" t="str">
        <f t="shared" si="177"/>
        <v/>
      </c>
      <c r="AY68" s="266" t="str">
        <f t="shared" si="178"/>
        <v/>
      </c>
      <c r="AZ68" s="266" t="str">
        <f t="shared" si="179"/>
        <v/>
      </c>
      <c r="BA68" s="266" t="str">
        <f t="shared" si="180"/>
        <v/>
      </c>
      <c r="BB68" s="266" t="str">
        <f t="shared" si="181"/>
        <v/>
      </c>
      <c r="BC68" s="267" t="str">
        <f t="shared" si="182"/>
        <v xml:space="preserve">  -  </v>
      </c>
      <c r="BD68" s="268" t="str">
        <f t="shared" si="183"/>
        <v xml:space="preserve">  -  </v>
      </c>
      <c r="BE68" s="282"/>
      <c r="BF68" s="282"/>
      <c r="BG68" s="270">
        <f>SUMIF(A63:A66,C68,B63:B66)</f>
        <v>4</v>
      </c>
      <c r="BH68" s="271">
        <f>SUMIF(A63:A66,D68,B63:B66)</f>
        <v>3</v>
      </c>
      <c r="BI68" s="237" t="str">
        <f>BI67</f>
        <v>Группа 1</v>
      </c>
      <c r="BJ68" s="238">
        <f>1+BJ67</f>
        <v>6</v>
      </c>
      <c r="BK68" s="272">
        <v>3</v>
      </c>
      <c r="BL68" s="293" t="str">
        <f t="shared" si="184"/>
        <v>2 - 3</v>
      </c>
      <c r="BM68" s="294"/>
      <c r="BN68" s="294"/>
      <c r="BO68" s="295"/>
      <c r="BP68" s="1193"/>
      <c r="BQ68" s="1174"/>
      <c r="BR68" s="1321" t="str">
        <f>IF(BO68="","",VLOOKUP(BO68,СписокКМ!BR:BW,2,FALSE))</f>
        <v/>
      </c>
      <c r="BS68" s="1321" t="str">
        <f>IF(BP68="","",VLOOKUP(BP68,СписокКМ!BS:BX,2,FALSE))</f>
        <v/>
      </c>
      <c r="BT68" s="1321" t="str">
        <f>IF(BQ68="","",VLOOKUP(BQ68,СписокКМ!BT:BY,2,FALSE))</f>
        <v/>
      </c>
      <c r="BU68" s="1321" t="str">
        <f>IF(BR68="","",VLOOKUP(BR68,СписокКМ!BU:BZ,2,FALSE))</f>
        <v/>
      </c>
      <c r="BV68" s="1178"/>
      <c r="BW68" s="1187" t="str">
        <f>IF(AI63&gt;AJ63,BC63,IF(AJ63&gt;AI63,BD63," "))</f>
        <v xml:space="preserve"> </v>
      </c>
      <c r="BX68" s="1188"/>
      <c r="BY68" s="1189"/>
      <c r="BZ68" s="1187" t="str">
        <f>IF(AI68&gt;AJ68,BC68,IF(AJ68&gt;AI68,BD68," "))</f>
        <v xml:space="preserve"> </v>
      </c>
      <c r="CA68" s="1188"/>
      <c r="CB68" s="1189"/>
      <c r="CC68" s="1181"/>
      <c r="CD68" s="1181"/>
      <c r="CE68" s="1182"/>
      <c r="CF68" s="1187" t="str">
        <f>IF(AI66&lt;AJ66,AR66,IF(AJ66&lt;AI66,AS66," "))</f>
        <v xml:space="preserve"> </v>
      </c>
      <c r="CG68" s="1188"/>
      <c r="CH68" s="1189"/>
      <c r="CI68" s="1171"/>
      <c r="CJ68" s="1191"/>
      <c r="CK68" s="1184"/>
      <c r="CL68" s="1186"/>
      <c r="CN68" s="313" t="s">
        <v>64</v>
      </c>
      <c r="CO68" s="310">
        <f>BQ65</f>
        <v>0</v>
      </c>
      <c r="CP68" s="312" t="e">
        <f>IF(CO68="","",VLOOKUP(CO68,СписокКЖ!$A$85:$H$132,3,FALSE))</f>
        <v>#N/A</v>
      </c>
      <c r="CQ68" s="310">
        <f>BQ67</f>
        <v>0</v>
      </c>
      <c r="CR68" s="312" t="e">
        <f>IF(CQ68="","",VLOOKUP(CQ68,СписокКЖ!$A$85:$H$132,3,FALSE))</f>
        <v>#N/A</v>
      </c>
    </row>
    <row r="69" spans="1:96" ht="12.95" customHeight="1" x14ac:dyDescent="0.2"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V69" s="224"/>
      <c r="AW69" s="224"/>
      <c r="AX69" s="224"/>
      <c r="AY69" s="224"/>
      <c r="AZ69" s="224"/>
      <c r="BE69" s="269">
        <f>SUMIF(C63:C69,4,AI63:AI69)+SUMIF(D63:D69,4,AJ63:AJ69)</f>
        <v>0</v>
      </c>
      <c r="BF69" s="269" t="str">
        <f>IF(BE69&lt;&gt;0,RANK(BE69,BE63:BE69),"")</f>
        <v/>
      </c>
      <c r="BP69" s="1192">
        <v>4</v>
      </c>
      <c r="BQ69" s="1173"/>
      <c r="BR69" s="1318" t="str">
        <f>IF(BQ69="","",VLOOKUP(BQ69,СписокКЖ!$A$85:$H$132,3,FALSE))</f>
        <v/>
      </c>
      <c r="BS69" s="1318" t="e">
        <f>IF(BP69="","",VLOOKUP(BP69,СписокКМ!BS:BX,2,FALSE))</f>
        <v>#N/A</v>
      </c>
      <c r="BT69" s="1318" t="str">
        <f>IF(BQ69="","",VLOOKUP(BQ69,СписокКМ!$A$188:$C$236,3,FALSE))</f>
        <v/>
      </c>
      <c r="BU69" s="1318" t="str">
        <f>IF(BR69="","",VLOOKUP(BR69,СписокКМ!BU:BZ,2,FALSE))</f>
        <v/>
      </c>
      <c r="BV69" s="1206" t="str">
        <f>IF(B63=0,"",VLOOKUP(BQ69,[61]СПИСКИ!B:Z,23,FALSE))</f>
        <v xml:space="preserve"> </v>
      </c>
      <c r="BW69" s="288"/>
      <c r="BX69" s="277" t="str">
        <f>IF(AG67&lt;AH67,AT67,IF(AH67&lt;AG67,AT67," "))</f>
        <v xml:space="preserve"> </v>
      </c>
      <c r="BY69" s="278"/>
      <c r="BZ69" s="279"/>
      <c r="CA69" s="277" t="str">
        <f>IF(AG64&lt;AH64,AT64,IF(AH64&lt;AG64,AT64," "))</f>
        <v xml:space="preserve"> </v>
      </c>
      <c r="CB69" s="278"/>
      <c r="CC69" s="279"/>
      <c r="CD69" s="277" t="str">
        <f>IF(AG66&lt;AH66,AT66,IF(AH66&lt;AG66,AT66," "))</f>
        <v xml:space="preserve"> </v>
      </c>
      <c r="CE69" s="278"/>
      <c r="CF69" s="1208"/>
      <c r="CG69" s="1179"/>
      <c r="CH69" s="1180"/>
      <c r="CI69" s="1171"/>
      <c r="CJ69" s="1190">
        <f>BE69</f>
        <v>0</v>
      </c>
      <c r="CK69" s="1197"/>
      <c r="CL69" s="1185" t="str">
        <f>IF(BF70="",BF69,BF70)</f>
        <v/>
      </c>
    </row>
    <row r="70" spans="1:96" ht="12.95" customHeight="1" x14ac:dyDescent="0.2"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V70" s="224"/>
      <c r="AW70" s="224"/>
      <c r="AX70" s="224"/>
      <c r="AY70" s="224"/>
      <c r="AZ70" s="224"/>
      <c r="BE70" s="282"/>
      <c r="BF70" s="282"/>
      <c r="BL70" s="297"/>
      <c r="BM70" s="298"/>
      <c r="BN70" s="299"/>
      <c r="BO70" s="300"/>
      <c r="BP70" s="1203"/>
      <c r="BQ70" s="1204"/>
      <c r="BR70" s="1319" t="str">
        <f>IF(BO70="","",VLOOKUP(BO70,СписокКМ!BR:BW,2,FALSE))</f>
        <v/>
      </c>
      <c r="BS70" s="1319" t="str">
        <f>IF(BP70="","",VLOOKUP(BP70,СписокКМ!BS:BX,2,FALSE))</f>
        <v/>
      </c>
      <c r="BT70" s="1319" t="str">
        <f>IF(BQ70="","",VLOOKUP(BQ70,СписокКМ!BT:BY,2,FALSE))</f>
        <v/>
      </c>
      <c r="BU70" s="1319" t="str">
        <f>IF(BR70="","",VLOOKUP(BR70,СписокКМ!BU:BZ,2,FALSE))</f>
        <v/>
      </c>
      <c r="BV70" s="1207"/>
      <c r="BW70" s="1200" t="str">
        <f>IF(AI67&gt;AJ67,BC67,IF(AJ67&gt;AI67,BD67," "))</f>
        <v xml:space="preserve"> </v>
      </c>
      <c r="BX70" s="1201"/>
      <c r="BY70" s="1202"/>
      <c r="BZ70" s="1200" t="str">
        <f>IF(AI64&gt;AJ64,BC64,IF(AJ64&gt;AI64,BD64," "))</f>
        <v xml:space="preserve"> </v>
      </c>
      <c r="CA70" s="1201"/>
      <c r="CB70" s="1202"/>
      <c r="CC70" s="1200" t="str">
        <f>IF(AI66&gt;AJ66,BC66,IF(AJ66&gt;AI66,BD66," "))</f>
        <v xml:space="preserve"> </v>
      </c>
      <c r="CD70" s="1201"/>
      <c r="CE70" s="1202"/>
      <c r="CF70" s="1209"/>
      <c r="CG70" s="1210"/>
      <c r="CH70" s="1211"/>
      <c r="CI70" s="1322"/>
      <c r="CJ70" s="1212"/>
      <c r="CK70" s="1198"/>
      <c r="CL70" s="1199"/>
    </row>
    <row r="71" spans="1:96" ht="15.95" customHeight="1" x14ac:dyDescent="0.2">
      <c r="Z71" s="233"/>
      <c r="AP71" s="228"/>
      <c r="AQ71" s="228"/>
      <c r="AR71" s="228"/>
      <c r="AS71" s="228"/>
      <c r="AT71" s="228"/>
      <c r="AU71" s="228"/>
      <c r="BA71" s="228"/>
      <c r="BB71" s="228"/>
      <c r="BC71" s="228"/>
      <c r="BD71" s="228"/>
      <c r="BE71" s="228"/>
      <c r="BF71" s="228"/>
      <c r="BG71" s="228"/>
      <c r="BH71" s="228"/>
      <c r="BI71" s="229"/>
      <c r="BJ71" s="229"/>
      <c r="BK71" s="230"/>
      <c r="BL71" s="235"/>
      <c r="BM71" s="235"/>
      <c r="BN71" s="235"/>
      <c r="BO71" s="235"/>
      <c r="BP71" s="235"/>
      <c r="BQ71" s="235"/>
      <c r="BR71" s="236"/>
      <c r="BS71" s="236"/>
      <c r="BT71" s="236"/>
      <c r="BU71" s="236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4"/>
      <c r="CN71" s="234"/>
    </row>
    <row r="72" spans="1:96" ht="19.5" customHeight="1" x14ac:dyDescent="0.2">
      <c r="Z72" s="233"/>
      <c r="BK72" s="239"/>
      <c r="BM72" s="307"/>
      <c r="BN72" s="307"/>
      <c r="BO72" s="307"/>
      <c r="BP72" s="307" t="s">
        <v>67</v>
      </c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N72" s="314" t="str">
        <f>BP72</f>
        <v>Предварительный этап. Группа 6</v>
      </c>
    </row>
    <row r="73" spans="1:96" ht="15" customHeight="1" x14ac:dyDescent="0.2">
      <c r="A73" s="240">
        <f>1+A62</f>
        <v>2</v>
      </c>
      <c r="B73" s="241">
        <v>4</v>
      </c>
      <c r="C73" s="242" t="str">
        <f>"КОМАНДЫ. Предварительный этап. Группа "&amp;A73</f>
        <v>КОМАНДЫ. Предварительный этап. Группа 2</v>
      </c>
      <c r="D73" s="242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4"/>
      <c r="P73" s="244"/>
      <c r="Q73" s="244"/>
      <c r="R73" s="245">
        <f>1+R62</f>
        <v>2</v>
      </c>
      <c r="Z73" s="233"/>
      <c r="AR73" s="246">
        <f>IF(B74=0,0,(IF(B75=0,1,IF(B76=0,2,IF(B77=0,3,IF(B77&gt;0,4))))))</f>
        <v>4</v>
      </c>
      <c r="BC73" s="246" t="b">
        <f>IF(BE73=15,3,IF(BE73&gt;15,4))</f>
        <v>0</v>
      </c>
      <c r="BE73" s="247">
        <f>SUM(BE74,BE76,BE78,BE80)</f>
        <v>0</v>
      </c>
      <c r="BF73" s="247">
        <f>SUM(BF74,BF76,BF78,BF80)</f>
        <v>0</v>
      </c>
      <c r="BL73" s="249" t="s">
        <v>44</v>
      </c>
      <c r="BM73" s="250" t="s">
        <v>45</v>
      </c>
      <c r="BN73" s="250" t="s">
        <v>46</v>
      </c>
      <c r="BO73" s="251" t="s">
        <v>47</v>
      </c>
      <c r="BP73" s="252" t="s">
        <v>1</v>
      </c>
      <c r="BQ73" s="1165" t="s">
        <v>48</v>
      </c>
      <c r="BR73" s="1165"/>
      <c r="BS73" s="1165"/>
      <c r="BT73" s="1165"/>
      <c r="BU73" s="1165"/>
      <c r="BV73" s="1166"/>
      <c r="BW73" s="1167">
        <v>1</v>
      </c>
      <c r="BX73" s="1168"/>
      <c r="BY73" s="1169"/>
      <c r="BZ73" s="1167">
        <v>2</v>
      </c>
      <c r="CA73" s="1168"/>
      <c r="CB73" s="1169"/>
      <c r="CC73" s="1167">
        <v>3</v>
      </c>
      <c r="CD73" s="1168"/>
      <c r="CE73" s="1169"/>
      <c r="CF73" s="1167">
        <v>4</v>
      </c>
      <c r="CG73" s="1168"/>
      <c r="CH73" s="1169"/>
      <c r="CI73" s="1170"/>
      <c r="CJ73" s="253" t="s">
        <v>49</v>
      </c>
      <c r="CK73" s="253" t="s">
        <v>50</v>
      </c>
      <c r="CL73" s="254" t="s">
        <v>51</v>
      </c>
    </row>
    <row r="74" spans="1:96" ht="12.95" customHeight="1" x14ac:dyDescent="0.2">
      <c r="A74" s="255">
        <v>1</v>
      </c>
      <c r="B74" s="256">
        <f>IF(R73="","",VLOOKUP(R73,'[61]Посев групп'!B:N,2,FALSE))</f>
        <v>14</v>
      </c>
      <c r="C74" s="257">
        <v>1</v>
      </c>
      <c r="D74" s="258">
        <v>3</v>
      </c>
      <c r="E74" s="259">
        <v>1</v>
      </c>
      <c r="F74" s="260">
        <v>1</v>
      </c>
      <c r="G74" s="261"/>
      <c r="H74" s="262"/>
      <c r="I74" s="259"/>
      <c r="J74" s="260"/>
      <c r="K74" s="261"/>
      <c r="L74" s="262"/>
      <c r="M74" s="259"/>
      <c r="N74" s="260"/>
      <c r="O74" s="261"/>
      <c r="P74" s="262"/>
      <c r="Q74" s="259"/>
      <c r="R74" s="260"/>
      <c r="S74" s="263">
        <f t="shared" ref="S74:S79" si="185">IF(E74="wo",0,IF(F74="wo",1,IF(E74&gt;F74,1,0)))</f>
        <v>0</v>
      </c>
      <c r="T74" s="263">
        <f t="shared" ref="T74:T79" si="186">IF(E74="wo",1,IF(F74="wo",0,IF(F74&gt;E74,1,0)))</f>
        <v>0</v>
      </c>
      <c r="U74" s="263">
        <f t="shared" ref="U74:U79" si="187">IF(G74="wo",0,IF(H74="wo",1,IF(G74&gt;H74,1,0)))</f>
        <v>0</v>
      </c>
      <c r="V74" s="263">
        <f t="shared" ref="V74:V79" si="188">IF(G74="wo",1,IF(H74="wo",0,IF(H74&gt;G74,1,0)))</f>
        <v>0</v>
      </c>
      <c r="W74" s="263">
        <f t="shared" ref="W74:W79" si="189">IF(I74="wo",0,IF(J74="wo",1,IF(I74&gt;J74,1,0)))</f>
        <v>0</v>
      </c>
      <c r="X74" s="263">
        <f t="shared" ref="X74:X79" si="190">IF(I74="wo",1,IF(J74="wo",0,IF(J74&gt;I74,1,0)))</f>
        <v>0</v>
      </c>
      <c r="Y74" s="263">
        <f t="shared" ref="Y74:Y79" si="191">IF(K74="wo",0,IF(L74="wo",1,IF(K74&gt;L74,1,0)))</f>
        <v>0</v>
      </c>
      <c r="Z74" s="263">
        <f t="shared" ref="Z74:Z79" si="192">IF(K74="wo",1,IF(L74="wo",0,IF(L74&gt;K74,1,0)))</f>
        <v>0</v>
      </c>
      <c r="AA74" s="263">
        <f t="shared" ref="AA74:AA79" si="193">IF(M74="wo",0,IF(N74="wo",1,IF(M74&gt;N74,1,0)))</f>
        <v>0</v>
      </c>
      <c r="AB74" s="263">
        <f t="shared" ref="AB74:AB79" si="194">IF(M74="wo",1,IF(N74="wo",0,IF(N74&gt;M74,1,0)))</f>
        <v>0</v>
      </c>
      <c r="AC74" s="263">
        <f t="shared" ref="AC74:AC79" si="195">IF(O74="wo",0,IF(P74="wo",1,IF(O74&gt;P74,1,0)))</f>
        <v>0</v>
      </c>
      <c r="AD74" s="263">
        <f t="shared" ref="AD74:AD79" si="196">IF(O74="wo",1,IF(P74="wo",0,IF(P74&gt;O74,1,0)))</f>
        <v>0</v>
      </c>
      <c r="AE74" s="263">
        <f t="shared" ref="AE74:AE79" si="197">IF(Q74="wo",0,IF(R74="wo",1,IF(Q74&gt;R74,1,0)))</f>
        <v>0</v>
      </c>
      <c r="AF74" s="263">
        <f t="shared" ref="AF74:AF79" si="198">IF(Q74="wo",1,IF(R74="wo",0,IF(R74&gt;Q74,1,0)))</f>
        <v>0</v>
      </c>
      <c r="AG74" s="264"/>
      <c r="AH74" s="264"/>
      <c r="AI74" s="265">
        <f t="shared" ref="AI74:AI79" si="199">IF(E74="",0,IF(E74="wo",0,IF(F74="wo",2,IF(AG74=AH74,0,IF(AG74&gt;AH74,2,1)))))</f>
        <v>0</v>
      </c>
      <c r="AJ74" s="265">
        <f t="shared" ref="AJ74:AJ79" si="200">IF(F74="",0,IF(F74="wo",0,IF(E74="wo",2,IF(AH74=AG74,0,IF(AH74&gt;AG74,2,1)))))</f>
        <v>0</v>
      </c>
      <c r="AK74" s="266" t="str">
        <f t="shared" ref="AK74:AK79" si="201">IF(E74="","",IF(E74="wo",0,IF(F74="wo",0,IF(E74=F74,"ERROR",IF(E74&gt;F74,F74,-1*E74)))))</f>
        <v>ERROR</v>
      </c>
      <c r="AL74" s="266" t="str">
        <f t="shared" ref="AL74:AL79" si="202">IF(G74="","",IF(G74="wo",0,IF(H74="wo",0,IF(G74=H74,"ERROR",IF(G74&gt;H74,H74,-1*G74)))))</f>
        <v/>
      </c>
      <c r="AM74" s="266" t="str">
        <f t="shared" ref="AM74:AM79" si="203">IF(I74="","",IF(I74="wo",0,IF(J74="wo",0,IF(I74=J74,"ERROR",IF(I74&gt;J74,J74,-1*I74)))))</f>
        <v/>
      </c>
      <c r="AN74" s="266" t="str">
        <f t="shared" ref="AN74:AN79" si="204">IF(K74="","",IF(K74="wo",0,IF(L74="wo",0,IF(K74=L74,"ERROR",IF(K74&gt;L74,L74,-1*K74)))))</f>
        <v/>
      </c>
      <c r="AO74" s="266" t="str">
        <f t="shared" ref="AO74:AO79" si="205">IF(M74="","",IF(M74="wo",0,IF(N74="wo",0,IF(M74=N74,"ERROR",IF(M74&gt;N74,N74,-1*M74)))))</f>
        <v/>
      </c>
      <c r="AP74" s="266" t="str">
        <f t="shared" ref="AP74:AP79" si="206">IF(O74="","",IF(O74="wo",0,IF(P74="wo",0,IF(O74=P74,"ERROR",IF(O74&gt;P74,P74,-1*O74)))))</f>
        <v/>
      </c>
      <c r="AQ74" s="266" t="str">
        <f t="shared" ref="AQ74:AQ79" si="207">IF(Q74="","",IF(Q74="wo",0,IF(R74="wo",0,IF(Q74=R74,"ERROR",IF(Q74&gt;R74,R74,-1*Q74)))))</f>
        <v/>
      </c>
      <c r="AR74" s="267" t="str">
        <f t="shared" ref="AR74:AR79" si="208">CONCATENATE(AG74,"  -  ",AH74)</f>
        <v xml:space="preserve">  -  </v>
      </c>
      <c r="AS74" s="268" t="str">
        <f t="shared" ref="AS74:AS79" si="209">AR74</f>
        <v xml:space="preserve">  -  </v>
      </c>
      <c r="AT74" s="265">
        <f t="shared" ref="AT74:AT79" si="210">IF(F74="",0,IF(F74="wo",0,IF(E74="wo",2,IF(AH74=AG74,0,IF(AH74&gt;AG74,2,1)))))</f>
        <v>0</v>
      </c>
      <c r="AU74" s="265">
        <f t="shared" ref="AU74:AU79" si="211">IF(E74="",0,IF(E74="wo",0,IF(F74="wo",2,IF(AG74=AH74,0,IF(AG74&gt;AH74,2,1)))))</f>
        <v>0</v>
      </c>
      <c r="AV74" s="266" t="str">
        <f t="shared" ref="AV74:AV79" si="212">IF(F74="","",IF(F74="wo",0,IF(E74="wo",0,IF(F74=E74,"ERROR",IF(F74&gt;E74,E74,-1*F74)))))</f>
        <v>ERROR</v>
      </c>
      <c r="AW74" s="266" t="str">
        <f t="shared" ref="AW74:AW79" si="213">IF(H74="","",IF(H74="wo",0,IF(G74="wo",0,IF(H74=G74,"ERROR",IF(H74&gt;G74,G74,-1*H74)))))</f>
        <v/>
      </c>
      <c r="AX74" s="266" t="str">
        <f t="shared" ref="AX74:AX79" si="214">IF(J74="","",IF(J74="wo",0,IF(I74="wo",0,IF(J74=I74,"ERROR",IF(J74&gt;I74,I74,-1*J74)))))</f>
        <v/>
      </c>
      <c r="AY74" s="266" t="str">
        <f t="shared" ref="AY74:AY79" si="215">IF(L74="","",IF(L74="wo",0,IF(K74="wo",0,IF(L74=K74,"ERROR",IF(L74&gt;K74,K74,-1*L74)))))</f>
        <v/>
      </c>
      <c r="AZ74" s="266" t="str">
        <f t="shared" ref="AZ74:AZ79" si="216">IF(N74="","",IF(N74="wo",0,IF(M74="wo",0,IF(N74=M74,"ERROR",IF(N74&gt;M74,M74,-1*N74)))))</f>
        <v/>
      </c>
      <c r="BA74" s="266" t="str">
        <f t="shared" ref="BA74:BA79" si="217">IF(P74="","",IF(P74="wo",0,IF(O74="wo",0,IF(P74=O74,"ERROR",IF(P74&gt;O74,O74,-1*P74)))))</f>
        <v/>
      </c>
      <c r="BB74" s="266" t="str">
        <f t="shared" ref="BB74:BB79" si="218">IF(R74="","",IF(R74="wo",0,IF(Q74="wo",0,IF(R74=Q74,"ERROR",IF(R74&gt;Q74,Q74,-1*R74)))))</f>
        <v/>
      </c>
      <c r="BC74" s="267" t="str">
        <f t="shared" ref="BC74:BC79" si="219">CONCATENATE(AH74,"  -  ",AG74)</f>
        <v xml:space="preserve">  -  </v>
      </c>
      <c r="BD74" s="268" t="str">
        <f t="shared" ref="BD74:BD79" si="220">BC74</f>
        <v xml:space="preserve">  -  </v>
      </c>
      <c r="BE74" s="269">
        <f>SUMIF(C74:C80,1,AI74:AI80)+SUMIF(D74:D80,1,AJ74:AJ80)</f>
        <v>0</v>
      </c>
      <c r="BF74" s="269" t="str">
        <f>IF(BE74&lt;&gt;0,RANK(BE74,BE74:BE80),"")</f>
        <v/>
      </c>
      <c r="BG74" s="270">
        <f>SUMIF(A74:A77,C74,B74:B77)</f>
        <v>14</v>
      </c>
      <c r="BH74" s="271">
        <f>SUMIF(A74:A77,D74,B74:B77)</f>
        <v>11</v>
      </c>
      <c r="BI74" s="237" t="s">
        <v>53</v>
      </c>
      <c r="BJ74" s="238">
        <f>1+BJ68</f>
        <v>7</v>
      </c>
      <c r="BK74" s="272">
        <v>1</v>
      </c>
      <c r="BL74" s="273" t="str">
        <f t="shared" ref="BL74:BL79" si="221">CONCATENATE(C74," ","-"," ",D74)</f>
        <v>1 - 3</v>
      </c>
      <c r="BM74" s="304"/>
      <c r="BN74" s="274"/>
      <c r="BO74" s="275"/>
      <c r="BP74" s="1172">
        <v>1</v>
      </c>
      <c r="BQ74" s="1173"/>
      <c r="BR74" s="1318" t="str">
        <f>IF(BQ74="","",VLOOKUP(BQ74,СписокКЖ!$A$85:$H$132,3,FALSE))</f>
        <v/>
      </c>
      <c r="BS74" s="1318" t="e">
        <f>IF(BP74="","",VLOOKUP(BP74,СписокКМ!BS:BX,2,FALSE))</f>
        <v>#N/A</v>
      </c>
      <c r="BT74" s="1318" t="str">
        <f>IF(BQ74="","",VLOOKUP(BQ74,СписокКМ!$A$188:$C$236,3,FALSE))</f>
        <v/>
      </c>
      <c r="BU74" s="1318" t="str">
        <f>IF(BR74="","",VLOOKUP(BR74,СписокКМ!BU:BZ,2,FALSE))</f>
        <v/>
      </c>
      <c r="BV74" s="1177"/>
      <c r="BW74" s="1179"/>
      <c r="BX74" s="1179"/>
      <c r="BY74" s="1180"/>
      <c r="BZ74" s="276"/>
      <c r="CA74" s="277" t="str">
        <f>IF(AG76&lt;AH76,AI76,IF(AH76&lt;AG76,AI76," "))</f>
        <v xml:space="preserve"> </v>
      </c>
      <c r="CB74" s="278"/>
      <c r="CC74" s="279"/>
      <c r="CD74" s="277" t="str">
        <f>IF(AG74&lt;AH74,AI74,IF(AH74&lt;AG74,AI74," "))</f>
        <v xml:space="preserve"> </v>
      </c>
      <c r="CE74" s="280"/>
      <c r="CF74" s="279"/>
      <c r="CG74" s="277" t="str">
        <f>IF(AG78&lt;AH78,AI78,IF(AH78&lt;AG78,AI78," "))</f>
        <v xml:space="preserve"> </v>
      </c>
      <c r="CH74" s="278"/>
      <c r="CI74" s="1171"/>
      <c r="CJ74" s="1190">
        <f>BE74</f>
        <v>0</v>
      </c>
      <c r="CK74" s="1183"/>
      <c r="CL74" s="1185" t="str">
        <f>IF(BF75="",BF74,BF75)</f>
        <v/>
      </c>
      <c r="CN74" s="313" t="s">
        <v>59</v>
      </c>
      <c r="CO74" s="310">
        <f>BQ74</f>
        <v>0</v>
      </c>
      <c r="CP74" s="312" t="e">
        <f>IF(CO74="","",VLOOKUP(CO74,СписокКЖ!$A$85:$H$132,3,FALSE))</f>
        <v>#N/A</v>
      </c>
      <c r="CQ74" s="310">
        <f>BQ78</f>
        <v>0</v>
      </c>
      <c r="CR74" s="312" t="e">
        <f>IF(CQ74="","",VLOOKUP(CQ74,СписокКЖ!$A$85:$H$132,3,FALSE))</f>
        <v>#N/A</v>
      </c>
    </row>
    <row r="75" spans="1:96" ht="12.95" customHeight="1" x14ac:dyDescent="0.2">
      <c r="A75" s="255">
        <v>2</v>
      </c>
      <c r="B75" s="281">
        <f>IF(R73="","",VLOOKUP(R73,'[61]Посев групп'!B:L,4,FALSE))</f>
        <v>13</v>
      </c>
      <c r="C75" s="257">
        <v>2</v>
      </c>
      <c r="D75" s="258">
        <v>4</v>
      </c>
      <c r="E75" s="259">
        <v>1</v>
      </c>
      <c r="F75" s="260">
        <v>1</v>
      </c>
      <c r="G75" s="261"/>
      <c r="H75" s="262"/>
      <c r="I75" s="259"/>
      <c r="J75" s="260"/>
      <c r="K75" s="261"/>
      <c r="L75" s="262"/>
      <c r="M75" s="259"/>
      <c r="N75" s="260"/>
      <c r="O75" s="261"/>
      <c r="P75" s="262"/>
      <c r="Q75" s="259"/>
      <c r="R75" s="260"/>
      <c r="S75" s="263">
        <f t="shared" si="185"/>
        <v>0</v>
      </c>
      <c r="T75" s="263">
        <f t="shared" si="186"/>
        <v>0</v>
      </c>
      <c r="U75" s="263">
        <f t="shared" si="187"/>
        <v>0</v>
      </c>
      <c r="V75" s="263">
        <f t="shared" si="188"/>
        <v>0</v>
      </c>
      <c r="W75" s="263">
        <f t="shared" si="189"/>
        <v>0</v>
      </c>
      <c r="X75" s="263">
        <f t="shared" si="190"/>
        <v>0</v>
      </c>
      <c r="Y75" s="263">
        <f t="shared" si="191"/>
        <v>0</v>
      </c>
      <c r="Z75" s="263">
        <f t="shared" si="192"/>
        <v>0</v>
      </c>
      <c r="AA75" s="263">
        <f t="shared" si="193"/>
        <v>0</v>
      </c>
      <c r="AB75" s="263">
        <f t="shared" si="194"/>
        <v>0</v>
      </c>
      <c r="AC75" s="263">
        <f t="shared" si="195"/>
        <v>0</v>
      </c>
      <c r="AD75" s="263">
        <f t="shared" si="196"/>
        <v>0</v>
      </c>
      <c r="AE75" s="263">
        <f t="shared" si="197"/>
        <v>0</v>
      </c>
      <c r="AF75" s="263">
        <f t="shared" si="198"/>
        <v>0</v>
      </c>
      <c r="AG75" s="264"/>
      <c r="AH75" s="264"/>
      <c r="AI75" s="265">
        <f t="shared" si="199"/>
        <v>0</v>
      </c>
      <c r="AJ75" s="265">
        <f t="shared" si="200"/>
        <v>0</v>
      </c>
      <c r="AK75" s="266" t="str">
        <f t="shared" si="201"/>
        <v>ERROR</v>
      </c>
      <c r="AL75" s="266" t="str">
        <f t="shared" si="202"/>
        <v/>
      </c>
      <c r="AM75" s="266" t="str">
        <f t="shared" si="203"/>
        <v/>
      </c>
      <c r="AN75" s="266" t="str">
        <f t="shared" si="204"/>
        <v/>
      </c>
      <c r="AO75" s="266" t="str">
        <f t="shared" si="205"/>
        <v/>
      </c>
      <c r="AP75" s="266" t="str">
        <f t="shared" si="206"/>
        <v/>
      </c>
      <c r="AQ75" s="266" t="str">
        <f t="shared" si="207"/>
        <v/>
      </c>
      <c r="AR75" s="267" t="str">
        <f t="shared" si="208"/>
        <v xml:space="preserve">  -  </v>
      </c>
      <c r="AS75" s="268" t="str">
        <f t="shared" si="209"/>
        <v xml:space="preserve">  -  </v>
      </c>
      <c r="AT75" s="265">
        <f t="shared" si="210"/>
        <v>0</v>
      </c>
      <c r="AU75" s="265">
        <f t="shared" si="211"/>
        <v>0</v>
      </c>
      <c r="AV75" s="266" t="str">
        <f t="shared" si="212"/>
        <v>ERROR</v>
      </c>
      <c r="AW75" s="266" t="str">
        <f t="shared" si="213"/>
        <v/>
      </c>
      <c r="AX75" s="266" t="str">
        <f t="shared" si="214"/>
        <v/>
      </c>
      <c r="AY75" s="266" t="str">
        <f t="shared" si="215"/>
        <v/>
      </c>
      <c r="AZ75" s="266" t="str">
        <f t="shared" si="216"/>
        <v/>
      </c>
      <c r="BA75" s="266" t="str">
        <f t="shared" si="217"/>
        <v/>
      </c>
      <c r="BB75" s="266" t="str">
        <f t="shared" si="218"/>
        <v/>
      </c>
      <c r="BC75" s="267" t="str">
        <f t="shared" si="219"/>
        <v xml:space="preserve">  -  </v>
      </c>
      <c r="BD75" s="268" t="str">
        <f t="shared" si="220"/>
        <v xml:space="preserve">  -  </v>
      </c>
      <c r="BE75" s="282"/>
      <c r="BF75" s="282"/>
      <c r="BG75" s="270">
        <f>SUMIF(A74:A77,C75,B74:B77)</f>
        <v>13</v>
      </c>
      <c r="BH75" s="271">
        <f>SUMIF(A74:A77,D75,B74:B77)</f>
        <v>5</v>
      </c>
      <c r="BI75" s="237" t="str">
        <f>BI74</f>
        <v>Группа 2</v>
      </c>
      <c r="BJ75" s="238">
        <f>1+BJ74</f>
        <v>8</v>
      </c>
      <c r="BK75" s="272">
        <v>1</v>
      </c>
      <c r="BL75" s="283" t="str">
        <f t="shared" si="221"/>
        <v>2 - 4</v>
      </c>
      <c r="BM75" s="304"/>
      <c r="BN75" s="274"/>
      <c r="BO75" s="284"/>
      <c r="BP75" s="1172"/>
      <c r="BQ75" s="1174"/>
      <c r="BR75" s="1321" t="str">
        <f>IF(BO75="","",VLOOKUP(BO75,СписокКМ!BR:BW,2,FALSE))</f>
        <v/>
      </c>
      <c r="BS75" s="1321" t="str">
        <f>IF(BP75="","",VLOOKUP(BP75,СписокКМ!BS:BX,2,FALSE))</f>
        <v/>
      </c>
      <c r="BT75" s="1321" t="str">
        <f>IF(BQ75="","",VLOOKUP(BQ75,СписокКМ!BT:BY,2,FALSE))</f>
        <v/>
      </c>
      <c r="BU75" s="1321" t="str">
        <f>IF(BR75="","",VLOOKUP(BR75,СписокКМ!BU:BZ,2,FALSE))</f>
        <v/>
      </c>
      <c r="BV75" s="1178"/>
      <c r="BW75" s="1181"/>
      <c r="BX75" s="1181"/>
      <c r="BY75" s="1182"/>
      <c r="BZ75" s="1187" t="str">
        <f>IF(AI76&lt;AJ76,AR76,IF(AJ76&lt;AI76,AS76," "))</f>
        <v xml:space="preserve"> </v>
      </c>
      <c r="CA75" s="1188"/>
      <c r="CB75" s="1189"/>
      <c r="CC75" s="1187" t="str">
        <f>IF(AI74&lt;AJ74,AR74,IF(AJ74&lt;AI74,AS74," "))</f>
        <v xml:space="preserve"> </v>
      </c>
      <c r="CD75" s="1188"/>
      <c r="CE75" s="1189"/>
      <c r="CF75" s="1187" t="str">
        <f>IF(AI78&lt;AJ78,AR78,IF(AJ78&lt;AI78,AS78," "))</f>
        <v xml:space="preserve"> </v>
      </c>
      <c r="CG75" s="1188"/>
      <c r="CH75" s="1189"/>
      <c r="CI75" s="1171"/>
      <c r="CJ75" s="1191"/>
      <c r="CK75" s="1184"/>
      <c r="CL75" s="1186"/>
      <c r="CN75" s="313" t="s">
        <v>60</v>
      </c>
      <c r="CO75" s="310">
        <f>BQ76</f>
        <v>0</v>
      </c>
      <c r="CP75" s="312" t="e">
        <f>IF(CO75="","",VLOOKUP(CO75,СписокКЖ!$A$85:$H$132,3,FALSE))</f>
        <v>#N/A</v>
      </c>
      <c r="CQ75" s="310">
        <f>BQ80</f>
        <v>0</v>
      </c>
      <c r="CR75" s="312" t="e">
        <f>IF(CQ75="","",VLOOKUP(CQ75,СписокКЖ!$A$85:$H$132,3,FALSE))</f>
        <v>#N/A</v>
      </c>
    </row>
    <row r="76" spans="1:96" ht="12.95" customHeight="1" x14ac:dyDescent="0.2">
      <c r="A76" s="255">
        <v>3</v>
      </c>
      <c r="B76" s="281">
        <f>IF(R73="","",VLOOKUP(R73,'[61]Посев групп'!B:L,6,FALSE))</f>
        <v>11</v>
      </c>
      <c r="C76" s="257">
        <v>1</v>
      </c>
      <c r="D76" s="258">
        <v>2</v>
      </c>
      <c r="E76" s="259">
        <v>1</v>
      </c>
      <c r="F76" s="260">
        <v>1</v>
      </c>
      <c r="G76" s="261"/>
      <c r="H76" s="262"/>
      <c r="I76" s="259"/>
      <c r="J76" s="260"/>
      <c r="K76" s="261"/>
      <c r="L76" s="262"/>
      <c r="M76" s="259"/>
      <c r="N76" s="260"/>
      <c r="O76" s="261"/>
      <c r="P76" s="262"/>
      <c r="Q76" s="259"/>
      <c r="R76" s="260"/>
      <c r="S76" s="263">
        <f t="shared" si="185"/>
        <v>0</v>
      </c>
      <c r="T76" s="263">
        <f t="shared" si="186"/>
        <v>0</v>
      </c>
      <c r="U76" s="263">
        <f t="shared" si="187"/>
        <v>0</v>
      </c>
      <c r="V76" s="263">
        <f t="shared" si="188"/>
        <v>0</v>
      </c>
      <c r="W76" s="263">
        <f t="shared" si="189"/>
        <v>0</v>
      </c>
      <c r="X76" s="263">
        <f t="shared" si="190"/>
        <v>0</v>
      </c>
      <c r="Y76" s="263">
        <f t="shared" si="191"/>
        <v>0</v>
      </c>
      <c r="Z76" s="263">
        <f t="shared" si="192"/>
        <v>0</v>
      </c>
      <c r="AA76" s="263">
        <f t="shared" si="193"/>
        <v>0</v>
      </c>
      <c r="AB76" s="263">
        <f t="shared" si="194"/>
        <v>0</v>
      </c>
      <c r="AC76" s="263">
        <f t="shared" si="195"/>
        <v>0</v>
      </c>
      <c r="AD76" s="263">
        <f t="shared" si="196"/>
        <v>0</v>
      </c>
      <c r="AE76" s="263">
        <f t="shared" si="197"/>
        <v>0</v>
      </c>
      <c r="AF76" s="263">
        <f t="shared" si="198"/>
        <v>0</v>
      </c>
      <c r="AG76" s="264"/>
      <c r="AH76" s="264"/>
      <c r="AI76" s="265">
        <f t="shared" si="199"/>
        <v>0</v>
      </c>
      <c r="AJ76" s="265">
        <f t="shared" si="200"/>
        <v>0</v>
      </c>
      <c r="AK76" s="266" t="str">
        <f t="shared" si="201"/>
        <v>ERROR</v>
      </c>
      <c r="AL76" s="266" t="str">
        <f t="shared" si="202"/>
        <v/>
      </c>
      <c r="AM76" s="266" t="str">
        <f t="shared" si="203"/>
        <v/>
      </c>
      <c r="AN76" s="266" t="str">
        <f t="shared" si="204"/>
        <v/>
      </c>
      <c r="AO76" s="266" t="str">
        <f t="shared" si="205"/>
        <v/>
      </c>
      <c r="AP76" s="266" t="str">
        <f t="shared" si="206"/>
        <v/>
      </c>
      <c r="AQ76" s="266" t="str">
        <f t="shared" si="207"/>
        <v/>
      </c>
      <c r="AR76" s="267" t="str">
        <f t="shared" si="208"/>
        <v xml:space="preserve">  -  </v>
      </c>
      <c r="AS76" s="268" t="str">
        <f t="shared" si="209"/>
        <v xml:space="preserve">  -  </v>
      </c>
      <c r="AT76" s="265">
        <f t="shared" si="210"/>
        <v>0</v>
      </c>
      <c r="AU76" s="265">
        <f t="shared" si="211"/>
        <v>0</v>
      </c>
      <c r="AV76" s="266" t="str">
        <f t="shared" si="212"/>
        <v>ERROR</v>
      </c>
      <c r="AW76" s="266" t="str">
        <f t="shared" si="213"/>
        <v/>
      </c>
      <c r="AX76" s="266" t="str">
        <f t="shared" si="214"/>
        <v/>
      </c>
      <c r="AY76" s="266" t="str">
        <f t="shared" si="215"/>
        <v/>
      </c>
      <c r="AZ76" s="266" t="str">
        <f t="shared" si="216"/>
        <v/>
      </c>
      <c r="BA76" s="266" t="str">
        <f t="shared" si="217"/>
        <v/>
      </c>
      <c r="BB76" s="266" t="str">
        <f t="shared" si="218"/>
        <v/>
      </c>
      <c r="BC76" s="267" t="str">
        <f t="shared" si="219"/>
        <v xml:space="preserve">  -  </v>
      </c>
      <c r="BD76" s="268" t="str">
        <f t="shared" si="220"/>
        <v xml:space="preserve">  -  </v>
      </c>
      <c r="BE76" s="269">
        <f>SUMIF(C74:C80,2,AI74:AI80)+SUMIF(D74:D80,2,AJ74:AJ80)</f>
        <v>0</v>
      </c>
      <c r="BF76" s="269" t="str">
        <f>IF(BE76&lt;&gt;0,RANK(BE76,BE74:BE80),"")</f>
        <v/>
      </c>
      <c r="BG76" s="270">
        <f>SUMIF(A74:A77,C76,B74:B77)</f>
        <v>14</v>
      </c>
      <c r="BH76" s="271">
        <f>SUMIF(A74:A77,D76,B74:B77)</f>
        <v>13</v>
      </c>
      <c r="BI76" s="237" t="str">
        <f>BI75</f>
        <v>Группа 2</v>
      </c>
      <c r="BJ76" s="238">
        <f>1+BJ75</f>
        <v>9</v>
      </c>
      <c r="BK76" s="272">
        <v>2</v>
      </c>
      <c r="BL76" s="285" t="str">
        <f t="shared" si="221"/>
        <v>1 - 2</v>
      </c>
      <c r="BM76" s="305"/>
      <c r="BN76" s="286"/>
      <c r="BO76" s="287"/>
      <c r="BP76" s="1192">
        <v>2</v>
      </c>
      <c r="BQ76" s="1173"/>
      <c r="BR76" s="1318" t="str">
        <f>IF(BQ76="","",VLOOKUP(BQ76,СписокКЖ!$A$85:$H$132,3,FALSE))</f>
        <v/>
      </c>
      <c r="BS76" s="1318" t="e">
        <f>IF(BP76="","",VLOOKUP(BP76,СписокКМ!BS:BX,2,FALSE))</f>
        <v>#N/A</v>
      </c>
      <c r="BT76" s="1318" t="str">
        <f>IF(BQ76="","",VLOOKUP(BQ76,СписокКМ!$A$188:$C$236,3,FALSE))</f>
        <v/>
      </c>
      <c r="BU76" s="1318" t="str">
        <f>IF(BR76="","",VLOOKUP(BR76,СписокКМ!BU:BZ,2,FALSE))</f>
        <v/>
      </c>
      <c r="BV76" s="1177"/>
      <c r="BW76" s="288"/>
      <c r="BX76" s="277" t="str">
        <f>IF(AG76&lt;AH76,AT76,IF(AH76&lt;AG76,AT76," "))</f>
        <v xml:space="preserve"> </v>
      </c>
      <c r="BY76" s="278"/>
      <c r="BZ76" s="1179"/>
      <c r="CA76" s="1179"/>
      <c r="CB76" s="1180"/>
      <c r="CC76" s="279"/>
      <c r="CD76" s="277" t="str">
        <f>IF(AG79&lt;AH79,AI79,IF(AH79&lt;AG79,AI79," "))</f>
        <v xml:space="preserve"> </v>
      </c>
      <c r="CE76" s="278"/>
      <c r="CF76" s="289"/>
      <c r="CG76" s="290" t="str">
        <f>IF(AG75&lt;AH75,AI75,IF(AH75&lt;AG75,AI75," "))</f>
        <v xml:space="preserve"> </v>
      </c>
      <c r="CH76" s="280"/>
      <c r="CI76" s="1171"/>
      <c r="CJ76" s="1190">
        <f>BE76</f>
        <v>0</v>
      </c>
      <c r="CK76" s="1183"/>
      <c r="CL76" s="1185" t="str">
        <f>IF(BF77="",BF76,BF77)</f>
        <v/>
      </c>
      <c r="CN76" s="313" t="s">
        <v>61</v>
      </c>
      <c r="CO76" s="310">
        <f>BQ74</f>
        <v>0</v>
      </c>
      <c r="CP76" s="312" t="e">
        <f>IF(CO76="","",VLOOKUP(CO76,СписокКЖ!$A$85:$H$132,3,FALSE))</f>
        <v>#N/A</v>
      </c>
      <c r="CQ76" s="310">
        <f>BQ76</f>
        <v>0</v>
      </c>
      <c r="CR76" s="312" t="e">
        <f>IF(CQ76="","",VLOOKUP(CQ76,СписокКЖ!$A$85:$H$132,3,FALSE))</f>
        <v>#N/A</v>
      </c>
    </row>
    <row r="77" spans="1:96" ht="12.95" customHeight="1" x14ac:dyDescent="0.2">
      <c r="A77" s="255">
        <v>4</v>
      </c>
      <c r="B77" s="281">
        <f>IF(R73="","",VLOOKUP(R73,'[61]Посев групп'!B:L,8,FALSE))</f>
        <v>5</v>
      </c>
      <c r="C77" s="257">
        <v>3</v>
      </c>
      <c r="D77" s="258">
        <v>4</v>
      </c>
      <c r="E77" s="259">
        <v>1</v>
      </c>
      <c r="F77" s="260">
        <v>1</v>
      </c>
      <c r="G77" s="261"/>
      <c r="H77" s="262"/>
      <c r="I77" s="259"/>
      <c r="J77" s="260"/>
      <c r="K77" s="261"/>
      <c r="L77" s="262"/>
      <c r="M77" s="259"/>
      <c r="N77" s="260"/>
      <c r="O77" s="261"/>
      <c r="P77" s="262"/>
      <c r="Q77" s="259"/>
      <c r="R77" s="260"/>
      <c r="S77" s="263">
        <f t="shared" si="185"/>
        <v>0</v>
      </c>
      <c r="T77" s="263">
        <f t="shared" si="186"/>
        <v>0</v>
      </c>
      <c r="U77" s="263">
        <f t="shared" si="187"/>
        <v>0</v>
      </c>
      <c r="V77" s="263">
        <f t="shared" si="188"/>
        <v>0</v>
      </c>
      <c r="W77" s="263">
        <f t="shared" si="189"/>
        <v>0</v>
      </c>
      <c r="X77" s="263">
        <f t="shared" si="190"/>
        <v>0</v>
      </c>
      <c r="Y77" s="263">
        <f t="shared" si="191"/>
        <v>0</v>
      </c>
      <c r="Z77" s="263">
        <f t="shared" si="192"/>
        <v>0</v>
      </c>
      <c r="AA77" s="263">
        <f t="shared" si="193"/>
        <v>0</v>
      </c>
      <c r="AB77" s="263">
        <f t="shared" si="194"/>
        <v>0</v>
      </c>
      <c r="AC77" s="263">
        <f t="shared" si="195"/>
        <v>0</v>
      </c>
      <c r="AD77" s="263">
        <f t="shared" si="196"/>
        <v>0</v>
      </c>
      <c r="AE77" s="263">
        <f t="shared" si="197"/>
        <v>0</v>
      </c>
      <c r="AF77" s="263">
        <f t="shared" si="198"/>
        <v>0</v>
      </c>
      <c r="AG77" s="264"/>
      <c r="AH77" s="264"/>
      <c r="AI77" s="265">
        <f t="shared" si="199"/>
        <v>0</v>
      </c>
      <c r="AJ77" s="265">
        <f t="shared" si="200"/>
        <v>0</v>
      </c>
      <c r="AK77" s="266" t="str">
        <f t="shared" si="201"/>
        <v>ERROR</v>
      </c>
      <c r="AL77" s="266" t="str">
        <f t="shared" si="202"/>
        <v/>
      </c>
      <c r="AM77" s="266" t="str">
        <f t="shared" si="203"/>
        <v/>
      </c>
      <c r="AN77" s="266" t="str">
        <f t="shared" si="204"/>
        <v/>
      </c>
      <c r="AO77" s="266" t="str">
        <f t="shared" si="205"/>
        <v/>
      </c>
      <c r="AP77" s="266" t="str">
        <f t="shared" si="206"/>
        <v/>
      </c>
      <c r="AQ77" s="266" t="str">
        <f t="shared" si="207"/>
        <v/>
      </c>
      <c r="AR77" s="267" t="str">
        <f t="shared" si="208"/>
        <v xml:space="preserve">  -  </v>
      </c>
      <c r="AS77" s="268" t="str">
        <f t="shared" si="209"/>
        <v xml:space="preserve">  -  </v>
      </c>
      <c r="AT77" s="265">
        <f t="shared" si="210"/>
        <v>0</v>
      </c>
      <c r="AU77" s="265">
        <f t="shared" si="211"/>
        <v>0</v>
      </c>
      <c r="AV77" s="266" t="str">
        <f t="shared" si="212"/>
        <v>ERROR</v>
      </c>
      <c r="AW77" s="266" t="str">
        <f t="shared" si="213"/>
        <v/>
      </c>
      <c r="AX77" s="266" t="str">
        <f t="shared" si="214"/>
        <v/>
      </c>
      <c r="AY77" s="266" t="str">
        <f t="shared" si="215"/>
        <v/>
      </c>
      <c r="AZ77" s="266" t="str">
        <f t="shared" si="216"/>
        <v/>
      </c>
      <c r="BA77" s="266" t="str">
        <f t="shared" si="217"/>
        <v/>
      </c>
      <c r="BB77" s="266" t="str">
        <f t="shared" si="218"/>
        <v/>
      </c>
      <c r="BC77" s="267" t="str">
        <f t="shared" si="219"/>
        <v xml:space="preserve">  -  </v>
      </c>
      <c r="BD77" s="268" t="str">
        <f t="shared" si="220"/>
        <v xml:space="preserve">  -  </v>
      </c>
      <c r="BE77" s="282"/>
      <c r="BF77" s="282"/>
      <c r="BG77" s="270">
        <f>SUMIF(A74:A77,C77,B74:B77)</f>
        <v>11</v>
      </c>
      <c r="BH77" s="271">
        <f>SUMIF(A74:A77,D77,B74:B77)</f>
        <v>5</v>
      </c>
      <c r="BI77" s="237" t="str">
        <f>BI76</f>
        <v>Группа 2</v>
      </c>
      <c r="BJ77" s="238">
        <f>1+BJ76</f>
        <v>10</v>
      </c>
      <c r="BK77" s="272">
        <v>2</v>
      </c>
      <c r="BL77" s="285" t="str">
        <f t="shared" si="221"/>
        <v>3 - 4</v>
      </c>
      <c r="BM77" s="305"/>
      <c r="BN77" s="286"/>
      <c r="BO77" s="287"/>
      <c r="BP77" s="1193"/>
      <c r="BQ77" s="1174"/>
      <c r="BR77" s="1321" t="str">
        <f>IF(BO77="","",VLOOKUP(BO77,СписокКМ!BR:BW,2,FALSE))</f>
        <v/>
      </c>
      <c r="BS77" s="1321" t="str">
        <f>IF(BP77="","",VLOOKUP(BP77,СписокКМ!BS:BX,2,FALSE))</f>
        <v/>
      </c>
      <c r="BT77" s="1321" t="str">
        <f>IF(BQ77="","",VLOOKUP(BQ77,СписокКМ!BT:BY,2,FALSE))</f>
        <v/>
      </c>
      <c r="BU77" s="1321" t="str">
        <f>IF(BR77="","",VLOOKUP(BR77,СписокКМ!BU:BZ,2,FALSE))</f>
        <v/>
      </c>
      <c r="BV77" s="1178"/>
      <c r="BW77" s="1187" t="str">
        <f>IF(AI76&gt;AJ76,BC76,IF(AJ76&gt;AI76,BD76," "))</f>
        <v xml:space="preserve"> </v>
      </c>
      <c r="BX77" s="1188"/>
      <c r="BY77" s="1189"/>
      <c r="BZ77" s="1181"/>
      <c r="CA77" s="1181"/>
      <c r="CB77" s="1182"/>
      <c r="CC77" s="1187" t="str">
        <f>IF(AI79&lt;AJ79,AR79,IF(AJ79&lt;AI79,AS79," "))</f>
        <v xml:space="preserve"> </v>
      </c>
      <c r="CD77" s="1188"/>
      <c r="CE77" s="1189"/>
      <c r="CF77" s="1187" t="str">
        <f>IF(AI75&lt;AJ75,AR75,IF(AJ75&lt;AI75,AS75," "))</f>
        <v xml:space="preserve"> </v>
      </c>
      <c r="CG77" s="1188"/>
      <c r="CH77" s="1189"/>
      <c r="CI77" s="1171"/>
      <c r="CJ77" s="1191"/>
      <c r="CK77" s="1184"/>
      <c r="CL77" s="1186"/>
      <c r="CN77" s="313" t="s">
        <v>62</v>
      </c>
      <c r="CO77" s="310">
        <f>BQ78</f>
        <v>0</v>
      </c>
      <c r="CP77" s="312" t="e">
        <f>IF(CO77="","",VLOOKUP(CO77,СписокКЖ!$A$85:$H$132,3,FALSE))</f>
        <v>#N/A</v>
      </c>
      <c r="CQ77" s="310">
        <f>BQ80</f>
        <v>0</v>
      </c>
      <c r="CR77" s="312" t="e">
        <f>IF(CQ77="","",VLOOKUP(CQ77,СписокКЖ!$A$85:$H$132,3,FALSE))</f>
        <v>#N/A</v>
      </c>
    </row>
    <row r="78" spans="1:96" ht="12.95" customHeight="1" x14ac:dyDescent="0.2">
      <c r="A78" s="255">
        <v>5</v>
      </c>
      <c r="B78" s="291"/>
      <c r="C78" s="257">
        <v>1</v>
      </c>
      <c r="D78" s="258">
        <v>4</v>
      </c>
      <c r="E78" s="259">
        <v>1</v>
      </c>
      <c r="F78" s="260">
        <v>1</v>
      </c>
      <c r="G78" s="261"/>
      <c r="H78" s="262"/>
      <c r="I78" s="259"/>
      <c r="J78" s="260"/>
      <c r="K78" s="261"/>
      <c r="L78" s="262"/>
      <c r="M78" s="259"/>
      <c r="N78" s="260"/>
      <c r="O78" s="261"/>
      <c r="P78" s="262"/>
      <c r="Q78" s="259"/>
      <c r="R78" s="260"/>
      <c r="S78" s="263">
        <f t="shared" si="185"/>
        <v>0</v>
      </c>
      <c r="T78" s="263">
        <f t="shared" si="186"/>
        <v>0</v>
      </c>
      <c r="U78" s="263">
        <f t="shared" si="187"/>
        <v>0</v>
      </c>
      <c r="V78" s="263">
        <f t="shared" si="188"/>
        <v>0</v>
      </c>
      <c r="W78" s="263">
        <f t="shared" si="189"/>
        <v>0</v>
      </c>
      <c r="X78" s="263">
        <f t="shared" si="190"/>
        <v>0</v>
      </c>
      <c r="Y78" s="263">
        <f t="shared" si="191"/>
        <v>0</v>
      </c>
      <c r="Z78" s="263">
        <f t="shared" si="192"/>
        <v>0</v>
      </c>
      <c r="AA78" s="263">
        <f t="shared" si="193"/>
        <v>0</v>
      </c>
      <c r="AB78" s="263">
        <f t="shared" si="194"/>
        <v>0</v>
      </c>
      <c r="AC78" s="263">
        <f t="shared" si="195"/>
        <v>0</v>
      </c>
      <c r="AD78" s="263">
        <f t="shared" si="196"/>
        <v>0</v>
      </c>
      <c r="AE78" s="263">
        <f t="shared" si="197"/>
        <v>0</v>
      </c>
      <c r="AF78" s="263">
        <f t="shared" si="198"/>
        <v>0</v>
      </c>
      <c r="AG78" s="264"/>
      <c r="AH78" s="264"/>
      <c r="AI78" s="265">
        <f t="shared" si="199"/>
        <v>0</v>
      </c>
      <c r="AJ78" s="265">
        <f t="shared" si="200"/>
        <v>0</v>
      </c>
      <c r="AK78" s="266" t="str">
        <f t="shared" si="201"/>
        <v>ERROR</v>
      </c>
      <c r="AL78" s="266" t="str">
        <f t="shared" si="202"/>
        <v/>
      </c>
      <c r="AM78" s="266" t="str">
        <f t="shared" si="203"/>
        <v/>
      </c>
      <c r="AN78" s="266" t="str">
        <f t="shared" si="204"/>
        <v/>
      </c>
      <c r="AO78" s="266" t="str">
        <f t="shared" si="205"/>
        <v/>
      </c>
      <c r="AP78" s="266" t="str">
        <f t="shared" si="206"/>
        <v/>
      </c>
      <c r="AQ78" s="266" t="str">
        <f t="shared" si="207"/>
        <v/>
      </c>
      <c r="AR78" s="267" t="str">
        <f t="shared" si="208"/>
        <v xml:space="preserve">  -  </v>
      </c>
      <c r="AS78" s="268" t="str">
        <f t="shared" si="209"/>
        <v xml:space="preserve">  -  </v>
      </c>
      <c r="AT78" s="265">
        <f t="shared" si="210"/>
        <v>0</v>
      </c>
      <c r="AU78" s="265">
        <f t="shared" si="211"/>
        <v>0</v>
      </c>
      <c r="AV78" s="266" t="str">
        <f t="shared" si="212"/>
        <v>ERROR</v>
      </c>
      <c r="AW78" s="266" t="str">
        <f t="shared" si="213"/>
        <v/>
      </c>
      <c r="AX78" s="266" t="str">
        <f t="shared" si="214"/>
        <v/>
      </c>
      <c r="AY78" s="266" t="str">
        <f t="shared" si="215"/>
        <v/>
      </c>
      <c r="AZ78" s="266" t="str">
        <f t="shared" si="216"/>
        <v/>
      </c>
      <c r="BA78" s="266" t="str">
        <f t="shared" si="217"/>
        <v/>
      </c>
      <c r="BB78" s="266" t="str">
        <f t="shared" si="218"/>
        <v/>
      </c>
      <c r="BC78" s="267" t="str">
        <f t="shared" si="219"/>
        <v xml:space="preserve">  -  </v>
      </c>
      <c r="BD78" s="268" t="str">
        <f t="shared" si="220"/>
        <v xml:space="preserve">  -  </v>
      </c>
      <c r="BE78" s="269">
        <f>SUMIF(C74:C80,3,AI74:AI80)+SUMIF(D74:D80,3,AJ74:AJ80)</f>
        <v>0</v>
      </c>
      <c r="BF78" s="269" t="str">
        <f>IF(BE78&lt;&gt;0,RANK(BE78,BE74:BE80),"")</f>
        <v/>
      </c>
      <c r="BG78" s="270">
        <f>SUMIF(A74:A77,C78,B74:B77)</f>
        <v>14</v>
      </c>
      <c r="BH78" s="271">
        <f>SUMIF(A74:A77,D78,B74:B77)</f>
        <v>5</v>
      </c>
      <c r="BI78" s="237" t="str">
        <f>BI77</f>
        <v>Группа 2</v>
      </c>
      <c r="BJ78" s="238">
        <f>1+BJ77</f>
        <v>11</v>
      </c>
      <c r="BK78" s="272">
        <v>3</v>
      </c>
      <c r="BL78" s="283" t="str">
        <f t="shared" si="221"/>
        <v>1 - 4</v>
      </c>
      <c r="BM78" s="304"/>
      <c r="BN78" s="274"/>
      <c r="BO78" s="284"/>
      <c r="BP78" s="1192">
        <v>3</v>
      </c>
      <c r="BQ78" s="1173"/>
      <c r="BR78" s="1318" t="str">
        <f>IF(BQ78="","",VLOOKUP(BQ78,СписокКЖ!$A$85:$H$132,3,FALSE))</f>
        <v/>
      </c>
      <c r="BS78" s="1318" t="e">
        <f>IF(BP78="","",VLOOKUP(BP78,СписокКМ!BS:BX,2,FALSE))</f>
        <v>#N/A</v>
      </c>
      <c r="BT78" s="1318" t="str">
        <f>IF(BQ78="","",VLOOKUP(BQ78,СписокКМ!$A$188:$C$236,3,FALSE))</f>
        <v/>
      </c>
      <c r="BU78" s="1318" t="str">
        <f>IF(BR78="","",VLOOKUP(BR78,СписокКМ!BU:BZ,2,FALSE))</f>
        <v/>
      </c>
      <c r="BV78" s="1177"/>
      <c r="BW78" s="292"/>
      <c r="BX78" s="277" t="str">
        <f>IF(AG74&lt;AH74,AT74,IF(AH74&lt;AG74,AT74," "))</f>
        <v xml:space="preserve"> </v>
      </c>
      <c r="BY78" s="278"/>
      <c r="BZ78" s="279"/>
      <c r="CA78" s="277" t="str">
        <f>IF(AG79&lt;AH79,AT79,IF(AH79&lt;AG79,AT79," "))</f>
        <v xml:space="preserve"> </v>
      </c>
      <c r="CB78" s="278"/>
      <c r="CC78" s="1194"/>
      <c r="CD78" s="1194"/>
      <c r="CE78" s="1195"/>
      <c r="CF78" s="289"/>
      <c r="CG78" s="290" t="str">
        <f>IF(AG77&lt;AH77,AI77,IF(AH77&lt;AG77,AI77," "))</f>
        <v xml:space="preserve"> </v>
      </c>
      <c r="CH78" s="280"/>
      <c r="CI78" s="1171"/>
      <c r="CJ78" s="1190">
        <f>BE78</f>
        <v>0</v>
      </c>
      <c r="CK78" s="1183"/>
      <c r="CL78" s="1185" t="str">
        <f>IF(BF79="",BF78,BF79)</f>
        <v/>
      </c>
      <c r="CN78" s="313" t="s">
        <v>63</v>
      </c>
      <c r="CO78" s="310">
        <f>BQ74</f>
        <v>0</v>
      </c>
      <c r="CP78" s="312" t="e">
        <f>IF(CO78="","",VLOOKUP(CO78,СписокКЖ!$A$85:$H$132,3,FALSE))</f>
        <v>#N/A</v>
      </c>
      <c r="CQ78" s="310">
        <f>BQ80</f>
        <v>0</v>
      </c>
      <c r="CR78" s="312" t="e">
        <f>IF(CQ78="","",VLOOKUP(CQ78,СписокКЖ!$A$85:$H$132,3,FALSE))</f>
        <v>#N/A</v>
      </c>
    </row>
    <row r="79" spans="1:96" ht="12.95" customHeight="1" x14ac:dyDescent="0.2">
      <c r="A79" s="255">
        <v>6</v>
      </c>
      <c r="C79" s="257">
        <v>2</v>
      </c>
      <c r="D79" s="258">
        <v>3</v>
      </c>
      <c r="E79" s="259">
        <v>1</v>
      </c>
      <c r="F79" s="260">
        <v>1</v>
      </c>
      <c r="G79" s="261"/>
      <c r="H79" s="262"/>
      <c r="I79" s="259"/>
      <c r="J79" s="260"/>
      <c r="K79" s="261"/>
      <c r="L79" s="262"/>
      <c r="M79" s="259"/>
      <c r="N79" s="260"/>
      <c r="O79" s="261"/>
      <c r="P79" s="262"/>
      <c r="Q79" s="259"/>
      <c r="R79" s="260"/>
      <c r="S79" s="263">
        <f t="shared" si="185"/>
        <v>0</v>
      </c>
      <c r="T79" s="263">
        <f t="shared" si="186"/>
        <v>0</v>
      </c>
      <c r="U79" s="263">
        <f t="shared" si="187"/>
        <v>0</v>
      </c>
      <c r="V79" s="263">
        <f t="shared" si="188"/>
        <v>0</v>
      </c>
      <c r="W79" s="263">
        <f t="shared" si="189"/>
        <v>0</v>
      </c>
      <c r="X79" s="263">
        <f t="shared" si="190"/>
        <v>0</v>
      </c>
      <c r="Y79" s="263">
        <f t="shared" si="191"/>
        <v>0</v>
      </c>
      <c r="Z79" s="263">
        <f t="shared" si="192"/>
        <v>0</v>
      </c>
      <c r="AA79" s="263">
        <f t="shared" si="193"/>
        <v>0</v>
      </c>
      <c r="AB79" s="263">
        <f t="shared" si="194"/>
        <v>0</v>
      </c>
      <c r="AC79" s="263">
        <f t="shared" si="195"/>
        <v>0</v>
      </c>
      <c r="AD79" s="263">
        <f t="shared" si="196"/>
        <v>0</v>
      </c>
      <c r="AE79" s="263">
        <f t="shared" si="197"/>
        <v>0</v>
      </c>
      <c r="AF79" s="263">
        <f t="shared" si="198"/>
        <v>0</v>
      </c>
      <c r="AG79" s="264"/>
      <c r="AH79" s="264"/>
      <c r="AI79" s="265">
        <f t="shared" si="199"/>
        <v>0</v>
      </c>
      <c r="AJ79" s="265">
        <f t="shared" si="200"/>
        <v>0</v>
      </c>
      <c r="AK79" s="266" t="str">
        <f t="shared" si="201"/>
        <v>ERROR</v>
      </c>
      <c r="AL79" s="266" t="str">
        <f t="shared" si="202"/>
        <v/>
      </c>
      <c r="AM79" s="266" t="str">
        <f t="shared" si="203"/>
        <v/>
      </c>
      <c r="AN79" s="266" t="str">
        <f t="shared" si="204"/>
        <v/>
      </c>
      <c r="AO79" s="266" t="str">
        <f t="shared" si="205"/>
        <v/>
      </c>
      <c r="AP79" s="266" t="str">
        <f t="shared" si="206"/>
        <v/>
      </c>
      <c r="AQ79" s="266" t="str">
        <f t="shared" si="207"/>
        <v/>
      </c>
      <c r="AR79" s="267" t="str">
        <f t="shared" si="208"/>
        <v xml:space="preserve">  -  </v>
      </c>
      <c r="AS79" s="268" t="str">
        <f t="shared" si="209"/>
        <v xml:space="preserve">  -  </v>
      </c>
      <c r="AT79" s="265">
        <f t="shared" si="210"/>
        <v>0</v>
      </c>
      <c r="AU79" s="265">
        <f t="shared" si="211"/>
        <v>0</v>
      </c>
      <c r="AV79" s="266" t="str">
        <f t="shared" si="212"/>
        <v>ERROR</v>
      </c>
      <c r="AW79" s="266" t="str">
        <f t="shared" si="213"/>
        <v/>
      </c>
      <c r="AX79" s="266" t="str">
        <f t="shared" si="214"/>
        <v/>
      </c>
      <c r="AY79" s="266" t="str">
        <f t="shared" si="215"/>
        <v/>
      </c>
      <c r="AZ79" s="266" t="str">
        <f t="shared" si="216"/>
        <v/>
      </c>
      <c r="BA79" s="266" t="str">
        <f t="shared" si="217"/>
        <v/>
      </c>
      <c r="BB79" s="266" t="str">
        <f t="shared" si="218"/>
        <v/>
      </c>
      <c r="BC79" s="267" t="str">
        <f t="shared" si="219"/>
        <v xml:space="preserve">  -  </v>
      </c>
      <c r="BD79" s="268" t="str">
        <f t="shared" si="220"/>
        <v xml:space="preserve">  -  </v>
      </c>
      <c r="BE79" s="282"/>
      <c r="BF79" s="282"/>
      <c r="BG79" s="270">
        <f>SUMIF(A74:A77,C79,B74:B77)</f>
        <v>13</v>
      </c>
      <c r="BH79" s="271">
        <f>SUMIF(A74:A77,D79,B74:B77)</f>
        <v>11</v>
      </c>
      <c r="BI79" s="237" t="str">
        <f>BI78</f>
        <v>Группа 2</v>
      </c>
      <c r="BJ79" s="238">
        <f>1+BJ78</f>
        <v>12</v>
      </c>
      <c r="BK79" s="272">
        <v>3</v>
      </c>
      <c r="BL79" s="293" t="str">
        <f t="shared" si="221"/>
        <v>2 - 3</v>
      </c>
      <c r="BM79" s="294"/>
      <c r="BN79" s="294"/>
      <c r="BO79" s="295"/>
      <c r="BP79" s="1193"/>
      <c r="BQ79" s="1174"/>
      <c r="BR79" s="1321" t="str">
        <f>IF(BO79="","",VLOOKUP(BO79,СписокКМ!BR:BW,2,FALSE))</f>
        <v/>
      </c>
      <c r="BS79" s="1321" t="str">
        <f>IF(BP79="","",VLOOKUP(BP79,СписокКМ!BS:BX,2,FALSE))</f>
        <v/>
      </c>
      <c r="BT79" s="1321" t="str">
        <f>IF(BQ79="","",VLOOKUP(BQ79,СписокКМ!BT:BY,2,FALSE))</f>
        <v/>
      </c>
      <c r="BU79" s="1321" t="str">
        <f>IF(BR79="","",VLOOKUP(BR79,СписокКМ!BU:BZ,2,FALSE))</f>
        <v/>
      </c>
      <c r="BV79" s="1178"/>
      <c r="BW79" s="1187" t="str">
        <f>IF(AI74&gt;AJ74,BC74,IF(AJ74&gt;AI74,BD74," "))</f>
        <v xml:space="preserve"> </v>
      </c>
      <c r="BX79" s="1188"/>
      <c r="BY79" s="1189"/>
      <c r="BZ79" s="1187" t="str">
        <f>IF(AI79&gt;AJ79,BC79,IF(AJ79&gt;AI79,BD79," "))</f>
        <v xml:space="preserve"> </v>
      </c>
      <c r="CA79" s="1188"/>
      <c r="CB79" s="1189"/>
      <c r="CC79" s="1181"/>
      <c r="CD79" s="1181"/>
      <c r="CE79" s="1182"/>
      <c r="CF79" s="1187" t="str">
        <f>IF(AI77&lt;AJ77,AR77,IF(AJ77&lt;AI77,AS77," "))</f>
        <v xml:space="preserve"> </v>
      </c>
      <c r="CG79" s="1188"/>
      <c r="CH79" s="1189"/>
      <c r="CI79" s="1171"/>
      <c r="CJ79" s="1191"/>
      <c r="CK79" s="1184"/>
      <c r="CL79" s="1186"/>
      <c r="CN79" s="313" t="s">
        <v>64</v>
      </c>
      <c r="CO79" s="310">
        <f>BQ76</f>
        <v>0</v>
      </c>
      <c r="CP79" s="312" t="e">
        <f>IF(CO79="","",VLOOKUP(CO79,СписокКЖ!$A$85:$H$132,3,FALSE))</f>
        <v>#N/A</v>
      </c>
      <c r="CQ79" s="310">
        <f>BQ78</f>
        <v>0</v>
      </c>
      <c r="CR79" s="312" t="e">
        <f>IF(CQ79="","",VLOOKUP(CQ79,СписокКЖ!$A$85:$H$132,3,FALSE))</f>
        <v>#N/A</v>
      </c>
    </row>
    <row r="80" spans="1:96" ht="12.95" customHeight="1" x14ac:dyDescent="0.2"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V80" s="224"/>
      <c r="AW80" s="224"/>
      <c r="AX80" s="224"/>
      <c r="AY80" s="224"/>
      <c r="AZ80" s="224"/>
      <c r="BE80" s="269">
        <f>SUMIF(C74:C80,4,AI74:AI80)+SUMIF(D74:D80,4,AJ74:AJ80)</f>
        <v>0</v>
      </c>
      <c r="BF80" s="269" t="str">
        <f>IF(BE80&lt;&gt;0,RANK(BE80,BE74:BE80),"")</f>
        <v/>
      </c>
      <c r="BG80" s="301"/>
      <c r="BH80" s="301"/>
      <c r="BP80" s="1192">
        <v>4</v>
      </c>
      <c r="BQ80" s="1173"/>
      <c r="BR80" s="1318" t="str">
        <f>IF(BQ80="","",VLOOKUP(BQ80,СписокКЖ!$A$85:$H$132,3,FALSE))</f>
        <v/>
      </c>
      <c r="BS80" s="1318" t="e">
        <f>IF(BP80="","",VLOOKUP(BP80,СписокКМ!BS:BX,2,FALSE))</f>
        <v>#N/A</v>
      </c>
      <c r="BT80" s="1318" t="str">
        <f>IF(BQ80="","",VLOOKUP(BQ80,СписокКМ!$A$188:$C$236,3,FALSE))</f>
        <v/>
      </c>
      <c r="BU80" s="1318" t="str">
        <f>IF(BR80="","",VLOOKUP(BR80,СписокКМ!BU:BZ,2,FALSE))</f>
        <v/>
      </c>
      <c r="BV80" s="1177"/>
      <c r="BW80" s="288"/>
      <c r="BX80" s="277" t="str">
        <f>IF(AG78&lt;AH78,AT78,IF(AH78&lt;AG78,AT78," "))</f>
        <v xml:space="preserve"> </v>
      </c>
      <c r="BY80" s="278"/>
      <c r="BZ80" s="279"/>
      <c r="CA80" s="277" t="str">
        <f>IF(AG75&lt;AH75,AT75,IF(AH75&lt;AG75,AT75," "))</f>
        <v xml:space="preserve"> </v>
      </c>
      <c r="CB80" s="278"/>
      <c r="CC80" s="279"/>
      <c r="CD80" s="277" t="str">
        <f>IF(AG77&lt;AH77,AT77,IF(AH77&lt;AG77,AT77," "))</f>
        <v xml:space="preserve"> </v>
      </c>
      <c r="CE80" s="278"/>
      <c r="CF80" s="1208"/>
      <c r="CG80" s="1179"/>
      <c r="CH80" s="1180"/>
      <c r="CI80" s="1171"/>
      <c r="CJ80" s="1190">
        <f>BE80</f>
        <v>0</v>
      </c>
      <c r="CK80" s="1197"/>
      <c r="CL80" s="1185" t="str">
        <f>IF(BF81="",BF80,BF81)</f>
        <v/>
      </c>
      <c r="CN80" s="315"/>
      <c r="CO80" s="316"/>
      <c r="CP80" s="317"/>
      <c r="CQ80" s="316"/>
      <c r="CR80" s="317"/>
    </row>
    <row r="81" spans="1:96" ht="12.95" customHeight="1" x14ac:dyDescent="0.2"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V81" s="224"/>
      <c r="AW81" s="224"/>
      <c r="AX81" s="224"/>
      <c r="AY81" s="224"/>
      <c r="AZ81" s="224"/>
      <c r="BE81" s="282"/>
      <c r="BF81" s="282"/>
      <c r="BG81" s="301"/>
      <c r="BH81" s="301"/>
      <c r="BL81" s="297"/>
      <c r="BM81" s="298"/>
      <c r="BN81" s="299"/>
      <c r="BO81" s="300"/>
      <c r="BP81" s="1203"/>
      <c r="BQ81" s="1204"/>
      <c r="BR81" s="1319" t="str">
        <f>IF(BO81="","",VLOOKUP(BO81,СписокКМ!BR:BW,2,FALSE))</f>
        <v/>
      </c>
      <c r="BS81" s="1319" t="str">
        <f>IF(BP81="","",VLOOKUP(BP81,СписокКМ!BS:BX,2,FALSE))</f>
        <v/>
      </c>
      <c r="BT81" s="1319" t="str">
        <f>IF(BQ81="","",VLOOKUP(BQ81,СписокКМ!BT:BY,2,FALSE))</f>
        <v/>
      </c>
      <c r="BU81" s="1319" t="str">
        <f>IF(BR81="","",VLOOKUP(BR81,СписокКМ!BU:BZ,2,FALSE))</f>
        <v/>
      </c>
      <c r="BV81" s="1320"/>
      <c r="BW81" s="1200" t="str">
        <f>IF(AI78&gt;AJ78,BC78,IF(AJ78&gt;AI78,BD78," "))</f>
        <v xml:space="preserve"> </v>
      </c>
      <c r="BX81" s="1201"/>
      <c r="BY81" s="1202"/>
      <c r="BZ81" s="1200" t="str">
        <f>IF(AI75&gt;AJ75,BC75,IF(AJ75&gt;AI75,BD75," "))</f>
        <v xml:space="preserve"> </v>
      </c>
      <c r="CA81" s="1201"/>
      <c r="CB81" s="1202"/>
      <c r="CC81" s="1200" t="str">
        <f>IF(AI77&gt;AJ77,BC77,IF(AJ77&gt;AI77,BD77," "))</f>
        <v xml:space="preserve"> </v>
      </c>
      <c r="CD81" s="1201"/>
      <c r="CE81" s="1202"/>
      <c r="CF81" s="1209"/>
      <c r="CG81" s="1210"/>
      <c r="CH81" s="1211"/>
      <c r="CI81" s="1322"/>
      <c r="CJ81" s="1212"/>
      <c r="CK81" s="1198"/>
      <c r="CL81" s="1199"/>
    </row>
    <row r="82" spans="1:96" ht="15.95" customHeight="1" x14ac:dyDescent="0.2">
      <c r="Z82" s="233"/>
      <c r="AP82" s="228"/>
      <c r="AQ82" s="228"/>
      <c r="AR82" s="228"/>
      <c r="AS82" s="228"/>
      <c r="AT82" s="228"/>
      <c r="AU82" s="228"/>
      <c r="BA82" s="228"/>
      <c r="BB82" s="228"/>
      <c r="BC82" s="228"/>
      <c r="BD82" s="228"/>
      <c r="BE82" s="228"/>
      <c r="BF82" s="228"/>
      <c r="BG82" s="228"/>
      <c r="BH82" s="228"/>
      <c r="BI82" s="229"/>
      <c r="BJ82" s="229"/>
      <c r="BK82" s="230"/>
      <c r="BL82" s="235"/>
      <c r="BM82" s="235"/>
      <c r="BN82" s="235"/>
      <c r="BO82" s="235"/>
      <c r="BP82" s="235"/>
      <c r="BQ82" s="235"/>
      <c r="BR82" s="236"/>
      <c r="BS82" s="236"/>
      <c r="BT82" s="236"/>
      <c r="BU82" s="236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4"/>
      <c r="CN82" s="234"/>
    </row>
    <row r="83" spans="1:96" ht="19.5" customHeight="1" x14ac:dyDescent="0.2">
      <c r="Z83" s="233"/>
      <c r="BK83" s="239"/>
      <c r="BL83" s="309"/>
      <c r="BM83" s="309"/>
      <c r="BN83" s="309"/>
      <c r="BO83" s="309"/>
      <c r="BP83" s="307" t="s">
        <v>68</v>
      </c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N83" s="314" t="str">
        <f>BP83</f>
        <v>Предварительный этап. Группа 7</v>
      </c>
    </row>
    <row r="84" spans="1:96" ht="15" customHeight="1" x14ac:dyDescent="0.2">
      <c r="A84" s="240">
        <f>1+A73</f>
        <v>3</v>
      </c>
      <c r="B84" s="241">
        <v>4</v>
      </c>
      <c r="C84" s="242" t="str">
        <f>"КОМАНДЫ. Предварительный этап. Группа "&amp;A84</f>
        <v>КОМАНДЫ. Предварительный этап. Группа 3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4"/>
      <c r="P84" s="244"/>
      <c r="Q84" s="244"/>
      <c r="R84" s="245">
        <f>1+R73</f>
        <v>3</v>
      </c>
      <c r="Z84" s="233"/>
      <c r="AR84" s="246">
        <f>IF(B85=0,0,(IF(B86=0,1,IF(B87=0,2,IF(B88=0,3,IF(B88&gt;0,4))))))</f>
        <v>4</v>
      </c>
      <c r="BC84" s="246" t="b">
        <f>IF(BE84=15,3,IF(BE84&gt;15,4))</f>
        <v>0</v>
      </c>
      <c r="BE84" s="247">
        <f>SUM(BE85,BE87,BE89,BE91)</f>
        <v>0</v>
      </c>
      <c r="BF84" s="247">
        <f>SUM(BF85,BF87,BF89,BF91)</f>
        <v>0</v>
      </c>
      <c r="BL84" s="249" t="s">
        <v>44</v>
      </c>
      <c r="BM84" s="250" t="s">
        <v>45</v>
      </c>
      <c r="BN84" s="250" t="s">
        <v>46</v>
      </c>
      <c r="BO84" s="251" t="s">
        <v>47</v>
      </c>
      <c r="BP84" s="252" t="s">
        <v>1</v>
      </c>
      <c r="BQ84" s="1165" t="s">
        <v>48</v>
      </c>
      <c r="BR84" s="1165"/>
      <c r="BS84" s="1165"/>
      <c r="BT84" s="1165"/>
      <c r="BU84" s="1165"/>
      <c r="BV84" s="1166"/>
      <c r="BW84" s="1167">
        <v>1</v>
      </c>
      <c r="BX84" s="1168"/>
      <c r="BY84" s="1169"/>
      <c r="BZ84" s="1167">
        <v>2</v>
      </c>
      <c r="CA84" s="1168"/>
      <c r="CB84" s="1169"/>
      <c r="CC84" s="1167">
        <v>3</v>
      </c>
      <c r="CD84" s="1168"/>
      <c r="CE84" s="1169"/>
      <c r="CF84" s="1167">
        <v>4</v>
      </c>
      <c r="CG84" s="1168"/>
      <c r="CH84" s="1169"/>
      <c r="CI84" s="1170"/>
      <c r="CJ84" s="253" t="s">
        <v>49</v>
      </c>
      <c r="CK84" s="253" t="s">
        <v>50</v>
      </c>
      <c r="CL84" s="254" t="s">
        <v>51</v>
      </c>
    </row>
    <row r="85" spans="1:96" ht="12.95" customHeight="1" x14ac:dyDescent="0.2">
      <c r="A85" s="255">
        <v>1</v>
      </c>
      <c r="B85" s="256">
        <f>IF(R84="","",VLOOKUP(R84,'[61]Посев групп'!B:N,2,FALSE))</f>
        <v>9</v>
      </c>
      <c r="C85" s="257">
        <v>1</v>
      </c>
      <c r="D85" s="258">
        <v>3</v>
      </c>
      <c r="E85" s="259">
        <v>1</v>
      </c>
      <c r="F85" s="260">
        <v>1</v>
      </c>
      <c r="G85" s="261"/>
      <c r="H85" s="262"/>
      <c r="I85" s="259"/>
      <c r="J85" s="260"/>
      <c r="K85" s="261"/>
      <c r="L85" s="262"/>
      <c r="M85" s="259"/>
      <c r="N85" s="260"/>
      <c r="O85" s="261"/>
      <c r="P85" s="262"/>
      <c r="Q85" s="259"/>
      <c r="R85" s="260"/>
      <c r="S85" s="263">
        <f t="shared" ref="S85:S90" si="222">IF(E85="wo",0,IF(F85="wo",1,IF(E85&gt;F85,1,0)))</f>
        <v>0</v>
      </c>
      <c r="T85" s="263">
        <f t="shared" ref="T85:T90" si="223">IF(E85="wo",1,IF(F85="wo",0,IF(F85&gt;E85,1,0)))</f>
        <v>0</v>
      </c>
      <c r="U85" s="263">
        <f t="shared" ref="U85:U90" si="224">IF(G85="wo",0,IF(H85="wo",1,IF(G85&gt;H85,1,0)))</f>
        <v>0</v>
      </c>
      <c r="V85" s="263">
        <f t="shared" ref="V85:V90" si="225">IF(G85="wo",1,IF(H85="wo",0,IF(H85&gt;G85,1,0)))</f>
        <v>0</v>
      </c>
      <c r="W85" s="263">
        <f t="shared" ref="W85:W90" si="226">IF(I85="wo",0,IF(J85="wo",1,IF(I85&gt;J85,1,0)))</f>
        <v>0</v>
      </c>
      <c r="X85" s="263">
        <f t="shared" ref="X85:X90" si="227">IF(I85="wo",1,IF(J85="wo",0,IF(J85&gt;I85,1,0)))</f>
        <v>0</v>
      </c>
      <c r="Y85" s="263">
        <f t="shared" ref="Y85:Y90" si="228">IF(K85="wo",0,IF(L85="wo",1,IF(K85&gt;L85,1,0)))</f>
        <v>0</v>
      </c>
      <c r="Z85" s="263">
        <f t="shared" ref="Z85:Z90" si="229">IF(K85="wo",1,IF(L85="wo",0,IF(L85&gt;K85,1,0)))</f>
        <v>0</v>
      </c>
      <c r="AA85" s="263">
        <f t="shared" ref="AA85:AA90" si="230">IF(M85="wo",0,IF(N85="wo",1,IF(M85&gt;N85,1,0)))</f>
        <v>0</v>
      </c>
      <c r="AB85" s="263">
        <f t="shared" ref="AB85:AB90" si="231">IF(M85="wo",1,IF(N85="wo",0,IF(N85&gt;M85,1,0)))</f>
        <v>0</v>
      </c>
      <c r="AC85" s="263">
        <f t="shared" ref="AC85:AC90" si="232">IF(O85="wo",0,IF(P85="wo",1,IF(O85&gt;P85,1,0)))</f>
        <v>0</v>
      </c>
      <c r="AD85" s="263">
        <f t="shared" ref="AD85:AD90" si="233">IF(O85="wo",1,IF(P85="wo",0,IF(P85&gt;O85,1,0)))</f>
        <v>0</v>
      </c>
      <c r="AE85" s="263">
        <f t="shared" ref="AE85:AE90" si="234">IF(Q85="wo",0,IF(R85="wo",1,IF(Q85&gt;R85,1,0)))</f>
        <v>0</v>
      </c>
      <c r="AF85" s="263">
        <f t="shared" ref="AF85:AF90" si="235">IF(Q85="wo",1,IF(R85="wo",0,IF(R85&gt;Q85,1,0)))</f>
        <v>0</v>
      </c>
      <c r="AG85" s="264"/>
      <c r="AH85" s="264"/>
      <c r="AI85" s="265">
        <f t="shared" ref="AI85:AI90" si="236">IF(E85="",0,IF(E85="wo",0,IF(F85="wo",2,IF(AG85=AH85,0,IF(AG85&gt;AH85,2,1)))))</f>
        <v>0</v>
      </c>
      <c r="AJ85" s="265">
        <f t="shared" ref="AJ85:AJ90" si="237">IF(F85="",0,IF(F85="wo",0,IF(E85="wo",2,IF(AH85=AG85,0,IF(AH85&gt;AG85,2,1)))))</f>
        <v>0</v>
      </c>
      <c r="AK85" s="266" t="str">
        <f t="shared" ref="AK85:AK90" si="238">IF(E85="","",IF(E85="wo",0,IF(F85="wo",0,IF(E85=F85,"ERROR",IF(E85&gt;F85,F85,-1*E85)))))</f>
        <v>ERROR</v>
      </c>
      <c r="AL85" s="266" t="str">
        <f t="shared" ref="AL85:AL90" si="239">IF(G85="","",IF(G85="wo",0,IF(H85="wo",0,IF(G85=H85,"ERROR",IF(G85&gt;H85,H85,-1*G85)))))</f>
        <v/>
      </c>
      <c r="AM85" s="266" t="str">
        <f t="shared" ref="AM85:AM90" si="240">IF(I85="","",IF(I85="wo",0,IF(J85="wo",0,IF(I85=J85,"ERROR",IF(I85&gt;J85,J85,-1*I85)))))</f>
        <v/>
      </c>
      <c r="AN85" s="266" t="str">
        <f t="shared" ref="AN85:AN90" si="241">IF(K85="","",IF(K85="wo",0,IF(L85="wo",0,IF(K85=L85,"ERROR",IF(K85&gt;L85,L85,-1*K85)))))</f>
        <v/>
      </c>
      <c r="AO85" s="266" t="str">
        <f t="shared" ref="AO85:AO90" si="242">IF(M85="","",IF(M85="wo",0,IF(N85="wo",0,IF(M85=N85,"ERROR",IF(M85&gt;N85,N85,-1*M85)))))</f>
        <v/>
      </c>
      <c r="AP85" s="266" t="str">
        <f t="shared" ref="AP85:AP90" si="243">IF(O85="","",IF(O85="wo",0,IF(P85="wo",0,IF(O85=P85,"ERROR",IF(O85&gt;P85,P85,-1*O85)))))</f>
        <v/>
      </c>
      <c r="AQ85" s="266" t="str">
        <f t="shared" ref="AQ85:AQ90" si="244">IF(Q85="","",IF(Q85="wo",0,IF(R85="wo",0,IF(Q85=R85,"ERROR",IF(Q85&gt;R85,R85,-1*Q85)))))</f>
        <v/>
      </c>
      <c r="AR85" s="267" t="str">
        <f t="shared" ref="AR85:AR90" si="245">CONCATENATE(AG85,"  -  ",AH85)</f>
        <v xml:space="preserve">  -  </v>
      </c>
      <c r="AS85" s="268" t="str">
        <f t="shared" ref="AS85:AS90" si="246">AR85</f>
        <v xml:space="preserve">  -  </v>
      </c>
      <c r="AT85" s="265">
        <f t="shared" ref="AT85:AT90" si="247">IF(F85="",0,IF(F85="wo",0,IF(E85="wo",2,IF(AH85=AG85,0,IF(AH85&gt;AG85,2,1)))))</f>
        <v>0</v>
      </c>
      <c r="AU85" s="265">
        <f t="shared" ref="AU85:AU90" si="248">IF(E85="",0,IF(E85="wo",0,IF(F85="wo",2,IF(AG85=AH85,0,IF(AG85&gt;AH85,2,1)))))</f>
        <v>0</v>
      </c>
      <c r="AV85" s="266" t="str">
        <f t="shared" ref="AV85:AV90" si="249">IF(F85="","",IF(F85="wo",0,IF(E85="wo",0,IF(F85=E85,"ERROR",IF(F85&gt;E85,E85,-1*F85)))))</f>
        <v>ERROR</v>
      </c>
      <c r="AW85" s="266" t="str">
        <f t="shared" ref="AW85:AW90" si="250">IF(H85="","",IF(H85="wo",0,IF(G85="wo",0,IF(H85=G85,"ERROR",IF(H85&gt;G85,G85,-1*H85)))))</f>
        <v/>
      </c>
      <c r="AX85" s="266" t="str">
        <f t="shared" ref="AX85:AX90" si="251">IF(J85="","",IF(J85="wo",0,IF(I85="wo",0,IF(J85=I85,"ERROR",IF(J85&gt;I85,I85,-1*J85)))))</f>
        <v/>
      </c>
      <c r="AY85" s="266" t="str">
        <f t="shared" ref="AY85:AY90" si="252">IF(L85="","",IF(L85="wo",0,IF(K85="wo",0,IF(L85=K85,"ERROR",IF(L85&gt;K85,K85,-1*L85)))))</f>
        <v/>
      </c>
      <c r="AZ85" s="266" t="str">
        <f t="shared" ref="AZ85:AZ90" si="253">IF(N85="","",IF(N85="wo",0,IF(M85="wo",0,IF(N85=M85,"ERROR",IF(N85&gt;M85,M85,-1*N85)))))</f>
        <v/>
      </c>
      <c r="BA85" s="266" t="str">
        <f t="shared" ref="BA85:BA90" si="254">IF(P85="","",IF(P85="wo",0,IF(O85="wo",0,IF(P85=O85,"ERROR",IF(P85&gt;O85,O85,-1*P85)))))</f>
        <v/>
      </c>
      <c r="BB85" s="266" t="str">
        <f t="shared" ref="BB85:BB90" si="255">IF(R85="","",IF(R85="wo",0,IF(Q85="wo",0,IF(R85=Q85,"ERROR",IF(R85&gt;Q85,Q85,-1*R85)))))</f>
        <v/>
      </c>
      <c r="BC85" s="267" t="str">
        <f t="shared" ref="BC85:BC90" si="256">CONCATENATE(AH85,"  -  ",AG85)</f>
        <v xml:space="preserve">  -  </v>
      </c>
      <c r="BD85" s="268" t="str">
        <f t="shared" ref="BD85:BD90" si="257">BC85</f>
        <v xml:space="preserve">  -  </v>
      </c>
      <c r="BE85" s="269">
        <f>SUMIF(C85:C91,1,AI85:AI91)+SUMIF(D85:D91,1,AJ85:AJ91)</f>
        <v>0</v>
      </c>
      <c r="BF85" s="269" t="str">
        <f>IF(BE85&lt;&gt;0,RANK(BE85,BE85:BE91),"")</f>
        <v/>
      </c>
      <c r="BG85" s="270">
        <f>SUMIF(A85:A88,C85,B85:B88)</f>
        <v>9</v>
      </c>
      <c r="BH85" s="271">
        <f>SUMIF(A85:A88,D85,B85:B88)</f>
        <v>8</v>
      </c>
      <c r="BI85" s="237" t="s">
        <v>54</v>
      </c>
      <c r="BJ85" s="238">
        <f>1+BJ79</f>
        <v>13</v>
      </c>
      <c r="BK85" s="272">
        <v>1</v>
      </c>
      <c r="BL85" s="273" t="str">
        <f t="shared" ref="BL85:BL90" si="258">CONCATENATE(C85," ","-"," ",D85)</f>
        <v>1 - 3</v>
      </c>
      <c r="BM85" s="304"/>
      <c r="BN85" s="274"/>
      <c r="BO85" s="275"/>
      <c r="BP85" s="1172">
        <v>1</v>
      </c>
      <c r="BQ85" s="1173"/>
      <c r="BR85" s="1318" t="str">
        <f>IF(BQ85="","",VLOOKUP(BQ85,СписокКЖ!$A$85:$H$132,3,FALSE))</f>
        <v/>
      </c>
      <c r="BS85" s="1318" t="e">
        <f>IF(BP85="","",VLOOKUP(BP85,СписокКМ!BS:BX,2,FALSE))</f>
        <v>#N/A</v>
      </c>
      <c r="BT85" s="1318" t="str">
        <f>IF(BQ85="","",VLOOKUP(BQ85,СписокКМ!$A$188:$C$236,3,FALSE))</f>
        <v/>
      </c>
      <c r="BU85" s="1318" t="str">
        <f>IF(BR85="","",VLOOKUP(BR85,СписокКМ!BU:BZ,2,FALSE))</f>
        <v/>
      </c>
      <c r="BV85" s="1177"/>
      <c r="BW85" s="1179"/>
      <c r="BX85" s="1179"/>
      <c r="BY85" s="1180"/>
      <c r="BZ85" s="276"/>
      <c r="CA85" s="277" t="str">
        <f>IF(AG87&lt;AH87,AI87,IF(AH87&lt;AG87,AI87," "))</f>
        <v xml:space="preserve"> </v>
      </c>
      <c r="CB85" s="278"/>
      <c r="CC85" s="279"/>
      <c r="CD85" s="277" t="str">
        <f>IF(AG85&lt;AH85,AI85,IF(AH85&lt;AG85,AI85," "))</f>
        <v xml:space="preserve"> </v>
      </c>
      <c r="CE85" s="280"/>
      <c r="CF85" s="279"/>
      <c r="CG85" s="277" t="str">
        <f>IF(AG89&lt;AH89,AI89,IF(AH89&lt;AG89,AI89," "))</f>
        <v xml:space="preserve"> </v>
      </c>
      <c r="CH85" s="278"/>
      <c r="CI85" s="1171"/>
      <c r="CJ85" s="1190">
        <f>BE85</f>
        <v>0</v>
      </c>
      <c r="CK85" s="1183"/>
      <c r="CL85" s="1185" t="str">
        <f>IF(BF86="",BF85,BF86)</f>
        <v/>
      </c>
      <c r="CN85" s="313" t="s">
        <v>59</v>
      </c>
      <c r="CO85" s="310">
        <f>BQ85</f>
        <v>0</v>
      </c>
      <c r="CP85" s="312" t="str">
        <f>IF(CO85="","",VLOOKUP(CO85,СписокКМ!$A$188:$C$236,3,FALSE))</f>
        <v>Х</v>
      </c>
      <c r="CQ85" s="310">
        <f>BQ89</f>
        <v>0</v>
      </c>
      <c r="CR85" s="312" t="e">
        <f>IF(CQ85="","",VLOOKUP(CQ85,СписокКЖ!$A$85:$H$132,3,FALSE))</f>
        <v>#N/A</v>
      </c>
    </row>
    <row r="86" spans="1:96" ht="12.95" customHeight="1" x14ac:dyDescent="0.2">
      <c r="A86" s="255">
        <v>2</v>
      </c>
      <c r="B86" s="281">
        <f>IF(R84="","",VLOOKUP(R84,'[61]Посев групп'!B:L,4,FALSE))</f>
        <v>7</v>
      </c>
      <c r="C86" s="257">
        <v>2</v>
      </c>
      <c r="D86" s="258">
        <v>4</v>
      </c>
      <c r="E86" s="259">
        <v>1</v>
      </c>
      <c r="F86" s="260">
        <v>1</v>
      </c>
      <c r="G86" s="261"/>
      <c r="H86" s="262"/>
      <c r="I86" s="259"/>
      <c r="J86" s="260"/>
      <c r="K86" s="261"/>
      <c r="L86" s="262"/>
      <c r="M86" s="259"/>
      <c r="N86" s="260"/>
      <c r="O86" s="261"/>
      <c r="P86" s="262"/>
      <c r="Q86" s="259"/>
      <c r="R86" s="260"/>
      <c r="S86" s="263">
        <f t="shared" si="222"/>
        <v>0</v>
      </c>
      <c r="T86" s="263">
        <f t="shared" si="223"/>
        <v>0</v>
      </c>
      <c r="U86" s="263">
        <f t="shared" si="224"/>
        <v>0</v>
      </c>
      <c r="V86" s="263">
        <f t="shared" si="225"/>
        <v>0</v>
      </c>
      <c r="W86" s="263">
        <f t="shared" si="226"/>
        <v>0</v>
      </c>
      <c r="X86" s="263">
        <f t="shared" si="227"/>
        <v>0</v>
      </c>
      <c r="Y86" s="263">
        <f t="shared" si="228"/>
        <v>0</v>
      </c>
      <c r="Z86" s="263">
        <f t="shared" si="229"/>
        <v>0</v>
      </c>
      <c r="AA86" s="263">
        <f t="shared" si="230"/>
        <v>0</v>
      </c>
      <c r="AB86" s="263">
        <f t="shared" si="231"/>
        <v>0</v>
      </c>
      <c r="AC86" s="263">
        <f t="shared" si="232"/>
        <v>0</v>
      </c>
      <c r="AD86" s="263">
        <f t="shared" si="233"/>
        <v>0</v>
      </c>
      <c r="AE86" s="263">
        <f t="shared" si="234"/>
        <v>0</v>
      </c>
      <c r="AF86" s="263">
        <f t="shared" si="235"/>
        <v>0</v>
      </c>
      <c r="AG86" s="264"/>
      <c r="AH86" s="264"/>
      <c r="AI86" s="265">
        <f t="shared" si="236"/>
        <v>0</v>
      </c>
      <c r="AJ86" s="265">
        <f t="shared" si="237"/>
        <v>0</v>
      </c>
      <c r="AK86" s="266" t="str">
        <f t="shared" si="238"/>
        <v>ERROR</v>
      </c>
      <c r="AL86" s="266" t="str">
        <f t="shared" si="239"/>
        <v/>
      </c>
      <c r="AM86" s="266" t="str">
        <f t="shared" si="240"/>
        <v/>
      </c>
      <c r="AN86" s="266" t="str">
        <f t="shared" si="241"/>
        <v/>
      </c>
      <c r="AO86" s="266" t="str">
        <f t="shared" si="242"/>
        <v/>
      </c>
      <c r="AP86" s="266" t="str">
        <f t="shared" si="243"/>
        <v/>
      </c>
      <c r="AQ86" s="266" t="str">
        <f t="shared" si="244"/>
        <v/>
      </c>
      <c r="AR86" s="267" t="str">
        <f t="shared" si="245"/>
        <v xml:space="preserve">  -  </v>
      </c>
      <c r="AS86" s="268" t="str">
        <f t="shared" si="246"/>
        <v xml:space="preserve">  -  </v>
      </c>
      <c r="AT86" s="265">
        <f t="shared" si="247"/>
        <v>0</v>
      </c>
      <c r="AU86" s="265">
        <f t="shared" si="248"/>
        <v>0</v>
      </c>
      <c r="AV86" s="266" t="str">
        <f t="shared" si="249"/>
        <v>ERROR</v>
      </c>
      <c r="AW86" s="266" t="str">
        <f t="shared" si="250"/>
        <v/>
      </c>
      <c r="AX86" s="266" t="str">
        <f t="shared" si="251"/>
        <v/>
      </c>
      <c r="AY86" s="266" t="str">
        <f t="shared" si="252"/>
        <v/>
      </c>
      <c r="AZ86" s="266" t="str">
        <f t="shared" si="253"/>
        <v/>
      </c>
      <c r="BA86" s="266" t="str">
        <f t="shared" si="254"/>
        <v/>
      </c>
      <c r="BB86" s="266" t="str">
        <f t="shared" si="255"/>
        <v/>
      </c>
      <c r="BC86" s="267" t="str">
        <f t="shared" si="256"/>
        <v xml:space="preserve">  -  </v>
      </c>
      <c r="BD86" s="268" t="str">
        <f t="shared" si="257"/>
        <v xml:space="preserve">  -  </v>
      </c>
      <c r="BE86" s="282"/>
      <c r="BF86" s="282"/>
      <c r="BG86" s="270">
        <f>SUMIF(A85:A88,C86,B85:B88)</f>
        <v>7</v>
      </c>
      <c r="BH86" s="271">
        <f>SUMIF(A85:A88,D86,B85:B88)</f>
        <v>6</v>
      </c>
      <c r="BI86" s="237" t="str">
        <f>BI85</f>
        <v>Группа 3</v>
      </c>
      <c r="BJ86" s="238">
        <f>1+BJ85</f>
        <v>14</v>
      </c>
      <c r="BK86" s="272">
        <v>1</v>
      </c>
      <c r="BL86" s="283" t="str">
        <f t="shared" si="258"/>
        <v>2 - 4</v>
      </c>
      <c r="BM86" s="304"/>
      <c r="BN86" s="274"/>
      <c r="BO86" s="284"/>
      <c r="BP86" s="1172"/>
      <c r="BQ86" s="1174"/>
      <c r="BR86" s="1321" t="str">
        <f>IF(BO86="","",VLOOKUP(BO86,СписокКМ!BR:BW,2,FALSE))</f>
        <v/>
      </c>
      <c r="BS86" s="1321" t="str">
        <f>IF(BP86="","",VLOOKUP(BP86,СписокКМ!BS:BX,2,FALSE))</f>
        <v/>
      </c>
      <c r="BT86" s="1321" t="str">
        <f>IF(BQ86="","",VLOOKUP(BQ86,СписокКМ!BT:BY,2,FALSE))</f>
        <v/>
      </c>
      <c r="BU86" s="1321" t="str">
        <f>IF(BR86="","",VLOOKUP(BR86,СписокКМ!BU:BZ,2,FALSE))</f>
        <v/>
      </c>
      <c r="BV86" s="1178"/>
      <c r="BW86" s="1181"/>
      <c r="BX86" s="1181"/>
      <c r="BY86" s="1182"/>
      <c r="BZ86" s="1187" t="str">
        <f>IF(AI87&lt;AJ87,AR87,IF(AJ87&lt;AI87,AS87," "))</f>
        <v xml:space="preserve"> </v>
      </c>
      <c r="CA86" s="1188"/>
      <c r="CB86" s="1189"/>
      <c r="CC86" s="1187" t="str">
        <f>IF(AI85&lt;AJ85,AR85,IF(AJ85&lt;AI85,AS85," "))</f>
        <v xml:space="preserve"> </v>
      </c>
      <c r="CD86" s="1188"/>
      <c r="CE86" s="1189"/>
      <c r="CF86" s="1187" t="str">
        <f>IF(AI89&lt;AJ89,AR89,IF(AJ89&lt;AI89,AS89," "))</f>
        <v xml:space="preserve"> </v>
      </c>
      <c r="CG86" s="1188"/>
      <c r="CH86" s="1189"/>
      <c r="CI86" s="1171"/>
      <c r="CJ86" s="1191"/>
      <c r="CK86" s="1184"/>
      <c r="CL86" s="1186"/>
      <c r="CN86" s="313" t="s">
        <v>60</v>
      </c>
      <c r="CO86" s="310">
        <f>BQ87</f>
        <v>0</v>
      </c>
      <c r="CP86" s="312" t="str">
        <f>IF(CO86="","",VLOOKUP(CO86,СписокКМ!$A$188:$C$236,3,FALSE))</f>
        <v>Х</v>
      </c>
      <c r="CQ86" s="310">
        <f>BQ91</f>
        <v>0</v>
      </c>
      <c r="CR86" s="312" t="e">
        <f>IF(CQ86="","",VLOOKUP(CQ86,СписокКЖ!$A$85:$H$132,3,FALSE))</f>
        <v>#N/A</v>
      </c>
    </row>
    <row r="87" spans="1:96" ht="12.95" customHeight="1" x14ac:dyDescent="0.2">
      <c r="A87" s="255">
        <v>3</v>
      </c>
      <c r="B87" s="281">
        <f>IF(R84="","",VLOOKUP(R84,'[61]Посев групп'!B:L,6,FALSE))</f>
        <v>8</v>
      </c>
      <c r="C87" s="257">
        <v>1</v>
      </c>
      <c r="D87" s="258">
        <v>2</v>
      </c>
      <c r="E87" s="259">
        <v>1</v>
      </c>
      <c r="F87" s="260">
        <v>1</v>
      </c>
      <c r="G87" s="261"/>
      <c r="H87" s="262"/>
      <c r="I87" s="259"/>
      <c r="J87" s="260"/>
      <c r="K87" s="261"/>
      <c r="L87" s="262"/>
      <c r="M87" s="259"/>
      <c r="N87" s="260"/>
      <c r="O87" s="261"/>
      <c r="P87" s="262"/>
      <c r="Q87" s="259"/>
      <c r="R87" s="260"/>
      <c r="S87" s="263">
        <f t="shared" si="222"/>
        <v>0</v>
      </c>
      <c r="T87" s="263">
        <f t="shared" si="223"/>
        <v>0</v>
      </c>
      <c r="U87" s="263">
        <f t="shared" si="224"/>
        <v>0</v>
      </c>
      <c r="V87" s="263">
        <f t="shared" si="225"/>
        <v>0</v>
      </c>
      <c r="W87" s="263">
        <f t="shared" si="226"/>
        <v>0</v>
      </c>
      <c r="X87" s="263">
        <f t="shared" si="227"/>
        <v>0</v>
      </c>
      <c r="Y87" s="263">
        <f t="shared" si="228"/>
        <v>0</v>
      </c>
      <c r="Z87" s="263">
        <f t="shared" si="229"/>
        <v>0</v>
      </c>
      <c r="AA87" s="263">
        <f t="shared" si="230"/>
        <v>0</v>
      </c>
      <c r="AB87" s="263">
        <f t="shared" si="231"/>
        <v>0</v>
      </c>
      <c r="AC87" s="263">
        <f t="shared" si="232"/>
        <v>0</v>
      </c>
      <c r="AD87" s="263">
        <f t="shared" si="233"/>
        <v>0</v>
      </c>
      <c r="AE87" s="263">
        <f t="shared" si="234"/>
        <v>0</v>
      </c>
      <c r="AF87" s="263">
        <f t="shared" si="235"/>
        <v>0</v>
      </c>
      <c r="AG87" s="264"/>
      <c r="AH87" s="264"/>
      <c r="AI87" s="265">
        <f t="shared" si="236"/>
        <v>0</v>
      </c>
      <c r="AJ87" s="265">
        <f t="shared" si="237"/>
        <v>0</v>
      </c>
      <c r="AK87" s="266" t="str">
        <f t="shared" si="238"/>
        <v>ERROR</v>
      </c>
      <c r="AL87" s="266" t="str">
        <f t="shared" si="239"/>
        <v/>
      </c>
      <c r="AM87" s="266" t="str">
        <f t="shared" si="240"/>
        <v/>
      </c>
      <c r="AN87" s="266" t="str">
        <f t="shared" si="241"/>
        <v/>
      </c>
      <c r="AO87" s="266" t="str">
        <f t="shared" si="242"/>
        <v/>
      </c>
      <c r="AP87" s="266" t="str">
        <f t="shared" si="243"/>
        <v/>
      </c>
      <c r="AQ87" s="266" t="str">
        <f t="shared" si="244"/>
        <v/>
      </c>
      <c r="AR87" s="267" t="str">
        <f t="shared" si="245"/>
        <v xml:space="preserve">  -  </v>
      </c>
      <c r="AS87" s="268" t="str">
        <f t="shared" si="246"/>
        <v xml:space="preserve">  -  </v>
      </c>
      <c r="AT87" s="265">
        <f t="shared" si="247"/>
        <v>0</v>
      </c>
      <c r="AU87" s="265">
        <f t="shared" si="248"/>
        <v>0</v>
      </c>
      <c r="AV87" s="266" t="str">
        <f t="shared" si="249"/>
        <v>ERROR</v>
      </c>
      <c r="AW87" s="266" t="str">
        <f t="shared" si="250"/>
        <v/>
      </c>
      <c r="AX87" s="266" t="str">
        <f t="shared" si="251"/>
        <v/>
      </c>
      <c r="AY87" s="266" t="str">
        <f t="shared" si="252"/>
        <v/>
      </c>
      <c r="AZ87" s="266" t="str">
        <f t="shared" si="253"/>
        <v/>
      </c>
      <c r="BA87" s="266" t="str">
        <f t="shared" si="254"/>
        <v/>
      </c>
      <c r="BB87" s="266" t="str">
        <f t="shared" si="255"/>
        <v/>
      </c>
      <c r="BC87" s="267" t="str">
        <f t="shared" si="256"/>
        <v xml:space="preserve">  -  </v>
      </c>
      <c r="BD87" s="268" t="str">
        <f t="shared" si="257"/>
        <v xml:space="preserve">  -  </v>
      </c>
      <c r="BE87" s="269">
        <f>SUMIF(C85:C91,2,AI85:AI91)+SUMIF(D85:D91,2,AJ85:AJ91)</f>
        <v>0</v>
      </c>
      <c r="BF87" s="269" t="str">
        <f>IF(BE87&lt;&gt;0,RANK(BE87,BE85:BE91),"")</f>
        <v/>
      </c>
      <c r="BG87" s="270">
        <f>SUMIF(A85:A88,C87,B85:B88)</f>
        <v>9</v>
      </c>
      <c r="BH87" s="271">
        <f>SUMIF(A85:A88,D87,B85:B88)</f>
        <v>7</v>
      </c>
      <c r="BI87" s="237" t="str">
        <f>BI86</f>
        <v>Группа 3</v>
      </c>
      <c r="BJ87" s="238">
        <f>1+BJ86</f>
        <v>15</v>
      </c>
      <c r="BK87" s="272">
        <v>2</v>
      </c>
      <c r="BL87" s="285" t="str">
        <f t="shared" si="258"/>
        <v>1 - 2</v>
      </c>
      <c r="BM87" s="305"/>
      <c r="BN87" s="286"/>
      <c r="BO87" s="287"/>
      <c r="BP87" s="1192">
        <v>2</v>
      </c>
      <c r="BQ87" s="1173"/>
      <c r="BR87" s="1318" t="str">
        <f>IF(BQ87="","",VLOOKUP(BQ87,СписокКЖ!$A$85:$H$132,3,FALSE))</f>
        <v/>
      </c>
      <c r="BS87" s="1318" t="e">
        <f>IF(BP87="","",VLOOKUP(BP87,СписокКМ!BS:BX,2,FALSE))</f>
        <v>#N/A</v>
      </c>
      <c r="BT87" s="1318" t="str">
        <f>IF(BQ87="","",VLOOKUP(BQ87,СписокКМ!$A$188:$C$236,3,FALSE))</f>
        <v/>
      </c>
      <c r="BU87" s="1318" t="str">
        <f>IF(BR87="","",VLOOKUP(BR87,СписокКМ!BU:BZ,2,FALSE))</f>
        <v/>
      </c>
      <c r="BV87" s="1177"/>
      <c r="BW87" s="288"/>
      <c r="BX87" s="277" t="str">
        <f>IF(AG87&lt;AH87,AT87,IF(AH87&lt;AG87,AT87," "))</f>
        <v xml:space="preserve"> </v>
      </c>
      <c r="BY87" s="278"/>
      <c r="BZ87" s="1179"/>
      <c r="CA87" s="1179"/>
      <c r="CB87" s="1180"/>
      <c r="CC87" s="279"/>
      <c r="CD87" s="277" t="str">
        <f>IF(AG90&lt;AH90,AI90,IF(AH90&lt;AG90,AI90," "))</f>
        <v xml:space="preserve"> </v>
      </c>
      <c r="CE87" s="278"/>
      <c r="CF87" s="289"/>
      <c r="CG87" s="290" t="str">
        <f>IF(AG86&lt;AH86,AI86,IF(AH86&lt;AG86,AI86," "))</f>
        <v xml:space="preserve"> </v>
      </c>
      <c r="CH87" s="280"/>
      <c r="CI87" s="1171"/>
      <c r="CJ87" s="1190">
        <f>BE87</f>
        <v>0</v>
      </c>
      <c r="CK87" s="1183"/>
      <c r="CL87" s="1185" t="str">
        <f>IF(BF88="",BF87,BF88)</f>
        <v/>
      </c>
      <c r="CN87" s="313" t="s">
        <v>61</v>
      </c>
      <c r="CO87" s="310">
        <f>BQ85</f>
        <v>0</v>
      </c>
      <c r="CP87" s="312" t="str">
        <f>IF(CO87="","",VLOOKUP(CO87,СписокКМ!$A$188:$C$236,3,FALSE))</f>
        <v>Х</v>
      </c>
      <c r="CQ87" s="310">
        <f>BQ87</f>
        <v>0</v>
      </c>
      <c r="CR87" s="312" t="e">
        <f>IF(CQ87="","",VLOOKUP(CQ87,СписокКЖ!$A$85:$H$132,3,FALSE))</f>
        <v>#N/A</v>
      </c>
    </row>
    <row r="88" spans="1:96" ht="12.95" customHeight="1" x14ac:dyDescent="0.2">
      <c r="A88" s="255">
        <v>4</v>
      </c>
      <c r="B88" s="281">
        <f>IF(R84="","",VLOOKUP(R84,'[61]Посев групп'!B:L,8,FALSE))</f>
        <v>6</v>
      </c>
      <c r="C88" s="257">
        <v>3</v>
      </c>
      <c r="D88" s="258">
        <v>4</v>
      </c>
      <c r="E88" s="259">
        <v>1</v>
      </c>
      <c r="F88" s="260">
        <v>1</v>
      </c>
      <c r="G88" s="261"/>
      <c r="H88" s="262"/>
      <c r="I88" s="259"/>
      <c r="J88" s="260"/>
      <c r="K88" s="261"/>
      <c r="L88" s="262"/>
      <c r="M88" s="259"/>
      <c r="N88" s="260"/>
      <c r="O88" s="261"/>
      <c r="P88" s="262"/>
      <c r="Q88" s="259"/>
      <c r="R88" s="260"/>
      <c r="S88" s="263">
        <f t="shared" si="222"/>
        <v>0</v>
      </c>
      <c r="T88" s="263">
        <f t="shared" si="223"/>
        <v>0</v>
      </c>
      <c r="U88" s="263">
        <f t="shared" si="224"/>
        <v>0</v>
      </c>
      <c r="V88" s="263">
        <f t="shared" si="225"/>
        <v>0</v>
      </c>
      <c r="W88" s="263">
        <f t="shared" si="226"/>
        <v>0</v>
      </c>
      <c r="X88" s="263">
        <f t="shared" si="227"/>
        <v>0</v>
      </c>
      <c r="Y88" s="263">
        <f t="shared" si="228"/>
        <v>0</v>
      </c>
      <c r="Z88" s="263">
        <f t="shared" si="229"/>
        <v>0</v>
      </c>
      <c r="AA88" s="263">
        <f t="shared" si="230"/>
        <v>0</v>
      </c>
      <c r="AB88" s="263">
        <f t="shared" si="231"/>
        <v>0</v>
      </c>
      <c r="AC88" s="263">
        <f t="shared" si="232"/>
        <v>0</v>
      </c>
      <c r="AD88" s="263">
        <f t="shared" si="233"/>
        <v>0</v>
      </c>
      <c r="AE88" s="263">
        <f t="shared" si="234"/>
        <v>0</v>
      </c>
      <c r="AF88" s="263">
        <f t="shared" si="235"/>
        <v>0</v>
      </c>
      <c r="AG88" s="264"/>
      <c r="AH88" s="264"/>
      <c r="AI88" s="265">
        <f t="shared" si="236"/>
        <v>0</v>
      </c>
      <c r="AJ88" s="265">
        <f t="shared" si="237"/>
        <v>0</v>
      </c>
      <c r="AK88" s="266" t="str">
        <f t="shared" si="238"/>
        <v>ERROR</v>
      </c>
      <c r="AL88" s="266" t="str">
        <f t="shared" si="239"/>
        <v/>
      </c>
      <c r="AM88" s="266" t="str">
        <f t="shared" si="240"/>
        <v/>
      </c>
      <c r="AN88" s="266" t="str">
        <f t="shared" si="241"/>
        <v/>
      </c>
      <c r="AO88" s="266" t="str">
        <f t="shared" si="242"/>
        <v/>
      </c>
      <c r="AP88" s="266" t="str">
        <f t="shared" si="243"/>
        <v/>
      </c>
      <c r="AQ88" s="266" t="str">
        <f t="shared" si="244"/>
        <v/>
      </c>
      <c r="AR88" s="267" t="str">
        <f t="shared" si="245"/>
        <v xml:space="preserve">  -  </v>
      </c>
      <c r="AS88" s="268" t="str">
        <f t="shared" si="246"/>
        <v xml:space="preserve">  -  </v>
      </c>
      <c r="AT88" s="265">
        <f t="shared" si="247"/>
        <v>0</v>
      </c>
      <c r="AU88" s="265">
        <f t="shared" si="248"/>
        <v>0</v>
      </c>
      <c r="AV88" s="266" t="str">
        <f t="shared" si="249"/>
        <v>ERROR</v>
      </c>
      <c r="AW88" s="266" t="str">
        <f t="shared" si="250"/>
        <v/>
      </c>
      <c r="AX88" s="266" t="str">
        <f t="shared" si="251"/>
        <v/>
      </c>
      <c r="AY88" s="266" t="str">
        <f t="shared" si="252"/>
        <v/>
      </c>
      <c r="AZ88" s="266" t="str">
        <f t="shared" si="253"/>
        <v/>
      </c>
      <c r="BA88" s="266" t="str">
        <f t="shared" si="254"/>
        <v/>
      </c>
      <c r="BB88" s="266" t="str">
        <f t="shared" si="255"/>
        <v/>
      </c>
      <c r="BC88" s="267" t="str">
        <f t="shared" si="256"/>
        <v xml:space="preserve">  -  </v>
      </c>
      <c r="BD88" s="268" t="str">
        <f t="shared" si="257"/>
        <v xml:space="preserve">  -  </v>
      </c>
      <c r="BE88" s="282"/>
      <c r="BF88" s="282"/>
      <c r="BG88" s="270">
        <f>SUMIF(A85:A88,C88,B85:B88)</f>
        <v>8</v>
      </c>
      <c r="BH88" s="271">
        <f>SUMIF(A85:A88,D88,B85:B88)</f>
        <v>6</v>
      </c>
      <c r="BI88" s="237" t="str">
        <f>BI87</f>
        <v>Группа 3</v>
      </c>
      <c r="BJ88" s="238">
        <f>1+BJ87</f>
        <v>16</v>
      </c>
      <c r="BK88" s="272">
        <v>2</v>
      </c>
      <c r="BL88" s="285" t="str">
        <f t="shared" si="258"/>
        <v>3 - 4</v>
      </c>
      <c r="BM88" s="305"/>
      <c r="BN88" s="286"/>
      <c r="BO88" s="287"/>
      <c r="BP88" s="1193"/>
      <c r="BQ88" s="1174"/>
      <c r="BR88" s="1321" t="str">
        <f>IF(BO88="","",VLOOKUP(BO88,СписокКМ!BR:BW,2,FALSE))</f>
        <v/>
      </c>
      <c r="BS88" s="1321" t="str">
        <f>IF(BP88="","",VLOOKUP(BP88,СписокКМ!BS:BX,2,FALSE))</f>
        <v/>
      </c>
      <c r="BT88" s="1321" t="str">
        <f>IF(BQ88="","",VLOOKUP(BQ88,СписокКМ!BT:BY,2,FALSE))</f>
        <v/>
      </c>
      <c r="BU88" s="1321" t="str">
        <f>IF(BR88="","",VLOOKUP(BR88,СписокКМ!BU:BZ,2,FALSE))</f>
        <v/>
      </c>
      <c r="BV88" s="1178"/>
      <c r="BW88" s="1187" t="str">
        <f>IF(AI87&gt;AJ87,BC87,IF(AJ87&gt;AI87,BD87," "))</f>
        <v xml:space="preserve"> </v>
      </c>
      <c r="BX88" s="1188"/>
      <c r="BY88" s="1189"/>
      <c r="BZ88" s="1181"/>
      <c r="CA88" s="1181"/>
      <c r="CB88" s="1182"/>
      <c r="CC88" s="1187" t="str">
        <f>IF(AI90&lt;AJ90,AR90,IF(AJ90&lt;AI90,AS90," "))</f>
        <v xml:space="preserve"> </v>
      </c>
      <c r="CD88" s="1188"/>
      <c r="CE88" s="1189"/>
      <c r="CF88" s="1187" t="str">
        <f>IF(AI86&lt;AJ86,AR86,IF(AJ86&lt;AI86,AS86," "))</f>
        <v xml:space="preserve"> </v>
      </c>
      <c r="CG88" s="1188"/>
      <c r="CH88" s="1189"/>
      <c r="CI88" s="1171"/>
      <c r="CJ88" s="1191"/>
      <c r="CK88" s="1184"/>
      <c r="CL88" s="1186"/>
      <c r="CN88" s="313" t="s">
        <v>62</v>
      </c>
      <c r="CO88" s="310">
        <f>BQ89</f>
        <v>0</v>
      </c>
      <c r="CP88" s="312" t="str">
        <f>IF(CO88="","",VLOOKUP(CO88,СписокКМ!$A$188:$C$236,3,FALSE))</f>
        <v>Х</v>
      </c>
      <c r="CQ88" s="310">
        <f>BQ91</f>
        <v>0</v>
      </c>
      <c r="CR88" s="312" t="e">
        <f>IF(CQ88="","",VLOOKUP(CQ88,СписокКЖ!$A$85:$H$132,3,FALSE))</f>
        <v>#N/A</v>
      </c>
    </row>
    <row r="89" spans="1:96" ht="12.95" customHeight="1" x14ac:dyDescent="0.2">
      <c r="A89" s="255">
        <v>5</v>
      </c>
      <c r="B89" s="291"/>
      <c r="C89" s="257">
        <v>1</v>
      </c>
      <c r="D89" s="258">
        <v>4</v>
      </c>
      <c r="E89" s="259">
        <v>1</v>
      </c>
      <c r="F89" s="260">
        <v>1</v>
      </c>
      <c r="G89" s="261"/>
      <c r="H89" s="262"/>
      <c r="I89" s="259"/>
      <c r="J89" s="260"/>
      <c r="K89" s="261"/>
      <c r="L89" s="262"/>
      <c r="M89" s="259"/>
      <c r="N89" s="260"/>
      <c r="O89" s="261"/>
      <c r="P89" s="262"/>
      <c r="Q89" s="259"/>
      <c r="R89" s="260"/>
      <c r="S89" s="263">
        <f t="shared" si="222"/>
        <v>0</v>
      </c>
      <c r="T89" s="263">
        <f t="shared" si="223"/>
        <v>0</v>
      </c>
      <c r="U89" s="263">
        <f t="shared" si="224"/>
        <v>0</v>
      </c>
      <c r="V89" s="263">
        <f t="shared" si="225"/>
        <v>0</v>
      </c>
      <c r="W89" s="263">
        <f t="shared" si="226"/>
        <v>0</v>
      </c>
      <c r="X89" s="263">
        <f t="shared" si="227"/>
        <v>0</v>
      </c>
      <c r="Y89" s="263">
        <f t="shared" si="228"/>
        <v>0</v>
      </c>
      <c r="Z89" s="263">
        <f t="shared" si="229"/>
        <v>0</v>
      </c>
      <c r="AA89" s="263">
        <f t="shared" si="230"/>
        <v>0</v>
      </c>
      <c r="AB89" s="263">
        <f t="shared" si="231"/>
        <v>0</v>
      </c>
      <c r="AC89" s="263">
        <f t="shared" si="232"/>
        <v>0</v>
      </c>
      <c r="AD89" s="263">
        <f t="shared" si="233"/>
        <v>0</v>
      </c>
      <c r="AE89" s="263">
        <f t="shared" si="234"/>
        <v>0</v>
      </c>
      <c r="AF89" s="263">
        <f t="shared" si="235"/>
        <v>0</v>
      </c>
      <c r="AG89" s="264"/>
      <c r="AH89" s="264"/>
      <c r="AI89" s="265">
        <f t="shared" si="236"/>
        <v>0</v>
      </c>
      <c r="AJ89" s="265">
        <f t="shared" si="237"/>
        <v>0</v>
      </c>
      <c r="AK89" s="266" t="str">
        <f t="shared" si="238"/>
        <v>ERROR</v>
      </c>
      <c r="AL89" s="266" t="str">
        <f t="shared" si="239"/>
        <v/>
      </c>
      <c r="AM89" s="266" t="str">
        <f t="shared" si="240"/>
        <v/>
      </c>
      <c r="AN89" s="266" t="str">
        <f t="shared" si="241"/>
        <v/>
      </c>
      <c r="AO89" s="266" t="str">
        <f t="shared" si="242"/>
        <v/>
      </c>
      <c r="AP89" s="266" t="str">
        <f t="shared" si="243"/>
        <v/>
      </c>
      <c r="AQ89" s="266" t="str">
        <f t="shared" si="244"/>
        <v/>
      </c>
      <c r="AR89" s="267" t="str">
        <f t="shared" si="245"/>
        <v xml:space="preserve">  -  </v>
      </c>
      <c r="AS89" s="268" t="str">
        <f t="shared" si="246"/>
        <v xml:space="preserve">  -  </v>
      </c>
      <c r="AT89" s="265">
        <f t="shared" si="247"/>
        <v>0</v>
      </c>
      <c r="AU89" s="265">
        <f t="shared" si="248"/>
        <v>0</v>
      </c>
      <c r="AV89" s="266" t="str">
        <f t="shared" si="249"/>
        <v>ERROR</v>
      </c>
      <c r="AW89" s="266" t="str">
        <f t="shared" si="250"/>
        <v/>
      </c>
      <c r="AX89" s="266" t="str">
        <f t="shared" si="251"/>
        <v/>
      </c>
      <c r="AY89" s="266" t="str">
        <f t="shared" si="252"/>
        <v/>
      </c>
      <c r="AZ89" s="266" t="str">
        <f t="shared" si="253"/>
        <v/>
      </c>
      <c r="BA89" s="266" t="str">
        <f t="shared" si="254"/>
        <v/>
      </c>
      <c r="BB89" s="266" t="str">
        <f t="shared" si="255"/>
        <v/>
      </c>
      <c r="BC89" s="267" t="str">
        <f t="shared" si="256"/>
        <v xml:space="preserve">  -  </v>
      </c>
      <c r="BD89" s="268" t="str">
        <f t="shared" si="257"/>
        <v xml:space="preserve">  -  </v>
      </c>
      <c r="BE89" s="269">
        <f>SUMIF(C85:C91,3,AI85:AI91)+SUMIF(D85:D91,3,AJ85:AJ91)</f>
        <v>0</v>
      </c>
      <c r="BF89" s="269" t="str">
        <f>IF(BE89&lt;&gt;0,RANK(BE89,BE85:BE91),"")</f>
        <v/>
      </c>
      <c r="BG89" s="270">
        <f>SUMIF(A85:A88,C89,B85:B88)</f>
        <v>9</v>
      </c>
      <c r="BH89" s="271">
        <f>SUMIF(A85:A88,D89,B85:B88)</f>
        <v>6</v>
      </c>
      <c r="BI89" s="237" t="str">
        <f>BI88</f>
        <v>Группа 3</v>
      </c>
      <c r="BJ89" s="238">
        <f>1+BJ88</f>
        <v>17</v>
      </c>
      <c r="BK89" s="272">
        <v>3</v>
      </c>
      <c r="BL89" s="283" t="str">
        <f t="shared" si="258"/>
        <v>1 - 4</v>
      </c>
      <c r="BM89" s="304"/>
      <c r="BN89" s="274"/>
      <c r="BO89" s="284"/>
      <c r="BP89" s="1192">
        <v>3</v>
      </c>
      <c r="BQ89" s="1173"/>
      <c r="BR89" s="1318" t="str">
        <f>IF(BQ89="","",VLOOKUP(BQ89,СписокКЖ!$A$85:$H$132,3,FALSE))</f>
        <v/>
      </c>
      <c r="BS89" s="1318" t="e">
        <f>IF(BP89="","",VLOOKUP(BP89,СписокКМ!BS:BX,2,FALSE))</f>
        <v>#N/A</v>
      </c>
      <c r="BT89" s="1318" t="str">
        <f>IF(BQ89="","",VLOOKUP(BQ89,СписокКМ!$A$188:$C$236,3,FALSE))</f>
        <v/>
      </c>
      <c r="BU89" s="1318" t="str">
        <f>IF(BR89="","",VLOOKUP(BR89,СписокКМ!BU:BZ,2,FALSE))</f>
        <v/>
      </c>
      <c r="BV89" s="1177"/>
      <c r="BW89" s="292"/>
      <c r="BX89" s="277" t="str">
        <f>IF(AG85&lt;AH85,AT85,IF(AH85&lt;AG85,AT85," "))</f>
        <v xml:space="preserve"> </v>
      </c>
      <c r="BY89" s="278"/>
      <c r="BZ89" s="279"/>
      <c r="CA89" s="277" t="str">
        <f>IF(AG90&lt;AH90,AT90,IF(AH90&lt;AG90,AT90," "))</f>
        <v xml:space="preserve"> </v>
      </c>
      <c r="CB89" s="278"/>
      <c r="CC89" s="1194"/>
      <c r="CD89" s="1194"/>
      <c r="CE89" s="1195"/>
      <c r="CF89" s="289"/>
      <c r="CG89" s="290" t="str">
        <f>IF(AG88&lt;AH88,AI88,IF(AH88&lt;AG88,AI88," "))</f>
        <v xml:space="preserve"> </v>
      </c>
      <c r="CH89" s="280"/>
      <c r="CI89" s="1171"/>
      <c r="CJ89" s="1190">
        <f>BE89</f>
        <v>0</v>
      </c>
      <c r="CK89" s="1183"/>
      <c r="CL89" s="1185" t="str">
        <f>IF(BF90="",BF89,BF90)</f>
        <v/>
      </c>
      <c r="CN89" s="313" t="s">
        <v>63</v>
      </c>
      <c r="CO89" s="310">
        <f>BQ85</f>
        <v>0</v>
      </c>
      <c r="CP89" s="312" t="str">
        <f>IF(CO89="","",VLOOKUP(CO89,СписокКМ!$A$188:$C$236,3,FALSE))</f>
        <v>Х</v>
      </c>
      <c r="CQ89" s="310">
        <f>BQ91</f>
        <v>0</v>
      </c>
      <c r="CR89" s="312" t="e">
        <f>IF(CQ89="","",VLOOKUP(CQ89,СписокКЖ!$A$85:$H$132,3,FALSE))</f>
        <v>#N/A</v>
      </c>
    </row>
    <row r="90" spans="1:96" ht="12.95" customHeight="1" x14ac:dyDescent="0.2">
      <c r="A90" s="255">
        <v>6</v>
      </c>
      <c r="C90" s="257">
        <v>2</v>
      </c>
      <c r="D90" s="258">
        <v>3</v>
      </c>
      <c r="E90" s="259">
        <v>1</v>
      </c>
      <c r="F90" s="260">
        <v>1</v>
      </c>
      <c r="G90" s="261"/>
      <c r="H90" s="262"/>
      <c r="I90" s="259"/>
      <c r="J90" s="260"/>
      <c r="K90" s="261"/>
      <c r="L90" s="262"/>
      <c r="M90" s="259"/>
      <c r="N90" s="260"/>
      <c r="O90" s="261"/>
      <c r="P90" s="262"/>
      <c r="Q90" s="259"/>
      <c r="R90" s="260"/>
      <c r="S90" s="263">
        <f t="shared" si="222"/>
        <v>0</v>
      </c>
      <c r="T90" s="263">
        <f t="shared" si="223"/>
        <v>0</v>
      </c>
      <c r="U90" s="263">
        <f t="shared" si="224"/>
        <v>0</v>
      </c>
      <c r="V90" s="263">
        <f t="shared" si="225"/>
        <v>0</v>
      </c>
      <c r="W90" s="263">
        <f t="shared" si="226"/>
        <v>0</v>
      </c>
      <c r="X90" s="263">
        <f t="shared" si="227"/>
        <v>0</v>
      </c>
      <c r="Y90" s="263">
        <f t="shared" si="228"/>
        <v>0</v>
      </c>
      <c r="Z90" s="263">
        <f t="shared" si="229"/>
        <v>0</v>
      </c>
      <c r="AA90" s="263">
        <f t="shared" si="230"/>
        <v>0</v>
      </c>
      <c r="AB90" s="263">
        <f t="shared" si="231"/>
        <v>0</v>
      </c>
      <c r="AC90" s="263">
        <f t="shared" si="232"/>
        <v>0</v>
      </c>
      <c r="AD90" s="263">
        <f t="shared" si="233"/>
        <v>0</v>
      </c>
      <c r="AE90" s="263">
        <f t="shared" si="234"/>
        <v>0</v>
      </c>
      <c r="AF90" s="263">
        <f t="shared" si="235"/>
        <v>0</v>
      </c>
      <c r="AG90" s="264"/>
      <c r="AH90" s="264"/>
      <c r="AI90" s="265">
        <f t="shared" si="236"/>
        <v>0</v>
      </c>
      <c r="AJ90" s="265">
        <f t="shared" si="237"/>
        <v>0</v>
      </c>
      <c r="AK90" s="266" t="str">
        <f t="shared" si="238"/>
        <v>ERROR</v>
      </c>
      <c r="AL90" s="266" t="str">
        <f t="shared" si="239"/>
        <v/>
      </c>
      <c r="AM90" s="266" t="str">
        <f t="shared" si="240"/>
        <v/>
      </c>
      <c r="AN90" s="266" t="str">
        <f t="shared" si="241"/>
        <v/>
      </c>
      <c r="AO90" s="266" t="str">
        <f t="shared" si="242"/>
        <v/>
      </c>
      <c r="AP90" s="266" t="str">
        <f t="shared" si="243"/>
        <v/>
      </c>
      <c r="AQ90" s="266" t="str">
        <f t="shared" si="244"/>
        <v/>
      </c>
      <c r="AR90" s="267" t="str">
        <f t="shared" si="245"/>
        <v xml:space="preserve">  -  </v>
      </c>
      <c r="AS90" s="268" t="str">
        <f t="shared" si="246"/>
        <v xml:space="preserve">  -  </v>
      </c>
      <c r="AT90" s="265">
        <f t="shared" si="247"/>
        <v>0</v>
      </c>
      <c r="AU90" s="265">
        <f t="shared" si="248"/>
        <v>0</v>
      </c>
      <c r="AV90" s="266" t="str">
        <f t="shared" si="249"/>
        <v>ERROR</v>
      </c>
      <c r="AW90" s="266" t="str">
        <f t="shared" si="250"/>
        <v/>
      </c>
      <c r="AX90" s="266" t="str">
        <f t="shared" si="251"/>
        <v/>
      </c>
      <c r="AY90" s="266" t="str">
        <f t="shared" si="252"/>
        <v/>
      </c>
      <c r="AZ90" s="266" t="str">
        <f t="shared" si="253"/>
        <v/>
      </c>
      <c r="BA90" s="266" t="str">
        <f t="shared" si="254"/>
        <v/>
      </c>
      <c r="BB90" s="266" t="str">
        <f t="shared" si="255"/>
        <v/>
      </c>
      <c r="BC90" s="267" t="str">
        <f t="shared" si="256"/>
        <v xml:space="preserve">  -  </v>
      </c>
      <c r="BD90" s="268" t="str">
        <f t="shared" si="257"/>
        <v xml:space="preserve">  -  </v>
      </c>
      <c r="BE90" s="282"/>
      <c r="BF90" s="282"/>
      <c r="BG90" s="270">
        <f>SUMIF(A85:A88,C90,B85:B88)</f>
        <v>7</v>
      </c>
      <c r="BH90" s="271">
        <f>SUMIF(A85:A88,D90,B85:B88)</f>
        <v>8</v>
      </c>
      <c r="BI90" s="237" t="str">
        <f>BI89</f>
        <v>Группа 3</v>
      </c>
      <c r="BJ90" s="238">
        <f>1+BJ89</f>
        <v>18</v>
      </c>
      <c r="BK90" s="272">
        <v>3</v>
      </c>
      <c r="BL90" s="293" t="str">
        <f t="shared" si="258"/>
        <v>2 - 3</v>
      </c>
      <c r="BM90" s="294"/>
      <c r="BN90" s="294"/>
      <c r="BO90" s="295"/>
      <c r="BP90" s="1193"/>
      <c r="BQ90" s="1174"/>
      <c r="BR90" s="1321" t="str">
        <f>IF(BO90="","",VLOOKUP(BO90,СписокКМ!BR:BW,2,FALSE))</f>
        <v/>
      </c>
      <c r="BS90" s="1321" t="str">
        <f>IF(BP90="","",VLOOKUP(BP90,СписокКМ!BS:BX,2,FALSE))</f>
        <v/>
      </c>
      <c r="BT90" s="1321" t="str">
        <f>IF(BQ90="","",VLOOKUP(BQ90,СписокКМ!BT:BY,2,FALSE))</f>
        <v/>
      </c>
      <c r="BU90" s="1321" t="str">
        <f>IF(BR90="","",VLOOKUP(BR90,СписокКМ!BU:BZ,2,FALSE))</f>
        <v/>
      </c>
      <c r="BV90" s="1178"/>
      <c r="BW90" s="1187" t="str">
        <f>IF(AI85&gt;AJ85,BC85,IF(AJ85&gt;AI85,BD85," "))</f>
        <v xml:space="preserve"> </v>
      </c>
      <c r="BX90" s="1188"/>
      <c r="BY90" s="1189"/>
      <c r="BZ90" s="1187" t="str">
        <f>IF(AI90&gt;AJ90,BC90,IF(AJ90&gt;AI90,BD90," "))</f>
        <v xml:space="preserve"> </v>
      </c>
      <c r="CA90" s="1188"/>
      <c r="CB90" s="1189"/>
      <c r="CC90" s="1181"/>
      <c r="CD90" s="1181"/>
      <c r="CE90" s="1182"/>
      <c r="CF90" s="1187" t="str">
        <f>IF(AI88&lt;AJ88,AR88,IF(AJ88&lt;AI88,AS88," "))</f>
        <v xml:space="preserve"> </v>
      </c>
      <c r="CG90" s="1188"/>
      <c r="CH90" s="1189"/>
      <c r="CI90" s="1171"/>
      <c r="CJ90" s="1191"/>
      <c r="CK90" s="1184"/>
      <c r="CL90" s="1186"/>
      <c r="CN90" s="313" t="s">
        <v>64</v>
      </c>
      <c r="CO90" s="310">
        <f>BQ87</f>
        <v>0</v>
      </c>
      <c r="CP90" s="312" t="str">
        <f>IF(CO90="","",VLOOKUP(CO90,СписокКМ!$A$188:$C$236,3,FALSE))</f>
        <v>Х</v>
      </c>
      <c r="CQ90" s="310">
        <f>BQ89</f>
        <v>0</v>
      </c>
      <c r="CR90" s="312" t="e">
        <f>IF(CQ90="","",VLOOKUP(CQ90,СписокКЖ!$A$85:$H$132,3,FALSE))</f>
        <v>#N/A</v>
      </c>
    </row>
    <row r="91" spans="1:96" ht="12.95" customHeight="1" x14ac:dyDescent="0.2"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V91" s="224"/>
      <c r="AW91" s="224"/>
      <c r="AX91" s="224"/>
      <c r="AY91" s="224"/>
      <c r="AZ91" s="224"/>
      <c r="BE91" s="269">
        <f>SUMIF(C85:C91,4,AI85:AI91)+SUMIF(D85:D91,4,AJ85:AJ91)</f>
        <v>0</v>
      </c>
      <c r="BF91" s="269" t="str">
        <f>IF(BE91&lt;&gt;0,RANK(BE91,BE85:BE91),"")</f>
        <v/>
      </c>
      <c r="BG91" s="301"/>
      <c r="BH91" s="301"/>
      <c r="BP91" s="1192">
        <v>4</v>
      </c>
      <c r="BQ91" s="1173"/>
      <c r="BR91" s="1318" t="str">
        <f>IF(BQ91="","",VLOOKUP(BQ91,СписокКЖ!$A$85:$H$132,3,FALSE))</f>
        <v/>
      </c>
      <c r="BS91" s="1318" t="e">
        <f>IF(BP91="","",VLOOKUP(BP91,СписокКМ!BS:BX,2,FALSE))</f>
        <v>#N/A</v>
      </c>
      <c r="BT91" s="1318" t="str">
        <f>IF(BQ91="","",VLOOKUP(BQ91,СписокКМ!$A$188:$C$236,3,FALSE))</f>
        <v/>
      </c>
      <c r="BU91" s="1318" t="str">
        <f>IF(BR91="","",VLOOKUP(BR91,СписокКМ!BU:BZ,2,FALSE))</f>
        <v/>
      </c>
      <c r="BV91" s="1177"/>
      <c r="BW91" s="288"/>
      <c r="BX91" s="277" t="str">
        <f>IF(AG89&lt;AH89,AT89,IF(AH89&lt;AG89,AT89," "))</f>
        <v xml:space="preserve"> </v>
      </c>
      <c r="BY91" s="278"/>
      <c r="BZ91" s="279"/>
      <c r="CA91" s="277" t="str">
        <f>IF(AG86&lt;AH86,AT86,IF(AH86&lt;AG86,AT86," "))</f>
        <v xml:space="preserve"> </v>
      </c>
      <c r="CB91" s="278"/>
      <c r="CC91" s="279"/>
      <c r="CD91" s="277" t="str">
        <f>IF(AG88&lt;AH88,AT88,IF(AH88&lt;AG88,AT88," "))</f>
        <v xml:space="preserve"> </v>
      </c>
      <c r="CE91" s="278"/>
      <c r="CF91" s="1208"/>
      <c r="CG91" s="1179"/>
      <c r="CH91" s="1180"/>
      <c r="CI91" s="1171"/>
      <c r="CJ91" s="1190">
        <f>BE91</f>
        <v>0</v>
      </c>
      <c r="CK91" s="1197"/>
      <c r="CL91" s="1185" t="str">
        <f>IF(BF92="",BF91,BF92)</f>
        <v/>
      </c>
      <c r="CN91" s="315"/>
      <c r="CO91" s="316"/>
      <c r="CP91" s="317"/>
      <c r="CQ91" s="316"/>
      <c r="CR91" s="317"/>
    </row>
    <row r="92" spans="1:96" ht="12.95" customHeight="1" x14ac:dyDescent="0.2"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V92" s="224"/>
      <c r="AW92" s="224"/>
      <c r="AX92" s="224"/>
      <c r="AY92" s="224"/>
      <c r="AZ92" s="224"/>
      <c r="BE92" s="282"/>
      <c r="BF92" s="282"/>
      <c r="BG92" s="301"/>
      <c r="BH92" s="301"/>
      <c r="BL92" s="297"/>
      <c r="BM92" s="298"/>
      <c r="BN92" s="299"/>
      <c r="BO92" s="300"/>
      <c r="BP92" s="1203"/>
      <c r="BQ92" s="1204"/>
      <c r="BR92" s="1319" t="str">
        <f>IF(BO92="","",VLOOKUP(BO92,СписокКМ!BR:BW,2,FALSE))</f>
        <v/>
      </c>
      <c r="BS92" s="1319" t="str">
        <f>IF(BP92="","",VLOOKUP(BP92,СписокКМ!BS:BX,2,FALSE))</f>
        <v/>
      </c>
      <c r="BT92" s="1319" t="str">
        <f>IF(BQ92="","",VLOOKUP(BQ92,СписокКМ!BT:BY,2,FALSE))</f>
        <v/>
      </c>
      <c r="BU92" s="1319" t="str">
        <f>IF(BR92="","",VLOOKUP(BR92,СписокКМ!BU:BZ,2,FALSE))</f>
        <v/>
      </c>
      <c r="BV92" s="1320"/>
      <c r="BW92" s="1200" t="str">
        <f>IF(AI89&gt;AJ89,BC89,IF(AJ89&gt;AI89,BD89," "))</f>
        <v xml:space="preserve"> </v>
      </c>
      <c r="BX92" s="1201"/>
      <c r="BY92" s="1202"/>
      <c r="BZ92" s="1200" t="str">
        <f>IF(AI86&gt;AJ86,BC86,IF(AJ86&gt;AI86,BD86," "))</f>
        <v xml:space="preserve"> </v>
      </c>
      <c r="CA92" s="1201"/>
      <c r="CB92" s="1202"/>
      <c r="CC92" s="1200" t="str">
        <f>IF(AI88&gt;AJ88,BC88,IF(AJ88&gt;AI88,BD88," "))</f>
        <v xml:space="preserve"> </v>
      </c>
      <c r="CD92" s="1201"/>
      <c r="CE92" s="1202"/>
      <c r="CF92" s="1209"/>
      <c r="CG92" s="1210"/>
      <c r="CH92" s="1211"/>
      <c r="CI92" s="1322"/>
      <c r="CJ92" s="1212"/>
      <c r="CK92" s="1198"/>
      <c r="CL92" s="1199"/>
    </row>
    <row r="93" spans="1:96" ht="15.95" customHeight="1" x14ac:dyDescent="0.2">
      <c r="Z93" s="233"/>
      <c r="AP93" s="228"/>
      <c r="AQ93" s="228"/>
      <c r="AR93" s="228"/>
      <c r="AS93" s="228"/>
      <c r="AT93" s="228"/>
      <c r="AU93" s="228"/>
      <c r="BA93" s="228"/>
      <c r="BB93" s="228"/>
      <c r="BC93" s="228"/>
      <c r="BD93" s="228"/>
      <c r="BE93" s="228"/>
      <c r="BF93" s="228"/>
      <c r="BG93" s="228"/>
      <c r="BH93" s="228"/>
      <c r="BI93" s="229"/>
      <c r="BJ93" s="229"/>
      <c r="BK93" s="230"/>
      <c r="BL93" s="235"/>
      <c r="BM93" s="235"/>
      <c r="BN93" s="235"/>
      <c r="BO93" s="235"/>
      <c r="BP93" s="235"/>
      <c r="BQ93" s="235"/>
      <c r="BR93" s="236"/>
      <c r="BS93" s="236"/>
      <c r="BT93" s="236"/>
      <c r="BU93" s="236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4"/>
      <c r="CN93" s="234"/>
    </row>
    <row r="94" spans="1:96" ht="19.5" customHeight="1" x14ac:dyDescent="0.2">
      <c r="Z94" s="233"/>
      <c r="BK94" s="239"/>
      <c r="BL94" s="309"/>
      <c r="BM94" s="309"/>
      <c r="BN94" s="309"/>
      <c r="BO94" s="309"/>
      <c r="BP94" s="307" t="s">
        <v>69</v>
      </c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N94" s="314" t="str">
        <f>BP94</f>
        <v>Предварительный этап. Группа 8</v>
      </c>
    </row>
    <row r="95" spans="1:96" ht="15" customHeight="1" x14ac:dyDescent="0.2">
      <c r="A95" s="240">
        <f>1+A84</f>
        <v>4</v>
      </c>
      <c r="B95" s="241">
        <v>4</v>
      </c>
      <c r="C95" s="242" t="str">
        <f>"КОМАНДЫ. Предварительный этап. Группа "&amp;A95</f>
        <v>КОМАНДЫ. Предварительный этап. Группа 4</v>
      </c>
      <c r="D95" s="242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4"/>
      <c r="P95" s="244"/>
      <c r="Q95" s="244"/>
      <c r="R95" s="245">
        <f>1+R84</f>
        <v>4</v>
      </c>
      <c r="Z95" s="233"/>
      <c r="AR95" s="246">
        <f>IF(B96=0,0,(IF(B97=0,1,IF(B98=0,2,IF(B99=0,3,IF(B99&gt;0,4))))))</f>
        <v>4</v>
      </c>
      <c r="BC95" s="246" t="b">
        <f>IF(BE95=15,3,IF(BE95&gt;15,4))</f>
        <v>0</v>
      </c>
      <c r="BE95" s="247">
        <f>SUM(BE96,BE98,BE100,BE102)</f>
        <v>0</v>
      </c>
      <c r="BF95" s="247">
        <f>SUM(BF96,BF98,BF100,BF102)</f>
        <v>0</v>
      </c>
      <c r="BL95" s="249" t="s">
        <v>44</v>
      </c>
      <c r="BM95" s="250" t="s">
        <v>45</v>
      </c>
      <c r="BN95" s="250" t="s">
        <v>46</v>
      </c>
      <c r="BO95" s="251" t="s">
        <v>47</v>
      </c>
      <c r="BP95" s="252" t="s">
        <v>1</v>
      </c>
      <c r="BQ95" s="1165" t="s">
        <v>48</v>
      </c>
      <c r="BR95" s="1165"/>
      <c r="BS95" s="1165"/>
      <c r="BT95" s="1165"/>
      <c r="BU95" s="1165"/>
      <c r="BV95" s="1166"/>
      <c r="BW95" s="1167">
        <v>1</v>
      </c>
      <c r="BX95" s="1168"/>
      <c r="BY95" s="1169"/>
      <c r="BZ95" s="1167">
        <v>2</v>
      </c>
      <c r="CA95" s="1168"/>
      <c r="CB95" s="1169"/>
      <c r="CC95" s="1167">
        <v>3</v>
      </c>
      <c r="CD95" s="1168"/>
      <c r="CE95" s="1169"/>
      <c r="CF95" s="1167">
        <v>4</v>
      </c>
      <c r="CG95" s="1168"/>
      <c r="CH95" s="1169"/>
      <c r="CI95" s="1170"/>
      <c r="CJ95" s="253" t="s">
        <v>49</v>
      </c>
      <c r="CK95" s="253" t="s">
        <v>50</v>
      </c>
      <c r="CL95" s="254" t="s">
        <v>51</v>
      </c>
    </row>
    <row r="96" spans="1:96" ht="12.95" customHeight="1" x14ac:dyDescent="0.2">
      <c r="A96" s="255">
        <v>1</v>
      </c>
      <c r="B96" s="256">
        <f>IF(R95="","",VLOOKUP(R95,'[61]Посев групп'!B:N,2,FALSE))</f>
        <v>10</v>
      </c>
      <c r="C96" s="257">
        <v>1</v>
      </c>
      <c r="D96" s="258">
        <v>3</v>
      </c>
      <c r="E96" s="259">
        <v>1</v>
      </c>
      <c r="F96" s="260">
        <v>1</v>
      </c>
      <c r="G96" s="261"/>
      <c r="H96" s="262"/>
      <c r="I96" s="259"/>
      <c r="J96" s="260"/>
      <c r="K96" s="261"/>
      <c r="L96" s="262"/>
      <c r="M96" s="259"/>
      <c r="N96" s="260"/>
      <c r="O96" s="261"/>
      <c r="P96" s="262"/>
      <c r="Q96" s="259"/>
      <c r="R96" s="260"/>
      <c r="S96" s="263">
        <f t="shared" ref="S96:S101" si="259">IF(E96="wo",0,IF(F96="wo",1,IF(E96&gt;F96,1,0)))</f>
        <v>0</v>
      </c>
      <c r="T96" s="263">
        <f t="shared" ref="T96:T101" si="260">IF(E96="wo",1,IF(F96="wo",0,IF(F96&gt;E96,1,0)))</f>
        <v>0</v>
      </c>
      <c r="U96" s="263">
        <f t="shared" ref="U96:U101" si="261">IF(G96="wo",0,IF(H96="wo",1,IF(G96&gt;H96,1,0)))</f>
        <v>0</v>
      </c>
      <c r="V96" s="263">
        <f t="shared" ref="V96:V101" si="262">IF(G96="wo",1,IF(H96="wo",0,IF(H96&gt;G96,1,0)))</f>
        <v>0</v>
      </c>
      <c r="W96" s="263">
        <f t="shared" ref="W96:W101" si="263">IF(I96="wo",0,IF(J96="wo",1,IF(I96&gt;J96,1,0)))</f>
        <v>0</v>
      </c>
      <c r="X96" s="263">
        <f t="shared" ref="X96:X101" si="264">IF(I96="wo",1,IF(J96="wo",0,IF(J96&gt;I96,1,0)))</f>
        <v>0</v>
      </c>
      <c r="Y96" s="263">
        <f t="shared" ref="Y96:Y101" si="265">IF(K96="wo",0,IF(L96="wo",1,IF(K96&gt;L96,1,0)))</f>
        <v>0</v>
      </c>
      <c r="Z96" s="263">
        <f t="shared" ref="Z96:Z101" si="266">IF(K96="wo",1,IF(L96="wo",0,IF(L96&gt;K96,1,0)))</f>
        <v>0</v>
      </c>
      <c r="AA96" s="263">
        <f t="shared" ref="AA96:AA101" si="267">IF(M96="wo",0,IF(N96="wo",1,IF(M96&gt;N96,1,0)))</f>
        <v>0</v>
      </c>
      <c r="AB96" s="263">
        <f t="shared" ref="AB96:AB101" si="268">IF(M96="wo",1,IF(N96="wo",0,IF(N96&gt;M96,1,0)))</f>
        <v>0</v>
      </c>
      <c r="AC96" s="263">
        <f t="shared" ref="AC96:AC101" si="269">IF(O96="wo",0,IF(P96="wo",1,IF(O96&gt;P96,1,0)))</f>
        <v>0</v>
      </c>
      <c r="AD96" s="263">
        <f t="shared" ref="AD96:AD101" si="270">IF(O96="wo",1,IF(P96="wo",0,IF(P96&gt;O96,1,0)))</f>
        <v>0</v>
      </c>
      <c r="AE96" s="263">
        <f t="shared" ref="AE96:AE101" si="271">IF(Q96="wo",0,IF(R96="wo",1,IF(Q96&gt;R96,1,0)))</f>
        <v>0</v>
      </c>
      <c r="AF96" s="263">
        <f t="shared" ref="AF96:AF101" si="272">IF(Q96="wo",1,IF(R96="wo",0,IF(R96&gt;Q96,1,0)))</f>
        <v>0</v>
      </c>
      <c r="AG96" s="264"/>
      <c r="AH96" s="264"/>
      <c r="AI96" s="265">
        <f t="shared" ref="AI96:AI101" si="273">IF(E96="",0,IF(E96="wo",0,IF(F96="wo",2,IF(AG96=AH96,0,IF(AG96&gt;AH96,2,1)))))</f>
        <v>0</v>
      </c>
      <c r="AJ96" s="265">
        <f t="shared" ref="AJ96:AJ101" si="274">IF(F96="",0,IF(F96="wo",0,IF(E96="wo",2,IF(AH96=AG96,0,IF(AH96&gt;AG96,2,1)))))</f>
        <v>0</v>
      </c>
      <c r="AK96" s="266" t="str">
        <f t="shared" ref="AK96:AK101" si="275">IF(E96="","",IF(E96="wo",0,IF(F96="wo",0,IF(E96=F96,"ERROR",IF(E96&gt;F96,F96,-1*E96)))))</f>
        <v>ERROR</v>
      </c>
      <c r="AL96" s="266" t="str">
        <f t="shared" ref="AL96:AL101" si="276">IF(G96="","",IF(G96="wo",0,IF(H96="wo",0,IF(G96=H96,"ERROR",IF(G96&gt;H96,H96,-1*G96)))))</f>
        <v/>
      </c>
      <c r="AM96" s="266" t="str">
        <f t="shared" ref="AM96:AM101" si="277">IF(I96="","",IF(I96="wo",0,IF(J96="wo",0,IF(I96=J96,"ERROR",IF(I96&gt;J96,J96,-1*I96)))))</f>
        <v/>
      </c>
      <c r="AN96" s="266" t="str">
        <f t="shared" ref="AN96:AN101" si="278">IF(K96="","",IF(K96="wo",0,IF(L96="wo",0,IF(K96=L96,"ERROR",IF(K96&gt;L96,L96,-1*K96)))))</f>
        <v/>
      </c>
      <c r="AO96" s="266" t="str">
        <f t="shared" ref="AO96:AO101" si="279">IF(M96="","",IF(M96="wo",0,IF(N96="wo",0,IF(M96=N96,"ERROR",IF(M96&gt;N96,N96,-1*M96)))))</f>
        <v/>
      </c>
      <c r="AP96" s="266" t="str">
        <f t="shared" ref="AP96:AP101" si="280">IF(O96="","",IF(O96="wo",0,IF(P96="wo",0,IF(O96=P96,"ERROR",IF(O96&gt;P96,P96,-1*O96)))))</f>
        <v/>
      </c>
      <c r="AQ96" s="266" t="str">
        <f t="shared" ref="AQ96:AQ101" si="281">IF(Q96="","",IF(Q96="wo",0,IF(R96="wo",0,IF(Q96=R96,"ERROR",IF(Q96&gt;R96,R96,-1*Q96)))))</f>
        <v/>
      </c>
      <c r="AR96" s="267" t="str">
        <f t="shared" ref="AR96:AR101" si="282">CONCATENATE(AG96,"  -  ",AH96)</f>
        <v xml:space="preserve">  -  </v>
      </c>
      <c r="AS96" s="268" t="str">
        <f t="shared" ref="AS96:AS101" si="283">AR96</f>
        <v xml:space="preserve">  -  </v>
      </c>
      <c r="AT96" s="265">
        <f t="shared" ref="AT96:AT101" si="284">IF(F96="",0,IF(F96="wo",0,IF(E96="wo",2,IF(AH96=AG96,0,IF(AH96&gt;AG96,2,1)))))</f>
        <v>0</v>
      </c>
      <c r="AU96" s="265">
        <f t="shared" ref="AU96:AU101" si="285">IF(E96="",0,IF(E96="wo",0,IF(F96="wo",2,IF(AG96=AH96,0,IF(AG96&gt;AH96,2,1)))))</f>
        <v>0</v>
      </c>
      <c r="AV96" s="266" t="str">
        <f t="shared" ref="AV96:AV101" si="286">IF(F96="","",IF(F96="wo",0,IF(E96="wo",0,IF(F96=E96,"ERROR",IF(F96&gt;E96,E96,-1*F96)))))</f>
        <v>ERROR</v>
      </c>
      <c r="AW96" s="266" t="str">
        <f t="shared" ref="AW96:AW101" si="287">IF(H96="","",IF(H96="wo",0,IF(G96="wo",0,IF(H96=G96,"ERROR",IF(H96&gt;G96,G96,-1*H96)))))</f>
        <v/>
      </c>
      <c r="AX96" s="266" t="str">
        <f t="shared" ref="AX96:AX101" si="288">IF(J96="","",IF(J96="wo",0,IF(I96="wo",0,IF(J96=I96,"ERROR",IF(J96&gt;I96,I96,-1*J96)))))</f>
        <v/>
      </c>
      <c r="AY96" s="266" t="str">
        <f t="shared" ref="AY96:AY101" si="289">IF(L96="","",IF(L96="wo",0,IF(K96="wo",0,IF(L96=K96,"ERROR",IF(L96&gt;K96,K96,-1*L96)))))</f>
        <v/>
      </c>
      <c r="AZ96" s="266" t="str">
        <f t="shared" ref="AZ96:AZ101" si="290">IF(N96="","",IF(N96="wo",0,IF(M96="wo",0,IF(N96=M96,"ERROR",IF(N96&gt;M96,M96,-1*N96)))))</f>
        <v/>
      </c>
      <c r="BA96" s="266" t="str">
        <f t="shared" ref="BA96:BA101" si="291">IF(P96="","",IF(P96="wo",0,IF(O96="wo",0,IF(P96=O96,"ERROR",IF(P96&gt;O96,O96,-1*P96)))))</f>
        <v/>
      </c>
      <c r="BB96" s="266" t="str">
        <f t="shared" ref="BB96:BB101" si="292">IF(R96="","",IF(R96="wo",0,IF(Q96="wo",0,IF(R96=Q96,"ERROR",IF(R96&gt;Q96,Q96,-1*R96)))))</f>
        <v/>
      </c>
      <c r="BC96" s="267" t="str">
        <f t="shared" ref="BC96:BC101" si="293">CONCATENATE(AH96,"  -  ",AG96)</f>
        <v xml:space="preserve">  -  </v>
      </c>
      <c r="BD96" s="268" t="str">
        <f t="shared" ref="BD96:BD101" si="294">BC96</f>
        <v xml:space="preserve">  -  </v>
      </c>
      <c r="BE96" s="269">
        <f>SUMIF(C96:C102,1,AI96:AI102)+SUMIF(D96:D102,1,AJ96:AJ102)</f>
        <v>0</v>
      </c>
      <c r="BF96" s="269" t="str">
        <f>IF(BE96&lt;&gt;0,RANK(BE96,BE96:BE102),"")</f>
        <v/>
      </c>
      <c r="BG96" s="270">
        <f>SUMIF(A96:A99,C96,B96:B99)</f>
        <v>10</v>
      </c>
      <c r="BH96" s="271">
        <f>SUMIF(A96:A99,D96,B96:B99)</f>
        <v>2</v>
      </c>
      <c r="BI96" s="237" t="s">
        <v>55</v>
      </c>
      <c r="BJ96" s="238">
        <f>1+BJ90</f>
        <v>19</v>
      </c>
      <c r="BK96" s="272">
        <v>1</v>
      </c>
      <c r="BL96" s="273" t="str">
        <f t="shared" ref="BL96:BL101" si="295">CONCATENATE(C96," ","-"," ",D96)</f>
        <v>1 - 3</v>
      </c>
      <c r="BM96" s="304"/>
      <c r="BN96" s="274"/>
      <c r="BO96" s="275"/>
      <c r="BP96" s="1172">
        <v>1</v>
      </c>
      <c r="BQ96" s="1173"/>
      <c r="BR96" s="1318" t="str">
        <f>IF(BQ96="","",VLOOKUP(BQ96,СписокКЖ!$A$85:$H$132,3,FALSE))</f>
        <v/>
      </c>
      <c r="BS96" s="1318" t="e">
        <f>IF(BP96="","",VLOOKUP(BP96,СписокКМ!BS:BX,2,FALSE))</f>
        <v>#N/A</v>
      </c>
      <c r="BT96" s="1318" t="str">
        <f>IF(BQ96="","",VLOOKUP(BQ96,СписокКМ!$A$188:$C$236,3,FALSE))</f>
        <v/>
      </c>
      <c r="BU96" s="1318" t="str">
        <f>IF(BR96="","",VLOOKUP(BR96,СписокКМ!BU:BZ,2,FALSE))</f>
        <v/>
      </c>
      <c r="BV96" s="1177"/>
      <c r="BW96" s="1179"/>
      <c r="BX96" s="1179"/>
      <c r="BY96" s="1180"/>
      <c r="BZ96" s="276"/>
      <c r="CA96" s="277" t="str">
        <f>IF(AG98&lt;AH98,AI98,IF(AH98&lt;AG98,AI98," "))</f>
        <v xml:space="preserve"> </v>
      </c>
      <c r="CB96" s="278"/>
      <c r="CC96" s="279"/>
      <c r="CD96" s="277" t="str">
        <f>IF(AG96&lt;AH96,AI96,IF(AH96&lt;AG96,AI96," "))</f>
        <v xml:space="preserve"> </v>
      </c>
      <c r="CE96" s="280"/>
      <c r="CF96" s="279"/>
      <c r="CG96" s="277" t="str">
        <f>IF(AG100&lt;AH100,AI100,IF(AH100&lt;AG100,AI100," "))</f>
        <v xml:space="preserve"> </v>
      </c>
      <c r="CH96" s="278"/>
      <c r="CI96" s="1171"/>
      <c r="CJ96" s="1190">
        <f>BE96</f>
        <v>0</v>
      </c>
      <c r="CK96" s="1183"/>
      <c r="CL96" s="1185" t="str">
        <f>IF(BF97="",BF96,BF97)</f>
        <v/>
      </c>
      <c r="CN96" s="311" t="s">
        <v>59</v>
      </c>
      <c r="CO96" s="311">
        <f>BQ96</f>
        <v>0</v>
      </c>
      <c r="CP96" s="311" t="e">
        <f>IF(CO96="","",VLOOKUP(CO96,СписокКЖ!$A$85:$H$132,3,FALSE))</f>
        <v>#N/A</v>
      </c>
      <c r="CQ96" s="311">
        <f>BQ100</f>
        <v>0</v>
      </c>
      <c r="CR96" s="311" t="e">
        <f>IF(CQ96="","",VLOOKUP(CQ96,СписокКЖ!$A$85:$H$132,3,FALSE))</f>
        <v>#N/A</v>
      </c>
    </row>
    <row r="97" spans="1:96" ht="12.95" customHeight="1" x14ac:dyDescent="0.2">
      <c r="A97" s="255">
        <v>2</v>
      </c>
      <c r="B97" s="281">
        <f>IF(R95="","",VLOOKUP(R95,'[61]Посев групп'!B:L,4,FALSE))</f>
        <v>1</v>
      </c>
      <c r="C97" s="257">
        <v>2</v>
      </c>
      <c r="D97" s="258">
        <v>4</v>
      </c>
      <c r="E97" s="259">
        <v>1</v>
      </c>
      <c r="F97" s="260">
        <v>1</v>
      </c>
      <c r="G97" s="261"/>
      <c r="H97" s="262"/>
      <c r="I97" s="259"/>
      <c r="J97" s="260"/>
      <c r="K97" s="261"/>
      <c r="L97" s="262"/>
      <c r="M97" s="259"/>
      <c r="N97" s="260"/>
      <c r="O97" s="261"/>
      <c r="P97" s="262"/>
      <c r="Q97" s="259"/>
      <c r="R97" s="260"/>
      <c r="S97" s="263">
        <f t="shared" si="259"/>
        <v>0</v>
      </c>
      <c r="T97" s="263">
        <f t="shared" si="260"/>
        <v>0</v>
      </c>
      <c r="U97" s="263">
        <f t="shared" si="261"/>
        <v>0</v>
      </c>
      <c r="V97" s="263">
        <f t="shared" si="262"/>
        <v>0</v>
      </c>
      <c r="W97" s="263">
        <f t="shared" si="263"/>
        <v>0</v>
      </c>
      <c r="X97" s="263">
        <f t="shared" si="264"/>
        <v>0</v>
      </c>
      <c r="Y97" s="263">
        <f t="shared" si="265"/>
        <v>0</v>
      </c>
      <c r="Z97" s="263">
        <f t="shared" si="266"/>
        <v>0</v>
      </c>
      <c r="AA97" s="263">
        <f t="shared" si="267"/>
        <v>0</v>
      </c>
      <c r="AB97" s="263">
        <f t="shared" si="268"/>
        <v>0</v>
      </c>
      <c r="AC97" s="263">
        <f t="shared" si="269"/>
        <v>0</v>
      </c>
      <c r="AD97" s="263">
        <f t="shared" si="270"/>
        <v>0</v>
      </c>
      <c r="AE97" s="263">
        <f t="shared" si="271"/>
        <v>0</v>
      </c>
      <c r="AF97" s="263">
        <f t="shared" si="272"/>
        <v>0</v>
      </c>
      <c r="AG97" s="264"/>
      <c r="AH97" s="264"/>
      <c r="AI97" s="265">
        <f t="shared" si="273"/>
        <v>0</v>
      </c>
      <c r="AJ97" s="265">
        <f t="shared" si="274"/>
        <v>0</v>
      </c>
      <c r="AK97" s="266" t="str">
        <f t="shared" si="275"/>
        <v>ERROR</v>
      </c>
      <c r="AL97" s="266" t="str">
        <f t="shared" si="276"/>
        <v/>
      </c>
      <c r="AM97" s="266" t="str">
        <f t="shared" si="277"/>
        <v/>
      </c>
      <c r="AN97" s="266" t="str">
        <f t="shared" si="278"/>
        <v/>
      </c>
      <c r="AO97" s="266" t="str">
        <f t="shared" si="279"/>
        <v/>
      </c>
      <c r="AP97" s="266" t="str">
        <f t="shared" si="280"/>
        <v/>
      </c>
      <c r="AQ97" s="266" t="str">
        <f t="shared" si="281"/>
        <v/>
      </c>
      <c r="AR97" s="267" t="str">
        <f t="shared" si="282"/>
        <v xml:space="preserve">  -  </v>
      </c>
      <c r="AS97" s="268" t="str">
        <f t="shared" si="283"/>
        <v xml:space="preserve">  -  </v>
      </c>
      <c r="AT97" s="265">
        <f t="shared" si="284"/>
        <v>0</v>
      </c>
      <c r="AU97" s="265">
        <f t="shared" si="285"/>
        <v>0</v>
      </c>
      <c r="AV97" s="266" t="str">
        <f t="shared" si="286"/>
        <v>ERROR</v>
      </c>
      <c r="AW97" s="266" t="str">
        <f t="shared" si="287"/>
        <v/>
      </c>
      <c r="AX97" s="266" t="str">
        <f t="shared" si="288"/>
        <v/>
      </c>
      <c r="AY97" s="266" t="str">
        <f t="shared" si="289"/>
        <v/>
      </c>
      <c r="AZ97" s="266" t="str">
        <f t="shared" si="290"/>
        <v/>
      </c>
      <c r="BA97" s="266" t="str">
        <f t="shared" si="291"/>
        <v/>
      </c>
      <c r="BB97" s="266" t="str">
        <f t="shared" si="292"/>
        <v/>
      </c>
      <c r="BC97" s="267" t="str">
        <f t="shared" si="293"/>
        <v xml:space="preserve">  -  </v>
      </c>
      <c r="BD97" s="268" t="str">
        <f t="shared" si="294"/>
        <v xml:space="preserve">  -  </v>
      </c>
      <c r="BE97" s="282"/>
      <c r="BF97" s="282"/>
      <c r="BG97" s="270">
        <f>SUMIF(A96:A99,C97,B96:B99)</f>
        <v>1</v>
      </c>
      <c r="BH97" s="271">
        <f>SUMIF(A96:A99,D97,B96:B99)</f>
        <v>15</v>
      </c>
      <c r="BI97" s="237" t="str">
        <f>BI96</f>
        <v>Группа 4</v>
      </c>
      <c r="BJ97" s="238">
        <f>1+BJ96</f>
        <v>20</v>
      </c>
      <c r="BK97" s="272">
        <v>1</v>
      </c>
      <c r="BL97" s="283" t="str">
        <f t="shared" si="295"/>
        <v>2 - 4</v>
      </c>
      <c r="BM97" s="304"/>
      <c r="BN97" s="274"/>
      <c r="BO97" s="284"/>
      <c r="BP97" s="1172"/>
      <c r="BQ97" s="1174"/>
      <c r="BR97" s="1321" t="str">
        <f>IF(BO97="","",VLOOKUP(BO97,СписокКМ!BR:BW,2,FALSE))</f>
        <v/>
      </c>
      <c r="BS97" s="1321" t="str">
        <f>IF(BP97="","",VLOOKUP(BP97,СписокКМ!BS:BX,2,FALSE))</f>
        <v/>
      </c>
      <c r="BT97" s="1321" t="str">
        <f>IF(BQ97="","",VLOOKUP(BQ97,СписокКМ!BT:BY,2,FALSE))</f>
        <v/>
      </c>
      <c r="BU97" s="1321" t="str">
        <f>IF(BR97="","",VLOOKUP(BR97,СписокКМ!BU:BZ,2,FALSE))</f>
        <v/>
      </c>
      <c r="BV97" s="1178"/>
      <c r="BW97" s="1181"/>
      <c r="BX97" s="1181"/>
      <c r="BY97" s="1182"/>
      <c r="BZ97" s="1187" t="str">
        <f>IF(AI98&lt;AJ98,AR98,IF(AJ98&lt;AI98,AS98," "))</f>
        <v xml:space="preserve"> </v>
      </c>
      <c r="CA97" s="1188"/>
      <c r="CB97" s="1189"/>
      <c r="CC97" s="1187" t="str">
        <f>IF(AI96&lt;AJ96,AR96,IF(AJ96&lt;AI96,AS96," "))</f>
        <v xml:space="preserve"> </v>
      </c>
      <c r="CD97" s="1188"/>
      <c r="CE97" s="1189"/>
      <c r="CF97" s="1187" t="str">
        <f>IF(AI100&lt;AJ100,AR100,IF(AJ100&lt;AI100,AS100," "))</f>
        <v xml:space="preserve"> </v>
      </c>
      <c r="CG97" s="1188"/>
      <c r="CH97" s="1189"/>
      <c r="CI97" s="1171"/>
      <c r="CJ97" s="1191"/>
      <c r="CK97" s="1184"/>
      <c r="CL97" s="1186"/>
      <c r="CN97" s="311" t="s">
        <v>60</v>
      </c>
      <c r="CO97" s="311">
        <f>BQ98</f>
        <v>0</v>
      </c>
      <c r="CP97" s="311" t="e">
        <f>IF(CO97="","",VLOOKUP(CO97,СписокКЖ!$A$85:$H$132,3,FALSE))</f>
        <v>#N/A</v>
      </c>
      <c r="CQ97" s="311">
        <f>BQ102</f>
        <v>0</v>
      </c>
      <c r="CR97" s="311" t="e">
        <f>IF(CQ97="","",VLOOKUP(CQ97,СписокКЖ!$A$85:$H$132,3,FALSE))</f>
        <v>#N/A</v>
      </c>
    </row>
    <row r="98" spans="1:96" ht="12.95" customHeight="1" x14ac:dyDescent="0.2">
      <c r="A98" s="255">
        <v>3</v>
      </c>
      <c r="B98" s="281">
        <f>IF(R95="","",VLOOKUP(R95,'[61]Посев групп'!B:L,6,FALSE))</f>
        <v>2</v>
      </c>
      <c r="C98" s="257">
        <v>1</v>
      </c>
      <c r="D98" s="258">
        <v>2</v>
      </c>
      <c r="E98" s="259">
        <v>1</v>
      </c>
      <c r="F98" s="260">
        <v>1</v>
      </c>
      <c r="G98" s="261"/>
      <c r="H98" s="262"/>
      <c r="I98" s="259"/>
      <c r="J98" s="260"/>
      <c r="K98" s="261"/>
      <c r="L98" s="262"/>
      <c r="M98" s="259"/>
      <c r="N98" s="260"/>
      <c r="O98" s="261"/>
      <c r="P98" s="262"/>
      <c r="Q98" s="259"/>
      <c r="R98" s="260"/>
      <c r="S98" s="263">
        <f t="shared" si="259"/>
        <v>0</v>
      </c>
      <c r="T98" s="263">
        <f t="shared" si="260"/>
        <v>0</v>
      </c>
      <c r="U98" s="263">
        <f t="shared" si="261"/>
        <v>0</v>
      </c>
      <c r="V98" s="263">
        <f t="shared" si="262"/>
        <v>0</v>
      </c>
      <c r="W98" s="263">
        <f t="shared" si="263"/>
        <v>0</v>
      </c>
      <c r="X98" s="263">
        <f t="shared" si="264"/>
        <v>0</v>
      </c>
      <c r="Y98" s="263">
        <f t="shared" si="265"/>
        <v>0</v>
      </c>
      <c r="Z98" s="263">
        <f t="shared" si="266"/>
        <v>0</v>
      </c>
      <c r="AA98" s="263">
        <f t="shared" si="267"/>
        <v>0</v>
      </c>
      <c r="AB98" s="263">
        <f t="shared" si="268"/>
        <v>0</v>
      </c>
      <c r="AC98" s="263">
        <f t="shared" si="269"/>
        <v>0</v>
      </c>
      <c r="AD98" s="263">
        <f t="shared" si="270"/>
        <v>0</v>
      </c>
      <c r="AE98" s="263">
        <f t="shared" si="271"/>
        <v>0</v>
      </c>
      <c r="AF98" s="263">
        <f t="shared" si="272"/>
        <v>0</v>
      </c>
      <c r="AG98" s="264"/>
      <c r="AH98" s="264"/>
      <c r="AI98" s="265">
        <f t="shared" si="273"/>
        <v>0</v>
      </c>
      <c r="AJ98" s="265">
        <f t="shared" si="274"/>
        <v>0</v>
      </c>
      <c r="AK98" s="266" t="str">
        <f t="shared" si="275"/>
        <v>ERROR</v>
      </c>
      <c r="AL98" s="266" t="str">
        <f t="shared" si="276"/>
        <v/>
      </c>
      <c r="AM98" s="266" t="str">
        <f t="shared" si="277"/>
        <v/>
      </c>
      <c r="AN98" s="266" t="str">
        <f t="shared" si="278"/>
        <v/>
      </c>
      <c r="AO98" s="266" t="str">
        <f t="shared" si="279"/>
        <v/>
      </c>
      <c r="AP98" s="266" t="str">
        <f t="shared" si="280"/>
        <v/>
      </c>
      <c r="AQ98" s="266" t="str">
        <f t="shared" si="281"/>
        <v/>
      </c>
      <c r="AR98" s="267" t="str">
        <f t="shared" si="282"/>
        <v xml:space="preserve">  -  </v>
      </c>
      <c r="AS98" s="268" t="str">
        <f t="shared" si="283"/>
        <v xml:space="preserve">  -  </v>
      </c>
      <c r="AT98" s="265">
        <f t="shared" si="284"/>
        <v>0</v>
      </c>
      <c r="AU98" s="265">
        <f t="shared" si="285"/>
        <v>0</v>
      </c>
      <c r="AV98" s="266" t="str">
        <f t="shared" si="286"/>
        <v>ERROR</v>
      </c>
      <c r="AW98" s="266" t="str">
        <f t="shared" si="287"/>
        <v/>
      </c>
      <c r="AX98" s="266" t="str">
        <f t="shared" si="288"/>
        <v/>
      </c>
      <c r="AY98" s="266" t="str">
        <f t="shared" si="289"/>
        <v/>
      </c>
      <c r="AZ98" s="266" t="str">
        <f t="shared" si="290"/>
        <v/>
      </c>
      <c r="BA98" s="266" t="str">
        <f t="shared" si="291"/>
        <v/>
      </c>
      <c r="BB98" s="266" t="str">
        <f t="shared" si="292"/>
        <v/>
      </c>
      <c r="BC98" s="267" t="str">
        <f t="shared" si="293"/>
        <v xml:space="preserve">  -  </v>
      </c>
      <c r="BD98" s="268" t="str">
        <f t="shared" si="294"/>
        <v xml:space="preserve">  -  </v>
      </c>
      <c r="BE98" s="269">
        <f>SUMIF(C96:C102,2,AI96:AI102)+SUMIF(D96:D102,2,AJ96:AJ102)</f>
        <v>0</v>
      </c>
      <c r="BF98" s="269" t="str">
        <f>IF(BE98&lt;&gt;0,RANK(BE98,BE96:BE102),"")</f>
        <v/>
      </c>
      <c r="BG98" s="270">
        <f>SUMIF(A96:A99,C98,B96:B99)</f>
        <v>10</v>
      </c>
      <c r="BH98" s="271">
        <f>SUMIF(A96:A99,D98,B96:B99)</f>
        <v>1</v>
      </c>
      <c r="BI98" s="237" t="str">
        <f>BI97</f>
        <v>Группа 4</v>
      </c>
      <c r="BJ98" s="238">
        <f>1+BJ97</f>
        <v>21</v>
      </c>
      <c r="BK98" s="272">
        <v>2</v>
      </c>
      <c r="BL98" s="285" t="str">
        <f t="shared" si="295"/>
        <v>1 - 2</v>
      </c>
      <c r="BM98" s="305"/>
      <c r="BN98" s="286"/>
      <c r="BO98" s="287"/>
      <c r="BP98" s="1192">
        <v>2</v>
      </c>
      <c r="BQ98" s="1173"/>
      <c r="BR98" s="1318" t="str">
        <f>IF(BQ98="","",VLOOKUP(BQ98,СписокКЖ!$A$85:$H$132,3,FALSE))</f>
        <v/>
      </c>
      <c r="BS98" s="1318" t="e">
        <f>IF(BP98="","",VLOOKUP(BP98,СписокКМ!BS:BX,2,FALSE))</f>
        <v>#N/A</v>
      </c>
      <c r="BT98" s="1318" t="str">
        <f>IF(BQ98="","",VLOOKUP(BQ98,СписокКМ!$A$188:$C$236,3,FALSE))</f>
        <v/>
      </c>
      <c r="BU98" s="1318" t="str">
        <f>IF(BR98="","",VLOOKUP(BR98,СписокКМ!BU:BZ,2,FALSE))</f>
        <v/>
      </c>
      <c r="BV98" s="1177"/>
      <c r="BW98" s="288"/>
      <c r="BX98" s="277" t="str">
        <f>IF(AG98&lt;AH98,AT98,IF(AH98&lt;AG98,AT98," "))</f>
        <v xml:space="preserve"> </v>
      </c>
      <c r="BY98" s="278"/>
      <c r="BZ98" s="1179"/>
      <c r="CA98" s="1179"/>
      <c r="CB98" s="1180"/>
      <c r="CC98" s="279"/>
      <c r="CD98" s="277" t="str">
        <f>IF(AG101&lt;AH101,AI101,IF(AH101&lt;AG101,AI101," "))</f>
        <v xml:space="preserve"> </v>
      </c>
      <c r="CE98" s="278"/>
      <c r="CF98" s="289"/>
      <c r="CG98" s="290" t="str">
        <f>IF(AG97&lt;AH97,AI97,IF(AH97&lt;AG97,AI97," "))</f>
        <v xml:space="preserve"> </v>
      </c>
      <c r="CH98" s="280"/>
      <c r="CI98" s="1171"/>
      <c r="CJ98" s="1190">
        <f>BE98</f>
        <v>0</v>
      </c>
      <c r="CK98" s="1183"/>
      <c r="CL98" s="1185" t="str">
        <f>IF(BF99="",BF98,BF99)</f>
        <v/>
      </c>
      <c r="CN98" s="311" t="s">
        <v>61</v>
      </c>
      <c r="CO98" s="311">
        <f>BQ96</f>
        <v>0</v>
      </c>
      <c r="CP98" s="311" t="e">
        <f>IF(CO98="","",VLOOKUP(CO98,СписокКЖ!$A$85:$H$132,3,FALSE))</f>
        <v>#N/A</v>
      </c>
      <c r="CQ98" s="311">
        <f>BQ98</f>
        <v>0</v>
      </c>
      <c r="CR98" s="311" t="e">
        <f>IF(CQ98="","",VLOOKUP(CQ98,СписокКЖ!$A$85:$H$132,3,FALSE))</f>
        <v>#N/A</v>
      </c>
    </row>
    <row r="99" spans="1:96" ht="12.95" customHeight="1" x14ac:dyDescent="0.2">
      <c r="A99" s="255">
        <v>4</v>
      </c>
      <c r="B99" s="281">
        <f>IF(R95="","",VLOOKUP(R95,'[61]Посев групп'!B:L,8,FALSE))</f>
        <v>15</v>
      </c>
      <c r="C99" s="257">
        <v>3</v>
      </c>
      <c r="D99" s="258">
        <v>4</v>
      </c>
      <c r="E99" s="259">
        <v>1</v>
      </c>
      <c r="F99" s="260">
        <v>1</v>
      </c>
      <c r="G99" s="261"/>
      <c r="H99" s="262"/>
      <c r="I99" s="259"/>
      <c r="J99" s="260"/>
      <c r="K99" s="261"/>
      <c r="L99" s="262"/>
      <c r="M99" s="259"/>
      <c r="N99" s="260"/>
      <c r="O99" s="261"/>
      <c r="P99" s="262"/>
      <c r="Q99" s="259"/>
      <c r="R99" s="260"/>
      <c r="S99" s="263">
        <f t="shared" si="259"/>
        <v>0</v>
      </c>
      <c r="T99" s="263">
        <f t="shared" si="260"/>
        <v>0</v>
      </c>
      <c r="U99" s="263">
        <f t="shared" si="261"/>
        <v>0</v>
      </c>
      <c r="V99" s="263">
        <f t="shared" si="262"/>
        <v>0</v>
      </c>
      <c r="W99" s="263">
        <f t="shared" si="263"/>
        <v>0</v>
      </c>
      <c r="X99" s="263">
        <f t="shared" si="264"/>
        <v>0</v>
      </c>
      <c r="Y99" s="263">
        <f t="shared" si="265"/>
        <v>0</v>
      </c>
      <c r="Z99" s="263">
        <f t="shared" si="266"/>
        <v>0</v>
      </c>
      <c r="AA99" s="263">
        <f t="shared" si="267"/>
        <v>0</v>
      </c>
      <c r="AB99" s="263">
        <f t="shared" si="268"/>
        <v>0</v>
      </c>
      <c r="AC99" s="263">
        <f t="shared" si="269"/>
        <v>0</v>
      </c>
      <c r="AD99" s="263">
        <f t="shared" si="270"/>
        <v>0</v>
      </c>
      <c r="AE99" s="263">
        <f t="shared" si="271"/>
        <v>0</v>
      </c>
      <c r="AF99" s="263">
        <f t="shared" si="272"/>
        <v>0</v>
      </c>
      <c r="AG99" s="264"/>
      <c r="AH99" s="264"/>
      <c r="AI99" s="265">
        <f t="shared" si="273"/>
        <v>0</v>
      </c>
      <c r="AJ99" s="265">
        <f t="shared" si="274"/>
        <v>0</v>
      </c>
      <c r="AK99" s="266" t="str">
        <f t="shared" si="275"/>
        <v>ERROR</v>
      </c>
      <c r="AL99" s="266" t="str">
        <f t="shared" si="276"/>
        <v/>
      </c>
      <c r="AM99" s="266" t="str">
        <f t="shared" si="277"/>
        <v/>
      </c>
      <c r="AN99" s="266" t="str">
        <f t="shared" si="278"/>
        <v/>
      </c>
      <c r="AO99" s="266" t="str">
        <f t="shared" si="279"/>
        <v/>
      </c>
      <c r="AP99" s="266" t="str">
        <f t="shared" si="280"/>
        <v/>
      </c>
      <c r="AQ99" s="266" t="str">
        <f t="shared" si="281"/>
        <v/>
      </c>
      <c r="AR99" s="267" t="str">
        <f t="shared" si="282"/>
        <v xml:space="preserve">  -  </v>
      </c>
      <c r="AS99" s="268" t="str">
        <f t="shared" si="283"/>
        <v xml:space="preserve">  -  </v>
      </c>
      <c r="AT99" s="265">
        <f t="shared" si="284"/>
        <v>0</v>
      </c>
      <c r="AU99" s="265">
        <f t="shared" si="285"/>
        <v>0</v>
      </c>
      <c r="AV99" s="266" t="str">
        <f t="shared" si="286"/>
        <v>ERROR</v>
      </c>
      <c r="AW99" s="266" t="str">
        <f t="shared" si="287"/>
        <v/>
      </c>
      <c r="AX99" s="266" t="str">
        <f t="shared" si="288"/>
        <v/>
      </c>
      <c r="AY99" s="266" t="str">
        <f t="shared" si="289"/>
        <v/>
      </c>
      <c r="AZ99" s="266" t="str">
        <f t="shared" si="290"/>
        <v/>
      </c>
      <c r="BA99" s="266" t="str">
        <f t="shared" si="291"/>
        <v/>
      </c>
      <c r="BB99" s="266" t="str">
        <f t="shared" si="292"/>
        <v/>
      </c>
      <c r="BC99" s="267" t="str">
        <f t="shared" si="293"/>
        <v xml:space="preserve">  -  </v>
      </c>
      <c r="BD99" s="268" t="str">
        <f t="shared" si="294"/>
        <v xml:space="preserve">  -  </v>
      </c>
      <c r="BE99" s="282"/>
      <c r="BF99" s="282"/>
      <c r="BG99" s="270">
        <f>SUMIF(A96:A99,C99,B96:B99)</f>
        <v>2</v>
      </c>
      <c r="BH99" s="271">
        <f>SUMIF(A96:A99,D99,B96:B99)</f>
        <v>15</v>
      </c>
      <c r="BI99" s="237" t="str">
        <f>BI98</f>
        <v>Группа 4</v>
      </c>
      <c r="BJ99" s="238">
        <f>1+BJ98</f>
        <v>22</v>
      </c>
      <c r="BK99" s="272">
        <v>2</v>
      </c>
      <c r="BL99" s="285" t="str">
        <f t="shared" si="295"/>
        <v>3 - 4</v>
      </c>
      <c r="BM99" s="305"/>
      <c r="BN99" s="286"/>
      <c r="BO99" s="287"/>
      <c r="BP99" s="1193"/>
      <c r="BQ99" s="1174"/>
      <c r="BR99" s="1321" t="str">
        <f>IF(BO99="","",VLOOKUP(BO99,СписокКМ!BR:BW,2,FALSE))</f>
        <v/>
      </c>
      <c r="BS99" s="1321" t="str">
        <f>IF(BP99="","",VLOOKUP(BP99,СписокКМ!BS:BX,2,FALSE))</f>
        <v/>
      </c>
      <c r="BT99" s="1321" t="str">
        <f>IF(BQ99="","",VLOOKUP(BQ99,СписокКМ!BT:BY,2,FALSE))</f>
        <v/>
      </c>
      <c r="BU99" s="1321" t="str">
        <f>IF(BR99="","",VLOOKUP(BR99,СписокКМ!BU:BZ,2,FALSE))</f>
        <v/>
      </c>
      <c r="BV99" s="1178"/>
      <c r="BW99" s="1187" t="str">
        <f>IF(AI98&gt;AJ98,BC98,IF(AJ98&gt;AI98,BD98," "))</f>
        <v xml:space="preserve"> </v>
      </c>
      <c r="BX99" s="1188"/>
      <c r="BY99" s="1189"/>
      <c r="BZ99" s="1181"/>
      <c r="CA99" s="1181"/>
      <c r="CB99" s="1182"/>
      <c r="CC99" s="1187" t="str">
        <f>IF(AI101&lt;AJ101,AR101,IF(AJ101&lt;AI101,AS101," "))</f>
        <v xml:space="preserve"> </v>
      </c>
      <c r="CD99" s="1188"/>
      <c r="CE99" s="1189"/>
      <c r="CF99" s="1187" t="str">
        <f>IF(AI97&lt;AJ97,AR97,IF(AJ97&lt;AI97,AS97," "))</f>
        <v xml:space="preserve"> </v>
      </c>
      <c r="CG99" s="1188"/>
      <c r="CH99" s="1189"/>
      <c r="CI99" s="1171"/>
      <c r="CJ99" s="1191"/>
      <c r="CK99" s="1184"/>
      <c r="CL99" s="1186"/>
      <c r="CN99" s="311" t="s">
        <v>62</v>
      </c>
      <c r="CO99" s="311">
        <f>BQ100</f>
        <v>0</v>
      </c>
      <c r="CP99" s="311" t="e">
        <f>IF(CO99="","",VLOOKUP(CO99,СписокКЖ!$A$85:$H$132,3,FALSE))</f>
        <v>#N/A</v>
      </c>
      <c r="CQ99" s="311">
        <f>BQ102</f>
        <v>0</v>
      </c>
      <c r="CR99" s="311" t="e">
        <f>IF(CQ99="","",VLOOKUP(CQ99,СписокКЖ!$A$85:$H$132,3,FALSE))</f>
        <v>#N/A</v>
      </c>
    </row>
    <row r="100" spans="1:96" ht="12.95" customHeight="1" x14ac:dyDescent="0.2">
      <c r="A100" s="255">
        <v>5</v>
      </c>
      <c r="B100" s="291"/>
      <c r="C100" s="257">
        <v>1</v>
      </c>
      <c r="D100" s="258">
        <v>4</v>
      </c>
      <c r="E100" s="259">
        <v>1</v>
      </c>
      <c r="F100" s="260">
        <v>1</v>
      </c>
      <c r="G100" s="261"/>
      <c r="H100" s="262"/>
      <c r="I100" s="259"/>
      <c r="J100" s="260"/>
      <c r="K100" s="261"/>
      <c r="L100" s="262"/>
      <c r="M100" s="259"/>
      <c r="N100" s="260"/>
      <c r="O100" s="261"/>
      <c r="P100" s="262"/>
      <c r="Q100" s="259"/>
      <c r="R100" s="260"/>
      <c r="S100" s="263">
        <f t="shared" si="259"/>
        <v>0</v>
      </c>
      <c r="T100" s="263">
        <f t="shared" si="260"/>
        <v>0</v>
      </c>
      <c r="U100" s="263">
        <f t="shared" si="261"/>
        <v>0</v>
      </c>
      <c r="V100" s="263">
        <f t="shared" si="262"/>
        <v>0</v>
      </c>
      <c r="W100" s="263">
        <f t="shared" si="263"/>
        <v>0</v>
      </c>
      <c r="X100" s="263">
        <f t="shared" si="264"/>
        <v>0</v>
      </c>
      <c r="Y100" s="263">
        <f t="shared" si="265"/>
        <v>0</v>
      </c>
      <c r="Z100" s="263">
        <f t="shared" si="266"/>
        <v>0</v>
      </c>
      <c r="AA100" s="263">
        <f t="shared" si="267"/>
        <v>0</v>
      </c>
      <c r="AB100" s="263">
        <f t="shared" si="268"/>
        <v>0</v>
      </c>
      <c r="AC100" s="263">
        <f t="shared" si="269"/>
        <v>0</v>
      </c>
      <c r="AD100" s="263">
        <f t="shared" si="270"/>
        <v>0</v>
      </c>
      <c r="AE100" s="263">
        <f t="shared" si="271"/>
        <v>0</v>
      </c>
      <c r="AF100" s="263">
        <f t="shared" si="272"/>
        <v>0</v>
      </c>
      <c r="AG100" s="264"/>
      <c r="AH100" s="264"/>
      <c r="AI100" s="265">
        <f t="shared" si="273"/>
        <v>0</v>
      </c>
      <c r="AJ100" s="265">
        <f t="shared" si="274"/>
        <v>0</v>
      </c>
      <c r="AK100" s="266" t="str">
        <f t="shared" si="275"/>
        <v>ERROR</v>
      </c>
      <c r="AL100" s="266" t="str">
        <f t="shared" si="276"/>
        <v/>
      </c>
      <c r="AM100" s="266" t="str">
        <f t="shared" si="277"/>
        <v/>
      </c>
      <c r="AN100" s="266" t="str">
        <f t="shared" si="278"/>
        <v/>
      </c>
      <c r="AO100" s="266" t="str">
        <f t="shared" si="279"/>
        <v/>
      </c>
      <c r="AP100" s="266" t="str">
        <f t="shared" si="280"/>
        <v/>
      </c>
      <c r="AQ100" s="266" t="str">
        <f t="shared" si="281"/>
        <v/>
      </c>
      <c r="AR100" s="267" t="str">
        <f t="shared" si="282"/>
        <v xml:space="preserve">  -  </v>
      </c>
      <c r="AS100" s="268" t="str">
        <f t="shared" si="283"/>
        <v xml:space="preserve">  -  </v>
      </c>
      <c r="AT100" s="265">
        <f t="shared" si="284"/>
        <v>0</v>
      </c>
      <c r="AU100" s="265">
        <f t="shared" si="285"/>
        <v>0</v>
      </c>
      <c r="AV100" s="266" t="str">
        <f t="shared" si="286"/>
        <v>ERROR</v>
      </c>
      <c r="AW100" s="266" t="str">
        <f t="shared" si="287"/>
        <v/>
      </c>
      <c r="AX100" s="266" t="str">
        <f t="shared" si="288"/>
        <v/>
      </c>
      <c r="AY100" s="266" t="str">
        <f t="shared" si="289"/>
        <v/>
      </c>
      <c r="AZ100" s="266" t="str">
        <f t="shared" si="290"/>
        <v/>
      </c>
      <c r="BA100" s="266" t="str">
        <f t="shared" si="291"/>
        <v/>
      </c>
      <c r="BB100" s="266" t="str">
        <f t="shared" si="292"/>
        <v/>
      </c>
      <c r="BC100" s="267" t="str">
        <f t="shared" si="293"/>
        <v xml:space="preserve">  -  </v>
      </c>
      <c r="BD100" s="268" t="str">
        <f t="shared" si="294"/>
        <v xml:space="preserve">  -  </v>
      </c>
      <c r="BE100" s="269">
        <f>SUMIF(C96:C102,3,AI96:AI102)+SUMIF(D96:D102,3,AJ96:AJ102)</f>
        <v>0</v>
      </c>
      <c r="BF100" s="269" t="str">
        <f>IF(BE100&lt;&gt;0,RANK(BE100,BE96:BE102),"")</f>
        <v/>
      </c>
      <c r="BG100" s="270">
        <f>SUMIF(A96:A99,C100,B96:B99)</f>
        <v>10</v>
      </c>
      <c r="BH100" s="271">
        <f>SUMIF(A96:A99,D100,B96:B99)</f>
        <v>15</v>
      </c>
      <c r="BI100" s="237" t="str">
        <f>BI99</f>
        <v>Группа 4</v>
      </c>
      <c r="BJ100" s="238">
        <f>1+BJ99</f>
        <v>23</v>
      </c>
      <c r="BK100" s="272">
        <v>3</v>
      </c>
      <c r="BL100" s="283" t="str">
        <f t="shared" si="295"/>
        <v>1 - 4</v>
      </c>
      <c r="BM100" s="304"/>
      <c r="BN100" s="274"/>
      <c r="BO100" s="284"/>
      <c r="BP100" s="1192">
        <v>3</v>
      </c>
      <c r="BQ100" s="1173"/>
      <c r="BR100" s="1318" t="str">
        <f>IF(BQ100="","",VLOOKUP(BQ100,СписокКЖ!$A$85:$H$132,3,FALSE))</f>
        <v/>
      </c>
      <c r="BS100" s="1318" t="e">
        <f>IF(BP100="","",VLOOKUP(BP100,СписокКМ!BS:BX,2,FALSE))</f>
        <v>#N/A</v>
      </c>
      <c r="BT100" s="1318" t="str">
        <f>IF(BQ100="","",VLOOKUP(BQ100,СписокКМ!$A$188:$C$236,3,FALSE))</f>
        <v/>
      </c>
      <c r="BU100" s="1318" t="str">
        <f>IF(BR100="","",VLOOKUP(BR100,СписокКМ!BU:BZ,2,FALSE))</f>
        <v/>
      </c>
      <c r="BV100" s="1177"/>
      <c r="BW100" s="292"/>
      <c r="BX100" s="277" t="str">
        <f>IF(AG96&lt;AH96,AT96,IF(AH96&lt;AG96,AT96," "))</f>
        <v xml:space="preserve"> </v>
      </c>
      <c r="BY100" s="278"/>
      <c r="BZ100" s="279"/>
      <c r="CA100" s="277" t="str">
        <f>IF(AG101&lt;AH101,AT101,IF(AH101&lt;AG101,AT101," "))</f>
        <v xml:space="preserve"> </v>
      </c>
      <c r="CB100" s="278"/>
      <c r="CC100" s="1194"/>
      <c r="CD100" s="1194"/>
      <c r="CE100" s="1195"/>
      <c r="CF100" s="289"/>
      <c r="CG100" s="290" t="str">
        <f>IF(AG99&lt;AH99,AI99,IF(AH99&lt;AG99,AI99," "))</f>
        <v xml:space="preserve"> </v>
      </c>
      <c r="CH100" s="280"/>
      <c r="CI100" s="1171"/>
      <c r="CJ100" s="1190">
        <f>BE100</f>
        <v>0</v>
      </c>
      <c r="CK100" s="1183"/>
      <c r="CL100" s="1185" t="str">
        <f>IF(BF101="",BF100,BF101)</f>
        <v/>
      </c>
      <c r="CN100" s="311" t="s">
        <v>63</v>
      </c>
      <c r="CO100" s="311">
        <f>BQ96</f>
        <v>0</v>
      </c>
      <c r="CP100" s="311" t="e">
        <f>IF(CO100="","",VLOOKUP(CO100,СписокКЖ!$A$85:$H$132,3,FALSE))</f>
        <v>#N/A</v>
      </c>
      <c r="CQ100" s="311">
        <f>BQ102</f>
        <v>0</v>
      </c>
      <c r="CR100" s="311" t="e">
        <f>IF(CQ100="","",VLOOKUP(CQ100,СписокКЖ!$A$85:$H$132,3,FALSE))</f>
        <v>#N/A</v>
      </c>
    </row>
    <row r="101" spans="1:96" ht="12.95" customHeight="1" x14ac:dyDescent="0.2">
      <c r="A101" s="255">
        <v>6</v>
      </c>
      <c r="C101" s="257">
        <v>2</v>
      </c>
      <c r="D101" s="258">
        <v>3</v>
      </c>
      <c r="E101" s="259">
        <v>1</v>
      </c>
      <c r="F101" s="260">
        <v>1</v>
      </c>
      <c r="G101" s="261"/>
      <c r="H101" s="262"/>
      <c r="I101" s="259"/>
      <c r="J101" s="260"/>
      <c r="K101" s="261"/>
      <c r="L101" s="262"/>
      <c r="M101" s="259"/>
      <c r="N101" s="260"/>
      <c r="O101" s="261"/>
      <c r="P101" s="262"/>
      <c r="Q101" s="259"/>
      <c r="R101" s="260"/>
      <c r="S101" s="263">
        <f t="shared" si="259"/>
        <v>0</v>
      </c>
      <c r="T101" s="263">
        <f t="shared" si="260"/>
        <v>0</v>
      </c>
      <c r="U101" s="263">
        <f t="shared" si="261"/>
        <v>0</v>
      </c>
      <c r="V101" s="263">
        <f t="shared" si="262"/>
        <v>0</v>
      </c>
      <c r="W101" s="263">
        <f t="shared" si="263"/>
        <v>0</v>
      </c>
      <c r="X101" s="263">
        <f t="shared" si="264"/>
        <v>0</v>
      </c>
      <c r="Y101" s="263">
        <f t="shared" si="265"/>
        <v>0</v>
      </c>
      <c r="Z101" s="263">
        <f t="shared" si="266"/>
        <v>0</v>
      </c>
      <c r="AA101" s="263">
        <f t="shared" si="267"/>
        <v>0</v>
      </c>
      <c r="AB101" s="263">
        <f t="shared" si="268"/>
        <v>0</v>
      </c>
      <c r="AC101" s="263">
        <f t="shared" si="269"/>
        <v>0</v>
      </c>
      <c r="AD101" s="263">
        <f t="shared" si="270"/>
        <v>0</v>
      </c>
      <c r="AE101" s="263">
        <f t="shared" si="271"/>
        <v>0</v>
      </c>
      <c r="AF101" s="263">
        <f t="shared" si="272"/>
        <v>0</v>
      </c>
      <c r="AG101" s="264"/>
      <c r="AH101" s="264"/>
      <c r="AI101" s="265">
        <f t="shared" si="273"/>
        <v>0</v>
      </c>
      <c r="AJ101" s="265">
        <f t="shared" si="274"/>
        <v>0</v>
      </c>
      <c r="AK101" s="266" t="str">
        <f t="shared" si="275"/>
        <v>ERROR</v>
      </c>
      <c r="AL101" s="266" t="str">
        <f t="shared" si="276"/>
        <v/>
      </c>
      <c r="AM101" s="266" t="str">
        <f t="shared" si="277"/>
        <v/>
      </c>
      <c r="AN101" s="266" t="str">
        <f t="shared" si="278"/>
        <v/>
      </c>
      <c r="AO101" s="266" t="str">
        <f t="shared" si="279"/>
        <v/>
      </c>
      <c r="AP101" s="266" t="str">
        <f t="shared" si="280"/>
        <v/>
      </c>
      <c r="AQ101" s="266" t="str">
        <f t="shared" si="281"/>
        <v/>
      </c>
      <c r="AR101" s="267" t="str">
        <f t="shared" si="282"/>
        <v xml:space="preserve">  -  </v>
      </c>
      <c r="AS101" s="268" t="str">
        <f t="shared" si="283"/>
        <v xml:space="preserve">  -  </v>
      </c>
      <c r="AT101" s="265">
        <f t="shared" si="284"/>
        <v>0</v>
      </c>
      <c r="AU101" s="265">
        <f t="shared" si="285"/>
        <v>0</v>
      </c>
      <c r="AV101" s="266" t="str">
        <f t="shared" si="286"/>
        <v>ERROR</v>
      </c>
      <c r="AW101" s="266" t="str">
        <f t="shared" si="287"/>
        <v/>
      </c>
      <c r="AX101" s="266" t="str">
        <f t="shared" si="288"/>
        <v/>
      </c>
      <c r="AY101" s="266" t="str">
        <f t="shared" si="289"/>
        <v/>
      </c>
      <c r="AZ101" s="266" t="str">
        <f t="shared" si="290"/>
        <v/>
      </c>
      <c r="BA101" s="266" t="str">
        <f t="shared" si="291"/>
        <v/>
      </c>
      <c r="BB101" s="266" t="str">
        <f t="shared" si="292"/>
        <v/>
      </c>
      <c r="BC101" s="267" t="str">
        <f t="shared" si="293"/>
        <v xml:space="preserve">  -  </v>
      </c>
      <c r="BD101" s="268" t="str">
        <f t="shared" si="294"/>
        <v xml:space="preserve">  -  </v>
      </c>
      <c r="BE101" s="282"/>
      <c r="BF101" s="282"/>
      <c r="BG101" s="270">
        <f>SUMIF(A96:A99,C101,B96:B99)</f>
        <v>1</v>
      </c>
      <c r="BH101" s="271">
        <f>SUMIF(A96:A99,D101,B96:B99)</f>
        <v>2</v>
      </c>
      <c r="BI101" s="237" t="str">
        <f>BI100</f>
        <v>Группа 4</v>
      </c>
      <c r="BJ101" s="238">
        <f>1+BJ100</f>
        <v>24</v>
      </c>
      <c r="BK101" s="272">
        <v>3</v>
      </c>
      <c r="BL101" s="293" t="str">
        <f t="shared" si="295"/>
        <v>2 - 3</v>
      </c>
      <c r="BM101" s="294"/>
      <c r="BN101" s="294"/>
      <c r="BO101" s="295"/>
      <c r="BP101" s="1193"/>
      <c r="BQ101" s="1174"/>
      <c r="BR101" s="1321" t="str">
        <f>IF(BO101="","",VLOOKUP(BO101,СписокКМ!BR:BW,2,FALSE))</f>
        <v/>
      </c>
      <c r="BS101" s="1321" t="str">
        <f>IF(BP101="","",VLOOKUP(BP101,СписокКМ!BS:BX,2,FALSE))</f>
        <v/>
      </c>
      <c r="BT101" s="1321" t="str">
        <f>IF(BQ101="","",VLOOKUP(BQ101,СписокКМ!BT:BY,2,FALSE))</f>
        <v/>
      </c>
      <c r="BU101" s="1321" t="str">
        <f>IF(BR101="","",VLOOKUP(BR101,СписокКМ!BU:BZ,2,FALSE))</f>
        <v/>
      </c>
      <c r="BV101" s="1178"/>
      <c r="BW101" s="1187" t="str">
        <f>IF(AI96&gt;AJ96,BC96,IF(AJ96&gt;AI96,BD96," "))</f>
        <v xml:space="preserve"> </v>
      </c>
      <c r="BX101" s="1188"/>
      <c r="BY101" s="1189"/>
      <c r="BZ101" s="1187" t="str">
        <f>IF(AI101&gt;AJ101,BC101,IF(AJ101&gt;AI101,BD101," "))</f>
        <v xml:space="preserve"> </v>
      </c>
      <c r="CA101" s="1188"/>
      <c r="CB101" s="1189"/>
      <c r="CC101" s="1181"/>
      <c r="CD101" s="1181"/>
      <c r="CE101" s="1182"/>
      <c r="CF101" s="1187" t="str">
        <f>IF(AI99&lt;AJ99,AR99,IF(AJ99&lt;AI99,AS99," "))</f>
        <v xml:space="preserve"> </v>
      </c>
      <c r="CG101" s="1188"/>
      <c r="CH101" s="1189"/>
      <c r="CI101" s="1171"/>
      <c r="CJ101" s="1191"/>
      <c r="CK101" s="1184"/>
      <c r="CL101" s="1186"/>
      <c r="CN101" s="311" t="s">
        <v>64</v>
      </c>
      <c r="CO101" s="311">
        <f>BQ98</f>
        <v>0</v>
      </c>
      <c r="CP101" s="311" t="e">
        <f>IF(CO101="","",VLOOKUP(CO101,СписокКЖ!$A$85:$H$132,3,FALSE))</f>
        <v>#N/A</v>
      </c>
      <c r="CQ101" s="311">
        <f>BQ100</f>
        <v>0</v>
      </c>
      <c r="CR101" s="311" t="e">
        <f>IF(CQ101="","",VLOOKUP(CQ101,СписокКЖ!$A$85:$H$132,3,FALSE))</f>
        <v>#N/A</v>
      </c>
    </row>
    <row r="102" spans="1:96" ht="12.95" customHeight="1" x14ac:dyDescent="0.2"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V102" s="224"/>
      <c r="AW102" s="224"/>
      <c r="AX102" s="224"/>
      <c r="AY102" s="224"/>
      <c r="AZ102" s="224"/>
      <c r="BE102" s="269">
        <f>SUMIF(C96:C102,4,AI96:AI102)+SUMIF(D96:D102,4,AJ96:AJ102)</f>
        <v>0</v>
      </c>
      <c r="BF102" s="269" t="str">
        <f>IF(BE102&lt;&gt;0,RANK(BE102,BE96:BE102),"")</f>
        <v/>
      </c>
      <c r="BG102" s="301"/>
      <c r="BH102" s="301"/>
      <c r="BP102" s="1192">
        <v>4</v>
      </c>
      <c r="BQ102" s="1173"/>
      <c r="BR102" s="1318" t="str">
        <f>IF(BQ102="","",VLOOKUP(BQ102,СписокКЖ!$A$85:$H$132,3,FALSE))</f>
        <v/>
      </c>
      <c r="BS102" s="1318" t="e">
        <f>IF(BP102="","",VLOOKUP(BP102,СписокКМ!BS:BX,2,FALSE))</f>
        <v>#N/A</v>
      </c>
      <c r="BT102" s="1318" t="str">
        <f>IF(BQ102="","",VLOOKUP(BQ102,СписокКМ!$A$188:$C$236,3,FALSE))</f>
        <v/>
      </c>
      <c r="BU102" s="1318" t="str">
        <f>IF(BR102="","",VLOOKUP(BR102,СписокКМ!BU:BZ,2,FALSE))</f>
        <v/>
      </c>
      <c r="BV102" s="1177"/>
      <c r="BW102" s="288"/>
      <c r="BX102" s="277" t="str">
        <f>IF(AG100&lt;AH100,AT100,IF(AH100&lt;AG100,AT100," "))</f>
        <v xml:space="preserve"> </v>
      </c>
      <c r="BY102" s="278"/>
      <c r="BZ102" s="279"/>
      <c r="CA102" s="277" t="str">
        <f>IF(AG97&lt;AH97,AT97,IF(AH97&lt;AG97,AT97," "))</f>
        <v xml:space="preserve"> </v>
      </c>
      <c r="CB102" s="278"/>
      <c r="CC102" s="279"/>
      <c r="CD102" s="277" t="str">
        <f>IF(AG99&lt;AH99,AT99,IF(AH99&lt;AG99,AT99," "))</f>
        <v xml:space="preserve"> </v>
      </c>
      <c r="CE102" s="278"/>
      <c r="CF102" s="1208"/>
      <c r="CG102" s="1179"/>
      <c r="CH102" s="1180"/>
      <c r="CI102" s="1171"/>
      <c r="CJ102" s="1190">
        <f>BE102</f>
        <v>0</v>
      </c>
      <c r="CK102" s="1197"/>
      <c r="CL102" s="1185" t="str">
        <f>IF(BF103="",BF102,BF103)</f>
        <v/>
      </c>
    </row>
    <row r="103" spans="1:96" ht="12.95" customHeight="1" x14ac:dyDescent="0.2"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V103" s="224"/>
      <c r="AW103" s="224"/>
      <c r="AX103" s="224"/>
      <c r="AY103" s="224"/>
      <c r="AZ103" s="224"/>
      <c r="BE103" s="282"/>
      <c r="BF103" s="282"/>
      <c r="BG103" s="301"/>
      <c r="BH103" s="301"/>
      <c r="BL103" s="297"/>
      <c r="BM103" s="298"/>
      <c r="BN103" s="299"/>
      <c r="BO103" s="300"/>
      <c r="BP103" s="1203"/>
      <c r="BQ103" s="1204"/>
      <c r="BR103" s="1319" t="str">
        <f>IF(BO103="","",VLOOKUP(BO103,СписокКМ!BR:BW,2,FALSE))</f>
        <v/>
      </c>
      <c r="BS103" s="1319" t="str">
        <f>IF(BP103="","",VLOOKUP(BP103,СписокКМ!BS:BX,2,FALSE))</f>
        <v/>
      </c>
      <c r="BT103" s="1319" t="str">
        <f>IF(BQ103="","",VLOOKUP(BQ103,СписокКМ!BT:BY,2,FALSE))</f>
        <v/>
      </c>
      <c r="BU103" s="1319" t="str">
        <f>IF(BR103="","",VLOOKUP(BR103,СписокКМ!BU:BZ,2,FALSE))</f>
        <v/>
      </c>
      <c r="BV103" s="1320"/>
      <c r="BW103" s="1200" t="str">
        <f>IF(AI100&gt;AJ100,BC100,IF(AJ100&gt;AI100,BD100," "))</f>
        <v xml:space="preserve"> </v>
      </c>
      <c r="BX103" s="1201"/>
      <c r="BY103" s="1202"/>
      <c r="BZ103" s="1200" t="str">
        <f>IF(AI97&gt;AJ97,BC97,IF(AJ97&gt;AI97,BD97," "))</f>
        <v xml:space="preserve"> </v>
      </c>
      <c r="CA103" s="1201"/>
      <c r="CB103" s="1202"/>
      <c r="CC103" s="1200" t="str">
        <f>IF(AI99&gt;AJ99,BC99,IF(AJ99&gt;AI99,BD99," "))</f>
        <v xml:space="preserve"> </v>
      </c>
      <c r="CD103" s="1201"/>
      <c r="CE103" s="1202"/>
      <c r="CF103" s="1209"/>
      <c r="CG103" s="1210"/>
      <c r="CH103" s="1211"/>
      <c r="CI103" s="1322"/>
      <c r="CJ103" s="1212"/>
      <c r="CK103" s="1198"/>
      <c r="CL103" s="1199"/>
    </row>
  </sheetData>
  <mergeCells count="402">
    <mergeCell ref="BL1:CL1"/>
    <mergeCell ref="BL3:CL3"/>
    <mergeCell ref="BQ6:BV6"/>
    <mergeCell ref="BW6:BY6"/>
    <mergeCell ref="BZ6:CB6"/>
    <mergeCell ref="CC6:CE6"/>
    <mergeCell ref="CF6:CH6"/>
    <mergeCell ref="CI6:CI14"/>
    <mergeCell ref="BP7:BP8"/>
    <mergeCell ref="BQ7:BQ8"/>
    <mergeCell ref="BR7:BU8"/>
    <mergeCell ref="BV7:BV8"/>
    <mergeCell ref="BW7:BY8"/>
    <mergeCell ref="CJ7:CJ8"/>
    <mergeCell ref="CK7:CK8"/>
    <mergeCell ref="CL7:CL8"/>
    <mergeCell ref="BZ8:CB8"/>
    <mergeCell ref="CC8:CE8"/>
    <mergeCell ref="CF8:CH8"/>
    <mergeCell ref="CK9:CK10"/>
    <mergeCell ref="CL9:CL10"/>
    <mergeCell ref="BW10:BY10"/>
    <mergeCell ref="CC10:CE10"/>
    <mergeCell ref="CF10:CH10"/>
    <mergeCell ref="CJ9:CJ10"/>
    <mergeCell ref="BP13:BP14"/>
    <mergeCell ref="BQ13:BQ14"/>
    <mergeCell ref="BR13:BU14"/>
    <mergeCell ref="BV13:BV14"/>
    <mergeCell ref="CF13:CH14"/>
    <mergeCell ref="CJ13:CJ14"/>
    <mergeCell ref="CJ11:CJ12"/>
    <mergeCell ref="CK11:CK12"/>
    <mergeCell ref="BP11:BP12"/>
    <mergeCell ref="BQ11:BQ12"/>
    <mergeCell ref="BR11:BU12"/>
    <mergeCell ref="BV11:BV12"/>
    <mergeCell ref="CC11:CE12"/>
    <mergeCell ref="BP9:BP10"/>
    <mergeCell ref="BQ9:BQ10"/>
    <mergeCell ref="BR9:BU10"/>
    <mergeCell ref="BV9:BV10"/>
    <mergeCell ref="BZ9:CB10"/>
    <mergeCell ref="CL11:CL12"/>
    <mergeCell ref="BW12:BY12"/>
    <mergeCell ref="BZ12:CB12"/>
    <mergeCell ref="CF12:CH12"/>
    <mergeCell ref="CK13:CK14"/>
    <mergeCell ref="CL13:CL14"/>
    <mergeCell ref="BW14:BY14"/>
    <mergeCell ref="BZ14:CB14"/>
    <mergeCell ref="CC14:CE14"/>
    <mergeCell ref="BQ17:BV17"/>
    <mergeCell ref="BW17:BY17"/>
    <mergeCell ref="BZ17:CB17"/>
    <mergeCell ref="CC17:CE17"/>
    <mergeCell ref="CF17:CH17"/>
    <mergeCell ref="BP18:BP19"/>
    <mergeCell ref="BQ18:BQ19"/>
    <mergeCell ref="BR18:BU19"/>
    <mergeCell ref="BV18:BV19"/>
    <mergeCell ref="BW18:BY19"/>
    <mergeCell ref="BP20:BP21"/>
    <mergeCell ref="BQ20:BQ21"/>
    <mergeCell ref="BR20:BU21"/>
    <mergeCell ref="BV20:BV21"/>
    <mergeCell ref="BZ20:CB21"/>
    <mergeCell ref="CJ20:CJ21"/>
    <mergeCell ref="CK20:CK21"/>
    <mergeCell ref="CL20:CL21"/>
    <mergeCell ref="BW21:BY21"/>
    <mergeCell ref="CC21:CE21"/>
    <mergeCell ref="CF21:CH21"/>
    <mergeCell ref="CJ18:CJ19"/>
    <mergeCell ref="CK18:CK19"/>
    <mergeCell ref="CL18:CL19"/>
    <mergeCell ref="BZ19:CB19"/>
    <mergeCell ref="CC19:CE19"/>
    <mergeCell ref="CF19:CH19"/>
    <mergeCell ref="CI17:CI25"/>
    <mergeCell ref="CK22:CK23"/>
    <mergeCell ref="CL22:CL23"/>
    <mergeCell ref="CJ22:CJ23"/>
    <mergeCell ref="BW23:BY23"/>
    <mergeCell ref="BZ23:CB23"/>
    <mergeCell ref="CF23:CH23"/>
    <mergeCell ref="BP24:BP25"/>
    <mergeCell ref="BQ24:BQ25"/>
    <mergeCell ref="BR24:BU25"/>
    <mergeCell ref="BV24:BV25"/>
    <mergeCell ref="CF24:CH25"/>
    <mergeCell ref="BP22:BP23"/>
    <mergeCell ref="BQ22:BQ23"/>
    <mergeCell ref="BR22:BU23"/>
    <mergeCell ref="BV22:BV23"/>
    <mergeCell ref="CC22:CE23"/>
    <mergeCell ref="BQ28:BV28"/>
    <mergeCell ref="BW28:BY28"/>
    <mergeCell ref="BZ28:CB28"/>
    <mergeCell ref="CC28:CE28"/>
    <mergeCell ref="CF28:CH28"/>
    <mergeCell ref="CI28:CI36"/>
    <mergeCell ref="CJ24:CJ25"/>
    <mergeCell ref="CK24:CK25"/>
    <mergeCell ref="CL24:CL25"/>
    <mergeCell ref="BW25:BY25"/>
    <mergeCell ref="BZ25:CB25"/>
    <mergeCell ref="CC25:CE25"/>
    <mergeCell ref="CJ31:CJ32"/>
    <mergeCell ref="CK31:CK32"/>
    <mergeCell ref="CL31:CL32"/>
    <mergeCell ref="CC32:CE32"/>
    <mergeCell ref="CF32:CH32"/>
    <mergeCell ref="CK29:CK30"/>
    <mergeCell ref="CL29:CL30"/>
    <mergeCell ref="CC30:CE30"/>
    <mergeCell ref="CF30:CH30"/>
    <mergeCell ref="CJ29:CJ30"/>
    <mergeCell ref="CK33:CK34"/>
    <mergeCell ref="CL33:CL34"/>
    <mergeCell ref="BP31:BP32"/>
    <mergeCell ref="BQ31:BQ32"/>
    <mergeCell ref="BR31:BU32"/>
    <mergeCell ref="BV31:BV32"/>
    <mergeCell ref="BZ31:CB32"/>
    <mergeCell ref="BP29:BP30"/>
    <mergeCell ref="BQ29:BQ30"/>
    <mergeCell ref="BR29:BU30"/>
    <mergeCell ref="BV29:BV30"/>
    <mergeCell ref="BW29:BY30"/>
    <mergeCell ref="BW32:BY32"/>
    <mergeCell ref="BZ30:CB30"/>
    <mergeCell ref="BP35:BP36"/>
    <mergeCell ref="BQ35:BQ36"/>
    <mergeCell ref="BR35:BU36"/>
    <mergeCell ref="BV35:BV36"/>
    <mergeCell ref="CF35:CH36"/>
    <mergeCell ref="BP33:BP34"/>
    <mergeCell ref="BQ33:BQ34"/>
    <mergeCell ref="BR33:BU34"/>
    <mergeCell ref="BV33:BV34"/>
    <mergeCell ref="CC33:CE34"/>
    <mergeCell ref="CJ33:CJ34"/>
    <mergeCell ref="BQ39:BV39"/>
    <mergeCell ref="BW39:BY39"/>
    <mergeCell ref="BZ39:CB39"/>
    <mergeCell ref="CC39:CE39"/>
    <mergeCell ref="CF39:CH39"/>
    <mergeCell ref="CI39:CI47"/>
    <mergeCell ref="CJ35:CJ36"/>
    <mergeCell ref="CK35:CK36"/>
    <mergeCell ref="CF41:CH41"/>
    <mergeCell ref="CJ40:CJ41"/>
    <mergeCell ref="CK44:CK45"/>
    <mergeCell ref="BW34:BY34"/>
    <mergeCell ref="BZ34:CB34"/>
    <mergeCell ref="CF34:CH34"/>
    <mergeCell ref="CL35:CL36"/>
    <mergeCell ref="BW36:BY36"/>
    <mergeCell ref="BZ36:CB36"/>
    <mergeCell ref="CC36:CE36"/>
    <mergeCell ref="BP42:BP43"/>
    <mergeCell ref="BQ42:BQ43"/>
    <mergeCell ref="BR42:BU43"/>
    <mergeCell ref="BV42:BV43"/>
    <mergeCell ref="BZ42:CB43"/>
    <mergeCell ref="BP40:BP41"/>
    <mergeCell ref="BQ40:BQ41"/>
    <mergeCell ref="BR40:BU41"/>
    <mergeCell ref="BV40:BV41"/>
    <mergeCell ref="BW40:BY41"/>
    <mergeCell ref="CJ42:CJ43"/>
    <mergeCell ref="CK42:CK43"/>
    <mergeCell ref="CL42:CL43"/>
    <mergeCell ref="BW43:BY43"/>
    <mergeCell ref="CC43:CE43"/>
    <mergeCell ref="CF43:CH43"/>
    <mergeCell ref="CK40:CK41"/>
    <mergeCell ref="CL40:CL41"/>
    <mergeCell ref="BZ41:CB41"/>
    <mergeCell ref="CC41:CE41"/>
    <mergeCell ref="CL44:CL45"/>
    <mergeCell ref="BW45:BY45"/>
    <mergeCell ref="BZ45:CB45"/>
    <mergeCell ref="CF45:CH45"/>
    <mergeCell ref="BP46:BP47"/>
    <mergeCell ref="BQ46:BQ47"/>
    <mergeCell ref="BR46:BU47"/>
    <mergeCell ref="BV46:BV47"/>
    <mergeCell ref="CF46:CH47"/>
    <mergeCell ref="BP44:BP45"/>
    <mergeCell ref="BQ44:BQ45"/>
    <mergeCell ref="BR44:BU45"/>
    <mergeCell ref="BV44:BV45"/>
    <mergeCell ref="CC44:CE45"/>
    <mergeCell ref="CJ44:CJ45"/>
    <mergeCell ref="BQ62:BV62"/>
    <mergeCell ref="BW62:BY62"/>
    <mergeCell ref="BZ62:CB62"/>
    <mergeCell ref="CC62:CE62"/>
    <mergeCell ref="CF62:CH62"/>
    <mergeCell ref="CI62:CI70"/>
    <mergeCell ref="CJ46:CJ47"/>
    <mergeCell ref="CK46:CK47"/>
    <mergeCell ref="CL46:CL47"/>
    <mergeCell ref="BW47:BY47"/>
    <mergeCell ref="BZ47:CB47"/>
    <mergeCell ref="CC47:CE47"/>
    <mergeCell ref="CJ65:CJ66"/>
    <mergeCell ref="CK65:CK66"/>
    <mergeCell ref="CL65:CL66"/>
    <mergeCell ref="CC66:CE66"/>
    <mergeCell ref="CF66:CH66"/>
    <mergeCell ref="CK63:CK64"/>
    <mergeCell ref="CL63:CL64"/>
    <mergeCell ref="CC64:CE64"/>
    <mergeCell ref="CF64:CH64"/>
    <mergeCell ref="CJ63:CJ64"/>
    <mergeCell ref="CK67:CK68"/>
    <mergeCell ref="CL67:CL68"/>
    <mergeCell ref="BP65:BP66"/>
    <mergeCell ref="BQ65:BQ66"/>
    <mergeCell ref="BR65:BU66"/>
    <mergeCell ref="BV65:BV66"/>
    <mergeCell ref="BZ65:CB66"/>
    <mergeCell ref="BP63:BP64"/>
    <mergeCell ref="BQ63:BQ64"/>
    <mergeCell ref="BR63:BU64"/>
    <mergeCell ref="BV63:BV64"/>
    <mergeCell ref="BW63:BY64"/>
    <mergeCell ref="BW66:BY66"/>
    <mergeCell ref="BZ64:CB64"/>
    <mergeCell ref="BP69:BP70"/>
    <mergeCell ref="BQ69:BQ70"/>
    <mergeCell ref="BR69:BU70"/>
    <mergeCell ref="BV69:BV70"/>
    <mergeCell ref="CF69:CH70"/>
    <mergeCell ref="BP67:BP68"/>
    <mergeCell ref="BQ67:BQ68"/>
    <mergeCell ref="BR67:BU68"/>
    <mergeCell ref="BV67:BV68"/>
    <mergeCell ref="CC67:CE68"/>
    <mergeCell ref="CJ67:CJ68"/>
    <mergeCell ref="BQ73:BV73"/>
    <mergeCell ref="BW73:BY73"/>
    <mergeCell ref="BZ73:CB73"/>
    <mergeCell ref="CC73:CE73"/>
    <mergeCell ref="CF73:CH73"/>
    <mergeCell ref="CI73:CI81"/>
    <mergeCell ref="CJ69:CJ70"/>
    <mergeCell ref="CK69:CK70"/>
    <mergeCell ref="CF75:CH75"/>
    <mergeCell ref="CJ74:CJ75"/>
    <mergeCell ref="BW68:BY68"/>
    <mergeCell ref="BZ68:CB68"/>
    <mergeCell ref="CF68:CH68"/>
    <mergeCell ref="CL69:CL70"/>
    <mergeCell ref="BW70:BY70"/>
    <mergeCell ref="BZ70:CB70"/>
    <mergeCell ref="CC70:CE70"/>
    <mergeCell ref="BP76:BP77"/>
    <mergeCell ref="BQ76:BQ77"/>
    <mergeCell ref="BR76:BU77"/>
    <mergeCell ref="BV76:BV77"/>
    <mergeCell ref="BZ76:CB77"/>
    <mergeCell ref="BP74:BP75"/>
    <mergeCell ref="BQ74:BQ75"/>
    <mergeCell ref="BR74:BU75"/>
    <mergeCell ref="BV74:BV75"/>
    <mergeCell ref="BW74:BY75"/>
    <mergeCell ref="CJ76:CJ77"/>
    <mergeCell ref="CK76:CK77"/>
    <mergeCell ref="CL76:CL77"/>
    <mergeCell ref="BW77:BY77"/>
    <mergeCell ref="CC77:CE77"/>
    <mergeCell ref="CF77:CH77"/>
    <mergeCell ref="CK74:CK75"/>
    <mergeCell ref="CL74:CL75"/>
    <mergeCell ref="BZ75:CB75"/>
    <mergeCell ref="CC75:CE75"/>
    <mergeCell ref="BP80:BP81"/>
    <mergeCell ref="BQ80:BQ81"/>
    <mergeCell ref="BR80:BU81"/>
    <mergeCell ref="BV80:BV81"/>
    <mergeCell ref="CF80:CH81"/>
    <mergeCell ref="BP78:BP79"/>
    <mergeCell ref="BQ78:BQ79"/>
    <mergeCell ref="BR78:BU79"/>
    <mergeCell ref="BV78:BV79"/>
    <mergeCell ref="CC78:CE79"/>
    <mergeCell ref="CL80:CL81"/>
    <mergeCell ref="BW81:BY81"/>
    <mergeCell ref="BZ81:CB81"/>
    <mergeCell ref="CC81:CE81"/>
    <mergeCell ref="CK78:CK79"/>
    <mergeCell ref="CL78:CL79"/>
    <mergeCell ref="BW79:BY79"/>
    <mergeCell ref="BZ79:CB79"/>
    <mergeCell ref="CF79:CH79"/>
    <mergeCell ref="CJ78:CJ79"/>
    <mergeCell ref="BQ84:BV84"/>
    <mergeCell ref="BW84:BY84"/>
    <mergeCell ref="BZ84:CB84"/>
    <mergeCell ref="CC84:CE84"/>
    <mergeCell ref="CF84:CH84"/>
    <mergeCell ref="CI84:CI92"/>
    <mergeCell ref="BQ91:BQ92"/>
    <mergeCell ref="CJ80:CJ81"/>
    <mergeCell ref="CK80:CK81"/>
    <mergeCell ref="CJ87:CJ88"/>
    <mergeCell ref="CK87:CK88"/>
    <mergeCell ref="CK89:CK90"/>
    <mergeCell ref="BP87:BP88"/>
    <mergeCell ref="BQ87:BQ88"/>
    <mergeCell ref="BR87:BU88"/>
    <mergeCell ref="BV87:BV88"/>
    <mergeCell ref="BZ87:CB88"/>
    <mergeCell ref="BP85:BP86"/>
    <mergeCell ref="BQ85:BQ86"/>
    <mergeCell ref="BR85:BU86"/>
    <mergeCell ref="BV85:BV86"/>
    <mergeCell ref="BW85:BY86"/>
    <mergeCell ref="CL87:CL88"/>
    <mergeCell ref="BW88:BY88"/>
    <mergeCell ref="CC88:CE88"/>
    <mergeCell ref="CF88:CH88"/>
    <mergeCell ref="CK85:CK86"/>
    <mergeCell ref="CL85:CL86"/>
    <mergeCell ref="BZ86:CB86"/>
    <mergeCell ref="CC86:CE86"/>
    <mergeCell ref="CF86:CH86"/>
    <mergeCell ref="CJ85:CJ86"/>
    <mergeCell ref="CL89:CL90"/>
    <mergeCell ref="BW90:BY90"/>
    <mergeCell ref="BZ90:CB90"/>
    <mergeCell ref="CF90:CH90"/>
    <mergeCell ref="BR91:BU92"/>
    <mergeCell ref="BV91:BV92"/>
    <mergeCell ref="CF91:CH92"/>
    <mergeCell ref="BP89:BP90"/>
    <mergeCell ref="BQ89:BQ90"/>
    <mergeCell ref="BR89:BU90"/>
    <mergeCell ref="BV89:BV90"/>
    <mergeCell ref="CC89:CE90"/>
    <mergeCell ref="CJ89:CJ90"/>
    <mergeCell ref="BP91:BP92"/>
    <mergeCell ref="BQ95:BV95"/>
    <mergeCell ref="BW95:BY95"/>
    <mergeCell ref="BZ95:CB95"/>
    <mergeCell ref="CC95:CE95"/>
    <mergeCell ref="CF95:CH95"/>
    <mergeCell ref="CI95:CI103"/>
    <mergeCell ref="CJ91:CJ92"/>
    <mergeCell ref="CK91:CK92"/>
    <mergeCell ref="CL91:CL92"/>
    <mergeCell ref="BW92:BY92"/>
    <mergeCell ref="BZ92:CB92"/>
    <mergeCell ref="CC92:CE92"/>
    <mergeCell ref="CK98:CK99"/>
    <mergeCell ref="CL98:CL99"/>
    <mergeCell ref="CC99:CE99"/>
    <mergeCell ref="CF99:CH99"/>
    <mergeCell ref="CK96:CK97"/>
    <mergeCell ref="CL96:CL97"/>
    <mergeCell ref="CC97:CE97"/>
    <mergeCell ref="CF97:CH97"/>
    <mergeCell ref="CJ96:CJ97"/>
    <mergeCell ref="CJ102:CJ103"/>
    <mergeCell ref="CK102:CK103"/>
    <mergeCell ref="CL102:CL103"/>
    <mergeCell ref="BP98:BP99"/>
    <mergeCell ref="BQ98:BQ99"/>
    <mergeCell ref="BR98:BU99"/>
    <mergeCell ref="BV98:BV99"/>
    <mergeCell ref="BZ98:CB99"/>
    <mergeCell ref="BP96:BP97"/>
    <mergeCell ref="BQ96:BQ97"/>
    <mergeCell ref="BR96:BU97"/>
    <mergeCell ref="BV96:BV97"/>
    <mergeCell ref="BW96:BY97"/>
    <mergeCell ref="BW99:BY99"/>
    <mergeCell ref="BZ97:CB97"/>
    <mergeCell ref="BP102:BP103"/>
    <mergeCell ref="BQ102:BQ103"/>
    <mergeCell ref="BR102:BU103"/>
    <mergeCell ref="BV102:BV103"/>
    <mergeCell ref="CF102:CH103"/>
    <mergeCell ref="BP100:BP101"/>
    <mergeCell ref="BQ100:BQ101"/>
    <mergeCell ref="BR100:BU101"/>
    <mergeCell ref="BV100:BV101"/>
    <mergeCell ref="CC100:CE101"/>
    <mergeCell ref="CJ98:CJ99"/>
    <mergeCell ref="BW103:BY103"/>
    <mergeCell ref="BZ103:CB103"/>
    <mergeCell ref="CC103:CE103"/>
    <mergeCell ref="CK100:CK101"/>
    <mergeCell ref="CL100:CL101"/>
    <mergeCell ref="BW101:BY101"/>
    <mergeCell ref="BZ101:CB101"/>
    <mergeCell ref="CF101:CH101"/>
    <mergeCell ref="CJ100:CJ101"/>
  </mergeCells>
  <conditionalFormatting sqref="CJ13:CK13 CK10 CK12 CK8 CJ11:CK11 CJ9:CK9 CJ7:CK7 CJ24:CK25 CK21 CK23 CK19 CJ22:CK22 CJ20:CK20 CJ17:CK18 CJ35:CK36 CK32 CK34 CK30 CJ33:CK33 CJ31:CK31 CJ28:CK29 CJ46:CK47 CK43 CK45 CK41 CJ44:CK44 CJ42:CK42 CJ39:CK40">
    <cfRule type="cellIs" dxfId="15" priority="2" stopIfTrue="1" operator="equal">
      <formula>0</formula>
    </cfRule>
  </conditionalFormatting>
  <conditionalFormatting sqref="CJ69:CK69 CK66 CK68 CK64 CJ67:CK67 CJ65:CK65 CJ63:CK63 CJ80:CK81 CK77 CK79 CK75 CJ78:CK78 CJ76:CK76 CJ73:CK74 CJ91:CK92 CK88 CK90 CK86 CJ89:CK89 CJ87:CK87 CJ84:CK85 CJ102:CK103 CK99 CK101 CK97 CJ100:CK100 CJ98:CK98 CJ95:CK96">
    <cfRule type="cellIs" dxfId="14" priority="1" stopIfTrue="1" operator="equal">
      <formula>0</formula>
    </cfRule>
  </conditionalFormatting>
  <printOptions horizontalCentered="1"/>
  <pageMargins left="0.19685039370078741" right="0.19685039370078741" top="0.19685039370078741" bottom="0.39370078740157483" header="0.19685039370078741" footer="0.19685039370078741"/>
  <pageSetup paperSize="9" scale="96" orientation="portrait" r:id="rId1"/>
  <headerFooter alignWithMargins="0">
    <oddFooter>&amp;L&amp;"Georgia,полужирный"&amp;12Главный судья - судья МК(ВК)
Главный секретарь - судья МК(ВК)&amp;R&amp;"Georgia,полужирный курсив"&amp;12А.А.Талышев(г. Пенза)
Е.А.Куринец (г. Пенза)</oddFooter>
  </headerFooter>
  <rowBreaks count="1" manualBreakCount="1">
    <brk id="59" min="63" max="95" man="1"/>
  </rowBreaks>
  <colBreaks count="1" manualBreakCount="1">
    <brk id="90" max="102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CR103"/>
  <sheetViews>
    <sheetView showGridLines="0" view="pageBreakPreview" topLeftCell="A7" zoomScaleNormal="100" zoomScaleSheetLayoutView="100" workbookViewId="0">
      <selection activeCell="AH24" sqref="AH24"/>
    </sheetView>
  </sheetViews>
  <sheetFormatPr defaultColWidth="11.42578125" defaultRowHeight="11.1" customHeight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customWidth="1" outlineLevel="1"/>
    <col min="70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6" width="1.7109375" style="296" customWidth="1"/>
    <col min="87" max="87" width="0.85546875" style="296" customWidth="1"/>
    <col min="88" max="90" width="4.28515625" style="224" customWidth="1"/>
    <col min="91" max="91" width="11.42578125" style="224"/>
    <col min="92" max="92" width="6.28515625" style="224" customWidth="1"/>
    <col min="93" max="93" width="4.5703125" style="224" customWidth="1"/>
    <col min="94" max="94" width="24.42578125" style="224" customWidth="1"/>
    <col min="95" max="95" width="5.7109375" style="224" customWidth="1"/>
    <col min="96" max="96" width="31.7109375" style="224" customWidth="1"/>
    <col min="97" max="97" width="9.7109375" style="224" customWidth="1"/>
    <col min="98" max="16384" width="11.42578125" style="224"/>
  </cols>
  <sheetData>
    <row r="1" spans="1:96" ht="20.100000000000001" customHeight="1" x14ac:dyDescent="0.2">
      <c r="AP1" s="228"/>
      <c r="AQ1" s="228"/>
      <c r="AR1" s="228">
        <f>SUM(AR2:AR65254)</f>
        <v>30</v>
      </c>
      <c r="AS1" s="228"/>
      <c r="AT1" s="228"/>
      <c r="AU1" s="228"/>
      <c r="BA1" s="228"/>
      <c r="BB1" s="228"/>
      <c r="BC1" s="228">
        <f>SUM(BC2:BC65254)</f>
        <v>0</v>
      </c>
      <c r="BD1" s="228"/>
      <c r="BE1" s="228"/>
      <c r="BF1" s="228"/>
      <c r="BG1" s="228"/>
      <c r="BH1" s="228"/>
      <c r="BI1" s="229"/>
      <c r="BJ1" s="229"/>
      <c r="BK1" s="230"/>
      <c r="BL1" s="1326" t="str">
        <f>СписокКЖ!A1</f>
        <v xml:space="preserve">ЧЕМПИОНАТ РОССИИ СРЕДИ лиц с ПОДА по настольному теннису  </v>
      </c>
      <c r="BM1" s="1326"/>
      <c r="BN1" s="1326"/>
      <c r="BO1" s="1326"/>
      <c r="BP1" s="1326"/>
      <c r="BQ1" s="1326"/>
      <c r="BR1" s="1326"/>
      <c r="BS1" s="1326"/>
      <c r="BT1" s="1326"/>
      <c r="BU1" s="1326"/>
      <c r="BV1" s="1326"/>
      <c r="BW1" s="1326"/>
      <c r="BX1" s="1326"/>
      <c r="BY1" s="1326"/>
      <c r="BZ1" s="1326"/>
      <c r="CA1" s="1326"/>
      <c r="CB1" s="1326"/>
      <c r="CC1" s="1326"/>
      <c r="CD1" s="1326"/>
      <c r="CE1" s="1326"/>
      <c r="CF1" s="1326"/>
      <c r="CG1" s="1326"/>
      <c r="CH1" s="1326"/>
      <c r="CI1" s="1326"/>
      <c r="CJ1" s="1326"/>
      <c r="CK1" s="1326"/>
      <c r="CL1" s="1326"/>
      <c r="CM1" s="231"/>
      <c r="CN1" s="231"/>
    </row>
    <row r="2" spans="1:96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8" t="str">
        <f>СписокКЖ!H2</f>
        <v>г. Чебоксары</v>
      </c>
      <c r="CM2" s="232"/>
      <c r="CN2" s="232"/>
    </row>
    <row r="3" spans="1:96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434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234"/>
      <c r="CN3" s="234" t="str">
        <f>BL3</f>
        <v>Командные соревнования. ЖЕНЩИНЫ   9-10  класс</v>
      </c>
    </row>
    <row r="4" spans="1:96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M4" s="234"/>
      <c r="CN4" s="234"/>
    </row>
    <row r="5" spans="1:96" ht="19.5" customHeight="1" x14ac:dyDescent="0.2">
      <c r="Z5" s="233"/>
      <c r="BK5" s="239"/>
      <c r="BP5" s="307" t="s">
        <v>56</v>
      </c>
      <c r="BQ5" s="307"/>
      <c r="BR5" s="307"/>
      <c r="BS5" s="307"/>
      <c r="BT5" s="307"/>
      <c r="BU5" s="307"/>
      <c r="CN5" s="314" t="str">
        <f>BP5</f>
        <v>Предварительный этап. Группа 1</v>
      </c>
      <c r="CO5" s="314"/>
      <c r="CP5" s="314"/>
    </row>
    <row r="6" spans="1:96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>IF(BE6=15,3,IF(BE6&gt;15,4))</f>
        <v>0</v>
      </c>
      <c r="BE6" s="247">
        <f>SUM(BE7,BE9,BE11,BE13)</f>
        <v>9</v>
      </c>
      <c r="BF6" s="247">
        <f>SUM(BF7,BF9,BF11,BF13)</f>
        <v>6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327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70"/>
      <c r="CJ6" s="253" t="s">
        <v>49</v>
      </c>
      <c r="CK6" s="253" t="s">
        <v>50</v>
      </c>
      <c r="CL6" s="254" t="s">
        <v>51</v>
      </c>
    </row>
    <row r="7" spans="1:96" ht="12.95" customHeight="1" x14ac:dyDescent="0.2">
      <c r="A7" s="255">
        <v>1</v>
      </c>
      <c r="B7" s="256">
        <f>IF(R6="","",VLOOKUP(R6,'[61]Посев групп'!B:N,2,FALSE))</f>
        <v>12</v>
      </c>
      <c r="C7" s="257">
        <v>1</v>
      </c>
      <c r="D7" s="258">
        <v>3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2" si="0">IF(E7="wo",0,IF(F7="wo",1,IF(E7&gt;F7,1,0)))</f>
        <v>0</v>
      </c>
      <c r="T7" s="263">
        <f t="shared" ref="T7:T12" si="1">IF(E7="wo",1,IF(F7="wo",0,IF(F7&gt;E7,1,0)))</f>
        <v>0</v>
      </c>
      <c r="U7" s="263">
        <f t="shared" ref="U7:U12" si="2">IF(G7="wo",0,IF(H7="wo",1,IF(G7&gt;H7,1,0)))</f>
        <v>0</v>
      </c>
      <c r="V7" s="263">
        <f t="shared" ref="V7:V12" si="3">IF(G7="wo",1,IF(H7="wo",0,IF(H7&gt;G7,1,0)))</f>
        <v>0</v>
      </c>
      <c r="W7" s="263">
        <f t="shared" ref="W7:W12" si="4">IF(I7="wo",0,IF(J7="wo",1,IF(I7&gt;J7,1,0)))</f>
        <v>0</v>
      </c>
      <c r="X7" s="263">
        <f t="shared" ref="X7:X12" si="5">IF(I7="wo",1,IF(J7="wo",0,IF(J7&gt;I7,1,0)))</f>
        <v>0</v>
      </c>
      <c r="Y7" s="263">
        <f t="shared" ref="Y7:Y12" si="6">IF(K7="wo",0,IF(L7="wo",1,IF(K7&gt;L7,1,0)))</f>
        <v>0</v>
      </c>
      <c r="Z7" s="263">
        <f t="shared" ref="Z7:Z12" si="7">IF(K7="wo",1,IF(L7="wo",0,IF(L7&gt;K7,1,0)))</f>
        <v>0</v>
      </c>
      <c r="AA7" s="263">
        <f t="shared" ref="AA7:AA12" si="8">IF(M7="wo",0,IF(N7="wo",1,IF(M7&gt;N7,1,0)))</f>
        <v>0</v>
      </c>
      <c r="AB7" s="263">
        <f t="shared" ref="AB7:AB12" si="9">IF(M7="wo",1,IF(N7="wo",0,IF(N7&gt;M7,1,0)))</f>
        <v>0</v>
      </c>
      <c r="AC7" s="263">
        <f t="shared" ref="AC7:AC12" si="10">IF(O7="wo",0,IF(P7="wo",1,IF(O7&gt;P7,1,0)))</f>
        <v>0</v>
      </c>
      <c r="AD7" s="263">
        <f t="shared" ref="AD7:AD12" si="11">IF(O7="wo",1,IF(P7="wo",0,IF(P7&gt;O7,1,0)))</f>
        <v>0</v>
      </c>
      <c r="AE7" s="263">
        <f t="shared" ref="AE7:AE12" si="12">IF(Q7="wo",0,IF(R7="wo",1,IF(Q7&gt;R7,1,0)))</f>
        <v>0</v>
      </c>
      <c r="AF7" s="263">
        <f t="shared" ref="AF7:AF12" si="13">IF(Q7="wo",1,IF(R7="wo",0,IF(R7&gt;Q7,1,0)))</f>
        <v>0</v>
      </c>
      <c r="AG7" s="264">
        <v>3</v>
      </c>
      <c r="AH7" s="264">
        <v>0</v>
      </c>
      <c r="AI7" s="265">
        <f t="shared" ref="AI7:AI12" si="14">IF(E7="",0,IF(E7="wo",0,IF(F7="wo",2,IF(AG7=AH7,0,IF(AG7&gt;AH7,2,1)))))</f>
        <v>2</v>
      </c>
      <c r="AJ7" s="265">
        <f t="shared" ref="AJ7:AJ12" si="15">IF(F7="",0,IF(F7="wo",0,IF(E7="wo",2,IF(AH7=AG7,0,IF(AH7&gt;AG7,2,1)))))</f>
        <v>1</v>
      </c>
      <c r="AK7" s="266" t="str">
        <f t="shared" ref="AK7:AK12" si="16">IF(E7="","",IF(E7="wo",0,IF(F7="wo",0,IF(E7=F7,"ERROR",IF(E7&gt;F7,F7,-1*E7)))))</f>
        <v>ERROR</v>
      </c>
      <c r="AL7" s="266" t="str">
        <f t="shared" ref="AL7:AL12" si="17">IF(G7="","",IF(G7="wo",0,IF(H7="wo",0,IF(G7=H7,"ERROR",IF(G7&gt;H7,H7,-1*G7)))))</f>
        <v/>
      </c>
      <c r="AM7" s="266" t="str">
        <f t="shared" ref="AM7:AM12" si="18">IF(I7="","",IF(I7="wo",0,IF(J7="wo",0,IF(I7=J7,"ERROR",IF(I7&gt;J7,J7,-1*I7)))))</f>
        <v/>
      </c>
      <c r="AN7" s="266" t="str">
        <f t="shared" ref="AN7:AN12" si="19">IF(K7="","",IF(K7="wo",0,IF(L7="wo",0,IF(K7=L7,"ERROR",IF(K7&gt;L7,L7,-1*K7)))))</f>
        <v/>
      </c>
      <c r="AO7" s="266" t="str">
        <f t="shared" ref="AO7:AO12" si="20">IF(M7="","",IF(M7="wo",0,IF(N7="wo",0,IF(M7=N7,"ERROR",IF(M7&gt;N7,N7,-1*M7)))))</f>
        <v/>
      </c>
      <c r="AP7" s="266" t="str">
        <f t="shared" ref="AP7:AP12" si="21">IF(O7="","",IF(O7="wo",0,IF(P7="wo",0,IF(O7=P7,"ERROR",IF(O7&gt;P7,P7,-1*O7)))))</f>
        <v/>
      </c>
      <c r="AQ7" s="266" t="str">
        <f t="shared" ref="AQ7:AQ12" si="22">IF(Q7="","",IF(Q7="wo",0,IF(R7="wo",0,IF(Q7=R7,"ERROR",IF(Q7&gt;R7,R7,-1*Q7)))))</f>
        <v/>
      </c>
      <c r="AR7" s="267" t="str">
        <f t="shared" ref="AR7:AR12" si="23">CONCATENATE(AG7,"  -  ",AH7)</f>
        <v>3  -  0</v>
      </c>
      <c r="AS7" s="268" t="str">
        <f t="shared" ref="AS7:AS12" si="24">AR7</f>
        <v>3  -  0</v>
      </c>
      <c r="AT7" s="265">
        <f t="shared" ref="AT7:AT12" si="25">IF(F7="",0,IF(F7="wo",0,IF(E7="wo",2,IF(AH7=AG7,0,IF(AH7&gt;AG7,2,1)))))</f>
        <v>1</v>
      </c>
      <c r="AU7" s="265">
        <f t="shared" ref="AU7:AU12" si="26">IF(E7="",0,IF(E7="wo",0,IF(F7="wo",2,IF(AG7=AH7,0,IF(AG7&gt;AH7,2,1)))))</f>
        <v>2</v>
      </c>
      <c r="AV7" s="266" t="str">
        <f t="shared" ref="AV7:AV12" si="27">IF(F7="","",IF(F7="wo",0,IF(E7="wo",0,IF(F7=E7,"ERROR",IF(F7&gt;E7,E7,-1*F7)))))</f>
        <v>ERROR</v>
      </c>
      <c r="AW7" s="266" t="str">
        <f t="shared" ref="AW7:AW12" si="28">IF(H7="","",IF(H7="wo",0,IF(G7="wo",0,IF(H7=G7,"ERROR",IF(H7&gt;G7,G7,-1*H7)))))</f>
        <v/>
      </c>
      <c r="AX7" s="266" t="str">
        <f t="shared" ref="AX7:AX12" si="29">IF(J7="","",IF(J7="wo",0,IF(I7="wo",0,IF(J7=I7,"ERROR",IF(J7&gt;I7,I7,-1*J7)))))</f>
        <v/>
      </c>
      <c r="AY7" s="266" t="str">
        <f t="shared" ref="AY7:AY12" si="30">IF(L7="","",IF(L7="wo",0,IF(K7="wo",0,IF(L7=K7,"ERROR",IF(L7&gt;K7,K7,-1*L7)))))</f>
        <v/>
      </c>
      <c r="AZ7" s="266" t="str">
        <f t="shared" ref="AZ7:AZ12" si="31">IF(N7="","",IF(N7="wo",0,IF(M7="wo",0,IF(N7=M7,"ERROR",IF(N7&gt;M7,M7,-1*N7)))))</f>
        <v/>
      </c>
      <c r="BA7" s="266" t="str">
        <f t="shared" ref="BA7:BA12" si="32">IF(P7="","",IF(P7="wo",0,IF(O7="wo",0,IF(P7=O7,"ERROR",IF(P7&gt;O7,O7,-1*P7)))))</f>
        <v/>
      </c>
      <c r="BB7" s="266" t="str">
        <f t="shared" ref="BB7:BB12" si="33">IF(R7="","",IF(R7="wo",0,IF(Q7="wo",0,IF(R7=Q7,"ERROR",IF(R7&gt;Q7,Q7,-1*R7)))))</f>
        <v/>
      </c>
      <c r="BC7" s="267" t="str">
        <f t="shared" ref="BC7:BC12" si="34">CONCATENATE(AH7,"  -  ",AG7)</f>
        <v>0  -  3</v>
      </c>
      <c r="BD7" s="268" t="str">
        <f t="shared" ref="BD7:BD12" si="35">BC7</f>
        <v>0  -  3</v>
      </c>
      <c r="BE7" s="269">
        <f>SUMIF(C7:C13,1,AI7:AI13)+SUMIF(D7:D13,1,AJ7:AJ13)</f>
        <v>4</v>
      </c>
      <c r="BF7" s="269">
        <f>IF(BE7&lt;&gt;0,RANK(BE7,BE7:BE13),"")</f>
        <v>1</v>
      </c>
      <c r="BG7" s="270">
        <f>SUMIF(A7:A10,C7,B7:B10)</f>
        <v>12</v>
      </c>
      <c r="BH7" s="271">
        <f>SUMIF(A7:A10,D7,B7:B10)</f>
        <v>3</v>
      </c>
      <c r="BI7" s="237" t="s">
        <v>52</v>
      </c>
      <c r="BJ7" s="238">
        <f>1*BJ3+1</f>
        <v>1</v>
      </c>
      <c r="BK7" s="272">
        <v>1</v>
      </c>
      <c r="BL7" s="674" t="str">
        <f t="shared" ref="BL7:BL12" si="36">CONCATENATE(C7," ","-"," ",D7)</f>
        <v>1 - 3</v>
      </c>
      <c r="BM7" s="664" t="s">
        <v>367</v>
      </c>
      <c r="BN7" s="665" t="s">
        <v>297</v>
      </c>
      <c r="BO7" s="675">
        <v>5</v>
      </c>
      <c r="BP7" s="1172">
        <v>1</v>
      </c>
      <c r="BQ7" s="1323">
        <v>14</v>
      </c>
      <c r="BR7" s="1318" t="str">
        <f>IF(BQ7="","",VLOOKUP(BQ7,СписокКЖ!$A$88:$C$245,3,FALSE))</f>
        <v>Санкт - Петербург</v>
      </c>
      <c r="BS7" s="1318" t="e">
        <f>IF(BP7="","",VLOOKUP(BP7,СписокКМ!BS:BX,2,FALSE))</f>
        <v>#N/A</v>
      </c>
      <c r="BT7" s="1318" t="str">
        <f>IF(BQ7="","",VLOOKUP(BQ7,СписокКМ!$A$188:$C$236,3,FALSE))</f>
        <v>Свердловская область</v>
      </c>
      <c r="BU7" s="1318" t="e">
        <f>IF(BR7="","",VLOOKUP(BR7,СписокКМ!BU:BZ,2,FALSE))</f>
        <v>#N/A</v>
      </c>
      <c r="BV7" s="1177"/>
      <c r="BW7" s="1179"/>
      <c r="BX7" s="1179"/>
      <c r="BY7" s="1180"/>
      <c r="BZ7" s="276"/>
      <c r="CA7" s="277">
        <f>IF(AG9&lt;AH9,AI9,IF(AH9&lt;AG9,AI9," "))</f>
        <v>2</v>
      </c>
      <c r="CB7" s="278"/>
      <c r="CC7" s="279"/>
      <c r="CD7" s="277">
        <f>IF(AG7&lt;AH7,AI7,IF(AH7&lt;AG7,AI7," "))</f>
        <v>2</v>
      </c>
      <c r="CE7" s="280"/>
      <c r="CF7" s="279"/>
      <c r="CG7" s="277" t="str">
        <f>IF(AG11&lt;AH11,AI11,IF(AH11&lt;AG11,AI11," "))</f>
        <v xml:space="preserve"> </v>
      </c>
      <c r="CH7" s="278"/>
      <c r="CI7" s="1171"/>
      <c r="CJ7" s="1190">
        <f>BE7</f>
        <v>4</v>
      </c>
      <c r="CK7" s="1183"/>
      <c r="CL7" s="1185">
        <f>IF(BF8="",BF7,BF8)</f>
        <v>1</v>
      </c>
      <c r="CN7" s="313" t="s">
        <v>59</v>
      </c>
      <c r="CO7" s="310">
        <f>BQ7</f>
        <v>14</v>
      </c>
      <c r="CP7" s="312" t="str">
        <f>IF(CO7="","",VLOOKUP(CO7,СписокКМ!$A$188:$C$236,3,FALSE))</f>
        <v>Свердловская область</v>
      </c>
      <c r="CQ7" s="658">
        <f>BQ11</f>
        <v>13</v>
      </c>
      <c r="CR7" s="312" t="str">
        <f>IF(CQ7="","",VLOOKUP(CQ7,СписокКМ!$A$188:$C$236,3,FALSE))</f>
        <v>Липецкая область</v>
      </c>
    </row>
    <row r="8" spans="1:96" ht="12.95" customHeight="1" x14ac:dyDescent="0.2">
      <c r="A8" s="255">
        <v>2</v>
      </c>
      <c r="B8" s="281">
        <f>IF(R6="","",VLOOKUP(R6,'[61]Посев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76" t="str">
        <f t="shared" si="36"/>
        <v>2 - 4</v>
      </c>
      <c r="BM8" s="664" t="s">
        <v>367</v>
      </c>
      <c r="BN8" s="665" t="s">
        <v>297</v>
      </c>
      <c r="BO8" s="677">
        <v>6</v>
      </c>
      <c r="BP8" s="1172"/>
      <c r="BQ8" s="1325"/>
      <c r="BR8" s="1321" t="e">
        <f>IF(BO8="","",VLOOKUP(BO8,СписокКМ!BR:BW,2,FALSE))</f>
        <v>#N/A</v>
      </c>
      <c r="BS8" s="1321" t="str">
        <f>IF(BP8="","",VLOOKUP(BP8,СписокКМ!BS:BX,2,FALSE))</f>
        <v/>
      </c>
      <c r="BT8" s="1321" t="str">
        <f>IF(BQ8="","",VLOOKUP(BQ8,СписокКМ!BT:BY,2,FALSE))</f>
        <v/>
      </c>
      <c r="BU8" s="1321" t="e">
        <f>IF(BR8="","",VLOOKUP(BR8,СписокКМ!BU:BZ,2,FALSE))</f>
        <v>#N/A</v>
      </c>
      <c r="BV8" s="1178"/>
      <c r="BW8" s="1181"/>
      <c r="BX8" s="1181"/>
      <c r="BY8" s="1182"/>
      <c r="BZ8" s="1187" t="str">
        <f>IF(AI9&lt;AJ9,AR9,IF(AJ9&lt;AI9,AS9," "))</f>
        <v>3  -  0</v>
      </c>
      <c r="CA8" s="1188"/>
      <c r="CB8" s="1189"/>
      <c r="CC8" s="1187" t="str">
        <f>IF(AI7&lt;AJ7,AR7,IF(AJ7&lt;AI7,AS7," "))</f>
        <v>3  -  0</v>
      </c>
      <c r="CD8" s="1188"/>
      <c r="CE8" s="1189"/>
      <c r="CF8" s="1187" t="str">
        <f>IF(AI11&lt;AJ11,AR11,IF(AJ11&lt;AI11,AS11," "))</f>
        <v xml:space="preserve"> </v>
      </c>
      <c r="CG8" s="1188"/>
      <c r="CH8" s="1189"/>
      <c r="CI8" s="1171"/>
      <c r="CJ8" s="1191"/>
      <c r="CK8" s="1184"/>
      <c r="CL8" s="1186"/>
      <c r="CN8" s="313" t="s">
        <v>60</v>
      </c>
      <c r="CO8" s="550">
        <f>BQ9</f>
        <v>12</v>
      </c>
      <c r="CP8" s="312" t="str">
        <f>IF(CO8="","",VLOOKUP(CO8,СписокКМ!$A$188:$C$236,3,FALSE))</f>
        <v>Владикавказ                          Рсо - Алания</v>
      </c>
      <c r="CQ8" s="658">
        <f>BQ13</f>
        <v>0</v>
      </c>
      <c r="CR8" s="312" t="str">
        <f>IF(CQ8="","",VLOOKUP(CQ8,СписокКМ!$A$188:$C$236,3,FALSE))</f>
        <v>Х</v>
      </c>
    </row>
    <row r="9" spans="1:96" ht="12.95" customHeight="1" x14ac:dyDescent="0.2">
      <c r="A9" s="255">
        <v>3</v>
      </c>
      <c r="B9" s="281">
        <f>IF(R6="","",VLOOKUP(R6,'[61]Посев групп'!B:L,6,FALSE))</f>
        <v>3</v>
      </c>
      <c r="C9" s="257">
        <v>1</v>
      </c>
      <c r="D9" s="258">
        <v>2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>
        <v>3</v>
      </c>
      <c r="AH9" s="264">
        <v>0</v>
      </c>
      <c r="AI9" s="265">
        <f t="shared" si="14"/>
        <v>2</v>
      </c>
      <c r="AJ9" s="265">
        <f t="shared" si="15"/>
        <v>1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>3  -  0</v>
      </c>
      <c r="AS9" s="268" t="str">
        <f t="shared" si="24"/>
        <v>3  -  0</v>
      </c>
      <c r="AT9" s="265">
        <f t="shared" si="25"/>
        <v>1</v>
      </c>
      <c r="AU9" s="265">
        <f t="shared" si="26"/>
        <v>2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>0  -  3</v>
      </c>
      <c r="BD9" s="268" t="str">
        <f t="shared" si="35"/>
        <v>0  -  3</v>
      </c>
      <c r="BE9" s="269">
        <f>SUMIF(C7:C13,2,AI7:AI13)+SUMIF(D7:D13,2,AJ7:AJ13)</f>
        <v>3</v>
      </c>
      <c r="BF9" s="269">
        <f>IF(BE9&lt;&gt;0,RANK(BE9,BE7:BE13),"")</f>
        <v>2</v>
      </c>
      <c r="BG9" s="270">
        <f>SUMIF(A7:A10,C9,B7:B10)</f>
        <v>12</v>
      </c>
      <c r="BH9" s="271">
        <f>SUMIF(A7:A10,D9,B7:B10)</f>
        <v>4</v>
      </c>
      <c r="BI9" s="237" t="str">
        <f>BI8</f>
        <v>Группа 1</v>
      </c>
      <c r="BJ9" s="238">
        <f>1+BJ8</f>
        <v>3</v>
      </c>
      <c r="BK9" s="272">
        <v>2</v>
      </c>
      <c r="BL9" s="676" t="str">
        <f t="shared" si="36"/>
        <v>1 - 2</v>
      </c>
      <c r="BM9" s="664" t="s">
        <v>367</v>
      </c>
      <c r="BN9" s="665" t="s">
        <v>298</v>
      </c>
      <c r="BO9" s="677">
        <v>5</v>
      </c>
      <c r="BP9" s="1192">
        <v>2</v>
      </c>
      <c r="BQ9" s="1323">
        <v>12</v>
      </c>
      <c r="BR9" s="1318" t="str">
        <f>IF(BQ9="","",VLOOKUP(BQ9,СписокКЖ!$A$88:$C$245,3,FALSE))</f>
        <v>Республика Татарстан</v>
      </c>
      <c r="BS9" s="1318" t="e">
        <f>IF(BP9="","",VLOOKUP(BP9,СписокКМ!BS:BX,2,FALSE))</f>
        <v>#N/A</v>
      </c>
      <c r="BT9" s="1318" t="str">
        <f>IF(BQ9="","",VLOOKUP(BQ9,СписокКМ!$A$188:$C$236,3,FALSE))</f>
        <v>Владикавказ                          Рсо - Алания</v>
      </c>
      <c r="BU9" s="1318" t="e">
        <f>IF(BR9="","",VLOOKUP(BR9,СписокКМ!BU:BZ,2,FALSE))</f>
        <v>#N/A</v>
      </c>
      <c r="BV9" s="1177"/>
      <c r="BW9" s="288"/>
      <c r="BX9" s="277">
        <f>IF(AG9&lt;AH9,AT9,IF(AH9&lt;AG9,AT9," "))</f>
        <v>1</v>
      </c>
      <c r="BY9" s="278"/>
      <c r="BZ9" s="1179"/>
      <c r="CA9" s="1179"/>
      <c r="CB9" s="1180"/>
      <c r="CC9" s="279"/>
      <c r="CD9" s="277">
        <f>IF(AG12&lt;AH12,AI12,IF(AH12&lt;AG12,AI12," "))</f>
        <v>2</v>
      </c>
      <c r="CE9" s="278"/>
      <c r="CF9" s="289"/>
      <c r="CG9" s="290" t="str">
        <f>IF(AG8&lt;AH8,AI8,IF(AH8&lt;AG8,AI8," "))</f>
        <v xml:space="preserve"> </v>
      </c>
      <c r="CH9" s="280"/>
      <c r="CI9" s="1171"/>
      <c r="CJ9" s="1190">
        <f>BE9</f>
        <v>3</v>
      </c>
      <c r="CK9" s="1183"/>
      <c r="CL9" s="1185">
        <f>IF(BF10="",BF9,BF10)</f>
        <v>2</v>
      </c>
      <c r="CN9" s="313" t="s">
        <v>61</v>
      </c>
      <c r="CO9" s="310">
        <f>BQ7</f>
        <v>14</v>
      </c>
      <c r="CP9" s="312" t="str">
        <f>IF(CO9="","",VLOOKUP(CO9,СписокКМ!$A$188:$C$236,3,FALSE))</f>
        <v>Свердловская область</v>
      </c>
      <c r="CQ9" s="658">
        <f>BQ9</f>
        <v>12</v>
      </c>
      <c r="CR9" s="312" t="str">
        <f>IF(CQ9="","",VLOOKUP(CQ9,СписокКМ!$A$188:$C$236,3,FALSE))</f>
        <v>Владикавказ                          Рсо - Алания</v>
      </c>
    </row>
    <row r="10" spans="1:96" ht="12.95" customHeight="1" x14ac:dyDescent="0.2">
      <c r="A10" s="255">
        <v>4</v>
      </c>
      <c r="B10" s="281">
        <f>IF(R6="","",VLOOKUP(R6,'[61]Посев групп'!B:L,8,FALSE))</f>
        <v>0</v>
      </c>
      <c r="C10" s="257">
        <v>3</v>
      </c>
      <c r="D10" s="258">
        <v>4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76" t="str">
        <f t="shared" si="36"/>
        <v>3 - 4</v>
      </c>
      <c r="BM10" s="664" t="s">
        <v>367</v>
      </c>
      <c r="BN10" s="665" t="s">
        <v>298</v>
      </c>
      <c r="BO10" s="677">
        <v>6</v>
      </c>
      <c r="BP10" s="1193"/>
      <c r="BQ10" s="1325"/>
      <c r="BR10" s="1321" t="e">
        <f>IF(BO10="","",VLOOKUP(BO10,СписокКМ!BR:BW,2,FALSE))</f>
        <v>#N/A</v>
      </c>
      <c r="BS10" s="1321" t="str">
        <f>IF(BP10="","",VLOOKUP(BP10,СписокКМ!BS:BX,2,FALSE))</f>
        <v/>
      </c>
      <c r="BT10" s="1321" t="str">
        <f>IF(BQ10="","",VLOOKUP(BQ10,СписокКМ!BT:BY,2,FALSE))</f>
        <v/>
      </c>
      <c r="BU10" s="1321" t="e">
        <f>IF(BR10="","",VLOOKUP(BR10,СписокКМ!BU:BZ,2,FALSE))</f>
        <v>#N/A</v>
      </c>
      <c r="BV10" s="1178"/>
      <c r="BW10" s="1187" t="str">
        <f>IF(AI9&gt;AJ9,BC9,IF(AJ9&gt;AI9,BD9," "))</f>
        <v>0  -  3</v>
      </c>
      <c r="BX10" s="1188"/>
      <c r="BY10" s="1189"/>
      <c r="BZ10" s="1181"/>
      <c r="CA10" s="1181"/>
      <c r="CB10" s="1182"/>
      <c r="CC10" s="1187" t="str">
        <f>IF(AI12&lt;AJ12,AR12,IF(AJ12&lt;AI12,AS12," "))</f>
        <v>3  -  0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71"/>
      <c r="CJ10" s="1191"/>
      <c r="CK10" s="1184"/>
      <c r="CL10" s="1186"/>
      <c r="CN10" s="313" t="s">
        <v>62</v>
      </c>
      <c r="CO10" s="550">
        <f>BQ11</f>
        <v>13</v>
      </c>
      <c r="CP10" s="312" t="str">
        <f>IF(CO10="","",VLOOKUP(CO10,СписокКМ!$A$188:$C$236,3,FALSE))</f>
        <v>Липецкая область</v>
      </c>
      <c r="CQ10" s="658">
        <f>BQ13</f>
        <v>0</v>
      </c>
      <c r="CR10" s="312" t="str">
        <f>IF(CQ10="","",VLOOKUP(CQ10,СписокКМ!$A$188:$C$236,3,FALSE))</f>
        <v>Х</v>
      </c>
    </row>
    <row r="11" spans="1:96" ht="12.95" customHeight="1" x14ac:dyDescent="0.2">
      <c r="A11" s="255">
        <v>5</v>
      </c>
      <c r="B11" s="291"/>
      <c r="C11" s="257">
        <v>1</v>
      </c>
      <c r="D11" s="258">
        <v>4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>SUMIF(C7:C13,3,AI7:AI13)+SUMIF(D7:D13,3,AJ7:AJ13)</f>
        <v>2</v>
      </c>
      <c r="BF11" s="269">
        <f>IF(BE11&lt;&gt;0,RANK(BE11,BE7:BE13),"")</f>
        <v>3</v>
      </c>
      <c r="BG11" s="270">
        <f>SUMIF(A7:A10,C11,B7:B10)</f>
        <v>12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81" t="str">
        <f t="shared" si="36"/>
        <v>1 - 4</v>
      </c>
      <c r="BM11" s="664" t="s">
        <v>367</v>
      </c>
      <c r="BN11" s="665" t="s">
        <v>299</v>
      </c>
      <c r="BO11" s="677">
        <v>5</v>
      </c>
      <c r="BP11" s="1192">
        <v>3</v>
      </c>
      <c r="BQ11" s="1323">
        <v>13</v>
      </c>
      <c r="BR11" s="1318" t="str">
        <f>IF(BQ11="","",VLOOKUP(BQ11,СписокКЖ!$A$88:$C$245,3,FALSE))</f>
        <v>Архангельская область</v>
      </c>
      <c r="BS11" s="1318" t="e">
        <f>IF(BP11="","",VLOOKUP(BP11,СписокКМ!BS:BX,2,FALSE))</f>
        <v>#N/A</v>
      </c>
      <c r="BT11" s="1318" t="str">
        <f>IF(BQ11="","",VLOOKUP(BQ11,СписокКМ!$A$188:$C$236,3,FALSE))</f>
        <v>Липецкая область</v>
      </c>
      <c r="BU11" s="1318" t="e">
        <f>IF(BR11="","",VLOOKUP(BR11,СписокКМ!BU:BZ,2,FALSE))</f>
        <v>#N/A</v>
      </c>
      <c r="BV11" s="1177"/>
      <c r="BW11" s="292"/>
      <c r="BX11" s="277">
        <f>IF(AG7&lt;AH7,AT7,IF(AH7&lt;AG7,AT7," "))</f>
        <v>1</v>
      </c>
      <c r="BY11" s="278"/>
      <c r="BZ11" s="279"/>
      <c r="CA11" s="277">
        <f>IF(AG12&lt;AH12,AT12,IF(AH12&lt;AG12,AT12," "))</f>
        <v>1</v>
      </c>
      <c r="CB11" s="278"/>
      <c r="CC11" s="1194"/>
      <c r="CD11" s="1194"/>
      <c r="CE11" s="1195"/>
      <c r="CF11" s="289"/>
      <c r="CG11" s="290" t="str">
        <f>IF(AG10&lt;AH10,AI10,IF(AH10&lt;AG10,AI10," "))</f>
        <v xml:space="preserve"> </v>
      </c>
      <c r="CH11" s="280"/>
      <c r="CI11" s="1171"/>
      <c r="CJ11" s="1190">
        <f>BE11</f>
        <v>2</v>
      </c>
      <c r="CK11" s="1183"/>
      <c r="CL11" s="1185">
        <f>IF(BF12="",BF11,BF12)</f>
        <v>3</v>
      </c>
      <c r="CN11" s="313" t="s">
        <v>63</v>
      </c>
      <c r="CO11" s="550">
        <f>BQ7</f>
        <v>14</v>
      </c>
      <c r="CP11" s="312" t="str">
        <f>IF(CO11="","",VLOOKUP(CO11,СписокКМ!$A$188:$C$236,3,FALSE))</f>
        <v>Свердловская область</v>
      </c>
      <c r="CQ11" s="658">
        <f>BQ13</f>
        <v>0</v>
      </c>
      <c r="CR11" s="312" t="str">
        <f>IF(CQ11="","",VLOOKUP(CQ11,СписокКМ!$A$188:$C$236,3,FALSE))</f>
        <v>Х</v>
      </c>
    </row>
    <row r="12" spans="1:96" ht="12.95" customHeight="1" x14ac:dyDescent="0.2">
      <c r="A12" s="255">
        <v>6</v>
      </c>
      <c r="C12" s="257">
        <v>2</v>
      </c>
      <c r="D12" s="258">
        <v>3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>
        <v>3</v>
      </c>
      <c r="AH12" s="264">
        <v>0</v>
      </c>
      <c r="AI12" s="265">
        <f t="shared" si="14"/>
        <v>2</v>
      </c>
      <c r="AJ12" s="265">
        <f t="shared" si="15"/>
        <v>1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>3  -  0</v>
      </c>
      <c r="AS12" s="268" t="str">
        <f t="shared" si="24"/>
        <v>3  -  0</v>
      </c>
      <c r="AT12" s="265">
        <f t="shared" si="25"/>
        <v>1</v>
      </c>
      <c r="AU12" s="265">
        <f t="shared" si="26"/>
        <v>2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>0  -  3</v>
      </c>
      <c r="BD12" s="268" t="str">
        <f t="shared" si="35"/>
        <v>0  -  3</v>
      </c>
      <c r="BE12" s="282"/>
      <c r="BF12" s="282"/>
      <c r="BG12" s="270">
        <f>SUMIF(A7:A10,C12,B7:B10)</f>
        <v>4</v>
      </c>
      <c r="BH12" s="271">
        <f>SUMIF(A7:A10,D12,B7:B10)</f>
        <v>3</v>
      </c>
      <c r="BI12" s="237" t="str">
        <f>BI11</f>
        <v>Группа 1</v>
      </c>
      <c r="BJ12" s="238">
        <f>1+BJ11</f>
        <v>6</v>
      </c>
      <c r="BK12" s="272">
        <v>3</v>
      </c>
      <c r="BL12" s="678" t="str">
        <f t="shared" si="36"/>
        <v>2 - 3</v>
      </c>
      <c r="BM12" s="679" t="s">
        <v>367</v>
      </c>
      <c r="BN12" s="679" t="s">
        <v>299</v>
      </c>
      <c r="BO12" s="680">
        <v>6</v>
      </c>
      <c r="BP12" s="1193"/>
      <c r="BQ12" s="1325"/>
      <c r="BR12" s="1321" t="e">
        <f>IF(BO12="","",VLOOKUP(BO12,СписокКМ!BR:BW,2,FALSE))</f>
        <v>#N/A</v>
      </c>
      <c r="BS12" s="1321" t="str">
        <f>IF(BP12="","",VLOOKUP(BP12,СписокКМ!BS:BX,2,FALSE))</f>
        <v/>
      </c>
      <c r="BT12" s="1321" t="str">
        <f>IF(BQ12="","",VLOOKUP(BQ12,СписокКМ!BT:BY,2,FALSE))</f>
        <v/>
      </c>
      <c r="BU12" s="1321" t="e">
        <f>IF(BR12="","",VLOOKUP(BR12,СписокКМ!BU:BZ,2,FALSE))</f>
        <v>#N/A</v>
      </c>
      <c r="BV12" s="1178"/>
      <c r="BW12" s="1187" t="str">
        <f>IF(AI7&gt;AJ7,BC7,IF(AJ7&gt;AI7,BD7," "))</f>
        <v>0  -  3</v>
      </c>
      <c r="BX12" s="1188"/>
      <c r="BY12" s="1189"/>
      <c r="BZ12" s="1187" t="str">
        <f>IF(AI12&gt;AJ12,BC12,IF(AJ12&gt;AI12,BD12," "))</f>
        <v>0  -  3</v>
      </c>
      <c r="CA12" s="1188"/>
      <c r="CB12" s="1189"/>
      <c r="CC12" s="1181"/>
      <c r="CD12" s="1181"/>
      <c r="CE12" s="1182"/>
      <c r="CF12" s="1187" t="str">
        <f>IF(AI10&lt;AJ10,AR10,IF(AJ10&lt;AI10,AS10," "))</f>
        <v xml:space="preserve"> </v>
      </c>
      <c r="CG12" s="1188"/>
      <c r="CH12" s="1189"/>
      <c r="CI12" s="1171"/>
      <c r="CJ12" s="1191"/>
      <c r="CK12" s="1184"/>
      <c r="CL12" s="1186"/>
      <c r="CN12" s="313" t="s">
        <v>64</v>
      </c>
      <c r="CO12" s="310">
        <f>BQ9</f>
        <v>12</v>
      </c>
      <c r="CP12" s="312" t="str">
        <f>IF(CO12="","",VLOOKUP(CO12,СписокКМ!$A$188:$C$236,3,FALSE))</f>
        <v>Владикавказ                          Рсо - Алания</v>
      </c>
      <c r="CQ12" s="658">
        <f>BQ11</f>
        <v>13</v>
      </c>
      <c r="CR12" s="312" t="str">
        <f>IF(CQ12="","",VLOOKUP(CQ12,СписокКМ!$A$188:$C$236,3,FALSE))</f>
        <v>Липецкая область</v>
      </c>
    </row>
    <row r="13" spans="1:96" ht="12.95" customHeight="1" x14ac:dyDescent="0.2"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V13" s="224"/>
      <c r="AW13" s="224"/>
      <c r="AX13" s="224"/>
      <c r="AY13" s="224"/>
      <c r="AZ13" s="224"/>
      <c r="BE13" s="269">
        <f>SUMIF(C7:C13,4,AI7:AI13)+SUMIF(D7:D13,4,AJ7:AJ13)</f>
        <v>0</v>
      </c>
      <c r="BF13" s="269" t="str">
        <f>IF(BE13&lt;&gt;0,RANK(BE13,BE7:BE13),"")</f>
        <v/>
      </c>
      <c r="BP13" s="1192">
        <v>4</v>
      </c>
      <c r="BQ13" s="1323"/>
      <c r="BR13" s="1318" t="str">
        <f>IF(BQ13="","",VLOOKUP(BQ13,СписокКЖ!$A$88:$C$245,3,FALSE))</f>
        <v/>
      </c>
      <c r="BS13" s="1318" t="e">
        <f>IF(BP13="","",VLOOKUP(BP13,СписокКМ!BS:BX,2,FALSE))</f>
        <v>#N/A</v>
      </c>
      <c r="BT13" s="1318" t="str">
        <f>IF(BQ13="","",VLOOKUP(BQ13,СписокКМ!$A$188:$C$236,3,FALSE))</f>
        <v/>
      </c>
      <c r="BU13" s="1318" t="str">
        <f>IF(BR13="","",VLOOKUP(BR13,СписокКМ!BU:BZ,2,FALSE))</f>
        <v/>
      </c>
      <c r="BV13" s="1206" t="str">
        <f>IF(B7=0,"",VLOOKUP(BQ13,[61]СПИСКИ!B:Z,23,FALSE))</f>
        <v xml:space="preserve"> </v>
      </c>
      <c r="BW13" s="288"/>
      <c r="BX13" s="277" t="str">
        <f>IF(AG11&lt;AH11,AT11,IF(AH11&lt;AG11,AT11,"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IF(AG10&lt;AH10,AT10,IF(AH10&lt;AG10,AT10," "))</f>
        <v xml:space="preserve"> </v>
      </c>
      <c r="CE13" s="278"/>
      <c r="CF13" s="1208"/>
      <c r="CG13" s="1179"/>
      <c r="CH13" s="1180"/>
      <c r="CI13" s="1171"/>
      <c r="CJ13" s="1190">
        <f>BE13</f>
        <v>0</v>
      </c>
      <c r="CK13" s="1197"/>
      <c r="CL13" s="1185" t="str">
        <f>IF(BF14="",BF13,BF14)</f>
        <v/>
      </c>
    </row>
    <row r="14" spans="1:96" ht="12.95" customHeight="1" x14ac:dyDescent="0.2"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V14" s="224"/>
      <c r="AW14" s="224"/>
      <c r="AX14" s="224"/>
      <c r="AY14" s="224"/>
      <c r="AZ14" s="224"/>
      <c r="BE14" s="282"/>
      <c r="BF14" s="282"/>
      <c r="BL14" s="297"/>
      <c r="BM14" s="298"/>
      <c r="BN14" s="299"/>
      <c r="BO14" s="300"/>
      <c r="BP14" s="1203"/>
      <c r="BQ14" s="1324"/>
      <c r="BR14" s="1319" t="str">
        <f>IF(BO14="","",VLOOKUP(BO14,СписокКМ!BR:BW,2,FALSE))</f>
        <v/>
      </c>
      <c r="BS14" s="1319" t="str">
        <f>IF(BP14="","",VLOOKUP(BP14,СписокКМ!BS:BX,2,FALSE))</f>
        <v/>
      </c>
      <c r="BT14" s="1319" t="str">
        <f>IF(BQ14="","",VLOOKUP(BQ14,СписокКМ!BT:BY,2,FALSE))</f>
        <v/>
      </c>
      <c r="BU14" s="1319" t="str">
        <f>IF(BR14="","",VLOOKUP(BR14,СписокКМ!BU:BZ,2,FALSE))</f>
        <v/>
      </c>
      <c r="BV14" s="1207"/>
      <c r="BW14" s="1200" t="str">
        <f>IF(AI11&gt;AJ11,BC11,IF(AJ11&gt;AI11,BD11," "))</f>
        <v xml:space="preserve"> </v>
      </c>
      <c r="BX14" s="1201"/>
      <c r="BY14" s="1202"/>
      <c r="BZ14" s="1200" t="str">
        <f>IF(AI8&gt;AJ8,BC8,IF(AJ8&gt;AI8,BD8," "))</f>
        <v xml:space="preserve"> </v>
      </c>
      <c r="CA14" s="1201"/>
      <c r="CB14" s="1202"/>
      <c r="CC14" s="1200" t="str">
        <f>IF(AI10&gt;AJ10,BC10,IF(AJ10&gt;AI10,BD10," "))</f>
        <v xml:space="preserve"> </v>
      </c>
      <c r="CD14" s="1201"/>
      <c r="CE14" s="1202"/>
      <c r="CF14" s="1209"/>
      <c r="CG14" s="1210"/>
      <c r="CH14" s="1211"/>
      <c r="CI14" s="1322"/>
      <c r="CJ14" s="1212"/>
      <c r="CK14" s="1198"/>
      <c r="CL14" s="1199"/>
    </row>
    <row r="15" spans="1:96" ht="15.95" customHeight="1" x14ac:dyDescent="0.2">
      <c r="Z15" s="233"/>
      <c r="AP15" s="228"/>
      <c r="AQ15" s="228"/>
      <c r="AR15" s="228"/>
      <c r="AS15" s="228"/>
      <c r="AT15" s="228"/>
      <c r="AU15" s="228"/>
      <c r="BA15" s="228"/>
      <c r="BB15" s="228"/>
      <c r="BC15" s="228"/>
      <c r="BD15" s="228"/>
      <c r="BE15" s="228"/>
      <c r="BF15" s="228"/>
      <c r="BG15" s="228"/>
      <c r="BH15" s="228"/>
      <c r="BI15" s="229"/>
      <c r="BJ15" s="229"/>
      <c r="BK15" s="230"/>
      <c r="BL15" s="235"/>
      <c r="BM15" s="235"/>
      <c r="BN15" s="235"/>
      <c r="BO15" s="235"/>
      <c r="BP15" s="235"/>
      <c r="BQ15" s="235"/>
      <c r="BR15" s="236"/>
      <c r="BS15" s="236"/>
      <c r="BT15" s="236"/>
      <c r="BU15" s="236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4"/>
      <c r="CN15" s="234"/>
    </row>
    <row r="16" spans="1:96" ht="19.5" customHeight="1" x14ac:dyDescent="0.2">
      <c r="Z16" s="233"/>
      <c r="BK16" s="239"/>
      <c r="BM16" s="307"/>
      <c r="BN16" s="307"/>
      <c r="BO16" s="307"/>
      <c r="BP16" s="307" t="s">
        <v>57</v>
      </c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N16" s="314" t="str">
        <f>BP16</f>
        <v>Предварительный этап. Группа 2</v>
      </c>
    </row>
    <row r="17" spans="1:96" ht="15" customHeight="1" x14ac:dyDescent="0.2">
      <c r="A17" s="240">
        <f>1+A6</f>
        <v>2</v>
      </c>
      <c r="B17" s="241">
        <v>4</v>
      </c>
      <c r="C17" s="242" t="str">
        <f>"КОМАНДЫ. Предварительный этап. Группа "&amp;A17</f>
        <v>КОМАНДЫ. Предварительный этап. Группа 2</v>
      </c>
      <c r="D17" s="24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4"/>
      <c r="P17" s="244"/>
      <c r="Q17" s="244"/>
      <c r="R17" s="245">
        <f>1+R6</f>
        <v>2</v>
      </c>
      <c r="Z17" s="233"/>
      <c r="AR17" s="246">
        <f>IF(B18=0,0,(IF(B19=0,1,IF(B20=0,2,IF(B21=0,3,IF(B21&gt;0,4))))))</f>
        <v>4</v>
      </c>
      <c r="BC17" s="246" t="b">
        <f>IF(BE17=15,3,IF(BE17&gt;15,4))</f>
        <v>0</v>
      </c>
      <c r="BE17" s="247">
        <f>SUM(BE18,BE20,BE22,BE24)</f>
        <v>9</v>
      </c>
      <c r="BF17" s="247">
        <f>SUM(BF18,BF20,BF22,BF24)</f>
        <v>6</v>
      </c>
      <c r="BL17" s="249" t="s">
        <v>44</v>
      </c>
      <c r="BM17" s="250" t="s">
        <v>45</v>
      </c>
      <c r="BN17" s="250" t="s">
        <v>46</v>
      </c>
      <c r="BO17" s="251" t="s">
        <v>47</v>
      </c>
      <c r="BP17" s="252" t="s">
        <v>1</v>
      </c>
      <c r="BQ17" s="1165" t="s">
        <v>48</v>
      </c>
      <c r="BR17" s="1165"/>
      <c r="BS17" s="1165"/>
      <c r="BT17" s="1165"/>
      <c r="BU17" s="1165"/>
      <c r="BV17" s="1166"/>
      <c r="BW17" s="1167">
        <v>1</v>
      </c>
      <c r="BX17" s="1168"/>
      <c r="BY17" s="1169"/>
      <c r="BZ17" s="1167">
        <v>2</v>
      </c>
      <c r="CA17" s="1168"/>
      <c r="CB17" s="1169"/>
      <c r="CC17" s="1167">
        <v>3</v>
      </c>
      <c r="CD17" s="1168"/>
      <c r="CE17" s="1169"/>
      <c r="CF17" s="1167">
        <v>4</v>
      </c>
      <c r="CG17" s="1168"/>
      <c r="CH17" s="1169"/>
      <c r="CI17" s="1170"/>
      <c r="CJ17" s="253" t="s">
        <v>49</v>
      </c>
      <c r="CK17" s="253" t="s">
        <v>50</v>
      </c>
      <c r="CL17" s="254" t="s">
        <v>51</v>
      </c>
    </row>
    <row r="18" spans="1:96" ht="12.95" customHeight="1" x14ac:dyDescent="0.2">
      <c r="A18" s="255">
        <v>1</v>
      </c>
      <c r="B18" s="256">
        <f>IF(R17="","",VLOOKUP(R17,'[61]Посев групп'!B:N,2,FALSE))</f>
        <v>14</v>
      </c>
      <c r="C18" s="257">
        <v>1</v>
      </c>
      <c r="D18" s="258">
        <v>3</v>
      </c>
      <c r="E18" s="259">
        <v>1</v>
      </c>
      <c r="F18" s="260">
        <v>1</v>
      </c>
      <c r="G18" s="261"/>
      <c r="H18" s="262"/>
      <c r="I18" s="259"/>
      <c r="J18" s="260"/>
      <c r="K18" s="261"/>
      <c r="L18" s="262"/>
      <c r="M18" s="259"/>
      <c r="N18" s="260"/>
      <c r="O18" s="261"/>
      <c r="P18" s="262"/>
      <c r="Q18" s="259"/>
      <c r="R18" s="260"/>
      <c r="S18" s="263">
        <f t="shared" ref="S18:S23" si="37">IF(E18="wo",0,IF(F18="wo",1,IF(E18&gt;F18,1,0)))</f>
        <v>0</v>
      </c>
      <c r="T18" s="263">
        <f t="shared" ref="T18:T23" si="38">IF(E18="wo",1,IF(F18="wo",0,IF(F18&gt;E18,1,0)))</f>
        <v>0</v>
      </c>
      <c r="U18" s="263">
        <f t="shared" ref="U18:U23" si="39">IF(G18="wo",0,IF(H18="wo",1,IF(G18&gt;H18,1,0)))</f>
        <v>0</v>
      </c>
      <c r="V18" s="263">
        <f t="shared" ref="V18:V23" si="40">IF(G18="wo",1,IF(H18="wo",0,IF(H18&gt;G18,1,0)))</f>
        <v>0</v>
      </c>
      <c r="W18" s="263">
        <f t="shared" ref="W18:W23" si="41">IF(I18="wo",0,IF(J18="wo",1,IF(I18&gt;J18,1,0)))</f>
        <v>0</v>
      </c>
      <c r="X18" s="263">
        <f t="shared" ref="X18:X23" si="42">IF(I18="wo",1,IF(J18="wo",0,IF(J18&gt;I18,1,0)))</f>
        <v>0</v>
      </c>
      <c r="Y18" s="263">
        <f t="shared" ref="Y18:Y23" si="43">IF(K18="wo",0,IF(L18="wo",1,IF(K18&gt;L18,1,0)))</f>
        <v>0</v>
      </c>
      <c r="Z18" s="263">
        <f t="shared" ref="Z18:Z23" si="44">IF(K18="wo",1,IF(L18="wo",0,IF(L18&gt;K18,1,0)))</f>
        <v>0</v>
      </c>
      <c r="AA18" s="263">
        <f t="shared" ref="AA18:AA23" si="45">IF(M18="wo",0,IF(N18="wo",1,IF(M18&gt;N18,1,0)))</f>
        <v>0</v>
      </c>
      <c r="AB18" s="263">
        <f t="shared" ref="AB18:AB23" si="46">IF(M18="wo",1,IF(N18="wo",0,IF(N18&gt;M18,1,0)))</f>
        <v>0</v>
      </c>
      <c r="AC18" s="263">
        <f t="shared" ref="AC18:AC23" si="47">IF(O18="wo",0,IF(P18="wo",1,IF(O18&gt;P18,1,0)))</f>
        <v>0</v>
      </c>
      <c r="AD18" s="263">
        <f t="shared" ref="AD18:AD23" si="48">IF(O18="wo",1,IF(P18="wo",0,IF(P18&gt;O18,1,0)))</f>
        <v>0</v>
      </c>
      <c r="AE18" s="263">
        <f t="shared" ref="AE18:AE23" si="49">IF(Q18="wo",0,IF(R18="wo",1,IF(Q18&gt;R18,1,0)))</f>
        <v>0</v>
      </c>
      <c r="AF18" s="263">
        <f t="shared" ref="AF18:AF23" si="50">IF(Q18="wo",1,IF(R18="wo",0,IF(R18&gt;Q18,1,0)))</f>
        <v>0</v>
      </c>
      <c r="AG18" s="264">
        <v>3</v>
      </c>
      <c r="AH18" s="264">
        <v>1</v>
      </c>
      <c r="AI18" s="265">
        <f t="shared" ref="AI18:AI23" si="51">IF(E18="",0,IF(E18="wo",0,IF(F18="wo",2,IF(AG18=AH18,0,IF(AG18&gt;AH18,2,1)))))</f>
        <v>2</v>
      </c>
      <c r="AJ18" s="265">
        <f t="shared" ref="AJ18:AJ23" si="52">IF(F18="",0,IF(F18="wo",0,IF(E18="wo",2,IF(AH18=AG18,0,IF(AH18&gt;AG18,2,1)))))</f>
        <v>1</v>
      </c>
      <c r="AK18" s="266" t="str">
        <f t="shared" ref="AK18:AK23" si="53">IF(E18="","",IF(E18="wo",0,IF(F18="wo",0,IF(E18=F18,"ERROR",IF(E18&gt;F18,F18,-1*E18)))))</f>
        <v>ERROR</v>
      </c>
      <c r="AL18" s="266" t="str">
        <f t="shared" ref="AL18:AL23" si="54">IF(G18="","",IF(G18="wo",0,IF(H18="wo",0,IF(G18=H18,"ERROR",IF(G18&gt;H18,H18,-1*G18)))))</f>
        <v/>
      </c>
      <c r="AM18" s="266" t="str">
        <f t="shared" ref="AM18:AM23" si="55">IF(I18="","",IF(I18="wo",0,IF(J18="wo",0,IF(I18=J18,"ERROR",IF(I18&gt;J18,J18,-1*I18)))))</f>
        <v/>
      </c>
      <c r="AN18" s="266" t="str">
        <f t="shared" ref="AN18:AN23" si="56">IF(K18="","",IF(K18="wo",0,IF(L18="wo",0,IF(K18=L18,"ERROR",IF(K18&gt;L18,L18,-1*K18)))))</f>
        <v/>
      </c>
      <c r="AO18" s="266" t="str">
        <f t="shared" ref="AO18:AO23" si="57">IF(M18="","",IF(M18="wo",0,IF(N18="wo",0,IF(M18=N18,"ERROR",IF(M18&gt;N18,N18,-1*M18)))))</f>
        <v/>
      </c>
      <c r="AP18" s="266" t="str">
        <f t="shared" ref="AP18:AP23" si="58">IF(O18="","",IF(O18="wo",0,IF(P18="wo",0,IF(O18=P18,"ERROR",IF(O18&gt;P18,P18,-1*O18)))))</f>
        <v/>
      </c>
      <c r="AQ18" s="266" t="str">
        <f t="shared" ref="AQ18:AQ23" si="59">IF(Q18="","",IF(Q18="wo",0,IF(R18="wo",0,IF(Q18=R18,"ERROR",IF(Q18&gt;R18,R18,-1*Q18)))))</f>
        <v/>
      </c>
      <c r="AR18" s="267" t="str">
        <f t="shared" ref="AR18:AR23" si="60">CONCATENATE(AG18,"  -  ",AH18)</f>
        <v>3  -  1</v>
      </c>
      <c r="AS18" s="268" t="str">
        <f t="shared" ref="AS18:AS23" si="61">AR18</f>
        <v>3  -  1</v>
      </c>
      <c r="AT18" s="265">
        <f t="shared" ref="AT18:AT23" si="62">IF(F18="",0,IF(F18="wo",0,IF(E18="wo",2,IF(AH18=AG18,0,IF(AH18&gt;AG18,2,1)))))</f>
        <v>1</v>
      </c>
      <c r="AU18" s="265">
        <f t="shared" ref="AU18:AU23" si="63">IF(E18="",0,IF(E18="wo",0,IF(F18="wo",2,IF(AG18=AH18,0,IF(AG18&gt;AH18,2,1)))))</f>
        <v>2</v>
      </c>
      <c r="AV18" s="266" t="str">
        <f t="shared" ref="AV18:AV23" si="64">IF(F18="","",IF(F18="wo",0,IF(E18="wo",0,IF(F18=E18,"ERROR",IF(F18&gt;E18,E18,-1*F18)))))</f>
        <v>ERROR</v>
      </c>
      <c r="AW18" s="266" t="str">
        <f t="shared" ref="AW18:AW23" si="65">IF(H18="","",IF(H18="wo",0,IF(G18="wo",0,IF(H18=G18,"ERROR",IF(H18&gt;G18,G18,-1*H18)))))</f>
        <v/>
      </c>
      <c r="AX18" s="266" t="str">
        <f t="shared" ref="AX18:AX23" si="66">IF(J18="","",IF(J18="wo",0,IF(I18="wo",0,IF(J18=I18,"ERROR",IF(J18&gt;I18,I18,-1*J18)))))</f>
        <v/>
      </c>
      <c r="AY18" s="266" t="str">
        <f t="shared" ref="AY18:AY23" si="67">IF(L18="","",IF(L18="wo",0,IF(K18="wo",0,IF(L18=K18,"ERROR",IF(L18&gt;K18,K18,-1*L18)))))</f>
        <v/>
      </c>
      <c r="AZ18" s="266" t="str">
        <f t="shared" ref="AZ18:AZ23" si="68">IF(N18="","",IF(N18="wo",0,IF(M18="wo",0,IF(N18=M18,"ERROR",IF(N18&gt;M18,M18,-1*N18)))))</f>
        <v/>
      </c>
      <c r="BA18" s="266" t="str">
        <f t="shared" ref="BA18:BA23" si="69">IF(P18="","",IF(P18="wo",0,IF(O18="wo",0,IF(P18=O18,"ERROR",IF(P18&gt;O18,O18,-1*P18)))))</f>
        <v/>
      </c>
      <c r="BB18" s="266" t="str">
        <f t="shared" ref="BB18:BB23" si="70">IF(R18="","",IF(R18="wo",0,IF(Q18="wo",0,IF(R18=Q18,"ERROR",IF(R18&gt;Q18,Q18,-1*R18)))))</f>
        <v/>
      </c>
      <c r="BC18" s="267" t="str">
        <f t="shared" ref="BC18:BC23" si="71">CONCATENATE(AH18,"  -  ",AG18)</f>
        <v>1  -  3</v>
      </c>
      <c r="BD18" s="268" t="str">
        <f t="shared" ref="BD18:BD23" si="72">BC18</f>
        <v>1  -  3</v>
      </c>
      <c r="BE18" s="269">
        <f>SUMIF(C18:C24,1,AI18:AI24)+SUMIF(D18:D24,1,AJ18:AJ24)</f>
        <v>4</v>
      </c>
      <c r="BF18" s="269">
        <f>IF(BE18&lt;&gt;0,RANK(BE18,BE18:BE24),"")</f>
        <v>1</v>
      </c>
      <c r="BG18" s="270">
        <f>SUMIF(A18:A21,C18,B18:B21)</f>
        <v>14</v>
      </c>
      <c r="BH18" s="271">
        <f>SUMIF(A18:A21,D18,B18:B21)</f>
        <v>11</v>
      </c>
      <c r="BI18" s="237" t="s">
        <v>53</v>
      </c>
      <c r="BJ18" s="238">
        <f>1+BJ12</f>
        <v>7</v>
      </c>
      <c r="BK18" s="272">
        <v>1</v>
      </c>
      <c r="BL18" s="674" t="str">
        <f t="shared" ref="BL18:BL23" si="73">CONCATENATE(C18," ","-"," ",D18)</f>
        <v>1 - 3</v>
      </c>
      <c r="BM18" s="664" t="s">
        <v>367</v>
      </c>
      <c r="BN18" s="665" t="s">
        <v>297</v>
      </c>
      <c r="BO18" s="675">
        <v>7</v>
      </c>
      <c r="BP18" s="1172">
        <v>1</v>
      </c>
      <c r="BQ18" s="1173">
        <v>15</v>
      </c>
      <c r="BR18" s="1318" t="str">
        <f>IF(BQ18="","",VLOOKUP(BQ18,СписокКЖ!$A$88:$C$245,3,FALSE))</f>
        <v>Республика Башкортостан</v>
      </c>
      <c r="BS18" s="1318" t="e">
        <f>IF(BP18="","",VLOOKUP(BP18,СписокКМ!BS:BX,2,FALSE))</f>
        <v>#N/A</v>
      </c>
      <c r="BT18" s="1318" t="str">
        <f>IF(BQ18="","",VLOOKUP(BQ18,СписокКМ!$A$188:$C$236,3,FALSE))</f>
        <v>Саратовская область 1</v>
      </c>
      <c r="BU18" s="1318" t="e">
        <f>IF(BR18="","",VLOOKUP(BR18,СписокКМ!BU:BZ,2,FALSE))</f>
        <v>#N/A</v>
      </c>
      <c r="BV18" s="1177"/>
      <c r="BW18" s="1179"/>
      <c r="BX18" s="1179"/>
      <c r="BY18" s="1180"/>
      <c r="BZ18" s="276"/>
      <c r="CA18" s="277">
        <f>IF(AG20&lt;AH20,AI20,IF(AH20&lt;AG20,AI20," "))</f>
        <v>2</v>
      </c>
      <c r="CB18" s="278"/>
      <c r="CC18" s="279"/>
      <c r="CD18" s="277">
        <f>IF(AG18&lt;AH18,AI18,IF(AH18&lt;AG18,AI18," "))</f>
        <v>2</v>
      </c>
      <c r="CE18" s="280"/>
      <c r="CF18" s="279"/>
      <c r="CG18" s="277" t="str">
        <f>IF(AG22&lt;AH22,AI22,IF(AH22&lt;AG22,AI22," "))</f>
        <v xml:space="preserve"> </v>
      </c>
      <c r="CH18" s="278"/>
      <c r="CI18" s="1171"/>
      <c r="CJ18" s="1190">
        <f>BE18</f>
        <v>4</v>
      </c>
      <c r="CK18" s="1183"/>
      <c r="CL18" s="1185">
        <f>IF(BF19="",BF18,BF19)</f>
        <v>1</v>
      </c>
      <c r="CN18" s="313" t="s">
        <v>59</v>
      </c>
      <c r="CO18" s="310">
        <f>BQ18</f>
        <v>15</v>
      </c>
      <c r="CP18" s="312" t="str">
        <f>IF(CO18="","",VLOOKUP(CO18,СписокКМ!$A$188:$C$236,3,FALSE))</f>
        <v>Саратовская область 1</v>
      </c>
      <c r="CQ18" s="310">
        <f>BQ22</f>
        <v>16</v>
      </c>
      <c r="CR18" s="312" t="str">
        <f>IF(CQ18="","",VLOOKUP(CQ18,СписокКМ!$A$188:$C$236,3,FALSE))</f>
        <v>Саратовская область 2</v>
      </c>
    </row>
    <row r="19" spans="1:96" ht="12.95" customHeight="1" x14ac:dyDescent="0.2">
      <c r="A19" s="255">
        <v>2</v>
      </c>
      <c r="B19" s="281">
        <f>IF(R17="","",VLOOKUP(R17,'[61]Посев групп'!B:L,4,FALSE))</f>
        <v>13</v>
      </c>
      <c r="C19" s="257">
        <v>2</v>
      </c>
      <c r="D19" s="258">
        <v>4</v>
      </c>
      <c r="E19" s="259">
        <v>1</v>
      </c>
      <c r="F19" s="260">
        <v>1</v>
      </c>
      <c r="G19" s="261"/>
      <c r="H19" s="262"/>
      <c r="I19" s="259"/>
      <c r="J19" s="260"/>
      <c r="K19" s="261"/>
      <c r="L19" s="262"/>
      <c r="M19" s="259"/>
      <c r="N19" s="260"/>
      <c r="O19" s="261"/>
      <c r="P19" s="262"/>
      <c r="Q19" s="259"/>
      <c r="R19" s="260"/>
      <c r="S19" s="263">
        <f t="shared" si="37"/>
        <v>0</v>
      </c>
      <c r="T19" s="263">
        <f t="shared" si="38"/>
        <v>0</v>
      </c>
      <c r="U19" s="263">
        <f t="shared" si="39"/>
        <v>0</v>
      </c>
      <c r="V19" s="263">
        <f t="shared" si="40"/>
        <v>0</v>
      </c>
      <c r="W19" s="263">
        <f t="shared" si="41"/>
        <v>0</v>
      </c>
      <c r="X19" s="263">
        <f t="shared" si="42"/>
        <v>0</v>
      </c>
      <c r="Y19" s="263">
        <f t="shared" si="43"/>
        <v>0</v>
      </c>
      <c r="Z19" s="263">
        <f t="shared" si="44"/>
        <v>0</v>
      </c>
      <c r="AA19" s="263">
        <f t="shared" si="45"/>
        <v>0</v>
      </c>
      <c r="AB19" s="263">
        <f t="shared" si="46"/>
        <v>0</v>
      </c>
      <c r="AC19" s="263">
        <f t="shared" si="47"/>
        <v>0</v>
      </c>
      <c r="AD19" s="263">
        <f t="shared" si="48"/>
        <v>0</v>
      </c>
      <c r="AE19" s="263">
        <f t="shared" si="49"/>
        <v>0</v>
      </c>
      <c r="AF19" s="263">
        <f t="shared" si="50"/>
        <v>0</v>
      </c>
      <c r="AG19" s="264"/>
      <c r="AH19" s="264"/>
      <c r="AI19" s="265">
        <f t="shared" si="51"/>
        <v>0</v>
      </c>
      <c r="AJ19" s="265">
        <f t="shared" si="52"/>
        <v>0</v>
      </c>
      <c r="AK19" s="266" t="str">
        <f t="shared" si="53"/>
        <v>ERROR</v>
      </c>
      <c r="AL19" s="266" t="str">
        <f t="shared" si="54"/>
        <v/>
      </c>
      <c r="AM19" s="266" t="str">
        <f t="shared" si="55"/>
        <v/>
      </c>
      <c r="AN19" s="266" t="str">
        <f t="shared" si="56"/>
        <v/>
      </c>
      <c r="AO19" s="266" t="str">
        <f t="shared" si="57"/>
        <v/>
      </c>
      <c r="AP19" s="266" t="str">
        <f t="shared" si="58"/>
        <v/>
      </c>
      <c r="AQ19" s="266" t="str">
        <f t="shared" si="59"/>
        <v/>
      </c>
      <c r="AR19" s="267" t="str">
        <f t="shared" si="60"/>
        <v xml:space="preserve">  -  </v>
      </c>
      <c r="AS19" s="268" t="str">
        <f t="shared" si="61"/>
        <v xml:space="preserve">  -  </v>
      </c>
      <c r="AT19" s="265">
        <f t="shared" si="62"/>
        <v>0</v>
      </c>
      <c r="AU19" s="265">
        <f t="shared" si="63"/>
        <v>0</v>
      </c>
      <c r="AV19" s="266" t="str">
        <f t="shared" si="64"/>
        <v>ERROR</v>
      </c>
      <c r="AW19" s="266" t="str">
        <f t="shared" si="65"/>
        <v/>
      </c>
      <c r="AX19" s="266" t="str">
        <f t="shared" si="66"/>
        <v/>
      </c>
      <c r="AY19" s="266" t="str">
        <f t="shared" si="67"/>
        <v/>
      </c>
      <c r="AZ19" s="266" t="str">
        <f t="shared" si="68"/>
        <v/>
      </c>
      <c r="BA19" s="266" t="str">
        <f t="shared" si="69"/>
        <v/>
      </c>
      <c r="BB19" s="266" t="str">
        <f t="shared" si="70"/>
        <v/>
      </c>
      <c r="BC19" s="267" t="str">
        <f t="shared" si="71"/>
        <v xml:space="preserve">  -  </v>
      </c>
      <c r="BD19" s="268" t="str">
        <f t="shared" si="72"/>
        <v xml:space="preserve">  -  </v>
      </c>
      <c r="BE19" s="282"/>
      <c r="BF19" s="282"/>
      <c r="BG19" s="270">
        <f>SUMIF(A18:A21,C19,B18:B21)</f>
        <v>13</v>
      </c>
      <c r="BH19" s="271">
        <f>SUMIF(A18:A21,D19,B18:B21)</f>
        <v>5</v>
      </c>
      <c r="BI19" s="237" t="str">
        <f>BI18</f>
        <v>Группа 2</v>
      </c>
      <c r="BJ19" s="238">
        <f>1+BJ18</f>
        <v>8</v>
      </c>
      <c r="BK19" s="272">
        <v>1</v>
      </c>
      <c r="BL19" s="676" t="str">
        <f t="shared" si="73"/>
        <v>2 - 4</v>
      </c>
      <c r="BM19" s="664" t="s">
        <v>367</v>
      </c>
      <c r="BN19" s="665" t="s">
        <v>297</v>
      </c>
      <c r="BO19" s="677">
        <v>8</v>
      </c>
      <c r="BP19" s="1172"/>
      <c r="BQ19" s="1174"/>
      <c r="BR19" s="1321" t="e">
        <f>IF(BO19="","",VLOOKUP(BO19,СписокКМ!BR:BW,2,FALSE))</f>
        <v>#N/A</v>
      </c>
      <c r="BS19" s="1321" t="str">
        <f>IF(BP19="","",VLOOKUP(BP19,СписокКМ!BS:BX,2,FALSE))</f>
        <v/>
      </c>
      <c r="BT19" s="1321" t="str">
        <f>IF(BQ19="","",VLOOKUP(BQ19,СписокКМ!BT:BY,2,FALSE))</f>
        <v/>
      </c>
      <c r="BU19" s="1321" t="e">
        <f>IF(BR19="","",VLOOKUP(BR19,СписокКМ!BU:BZ,2,FALSE))</f>
        <v>#N/A</v>
      </c>
      <c r="BV19" s="1178"/>
      <c r="BW19" s="1181"/>
      <c r="BX19" s="1181"/>
      <c r="BY19" s="1182"/>
      <c r="BZ19" s="1187" t="str">
        <f>IF(AI20&lt;AJ20,AR20,IF(AJ20&lt;AI20,AS20," "))</f>
        <v>3  -  2</v>
      </c>
      <c r="CA19" s="1188"/>
      <c r="CB19" s="1189"/>
      <c r="CC19" s="1187" t="str">
        <f>IF(AI18&lt;AJ18,AR18,IF(AJ18&lt;AI18,AS18," "))</f>
        <v>3  -  1</v>
      </c>
      <c r="CD19" s="1188"/>
      <c r="CE19" s="1189"/>
      <c r="CF19" s="1187" t="str">
        <f>IF(AI22&lt;AJ22,AR22,IF(AJ22&lt;AI22,AS22," "))</f>
        <v xml:space="preserve"> </v>
      </c>
      <c r="CG19" s="1188"/>
      <c r="CH19" s="1189"/>
      <c r="CI19" s="1171"/>
      <c r="CJ19" s="1191"/>
      <c r="CK19" s="1184"/>
      <c r="CL19" s="1186"/>
      <c r="CN19" s="313" t="s">
        <v>60</v>
      </c>
      <c r="CO19" s="310">
        <f>BQ20</f>
        <v>11</v>
      </c>
      <c r="CP19" s="312" t="str">
        <f>IF(CO19="","",VLOOKUP(CO19,СписокКМ!$A$188:$C$236,3,FALSE))</f>
        <v>Иркутская область</v>
      </c>
      <c r="CQ19" s="310">
        <f>BQ24</f>
        <v>0</v>
      </c>
      <c r="CR19" s="312" t="str">
        <f>IF(CQ19="","",VLOOKUP(CQ19,СписокКМ!$A$188:$C$236,3,FALSE))</f>
        <v>Х</v>
      </c>
    </row>
    <row r="20" spans="1:96" ht="12.95" customHeight="1" x14ac:dyDescent="0.2">
      <c r="A20" s="255">
        <v>3</v>
      </c>
      <c r="B20" s="281">
        <f>IF(R17="","",VLOOKUP(R17,'[61]Посев групп'!B:L,6,FALSE))</f>
        <v>11</v>
      </c>
      <c r="C20" s="257">
        <v>1</v>
      </c>
      <c r="D20" s="258">
        <v>2</v>
      </c>
      <c r="E20" s="259">
        <v>1</v>
      </c>
      <c r="F20" s="260">
        <v>1</v>
      </c>
      <c r="G20" s="261"/>
      <c r="H20" s="262"/>
      <c r="I20" s="259"/>
      <c r="J20" s="260"/>
      <c r="K20" s="261"/>
      <c r="L20" s="262"/>
      <c r="M20" s="259"/>
      <c r="N20" s="260"/>
      <c r="O20" s="261"/>
      <c r="P20" s="262"/>
      <c r="Q20" s="259"/>
      <c r="R20" s="260"/>
      <c r="S20" s="263">
        <f t="shared" si="37"/>
        <v>0</v>
      </c>
      <c r="T20" s="263">
        <f t="shared" si="38"/>
        <v>0</v>
      </c>
      <c r="U20" s="263">
        <f t="shared" si="39"/>
        <v>0</v>
      </c>
      <c r="V20" s="263">
        <f t="shared" si="40"/>
        <v>0</v>
      </c>
      <c r="W20" s="263">
        <f t="shared" si="41"/>
        <v>0</v>
      </c>
      <c r="X20" s="263">
        <f t="shared" si="42"/>
        <v>0</v>
      </c>
      <c r="Y20" s="263">
        <f t="shared" si="43"/>
        <v>0</v>
      </c>
      <c r="Z20" s="263">
        <f t="shared" si="44"/>
        <v>0</v>
      </c>
      <c r="AA20" s="263">
        <f t="shared" si="45"/>
        <v>0</v>
      </c>
      <c r="AB20" s="263">
        <f t="shared" si="46"/>
        <v>0</v>
      </c>
      <c r="AC20" s="263">
        <f t="shared" si="47"/>
        <v>0</v>
      </c>
      <c r="AD20" s="263">
        <f t="shared" si="48"/>
        <v>0</v>
      </c>
      <c r="AE20" s="263">
        <f t="shared" si="49"/>
        <v>0</v>
      </c>
      <c r="AF20" s="263">
        <f t="shared" si="50"/>
        <v>0</v>
      </c>
      <c r="AG20" s="264">
        <v>3</v>
      </c>
      <c r="AH20" s="264">
        <v>2</v>
      </c>
      <c r="AI20" s="265">
        <f t="shared" si="51"/>
        <v>2</v>
      </c>
      <c r="AJ20" s="265">
        <f t="shared" si="52"/>
        <v>1</v>
      </c>
      <c r="AK20" s="266" t="str">
        <f t="shared" si="53"/>
        <v>ERROR</v>
      </c>
      <c r="AL20" s="266" t="str">
        <f t="shared" si="54"/>
        <v/>
      </c>
      <c r="AM20" s="266" t="str">
        <f t="shared" si="55"/>
        <v/>
      </c>
      <c r="AN20" s="266" t="str">
        <f t="shared" si="56"/>
        <v/>
      </c>
      <c r="AO20" s="266" t="str">
        <f t="shared" si="57"/>
        <v/>
      </c>
      <c r="AP20" s="266" t="str">
        <f t="shared" si="58"/>
        <v/>
      </c>
      <c r="AQ20" s="266" t="str">
        <f t="shared" si="59"/>
        <v/>
      </c>
      <c r="AR20" s="267" t="str">
        <f t="shared" si="60"/>
        <v>3  -  2</v>
      </c>
      <c r="AS20" s="268" t="str">
        <f t="shared" si="61"/>
        <v>3  -  2</v>
      </c>
      <c r="AT20" s="265">
        <f t="shared" si="62"/>
        <v>1</v>
      </c>
      <c r="AU20" s="265">
        <f t="shared" si="63"/>
        <v>2</v>
      </c>
      <c r="AV20" s="266" t="str">
        <f t="shared" si="64"/>
        <v>ERROR</v>
      </c>
      <c r="AW20" s="266" t="str">
        <f t="shared" si="65"/>
        <v/>
      </c>
      <c r="AX20" s="266" t="str">
        <f t="shared" si="66"/>
        <v/>
      </c>
      <c r="AY20" s="266" t="str">
        <f t="shared" si="67"/>
        <v/>
      </c>
      <c r="AZ20" s="266" t="str">
        <f t="shared" si="68"/>
        <v/>
      </c>
      <c r="BA20" s="266" t="str">
        <f t="shared" si="69"/>
        <v/>
      </c>
      <c r="BB20" s="266" t="str">
        <f t="shared" si="70"/>
        <v/>
      </c>
      <c r="BC20" s="267" t="str">
        <f t="shared" si="71"/>
        <v>2  -  3</v>
      </c>
      <c r="BD20" s="268" t="str">
        <f t="shared" si="72"/>
        <v>2  -  3</v>
      </c>
      <c r="BE20" s="269">
        <f>SUMIF(C18:C24,2,AI18:AI24)+SUMIF(D18:D24,2,AJ18:AJ24)</f>
        <v>3</v>
      </c>
      <c r="BF20" s="269">
        <f>IF(BE20&lt;&gt;0,RANK(BE20,BE18:BE24),"")</f>
        <v>2</v>
      </c>
      <c r="BG20" s="270">
        <f>SUMIF(A18:A21,C20,B18:B21)</f>
        <v>14</v>
      </c>
      <c r="BH20" s="271">
        <f>SUMIF(A18:A21,D20,B18:B21)</f>
        <v>13</v>
      </c>
      <c r="BI20" s="237" t="str">
        <f>BI19</f>
        <v>Группа 2</v>
      </c>
      <c r="BJ20" s="238">
        <f>1+BJ19</f>
        <v>9</v>
      </c>
      <c r="BK20" s="272">
        <v>2</v>
      </c>
      <c r="BL20" s="676" t="str">
        <f t="shared" si="73"/>
        <v>1 - 2</v>
      </c>
      <c r="BM20" s="664" t="s">
        <v>367</v>
      </c>
      <c r="BN20" s="665" t="s">
        <v>298</v>
      </c>
      <c r="BO20" s="677">
        <v>7</v>
      </c>
      <c r="BP20" s="1192">
        <v>2</v>
      </c>
      <c r="BQ20" s="1173">
        <v>11</v>
      </c>
      <c r="BR20" s="1318" t="str">
        <f>IF(BQ20="","",VLOOKUP(BQ20,СписокКЖ!$A$88:$C$245,3,FALSE))</f>
        <v>Липецкая область</v>
      </c>
      <c r="BS20" s="1318" t="e">
        <f>IF(BP20="","",VLOOKUP(BP20,СписокКМ!BS:BX,2,FALSE))</f>
        <v>#N/A</v>
      </c>
      <c r="BT20" s="1318" t="str">
        <f>IF(BQ20="","",VLOOKUP(BQ20,СписокКМ!$A$188:$C$236,3,FALSE))</f>
        <v>Иркутская область</v>
      </c>
      <c r="BU20" s="1318" t="e">
        <f>IF(BR20="","",VLOOKUP(BR20,СписокКМ!BU:BZ,2,FALSE))</f>
        <v>#N/A</v>
      </c>
      <c r="BV20" s="1177"/>
      <c r="BW20" s="288"/>
      <c r="BX20" s="277">
        <f>IF(AG20&lt;AH20,AT20,IF(AH20&lt;AG20,AT20," "))</f>
        <v>1</v>
      </c>
      <c r="BY20" s="278"/>
      <c r="BZ20" s="1179"/>
      <c r="CA20" s="1179"/>
      <c r="CB20" s="1180"/>
      <c r="CC20" s="279"/>
      <c r="CD20" s="277">
        <f>IF(AG23&lt;AH23,AI23,IF(AH23&lt;AG23,AI23," "))</f>
        <v>2</v>
      </c>
      <c r="CE20" s="278"/>
      <c r="CF20" s="289"/>
      <c r="CG20" s="290" t="str">
        <f>IF(AG19&lt;AH19,AI19,IF(AH19&lt;AG19,AI19," "))</f>
        <v xml:space="preserve"> </v>
      </c>
      <c r="CH20" s="280"/>
      <c r="CI20" s="1171"/>
      <c r="CJ20" s="1190">
        <f>BE20</f>
        <v>3</v>
      </c>
      <c r="CK20" s="1183"/>
      <c r="CL20" s="1185">
        <f>IF(BF21="",BF20,BF21)</f>
        <v>2</v>
      </c>
      <c r="CN20" s="313" t="s">
        <v>61</v>
      </c>
      <c r="CO20" s="310">
        <f>BQ18</f>
        <v>15</v>
      </c>
      <c r="CP20" s="312" t="str">
        <f>IF(CO20="","",VLOOKUP(CO20,СписокКМ!$A$188:$C$236,3,FALSE))</f>
        <v>Саратовская область 1</v>
      </c>
      <c r="CQ20" s="310">
        <f>BQ20</f>
        <v>11</v>
      </c>
      <c r="CR20" s="312" t="str">
        <f>IF(CQ20="","",VLOOKUP(CQ20,СписокКМ!$A$188:$C$236,3,FALSE))</f>
        <v>Иркутская область</v>
      </c>
    </row>
    <row r="21" spans="1:96" ht="12.95" customHeight="1" x14ac:dyDescent="0.2">
      <c r="A21" s="255">
        <v>4</v>
      </c>
      <c r="B21" s="281">
        <f>IF(R17="","",VLOOKUP(R17,'[61]Посев групп'!B:L,8,FALSE))</f>
        <v>5</v>
      </c>
      <c r="C21" s="257">
        <v>3</v>
      </c>
      <c r="D21" s="258">
        <v>4</v>
      </c>
      <c r="E21" s="259">
        <v>1</v>
      </c>
      <c r="F21" s="260">
        <v>1</v>
      </c>
      <c r="G21" s="261"/>
      <c r="H21" s="262"/>
      <c r="I21" s="259"/>
      <c r="J21" s="260"/>
      <c r="K21" s="261"/>
      <c r="L21" s="262"/>
      <c r="M21" s="259"/>
      <c r="N21" s="260"/>
      <c r="O21" s="261"/>
      <c r="P21" s="262"/>
      <c r="Q21" s="259"/>
      <c r="R21" s="260"/>
      <c r="S21" s="263">
        <f t="shared" si="37"/>
        <v>0</v>
      </c>
      <c r="T21" s="263">
        <f t="shared" si="38"/>
        <v>0</v>
      </c>
      <c r="U21" s="263">
        <f t="shared" si="39"/>
        <v>0</v>
      </c>
      <c r="V21" s="263">
        <f t="shared" si="40"/>
        <v>0</v>
      </c>
      <c r="W21" s="263">
        <f t="shared" si="41"/>
        <v>0</v>
      </c>
      <c r="X21" s="263">
        <f t="shared" si="42"/>
        <v>0</v>
      </c>
      <c r="Y21" s="263">
        <f t="shared" si="43"/>
        <v>0</v>
      </c>
      <c r="Z21" s="263">
        <f t="shared" si="44"/>
        <v>0</v>
      </c>
      <c r="AA21" s="263">
        <f t="shared" si="45"/>
        <v>0</v>
      </c>
      <c r="AB21" s="263">
        <f t="shared" si="46"/>
        <v>0</v>
      </c>
      <c r="AC21" s="263">
        <f t="shared" si="47"/>
        <v>0</v>
      </c>
      <c r="AD21" s="263">
        <f t="shared" si="48"/>
        <v>0</v>
      </c>
      <c r="AE21" s="263">
        <f t="shared" si="49"/>
        <v>0</v>
      </c>
      <c r="AF21" s="263">
        <f t="shared" si="50"/>
        <v>0</v>
      </c>
      <c r="AG21" s="264"/>
      <c r="AH21" s="264"/>
      <c r="AI21" s="265">
        <f t="shared" si="51"/>
        <v>0</v>
      </c>
      <c r="AJ21" s="265">
        <f t="shared" si="52"/>
        <v>0</v>
      </c>
      <c r="AK21" s="266" t="str">
        <f t="shared" si="53"/>
        <v>ERROR</v>
      </c>
      <c r="AL21" s="266" t="str">
        <f t="shared" si="54"/>
        <v/>
      </c>
      <c r="AM21" s="266" t="str">
        <f t="shared" si="55"/>
        <v/>
      </c>
      <c r="AN21" s="266" t="str">
        <f t="shared" si="56"/>
        <v/>
      </c>
      <c r="AO21" s="266" t="str">
        <f t="shared" si="57"/>
        <v/>
      </c>
      <c r="AP21" s="266" t="str">
        <f t="shared" si="58"/>
        <v/>
      </c>
      <c r="AQ21" s="266" t="str">
        <f t="shared" si="59"/>
        <v/>
      </c>
      <c r="AR21" s="267" t="str">
        <f t="shared" si="60"/>
        <v xml:space="preserve">  -  </v>
      </c>
      <c r="AS21" s="268" t="str">
        <f t="shared" si="61"/>
        <v xml:space="preserve">  -  </v>
      </c>
      <c r="AT21" s="265">
        <f t="shared" si="62"/>
        <v>0</v>
      </c>
      <c r="AU21" s="265">
        <f t="shared" si="63"/>
        <v>0</v>
      </c>
      <c r="AV21" s="266" t="str">
        <f t="shared" si="64"/>
        <v>ERROR</v>
      </c>
      <c r="AW21" s="266" t="str">
        <f t="shared" si="65"/>
        <v/>
      </c>
      <c r="AX21" s="266" t="str">
        <f t="shared" si="66"/>
        <v/>
      </c>
      <c r="AY21" s="266" t="str">
        <f t="shared" si="67"/>
        <v/>
      </c>
      <c r="AZ21" s="266" t="str">
        <f t="shared" si="68"/>
        <v/>
      </c>
      <c r="BA21" s="266" t="str">
        <f t="shared" si="69"/>
        <v/>
      </c>
      <c r="BB21" s="266" t="str">
        <f t="shared" si="70"/>
        <v/>
      </c>
      <c r="BC21" s="267" t="str">
        <f t="shared" si="71"/>
        <v xml:space="preserve">  -  </v>
      </c>
      <c r="BD21" s="268" t="str">
        <f t="shared" si="72"/>
        <v xml:space="preserve">  -  </v>
      </c>
      <c r="BE21" s="282"/>
      <c r="BF21" s="282"/>
      <c r="BG21" s="270">
        <f>SUMIF(A18:A21,C21,B18:B21)</f>
        <v>11</v>
      </c>
      <c r="BH21" s="271">
        <f>SUMIF(A18:A21,D21,B18:B21)</f>
        <v>5</v>
      </c>
      <c r="BI21" s="237" t="str">
        <f>BI20</f>
        <v>Группа 2</v>
      </c>
      <c r="BJ21" s="238">
        <f>1+BJ20</f>
        <v>10</v>
      </c>
      <c r="BK21" s="272">
        <v>2</v>
      </c>
      <c r="BL21" s="676" t="str">
        <f t="shared" si="73"/>
        <v>3 - 4</v>
      </c>
      <c r="BM21" s="664" t="s">
        <v>367</v>
      </c>
      <c r="BN21" s="665" t="s">
        <v>298</v>
      </c>
      <c r="BO21" s="677">
        <v>8</v>
      </c>
      <c r="BP21" s="1193"/>
      <c r="BQ21" s="1174"/>
      <c r="BR21" s="1321" t="e">
        <f>IF(BO21="","",VLOOKUP(BO21,СписокКМ!BR:BW,2,FALSE))</f>
        <v>#N/A</v>
      </c>
      <c r="BS21" s="1321" t="str">
        <f>IF(BP21="","",VLOOKUP(BP21,СписокКМ!BS:BX,2,FALSE))</f>
        <v/>
      </c>
      <c r="BT21" s="1321" t="str">
        <f>IF(BQ21="","",VLOOKUP(BQ21,СписокКМ!BT:BY,2,FALSE))</f>
        <v/>
      </c>
      <c r="BU21" s="1321" t="e">
        <f>IF(BR21="","",VLOOKUP(BR21,СписокКМ!BU:BZ,2,FALSE))</f>
        <v>#N/A</v>
      </c>
      <c r="BV21" s="1178"/>
      <c r="BW21" s="1187" t="str">
        <f>IF(AI20&gt;AJ20,BC20,IF(AJ20&gt;AI20,BD20," "))</f>
        <v>2  -  3</v>
      </c>
      <c r="BX21" s="1188"/>
      <c r="BY21" s="1189"/>
      <c r="BZ21" s="1181"/>
      <c r="CA21" s="1181"/>
      <c r="CB21" s="1182"/>
      <c r="CC21" s="1187" t="str">
        <f>IF(AI23&lt;AJ23,AR23,IF(AJ23&lt;AI23,AS23," "))</f>
        <v>3  -  2</v>
      </c>
      <c r="CD21" s="1188"/>
      <c r="CE21" s="1189"/>
      <c r="CF21" s="1187" t="str">
        <f>IF(AI19&lt;AJ19,AR19,IF(AJ19&lt;AI19,AS19," "))</f>
        <v xml:space="preserve"> </v>
      </c>
      <c r="CG21" s="1188"/>
      <c r="CH21" s="1189"/>
      <c r="CI21" s="1171"/>
      <c r="CJ21" s="1191"/>
      <c r="CK21" s="1184"/>
      <c r="CL21" s="1186"/>
      <c r="CN21" s="313" t="s">
        <v>62</v>
      </c>
      <c r="CO21" s="310">
        <f>BQ22</f>
        <v>16</v>
      </c>
      <c r="CP21" s="312" t="str">
        <f>IF(CO21="","",VLOOKUP(CO21,СписокКМ!$A$188:$C$236,3,FALSE))</f>
        <v>Саратовская область 2</v>
      </c>
      <c r="CQ21" s="310">
        <f>BQ24</f>
        <v>0</v>
      </c>
      <c r="CR21" s="312" t="str">
        <f>IF(CQ21="","",VLOOKUP(CQ21,СписокКМ!$A$188:$C$236,3,FALSE))</f>
        <v>Х</v>
      </c>
    </row>
    <row r="22" spans="1:96" ht="12.95" customHeight="1" x14ac:dyDescent="0.2">
      <c r="A22" s="255">
        <v>5</v>
      </c>
      <c r="B22" s="291"/>
      <c r="C22" s="257">
        <v>1</v>
      </c>
      <c r="D22" s="258">
        <v>4</v>
      </c>
      <c r="E22" s="259">
        <v>1</v>
      </c>
      <c r="F22" s="260">
        <v>1</v>
      </c>
      <c r="G22" s="261"/>
      <c r="H22" s="262"/>
      <c r="I22" s="259"/>
      <c r="J22" s="260"/>
      <c r="K22" s="261"/>
      <c r="L22" s="262"/>
      <c r="M22" s="259"/>
      <c r="N22" s="260"/>
      <c r="O22" s="261"/>
      <c r="P22" s="262"/>
      <c r="Q22" s="259"/>
      <c r="R22" s="260"/>
      <c r="S22" s="263">
        <f t="shared" si="37"/>
        <v>0</v>
      </c>
      <c r="T22" s="263">
        <f t="shared" si="38"/>
        <v>0</v>
      </c>
      <c r="U22" s="263">
        <f t="shared" si="39"/>
        <v>0</v>
      </c>
      <c r="V22" s="263">
        <f t="shared" si="40"/>
        <v>0</v>
      </c>
      <c r="W22" s="263">
        <f t="shared" si="41"/>
        <v>0</v>
      </c>
      <c r="X22" s="263">
        <f t="shared" si="42"/>
        <v>0</v>
      </c>
      <c r="Y22" s="263">
        <f t="shared" si="43"/>
        <v>0</v>
      </c>
      <c r="Z22" s="263">
        <f t="shared" si="44"/>
        <v>0</v>
      </c>
      <c r="AA22" s="263">
        <f t="shared" si="45"/>
        <v>0</v>
      </c>
      <c r="AB22" s="263">
        <f t="shared" si="46"/>
        <v>0</v>
      </c>
      <c r="AC22" s="263">
        <f t="shared" si="47"/>
        <v>0</v>
      </c>
      <c r="AD22" s="263">
        <f t="shared" si="48"/>
        <v>0</v>
      </c>
      <c r="AE22" s="263">
        <f t="shared" si="49"/>
        <v>0</v>
      </c>
      <c r="AF22" s="263">
        <f t="shared" si="50"/>
        <v>0</v>
      </c>
      <c r="AG22" s="264"/>
      <c r="AH22" s="264"/>
      <c r="AI22" s="265">
        <f t="shared" si="51"/>
        <v>0</v>
      </c>
      <c r="AJ22" s="265">
        <f t="shared" si="52"/>
        <v>0</v>
      </c>
      <c r="AK22" s="266" t="str">
        <f t="shared" si="53"/>
        <v>ERROR</v>
      </c>
      <c r="AL22" s="266" t="str">
        <f t="shared" si="54"/>
        <v/>
      </c>
      <c r="AM22" s="266" t="str">
        <f t="shared" si="55"/>
        <v/>
      </c>
      <c r="AN22" s="266" t="str">
        <f t="shared" si="56"/>
        <v/>
      </c>
      <c r="AO22" s="266" t="str">
        <f t="shared" si="57"/>
        <v/>
      </c>
      <c r="AP22" s="266" t="str">
        <f t="shared" si="58"/>
        <v/>
      </c>
      <c r="AQ22" s="266" t="str">
        <f t="shared" si="59"/>
        <v/>
      </c>
      <c r="AR22" s="267" t="str">
        <f t="shared" si="60"/>
        <v xml:space="preserve">  -  </v>
      </c>
      <c r="AS22" s="268" t="str">
        <f t="shared" si="61"/>
        <v xml:space="preserve">  -  </v>
      </c>
      <c r="AT22" s="265">
        <f t="shared" si="62"/>
        <v>0</v>
      </c>
      <c r="AU22" s="265">
        <f t="shared" si="63"/>
        <v>0</v>
      </c>
      <c r="AV22" s="266" t="str">
        <f t="shared" si="64"/>
        <v>ERROR</v>
      </c>
      <c r="AW22" s="266" t="str">
        <f t="shared" si="65"/>
        <v/>
      </c>
      <c r="AX22" s="266" t="str">
        <f t="shared" si="66"/>
        <v/>
      </c>
      <c r="AY22" s="266" t="str">
        <f t="shared" si="67"/>
        <v/>
      </c>
      <c r="AZ22" s="266" t="str">
        <f t="shared" si="68"/>
        <v/>
      </c>
      <c r="BA22" s="266" t="str">
        <f t="shared" si="69"/>
        <v/>
      </c>
      <c r="BB22" s="266" t="str">
        <f t="shared" si="70"/>
        <v/>
      </c>
      <c r="BC22" s="267" t="str">
        <f t="shared" si="71"/>
        <v xml:space="preserve">  -  </v>
      </c>
      <c r="BD22" s="268" t="str">
        <f t="shared" si="72"/>
        <v xml:space="preserve">  -  </v>
      </c>
      <c r="BE22" s="269">
        <f>SUMIF(C18:C24,3,AI18:AI24)+SUMIF(D18:D24,3,AJ18:AJ24)</f>
        <v>2</v>
      </c>
      <c r="BF22" s="269">
        <f>IF(BE22&lt;&gt;0,RANK(BE22,BE18:BE24),"")</f>
        <v>3</v>
      </c>
      <c r="BG22" s="270">
        <f>SUMIF(A18:A21,C22,B18:B21)</f>
        <v>14</v>
      </c>
      <c r="BH22" s="271">
        <f>SUMIF(A18:A21,D22,B18:B21)</f>
        <v>5</v>
      </c>
      <c r="BI22" s="237" t="str">
        <f>BI21</f>
        <v>Группа 2</v>
      </c>
      <c r="BJ22" s="238">
        <f>1+BJ21</f>
        <v>11</v>
      </c>
      <c r="BK22" s="272">
        <v>3</v>
      </c>
      <c r="BL22" s="676" t="str">
        <f t="shared" si="73"/>
        <v>1 - 4</v>
      </c>
      <c r="BM22" s="664" t="s">
        <v>367</v>
      </c>
      <c r="BN22" s="665" t="s">
        <v>299</v>
      </c>
      <c r="BO22" s="677">
        <v>7</v>
      </c>
      <c r="BP22" s="1192">
        <v>3</v>
      </c>
      <c r="BQ22" s="1173">
        <v>16</v>
      </c>
      <c r="BR22" s="1318" t="str">
        <f>IF(BQ22="","",VLOOKUP(BQ22,СписокКЖ!$A$88:$C$245,3,FALSE))</f>
        <v>Москва</v>
      </c>
      <c r="BS22" s="1318" t="e">
        <f>IF(BP22="","",VLOOKUP(BP22,СписокКМ!BS:BX,2,FALSE))</f>
        <v>#N/A</v>
      </c>
      <c r="BT22" s="1318" t="str">
        <f>IF(BQ22="","",VLOOKUP(BQ22,СписокКМ!$A$188:$C$236,3,FALSE))</f>
        <v>Саратовская область 2</v>
      </c>
      <c r="BU22" s="1318" t="e">
        <f>IF(BR22="","",VLOOKUP(BR22,СписокКМ!BU:BZ,2,FALSE))</f>
        <v>#N/A</v>
      </c>
      <c r="BV22" s="1177"/>
      <c r="BW22" s="292"/>
      <c r="BX22" s="277">
        <f>IF(AG18&lt;AH18,AT18,IF(AH18&lt;AG18,AT18," "))</f>
        <v>1</v>
      </c>
      <c r="BY22" s="278"/>
      <c r="BZ22" s="279"/>
      <c r="CA22" s="277">
        <f>IF(AG23&lt;AH23,AT23,IF(AH23&lt;AG23,AT23," "))</f>
        <v>1</v>
      </c>
      <c r="CB22" s="278"/>
      <c r="CC22" s="1194"/>
      <c r="CD22" s="1194"/>
      <c r="CE22" s="1195"/>
      <c r="CF22" s="289"/>
      <c r="CG22" s="290" t="str">
        <f>IF(AG21&lt;AH21,AI21,IF(AH21&lt;AG21,AI21," "))</f>
        <v xml:space="preserve"> </v>
      </c>
      <c r="CH22" s="280"/>
      <c r="CI22" s="1171"/>
      <c r="CJ22" s="1190">
        <f>BE22</f>
        <v>2</v>
      </c>
      <c r="CK22" s="1183"/>
      <c r="CL22" s="1185">
        <f>IF(BF23="",BF22,BF23)</f>
        <v>3</v>
      </c>
      <c r="CN22" s="313" t="s">
        <v>63</v>
      </c>
      <c r="CO22" s="310">
        <f>BQ18</f>
        <v>15</v>
      </c>
      <c r="CP22" s="312" t="str">
        <f>IF(CO22="","",VLOOKUP(CO22,СписокКМ!$A$188:$C$236,3,FALSE))</f>
        <v>Саратовская область 1</v>
      </c>
      <c r="CQ22" s="310">
        <f>BQ24</f>
        <v>0</v>
      </c>
      <c r="CR22" s="312" t="str">
        <f>IF(CQ22="","",VLOOKUP(CQ22,СписокКМ!$A$188:$C$236,3,FALSE))</f>
        <v>Х</v>
      </c>
    </row>
    <row r="23" spans="1:96" ht="12.95" customHeight="1" x14ac:dyDescent="0.2">
      <c r="A23" s="255">
        <v>6</v>
      </c>
      <c r="C23" s="257">
        <v>2</v>
      </c>
      <c r="D23" s="258">
        <v>3</v>
      </c>
      <c r="E23" s="259">
        <v>1</v>
      </c>
      <c r="F23" s="260">
        <v>1</v>
      </c>
      <c r="G23" s="261"/>
      <c r="H23" s="262"/>
      <c r="I23" s="259"/>
      <c r="J23" s="260"/>
      <c r="K23" s="261"/>
      <c r="L23" s="262"/>
      <c r="M23" s="259"/>
      <c r="N23" s="260"/>
      <c r="O23" s="261"/>
      <c r="P23" s="262"/>
      <c r="Q23" s="259"/>
      <c r="R23" s="260"/>
      <c r="S23" s="263">
        <f t="shared" si="37"/>
        <v>0</v>
      </c>
      <c r="T23" s="263">
        <f t="shared" si="38"/>
        <v>0</v>
      </c>
      <c r="U23" s="263">
        <f t="shared" si="39"/>
        <v>0</v>
      </c>
      <c r="V23" s="263">
        <f t="shared" si="40"/>
        <v>0</v>
      </c>
      <c r="W23" s="263">
        <f t="shared" si="41"/>
        <v>0</v>
      </c>
      <c r="X23" s="263">
        <f t="shared" si="42"/>
        <v>0</v>
      </c>
      <c r="Y23" s="263">
        <f t="shared" si="43"/>
        <v>0</v>
      </c>
      <c r="Z23" s="263">
        <f t="shared" si="44"/>
        <v>0</v>
      </c>
      <c r="AA23" s="263">
        <f t="shared" si="45"/>
        <v>0</v>
      </c>
      <c r="AB23" s="263">
        <f t="shared" si="46"/>
        <v>0</v>
      </c>
      <c r="AC23" s="263">
        <f t="shared" si="47"/>
        <v>0</v>
      </c>
      <c r="AD23" s="263">
        <f t="shared" si="48"/>
        <v>0</v>
      </c>
      <c r="AE23" s="263">
        <f t="shared" si="49"/>
        <v>0</v>
      </c>
      <c r="AF23" s="263">
        <f t="shared" si="50"/>
        <v>0</v>
      </c>
      <c r="AG23" s="264">
        <v>3</v>
      </c>
      <c r="AH23" s="264">
        <v>2</v>
      </c>
      <c r="AI23" s="265">
        <f t="shared" si="51"/>
        <v>2</v>
      </c>
      <c r="AJ23" s="265">
        <f t="shared" si="52"/>
        <v>1</v>
      </c>
      <c r="AK23" s="266" t="str">
        <f t="shared" si="53"/>
        <v>ERROR</v>
      </c>
      <c r="AL23" s="266" t="str">
        <f t="shared" si="54"/>
        <v/>
      </c>
      <c r="AM23" s="266" t="str">
        <f t="shared" si="55"/>
        <v/>
      </c>
      <c r="AN23" s="266" t="str">
        <f t="shared" si="56"/>
        <v/>
      </c>
      <c r="AO23" s="266" t="str">
        <f t="shared" si="57"/>
        <v/>
      </c>
      <c r="AP23" s="266" t="str">
        <f t="shared" si="58"/>
        <v/>
      </c>
      <c r="AQ23" s="266" t="str">
        <f t="shared" si="59"/>
        <v/>
      </c>
      <c r="AR23" s="267" t="str">
        <f t="shared" si="60"/>
        <v>3  -  2</v>
      </c>
      <c r="AS23" s="268" t="str">
        <f t="shared" si="61"/>
        <v>3  -  2</v>
      </c>
      <c r="AT23" s="265">
        <f t="shared" si="62"/>
        <v>1</v>
      </c>
      <c r="AU23" s="265">
        <f t="shared" si="63"/>
        <v>2</v>
      </c>
      <c r="AV23" s="266" t="str">
        <f t="shared" si="64"/>
        <v>ERROR</v>
      </c>
      <c r="AW23" s="266" t="str">
        <f t="shared" si="65"/>
        <v/>
      </c>
      <c r="AX23" s="266" t="str">
        <f t="shared" si="66"/>
        <v/>
      </c>
      <c r="AY23" s="266" t="str">
        <f t="shared" si="67"/>
        <v/>
      </c>
      <c r="AZ23" s="266" t="str">
        <f t="shared" si="68"/>
        <v/>
      </c>
      <c r="BA23" s="266" t="str">
        <f t="shared" si="69"/>
        <v/>
      </c>
      <c r="BB23" s="266" t="str">
        <f t="shared" si="70"/>
        <v/>
      </c>
      <c r="BC23" s="267" t="str">
        <f t="shared" si="71"/>
        <v>2  -  3</v>
      </c>
      <c r="BD23" s="268" t="str">
        <f t="shared" si="72"/>
        <v>2  -  3</v>
      </c>
      <c r="BE23" s="282"/>
      <c r="BF23" s="282"/>
      <c r="BG23" s="270">
        <f>SUMIF(A18:A21,C23,B18:B21)</f>
        <v>13</v>
      </c>
      <c r="BH23" s="271">
        <f>SUMIF(A18:A21,D23,B18:B21)</f>
        <v>11</v>
      </c>
      <c r="BI23" s="237" t="str">
        <f>BI22</f>
        <v>Группа 2</v>
      </c>
      <c r="BJ23" s="238">
        <f>1+BJ22</f>
        <v>12</v>
      </c>
      <c r="BK23" s="272">
        <v>3</v>
      </c>
      <c r="BL23" s="678" t="str">
        <f t="shared" si="73"/>
        <v>2 - 3</v>
      </c>
      <c r="BM23" s="679" t="s">
        <v>367</v>
      </c>
      <c r="BN23" s="679" t="s">
        <v>299</v>
      </c>
      <c r="BO23" s="680">
        <v>8</v>
      </c>
      <c r="BP23" s="1193"/>
      <c r="BQ23" s="1174"/>
      <c r="BR23" s="1321" t="e">
        <f>IF(BO23="","",VLOOKUP(BO23,СписокКМ!BR:BW,2,FALSE))</f>
        <v>#N/A</v>
      </c>
      <c r="BS23" s="1321" t="str">
        <f>IF(BP23="","",VLOOKUP(BP23,СписокКМ!BS:BX,2,FALSE))</f>
        <v/>
      </c>
      <c r="BT23" s="1321" t="str">
        <f>IF(BQ23="","",VLOOKUP(BQ23,СписокКМ!BT:BY,2,FALSE))</f>
        <v/>
      </c>
      <c r="BU23" s="1321" t="e">
        <f>IF(BR23="","",VLOOKUP(BR23,СписокКМ!BU:BZ,2,FALSE))</f>
        <v>#N/A</v>
      </c>
      <c r="BV23" s="1178"/>
      <c r="BW23" s="1187" t="str">
        <f>IF(AI18&gt;AJ18,BC18,IF(AJ18&gt;AI18,BD18," "))</f>
        <v>1  -  3</v>
      </c>
      <c r="BX23" s="1188"/>
      <c r="BY23" s="1189"/>
      <c r="BZ23" s="1187" t="str">
        <f>IF(AI23&gt;AJ23,BC23,IF(AJ23&gt;AI23,BD23," "))</f>
        <v>2  -  3</v>
      </c>
      <c r="CA23" s="1188"/>
      <c r="CB23" s="1189"/>
      <c r="CC23" s="1181"/>
      <c r="CD23" s="1181"/>
      <c r="CE23" s="1182"/>
      <c r="CF23" s="1187" t="str">
        <f>IF(AI21&lt;AJ21,AR21,IF(AJ21&lt;AI21,AS21," "))</f>
        <v xml:space="preserve"> </v>
      </c>
      <c r="CG23" s="1188"/>
      <c r="CH23" s="1189"/>
      <c r="CI23" s="1171"/>
      <c r="CJ23" s="1191"/>
      <c r="CK23" s="1184"/>
      <c r="CL23" s="1186"/>
      <c r="CN23" s="313" t="s">
        <v>64</v>
      </c>
      <c r="CO23" s="310">
        <f>BQ20</f>
        <v>11</v>
      </c>
      <c r="CP23" s="312" t="str">
        <f>IF(CO23="","",VLOOKUP(CO23,СписокКМ!$A$188:$C$236,3,FALSE))</f>
        <v>Иркутская область</v>
      </c>
      <c r="CQ23" s="310">
        <f>BQ22</f>
        <v>16</v>
      </c>
      <c r="CR23" s="312" t="str">
        <f>IF(CQ23="","",VLOOKUP(CQ23,СписокКМ!$A$188:$C$236,3,FALSE))</f>
        <v>Саратовская область 2</v>
      </c>
    </row>
    <row r="24" spans="1:96" ht="12.95" customHeight="1" x14ac:dyDescent="0.2"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V24" s="224"/>
      <c r="AW24" s="224"/>
      <c r="AX24" s="224"/>
      <c r="AY24" s="224"/>
      <c r="AZ24" s="224"/>
      <c r="BE24" s="269">
        <f>SUMIF(C18:C24,4,AI18:AI24)+SUMIF(D18:D24,4,AJ18:AJ24)</f>
        <v>0</v>
      </c>
      <c r="BF24" s="269" t="str">
        <f>IF(BE24&lt;&gt;0,RANK(BE24,BE18:BE24),"")</f>
        <v/>
      </c>
      <c r="BG24" s="301"/>
      <c r="BH24" s="301"/>
      <c r="BP24" s="1192">
        <v>4</v>
      </c>
      <c r="BQ24" s="1173"/>
      <c r="BR24" s="1318" t="str">
        <f>IF(BQ24="","",VLOOKUP(BQ24,СписокКЖ!$A$88:$C$245,3,FALSE))</f>
        <v/>
      </c>
      <c r="BS24" s="1318" t="e">
        <f>IF(BP24="","",VLOOKUP(BP24,СписокКМ!BS:BX,2,FALSE))</f>
        <v>#N/A</v>
      </c>
      <c r="BT24" s="1318" t="str">
        <f>IF(BQ24="","",VLOOKUP(BQ24,СписокКМ!$A$188:$C$236,3,FALSE))</f>
        <v/>
      </c>
      <c r="BU24" s="1318" t="str">
        <f>IF(BR24="","",VLOOKUP(BR24,СписокКМ!BU:BZ,2,FALSE))</f>
        <v/>
      </c>
      <c r="BV24" s="1177"/>
      <c r="BW24" s="288"/>
      <c r="BX24" s="277" t="str">
        <f>IF(AG22&lt;AH22,AT22,IF(AH22&lt;AG22,AT22," "))</f>
        <v xml:space="preserve"> </v>
      </c>
      <c r="BY24" s="278"/>
      <c r="BZ24" s="279"/>
      <c r="CA24" s="277" t="str">
        <f>IF(AG19&lt;AH19,AT19,IF(AH19&lt;AG19,AT19," "))</f>
        <v xml:space="preserve"> </v>
      </c>
      <c r="CB24" s="278"/>
      <c r="CC24" s="279"/>
      <c r="CD24" s="277" t="str">
        <f>IF(AG21&lt;AH21,AT21,IF(AH21&lt;AG21,AT21," "))</f>
        <v xml:space="preserve"> </v>
      </c>
      <c r="CE24" s="278"/>
      <c r="CF24" s="1208"/>
      <c r="CG24" s="1179"/>
      <c r="CH24" s="1180"/>
      <c r="CI24" s="1171"/>
      <c r="CJ24" s="1190">
        <f>BE24</f>
        <v>0</v>
      </c>
      <c r="CK24" s="1197"/>
      <c r="CL24" s="1185" t="str">
        <f>IF(BF25="",BF24,BF25)</f>
        <v/>
      </c>
    </row>
    <row r="25" spans="1:96" ht="12.95" customHeight="1" x14ac:dyDescent="0.2"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V25" s="224"/>
      <c r="AW25" s="224"/>
      <c r="AX25" s="224"/>
      <c r="AY25" s="224"/>
      <c r="AZ25" s="224"/>
      <c r="BE25" s="282"/>
      <c r="BF25" s="282"/>
      <c r="BG25" s="301"/>
      <c r="BH25" s="301"/>
      <c r="BL25" s="297"/>
      <c r="BM25" s="298"/>
      <c r="BN25" s="299"/>
      <c r="BO25" s="300"/>
      <c r="BP25" s="1203"/>
      <c r="BQ25" s="1204"/>
      <c r="BR25" s="1319" t="str">
        <f>IF(BO25="","",VLOOKUP(BO25,СписокКМ!BR:BW,2,FALSE))</f>
        <v/>
      </c>
      <c r="BS25" s="1319" t="str">
        <f>IF(BP25="","",VLOOKUP(BP25,СписокКМ!BS:BX,2,FALSE))</f>
        <v/>
      </c>
      <c r="BT25" s="1319" t="str">
        <f>IF(BQ25="","",VLOOKUP(BQ25,СписокКМ!BT:BY,2,FALSE))</f>
        <v/>
      </c>
      <c r="BU25" s="1319" t="str">
        <f>IF(BR25="","",VLOOKUP(BR25,СписокКМ!BU:BZ,2,FALSE))</f>
        <v/>
      </c>
      <c r="BV25" s="1320"/>
      <c r="BW25" s="1200" t="str">
        <f>IF(AI22&gt;AJ22,BC22,IF(AJ22&gt;AI22,BD22," "))</f>
        <v xml:space="preserve"> </v>
      </c>
      <c r="BX25" s="1201"/>
      <c r="BY25" s="1202"/>
      <c r="BZ25" s="1200" t="str">
        <f>IF(AI19&gt;AJ19,BC19,IF(AJ19&gt;AI19,BD19," "))</f>
        <v xml:space="preserve"> </v>
      </c>
      <c r="CA25" s="1201"/>
      <c r="CB25" s="1202"/>
      <c r="CC25" s="1200" t="str">
        <f>IF(AI21&gt;AJ21,BC21,IF(AJ21&gt;AI21,BD21," "))</f>
        <v xml:space="preserve"> </v>
      </c>
      <c r="CD25" s="1201"/>
      <c r="CE25" s="1202"/>
      <c r="CF25" s="1209"/>
      <c r="CG25" s="1210"/>
      <c r="CH25" s="1211"/>
      <c r="CI25" s="1322"/>
      <c r="CJ25" s="1212"/>
      <c r="CK25" s="1198"/>
      <c r="CL25" s="1199"/>
    </row>
    <row r="26" spans="1:96" ht="15.95" customHeight="1" x14ac:dyDescent="0.2">
      <c r="Z26" s="233"/>
      <c r="AP26" s="228"/>
      <c r="AQ26" s="228"/>
      <c r="AR26" s="228"/>
      <c r="AS26" s="228"/>
      <c r="AT26" s="228"/>
      <c r="AU26" s="228"/>
      <c r="BA26" s="228"/>
      <c r="BB26" s="228"/>
      <c r="BC26" s="228"/>
      <c r="BD26" s="228"/>
      <c r="BE26" s="228"/>
      <c r="BF26" s="228"/>
      <c r="BG26" s="228"/>
      <c r="BH26" s="228"/>
      <c r="BI26" s="229"/>
      <c r="BJ26" s="229"/>
      <c r="BK26" s="230"/>
      <c r="BL26" s="235"/>
      <c r="BM26" s="235"/>
      <c r="BN26" s="235"/>
      <c r="BO26" s="235"/>
      <c r="BP26" s="235"/>
      <c r="BQ26" s="235"/>
      <c r="BR26" s="236"/>
      <c r="BS26" s="236"/>
      <c r="BT26" s="236"/>
      <c r="BU26" s="236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4"/>
      <c r="CN26" s="234"/>
    </row>
    <row r="27" spans="1:96" ht="19.5" customHeight="1" x14ac:dyDescent="0.2">
      <c r="Z27" s="233"/>
      <c r="BK27" s="239"/>
      <c r="BL27" s="309"/>
      <c r="BM27" s="309"/>
      <c r="BN27" s="309"/>
      <c r="BO27" s="309"/>
      <c r="BP27" s="307" t="s">
        <v>65</v>
      </c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N27" s="314" t="str">
        <f>BP27</f>
        <v>Предварительный этап. Группа 3</v>
      </c>
    </row>
    <row r="28" spans="1:96" ht="15" customHeight="1" x14ac:dyDescent="0.2">
      <c r="A28" s="240">
        <f>1+A17</f>
        <v>3</v>
      </c>
      <c r="B28" s="241">
        <v>4</v>
      </c>
      <c r="C28" s="242" t="str">
        <f>"КОМАНДЫ. Предварительный этап. Группа "&amp;A28</f>
        <v>КОМАНДЫ. Предварительный этап. Группа 3</v>
      </c>
      <c r="D28" s="242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4"/>
      <c r="P28" s="244"/>
      <c r="Q28" s="244"/>
      <c r="R28" s="245">
        <f>1+R17</f>
        <v>3</v>
      </c>
      <c r="Z28" s="233"/>
      <c r="AR28" s="246">
        <f>IF(B29=0,0,(IF(B30=0,1,IF(B31=0,2,IF(B32=0,3,IF(B32&gt;0,4))))))</f>
        <v>4</v>
      </c>
      <c r="BC28" s="246" t="b">
        <f>IF(BE28=15,3,IF(BE28&gt;15,4))</f>
        <v>0</v>
      </c>
      <c r="BE28" s="247">
        <f>SUM(BE29,BE31,BE33,BE35)</f>
        <v>0</v>
      </c>
      <c r="BF28" s="247">
        <f>SUM(BF29,BF31,BF33,BF35)</f>
        <v>0</v>
      </c>
      <c r="BL28" s="249" t="s">
        <v>44</v>
      </c>
      <c r="BM28" s="250" t="s">
        <v>45</v>
      </c>
      <c r="BN28" s="250" t="s">
        <v>46</v>
      </c>
      <c r="BO28" s="251" t="s">
        <v>47</v>
      </c>
      <c r="BP28" s="252" t="s">
        <v>1</v>
      </c>
      <c r="BQ28" s="1165" t="s">
        <v>48</v>
      </c>
      <c r="BR28" s="1165"/>
      <c r="BS28" s="1165"/>
      <c r="BT28" s="1165"/>
      <c r="BU28" s="1165"/>
      <c r="BV28" s="1166"/>
      <c r="BW28" s="1167">
        <v>1</v>
      </c>
      <c r="BX28" s="1168"/>
      <c r="BY28" s="1169"/>
      <c r="BZ28" s="1167">
        <v>2</v>
      </c>
      <c r="CA28" s="1168"/>
      <c r="CB28" s="1169"/>
      <c r="CC28" s="1167">
        <v>3</v>
      </c>
      <c r="CD28" s="1168"/>
      <c r="CE28" s="1169"/>
      <c r="CF28" s="1167">
        <v>4</v>
      </c>
      <c r="CG28" s="1168"/>
      <c r="CH28" s="1169"/>
      <c r="CI28" s="1170"/>
      <c r="CJ28" s="253" t="s">
        <v>49</v>
      </c>
      <c r="CK28" s="253" t="s">
        <v>50</v>
      </c>
      <c r="CL28" s="254" t="s">
        <v>51</v>
      </c>
    </row>
    <row r="29" spans="1:96" ht="12.95" customHeight="1" x14ac:dyDescent="0.2">
      <c r="A29" s="255">
        <v>1</v>
      </c>
      <c r="B29" s="256">
        <f>IF(R28="","",VLOOKUP(R28,'[61]Посев групп'!B:N,2,FALSE))</f>
        <v>9</v>
      </c>
      <c r="C29" s="257">
        <v>1</v>
      </c>
      <c r="D29" s="258">
        <v>3</v>
      </c>
      <c r="E29" s="259">
        <v>1</v>
      </c>
      <c r="F29" s="260">
        <v>1</v>
      </c>
      <c r="G29" s="261"/>
      <c r="H29" s="262"/>
      <c r="I29" s="259"/>
      <c r="J29" s="260"/>
      <c r="K29" s="261"/>
      <c r="L29" s="262"/>
      <c r="M29" s="259"/>
      <c r="N29" s="260"/>
      <c r="O29" s="261"/>
      <c r="P29" s="262"/>
      <c r="Q29" s="259"/>
      <c r="R29" s="260"/>
      <c r="S29" s="263">
        <f t="shared" ref="S29:S34" si="74">IF(E29="wo",0,IF(F29="wo",1,IF(E29&gt;F29,1,0)))</f>
        <v>0</v>
      </c>
      <c r="T29" s="263">
        <f t="shared" ref="T29:T34" si="75">IF(E29="wo",1,IF(F29="wo",0,IF(F29&gt;E29,1,0)))</f>
        <v>0</v>
      </c>
      <c r="U29" s="263">
        <f t="shared" ref="U29:U34" si="76">IF(G29="wo",0,IF(H29="wo",1,IF(G29&gt;H29,1,0)))</f>
        <v>0</v>
      </c>
      <c r="V29" s="263">
        <f t="shared" ref="V29:V34" si="77">IF(G29="wo",1,IF(H29="wo",0,IF(H29&gt;G29,1,0)))</f>
        <v>0</v>
      </c>
      <c r="W29" s="263">
        <f t="shared" ref="W29:W34" si="78">IF(I29="wo",0,IF(J29="wo",1,IF(I29&gt;J29,1,0)))</f>
        <v>0</v>
      </c>
      <c r="X29" s="263">
        <f t="shared" ref="X29:X34" si="79">IF(I29="wo",1,IF(J29="wo",0,IF(J29&gt;I29,1,0)))</f>
        <v>0</v>
      </c>
      <c r="Y29" s="263">
        <f t="shared" ref="Y29:Y34" si="80">IF(K29="wo",0,IF(L29="wo",1,IF(K29&gt;L29,1,0)))</f>
        <v>0</v>
      </c>
      <c r="Z29" s="263">
        <f t="shared" ref="Z29:Z34" si="81">IF(K29="wo",1,IF(L29="wo",0,IF(L29&gt;K29,1,0)))</f>
        <v>0</v>
      </c>
      <c r="AA29" s="263">
        <f t="shared" ref="AA29:AA34" si="82">IF(M29="wo",0,IF(N29="wo",1,IF(M29&gt;N29,1,0)))</f>
        <v>0</v>
      </c>
      <c r="AB29" s="263">
        <f t="shared" ref="AB29:AB34" si="83">IF(M29="wo",1,IF(N29="wo",0,IF(N29&gt;M29,1,0)))</f>
        <v>0</v>
      </c>
      <c r="AC29" s="263">
        <f t="shared" ref="AC29:AC34" si="84">IF(O29="wo",0,IF(P29="wo",1,IF(O29&gt;P29,1,0)))</f>
        <v>0</v>
      </c>
      <c r="AD29" s="263">
        <f t="shared" ref="AD29:AD34" si="85">IF(O29="wo",1,IF(P29="wo",0,IF(P29&gt;O29,1,0)))</f>
        <v>0</v>
      </c>
      <c r="AE29" s="263">
        <f t="shared" ref="AE29:AE34" si="86">IF(Q29="wo",0,IF(R29="wo",1,IF(Q29&gt;R29,1,0)))</f>
        <v>0</v>
      </c>
      <c r="AF29" s="263">
        <f t="shared" ref="AF29:AF34" si="87">IF(Q29="wo",1,IF(R29="wo",0,IF(R29&gt;Q29,1,0)))</f>
        <v>0</v>
      </c>
      <c r="AG29" s="264"/>
      <c r="AH29" s="264"/>
      <c r="AI29" s="265">
        <f t="shared" ref="AI29:AI34" si="88">IF(E29="",0,IF(E29="wo",0,IF(F29="wo",2,IF(AG29=AH29,0,IF(AG29&gt;AH29,2,1)))))</f>
        <v>0</v>
      </c>
      <c r="AJ29" s="265">
        <f t="shared" ref="AJ29:AJ34" si="89">IF(F29="",0,IF(F29="wo",0,IF(E29="wo",2,IF(AH29=AG29,0,IF(AH29&gt;AG29,2,1)))))</f>
        <v>0</v>
      </c>
      <c r="AK29" s="266" t="str">
        <f t="shared" ref="AK29:AK34" si="90">IF(E29="","",IF(E29="wo",0,IF(F29="wo",0,IF(E29=F29,"ERROR",IF(E29&gt;F29,F29,-1*E29)))))</f>
        <v>ERROR</v>
      </c>
      <c r="AL29" s="266" t="str">
        <f t="shared" ref="AL29:AL34" si="91">IF(G29="","",IF(G29="wo",0,IF(H29="wo",0,IF(G29=H29,"ERROR",IF(G29&gt;H29,H29,-1*G29)))))</f>
        <v/>
      </c>
      <c r="AM29" s="266" t="str">
        <f t="shared" ref="AM29:AM34" si="92">IF(I29="","",IF(I29="wo",0,IF(J29="wo",0,IF(I29=J29,"ERROR",IF(I29&gt;J29,J29,-1*I29)))))</f>
        <v/>
      </c>
      <c r="AN29" s="266" t="str">
        <f t="shared" ref="AN29:AN34" si="93">IF(K29="","",IF(K29="wo",0,IF(L29="wo",0,IF(K29=L29,"ERROR",IF(K29&gt;L29,L29,-1*K29)))))</f>
        <v/>
      </c>
      <c r="AO29" s="266" t="str">
        <f t="shared" ref="AO29:AO34" si="94">IF(M29="","",IF(M29="wo",0,IF(N29="wo",0,IF(M29=N29,"ERROR",IF(M29&gt;N29,N29,-1*M29)))))</f>
        <v/>
      </c>
      <c r="AP29" s="266" t="str">
        <f t="shared" ref="AP29:AP34" si="95">IF(O29="","",IF(O29="wo",0,IF(P29="wo",0,IF(O29=P29,"ERROR",IF(O29&gt;P29,P29,-1*O29)))))</f>
        <v/>
      </c>
      <c r="AQ29" s="266" t="str">
        <f t="shared" ref="AQ29:AQ34" si="96">IF(Q29="","",IF(Q29="wo",0,IF(R29="wo",0,IF(Q29=R29,"ERROR",IF(Q29&gt;R29,R29,-1*Q29)))))</f>
        <v/>
      </c>
      <c r="AR29" s="267" t="str">
        <f t="shared" ref="AR29:AR34" si="97">CONCATENATE(AG29,"  -  ",AH29)</f>
        <v xml:space="preserve">  -  </v>
      </c>
      <c r="AS29" s="268" t="str">
        <f t="shared" ref="AS29:AS34" si="98">AR29</f>
        <v xml:space="preserve">  -  </v>
      </c>
      <c r="AT29" s="265">
        <f t="shared" ref="AT29:AT34" si="99">IF(F29="",0,IF(F29="wo",0,IF(E29="wo",2,IF(AH29=AG29,0,IF(AH29&gt;AG29,2,1)))))</f>
        <v>0</v>
      </c>
      <c r="AU29" s="265">
        <f t="shared" ref="AU29:AU34" si="100">IF(E29="",0,IF(E29="wo",0,IF(F29="wo",2,IF(AG29=AH29,0,IF(AG29&gt;AH29,2,1)))))</f>
        <v>0</v>
      </c>
      <c r="AV29" s="266" t="str">
        <f t="shared" ref="AV29:AV34" si="101">IF(F29="","",IF(F29="wo",0,IF(E29="wo",0,IF(F29=E29,"ERROR",IF(F29&gt;E29,E29,-1*F29)))))</f>
        <v>ERROR</v>
      </c>
      <c r="AW29" s="266" t="str">
        <f t="shared" ref="AW29:AW34" si="102">IF(H29="","",IF(H29="wo",0,IF(G29="wo",0,IF(H29=G29,"ERROR",IF(H29&gt;G29,G29,-1*H29)))))</f>
        <v/>
      </c>
      <c r="AX29" s="266" t="str">
        <f t="shared" ref="AX29:AX34" si="103">IF(J29="","",IF(J29="wo",0,IF(I29="wo",0,IF(J29=I29,"ERROR",IF(J29&gt;I29,I29,-1*J29)))))</f>
        <v/>
      </c>
      <c r="AY29" s="266" t="str">
        <f t="shared" ref="AY29:AY34" si="104">IF(L29="","",IF(L29="wo",0,IF(K29="wo",0,IF(L29=K29,"ERROR",IF(L29&gt;K29,K29,-1*L29)))))</f>
        <v/>
      </c>
      <c r="AZ29" s="266" t="str">
        <f t="shared" ref="AZ29:AZ34" si="105">IF(N29="","",IF(N29="wo",0,IF(M29="wo",0,IF(N29=M29,"ERROR",IF(N29&gt;M29,M29,-1*N29)))))</f>
        <v/>
      </c>
      <c r="BA29" s="266" t="str">
        <f t="shared" ref="BA29:BA34" si="106">IF(P29="","",IF(P29="wo",0,IF(O29="wo",0,IF(P29=O29,"ERROR",IF(P29&gt;O29,O29,-1*P29)))))</f>
        <v/>
      </c>
      <c r="BB29" s="266" t="str">
        <f t="shared" ref="BB29:BB34" si="107">IF(R29="","",IF(R29="wo",0,IF(Q29="wo",0,IF(R29=Q29,"ERROR",IF(R29&gt;Q29,Q29,-1*R29)))))</f>
        <v/>
      </c>
      <c r="BC29" s="267" t="str">
        <f t="shared" ref="BC29:BC34" si="108">CONCATENATE(AH29,"  -  ",AG29)</f>
        <v xml:space="preserve">  -  </v>
      </c>
      <c r="BD29" s="268" t="str">
        <f t="shared" ref="BD29:BD34" si="109">BC29</f>
        <v xml:space="preserve">  -  </v>
      </c>
      <c r="BE29" s="269">
        <f>SUMIF(C29:C35,1,AI29:AI35)+SUMIF(D29:D35,1,AJ29:AJ35)</f>
        <v>0</v>
      </c>
      <c r="BF29" s="269" t="str">
        <f>IF(BE29&lt;&gt;0,RANK(BE29,BE29:BE35),"")</f>
        <v/>
      </c>
      <c r="BG29" s="270">
        <f>SUMIF(A29:A32,C29,B29:B32)</f>
        <v>9</v>
      </c>
      <c r="BH29" s="271">
        <f>SUMIF(A29:A32,D29,B29:B32)</f>
        <v>8</v>
      </c>
      <c r="BI29" s="237" t="s">
        <v>54</v>
      </c>
      <c r="BJ29" s="238">
        <f>1+BJ23</f>
        <v>13</v>
      </c>
      <c r="BK29" s="272">
        <v>1</v>
      </c>
      <c r="BL29" s="674" t="str">
        <f t="shared" ref="BL29:BL34" si="110">CONCATENATE(C29," ","-"," ",D29)</f>
        <v>1 - 3</v>
      </c>
      <c r="BM29" s="679" t="s">
        <v>367</v>
      </c>
      <c r="BN29" s="665" t="s">
        <v>297</v>
      </c>
      <c r="BO29" s="675">
        <v>9</v>
      </c>
      <c r="BP29" s="1172">
        <v>1</v>
      </c>
      <c r="BQ29" s="1173"/>
      <c r="BR29" s="1318" t="str">
        <f>IF(BQ29="","",VLOOKUP(BQ29,СписокКМ!$A$188:$C$236,3,FALSE))</f>
        <v/>
      </c>
      <c r="BS29" s="1318" t="e">
        <f>IF(BP29="","",VLOOKUP(BP29,СписокКМ!BS:BX,2,FALSE))</f>
        <v>#N/A</v>
      </c>
      <c r="BT29" s="1318" t="str">
        <f>IF(BQ29="","",VLOOKUP(BQ29,СписокКМ!$A$188:$C$236,3,FALSE))</f>
        <v/>
      </c>
      <c r="BU29" s="1318" t="str">
        <f>IF(BR29="","",VLOOKUP(BR29,СписокКМ!BU:BZ,2,FALSE))</f>
        <v/>
      </c>
      <c r="BV29" s="1177"/>
      <c r="BW29" s="1179"/>
      <c r="BX29" s="1179"/>
      <c r="BY29" s="1180"/>
      <c r="BZ29" s="276"/>
      <c r="CA29" s="277" t="str">
        <f>IF(AG31&lt;AH31,AI31,IF(AH31&lt;AG31,AI31," "))</f>
        <v xml:space="preserve"> </v>
      </c>
      <c r="CB29" s="278"/>
      <c r="CC29" s="279"/>
      <c r="CD29" s="277" t="str">
        <f>IF(AG29&lt;AH29,AI29,IF(AH29&lt;AG29,AI29," "))</f>
        <v xml:space="preserve"> </v>
      </c>
      <c r="CE29" s="280"/>
      <c r="CF29" s="279"/>
      <c r="CG29" s="277" t="str">
        <f>IF(AG33&lt;AH33,AI33,IF(AH33&lt;AG33,AI33," "))</f>
        <v xml:space="preserve"> </v>
      </c>
      <c r="CH29" s="278"/>
      <c r="CI29" s="1171"/>
      <c r="CJ29" s="1190">
        <f>BE29</f>
        <v>0</v>
      </c>
      <c r="CK29" s="713"/>
      <c r="CL29" s="1185" t="str">
        <f>IF(BF30="",BF29,BF30)</f>
        <v/>
      </c>
      <c r="CN29" s="313" t="s">
        <v>59</v>
      </c>
      <c r="CO29" s="310">
        <f>BQ29</f>
        <v>0</v>
      </c>
      <c r="CP29" s="312" t="str">
        <f>IF(CO29="","",VLOOKUP(CO29,СписокКМ!$A$188:$C$236,3,FALSE))</f>
        <v>Х</v>
      </c>
      <c r="CQ29" s="310">
        <f>BQ33</f>
        <v>0</v>
      </c>
      <c r="CR29" s="312" t="str">
        <f>IF(CQ29="","",VLOOKUP(CQ29,СписокКМ!$A$188:$C$236,3,FALSE))</f>
        <v>Х</v>
      </c>
    </row>
    <row r="30" spans="1:96" ht="12.95" customHeight="1" x14ac:dyDescent="0.2">
      <c r="A30" s="255">
        <v>2</v>
      </c>
      <c r="B30" s="281">
        <f>IF(R28="","",VLOOKUP(R28,'[61]Посев групп'!B:L,4,FALSE))</f>
        <v>7</v>
      </c>
      <c r="C30" s="257">
        <v>2</v>
      </c>
      <c r="D30" s="258">
        <v>4</v>
      </c>
      <c r="E30" s="259">
        <v>1</v>
      </c>
      <c r="F30" s="260">
        <v>1</v>
      </c>
      <c r="G30" s="261"/>
      <c r="H30" s="262"/>
      <c r="I30" s="259"/>
      <c r="J30" s="260"/>
      <c r="K30" s="261"/>
      <c r="L30" s="262"/>
      <c r="M30" s="259"/>
      <c r="N30" s="260"/>
      <c r="O30" s="261"/>
      <c r="P30" s="262"/>
      <c r="Q30" s="259"/>
      <c r="R30" s="260"/>
      <c r="S30" s="263">
        <f t="shared" si="74"/>
        <v>0</v>
      </c>
      <c r="T30" s="263">
        <f t="shared" si="75"/>
        <v>0</v>
      </c>
      <c r="U30" s="263">
        <f t="shared" si="76"/>
        <v>0</v>
      </c>
      <c r="V30" s="263">
        <f t="shared" si="77"/>
        <v>0</v>
      </c>
      <c r="W30" s="263">
        <f t="shared" si="78"/>
        <v>0</v>
      </c>
      <c r="X30" s="263">
        <f t="shared" si="79"/>
        <v>0</v>
      </c>
      <c r="Y30" s="263">
        <f t="shared" si="80"/>
        <v>0</v>
      </c>
      <c r="Z30" s="263">
        <f t="shared" si="81"/>
        <v>0</v>
      </c>
      <c r="AA30" s="263">
        <f t="shared" si="82"/>
        <v>0</v>
      </c>
      <c r="AB30" s="263">
        <f t="shared" si="83"/>
        <v>0</v>
      </c>
      <c r="AC30" s="263">
        <f t="shared" si="84"/>
        <v>0</v>
      </c>
      <c r="AD30" s="263">
        <f t="shared" si="85"/>
        <v>0</v>
      </c>
      <c r="AE30" s="263">
        <f t="shared" si="86"/>
        <v>0</v>
      </c>
      <c r="AF30" s="263">
        <f t="shared" si="87"/>
        <v>0</v>
      </c>
      <c r="AG30" s="264"/>
      <c r="AH30" s="264"/>
      <c r="AI30" s="265">
        <f t="shared" si="88"/>
        <v>0</v>
      </c>
      <c r="AJ30" s="265">
        <f t="shared" si="89"/>
        <v>0</v>
      </c>
      <c r="AK30" s="266" t="str">
        <f t="shared" si="90"/>
        <v>ERROR</v>
      </c>
      <c r="AL30" s="266" t="str">
        <f t="shared" si="91"/>
        <v/>
      </c>
      <c r="AM30" s="266" t="str">
        <f t="shared" si="92"/>
        <v/>
      </c>
      <c r="AN30" s="266" t="str">
        <f t="shared" si="93"/>
        <v/>
      </c>
      <c r="AO30" s="266" t="str">
        <f t="shared" si="94"/>
        <v/>
      </c>
      <c r="AP30" s="266" t="str">
        <f t="shared" si="95"/>
        <v/>
      </c>
      <c r="AQ30" s="266" t="str">
        <f t="shared" si="96"/>
        <v/>
      </c>
      <c r="AR30" s="267" t="str">
        <f t="shared" si="97"/>
        <v xml:space="preserve">  -  </v>
      </c>
      <c r="AS30" s="268" t="str">
        <f t="shared" si="98"/>
        <v xml:space="preserve">  -  </v>
      </c>
      <c r="AT30" s="265">
        <f t="shared" si="99"/>
        <v>0</v>
      </c>
      <c r="AU30" s="265">
        <f t="shared" si="100"/>
        <v>0</v>
      </c>
      <c r="AV30" s="266" t="str">
        <f t="shared" si="101"/>
        <v>ERROR</v>
      </c>
      <c r="AW30" s="266" t="str">
        <f t="shared" si="102"/>
        <v/>
      </c>
      <c r="AX30" s="266" t="str">
        <f t="shared" si="103"/>
        <v/>
      </c>
      <c r="AY30" s="266" t="str">
        <f t="shared" si="104"/>
        <v/>
      </c>
      <c r="AZ30" s="266" t="str">
        <f t="shared" si="105"/>
        <v/>
      </c>
      <c r="BA30" s="266" t="str">
        <f t="shared" si="106"/>
        <v/>
      </c>
      <c r="BB30" s="266" t="str">
        <f t="shared" si="107"/>
        <v/>
      </c>
      <c r="BC30" s="267" t="str">
        <f t="shared" si="108"/>
        <v xml:space="preserve">  -  </v>
      </c>
      <c r="BD30" s="268" t="str">
        <f t="shared" si="109"/>
        <v xml:space="preserve">  -  </v>
      </c>
      <c r="BE30" s="282"/>
      <c r="BF30" s="282"/>
      <c r="BG30" s="270">
        <f>SUMIF(A29:A32,C30,B29:B32)</f>
        <v>7</v>
      </c>
      <c r="BH30" s="271">
        <f>SUMIF(A29:A32,D30,B29:B32)</f>
        <v>6</v>
      </c>
      <c r="BI30" s="237" t="str">
        <f>BI29</f>
        <v>Группа 3</v>
      </c>
      <c r="BJ30" s="238">
        <f>1+BJ29</f>
        <v>14</v>
      </c>
      <c r="BK30" s="272">
        <v>1</v>
      </c>
      <c r="BL30" s="661" t="str">
        <f t="shared" si="110"/>
        <v>2 - 4</v>
      </c>
      <c r="BM30" s="664"/>
      <c r="BN30" s="654" t="s">
        <v>297</v>
      </c>
      <c r="BO30" s="662">
        <v>9</v>
      </c>
      <c r="BP30" s="1172"/>
      <c r="BQ30" s="1174"/>
      <c r="BR30" s="1321" t="e">
        <f>IF(BO30="","",VLOOKUP(BO30,СписокКМ!BR:BW,2,FALSE))</f>
        <v>#N/A</v>
      </c>
      <c r="BS30" s="1321" t="str">
        <f>IF(BP30="","",VLOOKUP(BP30,СписокКМ!BS:BX,2,FALSE))</f>
        <v/>
      </c>
      <c r="BT30" s="1321" t="str">
        <f>IF(BQ30="","",VLOOKUP(BQ30,СписокКМ!BT:BY,2,FALSE))</f>
        <v/>
      </c>
      <c r="BU30" s="1321" t="e">
        <f>IF(BR30="","",VLOOKUP(BR30,СписокКМ!BU:BZ,2,FALSE))</f>
        <v>#N/A</v>
      </c>
      <c r="BV30" s="1178"/>
      <c r="BW30" s="1181"/>
      <c r="BX30" s="1181"/>
      <c r="BY30" s="1182"/>
      <c r="BZ30" s="1187" t="str">
        <f>IF(AI31&lt;AJ31,AR31,IF(AJ31&lt;AI31,AS31," "))</f>
        <v xml:space="preserve"> </v>
      </c>
      <c r="CA30" s="1188"/>
      <c r="CB30" s="1189"/>
      <c r="CC30" s="1187" t="str">
        <f>IF(AI29&lt;AJ29,AR29,IF(AJ29&lt;AI29,AS29," "))</f>
        <v xml:space="preserve"> </v>
      </c>
      <c r="CD30" s="1188"/>
      <c r="CE30" s="1189"/>
      <c r="CF30" s="1187" t="str">
        <f>IF(AI33&lt;AJ33,AR33,IF(AJ33&lt;AI33,AS33," "))</f>
        <v xml:space="preserve"> </v>
      </c>
      <c r="CG30" s="1188"/>
      <c r="CH30" s="1189"/>
      <c r="CI30" s="1171"/>
      <c r="CJ30" s="1191"/>
      <c r="CK30" s="711"/>
      <c r="CL30" s="1186"/>
      <c r="CN30" s="313" t="s">
        <v>60</v>
      </c>
      <c r="CO30" s="310">
        <f>BQ31</f>
        <v>0</v>
      </c>
      <c r="CP30" s="312" t="str">
        <f>IF(CO30="","",VLOOKUP(CO30,СписокКМ!$A$188:$C$236,3,FALSE))</f>
        <v>Х</v>
      </c>
      <c r="CQ30" s="310">
        <f>BQ35</f>
        <v>0</v>
      </c>
      <c r="CR30" s="312" t="str">
        <f>IF(CQ30="","",VLOOKUP(CQ30,СписокКМ!$A$188:$C$236,3,FALSE))</f>
        <v>Х</v>
      </c>
    </row>
    <row r="31" spans="1:96" ht="12.95" customHeight="1" x14ac:dyDescent="0.2">
      <c r="A31" s="255">
        <v>3</v>
      </c>
      <c r="B31" s="281">
        <f>IF(R28="","",VLOOKUP(R28,'[61]Посев групп'!B:L,6,FALSE))</f>
        <v>8</v>
      </c>
      <c r="C31" s="257">
        <v>1</v>
      </c>
      <c r="D31" s="258">
        <v>2</v>
      </c>
      <c r="E31" s="259">
        <v>1</v>
      </c>
      <c r="F31" s="260">
        <v>1</v>
      </c>
      <c r="G31" s="261"/>
      <c r="H31" s="262"/>
      <c r="I31" s="259"/>
      <c r="J31" s="260"/>
      <c r="K31" s="261"/>
      <c r="L31" s="262"/>
      <c r="M31" s="259"/>
      <c r="N31" s="260"/>
      <c r="O31" s="261"/>
      <c r="P31" s="262"/>
      <c r="Q31" s="259"/>
      <c r="R31" s="260"/>
      <c r="S31" s="263">
        <f t="shared" si="74"/>
        <v>0</v>
      </c>
      <c r="T31" s="263">
        <f t="shared" si="75"/>
        <v>0</v>
      </c>
      <c r="U31" s="263">
        <f t="shared" si="76"/>
        <v>0</v>
      </c>
      <c r="V31" s="263">
        <f t="shared" si="77"/>
        <v>0</v>
      </c>
      <c r="W31" s="263">
        <f t="shared" si="78"/>
        <v>0</v>
      </c>
      <c r="X31" s="263">
        <f t="shared" si="79"/>
        <v>0</v>
      </c>
      <c r="Y31" s="263">
        <f t="shared" si="80"/>
        <v>0</v>
      </c>
      <c r="Z31" s="263">
        <f t="shared" si="81"/>
        <v>0</v>
      </c>
      <c r="AA31" s="263">
        <f t="shared" si="82"/>
        <v>0</v>
      </c>
      <c r="AB31" s="263">
        <f t="shared" si="83"/>
        <v>0</v>
      </c>
      <c r="AC31" s="263">
        <f t="shared" si="84"/>
        <v>0</v>
      </c>
      <c r="AD31" s="263">
        <f t="shared" si="85"/>
        <v>0</v>
      </c>
      <c r="AE31" s="263">
        <f t="shared" si="86"/>
        <v>0</v>
      </c>
      <c r="AF31" s="263">
        <f t="shared" si="87"/>
        <v>0</v>
      </c>
      <c r="AG31" s="264"/>
      <c r="AH31" s="264"/>
      <c r="AI31" s="265">
        <f t="shared" si="88"/>
        <v>0</v>
      </c>
      <c r="AJ31" s="265">
        <f t="shared" si="89"/>
        <v>0</v>
      </c>
      <c r="AK31" s="266" t="str">
        <f t="shared" si="90"/>
        <v>ERROR</v>
      </c>
      <c r="AL31" s="266" t="str">
        <f t="shared" si="91"/>
        <v/>
      </c>
      <c r="AM31" s="266" t="str">
        <f t="shared" si="92"/>
        <v/>
      </c>
      <c r="AN31" s="266" t="str">
        <f t="shared" si="93"/>
        <v/>
      </c>
      <c r="AO31" s="266" t="str">
        <f t="shared" si="94"/>
        <v/>
      </c>
      <c r="AP31" s="266" t="str">
        <f t="shared" si="95"/>
        <v/>
      </c>
      <c r="AQ31" s="266" t="str">
        <f t="shared" si="96"/>
        <v/>
      </c>
      <c r="AR31" s="267" t="str">
        <f t="shared" si="97"/>
        <v xml:space="preserve">  -  </v>
      </c>
      <c r="AS31" s="268" t="str">
        <f t="shared" si="98"/>
        <v xml:space="preserve">  -  </v>
      </c>
      <c r="AT31" s="265">
        <f t="shared" si="99"/>
        <v>0</v>
      </c>
      <c r="AU31" s="265">
        <f t="shared" si="100"/>
        <v>0</v>
      </c>
      <c r="AV31" s="266" t="str">
        <f t="shared" si="101"/>
        <v>ERROR</v>
      </c>
      <c r="AW31" s="266" t="str">
        <f t="shared" si="102"/>
        <v/>
      </c>
      <c r="AX31" s="266" t="str">
        <f t="shared" si="103"/>
        <v/>
      </c>
      <c r="AY31" s="266" t="str">
        <f t="shared" si="104"/>
        <v/>
      </c>
      <c r="AZ31" s="266" t="str">
        <f t="shared" si="105"/>
        <v/>
      </c>
      <c r="BA31" s="266" t="str">
        <f t="shared" si="106"/>
        <v/>
      </c>
      <c r="BB31" s="266" t="str">
        <f t="shared" si="107"/>
        <v/>
      </c>
      <c r="BC31" s="267" t="str">
        <f t="shared" si="108"/>
        <v xml:space="preserve">  -  </v>
      </c>
      <c r="BD31" s="268" t="str">
        <f t="shared" si="109"/>
        <v xml:space="preserve">  -  </v>
      </c>
      <c r="BE31" s="269">
        <f>SUMIF(C29:C35,2,AI29:AI35)+SUMIF(D29:D35,2,AJ29:AJ35)</f>
        <v>0</v>
      </c>
      <c r="BF31" s="269" t="str">
        <f>IF(BE31&lt;&gt;0,RANK(BE31,BE29:BE35),"")</f>
        <v/>
      </c>
      <c r="BG31" s="270">
        <f>SUMIF(A29:A32,C31,B29:B32)</f>
        <v>9</v>
      </c>
      <c r="BH31" s="271">
        <f>SUMIF(A29:A32,D31,B29:B32)</f>
        <v>7</v>
      </c>
      <c r="BI31" s="237" t="str">
        <f>BI30</f>
        <v>Группа 3</v>
      </c>
      <c r="BJ31" s="238">
        <f>1+BJ30</f>
        <v>15</v>
      </c>
      <c r="BK31" s="272">
        <v>2</v>
      </c>
      <c r="BL31" s="676" t="str">
        <f t="shared" si="110"/>
        <v>1 - 2</v>
      </c>
      <c r="BM31" s="679" t="s">
        <v>367</v>
      </c>
      <c r="BN31" s="665" t="s">
        <v>298</v>
      </c>
      <c r="BO31" s="677">
        <v>9</v>
      </c>
      <c r="BP31" s="1192">
        <v>2</v>
      </c>
      <c r="BQ31" s="1173"/>
      <c r="BR31" s="1318" t="str">
        <f>IF(BQ31="","",VLOOKUP(BQ31,СписокКМ!$A$188:$C$236,3,FALSE))</f>
        <v/>
      </c>
      <c r="BS31" s="1318" t="e">
        <f>IF(BP31="","",VLOOKUP(BP31,СписокКМ!BS:BX,2,FALSE))</f>
        <v>#N/A</v>
      </c>
      <c r="BT31" s="1318" t="str">
        <f>IF(BQ31="","",VLOOKUP(BQ31,СписокКМ!$A$188:$C$236,3,FALSE))</f>
        <v/>
      </c>
      <c r="BU31" s="1318" t="str">
        <f>IF(BR31="","",VLOOKUP(BR31,СписокКМ!BU:BZ,2,FALSE))</f>
        <v/>
      </c>
      <c r="BV31" s="1177"/>
      <c r="BW31" s="288"/>
      <c r="BX31" s="277" t="str">
        <f>IF(AG31&lt;AH31,AT31,IF(AH31&lt;AG31,AT31," "))</f>
        <v xml:space="preserve"> </v>
      </c>
      <c r="BY31" s="278"/>
      <c r="BZ31" s="1179"/>
      <c r="CA31" s="1179"/>
      <c r="CB31" s="1180"/>
      <c r="CC31" s="279"/>
      <c r="CD31" s="277" t="str">
        <f>IF(AG34&lt;AH34,AI34,IF(AH34&lt;AG34,AI34," "))</f>
        <v xml:space="preserve"> </v>
      </c>
      <c r="CE31" s="278"/>
      <c r="CF31" s="289"/>
      <c r="CG31" s="290" t="str">
        <f>IF(AG30&lt;AH30,AI30,IF(AH30&lt;AG30,AI30," "))</f>
        <v xml:space="preserve"> </v>
      </c>
      <c r="CH31" s="280"/>
      <c r="CI31" s="1171"/>
      <c r="CJ31" s="1190">
        <f>BE31</f>
        <v>0</v>
      </c>
      <c r="CK31" s="712"/>
      <c r="CL31" s="1185"/>
      <c r="CN31" s="313" t="s">
        <v>61</v>
      </c>
      <c r="CO31" s="310">
        <f>BQ29</f>
        <v>0</v>
      </c>
      <c r="CP31" s="312" t="str">
        <f>IF(CO31="","",VLOOKUP(CO31,СписокКМ!$A$188:$C$236,3,FALSE))</f>
        <v>Х</v>
      </c>
      <c r="CQ31" s="310">
        <f>BQ31</f>
        <v>0</v>
      </c>
      <c r="CR31" s="312" t="str">
        <f>IF(CQ31="","",VLOOKUP(CQ31,СписокКМ!$A$188:$C$236,3,FALSE))</f>
        <v>Х</v>
      </c>
    </row>
    <row r="32" spans="1:96" ht="12.95" customHeight="1" x14ac:dyDescent="0.2">
      <c r="A32" s="255">
        <v>4</v>
      </c>
      <c r="B32" s="281">
        <f>IF(R28="","",VLOOKUP(R28,'[61]Посев групп'!B:L,8,FALSE))</f>
        <v>6</v>
      </c>
      <c r="C32" s="257">
        <v>3</v>
      </c>
      <c r="D32" s="258">
        <v>4</v>
      </c>
      <c r="E32" s="259">
        <v>1</v>
      </c>
      <c r="F32" s="260">
        <v>1</v>
      </c>
      <c r="G32" s="261"/>
      <c r="H32" s="262"/>
      <c r="I32" s="259"/>
      <c r="J32" s="260"/>
      <c r="K32" s="261"/>
      <c r="L32" s="262"/>
      <c r="M32" s="259"/>
      <c r="N32" s="260"/>
      <c r="O32" s="261"/>
      <c r="P32" s="262"/>
      <c r="Q32" s="259"/>
      <c r="R32" s="260"/>
      <c r="S32" s="263">
        <f t="shared" si="74"/>
        <v>0</v>
      </c>
      <c r="T32" s="263">
        <f t="shared" si="75"/>
        <v>0</v>
      </c>
      <c r="U32" s="263">
        <f t="shared" si="76"/>
        <v>0</v>
      </c>
      <c r="V32" s="263">
        <f t="shared" si="77"/>
        <v>0</v>
      </c>
      <c r="W32" s="263">
        <f t="shared" si="78"/>
        <v>0</v>
      </c>
      <c r="X32" s="263">
        <f t="shared" si="79"/>
        <v>0</v>
      </c>
      <c r="Y32" s="263">
        <f t="shared" si="80"/>
        <v>0</v>
      </c>
      <c r="Z32" s="263">
        <f t="shared" si="81"/>
        <v>0</v>
      </c>
      <c r="AA32" s="263">
        <f t="shared" si="82"/>
        <v>0</v>
      </c>
      <c r="AB32" s="263">
        <f t="shared" si="83"/>
        <v>0</v>
      </c>
      <c r="AC32" s="263">
        <f t="shared" si="84"/>
        <v>0</v>
      </c>
      <c r="AD32" s="263">
        <f t="shared" si="85"/>
        <v>0</v>
      </c>
      <c r="AE32" s="263">
        <f t="shared" si="86"/>
        <v>0</v>
      </c>
      <c r="AF32" s="263">
        <f t="shared" si="87"/>
        <v>0</v>
      </c>
      <c r="AG32" s="264"/>
      <c r="AH32" s="264"/>
      <c r="AI32" s="265">
        <f t="shared" si="88"/>
        <v>0</v>
      </c>
      <c r="AJ32" s="265">
        <f t="shared" si="89"/>
        <v>0</v>
      </c>
      <c r="AK32" s="266" t="str">
        <f t="shared" si="90"/>
        <v>ERROR</v>
      </c>
      <c r="AL32" s="266" t="str">
        <f t="shared" si="91"/>
        <v/>
      </c>
      <c r="AM32" s="266" t="str">
        <f t="shared" si="92"/>
        <v/>
      </c>
      <c r="AN32" s="266" t="str">
        <f t="shared" si="93"/>
        <v/>
      </c>
      <c r="AO32" s="266" t="str">
        <f t="shared" si="94"/>
        <v/>
      </c>
      <c r="AP32" s="266" t="str">
        <f t="shared" si="95"/>
        <v/>
      </c>
      <c r="AQ32" s="266" t="str">
        <f t="shared" si="96"/>
        <v/>
      </c>
      <c r="AR32" s="267" t="str">
        <f t="shared" si="97"/>
        <v xml:space="preserve">  -  </v>
      </c>
      <c r="AS32" s="268" t="str">
        <f t="shared" si="98"/>
        <v xml:space="preserve">  -  </v>
      </c>
      <c r="AT32" s="265">
        <f t="shared" si="99"/>
        <v>0</v>
      </c>
      <c r="AU32" s="265">
        <f t="shared" si="100"/>
        <v>0</v>
      </c>
      <c r="AV32" s="266" t="str">
        <f t="shared" si="101"/>
        <v>ERROR</v>
      </c>
      <c r="AW32" s="266" t="str">
        <f t="shared" si="102"/>
        <v/>
      </c>
      <c r="AX32" s="266" t="str">
        <f t="shared" si="103"/>
        <v/>
      </c>
      <c r="AY32" s="266" t="str">
        <f t="shared" si="104"/>
        <v/>
      </c>
      <c r="AZ32" s="266" t="str">
        <f t="shared" si="105"/>
        <v/>
      </c>
      <c r="BA32" s="266" t="str">
        <f t="shared" si="106"/>
        <v/>
      </c>
      <c r="BB32" s="266" t="str">
        <f t="shared" si="107"/>
        <v/>
      </c>
      <c r="BC32" s="267" t="str">
        <f t="shared" si="108"/>
        <v xml:space="preserve">  -  </v>
      </c>
      <c r="BD32" s="268" t="str">
        <f t="shared" si="109"/>
        <v xml:space="preserve">  -  </v>
      </c>
      <c r="BE32" s="282"/>
      <c r="BF32" s="282"/>
      <c r="BG32" s="270">
        <f>SUMIF(A29:A32,C32,B29:B32)</f>
        <v>8</v>
      </c>
      <c r="BH32" s="271">
        <f>SUMIF(A29:A32,D32,B29:B32)</f>
        <v>6</v>
      </c>
      <c r="BI32" s="237" t="str">
        <f>BI31</f>
        <v>Группа 3</v>
      </c>
      <c r="BJ32" s="238">
        <f>1+BJ31</f>
        <v>16</v>
      </c>
      <c r="BK32" s="272">
        <v>2</v>
      </c>
      <c r="BL32" s="661" t="str">
        <f t="shared" si="110"/>
        <v>3 - 4</v>
      </c>
      <c r="BM32" s="654" t="s">
        <v>131</v>
      </c>
      <c r="BN32" s="654" t="s">
        <v>298</v>
      </c>
      <c r="BO32" s="662">
        <v>9</v>
      </c>
      <c r="BP32" s="1193"/>
      <c r="BQ32" s="1174"/>
      <c r="BR32" s="1321" t="e">
        <f>IF(BO32="","",VLOOKUP(BO32,СписокКМ!BR:BW,2,FALSE))</f>
        <v>#N/A</v>
      </c>
      <c r="BS32" s="1321" t="str">
        <f>IF(BP32="","",VLOOKUP(BP32,СписокКМ!BS:BX,2,FALSE))</f>
        <v/>
      </c>
      <c r="BT32" s="1321" t="str">
        <f>IF(BQ32="","",VLOOKUP(BQ32,СписокКМ!BT:BY,2,FALSE))</f>
        <v/>
      </c>
      <c r="BU32" s="1321" t="e">
        <f>IF(BR32="","",VLOOKUP(BR32,СписокКМ!BU:BZ,2,FALSE))</f>
        <v>#N/A</v>
      </c>
      <c r="BV32" s="1178"/>
      <c r="BW32" s="1187" t="str">
        <f>IF(AI31&gt;AJ31,BC31,IF(AJ31&gt;AI31,BD31," "))</f>
        <v xml:space="preserve"> </v>
      </c>
      <c r="BX32" s="1188"/>
      <c r="BY32" s="1189"/>
      <c r="BZ32" s="1181"/>
      <c r="CA32" s="1181"/>
      <c r="CB32" s="1182"/>
      <c r="CC32" s="1187" t="str">
        <f>IF(AI34&lt;AJ34,AR34,IF(AJ34&lt;AI34,AS34," "))</f>
        <v xml:space="preserve"> </v>
      </c>
      <c r="CD32" s="1188"/>
      <c r="CE32" s="1189"/>
      <c r="CF32" s="1187" t="str">
        <f>IF(AI30&lt;AJ30,AR30,IF(AJ30&lt;AI30,AS30," "))</f>
        <v xml:space="preserve"> </v>
      </c>
      <c r="CG32" s="1188"/>
      <c r="CH32" s="1189"/>
      <c r="CI32" s="1171"/>
      <c r="CJ32" s="1191"/>
      <c r="CK32" s="711"/>
      <c r="CL32" s="1186"/>
      <c r="CN32" s="313" t="s">
        <v>62</v>
      </c>
      <c r="CO32" s="310">
        <f>BQ33</f>
        <v>0</v>
      </c>
      <c r="CP32" s="312" t="str">
        <f>IF(CO32="","",VLOOKUP(CO32,СписокКМ!$A$188:$C$236,3,FALSE))</f>
        <v>Х</v>
      </c>
      <c r="CQ32" s="310">
        <f>BQ35</f>
        <v>0</v>
      </c>
      <c r="CR32" s="312" t="str">
        <f>IF(CQ32="","",VLOOKUP(CQ32,СписокКМ!$A$188:$C$236,3,FALSE))</f>
        <v>Х</v>
      </c>
    </row>
    <row r="33" spans="1:96" ht="12.95" customHeight="1" x14ac:dyDescent="0.2">
      <c r="A33" s="255">
        <v>5</v>
      </c>
      <c r="B33" s="291"/>
      <c r="C33" s="257">
        <v>1</v>
      </c>
      <c r="D33" s="258">
        <v>4</v>
      </c>
      <c r="E33" s="259">
        <v>1</v>
      </c>
      <c r="F33" s="260">
        <v>1</v>
      </c>
      <c r="G33" s="261"/>
      <c r="H33" s="262"/>
      <c r="I33" s="259"/>
      <c r="J33" s="260"/>
      <c r="K33" s="261"/>
      <c r="L33" s="262"/>
      <c r="M33" s="259"/>
      <c r="N33" s="260"/>
      <c r="O33" s="261"/>
      <c r="P33" s="262"/>
      <c r="Q33" s="259"/>
      <c r="R33" s="260"/>
      <c r="S33" s="263">
        <f t="shared" si="74"/>
        <v>0</v>
      </c>
      <c r="T33" s="263">
        <f t="shared" si="75"/>
        <v>0</v>
      </c>
      <c r="U33" s="263">
        <f t="shared" si="76"/>
        <v>0</v>
      </c>
      <c r="V33" s="263">
        <f t="shared" si="77"/>
        <v>0</v>
      </c>
      <c r="W33" s="263">
        <f t="shared" si="78"/>
        <v>0</v>
      </c>
      <c r="X33" s="263">
        <f t="shared" si="79"/>
        <v>0</v>
      </c>
      <c r="Y33" s="263">
        <f t="shared" si="80"/>
        <v>0</v>
      </c>
      <c r="Z33" s="263">
        <f t="shared" si="81"/>
        <v>0</v>
      </c>
      <c r="AA33" s="263">
        <f t="shared" si="82"/>
        <v>0</v>
      </c>
      <c r="AB33" s="263">
        <f t="shared" si="83"/>
        <v>0</v>
      </c>
      <c r="AC33" s="263">
        <f t="shared" si="84"/>
        <v>0</v>
      </c>
      <c r="AD33" s="263">
        <f t="shared" si="85"/>
        <v>0</v>
      </c>
      <c r="AE33" s="263">
        <f t="shared" si="86"/>
        <v>0</v>
      </c>
      <c r="AF33" s="263">
        <f t="shared" si="87"/>
        <v>0</v>
      </c>
      <c r="AG33" s="264"/>
      <c r="AH33" s="264"/>
      <c r="AI33" s="265">
        <f t="shared" si="88"/>
        <v>0</v>
      </c>
      <c r="AJ33" s="265">
        <f t="shared" si="89"/>
        <v>0</v>
      </c>
      <c r="AK33" s="266" t="str">
        <f t="shared" si="90"/>
        <v>ERROR</v>
      </c>
      <c r="AL33" s="266" t="str">
        <f t="shared" si="91"/>
        <v/>
      </c>
      <c r="AM33" s="266" t="str">
        <f t="shared" si="92"/>
        <v/>
      </c>
      <c r="AN33" s="266" t="str">
        <f t="shared" si="93"/>
        <v/>
      </c>
      <c r="AO33" s="266" t="str">
        <f t="shared" si="94"/>
        <v/>
      </c>
      <c r="AP33" s="266" t="str">
        <f t="shared" si="95"/>
        <v/>
      </c>
      <c r="AQ33" s="266" t="str">
        <f t="shared" si="96"/>
        <v/>
      </c>
      <c r="AR33" s="267" t="str">
        <f t="shared" si="97"/>
        <v xml:space="preserve">  -  </v>
      </c>
      <c r="AS33" s="268" t="str">
        <f t="shared" si="98"/>
        <v xml:space="preserve">  -  </v>
      </c>
      <c r="AT33" s="265">
        <f t="shared" si="99"/>
        <v>0</v>
      </c>
      <c r="AU33" s="265">
        <f t="shared" si="100"/>
        <v>0</v>
      </c>
      <c r="AV33" s="266" t="str">
        <f t="shared" si="101"/>
        <v>ERROR</v>
      </c>
      <c r="AW33" s="266" t="str">
        <f t="shared" si="102"/>
        <v/>
      </c>
      <c r="AX33" s="266" t="str">
        <f t="shared" si="103"/>
        <v/>
      </c>
      <c r="AY33" s="266" t="str">
        <f t="shared" si="104"/>
        <v/>
      </c>
      <c r="AZ33" s="266" t="str">
        <f t="shared" si="105"/>
        <v/>
      </c>
      <c r="BA33" s="266" t="str">
        <f t="shared" si="106"/>
        <v/>
      </c>
      <c r="BB33" s="266" t="str">
        <f t="shared" si="107"/>
        <v/>
      </c>
      <c r="BC33" s="267" t="str">
        <f t="shared" si="108"/>
        <v xml:space="preserve">  -  </v>
      </c>
      <c r="BD33" s="268" t="str">
        <f t="shared" si="109"/>
        <v xml:space="preserve">  -  </v>
      </c>
      <c r="BE33" s="269">
        <f>SUMIF(C29:C35,3,AI29:AI35)+SUMIF(D29:D35,3,AJ29:AJ35)</f>
        <v>0</v>
      </c>
      <c r="BF33" s="269" t="str">
        <f>IF(BE33&lt;&gt;0,RANK(BE33,BE29:BE35),"")</f>
        <v/>
      </c>
      <c r="BG33" s="270">
        <f>SUMIF(A29:A32,C33,B29:B32)</f>
        <v>9</v>
      </c>
      <c r="BH33" s="271">
        <f>SUMIF(A29:A32,D33,B29:B32)</f>
        <v>6</v>
      </c>
      <c r="BI33" s="237" t="str">
        <f>BI32</f>
        <v>Группа 3</v>
      </c>
      <c r="BJ33" s="238">
        <f>1+BJ32</f>
        <v>17</v>
      </c>
      <c r="BK33" s="272">
        <v>3</v>
      </c>
      <c r="BL33" s="661" t="str">
        <f t="shared" si="110"/>
        <v>1 - 4</v>
      </c>
      <c r="BM33" s="525" t="s">
        <v>131</v>
      </c>
      <c r="BN33" s="654" t="s">
        <v>299</v>
      </c>
      <c r="BO33" s="662">
        <v>8</v>
      </c>
      <c r="BP33" s="1192">
        <v>3</v>
      </c>
      <c r="BQ33" s="1173"/>
      <c r="BR33" s="1318" t="str">
        <f>IF(BQ33="","",VLOOKUP(BQ33,СписокКМ!$A$188:$C$236,3,FALSE))</f>
        <v/>
      </c>
      <c r="BS33" s="1318" t="e">
        <f>IF(BP33="","",VLOOKUP(BP33,СписокКМ!BS:BX,2,FALSE))</f>
        <v>#N/A</v>
      </c>
      <c r="BT33" s="1318" t="str">
        <f>IF(BQ33="","",VLOOKUP(BQ33,СписокКМ!$A$188:$C$236,3,FALSE))</f>
        <v/>
      </c>
      <c r="BU33" s="1318" t="str">
        <f>IF(BR33="","",VLOOKUP(BR33,СписокКМ!BU:BZ,2,FALSE))</f>
        <v/>
      </c>
      <c r="BV33" s="1177"/>
      <c r="BW33" s="292"/>
      <c r="BX33" s="277" t="str">
        <f>IF(AG29&lt;AH29,AT29,IF(AH29&lt;AG29,AT29," "))</f>
        <v xml:space="preserve"> </v>
      </c>
      <c r="BY33" s="278"/>
      <c r="BZ33" s="279"/>
      <c r="CA33" s="277" t="str">
        <f>IF(AG34&lt;AH34,AT34,IF(AH34&lt;AG34,AT34," "))</f>
        <v xml:space="preserve"> </v>
      </c>
      <c r="CB33" s="278"/>
      <c r="CC33" s="1194"/>
      <c r="CD33" s="1194"/>
      <c r="CE33" s="1195"/>
      <c r="CF33" s="289"/>
      <c r="CG33" s="290" t="str">
        <f>IF(AG32&lt;AH32,AI32,IF(AH32&lt;AG32,AI32," "))</f>
        <v xml:space="preserve"> </v>
      </c>
      <c r="CH33" s="280"/>
      <c r="CI33" s="1171"/>
      <c r="CJ33" s="1190">
        <f>BE33</f>
        <v>0</v>
      </c>
      <c r="CK33" s="716"/>
      <c r="CL33" s="1185"/>
      <c r="CN33" s="313" t="s">
        <v>63</v>
      </c>
      <c r="CO33" s="310">
        <f>BQ29</f>
        <v>0</v>
      </c>
      <c r="CP33" s="312" t="str">
        <f>IF(CO33="","",VLOOKUP(CO33,СписокКМ!$A$188:$C$236,3,FALSE))</f>
        <v>Х</v>
      </c>
      <c r="CQ33" s="310">
        <f>BQ35</f>
        <v>0</v>
      </c>
      <c r="CR33" s="312" t="str">
        <f>IF(CQ33="","",VLOOKUP(CQ33,СписокКМ!$A$188:$C$236,3,FALSE))</f>
        <v>Х</v>
      </c>
    </row>
    <row r="34" spans="1:96" ht="12.95" customHeight="1" x14ac:dyDescent="0.2">
      <c r="A34" s="255">
        <v>6</v>
      </c>
      <c r="C34" s="257">
        <v>2</v>
      </c>
      <c r="D34" s="258">
        <v>3</v>
      </c>
      <c r="E34" s="259">
        <v>1</v>
      </c>
      <c r="F34" s="260">
        <v>1</v>
      </c>
      <c r="G34" s="261"/>
      <c r="H34" s="262"/>
      <c r="I34" s="259"/>
      <c r="J34" s="260"/>
      <c r="K34" s="261"/>
      <c r="L34" s="262"/>
      <c r="M34" s="259"/>
      <c r="N34" s="260"/>
      <c r="O34" s="261"/>
      <c r="P34" s="262"/>
      <c r="Q34" s="259"/>
      <c r="R34" s="260"/>
      <c r="S34" s="263">
        <f t="shared" si="74"/>
        <v>0</v>
      </c>
      <c r="T34" s="263">
        <f t="shared" si="75"/>
        <v>0</v>
      </c>
      <c r="U34" s="263">
        <f t="shared" si="76"/>
        <v>0</v>
      </c>
      <c r="V34" s="263">
        <f t="shared" si="77"/>
        <v>0</v>
      </c>
      <c r="W34" s="263">
        <f t="shared" si="78"/>
        <v>0</v>
      </c>
      <c r="X34" s="263">
        <f t="shared" si="79"/>
        <v>0</v>
      </c>
      <c r="Y34" s="263">
        <f t="shared" si="80"/>
        <v>0</v>
      </c>
      <c r="Z34" s="263">
        <f t="shared" si="81"/>
        <v>0</v>
      </c>
      <c r="AA34" s="263">
        <f t="shared" si="82"/>
        <v>0</v>
      </c>
      <c r="AB34" s="263">
        <f t="shared" si="83"/>
        <v>0</v>
      </c>
      <c r="AC34" s="263">
        <f t="shared" si="84"/>
        <v>0</v>
      </c>
      <c r="AD34" s="263">
        <f t="shared" si="85"/>
        <v>0</v>
      </c>
      <c r="AE34" s="263">
        <f t="shared" si="86"/>
        <v>0</v>
      </c>
      <c r="AF34" s="263">
        <f t="shared" si="87"/>
        <v>0</v>
      </c>
      <c r="AG34" s="264"/>
      <c r="AH34" s="264"/>
      <c r="AI34" s="265">
        <f t="shared" si="88"/>
        <v>0</v>
      </c>
      <c r="AJ34" s="265">
        <f t="shared" si="89"/>
        <v>0</v>
      </c>
      <c r="AK34" s="266" t="str">
        <f t="shared" si="90"/>
        <v>ERROR</v>
      </c>
      <c r="AL34" s="266" t="str">
        <f t="shared" si="91"/>
        <v/>
      </c>
      <c r="AM34" s="266" t="str">
        <f t="shared" si="92"/>
        <v/>
      </c>
      <c r="AN34" s="266" t="str">
        <f t="shared" si="93"/>
        <v/>
      </c>
      <c r="AO34" s="266" t="str">
        <f t="shared" si="94"/>
        <v/>
      </c>
      <c r="AP34" s="266" t="str">
        <f t="shared" si="95"/>
        <v/>
      </c>
      <c r="AQ34" s="266" t="str">
        <f t="shared" si="96"/>
        <v/>
      </c>
      <c r="AR34" s="267" t="str">
        <f t="shared" si="97"/>
        <v xml:space="preserve">  -  </v>
      </c>
      <c r="AS34" s="268" t="str">
        <f t="shared" si="98"/>
        <v xml:space="preserve">  -  </v>
      </c>
      <c r="AT34" s="265">
        <f t="shared" si="99"/>
        <v>0</v>
      </c>
      <c r="AU34" s="265">
        <f t="shared" si="100"/>
        <v>0</v>
      </c>
      <c r="AV34" s="266" t="str">
        <f t="shared" si="101"/>
        <v>ERROR</v>
      </c>
      <c r="AW34" s="266" t="str">
        <f t="shared" si="102"/>
        <v/>
      </c>
      <c r="AX34" s="266" t="str">
        <f t="shared" si="103"/>
        <v/>
      </c>
      <c r="AY34" s="266" t="str">
        <f t="shared" si="104"/>
        <v/>
      </c>
      <c r="AZ34" s="266" t="str">
        <f t="shared" si="105"/>
        <v/>
      </c>
      <c r="BA34" s="266" t="str">
        <f t="shared" si="106"/>
        <v/>
      </c>
      <c r="BB34" s="266" t="str">
        <f t="shared" si="107"/>
        <v/>
      </c>
      <c r="BC34" s="267" t="str">
        <f t="shared" si="108"/>
        <v xml:space="preserve">  -  </v>
      </c>
      <c r="BD34" s="268" t="str">
        <f t="shared" si="109"/>
        <v xml:space="preserve">  -  </v>
      </c>
      <c r="BE34" s="282"/>
      <c r="BF34" s="282"/>
      <c r="BG34" s="270">
        <f>SUMIF(A29:A32,C34,B29:B32)</f>
        <v>7</v>
      </c>
      <c r="BH34" s="271">
        <f>SUMIF(A29:A32,D34,B29:B32)</f>
        <v>8</v>
      </c>
      <c r="BI34" s="237" t="str">
        <f>BI33</f>
        <v>Группа 3</v>
      </c>
      <c r="BJ34" s="238">
        <f>1+BJ33</f>
        <v>18</v>
      </c>
      <c r="BK34" s="272">
        <v>3</v>
      </c>
      <c r="BL34" s="678" t="str">
        <f t="shared" si="110"/>
        <v>2 - 3</v>
      </c>
      <c r="BM34" s="679" t="s">
        <v>367</v>
      </c>
      <c r="BN34" s="679" t="s">
        <v>299</v>
      </c>
      <c r="BO34" s="680">
        <v>9</v>
      </c>
      <c r="BP34" s="1193"/>
      <c r="BQ34" s="1174"/>
      <c r="BR34" s="1321" t="e">
        <f>IF(BO34="","",VLOOKUP(BO34,СписокКМ!BR:BW,2,FALSE))</f>
        <v>#N/A</v>
      </c>
      <c r="BS34" s="1321" t="str">
        <f>IF(BP34="","",VLOOKUP(BP34,СписокКМ!BS:BX,2,FALSE))</f>
        <v/>
      </c>
      <c r="BT34" s="1321" t="str">
        <f>IF(BQ34="","",VLOOKUP(BQ34,СписокКМ!BT:BY,2,FALSE))</f>
        <v/>
      </c>
      <c r="BU34" s="1321" t="e">
        <f>IF(BR34="","",VLOOKUP(BR34,СписокКМ!BU:BZ,2,FALSE))</f>
        <v>#N/A</v>
      </c>
      <c r="BV34" s="1178"/>
      <c r="BW34" s="1187" t="str">
        <f>IF(AI29&gt;AJ29,BC29,IF(AJ29&gt;AI29,BD29," "))</f>
        <v xml:space="preserve"> </v>
      </c>
      <c r="BX34" s="1188"/>
      <c r="BY34" s="1189"/>
      <c r="BZ34" s="1187" t="str">
        <f>IF(AI34&gt;AJ34,BC34,IF(AJ34&gt;AI34,BD34," "))</f>
        <v xml:space="preserve"> </v>
      </c>
      <c r="CA34" s="1188"/>
      <c r="CB34" s="1189"/>
      <c r="CC34" s="1181"/>
      <c r="CD34" s="1181"/>
      <c r="CE34" s="1182"/>
      <c r="CF34" s="1187" t="str">
        <f>IF(AI32&lt;AJ32,AR32,IF(AJ32&lt;AI32,AS32," "))</f>
        <v xml:space="preserve"> </v>
      </c>
      <c r="CG34" s="1188"/>
      <c r="CH34" s="1189"/>
      <c r="CI34" s="1171"/>
      <c r="CJ34" s="1191"/>
      <c r="CK34" s="712"/>
      <c r="CL34" s="1186"/>
      <c r="CN34" s="313" t="s">
        <v>64</v>
      </c>
      <c r="CO34" s="310">
        <f>BQ31</f>
        <v>0</v>
      </c>
      <c r="CP34" s="312" t="str">
        <f>IF(CO34="","",VLOOKUP(CO34,СписокКМ!$A$188:$C$236,3,FALSE))</f>
        <v>Х</v>
      </c>
      <c r="CQ34" s="310">
        <f>BQ33</f>
        <v>0</v>
      </c>
      <c r="CR34" s="312" t="str">
        <f>IF(CQ34="","",VLOOKUP(CQ34,СписокКМ!$A$188:$C$236,3,FALSE))</f>
        <v>Х</v>
      </c>
    </row>
    <row r="35" spans="1:96" ht="12.95" customHeight="1" x14ac:dyDescent="0.2"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V35" s="224"/>
      <c r="AW35" s="224"/>
      <c r="AX35" s="224"/>
      <c r="AY35" s="224"/>
      <c r="AZ35" s="224"/>
      <c r="BE35" s="269">
        <f>SUMIF(C29:C35,4,AI29:AI35)+SUMIF(D29:D35,4,AJ29:AJ35)</f>
        <v>0</v>
      </c>
      <c r="BF35" s="269" t="str">
        <f>IF(BE35&lt;&gt;0,RANK(BE35,BE29:BE35),"")</f>
        <v/>
      </c>
      <c r="BG35" s="301"/>
      <c r="BH35" s="301"/>
      <c r="BP35" s="1192">
        <v>4</v>
      </c>
      <c r="BQ35" s="1173"/>
      <c r="BR35" s="1318" t="str">
        <f>IF(BQ35="","",VLOOKUP(BQ35,СписокКМ!$A$188:$C$236,3,FALSE))</f>
        <v/>
      </c>
      <c r="BS35" s="1318" t="e">
        <f>IF(BP35="","",VLOOKUP(BP35,СписокКМ!BS:BX,2,FALSE))</f>
        <v>#N/A</v>
      </c>
      <c r="BT35" s="1318" t="str">
        <f>IF(BQ35="","",VLOOKUP(BQ35,СписокКМ!$A$188:$C$236,3,FALSE))</f>
        <v/>
      </c>
      <c r="BU35" s="1318" t="str">
        <f>IF(BR35="","",VLOOKUP(BR35,СписокКМ!BU:BZ,2,FALSE))</f>
        <v/>
      </c>
      <c r="BV35" s="1177"/>
      <c r="BW35" s="288"/>
      <c r="BX35" s="277" t="str">
        <f>IF(AG33&lt;AH33,AT33,IF(AH33&lt;AG33,AT33," "))</f>
        <v xml:space="preserve"> </v>
      </c>
      <c r="BY35" s="278"/>
      <c r="BZ35" s="279"/>
      <c r="CA35" s="277" t="str">
        <f>IF(AG30&lt;AH30,AT30,IF(AH30&lt;AG30,AT30," "))</f>
        <v xml:space="preserve"> </v>
      </c>
      <c r="CB35" s="278"/>
      <c r="CC35" s="279"/>
      <c r="CD35" s="277" t="str">
        <f>IF(AG32&lt;AH32,AT32,IF(AH32&lt;AG32,AT32," "))</f>
        <v xml:space="preserve"> </v>
      </c>
      <c r="CE35" s="278"/>
      <c r="CF35" s="1208"/>
      <c r="CG35" s="1179"/>
      <c r="CH35" s="1180"/>
      <c r="CI35" s="1171"/>
      <c r="CJ35" s="1190">
        <f>BE35</f>
        <v>0</v>
      </c>
      <c r="CK35" s="714"/>
      <c r="CL35" s="1185" t="str">
        <f>IF(BF36="",BF35,BF36)</f>
        <v/>
      </c>
    </row>
    <row r="36" spans="1:96" ht="12.95" customHeight="1" x14ac:dyDescent="0.2"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V36" s="224"/>
      <c r="AW36" s="224"/>
      <c r="AX36" s="224"/>
      <c r="AY36" s="224"/>
      <c r="AZ36" s="224"/>
      <c r="BE36" s="282"/>
      <c r="BF36" s="282"/>
      <c r="BG36" s="301"/>
      <c r="BH36" s="301"/>
      <c r="BL36" s="297"/>
      <c r="BM36" s="298"/>
      <c r="BN36" s="299"/>
      <c r="BO36" s="300"/>
      <c r="BP36" s="1203"/>
      <c r="BQ36" s="1204"/>
      <c r="BR36" s="1319" t="str">
        <f>IF(BO36="","",VLOOKUP(BO36,СписокКМ!BR:BW,2,FALSE))</f>
        <v/>
      </c>
      <c r="BS36" s="1319" t="str">
        <f>IF(BP36="","",VLOOKUP(BP36,СписокКМ!BS:BX,2,FALSE))</f>
        <v/>
      </c>
      <c r="BT36" s="1319" t="str">
        <f>IF(BQ36="","",VLOOKUP(BQ36,СписокКМ!BT:BY,2,FALSE))</f>
        <v/>
      </c>
      <c r="BU36" s="1319" t="str">
        <f>IF(BR36="","",VLOOKUP(BR36,СписокКМ!BU:BZ,2,FALSE))</f>
        <v/>
      </c>
      <c r="BV36" s="1320"/>
      <c r="BW36" s="1200" t="str">
        <f>IF(AI33&gt;AJ33,BC33,IF(AJ33&gt;AI33,BD33," "))</f>
        <v xml:space="preserve"> </v>
      </c>
      <c r="BX36" s="1201"/>
      <c r="BY36" s="1202"/>
      <c r="BZ36" s="1200" t="str">
        <f>IF(AI30&gt;AJ30,BC30,IF(AJ30&gt;AI30,BD30," "))</f>
        <v xml:space="preserve"> </v>
      </c>
      <c r="CA36" s="1201"/>
      <c r="CB36" s="1202"/>
      <c r="CC36" s="1200" t="str">
        <f>IF(AI32&gt;AJ32,BC32,IF(AJ32&gt;AI32,BD32," "))</f>
        <v xml:space="preserve"> </v>
      </c>
      <c r="CD36" s="1201"/>
      <c r="CE36" s="1202"/>
      <c r="CF36" s="1209"/>
      <c r="CG36" s="1210"/>
      <c r="CH36" s="1211"/>
      <c r="CI36" s="1322"/>
      <c r="CJ36" s="1212"/>
      <c r="CK36" s="715"/>
      <c r="CL36" s="1199"/>
    </row>
    <row r="37" spans="1:96" ht="15.95" customHeight="1" x14ac:dyDescent="0.2">
      <c r="Z37" s="233"/>
      <c r="AP37" s="228"/>
      <c r="AQ37" s="228"/>
      <c r="AR37" s="228"/>
      <c r="AS37" s="228"/>
      <c r="AT37" s="228"/>
      <c r="AU37" s="228"/>
      <c r="BA37" s="228"/>
      <c r="BB37" s="228"/>
      <c r="BC37" s="228"/>
      <c r="BD37" s="228"/>
      <c r="BE37" s="228"/>
      <c r="BF37" s="228"/>
      <c r="BG37" s="228"/>
      <c r="BH37" s="228"/>
      <c r="BI37" s="229"/>
      <c r="BJ37" s="229"/>
      <c r="BK37" s="230"/>
      <c r="BL37" s="235"/>
      <c r="BM37" s="235"/>
      <c r="BN37" s="235"/>
      <c r="BO37" s="235"/>
      <c r="BP37" s="235"/>
      <c r="BQ37" s="235"/>
      <c r="BR37" s="236"/>
      <c r="BS37" s="236"/>
      <c r="BT37" s="236"/>
      <c r="BU37" s="236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4"/>
      <c r="CN37" s="234"/>
    </row>
    <row r="38" spans="1:96" ht="19.5" customHeight="1" x14ac:dyDescent="0.2">
      <c r="Z38" s="233"/>
      <c r="BK38" s="239"/>
      <c r="BL38" s="309"/>
      <c r="BM38" s="309"/>
      <c r="BN38" s="309"/>
      <c r="BO38" s="309"/>
      <c r="BP38" s="307" t="s">
        <v>58</v>
      </c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N38" s="314" t="str">
        <f>BP38</f>
        <v>Предварительный этап. Группа 4</v>
      </c>
    </row>
    <row r="39" spans="1:96" ht="15" customHeight="1" x14ac:dyDescent="0.2">
      <c r="A39" s="240">
        <f>1+A28</f>
        <v>4</v>
      </c>
      <c r="B39" s="241">
        <v>4</v>
      </c>
      <c r="C39" s="242" t="str">
        <f>"КОМАНДЫ. Предварительный этап. Группа "&amp;A39</f>
        <v>КОМАНДЫ. Предварительный этап. Группа 4</v>
      </c>
      <c r="D39" s="242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  <c r="P39" s="244"/>
      <c r="Q39" s="244"/>
      <c r="R39" s="245">
        <f>1+R28</f>
        <v>4</v>
      </c>
      <c r="Z39" s="233"/>
      <c r="AR39" s="246">
        <f>IF(B40=0,0,(IF(B41=0,1,IF(B42=0,2,IF(B43=0,3,IF(B43&gt;0,4))))))</f>
        <v>4</v>
      </c>
      <c r="BC39" s="246" t="b">
        <f>IF(BE39=15,3,IF(BE39&gt;15,4))</f>
        <v>0</v>
      </c>
      <c r="BE39" s="247">
        <f>SUM(BE40,BE42,BE44,BE46)</f>
        <v>0</v>
      </c>
      <c r="BF39" s="247">
        <f>SUM(BF40,BF42,BF44,BF46)</f>
        <v>0</v>
      </c>
      <c r="BL39" s="249" t="s">
        <v>44</v>
      </c>
      <c r="BM39" s="250" t="s">
        <v>45</v>
      </c>
      <c r="BN39" s="250" t="s">
        <v>46</v>
      </c>
      <c r="BO39" s="251" t="s">
        <v>47</v>
      </c>
      <c r="BP39" s="252" t="s">
        <v>1</v>
      </c>
      <c r="BQ39" s="1165" t="s">
        <v>48</v>
      </c>
      <c r="BR39" s="1165"/>
      <c r="BS39" s="1165"/>
      <c r="BT39" s="1165"/>
      <c r="BU39" s="1165"/>
      <c r="BV39" s="1166"/>
      <c r="BW39" s="1167">
        <v>1</v>
      </c>
      <c r="BX39" s="1168"/>
      <c r="BY39" s="1169"/>
      <c r="BZ39" s="1167">
        <v>2</v>
      </c>
      <c r="CA39" s="1168"/>
      <c r="CB39" s="1169"/>
      <c r="CC39" s="1167">
        <v>3</v>
      </c>
      <c r="CD39" s="1168"/>
      <c r="CE39" s="1169"/>
      <c r="CF39" s="1167">
        <v>4</v>
      </c>
      <c r="CG39" s="1168"/>
      <c r="CH39" s="1169"/>
      <c r="CI39" s="1170"/>
      <c r="CJ39" s="253" t="s">
        <v>49</v>
      </c>
      <c r="CK39" s="253" t="s">
        <v>50</v>
      </c>
      <c r="CL39" s="254" t="s">
        <v>51</v>
      </c>
    </row>
    <row r="40" spans="1:96" ht="12.95" customHeight="1" x14ac:dyDescent="0.2">
      <c r="A40" s="255">
        <v>1</v>
      </c>
      <c r="B40" s="256">
        <f>IF(R39="","",VLOOKUP(R39,'[61]Посев групп'!B:N,2,FALSE))</f>
        <v>10</v>
      </c>
      <c r="C40" s="257">
        <v>1</v>
      </c>
      <c r="D40" s="258">
        <v>3</v>
      </c>
      <c r="E40" s="259">
        <v>1</v>
      </c>
      <c r="F40" s="260">
        <v>1</v>
      </c>
      <c r="G40" s="261"/>
      <c r="H40" s="262"/>
      <c r="I40" s="259"/>
      <c r="J40" s="260"/>
      <c r="K40" s="261"/>
      <c r="L40" s="262"/>
      <c r="M40" s="259"/>
      <c r="N40" s="260"/>
      <c r="O40" s="261"/>
      <c r="P40" s="262"/>
      <c r="Q40" s="259"/>
      <c r="R40" s="260"/>
      <c r="S40" s="263">
        <f t="shared" ref="S40:S45" si="111">IF(E40="wo",0,IF(F40="wo",1,IF(E40&gt;F40,1,0)))</f>
        <v>0</v>
      </c>
      <c r="T40" s="263">
        <f t="shared" ref="T40:T45" si="112">IF(E40="wo",1,IF(F40="wo",0,IF(F40&gt;E40,1,0)))</f>
        <v>0</v>
      </c>
      <c r="U40" s="263">
        <f t="shared" ref="U40:U45" si="113">IF(G40="wo",0,IF(H40="wo",1,IF(G40&gt;H40,1,0)))</f>
        <v>0</v>
      </c>
      <c r="V40" s="263">
        <f t="shared" ref="V40:V45" si="114">IF(G40="wo",1,IF(H40="wo",0,IF(H40&gt;G40,1,0)))</f>
        <v>0</v>
      </c>
      <c r="W40" s="263">
        <f t="shared" ref="W40:W45" si="115">IF(I40="wo",0,IF(J40="wo",1,IF(I40&gt;J40,1,0)))</f>
        <v>0</v>
      </c>
      <c r="X40" s="263">
        <f t="shared" ref="X40:X45" si="116">IF(I40="wo",1,IF(J40="wo",0,IF(J40&gt;I40,1,0)))</f>
        <v>0</v>
      </c>
      <c r="Y40" s="263">
        <f t="shared" ref="Y40:Y45" si="117">IF(K40="wo",0,IF(L40="wo",1,IF(K40&gt;L40,1,0)))</f>
        <v>0</v>
      </c>
      <c r="Z40" s="263">
        <f t="shared" ref="Z40:Z45" si="118">IF(K40="wo",1,IF(L40="wo",0,IF(L40&gt;K40,1,0)))</f>
        <v>0</v>
      </c>
      <c r="AA40" s="263">
        <f t="shared" ref="AA40:AA45" si="119">IF(M40="wo",0,IF(N40="wo",1,IF(M40&gt;N40,1,0)))</f>
        <v>0</v>
      </c>
      <c r="AB40" s="263">
        <f t="shared" ref="AB40:AB45" si="120">IF(M40="wo",1,IF(N40="wo",0,IF(N40&gt;M40,1,0)))</f>
        <v>0</v>
      </c>
      <c r="AC40" s="263">
        <f t="shared" ref="AC40:AC45" si="121">IF(O40="wo",0,IF(P40="wo",1,IF(O40&gt;P40,1,0)))</f>
        <v>0</v>
      </c>
      <c r="AD40" s="263">
        <f t="shared" ref="AD40:AD45" si="122">IF(O40="wo",1,IF(P40="wo",0,IF(P40&gt;O40,1,0)))</f>
        <v>0</v>
      </c>
      <c r="AE40" s="263">
        <f t="shared" ref="AE40:AE45" si="123">IF(Q40="wo",0,IF(R40="wo",1,IF(Q40&gt;R40,1,0)))</f>
        <v>0</v>
      </c>
      <c r="AF40" s="263">
        <f t="shared" ref="AF40:AF45" si="124">IF(Q40="wo",1,IF(R40="wo",0,IF(R40&gt;Q40,1,0)))</f>
        <v>0</v>
      </c>
      <c r="AG40" s="264"/>
      <c r="AH40" s="264"/>
      <c r="AI40" s="265">
        <f t="shared" ref="AI40:AI45" si="125">IF(E40="",0,IF(E40="wo",0,IF(F40="wo",2,IF(AG40=AH40,0,IF(AG40&gt;AH40,2,1)))))</f>
        <v>0</v>
      </c>
      <c r="AJ40" s="265">
        <f t="shared" ref="AJ40:AJ45" si="126">IF(F40="",0,IF(F40="wo",0,IF(E40="wo",2,IF(AH40=AG40,0,IF(AH40&gt;AG40,2,1)))))</f>
        <v>0</v>
      </c>
      <c r="AK40" s="266" t="str">
        <f t="shared" ref="AK40:AK45" si="127">IF(E40="","",IF(E40="wo",0,IF(F40="wo",0,IF(E40=F40,"ERROR",IF(E40&gt;F40,F40,-1*E40)))))</f>
        <v>ERROR</v>
      </c>
      <c r="AL40" s="266" t="str">
        <f t="shared" ref="AL40:AL45" si="128">IF(G40="","",IF(G40="wo",0,IF(H40="wo",0,IF(G40=H40,"ERROR",IF(G40&gt;H40,H40,-1*G40)))))</f>
        <v/>
      </c>
      <c r="AM40" s="266" t="str">
        <f t="shared" ref="AM40:AM45" si="129">IF(I40="","",IF(I40="wo",0,IF(J40="wo",0,IF(I40=J40,"ERROR",IF(I40&gt;J40,J40,-1*I40)))))</f>
        <v/>
      </c>
      <c r="AN40" s="266" t="str">
        <f t="shared" ref="AN40:AN45" si="130">IF(K40="","",IF(K40="wo",0,IF(L40="wo",0,IF(K40=L40,"ERROR",IF(K40&gt;L40,L40,-1*K40)))))</f>
        <v/>
      </c>
      <c r="AO40" s="266" t="str">
        <f t="shared" ref="AO40:AO45" si="131">IF(M40="","",IF(M40="wo",0,IF(N40="wo",0,IF(M40=N40,"ERROR",IF(M40&gt;N40,N40,-1*M40)))))</f>
        <v/>
      </c>
      <c r="AP40" s="266" t="str">
        <f t="shared" ref="AP40:AP45" si="132">IF(O40="","",IF(O40="wo",0,IF(P40="wo",0,IF(O40=P40,"ERROR",IF(O40&gt;P40,P40,-1*O40)))))</f>
        <v/>
      </c>
      <c r="AQ40" s="266" t="str">
        <f t="shared" ref="AQ40:AQ45" si="133">IF(Q40="","",IF(Q40="wo",0,IF(R40="wo",0,IF(Q40=R40,"ERROR",IF(Q40&gt;R40,R40,-1*Q40)))))</f>
        <v/>
      </c>
      <c r="AR40" s="267" t="str">
        <f t="shared" ref="AR40:AR45" si="134">CONCATENATE(AG40,"  -  ",AH40)</f>
        <v xml:space="preserve">  -  </v>
      </c>
      <c r="AS40" s="268" t="str">
        <f t="shared" ref="AS40:AS45" si="135">AR40</f>
        <v xml:space="preserve">  -  </v>
      </c>
      <c r="AT40" s="265">
        <f t="shared" ref="AT40:AT45" si="136">IF(F40="",0,IF(F40="wo",0,IF(E40="wo",2,IF(AH40=AG40,0,IF(AH40&gt;AG40,2,1)))))</f>
        <v>0</v>
      </c>
      <c r="AU40" s="265">
        <f t="shared" ref="AU40:AU45" si="137">IF(E40="",0,IF(E40="wo",0,IF(F40="wo",2,IF(AG40=AH40,0,IF(AG40&gt;AH40,2,1)))))</f>
        <v>0</v>
      </c>
      <c r="AV40" s="266" t="str">
        <f t="shared" ref="AV40:AV45" si="138">IF(F40="","",IF(F40="wo",0,IF(E40="wo",0,IF(F40=E40,"ERROR",IF(F40&gt;E40,E40,-1*F40)))))</f>
        <v>ERROR</v>
      </c>
      <c r="AW40" s="266" t="str">
        <f t="shared" ref="AW40:AW45" si="139">IF(H40="","",IF(H40="wo",0,IF(G40="wo",0,IF(H40=G40,"ERROR",IF(H40&gt;G40,G40,-1*H40)))))</f>
        <v/>
      </c>
      <c r="AX40" s="266" t="str">
        <f t="shared" ref="AX40:AX45" si="140">IF(J40="","",IF(J40="wo",0,IF(I40="wo",0,IF(J40=I40,"ERROR",IF(J40&gt;I40,I40,-1*J40)))))</f>
        <v/>
      </c>
      <c r="AY40" s="266" t="str">
        <f t="shared" ref="AY40:AY45" si="141">IF(L40="","",IF(L40="wo",0,IF(K40="wo",0,IF(L40=K40,"ERROR",IF(L40&gt;K40,K40,-1*L40)))))</f>
        <v/>
      </c>
      <c r="AZ40" s="266" t="str">
        <f t="shared" ref="AZ40:AZ45" si="142">IF(N40="","",IF(N40="wo",0,IF(M40="wo",0,IF(N40=M40,"ERROR",IF(N40&gt;M40,M40,-1*N40)))))</f>
        <v/>
      </c>
      <c r="BA40" s="266" t="str">
        <f t="shared" ref="BA40:BA45" si="143">IF(P40="","",IF(P40="wo",0,IF(O40="wo",0,IF(P40=O40,"ERROR",IF(P40&gt;O40,O40,-1*P40)))))</f>
        <v/>
      </c>
      <c r="BB40" s="266" t="str">
        <f t="shared" ref="BB40:BB45" si="144">IF(R40="","",IF(R40="wo",0,IF(Q40="wo",0,IF(R40=Q40,"ERROR",IF(R40&gt;Q40,Q40,-1*R40)))))</f>
        <v/>
      </c>
      <c r="BC40" s="267" t="str">
        <f t="shared" ref="BC40:BC45" si="145">CONCATENATE(AH40,"  -  ",AG40)</f>
        <v xml:space="preserve">  -  </v>
      </c>
      <c r="BD40" s="268" t="str">
        <f t="shared" ref="BD40:BD45" si="146">BC40</f>
        <v xml:space="preserve">  -  </v>
      </c>
      <c r="BE40" s="269">
        <f>SUMIF(C40:C46,1,AI40:AI46)+SUMIF(D40:D46,1,AJ40:AJ46)</f>
        <v>0</v>
      </c>
      <c r="BF40" s="269" t="str">
        <f>IF(BE40&lt;&gt;0,RANK(BE40,BE40:BE46),"")</f>
        <v/>
      </c>
      <c r="BG40" s="270">
        <f>SUMIF(A40:A43,C40,B40:B43)</f>
        <v>10</v>
      </c>
      <c r="BH40" s="271">
        <f>SUMIF(A40:A43,D40,B40:B43)</f>
        <v>2</v>
      </c>
      <c r="BI40" s="237" t="s">
        <v>55</v>
      </c>
      <c r="BJ40" s="238">
        <f>1+BJ34</f>
        <v>19</v>
      </c>
      <c r="BK40" s="272">
        <v>1</v>
      </c>
      <c r="BL40" s="273" t="str">
        <f t="shared" ref="BL40:BL45" si="147">CONCATENATE(C40," ","-"," ",D40)</f>
        <v>1 - 3</v>
      </c>
      <c r="BM40" s="304"/>
      <c r="BN40" s="274"/>
      <c r="BO40" s="275"/>
      <c r="BP40" s="1172">
        <v>1</v>
      </c>
      <c r="BQ40" s="1173"/>
      <c r="BR40" s="1318" t="str">
        <f>IF(BQ40="","",VLOOKUP(BQ40,СписокКМ!$A$188:$C$236,3,FALSE))</f>
        <v/>
      </c>
      <c r="BS40" s="1318" t="e">
        <f>IF(BP40="","",VLOOKUP(BP40,СписокКМ!BS:BX,2,FALSE))</f>
        <v>#N/A</v>
      </c>
      <c r="BT40" s="1318" t="str">
        <f>IF(BQ40="","",VLOOKUP(BQ40,СписокКМ!$A$188:$C$236,3,FALSE))</f>
        <v/>
      </c>
      <c r="BU40" s="1318" t="str">
        <f>IF(BR40="","",VLOOKUP(BR40,СписокКМ!BU:BZ,2,FALSE))</f>
        <v/>
      </c>
      <c r="BV40" s="1177"/>
      <c r="BW40" s="1179"/>
      <c r="BX40" s="1179"/>
      <c r="BY40" s="1180"/>
      <c r="BZ40" s="276"/>
      <c r="CA40" s="277" t="str">
        <f>IF(AG42&lt;AH42,AI42,IF(AH42&lt;AG42,AI42," "))</f>
        <v xml:space="preserve"> </v>
      </c>
      <c r="CB40" s="278"/>
      <c r="CC40" s="279"/>
      <c r="CD40" s="277" t="str">
        <f>IF(AG40&lt;AH40,AI40,IF(AH40&lt;AG40,AI40," "))</f>
        <v xml:space="preserve"> </v>
      </c>
      <c r="CE40" s="280"/>
      <c r="CF40" s="279"/>
      <c r="CG40" s="277" t="str">
        <f>IF(AG44&lt;AH44,AI44,IF(AH44&lt;AG44,AI44," "))</f>
        <v xml:space="preserve"> </v>
      </c>
      <c r="CH40" s="278"/>
      <c r="CI40" s="1171"/>
      <c r="CJ40" s="1190">
        <f>BE40</f>
        <v>0</v>
      </c>
      <c r="CK40" s="1183"/>
      <c r="CL40" s="1185" t="str">
        <f>IF(BF41="",BF40,BF41)</f>
        <v/>
      </c>
      <c r="CN40" s="313" t="s">
        <v>59</v>
      </c>
      <c r="CO40" s="310">
        <f>BQ40</f>
        <v>0</v>
      </c>
      <c r="CP40" s="312" t="str">
        <f>IF(CO40="","",VLOOKUP(CO40,СписокКМ!$A$188:$C$236,3,FALSE))</f>
        <v>Х</v>
      </c>
      <c r="CQ40" s="310">
        <f>BQ44</f>
        <v>0</v>
      </c>
      <c r="CR40" s="312" t="str">
        <f>IF(CQ40="","",VLOOKUP(CQ40,СписокКМ!$A$188:$C$236,3,FALSE))</f>
        <v>Х</v>
      </c>
    </row>
    <row r="41" spans="1:96" ht="12.95" customHeight="1" x14ac:dyDescent="0.2">
      <c r="A41" s="255">
        <v>2</v>
      </c>
      <c r="B41" s="281">
        <f>IF(R39="","",VLOOKUP(R39,'[61]Посев групп'!B:L,4,FALSE))</f>
        <v>1</v>
      </c>
      <c r="C41" s="257">
        <v>2</v>
      </c>
      <c r="D41" s="258">
        <v>4</v>
      </c>
      <c r="E41" s="259">
        <v>1</v>
      </c>
      <c r="F41" s="260">
        <v>1</v>
      </c>
      <c r="G41" s="261"/>
      <c r="H41" s="262"/>
      <c r="I41" s="259"/>
      <c r="J41" s="260"/>
      <c r="K41" s="261"/>
      <c r="L41" s="262"/>
      <c r="M41" s="259"/>
      <c r="N41" s="260"/>
      <c r="O41" s="261"/>
      <c r="P41" s="262"/>
      <c r="Q41" s="259"/>
      <c r="R41" s="260"/>
      <c r="S41" s="263">
        <f t="shared" si="111"/>
        <v>0</v>
      </c>
      <c r="T41" s="263">
        <f t="shared" si="112"/>
        <v>0</v>
      </c>
      <c r="U41" s="263">
        <f t="shared" si="113"/>
        <v>0</v>
      </c>
      <c r="V41" s="263">
        <f t="shared" si="114"/>
        <v>0</v>
      </c>
      <c r="W41" s="263">
        <f t="shared" si="115"/>
        <v>0</v>
      </c>
      <c r="X41" s="263">
        <f t="shared" si="116"/>
        <v>0</v>
      </c>
      <c r="Y41" s="263">
        <f t="shared" si="117"/>
        <v>0</v>
      </c>
      <c r="Z41" s="263">
        <f t="shared" si="118"/>
        <v>0</v>
      </c>
      <c r="AA41" s="263">
        <f t="shared" si="119"/>
        <v>0</v>
      </c>
      <c r="AB41" s="263">
        <f t="shared" si="120"/>
        <v>0</v>
      </c>
      <c r="AC41" s="263">
        <f t="shared" si="121"/>
        <v>0</v>
      </c>
      <c r="AD41" s="263">
        <f t="shared" si="122"/>
        <v>0</v>
      </c>
      <c r="AE41" s="263">
        <f t="shared" si="123"/>
        <v>0</v>
      </c>
      <c r="AF41" s="263">
        <f t="shared" si="124"/>
        <v>0</v>
      </c>
      <c r="AG41" s="264"/>
      <c r="AH41" s="264"/>
      <c r="AI41" s="265">
        <f t="shared" si="125"/>
        <v>0</v>
      </c>
      <c r="AJ41" s="265">
        <f t="shared" si="126"/>
        <v>0</v>
      </c>
      <c r="AK41" s="266" t="str">
        <f t="shared" si="127"/>
        <v>ERROR</v>
      </c>
      <c r="AL41" s="266" t="str">
        <f t="shared" si="128"/>
        <v/>
      </c>
      <c r="AM41" s="266" t="str">
        <f t="shared" si="129"/>
        <v/>
      </c>
      <c r="AN41" s="266" t="str">
        <f t="shared" si="130"/>
        <v/>
      </c>
      <c r="AO41" s="266" t="str">
        <f t="shared" si="131"/>
        <v/>
      </c>
      <c r="AP41" s="266" t="str">
        <f t="shared" si="132"/>
        <v/>
      </c>
      <c r="AQ41" s="266" t="str">
        <f t="shared" si="133"/>
        <v/>
      </c>
      <c r="AR41" s="267" t="str">
        <f t="shared" si="134"/>
        <v xml:space="preserve">  -  </v>
      </c>
      <c r="AS41" s="268" t="str">
        <f t="shared" si="135"/>
        <v xml:space="preserve">  -  </v>
      </c>
      <c r="AT41" s="265">
        <f t="shared" si="136"/>
        <v>0</v>
      </c>
      <c r="AU41" s="265">
        <f t="shared" si="137"/>
        <v>0</v>
      </c>
      <c r="AV41" s="266" t="str">
        <f t="shared" si="138"/>
        <v>ERROR</v>
      </c>
      <c r="AW41" s="266" t="str">
        <f t="shared" si="139"/>
        <v/>
      </c>
      <c r="AX41" s="266" t="str">
        <f t="shared" si="140"/>
        <v/>
      </c>
      <c r="AY41" s="266" t="str">
        <f t="shared" si="141"/>
        <v/>
      </c>
      <c r="AZ41" s="266" t="str">
        <f t="shared" si="142"/>
        <v/>
      </c>
      <c r="BA41" s="266" t="str">
        <f t="shared" si="143"/>
        <v/>
      </c>
      <c r="BB41" s="266" t="str">
        <f t="shared" si="144"/>
        <v/>
      </c>
      <c r="BC41" s="267" t="str">
        <f t="shared" si="145"/>
        <v xml:space="preserve">  -  </v>
      </c>
      <c r="BD41" s="268" t="str">
        <f t="shared" si="146"/>
        <v xml:space="preserve">  -  </v>
      </c>
      <c r="BE41" s="282"/>
      <c r="BF41" s="282"/>
      <c r="BG41" s="270">
        <f>SUMIF(A40:A43,C41,B40:B43)</f>
        <v>1</v>
      </c>
      <c r="BH41" s="271">
        <f>SUMIF(A40:A43,D41,B40:B43)</f>
        <v>15</v>
      </c>
      <c r="BI41" s="237" t="str">
        <f>BI40</f>
        <v>Группа 4</v>
      </c>
      <c r="BJ41" s="238">
        <f>1+BJ40</f>
        <v>20</v>
      </c>
      <c r="BK41" s="272">
        <v>1</v>
      </c>
      <c r="BL41" s="283" t="str">
        <f t="shared" si="147"/>
        <v>2 - 4</v>
      </c>
      <c r="BM41" s="304"/>
      <c r="BN41" s="274"/>
      <c r="BO41" s="284"/>
      <c r="BP41" s="1172"/>
      <c r="BQ41" s="1174"/>
      <c r="BR41" s="1321" t="str">
        <f>IF(BO41="","",VLOOKUP(BO41,СписокКМ!BR:BW,2,FALSE))</f>
        <v/>
      </c>
      <c r="BS41" s="1321" t="str">
        <f>IF(BP41="","",VLOOKUP(BP41,СписокКМ!BS:BX,2,FALSE))</f>
        <v/>
      </c>
      <c r="BT41" s="1321" t="str">
        <f>IF(BQ41="","",VLOOKUP(BQ41,СписокКМ!BT:BY,2,FALSE))</f>
        <v/>
      </c>
      <c r="BU41" s="1321" t="str">
        <f>IF(BR41="","",VLOOKUP(BR41,СписокКМ!BU:BZ,2,FALSE))</f>
        <v/>
      </c>
      <c r="BV41" s="1178"/>
      <c r="BW41" s="1181"/>
      <c r="BX41" s="1181"/>
      <c r="BY41" s="1182"/>
      <c r="BZ41" s="1187" t="str">
        <f>IF(AI42&lt;AJ42,AR42,IF(AJ42&lt;AI42,AS42," "))</f>
        <v xml:space="preserve"> </v>
      </c>
      <c r="CA41" s="1188"/>
      <c r="CB41" s="1189"/>
      <c r="CC41" s="1187" t="str">
        <f>IF(AI40&lt;AJ40,AR40,IF(AJ40&lt;AI40,AS40," "))</f>
        <v xml:space="preserve"> </v>
      </c>
      <c r="CD41" s="1188"/>
      <c r="CE41" s="1189"/>
      <c r="CF41" s="1187" t="str">
        <f>IF(AI44&lt;AJ44,AR44,IF(AJ44&lt;AI44,AS44," "))</f>
        <v xml:space="preserve"> </v>
      </c>
      <c r="CG41" s="1188"/>
      <c r="CH41" s="1189"/>
      <c r="CI41" s="1171"/>
      <c r="CJ41" s="1191"/>
      <c r="CK41" s="1184"/>
      <c r="CL41" s="1186"/>
      <c r="CN41" s="313" t="s">
        <v>60</v>
      </c>
      <c r="CO41" s="310">
        <f>BQ42</f>
        <v>0</v>
      </c>
      <c r="CP41" s="312" t="str">
        <f>IF(CO41="","",VLOOKUP(CO41,СписокКМ!$A$188:$C$236,3,FALSE))</f>
        <v>Х</v>
      </c>
      <c r="CQ41" s="310">
        <f>BQ46</f>
        <v>0</v>
      </c>
      <c r="CR41" s="312" t="str">
        <f>IF(CQ41="","",VLOOKUP(CQ41,СписокКМ!$A$188:$C$236,3,FALSE))</f>
        <v>Х</v>
      </c>
    </row>
    <row r="42" spans="1:96" ht="12.95" customHeight="1" x14ac:dyDescent="0.2">
      <c r="A42" s="255">
        <v>3</v>
      </c>
      <c r="B42" s="281">
        <f>IF(R39="","",VLOOKUP(R39,'[61]Посев групп'!B:L,6,FALSE))</f>
        <v>2</v>
      </c>
      <c r="C42" s="257">
        <v>1</v>
      </c>
      <c r="D42" s="258">
        <v>2</v>
      </c>
      <c r="E42" s="259">
        <v>1</v>
      </c>
      <c r="F42" s="260">
        <v>1</v>
      </c>
      <c r="G42" s="261"/>
      <c r="H42" s="262"/>
      <c r="I42" s="259"/>
      <c r="J42" s="260"/>
      <c r="K42" s="261"/>
      <c r="L42" s="262"/>
      <c r="M42" s="259"/>
      <c r="N42" s="260"/>
      <c r="O42" s="261"/>
      <c r="P42" s="262"/>
      <c r="Q42" s="259"/>
      <c r="R42" s="260"/>
      <c r="S42" s="263">
        <f t="shared" si="111"/>
        <v>0</v>
      </c>
      <c r="T42" s="263">
        <f t="shared" si="112"/>
        <v>0</v>
      </c>
      <c r="U42" s="263">
        <f t="shared" si="113"/>
        <v>0</v>
      </c>
      <c r="V42" s="263">
        <f t="shared" si="114"/>
        <v>0</v>
      </c>
      <c r="W42" s="263">
        <f t="shared" si="115"/>
        <v>0</v>
      </c>
      <c r="X42" s="263">
        <f t="shared" si="116"/>
        <v>0</v>
      </c>
      <c r="Y42" s="263">
        <f t="shared" si="117"/>
        <v>0</v>
      </c>
      <c r="Z42" s="263">
        <f t="shared" si="118"/>
        <v>0</v>
      </c>
      <c r="AA42" s="263">
        <f t="shared" si="119"/>
        <v>0</v>
      </c>
      <c r="AB42" s="263">
        <f t="shared" si="120"/>
        <v>0</v>
      </c>
      <c r="AC42" s="263">
        <f t="shared" si="121"/>
        <v>0</v>
      </c>
      <c r="AD42" s="263">
        <f t="shared" si="122"/>
        <v>0</v>
      </c>
      <c r="AE42" s="263">
        <f t="shared" si="123"/>
        <v>0</v>
      </c>
      <c r="AF42" s="263">
        <f t="shared" si="124"/>
        <v>0</v>
      </c>
      <c r="AG42" s="264"/>
      <c r="AH42" s="264"/>
      <c r="AI42" s="265">
        <f t="shared" si="125"/>
        <v>0</v>
      </c>
      <c r="AJ42" s="265">
        <f t="shared" si="126"/>
        <v>0</v>
      </c>
      <c r="AK42" s="266" t="str">
        <f t="shared" si="127"/>
        <v>ERROR</v>
      </c>
      <c r="AL42" s="266" t="str">
        <f t="shared" si="128"/>
        <v/>
      </c>
      <c r="AM42" s="266" t="str">
        <f t="shared" si="129"/>
        <v/>
      </c>
      <c r="AN42" s="266" t="str">
        <f t="shared" si="130"/>
        <v/>
      </c>
      <c r="AO42" s="266" t="str">
        <f t="shared" si="131"/>
        <v/>
      </c>
      <c r="AP42" s="266" t="str">
        <f t="shared" si="132"/>
        <v/>
      </c>
      <c r="AQ42" s="266" t="str">
        <f t="shared" si="133"/>
        <v/>
      </c>
      <c r="AR42" s="267" t="str">
        <f t="shared" si="134"/>
        <v xml:space="preserve">  -  </v>
      </c>
      <c r="AS42" s="268" t="str">
        <f t="shared" si="135"/>
        <v xml:space="preserve">  -  </v>
      </c>
      <c r="AT42" s="265">
        <f t="shared" si="136"/>
        <v>0</v>
      </c>
      <c r="AU42" s="265">
        <f t="shared" si="137"/>
        <v>0</v>
      </c>
      <c r="AV42" s="266" t="str">
        <f t="shared" si="138"/>
        <v>ERROR</v>
      </c>
      <c r="AW42" s="266" t="str">
        <f t="shared" si="139"/>
        <v/>
      </c>
      <c r="AX42" s="266" t="str">
        <f t="shared" si="140"/>
        <v/>
      </c>
      <c r="AY42" s="266" t="str">
        <f t="shared" si="141"/>
        <v/>
      </c>
      <c r="AZ42" s="266" t="str">
        <f t="shared" si="142"/>
        <v/>
      </c>
      <c r="BA42" s="266" t="str">
        <f t="shared" si="143"/>
        <v/>
      </c>
      <c r="BB42" s="266" t="str">
        <f t="shared" si="144"/>
        <v/>
      </c>
      <c r="BC42" s="267" t="str">
        <f t="shared" si="145"/>
        <v xml:space="preserve">  -  </v>
      </c>
      <c r="BD42" s="268" t="str">
        <f t="shared" si="146"/>
        <v xml:space="preserve">  -  </v>
      </c>
      <c r="BE42" s="269">
        <f>SUMIF(C40:C46,2,AI40:AI46)+SUMIF(D40:D46,2,AJ40:AJ46)</f>
        <v>0</v>
      </c>
      <c r="BF42" s="269" t="str">
        <f>IF(BE42&lt;&gt;0,RANK(BE42,BE40:BE46),"")</f>
        <v/>
      </c>
      <c r="BG42" s="270">
        <f>SUMIF(A40:A43,C42,B40:B43)</f>
        <v>10</v>
      </c>
      <c r="BH42" s="271">
        <f>SUMIF(A40:A43,D42,B40:B43)</f>
        <v>1</v>
      </c>
      <c r="BI42" s="237" t="str">
        <f>BI41</f>
        <v>Группа 4</v>
      </c>
      <c r="BJ42" s="238">
        <f>1+BJ41</f>
        <v>21</v>
      </c>
      <c r="BK42" s="272">
        <v>2</v>
      </c>
      <c r="BL42" s="285" t="str">
        <f t="shared" si="147"/>
        <v>1 - 2</v>
      </c>
      <c r="BM42" s="305"/>
      <c r="BN42" s="286"/>
      <c r="BO42" s="287"/>
      <c r="BP42" s="1192">
        <v>2</v>
      </c>
      <c r="BQ42" s="1173"/>
      <c r="BR42" s="1318" t="str">
        <f>IF(BQ42="","",VLOOKUP(BQ42,СписокКМ!$A$188:$C$236,3,FALSE))</f>
        <v/>
      </c>
      <c r="BS42" s="1318" t="e">
        <f>IF(BP42="","",VLOOKUP(BP42,СписокКМ!BS:BX,2,FALSE))</f>
        <v>#N/A</v>
      </c>
      <c r="BT42" s="1318" t="str">
        <f>IF(BQ42="","",VLOOKUP(BQ42,СписокКМ!$A$188:$C$236,3,FALSE))</f>
        <v/>
      </c>
      <c r="BU42" s="1318" t="str">
        <f>IF(BR42="","",VLOOKUP(BR42,СписокКМ!BU:BZ,2,FALSE))</f>
        <v/>
      </c>
      <c r="BV42" s="1177"/>
      <c r="BW42" s="288"/>
      <c r="BX42" s="277" t="str">
        <f>IF(AG42&lt;AH42,AT42,IF(AH42&lt;AG42,AT42," "))</f>
        <v xml:space="preserve"> </v>
      </c>
      <c r="BY42" s="278"/>
      <c r="BZ42" s="1179"/>
      <c r="CA42" s="1179"/>
      <c r="CB42" s="1180"/>
      <c r="CC42" s="279"/>
      <c r="CD42" s="277" t="str">
        <f>IF(AG45&lt;AH45,AI45,IF(AH45&lt;AG45,AI45," "))</f>
        <v xml:space="preserve"> </v>
      </c>
      <c r="CE42" s="278"/>
      <c r="CF42" s="289"/>
      <c r="CG42" s="290" t="str">
        <f>IF(AG41&lt;AH41,AI41,IF(AH41&lt;AG41,AI41," "))</f>
        <v xml:space="preserve"> </v>
      </c>
      <c r="CH42" s="280"/>
      <c r="CI42" s="1171"/>
      <c r="CJ42" s="1190">
        <f>BE42</f>
        <v>0</v>
      </c>
      <c r="CK42" s="1183"/>
      <c r="CL42" s="1185" t="str">
        <f>IF(BF43="",BF42,BF43)</f>
        <v/>
      </c>
      <c r="CN42" s="313" t="s">
        <v>61</v>
      </c>
      <c r="CO42" s="310">
        <f>BQ40</f>
        <v>0</v>
      </c>
      <c r="CP42" s="312" t="str">
        <f>IF(CO42="","",VLOOKUP(CO42,СписокКМ!$A$188:$C$236,3,FALSE))</f>
        <v>Х</v>
      </c>
      <c r="CQ42" s="310">
        <f>BQ42</f>
        <v>0</v>
      </c>
      <c r="CR42" s="312" t="str">
        <f>IF(CQ42="","",VLOOKUP(CQ42,СписокКМ!$A$188:$C$236,3,FALSE))</f>
        <v>Х</v>
      </c>
    </row>
    <row r="43" spans="1:96" ht="12.95" customHeight="1" x14ac:dyDescent="0.2">
      <c r="A43" s="255">
        <v>4</v>
      </c>
      <c r="B43" s="281">
        <f>IF(R39="","",VLOOKUP(R39,'[61]Посев групп'!B:L,8,FALSE))</f>
        <v>15</v>
      </c>
      <c r="C43" s="257">
        <v>3</v>
      </c>
      <c r="D43" s="258">
        <v>4</v>
      </c>
      <c r="E43" s="259">
        <v>1</v>
      </c>
      <c r="F43" s="260">
        <v>1</v>
      </c>
      <c r="G43" s="261"/>
      <c r="H43" s="262"/>
      <c r="I43" s="259"/>
      <c r="J43" s="260"/>
      <c r="K43" s="261"/>
      <c r="L43" s="262"/>
      <c r="M43" s="259"/>
      <c r="N43" s="260"/>
      <c r="O43" s="261"/>
      <c r="P43" s="262"/>
      <c r="Q43" s="259"/>
      <c r="R43" s="260"/>
      <c r="S43" s="263">
        <f t="shared" si="111"/>
        <v>0</v>
      </c>
      <c r="T43" s="263">
        <f t="shared" si="112"/>
        <v>0</v>
      </c>
      <c r="U43" s="263">
        <f t="shared" si="113"/>
        <v>0</v>
      </c>
      <c r="V43" s="263">
        <f t="shared" si="114"/>
        <v>0</v>
      </c>
      <c r="W43" s="263">
        <f t="shared" si="115"/>
        <v>0</v>
      </c>
      <c r="X43" s="263">
        <f t="shared" si="116"/>
        <v>0</v>
      </c>
      <c r="Y43" s="263">
        <f t="shared" si="117"/>
        <v>0</v>
      </c>
      <c r="Z43" s="263">
        <f t="shared" si="118"/>
        <v>0</v>
      </c>
      <c r="AA43" s="263">
        <f t="shared" si="119"/>
        <v>0</v>
      </c>
      <c r="AB43" s="263">
        <f t="shared" si="120"/>
        <v>0</v>
      </c>
      <c r="AC43" s="263">
        <f t="shared" si="121"/>
        <v>0</v>
      </c>
      <c r="AD43" s="263">
        <f t="shared" si="122"/>
        <v>0</v>
      </c>
      <c r="AE43" s="263">
        <f t="shared" si="123"/>
        <v>0</v>
      </c>
      <c r="AF43" s="263">
        <f t="shared" si="124"/>
        <v>0</v>
      </c>
      <c r="AG43" s="264"/>
      <c r="AH43" s="264"/>
      <c r="AI43" s="265">
        <f t="shared" si="125"/>
        <v>0</v>
      </c>
      <c r="AJ43" s="265">
        <f t="shared" si="126"/>
        <v>0</v>
      </c>
      <c r="AK43" s="266" t="str">
        <f t="shared" si="127"/>
        <v>ERROR</v>
      </c>
      <c r="AL43" s="266" t="str">
        <f t="shared" si="128"/>
        <v/>
      </c>
      <c r="AM43" s="266" t="str">
        <f t="shared" si="129"/>
        <v/>
      </c>
      <c r="AN43" s="266" t="str">
        <f t="shared" si="130"/>
        <v/>
      </c>
      <c r="AO43" s="266" t="str">
        <f t="shared" si="131"/>
        <v/>
      </c>
      <c r="AP43" s="266" t="str">
        <f t="shared" si="132"/>
        <v/>
      </c>
      <c r="AQ43" s="266" t="str">
        <f t="shared" si="133"/>
        <v/>
      </c>
      <c r="AR43" s="267" t="str">
        <f t="shared" si="134"/>
        <v xml:space="preserve">  -  </v>
      </c>
      <c r="AS43" s="268" t="str">
        <f t="shared" si="135"/>
        <v xml:space="preserve">  -  </v>
      </c>
      <c r="AT43" s="265">
        <f t="shared" si="136"/>
        <v>0</v>
      </c>
      <c r="AU43" s="265">
        <f t="shared" si="137"/>
        <v>0</v>
      </c>
      <c r="AV43" s="266" t="str">
        <f t="shared" si="138"/>
        <v>ERROR</v>
      </c>
      <c r="AW43" s="266" t="str">
        <f t="shared" si="139"/>
        <v/>
      </c>
      <c r="AX43" s="266" t="str">
        <f t="shared" si="140"/>
        <v/>
      </c>
      <c r="AY43" s="266" t="str">
        <f t="shared" si="141"/>
        <v/>
      </c>
      <c r="AZ43" s="266" t="str">
        <f t="shared" si="142"/>
        <v/>
      </c>
      <c r="BA43" s="266" t="str">
        <f t="shared" si="143"/>
        <v/>
      </c>
      <c r="BB43" s="266" t="str">
        <f t="shared" si="144"/>
        <v/>
      </c>
      <c r="BC43" s="267" t="str">
        <f t="shared" si="145"/>
        <v xml:space="preserve">  -  </v>
      </c>
      <c r="BD43" s="268" t="str">
        <f t="shared" si="146"/>
        <v xml:space="preserve">  -  </v>
      </c>
      <c r="BE43" s="282"/>
      <c r="BF43" s="282"/>
      <c r="BG43" s="270">
        <f>SUMIF(A40:A43,C43,B40:B43)</f>
        <v>2</v>
      </c>
      <c r="BH43" s="271">
        <f>SUMIF(A40:A43,D43,B40:B43)</f>
        <v>15</v>
      </c>
      <c r="BI43" s="237" t="str">
        <f>BI42</f>
        <v>Группа 4</v>
      </c>
      <c r="BJ43" s="238">
        <f>1+BJ42</f>
        <v>22</v>
      </c>
      <c r="BK43" s="272">
        <v>2</v>
      </c>
      <c r="BL43" s="285" t="str">
        <f t="shared" si="147"/>
        <v>3 - 4</v>
      </c>
      <c r="BM43" s="305"/>
      <c r="BN43" s="286"/>
      <c r="BO43" s="287"/>
      <c r="BP43" s="1193"/>
      <c r="BQ43" s="1174"/>
      <c r="BR43" s="1321" t="str">
        <f>IF(BO43="","",VLOOKUP(BO43,СписокКМ!BR:BW,2,FALSE))</f>
        <v/>
      </c>
      <c r="BS43" s="1321" t="str">
        <f>IF(BP43="","",VLOOKUP(BP43,СписокКМ!BS:BX,2,FALSE))</f>
        <v/>
      </c>
      <c r="BT43" s="1321" t="str">
        <f>IF(BQ43="","",VLOOKUP(BQ43,СписокКМ!BT:BY,2,FALSE))</f>
        <v/>
      </c>
      <c r="BU43" s="1321" t="str">
        <f>IF(BR43="","",VLOOKUP(BR43,СписокКМ!BU:BZ,2,FALSE))</f>
        <v/>
      </c>
      <c r="BV43" s="1178"/>
      <c r="BW43" s="1187" t="str">
        <f>IF(AI42&gt;AJ42,BC42,IF(AJ42&gt;AI42,BD42," "))</f>
        <v xml:space="preserve"> </v>
      </c>
      <c r="BX43" s="1188"/>
      <c r="BY43" s="1189"/>
      <c r="BZ43" s="1181"/>
      <c r="CA43" s="1181"/>
      <c r="CB43" s="1182"/>
      <c r="CC43" s="1187" t="str">
        <f>IF(AI45&lt;AJ45,AR45,IF(AJ45&lt;AI45,AS45," "))</f>
        <v xml:space="preserve"> </v>
      </c>
      <c r="CD43" s="1188"/>
      <c r="CE43" s="1189"/>
      <c r="CF43" s="1187" t="str">
        <f>IF(AI41&lt;AJ41,AR41,IF(AJ41&lt;AI41,AS41," "))</f>
        <v xml:space="preserve"> </v>
      </c>
      <c r="CG43" s="1188"/>
      <c r="CH43" s="1189"/>
      <c r="CI43" s="1171"/>
      <c r="CJ43" s="1191"/>
      <c r="CK43" s="1184"/>
      <c r="CL43" s="1186"/>
      <c r="CN43" s="313" t="s">
        <v>62</v>
      </c>
      <c r="CO43" s="310">
        <f>BQ44</f>
        <v>0</v>
      </c>
      <c r="CP43" s="312" t="str">
        <f>IF(CO43="","",VLOOKUP(CO43,СписокКМ!$A$188:$C$236,3,FALSE))</f>
        <v>Х</v>
      </c>
      <c r="CQ43" s="310">
        <f>BQ46</f>
        <v>0</v>
      </c>
      <c r="CR43" s="312" t="str">
        <f>IF(CQ43="","",VLOOKUP(CQ43,СписокКМ!$A$188:$C$236,3,FALSE))</f>
        <v>Х</v>
      </c>
    </row>
    <row r="44" spans="1:96" ht="12.95" customHeight="1" x14ac:dyDescent="0.2">
      <c r="A44" s="255">
        <v>5</v>
      </c>
      <c r="B44" s="291"/>
      <c r="C44" s="257">
        <v>1</v>
      </c>
      <c r="D44" s="258">
        <v>4</v>
      </c>
      <c r="E44" s="259">
        <v>1</v>
      </c>
      <c r="F44" s="260">
        <v>1</v>
      </c>
      <c r="G44" s="261"/>
      <c r="H44" s="262"/>
      <c r="I44" s="259"/>
      <c r="J44" s="260"/>
      <c r="K44" s="261"/>
      <c r="L44" s="262"/>
      <c r="M44" s="259"/>
      <c r="N44" s="260"/>
      <c r="O44" s="261"/>
      <c r="P44" s="262"/>
      <c r="Q44" s="259"/>
      <c r="R44" s="260"/>
      <c r="S44" s="263">
        <f t="shared" si="111"/>
        <v>0</v>
      </c>
      <c r="T44" s="263">
        <f t="shared" si="112"/>
        <v>0</v>
      </c>
      <c r="U44" s="263">
        <f t="shared" si="113"/>
        <v>0</v>
      </c>
      <c r="V44" s="263">
        <f t="shared" si="114"/>
        <v>0</v>
      </c>
      <c r="W44" s="263">
        <f t="shared" si="115"/>
        <v>0</v>
      </c>
      <c r="X44" s="263">
        <f t="shared" si="116"/>
        <v>0</v>
      </c>
      <c r="Y44" s="263">
        <f t="shared" si="117"/>
        <v>0</v>
      </c>
      <c r="Z44" s="263">
        <f t="shared" si="118"/>
        <v>0</v>
      </c>
      <c r="AA44" s="263">
        <f t="shared" si="119"/>
        <v>0</v>
      </c>
      <c r="AB44" s="263">
        <f t="shared" si="120"/>
        <v>0</v>
      </c>
      <c r="AC44" s="263">
        <f t="shared" si="121"/>
        <v>0</v>
      </c>
      <c r="AD44" s="263">
        <f t="shared" si="122"/>
        <v>0</v>
      </c>
      <c r="AE44" s="263">
        <f t="shared" si="123"/>
        <v>0</v>
      </c>
      <c r="AF44" s="263">
        <f t="shared" si="124"/>
        <v>0</v>
      </c>
      <c r="AG44" s="264"/>
      <c r="AH44" s="264"/>
      <c r="AI44" s="265">
        <f t="shared" si="125"/>
        <v>0</v>
      </c>
      <c r="AJ44" s="265">
        <f t="shared" si="126"/>
        <v>0</v>
      </c>
      <c r="AK44" s="266" t="str">
        <f t="shared" si="127"/>
        <v>ERROR</v>
      </c>
      <c r="AL44" s="266" t="str">
        <f t="shared" si="128"/>
        <v/>
      </c>
      <c r="AM44" s="266" t="str">
        <f t="shared" si="129"/>
        <v/>
      </c>
      <c r="AN44" s="266" t="str">
        <f t="shared" si="130"/>
        <v/>
      </c>
      <c r="AO44" s="266" t="str">
        <f t="shared" si="131"/>
        <v/>
      </c>
      <c r="AP44" s="266" t="str">
        <f t="shared" si="132"/>
        <v/>
      </c>
      <c r="AQ44" s="266" t="str">
        <f t="shared" si="133"/>
        <v/>
      </c>
      <c r="AR44" s="267" t="str">
        <f t="shared" si="134"/>
        <v xml:space="preserve">  -  </v>
      </c>
      <c r="AS44" s="268" t="str">
        <f t="shared" si="135"/>
        <v xml:space="preserve">  -  </v>
      </c>
      <c r="AT44" s="265">
        <f t="shared" si="136"/>
        <v>0</v>
      </c>
      <c r="AU44" s="265">
        <f t="shared" si="137"/>
        <v>0</v>
      </c>
      <c r="AV44" s="266" t="str">
        <f t="shared" si="138"/>
        <v>ERROR</v>
      </c>
      <c r="AW44" s="266" t="str">
        <f t="shared" si="139"/>
        <v/>
      </c>
      <c r="AX44" s="266" t="str">
        <f t="shared" si="140"/>
        <v/>
      </c>
      <c r="AY44" s="266" t="str">
        <f t="shared" si="141"/>
        <v/>
      </c>
      <c r="AZ44" s="266" t="str">
        <f t="shared" si="142"/>
        <v/>
      </c>
      <c r="BA44" s="266" t="str">
        <f t="shared" si="143"/>
        <v/>
      </c>
      <c r="BB44" s="266" t="str">
        <f t="shared" si="144"/>
        <v/>
      </c>
      <c r="BC44" s="267" t="str">
        <f t="shared" si="145"/>
        <v xml:space="preserve">  -  </v>
      </c>
      <c r="BD44" s="268" t="str">
        <f t="shared" si="146"/>
        <v xml:space="preserve">  -  </v>
      </c>
      <c r="BE44" s="269">
        <f>SUMIF(C40:C46,3,AI40:AI46)+SUMIF(D40:D46,3,AJ40:AJ46)</f>
        <v>0</v>
      </c>
      <c r="BF44" s="269" t="str">
        <f>IF(BE44&lt;&gt;0,RANK(BE44,BE40:BE46),"")</f>
        <v/>
      </c>
      <c r="BG44" s="270">
        <f>SUMIF(A40:A43,C44,B40:B43)</f>
        <v>10</v>
      </c>
      <c r="BH44" s="271">
        <f>SUMIF(A40:A43,D44,B40:B43)</f>
        <v>15</v>
      </c>
      <c r="BI44" s="237" t="str">
        <f>BI43</f>
        <v>Группа 4</v>
      </c>
      <c r="BJ44" s="238">
        <f>1+BJ43</f>
        <v>23</v>
      </c>
      <c r="BK44" s="272">
        <v>3</v>
      </c>
      <c r="BL44" s="283" t="str">
        <f t="shared" si="147"/>
        <v>1 - 4</v>
      </c>
      <c r="BM44" s="304"/>
      <c r="BN44" s="274"/>
      <c r="BO44" s="284"/>
      <c r="BP44" s="1192">
        <v>3</v>
      </c>
      <c r="BQ44" s="1173"/>
      <c r="BR44" s="1318" t="str">
        <f>IF(BQ44="","",VLOOKUP(BQ44,СписокКМ!$A$188:$C$236,3,FALSE))</f>
        <v/>
      </c>
      <c r="BS44" s="1318" t="e">
        <f>IF(BP44="","",VLOOKUP(BP44,СписокКМ!BS:BX,2,FALSE))</f>
        <v>#N/A</v>
      </c>
      <c r="BT44" s="1318" t="str">
        <f>IF(BQ44="","",VLOOKUP(BQ44,СписокКМ!$A$188:$C$236,3,FALSE))</f>
        <v/>
      </c>
      <c r="BU44" s="1318" t="str">
        <f>IF(BR44="","",VLOOKUP(BR44,СписокКМ!BU:BZ,2,FALSE))</f>
        <v/>
      </c>
      <c r="BV44" s="1177"/>
      <c r="BW44" s="292"/>
      <c r="BX44" s="277" t="str">
        <f>IF(AG40&lt;AH40,AT40,IF(AH40&lt;AG40,AT40," "))</f>
        <v xml:space="preserve"> </v>
      </c>
      <c r="BY44" s="278"/>
      <c r="BZ44" s="279"/>
      <c r="CA44" s="277" t="str">
        <f>IF(AG45&lt;AH45,AT45,IF(AH45&lt;AG45,AT45," "))</f>
        <v xml:space="preserve"> </v>
      </c>
      <c r="CB44" s="278"/>
      <c r="CC44" s="1194"/>
      <c r="CD44" s="1194"/>
      <c r="CE44" s="1195"/>
      <c r="CF44" s="289"/>
      <c r="CG44" s="290" t="str">
        <f>IF(AG43&lt;AH43,AI43,IF(AH43&lt;AG43,AI43," "))</f>
        <v xml:space="preserve"> </v>
      </c>
      <c r="CH44" s="280"/>
      <c r="CI44" s="1171"/>
      <c r="CJ44" s="1190">
        <f>BE44</f>
        <v>0</v>
      </c>
      <c r="CK44" s="1183"/>
      <c r="CL44" s="1185" t="str">
        <f>IF(BF45="",BF44,BF45)</f>
        <v/>
      </c>
      <c r="CN44" s="313" t="s">
        <v>63</v>
      </c>
      <c r="CO44" s="310">
        <f>BQ40</f>
        <v>0</v>
      </c>
      <c r="CP44" s="312" t="str">
        <f>IF(CO44="","",VLOOKUP(CO44,СписокКМ!$A$188:$C$236,3,FALSE))</f>
        <v>Х</v>
      </c>
      <c r="CQ44" s="310">
        <f>BQ46</f>
        <v>0</v>
      </c>
      <c r="CR44" s="312" t="str">
        <f>IF(CQ44="","",VLOOKUP(CQ44,СписокКМ!$A$188:$C$236,3,FALSE))</f>
        <v>Х</v>
      </c>
    </row>
    <row r="45" spans="1:96" ht="12.95" customHeight="1" x14ac:dyDescent="0.2">
      <c r="A45" s="255">
        <v>6</v>
      </c>
      <c r="C45" s="257">
        <v>2</v>
      </c>
      <c r="D45" s="258">
        <v>3</v>
      </c>
      <c r="E45" s="259">
        <v>1</v>
      </c>
      <c r="F45" s="260">
        <v>1</v>
      </c>
      <c r="G45" s="261"/>
      <c r="H45" s="262"/>
      <c r="I45" s="259"/>
      <c r="J45" s="260"/>
      <c r="K45" s="261"/>
      <c r="L45" s="262"/>
      <c r="M45" s="259"/>
      <c r="N45" s="260"/>
      <c r="O45" s="261"/>
      <c r="P45" s="262"/>
      <c r="Q45" s="259"/>
      <c r="R45" s="260"/>
      <c r="S45" s="263">
        <f t="shared" si="111"/>
        <v>0</v>
      </c>
      <c r="T45" s="263">
        <f t="shared" si="112"/>
        <v>0</v>
      </c>
      <c r="U45" s="263">
        <f t="shared" si="113"/>
        <v>0</v>
      </c>
      <c r="V45" s="263">
        <f t="shared" si="114"/>
        <v>0</v>
      </c>
      <c r="W45" s="263">
        <f t="shared" si="115"/>
        <v>0</v>
      </c>
      <c r="X45" s="263">
        <f t="shared" si="116"/>
        <v>0</v>
      </c>
      <c r="Y45" s="263">
        <f t="shared" si="117"/>
        <v>0</v>
      </c>
      <c r="Z45" s="263">
        <f t="shared" si="118"/>
        <v>0</v>
      </c>
      <c r="AA45" s="263">
        <f t="shared" si="119"/>
        <v>0</v>
      </c>
      <c r="AB45" s="263">
        <f t="shared" si="120"/>
        <v>0</v>
      </c>
      <c r="AC45" s="263">
        <f t="shared" si="121"/>
        <v>0</v>
      </c>
      <c r="AD45" s="263">
        <f t="shared" si="122"/>
        <v>0</v>
      </c>
      <c r="AE45" s="263">
        <f t="shared" si="123"/>
        <v>0</v>
      </c>
      <c r="AF45" s="263">
        <f t="shared" si="124"/>
        <v>0</v>
      </c>
      <c r="AG45" s="264"/>
      <c r="AH45" s="264"/>
      <c r="AI45" s="265">
        <f t="shared" si="125"/>
        <v>0</v>
      </c>
      <c r="AJ45" s="265">
        <f t="shared" si="126"/>
        <v>0</v>
      </c>
      <c r="AK45" s="266" t="str">
        <f t="shared" si="127"/>
        <v>ERROR</v>
      </c>
      <c r="AL45" s="266" t="str">
        <f t="shared" si="128"/>
        <v/>
      </c>
      <c r="AM45" s="266" t="str">
        <f t="shared" si="129"/>
        <v/>
      </c>
      <c r="AN45" s="266" t="str">
        <f t="shared" si="130"/>
        <v/>
      </c>
      <c r="AO45" s="266" t="str">
        <f t="shared" si="131"/>
        <v/>
      </c>
      <c r="AP45" s="266" t="str">
        <f t="shared" si="132"/>
        <v/>
      </c>
      <c r="AQ45" s="266" t="str">
        <f t="shared" si="133"/>
        <v/>
      </c>
      <c r="AR45" s="267" t="str">
        <f t="shared" si="134"/>
        <v xml:space="preserve">  -  </v>
      </c>
      <c r="AS45" s="268" t="str">
        <f t="shared" si="135"/>
        <v xml:space="preserve">  -  </v>
      </c>
      <c r="AT45" s="265">
        <f t="shared" si="136"/>
        <v>0</v>
      </c>
      <c r="AU45" s="265">
        <f t="shared" si="137"/>
        <v>0</v>
      </c>
      <c r="AV45" s="266" t="str">
        <f t="shared" si="138"/>
        <v>ERROR</v>
      </c>
      <c r="AW45" s="266" t="str">
        <f t="shared" si="139"/>
        <v/>
      </c>
      <c r="AX45" s="266" t="str">
        <f t="shared" si="140"/>
        <v/>
      </c>
      <c r="AY45" s="266" t="str">
        <f t="shared" si="141"/>
        <v/>
      </c>
      <c r="AZ45" s="266" t="str">
        <f t="shared" si="142"/>
        <v/>
      </c>
      <c r="BA45" s="266" t="str">
        <f t="shared" si="143"/>
        <v/>
      </c>
      <c r="BB45" s="266" t="str">
        <f t="shared" si="144"/>
        <v/>
      </c>
      <c r="BC45" s="267" t="str">
        <f t="shared" si="145"/>
        <v xml:space="preserve">  -  </v>
      </c>
      <c r="BD45" s="268" t="str">
        <f t="shared" si="146"/>
        <v xml:space="preserve">  -  </v>
      </c>
      <c r="BE45" s="282"/>
      <c r="BF45" s="282"/>
      <c r="BG45" s="270">
        <f>SUMIF(A40:A43,C45,B40:B43)</f>
        <v>1</v>
      </c>
      <c r="BH45" s="271">
        <f>SUMIF(A40:A43,D45,B40:B43)</f>
        <v>2</v>
      </c>
      <c r="BI45" s="237" t="str">
        <f>BI44</f>
        <v>Группа 4</v>
      </c>
      <c r="BJ45" s="238">
        <f>1+BJ44</f>
        <v>24</v>
      </c>
      <c r="BK45" s="272">
        <v>3</v>
      </c>
      <c r="BL45" s="293" t="str">
        <f t="shared" si="147"/>
        <v>2 - 3</v>
      </c>
      <c r="BM45" s="294"/>
      <c r="BN45" s="294"/>
      <c r="BO45" s="295"/>
      <c r="BP45" s="1193"/>
      <c r="BQ45" s="1174"/>
      <c r="BR45" s="1321" t="str">
        <f>IF(BO45="","",VLOOKUP(BO45,СписокКМ!BR:BW,2,FALSE))</f>
        <v/>
      </c>
      <c r="BS45" s="1321" t="str">
        <f>IF(BP45="","",VLOOKUP(BP45,СписокКМ!BS:BX,2,FALSE))</f>
        <v/>
      </c>
      <c r="BT45" s="1321" t="str">
        <f>IF(BQ45="","",VLOOKUP(BQ45,СписокКМ!BT:BY,2,FALSE))</f>
        <v/>
      </c>
      <c r="BU45" s="1321" t="str">
        <f>IF(BR45="","",VLOOKUP(BR45,СписокКМ!BU:BZ,2,FALSE))</f>
        <v/>
      </c>
      <c r="BV45" s="1178"/>
      <c r="BW45" s="1187" t="str">
        <f>IF(AI40&gt;AJ40,BC40,IF(AJ40&gt;AI40,BD40," "))</f>
        <v xml:space="preserve"> </v>
      </c>
      <c r="BX45" s="1188"/>
      <c r="BY45" s="1189"/>
      <c r="BZ45" s="1187" t="str">
        <f>IF(AI45&gt;AJ45,BC45,IF(AJ45&gt;AI45,BD45," "))</f>
        <v xml:space="preserve"> </v>
      </c>
      <c r="CA45" s="1188"/>
      <c r="CB45" s="1189"/>
      <c r="CC45" s="1181"/>
      <c r="CD45" s="1181"/>
      <c r="CE45" s="1182"/>
      <c r="CF45" s="1187" t="str">
        <f>IF(AI43&lt;AJ43,AR43,IF(AJ43&lt;AI43,AS43," "))</f>
        <v xml:space="preserve"> </v>
      </c>
      <c r="CG45" s="1188"/>
      <c r="CH45" s="1189"/>
      <c r="CI45" s="1171"/>
      <c r="CJ45" s="1191"/>
      <c r="CK45" s="1184"/>
      <c r="CL45" s="1186"/>
      <c r="CN45" s="313" t="s">
        <v>64</v>
      </c>
      <c r="CO45" s="310">
        <f>BQ42</f>
        <v>0</v>
      </c>
      <c r="CP45" s="312" t="str">
        <f>IF(CO45="","",VLOOKUP(CO45,СписокКМ!$A$188:$C$236,3,FALSE))</f>
        <v>Х</v>
      </c>
      <c r="CQ45" s="310">
        <f>BQ44</f>
        <v>0</v>
      </c>
      <c r="CR45" s="312" t="str">
        <f>IF(CQ45="","",VLOOKUP(CQ45,СписокКМ!$A$188:$C$236,3,FALSE))</f>
        <v>Х</v>
      </c>
    </row>
    <row r="46" spans="1:96" ht="12.95" customHeight="1" x14ac:dyDescent="0.2"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V46" s="224"/>
      <c r="AW46" s="224"/>
      <c r="AX46" s="224"/>
      <c r="AY46" s="224"/>
      <c r="AZ46" s="224"/>
      <c r="BE46" s="269">
        <f>SUMIF(C40:C46,4,AI40:AI46)+SUMIF(D40:D46,4,AJ40:AJ46)</f>
        <v>0</v>
      </c>
      <c r="BF46" s="269" t="str">
        <f>IF(BE46&lt;&gt;0,RANK(BE46,BE40:BE46),"")</f>
        <v/>
      </c>
      <c r="BG46" s="301"/>
      <c r="BH46" s="301"/>
      <c r="BP46" s="1192">
        <v>4</v>
      </c>
      <c r="BQ46" s="1173"/>
      <c r="BR46" s="1318" t="str">
        <f>IF(BQ46="","",VLOOKUP(BQ46,СписокКМ!$A$188:$C$236,3,FALSE))</f>
        <v/>
      </c>
      <c r="BS46" s="1318" t="e">
        <f>IF(BP46="","",VLOOKUP(BP46,СписокКМ!BS:BX,2,FALSE))</f>
        <v>#N/A</v>
      </c>
      <c r="BT46" s="1318" t="str">
        <f>IF(BQ46="","",VLOOKUP(BQ46,СписокКМ!$A$188:$C$236,3,FALSE))</f>
        <v/>
      </c>
      <c r="BU46" s="1318" t="str">
        <f>IF(BR46="","",VLOOKUP(BR46,СписокКМ!BU:BZ,2,FALSE))</f>
        <v/>
      </c>
      <c r="BV46" s="1177"/>
      <c r="BW46" s="288"/>
      <c r="BX46" s="277" t="str">
        <f>IF(AG44&lt;AH44,AT44,IF(AH44&lt;AG44,AT44," "))</f>
        <v xml:space="preserve"> </v>
      </c>
      <c r="BY46" s="278"/>
      <c r="BZ46" s="279"/>
      <c r="CA46" s="277" t="str">
        <f>IF(AG41&lt;AH41,AT41,IF(AH41&lt;AG41,AT41," "))</f>
        <v xml:space="preserve"> </v>
      </c>
      <c r="CB46" s="278"/>
      <c r="CC46" s="279"/>
      <c r="CD46" s="277" t="str">
        <f>IF(AG43&lt;AH43,AT43,IF(AH43&lt;AG43,AT43," "))</f>
        <v xml:space="preserve"> </v>
      </c>
      <c r="CE46" s="278"/>
      <c r="CF46" s="1208"/>
      <c r="CG46" s="1179"/>
      <c r="CH46" s="1180"/>
      <c r="CI46" s="1171"/>
      <c r="CJ46" s="1190">
        <f>BE46</f>
        <v>0</v>
      </c>
      <c r="CK46" s="1197"/>
      <c r="CL46" s="1185" t="str">
        <f>IF(BF47="",BF46,BF47)</f>
        <v/>
      </c>
    </row>
    <row r="47" spans="1:96" ht="12.95" customHeight="1" x14ac:dyDescent="0.2"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V47" s="224"/>
      <c r="AW47" s="224"/>
      <c r="AX47" s="224"/>
      <c r="AY47" s="224"/>
      <c r="AZ47" s="224"/>
      <c r="BE47" s="282"/>
      <c r="BF47" s="282"/>
      <c r="BG47" s="301"/>
      <c r="BH47" s="301"/>
      <c r="BL47" s="297"/>
      <c r="BM47" s="298"/>
      <c r="BN47" s="299"/>
      <c r="BO47" s="300"/>
      <c r="BP47" s="1203"/>
      <c r="BQ47" s="1204"/>
      <c r="BR47" s="1319" t="str">
        <f>IF(BO47="","",VLOOKUP(BO47,СписокКМ!BR:BW,2,FALSE))</f>
        <v/>
      </c>
      <c r="BS47" s="1319" t="str">
        <f>IF(BP47="","",VLOOKUP(BP47,СписокКМ!BS:BX,2,FALSE))</f>
        <v/>
      </c>
      <c r="BT47" s="1319" t="str">
        <f>IF(BQ47="","",VLOOKUP(BQ47,СписокКМ!BT:BY,2,FALSE))</f>
        <v/>
      </c>
      <c r="BU47" s="1319" t="str">
        <f>IF(BR47="","",VLOOKUP(BR47,СписокКМ!BU:BZ,2,FALSE))</f>
        <v/>
      </c>
      <c r="BV47" s="1320"/>
      <c r="BW47" s="1200" t="str">
        <f>IF(AI44&gt;AJ44,BC44,IF(AJ44&gt;AI44,BD44," "))</f>
        <v xml:space="preserve"> </v>
      </c>
      <c r="BX47" s="1201"/>
      <c r="BY47" s="1202"/>
      <c r="BZ47" s="1200" t="str">
        <f>IF(AI41&gt;AJ41,BC41,IF(AJ41&gt;AI41,BD41," "))</f>
        <v xml:space="preserve"> </v>
      </c>
      <c r="CA47" s="1201"/>
      <c r="CB47" s="1202"/>
      <c r="CC47" s="1200" t="str">
        <f>IF(AI43&gt;AJ43,BC43,IF(AJ43&gt;AI43,BD43," "))</f>
        <v xml:space="preserve"> </v>
      </c>
      <c r="CD47" s="1201"/>
      <c r="CE47" s="1202"/>
      <c r="CF47" s="1209"/>
      <c r="CG47" s="1210"/>
      <c r="CH47" s="1211"/>
      <c r="CI47" s="1322"/>
      <c r="CJ47" s="1212"/>
      <c r="CK47" s="1198"/>
      <c r="CL47" s="1199"/>
    </row>
    <row r="51" spans="1:96" ht="11.1" customHeight="1" x14ac:dyDescent="0.2">
      <c r="CA51" s="296" t="s">
        <v>371</v>
      </c>
      <c r="CD51" s="296" t="s">
        <v>317</v>
      </c>
    </row>
    <row r="61" spans="1:96" ht="19.5" customHeight="1" x14ac:dyDescent="0.2">
      <c r="Z61" s="233"/>
      <c r="BK61" s="239"/>
      <c r="BP61" s="307" t="s">
        <v>66</v>
      </c>
      <c r="BQ61" s="307"/>
      <c r="BR61" s="307"/>
      <c r="BS61" s="307"/>
      <c r="BT61" s="307"/>
      <c r="BU61" s="307"/>
      <c r="CN61" s="314" t="str">
        <f>BP61</f>
        <v>Предварительный этап. Группа 5</v>
      </c>
    </row>
    <row r="62" spans="1:96" ht="15" customHeight="1" x14ac:dyDescent="0.2">
      <c r="A62" s="240">
        <v>1</v>
      </c>
      <c r="B62" s="241">
        <v>4</v>
      </c>
      <c r="C62" s="242" t="str">
        <f>"КОМАНДЫ. Предварительный этап. Группа "&amp;A62</f>
        <v>КОМАНДЫ. Предварительный этап. Группа 1</v>
      </c>
      <c r="D62" s="242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4"/>
      <c r="P62" s="244"/>
      <c r="Q62" s="244"/>
      <c r="R62" s="245">
        <v>1</v>
      </c>
      <c r="Z62" s="233"/>
      <c r="AR62" s="246">
        <f>IF(B63=0,0,(IF(B64=0,1,IF(B65=0,2,IF(B66=0,3,IF(B66&gt;0,4))))))</f>
        <v>3</v>
      </c>
      <c r="BC62" s="246" t="b">
        <f>IF(BE62=15,3,IF(BE62&gt;15,4))</f>
        <v>0</v>
      </c>
      <c r="BE62" s="247">
        <f>SUM(BE63,BE65,BE67,BE69)</f>
        <v>0</v>
      </c>
      <c r="BF62" s="247">
        <f>SUM(BF63,BF65,BF67,BF69)</f>
        <v>0</v>
      </c>
      <c r="BL62" s="249" t="s">
        <v>44</v>
      </c>
      <c r="BM62" s="250" t="s">
        <v>45</v>
      </c>
      <c r="BN62" s="250" t="s">
        <v>46</v>
      </c>
      <c r="BO62" s="251" t="s">
        <v>47</v>
      </c>
      <c r="BP62" s="252" t="s">
        <v>1</v>
      </c>
      <c r="BQ62" s="1165" t="s">
        <v>48</v>
      </c>
      <c r="BR62" s="1165"/>
      <c r="BS62" s="1165"/>
      <c r="BT62" s="1165"/>
      <c r="BU62" s="1165"/>
      <c r="BV62" s="1166"/>
      <c r="BW62" s="1167">
        <v>1</v>
      </c>
      <c r="BX62" s="1168"/>
      <c r="BY62" s="1169"/>
      <c r="BZ62" s="1167">
        <v>2</v>
      </c>
      <c r="CA62" s="1168"/>
      <c r="CB62" s="1169"/>
      <c r="CC62" s="1167">
        <v>3</v>
      </c>
      <c r="CD62" s="1168"/>
      <c r="CE62" s="1169"/>
      <c r="CF62" s="1167">
        <v>4</v>
      </c>
      <c r="CG62" s="1168"/>
      <c r="CH62" s="1169"/>
      <c r="CI62" s="1170"/>
      <c r="CJ62" s="253" t="s">
        <v>49</v>
      </c>
      <c r="CK62" s="253" t="s">
        <v>50</v>
      </c>
      <c r="CL62" s="254" t="s">
        <v>51</v>
      </c>
    </row>
    <row r="63" spans="1:96" ht="12.95" customHeight="1" x14ac:dyDescent="0.2">
      <c r="A63" s="255">
        <v>1</v>
      </c>
      <c r="B63" s="256">
        <f>IF(R62="","",VLOOKUP(R62,'[61]Посев групп'!B:N,2,FALSE))</f>
        <v>12</v>
      </c>
      <c r="C63" s="257">
        <v>1</v>
      </c>
      <c r="D63" s="258">
        <v>3</v>
      </c>
      <c r="E63" s="259">
        <v>1</v>
      </c>
      <c r="F63" s="260">
        <v>1</v>
      </c>
      <c r="G63" s="261"/>
      <c r="H63" s="262"/>
      <c r="I63" s="259"/>
      <c r="J63" s="260"/>
      <c r="K63" s="261"/>
      <c r="L63" s="262"/>
      <c r="M63" s="259"/>
      <c r="N63" s="260"/>
      <c r="O63" s="261"/>
      <c r="P63" s="262"/>
      <c r="Q63" s="259"/>
      <c r="R63" s="260"/>
      <c r="S63" s="263">
        <f t="shared" ref="S63:S68" si="148">IF(E63="wo",0,IF(F63="wo",1,IF(E63&gt;F63,1,0)))</f>
        <v>0</v>
      </c>
      <c r="T63" s="263">
        <f t="shared" ref="T63:T68" si="149">IF(E63="wo",1,IF(F63="wo",0,IF(F63&gt;E63,1,0)))</f>
        <v>0</v>
      </c>
      <c r="U63" s="263">
        <f t="shared" ref="U63:U68" si="150">IF(G63="wo",0,IF(H63="wo",1,IF(G63&gt;H63,1,0)))</f>
        <v>0</v>
      </c>
      <c r="V63" s="263">
        <f t="shared" ref="V63:V68" si="151">IF(G63="wo",1,IF(H63="wo",0,IF(H63&gt;G63,1,0)))</f>
        <v>0</v>
      </c>
      <c r="W63" s="263">
        <f t="shared" ref="W63:W68" si="152">IF(I63="wo",0,IF(J63="wo",1,IF(I63&gt;J63,1,0)))</f>
        <v>0</v>
      </c>
      <c r="X63" s="263">
        <f t="shared" ref="X63:X68" si="153">IF(I63="wo",1,IF(J63="wo",0,IF(J63&gt;I63,1,0)))</f>
        <v>0</v>
      </c>
      <c r="Y63" s="263">
        <f t="shared" ref="Y63:Y68" si="154">IF(K63="wo",0,IF(L63="wo",1,IF(K63&gt;L63,1,0)))</f>
        <v>0</v>
      </c>
      <c r="Z63" s="263">
        <f t="shared" ref="Z63:Z68" si="155">IF(K63="wo",1,IF(L63="wo",0,IF(L63&gt;K63,1,0)))</f>
        <v>0</v>
      </c>
      <c r="AA63" s="263">
        <f t="shared" ref="AA63:AA68" si="156">IF(M63="wo",0,IF(N63="wo",1,IF(M63&gt;N63,1,0)))</f>
        <v>0</v>
      </c>
      <c r="AB63" s="263">
        <f t="shared" ref="AB63:AB68" si="157">IF(M63="wo",1,IF(N63="wo",0,IF(N63&gt;M63,1,0)))</f>
        <v>0</v>
      </c>
      <c r="AC63" s="263">
        <f t="shared" ref="AC63:AC68" si="158">IF(O63="wo",0,IF(P63="wo",1,IF(O63&gt;P63,1,0)))</f>
        <v>0</v>
      </c>
      <c r="AD63" s="263">
        <f t="shared" ref="AD63:AD68" si="159">IF(O63="wo",1,IF(P63="wo",0,IF(P63&gt;O63,1,0)))</f>
        <v>0</v>
      </c>
      <c r="AE63" s="263">
        <f t="shared" ref="AE63:AE68" si="160">IF(Q63="wo",0,IF(R63="wo",1,IF(Q63&gt;R63,1,0)))</f>
        <v>0</v>
      </c>
      <c r="AF63" s="263">
        <f t="shared" ref="AF63:AF68" si="161">IF(Q63="wo",1,IF(R63="wo",0,IF(R63&gt;Q63,1,0)))</f>
        <v>0</v>
      </c>
      <c r="AG63" s="264"/>
      <c r="AH63" s="264"/>
      <c r="AI63" s="265">
        <f t="shared" ref="AI63:AI68" si="162">IF(E63="",0,IF(E63="wo",0,IF(F63="wo",2,IF(AG63=AH63,0,IF(AG63&gt;AH63,2,1)))))</f>
        <v>0</v>
      </c>
      <c r="AJ63" s="265">
        <f t="shared" ref="AJ63:AJ68" si="163">IF(F63="",0,IF(F63="wo",0,IF(E63="wo",2,IF(AH63=AG63,0,IF(AH63&gt;AG63,2,1)))))</f>
        <v>0</v>
      </c>
      <c r="AK63" s="266" t="str">
        <f t="shared" ref="AK63:AK68" si="164">IF(E63="","",IF(E63="wo",0,IF(F63="wo",0,IF(E63=F63,"ERROR",IF(E63&gt;F63,F63,-1*E63)))))</f>
        <v>ERROR</v>
      </c>
      <c r="AL63" s="266" t="str">
        <f t="shared" ref="AL63:AL68" si="165">IF(G63="","",IF(G63="wo",0,IF(H63="wo",0,IF(G63=H63,"ERROR",IF(G63&gt;H63,H63,-1*G63)))))</f>
        <v/>
      </c>
      <c r="AM63" s="266" t="str">
        <f t="shared" ref="AM63:AM68" si="166">IF(I63="","",IF(I63="wo",0,IF(J63="wo",0,IF(I63=J63,"ERROR",IF(I63&gt;J63,J63,-1*I63)))))</f>
        <v/>
      </c>
      <c r="AN63" s="266" t="str">
        <f t="shared" ref="AN63:AN68" si="167">IF(K63="","",IF(K63="wo",0,IF(L63="wo",0,IF(K63=L63,"ERROR",IF(K63&gt;L63,L63,-1*K63)))))</f>
        <v/>
      </c>
      <c r="AO63" s="266" t="str">
        <f t="shared" ref="AO63:AO68" si="168">IF(M63="","",IF(M63="wo",0,IF(N63="wo",0,IF(M63=N63,"ERROR",IF(M63&gt;N63,N63,-1*M63)))))</f>
        <v/>
      </c>
      <c r="AP63" s="266" t="str">
        <f t="shared" ref="AP63:AP68" si="169">IF(O63="","",IF(O63="wo",0,IF(P63="wo",0,IF(O63=P63,"ERROR",IF(O63&gt;P63,P63,-1*O63)))))</f>
        <v/>
      </c>
      <c r="AQ63" s="266" t="str">
        <f t="shared" ref="AQ63:AQ68" si="170">IF(Q63="","",IF(Q63="wo",0,IF(R63="wo",0,IF(Q63=R63,"ERROR",IF(Q63&gt;R63,R63,-1*Q63)))))</f>
        <v/>
      </c>
      <c r="AR63" s="267" t="str">
        <f t="shared" ref="AR63:AR68" si="171">CONCATENATE(AG63,"  -  ",AH63)</f>
        <v xml:space="preserve">  -  </v>
      </c>
      <c r="AS63" s="268" t="str">
        <f t="shared" ref="AS63:AS68" si="172">AR63</f>
        <v xml:space="preserve">  -  </v>
      </c>
      <c r="AT63" s="265">
        <f t="shared" ref="AT63:AT68" si="173">IF(F63="",0,IF(F63="wo",0,IF(E63="wo",2,IF(AH63=AG63,0,IF(AH63&gt;AG63,2,1)))))</f>
        <v>0</v>
      </c>
      <c r="AU63" s="265">
        <f t="shared" ref="AU63:AU68" si="174">IF(E63="",0,IF(E63="wo",0,IF(F63="wo",2,IF(AG63=AH63,0,IF(AG63&gt;AH63,2,1)))))</f>
        <v>0</v>
      </c>
      <c r="AV63" s="266" t="str">
        <f t="shared" ref="AV63:AV68" si="175">IF(F63="","",IF(F63="wo",0,IF(E63="wo",0,IF(F63=E63,"ERROR",IF(F63&gt;E63,E63,-1*F63)))))</f>
        <v>ERROR</v>
      </c>
      <c r="AW63" s="266" t="str">
        <f t="shared" ref="AW63:AW68" si="176">IF(H63="","",IF(H63="wo",0,IF(G63="wo",0,IF(H63=G63,"ERROR",IF(H63&gt;G63,G63,-1*H63)))))</f>
        <v/>
      </c>
      <c r="AX63" s="266" t="str">
        <f t="shared" ref="AX63:AX68" si="177">IF(J63="","",IF(J63="wo",0,IF(I63="wo",0,IF(J63=I63,"ERROR",IF(J63&gt;I63,I63,-1*J63)))))</f>
        <v/>
      </c>
      <c r="AY63" s="266" t="str">
        <f t="shared" ref="AY63:AY68" si="178">IF(L63="","",IF(L63="wo",0,IF(K63="wo",0,IF(L63=K63,"ERROR",IF(L63&gt;K63,K63,-1*L63)))))</f>
        <v/>
      </c>
      <c r="AZ63" s="266" t="str">
        <f t="shared" ref="AZ63:AZ68" si="179">IF(N63="","",IF(N63="wo",0,IF(M63="wo",0,IF(N63=M63,"ERROR",IF(N63&gt;M63,M63,-1*N63)))))</f>
        <v/>
      </c>
      <c r="BA63" s="266" t="str">
        <f t="shared" ref="BA63:BA68" si="180">IF(P63="","",IF(P63="wo",0,IF(O63="wo",0,IF(P63=O63,"ERROR",IF(P63&gt;O63,O63,-1*P63)))))</f>
        <v/>
      </c>
      <c r="BB63" s="266" t="str">
        <f t="shared" ref="BB63:BB68" si="181">IF(R63="","",IF(R63="wo",0,IF(Q63="wo",0,IF(R63=Q63,"ERROR",IF(R63&gt;Q63,Q63,-1*R63)))))</f>
        <v/>
      </c>
      <c r="BC63" s="267" t="str">
        <f t="shared" ref="BC63:BC68" si="182">CONCATENATE(AH63,"  -  ",AG63)</f>
        <v xml:space="preserve">  -  </v>
      </c>
      <c r="BD63" s="268" t="str">
        <f t="shared" ref="BD63:BD68" si="183">BC63</f>
        <v xml:space="preserve">  -  </v>
      </c>
      <c r="BE63" s="269">
        <f>SUMIF(C63:C69,1,AI63:AI69)+SUMIF(D63:D69,1,AJ63:AJ69)</f>
        <v>0</v>
      </c>
      <c r="BF63" s="269" t="str">
        <f>IF(BE63&lt;&gt;0,RANK(BE63,BE63:BE69),"")</f>
        <v/>
      </c>
      <c r="BG63" s="270">
        <f>SUMIF(A63:A66,C63,B63:B66)</f>
        <v>12</v>
      </c>
      <c r="BH63" s="271">
        <f>SUMIF(A63:A66,D63,B63:B66)</f>
        <v>3</v>
      </c>
      <c r="BI63" s="237" t="s">
        <v>52</v>
      </c>
      <c r="BJ63" s="238">
        <f>1*BJ59+1</f>
        <v>1</v>
      </c>
      <c r="BK63" s="272">
        <v>1</v>
      </c>
      <c r="BL63" s="273" t="str">
        <f t="shared" ref="BL63:BL68" si="184">CONCATENATE(C63," ","-"," ",D63)</f>
        <v>1 - 3</v>
      </c>
      <c r="BM63" s="304"/>
      <c r="BN63" s="274"/>
      <c r="BO63" s="275"/>
      <c r="BP63" s="1172">
        <v>1</v>
      </c>
      <c r="BQ63" s="1173"/>
      <c r="BR63" s="1318" t="str">
        <f>IF(BQ63="","",VLOOKUP(BQ63,СписокКМ!$A$188:$C$236,3,FALSE))</f>
        <v/>
      </c>
      <c r="BS63" s="1318" t="e">
        <f>IF(BP63="","",VLOOKUP(BP63,СписокКМ!BS:BX,2,FALSE))</f>
        <v>#N/A</v>
      </c>
      <c r="BT63" s="1318" t="str">
        <f>IF(BQ63="","",VLOOKUP(BQ63,СписокКМ!$A$188:$C$236,3,FALSE))</f>
        <v/>
      </c>
      <c r="BU63" s="1318" t="str">
        <f>IF(BR63="","",VLOOKUP(BR63,СписокКМ!BU:BZ,2,FALSE))</f>
        <v/>
      </c>
      <c r="BV63" s="1177"/>
      <c r="BW63" s="1179"/>
      <c r="BX63" s="1179"/>
      <c r="BY63" s="1180"/>
      <c r="BZ63" s="276"/>
      <c r="CA63" s="277" t="str">
        <f>IF(AG65&lt;AH65,AI65,IF(AH65&lt;AG65,AI65," "))</f>
        <v xml:space="preserve"> </v>
      </c>
      <c r="CB63" s="278"/>
      <c r="CC63" s="279"/>
      <c r="CD63" s="277" t="str">
        <f>IF(AG63&lt;AH63,AI63,IF(AH63&lt;AG63,AI63," "))</f>
        <v xml:space="preserve"> </v>
      </c>
      <c r="CE63" s="280"/>
      <c r="CF63" s="279"/>
      <c r="CG63" s="277" t="str">
        <f>IF(AG67&lt;AH67,AI67,IF(AH67&lt;AG67,AI67," "))</f>
        <v xml:space="preserve"> </v>
      </c>
      <c r="CH63" s="278"/>
      <c r="CI63" s="1171"/>
      <c r="CJ63" s="1190">
        <f>BE63</f>
        <v>0</v>
      </c>
      <c r="CK63" s="1183"/>
      <c r="CL63" s="1185" t="str">
        <f>IF(BF64="",BF63,BF64)</f>
        <v/>
      </c>
      <c r="CN63" s="313" t="s">
        <v>59</v>
      </c>
      <c r="CO63" s="310">
        <f>BQ63</f>
        <v>0</v>
      </c>
      <c r="CP63" s="312" t="str">
        <f>IF(CO63="","",VLOOKUP(CO63,СписокКМ!$A$188:$C$236,3,FALSE))</f>
        <v>Х</v>
      </c>
      <c r="CQ63" s="310">
        <f>BQ67</f>
        <v>0</v>
      </c>
      <c r="CR63" s="312" t="str">
        <f>IF(CQ63="","",VLOOKUP(CQ63,СписокКМ!$A$188:$C$236,3,FALSE))</f>
        <v>Х</v>
      </c>
    </row>
    <row r="64" spans="1:96" ht="12.95" customHeight="1" x14ac:dyDescent="0.2">
      <c r="A64" s="255">
        <v>2</v>
      </c>
      <c r="B64" s="281">
        <f>IF(R62="","",VLOOKUP(R62,'[61]Посев групп'!B:L,4,FALSE))</f>
        <v>4</v>
      </c>
      <c r="C64" s="257">
        <v>2</v>
      </c>
      <c r="D64" s="258">
        <v>4</v>
      </c>
      <c r="E64" s="259">
        <v>1</v>
      </c>
      <c r="F64" s="260">
        <v>1</v>
      </c>
      <c r="G64" s="261"/>
      <c r="H64" s="262"/>
      <c r="I64" s="259"/>
      <c r="J64" s="260"/>
      <c r="K64" s="261"/>
      <c r="L64" s="262"/>
      <c r="M64" s="259"/>
      <c r="N64" s="260"/>
      <c r="O64" s="261"/>
      <c r="P64" s="262"/>
      <c r="Q64" s="259"/>
      <c r="R64" s="260"/>
      <c r="S64" s="263">
        <f t="shared" si="148"/>
        <v>0</v>
      </c>
      <c r="T64" s="263">
        <f t="shared" si="149"/>
        <v>0</v>
      </c>
      <c r="U64" s="263">
        <f t="shared" si="150"/>
        <v>0</v>
      </c>
      <c r="V64" s="263">
        <f t="shared" si="151"/>
        <v>0</v>
      </c>
      <c r="W64" s="263">
        <f t="shared" si="152"/>
        <v>0</v>
      </c>
      <c r="X64" s="263">
        <f t="shared" si="153"/>
        <v>0</v>
      </c>
      <c r="Y64" s="263">
        <f t="shared" si="154"/>
        <v>0</v>
      </c>
      <c r="Z64" s="263">
        <f t="shared" si="155"/>
        <v>0</v>
      </c>
      <c r="AA64" s="263">
        <f t="shared" si="156"/>
        <v>0</v>
      </c>
      <c r="AB64" s="263">
        <f t="shared" si="157"/>
        <v>0</v>
      </c>
      <c r="AC64" s="263">
        <f t="shared" si="158"/>
        <v>0</v>
      </c>
      <c r="AD64" s="263">
        <f t="shared" si="159"/>
        <v>0</v>
      </c>
      <c r="AE64" s="263">
        <f t="shared" si="160"/>
        <v>0</v>
      </c>
      <c r="AF64" s="263">
        <f t="shared" si="161"/>
        <v>0</v>
      </c>
      <c r="AG64" s="264"/>
      <c r="AH64" s="264"/>
      <c r="AI64" s="265">
        <f t="shared" si="162"/>
        <v>0</v>
      </c>
      <c r="AJ64" s="265">
        <f t="shared" si="163"/>
        <v>0</v>
      </c>
      <c r="AK64" s="266" t="str">
        <f t="shared" si="164"/>
        <v>ERROR</v>
      </c>
      <c r="AL64" s="266" t="str">
        <f t="shared" si="165"/>
        <v/>
      </c>
      <c r="AM64" s="266" t="str">
        <f t="shared" si="166"/>
        <v/>
      </c>
      <c r="AN64" s="266" t="str">
        <f t="shared" si="167"/>
        <v/>
      </c>
      <c r="AO64" s="266" t="str">
        <f t="shared" si="168"/>
        <v/>
      </c>
      <c r="AP64" s="266" t="str">
        <f t="shared" si="169"/>
        <v/>
      </c>
      <c r="AQ64" s="266" t="str">
        <f t="shared" si="170"/>
        <v/>
      </c>
      <c r="AR64" s="267" t="str">
        <f t="shared" si="171"/>
        <v xml:space="preserve">  -  </v>
      </c>
      <c r="AS64" s="268" t="str">
        <f t="shared" si="172"/>
        <v xml:space="preserve">  -  </v>
      </c>
      <c r="AT64" s="265">
        <f t="shared" si="173"/>
        <v>0</v>
      </c>
      <c r="AU64" s="265">
        <f t="shared" si="174"/>
        <v>0</v>
      </c>
      <c r="AV64" s="266" t="str">
        <f t="shared" si="175"/>
        <v>ERROR</v>
      </c>
      <c r="AW64" s="266" t="str">
        <f t="shared" si="176"/>
        <v/>
      </c>
      <c r="AX64" s="266" t="str">
        <f t="shared" si="177"/>
        <v/>
      </c>
      <c r="AY64" s="266" t="str">
        <f t="shared" si="178"/>
        <v/>
      </c>
      <c r="AZ64" s="266" t="str">
        <f t="shared" si="179"/>
        <v/>
      </c>
      <c r="BA64" s="266" t="str">
        <f t="shared" si="180"/>
        <v/>
      </c>
      <c r="BB64" s="266" t="str">
        <f t="shared" si="181"/>
        <v/>
      </c>
      <c r="BC64" s="267" t="str">
        <f t="shared" si="182"/>
        <v xml:space="preserve">  -  </v>
      </c>
      <c r="BD64" s="268" t="str">
        <f t="shared" si="183"/>
        <v xml:space="preserve">  -  </v>
      </c>
      <c r="BE64" s="282"/>
      <c r="BF64" s="282"/>
      <c r="BG64" s="270">
        <f>SUMIF(A63:A66,C64,B63:B66)</f>
        <v>4</v>
      </c>
      <c r="BH64" s="271">
        <f>SUMIF(A63:A66,D64,B63:B66)</f>
        <v>0</v>
      </c>
      <c r="BI64" s="237" t="str">
        <f>BI63</f>
        <v>Группа 1</v>
      </c>
      <c r="BJ64" s="238">
        <f>1+BJ63</f>
        <v>2</v>
      </c>
      <c r="BK64" s="272">
        <v>1</v>
      </c>
      <c r="BL64" s="283" t="str">
        <f t="shared" si="184"/>
        <v>2 - 4</v>
      </c>
      <c r="BM64" s="304"/>
      <c r="BN64" s="274"/>
      <c r="BO64" s="284"/>
      <c r="BP64" s="1172"/>
      <c r="BQ64" s="1174"/>
      <c r="BR64" s="1321" t="str">
        <f>IF(BO64="","",VLOOKUP(BO64,СписокКМ!BR:BW,2,FALSE))</f>
        <v/>
      </c>
      <c r="BS64" s="1321" t="str">
        <f>IF(BP64="","",VLOOKUP(BP64,СписокКМ!BS:BX,2,FALSE))</f>
        <v/>
      </c>
      <c r="BT64" s="1321" t="str">
        <f>IF(BQ64="","",VLOOKUP(BQ64,СписокКМ!BT:BY,2,FALSE))</f>
        <v/>
      </c>
      <c r="BU64" s="1321" t="str">
        <f>IF(BR64="","",VLOOKUP(BR64,СписокКМ!BU:BZ,2,FALSE))</f>
        <v/>
      </c>
      <c r="BV64" s="1178"/>
      <c r="BW64" s="1181"/>
      <c r="BX64" s="1181"/>
      <c r="BY64" s="1182"/>
      <c r="BZ64" s="1187" t="str">
        <f>IF(AI65&lt;AJ65,AR65,IF(AJ65&lt;AI65,AS65," "))</f>
        <v xml:space="preserve"> </v>
      </c>
      <c r="CA64" s="1188"/>
      <c r="CB64" s="1189"/>
      <c r="CC64" s="1187" t="str">
        <f>IF(AI63&lt;AJ63,AR63,IF(AJ63&lt;AI63,AS63," "))</f>
        <v xml:space="preserve"> </v>
      </c>
      <c r="CD64" s="1188"/>
      <c r="CE64" s="1189"/>
      <c r="CF64" s="1187" t="str">
        <f>IF(AI67&lt;AJ67,AR67,IF(AJ67&lt;AI67,AS67," "))</f>
        <v xml:space="preserve"> </v>
      </c>
      <c r="CG64" s="1188"/>
      <c r="CH64" s="1189"/>
      <c r="CI64" s="1171"/>
      <c r="CJ64" s="1191"/>
      <c r="CK64" s="1184"/>
      <c r="CL64" s="1186"/>
      <c r="CN64" s="313" t="s">
        <v>60</v>
      </c>
      <c r="CO64" s="310">
        <f>BQ65</f>
        <v>0</v>
      </c>
      <c r="CP64" s="312" t="str">
        <f>IF(CO64="","",VLOOKUP(CO64,СписокКМ!$A$188:$C$236,3,FALSE))</f>
        <v>Х</v>
      </c>
      <c r="CQ64" s="310">
        <f>BQ69</f>
        <v>0</v>
      </c>
      <c r="CR64" s="312" t="str">
        <f>IF(CQ64="","",VLOOKUP(CQ64,СписокКМ!$A$188:$C$236,3,FALSE))</f>
        <v>Х</v>
      </c>
    </row>
    <row r="65" spans="1:96" ht="12.95" customHeight="1" x14ac:dyDescent="0.2">
      <c r="A65" s="255">
        <v>3</v>
      </c>
      <c r="B65" s="281">
        <f>IF(R62="","",VLOOKUP(R62,'[61]Посев групп'!B:L,6,FALSE))</f>
        <v>3</v>
      </c>
      <c r="C65" s="257">
        <v>1</v>
      </c>
      <c r="D65" s="258">
        <v>2</v>
      </c>
      <c r="E65" s="259">
        <v>1</v>
      </c>
      <c r="F65" s="260">
        <v>1</v>
      </c>
      <c r="G65" s="261"/>
      <c r="H65" s="262"/>
      <c r="I65" s="259"/>
      <c r="J65" s="260"/>
      <c r="K65" s="261"/>
      <c r="L65" s="262"/>
      <c r="M65" s="259"/>
      <c r="N65" s="260"/>
      <c r="O65" s="261"/>
      <c r="P65" s="262"/>
      <c r="Q65" s="259"/>
      <c r="R65" s="260"/>
      <c r="S65" s="263">
        <f t="shared" si="148"/>
        <v>0</v>
      </c>
      <c r="T65" s="263">
        <f t="shared" si="149"/>
        <v>0</v>
      </c>
      <c r="U65" s="263">
        <f t="shared" si="150"/>
        <v>0</v>
      </c>
      <c r="V65" s="263">
        <f t="shared" si="151"/>
        <v>0</v>
      </c>
      <c r="W65" s="263">
        <f t="shared" si="152"/>
        <v>0</v>
      </c>
      <c r="X65" s="263">
        <f t="shared" si="153"/>
        <v>0</v>
      </c>
      <c r="Y65" s="263">
        <f t="shared" si="154"/>
        <v>0</v>
      </c>
      <c r="Z65" s="263">
        <f t="shared" si="155"/>
        <v>0</v>
      </c>
      <c r="AA65" s="263">
        <f t="shared" si="156"/>
        <v>0</v>
      </c>
      <c r="AB65" s="263">
        <f t="shared" si="157"/>
        <v>0</v>
      </c>
      <c r="AC65" s="263">
        <f t="shared" si="158"/>
        <v>0</v>
      </c>
      <c r="AD65" s="263">
        <f t="shared" si="159"/>
        <v>0</v>
      </c>
      <c r="AE65" s="263">
        <f t="shared" si="160"/>
        <v>0</v>
      </c>
      <c r="AF65" s="263">
        <f t="shared" si="161"/>
        <v>0</v>
      </c>
      <c r="AG65" s="264"/>
      <c r="AH65" s="264"/>
      <c r="AI65" s="265">
        <f t="shared" si="162"/>
        <v>0</v>
      </c>
      <c r="AJ65" s="265">
        <f t="shared" si="163"/>
        <v>0</v>
      </c>
      <c r="AK65" s="266" t="str">
        <f t="shared" si="164"/>
        <v>ERROR</v>
      </c>
      <c r="AL65" s="266" t="str">
        <f t="shared" si="165"/>
        <v/>
      </c>
      <c r="AM65" s="266" t="str">
        <f t="shared" si="166"/>
        <v/>
      </c>
      <c r="AN65" s="266" t="str">
        <f t="shared" si="167"/>
        <v/>
      </c>
      <c r="AO65" s="266" t="str">
        <f t="shared" si="168"/>
        <v/>
      </c>
      <c r="AP65" s="266" t="str">
        <f t="shared" si="169"/>
        <v/>
      </c>
      <c r="AQ65" s="266" t="str">
        <f t="shared" si="170"/>
        <v/>
      </c>
      <c r="AR65" s="267" t="str">
        <f t="shared" si="171"/>
        <v xml:space="preserve">  -  </v>
      </c>
      <c r="AS65" s="268" t="str">
        <f t="shared" si="172"/>
        <v xml:space="preserve">  -  </v>
      </c>
      <c r="AT65" s="265">
        <f t="shared" si="173"/>
        <v>0</v>
      </c>
      <c r="AU65" s="265">
        <f t="shared" si="174"/>
        <v>0</v>
      </c>
      <c r="AV65" s="266" t="str">
        <f t="shared" si="175"/>
        <v>ERROR</v>
      </c>
      <c r="AW65" s="266" t="str">
        <f t="shared" si="176"/>
        <v/>
      </c>
      <c r="AX65" s="266" t="str">
        <f t="shared" si="177"/>
        <v/>
      </c>
      <c r="AY65" s="266" t="str">
        <f t="shared" si="178"/>
        <v/>
      </c>
      <c r="AZ65" s="266" t="str">
        <f t="shared" si="179"/>
        <v/>
      </c>
      <c r="BA65" s="266" t="str">
        <f t="shared" si="180"/>
        <v/>
      </c>
      <c r="BB65" s="266" t="str">
        <f t="shared" si="181"/>
        <v/>
      </c>
      <c r="BC65" s="267" t="str">
        <f t="shared" si="182"/>
        <v xml:space="preserve">  -  </v>
      </c>
      <c r="BD65" s="268" t="str">
        <f t="shared" si="183"/>
        <v xml:space="preserve">  -  </v>
      </c>
      <c r="BE65" s="269">
        <f>SUMIF(C63:C69,2,AI63:AI69)+SUMIF(D63:D69,2,AJ63:AJ69)</f>
        <v>0</v>
      </c>
      <c r="BF65" s="269" t="str">
        <f>IF(BE65&lt;&gt;0,RANK(BE65,BE63:BE69),"")</f>
        <v/>
      </c>
      <c r="BG65" s="270">
        <f>SUMIF(A63:A66,C65,B63:B66)</f>
        <v>12</v>
      </c>
      <c r="BH65" s="271">
        <f>SUMIF(A63:A66,D65,B63:B66)</f>
        <v>4</v>
      </c>
      <c r="BI65" s="237" t="str">
        <f>BI64</f>
        <v>Группа 1</v>
      </c>
      <c r="BJ65" s="238">
        <f>1+BJ64</f>
        <v>3</v>
      </c>
      <c r="BK65" s="272">
        <v>2</v>
      </c>
      <c r="BL65" s="285" t="str">
        <f t="shared" si="184"/>
        <v>1 - 2</v>
      </c>
      <c r="BM65" s="305"/>
      <c r="BN65" s="286"/>
      <c r="BO65" s="287"/>
      <c r="BP65" s="1192">
        <v>2</v>
      </c>
      <c r="BQ65" s="1173"/>
      <c r="BR65" s="1318" t="str">
        <f>IF(BQ65="","",VLOOKUP(BQ65,СписокКМ!$A$188:$C$236,3,FALSE))</f>
        <v/>
      </c>
      <c r="BS65" s="1318" t="e">
        <f>IF(BP65="","",VLOOKUP(BP65,СписокКМ!BS:BX,2,FALSE))</f>
        <v>#N/A</v>
      </c>
      <c r="BT65" s="1318" t="str">
        <f>IF(BQ65="","",VLOOKUP(BQ65,СписокКМ!$A$188:$C$236,3,FALSE))</f>
        <v/>
      </c>
      <c r="BU65" s="1318" t="str">
        <f>IF(BR65="","",VLOOKUP(BR65,СписокКМ!BU:BZ,2,FALSE))</f>
        <v/>
      </c>
      <c r="BV65" s="1177"/>
      <c r="BW65" s="288"/>
      <c r="BX65" s="277" t="str">
        <f>IF(AG65&lt;AH65,AT65,IF(AH65&lt;AG65,AT65," "))</f>
        <v xml:space="preserve"> </v>
      </c>
      <c r="BY65" s="278"/>
      <c r="BZ65" s="1179"/>
      <c r="CA65" s="1179"/>
      <c r="CB65" s="1180"/>
      <c r="CC65" s="279"/>
      <c r="CD65" s="277" t="str">
        <f>IF(AG68&lt;AH68,AI68,IF(AH68&lt;AG68,AI68," "))</f>
        <v xml:space="preserve"> </v>
      </c>
      <c r="CE65" s="278"/>
      <c r="CF65" s="289"/>
      <c r="CG65" s="290" t="str">
        <f>IF(AG64&lt;AH64,AI64,IF(AH64&lt;AG64,AI64," "))</f>
        <v xml:space="preserve"> </v>
      </c>
      <c r="CH65" s="280"/>
      <c r="CI65" s="1171"/>
      <c r="CJ65" s="1190">
        <f>BE65</f>
        <v>0</v>
      </c>
      <c r="CK65" s="1183"/>
      <c r="CL65" s="1185" t="str">
        <f>IF(BF66="",BF65,BF66)</f>
        <v/>
      </c>
      <c r="CN65" s="313" t="s">
        <v>61</v>
      </c>
      <c r="CO65" s="310">
        <f>BQ63</f>
        <v>0</v>
      </c>
      <c r="CP65" s="312" t="str">
        <f>IF(CO65="","",VLOOKUP(CO65,СписокКМ!$A$188:$C$236,3,FALSE))</f>
        <v>Х</v>
      </c>
      <c r="CQ65" s="310">
        <f>BQ65</f>
        <v>0</v>
      </c>
      <c r="CR65" s="312" t="str">
        <f>IF(CQ65="","",VLOOKUP(CQ65,СписокКМ!$A$188:$C$236,3,FALSE))</f>
        <v>Х</v>
      </c>
    </row>
    <row r="66" spans="1:96" ht="12.95" customHeight="1" x14ac:dyDescent="0.2">
      <c r="A66" s="255">
        <v>4</v>
      </c>
      <c r="B66" s="281">
        <f>IF(R62="","",VLOOKUP(R62,'[61]Посев групп'!B:L,8,FALSE))</f>
        <v>0</v>
      </c>
      <c r="C66" s="257">
        <v>3</v>
      </c>
      <c r="D66" s="258">
        <v>4</v>
      </c>
      <c r="E66" s="259">
        <v>1</v>
      </c>
      <c r="F66" s="260">
        <v>1</v>
      </c>
      <c r="G66" s="261"/>
      <c r="H66" s="262"/>
      <c r="I66" s="259"/>
      <c r="J66" s="260"/>
      <c r="K66" s="261"/>
      <c r="L66" s="262"/>
      <c r="M66" s="259"/>
      <c r="N66" s="260"/>
      <c r="O66" s="261"/>
      <c r="P66" s="262"/>
      <c r="Q66" s="259"/>
      <c r="R66" s="260"/>
      <c r="S66" s="263">
        <f t="shared" si="148"/>
        <v>0</v>
      </c>
      <c r="T66" s="263">
        <f t="shared" si="149"/>
        <v>0</v>
      </c>
      <c r="U66" s="263">
        <f t="shared" si="150"/>
        <v>0</v>
      </c>
      <c r="V66" s="263">
        <f t="shared" si="151"/>
        <v>0</v>
      </c>
      <c r="W66" s="263">
        <f t="shared" si="152"/>
        <v>0</v>
      </c>
      <c r="X66" s="263">
        <f t="shared" si="153"/>
        <v>0</v>
      </c>
      <c r="Y66" s="263">
        <f t="shared" si="154"/>
        <v>0</v>
      </c>
      <c r="Z66" s="263">
        <f t="shared" si="155"/>
        <v>0</v>
      </c>
      <c r="AA66" s="263">
        <f t="shared" si="156"/>
        <v>0</v>
      </c>
      <c r="AB66" s="263">
        <f t="shared" si="157"/>
        <v>0</v>
      </c>
      <c r="AC66" s="263">
        <f t="shared" si="158"/>
        <v>0</v>
      </c>
      <c r="AD66" s="263">
        <f t="shared" si="159"/>
        <v>0</v>
      </c>
      <c r="AE66" s="263">
        <f t="shared" si="160"/>
        <v>0</v>
      </c>
      <c r="AF66" s="263">
        <f t="shared" si="161"/>
        <v>0</v>
      </c>
      <c r="AG66" s="264"/>
      <c r="AH66" s="264"/>
      <c r="AI66" s="265">
        <f t="shared" si="162"/>
        <v>0</v>
      </c>
      <c r="AJ66" s="265">
        <f t="shared" si="163"/>
        <v>0</v>
      </c>
      <c r="AK66" s="266" t="str">
        <f t="shared" si="164"/>
        <v>ERROR</v>
      </c>
      <c r="AL66" s="266" t="str">
        <f t="shared" si="165"/>
        <v/>
      </c>
      <c r="AM66" s="266" t="str">
        <f t="shared" si="166"/>
        <v/>
      </c>
      <c r="AN66" s="266" t="str">
        <f t="shared" si="167"/>
        <v/>
      </c>
      <c r="AO66" s="266" t="str">
        <f t="shared" si="168"/>
        <v/>
      </c>
      <c r="AP66" s="266" t="str">
        <f t="shared" si="169"/>
        <v/>
      </c>
      <c r="AQ66" s="266" t="str">
        <f t="shared" si="170"/>
        <v/>
      </c>
      <c r="AR66" s="267" t="str">
        <f t="shared" si="171"/>
        <v xml:space="preserve">  -  </v>
      </c>
      <c r="AS66" s="268" t="str">
        <f t="shared" si="172"/>
        <v xml:space="preserve">  -  </v>
      </c>
      <c r="AT66" s="265">
        <f t="shared" si="173"/>
        <v>0</v>
      </c>
      <c r="AU66" s="265">
        <f t="shared" si="174"/>
        <v>0</v>
      </c>
      <c r="AV66" s="266" t="str">
        <f t="shared" si="175"/>
        <v>ERROR</v>
      </c>
      <c r="AW66" s="266" t="str">
        <f t="shared" si="176"/>
        <v/>
      </c>
      <c r="AX66" s="266" t="str">
        <f t="shared" si="177"/>
        <v/>
      </c>
      <c r="AY66" s="266" t="str">
        <f t="shared" si="178"/>
        <v/>
      </c>
      <c r="AZ66" s="266" t="str">
        <f t="shared" si="179"/>
        <v/>
      </c>
      <c r="BA66" s="266" t="str">
        <f t="shared" si="180"/>
        <v/>
      </c>
      <c r="BB66" s="266" t="str">
        <f t="shared" si="181"/>
        <v/>
      </c>
      <c r="BC66" s="267" t="str">
        <f t="shared" si="182"/>
        <v xml:space="preserve">  -  </v>
      </c>
      <c r="BD66" s="268" t="str">
        <f t="shared" si="183"/>
        <v xml:space="preserve">  -  </v>
      </c>
      <c r="BE66" s="282"/>
      <c r="BF66" s="282"/>
      <c r="BG66" s="270">
        <f>SUMIF(A63:A66,C66,B63:B66)</f>
        <v>3</v>
      </c>
      <c r="BH66" s="271">
        <f>SUMIF(A63:A66,D66,B63:B66)</f>
        <v>0</v>
      </c>
      <c r="BI66" s="237" t="str">
        <f>BI65</f>
        <v>Группа 1</v>
      </c>
      <c r="BJ66" s="238">
        <f>1+BJ65</f>
        <v>4</v>
      </c>
      <c r="BK66" s="272">
        <v>2</v>
      </c>
      <c r="BL66" s="285" t="str">
        <f t="shared" si="184"/>
        <v>3 - 4</v>
      </c>
      <c r="BM66" s="305"/>
      <c r="BN66" s="286"/>
      <c r="BO66" s="287"/>
      <c r="BP66" s="1193"/>
      <c r="BQ66" s="1174"/>
      <c r="BR66" s="1321" t="str">
        <f>IF(BO66="","",VLOOKUP(BO66,СписокКМ!BR:BW,2,FALSE))</f>
        <v/>
      </c>
      <c r="BS66" s="1321" t="str">
        <f>IF(BP66="","",VLOOKUP(BP66,СписокКМ!BS:BX,2,FALSE))</f>
        <v/>
      </c>
      <c r="BT66" s="1321" t="str">
        <f>IF(BQ66="","",VLOOKUP(BQ66,СписокКМ!BT:BY,2,FALSE))</f>
        <v/>
      </c>
      <c r="BU66" s="1321" t="str">
        <f>IF(BR66="","",VLOOKUP(BR66,СписокКМ!BU:BZ,2,FALSE))</f>
        <v/>
      </c>
      <c r="BV66" s="1178"/>
      <c r="BW66" s="1187" t="str">
        <f>IF(AI65&gt;AJ65,BC65,IF(AJ65&gt;AI65,BD65," "))</f>
        <v xml:space="preserve"> </v>
      </c>
      <c r="BX66" s="1188"/>
      <c r="BY66" s="1189"/>
      <c r="BZ66" s="1181"/>
      <c r="CA66" s="1181"/>
      <c r="CB66" s="1182"/>
      <c r="CC66" s="1187" t="str">
        <f>IF(AI68&lt;AJ68,AR68,IF(AJ68&lt;AI68,AS68," "))</f>
        <v xml:space="preserve"> </v>
      </c>
      <c r="CD66" s="1188"/>
      <c r="CE66" s="1189"/>
      <c r="CF66" s="1187" t="str">
        <f>IF(AI64&lt;AJ64,AR64,IF(AJ64&lt;AI64,AS64," "))</f>
        <v xml:space="preserve"> </v>
      </c>
      <c r="CG66" s="1188"/>
      <c r="CH66" s="1189"/>
      <c r="CI66" s="1171"/>
      <c r="CJ66" s="1191"/>
      <c r="CK66" s="1184"/>
      <c r="CL66" s="1186"/>
      <c r="CN66" s="313" t="s">
        <v>62</v>
      </c>
      <c r="CO66" s="310">
        <f>BQ67</f>
        <v>0</v>
      </c>
      <c r="CP66" s="312" t="str">
        <f>IF(CO66="","",VLOOKUP(CO66,СписокКМ!$A$188:$C$236,3,FALSE))</f>
        <v>Х</v>
      </c>
      <c r="CQ66" s="310">
        <f>BQ69</f>
        <v>0</v>
      </c>
      <c r="CR66" s="312" t="str">
        <f>IF(CQ66="","",VLOOKUP(CQ66,СписокКМ!$A$188:$C$236,3,FALSE))</f>
        <v>Х</v>
      </c>
    </row>
    <row r="67" spans="1:96" ht="12.95" customHeight="1" x14ac:dyDescent="0.2">
      <c r="A67" s="255">
        <v>5</v>
      </c>
      <c r="B67" s="291"/>
      <c r="C67" s="257">
        <v>1</v>
      </c>
      <c r="D67" s="258">
        <v>4</v>
      </c>
      <c r="E67" s="259">
        <v>1</v>
      </c>
      <c r="F67" s="260">
        <v>1</v>
      </c>
      <c r="G67" s="261"/>
      <c r="H67" s="262"/>
      <c r="I67" s="259"/>
      <c r="J67" s="260"/>
      <c r="K67" s="261"/>
      <c r="L67" s="262"/>
      <c r="M67" s="259"/>
      <c r="N67" s="260"/>
      <c r="O67" s="261"/>
      <c r="P67" s="262"/>
      <c r="Q67" s="259"/>
      <c r="R67" s="260"/>
      <c r="S67" s="263">
        <f t="shared" si="148"/>
        <v>0</v>
      </c>
      <c r="T67" s="263">
        <f t="shared" si="149"/>
        <v>0</v>
      </c>
      <c r="U67" s="263">
        <f t="shared" si="150"/>
        <v>0</v>
      </c>
      <c r="V67" s="263">
        <f t="shared" si="151"/>
        <v>0</v>
      </c>
      <c r="W67" s="263">
        <f t="shared" si="152"/>
        <v>0</v>
      </c>
      <c r="X67" s="263">
        <f t="shared" si="153"/>
        <v>0</v>
      </c>
      <c r="Y67" s="263">
        <f t="shared" si="154"/>
        <v>0</v>
      </c>
      <c r="Z67" s="263">
        <f t="shared" si="155"/>
        <v>0</v>
      </c>
      <c r="AA67" s="263">
        <f t="shared" si="156"/>
        <v>0</v>
      </c>
      <c r="AB67" s="263">
        <f t="shared" si="157"/>
        <v>0</v>
      </c>
      <c r="AC67" s="263">
        <f t="shared" si="158"/>
        <v>0</v>
      </c>
      <c r="AD67" s="263">
        <f t="shared" si="159"/>
        <v>0</v>
      </c>
      <c r="AE67" s="263">
        <f t="shared" si="160"/>
        <v>0</v>
      </c>
      <c r="AF67" s="263">
        <f t="shared" si="161"/>
        <v>0</v>
      </c>
      <c r="AG67" s="264"/>
      <c r="AH67" s="264"/>
      <c r="AI67" s="265">
        <f t="shared" si="162"/>
        <v>0</v>
      </c>
      <c r="AJ67" s="265">
        <f t="shared" si="163"/>
        <v>0</v>
      </c>
      <c r="AK67" s="266" t="str">
        <f t="shared" si="164"/>
        <v>ERROR</v>
      </c>
      <c r="AL67" s="266" t="str">
        <f t="shared" si="165"/>
        <v/>
      </c>
      <c r="AM67" s="266" t="str">
        <f t="shared" si="166"/>
        <v/>
      </c>
      <c r="AN67" s="266" t="str">
        <f t="shared" si="167"/>
        <v/>
      </c>
      <c r="AO67" s="266" t="str">
        <f t="shared" si="168"/>
        <v/>
      </c>
      <c r="AP67" s="266" t="str">
        <f t="shared" si="169"/>
        <v/>
      </c>
      <c r="AQ67" s="266" t="str">
        <f t="shared" si="170"/>
        <v/>
      </c>
      <c r="AR67" s="267" t="str">
        <f t="shared" si="171"/>
        <v xml:space="preserve">  -  </v>
      </c>
      <c r="AS67" s="268" t="str">
        <f t="shared" si="172"/>
        <v xml:space="preserve">  -  </v>
      </c>
      <c r="AT67" s="265">
        <f t="shared" si="173"/>
        <v>0</v>
      </c>
      <c r="AU67" s="265">
        <f t="shared" si="174"/>
        <v>0</v>
      </c>
      <c r="AV67" s="266" t="str">
        <f t="shared" si="175"/>
        <v>ERROR</v>
      </c>
      <c r="AW67" s="266" t="str">
        <f t="shared" si="176"/>
        <v/>
      </c>
      <c r="AX67" s="266" t="str">
        <f t="shared" si="177"/>
        <v/>
      </c>
      <c r="AY67" s="266" t="str">
        <f t="shared" si="178"/>
        <v/>
      </c>
      <c r="AZ67" s="266" t="str">
        <f t="shared" si="179"/>
        <v/>
      </c>
      <c r="BA67" s="266" t="str">
        <f t="shared" si="180"/>
        <v/>
      </c>
      <c r="BB67" s="266" t="str">
        <f t="shared" si="181"/>
        <v/>
      </c>
      <c r="BC67" s="267" t="str">
        <f t="shared" si="182"/>
        <v xml:space="preserve">  -  </v>
      </c>
      <c r="BD67" s="268" t="str">
        <f t="shared" si="183"/>
        <v xml:space="preserve">  -  </v>
      </c>
      <c r="BE67" s="269">
        <f>SUMIF(C63:C69,3,AI63:AI69)+SUMIF(D63:D69,3,AJ63:AJ69)</f>
        <v>0</v>
      </c>
      <c r="BF67" s="269" t="str">
        <f>IF(BE67&lt;&gt;0,RANK(BE67,BE63:BE69),"")</f>
        <v/>
      </c>
      <c r="BG67" s="270">
        <f>SUMIF(A63:A66,C67,B63:B66)</f>
        <v>12</v>
      </c>
      <c r="BH67" s="271">
        <f>SUMIF(A63:A66,D67,B63:B66)</f>
        <v>0</v>
      </c>
      <c r="BI67" s="237" t="str">
        <f>BI66</f>
        <v>Группа 1</v>
      </c>
      <c r="BJ67" s="238">
        <f>1+BJ66</f>
        <v>5</v>
      </c>
      <c r="BK67" s="272">
        <v>3</v>
      </c>
      <c r="BL67" s="283" t="str">
        <f t="shared" si="184"/>
        <v>1 - 4</v>
      </c>
      <c r="BM67" s="304"/>
      <c r="BN67" s="274"/>
      <c r="BO67" s="284"/>
      <c r="BP67" s="1192">
        <v>3</v>
      </c>
      <c r="BQ67" s="1173"/>
      <c r="BR67" s="1318" t="str">
        <f>IF(BQ67="","",VLOOKUP(BQ67,СписокКМ!$A$188:$C$236,3,FALSE))</f>
        <v/>
      </c>
      <c r="BS67" s="1318" t="e">
        <f>IF(BP67="","",VLOOKUP(BP67,СписокКМ!BS:BX,2,FALSE))</f>
        <v>#N/A</v>
      </c>
      <c r="BT67" s="1318" t="str">
        <f>IF(BQ67="","",VLOOKUP(BQ67,СписокКМ!$A$188:$C$236,3,FALSE))</f>
        <v/>
      </c>
      <c r="BU67" s="1318" t="str">
        <f>IF(BR67="","",VLOOKUP(BR67,СписокКМ!BU:BZ,2,FALSE))</f>
        <v/>
      </c>
      <c r="BV67" s="1177"/>
      <c r="BW67" s="292"/>
      <c r="BX67" s="277" t="str">
        <f>IF(AG63&lt;AH63,AT63,IF(AH63&lt;AG63,AT63," "))</f>
        <v xml:space="preserve"> </v>
      </c>
      <c r="BY67" s="278"/>
      <c r="BZ67" s="279"/>
      <c r="CA67" s="277" t="str">
        <f>IF(AG68&lt;AH68,AT68,IF(AH68&lt;AG68,AT68," "))</f>
        <v xml:space="preserve"> </v>
      </c>
      <c r="CB67" s="278"/>
      <c r="CC67" s="1194"/>
      <c r="CD67" s="1194"/>
      <c r="CE67" s="1195"/>
      <c r="CF67" s="289"/>
      <c r="CG67" s="290" t="str">
        <f>IF(AG66&lt;AH66,AI66,IF(AH66&lt;AG66,AI66," "))</f>
        <v xml:space="preserve"> </v>
      </c>
      <c r="CH67" s="280"/>
      <c r="CI67" s="1171"/>
      <c r="CJ67" s="1190">
        <f>BE67</f>
        <v>0</v>
      </c>
      <c r="CK67" s="1183"/>
      <c r="CL67" s="1185" t="str">
        <f>IF(BF68="",BF67,BF68)</f>
        <v/>
      </c>
      <c r="CN67" s="313" t="s">
        <v>63</v>
      </c>
      <c r="CO67" s="310">
        <f>BQ63</f>
        <v>0</v>
      </c>
      <c r="CP67" s="312" t="str">
        <f>IF(CO67="","",VLOOKUP(CO67,СписокКМ!$A$188:$C$236,3,FALSE))</f>
        <v>Х</v>
      </c>
      <c r="CQ67" s="310">
        <f>BQ69</f>
        <v>0</v>
      </c>
      <c r="CR67" s="312" t="str">
        <f>IF(CQ67="","",VLOOKUP(CQ67,СписокКМ!$A$188:$C$236,3,FALSE))</f>
        <v>Х</v>
      </c>
    </row>
    <row r="68" spans="1:96" ht="12.95" customHeight="1" x14ac:dyDescent="0.2">
      <c r="A68" s="255">
        <v>6</v>
      </c>
      <c r="C68" s="257">
        <v>2</v>
      </c>
      <c r="D68" s="258">
        <v>3</v>
      </c>
      <c r="E68" s="259">
        <v>1</v>
      </c>
      <c r="F68" s="260">
        <v>1</v>
      </c>
      <c r="G68" s="261"/>
      <c r="H68" s="262"/>
      <c r="I68" s="259"/>
      <c r="J68" s="260"/>
      <c r="K68" s="261"/>
      <c r="L68" s="262"/>
      <c r="M68" s="259"/>
      <c r="N68" s="260"/>
      <c r="O68" s="261"/>
      <c r="P68" s="262"/>
      <c r="Q68" s="259"/>
      <c r="R68" s="260"/>
      <c r="S68" s="263">
        <f t="shared" si="148"/>
        <v>0</v>
      </c>
      <c r="T68" s="263">
        <f t="shared" si="149"/>
        <v>0</v>
      </c>
      <c r="U68" s="263">
        <f t="shared" si="150"/>
        <v>0</v>
      </c>
      <c r="V68" s="263">
        <f t="shared" si="151"/>
        <v>0</v>
      </c>
      <c r="W68" s="263">
        <f t="shared" si="152"/>
        <v>0</v>
      </c>
      <c r="X68" s="263">
        <f t="shared" si="153"/>
        <v>0</v>
      </c>
      <c r="Y68" s="263">
        <f t="shared" si="154"/>
        <v>0</v>
      </c>
      <c r="Z68" s="263">
        <f t="shared" si="155"/>
        <v>0</v>
      </c>
      <c r="AA68" s="263">
        <f t="shared" si="156"/>
        <v>0</v>
      </c>
      <c r="AB68" s="263">
        <f t="shared" si="157"/>
        <v>0</v>
      </c>
      <c r="AC68" s="263">
        <f t="shared" si="158"/>
        <v>0</v>
      </c>
      <c r="AD68" s="263">
        <f t="shared" si="159"/>
        <v>0</v>
      </c>
      <c r="AE68" s="263">
        <f t="shared" si="160"/>
        <v>0</v>
      </c>
      <c r="AF68" s="263">
        <f t="shared" si="161"/>
        <v>0</v>
      </c>
      <c r="AG68" s="264"/>
      <c r="AH68" s="264"/>
      <c r="AI68" s="265">
        <f t="shared" si="162"/>
        <v>0</v>
      </c>
      <c r="AJ68" s="265">
        <f t="shared" si="163"/>
        <v>0</v>
      </c>
      <c r="AK68" s="266" t="str">
        <f t="shared" si="164"/>
        <v>ERROR</v>
      </c>
      <c r="AL68" s="266" t="str">
        <f t="shared" si="165"/>
        <v/>
      </c>
      <c r="AM68" s="266" t="str">
        <f t="shared" si="166"/>
        <v/>
      </c>
      <c r="AN68" s="266" t="str">
        <f t="shared" si="167"/>
        <v/>
      </c>
      <c r="AO68" s="266" t="str">
        <f t="shared" si="168"/>
        <v/>
      </c>
      <c r="AP68" s="266" t="str">
        <f t="shared" si="169"/>
        <v/>
      </c>
      <c r="AQ68" s="266" t="str">
        <f t="shared" si="170"/>
        <v/>
      </c>
      <c r="AR68" s="267" t="str">
        <f t="shared" si="171"/>
        <v xml:space="preserve">  -  </v>
      </c>
      <c r="AS68" s="268" t="str">
        <f t="shared" si="172"/>
        <v xml:space="preserve">  -  </v>
      </c>
      <c r="AT68" s="265">
        <f t="shared" si="173"/>
        <v>0</v>
      </c>
      <c r="AU68" s="265">
        <f t="shared" si="174"/>
        <v>0</v>
      </c>
      <c r="AV68" s="266" t="str">
        <f t="shared" si="175"/>
        <v>ERROR</v>
      </c>
      <c r="AW68" s="266" t="str">
        <f t="shared" si="176"/>
        <v/>
      </c>
      <c r="AX68" s="266" t="str">
        <f t="shared" si="177"/>
        <v/>
      </c>
      <c r="AY68" s="266" t="str">
        <f t="shared" si="178"/>
        <v/>
      </c>
      <c r="AZ68" s="266" t="str">
        <f t="shared" si="179"/>
        <v/>
      </c>
      <c r="BA68" s="266" t="str">
        <f t="shared" si="180"/>
        <v/>
      </c>
      <c r="BB68" s="266" t="str">
        <f t="shared" si="181"/>
        <v/>
      </c>
      <c r="BC68" s="267" t="str">
        <f t="shared" si="182"/>
        <v xml:space="preserve">  -  </v>
      </c>
      <c r="BD68" s="268" t="str">
        <f t="shared" si="183"/>
        <v xml:space="preserve">  -  </v>
      </c>
      <c r="BE68" s="282"/>
      <c r="BF68" s="282"/>
      <c r="BG68" s="270">
        <f>SUMIF(A63:A66,C68,B63:B66)</f>
        <v>4</v>
      </c>
      <c r="BH68" s="271">
        <f>SUMIF(A63:A66,D68,B63:B66)</f>
        <v>3</v>
      </c>
      <c r="BI68" s="237" t="str">
        <f>BI67</f>
        <v>Группа 1</v>
      </c>
      <c r="BJ68" s="238">
        <f>1+BJ67</f>
        <v>6</v>
      </c>
      <c r="BK68" s="272">
        <v>3</v>
      </c>
      <c r="BL68" s="293" t="str">
        <f t="shared" si="184"/>
        <v>2 - 3</v>
      </c>
      <c r="BM68" s="294"/>
      <c r="BN68" s="294"/>
      <c r="BO68" s="295"/>
      <c r="BP68" s="1193"/>
      <c r="BQ68" s="1174"/>
      <c r="BR68" s="1321" t="str">
        <f>IF(BO68="","",VLOOKUP(BO68,СписокКМ!BR:BW,2,FALSE))</f>
        <v/>
      </c>
      <c r="BS68" s="1321" t="str">
        <f>IF(BP68="","",VLOOKUP(BP68,СписокКМ!BS:BX,2,FALSE))</f>
        <v/>
      </c>
      <c r="BT68" s="1321" t="str">
        <f>IF(BQ68="","",VLOOKUP(BQ68,СписокКМ!BT:BY,2,FALSE))</f>
        <v/>
      </c>
      <c r="BU68" s="1321" t="str">
        <f>IF(BR68="","",VLOOKUP(BR68,СписокКМ!BU:BZ,2,FALSE))</f>
        <v/>
      </c>
      <c r="BV68" s="1178"/>
      <c r="BW68" s="1187" t="str">
        <f>IF(AI63&gt;AJ63,BC63,IF(AJ63&gt;AI63,BD63," "))</f>
        <v xml:space="preserve"> </v>
      </c>
      <c r="BX68" s="1188"/>
      <c r="BY68" s="1189"/>
      <c r="BZ68" s="1187" t="str">
        <f>IF(AI68&gt;AJ68,BC68,IF(AJ68&gt;AI68,BD68," "))</f>
        <v xml:space="preserve"> </v>
      </c>
      <c r="CA68" s="1188"/>
      <c r="CB68" s="1189"/>
      <c r="CC68" s="1181"/>
      <c r="CD68" s="1181"/>
      <c r="CE68" s="1182"/>
      <c r="CF68" s="1187" t="str">
        <f>IF(AI66&lt;AJ66,AR66,IF(AJ66&lt;AI66,AS66," "))</f>
        <v xml:space="preserve"> </v>
      </c>
      <c r="CG68" s="1188"/>
      <c r="CH68" s="1189"/>
      <c r="CI68" s="1171"/>
      <c r="CJ68" s="1191"/>
      <c r="CK68" s="1184"/>
      <c r="CL68" s="1186"/>
      <c r="CN68" s="313" t="s">
        <v>64</v>
      </c>
      <c r="CO68" s="310">
        <f>BQ65</f>
        <v>0</v>
      </c>
      <c r="CP68" s="312" t="str">
        <f>IF(CO68="","",VLOOKUP(CO68,СписокКМ!$A$188:$C$236,3,FALSE))</f>
        <v>Х</v>
      </c>
      <c r="CQ68" s="310">
        <f>BQ67</f>
        <v>0</v>
      </c>
      <c r="CR68" s="312" t="str">
        <f>IF(CQ68="","",VLOOKUP(CQ68,СписокКМ!$A$188:$C$236,3,FALSE))</f>
        <v>Х</v>
      </c>
    </row>
    <row r="69" spans="1:96" ht="12.95" customHeight="1" x14ac:dyDescent="0.2"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V69" s="224"/>
      <c r="AW69" s="224"/>
      <c r="AX69" s="224"/>
      <c r="AY69" s="224"/>
      <c r="AZ69" s="224"/>
      <c r="BE69" s="269">
        <f>SUMIF(C63:C69,4,AI63:AI69)+SUMIF(D63:D69,4,AJ63:AJ69)</f>
        <v>0</v>
      </c>
      <c r="BF69" s="269" t="str">
        <f>IF(BE69&lt;&gt;0,RANK(BE69,BE63:BE69),"")</f>
        <v/>
      </c>
      <c r="BP69" s="1192">
        <v>4</v>
      </c>
      <c r="BQ69" s="1173"/>
      <c r="BR69" s="1318" t="str">
        <f>IF(BQ69="","",VLOOKUP(BQ69,СписокКМ!$A$188:$C$236,3,FALSE))</f>
        <v/>
      </c>
      <c r="BS69" s="1318" t="e">
        <f>IF(BP69="","",VLOOKUP(BP69,СписокКМ!BS:BX,2,FALSE))</f>
        <v>#N/A</v>
      </c>
      <c r="BT69" s="1318" t="str">
        <f>IF(BQ69="","",VLOOKUP(BQ69,СписокКМ!$A$188:$C$236,3,FALSE))</f>
        <v/>
      </c>
      <c r="BU69" s="1318" t="str">
        <f>IF(BR69="","",VLOOKUP(BR69,СписокКМ!BU:BZ,2,FALSE))</f>
        <v/>
      </c>
      <c r="BV69" s="1206" t="str">
        <f>IF(B63=0,"",VLOOKUP(BQ69,[61]СПИСКИ!B:Z,23,FALSE))</f>
        <v xml:space="preserve"> </v>
      </c>
      <c r="BW69" s="288"/>
      <c r="BX69" s="277" t="str">
        <f>IF(AG67&lt;AH67,AT67,IF(AH67&lt;AG67,AT67," "))</f>
        <v xml:space="preserve"> </v>
      </c>
      <c r="BY69" s="278"/>
      <c r="BZ69" s="279"/>
      <c r="CA69" s="277" t="str">
        <f>IF(AG64&lt;AH64,AT64,IF(AH64&lt;AG64,AT64," "))</f>
        <v xml:space="preserve"> </v>
      </c>
      <c r="CB69" s="278"/>
      <c r="CC69" s="279"/>
      <c r="CD69" s="277" t="str">
        <f>IF(AG66&lt;AH66,AT66,IF(AH66&lt;AG66,AT66," "))</f>
        <v xml:space="preserve"> </v>
      </c>
      <c r="CE69" s="278"/>
      <c r="CF69" s="1208"/>
      <c r="CG69" s="1179"/>
      <c r="CH69" s="1180"/>
      <c r="CI69" s="1171"/>
      <c r="CJ69" s="1190">
        <f>BE69</f>
        <v>0</v>
      </c>
      <c r="CK69" s="1197"/>
      <c r="CL69" s="1185" t="str">
        <f>IF(BF70="",BF69,BF70)</f>
        <v/>
      </c>
    </row>
    <row r="70" spans="1:96" ht="12.95" customHeight="1" x14ac:dyDescent="0.2"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V70" s="224"/>
      <c r="AW70" s="224"/>
      <c r="AX70" s="224"/>
      <c r="AY70" s="224"/>
      <c r="AZ70" s="224"/>
      <c r="BE70" s="282"/>
      <c r="BF70" s="282"/>
      <c r="BL70" s="297"/>
      <c r="BM70" s="298"/>
      <c r="BN70" s="299"/>
      <c r="BO70" s="300"/>
      <c r="BP70" s="1203"/>
      <c r="BQ70" s="1204"/>
      <c r="BR70" s="1319" t="str">
        <f>IF(BO70="","",VLOOKUP(BO70,СписокКМ!BR:BW,2,FALSE))</f>
        <v/>
      </c>
      <c r="BS70" s="1319" t="str">
        <f>IF(BP70="","",VLOOKUP(BP70,СписокКМ!BS:BX,2,FALSE))</f>
        <v/>
      </c>
      <c r="BT70" s="1319" t="str">
        <f>IF(BQ70="","",VLOOKUP(BQ70,СписокКМ!BT:BY,2,FALSE))</f>
        <v/>
      </c>
      <c r="BU70" s="1319" t="str">
        <f>IF(BR70="","",VLOOKUP(BR70,СписокКМ!BU:BZ,2,FALSE))</f>
        <v/>
      </c>
      <c r="BV70" s="1207"/>
      <c r="BW70" s="1200" t="str">
        <f>IF(AI67&gt;AJ67,BC67,IF(AJ67&gt;AI67,BD67," "))</f>
        <v xml:space="preserve"> </v>
      </c>
      <c r="BX70" s="1201"/>
      <c r="BY70" s="1202"/>
      <c r="BZ70" s="1200" t="str">
        <f>IF(AI64&gt;AJ64,BC64,IF(AJ64&gt;AI64,BD64," "))</f>
        <v xml:space="preserve"> </v>
      </c>
      <c r="CA70" s="1201"/>
      <c r="CB70" s="1202"/>
      <c r="CC70" s="1200" t="str">
        <f>IF(AI66&gt;AJ66,BC66,IF(AJ66&gt;AI66,BD66," "))</f>
        <v xml:space="preserve"> </v>
      </c>
      <c r="CD70" s="1201"/>
      <c r="CE70" s="1202"/>
      <c r="CF70" s="1209"/>
      <c r="CG70" s="1210"/>
      <c r="CH70" s="1211"/>
      <c r="CI70" s="1322"/>
      <c r="CJ70" s="1212"/>
      <c r="CK70" s="1198"/>
      <c r="CL70" s="1199"/>
    </row>
    <row r="71" spans="1:96" ht="15.95" customHeight="1" x14ac:dyDescent="0.2">
      <c r="Z71" s="233"/>
      <c r="AP71" s="228"/>
      <c r="AQ71" s="228"/>
      <c r="AR71" s="228"/>
      <c r="AS71" s="228"/>
      <c r="AT71" s="228"/>
      <c r="AU71" s="228"/>
      <c r="BA71" s="228"/>
      <c r="BB71" s="228"/>
      <c r="BC71" s="228"/>
      <c r="BD71" s="228"/>
      <c r="BE71" s="228"/>
      <c r="BF71" s="228"/>
      <c r="BG71" s="228"/>
      <c r="BH71" s="228"/>
      <c r="BI71" s="229"/>
      <c r="BJ71" s="229"/>
      <c r="BK71" s="230"/>
      <c r="BL71" s="235"/>
      <c r="BM71" s="235"/>
      <c r="BN71" s="235"/>
      <c r="BO71" s="235"/>
      <c r="BP71" s="235"/>
      <c r="BQ71" s="235"/>
      <c r="BR71" s="236"/>
      <c r="BS71" s="236"/>
      <c r="BT71" s="236"/>
      <c r="BU71" s="236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4"/>
      <c r="CN71" s="234"/>
    </row>
    <row r="72" spans="1:96" ht="19.5" customHeight="1" x14ac:dyDescent="0.2">
      <c r="Z72" s="233"/>
      <c r="BK72" s="239"/>
      <c r="BM72" s="307"/>
      <c r="BN72" s="307"/>
      <c r="BO72" s="307"/>
      <c r="BP72" s="307" t="s">
        <v>67</v>
      </c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N72" s="314" t="str">
        <f>BP72</f>
        <v>Предварительный этап. Группа 6</v>
      </c>
    </row>
    <row r="73" spans="1:96" ht="15" customHeight="1" x14ac:dyDescent="0.2">
      <c r="A73" s="240">
        <f>1+A62</f>
        <v>2</v>
      </c>
      <c r="B73" s="241">
        <v>4</v>
      </c>
      <c r="C73" s="242" t="str">
        <f>"КОМАНДЫ. Предварительный этап. Группа "&amp;A73</f>
        <v>КОМАНДЫ. Предварительный этап. Группа 2</v>
      </c>
      <c r="D73" s="242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4"/>
      <c r="P73" s="244"/>
      <c r="Q73" s="244"/>
      <c r="R73" s="245">
        <f>1+R62</f>
        <v>2</v>
      </c>
      <c r="Z73" s="233"/>
      <c r="AR73" s="246">
        <f>IF(B74=0,0,(IF(B75=0,1,IF(B76=0,2,IF(B77=0,3,IF(B77&gt;0,4))))))</f>
        <v>4</v>
      </c>
      <c r="BC73" s="246" t="b">
        <f>IF(BE73=15,3,IF(BE73&gt;15,4))</f>
        <v>0</v>
      </c>
      <c r="BE73" s="247">
        <f>SUM(BE74,BE76,BE78,BE80)</f>
        <v>0</v>
      </c>
      <c r="BF73" s="247">
        <f>SUM(BF74,BF76,BF78,BF80)</f>
        <v>0</v>
      </c>
      <c r="BL73" s="249" t="s">
        <v>44</v>
      </c>
      <c r="BM73" s="250" t="s">
        <v>45</v>
      </c>
      <c r="BN73" s="250" t="s">
        <v>46</v>
      </c>
      <c r="BO73" s="251" t="s">
        <v>47</v>
      </c>
      <c r="BP73" s="252" t="s">
        <v>1</v>
      </c>
      <c r="BQ73" s="1165" t="s">
        <v>48</v>
      </c>
      <c r="BR73" s="1165"/>
      <c r="BS73" s="1165"/>
      <c r="BT73" s="1165"/>
      <c r="BU73" s="1165"/>
      <c r="BV73" s="1166"/>
      <c r="BW73" s="1167">
        <v>1</v>
      </c>
      <c r="BX73" s="1168"/>
      <c r="BY73" s="1169"/>
      <c r="BZ73" s="1167">
        <v>2</v>
      </c>
      <c r="CA73" s="1168"/>
      <c r="CB73" s="1169"/>
      <c r="CC73" s="1167">
        <v>3</v>
      </c>
      <c r="CD73" s="1168"/>
      <c r="CE73" s="1169"/>
      <c r="CF73" s="1167">
        <v>4</v>
      </c>
      <c r="CG73" s="1168"/>
      <c r="CH73" s="1169"/>
      <c r="CI73" s="1170"/>
      <c r="CJ73" s="253" t="s">
        <v>49</v>
      </c>
      <c r="CK73" s="253" t="s">
        <v>50</v>
      </c>
      <c r="CL73" s="254" t="s">
        <v>51</v>
      </c>
    </row>
    <row r="74" spans="1:96" ht="12.95" customHeight="1" x14ac:dyDescent="0.2">
      <c r="A74" s="255">
        <v>1</v>
      </c>
      <c r="B74" s="256">
        <f>IF(R73="","",VLOOKUP(R73,'[61]Посев групп'!B:N,2,FALSE))</f>
        <v>14</v>
      </c>
      <c r="C74" s="257">
        <v>1</v>
      </c>
      <c r="D74" s="258">
        <v>3</v>
      </c>
      <c r="E74" s="259">
        <v>1</v>
      </c>
      <c r="F74" s="260">
        <v>1</v>
      </c>
      <c r="G74" s="261"/>
      <c r="H74" s="262"/>
      <c r="I74" s="259"/>
      <c r="J74" s="260"/>
      <c r="K74" s="261"/>
      <c r="L74" s="262"/>
      <c r="M74" s="259"/>
      <c r="N74" s="260"/>
      <c r="O74" s="261"/>
      <c r="P74" s="262"/>
      <c r="Q74" s="259"/>
      <c r="R74" s="260"/>
      <c r="S74" s="263">
        <f t="shared" ref="S74:S79" si="185">IF(E74="wo",0,IF(F74="wo",1,IF(E74&gt;F74,1,0)))</f>
        <v>0</v>
      </c>
      <c r="T74" s="263">
        <f t="shared" ref="T74:T79" si="186">IF(E74="wo",1,IF(F74="wo",0,IF(F74&gt;E74,1,0)))</f>
        <v>0</v>
      </c>
      <c r="U74" s="263">
        <f t="shared" ref="U74:U79" si="187">IF(G74="wo",0,IF(H74="wo",1,IF(G74&gt;H74,1,0)))</f>
        <v>0</v>
      </c>
      <c r="V74" s="263">
        <f t="shared" ref="V74:V79" si="188">IF(G74="wo",1,IF(H74="wo",0,IF(H74&gt;G74,1,0)))</f>
        <v>0</v>
      </c>
      <c r="W74" s="263">
        <f t="shared" ref="W74:W79" si="189">IF(I74="wo",0,IF(J74="wo",1,IF(I74&gt;J74,1,0)))</f>
        <v>0</v>
      </c>
      <c r="X74" s="263">
        <f t="shared" ref="X74:X79" si="190">IF(I74="wo",1,IF(J74="wo",0,IF(J74&gt;I74,1,0)))</f>
        <v>0</v>
      </c>
      <c r="Y74" s="263">
        <f t="shared" ref="Y74:Y79" si="191">IF(K74="wo",0,IF(L74="wo",1,IF(K74&gt;L74,1,0)))</f>
        <v>0</v>
      </c>
      <c r="Z74" s="263">
        <f t="shared" ref="Z74:Z79" si="192">IF(K74="wo",1,IF(L74="wo",0,IF(L74&gt;K74,1,0)))</f>
        <v>0</v>
      </c>
      <c r="AA74" s="263">
        <f t="shared" ref="AA74:AA79" si="193">IF(M74="wo",0,IF(N74="wo",1,IF(M74&gt;N74,1,0)))</f>
        <v>0</v>
      </c>
      <c r="AB74" s="263">
        <f t="shared" ref="AB74:AB79" si="194">IF(M74="wo",1,IF(N74="wo",0,IF(N74&gt;M74,1,0)))</f>
        <v>0</v>
      </c>
      <c r="AC74" s="263">
        <f t="shared" ref="AC74:AC79" si="195">IF(O74="wo",0,IF(P74="wo",1,IF(O74&gt;P74,1,0)))</f>
        <v>0</v>
      </c>
      <c r="AD74" s="263">
        <f t="shared" ref="AD74:AD79" si="196">IF(O74="wo",1,IF(P74="wo",0,IF(P74&gt;O74,1,0)))</f>
        <v>0</v>
      </c>
      <c r="AE74" s="263">
        <f t="shared" ref="AE74:AE79" si="197">IF(Q74="wo",0,IF(R74="wo",1,IF(Q74&gt;R74,1,0)))</f>
        <v>0</v>
      </c>
      <c r="AF74" s="263">
        <f t="shared" ref="AF74:AF79" si="198">IF(Q74="wo",1,IF(R74="wo",0,IF(R74&gt;Q74,1,0)))</f>
        <v>0</v>
      </c>
      <c r="AG74" s="264"/>
      <c r="AH74" s="264"/>
      <c r="AI74" s="265">
        <f t="shared" ref="AI74:AI79" si="199">IF(E74="",0,IF(E74="wo",0,IF(F74="wo",2,IF(AG74=AH74,0,IF(AG74&gt;AH74,2,1)))))</f>
        <v>0</v>
      </c>
      <c r="AJ74" s="265">
        <f t="shared" ref="AJ74:AJ79" si="200">IF(F74="",0,IF(F74="wo",0,IF(E74="wo",2,IF(AH74=AG74,0,IF(AH74&gt;AG74,2,1)))))</f>
        <v>0</v>
      </c>
      <c r="AK74" s="266" t="str">
        <f t="shared" ref="AK74:AK79" si="201">IF(E74="","",IF(E74="wo",0,IF(F74="wo",0,IF(E74=F74,"ERROR",IF(E74&gt;F74,F74,-1*E74)))))</f>
        <v>ERROR</v>
      </c>
      <c r="AL74" s="266" t="str">
        <f t="shared" ref="AL74:AL79" si="202">IF(G74="","",IF(G74="wo",0,IF(H74="wo",0,IF(G74=H74,"ERROR",IF(G74&gt;H74,H74,-1*G74)))))</f>
        <v/>
      </c>
      <c r="AM74" s="266" t="str">
        <f t="shared" ref="AM74:AM79" si="203">IF(I74="","",IF(I74="wo",0,IF(J74="wo",0,IF(I74=J74,"ERROR",IF(I74&gt;J74,J74,-1*I74)))))</f>
        <v/>
      </c>
      <c r="AN74" s="266" t="str">
        <f t="shared" ref="AN74:AN79" si="204">IF(K74="","",IF(K74="wo",0,IF(L74="wo",0,IF(K74=L74,"ERROR",IF(K74&gt;L74,L74,-1*K74)))))</f>
        <v/>
      </c>
      <c r="AO74" s="266" t="str">
        <f t="shared" ref="AO74:AO79" si="205">IF(M74="","",IF(M74="wo",0,IF(N74="wo",0,IF(M74=N74,"ERROR",IF(M74&gt;N74,N74,-1*M74)))))</f>
        <v/>
      </c>
      <c r="AP74" s="266" t="str">
        <f t="shared" ref="AP74:AP79" si="206">IF(O74="","",IF(O74="wo",0,IF(P74="wo",0,IF(O74=P74,"ERROR",IF(O74&gt;P74,P74,-1*O74)))))</f>
        <v/>
      </c>
      <c r="AQ74" s="266" t="str">
        <f t="shared" ref="AQ74:AQ79" si="207">IF(Q74="","",IF(Q74="wo",0,IF(R74="wo",0,IF(Q74=R74,"ERROR",IF(Q74&gt;R74,R74,-1*Q74)))))</f>
        <v/>
      </c>
      <c r="AR74" s="267" t="str">
        <f t="shared" ref="AR74:AR79" si="208">CONCATENATE(AG74,"  -  ",AH74)</f>
        <v xml:space="preserve">  -  </v>
      </c>
      <c r="AS74" s="268" t="str">
        <f t="shared" ref="AS74:AS79" si="209">AR74</f>
        <v xml:space="preserve">  -  </v>
      </c>
      <c r="AT74" s="265">
        <f t="shared" ref="AT74:AT79" si="210">IF(F74="",0,IF(F74="wo",0,IF(E74="wo",2,IF(AH74=AG74,0,IF(AH74&gt;AG74,2,1)))))</f>
        <v>0</v>
      </c>
      <c r="AU74" s="265">
        <f t="shared" ref="AU74:AU79" si="211">IF(E74="",0,IF(E74="wo",0,IF(F74="wo",2,IF(AG74=AH74,0,IF(AG74&gt;AH74,2,1)))))</f>
        <v>0</v>
      </c>
      <c r="AV74" s="266" t="str">
        <f t="shared" ref="AV74:AV79" si="212">IF(F74="","",IF(F74="wo",0,IF(E74="wo",0,IF(F74=E74,"ERROR",IF(F74&gt;E74,E74,-1*F74)))))</f>
        <v>ERROR</v>
      </c>
      <c r="AW74" s="266" t="str">
        <f t="shared" ref="AW74:AW79" si="213">IF(H74="","",IF(H74="wo",0,IF(G74="wo",0,IF(H74=G74,"ERROR",IF(H74&gt;G74,G74,-1*H74)))))</f>
        <v/>
      </c>
      <c r="AX74" s="266" t="str">
        <f t="shared" ref="AX74:AX79" si="214">IF(J74="","",IF(J74="wo",0,IF(I74="wo",0,IF(J74=I74,"ERROR",IF(J74&gt;I74,I74,-1*J74)))))</f>
        <v/>
      </c>
      <c r="AY74" s="266" t="str">
        <f t="shared" ref="AY74:AY79" si="215">IF(L74="","",IF(L74="wo",0,IF(K74="wo",0,IF(L74=K74,"ERROR",IF(L74&gt;K74,K74,-1*L74)))))</f>
        <v/>
      </c>
      <c r="AZ74" s="266" t="str">
        <f t="shared" ref="AZ74:AZ79" si="216">IF(N74="","",IF(N74="wo",0,IF(M74="wo",0,IF(N74=M74,"ERROR",IF(N74&gt;M74,M74,-1*N74)))))</f>
        <v/>
      </c>
      <c r="BA74" s="266" t="str">
        <f t="shared" ref="BA74:BA79" si="217">IF(P74="","",IF(P74="wo",0,IF(O74="wo",0,IF(P74=O74,"ERROR",IF(P74&gt;O74,O74,-1*P74)))))</f>
        <v/>
      </c>
      <c r="BB74" s="266" t="str">
        <f t="shared" ref="BB74:BB79" si="218">IF(R74="","",IF(R74="wo",0,IF(Q74="wo",0,IF(R74=Q74,"ERROR",IF(R74&gt;Q74,Q74,-1*R74)))))</f>
        <v/>
      </c>
      <c r="BC74" s="267" t="str">
        <f t="shared" ref="BC74:BC79" si="219">CONCATENATE(AH74,"  -  ",AG74)</f>
        <v xml:space="preserve">  -  </v>
      </c>
      <c r="BD74" s="268" t="str">
        <f t="shared" ref="BD74:BD79" si="220">BC74</f>
        <v xml:space="preserve">  -  </v>
      </c>
      <c r="BE74" s="269">
        <f>SUMIF(C74:C80,1,AI74:AI80)+SUMIF(D74:D80,1,AJ74:AJ80)</f>
        <v>0</v>
      </c>
      <c r="BF74" s="269" t="str">
        <f>IF(BE74&lt;&gt;0,RANK(BE74,BE74:BE80),"")</f>
        <v/>
      </c>
      <c r="BG74" s="270">
        <f>SUMIF(A74:A77,C74,B74:B77)</f>
        <v>14</v>
      </c>
      <c r="BH74" s="271">
        <f>SUMIF(A74:A77,D74,B74:B77)</f>
        <v>11</v>
      </c>
      <c r="BI74" s="237" t="s">
        <v>53</v>
      </c>
      <c r="BJ74" s="238">
        <f>1+BJ68</f>
        <v>7</v>
      </c>
      <c r="BK74" s="272">
        <v>1</v>
      </c>
      <c r="BL74" s="273" t="str">
        <f t="shared" ref="BL74:BL79" si="221">CONCATENATE(C74," ","-"," ",D74)</f>
        <v>1 - 3</v>
      </c>
      <c r="BM74" s="304"/>
      <c r="BN74" s="274"/>
      <c r="BO74" s="275"/>
      <c r="BP74" s="1172">
        <v>1</v>
      </c>
      <c r="BQ74" s="1173"/>
      <c r="BR74" s="1318" t="str">
        <f>IF(BQ74="","",VLOOKUP(BQ74,СписокКМ!$A$188:$C$236,3,FALSE))</f>
        <v/>
      </c>
      <c r="BS74" s="1318" t="e">
        <f>IF(BP74="","",VLOOKUP(BP74,СписокКМ!BS:BX,2,FALSE))</f>
        <v>#N/A</v>
      </c>
      <c r="BT74" s="1318" t="str">
        <f>IF(BQ74="","",VLOOKUP(BQ74,СписокКМ!$A$188:$C$236,3,FALSE))</f>
        <v/>
      </c>
      <c r="BU74" s="1318" t="str">
        <f>IF(BR74="","",VLOOKUP(BR74,СписокКМ!BU:BZ,2,FALSE))</f>
        <v/>
      </c>
      <c r="BV74" s="1177"/>
      <c r="BW74" s="1179"/>
      <c r="BX74" s="1179"/>
      <c r="BY74" s="1180"/>
      <c r="BZ74" s="276"/>
      <c r="CA74" s="277" t="str">
        <f>IF(AG76&lt;AH76,AI76,IF(AH76&lt;AG76,AI76," "))</f>
        <v xml:space="preserve"> </v>
      </c>
      <c r="CB74" s="278"/>
      <c r="CC74" s="279"/>
      <c r="CD74" s="277" t="str">
        <f>IF(AG74&lt;AH74,AI74,IF(AH74&lt;AG74,AI74," "))</f>
        <v xml:space="preserve"> </v>
      </c>
      <c r="CE74" s="280"/>
      <c r="CF74" s="279"/>
      <c r="CG74" s="277" t="str">
        <f>IF(AG78&lt;AH78,AI78,IF(AH78&lt;AG78,AI78," "))</f>
        <v xml:space="preserve"> </v>
      </c>
      <c r="CH74" s="278"/>
      <c r="CI74" s="1171"/>
      <c r="CJ74" s="1190">
        <f>BE74</f>
        <v>0</v>
      </c>
      <c r="CK74" s="1183"/>
      <c r="CL74" s="1185" t="str">
        <f>IF(BF75="",BF74,BF75)</f>
        <v/>
      </c>
      <c r="CN74" s="313" t="s">
        <v>59</v>
      </c>
      <c r="CO74" s="310">
        <f>BQ74</f>
        <v>0</v>
      </c>
      <c r="CP74" s="312" t="str">
        <f>IF(CO74="","",VLOOKUP(CO74,СписокКМ!$A$188:$C$236,3,FALSE))</f>
        <v>Х</v>
      </c>
      <c r="CQ74" s="310">
        <f>BQ78</f>
        <v>0</v>
      </c>
      <c r="CR74" s="312" t="str">
        <f>IF(CQ74="","",VLOOKUP(CQ74,СписокКМ!$A$188:$C$236,3,FALSE))</f>
        <v>Х</v>
      </c>
    </row>
    <row r="75" spans="1:96" ht="12.95" customHeight="1" x14ac:dyDescent="0.2">
      <c r="A75" s="255">
        <v>2</v>
      </c>
      <c r="B75" s="281">
        <f>IF(R73="","",VLOOKUP(R73,'[61]Посев групп'!B:L,4,FALSE))</f>
        <v>13</v>
      </c>
      <c r="C75" s="257">
        <v>2</v>
      </c>
      <c r="D75" s="258">
        <v>4</v>
      </c>
      <c r="E75" s="259">
        <v>1</v>
      </c>
      <c r="F75" s="260">
        <v>1</v>
      </c>
      <c r="G75" s="261"/>
      <c r="H75" s="262"/>
      <c r="I75" s="259"/>
      <c r="J75" s="260"/>
      <c r="K75" s="261"/>
      <c r="L75" s="262"/>
      <c r="M75" s="259"/>
      <c r="N75" s="260"/>
      <c r="O75" s="261"/>
      <c r="P75" s="262"/>
      <c r="Q75" s="259"/>
      <c r="R75" s="260"/>
      <c r="S75" s="263">
        <f t="shared" si="185"/>
        <v>0</v>
      </c>
      <c r="T75" s="263">
        <f t="shared" si="186"/>
        <v>0</v>
      </c>
      <c r="U75" s="263">
        <f t="shared" si="187"/>
        <v>0</v>
      </c>
      <c r="V75" s="263">
        <f t="shared" si="188"/>
        <v>0</v>
      </c>
      <c r="W75" s="263">
        <f t="shared" si="189"/>
        <v>0</v>
      </c>
      <c r="X75" s="263">
        <f t="shared" si="190"/>
        <v>0</v>
      </c>
      <c r="Y75" s="263">
        <f t="shared" si="191"/>
        <v>0</v>
      </c>
      <c r="Z75" s="263">
        <f t="shared" si="192"/>
        <v>0</v>
      </c>
      <c r="AA75" s="263">
        <f t="shared" si="193"/>
        <v>0</v>
      </c>
      <c r="AB75" s="263">
        <f t="shared" si="194"/>
        <v>0</v>
      </c>
      <c r="AC75" s="263">
        <f t="shared" si="195"/>
        <v>0</v>
      </c>
      <c r="AD75" s="263">
        <f t="shared" si="196"/>
        <v>0</v>
      </c>
      <c r="AE75" s="263">
        <f t="shared" si="197"/>
        <v>0</v>
      </c>
      <c r="AF75" s="263">
        <f t="shared" si="198"/>
        <v>0</v>
      </c>
      <c r="AG75" s="264"/>
      <c r="AH75" s="264"/>
      <c r="AI75" s="265">
        <f t="shared" si="199"/>
        <v>0</v>
      </c>
      <c r="AJ75" s="265">
        <f t="shared" si="200"/>
        <v>0</v>
      </c>
      <c r="AK75" s="266" t="str">
        <f t="shared" si="201"/>
        <v>ERROR</v>
      </c>
      <c r="AL75" s="266" t="str">
        <f t="shared" si="202"/>
        <v/>
      </c>
      <c r="AM75" s="266" t="str">
        <f t="shared" si="203"/>
        <v/>
      </c>
      <c r="AN75" s="266" t="str">
        <f t="shared" si="204"/>
        <v/>
      </c>
      <c r="AO75" s="266" t="str">
        <f t="shared" si="205"/>
        <v/>
      </c>
      <c r="AP75" s="266" t="str">
        <f t="shared" si="206"/>
        <v/>
      </c>
      <c r="AQ75" s="266" t="str">
        <f t="shared" si="207"/>
        <v/>
      </c>
      <c r="AR75" s="267" t="str">
        <f t="shared" si="208"/>
        <v xml:space="preserve">  -  </v>
      </c>
      <c r="AS75" s="268" t="str">
        <f t="shared" si="209"/>
        <v xml:space="preserve">  -  </v>
      </c>
      <c r="AT75" s="265">
        <f t="shared" si="210"/>
        <v>0</v>
      </c>
      <c r="AU75" s="265">
        <f t="shared" si="211"/>
        <v>0</v>
      </c>
      <c r="AV75" s="266" t="str">
        <f t="shared" si="212"/>
        <v>ERROR</v>
      </c>
      <c r="AW75" s="266" t="str">
        <f t="shared" si="213"/>
        <v/>
      </c>
      <c r="AX75" s="266" t="str">
        <f t="shared" si="214"/>
        <v/>
      </c>
      <c r="AY75" s="266" t="str">
        <f t="shared" si="215"/>
        <v/>
      </c>
      <c r="AZ75" s="266" t="str">
        <f t="shared" si="216"/>
        <v/>
      </c>
      <c r="BA75" s="266" t="str">
        <f t="shared" si="217"/>
        <v/>
      </c>
      <c r="BB75" s="266" t="str">
        <f t="shared" si="218"/>
        <v/>
      </c>
      <c r="BC75" s="267" t="str">
        <f t="shared" si="219"/>
        <v xml:space="preserve">  -  </v>
      </c>
      <c r="BD75" s="268" t="str">
        <f t="shared" si="220"/>
        <v xml:space="preserve">  -  </v>
      </c>
      <c r="BE75" s="282"/>
      <c r="BF75" s="282"/>
      <c r="BG75" s="270">
        <f>SUMIF(A74:A77,C75,B74:B77)</f>
        <v>13</v>
      </c>
      <c r="BH75" s="271">
        <f>SUMIF(A74:A77,D75,B74:B77)</f>
        <v>5</v>
      </c>
      <c r="BI75" s="237" t="str">
        <f>BI74</f>
        <v>Группа 2</v>
      </c>
      <c r="BJ75" s="238">
        <f>1+BJ74</f>
        <v>8</v>
      </c>
      <c r="BK75" s="272">
        <v>1</v>
      </c>
      <c r="BL75" s="283" t="str">
        <f t="shared" si="221"/>
        <v>2 - 4</v>
      </c>
      <c r="BM75" s="304"/>
      <c r="BN75" s="274"/>
      <c r="BO75" s="284"/>
      <c r="BP75" s="1172"/>
      <c r="BQ75" s="1174"/>
      <c r="BR75" s="1321" t="str">
        <f>IF(BO75="","",VLOOKUP(BO75,СписокКМ!BR:BW,2,FALSE))</f>
        <v/>
      </c>
      <c r="BS75" s="1321" t="str">
        <f>IF(BP75="","",VLOOKUP(BP75,СписокКМ!BS:BX,2,FALSE))</f>
        <v/>
      </c>
      <c r="BT75" s="1321" t="str">
        <f>IF(BQ75="","",VLOOKUP(BQ75,СписокКМ!BT:BY,2,FALSE))</f>
        <v/>
      </c>
      <c r="BU75" s="1321" t="str">
        <f>IF(BR75="","",VLOOKUP(BR75,СписокКМ!BU:BZ,2,FALSE))</f>
        <v/>
      </c>
      <c r="BV75" s="1178"/>
      <c r="BW75" s="1181"/>
      <c r="BX75" s="1181"/>
      <c r="BY75" s="1182"/>
      <c r="BZ75" s="1187" t="str">
        <f>IF(AI76&lt;AJ76,AR76,IF(AJ76&lt;AI76,AS76," "))</f>
        <v xml:space="preserve"> </v>
      </c>
      <c r="CA75" s="1188"/>
      <c r="CB75" s="1189"/>
      <c r="CC75" s="1187" t="str">
        <f>IF(AI74&lt;AJ74,AR74,IF(AJ74&lt;AI74,AS74," "))</f>
        <v xml:space="preserve"> </v>
      </c>
      <c r="CD75" s="1188"/>
      <c r="CE75" s="1189"/>
      <c r="CF75" s="1187" t="str">
        <f>IF(AI78&lt;AJ78,AR78,IF(AJ78&lt;AI78,AS78," "))</f>
        <v xml:space="preserve"> </v>
      </c>
      <c r="CG75" s="1188"/>
      <c r="CH75" s="1189"/>
      <c r="CI75" s="1171"/>
      <c r="CJ75" s="1191"/>
      <c r="CK75" s="1184"/>
      <c r="CL75" s="1186"/>
      <c r="CN75" s="313" t="s">
        <v>60</v>
      </c>
      <c r="CO75" s="310">
        <f>BQ76</f>
        <v>0</v>
      </c>
      <c r="CP75" s="312" t="str">
        <f>IF(CO75="","",VLOOKUP(CO75,СписокКМ!$A$188:$C$236,3,FALSE))</f>
        <v>Х</v>
      </c>
      <c r="CQ75" s="310">
        <f>BQ80</f>
        <v>0</v>
      </c>
      <c r="CR75" s="312" t="str">
        <f>IF(CQ75="","",VLOOKUP(CQ75,СписокКМ!$A$188:$C$236,3,FALSE))</f>
        <v>Х</v>
      </c>
    </row>
    <row r="76" spans="1:96" ht="12.95" customHeight="1" x14ac:dyDescent="0.2">
      <c r="A76" s="255">
        <v>3</v>
      </c>
      <c r="B76" s="281">
        <f>IF(R73="","",VLOOKUP(R73,'[61]Посев групп'!B:L,6,FALSE))</f>
        <v>11</v>
      </c>
      <c r="C76" s="257">
        <v>1</v>
      </c>
      <c r="D76" s="258">
        <v>2</v>
      </c>
      <c r="E76" s="259">
        <v>1</v>
      </c>
      <c r="F76" s="260">
        <v>1</v>
      </c>
      <c r="G76" s="261"/>
      <c r="H76" s="262"/>
      <c r="I76" s="259"/>
      <c r="J76" s="260"/>
      <c r="K76" s="261"/>
      <c r="L76" s="262"/>
      <c r="M76" s="259"/>
      <c r="N76" s="260"/>
      <c r="O76" s="261"/>
      <c r="P76" s="262"/>
      <c r="Q76" s="259"/>
      <c r="R76" s="260"/>
      <c r="S76" s="263">
        <f t="shared" si="185"/>
        <v>0</v>
      </c>
      <c r="T76" s="263">
        <f t="shared" si="186"/>
        <v>0</v>
      </c>
      <c r="U76" s="263">
        <f t="shared" si="187"/>
        <v>0</v>
      </c>
      <c r="V76" s="263">
        <f t="shared" si="188"/>
        <v>0</v>
      </c>
      <c r="W76" s="263">
        <f t="shared" si="189"/>
        <v>0</v>
      </c>
      <c r="X76" s="263">
        <f t="shared" si="190"/>
        <v>0</v>
      </c>
      <c r="Y76" s="263">
        <f t="shared" si="191"/>
        <v>0</v>
      </c>
      <c r="Z76" s="263">
        <f t="shared" si="192"/>
        <v>0</v>
      </c>
      <c r="AA76" s="263">
        <f t="shared" si="193"/>
        <v>0</v>
      </c>
      <c r="AB76" s="263">
        <f t="shared" si="194"/>
        <v>0</v>
      </c>
      <c r="AC76" s="263">
        <f t="shared" si="195"/>
        <v>0</v>
      </c>
      <c r="AD76" s="263">
        <f t="shared" si="196"/>
        <v>0</v>
      </c>
      <c r="AE76" s="263">
        <f t="shared" si="197"/>
        <v>0</v>
      </c>
      <c r="AF76" s="263">
        <f t="shared" si="198"/>
        <v>0</v>
      </c>
      <c r="AG76" s="264"/>
      <c r="AH76" s="264"/>
      <c r="AI76" s="265">
        <f t="shared" si="199"/>
        <v>0</v>
      </c>
      <c r="AJ76" s="265">
        <f t="shared" si="200"/>
        <v>0</v>
      </c>
      <c r="AK76" s="266" t="str">
        <f t="shared" si="201"/>
        <v>ERROR</v>
      </c>
      <c r="AL76" s="266" t="str">
        <f t="shared" si="202"/>
        <v/>
      </c>
      <c r="AM76" s="266" t="str">
        <f t="shared" si="203"/>
        <v/>
      </c>
      <c r="AN76" s="266" t="str">
        <f t="shared" si="204"/>
        <v/>
      </c>
      <c r="AO76" s="266" t="str">
        <f t="shared" si="205"/>
        <v/>
      </c>
      <c r="AP76" s="266" t="str">
        <f t="shared" si="206"/>
        <v/>
      </c>
      <c r="AQ76" s="266" t="str">
        <f t="shared" si="207"/>
        <v/>
      </c>
      <c r="AR76" s="267" t="str">
        <f t="shared" si="208"/>
        <v xml:space="preserve">  -  </v>
      </c>
      <c r="AS76" s="268" t="str">
        <f t="shared" si="209"/>
        <v xml:space="preserve">  -  </v>
      </c>
      <c r="AT76" s="265">
        <f t="shared" si="210"/>
        <v>0</v>
      </c>
      <c r="AU76" s="265">
        <f t="shared" si="211"/>
        <v>0</v>
      </c>
      <c r="AV76" s="266" t="str">
        <f t="shared" si="212"/>
        <v>ERROR</v>
      </c>
      <c r="AW76" s="266" t="str">
        <f t="shared" si="213"/>
        <v/>
      </c>
      <c r="AX76" s="266" t="str">
        <f t="shared" si="214"/>
        <v/>
      </c>
      <c r="AY76" s="266" t="str">
        <f t="shared" si="215"/>
        <v/>
      </c>
      <c r="AZ76" s="266" t="str">
        <f t="shared" si="216"/>
        <v/>
      </c>
      <c r="BA76" s="266" t="str">
        <f t="shared" si="217"/>
        <v/>
      </c>
      <c r="BB76" s="266" t="str">
        <f t="shared" si="218"/>
        <v/>
      </c>
      <c r="BC76" s="267" t="str">
        <f t="shared" si="219"/>
        <v xml:space="preserve">  -  </v>
      </c>
      <c r="BD76" s="268" t="str">
        <f t="shared" si="220"/>
        <v xml:space="preserve">  -  </v>
      </c>
      <c r="BE76" s="269">
        <f>SUMIF(C74:C80,2,AI74:AI80)+SUMIF(D74:D80,2,AJ74:AJ80)</f>
        <v>0</v>
      </c>
      <c r="BF76" s="269" t="str">
        <f>IF(BE76&lt;&gt;0,RANK(BE76,BE74:BE80),"")</f>
        <v/>
      </c>
      <c r="BG76" s="270">
        <f>SUMIF(A74:A77,C76,B74:B77)</f>
        <v>14</v>
      </c>
      <c r="BH76" s="271">
        <f>SUMIF(A74:A77,D76,B74:B77)</f>
        <v>13</v>
      </c>
      <c r="BI76" s="237" t="str">
        <f>BI75</f>
        <v>Группа 2</v>
      </c>
      <c r="BJ76" s="238">
        <f>1+BJ75</f>
        <v>9</v>
      </c>
      <c r="BK76" s="272">
        <v>2</v>
      </c>
      <c r="BL76" s="285" t="str">
        <f t="shared" si="221"/>
        <v>1 - 2</v>
      </c>
      <c r="BM76" s="305"/>
      <c r="BN76" s="286"/>
      <c r="BO76" s="287"/>
      <c r="BP76" s="1192">
        <v>2</v>
      </c>
      <c r="BQ76" s="1173"/>
      <c r="BR76" s="1318" t="str">
        <f>IF(BQ76="","",VLOOKUP(BQ76,СписокКМ!$A$188:$C$236,3,FALSE))</f>
        <v/>
      </c>
      <c r="BS76" s="1318" t="e">
        <f>IF(BP76="","",VLOOKUP(BP76,СписокКМ!BS:BX,2,FALSE))</f>
        <v>#N/A</v>
      </c>
      <c r="BT76" s="1318" t="str">
        <f>IF(BQ76="","",VLOOKUP(BQ76,СписокКМ!$A$188:$C$236,3,FALSE))</f>
        <v/>
      </c>
      <c r="BU76" s="1318" t="str">
        <f>IF(BR76="","",VLOOKUP(BR76,СписокКМ!BU:BZ,2,FALSE))</f>
        <v/>
      </c>
      <c r="BV76" s="1177"/>
      <c r="BW76" s="288"/>
      <c r="BX76" s="277" t="str">
        <f>IF(AG76&lt;AH76,AT76,IF(AH76&lt;AG76,AT76," "))</f>
        <v xml:space="preserve"> </v>
      </c>
      <c r="BY76" s="278"/>
      <c r="BZ76" s="1179"/>
      <c r="CA76" s="1179"/>
      <c r="CB76" s="1180"/>
      <c r="CC76" s="279"/>
      <c r="CD76" s="277" t="str">
        <f>IF(AG79&lt;AH79,AI79,IF(AH79&lt;AG79,AI79," "))</f>
        <v xml:space="preserve"> </v>
      </c>
      <c r="CE76" s="278"/>
      <c r="CF76" s="289"/>
      <c r="CG76" s="290" t="str">
        <f>IF(AG75&lt;AH75,AI75,IF(AH75&lt;AG75,AI75," "))</f>
        <v xml:space="preserve"> </v>
      </c>
      <c r="CH76" s="280"/>
      <c r="CI76" s="1171"/>
      <c r="CJ76" s="1190">
        <f>BE76</f>
        <v>0</v>
      </c>
      <c r="CK76" s="1183"/>
      <c r="CL76" s="1185" t="str">
        <f>IF(BF77="",BF76,BF77)</f>
        <v/>
      </c>
      <c r="CN76" s="313" t="s">
        <v>61</v>
      </c>
      <c r="CO76" s="310">
        <f>BQ74</f>
        <v>0</v>
      </c>
      <c r="CP76" s="312" t="str">
        <f>IF(CO76="","",VLOOKUP(CO76,СписокКМ!$A$188:$C$236,3,FALSE))</f>
        <v>Х</v>
      </c>
      <c r="CQ76" s="310">
        <f>BQ76</f>
        <v>0</v>
      </c>
      <c r="CR76" s="312" t="str">
        <f>IF(CQ76="","",VLOOKUP(CQ76,СписокКМ!$A$188:$C$236,3,FALSE))</f>
        <v>Х</v>
      </c>
    </row>
    <row r="77" spans="1:96" ht="12.95" customHeight="1" x14ac:dyDescent="0.2">
      <c r="A77" s="255">
        <v>4</v>
      </c>
      <c r="B77" s="281">
        <f>IF(R73="","",VLOOKUP(R73,'[61]Посев групп'!B:L,8,FALSE))</f>
        <v>5</v>
      </c>
      <c r="C77" s="257">
        <v>3</v>
      </c>
      <c r="D77" s="258">
        <v>4</v>
      </c>
      <c r="E77" s="259">
        <v>1</v>
      </c>
      <c r="F77" s="260">
        <v>1</v>
      </c>
      <c r="G77" s="261"/>
      <c r="H77" s="262"/>
      <c r="I77" s="259"/>
      <c r="J77" s="260"/>
      <c r="K77" s="261"/>
      <c r="L77" s="262"/>
      <c r="M77" s="259"/>
      <c r="N77" s="260"/>
      <c r="O77" s="261"/>
      <c r="P77" s="262"/>
      <c r="Q77" s="259"/>
      <c r="R77" s="260"/>
      <c r="S77" s="263">
        <f t="shared" si="185"/>
        <v>0</v>
      </c>
      <c r="T77" s="263">
        <f t="shared" si="186"/>
        <v>0</v>
      </c>
      <c r="U77" s="263">
        <f t="shared" si="187"/>
        <v>0</v>
      </c>
      <c r="V77" s="263">
        <f t="shared" si="188"/>
        <v>0</v>
      </c>
      <c r="W77" s="263">
        <f t="shared" si="189"/>
        <v>0</v>
      </c>
      <c r="X77" s="263">
        <f t="shared" si="190"/>
        <v>0</v>
      </c>
      <c r="Y77" s="263">
        <f t="shared" si="191"/>
        <v>0</v>
      </c>
      <c r="Z77" s="263">
        <f t="shared" si="192"/>
        <v>0</v>
      </c>
      <c r="AA77" s="263">
        <f t="shared" si="193"/>
        <v>0</v>
      </c>
      <c r="AB77" s="263">
        <f t="shared" si="194"/>
        <v>0</v>
      </c>
      <c r="AC77" s="263">
        <f t="shared" si="195"/>
        <v>0</v>
      </c>
      <c r="AD77" s="263">
        <f t="shared" si="196"/>
        <v>0</v>
      </c>
      <c r="AE77" s="263">
        <f t="shared" si="197"/>
        <v>0</v>
      </c>
      <c r="AF77" s="263">
        <f t="shared" si="198"/>
        <v>0</v>
      </c>
      <c r="AG77" s="264"/>
      <c r="AH77" s="264"/>
      <c r="AI77" s="265">
        <f t="shared" si="199"/>
        <v>0</v>
      </c>
      <c r="AJ77" s="265">
        <f t="shared" si="200"/>
        <v>0</v>
      </c>
      <c r="AK77" s="266" t="str">
        <f t="shared" si="201"/>
        <v>ERROR</v>
      </c>
      <c r="AL77" s="266" t="str">
        <f t="shared" si="202"/>
        <v/>
      </c>
      <c r="AM77" s="266" t="str">
        <f t="shared" si="203"/>
        <v/>
      </c>
      <c r="AN77" s="266" t="str">
        <f t="shared" si="204"/>
        <v/>
      </c>
      <c r="AO77" s="266" t="str">
        <f t="shared" si="205"/>
        <v/>
      </c>
      <c r="AP77" s="266" t="str">
        <f t="shared" si="206"/>
        <v/>
      </c>
      <c r="AQ77" s="266" t="str">
        <f t="shared" si="207"/>
        <v/>
      </c>
      <c r="AR77" s="267" t="str">
        <f t="shared" si="208"/>
        <v xml:space="preserve">  -  </v>
      </c>
      <c r="AS77" s="268" t="str">
        <f t="shared" si="209"/>
        <v xml:space="preserve">  -  </v>
      </c>
      <c r="AT77" s="265">
        <f t="shared" si="210"/>
        <v>0</v>
      </c>
      <c r="AU77" s="265">
        <f t="shared" si="211"/>
        <v>0</v>
      </c>
      <c r="AV77" s="266" t="str">
        <f t="shared" si="212"/>
        <v>ERROR</v>
      </c>
      <c r="AW77" s="266" t="str">
        <f t="shared" si="213"/>
        <v/>
      </c>
      <c r="AX77" s="266" t="str">
        <f t="shared" si="214"/>
        <v/>
      </c>
      <c r="AY77" s="266" t="str">
        <f t="shared" si="215"/>
        <v/>
      </c>
      <c r="AZ77" s="266" t="str">
        <f t="shared" si="216"/>
        <v/>
      </c>
      <c r="BA77" s="266" t="str">
        <f t="shared" si="217"/>
        <v/>
      </c>
      <c r="BB77" s="266" t="str">
        <f t="shared" si="218"/>
        <v/>
      </c>
      <c r="BC77" s="267" t="str">
        <f t="shared" si="219"/>
        <v xml:space="preserve">  -  </v>
      </c>
      <c r="BD77" s="268" t="str">
        <f t="shared" si="220"/>
        <v xml:space="preserve">  -  </v>
      </c>
      <c r="BE77" s="282"/>
      <c r="BF77" s="282"/>
      <c r="BG77" s="270">
        <f>SUMIF(A74:A77,C77,B74:B77)</f>
        <v>11</v>
      </c>
      <c r="BH77" s="271">
        <f>SUMIF(A74:A77,D77,B74:B77)</f>
        <v>5</v>
      </c>
      <c r="BI77" s="237" t="str">
        <f>BI76</f>
        <v>Группа 2</v>
      </c>
      <c r="BJ77" s="238">
        <f>1+BJ76</f>
        <v>10</v>
      </c>
      <c r="BK77" s="272">
        <v>2</v>
      </c>
      <c r="BL77" s="285" t="str">
        <f t="shared" si="221"/>
        <v>3 - 4</v>
      </c>
      <c r="BM77" s="305"/>
      <c r="BN77" s="286"/>
      <c r="BO77" s="287"/>
      <c r="BP77" s="1193"/>
      <c r="BQ77" s="1174"/>
      <c r="BR77" s="1321" t="str">
        <f>IF(BO77="","",VLOOKUP(BO77,СписокКМ!BR:BW,2,FALSE))</f>
        <v/>
      </c>
      <c r="BS77" s="1321" t="str">
        <f>IF(BP77="","",VLOOKUP(BP77,СписокКМ!BS:BX,2,FALSE))</f>
        <v/>
      </c>
      <c r="BT77" s="1321" t="str">
        <f>IF(BQ77="","",VLOOKUP(BQ77,СписокКМ!BT:BY,2,FALSE))</f>
        <v/>
      </c>
      <c r="BU77" s="1321" t="str">
        <f>IF(BR77="","",VLOOKUP(BR77,СписокКМ!BU:BZ,2,FALSE))</f>
        <v/>
      </c>
      <c r="BV77" s="1178"/>
      <c r="BW77" s="1187" t="str">
        <f>IF(AI76&gt;AJ76,BC76,IF(AJ76&gt;AI76,BD76," "))</f>
        <v xml:space="preserve"> </v>
      </c>
      <c r="BX77" s="1188"/>
      <c r="BY77" s="1189"/>
      <c r="BZ77" s="1181"/>
      <c r="CA77" s="1181"/>
      <c r="CB77" s="1182"/>
      <c r="CC77" s="1187" t="str">
        <f>IF(AI79&lt;AJ79,AR79,IF(AJ79&lt;AI79,AS79," "))</f>
        <v xml:space="preserve"> </v>
      </c>
      <c r="CD77" s="1188"/>
      <c r="CE77" s="1189"/>
      <c r="CF77" s="1187" t="str">
        <f>IF(AI75&lt;AJ75,AR75,IF(AJ75&lt;AI75,AS75," "))</f>
        <v xml:space="preserve"> </v>
      </c>
      <c r="CG77" s="1188"/>
      <c r="CH77" s="1189"/>
      <c r="CI77" s="1171"/>
      <c r="CJ77" s="1191"/>
      <c r="CK77" s="1184"/>
      <c r="CL77" s="1186"/>
      <c r="CN77" s="313" t="s">
        <v>62</v>
      </c>
      <c r="CO77" s="310">
        <f>BQ78</f>
        <v>0</v>
      </c>
      <c r="CP77" s="312" t="str">
        <f>IF(CO77="","",VLOOKUP(CO77,СписокКМ!$A$188:$C$236,3,FALSE))</f>
        <v>Х</v>
      </c>
      <c r="CQ77" s="310">
        <f>BQ80</f>
        <v>0</v>
      </c>
      <c r="CR77" s="312" t="str">
        <f>IF(CQ77="","",VLOOKUP(CQ77,СписокКМ!$A$188:$C$236,3,FALSE))</f>
        <v>Х</v>
      </c>
    </row>
    <row r="78" spans="1:96" ht="12.95" customHeight="1" x14ac:dyDescent="0.2">
      <c r="A78" s="255">
        <v>5</v>
      </c>
      <c r="B78" s="291"/>
      <c r="C78" s="257">
        <v>1</v>
      </c>
      <c r="D78" s="258">
        <v>4</v>
      </c>
      <c r="E78" s="259">
        <v>1</v>
      </c>
      <c r="F78" s="260">
        <v>1</v>
      </c>
      <c r="G78" s="261"/>
      <c r="H78" s="262"/>
      <c r="I78" s="259"/>
      <c r="J78" s="260"/>
      <c r="K78" s="261"/>
      <c r="L78" s="262"/>
      <c r="M78" s="259"/>
      <c r="N78" s="260"/>
      <c r="O78" s="261"/>
      <c r="P78" s="262"/>
      <c r="Q78" s="259"/>
      <c r="R78" s="260"/>
      <c r="S78" s="263">
        <f t="shared" si="185"/>
        <v>0</v>
      </c>
      <c r="T78" s="263">
        <f t="shared" si="186"/>
        <v>0</v>
      </c>
      <c r="U78" s="263">
        <f t="shared" si="187"/>
        <v>0</v>
      </c>
      <c r="V78" s="263">
        <f t="shared" si="188"/>
        <v>0</v>
      </c>
      <c r="W78" s="263">
        <f t="shared" si="189"/>
        <v>0</v>
      </c>
      <c r="X78" s="263">
        <f t="shared" si="190"/>
        <v>0</v>
      </c>
      <c r="Y78" s="263">
        <f t="shared" si="191"/>
        <v>0</v>
      </c>
      <c r="Z78" s="263">
        <f t="shared" si="192"/>
        <v>0</v>
      </c>
      <c r="AA78" s="263">
        <f t="shared" si="193"/>
        <v>0</v>
      </c>
      <c r="AB78" s="263">
        <f t="shared" si="194"/>
        <v>0</v>
      </c>
      <c r="AC78" s="263">
        <f t="shared" si="195"/>
        <v>0</v>
      </c>
      <c r="AD78" s="263">
        <f t="shared" si="196"/>
        <v>0</v>
      </c>
      <c r="AE78" s="263">
        <f t="shared" si="197"/>
        <v>0</v>
      </c>
      <c r="AF78" s="263">
        <f t="shared" si="198"/>
        <v>0</v>
      </c>
      <c r="AG78" s="264"/>
      <c r="AH78" s="264"/>
      <c r="AI78" s="265">
        <f t="shared" si="199"/>
        <v>0</v>
      </c>
      <c r="AJ78" s="265">
        <f t="shared" si="200"/>
        <v>0</v>
      </c>
      <c r="AK78" s="266" t="str">
        <f t="shared" si="201"/>
        <v>ERROR</v>
      </c>
      <c r="AL78" s="266" t="str">
        <f t="shared" si="202"/>
        <v/>
      </c>
      <c r="AM78" s="266" t="str">
        <f t="shared" si="203"/>
        <v/>
      </c>
      <c r="AN78" s="266" t="str">
        <f t="shared" si="204"/>
        <v/>
      </c>
      <c r="AO78" s="266" t="str">
        <f t="shared" si="205"/>
        <v/>
      </c>
      <c r="AP78" s="266" t="str">
        <f t="shared" si="206"/>
        <v/>
      </c>
      <c r="AQ78" s="266" t="str">
        <f t="shared" si="207"/>
        <v/>
      </c>
      <c r="AR78" s="267" t="str">
        <f t="shared" si="208"/>
        <v xml:space="preserve">  -  </v>
      </c>
      <c r="AS78" s="268" t="str">
        <f t="shared" si="209"/>
        <v xml:space="preserve">  -  </v>
      </c>
      <c r="AT78" s="265">
        <f t="shared" si="210"/>
        <v>0</v>
      </c>
      <c r="AU78" s="265">
        <f t="shared" si="211"/>
        <v>0</v>
      </c>
      <c r="AV78" s="266" t="str">
        <f t="shared" si="212"/>
        <v>ERROR</v>
      </c>
      <c r="AW78" s="266" t="str">
        <f t="shared" si="213"/>
        <v/>
      </c>
      <c r="AX78" s="266" t="str">
        <f t="shared" si="214"/>
        <v/>
      </c>
      <c r="AY78" s="266" t="str">
        <f t="shared" si="215"/>
        <v/>
      </c>
      <c r="AZ78" s="266" t="str">
        <f t="shared" si="216"/>
        <v/>
      </c>
      <c r="BA78" s="266" t="str">
        <f t="shared" si="217"/>
        <v/>
      </c>
      <c r="BB78" s="266" t="str">
        <f t="shared" si="218"/>
        <v/>
      </c>
      <c r="BC78" s="267" t="str">
        <f t="shared" si="219"/>
        <v xml:space="preserve">  -  </v>
      </c>
      <c r="BD78" s="268" t="str">
        <f t="shared" si="220"/>
        <v xml:space="preserve">  -  </v>
      </c>
      <c r="BE78" s="269">
        <f>SUMIF(C74:C80,3,AI74:AI80)+SUMIF(D74:D80,3,AJ74:AJ80)</f>
        <v>0</v>
      </c>
      <c r="BF78" s="269" t="str">
        <f>IF(BE78&lt;&gt;0,RANK(BE78,BE74:BE80),"")</f>
        <v/>
      </c>
      <c r="BG78" s="270">
        <f>SUMIF(A74:A77,C78,B74:B77)</f>
        <v>14</v>
      </c>
      <c r="BH78" s="271">
        <f>SUMIF(A74:A77,D78,B74:B77)</f>
        <v>5</v>
      </c>
      <c r="BI78" s="237" t="str">
        <f>BI77</f>
        <v>Группа 2</v>
      </c>
      <c r="BJ78" s="238">
        <f>1+BJ77</f>
        <v>11</v>
      </c>
      <c r="BK78" s="272">
        <v>3</v>
      </c>
      <c r="BL78" s="283" t="str">
        <f t="shared" si="221"/>
        <v>1 - 4</v>
      </c>
      <c r="BM78" s="304"/>
      <c r="BN78" s="274"/>
      <c r="BO78" s="284"/>
      <c r="BP78" s="1192">
        <v>3</v>
      </c>
      <c r="BQ78" s="1173"/>
      <c r="BR78" s="1318" t="str">
        <f>IF(BQ78="","",VLOOKUP(BQ78,СписокКМ!$A$188:$C$236,3,FALSE))</f>
        <v/>
      </c>
      <c r="BS78" s="1318" t="e">
        <f>IF(BP78="","",VLOOKUP(BP78,СписокКМ!BS:BX,2,FALSE))</f>
        <v>#N/A</v>
      </c>
      <c r="BT78" s="1318" t="str">
        <f>IF(BQ78="","",VLOOKUP(BQ78,СписокКМ!$A$188:$C$236,3,FALSE))</f>
        <v/>
      </c>
      <c r="BU78" s="1318" t="str">
        <f>IF(BR78="","",VLOOKUP(BR78,СписокКМ!BU:BZ,2,FALSE))</f>
        <v/>
      </c>
      <c r="BV78" s="1177"/>
      <c r="BW78" s="292"/>
      <c r="BX78" s="277" t="str">
        <f>IF(AG74&lt;AH74,AT74,IF(AH74&lt;AG74,AT74," "))</f>
        <v xml:space="preserve"> </v>
      </c>
      <c r="BY78" s="278"/>
      <c r="BZ78" s="279"/>
      <c r="CA78" s="277" t="str">
        <f>IF(AG79&lt;AH79,AT79,IF(AH79&lt;AG79,AT79," "))</f>
        <v xml:space="preserve"> </v>
      </c>
      <c r="CB78" s="278"/>
      <c r="CC78" s="1194"/>
      <c r="CD78" s="1194"/>
      <c r="CE78" s="1195"/>
      <c r="CF78" s="289"/>
      <c r="CG78" s="290" t="str">
        <f>IF(AG77&lt;AH77,AI77,IF(AH77&lt;AG77,AI77," "))</f>
        <v xml:space="preserve"> </v>
      </c>
      <c r="CH78" s="280"/>
      <c r="CI78" s="1171"/>
      <c r="CJ78" s="1190">
        <f>BE78</f>
        <v>0</v>
      </c>
      <c r="CK78" s="1183"/>
      <c r="CL78" s="1185" t="str">
        <f>IF(BF79="",BF78,BF79)</f>
        <v/>
      </c>
      <c r="CN78" s="313" t="s">
        <v>63</v>
      </c>
      <c r="CO78" s="310">
        <f>BQ74</f>
        <v>0</v>
      </c>
      <c r="CP78" s="312" t="str">
        <f>IF(CO78="","",VLOOKUP(CO78,СписокКМ!$A$188:$C$236,3,FALSE))</f>
        <v>Х</v>
      </c>
      <c r="CQ78" s="310">
        <f>BQ80</f>
        <v>0</v>
      </c>
      <c r="CR78" s="312" t="str">
        <f>IF(CQ78="","",VLOOKUP(CQ78,СписокКМ!$A$188:$C$236,3,FALSE))</f>
        <v>Х</v>
      </c>
    </row>
    <row r="79" spans="1:96" ht="12.95" customHeight="1" x14ac:dyDescent="0.2">
      <c r="A79" s="255">
        <v>6</v>
      </c>
      <c r="C79" s="257">
        <v>2</v>
      </c>
      <c r="D79" s="258">
        <v>3</v>
      </c>
      <c r="E79" s="259">
        <v>1</v>
      </c>
      <c r="F79" s="260">
        <v>1</v>
      </c>
      <c r="G79" s="261"/>
      <c r="H79" s="262"/>
      <c r="I79" s="259"/>
      <c r="J79" s="260"/>
      <c r="K79" s="261"/>
      <c r="L79" s="262"/>
      <c r="M79" s="259"/>
      <c r="N79" s="260"/>
      <c r="O79" s="261"/>
      <c r="P79" s="262"/>
      <c r="Q79" s="259"/>
      <c r="R79" s="260"/>
      <c r="S79" s="263">
        <f t="shared" si="185"/>
        <v>0</v>
      </c>
      <c r="T79" s="263">
        <f t="shared" si="186"/>
        <v>0</v>
      </c>
      <c r="U79" s="263">
        <f t="shared" si="187"/>
        <v>0</v>
      </c>
      <c r="V79" s="263">
        <f t="shared" si="188"/>
        <v>0</v>
      </c>
      <c r="W79" s="263">
        <f t="shared" si="189"/>
        <v>0</v>
      </c>
      <c r="X79" s="263">
        <f t="shared" si="190"/>
        <v>0</v>
      </c>
      <c r="Y79" s="263">
        <f t="shared" si="191"/>
        <v>0</v>
      </c>
      <c r="Z79" s="263">
        <f t="shared" si="192"/>
        <v>0</v>
      </c>
      <c r="AA79" s="263">
        <f t="shared" si="193"/>
        <v>0</v>
      </c>
      <c r="AB79" s="263">
        <f t="shared" si="194"/>
        <v>0</v>
      </c>
      <c r="AC79" s="263">
        <f t="shared" si="195"/>
        <v>0</v>
      </c>
      <c r="AD79" s="263">
        <f t="shared" si="196"/>
        <v>0</v>
      </c>
      <c r="AE79" s="263">
        <f t="shared" si="197"/>
        <v>0</v>
      </c>
      <c r="AF79" s="263">
        <f t="shared" si="198"/>
        <v>0</v>
      </c>
      <c r="AG79" s="264"/>
      <c r="AH79" s="264"/>
      <c r="AI79" s="265">
        <f t="shared" si="199"/>
        <v>0</v>
      </c>
      <c r="AJ79" s="265">
        <f t="shared" si="200"/>
        <v>0</v>
      </c>
      <c r="AK79" s="266" t="str">
        <f t="shared" si="201"/>
        <v>ERROR</v>
      </c>
      <c r="AL79" s="266" t="str">
        <f t="shared" si="202"/>
        <v/>
      </c>
      <c r="AM79" s="266" t="str">
        <f t="shared" si="203"/>
        <v/>
      </c>
      <c r="AN79" s="266" t="str">
        <f t="shared" si="204"/>
        <v/>
      </c>
      <c r="AO79" s="266" t="str">
        <f t="shared" si="205"/>
        <v/>
      </c>
      <c r="AP79" s="266" t="str">
        <f t="shared" si="206"/>
        <v/>
      </c>
      <c r="AQ79" s="266" t="str">
        <f t="shared" si="207"/>
        <v/>
      </c>
      <c r="AR79" s="267" t="str">
        <f t="shared" si="208"/>
        <v xml:space="preserve">  -  </v>
      </c>
      <c r="AS79" s="268" t="str">
        <f t="shared" si="209"/>
        <v xml:space="preserve">  -  </v>
      </c>
      <c r="AT79" s="265">
        <f t="shared" si="210"/>
        <v>0</v>
      </c>
      <c r="AU79" s="265">
        <f t="shared" si="211"/>
        <v>0</v>
      </c>
      <c r="AV79" s="266" t="str">
        <f t="shared" si="212"/>
        <v>ERROR</v>
      </c>
      <c r="AW79" s="266" t="str">
        <f t="shared" si="213"/>
        <v/>
      </c>
      <c r="AX79" s="266" t="str">
        <f t="shared" si="214"/>
        <v/>
      </c>
      <c r="AY79" s="266" t="str">
        <f t="shared" si="215"/>
        <v/>
      </c>
      <c r="AZ79" s="266" t="str">
        <f t="shared" si="216"/>
        <v/>
      </c>
      <c r="BA79" s="266" t="str">
        <f t="shared" si="217"/>
        <v/>
      </c>
      <c r="BB79" s="266" t="str">
        <f t="shared" si="218"/>
        <v/>
      </c>
      <c r="BC79" s="267" t="str">
        <f t="shared" si="219"/>
        <v xml:space="preserve">  -  </v>
      </c>
      <c r="BD79" s="268" t="str">
        <f t="shared" si="220"/>
        <v xml:space="preserve">  -  </v>
      </c>
      <c r="BE79" s="282"/>
      <c r="BF79" s="282"/>
      <c r="BG79" s="270">
        <f>SUMIF(A74:A77,C79,B74:B77)</f>
        <v>13</v>
      </c>
      <c r="BH79" s="271">
        <f>SUMIF(A74:A77,D79,B74:B77)</f>
        <v>11</v>
      </c>
      <c r="BI79" s="237" t="str">
        <f>BI78</f>
        <v>Группа 2</v>
      </c>
      <c r="BJ79" s="238">
        <f>1+BJ78</f>
        <v>12</v>
      </c>
      <c r="BK79" s="272">
        <v>3</v>
      </c>
      <c r="BL79" s="293" t="str">
        <f t="shared" si="221"/>
        <v>2 - 3</v>
      </c>
      <c r="BM79" s="294"/>
      <c r="BN79" s="294"/>
      <c r="BO79" s="295"/>
      <c r="BP79" s="1193"/>
      <c r="BQ79" s="1174"/>
      <c r="BR79" s="1321" t="str">
        <f>IF(BO79="","",VLOOKUP(BO79,СписокКМ!BR:BW,2,FALSE))</f>
        <v/>
      </c>
      <c r="BS79" s="1321" t="str">
        <f>IF(BP79="","",VLOOKUP(BP79,СписокКМ!BS:BX,2,FALSE))</f>
        <v/>
      </c>
      <c r="BT79" s="1321" t="str">
        <f>IF(BQ79="","",VLOOKUP(BQ79,СписокКМ!BT:BY,2,FALSE))</f>
        <v/>
      </c>
      <c r="BU79" s="1321" t="str">
        <f>IF(BR79="","",VLOOKUP(BR79,СписокКМ!BU:BZ,2,FALSE))</f>
        <v/>
      </c>
      <c r="BV79" s="1178"/>
      <c r="BW79" s="1187" t="str">
        <f>IF(AI74&gt;AJ74,BC74,IF(AJ74&gt;AI74,BD74," "))</f>
        <v xml:space="preserve"> </v>
      </c>
      <c r="BX79" s="1188"/>
      <c r="BY79" s="1189"/>
      <c r="BZ79" s="1187" t="str">
        <f>IF(AI79&gt;AJ79,BC79,IF(AJ79&gt;AI79,BD79," "))</f>
        <v xml:space="preserve"> </v>
      </c>
      <c r="CA79" s="1188"/>
      <c r="CB79" s="1189"/>
      <c r="CC79" s="1181"/>
      <c r="CD79" s="1181"/>
      <c r="CE79" s="1182"/>
      <c r="CF79" s="1187" t="str">
        <f>IF(AI77&lt;AJ77,AR77,IF(AJ77&lt;AI77,AS77," "))</f>
        <v xml:space="preserve"> </v>
      </c>
      <c r="CG79" s="1188"/>
      <c r="CH79" s="1189"/>
      <c r="CI79" s="1171"/>
      <c r="CJ79" s="1191"/>
      <c r="CK79" s="1184"/>
      <c r="CL79" s="1186"/>
      <c r="CN79" s="313" t="s">
        <v>64</v>
      </c>
      <c r="CO79" s="310">
        <f>BQ76</f>
        <v>0</v>
      </c>
      <c r="CP79" s="312" t="str">
        <f>IF(CO79="","",VLOOKUP(CO79,СписокКМ!$A$188:$C$236,3,FALSE))</f>
        <v>Х</v>
      </c>
      <c r="CQ79" s="310">
        <f>BQ78</f>
        <v>0</v>
      </c>
      <c r="CR79" s="312" t="str">
        <f>IF(CQ79="","",VLOOKUP(CQ79,СписокКМ!$A$188:$C$236,3,FALSE))</f>
        <v>Х</v>
      </c>
    </row>
    <row r="80" spans="1:96" ht="12.95" customHeight="1" x14ac:dyDescent="0.2"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V80" s="224"/>
      <c r="AW80" s="224"/>
      <c r="AX80" s="224"/>
      <c r="AY80" s="224"/>
      <c r="AZ80" s="224"/>
      <c r="BE80" s="269">
        <f>SUMIF(C74:C80,4,AI74:AI80)+SUMIF(D74:D80,4,AJ74:AJ80)</f>
        <v>0</v>
      </c>
      <c r="BF80" s="269" t="str">
        <f>IF(BE80&lt;&gt;0,RANK(BE80,BE74:BE80),"")</f>
        <v/>
      </c>
      <c r="BG80" s="301"/>
      <c r="BH80" s="301"/>
      <c r="BP80" s="1192">
        <v>4</v>
      </c>
      <c r="BQ80" s="1173"/>
      <c r="BR80" s="1318" t="str">
        <f>IF(BQ80="","",VLOOKUP(BQ80,СписокКМ!$A$188:$C$236,3,FALSE))</f>
        <v/>
      </c>
      <c r="BS80" s="1318" t="e">
        <f>IF(BP80="","",VLOOKUP(BP80,СписокКМ!BS:BX,2,FALSE))</f>
        <v>#N/A</v>
      </c>
      <c r="BT80" s="1318" t="str">
        <f>IF(BQ80="","",VLOOKUP(BQ80,СписокКМ!$A$188:$C$236,3,FALSE))</f>
        <v/>
      </c>
      <c r="BU80" s="1318" t="str">
        <f>IF(BR80="","",VLOOKUP(BR80,СписокКМ!BU:BZ,2,FALSE))</f>
        <v/>
      </c>
      <c r="BV80" s="1177"/>
      <c r="BW80" s="288"/>
      <c r="BX80" s="277" t="str">
        <f>IF(AG78&lt;AH78,AT78,IF(AH78&lt;AG78,AT78," "))</f>
        <v xml:space="preserve"> </v>
      </c>
      <c r="BY80" s="278"/>
      <c r="BZ80" s="279"/>
      <c r="CA80" s="277" t="str">
        <f>IF(AG75&lt;AH75,AT75,IF(AH75&lt;AG75,AT75," "))</f>
        <v xml:space="preserve"> </v>
      </c>
      <c r="CB80" s="278"/>
      <c r="CC80" s="279"/>
      <c r="CD80" s="277" t="str">
        <f>IF(AG77&lt;AH77,AT77,IF(AH77&lt;AG77,AT77," "))</f>
        <v xml:space="preserve"> </v>
      </c>
      <c r="CE80" s="278"/>
      <c r="CF80" s="1208"/>
      <c r="CG80" s="1179"/>
      <c r="CH80" s="1180"/>
      <c r="CI80" s="1171"/>
      <c r="CJ80" s="1190">
        <f>BE80</f>
        <v>0</v>
      </c>
      <c r="CK80" s="1197"/>
      <c r="CL80" s="1185" t="str">
        <f>IF(BF81="",BF80,BF81)</f>
        <v/>
      </c>
      <c r="CN80" s="315"/>
      <c r="CO80" s="316"/>
      <c r="CP80" s="317"/>
      <c r="CQ80" s="316"/>
      <c r="CR80" s="317"/>
    </row>
    <row r="81" spans="1:96" ht="12.95" customHeight="1" x14ac:dyDescent="0.2"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V81" s="224"/>
      <c r="AW81" s="224"/>
      <c r="AX81" s="224"/>
      <c r="AY81" s="224"/>
      <c r="AZ81" s="224"/>
      <c r="BE81" s="282"/>
      <c r="BF81" s="282"/>
      <c r="BG81" s="301"/>
      <c r="BH81" s="301"/>
      <c r="BL81" s="297"/>
      <c r="BM81" s="298"/>
      <c r="BN81" s="299"/>
      <c r="BO81" s="300"/>
      <c r="BP81" s="1203"/>
      <c r="BQ81" s="1204"/>
      <c r="BR81" s="1319" t="str">
        <f>IF(BO81="","",VLOOKUP(BO81,СписокКМ!BR:BW,2,FALSE))</f>
        <v/>
      </c>
      <c r="BS81" s="1319" t="str">
        <f>IF(BP81="","",VLOOKUP(BP81,СписокКМ!BS:BX,2,FALSE))</f>
        <v/>
      </c>
      <c r="BT81" s="1319" t="str">
        <f>IF(BQ81="","",VLOOKUP(BQ81,СписокКМ!BT:BY,2,FALSE))</f>
        <v/>
      </c>
      <c r="BU81" s="1319" t="str">
        <f>IF(BR81="","",VLOOKUP(BR81,СписокКМ!BU:BZ,2,FALSE))</f>
        <v/>
      </c>
      <c r="BV81" s="1320"/>
      <c r="BW81" s="1200" t="str">
        <f>IF(AI78&gt;AJ78,BC78,IF(AJ78&gt;AI78,BD78," "))</f>
        <v xml:space="preserve"> </v>
      </c>
      <c r="BX81" s="1201"/>
      <c r="BY81" s="1202"/>
      <c r="BZ81" s="1200" t="str">
        <f>IF(AI75&gt;AJ75,BC75,IF(AJ75&gt;AI75,BD75," "))</f>
        <v xml:space="preserve"> </v>
      </c>
      <c r="CA81" s="1201"/>
      <c r="CB81" s="1202"/>
      <c r="CC81" s="1200" t="str">
        <f>IF(AI77&gt;AJ77,BC77,IF(AJ77&gt;AI77,BD77," "))</f>
        <v xml:space="preserve"> </v>
      </c>
      <c r="CD81" s="1201"/>
      <c r="CE81" s="1202"/>
      <c r="CF81" s="1209"/>
      <c r="CG81" s="1210"/>
      <c r="CH81" s="1211"/>
      <c r="CI81" s="1322"/>
      <c r="CJ81" s="1212"/>
      <c r="CK81" s="1198"/>
      <c r="CL81" s="1199"/>
    </row>
    <row r="82" spans="1:96" ht="15.95" customHeight="1" x14ac:dyDescent="0.2">
      <c r="Z82" s="233"/>
      <c r="AP82" s="228"/>
      <c r="AQ82" s="228"/>
      <c r="AR82" s="228"/>
      <c r="AS82" s="228"/>
      <c r="AT82" s="228"/>
      <c r="AU82" s="228"/>
      <c r="BA82" s="228"/>
      <c r="BB82" s="228"/>
      <c r="BC82" s="228"/>
      <c r="BD82" s="228"/>
      <c r="BE82" s="228"/>
      <c r="BF82" s="228"/>
      <c r="BG82" s="228"/>
      <c r="BH82" s="228"/>
      <c r="BI82" s="229"/>
      <c r="BJ82" s="229"/>
      <c r="BK82" s="230"/>
      <c r="BL82" s="235"/>
      <c r="BM82" s="235"/>
      <c r="BN82" s="235"/>
      <c r="BO82" s="235"/>
      <c r="BP82" s="235"/>
      <c r="BQ82" s="235"/>
      <c r="BR82" s="236"/>
      <c r="BS82" s="236"/>
      <c r="BT82" s="236"/>
      <c r="BU82" s="236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4"/>
      <c r="CN82" s="234"/>
    </row>
    <row r="83" spans="1:96" ht="19.5" customHeight="1" x14ac:dyDescent="0.2">
      <c r="Z83" s="233"/>
      <c r="BK83" s="239"/>
      <c r="BL83" s="309"/>
      <c r="BM83" s="309"/>
      <c r="BN83" s="309"/>
      <c r="BO83" s="309"/>
      <c r="BP83" s="307" t="s">
        <v>68</v>
      </c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N83" s="314" t="str">
        <f>BP83</f>
        <v>Предварительный этап. Группа 7</v>
      </c>
    </row>
    <row r="84" spans="1:96" ht="15" customHeight="1" x14ac:dyDescent="0.2">
      <c r="A84" s="240">
        <f>1+A73</f>
        <v>3</v>
      </c>
      <c r="B84" s="241">
        <v>4</v>
      </c>
      <c r="C84" s="242" t="str">
        <f>"КОМАНДЫ. Предварительный этап. Группа "&amp;A84</f>
        <v>КОМАНДЫ. Предварительный этап. Группа 3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4"/>
      <c r="P84" s="244"/>
      <c r="Q84" s="244"/>
      <c r="R84" s="245">
        <f>1+R73</f>
        <v>3</v>
      </c>
      <c r="Z84" s="233"/>
      <c r="AR84" s="246">
        <f>IF(B85=0,0,(IF(B86=0,1,IF(B87=0,2,IF(B88=0,3,IF(B88&gt;0,4))))))</f>
        <v>4</v>
      </c>
      <c r="BC84" s="246" t="b">
        <f>IF(BE84=15,3,IF(BE84&gt;15,4))</f>
        <v>0</v>
      </c>
      <c r="BE84" s="247">
        <f>SUM(BE85,BE87,BE89,BE91)</f>
        <v>0</v>
      </c>
      <c r="BF84" s="247">
        <f>SUM(BF85,BF87,BF89,BF91)</f>
        <v>0</v>
      </c>
      <c r="BL84" s="249" t="s">
        <v>44</v>
      </c>
      <c r="BM84" s="250" t="s">
        <v>45</v>
      </c>
      <c r="BN84" s="250" t="s">
        <v>46</v>
      </c>
      <c r="BO84" s="251" t="s">
        <v>47</v>
      </c>
      <c r="BP84" s="252" t="s">
        <v>1</v>
      </c>
      <c r="BQ84" s="1165" t="s">
        <v>48</v>
      </c>
      <c r="BR84" s="1165"/>
      <c r="BS84" s="1165"/>
      <c r="BT84" s="1165"/>
      <c r="BU84" s="1165"/>
      <c r="BV84" s="1166"/>
      <c r="BW84" s="1167">
        <v>1</v>
      </c>
      <c r="BX84" s="1168"/>
      <c r="BY84" s="1169"/>
      <c r="BZ84" s="1167">
        <v>2</v>
      </c>
      <c r="CA84" s="1168"/>
      <c r="CB84" s="1169"/>
      <c r="CC84" s="1167">
        <v>3</v>
      </c>
      <c r="CD84" s="1168"/>
      <c r="CE84" s="1169"/>
      <c r="CF84" s="1167">
        <v>4</v>
      </c>
      <c r="CG84" s="1168"/>
      <c r="CH84" s="1169"/>
      <c r="CI84" s="1170"/>
      <c r="CJ84" s="253" t="s">
        <v>49</v>
      </c>
      <c r="CK84" s="253" t="s">
        <v>50</v>
      </c>
      <c r="CL84" s="254" t="s">
        <v>51</v>
      </c>
    </row>
    <row r="85" spans="1:96" ht="12.95" customHeight="1" x14ac:dyDescent="0.2">
      <c r="A85" s="255">
        <v>1</v>
      </c>
      <c r="B85" s="256">
        <f>IF(R84="","",VLOOKUP(R84,'[61]Посев групп'!B:N,2,FALSE))</f>
        <v>9</v>
      </c>
      <c r="C85" s="257">
        <v>1</v>
      </c>
      <c r="D85" s="258">
        <v>3</v>
      </c>
      <c r="E85" s="259">
        <v>1</v>
      </c>
      <c r="F85" s="260">
        <v>1</v>
      </c>
      <c r="G85" s="261"/>
      <c r="H85" s="262"/>
      <c r="I85" s="259"/>
      <c r="J85" s="260"/>
      <c r="K85" s="261"/>
      <c r="L85" s="262"/>
      <c r="M85" s="259"/>
      <c r="N85" s="260"/>
      <c r="O85" s="261"/>
      <c r="P85" s="262"/>
      <c r="Q85" s="259"/>
      <c r="R85" s="260"/>
      <c r="S85" s="263">
        <f t="shared" ref="S85:S90" si="222">IF(E85="wo",0,IF(F85="wo",1,IF(E85&gt;F85,1,0)))</f>
        <v>0</v>
      </c>
      <c r="T85" s="263">
        <f t="shared" ref="T85:T90" si="223">IF(E85="wo",1,IF(F85="wo",0,IF(F85&gt;E85,1,0)))</f>
        <v>0</v>
      </c>
      <c r="U85" s="263">
        <f t="shared" ref="U85:U90" si="224">IF(G85="wo",0,IF(H85="wo",1,IF(G85&gt;H85,1,0)))</f>
        <v>0</v>
      </c>
      <c r="V85" s="263">
        <f t="shared" ref="V85:V90" si="225">IF(G85="wo",1,IF(H85="wo",0,IF(H85&gt;G85,1,0)))</f>
        <v>0</v>
      </c>
      <c r="W85" s="263">
        <f t="shared" ref="W85:W90" si="226">IF(I85="wo",0,IF(J85="wo",1,IF(I85&gt;J85,1,0)))</f>
        <v>0</v>
      </c>
      <c r="X85" s="263">
        <f t="shared" ref="X85:X90" si="227">IF(I85="wo",1,IF(J85="wo",0,IF(J85&gt;I85,1,0)))</f>
        <v>0</v>
      </c>
      <c r="Y85" s="263">
        <f t="shared" ref="Y85:Y90" si="228">IF(K85="wo",0,IF(L85="wo",1,IF(K85&gt;L85,1,0)))</f>
        <v>0</v>
      </c>
      <c r="Z85" s="263">
        <f t="shared" ref="Z85:Z90" si="229">IF(K85="wo",1,IF(L85="wo",0,IF(L85&gt;K85,1,0)))</f>
        <v>0</v>
      </c>
      <c r="AA85" s="263">
        <f t="shared" ref="AA85:AA90" si="230">IF(M85="wo",0,IF(N85="wo",1,IF(M85&gt;N85,1,0)))</f>
        <v>0</v>
      </c>
      <c r="AB85" s="263">
        <f t="shared" ref="AB85:AB90" si="231">IF(M85="wo",1,IF(N85="wo",0,IF(N85&gt;M85,1,0)))</f>
        <v>0</v>
      </c>
      <c r="AC85" s="263">
        <f t="shared" ref="AC85:AC90" si="232">IF(O85="wo",0,IF(P85="wo",1,IF(O85&gt;P85,1,0)))</f>
        <v>0</v>
      </c>
      <c r="AD85" s="263">
        <f t="shared" ref="AD85:AD90" si="233">IF(O85="wo",1,IF(P85="wo",0,IF(P85&gt;O85,1,0)))</f>
        <v>0</v>
      </c>
      <c r="AE85" s="263">
        <f t="shared" ref="AE85:AE90" si="234">IF(Q85="wo",0,IF(R85="wo",1,IF(Q85&gt;R85,1,0)))</f>
        <v>0</v>
      </c>
      <c r="AF85" s="263">
        <f t="shared" ref="AF85:AF90" si="235">IF(Q85="wo",1,IF(R85="wo",0,IF(R85&gt;Q85,1,0)))</f>
        <v>0</v>
      </c>
      <c r="AG85" s="264"/>
      <c r="AH85" s="264"/>
      <c r="AI85" s="265">
        <f t="shared" ref="AI85:AI90" si="236">IF(E85="",0,IF(E85="wo",0,IF(F85="wo",2,IF(AG85=AH85,0,IF(AG85&gt;AH85,2,1)))))</f>
        <v>0</v>
      </c>
      <c r="AJ85" s="265">
        <f t="shared" ref="AJ85:AJ90" si="237">IF(F85="",0,IF(F85="wo",0,IF(E85="wo",2,IF(AH85=AG85,0,IF(AH85&gt;AG85,2,1)))))</f>
        <v>0</v>
      </c>
      <c r="AK85" s="266" t="str">
        <f t="shared" ref="AK85:AK90" si="238">IF(E85="","",IF(E85="wo",0,IF(F85="wo",0,IF(E85=F85,"ERROR",IF(E85&gt;F85,F85,-1*E85)))))</f>
        <v>ERROR</v>
      </c>
      <c r="AL85" s="266" t="str">
        <f t="shared" ref="AL85:AL90" si="239">IF(G85="","",IF(G85="wo",0,IF(H85="wo",0,IF(G85=H85,"ERROR",IF(G85&gt;H85,H85,-1*G85)))))</f>
        <v/>
      </c>
      <c r="AM85" s="266" t="str">
        <f t="shared" ref="AM85:AM90" si="240">IF(I85="","",IF(I85="wo",0,IF(J85="wo",0,IF(I85=J85,"ERROR",IF(I85&gt;J85,J85,-1*I85)))))</f>
        <v/>
      </c>
      <c r="AN85" s="266" t="str">
        <f t="shared" ref="AN85:AN90" si="241">IF(K85="","",IF(K85="wo",0,IF(L85="wo",0,IF(K85=L85,"ERROR",IF(K85&gt;L85,L85,-1*K85)))))</f>
        <v/>
      </c>
      <c r="AO85" s="266" t="str">
        <f t="shared" ref="AO85:AO90" si="242">IF(M85="","",IF(M85="wo",0,IF(N85="wo",0,IF(M85=N85,"ERROR",IF(M85&gt;N85,N85,-1*M85)))))</f>
        <v/>
      </c>
      <c r="AP85" s="266" t="str">
        <f t="shared" ref="AP85:AP90" si="243">IF(O85="","",IF(O85="wo",0,IF(P85="wo",0,IF(O85=P85,"ERROR",IF(O85&gt;P85,P85,-1*O85)))))</f>
        <v/>
      </c>
      <c r="AQ85" s="266" t="str">
        <f t="shared" ref="AQ85:AQ90" si="244">IF(Q85="","",IF(Q85="wo",0,IF(R85="wo",0,IF(Q85=R85,"ERROR",IF(Q85&gt;R85,R85,-1*Q85)))))</f>
        <v/>
      </c>
      <c r="AR85" s="267" t="str">
        <f t="shared" ref="AR85:AR90" si="245">CONCATENATE(AG85,"  -  ",AH85)</f>
        <v xml:space="preserve">  -  </v>
      </c>
      <c r="AS85" s="268" t="str">
        <f t="shared" ref="AS85:AS90" si="246">AR85</f>
        <v xml:space="preserve">  -  </v>
      </c>
      <c r="AT85" s="265">
        <f t="shared" ref="AT85:AT90" si="247">IF(F85="",0,IF(F85="wo",0,IF(E85="wo",2,IF(AH85=AG85,0,IF(AH85&gt;AG85,2,1)))))</f>
        <v>0</v>
      </c>
      <c r="AU85" s="265">
        <f t="shared" ref="AU85:AU90" si="248">IF(E85="",0,IF(E85="wo",0,IF(F85="wo",2,IF(AG85=AH85,0,IF(AG85&gt;AH85,2,1)))))</f>
        <v>0</v>
      </c>
      <c r="AV85" s="266" t="str">
        <f t="shared" ref="AV85:AV90" si="249">IF(F85="","",IF(F85="wo",0,IF(E85="wo",0,IF(F85=E85,"ERROR",IF(F85&gt;E85,E85,-1*F85)))))</f>
        <v>ERROR</v>
      </c>
      <c r="AW85" s="266" t="str">
        <f t="shared" ref="AW85:AW90" si="250">IF(H85="","",IF(H85="wo",0,IF(G85="wo",0,IF(H85=G85,"ERROR",IF(H85&gt;G85,G85,-1*H85)))))</f>
        <v/>
      </c>
      <c r="AX85" s="266" t="str">
        <f t="shared" ref="AX85:AX90" si="251">IF(J85="","",IF(J85="wo",0,IF(I85="wo",0,IF(J85=I85,"ERROR",IF(J85&gt;I85,I85,-1*J85)))))</f>
        <v/>
      </c>
      <c r="AY85" s="266" t="str">
        <f t="shared" ref="AY85:AY90" si="252">IF(L85="","",IF(L85="wo",0,IF(K85="wo",0,IF(L85=K85,"ERROR",IF(L85&gt;K85,K85,-1*L85)))))</f>
        <v/>
      </c>
      <c r="AZ85" s="266" t="str">
        <f t="shared" ref="AZ85:AZ90" si="253">IF(N85="","",IF(N85="wo",0,IF(M85="wo",0,IF(N85=M85,"ERROR",IF(N85&gt;M85,M85,-1*N85)))))</f>
        <v/>
      </c>
      <c r="BA85" s="266" t="str">
        <f t="shared" ref="BA85:BA90" si="254">IF(P85="","",IF(P85="wo",0,IF(O85="wo",0,IF(P85=O85,"ERROR",IF(P85&gt;O85,O85,-1*P85)))))</f>
        <v/>
      </c>
      <c r="BB85" s="266" t="str">
        <f t="shared" ref="BB85:BB90" si="255">IF(R85="","",IF(R85="wo",0,IF(Q85="wo",0,IF(R85=Q85,"ERROR",IF(R85&gt;Q85,Q85,-1*R85)))))</f>
        <v/>
      </c>
      <c r="BC85" s="267" t="str">
        <f t="shared" ref="BC85:BC90" si="256">CONCATENATE(AH85,"  -  ",AG85)</f>
        <v xml:space="preserve">  -  </v>
      </c>
      <c r="BD85" s="268" t="str">
        <f t="shared" ref="BD85:BD90" si="257">BC85</f>
        <v xml:space="preserve">  -  </v>
      </c>
      <c r="BE85" s="269">
        <f>SUMIF(C85:C91,1,AI85:AI91)+SUMIF(D85:D91,1,AJ85:AJ91)</f>
        <v>0</v>
      </c>
      <c r="BF85" s="269" t="str">
        <f>IF(BE85&lt;&gt;0,RANK(BE85,BE85:BE91),"")</f>
        <v/>
      </c>
      <c r="BG85" s="270">
        <f>SUMIF(A85:A88,C85,B85:B88)</f>
        <v>9</v>
      </c>
      <c r="BH85" s="271">
        <f>SUMIF(A85:A88,D85,B85:B88)</f>
        <v>8</v>
      </c>
      <c r="BI85" s="237" t="s">
        <v>54</v>
      </c>
      <c r="BJ85" s="238">
        <f>1+BJ79</f>
        <v>13</v>
      </c>
      <c r="BK85" s="272">
        <v>1</v>
      </c>
      <c r="BL85" s="273" t="str">
        <f t="shared" ref="BL85:BL90" si="258">CONCATENATE(C85," ","-"," ",D85)</f>
        <v>1 - 3</v>
      </c>
      <c r="BM85" s="304"/>
      <c r="BN85" s="274"/>
      <c r="BO85" s="275"/>
      <c r="BP85" s="1172">
        <v>1</v>
      </c>
      <c r="BQ85" s="1173"/>
      <c r="BR85" s="1318" t="str">
        <f>IF(BQ85="","",VLOOKUP(BQ85,СписокКМ!$A$188:$C$236,3,FALSE))</f>
        <v/>
      </c>
      <c r="BS85" s="1318" t="e">
        <f>IF(BP85="","",VLOOKUP(BP85,СписокКМ!BS:BX,2,FALSE))</f>
        <v>#N/A</v>
      </c>
      <c r="BT85" s="1318" t="str">
        <f>IF(BQ85="","",VLOOKUP(BQ85,СписокКМ!$A$188:$C$236,3,FALSE))</f>
        <v/>
      </c>
      <c r="BU85" s="1318" t="str">
        <f>IF(BR85="","",VLOOKUP(BR85,СписокКМ!BU:BZ,2,FALSE))</f>
        <v/>
      </c>
      <c r="BV85" s="1177"/>
      <c r="BW85" s="1179"/>
      <c r="BX85" s="1179"/>
      <c r="BY85" s="1180"/>
      <c r="BZ85" s="276"/>
      <c r="CA85" s="277" t="str">
        <f>IF(AG87&lt;AH87,AI87,IF(AH87&lt;AG87,AI87," "))</f>
        <v xml:space="preserve"> </v>
      </c>
      <c r="CB85" s="278"/>
      <c r="CC85" s="279"/>
      <c r="CD85" s="277" t="str">
        <f>IF(AG85&lt;AH85,AI85,IF(AH85&lt;AG85,AI85," "))</f>
        <v xml:space="preserve"> </v>
      </c>
      <c r="CE85" s="280"/>
      <c r="CF85" s="279"/>
      <c r="CG85" s="277" t="str">
        <f>IF(AG89&lt;AH89,AI89,IF(AH89&lt;AG89,AI89," "))</f>
        <v xml:space="preserve"> </v>
      </c>
      <c r="CH85" s="278"/>
      <c r="CI85" s="1171"/>
      <c r="CJ85" s="1190">
        <f>BE85</f>
        <v>0</v>
      </c>
      <c r="CK85" s="1183"/>
      <c r="CL85" s="1185" t="str">
        <f>IF(BF86="",BF85,BF86)</f>
        <v/>
      </c>
      <c r="CN85" s="313" t="s">
        <v>59</v>
      </c>
      <c r="CO85" s="310">
        <f>BQ85</f>
        <v>0</v>
      </c>
      <c r="CP85" s="312" t="str">
        <f>IF(CO85="","",VLOOKUP(CO85,СписокКМ!$A$188:$C$236,3,FALSE))</f>
        <v>Х</v>
      </c>
      <c r="CQ85" s="310">
        <f>BQ89</f>
        <v>0</v>
      </c>
      <c r="CR85" s="312" t="str">
        <f>IF(CQ85="","",VLOOKUP(CQ85,СписокКМ!$A$188:$C$236,3,FALSE))</f>
        <v>Х</v>
      </c>
    </row>
    <row r="86" spans="1:96" ht="12.95" customHeight="1" x14ac:dyDescent="0.2">
      <c r="A86" s="255">
        <v>2</v>
      </c>
      <c r="B86" s="281">
        <f>IF(R84="","",VLOOKUP(R84,'[61]Посев групп'!B:L,4,FALSE))</f>
        <v>7</v>
      </c>
      <c r="C86" s="257">
        <v>2</v>
      </c>
      <c r="D86" s="258">
        <v>4</v>
      </c>
      <c r="E86" s="259">
        <v>1</v>
      </c>
      <c r="F86" s="260">
        <v>1</v>
      </c>
      <c r="G86" s="261"/>
      <c r="H86" s="262"/>
      <c r="I86" s="259"/>
      <c r="J86" s="260"/>
      <c r="K86" s="261"/>
      <c r="L86" s="262"/>
      <c r="M86" s="259"/>
      <c r="N86" s="260"/>
      <c r="O86" s="261"/>
      <c r="P86" s="262"/>
      <c r="Q86" s="259"/>
      <c r="R86" s="260"/>
      <c r="S86" s="263">
        <f t="shared" si="222"/>
        <v>0</v>
      </c>
      <c r="T86" s="263">
        <f t="shared" si="223"/>
        <v>0</v>
      </c>
      <c r="U86" s="263">
        <f t="shared" si="224"/>
        <v>0</v>
      </c>
      <c r="V86" s="263">
        <f t="shared" si="225"/>
        <v>0</v>
      </c>
      <c r="W86" s="263">
        <f t="shared" si="226"/>
        <v>0</v>
      </c>
      <c r="X86" s="263">
        <f t="shared" si="227"/>
        <v>0</v>
      </c>
      <c r="Y86" s="263">
        <f t="shared" si="228"/>
        <v>0</v>
      </c>
      <c r="Z86" s="263">
        <f t="shared" si="229"/>
        <v>0</v>
      </c>
      <c r="AA86" s="263">
        <f t="shared" si="230"/>
        <v>0</v>
      </c>
      <c r="AB86" s="263">
        <f t="shared" si="231"/>
        <v>0</v>
      </c>
      <c r="AC86" s="263">
        <f t="shared" si="232"/>
        <v>0</v>
      </c>
      <c r="AD86" s="263">
        <f t="shared" si="233"/>
        <v>0</v>
      </c>
      <c r="AE86" s="263">
        <f t="shared" si="234"/>
        <v>0</v>
      </c>
      <c r="AF86" s="263">
        <f t="shared" si="235"/>
        <v>0</v>
      </c>
      <c r="AG86" s="264"/>
      <c r="AH86" s="264"/>
      <c r="AI86" s="265">
        <f t="shared" si="236"/>
        <v>0</v>
      </c>
      <c r="AJ86" s="265">
        <f t="shared" si="237"/>
        <v>0</v>
      </c>
      <c r="AK86" s="266" t="str">
        <f t="shared" si="238"/>
        <v>ERROR</v>
      </c>
      <c r="AL86" s="266" t="str">
        <f t="shared" si="239"/>
        <v/>
      </c>
      <c r="AM86" s="266" t="str">
        <f t="shared" si="240"/>
        <v/>
      </c>
      <c r="AN86" s="266" t="str">
        <f t="shared" si="241"/>
        <v/>
      </c>
      <c r="AO86" s="266" t="str">
        <f t="shared" si="242"/>
        <v/>
      </c>
      <c r="AP86" s="266" t="str">
        <f t="shared" si="243"/>
        <v/>
      </c>
      <c r="AQ86" s="266" t="str">
        <f t="shared" si="244"/>
        <v/>
      </c>
      <c r="AR86" s="267" t="str">
        <f t="shared" si="245"/>
        <v xml:space="preserve">  -  </v>
      </c>
      <c r="AS86" s="268" t="str">
        <f t="shared" si="246"/>
        <v xml:space="preserve">  -  </v>
      </c>
      <c r="AT86" s="265">
        <f t="shared" si="247"/>
        <v>0</v>
      </c>
      <c r="AU86" s="265">
        <f t="shared" si="248"/>
        <v>0</v>
      </c>
      <c r="AV86" s="266" t="str">
        <f t="shared" si="249"/>
        <v>ERROR</v>
      </c>
      <c r="AW86" s="266" t="str">
        <f t="shared" si="250"/>
        <v/>
      </c>
      <c r="AX86" s="266" t="str">
        <f t="shared" si="251"/>
        <v/>
      </c>
      <c r="AY86" s="266" t="str">
        <f t="shared" si="252"/>
        <v/>
      </c>
      <c r="AZ86" s="266" t="str">
        <f t="shared" si="253"/>
        <v/>
      </c>
      <c r="BA86" s="266" t="str">
        <f t="shared" si="254"/>
        <v/>
      </c>
      <c r="BB86" s="266" t="str">
        <f t="shared" si="255"/>
        <v/>
      </c>
      <c r="BC86" s="267" t="str">
        <f t="shared" si="256"/>
        <v xml:space="preserve">  -  </v>
      </c>
      <c r="BD86" s="268" t="str">
        <f t="shared" si="257"/>
        <v xml:space="preserve">  -  </v>
      </c>
      <c r="BE86" s="282"/>
      <c r="BF86" s="282"/>
      <c r="BG86" s="270">
        <f>SUMIF(A85:A88,C86,B85:B88)</f>
        <v>7</v>
      </c>
      <c r="BH86" s="271">
        <f>SUMIF(A85:A88,D86,B85:B88)</f>
        <v>6</v>
      </c>
      <c r="BI86" s="237" t="str">
        <f>BI85</f>
        <v>Группа 3</v>
      </c>
      <c r="BJ86" s="238">
        <f>1+BJ85</f>
        <v>14</v>
      </c>
      <c r="BK86" s="272">
        <v>1</v>
      </c>
      <c r="BL86" s="283" t="str">
        <f t="shared" si="258"/>
        <v>2 - 4</v>
      </c>
      <c r="BM86" s="304"/>
      <c r="BN86" s="274"/>
      <c r="BO86" s="284"/>
      <c r="BP86" s="1172"/>
      <c r="BQ86" s="1174"/>
      <c r="BR86" s="1321" t="str">
        <f>IF(BO86="","",VLOOKUP(BO86,СписокКМ!BR:BW,2,FALSE))</f>
        <v/>
      </c>
      <c r="BS86" s="1321" t="str">
        <f>IF(BP86="","",VLOOKUP(BP86,СписокКМ!BS:BX,2,FALSE))</f>
        <v/>
      </c>
      <c r="BT86" s="1321" t="str">
        <f>IF(BQ86="","",VLOOKUP(BQ86,СписокКМ!BT:BY,2,FALSE))</f>
        <v/>
      </c>
      <c r="BU86" s="1321" t="str">
        <f>IF(BR86="","",VLOOKUP(BR86,СписокКМ!BU:BZ,2,FALSE))</f>
        <v/>
      </c>
      <c r="BV86" s="1178"/>
      <c r="BW86" s="1181"/>
      <c r="BX86" s="1181"/>
      <c r="BY86" s="1182"/>
      <c r="BZ86" s="1187" t="str">
        <f>IF(AI87&lt;AJ87,AR87,IF(AJ87&lt;AI87,AS87," "))</f>
        <v xml:space="preserve"> </v>
      </c>
      <c r="CA86" s="1188"/>
      <c r="CB86" s="1189"/>
      <c r="CC86" s="1187" t="str">
        <f>IF(AI85&lt;AJ85,AR85,IF(AJ85&lt;AI85,AS85," "))</f>
        <v xml:space="preserve"> </v>
      </c>
      <c r="CD86" s="1188"/>
      <c r="CE86" s="1189"/>
      <c r="CF86" s="1187" t="str">
        <f>IF(AI89&lt;AJ89,AR89,IF(AJ89&lt;AI89,AS89," "))</f>
        <v xml:space="preserve"> </v>
      </c>
      <c r="CG86" s="1188"/>
      <c r="CH86" s="1189"/>
      <c r="CI86" s="1171"/>
      <c r="CJ86" s="1191"/>
      <c r="CK86" s="1184"/>
      <c r="CL86" s="1186"/>
      <c r="CN86" s="313" t="s">
        <v>60</v>
      </c>
      <c r="CO86" s="310">
        <f>BQ87</f>
        <v>0</v>
      </c>
      <c r="CP86" s="312" t="str">
        <f>IF(CO86="","",VLOOKUP(CO86,СписокКМ!$A$188:$C$236,3,FALSE))</f>
        <v>Х</v>
      </c>
      <c r="CQ86" s="310">
        <f>BQ91</f>
        <v>0</v>
      </c>
      <c r="CR86" s="312" t="str">
        <f>IF(CQ86="","",VLOOKUP(CQ86,СписокКМ!$A$188:$C$236,3,FALSE))</f>
        <v>Х</v>
      </c>
    </row>
    <row r="87" spans="1:96" ht="12.95" customHeight="1" x14ac:dyDescent="0.2">
      <c r="A87" s="255">
        <v>3</v>
      </c>
      <c r="B87" s="281">
        <f>IF(R84="","",VLOOKUP(R84,'[61]Посев групп'!B:L,6,FALSE))</f>
        <v>8</v>
      </c>
      <c r="C87" s="257">
        <v>1</v>
      </c>
      <c r="D87" s="258">
        <v>2</v>
      </c>
      <c r="E87" s="259">
        <v>1</v>
      </c>
      <c r="F87" s="260">
        <v>1</v>
      </c>
      <c r="G87" s="261"/>
      <c r="H87" s="262"/>
      <c r="I87" s="259"/>
      <c r="J87" s="260"/>
      <c r="K87" s="261"/>
      <c r="L87" s="262"/>
      <c r="M87" s="259"/>
      <c r="N87" s="260"/>
      <c r="O87" s="261"/>
      <c r="P87" s="262"/>
      <c r="Q87" s="259"/>
      <c r="R87" s="260"/>
      <c r="S87" s="263">
        <f t="shared" si="222"/>
        <v>0</v>
      </c>
      <c r="T87" s="263">
        <f t="shared" si="223"/>
        <v>0</v>
      </c>
      <c r="U87" s="263">
        <f t="shared" si="224"/>
        <v>0</v>
      </c>
      <c r="V87" s="263">
        <f t="shared" si="225"/>
        <v>0</v>
      </c>
      <c r="W87" s="263">
        <f t="shared" si="226"/>
        <v>0</v>
      </c>
      <c r="X87" s="263">
        <f t="shared" si="227"/>
        <v>0</v>
      </c>
      <c r="Y87" s="263">
        <f t="shared" si="228"/>
        <v>0</v>
      </c>
      <c r="Z87" s="263">
        <f t="shared" si="229"/>
        <v>0</v>
      </c>
      <c r="AA87" s="263">
        <f t="shared" si="230"/>
        <v>0</v>
      </c>
      <c r="AB87" s="263">
        <f t="shared" si="231"/>
        <v>0</v>
      </c>
      <c r="AC87" s="263">
        <f t="shared" si="232"/>
        <v>0</v>
      </c>
      <c r="AD87" s="263">
        <f t="shared" si="233"/>
        <v>0</v>
      </c>
      <c r="AE87" s="263">
        <f t="shared" si="234"/>
        <v>0</v>
      </c>
      <c r="AF87" s="263">
        <f t="shared" si="235"/>
        <v>0</v>
      </c>
      <c r="AG87" s="264"/>
      <c r="AH87" s="264"/>
      <c r="AI87" s="265">
        <f t="shared" si="236"/>
        <v>0</v>
      </c>
      <c r="AJ87" s="265">
        <f t="shared" si="237"/>
        <v>0</v>
      </c>
      <c r="AK87" s="266" t="str">
        <f t="shared" si="238"/>
        <v>ERROR</v>
      </c>
      <c r="AL87" s="266" t="str">
        <f t="shared" si="239"/>
        <v/>
      </c>
      <c r="AM87" s="266" t="str">
        <f t="shared" si="240"/>
        <v/>
      </c>
      <c r="AN87" s="266" t="str">
        <f t="shared" si="241"/>
        <v/>
      </c>
      <c r="AO87" s="266" t="str">
        <f t="shared" si="242"/>
        <v/>
      </c>
      <c r="AP87" s="266" t="str">
        <f t="shared" si="243"/>
        <v/>
      </c>
      <c r="AQ87" s="266" t="str">
        <f t="shared" si="244"/>
        <v/>
      </c>
      <c r="AR87" s="267" t="str">
        <f t="shared" si="245"/>
        <v xml:space="preserve">  -  </v>
      </c>
      <c r="AS87" s="268" t="str">
        <f t="shared" si="246"/>
        <v xml:space="preserve">  -  </v>
      </c>
      <c r="AT87" s="265">
        <f t="shared" si="247"/>
        <v>0</v>
      </c>
      <c r="AU87" s="265">
        <f t="shared" si="248"/>
        <v>0</v>
      </c>
      <c r="AV87" s="266" t="str">
        <f t="shared" si="249"/>
        <v>ERROR</v>
      </c>
      <c r="AW87" s="266" t="str">
        <f t="shared" si="250"/>
        <v/>
      </c>
      <c r="AX87" s="266" t="str">
        <f t="shared" si="251"/>
        <v/>
      </c>
      <c r="AY87" s="266" t="str">
        <f t="shared" si="252"/>
        <v/>
      </c>
      <c r="AZ87" s="266" t="str">
        <f t="shared" si="253"/>
        <v/>
      </c>
      <c r="BA87" s="266" t="str">
        <f t="shared" si="254"/>
        <v/>
      </c>
      <c r="BB87" s="266" t="str">
        <f t="shared" si="255"/>
        <v/>
      </c>
      <c r="BC87" s="267" t="str">
        <f t="shared" si="256"/>
        <v xml:space="preserve">  -  </v>
      </c>
      <c r="BD87" s="268" t="str">
        <f t="shared" si="257"/>
        <v xml:space="preserve">  -  </v>
      </c>
      <c r="BE87" s="269">
        <f>SUMIF(C85:C91,2,AI85:AI91)+SUMIF(D85:D91,2,AJ85:AJ91)</f>
        <v>0</v>
      </c>
      <c r="BF87" s="269" t="str">
        <f>IF(BE87&lt;&gt;0,RANK(BE87,BE85:BE91),"")</f>
        <v/>
      </c>
      <c r="BG87" s="270">
        <f>SUMIF(A85:A88,C87,B85:B88)</f>
        <v>9</v>
      </c>
      <c r="BH87" s="271">
        <f>SUMIF(A85:A88,D87,B85:B88)</f>
        <v>7</v>
      </c>
      <c r="BI87" s="237" t="str">
        <f>BI86</f>
        <v>Группа 3</v>
      </c>
      <c r="BJ87" s="238">
        <f>1+BJ86</f>
        <v>15</v>
      </c>
      <c r="BK87" s="272">
        <v>2</v>
      </c>
      <c r="BL87" s="285" t="str">
        <f t="shared" si="258"/>
        <v>1 - 2</v>
      </c>
      <c r="BM87" s="305"/>
      <c r="BN87" s="286"/>
      <c r="BO87" s="287"/>
      <c r="BP87" s="1192">
        <v>2</v>
      </c>
      <c r="BQ87" s="1173"/>
      <c r="BR87" s="1318" t="str">
        <f>IF(BQ87="","",VLOOKUP(BQ87,СписокКМ!$A$188:$C$236,3,FALSE))</f>
        <v/>
      </c>
      <c r="BS87" s="1318" t="e">
        <f>IF(BP87="","",VLOOKUP(BP87,СписокКМ!BS:BX,2,FALSE))</f>
        <v>#N/A</v>
      </c>
      <c r="BT87" s="1318" t="str">
        <f>IF(BQ87="","",VLOOKUP(BQ87,СписокКМ!$A$188:$C$236,3,FALSE))</f>
        <v/>
      </c>
      <c r="BU87" s="1318" t="str">
        <f>IF(BR87="","",VLOOKUP(BR87,СписокКМ!BU:BZ,2,FALSE))</f>
        <v/>
      </c>
      <c r="BV87" s="1177"/>
      <c r="BW87" s="288"/>
      <c r="BX87" s="277" t="str">
        <f>IF(AG87&lt;AH87,AT87,IF(AH87&lt;AG87,AT87," "))</f>
        <v xml:space="preserve"> </v>
      </c>
      <c r="BY87" s="278"/>
      <c r="BZ87" s="1179"/>
      <c r="CA87" s="1179"/>
      <c r="CB87" s="1180"/>
      <c r="CC87" s="279"/>
      <c r="CD87" s="277" t="str">
        <f>IF(AG90&lt;AH90,AI90,IF(AH90&lt;AG90,AI90," "))</f>
        <v xml:space="preserve"> </v>
      </c>
      <c r="CE87" s="278"/>
      <c r="CF87" s="289"/>
      <c r="CG87" s="290" t="str">
        <f>IF(AG86&lt;AH86,AI86,IF(AH86&lt;AG86,AI86," "))</f>
        <v xml:space="preserve"> </v>
      </c>
      <c r="CH87" s="280"/>
      <c r="CI87" s="1171"/>
      <c r="CJ87" s="1190">
        <f>BE87</f>
        <v>0</v>
      </c>
      <c r="CK87" s="1183"/>
      <c r="CL87" s="1185" t="str">
        <f>IF(BF88="",BF87,BF88)</f>
        <v/>
      </c>
      <c r="CN87" s="313" t="s">
        <v>61</v>
      </c>
      <c r="CO87" s="310">
        <f>BQ85</f>
        <v>0</v>
      </c>
      <c r="CP87" s="312" t="str">
        <f>IF(CO87="","",VLOOKUP(CO87,СписокКМ!$A$188:$C$236,3,FALSE))</f>
        <v>Х</v>
      </c>
      <c r="CQ87" s="310">
        <f>BQ87</f>
        <v>0</v>
      </c>
      <c r="CR87" s="312" t="str">
        <f>IF(CQ87="","",VLOOKUP(CQ87,СписокКМ!$A$188:$C$236,3,FALSE))</f>
        <v>Х</v>
      </c>
    </row>
    <row r="88" spans="1:96" ht="12.95" customHeight="1" x14ac:dyDescent="0.2">
      <c r="A88" s="255">
        <v>4</v>
      </c>
      <c r="B88" s="281">
        <f>IF(R84="","",VLOOKUP(R84,'[61]Посев групп'!B:L,8,FALSE))</f>
        <v>6</v>
      </c>
      <c r="C88" s="257">
        <v>3</v>
      </c>
      <c r="D88" s="258">
        <v>4</v>
      </c>
      <c r="E88" s="259">
        <v>1</v>
      </c>
      <c r="F88" s="260">
        <v>1</v>
      </c>
      <c r="G88" s="261"/>
      <c r="H88" s="262"/>
      <c r="I88" s="259"/>
      <c r="J88" s="260"/>
      <c r="K88" s="261"/>
      <c r="L88" s="262"/>
      <c r="M88" s="259"/>
      <c r="N88" s="260"/>
      <c r="O88" s="261"/>
      <c r="P88" s="262"/>
      <c r="Q88" s="259"/>
      <c r="R88" s="260"/>
      <c r="S88" s="263">
        <f t="shared" si="222"/>
        <v>0</v>
      </c>
      <c r="T88" s="263">
        <f t="shared" si="223"/>
        <v>0</v>
      </c>
      <c r="U88" s="263">
        <f t="shared" si="224"/>
        <v>0</v>
      </c>
      <c r="V88" s="263">
        <f t="shared" si="225"/>
        <v>0</v>
      </c>
      <c r="W88" s="263">
        <f t="shared" si="226"/>
        <v>0</v>
      </c>
      <c r="X88" s="263">
        <f t="shared" si="227"/>
        <v>0</v>
      </c>
      <c r="Y88" s="263">
        <f t="shared" si="228"/>
        <v>0</v>
      </c>
      <c r="Z88" s="263">
        <f t="shared" si="229"/>
        <v>0</v>
      </c>
      <c r="AA88" s="263">
        <f t="shared" si="230"/>
        <v>0</v>
      </c>
      <c r="AB88" s="263">
        <f t="shared" si="231"/>
        <v>0</v>
      </c>
      <c r="AC88" s="263">
        <f t="shared" si="232"/>
        <v>0</v>
      </c>
      <c r="AD88" s="263">
        <f t="shared" si="233"/>
        <v>0</v>
      </c>
      <c r="AE88" s="263">
        <f t="shared" si="234"/>
        <v>0</v>
      </c>
      <c r="AF88" s="263">
        <f t="shared" si="235"/>
        <v>0</v>
      </c>
      <c r="AG88" s="264"/>
      <c r="AH88" s="264"/>
      <c r="AI88" s="265">
        <f t="shared" si="236"/>
        <v>0</v>
      </c>
      <c r="AJ88" s="265">
        <f t="shared" si="237"/>
        <v>0</v>
      </c>
      <c r="AK88" s="266" t="str">
        <f t="shared" si="238"/>
        <v>ERROR</v>
      </c>
      <c r="AL88" s="266" t="str">
        <f t="shared" si="239"/>
        <v/>
      </c>
      <c r="AM88" s="266" t="str">
        <f t="shared" si="240"/>
        <v/>
      </c>
      <c r="AN88" s="266" t="str">
        <f t="shared" si="241"/>
        <v/>
      </c>
      <c r="AO88" s="266" t="str">
        <f t="shared" si="242"/>
        <v/>
      </c>
      <c r="AP88" s="266" t="str">
        <f t="shared" si="243"/>
        <v/>
      </c>
      <c r="AQ88" s="266" t="str">
        <f t="shared" si="244"/>
        <v/>
      </c>
      <c r="AR88" s="267" t="str">
        <f t="shared" si="245"/>
        <v xml:space="preserve">  -  </v>
      </c>
      <c r="AS88" s="268" t="str">
        <f t="shared" si="246"/>
        <v xml:space="preserve">  -  </v>
      </c>
      <c r="AT88" s="265">
        <f t="shared" si="247"/>
        <v>0</v>
      </c>
      <c r="AU88" s="265">
        <f t="shared" si="248"/>
        <v>0</v>
      </c>
      <c r="AV88" s="266" t="str">
        <f t="shared" si="249"/>
        <v>ERROR</v>
      </c>
      <c r="AW88" s="266" t="str">
        <f t="shared" si="250"/>
        <v/>
      </c>
      <c r="AX88" s="266" t="str">
        <f t="shared" si="251"/>
        <v/>
      </c>
      <c r="AY88" s="266" t="str">
        <f t="shared" si="252"/>
        <v/>
      </c>
      <c r="AZ88" s="266" t="str">
        <f t="shared" si="253"/>
        <v/>
      </c>
      <c r="BA88" s="266" t="str">
        <f t="shared" si="254"/>
        <v/>
      </c>
      <c r="BB88" s="266" t="str">
        <f t="shared" si="255"/>
        <v/>
      </c>
      <c r="BC88" s="267" t="str">
        <f t="shared" si="256"/>
        <v xml:space="preserve">  -  </v>
      </c>
      <c r="BD88" s="268" t="str">
        <f t="shared" si="257"/>
        <v xml:space="preserve">  -  </v>
      </c>
      <c r="BE88" s="282"/>
      <c r="BF88" s="282"/>
      <c r="BG88" s="270">
        <f>SUMIF(A85:A88,C88,B85:B88)</f>
        <v>8</v>
      </c>
      <c r="BH88" s="271">
        <f>SUMIF(A85:A88,D88,B85:B88)</f>
        <v>6</v>
      </c>
      <c r="BI88" s="237" t="str">
        <f>BI87</f>
        <v>Группа 3</v>
      </c>
      <c r="BJ88" s="238">
        <f>1+BJ87</f>
        <v>16</v>
      </c>
      <c r="BK88" s="272">
        <v>2</v>
      </c>
      <c r="BL88" s="285" t="str">
        <f t="shared" si="258"/>
        <v>3 - 4</v>
      </c>
      <c r="BM88" s="305"/>
      <c r="BN88" s="286"/>
      <c r="BO88" s="287"/>
      <c r="BP88" s="1193"/>
      <c r="BQ88" s="1174"/>
      <c r="BR88" s="1321" t="str">
        <f>IF(BO88="","",VLOOKUP(BO88,СписокКМ!BR:BW,2,FALSE))</f>
        <v/>
      </c>
      <c r="BS88" s="1321" t="str">
        <f>IF(BP88="","",VLOOKUP(BP88,СписокКМ!BS:BX,2,FALSE))</f>
        <v/>
      </c>
      <c r="BT88" s="1321" t="str">
        <f>IF(BQ88="","",VLOOKUP(BQ88,СписокКМ!BT:BY,2,FALSE))</f>
        <v/>
      </c>
      <c r="BU88" s="1321" t="str">
        <f>IF(BR88="","",VLOOKUP(BR88,СписокКМ!BU:BZ,2,FALSE))</f>
        <v/>
      </c>
      <c r="BV88" s="1178"/>
      <c r="BW88" s="1187" t="str">
        <f>IF(AI87&gt;AJ87,BC87,IF(AJ87&gt;AI87,BD87," "))</f>
        <v xml:space="preserve"> </v>
      </c>
      <c r="BX88" s="1188"/>
      <c r="BY88" s="1189"/>
      <c r="BZ88" s="1181"/>
      <c r="CA88" s="1181"/>
      <c r="CB88" s="1182"/>
      <c r="CC88" s="1187" t="str">
        <f>IF(AI90&lt;AJ90,AR90,IF(AJ90&lt;AI90,AS90," "))</f>
        <v xml:space="preserve"> </v>
      </c>
      <c r="CD88" s="1188"/>
      <c r="CE88" s="1189"/>
      <c r="CF88" s="1187" t="str">
        <f>IF(AI86&lt;AJ86,AR86,IF(AJ86&lt;AI86,AS86," "))</f>
        <v xml:space="preserve"> </v>
      </c>
      <c r="CG88" s="1188"/>
      <c r="CH88" s="1189"/>
      <c r="CI88" s="1171"/>
      <c r="CJ88" s="1191"/>
      <c r="CK88" s="1184"/>
      <c r="CL88" s="1186"/>
      <c r="CN88" s="313" t="s">
        <v>62</v>
      </c>
      <c r="CO88" s="310">
        <f>BQ89</f>
        <v>0</v>
      </c>
      <c r="CP88" s="312" t="str">
        <f>IF(CO88="","",VLOOKUP(CO88,СписокКМ!$A$188:$C$236,3,FALSE))</f>
        <v>Х</v>
      </c>
      <c r="CQ88" s="310">
        <f>BQ91</f>
        <v>0</v>
      </c>
      <c r="CR88" s="312" t="str">
        <f>IF(CQ88="","",VLOOKUP(CQ88,СписокКМ!$A$188:$C$236,3,FALSE))</f>
        <v>Х</v>
      </c>
    </row>
    <row r="89" spans="1:96" ht="12.95" customHeight="1" x14ac:dyDescent="0.2">
      <c r="A89" s="255">
        <v>5</v>
      </c>
      <c r="B89" s="291"/>
      <c r="C89" s="257">
        <v>1</v>
      </c>
      <c r="D89" s="258">
        <v>4</v>
      </c>
      <c r="E89" s="259">
        <v>1</v>
      </c>
      <c r="F89" s="260">
        <v>1</v>
      </c>
      <c r="G89" s="261"/>
      <c r="H89" s="262"/>
      <c r="I89" s="259"/>
      <c r="J89" s="260"/>
      <c r="K89" s="261"/>
      <c r="L89" s="262"/>
      <c r="M89" s="259"/>
      <c r="N89" s="260"/>
      <c r="O89" s="261"/>
      <c r="P89" s="262"/>
      <c r="Q89" s="259"/>
      <c r="R89" s="260"/>
      <c r="S89" s="263">
        <f t="shared" si="222"/>
        <v>0</v>
      </c>
      <c r="T89" s="263">
        <f t="shared" si="223"/>
        <v>0</v>
      </c>
      <c r="U89" s="263">
        <f t="shared" si="224"/>
        <v>0</v>
      </c>
      <c r="V89" s="263">
        <f t="shared" si="225"/>
        <v>0</v>
      </c>
      <c r="W89" s="263">
        <f t="shared" si="226"/>
        <v>0</v>
      </c>
      <c r="X89" s="263">
        <f t="shared" si="227"/>
        <v>0</v>
      </c>
      <c r="Y89" s="263">
        <f t="shared" si="228"/>
        <v>0</v>
      </c>
      <c r="Z89" s="263">
        <f t="shared" si="229"/>
        <v>0</v>
      </c>
      <c r="AA89" s="263">
        <f t="shared" si="230"/>
        <v>0</v>
      </c>
      <c r="AB89" s="263">
        <f t="shared" si="231"/>
        <v>0</v>
      </c>
      <c r="AC89" s="263">
        <f t="shared" si="232"/>
        <v>0</v>
      </c>
      <c r="AD89" s="263">
        <f t="shared" si="233"/>
        <v>0</v>
      </c>
      <c r="AE89" s="263">
        <f t="shared" si="234"/>
        <v>0</v>
      </c>
      <c r="AF89" s="263">
        <f t="shared" si="235"/>
        <v>0</v>
      </c>
      <c r="AG89" s="264"/>
      <c r="AH89" s="264"/>
      <c r="AI89" s="265">
        <f t="shared" si="236"/>
        <v>0</v>
      </c>
      <c r="AJ89" s="265">
        <f t="shared" si="237"/>
        <v>0</v>
      </c>
      <c r="AK89" s="266" t="str">
        <f t="shared" si="238"/>
        <v>ERROR</v>
      </c>
      <c r="AL89" s="266" t="str">
        <f t="shared" si="239"/>
        <v/>
      </c>
      <c r="AM89" s="266" t="str">
        <f t="shared" si="240"/>
        <v/>
      </c>
      <c r="AN89" s="266" t="str">
        <f t="shared" si="241"/>
        <v/>
      </c>
      <c r="AO89" s="266" t="str">
        <f t="shared" si="242"/>
        <v/>
      </c>
      <c r="AP89" s="266" t="str">
        <f t="shared" si="243"/>
        <v/>
      </c>
      <c r="AQ89" s="266" t="str">
        <f t="shared" si="244"/>
        <v/>
      </c>
      <c r="AR89" s="267" t="str">
        <f t="shared" si="245"/>
        <v xml:space="preserve">  -  </v>
      </c>
      <c r="AS89" s="268" t="str">
        <f t="shared" si="246"/>
        <v xml:space="preserve">  -  </v>
      </c>
      <c r="AT89" s="265">
        <f t="shared" si="247"/>
        <v>0</v>
      </c>
      <c r="AU89" s="265">
        <f t="shared" si="248"/>
        <v>0</v>
      </c>
      <c r="AV89" s="266" t="str">
        <f t="shared" si="249"/>
        <v>ERROR</v>
      </c>
      <c r="AW89" s="266" t="str">
        <f t="shared" si="250"/>
        <v/>
      </c>
      <c r="AX89" s="266" t="str">
        <f t="shared" si="251"/>
        <v/>
      </c>
      <c r="AY89" s="266" t="str">
        <f t="shared" si="252"/>
        <v/>
      </c>
      <c r="AZ89" s="266" t="str">
        <f t="shared" si="253"/>
        <v/>
      </c>
      <c r="BA89" s="266" t="str">
        <f t="shared" si="254"/>
        <v/>
      </c>
      <c r="BB89" s="266" t="str">
        <f t="shared" si="255"/>
        <v/>
      </c>
      <c r="BC89" s="267" t="str">
        <f t="shared" si="256"/>
        <v xml:space="preserve">  -  </v>
      </c>
      <c r="BD89" s="268" t="str">
        <f t="shared" si="257"/>
        <v xml:space="preserve">  -  </v>
      </c>
      <c r="BE89" s="269">
        <f>SUMIF(C85:C91,3,AI85:AI91)+SUMIF(D85:D91,3,AJ85:AJ91)</f>
        <v>0</v>
      </c>
      <c r="BF89" s="269" t="str">
        <f>IF(BE89&lt;&gt;0,RANK(BE89,BE85:BE91),"")</f>
        <v/>
      </c>
      <c r="BG89" s="270">
        <f>SUMIF(A85:A88,C89,B85:B88)</f>
        <v>9</v>
      </c>
      <c r="BH89" s="271">
        <f>SUMIF(A85:A88,D89,B85:B88)</f>
        <v>6</v>
      </c>
      <c r="BI89" s="237" t="str">
        <f>BI88</f>
        <v>Группа 3</v>
      </c>
      <c r="BJ89" s="238">
        <f>1+BJ88</f>
        <v>17</v>
      </c>
      <c r="BK89" s="272">
        <v>3</v>
      </c>
      <c r="BL89" s="283" t="str">
        <f t="shared" si="258"/>
        <v>1 - 4</v>
      </c>
      <c r="BM89" s="304"/>
      <c r="BN89" s="274"/>
      <c r="BO89" s="284"/>
      <c r="BP89" s="1192">
        <v>3</v>
      </c>
      <c r="BQ89" s="1173"/>
      <c r="BR89" s="1318" t="str">
        <f>IF(BQ89="","",VLOOKUP(BQ89,СписокКМ!$A$188:$C$236,3,FALSE))</f>
        <v/>
      </c>
      <c r="BS89" s="1318" t="e">
        <f>IF(BP89="","",VLOOKUP(BP89,СписокКМ!BS:BX,2,FALSE))</f>
        <v>#N/A</v>
      </c>
      <c r="BT89" s="1318" t="str">
        <f>IF(BQ89="","",VLOOKUP(BQ89,СписокКМ!$A$188:$C$236,3,FALSE))</f>
        <v/>
      </c>
      <c r="BU89" s="1318" t="str">
        <f>IF(BR89="","",VLOOKUP(BR89,СписокКМ!BU:BZ,2,FALSE))</f>
        <v/>
      </c>
      <c r="BV89" s="1177"/>
      <c r="BW89" s="292"/>
      <c r="BX89" s="277" t="str">
        <f>IF(AG85&lt;AH85,AT85,IF(AH85&lt;AG85,AT85," "))</f>
        <v xml:space="preserve"> </v>
      </c>
      <c r="BY89" s="278"/>
      <c r="BZ89" s="279"/>
      <c r="CA89" s="277" t="str">
        <f>IF(AG90&lt;AH90,AT90,IF(AH90&lt;AG90,AT90," "))</f>
        <v xml:space="preserve"> </v>
      </c>
      <c r="CB89" s="278"/>
      <c r="CC89" s="1194"/>
      <c r="CD89" s="1194"/>
      <c r="CE89" s="1195"/>
      <c r="CF89" s="289"/>
      <c r="CG89" s="290" t="str">
        <f>IF(AG88&lt;AH88,AI88,IF(AH88&lt;AG88,AI88," "))</f>
        <v xml:space="preserve"> </v>
      </c>
      <c r="CH89" s="280"/>
      <c r="CI89" s="1171"/>
      <c r="CJ89" s="1190">
        <f>BE89</f>
        <v>0</v>
      </c>
      <c r="CK89" s="1183"/>
      <c r="CL89" s="1185" t="str">
        <f>IF(BF90="",BF89,BF90)</f>
        <v/>
      </c>
      <c r="CN89" s="313" t="s">
        <v>63</v>
      </c>
      <c r="CO89" s="310">
        <f>BQ85</f>
        <v>0</v>
      </c>
      <c r="CP89" s="312" t="str">
        <f>IF(CO89="","",VLOOKUP(CO89,СписокКМ!$A$188:$C$236,3,FALSE))</f>
        <v>Х</v>
      </c>
      <c r="CQ89" s="310">
        <f>BQ91</f>
        <v>0</v>
      </c>
      <c r="CR89" s="312" t="str">
        <f>IF(CQ89="","",VLOOKUP(CQ89,СписокКМ!$A$188:$C$236,3,FALSE))</f>
        <v>Х</v>
      </c>
    </row>
    <row r="90" spans="1:96" ht="12.95" customHeight="1" x14ac:dyDescent="0.2">
      <c r="A90" s="255">
        <v>6</v>
      </c>
      <c r="C90" s="257">
        <v>2</v>
      </c>
      <c r="D90" s="258">
        <v>3</v>
      </c>
      <c r="E90" s="259">
        <v>1</v>
      </c>
      <c r="F90" s="260">
        <v>1</v>
      </c>
      <c r="G90" s="261"/>
      <c r="H90" s="262"/>
      <c r="I90" s="259"/>
      <c r="J90" s="260"/>
      <c r="K90" s="261"/>
      <c r="L90" s="262"/>
      <c r="M90" s="259"/>
      <c r="N90" s="260"/>
      <c r="O90" s="261"/>
      <c r="P90" s="262"/>
      <c r="Q90" s="259"/>
      <c r="R90" s="260"/>
      <c r="S90" s="263">
        <f t="shared" si="222"/>
        <v>0</v>
      </c>
      <c r="T90" s="263">
        <f t="shared" si="223"/>
        <v>0</v>
      </c>
      <c r="U90" s="263">
        <f t="shared" si="224"/>
        <v>0</v>
      </c>
      <c r="V90" s="263">
        <f t="shared" si="225"/>
        <v>0</v>
      </c>
      <c r="W90" s="263">
        <f t="shared" si="226"/>
        <v>0</v>
      </c>
      <c r="X90" s="263">
        <f t="shared" si="227"/>
        <v>0</v>
      </c>
      <c r="Y90" s="263">
        <f t="shared" si="228"/>
        <v>0</v>
      </c>
      <c r="Z90" s="263">
        <f t="shared" si="229"/>
        <v>0</v>
      </c>
      <c r="AA90" s="263">
        <f t="shared" si="230"/>
        <v>0</v>
      </c>
      <c r="AB90" s="263">
        <f t="shared" si="231"/>
        <v>0</v>
      </c>
      <c r="AC90" s="263">
        <f t="shared" si="232"/>
        <v>0</v>
      </c>
      <c r="AD90" s="263">
        <f t="shared" si="233"/>
        <v>0</v>
      </c>
      <c r="AE90" s="263">
        <f t="shared" si="234"/>
        <v>0</v>
      </c>
      <c r="AF90" s="263">
        <f t="shared" si="235"/>
        <v>0</v>
      </c>
      <c r="AG90" s="264"/>
      <c r="AH90" s="264"/>
      <c r="AI90" s="265">
        <f t="shared" si="236"/>
        <v>0</v>
      </c>
      <c r="AJ90" s="265">
        <f t="shared" si="237"/>
        <v>0</v>
      </c>
      <c r="AK90" s="266" t="str">
        <f t="shared" si="238"/>
        <v>ERROR</v>
      </c>
      <c r="AL90" s="266" t="str">
        <f t="shared" si="239"/>
        <v/>
      </c>
      <c r="AM90" s="266" t="str">
        <f t="shared" si="240"/>
        <v/>
      </c>
      <c r="AN90" s="266" t="str">
        <f t="shared" si="241"/>
        <v/>
      </c>
      <c r="AO90" s="266" t="str">
        <f t="shared" si="242"/>
        <v/>
      </c>
      <c r="AP90" s="266" t="str">
        <f t="shared" si="243"/>
        <v/>
      </c>
      <c r="AQ90" s="266" t="str">
        <f t="shared" si="244"/>
        <v/>
      </c>
      <c r="AR90" s="267" t="str">
        <f t="shared" si="245"/>
        <v xml:space="preserve">  -  </v>
      </c>
      <c r="AS90" s="268" t="str">
        <f t="shared" si="246"/>
        <v xml:space="preserve">  -  </v>
      </c>
      <c r="AT90" s="265">
        <f t="shared" si="247"/>
        <v>0</v>
      </c>
      <c r="AU90" s="265">
        <f t="shared" si="248"/>
        <v>0</v>
      </c>
      <c r="AV90" s="266" t="str">
        <f t="shared" si="249"/>
        <v>ERROR</v>
      </c>
      <c r="AW90" s="266" t="str">
        <f t="shared" si="250"/>
        <v/>
      </c>
      <c r="AX90" s="266" t="str">
        <f t="shared" si="251"/>
        <v/>
      </c>
      <c r="AY90" s="266" t="str">
        <f t="shared" si="252"/>
        <v/>
      </c>
      <c r="AZ90" s="266" t="str">
        <f t="shared" si="253"/>
        <v/>
      </c>
      <c r="BA90" s="266" t="str">
        <f t="shared" si="254"/>
        <v/>
      </c>
      <c r="BB90" s="266" t="str">
        <f t="shared" si="255"/>
        <v/>
      </c>
      <c r="BC90" s="267" t="str">
        <f t="shared" si="256"/>
        <v xml:space="preserve">  -  </v>
      </c>
      <c r="BD90" s="268" t="str">
        <f t="shared" si="257"/>
        <v xml:space="preserve">  -  </v>
      </c>
      <c r="BE90" s="282"/>
      <c r="BF90" s="282"/>
      <c r="BG90" s="270">
        <f>SUMIF(A85:A88,C90,B85:B88)</f>
        <v>7</v>
      </c>
      <c r="BH90" s="271">
        <f>SUMIF(A85:A88,D90,B85:B88)</f>
        <v>8</v>
      </c>
      <c r="BI90" s="237" t="str">
        <f>BI89</f>
        <v>Группа 3</v>
      </c>
      <c r="BJ90" s="238">
        <f>1+BJ89</f>
        <v>18</v>
      </c>
      <c r="BK90" s="272">
        <v>3</v>
      </c>
      <c r="BL90" s="293" t="str">
        <f t="shared" si="258"/>
        <v>2 - 3</v>
      </c>
      <c r="BM90" s="294"/>
      <c r="BN90" s="294"/>
      <c r="BO90" s="295"/>
      <c r="BP90" s="1193"/>
      <c r="BQ90" s="1174"/>
      <c r="BR90" s="1321" t="str">
        <f>IF(BO90="","",VLOOKUP(BO90,СписокКМ!BR:BW,2,FALSE))</f>
        <v/>
      </c>
      <c r="BS90" s="1321" t="str">
        <f>IF(BP90="","",VLOOKUP(BP90,СписокКМ!BS:BX,2,FALSE))</f>
        <v/>
      </c>
      <c r="BT90" s="1321" t="str">
        <f>IF(BQ90="","",VLOOKUP(BQ90,СписокКМ!BT:BY,2,FALSE))</f>
        <v/>
      </c>
      <c r="BU90" s="1321" t="str">
        <f>IF(BR90="","",VLOOKUP(BR90,СписокКМ!BU:BZ,2,FALSE))</f>
        <v/>
      </c>
      <c r="BV90" s="1178"/>
      <c r="BW90" s="1187" t="str">
        <f>IF(AI85&gt;AJ85,BC85,IF(AJ85&gt;AI85,BD85," "))</f>
        <v xml:space="preserve"> </v>
      </c>
      <c r="BX90" s="1188"/>
      <c r="BY90" s="1189"/>
      <c r="BZ90" s="1187" t="str">
        <f>IF(AI90&gt;AJ90,BC90,IF(AJ90&gt;AI90,BD90," "))</f>
        <v xml:space="preserve"> </v>
      </c>
      <c r="CA90" s="1188"/>
      <c r="CB90" s="1189"/>
      <c r="CC90" s="1181"/>
      <c r="CD90" s="1181"/>
      <c r="CE90" s="1182"/>
      <c r="CF90" s="1187" t="str">
        <f>IF(AI88&lt;AJ88,AR88,IF(AJ88&lt;AI88,AS88," "))</f>
        <v xml:space="preserve"> </v>
      </c>
      <c r="CG90" s="1188"/>
      <c r="CH90" s="1189"/>
      <c r="CI90" s="1171"/>
      <c r="CJ90" s="1191"/>
      <c r="CK90" s="1184"/>
      <c r="CL90" s="1186"/>
      <c r="CN90" s="313" t="s">
        <v>64</v>
      </c>
      <c r="CO90" s="310">
        <f>BQ87</f>
        <v>0</v>
      </c>
      <c r="CP90" s="312" t="str">
        <f>IF(CO90="","",VLOOKUP(CO90,СписокКМ!$A$188:$C$236,3,FALSE))</f>
        <v>Х</v>
      </c>
      <c r="CQ90" s="310">
        <f>BQ89</f>
        <v>0</v>
      </c>
      <c r="CR90" s="312" t="str">
        <f>IF(CQ90="","",VLOOKUP(CQ90,СписокКМ!$A$188:$C$236,3,FALSE))</f>
        <v>Х</v>
      </c>
    </row>
    <row r="91" spans="1:96" ht="12.95" customHeight="1" x14ac:dyDescent="0.2"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V91" s="224"/>
      <c r="AW91" s="224"/>
      <c r="AX91" s="224"/>
      <c r="AY91" s="224"/>
      <c r="AZ91" s="224"/>
      <c r="BE91" s="269">
        <f>SUMIF(C85:C91,4,AI85:AI91)+SUMIF(D85:D91,4,AJ85:AJ91)</f>
        <v>0</v>
      </c>
      <c r="BF91" s="269" t="str">
        <f>IF(BE91&lt;&gt;0,RANK(BE91,BE85:BE91),"")</f>
        <v/>
      </c>
      <c r="BG91" s="301"/>
      <c r="BH91" s="301"/>
      <c r="BP91" s="1192">
        <v>4</v>
      </c>
      <c r="BQ91" s="1173"/>
      <c r="BR91" s="1318" t="str">
        <f>IF(BQ91="","",VLOOKUP(BQ91,СписокКМ!$A$188:$C$236,3,FALSE))</f>
        <v/>
      </c>
      <c r="BS91" s="1318" t="e">
        <f>IF(BP91="","",VLOOKUP(BP91,СписокКМ!BS:BX,2,FALSE))</f>
        <v>#N/A</v>
      </c>
      <c r="BT91" s="1318" t="str">
        <f>IF(BQ91="","",VLOOKUP(BQ91,СписокКМ!$A$188:$C$236,3,FALSE))</f>
        <v/>
      </c>
      <c r="BU91" s="1318" t="str">
        <f>IF(BR91="","",VLOOKUP(BR91,СписокКМ!BU:BZ,2,FALSE))</f>
        <v/>
      </c>
      <c r="BV91" s="1177"/>
      <c r="BW91" s="288"/>
      <c r="BX91" s="277" t="str">
        <f>IF(AG89&lt;AH89,AT89,IF(AH89&lt;AG89,AT89," "))</f>
        <v xml:space="preserve"> </v>
      </c>
      <c r="BY91" s="278"/>
      <c r="BZ91" s="279"/>
      <c r="CA91" s="277" t="str">
        <f>IF(AG86&lt;AH86,AT86,IF(AH86&lt;AG86,AT86," "))</f>
        <v xml:space="preserve"> </v>
      </c>
      <c r="CB91" s="278"/>
      <c r="CC91" s="279"/>
      <c r="CD91" s="277" t="str">
        <f>IF(AG88&lt;AH88,AT88,IF(AH88&lt;AG88,AT88," "))</f>
        <v xml:space="preserve"> </v>
      </c>
      <c r="CE91" s="278"/>
      <c r="CF91" s="1208"/>
      <c r="CG91" s="1179"/>
      <c r="CH91" s="1180"/>
      <c r="CI91" s="1171"/>
      <c r="CJ91" s="1190">
        <f>BE91</f>
        <v>0</v>
      </c>
      <c r="CK91" s="1197"/>
      <c r="CL91" s="1185" t="str">
        <f>IF(BF92="",BF91,BF92)</f>
        <v/>
      </c>
      <c r="CN91" s="315"/>
      <c r="CO91" s="316"/>
      <c r="CP91" s="317"/>
      <c r="CQ91" s="316"/>
      <c r="CR91" s="317"/>
    </row>
    <row r="92" spans="1:96" ht="12.95" customHeight="1" x14ac:dyDescent="0.2"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V92" s="224"/>
      <c r="AW92" s="224"/>
      <c r="AX92" s="224"/>
      <c r="AY92" s="224"/>
      <c r="AZ92" s="224"/>
      <c r="BE92" s="282"/>
      <c r="BF92" s="282"/>
      <c r="BG92" s="301"/>
      <c r="BH92" s="301"/>
      <c r="BL92" s="297"/>
      <c r="BM92" s="298"/>
      <c r="BN92" s="299"/>
      <c r="BO92" s="300"/>
      <c r="BP92" s="1203"/>
      <c r="BQ92" s="1204"/>
      <c r="BR92" s="1319" t="str">
        <f>IF(BO92="","",VLOOKUP(BO92,СписокКМ!BR:BW,2,FALSE))</f>
        <v/>
      </c>
      <c r="BS92" s="1319" t="str">
        <f>IF(BP92="","",VLOOKUP(BP92,СписокКМ!BS:BX,2,FALSE))</f>
        <v/>
      </c>
      <c r="BT92" s="1319" t="str">
        <f>IF(BQ92="","",VLOOKUP(BQ92,СписокКМ!BT:BY,2,FALSE))</f>
        <v/>
      </c>
      <c r="BU92" s="1319" t="str">
        <f>IF(BR92="","",VLOOKUP(BR92,СписокКМ!BU:BZ,2,FALSE))</f>
        <v/>
      </c>
      <c r="BV92" s="1320"/>
      <c r="BW92" s="1200" t="str">
        <f>IF(AI89&gt;AJ89,BC89,IF(AJ89&gt;AI89,BD89," "))</f>
        <v xml:space="preserve"> </v>
      </c>
      <c r="BX92" s="1201"/>
      <c r="BY92" s="1202"/>
      <c r="BZ92" s="1200" t="str">
        <f>IF(AI86&gt;AJ86,BC86,IF(AJ86&gt;AI86,BD86," "))</f>
        <v xml:space="preserve"> </v>
      </c>
      <c r="CA92" s="1201"/>
      <c r="CB92" s="1202"/>
      <c r="CC92" s="1200" t="str">
        <f>IF(AI88&gt;AJ88,BC88,IF(AJ88&gt;AI88,BD88," "))</f>
        <v xml:space="preserve"> </v>
      </c>
      <c r="CD92" s="1201"/>
      <c r="CE92" s="1202"/>
      <c r="CF92" s="1209"/>
      <c r="CG92" s="1210"/>
      <c r="CH92" s="1211"/>
      <c r="CI92" s="1322"/>
      <c r="CJ92" s="1212"/>
      <c r="CK92" s="1198"/>
      <c r="CL92" s="1199"/>
    </row>
    <row r="93" spans="1:96" ht="15.95" customHeight="1" x14ac:dyDescent="0.2">
      <c r="Z93" s="233"/>
      <c r="AP93" s="228"/>
      <c r="AQ93" s="228"/>
      <c r="AR93" s="228"/>
      <c r="AS93" s="228"/>
      <c r="AT93" s="228"/>
      <c r="AU93" s="228"/>
      <c r="BA93" s="228"/>
      <c r="BB93" s="228"/>
      <c r="BC93" s="228"/>
      <c r="BD93" s="228"/>
      <c r="BE93" s="228"/>
      <c r="BF93" s="228"/>
      <c r="BG93" s="228"/>
      <c r="BH93" s="228"/>
      <c r="BI93" s="229"/>
      <c r="BJ93" s="229"/>
      <c r="BK93" s="230"/>
      <c r="BL93" s="235"/>
      <c r="BM93" s="235"/>
      <c r="BN93" s="235"/>
      <c r="BO93" s="235"/>
      <c r="BP93" s="235"/>
      <c r="BQ93" s="235"/>
      <c r="BR93" s="236"/>
      <c r="BS93" s="236"/>
      <c r="BT93" s="236"/>
      <c r="BU93" s="236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4"/>
      <c r="CN93" s="234"/>
    </row>
    <row r="94" spans="1:96" ht="19.5" customHeight="1" x14ac:dyDescent="0.2">
      <c r="Z94" s="233"/>
      <c r="BK94" s="239"/>
      <c r="BL94" s="309"/>
      <c r="BM94" s="309"/>
      <c r="BN94" s="309"/>
      <c r="BO94" s="309"/>
      <c r="BP94" s="307" t="s">
        <v>69</v>
      </c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N94" s="314" t="str">
        <f>BP94</f>
        <v>Предварительный этап. Группа 8</v>
      </c>
    </row>
    <row r="95" spans="1:96" ht="15" customHeight="1" x14ac:dyDescent="0.2">
      <c r="A95" s="240">
        <f>1+A84</f>
        <v>4</v>
      </c>
      <c r="B95" s="241">
        <v>4</v>
      </c>
      <c r="C95" s="242" t="str">
        <f>"КОМАНДЫ. Предварительный этап. Группа "&amp;A95</f>
        <v>КОМАНДЫ. Предварительный этап. Группа 4</v>
      </c>
      <c r="D95" s="242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4"/>
      <c r="P95" s="244"/>
      <c r="Q95" s="244"/>
      <c r="R95" s="245">
        <f>1+R84</f>
        <v>4</v>
      </c>
      <c r="Z95" s="233"/>
      <c r="AR95" s="246">
        <f>IF(B96=0,0,(IF(B97=0,1,IF(B98=0,2,IF(B99=0,3,IF(B99&gt;0,4))))))</f>
        <v>4</v>
      </c>
      <c r="BC95" s="246" t="b">
        <f>IF(BE95=15,3,IF(BE95&gt;15,4))</f>
        <v>0</v>
      </c>
      <c r="BE95" s="247">
        <f>SUM(BE96,BE98,BE100,BE102)</f>
        <v>0</v>
      </c>
      <c r="BF95" s="247">
        <f>SUM(BF96,BF98,BF100,BF102)</f>
        <v>0</v>
      </c>
      <c r="BL95" s="249" t="s">
        <v>44</v>
      </c>
      <c r="BM95" s="250" t="s">
        <v>45</v>
      </c>
      <c r="BN95" s="250" t="s">
        <v>46</v>
      </c>
      <c r="BO95" s="251" t="s">
        <v>47</v>
      </c>
      <c r="BP95" s="252" t="s">
        <v>1</v>
      </c>
      <c r="BQ95" s="1165" t="s">
        <v>48</v>
      </c>
      <c r="BR95" s="1165"/>
      <c r="BS95" s="1165"/>
      <c r="BT95" s="1165"/>
      <c r="BU95" s="1165"/>
      <c r="BV95" s="1166"/>
      <c r="BW95" s="1167">
        <v>1</v>
      </c>
      <c r="BX95" s="1168"/>
      <c r="BY95" s="1169"/>
      <c r="BZ95" s="1167">
        <v>2</v>
      </c>
      <c r="CA95" s="1168"/>
      <c r="CB95" s="1169"/>
      <c r="CC95" s="1167">
        <v>3</v>
      </c>
      <c r="CD95" s="1168"/>
      <c r="CE95" s="1169"/>
      <c r="CF95" s="1167">
        <v>4</v>
      </c>
      <c r="CG95" s="1168"/>
      <c r="CH95" s="1169"/>
      <c r="CI95" s="1170"/>
      <c r="CJ95" s="253" t="s">
        <v>49</v>
      </c>
      <c r="CK95" s="253" t="s">
        <v>50</v>
      </c>
      <c r="CL95" s="254" t="s">
        <v>51</v>
      </c>
    </row>
    <row r="96" spans="1:96" ht="12.95" customHeight="1" x14ac:dyDescent="0.2">
      <c r="A96" s="255">
        <v>1</v>
      </c>
      <c r="B96" s="256">
        <f>IF(R95="","",VLOOKUP(R95,'[61]Посев групп'!B:N,2,FALSE))</f>
        <v>10</v>
      </c>
      <c r="C96" s="257">
        <v>1</v>
      </c>
      <c r="D96" s="258">
        <v>3</v>
      </c>
      <c r="E96" s="259">
        <v>1</v>
      </c>
      <c r="F96" s="260">
        <v>1</v>
      </c>
      <c r="G96" s="261"/>
      <c r="H96" s="262"/>
      <c r="I96" s="259"/>
      <c r="J96" s="260"/>
      <c r="K96" s="261"/>
      <c r="L96" s="262"/>
      <c r="M96" s="259"/>
      <c r="N96" s="260"/>
      <c r="O96" s="261"/>
      <c r="P96" s="262"/>
      <c r="Q96" s="259"/>
      <c r="R96" s="260"/>
      <c r="S96" s="263">
        <f t="shared" ref="S96:S101" si="259">IF(E96="wo",0,IF(F96="wo",1,IF(E96&gt;F96,1,0)))</f>
        <v>0</v>
      </c>
      <c r="T96" s="263">
        <f t="shared" ref="T96:T101" si="260">IF(E96="wo",1,IF(F96="wo",0,IF(F96&gt;E96,1,0)))</f>
        <v>0</v>
      </c>
      <c r="U96" s="263">
        <f t="shared" ref="U96:U101" si="261">IF(G96="wo",0,IF(H96="wo",1,IF(G96&gt;H96,1,0)))</f>
        <v>0</v>
      </c>
      <c r="V96" s="263">
        <f t="shared" ref="V96:V101" si="262">IF(G96="wo",1,IF(H96="wo",0,IF(H96&gt;G96,1,0)))</f>
        <v>0</v>
      </c>
      <c r="W96" s="263">
        <f t="shared" ref="W96:W101" si="263">IF(I96="wo",0,IF(J96="wo",1,IF(I96&gt;J96,1,0)))</f>
        <v>0</v>
      </c>
      <c r="X96" s="263">
        <f t="shared" ref="X96:X101" si="264">IF(I96="wo",1,IF(J96="wo",0,IF(J96&gt;I96,1,0)))</f>
        <v>0</v>
      </c>
      <c r="Y96" s="263">
        <f t="shared" ref="Y96:Y101" si="265">IF(K96="wo",0,IF(L96="wo",1,IF(K96&gt;L96,1,0)))</f>
        <v>0</v>
      </c>
      <c r="Z96" s="263">
        <f t="shared" ref="Z96:Z101" si="266">IF(K96="wo",1,IF(L96="wo",0,IF(L96&gt;K96,1,0)))</f>
        <v>0</v>
      </c>
      <c r="AA96" s="263">
        <f t="shared" ref="AA96:AA101" si="267">IF(M96="wo",0,IF(N96="wo",1,IF(M96&gt;N96,1,0)))</f>
        <v>0</v>
      </c>
      <c r="AB96" s="263">
        <f t="shared" ref="AB96:AB101" si="268">IF(M96="wo",1,IF(N96="wo",0,IF(N96&gt;M96,1,0)))</f>
        <v>0</v>
      </c>
      <c r="AC96" s="263">
        <f t="shared" ref="AC96:AC101" si="269">IF(O96="wo",0,IF(P96="wo",1,IF(O96&gt;P96,1,0)))</f>
        <v>0</v>
      </c>
      <c r="AD96" s="263">
        <f t="shared" ref="AD96:AD101" si="270">IF(O96="wo",1,IF(P96="wo",0,IF(P96&gt;O96,1,0)))</f>
        <v>0</v>
      </c>
      <c r="AE96" s="263">
        <f t="shared" ref="AE96:AE101" si="271">IF(Q96="wo",0,IF(R96="wo",1,IF(Q96&gt;R96,1,0)))</f>
        <v>0</v>
      </c>
      <c r="AF96" s="263">
        <f t="shared" ref="AF96:AF101" si="272">IF(Q96="wo",1,IF(R96="wo",0,IF(R96&gt;Q96,1,0)))</f>
        <v>0</v>
      </c>
      <c r="AG96" s="264"/>
      <c r="AH96" s="264"/>
      <c r="AI96" s="265">
        <f t="shared" ref="AI96:AI101" si="273">IF(E96="",0,IF(E96="wo",0,IF(F96="wo",2,IF(AG96=AH96,0,IF(AG96&gt;AH96,2,1)))))</f>
        <v>0</v>
      </c>
      <c r="AJ96" s="265">
        <f t="shared" ref="AJ96:AJ101" si="274">IF(F96="",0,IF(F96="wo",0,IF(E96="wo",2,IF(AH96=AG96,0,IF(AH96&gt;AG96,2,1)))))</f>
        <v>0</v>
      </c>
      <c r="AK96" s="266" t="str">
        <f t="shared" ref="AK96:AK101" si="275">IF(E96="","",IF(E96="wo",0,IF(F96="wo",0,IF(E96=F96,"ERROR",IF(E96&gt;F96,F96,-1*E96)))))</f>
        <v>ERROR</v>
      </c>
      <c r="AL96" s="266" t="str">
        <f t="shared" ref="AL96:AL101" si="276">IF(G96="","",IF(G96="wo",0,IF(H96="wo",0,IF(G96=H96,"ERROR",IF(G96&gt;H96,H96,-1*G96)))))</f>
        <v/>
      </c>
      <c r="AM96" s="266" t="str">
        <f t="shared" ref="AM96:AM101" si="277">IF(I96="","",IF(I96="wo",0,IF(J96="wo",0,IF(I96=J96,"ERROR",IF(I96&gt;J96,J96,-1*I96)))))</f>
        <v/>
      </c>
      <c r="AN96" s="266" t="str">
        <f t="shared" ref="AN96:AN101" si="278">IF(K96="","",IF(K96="wo",0,IF(L96="wo",0,IF(K96=L96,"ERROR",IF(K96&gt;L96,L96,-1*K96)))))</f>
        <v/>
      </c>
      <c r="AO96" s="266" t="str">
        <f t="shared" ref="AO96:AO101" si="279">IF(M96="","",IF(M96="wo",0,IF(N96="wo",0,IF(M96=N96,"ERROR",IF(M96&gt;N96,N96,-1*M96)))))</f>
        <v/>
      </c>
      <c r="AP96" s="266" t="str">
        <f t="shared" ref="AP96:AP101" si="280">IF(O96="","",IF(O96="wo",0,IF(P96="wo",0,IF(O96=P96,"ERROR",IF(O96&gt;P96,P96,-1*O96)))))</f>
        <v/>
      </c>
      <c r="AQ96" s="266" t="str">
        <f t="shared" ref="AQ96:AQ101" si="281">IF(Q96="","",IF(Q96="wo",0,IF(R96="wo",0,IF(Q96=R96,"ERROR",IF(Q96&gt;R96,R96,-1*Q96)))))</f>
        <v/>
      </c>
      <c r="AR96" s="267" t="str">
        <f t="shared" ref="AR96:AR101" si="282">CONCATENATE(AG96,"  -  ",AH96)</f>
        <v xml:space="preserve">  -  </v>
      </c>
      <c r="AS96" s="268" t="str">
        <f t="shared" ref="AS96:AS101" si="283">AR96</f>
        <v xml:space="preserve">  -  </v>
      </c>
      <c r="AT96" s="265">
        <f t="shared" ref="AT96:AT101" si="284">IF(F96="",0,IF(F96="wo",0,IF(E96="wo",2,IF(AH96=AG96,0,IF(AH96&gt;AG96,2,1)))))</f>
        <v>0</v>
      </c>
      <c r="AU96" s="265">
        <f t="shared" ref="AU96:AU101" si="285">IF(E96="",0,IF(E96="wo",0,IF(F96="wo",2,IF(AG96=AH96,0,IF(AG96&gt;AH96,2,1)))))</f>
        <v>0</v>
      </c>
      <c r="AV96" s="266" t="str">
        <f t="shared" ref="AV96:AV101" si="286">IF(F96="","",IF(F96="wo",0,IF(E96="wo",0,IF(F96=E96,"ERROR",IF(F96&gt;E96,E96,-1*F96)))))</f>
        <v>ERROR</v>
      </c>
      <c r="AW96" s="266" t="str">
        <f t="shared" ref="AW96:AW101" si="287">IF(H96="","",IF(H96="wo",0,IF(G96="wo",0,IF(H96=G96,"ERROR",IF(H96&gt;G96,G96,-1*H96)))))</f>
        <v/>
      </c>
      <c r="AX96" s="266" t="str">
        <f t="shared" ref="AX96:AX101" si="288">IF(J96="","",IF(J96="wo",0,IF(I96="wo",0,IF(J96=I96,"ERROR",IF(J96&gt;I96,I96,-1*J96)))))</f>
        <v/>
      </c>
      <c r="AY96" s="266" t="str">
        <f t="shared" ref="AY96:AY101" si="289">IF(L96="","",IF(L96="wo",0,IF(K96="wo",0,IF(L96=K96,"ERROR",IF(L96&gt;K96,K96,-1*L96)))))</f>
        <v/>
      </c>
      <c r="AZ96" s="266" t="str">
        <f t="shared" ref="AZ96:AZ101" si="290">IF(N96="","",IF(N96="wo",0,IF(M96="wo",0,IF(N96=M96,"ERROR",IF(N96&gt;M96,M96,-1*N96)))))</f>
        <v/>
      </c>
      <c r="BA96" s="266" t="str">
        <f t="shared" ref="BA96:BA101" si="291">IF(P96="","",IF(P96="wo",0,IF(O96="wo",0,IF(P96=O96,"ERROR",IF(P96&gt;O96,O96,-1*P96)))))</f>
        <v/>
      </c>
      <c r="BB96" s="266" t="str">
        <f t="shared" ref="BB96:BB101" si="292">IF(R96="","",IF(R96="wo",0,IF(Q96="wo",0,IF(R96=Q96,"ERROR",IF(R96&gt;Q96,Q96,-1*R96)))))</f>
        <v/>
      </c>
      <c r="BC96" s="267" t="str">
        <f t="shared" ref="BC96:BC101" si="293">CONCATENATE(AH96,"  -  ",AG96)</f>
        <v xml:space="preserve">  -  </v>
      </c>
      <c r="BD96" s="268" t="str">
        <f t="shared" ref="BD96:BD101" si="294">BC96</f>
        <v xml:space="preserve">  -  </v>
      </c>
      <c r="BE96" s="269">
        <f>SUMIF(C96:C102,1,AI96:AI102)+SUMIF(D96:D102,1,AJ96:AJ102)</f>
        <v>0</v>
      </c>
      <c r="BF96" s="269" t="str">
        <f>IF(BE96&lt;&gt;0,RANK(BE96,BE96:BE102),"")</f>
        <v/>
      </c>
      <c r="BG96" s="270">
        <f>SUMIF(A96:A99,C96,B96:B99)</f>
        <v>10</v>
      </c>
      <c r="BH96" s="271">
        <f>SUMIF(A96:A99,D96,B96:B99)</f>
        <v>2</v>
      </c>
      <c r="BI96" s="237" t="s">
        <v>55</v>
      </c>
      <c r="BJ96" s="238">
        <f>1+BJ90</f>
        <v>19</v>
      </c>
      <c r="BK96" s="272">
        <v>1</v>
      </c>
      <c r="BL96" s="273" t="str">
        <f t="shared" ref="BL96:BL101" si="295">CONCATENATE(C96," ","-"," ",D96)</f>
        <v>1 - 3</v>
      </c>
      <c r="BM96" s="304"/>
      <c r="BN96" s="274"/>
      <c r="BO96" s="275"/>
      <c r="BP96" s="1172">
        <v>1</v>
      </c>
      <c r="BQ96" s="1173"/>
      <c r="BR96" s="1318" t="str">
        <f>IF(BQ96="","",VLOOKUP(BQ96,СписокКМ!$A$188:$C$236,3,FALSE))</f>
        <v/>
      </c>
      <c r="BS96" s="1318" t="e">
        <f>IF(BP96="","",VLOOKUP(BP96,СписокКМ!BS:BX,2,FALSE))</f>
        <v>#N/A</v>
      </c>
      <c r="BT96" s="1318" t="str">
        <f>IF(BQ96="","",VLOOKUP(BQ96,СписокКМ!$A$188:$C$236,3,FALSE))</f>
        <v/>
      </c>
      <c r="BU96" s="1318" t="str">
        <f>IF(BR96="","",VLOOKUP(BR96,СписокКМ!BU:BZ,2,FALSE))</f>
        <v/>
      </c>
      <c r="BV96" s="1177"/>
      <c r="BW96" s="1179"/>
      <c r="BX96" s="1179"/>
      <c r="BY96" s="1180"/>
      <c r="BZ96" s="276"/>
      <c r="CA96" s="277" t="str">
        <f>IF(AG98&lt;AH98,AI98,IF(AH98&lt;AG98,AI98," "))</f>
        <v xml:space="preserve"> </v>
      </c>
      <c r="CB96" s="278"/>
      <c r="CC96" s="279"/>
      <c r="CD96" s="277" t="str">
        <f>IF(AG96&lt;AH96,AI96,IF(AH96&lt;AG96,AI96," "))</f>
        <v xml:space="preserve"> </v>
      </c>
      <c r="CE96" s="280"/>
      <c r="CF96" s="279"/>
      <c r="CG96" s="277" t="str">
        <f>IF(AG100&lt;AH100,AI100,IF(AH100&lt;AG100,AI100," "))</f>
        <v xml:space="preserve"> </v>
      </c>
      <c r="CH96" s="278"/>
      <c r="CI96" s="1171"/>
      <c r="CJ96" s="1190">
        <f>BE96</f>
        <v>0</v>
      </c>
      <c r="CK96" s="1183"/>
      <c r="CL96" s="1185" t="str">
        <f>IF(BF97="",BF96,BF97)</f>
        <v/>
      </c>
      <c r="CN96" s="311" t="s">
        <v>59</v>
      </c>
      <c r="CO96" s="311">
        <f>BQ96</f>
        <v>0</v>
      </c>
      <c r="CP96" s="311" t="str">
        <f>IF(CO96="","",VLOOKUP(CO96,СписокКМ!$A$188:$C$236,3,FALSE))</f>
        <v>Х</v>
      </c>
      <c r="CQ96" s="311">
        <f>BQ100</f>
        <v>0</v>
      </c>
      <c r="CR96" s="311" t="str">
        <f>IF(CQ96="","",VLOOKUP(CQ96,СписокКМ!$A$188:$C$236,3,FALSE))</f>
        <v>Х</v>
      </c>
    </row>
    <row r="97" spans="1:96" ht="12.95" customHeight="1" x14ac:dyDescent="0.2">
      <c r="A97" s="255">
        <v>2</v>
      </c>
      <c r="B97" s="281">
        <f>IF(R95="","",VLOOKUP(R95,'[61]Посев групп'!B:L,4,FALSE))</f>
        <v>1</v>
      </c>
      <c r="C97" s="257">
        <v>2</v>
      </c>
      <c r="D97" s="258">
        <v>4</v>
      </c>
      <c r="E97" s="259">
        <v>1</v>
      </c>
      <c r="F97" s="260">
        <v>1</v>
      </c>
      <c r="G97" s="261"/>
      <c r="H97" s="262"/>
      <c r="I97" s="259"/>
      <c r="J97" s="260"/>
      <c r="K97" s="261"/>
      <c r="L97" s="262"/>
      <c r="M97" s="259"/>
      <c r="N97" s="260"/>
      <c r="O97" s="261"/>
      <c r="P97" s="262"/>
      <c r="Q97" s="259"/>
      <c r="R97" s="260"/>
      <c r="S97" s="263">
        <f t="shared" si="259"/>
        <v>0</v>
      </c>
      <c r="T97" s="263">
        <f t="shared" si="260"/>
        <v>0</v>
      </c>
      <c r="U97" s="263">
        <f t="shared" si="261"/>
        <v>0</v>
      </c>
      <c r="V97" s="263">
        <f t="shared" si="262"/>
        <v>0</v>
      </c>
      <c r="W97" s="263">
        <f t="shared" si="263"/>
        <v>0</v>
      </c>
      <c r="X97" s="263">
        <f t="shared" si="264"/>
        <v>0</v>
      </c>
      <c r="Y97" s="263">
        <f t="shared" si="265"/>
        <v>0</v>
      </c>
      <c r="Z97" s="263">
        <f t="shared" si="266"/>
        <v>0</v>
      </c>
      <c r="AA97" s="263">
        <f t="shared" si="267"/>
        <v>0</v>
      </c>
      <c r="AB97" s="263">
        <f t="shared" si="268"/>
        <v>0</v>
      </c>
      <c r="AC97" s="263">
        <f t="shared" si="269"/>
        <v>0</v>
      </c>
      <c r="AD97" s="263">
        <f t="shared" si="270"/>
        <v>0</v>
      </c>
      <c r="AE97" s="263">
        <f t="shared" si="271"/>
        <v>0</v>
      </c>
      <c r="AF97" s="263">
        <f t="shared" si="272"/>
        <v>0</v>
      </c>
      <c r="AG97" s="264"/>
      <c r="AH97" s="264"/>
      <c r="AI97" s="265">
        <f t="shared" si="273"/>
        <v>0</v>
      </c>
      <c r="AJ97" s="265">
        <f t="shared" si="274"/>
        <v>0</v>
      </c>
      <c r="AK97" s="266" t="str">
        <f t="shared" si="275"/>
        <v>ERROR</v>
      </c>
      <c r="AL97" s="266" t="str">
        <f t="shared" si="276"/>
        <v/>
      </c>
      <c r="AM97" s="266" t="str">
        <f t="shared" si="277"/>
        <v/>
      </c>
      <c r="AN97" s="266" t="str">
        <f t="shared" si="278"/>
        <v/>
      </c>
      <c r="AO97" s="266" t="str">
        <f t="shared" si="279"/>
        <v/>
      </c>
      <c r="AP97" s="266" t="str">
        <f t="shared" si="280"/>
        <v/>
      </c>
      <c r="AQ97" s="266" t="str">
        <f t="shared" si="281"/>
        <v/>
      </c>
      <c r="AR97" s="267" t="str">
        <f t="shared" si="282"/>
        <v xml:space="preserve">  -  </v>
      </c>
      <c r="AS97" s="268" t="str">
        <f t="shared" si="283"/>
        <v xml:space="preserve">  -  </v>
      </c>
      <c r="AT97" s="265">
        <f t="shared" si="284"/>
        <v>0</v>
      </c>
      <c r="AU97" s="265">
        <f t="shared" si="285"/>
        <v>0</v>
      </c>
      <c r="AV97" s="266" t="str">
        <f t="shared" si="286"/>
        <v>ERROR</v>
      </c>
      <c r="AW97" s="266" t="str">
        <f t="shared" si="287"/>
        <v/>
      </c>
      <c r="AX97" s="266" t="str">
        <f t="shared" si="288"/>
        <v/>
      </c>
      <c r="AY97" s="266" t="str">
        <f t="shared" si="289"/>
        <v/>
      </c>
      <c r="AZ97" s="266" t="str">
        <f t="shared" si="290"/>
        <v/>
      </c>
      <c r="BA97" s="266" t="str">
        <f t="shared" si="291"/>
        <v/>
      </c>
      <c r="BB97" s="266" t="str">
        <f t="shared" si="292"/>
        <v/>
      </c>
      <c r="BC97" s="267" t="str">
        <f t="shared" si="293"/>
        <v xml:space="preserve">  -  </v>
      </c>
      <c r="BD97" s="268" t="str">
        <f t="shared" si="294"/>
        <v xml:space="preserve">  -  </v>
      </c>
      <c r="BE97" s="282"/>
      <c r="BF97" s="282"/>
      <c r="BG97" s="270">
        <f>SUMIF(A96:A99,C97,B96:B99)</f>
        <v>1</v>
      </c>
      <c r="BH97" s="271">
        <f>SUMIF(A96:A99,D97,B96:B99)</f>
        <v>15</v>
      </c>
      <c r="BI97" s="237" t="str">
        <f>BI96</f>
        <v>Группа 4</v>
      </c>
      <c r="BJ97" s="238">
        <f>1+BJ96</f>
        <v>20</v>
      </c>
      <c r="BK97" s="272">
        <v>1</v>
      </c>
      <c r="BL97" s="283" t="str">
        <f t="shared" si="295"/>
        <v>2 - 4</v>
      </c>
      <c r="BM97" s="304"/>
      <c r="BN97" s="274"/>
      <c r="BO97" s="284"/>
      <c r="BP97" s="1172"/>
      <c r="BQ97" s="1174"/>
      <c r="BR97" s="1321" t="str">
        <f>IF(BO97="","",VLOOKUP(BO97,СписокКМ!BR:BW,2,FALSE))</f>
        <v/>
      </c>
      <c r="BS97" s="1321" t="str">
        <f>IF(BP97="","",VLOOKUP(BP97,СписокКМ!BS:BX,2,FALSE))</f>
        <v/>
      </c>
      <c r="BT97" s="1321" t="str">
        <f>IF(BQ97="","",VLOOKUP(BQ97,СписокКМ!BT:BY,2,FALSE))</f>
        <v/>
      </c>
      <c r="BU97" s="1321" t="str">
        <f>IF(BR97="","",VLOOKUP(BR97,СписокКМ!BU:BZ,2,FALSE))</f>
        <v/>
      </c>
      <c r="BV97" s="1178"/>
      <c r="BW97" s="1181"/>
      <c r="BX97" s="1181"/>
      <c r="BY97" s="1182"/>
      <c r="BZ97" s="1187" t="str">
        <f>IF(AI98&lt;AJ98,AR98,IF(AJ98&lt;AI98,AS98," "))</f>
        <v xml:space="preserve"> </v>
      </c>
      <c r="CA97" s="1188"/>
      <c r="CB97" s="1189"/>
      <c r="CC97" s="1187" t="str">
        <f>IF(AI96&lt;AJ96,AR96,IF(AJ96&lt;AI96,AS96," "))</f>
        <v xml:space="preserve"> </v>
      </c>
      <c r="CD97" s="1188"/>
      <c r="CE97" s="1189"/>
      <c r="CF97" s="1187" t="str">
        <f>IF(AI100&lt;AJ100,AR100,IF(AJ100&lt;AI100,AS100," "))</f>
        <v xml:space="preserve"> </v>
      </c>
      <c r="CG97" s="1188"/>
      <c r="CH97" s="1189"/>
      <c r="CI97" s="1171"/>
      <c r="CJ97" s="1191"/>
      <c r="CK97" s="1184"/>
      <c r="CL97" s="1186"/>
      <c r="CN97" s="311" t="s">
        <v>60</v>
      </c>
      <c r="CO97" s="311">
        <f>BQ98</f>
        <v>0</v>
      </c>
      <c r="CP97" s="311" t="str">
        <f>IF(CO97="","",VLOOKUP(CO97,СписокКМ!$A$188:$C$236,3,FALSE))</f>
        <v>Х</v>
      </c>
      <c r="CQ97" s="311">
        <f>BQ102</f>
        <v>0</v>
      </c>
      <c r="CR97" s="311" t="str">
        <f>IF(CQ97="","",VLOOKUP(CQ97,СписокКМ!$A$188:$C$236,3,FALSE))</f>
        <v>Х</v>
      </c>
    </row>
    <row r="98" spans="1:96" ht="12.95" customHeight="1" x14ac:dyDescent="0.2">
      <c r="A98" s="255">
        <v>3</v>
      </c>
      <c r="B98" s="281">
        <f>IF(R95="","",VLOOKUP(R95,'[61]Посев групп'!B:L,6,FALSE))</f>
        <v>2</v>
      </c>
      <c r="C98" s="257">
        <v>1</v>
      </c>
      <c r="D98" s="258">
        <v>2</v>
      </c>
      <c r="E98" s="259">
        <v>1</v>
      </c>
      <c r="F98" s="260">
        <v>1</v>
      </c>
      <c r="G98" s="261"/>
      <c r="H98" s="262"/>
      <c r="I98" s="259"/>
      <c r="J98" s="260"/>
      <c r="K98" s="261"/>
      <c r="L98" s="262"/>
      <c r="M98" s="259"/>
      <c r="N98" s="260"/>
      <c r="O98" s="261"/>
      <c r="P98" s="262"/>
      <c r="Q98" s="259"/>
      <c r="R98" s="260"/>
      <c r="S98" s="263">
        <f t="shared" si="259"/>
        <v>0</v>
      </c>
      <c r="T98" s="263">
        <f t="shared" si="260"/>
        <v>0</v>
      </c>
      <c r="U98" s="263">
        <f t="shared" si="261"/>
        <v>0</v>
      </c>
      <c r="V98" s="263">
        <f t="shared" si="262"/>
        <v>0</v>
      </c>
      <c r="W98" s="263">
        <f t="shared" si="263"/>
        <v>0</v>
      </c>
      <c r="X98" s="263">
        <f t="shared" si="264"/>
        <v>0</v>
      </c>
      <c r="Y98" s="263">
        <f t="shared" si="265"/>
        <v>0</v>
      </c>
      <c r="Z98" s="263">
        <f t="shared" si="266"/>
        <v>0</v>
      </c>
      <c r="AA98" s="263">
        <f t="shared" si="267"/>
        <v>0</v>
      </c>
      <c r="AB98" s="263">
        <f t="shared" si="268"/>
        <v>0</v>
      </c>
      <c r="AC98" s="263">
        <f t="shared" si="269"/>
        <v>0</v>
      </c>
      <c r="AD98" s="263">
        <f t="shared" si="270"/>
        <v>0</v>
      </c>
      <c r="AE98" s="263">
        <f t="shared" si="271"/>
        <v>0</v>
      </c>
      <c r="AF98" s="263">
        <f t="shared" si="272"/>
        <v>0</v>
      </c>
      <c r="AG98" s="264"/>
      <c r="AH98" s="264"/>
      <c r="AI98" s="265">
        <f t="shared" si="273"/>
        <v>0</v>
      </c>
      <c r="AJ98" s="265">
        <f t="shared" si="274"/>
        <v>0</v>
      </c>
      <c r="AK98" s="266" t="str">
        <f t="shared" si="275"/>
        <v>ERROR</v>
      </c>
      <c r="AL98" s="266" t="str">
        <f t="shared" si="276"/>
        <v/>
      </c>
      <c r="AM98" s="266" t="str">
        <f t="shared" si="277"/>
        <v/>
      </c>
      <c r="AN98" s="266" t="str">
        <f t="shared" si="278"/>
        <v/>
      </c>
      <c r="AO98" s="266" t="str">
        <f t="shared" si="279"/>
        <v/>
      </c>
      <c r="AP98" s="266" t="str">
        <f t="shared" si="280"/>
        <v/>
      </c>
      <c r="AQ98" s="266" t="str">
        <f t="shared" si="281"/>
        <v/>
      </c>
      <c r="AR98" s="267" t="str">
        <f t="shared" si="282"/>
        <v xml:space="preserve">  -  </v>
      </c>
      <c r="AS98" s="268" t="str">
        <f t="shared" si="283"/>
        <v xml:space="preserve">  -  </v>
      </c>
      <c r="AT98" s="265">
        <f t="shared" si="284"/>
        <v>0</v>
      </c>
      <c r="AU98" s="265">
        <f t="shared" si="285"/>
        <v>0</v>
      </c>
      <c r="AV98" s="266" t="str">
        <f t="shared" si="286"/>
        <v>ERROR</v>
      </c>
      <c r="AW98" s="266" t="str">
        <f t="shared" si="287"/>
        <v/>
      </c>
      <c r="AX98" s="266" t="str">
        <f t="shared" si="288"/>
        <v/>
      </c>
      <c r="AY98" s="266" t="str">
        <f t="shared" si="289"/>
        <v/>
      </c>
      <c r="AZ98" s="266" t="str">
        <f t="shared" si="290"/>
        <v/>
      </c>
      <c r="BA98" s="266" t="str">
        <f t="shared" si="291"/>
        <v/>
      </c>
      <c r="BB98" s="266" t="str">
        <f t="shared" si="292"/>
        <v/>
      </c>
      <c r="BC98" s="267" t="str">
        <f t="shared" si="293"/>
        <v xml:space="preserve">  -  </v>
      </c>
      <c r="BD98" s="268" t="str">
        <f t="shared" si="294"/>
        <v xml:space="preserve">  -  </v>
      </c>
      <c r="BE98" s="269">
        <f>SUMIF(C96:C102,2,AI96:AI102)+SUMIF(D96:D102,2,AJ96:AJ102)</f>
        <v>0</v>
      </c>
      <c r="BF98" s="269" t="str">
        <f>IF(BE98&lt;&gt;0,RANK(BE98,BE96:BE102),"")</f>
        <v/>
      </c>
      <c r="BG98" s="270">
        <f>SUMIF(A96:A99,C98,B96:B99)</f>
        <v>10</v>
      </c>
      <c r="BH98" s="271">
        <f>SUMIF(A96:A99,D98,B96:B99)</f>
        <v>1</v>
      </c>
      <c r="BI98" s="237" t="str">
        <f>BI97</f>
        <v>Группа 4</v>
      </c>
      <c r="BJ98" s="238">
        <f>1+BJ97</f>
        <v>21</v>
      </c>
      <c r="BK98" s="272">
        <v>2</v>
      </c>
      <c r="BL98" s="285" t="str">
        <f t="shared" si="295"/>
        <v>1 - 2</v>
      </c>
      <c r="BM98" s="305"/>
      <c r="BN98" s="286"/>
      <c r="BO98" s="287"/>
      <c r="BP98" s="1192">
        <v>2</v>
      </c>
      <c r="BQ98" s="1173"/>
      <c r="BR98" s="1318" t="str">
        <f>IF(BQ98="","",VLOOKUP(BQ98,СписокКМ!$A$188:$C$236,3,FALSE))</f>
        <v/>
      </c>
      <c r="BS98" s="1318" t="e">
        <f>IF(BP98="","",VLOOKUP(BP98,СписокКМ!BS:BX,2,FALSE))</f>
        <v>#N/A</v>
      </c>
      <c r="BT98" s="1318" t="str">
        <f>IF(BQ98="","",VLOOKUP(BQ98,СписокКМ!$A$188:$C$236,3,FALSE))</f>
        <v/>
      </c>
      <c r="BU98" s="1318" t="str">
        <f>IF(BR98="","",VLOOKUP(BR98,СписокКМ!BU:BZ,2,FALSE))</f>
        <v/>
      </c>
      <c r="BV98" s="1177"/>
      <c r="BW98" s="288"/>
      <c r="BX98" s="277" t="str">
        <f>IF(AG98&lt;AH98,AT98,IF(AH98&lt;AG98,AT98," "))</f>
        <v xml:space="preserve"> </v>
      </c>
      <c r="BY98" s="278"/>
      <c r="BZ98" s="1179"/>
      <c r="CA98" s="1179"/>
      <c r="CB98" s="1180"/>
      <c r="CC98" s="279"/>
      <c r="CD98" s="277" t="str">
        <f>IF(AG101&lt;AH101,AI101,IF(AH101&lt;AG101,AI101," "))</f>
        <v xml:space="preserve"> </v>
      </c>
      <c r="CE98" s="278"/>
      <c r="CF98" s="289"/>
      <c r="CG98" s="290" t="str">
        <f>IF(AG97&lt;AH97,AI97,IF(AH97&lt;AG97,AI97," "))</f>
        <v xml:space="preserve"> </v>
      </c>
      <c r="CH98" s="280"/>
      <c r="CI98" s="1171"/>
      <c r="CJ98" s="1190">
        <f>BE98</f>
        <v>0</v>
      </c>
      <c r="CK98" s="1183"/>
      <c r="CL98" s="1185" t="str">
        <f>IF(BF99="",BF98,BF99)</f>
        <v/>
      </c>
      <c r="CN98" s="311" t="s">
        <v>61</v>
      </c>
      <c r="CO98" s="311">
        <f>BQ96</f>
        <v>0</v>
      </c>
      <c r="CP98" s="311" t="str">
        <f>IF(CO98="","",VLOOKUP(CO98,СписокКМ!$A$188:$C$236,3,FALSE))</f>
        <v>Х</v>
      </c>
      <c r="CQ98" s="311">
        <f>BQ98</f>
        <v>0</v>
      </c>
      <c r="CR98" s="311" t="str">
        <f>IF(CQ98="","",VLOOKUP(CQ98,СписокКМ!$A$188:$C$236,3,FALSE))</f>
        <v>Х</v>
      </c>
    </row>
    <row r="99" spans="1:96" ht="12.95" customHeight="1" x14ac:dyDescent="0.2">
      <c r="A99" s="255">
        <v>4</v>
      </c>
      <c r="B99" s="281">
        <f>IF(R95="","",VLOOKUP(R95,'[61]Посев групп'!B:L,8,FALSE))</f>
        <v>15</v>
      </c>
      <c r="C99" s="257">
        <v>3</v>
      </c>
      <c r="D99" s="258">
        <v>4</v>
      </c>
      <c r="E99" s="259">
        <v>1</v>
      </c>
      <c r="F99" s="260">
        <v>1</v>
      </c>
      <c r="G99" s="261"/>
      <c r="H99" s="262"/>
      <c r="I99" s="259"/>
      <c r="J99" s="260"/>
      <c r="K99" s="261"/>
      <c r="L99" s="262"/>
      <c r="M99" s="259"/>
      <c r="N99" s="260"/>
      <c r="O99" s="261"/>
      <c r="P99" s="262"/>
      <c r="Q99" s="259"/>
      <c r="R99" s="260"/>
      <c r="S99" s="263">
        <f t="shared" si="259"/>
        <v>0</v>
      </c>
      <c r="T99" s="263">
        <f t="shared" si="260"/>
        <v>0</v>
      </c>
      <c r="U99" s="263">
        <f t="shared" si="261"/>
        <v>0</v>
      </c>
      <c r="V99" s="263">
        <f t="shared" si="262"/>
        <v>0</v>
      </c>
      <c r="W99" s="263">
        <f t="shared" si="263"/>
        <v>0</v>
      </c>
      <c r="X99" s="263">
        <f t="shared" si="264"/>
        <v>0</v>
      </c>
      <c r="Y99" s="263">
        <f t="shared" si="265"/>
        <v>0</v>
      </c>
      <c r="Z99" s="263">
        <f t="shared" si="266"/>
        <v>0</v>
      </c>
      <c r="AA99" s="263">
        <f t="shared" si="267"/>
        <v>0</v>
      </c>
      <c r="AB99" s="263">
        <f t="shared" si="268"/>
        <v>0</v>
      </c>
      <c r="AC99" s="263">
        <f t="shared" si="269"/>
        <v>0</v>
      </c>
      <c r="AD99" s="263">
        <f t="shared" si="270"/>
        <v>0</v>
      </c>
      <c r="AE99" s="263">
        <f t="shared" si="271"/>
        <v>0</v>
      </c>
      <c r="AF99" s="263">
        <f t="shared" si="272"/>
        <v>0</v>
      </c>
      <c r="AG99" s="264"/>
      <c r="AH99" s="264"/>
      <c r="AI99" s="265">
        <f t="shared" si="273"/>
        <v>0</v>
      </c>
      <c r="AJ99" s="265">
        <f t="shared" si="274"/>
        <v>0</v>
      </c>
      <c r="AK99" s="266" t="str">
        <f t="shared" si="275"/>
        <v>ERROR</v>
      </c>
      <c r="AL99" s="266" t="str">
        <f t="shared" si="276"/>
        <v/>
      </c>
      <c r="AM99" s="266" t="str">
        <f t="shared" si="277"/>
        <v/>
      </c>
      <c r="AN99" s="266" t="str">
        <f t="shared" si="278"/>
        <v/>
      </c>
      <c r="AO99" s="266" t="str">
        <f t="shared" si="279"/>
        <v/>
      </c>
      <c r="AP99" s="266" t="str">
        <f t="shared" si="280"/>
        <v/>
      </c>
      <c r="AQ99" s="266" t="str">
        <f t="shared" si="281"/>
        <v/>
      </c>
      <c r="AR99" s="267" t="str">
        <f t="shared" si="282"/>
        <v xml:space="preserve">  -  </v>
      </c>
      <c r="AS99" s="268" t="str">
        <f t="shared" si="283"/>
        <v xml:space="preserve">  -  </v>
      </c>
      <c r="AT99" s="265">
        <f t="shared" si="284"/>
        <v>0</v>
      </c>
      <c r="AU99" s="265">
        <f t="shared" si="285"/>
        <v>0</v>
      </c>
      <c r="AV99" s="266" t="str">
        <f t="shared" si="286"/>
        <v>ERROR</v>
      </c>
      <c r="AW99" s="266" t="str">
        <f t="shared" si="287"/>
        <v/>
      </c>
      <c r="AX99" s="266" t="str">
        <f t="shared" si="288"/>
        <v/>
      </c>
      <c r="AY99" s="266" t="str">
        <f t="shared" si="289"/>
        <v/>
      </c>
      <c r="AZ99" s="266" t="str">
        <f t="shared" si="290"/>
        <v/>
      </c>
      <c r="BA99" s="266" t="str">
        <f t="shared" si="291"/>
        <v/>
      </c>
      <c r="BB99" s="266" t="str">
        <f t="shared" si="292"/>
        <v/>
      </c>
      <c r="BC99" s="267" t="str">
        <f t="shared" si="293"/>
        <v xml:space="preserve">  -  </v>
      </c>
      <c r="BD99" s="268" t="str">
        <f t="shared" si="294"/>
        <v xml:space="preserve">  -  </v>
      </c>
      <c r="BE99" s="282"/>
      <c r="BF99" s="282"/>
      <c r="BG99" s="270">
        <f>SUMIF(A96:A99,C99,B96:B99)</f>
        <v>2</v>
      </c>
      <c r="BH99" s="271">
        <f>SUMIF(A96:A99,D99,B96:B99)</f>
        <v>15</v>
      </c>
      <c r="BI99" s="237" t="str">
        <f>BI98</f>
        <v>Группа 4</v>
      </c>
      <c r="BJ99" s="238">
        <f>1+BJ98</f>
        <v>22</v>
      </c>
      <c r="BK99" s="272">
        <v>2</v>
      </c>
      <c r="BL99" s="285" t="str">
        <f t="shared" si="295"/>
        <v>3 - 4</v>
      </c>
      <c r="BM99" s="305"/>
      <c r="BN99" s="286"/>
      <c r="BO99" s="287"/>
      <c r="BP99" s="1193"/>
      <c r="BQ99" s="1174"/>
      <c r="BR99" s="1321" t="str">
        <f>IF(BO99="","",VLOOKUP(BO99,СписокКМ!BR:BW,2,FALSE))</f>
        <v/>
      </c>
      <c r="BS99" s="1321" t="str">
        <f>IF(BP99="","",VLOOKUP(BP99,СписокКМ!BS:BX,2,FALSE))</f>
        <v/>
      </c>
      <c r="BT99" s="1321" t="str">
        <f>IF(BQ99="","",VLOOKUP(BQ99,СписокКМ!BT:BY,2,FALSE))</f>
        <v/>
      </c>
      <c r="BU99" s="1321" t="str">
        <f>IF(BR99="","",VLOOKUP(BR99,СписокКМ!BU:BZ,2,FALSE))</f>
        <v/>
      </c>
      <c r="BV99" s="1178"/>
      <c r="BW99" s="1187" t="str">
        <f>IF(AI98&gt;AJ98,BC98,IF(AJ98&gt;AI98,BD98," "))</f>
        <v xml:space="preserve"> </v>
      </c>
      <c r="BX99" s="1188"/>
      <c r="BY99" s="1189"/>
      <c r="BZ99" s="1181"/>
      <c r="CA99" s="1181"/>
      <c r="CB99" s="1182"/>
      <c r="CC99" s="1187" t="str">
        <f>IF(AI101&lt;AJ101,AR101,IF(AJ101&lt;AI101,AS101," "))</f>
        <v xml:space="preserve"> </v>
      </c>
      <c r="CD99" s="1188"/>
      <c r="CE99" s="1189"/>
      <c r="CF99" s="1187" t="str">
        <f>IF(AI97&lt;AJ97,AR97,IF(AJ97&lt;AI97,AS97," "))</f>
        <v xml:space="preserve"> </v>
      </c>
      <c r="CG99" s="1188"/>
      <c r="CH99" s="1189"/>
      <c r="CI99" s="1171"/>
      <c r="CJ99" s="1191"/>
      <c r="CK99" s="1184"/>
      <c r="CL99" s="1186"/>
      <c r="CN99" s="311" t="s">
        <v>62</v>
      </c>
      <c r="CO99" s="311">
        <f>BQ100</f>
        <v>0</v>
      </c>
      <c r="CP99" s="311" t="str">
        <f>IF(CO99="","",VLOOKUP(CO99,СписокКМ!$A$188:$C$236,3,FALSE))</f>
        <v>Х</v>
      </c>
      <c r="CQ99" s="311">
        <f>BQ102</f>
        <v>0</v>
      </c>
      <c r="CR99" s="311" t="str">
        <f>IF(CQ99="","",VLOOKUP(CQ99,СписокКМ!$A$188:$C$236,3,FALSE))</f>
        <v>Х</v>
      </c>
    </row>
    <row r="100" spans="1:96" ht="12.95" customHeight="1" x14ac:dyDescent="0.2">
      <c r="A100" s="255">
        <v>5</v>
      </c>
      <c r="B100" s="291"/>
      <c r="C100" s="257">
        <v>1</v>
      </c>
      <c r="D100" s="258">
        <v>4</v>
      </c>
      <c r="E100" s="259">
        <v>1</v>
      </c>
      <c r="F100" s="260">
        <v>1</v>
      </c>
      <c r="G100" s="261"/>
      <c r="H100" s="262"/>
      <c r="I100" s="259"/>
      <c r="J100" s="260"/>
      <c r="K100" s="261"/>
      <c r="L100" s="262"/>
      <c r="M100" s="259"/>
      <c r="N100" s="260"/>
      <c r="O100" s="261"/>
      <c r="P100" s="262"/>
      <c r="Q100" s="259"/>
      <c r="R100" s="260"/>
      <c r="S100" s="263">
        <f t="shared" si="259"/>
        <v>0</v>
      </c>
      <c r="T100" s="263">
        <f t="shared" si="260"/>
        <v>0</v>
      </c>
      <c r="U100" s="263">
        <f t="shared" si="261"/>
        <v>0</v>
      </c>
      <c r="V100" s="263">
        <f t="shared" si="262"/>
        <v>0</v>
      </c>
      <c r="W100" s="263">
        <f t="shared" si="263"/>
        <v>0</v>
      </c>
      <c r="X100" s="263">
        <f t="shared" si="264"/>
        <v>0</v>
      </c>
      <c r="Y100" s="263">
        <f t="shared" si="265"/>
        <v>0</v>
      </c>
      <c r="Z100" s="263">
        <f t="shared" si="266"/>
        <v>0</v>
      </c>
      <c r="AA100" s="263">
        <f t="shared" si="267"/>
        <v>0</v>
      </c>
      <c r="AB100" s="263">
        <f t="shared" si="268"/>
        <v>0</v>
      </c>
      <c r="AC100" s="263">
        <f t="shared" si="269"/>
        <v>0</v>
      </c>
      <c r="AD100" s="263">
        <f t="shared" si="270"/>
        <v>0</v>
      </c>
      <c r="AE100" s="263">
        <f t="shared" si="271"/>
        <v>0</v>
      </c>
      <c r="AF100" s="263">
        <f t="shared" si="272"/>
        <v>0</v>
      </c>
      <c r="AG100" s="264"/>
      <c r="AH100" s="264"/>
      <c r="AI100" s="265">
        <f t="shared" si="273"/>
        <v>0</v>
      </c>
      <c r="AJ100" s="265">
        <f t="shared" si="274"/>
        <v>0</v>
      </c>
      <c r="AK100" s="266" t="str">
        <f t="shared" si="275"/>
        <v>ERROR</v>
      </c>
      <c r="AL100" s="266" t="str">
        <f t="shared" si="276"/>
        <v/>
      </c>
      <c r="AM100" s="266" t="str">
        <f t="shared" si="277"/>
        <v/>
      </c>
      <c r="AN100" s="266" t="str">
        <f t="shared" si="278"/>
        <v/>
      </c>
      <c r="AO100" s="266" t="str">
        <f t="shared" si="279"/>
        <v/>
      </c>
      <c r="AP100" s="266" t="str">
        <f t="shared" si="280"/>
        <v/>
      </c>
      <c r="AQ100" s="266" t="str">
        <f t="shared" si="281"/>
        <v/>
      </c>
      <c r="AR100" s="267" t="str">
        <f t="shared" si="282"/>
        <v xml:space="preserve">  -  </v>
      </c>
      <c r="AS100" s="268" t="str">
        <f t="shared" si="283"/>
        <v xml:space="preserve">  -  </v>
      </c>
      <c r="AT100" s="265">
        <f t="shared" si="284"/>
        <v>0</v>
      </c>
      <c r="AU100" s="265">
        <f t="shared" si="285"/>
        <v>0</v>
      </c>
      <c r="AV100" s="266" t="str">
        <f t="shared" si="286"/>
        <v>ERROR</v>
      </c>
      <c r="AW100" s="266" t="str">
        <f t="shared" si="287"/>
        <v/>
      </c>
      <c r="AX100" s="266" t="str">
        <f t="shared" si="288"/>
        <v/>
      </c>
      <c r="AY100" s="266" t="str">
        <f t="shared" si="289"/>
        <v/>
      </c>
      <c r="AZ100" s="266" t="str">
        <f t="shared" si="290"/>
        <v/>
      </c>
      <c r="BA100" s="266" t="str">
        <f t="shared" si="291"/>
        <v/>
      </c>
      <c r="BB100" s="266" t="str">
        <f t="shared" si="292"/>
        <v/>
      </c>
      <c r="BC100" s="267" t="str">
        <f t="shared" si="293"/>
        <v xml:space="preserve">  -  </v>
      </c>
      <c r="BD100" s="268" t="str">
        <f t="shared" si="294"/>
        <v xml:space="preserve">  -  </v>
      </c>
      <c r="BE100" s="269">
        <f>SUMIF(C96:C102,3,AI96:AI102)+SUMIF(D96:D102,3,AJ96:AJ102)</f>
        <v>0</v>
      </c>
      <c r="BF100" s="269" t="str">
        <f>IF(BE100&lt;&gt;0,RANK(BE100,BE96:BE102),"")</f>
        <v/>
      </c>
      <c r="BG100" s="270">
        <f>SUMIF(A96:A99,C100,B96:B99)</f>
        <v>10</v>
      </c>
      <c r="BH100" s="271">
        <f>SUMIF(A96:A99,D100,B96:B99)</f>
        <v>15</v>
      </c>
      <c r="BI100" s="237" t="str">
        <f>BI99</f>
        <v>Группа 4</v>
      </c>
      <c r="BJ100" s="238">
        <f>1+BJ99</f>
        <v>23</v>
      </c>
      <c r="BK100" s="272">
        <v>3</v>
      </c>
      <c r="BL100" s="283" t="str">
        <f t="shared" si="295"/>
        <v>1 - 4</v>
      </c>
      <c r="BM100" s="304"/>
      <c r="BN100" s="274"/>
      <c r="BO100" s="284"/>
      <c r="BP100" s="1192">
        <v>3</v>
      </c>
      <c r="BQ100" s="1173"/>
      <c r="BR100" s="1318" t="str">
        <f>IF(BQ100="","",VLOOKUP(BQ100,СписокКМ!$A$188:$C$236,3,FALSE))</f>
        <v/>
      </c>
      <c r="BS100" s="1318" t="e">
        <f>IF(BP100="","",VLOOKUP(BP100,СписокКМ!BS:BX,2,FALSE))</f>
        <v>#N/A</v>
      </c>
      <c r="BT100" s="1318" t="str">
        <f>IF(BQ100="","",VLOOKUP(BQ100,СписокКМ!$A$188:$C$236,3,FALSE))</f>
        <v/>
      </c>
      <c r="BU100" s="1318" t="str">
        <f>IF(BR100="","",VLOOKUP(BR100,СписокКМ!BU:BZ,2,FALSE))</f>
        <v/>
      </c>
      <c r="BV100" s="1177"/>
      <c r="BW100" s="292"/>
      <c r="BX100" s="277" t="str">
        <f>IF(AG96&lt;AH96,AT96,IF(AH96&lt;AG96,AT96," "))</f>
        <v xml:space="preserve"> </v>
      </c>
      <c r="BY100" s="278"/>
      <c r="BZ100" s="279"/>
      <c r="CA100" s="277" t="str">
        <f>IF(AG101&lt;AH101,AT101,IF(AH101&lt;AG101,AT101," "))</f>
        <v xml:space="preserve"> </v>
      </c>
      <c r="CB100" s="278"/>
      <c r="CC100" s="1194"/>
      <c r="CD100" s="1194"/>
      <c r="CE100" s="1195"/>
      <c r="CF100" s="289"/>
      <c r="CG100" s="290" t="str">
        <f>IF(AG99&lt;AH99,AI99,IF(AH99&lt;AG99,AI99," "))</f>
        <v xml:space="preserve"> </v>
      </c>
      <c r="CH100" s="280"/>
      <c r="CI100" s="1171"/>
      <c r="CJ100" s="1190">
        <f>BE100</f>
        <v>0</v>
      </c>
      <c r="CK100" s="1183"/>
      <c r="CL100" s="1185" t="str">
        <f>IF(BF101="",BF100,BF101)</f>
        <v/>
      </c>
      <c r="CN100" s="311" t="s">
        <v>63</v>
      </c>
      <c r="CO100" s="311">
        <f>BQ96</f>
        <v>0</v>
      </c>
      <c r="CP100" s="311" t="str">
        <f>IF(CO100="","",VLOOKUP(CO100,СписокКМ!$A$188:$C$236,3,FALSE))</f>
        <v>Х</v>
      </c>
      <c r="CQ100" s="311">
        <f>BQ102</f>
        <v>0</v>
      </c>
      <c r="CR100" s="311" t="str">
        <f>IF(CQ100="","",VLOOKUP(CQ100,СписокКМ!$A$188:$C$236,3,FALSE))</f>
        <v>Х</v>
      </c>
    </row>
    <row r="101" spans="1:96" ht="12.95" customHeight="1" x14ac:dyDescent="0.2">
      <c r="A101" s="255">
        <v>6</v>
      </c>
      <c r="C101" s="257">
        <v>2</v>
      </c>
      <c r="D101" s="258">
        <v>3</v>
      </c>
      <c r="E101" s="259">
        <v>1</v>
      </c>
      <c r="F101" s="260">
        <v>1</v>
      </c>
      <c r="G101" s="261"/>
      <c r="H101" s="262"/>
      <c r="I101" s="259"/>
      <c r="J101" s="260"/>
      <c r="K101" s="261"/>
      <c r="L101" s="262"/>
      <c r="M101" s="259"/>
      <c r="N101" s="260"/>
      <c r="O101" s="261"/>
      <c r="P101" s="262"/>
      <c r="Q101" s="259"/>
      <c r="R101" s="260"/>
      <c r="S101" s="263">
        <f t="shared" si="259"/>
        <v>0</v>
      </c>
      <c r="T101" s="263">
        <f t="shared" si="260"/>
        <v>0</v>
      </c>
      <c r="U101" s="263">
        <f t="shared" si="261"/>
        <v>0</v>
      </c>
      <c r="V101" s="263">
        <f t="shared" si="262"/>
        <v>0</v>
      </c>
      <c r="W101" s="263">
        <f t="shared" si="263"/>
        <v>0</v>
      </c>
      <c r="X101" s="263">
        <f t="shared" si="264"/>
        <v>0</v>
      </c>
      <c r="Y101" s="263">
        <f t="shared" si="265"/>
        <v>0</v>
      </c>
      <c r="Z101" s="263">
        <f t="shared" si="266"/>
        <v>0</v>
      </c>
      <c r="AA101" s="263">
        <f t="shared" si="267"/>
        <v>0</v>
      </c>
      <c r="AB101" s="263">
        <f t="shared" si="268"/>
        <v>0</v>
      </c>
      <c r="AC101" s="263">
        <f t="shared" si="269"/>
        <v>0</v>
      </c>
      <c r="AD101" s="263">
        <f t="shared" si="270"/>
        <v>0</v>
      </c>
      <c r="AE101" s="263">
        <f t="shared" si="271"/>
        <v>0</v>
      </c>
      <c r="AF101" s="263">
        <f t="shared" si="272"/>
        <v>0</v>
      </c>
      <c r="AG101" s="264"/>
      <c r="AH101" s="264"/>
      <c r="AI101" s="265">
        <f t="shared" si="273"/>
        <v>0</v>
      </c>
      <c r="AJ101" s="265">
        <f t="shared" si="274"/>
        <v>0</v>
      </c>
      <c r="AK101" s="266" t="str">
        <f t="shared" si="275"/>
        <v>ERROR</v>
      </c>
      <c r="AL101" s="266" t="str">
        <f t="shared" si="276"/>
        <v/>
      </c>
      <c r="AM101" s="266" t="str">
        <f t="shared" si="277"/>
        <v/>
      </c>
      <c r="AN101" s="266" t="str">
        <f t="shared" si="278"/>
        <v/>
      </c>
      <c r="AO101" s="266" t="str">
        <f t="shared" si="279"/>
        <v/>
      </c>
      <c r="AP101" s="266" t="str">
        <f t="shared" si="280"/>
        <v/>
      </c>
      <c r="AQ101" s="266" t="str">
        <f t="shared" si="281"/>
        <v/>
      </c>
      <c r="AR101" s="267" t="str">
        <f t="shared" si="282"/>
        <v xml:space="preserve">  -  </v>
      </c>
      <c r="AS101" s="268" t="str">
        <f t="shared" si="283"/>
        <v xml:space="preserve">  -  </v>
      </c>
      <c r="AT101" s="265">
        <f t="shared" si="284"/>
        <v>0</v>
      </c>
      <c r="AU101" s="265">
        <f t="shared" si="285"/>
        <v>0</v>
      </c>
      <c r="AV101" s="266" t="str">
        <f t="shared" si="286"/>
        <v>ERROR</v>
      </c>
      <c r="AW101" s="266" t="str">
        <f t="shared" si="287"/>
        <v/>
      </c>
      <c r="AX101" s="266" t="str">
        <f t="shared" si="288"/>
        <v/>
      </c>
      <c r="AY101" s="266" t="str">
        <f t="shared" si="289"/>
        <v/>
      </c>
      <c r="AZ101" s="266" t="str">
        <f t="shared" si="290"/>
        <v/>
      </c>
      <c r="BA101" s="266" t="str">
        <f t="shared" si="291"/>
        <v/>
      </c>
      <c r="BB101" s="266" t="str">
        <f t="shared" si="292"/>
        <v/>
      </c>
      <c r="BC101" s="267" t="str">
        <f t="shared" si="293"/>
        <v xml:space="preserve">  -  </v>
      </c>
      <c r="BD101" s="268" t="str">
        <f t="shared" si="294"/>
        <v xml:space="preserve">  -  </v>
      </c>
      <c r="BE101" s="282"/>
      <c r="BF101" s="282"/>
      <c r="BG101" s="270">
        <f>SUMIF(A96:A99,C101,B96:B99)</f>
        <v>1</v>
      </c>
      <c r="BH101" s="271">
        <f>SUMIF(A96:A99,D101,B96:B99)</f>
        <v>2</v>
      </c>
      <c r="BI101" s="237" t="str">
        <f>BI100</f>
        <v>Группа 4</v>
      </c>
      <c r="BJ101" s="238">
        <f>1+BJ100</f>
        <v>24</v>
      </c>
      <c r="BK101" s="272">
        <v>3</v>
      </c>
      <c r="BL101" s="293" t="str">
        <f t="shared" si="295"/>
        <v>2 - 3</v>
      </c>
      <c r="BM101" s="294"/>
      <c r="BN101" s="294"/>
      <c r="BO101" s="295"/>
      <c r="BP101" s="1193"/>
      <c r="BQ101" s="1174"/>
      <c r="BR101" s="1321" t="str">
        <f>IF(BO101="","",VLOOKUP(BO101,СписокКМ!BR:BW,2,FALSE))</f>
        <v/>
      </c>
      <c r="BS101" s="1321" t="str">
        <f>IF(BP101="","",VLOOKUP(BP101,СписокКМ!BS:BX,2,FALSE))</f>
        <v/>
      </c>
      <c r="BT101" s="1321" t="str">
        <f>IF(BQ101="","",VLOOKUP(BQ101,СписокКМ!BT:BY,2,FALSE))</f>
        <v/>
      </c>
      <c r="BU101" s="1321" t="str">
        <f>IF(BR101="","",VLOOKUP(BR101,СписокКМ!BU:BZ,2,FALSE))</f>
        <v/>
      </c>
      <c r="BV101" s="1178"/>
      <c r="BW101" s="1187" t="str">
        <f>IF(AI96&gt;AJ96,BC96,IF(AJ96&gt;AI96,BD96," "))</f>
        <v xml:space="preserve"> </v>
      </c>
      <c r="BX101" s="1188"/>
      <c r="BY101" s="1189"/>
      <c r="BZ101" s="1187" t="str">
        <f>IF(AI101&gt;AJ101,BC101,IF(AJ101&gt;AI101,BD101," "))</f>
        <v xml:space="preserve"> </v>
      </c>
      <c r="CA101" s="1188"/>
      <c r="CB101" s="1189"/>
      <c r="CC101" s="1181"/>
      <c r="CD101" s="1181"/>
      <c r="CE101" s="1182"/>
      <c r="CF101" s="1187" t="str">
        <f>IF(AI99&lt;AJ99,AR99,IF(AJ99&lt;AI99,AS99," "))</f>
        <v xml:space="preserve"> </v>
      </c>
      <c r="CG101" s="1188"/>
      <c r="CH101" s="1189"/>
      <c r="CI101" s="1171"/>
      <c r="CJ101" s="1191"/>
      <c r="CK101" s="1184"/>
      <c r="CL101" s="1186"/>
      <c r="CN101" s="311" t="s">
        <v>64</v>
      </c>
      <c r="CO101" s="311">
        <f>BQ98</f>
        <v>0</v>
      </c>
      <c r="CP101" s="311" t="str">
        <f>IF(CO101="","",VLOOKUP(CO101,СписокКМ!$A$188:$C$236,3,FALSE))</f>
        <v>Х</v>
      </c>
      <c r="CQ101" s="311">
        <f>BQ100</f>
        <v>0</v>
      </c>
      <c r="CR101" s="311" t="str">
        <f>IF(CQ101="","",VLOOKUP(CQ101,СписокКМ!$A$188:$C$236,3,FALSE))</f>
        <v>Х</v>
      </c>
    </row>
    <row r="102" spans="1:96" ht="12.95" customHeight="1" x14ac:dyDescent="0.2"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V102" s="224"/>
      <c r="AW102" s="224"/>
      <c r="AX102" s="224"/>
      <c r="AY102" s="224"/>
      <c r="AZ102" s="224"/>
      <c r="BE102" s="269">
        <f>SUMIF(C96:C102,4,AI96:AI102)+SUMIF(D96:D102,4,AJ96:AJ102)</f>
        <v>0</v>
      </c>
      <c r="BF102" s="269" t="str">
        <f>IF(BE102&lt;&gt;0,RANK(BE102,BE96:BE102),"")</f>
        <v/>
      </c>
      <c r="BG102" s="301"/>
      <c r="BH102" s="301"/>
      <c r="BP102" s="1192">
        <v>4</v>
      </c>
      <c r="BQ102" s="1173"/>
      <c r="BR102" s="1318" t="str">
        <f>IF(BQ102="","",VLOOKUP(BQ102,СписокКМ!$A$188:$C$236,3,FALSE))</f>
        <v/>
      </c>
      <c r="BS102" s="1318" t="e">
        <f>IF(BP102="","",VLOOKUP(BP102,СписокКМ!BS:BX,2,FALSE))</f>
        <v>#N/A</v>
      </c>
      <c r="BT102" s="1318" t="str">
        <f>IF(BQ102="","",VLOOKUP(BQ102,СписокКМ!$A$188:$C$236,3,FALSE))</f>
        <v/>
      </c>
      <c r="BU102" s="1318" t="str">
        <f>IF(BR102="","",VLOOKUP(BR102,СписокКМ!BU:BZ,2,FALSE))</f>
        <v/>
      </c>
      <c r="BV102" s="1177"/>
      <c r="BW102" s="288"/>
      <c r="BX102" s="277" t="str">
        <f>IF(AG100&lt;AH100,AT100,IF(AH100&lt;AG100,AT100," "))</f>
        <v xml:space="preserve"> </v>
      </c>
      <c r="BY102" s="278"/>
      <c r="BZ102" s="279"/>
      <c r="CA102" s="277" t="str">
        <f>IF(AG97&lt;AH97,AT97,IF(AH97&lt;AG97,AT97," "))</f>
        <v xml:space="preserve"> </v>
      </c>
      <c r="CB102" s="278"/>
      <c r="CC102" s="279"/>
      <c r="CD102" s="277" t="str">
        <f>IF(AG99&lt;AH99,AT99,IF(AH99&lt;AG99,AT99," "))</f>
        <v xml:space="preserve"> </v>
      </c>
      <c r="CE102" s="278"/>
      <c r="CF102" s="1208"/>
      <c r="CG102" s="1179"/>
      <c r="CH102" s="1180"/>
      <c r="CI102" s="1171"/>
      <c r="CJ102" s="1190">
        <f>BE102</f>
        <v>0</v>
      </c>
      <c r="CK102" s="1197"/>
      <c r="CL102" s="1185" t="str">
        <f>IF(BF103="",BF102,BF103)</f>
        <v/>
      </c>
    </row>
    <row r="103" spans="1:96" ht="12.95" customHeight="1" x14ac:dyDescent="0.2"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V103" s="224"/>
      <c r="AW103" s="224"/>
      <c r="AX103" s="224"/>
      <c r="AY103" s="224"/>
      <c r="AZ103" s="224"/>
      <c r="BE103" s="282"/>
      <c r="BF103" s="282"/>
      <c r="BG103" s="301"/>
      <c r="BH103" s="301"/>
      <c r="BL103" s="297"/>
      <c r="BM103" s="298"/>
      <c r="BN103" s="299"/>
      <c r="BO103" s="300"/>
      <c r="BP103" s="1203"/>
      <c r="BQ103" s="1204"/>
      <c r="BR103" s="1319" t="str">
        <f>IF(BO103="","",VLOOKUP(BO103,СписокКМ!BR:BW,2,FALSE))</f>
        <v/>
      </c>
      <c r="BS103" s="1319" t="str">
        <f>IF(BP103="","",VLOOKUP(BP103,СписокКМ!BS:BX,2,FALSE))</f>
        <v/>
      </c>
      <c r="BT103" s="1319" t="str">
        <f>IF(BQ103="","",VLOOKUP(BQ103,СписокКМ!BT:BY,2,FALSE))</f>
        <v/>
      </c>
      <c r="BU103" s="1319" t="str">
        <f>IF(BR103="","",VLOOKUP(BR103,СписокКМ!BU:BZ,2,FALSE))</f>
        <v/>
      </c>
      <c r="BV103" s="1320"/>
      <c r="BW103" s="1200" t="str">
        <f>IF(AI100&gt;AJ100,BC100,IF(AJ100&gt;AI100,BD100," "))</f>
        <v xml:space="preserve"> </v>
      </c>
      <c r="BX103" s="1201"/>
      <c r="BY103" s="1202"/>
      <c r="BZ103" s="1200" t="str">
        <f>IF(AI97&gt;AJ97,BC97,IF(AJ97&gt;AI97,BD97," "))</f>
        <v xml:space="preserve"> </v>
      </c>
      <c r="CA103" s="1201"/>
      <c r="CB103" s="1202"/>
      <c r="CC103" s="1200" t="str">
        <f>IF(AI99&gt;AJ99,BC99,IF(AJ99&gt;AI99,BD99," "))</f>
        <v xml:space="preserve"> </v>
      </c>
      <c r="CD103" s="1201"/>
      <c r="CE103" s="1202"/>
      <c r="CF103" s="1209"/>
      <c r="CG103" s="1210"/>
      <c r="CH103" s="1211"/>
      <c r="CI103" s="1322"/>
      <c r="CJ103" s="1212"/>
      <c r="CK103" s="1198"/>
      <c r="CL103" s="1199"/>
    </row>
  </sheetData>
  <mergeCells count="398">
    <mergeCell ref="BL1:CL1"/>
    <mergeCell ref="BL3:CL3"/>
    <mergeCell ref="BQ6:BV6"/>
    <mergeCell ref="BW6:BY6"/>
    <mergeCell ref="BZ6:CB6"/>
    <mergeCell ref="CC6:CE6"/>
    <mergeCell ref="CF6:CH6"/>
    <mergeCell ref="CI6:CI14"/>
    <mergeCell ref="BP7:BP8"/>
    <mergeCell ref="BQ7:BQ8"/>
    <mergeCell ref="BR7:BU8"/>
    <mergeCell ref="BV7:BV8"/>
    <mergeCell ref="BW7:BY8"/>
    <mergeCell ref="CJ7:CJ8"/>
    <mergeCell ref="CK7:CK8"/>
    <mergeCell ref="CL7:CL8"/>
    <mergeCell ref="BZ8:CB8"/>
    <mergeCell ref="CC8:CE8"/>
    <mergeCell ref="CF8:CH8"/>
    <mergeCell ref="CK9:CK10"/>
    <mergeCell ref="CL9:CL10"/>
    <mergeCell ref="BW10:BY10"/>
    <mergeCell ref="CC10:CE10"/>
    <mergeCell ref="CF10:CH10"/>
    <mergeCell ref="CJ9:CJ10"/>
    <mergeCell ref="BP13:BP14"/>
    <mergeCell ref="BQ13:BQ14"/>
    <mergeCell ref="BR13:BU14"/>
    <mergeCell ref="BV13:BV14"/>
    <mergeCell ref="CF13:CH14"/>
    <mergeCell ref="CJ13:CJ14"/>
    <mergeCell ref="CJ11:CJ12"/>
    <mergeCell ref="CK11:CK12"/>
    <mergeCell ref="BP11:BP12"/>
    <mergeCell ref="BQ11:BQ12"/>
    <mergeCell ref="BR11:BU12"/>
    <mergeCell ref="BV11:BV12"/>
    <mergeCell ref="CC11:CE12"/>
    <mergeCell ref="BP9:BP10"/>
    <mergeCell ref="BQ9:BQ10"/>
    <mergeCell ref="BR9:BU10"/>
    <mergeCell ref="BV9:BV10"/>
    <mergeCell ref="BZ9:CB10"/>
    <mergeCell ref="CL11:CL12"/>
    <mergeCell ref="BW12:BY12"/>
    <mergeCell ref="BZ12:CB12"/>
    <mergeCell ref="CF12:CH12"/>
    <mergeCell ref="CK13:CK14"/>
    <mergeCell ref="CL13:CL14"/>
    <mergeCell ref="BW14:BY14"/>
    <mergeCell ref="BZ14:CB14"/>
    <mergeCell ref="CC14:CE14"/>
    <mergeCell ref="BQ17:BV17"/>
    <mergeCell ref="BW17:BY17"/>
    <mergeCell ref="BZ17:CB17"/>
    <mergeCell ref="CC17:CE17"/>
    <mergeCell ref="CF17:CH17"/>
    <mergeCell ref="BP18:BP19"/>
    <mergeCell ref="BQ18:BQ19"/>
    <mergeCell ref="BR18:BU19"/>
    <mergeCell ref="BV18:BV19"/>
    <mergeCell ref="BW18:BY19"/>
    <mergeCell ref="BP20:BP21"/>
    <mergeCell ref="BQ20:BQ21"/>
    <mergeCell ref="BR20:BU21"/>
    <mergeCell ref="BV20:BV21"/>
    <mergeCell ref="BZ20:CB21"/>
    <mergeCell ref="CJ20:CJ21"/>
    <mergeCell ref="CK20:CK21"/>
    <mergeCell ref="CL20:CL21"/>
    <mergeCell ref="BW21:BY21"/>
    <mergeCell ref="CC21:CE21"/>
    <mergeCell ref="CF21:CH21"/>
    <mergeCell ref="CJ18:CJ19"/>
    <mergeCell ref="CK18:CK19"/>
    <mergeCell ref="CL18:CL19"/>
    <mergeCell ref="BZ19:CB19"/>
    <mergeCell ref="CC19:CE19"/>
    <mergeCell ref="CF19:CH19"/>
    <mergeCell ref="CI17:CI25"/>
    <mergeCell ref="CK22:CK23"/>
    <mergeCell ref="CL22:CL23"/>
    <mergeCell ref="CJ22:CJ23"/>
    <mergeCell ref="BW23:BY23"/>
    <mergeCell ref="BZ23:CB23"/>
    <mergeCell ref="CF23:CH23"/>
    <mergeCell ref="BP24:BP25"/>
    <mergeCell ref="BQ24:BQ25"/>
    <mergeCell ref="BR24:BU25"/>
    <mergeCell ref="BV24:BV25"/>
    <mergeCell ref="CF24:CH25"/>
    <mergeCell ref="BP22:BP23"/>
    <mergeCell ref="BQ22:BQ23"/>
    <mergeCell ref="BR22:BU23"/>
    <mergeCell ref="BV22:BV23"/>
    <mergeCell ref="CC22:CE23"/>
    <mergeCell ref="BQ28:BV28"/>
    <mergeCell ref="BW28:BY28"/>
    <mergeCell ref="BZ28:CB28"/>
    <mergeCell ref="CC28:CE28"/>
    <mergeCell ref="CF28:CH28"/>
    <mergeCell ref="CI28:CI36"/>
    <mergeCell ref="CJ24:CJ25"/>
    <mergeCell ref="CK24:CK25"/>
    <mergeCell ref="CL24:CL25"/>
    <mergeCell ref="BW25:BY25"/>
    <mergeCell ref="BZ25:CB25"/>
    <mergeCell ref="CC25:CE25"/>
    <mergeCell ref="CL29:CL30"/>
    <mergeCell ref="BZ30:CB30"/>
    <mergeCell ref="CC30:CE30"/>
    <mergeCell ref="CF30:CH30"/>
    <mergeCell ref="CL31:CL32"/>
    <mergeCell ref="BP31:BP32"/>
    <mergeCell ref="BQ31:BQ32"/>
    <mergeCell ref="BR31:BU32"/>
    <mergeCell ref="BV31:BV32"/>
    <mergeCell ref="BZ31:CB32"/>
    <mergeCell ref="CJ31:CJ32"/>
    <mergeCell ref="BP29:BP30"/>
    <mergeCell ref="BQ29:BQ30"/>
    <mergeCell ref="BR29:BU30"/>
    <mergeCell ref="BV29:BV30"/>
    <mergeCell ref="BW29:BY30"/>
    <mergeCell ref="CJ29:CJ30"/>
    <mergeCell ref="BW32:BY32"/>
    <mergeCell ref="CC32:CE32"/>
    <mergeCell ref="CF32:CH32"/>
    <mergeCell ref="BP33:BP34"/>
    <mergeCell ref="BQ33:BQ34"/>
    <mergeCell ref="BR33:BU34"/>
    <mergeCell ref="BV33:BV34"/>
    <mergeCell ref="CC33:CE34"/>
    <mergeCell ref="CJ33:CJ34"/>
    <mergeCell ref="CL33:CL34"/>
    <mergeCell ref="BW34:BY34"/>
    <mergeCell ref="BZ34:CB34"/>
    <mergeCell ref="CF34:CH34"/>
    <mergeCell ref="BP35:BP36"/>
    <mergeCell ref="BQ35:BQ36"/>
    <mergeCell ref="BR35:BU36"/>
    <mergeCell ref="BV35:BV36"/>
    <mergeCell ref="CF35:CH36"/>
    <mergeCell ref="CJ35:CJ36"/>
    <mergeCell ref="CL35:CL36"/>
    <mergeCell ref="BW36:BY36"/>
    <mergeCell ref="BZ36:CB36"/>
    <mergeCell ref="CC36:CE36"/>
    <mergeCell ref="BQ39:BV39"/>
    <mergeCell ref="BW39:BY39"/>
    <mergeCell ref="BZ39:CB39"/>
    <mergeCell ref="CC39:CE39"/>
    <mergeCell ref="CF39:CH39"/>
    <mergeCell ref="CI39:CI47"/>
    <mergeCell ref="BP42:BP43"/>
    <mergeCell ref="BQ42:BQ43"/>
    <mergeCell ref="BR42:BU43"/>
    <mergeCell ref="BV42:BV43"/>
    <mergeCell ref="BZ42:CB43"/>
    <mergeCell ref="BP40:BP41"/>
    <mergeCell ref="BQ40:BQ41"/>
    <mergeCell ref="BR40:BU41"/>
    <mergeCell ref="BV40:BV41"/>
    <mergeCell ref="BW40:BY41"/>
    <mergeCell ref="CJ42:CJ43"/>
    <mergeCell ref="CK42:CK43"/>
    <mergeCell ref="CL42:CL43"/>
    <mergeCell ref="BW43:BY43"/>
    <mergeCell ref="CC43:CE43"/>
    <mergeCell ref="CF43:CH43"/>
    <mergeCell ref="CK40:CK41"/>
    <mergeCell ref="CL40:CL41"/>
    <mergeCell ref="BZ41:CB41"/>
    <mergeCell ref="CC41:CE41"/>
    <mergeCell ref="CF41:CH41"/>
    <mergeCell ref="CJ40:CJ41"/>
    <mergeCell ref="CK44:CK45"/>
    <mergeCell ref="CL44:CL45"/>
    <mergeCell ref="BW45:BY45"/>
    <mergeCell ref="BZ45:CB45"/>
    <mergeCell ref="CF45:CH45"/>
    <mergeCell ref="BP46:BP47"/>
    <mergeCell ref="BQ46:BQ47"/>
    <mergeCell ref="BR46:BU47"/>
    <mergeCell ref="BV46:BV47"/>
    <mergeCell ref="CF46:CH47"/>
    <mergeCell ref="BP44:BP45"/>
    <mergeCell ref="BQ44:BQ45"/>
    <mergeCell ref="BR44:BU45"/>
    <mergeCell ref="BV44:BV45"/>
    <mergeCell ref="CC44:CE45"/>
    <mergeCell ref="CJ44:CJ45"/>
    <mergeCell ref="BQ62:BV62"/>
    <mergeCell ref="BW62:BY62"/>
    <mergeCell ref="BZ62:CB62"/>
    <mergeCell ref="CC62:CE62"/>
    <mergeCell ref="CF62:CH62"/>
    <mergeCell ref="CI62:CI70"/>
    <mergeCell ref="CJ46:CJ47"/>
    <mergeCell ref="CK46:CK47"/>
    <mergeCell ref="CL46:CL47"/>
    <mergeCell ref="BW47:BY47"/>
    <mergeCell ref="BZ47:CB47"/>
    <mergeCell ref="CC47:CE47"/>
    <mergeCell ref="CJ65:CJ66"/>
    <mergeCell ref="CK65:CK66"/>
    <mergeCell ref="CL65:CL66"/>
    <mergeCell ref="CC66:CE66"/>
    <mergeCell ref="CF66:CH66"/>
    <mergeCell ref="CK63:CK64"/>
    <mergeCell ref="CL63:CL64"/>
    <mergeCell ref="CC64:CE64"/>
    <mergeCell ref="CF64:CH64"/>
    <mergeCell ref="CJ63:CJ64"/>
    <mergeCell ref="CK67:CK68"/>
    <mergeCell ref="CL67:CL68"/>
    <mergeCell ref="BP65:BP66"/>
    <mergeCell ref="BQ65:BQ66"/>
    <mergeCell ref="BR65:BU66"/>
    <mergeCell ref="BV65:BV66"/>
    <mergeCell ref="BZ65:CB66"/>
    <mergeCell ref="BP63:BP64"/>
    <mergeCell ref="BQ63:BQ64"/>
    <mergeCell ref="BR63:BU64"/>
    <mergeCell ref="BV63:BV64"/>
    <mergeCell ref="BW63:BY64"/>
    <mergeCell ref="BW66:BY66"/>
    <mergeCell ref="BZ64:CB64"/>
    <mergeCell ref="BP69:BP70"/>
    <mergeCell ref="BQ69:BQ70"/>
    <mergeCell ref="BR69:BU70"/>
    <mergeCell ref="BV69:BV70"/>
    <mergeCell ref="CF69:CH70"/>
    <mergeCell ref="BP67:BP68"/>
    <mergeCell ref="BQ67:BQ68"/>
    <mergeCell ref="BR67:BU68"/>
    <mergeCell ref="BV67:BV68"/>
    <mergeCell ref="CC67:CE68"/>
    <mergeCell ref="CJ67:CJ68"/>
    <mergeCell ref="BQ73:BV73"/>
    <mergeCell ref="BW73:BY73"/>
    <mergeCell ref="BZ73:CB73"/>
    <mergeCell ref="CC73:CE73"/>
    <mergeCell ref="CF73:CH73"/>
    <mergeCell ref="CI73:CI81"/>
    <mergeCell ref="CJ69:CJ70"/>
    <mergeCell ref="CK69:CK70"/>
    <mergeCell ref="CF75:CH75"/>
    <mergeCell ref="CJ74:CJ75"/>
    <mergeCell ref="CK78:CK79"/>
    <mergeCell ref="BW68:BY68"/>
    <mergeCell ref="BZ68:CB68"/>
    <mergeCell ref="CF68:CH68"/>
    <mergeCell ref="CL69:CL70"/>
    <mergeCell ref="BW70:BY70"/>
    <mergeCell ref="BZ70:CB70"/>
    <mergeCell ref="CC70:CE70"/>
    <mergeCell ref="BP76:BP77"/>
    <mergeCell ref="BQ76:BQ77"/>
    <mergeCell ref="BR76:BU77"/>
    <mergeCell ref="BV76:BV77"/>
    <mergeCell ref="BZ76:CB77"/>
    <mergeCell ref="BP74:BP75"/>
    <mergeCell ref="BQ74:BQ75"/>
    <mergeCell ref="BR74:BU75"/>
    <mergeCell ref="BV74:BV75"/>
    <mergeCell ref="BW74:BY75"/>
    <mergeCell ref="CJ76:CJ77"/>
    <mergeCell ref="CK76:CK77"/>
    <mergeCell ref="CL76:CL77"/>
    <mergeCell ref="BW77:BY77"/>
    <mergeCell ref="CC77:CE77"/>
    <mergeCell ref="CF77:CH77"/>
    <mergeCell ref="CK74:CK75"/>
    <mergeCell ref="CL74:CL75"/>
    <mergeCell ref="BZ75:CB75"/>
    <mergeCell ref="CC75:CE75"/>
    <mergeCell ref="CL78:CL79"/>
    <mergeCell ref="BW79:BY79"/>
    <mergeCell ref="BZ79:CB79"/>
    <mergeCell ref="CF79:CH79"/>
    <mergeCell ref="BP80:BP81"/>
    <mergeCell ref="BQ80:BQ81"/>
    <mergeCell ref="BR80:BU81"/>
    <mergeCell ref="BV80:BV81"/>
    <mergeCell ref="CF80:CH81"/>
    <mergeCell ref="BP78:BP79"/>
    <mergeCell ref="BQ78:BQ79"/>
    <mergeCell ref="BR78:BU79"/>
    <mergeCell ref="BV78:BV79"/>
    <mergeCell ref="CC78:CE79"/>
    <mergeCell ref="CJ78:CJ79"/>
    <mergeCell ref="BQ84:BV84"/>
    <mergeCell ref="BW84:BY84"/>
    <mergeCell ref="BZ84:CB84"/>
    <mergeCell ref="CC84:CE84"/>
    <mergeCell ref="CF84:CH84"/>
    <mergeCell ref="CI84:CI92"/>
    <mergeCell ref="CJ80:CJ81"/>
    <mergeCell ref="CK80:CK81"/>
    <mergeCell ref="CL80:CL81"/>
    <mergeCell ref="BW81:BY81"/>
    <mergeCell ref="BZ81:CB81"/>
    <mergeCell ref="CC81:CE81"/>
    <mergeCell ref="CJ87:CJ88"/>
    <mergeCell ref="CK87:CK88"/>
    <mergeCell ref="CL87:CL88"/>
    <mergeCell ref="CC88:CE88"/>
    <mergeCell ref="CF88:CH88"/>
    <mergeCell ref="CK85:CK86"/>
    <mergeCell ref="CL85:CL86"/>
    <mergeCell ref="CC86:CE86"/>
    <mergeCell ref="CF86:CH86"/>
    <mergeCell ref="CJ85:CJ86"/>
    <mergeCell ref="CK89:CK90"/>
    <mergeCell ref="CL89:CL90"/>
    <mergeCell ref="BP87:BP88"/>
    <mergeCell ref="BQ87:BQ88"/>
    <mergeCell ref="BR87:BU88"/>
    <mergeCell ref="BV87:BV88"/>
    <mergeCell ref="BZ87:CB88"/>
    <mergeCell ref="BP85:BP86"/>
    <mergeCell ref="BQ85:BQ86"/>
    <mergeCell ref="BR85:BU86"/>
    <mergeCell ref="BV85:BV86"/>
    <mergeCell ref="BW85:BY86"/>
    <mergeCell ref="BW88:BY88"/>
    <mergeCell ref="BZ86:CB86"/>
    <mergeCell ref="BP91:BP92"/>
    <mergeCell ref="BQ91:BQ92"/>
    <mergeCell ref="BR91:BU92"/>
    <mergeCell ref="BV91:BV92"/>
    <mergeCell ref="CF91:CH92"/>
    <mergeCell ref="BP89:BP90"/>
    <mergeCell ref="BQ89:BQ90"/>
    <mergeCell ref="BR89:BU90"/>
    <mergeCell ref="BV89:BV90"/>
    <mergeCell ref="CC89:CE90"/>
    <mergeCell ref="CJ89:CJ90"/>
    <mergeCell ref="BQ95:BV95"/>
    <mergeCell ref="BW95:BY95"/>
    <mergeCell ref="BZ95:CB95"/>
    <mergeCell ref="CC95:CE95"/>
    <mergeCell ref="CF95:CH95"/>
    <mergeCell ref="CI95:CI103"/>
    <mergeCell ref="CJ91:CJ92"/>
    <mergeCell ref="CK91:CK92"/>
    <mergeCell ref="CF97:CH97"/>
    <mergeCell ref="CJ96:CJ97"/>
    <mergeCell ref="CJ102:CJ103"/>
    <mergeCell ref="CK102:CK103"/>
    <mergeCell ref="BW90:BY90"/>
    <mergeCell ref="BZ90:CB90"/>
    <mergeCell ref="CF90:CH90"/>
    <mergeCell ref="CL91:CL92"/>
    <mergeCell ref="BW92:BY92"/>
    <mergeCell ref="BZ92:CB92"/>
    <mergeCell ref="CC92:CE92"/>
    <mergeCell ref="BP98:BP99"/>
    <mergeCell ref="BQ98:BQ99"/>
    <mergeCell ref="BR98:BU99"/>
    <mergeCell ref="BV98:BV99"/>
    <mergeCell ref="BZ98:CB99"/>
    <mergeCell ref="BP96:BP97"/>
    <mergeCell ref="BQ96:BQ97"/>
    <mergeCell ref="BR96:BU97"/>
    <mergeCell ref="BV96:BV97"/>
    <mergeCell ref="BW96:BY97"/>
    <mergeCell ref="CJ98:CJ99"/>
    <mergeCell ref="CK98:CK99"/>
    <mergeCell ref="CL98:CL99"/>
    <mergeCell ref="BW99:BY99"/>
    <mergeCell ref="CC99:CE99"/>
    <mergeCell ref="CF99:CH99"/>
    <mergeCell ref="CK96:CK97"/>
    <mergeCell ref="CL96:CL97"/>
    <mergeCell ref="BZ97:CB97"/>
    <mergeCell ref="CC97:CE97"/>
    <mergeCell ref="BP102:BP103"/>
    <mergeCell ref="BQ102:BQ103"/>
    <mergeCell ref="BR102:BU103"/>
    <mergeCell ref="BV102:BV103"/>
    <mergeCell ref="CF102:CH103"/>
    <mergeCell ref="BP100:BP101"/>
    <mergeCell ref="BQ100:BQ101"/>
    <mergeCell ref="BR100:BU101"/>
    <mergeCell ref="BV100:BV101"/>
    <mergeCell ref="CC100:CE101"/>
    <mergeCell ref="CL102:CL103"/>
    <mergeCell ref="BW103:BY103"/>
    <mergeCell ref="BZ103:CB103"/>
    <mergeCell ref="CC103:CE103"/>
    <mergeCell ref="CK100:CK101"/>
    <mergeCell ref="CL100:CL101"/>
    <mergeCell ref="BW101:BY101"/>
    <mergeCell ref="BZ101:CB101"/>
    <mergeCell ref="CF101:CH101"/>
    <mergeCell ref="CJ100:CJ101"/>
  </mergeCells>
  <conditionalFormatting sqref="CJ13:CK13 CK10 CK12 CK8 CJ11:CK11 CJ9:CK9 CJ7:CK7 CJ24:CK25 CK21 CK23 CK19 CJ22:CK22 CJ20:CK20 CJ17:CK18 CK32 CK30 CJ33:CK33 CJ31:CK31 CJ28:CK29 CJ46:CK47 CK43 CK45 CK41 CJ44:CK44 CJ42:CK42 CJ39:CK40 CJ35:CK35 CJ36 CK34">
    <cfRule type="cellIs" dxfId="13" priority="2" stopIfTrue="1" operator="equal">
      <formula>0</formula>
    </cfRule>
  </conditionalFormatting>
  <conditionalFormatting sqref="CJ69:CK69 CK66 CK68 CK64 CJ67:CK67 CJ65:CK65 CJ63:CK63 CJ80:CK81 CK77 CK79 CK75 CJ78:CK78 CJ76:CK76 CJ73:CK74 CJ91:CK92 CK88 CK90 CK86 CJ89:CK89 CJ87:CK87 CJ84:CK85 CJ102:CK103 CK99 CK101 CK97 CJ100:CK100 CJ98:CK98 CJ95:CK96">
    <cfRule type="cellIs" dxfId="12" priority="1" stopIfTrue="1" operator="equal">
      <formula>0</formula>
    </cfRule>
  </conditionalFormatting>
  <printOptions horizontalCentered="1"/>
  <pageMargins left="0.19685039370078741" right="0.19685039370078741" top="0.19685039370078741" bottom="0.39370078740157483" header="0.19685039370078741" footer="0.98425196850393704"/>
  <pageSetup paperSize="9" scale="97" orientation="portrait" r:id="rId1"/>
  <headerFooter alignWithMargins="0">
    <oddFooter>&amp;L&amp;"Georgia,полужирный"&amp;12Главный судья - судья ССВК
Главный секретарь - судья МК(ССВК)&amp;R&amp;"Georgia,полужирный курсив"&amp;12И.С. Иванов (г. Чебоксары)
А.С. Рожкова (г. Н.Новгород)</oddFooter>
  </headerFooter>
  <rowBreaks count="1" manualBreakCount="1">
    <brk id="58" min="63" max="95" man="1"/>
  </rowBreaks>
  <colBreaks count="1" manualBreakCount="1">
    <brk id="90" max="57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32"/>
  <sheetViews>
    <sheetView view="pageBreakPreview" zoomScale="60" zoomScaleNormal="100" workbookViewId="0">
      <selection activeCell="I17" sqref="I17:J17"/>
    </sheetView>
  </sheetViews>
  <sheetFormatPr defaultRowHeight="12.75" outlineLevelRow="1" outlineLevelCol="1" x14ac:dyDescent="0.2"/>
  <cols>
    <col min="1" max="1" width="3.85546875" customWidth="1"/>
    <col min="2" max="2" width="5.42578125" hidden="1" customWidth="1" outlineLevel="1"/>
    <col min="3" max="3" width="26.5703125" customWidth="1" collapsed="1"/>
    <col min="4" max="4" width="4.7109375" customWidth="1"/>
    <col min="5" max="5" width="5.5703125" hidden="1" customWidth="1" outlineLevel="1"/>
    <col min="6" max="6" width="27.42578125" customWidth="1" collapsed="1"/>
    <col min="7" max="7" width="3.7109375" customWidth="1"/>
    <col min="8" max="8" width="7.140625" hidden="1" customWidth="1" outlineLevel="1"/>
    <col min="9" max="9" width="18.42578125" customWidth="1" collapsed="1"/>
  </cols>
  <sheetData>
    <row r="1" spans="1:13" ht="15" x14ac:dyDescent="0.2">
      <c r="A1" s="1079" t="str">
        <f>СписокКМ!A1</f>
        <v xml:space="preserve">ЧЕМПИОНАТ РОССИИ СРЕДИ лиц с ПОДА по настольному теннису  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</row>
    <row r="2" spans="1:13" ht="13.5" thickBot="1" x14ac:dyDescent="0.25">
      <c r="A2" s="355"/>
      <c r="B2" s="355"/>
      <c r="C2" s="356" t="str">
        <f>СписокКЖ!A2</f>
        <v>25 - 30 сентября 2020 г.</v>
      </c>
      <c r="D2" s="355"/>
      <c r="E2" s="355"/>
      <c r="F2" s="355"/>
      <c r="G2" s="355"/>
      <c r="H2" s="355"/>
      <c r="I2" s="355"/>
      <c r="J2" s="355"/>
      <c r="K2" s="355"/>
      <c r="L2" s="355"/>
      <c r="M2" s="357" t="str">
        <f>СписокКМ!H2</f>
        <v>г. Чебоксары</v>
      </c>
    </row>
    <row r="3" spans="1:13" ht="15.75" x14ac:dyDescent="0.2">
      <c r="A3" s="1329" t="s">
        <v>440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</row>
    <row r="4" spans="1:13" x14ac:dyDescent="0.2">
      <c r="A4" s="1016" t="s">
        <v>582</v>
      </c>
      <c r="B4" s="1016"/>
      <c r="C4" s="1016"/>
      <c r="D4" s="1016"/>
      <c r="E4" s="1016"/>
      <c r="F4" s="1016"/>
      <c r="G4" s="1016"/>
      <c r="H4" s="1016"/>
      <c r="I4" s="1016"/>
      <c r="J4" s="1016"/>
      <c r="K4" s="1016"/>
      <c r="L4" s="1016"/>
      <c r="M4" s="1016"/>
    </row>
    <row r="6" spans="1:13" x14ac:dyDescent="0.2">
      <c r="A6" s="198"/>
      <c r="B6" s="198"/>
      <c r="C6" s="183"/>
      <c r="D6" s="198"/>
      <c r="E6" s="198"/>
      <c r="F6" s="183"/>
      <c r="G6" s="201"/>
      <c r="H6" s="219"/>
      <c r="I6" s="1330"/>
      <c r="J6" s="1330"/>
    </row>
    <row r="7" spans="1:13" ht="15" customHeight="1" x14ac:dyDescent="0.2">
      <c r="A7" s="198">
        <v>1</v>
      </c>
      <c r="B7" s="211">
        <v>14</v>
      </c>
      <c r="C7" s="1331" t="str">
        <f>IF(B7="","",VLOOKUP(B7,СписокКЖ!$A$49:$D$246,3,FALSE))</f>
        <v>Санкт - Петербург</v>
      </c>
      <c r="D7" s="1331"/>
      <c r="E7" s="198"/>
      <c r="F7" s="183"/>
      <c r="G7" s="198"/>
      <c r="H7" s="201"/>
      <c r="I7" s="565"/>
      <c r="J7" s="796"/>
    </row>
    <row r="8" spans="1:13" ht="15" customHeight="1" x14ac:dyDescent="0.2">
      <c r="A8" s="215"/>
      <c r="B8" s="215"/>
      <c r="C8" s="359" t="str">
        <f>IF(B8="","",VLOOKUP(B8,СписокКМ!$A$186:$D$241,3,FALSE))</f>
        <v/>
      </c>
      <c r="D8" s="200">
        <v>5</v>
      </c>
      <c r="E8" s="205">
        <v>14</v>
      </c>
      <c r="F8" s="1331" t="str">
        <f>IF(E8="","",VLOOKUP(E8,СписокКЖ!$A$49:$D$246,3,FALSE))</f>
        <v>Санкт - Петербург</v>
      </c>
      <c r="G8" s="1331"/>
      <c r="H8" s="182"/>
      <c r="I8" s="566"/>
      <c r="J8" s="564"/>
    </row>
    <row r="9" spans="1:13" ht="15" customHeight="1" x14ac:dyDescent="0.2">
      <c r="A9" s="209">
        <v>2</v>
      </c>
      <c r="B9" s="210">
        <v>11</v>
      </c>
      <c r="C9" s="736" t="str">
        <f>IF(B9="","",VLOOKUP(B9,СписокКЖ!$A$49:$D$246,3,FALSE))</f>
        <v>Липецкая область</v>
      </c>
      <c r="D9" s="206"/>
      <c r="E9" s="201"/>
      <c r="F9" s="363" t="s">
        <v>591</v>
      </c>
      <c r="G9" s="200"/>
      <c r="H9" s="189"/>
      <c r="I9" s="567"/>
      <c r="J9" s="796" t="s">
        <v>439</v>
      </c>
    </row>
    <row r="10" spans="1:13" ht="15" customHeight="1" x14ac:dyDescent="0.2">
      <c r="A10" s="198">
        <v>3</v>
      </c>
      <c r="B10" s="211">
        <v>12</v>
      </c>
      <c r="C10" s="358" t="str">
        <f>IF(B10="","",VLOOKUP(B10,СписокКЖ!$A$49:$D$246,3,FALSE))</f>
        <v>Республика Татарстан</v>
      </c>
      <c r="D10" s="198"/>
      <c r="E10" s="198"/>
      <c r="F10" s="364"/>
      <c r="G10" s="203">
        <v>31</v>
      </c>
      <c r="H10" s="220">
        <v>14</v>
      </c>
      <c r="I10" s="1328" t="str">
        <f>IF(H10="","",VLOOKUP(H10,СписокКЖ!$A$49:$D$246,3,FALSE))</f>
        <v>Санкт - Петербург</v>
      </c>
      <c r="J10" s="1328"/>
    </row>
    <row r="11" spans="1:13" ht="15" customHeight="1" x14ac:dyDescent="0.2">
      <c r="A11" s="215"/>
      <c r="B11" s="215"/>
      <c r="C11" s="359" t="str">
        <f>IF(B11="","",VLOOKUP(B11,СписокКМ!$A$186:$D$241,3,FALSE))</f>
        <v/>
      </c>
      <c r="D11" s="200">
        <v>6</v>
      </c>
      <c r="E11" s="205">
        <v>15</v>
      </c>
      <c r="F11" s="1331" t="str">
        <f>IF(E11="","",VLOOKUP(E11,СписокКЖ!$A$49:$D$246,3,FALSE))</f>
        <v>Республика Башкортостан</v>
      </c>
      <c r="G11" s="1332"/>
      <c r="H11" s="201"/>
      <c r="I11" s="207" t="s">
        <v>591</v>
      </c>
      <c r="J11" s="562" t="s">
        <v>100</v>
      </c>
    </row>
    <row r="12" spans="1:13" ht="15" customHeight="1" x14ac:dyDescent="0.2">
      <c r="A12" s="209">
        <v>4</v>
      </c>
      <c r="B12" s="210">
        <v>15</v>
      </c>
      <c r="C12" s="736" t="str">
        <f>IF(B12="","",VLOOKUP(B12,СписокКЖ!$A$49:$D$246,3,FALSE))</f>
        <v>Республика Башкортостан</v>
      </c>
      <c r="D12" s="206"/>
      <c r="E12" s="201"/>
      <c r="F12" s="365" t="s">
        <v>382</v>
      </c>
      <c r="G12" s="198">
        <v>-31</v>
      </c>
      <c r="H12" s="219">
        <f>IF(H10="","",IF(H10=E8,E11,IF(H10=E11,E8)))</f>
        <v>15</v>
      </c>
      <c r="I12" s="1328" t="str">
        <f>IF(H12="","",VLOOKUP(H12,СписокКЖ!$A$49:$D$246,3,FALSE))</f>
        <v>Республика Башкортостан</v>
      </c>
      <c r="J12" s="1328"/>
    </row>
    <row r="13" spans="1:13" ht="15" customHeight="1" x14ac:dyDescent="0.2">
      <c r="A13" s="353"/>
      <c r="B13" s="201"/>
      <c r="C13" s="354"/>
      <c r="D13" s="354"/>
      <c r="E13" s="354"/>
      <c r="F13" s="366"/>
      <c r="G13" s="354"/>
      <c r="H13" s="354"/>
      <c r="I13" s="563"/>
      <c r="J13" s="208" t="s">
        <v>37</v>
      </c>
    </row>
    <row r="14" spans="1:13" ht="15" customHeight="1" x14ac:dyDescent="0.2">
      <c r="A14" s="201"/>
      <c r="B14" s="201"/>
      <c r="C14" s="354"/>
      <c r="D14" s="183">
        <v>-5</v>
      </c>
      <c r="E14" s="211">
        <f>IF(E8="","",IF(E8=B7,B9,IF(E8=B9,B7)))</f>
        <v>11</v>
      </c>
      <c r="F14" s="736" t="str">
        <f>IF(E14="","",VLOOKUP(E14,СписокКЖ!$A$49:$D$246,3,FALSE))</f>
        <v>Липецкая область</v>
      </c>
      <c r="G14" s="198"/>
      <c r="H14" s="198"/>
      <c r="I14" s="563"/>
      <c r="J14" s="208" t="s">
        <v>38</v>
      </c>
    </row>
    <row r="15" spans="1:13" ht="15" customHeight="1" x14ac:dyDescent="0.2">
      <c r="A15" s="189"/>
      <c r="B15" s="218"/>
      <c r="C15" s="354"/>
      <c r="D15" s="215"/>
      <c r="E15" s="215"/>
      <c r="F15" s="359"/>
      <c r="G15" s="200">
        <v>28</v>
      </c>
      <c r="H15" s="220">
        <v>12</v>
      </c>
      <c r="I15" s="1328" t="str">
        <f>IF(H15="","",VLOOKUP(H15,СписокКЖ!$A$49:$D$246,3,FALSE))</f>
        <v>Республика Татарстан</v>
      </c>
      <c r="J15" s="1328"/>
    </row>
    <row r="16" spans="1:13" ht="15" customHeight="1" x14ac:dyDescent="0.2">
      <c r="A16" s="189"/>
      <c r="B16" s="218"/>
      <c r="C16" s="354"/>
      <c r="D16" s="797">
        <v>-6</v>
      </c>
      <c r="E16" s="210">
        <f>IF(E11="","",IF(E11=B10,B12,IF(E11=B12,B10)))</f>
        <v>12</v>
      </c>
      <c r="F16" s="736" t="str">
        <f>IF(E16="","",VLOOKUP(E16,СписокКЖ!$A$49:$D$246,3,FALSE))</f>
        <v>Республика Татарстан</v>
      </c>
      <c r="G16" s="206"/>
      <c r="H16" s="201"/>
      <c r="I16" s="207" t="s">
        <v>591</v>
      </c>
      <c r="J16" s="562" t="s">
        <v>101</v>
      </c>
    </row>
    <row r="17" spans="1:10" ht="15" customHeight="1" x14ac:dyDescent="0.2">
      <c r="A17" s="189"/>
      <c r="B17" s="218"/>
      <c r="C17" s="354"/>
      <c r="D17" s="354"/>
      <c r="E17" s="354"/>
      <c r="F17" s="354"/>
      <c r="G17" s="354" t="s">
        <v>441</v>
      </c>
      <c r="H17" s="219">
        <f>IF(H15="","",IF(H15=E14,E16,IF(H15=E16,E14)))</f>
        <v>11</v>
      </c>
      <c r="I17" s="1328" t="str">
        <f>IF(H17="","",VLOOKUP(H17,СписокКЖ!$A$49:$D$246,3,FALSE))</f>
        <v>Липецкая область</v>
      </c>
      <c r="J17" s="1328"/>
    </row>
    <row r="18" spans="1:10" ht="15" customHeight="1" x14ac:dyDescent="0.2">
      <c r="A18" s="174"/>
      <c r="B18" s="174"/>
      <c r="C18" s="174"/>
      <c r="D18" s="174"/>
      <c r="E18" s="354"/>
      <c r="F18" s="354"/>
      <c r="G18" s="354"/>
      <c r="H18" s="354"/>
      <c r="I18" s="563"/>
      <c r="J18" s="208" t="s">
        <v>102</v>
      </c>
    </row>
    <row r="19" spans="1:10" ht="15" customHeight="1" x14ac:dyDescent="0.2">
      <c r="A19" s="174"/>
      <c r="B19" s="174"/>
      <c r="C19" s="174"/>
      <c r="D19" s="174"/>
      <c r="E19" s="354"/>
      <c r="F19" s="354"/>
      <c r="G19" s="354"/>
      <c r="H19" s="354"/>
      <c r="I19" s="354"/>
      <c r="J19" s="354"/>
    </row>
    <row r="21" spans="1:10" ht="15" hidden="1" customHeight="1" outlineLevel="1" x14ac:dyDescent="0.2">
      <c r="A21" s="201"/>
      <c r="B21" s="201"/>
      <c r="C21" s="354"/>
      <c r="D21" s="183"/>
      <c r="E21" s="211">
        <v>13</v>
      </c>
      <c r="F21" s="961" t="str">
        <f>IF(E21="","",VLOOKUP(E21,СписокКЖ!$A$49:$D$246,3,FALSE))</f>
        <v>Архангельская область</v>
      </c>
      <c r="G21" s="198"/>
      <c r="H21" s="198"/>
      <c r="I21" s="563"/>
      <c r="J21" s="208" t="s">
        <v>580</v>
      </c>
    </row>
    <row r="22" spans="1:10" ht="15" hidden="1" customHeight="1" outlineLevel="1" x14ac:dyDescent="0.2">
      <c r="A22" s="189"/>
      <c r="B22" s="218"/>
      <c r="C22" s="354"/>
      <c r="D22" s="215"/>
      <c r="E22" s="215"/>
      <c r="F22" s="359"/>
      <c r="G22" s="200">
        <v>29</v>
      </c>
      <c r="H22" s="220"/>
      <c r="I22" s="1328" t="str">
        <f>IF(H22="","",VLOOKUP(H22,СписокКЖ!$A$49:$D$246,3,FALSE))</f>
        <v/>
      </c>
      <c r="J22" s="1328"/>
    </row>
    <row r="23" spans="1:10" ht="15" hidden="1" customHeight="1" outlineLevel="1" x14ac:dyDescent="0.2">
      <c r="A23" s="189"/>
      <c r="B23" s="218"/>
      <c r="C23" s="354"/>
      <c r="D23" s="797"/>
      <c r="E23" s="210">
        <v>16</v>
      </c>
      <c r="F23" s="961" t="str">
        <f>IF(E23="","",VLOOKUP(E23,СписокКЖ!$A$49:$D$246,3,FALSE))</f>
        <v>Москва</v>
      </c>
      <c r="G23" s="206"/>
      <c r="H23" s="201"/>
      <c r="I23" s="207"/>
      <c r="J23" s="562" t="s">
        <v>101</v>
      </c>
    </row>
    <row r="24" spans="1:10" ht="15" hidden="1" customHeight="1" outlineLevel="1" x14ac:dyDescent="0.2">
      <c r="A24" s="189"/>
      <c r="B24" s="218"/>
      <c r="C24" s="354"/>
      <c r="D24" s="354"/>
      <c r="E24" s="354"/>
      <c r="F24" s="354"/>
      <c r="G24" s="354" t="s">
        <v>581</v>
      </c>
      <c r="H24" s="219" t="str">
        <f>IF(H22="","",IF(H22=E21,E23,IF(H22=E23,E21)))</f>
        <v/>
      </c>
      <c r="I24" s="1328" t="str">
        <f>IF(H24="","",VLOOKUP(H24,СписокКЖ!$A$49:$D$246,3,FALSE))</f>
        <v/>
      </c>
      <c r="J24" s="1328"/>
    </row>
    <row r="25" spans="1:10" ht="15" hidden="1" customHeight="1" outlineLevel="1" x14ac:dyDescent="0.2">
      <c r="A25" s="174"/>
      <c r="B25" s="174"/>
      <c r="C25" s="174"/>
      <c r="D25" s="174"/>
      <c r="E25" s="354"/>
      <c r="F25" s="354"/>
      <c r="G25" s="354"/>
      <c r="H25" s="354"/>
      <c r="I25" s="563"/>
      <c r="J25" s="208" t="s">
        <v>41</v>
      </c>
    </row>
    <row r="26" spans="1:10" collapsed="1" x14ac:dyDescent="0.2"/>
    <row r="29" spans="1:10" x14ac:dyDescent="0.2">
      <c r="A29" s="798" t="str">
        <f>СписокКМ!A74</f>
        <v>Главный судья-судья ССВК</v>
      </c>
      <c r="B29" s="798"/>
      <c r="C29" s="798"/>
      <c r="D29" s="798"/>
      <c r="E29" s="798"/>
      <c r="F29" s="798"/>
      <c r="G29" s="798"/>
      <c r="H29" s="798"/>
      <c r="I29" s="798" t="s">
        <v>432</v>
      </c>
    </row>
    <row r="30" spans="1:10" x14ac:dyDescent="0.2">
      <c r="A30" s="798"/>
      <c r="B30" s="798"/>
      <c r="C30" s="798"/>
      <c r="D30" s="798"/>
      <c r="E30" s="798"/>
      <c r="F30" s="798"/>
      <c r="G30" s="798"/>
      <c r="H30" s="798"/>
      <c r="I30" s="798"/>
    </row>
    <row r="31" spans="1:10" x14ac:dyDescent="0.2">
      <c r="A31" s="798"/>
      <c r="B31" s="798"/>
      <c r="C31" s="798"/>
      <c r="D31" s="798"/>
      <c r="E31" s="798"/>
      <c r="F31" s="798"/>
      <c r="G31" s="798"/>
      <c r="H31" s="798"/>
      <c r="I31" s="798"/>
    </row>
    <row r="32" spans="1:10" x14ac:dyDescent="0.2">
      <c r="A32" s="798" t="str">
        <f>СписокКМ!A76</f>
        <v>Главный секретарь-судья МК(ССВК)</v>
      </c>
      <c r="B32" s="798"/>
      <c r="C32" s="798"/>
      <c r="D32" s="798"/>
      <c r="E32" s="798"/>
      <c r="F32" s="798"/>
      <c r="G32" s="798"/>
      <c r="H32" s="798"/>
      <c r="I32" s="798" t="s">
        <v>433</v>
      </c>
    </row>
  </sheetData>
  <mergeCells count="13">
    <mergeCell ref="I22:J22"/>
    <mergeCell ref="I24:J24"/>
    <mergeCell ref="I15:J15"/>
    <mergeCell ref="I17:J17"/>
    <mergeCell ref="A1:M1"/>
    <mergeCell ref="A3:M3"/>
    <mergeCell ref="A4:M4"/>
    <mergeCell ref="I6:J6"/>
    <mergeCell ref="C7:D7"/>
    <mergeCell ref="F8:G8"/>
    <mergeCell ref="I10:J10"/>
    <mergeCell ref="F11:G11"/>
    <mergeCell ref="I12:J12"/>
  </mergeCells>
  <pageMargins left="0.7" right="0.7" top="0.75" bottom="0.75" header="0.3" footer="0.3"/>
  <pageSetup paperSize="9" scale="9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-0.249977111117893"/>
  </sheetPr>
  <dimension ref="A1:CQ291"/>
  <sheetViews>
    <sheetView view="pageBreakPreview" topLeftCell="A74" zoomScale="85" zoomScaleNormal="100" zoomScaleSheetLayoutView="85" workbookViewId="0">
      <selection activeCell="L90" sqref="L90:L91"/>
    </sheetView>
  </sheetViews>
  <sheetFormatPr defaultColWidth="9.140625" defaultRowHeight="15" outlineLevelCol="2" x14ac:dyDescent="0.2"/>
  <cols>
    <col min="1" max="1" width="10" style="33" customWidth="1" outlineLevel="1"/>
    <col min="2" max="2" width="10.28515625" style="33" customWidth="1" outlineLevel="1"/>
    <col min="3" max="3" width="5.28515625" style="165" customWidth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customWidth="1" outlineLevel="1" collapsed="1"/>
    <col min="9" max="13" width="4.7109375" style="168" customWidth="1" outlineLevel="1"/>
    <col min="14" max="14" width="0.5703125" style="168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20.25" x14ac:dyDescent="0.2">
      <c r="A1" s="1333" t="str">
        <f>СписокКЖ!A1</f>
        <v xml:space="preserve">ЧЕМПИОНАТ РОССИИ СРЕДИ лиц с ПОДА по настольному теннису  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  <c r="AH1" s="1333"/>
      <c r="AI1" s="1333"/>
      <c r="AJ1" s="1333"/>
      <c r="AK1" s="1333"/>
      <c r="AL1" s="1333"/>
      <c r="AM1" s="1333"/>
      <c r="AN1" s="1333"/>
      <c r="AO1" s="1333"/>
      <c r="AP1" s="1333"/>
      <c r="AQ1" s="1333"/>
      <c r="AR1" s="1333"/>
      <c r="AS1" s="1333"/>
      <c r="AT1" s="1333"/>
      <c r="AU1" s="1333"/>
      <c r="AV1" s="1333"/>
      <c r="AW1" s="1333"/>
      <c r="AX1" s="1333"/>
      <c r="AY1" s="1333"/>
      <c r="AZ1" s="1333"/>
      <c r="BA1" s="1333"/>
      <c r="BB1" s="1333"/>
      <c r="BC1" s="1333"/>
      <c r="BD1" s="1333"/>
      <c r="BE1" s="1333"/>
      <c r="BF1" s="1333"/>
      <c r="BG1" s="1333"/>
      <c r="BH1" s="1333"/>
      <c r="BI1" s="1333"/>
      <c r="BJ1" s="1333"/>
      <c r="BK1" s="1333"/>
      <c r="BL1" s="1333"/>
      <c r="BM1" s="1333"/>
      <c r="BN1" s="1333"/>
      <c r="BO1" s="1333"/>
      <c r="BP1" s="1333"/>
      <c r="BQ1" s="1333"/>
      <c r="BR1" s="1333"/>
      <c r="BS1" s="1333"/>
      <c r="BT1" s="1333"/>
      <c r="BU1" s="1333"/>
      <c r="BV1" s="1333"/>
      <c r="BW1" s="1333"/>
      <c r="BX1" s="1333"/>
      <c r="BY1" s="1333"/>
      <c r="BZ1" s="1333"/>
      <c r="CA1" s="1333"/>
      <c r="CB1" s="1333"/>
      <c r="CC1" s="1333"/>
      <c r="CD1" s="1333"/>
      <c r="CE1" s="1333"/>
    </row>
    <row r="2" spans="1:95" s="32" customFormat="1" ht="16.5" customHeight="1" x14ac:dyDescent="0.2">
      <c r="A2" s="173"/>
      <c r="B2" s="173"/>
      <c r="C2" s="173" t="str">
        <f>СписокКЖ!A2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СписокКЖ!H2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334" t="s">
        <v>32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1334"/>
      <c r="U3" s="1334"/>
      <c r="V3" s="1334"/>
      <c r="W3" s="1334"/>
      <c r="X3" s="1334"/>
      <c r="Y3" s="1334"/>
      <c r="Z3" s="1334"/>
      <c r="AA3" s="1334"/>
      <c r="AB3" s="1334"/>
      <c r="AC3" s="1334"/>
      <c r="AD3" s="1334"/>
      <c r="AE3" s="1334"/>
      <c r="AF3" s="1334"/>
      <c r="AG3" s="1334"/>
      <c r="AH3" s="1334"/>
      <c r="AI3" s="1334"/>
      <c r="AJ3" s="1334"/>
      <c r="AK3" s="1334"/>
      <c r="AL3" s="1334"/>
      <c r="AM3" s="1334"/>
      <c r="AN3" s="1334"/>
      <c r="AO3" s="1334"/>
      <c r="AP3" s="1334"/>
      <c r="AQ3" s="1334"/>
      <c r="AR3" s="1334"/>
      <c r="AS3" s="1334"/>
      <c r="AT3" s="1334"/>
      <c r="AU3" s="1334"/>
      <c r="AV3" s="1334"/>
      <c r="AW3" s="1334"/>
      <c r="AX3" s="1334"/>
      <c r="AY3" s="1334"/>
      <c r="AZ3" s="1334"/>
      <c r="BA3" s="1334"/>
      <c r="BB3" s="1334"/>
      <c r="BC3" s="1334"/>
      <c r="BD3" s="1334"/>
      <c r="BE3" s="1334"/>
      <c r="BF3" s="1334"/>
      <c r="BG3" s="1334"/>
      <c r="BH3" s="1334"/>
      <c r="BI3" s="1334"/>
      <c r="BJ3" s="1334"/>
      <c r="BK3" s="1334"/>
      <c r="BL3" s="1334"/>
      <c r="BM3" s="1334"/>
      <c r="BN3" s="1334"/>
      <c r="BO3" s="1334"/>
      <c r="BP3" s="1334"/>
      <c r="BQ3" s="1334"/>
      <c r="BR3" s="1334"/>
      <c r="BS3" s="1334"/>
      <c r="BT3" s="1334"/>
      <c r="BU3" s="1334"/>
      <c r="BV3" s="1334"/>
      <c r="BW3" s="1334"/>
      <c r="BX3" s="1334"/>
      <c r="BY3" s="1334"/>
      <c r="BZ3" s="1334"/>
      <c r="CA3" s="1334"/>
      <c r="CB3" s="1334"/>
      <c r="CC3" s="1334"/>
      <c r="CD3" s="1334"/>
      <c r="CE3" s="133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>
        <v>14</v>
      </c>
      <c r="B5" s="35">
        <v>13</v>
      </c>
      <c r="C5" s="1225">
        <v>1</v>
      </c>
      <c r="D5" s="1227" t="str">
        <f>IF(A5="","",VLOOKUP(A5,СписокКЖ!$A$88:$C$113,3,FALSE))</f>
        <v>Санкт - Петербург</v>
      </c>
      <c r="E5" s="1228" t="e">
        <f>IF(B5="","",VLOOKUP(B5,СписокКЖ!E:J,2,FALSE))</f>
        <v>#N/A</v>
      </c>
      <c r="F5" s="1231" t="str">
        <f>IF(B5="","",VLOOKUP(B5,СписокКЖ!$A$88:$C$111,3,FALSE))</f>
        <v>Архангельская область</v>
      </c>
      <c r="G5" s="1232" t="e">
        <f>IF(D5="","",VLOOKUP(D5,СписокКЖ!G:L,2,FALSE))</f>
        <v>#N/A</v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str">
        <f>IF(A5="","",VLOOKUP(A5,'[60]Протокол команд'!A:K,8,FALSE))</f>
        <v>-</v>
      </c>
      <c r="U5" s="39" t="e">
        <f>T5*5-4</f>
        <v>#VALUE!</v>
      </c>
      <c r="V5" s="39" t="e">
        <f>T5*5</f>
        <v>#VALUE!</v>
      </c>
      <c r="W5" s="39" t="e">
        <f>CONCATENATE(U5,"-",V5)</f>
        <v>#VALUE!</v>
      </c>
      <c r="X5" s="39" t="str">
        <f>IF(A5="","",VLOOKUP(A5,'[60]Протокол команд'!A:K,10,FALSE))</f>
        <v>-</v>
      </c>
      <c r="Y5" s="39" t="e">
        <f>X5*5-4</f>
        <v>#VALUE!</v>
      </c>
      <c r="Z5" s="39" t="e">
        <f>X5*5</f>
        <v>#VALUE!</v>
      </c>
      <c r="AA5" s="39" t="e">
        <f>CONCATENATE(Y5,"-",Z5)</f>
        <v>#VALUE!</v>
      </c>
      <c r="AB5" s="1241">
        <f>IF(O7="","",SUM(AF7:AF12))</f>
        <v>3</v>
      </c>
      <c r="AC5" s="1242"/>
      <c r="AD5" s="1243"/>
      <c r="AE5" s="1242">
        <f>IF(O7="","",SUM(AG7:AG12))</f>
        <v>0</v>
      </c>
      <c r="AF5" s="1242"/>
      <c r="AG5" s="1264"/>
      <c r="AH5" s="1241">
        <f>SUM(CC7:CC12)</f>
        <v>9</v>
      </c>
      <c r="AI5" s="1242"/>
      <c r="AJ5" s="1243"/>
      <c r="AK5" s="1242">
        <f>SUM(CE7:CE12)</f>
        <v>0</v>
      </c>
      <c r="AL5" s="1242"/>
      <c r="AM5" s="1264"/>
      <c r="AN5" s="1265">
        <f>SUM(AR7:AR12)</f>
        <v>66</v>
      </c>
      <c r="AO5" s="1266"/>
      <c r="AP5" s="1267"/>
      <c r="AQ5" s="1266">
        <f>SUM(AS7:AS12)</f>
        <v>20</v>
      </c>
      <c r="AR5" s="1266"/>
      <c r="AS5" s="1268"/>
      <c r="AT5" s="1314" t="s">
        <v>574</v>
      </c>
      <c r="AU5" s="1315"/>
      <c r="AV5" s="1315"/>
      <c r="AW5" s="1315"/>
      <c r="AX5" s="1315"/>
      <c r="AY5" s="1315"/>
      <c r="AZ5" s="1315"/>
      <c r="BA5" s="1315"/>
      <c r="BB5" s="1315"/>
      <c r="BC5" s="1315"/>
      <c r="BD5" s="1315"/>
      <c r="BE5" s="1315"/>
      <c r="BF5" s="1315"/>
      <c r="BG5" s="1315"/>
      <c r="BH5" s="1315"/>
      <c r="BI5" s="1315"/>
      <c r="BJ5" s="1315"/>
      <c r="BK5" s="1315"/>
      <c r="BL5" s="1315"/>
      <c r="BM5" s="1315"/>
      <c r="BN5" s="1315"/>
      <c r="BO5" s="1315"/>
      <c r="BP5" s="1315"/>
      <c r="BQ5" s="1315"/>
      <c r="BR5" s="1315"/>
      <c r="BS5" s="1315"/>
      <c r="BT5" s="1315"/>
      <c r="BU5" s="1315"/>
      <c r="BV5" s="1315"/>
      <c r="BW5" s="1315"/>
      <c r="BX5" s="1315"/>
      <c r="BY5" s="1315"/>
      <c r="BZ5" s="1315"/>
      <c r="CA5" s="1315"/>
      <c r="CB5" s="1316"/>
      <c r="CC5" s="1254">
        <f>IF(O7="","",SUM(AF7:AF12))</f>
        <v>3</v>
      </c>
      <c r="CD5" s="1256" t="str">
        <f>IF(CC5="","","-")</f>
        <v>-</v>
      </c>
      <c r="CE5" s="1258">
        <f>IF(O7="","",SUM(AG7:AG12))</f>
        <v>0</v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IF(A6="","",VLOOKUP(A6,СписокКЖ!D:I,2,FALSE))</f>
        <v/>
      </c>
      <c r="E6" s="1230" t="str">
        <f>IF(B6="","",VLOOKUP(B6,СписокКЖ!E:J,2,FALSE))</f>
        <v/>
      </c>
      <c r="F6" s="1233" t="str">
        <f>IF(C6="","",VLOOKUP(C6,СписокКЖ!F:K,2,FALSE))</f>
        <v/>
      </c>
      <c r="G6" s="1234" t="str">
        <f>IF(D6="","",VLOOKUP(D6,СписокКЖ!G:L,2,FALSE))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>
        <v>403</v>
      </c>
      <c r="B7" s="44">
        <v>456</v>
      </c>
      <c r="C7" s="90">
        <v>1</v>
      </c>
      <c r="D7" s="46" t="str">
        <f>IF(A7="","",VLOOKUP(A7,СписокКЖ!D:I,2,FALSE))</f>
        <v>ЕПИШКИНА Елена</v>
      </c>
      <c r="E7" s="47"/>
      <c r="F7" s="48" t="str">
        <f>IF(B7="","",VLOOKUP(B7,СписокКЖ!D:I,2,FALSE))</f>
        <v>КУЧЕРУК Дарина</v>
      </c>
      <c r="G7" s="49"/>
      <c r="H7" s="50"/>
      <c r="I7" s="51" t="s">
        <v>150</v>
      </c>
      <c r="J7" s="51" t="s">
        <v>152</v>
      </c>
      <c r="K7" s="51" t="s">
        <v>149</v>
      </c>
      <c r="L7" s="51"/>
      <c r="M7" s="51"/>
      <c r="N7" s="52"/>
      <c r="O7" s="53">
        <f>IF(I7="","",IF(I7="0",1000,IF(I7="-0",-1000,I7*1)))</f>
        <v>4</v>
      </c>
      <c r="P7" s="53">
        <f t="shared" ref="P7:S12" si="0">IF(J7="","",IF(J7="0",1000,IF(J7="-0",-1000,J7*1)))</f>
        <v>5</v>
      </c>
      <c r="Q7" s="53">
        <f t="shared" si="0"/>
        <v>3</v>
      </c>
      <c r="R7" s="53" t="str">
        <f t="shared" si="0"/>
        <v/>
      </c>
      <c r="S7" s="54" t="str">
        <f t="shared" si="0"/>
        <v/>
      </c>
      <c r="T7" s="55">
        <f t="shared" ref="T7:X12" si="1">IF(O7="","",IF(O7&gt;0,1,0))</f>
        <v>1</v>
      </c>
      <c r="U7" s="56">
        <f t="shared" si="1"/>
        <v>1</v>
      </c>
      <c r="V7" s="56">
        <f t="shared" si="1"/>
        <v>1</v>
      </c>
      <c r="W7" s="56" t="str">
        <f t="shared" si="1"/>
        <v/>
      </c>
      <c r="X7" s="56" t="str">
        <f t="shared" si="1"/>
        <v/>
      </c>
      <c r="Y7" s="57">
        <f t="shared" ref="Y7:AC12" si="2">IF(O7="","",IF(O7&lt;0,1,0))</f>
        <v>0</v>
      </c>
      <c r="Z7" s="57">
        <f t="shared" si="2"/>
        <v>0</v>
      </c>
      <c r="AA7" s="57">
        <f t="shared" si="2"/>
        <v>0</v>
      </c>
      <c r="AB7" s="57" t="str">
        <f t="shared" si="2"/>
        <v/>
      </c>
      <c r="AC7" s="57" t="str">
        <f t="shared" si="2"/>
        <v/>
      </c>
      <c r="AD7" s="58">
        <f>IF(CC7="","",IF(CC7&gt;CE7,1,-1))</f>
        <v>1</v>
      </c>
      <c r="AE7" s="58">
        <f>IF(CC7="","",IF(CC7&lt;CE7,1,-1))</f>
        <v>-1</v>
      </c>
      <c r="AF7" s="59">
        <f>IF(CC7&gt;CE7,1,0)</f>
        <v>1</v>
      </c>
      <c r="AG7" s="60">
        <f>IF(CE7&gt;CC7,1,0)</f>
        <v>0</v>
      </c>
      <c r="AH7" s="61">
        <f>IF(O7="","",AX7*1)</f>
        <v>11</v>
      </c>
      <c r="AI7" s="62">
        <f>IF(P7="","",BE7*1)</f>
        <v>11</v>
      </c>
      <c r="AJ7" s="62">
        <f>IF(Q7="","",BL7*1)</f>
        <v>11</v>
      </c>
      <c r="AK7" s="62" t="str">
        <f>IF(R7="","",BS7*1)</f>
        <v/>
      </c>
      <c r="AL7" s="62" t="str">
        <f>IF(S7="","",BZ7*1)</f>
        <v/>
      </c>
      <c r="AM7" s="63">
        <f>IF(O7="","",AZ7*1)</f>
        <v>4</v>
      </c>
      <c r="AN7" s="63">
        <f>IF(P7="","",BG7*1)</f>
        <v>5</v>
      </c>
      <c r="AO7" s="63">
        <f>IF(Q7="","",BN7*1)</f>
        <v>3</v>
      </c>
      <c r="AP7" s="63" t="str">
        <f>IF(R7="","",BU7*1)</f>
        <v/>
      </c>
      <c r="AQ7" s="63" t="str">
        <f>IF(S7="","",CB7*1)</f>
        <v/>
      </c>
      <c r="AR7" s="64">
        <f>SUM(AH7:AL7)</f>
        <v>33</v>
      </c>
      <c r="AS7" s="65">
        <f>SUM(AM7:AQ7)</f>
        <v>12</v>
      </c>
      <c r="AT7" s="66">
        <f>IF(O7=1000,11,IF(O7=-1000,0,IF(O7&gt;0,11,IF(O7&lt;0,(-O7),"0"))))</f>
        <v>11</v>
      </c>
      <c r="AU7" s="67">
        <f>IF(O7=1000,0,IF(O7=-1000,11,IF(O7&lt;-9,-(O7-2),IF(O7&gt;0,(O7),"0"))))</f>
        <v>4</v>
      </c>
      <c r="AV7" s="66">
        <f>IF(O7=1000,11,IF(O7=-1000,0,IF(O7&lt;9,11,IF(O7&gt;9,(O7+2),"0"))))</f>
        <v>11</v>
      </c>
      <c r="AW7" s="67">
        <f>IF(O7=1000,0,IF(O7=-1000,11,IF(O7&lt;0,11,IF(O7&gt;0,(O7),"0"))))</f>
        <v>4</v>
      </c>
      <c r="AX7" s="68">
        <f>IF(O7="","",IF(O7&gt;9,AV7,AT7))</f>
        <v>11</v>
      </c>
      <c r="AY7" s="69" t="str">
        <f>IF(O7="","","-")</f>
        <v>-</v>
      </c>
      <c r="AZ7" s="70">
        <f>IF(O7="","",IF(O7&lt;-9,AU7,AW7))</f>
        <v>4</v>
      </c>
      <c r="BA7" s="66" t="str">
        <f>IF(P7=1000,11,IF(P7=-1000,0,IF(P7&gt;9,(P7+2),IF(P7&lt;0,(-P7),"0"))))</f>
        <v>0</v>
      </c>
      <c r="BB7" s="67">
        <f>IF(P7=1000,0,IF(P7=-1000,11,IF(P7&lt;-9,-(P7-2),IF(P7&gt;0,(P7),"0"))))</f>
        <v>5</v>
      </c>
      <c r="BC7" s="67">
        <f>IF(P7=1000,11,IF(P7=-1000,0,IF(P7&gt;0,11,IF(P7&lt;0,(-P7),"0"))))</f>
        <v>11</v>
      </c>
      <c r="BD7" s="67">
        <f>IF(P7=1000,0,IF(P7=-1000,11,IF(P7&lt;0,11,IF(P7&gt;0,(P7),"0"))))</f>
        <v>5</v>
      </c>
      <c r="BE7" s="68">
        <f>IF(P7="","",IF(P7&gt;9,BA7,BC7))</f>
        <v>11</v>
      </c>
      <c r="BF7" s="69" t="str">
        <f>IF(P7="","","-")</f>
        <v>-</v>
      </c>
      <c r="BG7" s="70">
        <f>IF(P7="","",IF(P7&lt;-9,BB7,BD7))</f>
        <v>5</v>
      </c>
      <c r="BH7" s="66" t="str">
        <f>IF(Q7=1000,11,IF(Q7=-1000,0,IF(Q7&gt;9,(Q7+2),IF(Q7&lt;0,(-Q7),"0"))))</f>
        <v>0</v>
      </c>
      <c r="BI7" s="67">
        <f>IF(Q7=1000,0,IF(Q7=-1000,11,IF(Q7&lt;-9,-(Q7-2),IF(Q7&gt;0,(Q7),"0"))))</f>
        <v>3</v>
      </c>
      <c r="BJ7" s="67">
        <f>IF(Q7=1000,11,IF(Q7=-1000,0,IF(Q7&gt;0,11,IF(Q7&lt;0,(-Q7),"0"))))</f>
        <v>11</v>
      </c>
      <c r="BK7" s="67">
        <f>IF(Q7=1000,0,IF(Q7=-1000,11,IF(Q7&lt;0,11,IF(Q7&gt;0,(Q7),"0"))))</f>
        <v>3</v>
      </c>
      <c r="BL7" s="68">
        <f>IF(Q7="","",IF(Q7&gt;9,BH7,BJ7))</f>
        <v>11</v>
      </c>
      <c r="BM7" s="69" t="str">
        <f>IF(Q7="","","-")</f>
        <v>-</v>
      </c>
      <c r="BN7" s="70">
        <f>IF(Q7="","",IF(Q7&lt;-9,BI7,BK7))</f>
        <v>3</v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>
        <f>IF(O7="","",SUM(T7:X7))</f>
        <v>3</v>
      </c>
      <c r="CD7" s="73" t="str">
        <f>IF(CC7="","","-")</f>
        <v>-</v>
      </c>
      <c r="CE7" s="74">
        <f>IF(O7="","",SUM(Y7:AC7))</f>
        <v>0</v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>
        <v>406</v>
      </c>
      <c r="B8" s="44">
        <v>305</v>
      </c>
      <c r="C8" s="75">
        <v>2</v>
      </c>
      <c r="D8" s="76" t="str">
        <f>IF(A8="","",VLOOKUP(A8,СписокКЖ!D:I,2,FALSE))</f>
        <v>КОСТЕНЕВИЧ Анастасия</v>
      </c>
      <c r="E8" s="47"/>
      <c r="F8" s="77" t="str">
        <f>IF(B8="","",VLOOKUP(B8,СписокКЖ!D:I,2,FALSE))</f>
        <v>РОДЫГИНА Милана</v>
      </c>
      <c r="G8" s="49"/>
      <c r="H8" s="41"/>
      <c r="I8" s="91" t="s">
        <v>152</v>
      </c>
      <c r="J8" s="91" t="s">
        <v>145</v>
      </c>
      <c r="K8" s="91" t="s">
        <v>27</v>
      </c>
      <c r="L8" s="91"/>
      <c r="M8" s="51"/>
      <c r="N8" s="42"/>
      <c r="O8" s="79">
        <f>IF(I8="","",IF(I8="0",1000,IF(I8="-0",-1000,I8*1)))</f>
        <v>5</v>
      </c>
      <c r="P8" s="79">
        <f t="shared" si="0"/>
        <v>2</v>
      </c>
      <c r="Q8" s="79">
        <f t="shared" si="0"/>
        <v>1</v>
      </c>
      <c r="R8" s="79" t="str">
        <f t="shared" si="0"/>
        <v/>
      </c>
      <c r="S8" s="80" t="str">
        <f t="shared" si="0"/>
        <v/>
      </c>
      <c r="T8" s="55">
        <f t="shared" si="1"/>
        <v>1</v>
      </c>
      <c r="U8" s="56">
        <f t="shared" si="1"/>
        <v>1</v>
      </c>
      <c r="V8" s="56">
        <f t="shared" si="1"/>
        <v>1</v>
      </c>
      <c r="W8" s="56" t="str">
        <f t="shared" si="1"/>
        <v/>
      </c>
      <c r="X8" s="56" t="str">
        <f t="shared" si="1"/>
        <v/>
      </c>
      <c r="Y8" s="57">
        <f t="shared" si="2"/>
        <v>0</v>
      </c>
      <c r="Z8" s="57">
        <f t="shared" si="2"/>
        <v>0</v>
      </c>
      <c r="AA8" s="57">
        <f t="shared" si="2"/>
        <v>0</v>
      </c>
      <c r="AB8" s="57" t="str">
        <f t="shared" si="2"/>
        <v/>
      </c>
      <c r="AC8" s="57" t="str">
        <f t="shared" si="2"/>
        <v/>
      </c>
      <c r="AD8" s="58">
        <f>IF(CC8="","",IF(CC8&gt;CE8,1,-1))</f>
        <v>1</v>
      </c>
      <c r="AE8" s="58">
        <f>IF(CC8="","",IF(CC8&lt;CE8,1,-1))</f>
        <v>-1</v>
      </c>
      <c r="AF8" s="59">
        <f>IF(CC8&gt;CE8,1,0)</f>
        <v>1</v>
      </c>
      <c r="AG8" s="60">
        <f>IF(CE8&gt;CC8,1,0)</f>
        <v>0</v>
      </c>
      <c r="AH8" s="81">
        <f>IF(O8="","",AX8*1)</f>
        <v>11</v>
      </c>
      <c r="AI8" s="92">
        <f>IF(P8="","",BE8*1)</f>
        <v>11</v>
      </c>
      <c r="AJ8" s="92">
        <f>IF(Q8="","",BL8*1)</f>
        <v>11</v>
      </c>
      <c r="AK8" s="92" t="str">
        <f>IF(R8="","",BS8*1)</f>
        <v/>
      </c>
      <c r="AL8" s="92" t="str">
        <f>IF(S8="","",BZ8*1)</f>
        <v/>
      </c>
      <c r="AM8" s="93">
        <f>IF(O8="","",AZ8*1)</f>
        <v>5</v>
      </c>
      <c r="AN8" s="93">
        <f>IF(P8="","",BG8*1)</f>
        <v>2</v>
      </c>
      <c r="AO8" s="93">
        <f>IF(Q8="","",BN8*1)</f>
        <v>1</v>
      </c>
      <c r="AP8" s="93" t="str">
        <f>IF(R8="","",BU8*1)</f>
        <v/>
      </c>
      <c r="AQ8" s="93" t="str">
        <f>IF(S8="","",CB8*1)</f>
        <v/>
      </c>
      <c r="AR8" s="64">
        <f>SUM(AH8:AL8)</f>
        <v>33</v>
      </c>
      <c r="AS8" s="65">
        <f>SUM(AM8:AQ8)</f>
        <v>8</v>
      </c>
      <c r="AT8" s="66">
        <f>IF(O8=1000,11,IF(O8=-1000,0,IF(O8&gt;0,11,IF(O8&lt;0,(-O8),"0"))))</f>
        <v>11</v>
      </c>
      <c r="AU8" s="67">
        <f>IF(O8=1000,0,IF(O8=-1000,11,IF(O8&lt;-9,-(O8-2),IF(O8&gt;0,(O8),"0"))))</f>
        <v>5</v>
      </c>
      <c r="AV8" s="66" t="str">
        <f>IF(O8=1000,11,IF(O8=-1000,0,IF(O8&gt;9,(O8+2),IF(O8&lt;0,(-O8),"0"))))</f>
        <v>0</v>
      </c>
      <c r="AW8" s="67">
        <f>IF(O8=1000,0,IF(O8=-1000,11,IF(O8&lt;0,11,IF(O8&gt;0,(O8),"0"))))</f>
        <v>5</v>
      </c>
      <c r="AX8" s="94">
        <f>IF(O8="","",IF(O8&gt;9,AV8,AT8))</f>
        <v>11</v>
      </c>
      <c r="AY8" s="95" t="str">
        <f>IF(O8="","","-")</f>
        <v>-</v>
      </c>
      <c r="AZ8" s="96">
        <f>IF(O8="","",IF(O8&lt;-9,AU8,AW8))</f>
        <v>5</v>
      </c>
      <c r="BA8" s="66" t="str">
        <f>IF(P8=1000,11,IF(P8=-1000,0,IF(P8&gt;9,(P8+2),IF(P8&lt;0,(-P8),"0"))))</f>
        <v>0</v>
      </c>
      <c r="BB8" s="67">
        <f>IF(P8=1000,0,IF(P8=-1000,11,IF(P8&lt;-9,-(P8-2),IF(P8&gt;0,(P8),"0"))))</f>
        <v>2</v>
      </c>
      <c r="BC8" s="67">
        <f>IF(P8=1000,11,IF(P8=-1000,0,IF(P8&gt;0,11,IF(P8&lt;0,(-P8),"0"))))</f>
        <v>11</v>
      </c>
      <c r="BD8" s="67">
        <f>IF(P8=1000,0,IF(P8=-1000,11,IF(P8&lt;0,11,IF(P8&gt;0,(P8),"0"))))</f>
        <v>2</v>
      </c>
      <c r="BE8" s="94">
        <f>IF(P8="","",IF(P8&gt;9,BA8,BC8))</f>
        <v>11</v>
      </c>
      <c r="BF8" s="95" t="str">
        <f>IF(P8="","","-")</f>
        <v>-</v>
      </c>
      <c r="BG8" s="96">
        <f>IF(P8="","",IF(P8&lt;-9,BB8,BD8))</f>
        <v>2</v>
      </c>
      <c r="BH8" s="66" t="str">
        <f>IF(Q8=1000,11,IF(Q8=-1000,0,IF(Q8&gt;9,(Q8+2),IF(Q8&lt;0,(-Q8),"0"))))</f>
        <v>0</v>
      </c>
      <c r="BI8" s="67">
        <f>IF(Q8=1000,0,IF(Q8=-1000,11,IF(Q8&lt;-9,-(Q8-2),IF(Q8&gt;0,(Q8),"0"))))</f>
        <v>1</v>
      </c>
      <c r="BJ8" s="67">
        <f>IF(Q8=1000,11,IF(Q8=-1000,0,IF(Q8&gt;0,11,IF(Q8&lt;0,(-Q8),"0"))))</f>
        <v>11</v>
      </c>
      <c r="BK8" s="67">
        <f>IF(Q8=1000,0,IF(Q8=-1000,11,IF(Q8&lt;0,11,IF(Q8&gt;0,(Q8),"0"))))</f>
        <v>1</v>
      </c>
      <c r="BL8" s="94">
        <f>IF(Q8="","",IF(Q8&gt;9,BH8,BJ8))</f>
        <v>11</v>
      </c>
      <c r="BM8" s="95" t="str">
        <f>IF(Q8="","","-")</f>
        <v>-</v>
      </c>
      <c r="BN8" s="96">
        <f>IF(Q8="","",IF(Q8&lt;-9,BI8,BK8))</f>
        <v>1</v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94" t="str">
        <f>IF(R8="","",IF(R8&gt;9,BO8,BQ8))</f>
        <v/>
      </c>
      <c r="BT8" s="95" t="str">
        <f>IF(R8="","","-")</f>
        <v/>
      </c>
      <c r="BU8" s="96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94" t="str">
        <f>IF(S8="","",IF(S8&gt;9,BV8,BX8))</f>
        <v/>
      </c>
      <c r="CA8" s="95" t="str">
        <f>IF(S8="","","-")</f>
        <v/>
      </c>
      <c r="CB8" s="96" t="str">
        <f>IF(S8="","",IF(S8&lt;-9,BW8,BY8))</f>
        <v/>
      </c>
      <c r="CC8" s="97">
        <f>IF(O8="","",SUM(T8:X8))</f>
        <v>3</v>
      </c>
      <c r="CD8" s="88" t="str">
        <f>IF(CC8="","","-")</f>
        <v>-</v>
      </c>
      <c r="CE8" s="98">
        <f>IF(O8="","",SUM(Y8:AC8))</f>
        <v>0</v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>
        <v>401</v>
      </c>
      <c r="B9" s="44">
        <v>456</v>
      </c>
      <c r="C9" s="1250" t="s">
        <v>563</v>
      </c>
      <c r="D9" s="76" t="str">
        <f>IF(A9="","",VLOOKUP(A9,СписокКЖ!D:I,2,FALSE))</f>
        <v>ГОРШКАЛЕВА Ольга</v>
      </c>
      <c r="E9" s="47"/>
      <c r="F9" s="77" t="str">
        <f>IF(B9="","",VLOOKUP(B9,СписокКЖ!D:I,2,FALSE))</f>
        <v>КУЧЕРУК Дарина</v>
      </c>
      <c r="G9" s="49"/>
      <c r="H9" s="41"/>
      <c r="I9" s="1252" t="s">
        <v>149</v>
      </c>
      <c r="J9" s="1252" t="s">
        <v>150</v>
      </c>
      <c r="K9" s="1252" t="s">
        <v>154</v>
      </c>
      <c r="L9" s="1252"/>
      <c r="M9" s="1252"/>
      <c r="N9" s="42"/>
      <c r="O9" s="1244">
        <f>IF(I9="","",IF(I9="0",1000,IF(I9="-0",-1000,I9*1)))</f>
        <v>3</v>
      </c>
      <c r="P9" s="1244">
        <f>IF(J9="","",IF(J9="0",1000,IF(J9="-0",-1000,J9*1)))</f>
        <v>4</v>
      </c>
      <c r="Q9" s="1244">
        <f>IF(K9="","",IF(K9="0",1000,IF(K9="-0",-1000,K9*1)))</f>
        <v>6</v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>
        <f>IF(O9="","",IF(O9&gt;0,1,0))</f>
        <v>1</v>
      </c>
      <c r="U9" s="1284">
        <f>IF(P9="","",IF(P9&gt;0,1,0))</f>
        <v>1</v>
      </c>
      <c r="V9" s="1284">
        <f>IF(Q9="","",IF(Q9&gt;0,1,0))</f>
        <v>1</v>
      </c>
      <c r="W9" s="1284" t="str">
        <f>IF(R9="","",IF(R9&gt;0,1,0))</f>
        <v/>
      </c>
      <c r="X9" s="1284" t="str">
        <f>IF(S9="","",IF(S9&gt;0,1,0))</f>
        <v/>
      </c>
      <c r="Y9" s="1278">
        <f>IF(O9="","",IF(O9&lt;0,1,0))</f>
        <v>0</v>
      </c>
      <c r="Z9" s="1278">
        <f>IF(P9="","",IF(P9&lt;0,1,0))</f>
        <v>0</v>
      </c>
      <c r="AA9" s="1278">
        <f>IF(Q9="","",IF(Q9&lt;0,1,0))</f>
        <v>0</v>
      </c>
      <c r="AB9" s="1278" t="str">
        <f>IF(R9="","",IF(R9&lt;0,1,0))</f>
        <v/>
      </c>
      <c r="AC9" s="1278" t="str">
        <f>IF(S9="","",IF(S9&lt;0,1,0))</f>
        <v/>
      </c>
      <c r="AD9" s="1280">
        <f>IF(CC9="","",IF(CC9&gt;CE9,1,-1))</f>
        <v>1</v>
      </c>
      <c r="AE9" s="1280">
        <f>IF(CC9="","",IF(CC9&lt;CE9,1,-1))</f>
        <v>-1</v>
      </c>
      <c r="AF9" s="1282">
        <f>IF(CC9&gt;CE9,1,0)</f>
        <v>1</v>
      </c>
      <c r="AG9" s="1272">
        <f>IF(CE9&gt;CC9,1,0)</f>
        <v>0</v>
      </c>
      <c r="AH9" s="1274">
        <f>IF(O9="","",AX9*1)</f>
        <v>11</v>
      </c>
      <c r="AI9" s="1276">
        <f>IF(P9="","",BE9*1)</f>
        <v>11</v>
      </c>
      <c r="AJ9" s="1276">
        <f>IF(Q9="","",BL9*1)</f>
        <v>11</v>
      </c>
      <c r="AK9" s="1276" t="str">
        <f>IF(R9="","",BS9*1)</f>
        <v/>
      </c>
      <c r="AL9" s="1276" t="str">
        <f>IF(S9="","",BZ9*1)</f>
        <v/>
      </c>
      <c r="AM9" s="1298">
        <f>IF(O9="","",AZ9*1)</f>
        <v>3</v>
      </c>
      <c r="AN9" s="1298">
        <f>IF(P9="","",BG9*1)</f>
        <v>4</v>
      </c>
      <c r="AO9" s="1298">
        <f>IF(Q9="","",BN9*1)</f>
        <v>6</v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11</v>
      </c>
      <c r="AU9" s="1286">
        <f>IF(O9=1000,0,IF(O9=-1000,11,IF(O9&lt;-9,-(O9-2),IF(O9&gt;0,(O9),"0"))))</f>
        <v>3</v>
      </c>
      <c r="AV9" s="1286" t="str">
        <f>IF(O9=1000,11,IF(O9=-1000,0,IF(O9&gt;9,(O9+2),IF(O9&lt;0,(-O9),"0"))))</f>
        <v>0</v>
      </c>
      <c r="AW9" s="1286">
        <f>IF(O9=1000,0,IF(O9=-1000,11,IF(O9&lt;0,11,IF(O9&gt;0,(O9),"0"))))</f>
        <v>3</v>
      </c>
      <c r="AX9" s="1296">
        <f>IF(O9="","",IF(O9&gt;9,AV9,AT9))</f>
        <v>11</v>
      </c>
      <c r="AY9" s="1288" t="str">
        <f>IF(O9="","","-")</f>
        <v>-</v>
      </c>
      <c r="AZ9" s="1290">
        <f>IF(O9="","",IF(O9&lt;-9,AU9,AW9))</f>
        <v>3</v>
      </c>
      <c r="BA9" s="1286" t="str">
        <f>IF(P9=1000,11,IF(P9=-1000,0,IF(P9&gt;9,(P9+2),IF(P9&lt;0,(-P9),"0"))))</f>
        <v>0</v>
      </c>
      <c r="BB9" s="1286">
        <f>IF(P9=1000,0,IF(P9=-1000,11,IF(P9&lt;-9,-(P9-2),IF(P9&gt;0,(P9),"0"))))</f>
        <v>4</v>
      </c>
      <c r="BC9" s="1286">
        <f>IF(P9=1000,11,IF(P9=-1000,0,IF(P9&gt;0,11,IF(P9&lt;0,(-P9),"0"))))</f>
        <v>11</v>
      </c>
      <c r="BD9" s="1286">
        <f>IF(P9=1000,0,IF(P9=-1000,11,IF(P9&lt;0,11,IF(P9&gt;0,(P9),"0"))))</f>
        <v>4</v>
      </c>
      <c r="BE9" s="1296">
        <f>IF(P9="","",IF(P9&gt;9,BA9,BC9))</f>
        <v>11</v>
      </c>
      <c r="BF9" s="1288" t="str">
        <f>IF(P9="","","-")</f>
        <v>-</v>
      </c>
      <c r="BG9" s="1290">
        <f>IF(P9="","",IF(P9&lt;-9,BB9,BD9))</f>
        <v>4</v>
      </c>
      <c r="BH9" s="1286" t="str">
        <f>IF(Q9=1000,11,IF(Q9=-1000,0,IF(Q9&gt;9,(Q9+2),IF(Q9&lt;0,(-Q9),"0"))))</f>
        <v>0</v>
      </c>
      <c r="BI9" s="1286">
        <f>IF(Q9=1000,0,IF(Q9=-1000,11,IF(Q9&lt;-9,-(Q9-2),IF(Q9&gt;0,(Q9),"0"))))</f>
        <v>6</v>
      </c>
      <c r="BJ9" s="1286">
        <f>IF(Q9=1000,11,IF(Q9=-1000,0,IF(Q9&gt;0,11,IF(Q9&lt;0,(-Q9),"0"))))</f>
        <v>11</v>
      </c>
      <c r="BK9" s="1286">
        <f>IF(Q9=1000,0,IF(Q9=-1000,11,IF(Q9&lt;0,11,IF(Q9&gt;0,(Q9),"0"))))</f>
        <v>6</v>
      </c>
      <c r="BL9" s="1296">
        <f>IF(Q9="","",IF(Q9&gt;9,BH9,BJ9))</f>
        <v>11</v>
      </c>
      <c r="BM9" s="1288" t="str">
        <f>IF(Q9="","","-")</f>
        <v>-</v>
      </c>
      <c r="BN9" s="1290">
        <f>IF(Q9="","",IF(Q9&lt;-9,BI9,BK9))</f>
        <v>6</v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296" t="str">
        <f>IF(R9="","",IF(R9&gt;9,BO9,BQ9))</f>
        <v/>
      </c>
      <c r="BT9" s="1288" t="str">
        <f>IF(R9="","","-")</f>
        <v/>
      </c>
      <c r="BU9" s="1290" t="str">
        <f>IF(R9="","",IF(R9&lt;-9,BP9,BR9))</f>
        <v/>
      </c>
      <c r="BV9" s="1286" t="e">
        <f>IF(S9=1000,11,IF(S9=-1000,0,IF(S9&gt;9,(S9+2),IF(S9&lt;0,(-S9),"0"))))</f>
        <v>#VALUE!</v>
      </c>
      <c r="BW9" s="1286" t="str">
        <f>IF(S9=1000,0,IF(S9=-1000,11,IF(S9&lt;-9,-(S9-2),IF(S9&gt;0,(S9),"0"))))</f>
        <v/>
      </c>
      <c r="BX9" s="1286">
        <f>IF(S9=1000,11,IF(S9=-1000,0,IF(S9&gt;0,11,IF(S9&lt;0,(-S9),"0"))))</f>
        <v>11</v>
      </c>
      <c r="BY9" s="1286" t="str">
        <f>IF(S9=1000,0,IF(S9=-1000,11,IF(S9&lt;0,11,IF(S9&gt;0,(S9),"0"))))</f>
        <v/>
      </c>
      <c r="BZ9" s="1296" t="str">
        <f>IF(S9="","",IF(S9&gt;9,BV9,BX9))</f>
        <v/>
      </c>
      <c r="CA9" s="1288" t="str">
        <f>IF(S9="","","-")</f>
        <v/>
      </c>
      <c r="CB9" s="1290" t="str">
        <f>IF(S9="","",IF(S9&lt;-9,BW9,BY9))</f>
        <v/>
      </c>
      <c r="CC9" s="1302">
        <f>IF(O9="","",SUM(T9:X10))</f>
        <v>3</v>
      </c>
      <c r="CD9" s="1304" t="str">
        <f>IF(CC9="","","-")</f>
        <v>-</v>
      </c>
      <c r="CE9" s="1306">
        <f>IF(O9="","",SUM(Y9:AC10))</f>
        <v>0</v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>
        <v>406</v>
      </c>
      <c r="B10" s="44">
        <v>305</v>
      </c>
      <c r="C10" s="1251"/>
      <c r="D10" s="46" t="str">
        <f>IF(A10="","",VLOOKUP(A10,СписокКЖ!D:I,2,FALSE))</f>
        <v>КОСТЕНЕВИЧ Анастасия</v>
      </c>
      <c r="E10" s="47"/>
      <c r="F10" s="48" t="str">
        <f>IF(B10="","",VLOOKUP(B10,СписокКЖ!D:I,2,FALSE))</f>
        <v>РОДЫГИНА Милана</v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297"/>
      <c r="BT10" s="1289"/>
      <c r="BU10" s="1291"/>
      <c r="BV10" s="1287"/>
      <c r="BW10" s="1287"/>
      <c r="BX10" s="1287"/>
      <c r="BY10" s="1287"/>
      <c r="BZ10" s="1297"/>
      <c r="CA10" s="1289"/>
      <c r="CB10" s="1291"/>
      <c r="CC10" s="1303"/>
      <c r="CD10" s="1305"/>
      <c r="CE10" s="1307"/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>
        <f>IF(A7="","",A7)</f>
        <v>403</v>
      </c>
      <c r="B11" s="99">
        <f>IF(B7="","",B8)</f>
        <v>305</v>
      </c>
      <c r="C11" s="75">
        <v>4</v>
      </c>
      <c r="D11" s="100" t="str">
        <f>IF(A11="","",VLOOKUP(A11,СписокКЖ!D:I,2,FALSE))</f>
        <v>ЕПИШКИНА Елена</v>
      </c>
      <c r="E11" s="101"/>
      <c r="F11" s="77" t="str">
        <f>IF(B11="","",VLOOKUP(B11,СписокКЖ!D:I,2,FALSE))</f>
        <v>РОДЫГИНА Милана</v>
      </c>
      <c r="G11" s="102"/>
      <c r="H11" s="41"/>
      <c r="I11" s="91"/>
      <c r="J11" s="91"/>
      <c r="K11" s="91"/>
      <c r="L11" s="91"/>
      <c r="M11" s="91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103" t="str">
        <f t="shared" si="1"/>
        <v/>
      </c>
      <c r="U11" s="104" t="str">
        <f t="shared" si="1"/>
        <v/>
      </c>
      <c r="V11" s="104" t="str">
        <f t="shared" si="1"/>
        <v/>
      </c>
      <c r="W11" s="104" t="str">
        <f t="shared" si="1"/>
        <v/>
      </c>
      <c r="X11" s="104" t="str">
        <f t="shared" si="1"/>
        <v/>
      </c>
      <c r="Y11" s="105" t="str">
        <f t="shared" si="2"/>
        <v/>
      </c>
      <c r="Z11" s="105" t="str">
        <f t="shared" si="2"/>
        <v/>
      </c>
      <c r="AA11" s="105" t="str">
        <f t="shared" si="2"/>
        <v/>
      </c>
      <c r="AB11" s="105" t="str">
        <f t="shared" si="2"/>
        <v/>
      </c>
      <c r="AC11" s="105" t="str">
        <f t="shared" si="2"/>
        <v/>
      </c>
      <c r="AD11" s="106" t="str">
        <f>IF(CC11="","",IF(CC11&gt;CE11,1,-1))</f>
        <v/>
      </c>
      <c r="AE11" s="106" t="str">
        <f>IF(CC11="","",IF(CC11&lt;CE11,1,-1))</f>
        <v/>
      </c>
      <c r="AF11" s="107">
        <f>IF(CC11&gt;CE11,1,0)</f>
        <v>0</v>
      </c>
      <c r="AG11" s="108">
        <f>IF(CE11&gt;CC11,1,0)</f>
        <v>0</v>
      </c>
      <c r="AH11" s="81" t="str">
        <f>IF(O11="","",AX11*1)</f>
        <v/>
      </c>
      <c r="AI11" s="92" t="str">
        <f>IF(P11="","",BE11*1)</f>
        <v/>
      </c>
      <c r="AJ11" s="92" t="str">
        <f>IF(Q11="","",BL11*1)</f>
        <v/>
      </c>
      <c r="AK11" s="92" t="str">
        <f>IF(R11="","",BS11*1)</f>
        <v/>
      </c>
      <c r="AL11" s="92" t="str">
        <f>IF(S11="","",BZ11*1)</f>
        <v/>
      </c>
      <c r="AM11" s="93" t="str">
        <f>IF(O11="","",AZ11*1)</f>
        <v/>
      </c>
      <c r="AN11" s="93" t="str">
        <f>IF(P11="","",BG11*1)</f>
        <v/>
      </c>
      <c r="AO11" s="93" t="str">
        <f>IF(Q11="","",BN11*1)</f>
        <v/>
      </c>
      <c r="AP11" s="93" t="str">
        <f>IF(R11="","",BU11*1)</f>
        <v/>
      </c>
      <c r="AQ11" s="93" t="str">
        <f>IF(S11="","",CB11*1)</f>
        <v/>
      </c>
      <c r="AR11" s="109">
        <f>SUM(AH11:AL11)</f>
        <v>0</v>
      </c>
      <c r="AS11" s="110">
        <f>SUM(AM11:AQ11)</f>
        <v>0</v>
      </c>
      <c r="AT11" s="111">
        <f>IF(O11=1000,11,IF(O11=-1000,0,IF(O11&gt;0,11,IF(O11&lt;0,(-O11),"0"))))</f>
        <v>11</v>
      </c>
      <c r="AU11" s="112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112" t="str">
        <f>IF(O11=1000,0,IF(O11=-1000,11,IF(O11&lt;0,11,IF(O11&gt;0,(O11),"0"))))</f>
        <v/>
      </c>
      <c r="AX11" s="94" t="str">
        <f>IF(O11="","",IF(O11&gt;9,AV11,AT11))</f>
        <v/>
      </c>
      <c r="AY11" s="95" t="str">
        <f>IF(O11="","","-")</f>
        <v/>
      </c>
      <c r="AZ11" s="96" t="str">
        <f>IF(O11="","",IF(O11&lt;-9,AU11,AW11))</f>
        <v/>
      </c>
      <c r="BA11" s="111" t="e">
        <f>IF(P11=1000,11,IF(P11=-1000,0,IF(P11&gt;9,(P11+2),IF(P11&lt;0,(-P11),"0"))))</f>
        <v>#VALUE!</v>
      </c>
      <c r="BB11" s="112" t="str">
        <f>IF(P11=1000,0,IF(P11=-1000,11,IF(P11&lt;-9,-(P11-2),IF(P11&gt;0,(P11),"0"))))</f>
        <v/>
      </c>
      <c r="BC11" s="112">
        <f>IF(P11=1000,11,IF(P11=-1000,0,IF(P11&gt;0,11,IF(P11&lt;0,(-P11),"0"))))</f>
        <v>11</v>
      </c>
      <c r="BD11" s="112" t="str">
        <f>IF(P11=1000,0,IF(P11=-1000,11,IF(P11&lt;0,11,IF(P11&gt;0,(P11),"0"))))</f>
        <v/>
      </c>
      <c r="BE11" s="94" t="str">
        <f>IF(P11="","",IF(P11&gt;9,BA11,BC11))</f>
        <v/>
      </c>
      <c r="BF11" s="95" t="str">
        <f>IF(P11="","","-")</f>
        <v/>
      </c>
      <c r="BG11" s="96" t="str">
        <f>IF(P11="","",IF(P11&lt;-9,BB11,BD11))</f>
        <v/>
      </c>
      <c r="BH11" s="111" t="e">
        <f>IF(Q11=1000,11,IF(Q11=-1000,0,IF(Q11&gt;9,(Q11+2),IF(Q11&lt;0,(-Q11),"0"))))</f>
        <v>#VALUE!</v>
      </c>
      <c r="BI11" s="112" t="str">
        <f>IF(Q11=1000,0,IF(Q11=-1000,11,IF(Q11&lt;-9,-(Q11-2),IF(Q11&gt;0,(Q11),"0"))))</f>
        <v/>
      </c>
      <c r="BJ11" s="112">
        <f>IF(Q11=1000,11,IF(Q11=-1000,0,IF(Q11&gt;0,11,IF(Q11&lt;0,(-Q11),"0"))))</f>
        <v>11</v>
      </c>
      <c r="BK11" s="112" t="str">
        <f>IF(Q11=1000,0,IF(Q11=-1000,11,IF(Q11&lt;0,11,IF(Q11&gt;0,(Q11),"0"))))</f>
        <v/>
      </c>
      <c r="BL11" s="94" t="str">
        <f>IF(Q11="","",IF(Q11&gt;9,BH11,BJ11))</f>
        <v/>
      </c>
      <c r="BM11" s="95" t="str">
        <f>IF(Q11="","","-")</f>
        <v/>
      </c>
      <c r="BN11" s="96" t="str">
        <f>IF(Q11="","",IF(Q11&lt;-9,BI11,BK11))</f>
        <v/>
      </c>
      <c r="BO11" s="112" t="e">
        <f>IF(R11=1000,11,IF(R11=-1000,0,IF(R11&gt;9,(R11+2),IF(R11&lt;0,(-R11),"0"))))</f>
        <v>#VALUE!</v>
      </c>
      <c r="BP11" s="112" t="str">
        <f>IF(R11=1000,0,IF(R11=-1000,11,IF(R11&lt;-9,-(R11-2),IF(R11&gt;0,(R11),"0"))))</f>
        <v/>
      </c>
      <c r="BQ11" s="112">
        <f>IF(R11=1000,11,IF(R11=-1000,0,IF(R11&gt;0,11,IF(R11&lt;0,(-R11),"0"))))</f>
        <v>11</v>
      </c>
      <c r="BR11" s="112" t="str">
        <f>IF(R11=1000,0,IF(R11=-1000,11,IF(R11&lt;0,11,IF(R11&gt;0,(R11),"0"))))</f>
        <v/>
      </c>
      <c r="BS11" s="94" t="str">
        <f>IF(R11="","",IF(R11&gt;9,BO11,BQ11))</f>
        <v/>
      </c>
      <c r="BT11" s="95" t="str">
        <f>IF(R11="","","-")</f>
        <v/>
      </c>
      <c r="BU11" s="96" t="str">
        <f>IF(R11="","",IF(R11&lt;-9,BP11,BR11))</f>
        <v/>
      </c>
      <c r="BV11" s="112" t="e">
        <f>IF(S11=1000,11,IF(S11=-1000,0,IF(S11&gt;9,(S11+2),IF(S11&lt;0,(-S11),"0"))))</f>
        <v>#VALUE!</v>
      </c>
      <c r="BW11" s="112" t="str">
        <f>IF(S11=1000,0,IF(S11=-1000,11,IF(S11&lt;-9,-(S11-2),IF(S11&gt;0,(S11),"0"))))</f>
        <v/>
      </c>
      <c r="BX11" s="112">
        <f>IF(S11=1000,11,IF(S11=-1000,0,IF(S11&gt;0,11,IF(S11&lt;0,(-S11),"0"))))</f>
        <v>11</v>
      </c>
      <c r="BY11" s="113" t="str">
        <f>IF(S11=1000,0,IF(S11=-1000,11,IF(S11&lt;0,11,IF(S11&gt;0,(S11),"0"))))</f>
        <v/>
      </c>
      <c r="BZ11" s="94" t="str">
        <f>IF(S11="","",IF(S11&gt;9,BV11,BX11))</f>
        <v/>
      </c>
      <c r="CA11" s="95" t="str">
        <f>IF(S11="","","-")</f>
        <v/>
      </c>
      <c r="CB11" s="96" t="str">
        <f>IF(S11="","",IF(S11&lt;-9,BW11,BY11))</f>
        <v/>
      </c>
      <c r="CC11" s="97" t="str">
        <f>IF(O11="","",SUM(T11:X11))</f>
        <v/>
      </c>
      <c r="CD11" s="88" t="str">
        <f>IF(CC11="","","-")</f>
        <v/>
      </c>
      <c r="CE11" s="98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>
        <f>IF(A7="","",A8)</f>
        <v>406</v>
      </c>
      <c r="B12" s="99">
        <f>IF(B7="","",B7)</f>
        <v>456</v>
      </c>
      <c r="C12" s="114">
        <v>5</v>
      </c>
      <c r="D12" s="115" t="str">
        <f>IF(A12="","",VLOOKUP(A12,СписокКЖ!D:I,2,FALSE))</f>
        <v>КОСТЕНЕВИЧ Анастасия</v>
      </c>
      <c r="E12" s="116"/>
      <c r="F12" s="117" t="str">
        <f>IF(B12="","",VLOOKUP(B12,СписокКЖ!D:I,2,FALSE))</f>
        <v>КУЧЕРУК Дарина</v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>IF(R12="","",IF(R12&gt;9,BO12,BQ12))</f>
        <v/>
      </c>
      <c r="BT12" s="139" t="str">
        <f>IF(R12="","","-")</f>
        <v/>
      </c>
      <c r="BU12" s="140" t="str">
        <f>IF(R12="","",IF(R12&lt;-9,BP12,BR12))</f>
        <v/>
      </c>
      <c r="BV12" s="137" t="e">
        <f>IF(S12=1000,11,IF(S12=-1000,0,IF(S12&gt;9,(S12+2),IF(S12&lt;0,(-S12),"0"))))</f>
        <v>#VALUE!</v>
      </c>
      <c r="BW12" s="137" t="str">
        <f>IF(S12=1000,0,IF(S12=-1000,11,IF(S12&lt;-9,-(S12-2),IF(S12&gt;0,(S12),"0"))))</f>
        <v/>
      </c>
      <c r="BX12" s="137">
        <f>IF(S12=1000,11,IF(S12=-1000,0,IF(S12&gt;0,11,IF(S12&lt;0,(-S12),"0"))))</f>
        <v>11</v>
      </c>
      <c r="BY12" s="141" t="str">
        <f>IF(S12=1000,0,IF(S12=-1000,11,IF(S12&lt;0,11,IF(S12&gt;0,(S12),"0"))))</f>
        <v/>
      </c>
      <c r="BZ12" s="138" t="str">
        <f>IF(S12="","",IF(S12&gt;9,BV12,BX12))</f>
        <v/>
      </c>
      <c r="CA12" s="139" t="str">
        <f>IF(S12="","","-")</f>
        <v/>
      </c>
      <c r="CB12" s="140" t="str">
        <f>IF(S12="","",IF(S12&lt;-9,BW12,BY12))</f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>
        <v>16</v>
      </c>
      <c r="B14" s="35">
        <v>15</v>
      </c>
      <c r="C14" s="1225">
        <f>1+C5</f>
        <v>2</v>
      </c>
      <c r="D14" s="1227" t="str">
        <f>IF(A14="","",VLOOKUP(A14,СписокКЖ!$A$88:$C$113,3,FALSE))</f>
        <v>Москва</v>
      </c>
      <c r="E14" s="1228" t="e">
        <f>IF(B14="","",VLOOKUP(B14,СписокКЖ!E:J,2,FALSE))</f>
        <v>#N/A</v>
      </c>
      <c r="F14" s="1231" t="str">
        <f>IF(B14="","",VLOOKUP(B14,СписокКЖ!$A$88:$C$111,3,FALSE))</f>
        <v>Республика Башкортостан</v>
      </c>
      <c r="G14" s="1232" t="e">
        <f>IF(D14="","",VLOOKUP(D14,СписокКЖ!G:L,2,FALSE))</f>
        <v>#N/A</v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 t="str">
        <f>IF(A14="","",VLOOKUP(A14,'[60]Протокол команд'!A:K,8,FALSE))</f>
        <v>х</v>
      </c>
      <c r="U14" s="39" t="e">
        <f>T14*5-4</f>
        <v>#VALUE!</v>
      </c>
      <c r="V14" s="39" t="e">
        <f>T14*5</f>
        <v>#VALUE!</v>
      </c>
      <c r="W14" s="39" t="e">
        <f>CONCATENATE(U14,"-",V14)</f>
        <v>#VALUE!</v>
      </c>
      <c r="X14" s="39" t="str">
        <f>IF(A14="","",VLOOKUP(A14,'[60]Протокол команд'!A:K,10,FALSE))</f>
        <v>-</v>
      </c>
      <c r="Y14" s="39" t="e">
        <f>X14*5-4</f>
        <v>#VALUE!</v>
      </c>
      <c r="Z14" s="39" t="e">
        <f>X14*5</f>
        <v>#VALUE!</v>
      </c>
      <c r="AA14" s="39" t="e">
        <f>CONCATENATE(Y14,"-",Z14)</f>
        <v>#VALUE!</v>
      </c>
      <c r="AB14" s="1241">
        <f>IF(O16="","",SUM(AF16:AF21))</f>
        <v>1</v>
      </c>
      <c r="AC14" s="1242"/>
      <c r="AD14" s="1243"/>
      <c r="AE14" s="1242">
        <f>IF(O16="","",SUM(AG16:AG21))</f>
        <v>3</v>
      </c>
      <c r="AF14" s="1242"/>
      <c r="AG14" s="1264"/>
      <c r="AH14" s="1241">
        <f>SUM(CC16:CC21)</f>
        <v>4</v>
      </c>
      <c r="AI14" s="1242"/>
      <c r="AJ14" s="1243"/>
      <c r="AK14" s="1242">
        <f>SUM(CE16:CE21)</f>
        <v>9</v>
      </c>
      <c r="AL14" s="1242"/>
      <c r="AM14" s="1264"/>
      <c r="AN14" s="1265">
        <f>SUM(AR16:AR21)</f>
        <v>68</v>
      </c>
      <c r="AO14" s="1266"/>
      <c r="AP14" s="1267"/>
      <c r="AQ14" s="1266">
        <f>SUM(AS16:AS21)</f>
        <v>86</v>
      </c>
      <c r="AR14" s="1266"/>
      <c r="AS14" s="1268"/>
      <c r="AT14" s="1314" t="s">
        <v>575</v>
      </c>
      <c r="AU14" s="1315"/>
      <c r="AV14" s="1315"/>
      <c r="AW14" s="1315"/>
      <c r="AX14" s="1315"/>
      <c r="AY14" s="1315"/>
      <c r="AZ14" s="1315"/>
      <c r="BA14" s="1315"/>
      <c r="BB14" s="1315"/>
      <c r="BC14" s="1315"/>
      <c r="BD14" s="1315"/>
      <c r="BE14" s="1315"/>
      <c r="BF14" s="1315"/>
      <c r="BG14" s="1315"/>
      <c r="BH14" s="1315"/>
      <c r="BI14" s="1315"/>
      <c r="BJ14" s="1315"/>
      <c r="BK14" s="1315"/>
      <c r="BL14" s="1315"/>
      <c r="BM14" s="1315"/>
      <c r="BN14" s="1315"/>
      <c r="BO14" s="1315"/>
      <c r="BP14" s="1315"/>
      <c r="BQ14" s="1315"/>
      <c r="BR14" s="1315"/>
      <c r="BS14" s="1315"/>
      <c r="BT14" s="1315"/>
      <c r="BU14" s="1315"/>
      <c r="BV14" s="1315"/>
      <c r="BW14" s="1315"/>
      <c r="BX14" s="1315"/>
      <c r="BY14" s="1315"/>
      <c r="BZ14" s="1315"/>
      <c r="CA14" s="1315"/>
      <c r="CB14" s="1316"/>
      <c r="CC14" s="1254">
        <f>IF(O16="","",SUM(AF16:AF21))</f>
        <v>1</v>
      </c>
      <c r="CD14" s="1256" t="str">
        <f>IF(CC14="","","-")</f>
        <v>-</v>
      </c>
      <c r="CE14" s="1258">
        <f>IF(O16="","",SUM(AG16:AG21))</f>
        <v>3</v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IF(A15="","",VLOOKUP(A15,СписокКЖ!D:I,2,FALSE))</f>
        <v/>
      </c>
      <c r="E15" s="1230" t="str">
        <f>IF(B15="","",VLOOKUP(B15,СписокКЖ!E:J,2,FALSE))</f>
        <v/>
      </c>
      <c r="F15" s="1233" t="str">
        <f>IF(C15="","",VLOOKUP(C15,СписокКЖ!F:K,2,FALSE))</f>
        <v/>
      </c>
      <c r="G15" s="1234" t="str">
        <f>IF(D15="","",VLOOKUP(D15,СписокКЖ!G:L,2,FALSE))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>
        <v>457</v>
      </c>
      <c r="B16" s="44">
        <v>453</v>
      </c>
      <c r="C16" s="90">
        <v>1</v>
      </c>
      <c r="D16" s="46" t="str">
        <f>IF(A16="","",VLOOKUP(A16,СписокКЖ!D:I,2,FALSE))</f>
        <v>КАБАНОВА Елена</v>
      </c>
      <c r="E16" s="47"/>
      <c r="F16" s="48" t="str">
        <f>IF(B16="","",VLOOKUP(B16,СписокКЖ!D:I,2,FALSE))</f>
        <v>СОЛОВЬЕВА Марина</v>
      </c>
      <c r="G16" s="49"/>
      <c r="H16" s="50"/>
      <c r="I16" s="51" t="s">
        <v>159</v>
      </c>
      <c r="J16" s="51" t="s">
        <v>152</v>
      </c>
      <c r="K16" s="51" t="s">
        <v>152</v>
      </c>
      <c r="L16" s="51"/>
      <c r="M16" s="51"/>
      <c r="N16" s="52"/>
      <c r="O16" s="53">
        <f>IF(I16="","",IF(I16="0",1000,IF(I16="-0",-1000,I16*1)))</f>
        <v>10</v>
      </c>
      <c r="P16" s="53">
        <f t="shared" ref="P16:S17" si="3">IF(J16="","",IF(J16="0",1000,IF(J16="-0",-1000,J16*1)))</f>
        <v>5</v>
      </c>
      <c r="Q16" s="53">
        <f t="shared" si="3"/>
        <v>5</v>
      </c>
      <c r="R16" s="53" t="str">
        <f t="shared" si="3"/>
        <v/>
      </c>
      <c r="S16" s="54" t="str">
        <f t="shared" si="3"/>
        <v/>
      </c>
      <c r="T16" s="55">
        <f t="shared" ref="T16:X17" si="4">IF(O16="","",IF(O16&gt;0,1,0))</f>
        <v>1</v>
      </c>
      <c r="U16" s="56">
        <f t="shared" si="4"/>
        <v>1</v>
      </c>
      <c r="V16" s="56">
        <f t="shared" si="4"/>
        <v>1</v>
      </c>
      <c r="W16" s="56" t="str">
        <f t="shared" si="4"/>
        <v/>
      </c>
      <c r="X16" s="56" t="str">
        <f t="shared" si="4"/>
        <v/>
      </c>
      <c r="Y16" s="57">
        <f t="shared" ref="Y16:AC17" si="5">IF(O16="","",IF(O16&lt;0,1,0))</f>
        <v>0</v>
      </c>
      <c r="Z16" s="57">
        <f t="shared" si="5"/>
        <v>0</v>
      </c>
      <c r="AA16" s="57">
        <f t="shared" si="5"/>
        <v>0</v>
      </c>
      <c r="AB16" s="57" t="str">
        <f t="shared" si="5"/>
        <v/>
      </c>
      <c r="AC16" s="57" t="str">
        <f t="shared" si="5"/>
        <v/>
      </c>
      <c r="AD16" s="58">
        <f>IF(CC16="","",IF(CC16&gt;CE16,1,-1))</f>
        <v>1</v>
      </c>
      <c r="AE16" s="58">
        <f>IF(CC16="","",IF(CC16&lt;CE16,1,-1))</f>
        <v>-1</v>
      </c>
      <c r="AF16" s="59">
        <f>IF(CC16&gt;CE16,1,0)</f>
        <v>1</v>
      </c>
      <c r="AG16" s="60">
        <f>IF(CE16&gt;CC16,1,0)</f>
        <v>0</v>
      </c>
      <c r="AH16" s="61">
        <f>IF(O16="","",AX16*1)</f>
        <v>12</v>
      </c>
      <c r="AI16" s="62">
        <f>IF(P16="","",BE16*1)</f>
        <v>11</v>
      </c>
      <c r="AJ16" s="62">
        <f>IF(Q16="","",BL16*1)</f>
        <v>11</v>
      </c>
      <c r="AK16" s="62" t="str">
        <f>IF(R16="","",BS16*1)</f>
        <v/>
      </c>
      <c r="AL16" s="62" t="str">
        <f>IF(S16="","",BZ16*1)</f>
        <v/>
      </c>
      <c r="AM16" s="63">
        <f>IF(O16="","",AZ16*1)</f>
        <v>10</v>
      </c>
      <c r="AN16" s="63">
        <f>IF(P16="","",BG16*1)</f>
        <v>5</v>
      </c>
      <c r="AO16" s="63">
        <f>IF(Q16="","",BN16*1)</f>
        <v>5</v>
      </c>
      <c r="AP16" s="63" t="str">
        <f>IF(R16="","",BU16*1)</f>
        <v/>
      </c>
      <c r="AQ16" s="63" t="str">
        <f>IF(S16="","",CB16*1)</f>
        <v/>
      </c>
      <c r="AR16" s="64">
        <f>SUM(AH16:AL16)</f>
        <v>34</v>
      </c>
      <c r="AS16" s="65">
        <f>SUM(AM16:AQ16)</f>
        <v>20</v>
      </c>
      <c r="AT16" s="66">
        <f>IF(O16=1000,11,IF(O16=-1000,0,IF(O16&gt;0,11,IF(O16&lt;0,(-O16),"0"))))</f>
        <v>11</v>
      </c>
      <c r="AU16" s="67">
        <f>IF(O16=1000,0,IF(O16=-1000,11,IF(O16&lt;-9,-(O16-2),IF(O16&gt;0,(O16),"0"))))</f>
        <v>10</v>
      </c>
      <c r="AV16" s="66">
        <f>IF(O16=1000,11,IF(O16=-1000,0,IF(O16&lt;9,11,IF(O16&gt;9,(O16+2),"0"))))</f>
        <v>12</v>
      </c>
      <c r="AW16" s="67">
        <f>IF(O16=1000,0,IF(O16=-1000,11,IF(O16&lt;0,11,IF(O16&gt;0,(O16),"0"))))</f>
        <v>10</v>
      </c>
      <c r="AX16" s="68">
        <f>IF(O16="","",IF(O16&gt;9,AV16,AT16))</f>
        <v>12</v>
      </c>
      <c r="AY16" s="69" t="str">
        <f>IF(O16="","","-")</f>
        <v>-</v>
      </c>
      <c r="AZ16" s="70">
        <f>IF(O16="","",IF(O16&lt;-9,AU16,AW16))</f>
        <v>10</v>
      </c>
      <c r="BA16" s="66" t="str">
        <f>IF(P16=1000,11,IF(P16=-1000,0,IF(P16&gt;9,(P16+2),IF(P16&lt;0,(-P16),"0"))))</f>
        <v>0</v>
      </c>
      <c r="BB16" s="67">
        <f>IF(P16=1000,0,IF(P16=-1000,11,IF(P16&lt;-9,-(P16-2),IF(P16&gt;0,(P16),"0"))))</f>
        <v>5</v>
      </c>
      <c r="BC16" s="67">
        <f>IF(P16=1000,11,IF(P16=-1000,0,IF(P16&gt;0,11,IF(P16&lt;0,(-P16),"0"))))</f>
        <v>11</v>
      </c>
      <c r="BD16" s="67">
        <f>IF(P16=1000,0,IF(P16=-1000,11,IF(P16&lt;0,11,IF(P16&gt;0,(P16),"0"))))</f>
        <v>5</v>
      </c>
      <c r="BE16" s="68">
        <f>IF(P16="","",IF(P16&gt;9,BA16,BC16))</f>
        <v>11</v>
      </c>
      <c r="BF16" s="69" t="str">
        <f>IF(P16="","","-")</f>
        <v>-</v>
      </c>
      <c r="BG16" s="70">
        <f>IF(P16="","",IF(P16&lt;-9,BB16,BD16))</f>
        <v>5</v>
      </c>
      <c r="BH16" s="66" t="str">
        <f>IF(Q16=1000,11,IF(Q16=-1000,0,IF(Q16&gt;9,(Q16+2),IF(Q16&lt;0,(-Q16),"0"))))</f>
        <v>0</v>
      </c>
      <c r="BI16" s="67">
        <f>IF(Q16=1000,0,IF(Q16=-1000,11,IF(Q16&lt;-9,-(Q16-2),IF(Q16&gt;0,(Q16),"0"))))</f>
        <v>5</v>
      </c>
      <c r="BJ16" s="67">
        <f>IF(Q16=1000,11,IF(Q16=-1000,0,IF(Q16&gt;0,11,IF(Q16&lt;0,(-Q16),"0"))))</f>
        <v>11</v>
      </c>
      <c r="BK16" s="67">
        <f>IF(Q16=1000,0,IF(Q16=-1000,11,IF(Q16&lt;0,11,IF(Q16&gt;0,(Q16),"0"))))</f>
        <v>5</v>
      </c>
      <c r="BL16" s="68">
        <f>IF(Q16="","",IF(Q16&gt;9,BH16,BJ16))</f>
        <v>11</v>
      </c>
      <c r="BM16" s="69" t="str">
        <f>IF(Q16="","","-")</f>
        <v>-</v>
      </c>
      <c r="BN16" s="70">
        <f>IF(Q16="","",IF(Q16&lt;-9,BI16,BK16))</f>
        <v>5</v>
      </c>
      <c r="BO16" s="67" t="e">
        <f>IF(R16=1000,11,IF(R16=-1000,0,IF(R16&gt;9,(R16+2),IF(R16&lt;0,(-R16),"0"))))</f>
        <v>#VALUE!</v>
      </c>
      <c r="BP16" s="67" t="str">
        <f>IF(R16=1000,0,IF(R16=-1000,11,IF(R16&lt;-9,-(R16-2),IF(R16&gt;0,(R16),"0"))))</f>
        <v/>
      </c>
      <c r="BQ16" s="67">
        <f>IF(R16=1000,11,IF(R16=-1000,0,IF(R16&gt;0,11,IF(R16&lt;0,(-R16),"0"))))</f>
        <v>11</v>
      </c>
      <c r="BR16" s="67" t="str">
        <f>IF(R16=1000,0,IF(R16=-1000,11,IF(R16&lt;0,11,IF(R16&gt;0,(R16),"0"))))</f>
        <v/>
      </c>
      <c r="BS16" s="68" t="str">
        <f>IF(R16="","",IF(R16&gt;9,BO16,BQ16))</f>
        <v/>
      </c>
      <c r="BT16" s="69" t="str">
        <f>IF(R16="","","-")</f>
        <v/>
      </c>
      <c r="BU16" s="70" t="str">
        <f>IF(R16="","",IF(R16&lt;-9,BP16,BR16))</f>
        <v/>
      </c>
      <c r="BV16" s="67" t="e">
        <f>IF(S16=1000,11,IF(S16=-1000,0,IF(S16&gt;9,(S16+2),IF(S16&lt;0,(-S16),"0"))))</f>
        <v>#VALUE!</v>
      </c>
      <c r="BW16" s="67" t="str">
        <f>IF(S16=1000,0,IF(S16=-1000,11,IF(S16&lt;-9,-(S16-2),IF(S16&gt;0,(S16),"0"))))</f>
        <v/>
      </c>
      <c r="BX16" s="67">
        <f>IF(S16=1000,11,IF(S16=-1000,0,IF(S16&gt;0,11,IF(S16&lt;0,(-S16),"0"))))</f>
        <v>11</v>
      </c>
      <c r="BY16" s="71" t="str">
        <f>IF(S16=1000,0,IF(S16=-1000,11,IF(S16&lt;0,11,IF(S16&gt;0,(S16),"0"))))</f>
        <v/>
      </c>
      <c r="BZ16" s="68" t="str">
        <f>IF(S16="","",IF(S16&gt;9,BV16,BX16))</f>
        <v/>
      </c>
      <c r="CA16" s="69" t="str">
        <f>IF(S16="","","-")</f>
        <v/>
      </c>
      <c r="CB16" s="70" t="str">
        <f>IF(S16="","",IF(S16&lt;-9,BW16,BY16))</f>
        <v/>
      </c>
      <c r="CC16" s="72">
        <f>IF(O16="","",SUM(T16:X16))</f>
        <v>3</v>
      </c>
      <c r="CD16" s="73" t="str">
        <f>IF(CC16="","","-")</f>
        <v>-</v>
      </c>
      <c r="CE16" s="74">
        <f>IF(O16="","",SUM(Y16:AC16))</f>
        <v>0</v>
      </c>
      <c r="CP16" s="32"/>
      <c r="CQ16" s="32"/>
    </row>
    <row r="17" spans="1:95" s="31" customFormat="1" ht="15" customHeight="1" x14ac:dyDescent="0.2">
      <c r="A17" s="43">
        <v>404</v>
      </c>
      <c r="B17" s="44">
        <v>452</v>
      </c>
      <c r="C17" s="75">
        <v>2</v>
      </c>
      <c r="D17" s="76" t="str">
        <f>IF(A17="","",VLOOKUP(A17,СписокКЖ!D:I,2,FALSE))</f>
        <v>МУСТАКИМОВА Элина</v>
      </c>
      <c r="E17" s="47"/>
      <c r="F17" s="77" t="str">
        <f>IF(B17="","",VLOOKUP(B17,СписокКЖ!D:I,2,FALSE))</f>
        <v>КАРМАЕВА Инна</v>
      </c>
      <c r="G17" s="49"/>
      <c r="H17" s="41"/>
      <c r="I17" s="91" t="s">
        <v>567</v>
      </c>
      <c r="J17" s="91" t="s">
        <v>566</v>
      </c>
      <c r="K17" s="91" t="s">
        <v>564</v>
      </c>
      <c r="L17" s="91"/>
      <c r="M17" s="51"/>
      <c r="N17" s="42"/>
      <c r="O17" s="79">
        <f>IF(I17="","",IF(I17="0",1000,IF(I17="-0",-1000,I17*1)))</f>
        <v>-5</v>
      </c>
      <c r="P17" s="79">
        <f t="shared" si="3"/>
        <v>-2</v>
      </c>
      <c r="Q17" s="79">
        <f t="shared" si="3"/>
        <v>-6</v>
      </c>
      <c r="R17" s="79" t="str">
        <f t="shared" si="3"/>
        <v/>
      </c>
      <c r="S17" s="80" t="str">
        <f t="shared" si="3"/>
        <v/>
      </c>
      <c r="T17" s="55">
        <f t="shared" si="4"/>
        <v>0</v>
      </c>
      <c r="U17" s="56">
        <f t="shared" si="4"/>
        <v>0</v>
      </c>
      <c r="V17" s="56">
        <f t="shared" si="4"/>
        <v>0</v>
      </c>
      <c r="W17" s="56" t="str">
        <f t="shared" si="4"/>
        <v/>
      </c>
      <c r="X17" s="56" t="str">
        <f t="shared" si="4"/>
        <v/>
      </c>
      <c r="Y17" s="57">
        <f t="shared" si="5"/>
        <v>1</v>
      </c>
      <c r="Z17" s="57">
        <f t="shared" si="5"/>
        <v>1</v>
      </c>
      <c r="AA17" s="57">
        <f t="shared" si="5"/>
        <v>1</v>
      </c>
      <c r="AB17" s="57" t="str">
        <f t="shared" si="5"/>
        <v/>
      </c>
      <c r="AC17" s="57" t="str">
        <f t="shared" si="5"/>
        <v/>
      </c>
      <c r="AD17" s="58">
        <f>IF(CC17="","",IF(CC17&gt;CE17,1,-1))</f>
        <v>-1</v>
      </c>
      <c r="AE17" s="58">
        <f>IF(CC17="","",IF(CC17&lt;CE17,1,-1))</f>
        <v>1</v>
      </c>
      <c r="AF17" s="59">
        <f>IF(CC17&gt;CE17,1,0)</f>
        <v>0</v>
      </c>
      <c r="AG17" s="60">
        <f>IF(CE17&gt;CC17,1,0)</f>
        <v>1</v>
      </c>
      <c r="AH17" s="81">
        <f>IF(O17="","",AX17*1)</f>
        <v>5</v>
      </c>
      <c r="AI17" s="92">
        <f>IF(P17="","",BE17*1)</f>
        <v>2</v>
      </c>
      <c r="AJ17" s="92">
        <f>IF(Q17="","",BL17*1)</f>
        <v>6</v>
      </c>
      <c r="AK17" s="92" t="str">
        <f>IF(R17="","",BS17*1)</f>
        <v/>
      </c>
      <c r="AL17" s="92" t="str">
        <f>IF(S17="","",BZ17*1)</f>
        <v/>
      </c>
      <c r="AM17" s="93">
        <f>IF(O17="","",AZ17*1)</f>
        <v>11</v>
      </c>
      <c r="AN17" s="93">
        <f>IF(P17="","",BG17*1)</f>
        <v>11</v>
      </c>
      <c r="AO17" s="93">
        <f>IF(Q17="","",BN17*1)</f>
        <v>11</v>
      </c>
      <c r="AP17" s="93" t="str">
        <f>IF(R17="","",BU17*1)</f>
        <v/>
      </c>
      <c r="AQ17" s="93" t="str">
        <f>IF(S17="","",CB17*1)</f>
        <v/>
      </c>
      <c r="AR17" s="64">
        <f>SUM(AH17:AL17)</f>
        <v>13</v>
      </c>
      <c r="AS17" s="65">
        <f>SUM(AM17:AQ17)</f>
        <v>33</v>
      </c>
      <c r="AT17" s="66">
        <f>IF(O17=1000,11,IF(O17=-1000,0,IF(O17&gt;0,11,IF(O17&lt;0,(-O17),"0"))))</f>
        <v>5</v>
      </c>
      <c r="AU17" s="67" t="str">
        <f>IF(O17=1000,0,IF(O17=-1000,11,IF(O17&lt;-9,-(O17-2),IF(O17&gt;0,(O17),"0"))))</f>
        <v>0</v>
      </c>
      <c r="AV17" s="66">
        <f>IF(O17=1000,11,IF(O17=-1000,0,IF(O17&gt;9,(O17+2),IF(O17&lt;0,(-O17),"0"))))</f>
        <v>5</v>
      </c>
      <c r="AW17" s="67">
        <f>IF(O17=1000,0,IF(O17=-1000,11,IF(O17&lt;0,11,IF(O17&gt;0,(O17),"0"))))</f>
        <v>11</v>
      </c>
      <c r="AX17" s="94">
        <f>IF(O17="","",IF(O17&gt;9,AV17,AT17))</f>
        <v>5</v>
      </c>
      <c r="AY17" s="95" t="str">
        <f>IF(O17="","","-")</f>
        <v>-</v>
      </c>
      <c r="AZ17" s="96">
        <f>IF(O17="","",IF(O17&lt;-9,AU17,AW17))</f>
        <v>11</v>
      </c>
      <c r="BA17" s="66">
        <f>IF(P17=1000,11,IF(P17=-1000,0,IF(P17&gt;9,(P17+2),IF(P17&lt;0,(-P17),"0"))))</f>
        <v>2</v>
      </c>
      <c r="BB17" s="67" t="str">
        <f>IF(P17=1000,0,IF(P17=-1000,11,IF(P17&lt;-9,-(P17-2),IF(P17&gt;0,(P17),"0"))))</f>
        <v>0</v>
      </c>
      <c r="BC17" s="67">
        <f>IF(P17=1000,11,IF(P17=-1000,0,IF(P17&gt;0,11,IF(P17&lt;0,(-P17),"0"))))</f>
        <v>2</v>
      </c>
      <c r="BD17" s="67">
        <f>IF(P17=1000,0,IF(P17=-1000,11,IF(P17&lt;0,11,IF(P17&gt;0,(P17),"0"))))</f>
        <v>11</v>
      </c>
      <c r="BE17" s="94">
        <f>IF(P17="","",IF(P17&gt;9,BA17,BC17))</f>
        <v>2</v>
      </c>
      <c r="BF17" s="95" t="str">
        <f>IF(P17="","","-")</f>
        <v>-</v>
      </c>
      <c r="BG17" s="96">
        <f>IF(P17="","",IF(P17&lt;-9,BB17,BD17))</f>
        <v>11</v>
      </c>
      <c r="BH17" s="66">
        <f>IF(Q17=1000,11,IF(Q17=-1000,0,IF(Q17&gt;9,(Q17+2),IF(Q17&lt;0,(-Q17),"0"))))</f>
        <v>6</v>
      </c>
      <c r="BI17" s="67" t="str">
        <f>IF(Q17=1000,0,IF(Q17=-1000,11,IF(Q17&lt;-9,-(Q17-2),IF(Q17&gt;0,(Q17),"0"))))</f>
        <v>0</v>
      </c>
      <c r="BJ17" s="67">
        <f>IF(Q17=1000,11,IF(Q17=-1000,0,IF(Q17&gt;0,11,IF(Q17&lt;0,(-Q17),"0"))))</f>
        <v>6</v>
      </c>
      <c r="BK17" s="67">
        <f>IF(Q17=1000,0,IF(Q17=-1000,11,IF(Q17&lt;0,11,IF(Q17&gt;0,(Q17),"0"))))</f>
        <v>11</v>
      </c>
      <c r="BL17" s="94">
        <f>IF(Q17="","",IF(Q17&gt;9,BH17,BJ17))</f>
        <v>6</v>
      </c>
      <c r="BM17" s="95" t="str">
        <f>IF(Q17="","","-")</f>
        <v>-</v>
      </c>
      <c r="BN17" s="96">
        <f>IF(Q17="","",IF(Q17&lt;-9,BI17,BK17))</f>
        <v>11</v>
      </c>
      <c r="BO17" s="67" t="e">
        <f>IF(R17=1000,11,IF(R17=-1000,0,IF(R17&gt;9,(R17+2),IF(R17&lt;0,(-R17),"0"))))</f>
        <v>#VALUE!</v>
      </c>
      <c r="BP17" s="67" t="str">
        <f>IF(R17=1000,0,IF(R17=-1000,11,IF(R17&lt;-9,-(R17-2),IF(R17&gt;0,(R17),"0"))))</f>
        <v/>
      </c>
      <c r="BQ17" s="67">
        <f>IF(R17=1000,11,IF(R17=-1000,0,IF(R17&gt;0,11,IF(R17&lt;0,(-R17),"0"))))</f>
        <v>11</v>
      </c>
      <c r="BR17" s="67" t="str">
        <f>IF(R17=1000,0,IF(R17=-1000,11,IF(R17&lt;0,11,IF(R17&gt;0,(R17),"0"))))</f>
        <v/>
      </c>
      <c r="BS17" s="94" t="str">
        <f>IF(R17="","",IF(R17&gt;9,BO17,BQ17))</f>
        <v/>
      </c>
      <c r="BT17" s="95" t="str">
        <f>IF(R17="","","-")</f>
        <v/>
      </c>
      <c r="BU17" s="96" t="str">
        <f>IF(R17="","",IF(R17&lt;-9,BP17,BR17))</f>
        <v/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94" t="str">
        <f>IF(S17="","",IF(S17&gt;9,BV17,BX17))</f>
        <v/>
      </c>
      <c r="CA17" s="95" t="str">
        <f>IF(S17="","","-")</f>
        <v/>
      </c>
      <c r="CB17" s="96" t="str">
        <f>IF(S17="","",IF(S17&lt;-9,BW17,BY17))</f>
        <v/>
      </c>
      <c r="CC17" s="97">
        <f>IF(O17="","",SUM(T17:X17))</f>
        <v>0</v>
      </c>
      <c r="CD17" s="88" t="str">
        <f>IF(CC17="","","-")</f>
        <v>-</v>
      </c>
      <c r="CE17" s="98">
        <f>IF(O17="","",SUM(Y17:AC17))</f>
        <v>3</v>
      </c>
      <c r="CP17" s="32"/>
      <c r="CQ17" s="32"/>
    </row>
    <row r="18" spans="1:95" s="31" customFormat="1" ht="15" customHeight="1" x14ac:dyDescent="0.2">
      <c r="A18" s="43">
        <v>457</v>
      </c>
      <c r="B18" s="44">
        <v>453</v>
      </c>
      <c r="C18" s="1250" t="s">
        <v>563</v>
      </c>
      <c r="D18" s="76" t="str">
        <f>IF(A18="","",VLOOKUP(A18,СписокКЖ!D:I,2,FALSE))</f>
        <v>КАБАНОВА Елена</v>
      </c>
      <c r="E18" s="47"/>
      <c r="F18" s="77" t="str">
        <f>IF(B18="","",VLOOKUP(B18,СписокКЖ!D:I,2,FALSE))</f>
        <v>СОЛОВЬЕВА Марина</v>
      </c>
      <c r="G18" s="49"/>
      <c r="H18" s="41"/>
      <c r="I18" s="1252" t="s">
        <v>155</v>
      </c>
      <c r="J18" s="1252" t="s">
        <v>571</v>
      </c>
      <c r="K18" s="1252" t="s">
        <v>577</v>
      </c>
      <c r="L18" s="1252" t="s">
        <v>564</v>
      </c>
      <c r="M18" s="1252"/>
      <c r="N18" s="42"/>
      <c r="O18" s="1244">
        <f>IF(I18="","",IF(I18="0",1000,IF(I18="-0",-1000,I18*1)))</f>
        <v>7</v>
      </c>
      <c r="P18" s="1244">
        <f>IF(J18="","",IF(J18="0",1000,IF(J18="-0",-1000,J18*1)))</f>
        <v>-4</v>
      </c>
      <c r="Q18" s="1244">
        <f>IF(K18="","",IF(K18="0",1000,IF(K18="-0",-1000,K18*1)))</f>
        <v>-12</v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>
        <f>IF(O18="","",IF(O18&gt;0,1,0))</f>
        <v>1</v>
      </c>
      <c r="U18" s="1284">
        <f>IF(P18="","",IF(P18&gt;0,1,0))</f>
        <v>0</v>
      </c>
      <c r="V18" s="1284">
        <f>IF(Q18="","",IF(Q18&gt;0,1,0))</f>
        <v>0</v>
      </c>
      <c r="W18" s="1284" t="str">
        <f>IF(R18="","",IF(R18&gt;0,1,0))</f>
        <v/>
      </c>
      <c r="X18" s="1284" t="str">
        <f>IF(S18="","",IF(S18&gt;0,1,0))</f>
        <v/>
      </c>
      <c r="Y18" s="1278">
        <f>IF(O18="","",IF(O18&lt;0,1,0))</f>
        <v>0</v>
      </c>
      <c r="Z18" s="1278">
        <f>IF(P18="","",IF(P18&lt;0,1,0))</f>
        <v>1</v>
      </c>
      <c r="AA18" s="1278">
        <f>IF(Q18="","",IF(Q18&lt;0,1,0))</f>
        <v>1</v>
      </c>
      <c r="AB18" s="1278" t="str">
        <f>IF(R18="","",IF(R18&lt;0,1,0))</f>
        <v/>
      </c>
      <c r="AC18" s="1278" t="str">
        <f>IF(S18="","",IF(S18&lt;0,1,0))</f>
        <v/>
      </c>
      <c r="AD18" s="1280">
        <f>IF(CC18="","",IF(CC18&gt;CE18,1,-1))</f>
        <v>-1</v>
      </c>
      <c r="AE18" s="1280">
        <f>IF(CC18="","",IF(CC18&lt;CE18,1,-1))</f>
        <v>1</v>
      </c>
      <c r="AF18" s="1282">
        <f>IF(CC18&gt;CE18,1,0)</f>
        <v>0</v>
      </c>
      <c r="AG18" s="1272">
        <f>IF(CE18&gt;CC18,1,0)</f>
        <v>1</v>
      </c>
      <c r="AH18" s="1274">
        <f>IF(O18="","",AX18*1)</f>
        <v>11</v>
      </c>
      <c r="AI18" s="1276">
        <f>IF(P18="","",BE18*1)</f>
        <v>4</v>
      </c>
      <c r="AJ18" s="1276">
        <f>IF(Q18="","",BL18*1)</f>
        <v>12</v>
      </c>
      <c r="AK18" s="1276" t="str">
        <f>IF(R18="","",BS18*1)</f>
        <v/>
      </c>
      <c r="AL18" s="1276" t="str">
        <f>IF(S18="","",BZ18*1)</f>
        <v/>
      </c>
      <c r="AM18" s="1298">
        <f>IF(O18="","",AZ18*1)</f>
        <v>7</v>
      </c>
      <c r="AN18" s="1298">
        <f>IF(P18="","",BG18*1)</f>
        <v>11</v>
      </c>
      <c r="AO18" s="1298">
        <f>IF(Q18="","",BN18*1)</f>
        <v>14</v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11</v>
      </c>
      <c r="AU18" s="1286">
        <f>IF(O18=1000,0,IF(O18=-1000,11,IF(O18&lt;-9,-(O18-2),IF(O18&gt;0,(O18),"0"))))</f>
        <v>7</v>
      </c>
      <c r="AV18" s="1286" t="str">
        <f>IF(O18=1000,11,IF(O18=-1000,0,IF(O18&gt;9,(O18+2),IF(O18&lt;0,(-O18),"0"))))</f>
        <v>0</v>
      </c>
      <c r="AW18" s="1286">
        <f>IF(O18=1000,0,IF(O18=-1000,11,IF(O18&lt;0,11,IF(O18&gt;0,(O18),"0"))))</f>
        <v>7</v>
      </c>
      <c r="AX18" s="1296">
        <f>IF(O18="","",IF(O18&gt;9,AV18,AT18))</f>
        <v>11</v>
      </c>
      <c r="AY18" s="1288" t="str">
        <f>IF(O18="","","-")</f>
        <v>-</v>
      </c>
      <c r="AZ18" s="1290">
        <f>IF(O18="","",IF(O18&lt;-9,AU18,AW18))</f>
        <v>7</v>
      </c>
      <c r="BA18" s="1286">
        <f>IF(P18=1000,11,IF(P18=-1000,0,IF(P18&gt;9,(P18+2),IF(P18&lt;0,(-P18),"0"))))</f>
        <v>4</v>
      </c>
      <c r="BB18" s="1286" t="str">
        <f>IF(P18=1000,0,IF(P18=-1000,11,IF(P18&lt;-9,-(P18-2),IF(P18&gt;0,(P18),"0"))))</f>
        <v>0</v>
      </c>
      <c r="BC18" s="1286">
        <f>IF(P18=1000,11,IF(P18=-1000,0,IF(P18&gt;0,11,IF(P18&lt;0,(-P18),"0"))))</f>
        <v>4</v>
      </c>
      <c r="BD18" s="1286">
        <f>IF(P18=1000,0,IF(P18=-1000,11,IF(P18&lt;0,11,IF(P18&gt;0,(P18),"0"))))</f>
        <v>11</v>
      </c>
      <c r="BE18" s="1296">
        <f>IF(P18="","",IF(P18&gt;9,BA18,BC18))</f>
        <v>4</v>
      </c>
      <c r="BF18" s="1288" t="str">
        <f>IF(P18="","","-")</f>
        <v>-</v>
      </c>
      <c r="BG18" s="1290">
        <f>IF(P18="","",IF(P18&lt;-9,BB18,BD18))</f>
        <v>11</v>
      </c>
      <c r="BH18" s="1286">
        <f>IF(Q18=1000,11,IF(Q18=-1000,0,IF(Q18&gt;9,(Q18+2),IF(Q18&lt;0,(-Q18),"0"))))</f>
        <v>12</v>
      </c>
      <c r="BI18" s="1286">
        <f>IF(Q18=1000,0,IF(Q18=-1000,11,IF(Q18&lt;-9,-(Q18-2),IF(Q18&gt;0,(Q18),"0"))))</f>
        <v>14</v>
      </c>
      <c r="BJ18" s="1286">
        <f>IF(Q18=1000,11,IF(Q18=-1000,0,IF(Q18&gt;0,11,IF(Q18&lt;0,(-Q18),"0"))))</f>
        <v>12</v>
      </c>
      <c r="BK18" s="1286">
        <f>IF(Q18=1000,0,IF(Q18=-1000,11,IF(Q18&lt;0,11,IF(Q18&gt;0,(Q18),"0"))))</f>
        <v>11</v>
      </c>
      <c r="BL18" s="1296">
        <f>IF(Q18="","",IF(Q18&gt;9,BH18,BJ18))</f>
        <v>12</v>
      </c>
      <c r="BM18" s="1288" t="str">
        <f>IF(Q18="","","-")</f>
        <v>-</v>
      </c>
      <c r="BN18" s="1290">
        <f>IF(Q18="","",IF(Q18&lt;-9,BI18,BK18))</f>
        <v>14</v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308" t="s">
        <v>154</v>
      </c>
      <c r="BT18" s="1310" t="s">
        <v>569</v>
      </c>
      <c r="BU18" s="1312" t="s">
        <v>26</v>
      </c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>
        <f>IF(O18="","",SUM(T18:X19))</f>
        <v>1</v>
      </c>
      <c r="CD18" s="1304" t="str">
        <f>IF(CC18="","","-")</f>
        <v>-</v>
      </c>
      <c r="CE18" s="1306">
        <v>3</v>
      </c>
      <c r="CP18" s="32"/>
      <c r="CQ18" s="32"/>
    </row>
    <row r="19" spans="1:95" s="31" customFormat="1" ht="15" customHeight="1" x14ac:dyDescent="0.2">
      <c r="A19" s="43">
        <v>404</v>
      </c>
      <c r="B19" s="44">
        <v>452</v>
      </c>
      <c r="C19" s="1251"/>
      <c r="D19" s="46" t="str">
        <f>IF(A19="","",VLOOKUP(A19,СписокКЖ!D:I,2,FALSE))</f>
        <v>МУСТАКИМОВА Элина</v>
      </c>
      <c r="E19" s="47"/>
      <c r="F19" s="48" t="str">
        <f>IF(B19="","",VLOOKUP(B19,СписокКЖ!D:I,2,FALSE))</f>
        <v>КАРМАЕВА Инна</v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309"/>
      <c r="BT19" s="1311"/>
      <c r="BU19" s="1313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>
        <f>IF(A16="","",A16)</f>
        <v>457</v>
      </c>
      <c r="B20" s="99">
        <f>IF(B16="","",B17)</f>
        <v>452</v>
      </c>
      <c r="C20" s="75">
        <v>4</v>
      </c>
      <c r="D20" s="100" t="str">
        <f>IF(A20="","",VLOOKUP(A20,СписокКЖ!D:I,2,FALSE))</f>
        <v>КАБАНОВА Елена</v>
      </c>
      <c r="E20" s="101"/>
      <c r="F20" s="77" t="str">
        <f>IF(B20="","",VLOOKUP(B20,СписокКЖ!D:I,2,FALSE))</f>
        <v>КАРМАЕВА Инна</v>
      </c>
      <c r="G20" s="102"/>
      <c r="H20" s="41"/>
      <c r="I20" s="91" t="s">
        <v>568</v>
      </c>
      <c r="J20" s="91" t="s">
        <v>30</v>
      </c>
      <c r="K20" s="91" t="s">
        <v>564</v>
      </c>
      <c r="L20" s="91"/>
      <c r="M20" s="91"/>
      <c r="N20" s="42"/>
      <c r="O20" s="79">
        <f>IF(I20="","",IF(I20="0",1000,IF(I20="-0",-1000,I20*1)))</f>
        <v>-7</v>
      </c>
      <c r="P20" s="79">
        <f t="shared" ref="P20:S21" si="6">IF(J20="","",IF(J20="0",1000,IF(J20="-0",-1000,J20*1)))</f>
        <v>-8</v>
      </c>
      <c r="Q20" s="79">
        <f t="shared" si="6"/>
        <v>-6</v>
      </c>
      <c r="R20" s="79" t="str">
        <f t="shared" si="6"/>
        <v/>
      </c>
      <c r="S20" s="80" t="str">
        <f t="shared" si="6"/>
        <v/>
      </c>
      <c r="T20" s="103">
        <f t="shared" ref="T20:X21" si="7">IF(O20="","",IF(O20&gt;0,1,0))</f>
        <v>0</v>
      </c>
      <c r="U20" s="104">
        <f t="shared" si="7"/>
        <v>0</v>
      </c>
      <c r="V20" s="104">
        <f t="shared" si="7"/>
        <v>0</v>
      </c>
      <c r="W20" s="104" t="str">
        <f t="shared" si="7"/>
        <v/>
      </c>
      <c r="X20" s="104" t="str">
        <f t="shared" si="7"/>
        <v/>
      </c>
      <c r="Y20" s="105">
        <f t="shared" ref="Y20:AC21" si="8">IF(O20="","",IF(O20&lt;0,1,0))</f>
        <v>1</v>
      </c>
      <c r="Z20" s="105">
        <f t="shared" si="8"/>
        <v>1</v>
      </c>
      <c r="AA20" s="105">
        <f t="shared" si="8"/>
        <v>1</v>
      </c>
      <c r="AB20" s="105" t="str">
        <f t="shared" si="8"/>
        <v/>
      </c>
      <c r="AC20" s="105" t="str">
        <f t="shared" si="8"/>
        <v/>
      </c>
      <c r="AD20" s="106">
        <f>IF(CC20="","",IF(CC20&gt;CE20,1,-1))</f>
        <v>-1</v>
      </c>
      <c r="AE20" s="106">
        <f>IF(CC20="","",IF(CC20&lt;CE20,1,-1))</f>
        <v>1</v>
      </c>
      <c r="AF20" s="107">
        <f>IF(CC20&gt;CE20,1,0)</f>
        <v>0</v>
      </c>
      <c r="AG20" s="108">
        <f>IF(CE20&gt;CC20,1,0)</f>
        <v>1</v>
      </c>
      <c r="AH20" s="81">
        <f>IF(O20="","",AX20*1)</f>
        <v>7</v>
      </c>
      <c r="AI20" s="92">
        <f>IF(P20="","",BE20*1)</f>
        <v>8</v>
      </c>
      <c r="AJ20" s="92">
        <f>IF(Q20="","",BL20*1)</f>
        <v>6</v>
      </c>
      <c r="AK20" s="92" t="str">
        <f>IF(R20="","",BS20*1)</f>
        <v/>
      </c>
      <c r="AL20" s="92" t="str">
        <f>IF(S20="","",BZ20*1)</f>
        <v/>
      </c>
      <c r="AM20" s="93">
        <f>IF(O20="","",AZ20*1)</f>
        <v>11</v>
      </c>
      <c r="AN20" s="93">
        <f>IF(P20="","",BG20*1)</f>
        <v>11</v>
      </c>
      <c r="AO20" s="93">
        <f>IF(Q20="","",BN20*1)</f>
        <v>11</v>
      </c>
      <c r="AP20" s="93" t="str">
        <f>IF(R20="","",BU20*1)</f>
        <v/>
      </c>
      <c r="AQ20" s="93" t="str">
        <f>IF(S20="","",CB20*1)</f>
        <v/>
      </c>
      <c r="AR20" s="109">
        <f>SUM(AH20:AL20)</f>
        <v>21</v>
      </c>
      <c r="AS20" s="110">
        <f>SUM(AM20:AQ20)</f>
        <v>33</v>
      </c>
      <c r="AT20" s="111">
        <f>IF(O20=1000,11,IF(O20=-1000,0,IF(O20&gt;0,11,IF(O20&lt;0,(-O20),"0"))))</f>
        <v>7</v>
      </c>
      <c r="AU20" s="112" t="str">
        <f>IF(O20=1000,0,IF(O20=-1000,11,IF(O20&lt;-9,-(O20-2),IF(O20&gt;0,(O20),"0"))))</f>
        <v>0</v>
      </c>
      <c r="AV20" s="111">
        <f>IF(O20=1000,11,IF(O20=-1000,0,IF(O20&gt;9,(O20+2),IF(O20&lt;0,(-O20),"0"))))</f>
        <v>7</v>
      </c>
      <c r="AW20" s="112">
        <f>IF(O20=1000,0,IF(O20=-1000,11,IF(O20&lt;0,11,IF(O20&gt;0,(O20),"0"))))</f>
        <v>11</v>
      </c>
      <c r="AX20" s="94">
        <f>IF(O20="","",IF(O20&gt;9,AV20,AT20))</f>
        <v>7</v>
      </c>
      <c r="AY20" s="95" t="str">
        <f>IF(O20="","","-")</f>
        <v>-</v>
      </c>
      <c r="AZ20" s="96">
        <f>IF(O20="","",IF(O20&lt;-9,AU20,AW20))</f>
        <v>11</v>
      </c>
      <c r="BA20" s="111">
        <f>IF(P20=1000,11,IF(P20=-1000,0,IF(P20&gt;9,(P20+2),IF(P20&lt;0,(-P20),"0"))))</f>
        <v>8</v>
      </c>
      <c r="BB20" s="112" t="str">
        <f>IF(P20=1000,0,IF(P20=-1000,11,IF(P20&lt;-9,-(P20-2),IF(P20&gt;0,(P20),"0"))))</f>
        <v>0</v>
      </c>
      <c r="BC20" s="112">
        <f>IF(P20=1000,11,IF(P20=-1000,0,IF(P20&gt;0,11,IF(P20&lt;0,(-P20),"0"))))</f>
        <v>8</v>
      </c>
      <c r="BD20" s="112">
        <f>IF(P20=1000,0,IF(P20=-1000,11,IF(P20&lt;0,11,IF(P20&gt;0,(P20),"0"))))</f>
        <v>11</v>
      </c>
      <c r="BE20" s="94">
        <f>IF(P20="","",IF(P20&gt;9,BA20,BC20))</f>
        <v>8</v>
      </c>
      <c r="BF20" s="95" t="str">
        <f>IF(P20="","","-")</f>
        <v>-</v>
      </c>
      <c r="BG20" s="96">
        <f>IF(P20="","",IF(P20&lt;-9,BB20,BD20))</f>
        <v>11</v>
      </c>
      <c r="BH20" s="111">
        <f>IF(Q20=1000,11,IF(Q20=-1000,0,IF(Q20&gt;9,(Q20+2),IF(Q20&lt;0,(-Q20),"0"))))</f>
        <v>6</v>
      </c>
      <c r="BI20" s="112" t="str">
        <f>IF(Q20=1000,0,IF(Q20=-1000,11,IF(Q20&lt;-9,-(Q20-2),IF(Q20&gt;0,(Q20),"0"))))</f>
        <v>0</v>
      </c>
      <c r="BJ20" s="112">
        <f>IF(Q20=1000,11,IF(Q20=-1000,0,IF(Q20&gt;0,11,IF(Q20&lt;0,(-Q20),"0"))))</f>
        <v>6</v>
      </c>
      <c r="BK20" s="112">
        <f>IF(Q20=1000,0,IF(Q20=-1000,11,IF(Q20&lt;0,11,IF(Q20&gt;0,(Q20),"0"))))</f>
        <v>11</v>
      </c>
      <c r="BL20" s="94">
        <f>IF(Q20="","",IF(Q20&gt;9,BH20,BJ20))</f>
        <v>6</v>
      </c>
      <c r="BM20" s="95" t="str">
        <f>IF(Q20="","","-")</f>
        <v>-</v>
      </c>
      <c r="BN20" s="96">
        <f>IF(Q20="","",IF(Q20&lt;-9,BI20,BK20))</f>
        <v>11</v>
      </c>
      <c r="BO20" s="112" t="e">
        <f>IF(R20=1000,11,IF(R20=-1000,0,IF(R20&gt;9,(R20+2),IF(R20&lt;0,(-R20),"0"))))</f>
        <v>#VALUE!</v>
      </c>
      <c r="BP20" s="112" t="str">
        <f>IF(R20=1000,0,IF(R20=-1000,11,IF(R20&lt;-9,-(R20-2),IF(R20&gt;0,(R20),"0"))))</f>
        <v/>
      </c>
      <c r="BQ20" s="112">
        <f>IF(R20=1000,11,IF(R20=-1000,0,IF(R20&gt;0,11,IF(R20&lt;0,(-R20),"0"))))</f>
        <v>11</v>
      </c>
      <c r="BR20" s="112" t="str">
        <f>IF(R20=1000,0,IF(R20=-1000,11,IF(R20&lt;0,11,IF(R20&gt;0,(R20),"0"))))</f>
        <v/>
      </c>
      <c r="BS20" s="94" t="str">
        <f>IF(R20="","",IF(R20&gt;9,BO20,BQ20))</f>
        <v/>
      </c>
      <c r="BT20" s="95" t="str">
        <f>IF(R20="","","-")</f>
        <v/>
      </c>
      <c r="BU20" s="96" t="str">
        <f>IF(R20="","",IF(R20&lt;-9,BP20,BR20))</f>
        <v/>
      </c>
      <c r="BV20" s="112" t="e">
        <f>IF(S20=1000,11,IF(S20=-1000,0,IF(S20&gt;9,(S20+2),IF(S20&lt;0,(-S20),"0"))))</f>
        <v>#VALUE!</v>
      </c>
      <c r="BW20" s="112" t="str">
        <f>IF(S20=1000,0,IF(S20=-1000,11,IF(S20&lt;-9,-(S20-2),IF(S20&gt;0,(S20),"0"))))</f>
        <v/>
      </c>
      <c r="BX20" s="112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94" t="str">
        <f>IF(S20="","",IF(S20&gt;9,BV20,BX20))</f>
        <v/>
      </c>
      <c r="CA20" s="95" t="str">
        <f>IF(S20="","","-")</f>
        <v/>
      </c>
      <c r="CB20" s="96" t="str">
        <f>IF(S20="","",IF(S20&lt;-9,BW20,BY20))</f>
        <v/>
      </c>
      <c r="CC20" s="97">
        <f>IF(O20="","",SUM(T20:X20))</f>
        <v>0</v>
      </c>
      <c r="CD20" s="88" t="str">
        <f>IF(CC20="","","-")</f>
        <v>-</v>
      </c>
      <c r="CE20" s="98">
        <f>IF(O20="","",SUM(Y20:AC20))</f>
        <v>3</v>
      </c>
      <c r="CP20" s="32"/>
      <c r="CQ20" s="32"/>
    </row>
    <row r="21" spans="1:95" s="31" customFormat="1" ht="15" customHeight="1" thickBot="1" x14ac:dyDescent="0.25">
      <c r="A21" s="99">
        <f>IF(A16="","",A17)</f>
        <v>404</v>
      </c>
      <c r="B21" s="99">
        <f>IF(B16="","",B16)</f>
        <v>453</v>
      </c>
      <c r="C21" s="114">
        <v>5</v>
      </c>
      <c r="D21" s="115" t="str">
        <f>IF(A21="","",VLOOKUP(A21,СписокКЖ!D:I,2,FALSE))</f>
        <v>МУСТАКИМОВА Элина</v>
      </c>
      <c r="E21" s="116"/>
      <c r="F21" s="117" t="str">
        <f>IF(B21="","",VLOOKUP(B21,СписокКЖ!D:I,2,FALSE))</f>
        <v>СОЛОВЬЕВА Марина</v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6"/>
        <v/>
      </c>
      <c r="Q21" s="123" t="str">
        <f t="shared" si="6"/>
        <v/>
      </c>
      <c r="R21" s="123" t="str">
        <f t="shared" si="6"/>
        <v/>
      </c>
      <c r="S21" s="124" t="str">
        <f t="shared" si="6"/>
        <v/>
      </c>
      <c r="T21" s="125" t="str">
        <f t="shared" si="7"/>
        <v/>
      </c>
      <c r="U21" s="126" t="str">
        <f t="shared" si="7"/>
        <v/>
      </c>
      <c r="V21" s="126" t="str">
        <f t="shared" si="7"/>
        <v/>
      </c>
      <c r="W21" s="126" t="str">
        <f t="shared" si="7"/>
        <v/>
      </c>
      <c r="X21" s="126" t="str">
        <f t="shared" si="7"/>
        <v/>
      </c>
      <c r="Y21" s="127" t="str">
        <f t="shared" si="8"/>
        <v/>
      </c>
      <c r="Z21" s="127" t="str">
        <f t="shared" si="8"/>
        <v/>
      </c>
      <c r="AA21" s="127" t="str">
        <f t="shared" si="8"/>
        <v/>
      </c>
      <c r="AB21" s="127" t="str">
        <f t="shared" si="8"/>
        <v/>
      </c>
      <c r="AC21" s="127" t="str">
        <f t="shared" si="8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>
        <v>12</v>
      </c>
      <c r="B23" s="35">
        <v>14</v>
      </c>
      <c r="C23" s="1225">
        <f>1+C14</f>
        <v>3</v>
      </c>
      <c r="D23" s="1227" t="str">
        <f>IF(A23="","",VLOOKUP(A23,СписокКЖ!$A$88:$C$113,3,FALSE))</f>
        <v>Республика Татарстан</v>
      </c>
      <c r="E23" s="1228" t="e">
        <f>IF(B23="","",VLOOKUP(B23,СписокКЖ!E:J,2,FALSE))</f>
        <v>#N/A</v>
      </c>
      <c r="F23" s="1231" t="str">
        <f>IF(B23="","",VLOOKUP(B23,СписокКЖ!$A$88:$C$111,3,FALSE))</f>
        <v>Санкт - Петербург</v>
      </c>
      <c r="G23" s="1232" t="e">
        <f>IF(D23="","",VLOOKUP(D23,СписокКЖ!G:L,2,FALSE))</f>
        <v>#N/A</v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 t="str">
        <f>IF(A23="","",VLOOKUP(A23,'[60]Протокол команд'!A:K,8,FALSE))</f>
        <v>-</v>
      </c>
      <c r="U23" s="39" t="e">
        <f>T23*5-4</f>
        <v>#VALUE!</v>
      </c>
      <c r="V23" s="39" t="e">
        <f>T23*5</f>
        <v>#VALUE!</v>
      </c>
      <c r="W23" s="39" t="e">
        <f>CONCATENATE(U23,"-",V23)</f>
        <v>#VALUE!</v>
      </c>
      <c r="X23" s="39">
        <f>IF(A23="","",VLOOKUP(A23,'[60]Протокол команд'!A:K,10,FALSE))</f>
        <v>0</v>
      </c>
      <c r="Y23" s="39">
        <f>X23*5-4</f>
        <v>-4</v>
      </c>
      <c r="Z23" s="39">
        <f>X23*5</f>
        <v>0</v>
      </c>
      <c r="AA23" s="39" t="str">
        <f>CONCATENATE(Y23,"-",Z23)</f>
        <v>-4-0</v>
      </c>
      <c r="AB23" s="1241">
        <f>IF(O25="","",SUM(AF25:AF30))</f>
        <v>0</v>
      </c>
      <c r="AC23" s="1242"/>
      <c r="AD23" s="1243"/>
      <c r="AE23" s="1242">
        <f>IF(O25="","",SUM(AG25:AG30))</f>
        <v>3</v>
      </c>
      <c r="AF23" s="1242"/>
      <c r="AG23" s="1264"/>
      <c r="AH23" s="1241">
        <f>SUM(CC25:CC30)</f>
        <v>1</v>
      </c>
      <c r="AI23" s="1242"/>
      <c r="AJ23" s="1243"/>
      <c r="AK23" s="1242">
        <f>SUM(CE25:CE30)</f>
        <v>9</v>
      </c>
      <c r="AL23" s="1242"/>
      <c r="AM23" s="1264"/>
      <c r="AN23" s="1265">
        <f>SUM(AR25:AR30)</f>
        <v>44</v>
      </c>
      <c r="AO23" s="1266"/>
      <c r="AP23" s="1267"/>
      <c r="AQ23" s="1266">
        <f>SUM(AS25:AS30)</f>
        <v>74</v>
      </c>
      <c r="AR23" s="1266"/>
      <c r="AS23" s="1268"/>
      <c r="AT23" s="1314" t="s">
        <v>578</v>
      </c>
      <c r="AU23" s="1315"/>
      <c r="AV23" s="1315"/>
      <c r="AW23" s="1315"/>
      <c r="AX23" s="1315"/>
      <c r="AY23" s="1315"/>
      <c r="AZ23" s="1315"/>
      <c r="BA23" s="1315"/>
      <c r="BB23" s="1315"/>
      <c r="BC23" s="1315"/>
      <c r="BD23" s="1315"/>
      <c r="BE23" s="1315"/>
      <c r="BF23" s="1315"/>
      <c r="BG23" s="1315"/>
      <c r="BH23" s="1315"/>
      <c r="BI23" s="1315"/>
      <c r="BJ23" s="1315"/>
      <c r="BK23" s="1315"/>
      <c r="BL23" s="1315"/>
      <c r="BM23" s="1315"/>
      <c r="BN23" s="1315"/>
      <c r="BO23" s="1315"/>
      <c r="BP23" s="1315"/>
      <c r="BQ23" s="1315"/>
      <c r="BR23" s="1315"/>
      <c r="BS23" s="1315"/>
      <c r="BT23" s="1315"/>
      <c r="BU23" s="1315"/>
      <c r="BV23" s="1315"/>
      <c r="BW23" s="1315"/>
      <c r="BX23" s="1315"/>
      <c r="BY23" s="1315"/>
      <c r="BZ23" s="1315"/>
      <c r="CA23" s="1315"/>
      <c r="CB23" s="1316"/>
      <c r="CC23" s="1254">
        <f>IF(O25="","",SUM(AF25:AF30))</f>
        <v>0</v>
      </c>
      <c r="CD23" s="1256" t="str">
        <f>IF(CC23="","","-")</f>
        <v>-</v>
      </c>
      <c r="CE23" s="1258">
        <f>IF(O25="","",SUM(AG25:AG30))</f>
        <v>3</v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IF(A24="","",VLOOKUP(A24,СписокКЖ!D:I,2,FALSE))</f>
        <v/>
      </c>
      <c r="E24" s="1230" t="str">
        <f>IF(B24="","",VLOOKUP(B24,СписокКЖ!E:J,2,FALSE))</f>
        <v/>
      </c>
      <c r="F24" s="1233" t="str">
        <f>IF(C24="","",VLOOKUP(C24,СписокКЖ!F:K,2,FALSE))</f>
        <v/>
      </c>
      <c r="G24" s="1234" t="str">
        <f>IF(D24="","",VLOOKUP(D24,СписокКЖ!G:L,2,FALSE))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>
        <v>455</v>
      </c>
      <c r="B25" s="44">
        <v>401</v>
      </c>
      <c r="C25" s="90">
        <v>1</v>
      </c>
      <c r="D25" s="46" t="str">
        <f>IF(A25="","",VLOOKUP(A25,СписокКЖ!D:I,2,FALSE))</f>
        <v>ИЩЕНКО Екатерина</v>
      </c>
      <c r="E25" s="47"/>
      <c r="F25" s="48" t="str">
        <f>IF(B25="","",VLOOKUP(B25,СписокКЖ!D:I,2,FALSE))</f>
        <v>ГОРШКАЛЕВА Ольга</v>
      </c>
      <c r="G25" s="49"/>
      <c r="H25" s="50"/>
      <c r="I25" s="51" t="s">
        <v>28</v>
      </c>
      <c r="J25" s="51" t="s">
        <v>567</v>
      </c>
      <c r="K25" s="51" t="s">
        <v>31</v>
      </c>
      <c r="L25" s="51" t="s">
        <v>567</v>
      </c>
      <c r="M25" s="51"/>
      <c r="N25" s="52"/>
      <c r="O25" s="53">
        <f>IF(I25="","",IF(I25="0",1000,IF(I25="-0",-1000,I25*1)))</f>
        <v>-9</v>
      </c>
      <c r="P25" s="53">
        <f t="shared" ref="P25:S26" si="9">IF(J25="","",IF(J25="0",1000,IF(J25="-0",-1000,J25*1)))</f>
        <v>-5</v>
      </c>
      <c r="Q25" s="53">
        <f t="shared" si="9"/>
        <v>8</v>
      </c>
      <c r="R25" s="53">
        <f t="shared" si="9"/>
        <v>-5</v>
      </c>
      <c r="S25" s="54" t="str">
        <f t="shared" si="9"/>
        <v/>
      </c>
      <c r="T25" s="55">
        <f t="shared" ref="T25:X26" si="10">IF(O25="","",IF(O25&gt;0,1,0))</f>
        <v>0</v>
      </c>
      <c r="U25" s="56">
        <f t="shared" si="10"/>
        <v>0</v>
      </c>
      <c r="V25" s="56">
        <f t="shared" si="10"/>
        <v>1</v>
      </c>
      <c r="W25" s="56">
        <f t="shared" si="10"/>
        <v>0</v>
      </c>
      <c r="X25" s="56" t="str">
        <f t="shared" si="10"/>
        <v/>
      </c>
      <c r="Y25" s="57">
        <f t="shared" ref="Y25:AC26" si="11">IF(O25="","",IF(O25&lt;0,1,0))</f>
        <v>1</v>
      </c>
      <c r="Z25" s="57">
        <f t="shared" si="11"/>
        <v>1</v>
      </c>
      <c r="AA25" s="57">
        <f t="shared" si="11"/>
        <v>0</v>
      </c>
      <c r="AB25" s="57">
        <f t="shared" si="11"/>
        <v>1</v>
      </c>
      <c r="AC25" s="57" t="str">
        <f t="shared" si="11"/>
        <v/>
      </c>
      <c r="AD25" s="58">
        <f>IF(CC25="","",IF(CC25&gt;CE25,1,-1))</f>
        <v>-1</v>
      </c>
      <c r="AE25" s="58">
        <f>IF(CC25="","",IF(CC25&lt;CE25,1,-1))</f>
        <v>1</v>
      </c>
      <c r="AF25" s="59">
        <f>IF(CC25&gt;CE25,1,0)</f>
        <v>0</v>
      </c>
      <c r="AG25" s="60">
        <f>IF(CE25&gt;CC25,1,0)</f>
        <v>1</v>
      </c>
      <c r="AH25" s="61">
        <f>IF(O25="","",AX25*1)</f>
        <v>9</v>
      </c>
      <c r="AI25" s="62">
        <f>IF(P25="","",BE25*1)</f>
        <v>5</v>
      </c>
      <c r="AJ25" s="62">
        <f>IF(Q25="","",BL25*1)</f>
        <v>11</v>
      </c>
      <c r="AK25" s="62">
        <f>IF(R25="","",BS25*1)</f>
        <v>5</v>
      </c>
      <c r="AL25" s="62" t="str">
        <f>IF(S25="","",BZ25*1)</f>
        <v/>
      </c>
      <c r="AM25" s="63">
        <f>IF(O25="","",AZ25*1)</f>
        <v>11</v>
      </c>
      <c r="AN25" s="63">
        <f>IF(P25="","",BG25*1)</f>
        <v>11</v>
      </c>
      <c r="AO25" s="63">
        <f>IF(Q25="","",BN25*1)</f>
        <v>8</v>
      </c>
      <c r="AP25" s="63">
        <f>IF(R25="","",BU25*1)</f>
        <v>11</v>
      </c>
      <c r="AQ25" s="63" t="str">
        <f>IF(S25="","",CB25*1)</f>
        <v/>
      </c>
      <c r="AR25" s="64">
        <f>SUM(AH25:AL25)</f>
        <v>30</v>
      </c>
      <c r="AS25" s="65">
        <f>SUM(AM25:AQ25)</f>
        <v>41</v>
      </c>
      <c r="AT25" s="66">
        <f>IF(O25=1000,11,IF(O25=-1000,0,IF(O25&gt;0,11,IF(O25&lt;0,(-O25),"0"))))</f>
        <v>9</v>
      </c>
      <c r="AU25" s="67" t="str">
        <f>IF(O25=1000,0,IF(O25=-1000,11,IF(O25&lt;-9,-(O25-2),IF(O25&gt;0,(O25),"0"))))</f>
        <v>0</v>
      </c>
      <c r="AV25" s="66">
        <f>IF(O25=1000,11,IF(O25=-1000,0,IF(O25&lt;9,11,IF(O25&gt;9,(O25+2),"0"))))</f>
        <v>11</v>
      </c>
      <c r="AW25" s="67">
        <f>IF(O25=1000,0,IF(O25=-1000,11,IF(O25&lt;0,11,IF(O25&gt;0,(O25),"0"))))</f>
        <v>11</v>
      </c>
      <c r="AX25" s="68">
        <f>IF(O25="","",IF(O25&gt;9,AV25,AT25))</f>
        <v>9</v>
      </c>
      <c r="AY25" s="69" t="str">
        <f>IF(O25="","","-")</f>
        <v>-</v>
      </c>
      <c r="AZ25" s="70">
        <f>IF(O25="","",IF(O25&lt;-9,AU25,AW25))</f>
        <v>11</v>
      </c>
      <c r="BA25" s="66">
        <f>IF(P25=1000,11,IF(P25=-1000,0,IF(P25&gt;9,(P25+2),IF(P25&lt;0,(-P25),"0"))))</f>
        <v>5</v>
      </c>
      <c r="BB25" s="67" t="str">
        <f>IF(P25=1000,0,IF(P25=-1000,11,IF(P25&lt;-9,-(P25-2),IF(P25&gt;0,(P25),"0"))))</f>
        <v>0</v>
      </c>
      <c r="BC25" s="67">
        <f>IF(P25=1000,11,IF(P25=-1000,0,IF(P25&gt;0,11,IF(P25&lt;0,(-P25),"0"))))</f>
        <v>5</v>
      </c>
      <c r="BD25" s="67">
        <f>IF(P25=1000,0,IF(P25=-1000,11,IF(P25&lt;0,11,IF(P25&gt;0,(P25),"0"))))</f>
        <v>11</v>
      </c>
      <c r="BE25" s="68">
        <f>IF(P25="","",IF(P25&gt;9,BA25,BC25))</f>
        <v>5</v>
      </c>
      <c r="BF25" s="69" t="str">
        <f>IF(P25="","","-")</f>
        <v>-</v>
      </c>
      <c r="BG25" s="70">
        <f>IF(P25="","",IF(P25&lt;-9,BB25,BD25))</f>
        <v>11</v>
      </c>
      <c r="BH25" s="66" t="str">
        <f>IF(Q25=1000,11,IF(Q25=-1000,0,IF(Q25&gt;9,(Q25+2),IF(Q25&lt;0,(-Q25),"0"))))</f>
        <v>0</v>
      </c>
      <c r="BI25" s="67">
        <f>IF(Q25=1000,0,IF(Q25=-1000,11,IF(Q25&lt;-9,-(Q25-2),IF(Q25&gt;0,(Q25),"0"))))</f>
        <v>8</v>
      </c>
      <c r="BJ25" s="67">
        <f>IF(Q25=1000,11,IF(Q25=-1000,0,IF(Q25&gt;0,11,IF(Q25&lt;0,(-Q25),"0"))))</f>
        <v>11</v>
      </c>
      <c r="BK25" s="67">
        <f>IF(Q25=1000,0,IF(Q25=-1000,11,IF(Q25&lt;0,11,IF(Q25&gt;0,(Q25),"0"))))</f>
        <v>8</v>
      </c>
      <c r="BL25" s="68">
        <f>IF(Q25="","",IF(Q25&gt;9,BH25,BJ25))</f>
        <v>11</v>
      </c>
      <c r="BM25" s="69" t="str">
        <f>IF(Q25="","","-")</f>
        <v>-</v>
      </c>
      <c r="BN25" s="70">
        <f>IF(Q25="","",IF(Q25&lt;-9,BI25,BK25))</f>
        <v>8</v>
      </c>
      <c r="BO25" s="67">
        <f>IF(R25=1000,11,IF(R25=-1000,0,IF(R25&gt;9,(R25+2),IF(R25&lt;0,(-R25),"0"))))</f>
        <v>5</v>
      </c>
      <c r="BP25" s="67" t="str">
        <f>IF(R25=1000,0,IF(R25=-1000,11,IF(R25&lt;-9,-(R25-2),IF(R25&gt;0,(R25),"0"))))</f>
        <v>0</v>
      </c>
      <c r="BQ25" s="67">
        <f>IF(R25=1000,11,IF(R25=-1000,0,IF(R25&gt;0,11,IF(R25&lt;0,(-R25),"0"))))</f>
        <v>5</v>
      </c>
      <c r="BR25" s="67">
        <f>IF(R25=1000,0,IF(R25=-1000,11,IF(R25&lt;0,11,IF(R25&gt;0,(R25),"0"))))</f>
        <v>11</v>
      </c>
      <c r="BS25" s="68">
        <f>IF(R25="","",IF(R25&gt;9,BO25,BQ25))</f>
        <v>5</v>
      </c>
      <c r="BT25" s="69" t="str">
        <f>IF(R25="","","-")</f>
        <v>-</v>
      </c>
      <c r="BU25" s="70">
        <f>IF(R25="","",IF(R25&lt;-9,BP25,BR25))</f>
        <v>11</v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>
        <f>IF(O25="","",SUM(T25:X25))</f>
        <v>1</v>
      </c>
      <c r="CD25" s="73" t="str">
        <f>IF(CC25="","","-")</f>
        <v>-</v>
      </c>
      <c r="CE25" s="74">
        <f>IF(O25="","",SUM(Y25:AC25))</f>
        <v>3</v>
      </c>
      <c r="CP25" s="32"/>
      <c r="CQ25" s="32"/>
    </row>
    <row r="26" spans="1:95" s="31" customFormat="1" ht="15" customHeight="1" x14ac:dyDescent="0.2">
      <c r="A26" s="43">
        <v>307</v>
      </c>
      <c r="B26" s="44">
        <v>406</v>
      </c>
      <c r="C26" s="75">
        <v>2</v>
      </c>
      <c r="D26" s="76" t="str">
        <f>IF(A26="","",VLOOKUP(A26,СписокКЖ!D:I,2,FALSE))</f>
        <v>ГОРОХОВАТЧЕНКО Галина</v>
      </c>
      <c r="E26" s="47"/>
      <c r="F26" s="77" t="str">
        <f>IF(B26="","",VLOOKUP(B26,СписокКЖ!D:I,2,FALSE))</f>
        <v>КОСТЕНЕВИЧ Анастасия</v>
      </c>
      <c r="G26" s="49"/>
      <c r="H26" s="41"/>
      <c r="I26" s="91" t="s">
        <v>564</v>
      </c>
      <c r="J26" s="91" t="s">
        <v>567</v>
      </c>
      <c r="K26" s="91" t="s">
        <v>565</v>
      </c>
      <c r="L26" s="91"/>
      <c r="M26" s="51"/>
      <c r="N26" s="42"/>
      <c r="O26" s="79">
        <f>IF(I26="","",IF(I26="0",1000,IF(I26="-0",-1000,I26*1)))</f>
        <v>-6</v>
      </c>
      <c r="P26" s="79">
        <f t="shared" si="9"/>
        <v>-5</v>
      </c>
      <c r="Q26" s="79">
        <f t="shared" si="9"/>
        <v>-3</v>
      </c>
      <c r="R26" s="79" t="str">
        <f t="shared" si="9"/>
        <v/>
      </c>
      <c r="S26" s="80" t="str">
        <f t="shared" si="9"/>
        <v/>
      </c>
      <c r="T26" s="55">
        <f t="shared" si="10"/>
        <v>0</v>
      </c>
      <c r="U26" s="56">
        <f t="shared" si="10"/>
        <v>0</v>
      </c>
      <c r="V26" s="56">
        <f t="shared" si="10"/>
        <v>0</v>
      </c>
      <c r="W26" s="56" t="str">
        <f t="shared" si="10"/>
        <v/>
      </c>
      <c r="X26" s="56" t="str">
        <f t="shared" si="10"/>
        <v/>
      </c>
      <c r="Y26" s="57">
        <f t="shared" si="11"/>
        <v>1</v>
      </c>
      <c r="Z26" s="57">
        <f t="shared" si="11"/>
        <v>1</v>
      </c>
      <c r="AA26" s="57">
        <f t="shared" si="11"/>
        <v>1</v>
      </c>
      <c r="AB26" s="57" t="str">
        <f t="shared" si="11"/>
        <v/>
      </c>
      <c r="AC26" s="57" t="str">
        <f t="shared" si="11"/>
        <v/>
      </c>
      <c r="AD26" s="58">
        <f>IF(CC26="","",IF(CC26&gt;CE26,1,-1))</f>
        <v>-1</v>
      </c>
      <c r="AE26" s="58">
        <f>IF(CC26="","",IF(CC26&lt;CE26,1,-1))</f>
        <v>1</v>
      </c>
      <c r="AF26" s="59">
        <f>IF(CC26&gt;CE26,1,0)</f>
        <v>0</v>
      </c>
      <c r="AG26" s="60">
        <f>IF(CE26&gt;CC26,1,0)</f>
        <v>1</v>
      </c>
      <c r="AH26" s="81">
        <f>IF(O26="","",AX26*1)</f>
        <v>6</v>
      </c>
      <c r="AI26" s="92">
        <f>IF(P26="","",BE26*1)</f>
        <v>5</v>
      </c>
      <c r="AJ26" s="92">
        <f>IF(Q26="","",BL26*1)</f>
        <v>3</v>
      </c>
      <c r="AK26" s="92" t="str">
        <f>IF(R26="","",BS26*1)</f>
        <v/>
      </c>
      <c r="AL26" s="92" t="str">
        <f>IF(S26="","",BZ26*1)</f>
        <v/>
      </c>
      <c r="AM26" s="93">
        <f>IF(O26="","",AZ26*1)</f>
        <v>11</v>
      </c>
      <c r="AN26" s="93">
        <f>IF(P26="","",BG26*1)</f>
        <v>11</v>
      </c>
      <c r="AO26" s="93">
        <f>IF(Q26="","",BN26*1)</f>
        <v>11</v>
      </c>
      <c r="AP26" s="93" t="str">
        <f>IF(R26="","",BU26*1)</f>
        <v/>
      </c>
      <c r="AQ26" s="93" t="str">
        <f>IF(S26="","",CB26*1)</f>
        <v/>
      </c>
      <c r="AR26" s="64">
        <f>SUM(AH26:AL26)</f>
        <v>14</v>
      </c>
      <c r="AS26" s="65">
        <f>SUM(AM26:AQ26)</f>
        <v>33</v>
      </c>
      <c r="AT26" s="66">
        <f>IF(O26=1000,11,IF(O26=-1000,0,IF(O26&gt;0,11,IF(O26&lt;0,(-O26),"0"))))</f>
        <v>6</v>
      </c>
      <c r="AU26" s="67" t="str">
        <f>IF(O26=1000,0,IF(O26=-1000,11,IF(O26&lt;-9,-(O26-2),IF(O26&gt;0,(O26),"0"))))</f>
        <v>0</v>
      </c>
      <c r="AV26" s="66">
        <f>IF(O26=1000,11,IF(O26=-1000,0,IF(O26&gt;9,(O26+2),IF(O26&lt;0,(-O26),"0"))))</f>
        <v>6</v>
      </c>
      <c r="AW26" s="67">
        <f>IF(O26=1000,0,IF(O26=-1000,11,IF(O26&lt;0,11,IF(O26&gt;0,(O26),"0"))))</f>
        <v>11</v>
      </c>
      <c r="AX26" s="94">
        <f>IF(O26="","",IF(O26&gt;9,AV26,AT26))</f>
        <v>6</v>
      </c>
      <c r="AY26" s="95" t="str">
        <f>IF(O26="","","-")</f>
        <v>-</v>
      </c>
      <c r="AZ26" s="96">
        <f>IF(O26="","",IF(O26&lt;-9,AU26,AW26))</f>
        <v>11</v>
      </c>
      <c r="BA26" s="66">
        <f>IF(P26=1000,11,IF(P26=-1000,0,IF(P26&gt;9,(P26+2),IF(P26&lt;0,(-P26),"0"))))</f>
        <v>5</v>
      </c>
      <c r="BB26" s="67" t="str">
        <f>IF(P26=1000,0,IF(P26=-1000,11,IF(P26&lt;-9,-(P26-2),IF(P26&gt;0,(P26),"0"))))</f>
        <v>0</v>
      </c>
      <c r="BC26" s="67">
        <f>IF(P26=1000,11,IF(P26=-1000,0,IF(P26&gt;0,11,IF(P26&lt;0,(-P26),"0"))))</f>
        <v>5</v>
      </c>
      <c r="BD26" s="67">
        <f>IF(P26=1000,0,IF(P26=-1000,11,IF(P26&lt;0,11,IF(P26&gt;0,(P26),"0"))))</f>
        <v>11</v>
      </c>
      <c r="BE26" s="94">
        <f>IF(P26="","",IF(P26&gt;9,BA26,BC26))</f>
        <v>5</v>
      </c>
      <c r="BF26" s="95" t="str">
        <f>IF(P26="","","-")</f>
        <v>-</v>
      </c>
      <c r="BG26" s="96">
        <f>IF(P26="","",IF(P26&lt;-9,BB26,BD26))</f>
        <v>11</v>
      </c>
      <c r="BH26" s="66">
        <f>IF(Q26=1000,11,IF(Q26=-1000,0,IF(Q26&gt;9,(Q26+2),IF(Q26&lt;0,(-Q26),"0"))))</f>
        <v>3</v>
      </c>
      <c r="BI26" s="67" t="str">
        <f>IF(Q26=1000,0,IF(Q26=-1000,11,IF(Q26&lt;-9,-(Q26-2),IF(Q26&gt;0,(Q26),"0"))))</f>
        <v>0</v>
      </c>
      <c r="BJ26" s="67">
        <f>IF(Q26=1000,11,IF(Q26=-1000,0,IF(Q26&gt;0,11,IF(Q26&lt;0,(-Q26),"0"))))</f>
        <v>3</v>
      </c>
      <c r="BK26" s="67">
        <f>IF(Q26=1000,0,IF(Q26=-1000,11,IF(Q26&lt;0,11,IF(Q26&gt;0,(Q26),"0"))))</f>
        <v>11</v>
      </c>
      <c r="BL26" s="94">
        <f>IF(Q26="","",IF(Q26&gt;9,BH26,BJ26))</f>
        <v>3</v>
      </c>
      <c r="BM26" s="95" t="str">
        <f>IF(Q26="","","-")</f>
        <v>-</v>
      </c>
      <c r="BN26" s="96">
        <f>IF(Q26="","",IF(Q26&lt;-9,BI26,BK26))</f>
        <v>11</v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94" t="str">
        <f>IF(R26="","",IF(R26&gt;9,BO26,BQ26))</f>
        <v/>
      </c>
      <c r="BT26" s="95" t="str">
        <f>IF(R26="","","-")</f>
        <v/>
      </c>
      <c r="BU26" s="96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94" t="str">
        <f>IF(S26="","",IF(S26&gt;9,BV26,BX26))</f>
        <v/>
      </c>
      <c r="CA26" s="95" t="str">
        <f>IF(S26="","","-")</f>
        <v/>
      </c>
      <c r="CB26" s="96" t="str">
        <f>IF(S26="","",IF(S26&lt;-9,BW26,BY26))</f>
        <v/>
      </c>
      <c r="CC26" s="97">
        <f>IF(O26="","",SUM(T26:X26))</f>
        <v>0</v>
      </c>
      <c r="CD26" s="88" t="str">
        <f>IF(CC26="","","-")</f>
        <v>-</v>
      </c>
      <c r="CE26" s="98">
        <f>IF(O26="","",SUM(Y26:AC26))</f>
        <v>3</v>
      </c>
      <c r="CP26" s="32"/>
      <c r="CQ26" s="32"/>
    </row>
    <row r="27" spans="1:95" s="31" customFormat="1" ht="15" customHeight="1" x14ac:dyDescent="0.2">
      <c r="A27" s="43">
        <v>455</v>
      </c>
      <c r="B27" s="44">
        <v>401</v>
      </c>
      <c r="C27" s="1250" t="s">
        <v>563</v>
      </c>
      <c r="D27" s="76" t="str">
        <f>IF(A27="","",VLOOKUP(A27,СписокКЖ!D:I,2,FALSE))</f>
        <v>ИЩЕНКО Екатерина</v>
      </c>
      <c r="E27" s="47"/>
      <c r="F27" s="77" t="str">
        <f>IF(B27="","",VLOOKUP(B27,СписокКЖ!D:I,2,FALSE))</f>
        <v>ГОРШКАЛЕВА Ольга</v>
      </c>
      <c r="G27" s="49"/>
      <c r="H27" s="41"/>
      <c r="I27" s="1252" t="s">
        <v>567</v>
      </c>
      <c r="J27" s="1252" t="s">
        <v>28</v>
      </c>
      <c r="K27" s="1252" t="s">
        <v>564</v>
      </c>
      <c r="L27" s="1252"/>
      <c r="M27" s="1252"/>
      <c r="N27" s="42"/>
      <c r="O27" s="1244">
        <f>IF(I27="","",IF(I27="0",1000,IF(I27="-0",-1000,I27*1)))</f>
        <v>-5</v>
      </c>
      <c r="P27" s="1244">
        <f>IF(J27="","",IF(J27="0",1000,IF(J27="-0",-1000,J27*1)))</f>
        <v>-9</v>
      </c>
      <c r="Q27" s="1244">
        <f>IF(K27="","",IF(K27="0",1000,IF(K27="-0",-1000,K27*1)))</f>
        <v>-6</v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>
        <f>IF(O27="","",IF(O27&gt;0,1,0))</f>
        <v>0</v>
      </c>
      <c r="U27" s="1284">
        <f>IF(P27="","",IF(P27&gt;0,1,0))</f>
        <v>0</v>
      </c>
      <c r="V27" s="1284">
        <f>IF(Q27="","",IF(Q27&gt;0,1,0))</f>
        <v>0</v>
      </c>
      <c r="W27" s="1284" t="str">
        <f>IF(R27="","",IF(R27&gt;0,1,0))</f>
        <v/>
      </c>
      <c r="X27" s="1284" t="str">
        <f>IF(S27="","",IF(S27&gt;0,1,0))</f>
        <v/>
      </c>
      <c r="Y27" s="1278">
        <f>IF(O27="","",IF(O27&lt;0,1,0))</f>
        <v>1</v>
      </c>
      <c r="Z27" s="1278">
        <f>IF(P27="","",IF(P27&lt;0,1,0))</f>
        <v>1</v>
      </c>
      <c r="AA27" s="1278">
        <f>IF(Q27="","",IF(Q27&lt;0,1,0))</f>
        <v>1</v>
      </c>
      <c r="AB27" s="1278" t="str">
        <f>IF(R27="","",IF(R27&lt;0,1,0))</f>
        <v/>
      </c>
      <c r="AC27" s="1278" t="str">
        <f>IF(S27="","",IF(S27&lt;0,1,0))</f>
        <v/>
      </c>
      <c r="AD27" s="1280">
        <f>IF(CC27="","",IF(CC27&gt;CE27,1,-1))</f>
        <v>-1</v>
      </c>
      <c r="AE27" s="1280">
        <f>IF(CC27="","",IF(CC27&lt;CE27,1,-1))</f>
        <v>1</v>
      </c>
      <c r="AF27" s="1282">
        <f>IF(CC27&gt;CE27,1,0)</f>
        <v>0</v>
      </c>
      <c r="AG27" s="1272">
        <f>IF(CE27&gt;CC27,1,0)</f>
        <v>1</v>
      </c>
      <c r="AH27" s="1274">
        <f>IF(O27="","",AX27*1)</f>
        <v>5</v>
      </c>
      <c r="AI27" s="1276">
        <f>IF(P27="","",BE27*1)</f>
        <v>9</v>
      </c>
      <c r="AJ27" s="1276">
        <f>IF(Q27="","",BL27*1)</f>
        <v>6</v>
      </c>
      <c r="AK27" s="1276" t="str">
        <f>IF(R27="","",BS27*1)</f>
        <v/>
      </c>
      <c r="AL27" s="1276" t="str">
        <f>IF(S27="","",BZ27*1)</f>
        <v/>
      </c>
      <c r="AM27" s="1298">
        <f>IF(O27="","",AZ27*1)</f>
        <v>11</v>
      </c>
      <c r="AN27" s="1298">
        <f>IF(P27="","",BG27*1)</f>
        <v>11</v>
      </c>
      <c r="AO27" s="1298">
        <f>IF(Q27="","",BN27*1)</f>
        <v>11</v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5</v>
      </c>
      <c r="AU27" s="1286" t="str">
        <f>IF(O27=1000,0,IF(O27=-1000,11,IF(O27&lt;-9,-(O27-2),IF(O27&gt;0,(O27),"0"))))</f>
        <v>0</v>
      </c>
      <c r="AV27" s="1286">
        <f>IF(O27=1000,11,IF(O27=-1000,0,IF(O27&gt;9,(O27+2),IF(O27&lt;0,(-O27),"0"))))</f>
        <v>5</v>
      </c>
      <c r="AW27" s="1286">
        <f>IF(O27=1000,0,IF(O27=-1000,11,IF(O27&lt;0,11,IF(O27&gt;0,(O27),"0"))))</f>
        <v>11</v>
      </c>
      <c r="AX27" s="1296">
        <f>IF(O27="","",IF(O27&gt;9,AV27,AT27))</f>
        <v>5</v>
      </c>
      <c r="AY27" s="1288" t="str">
        <f>IF(O27="","","-")</f>
        <v>-</v>
      </c>
      <c r="AZ27" s="1290">
        <f>IF(O27="","",IF(O27&lt;-9,AU27,AW27))</f>
        <v>11</v>
      </c>
      <c r="BA27" s="1286">
        <f>IF(P27=1000,11,IF(P27=-1000,0,IF(P27&gt;9,(P27+2),IF(P27&lt;0,(-P27),"0"))))</f>
        <v>9</v>
      </c>
      <c r="BB27" s="1286" t="str">
        <f>IF(P27=1000,0,IF(P27=-1000,11,IF(P27&lt;-9,-(P27-2),IF(P27&gt;0,(P27),"0"))))</f>
        <v>0</v>
      </c>
      <c r="BC27" s="1286">
        <f>IF(P27=1000,11,IF(P27=-1000,0,IF(P27&gt;0,11,IF(P27&lt;0,(-P27),"0"))))</f>
        <v>9</v>
      </c>
      <c r="BD27" s="1286">
        <f>IF(P27=1000,0,IF(P27=-1000,11,IF(P27&lt;0,11,IF(P27&gt;0,(P27),"0"))))</f>
        <v>11</v>
      </c>
      <c r="BE27" s="1296">
        <f>IF(P27="","",IF(P27&gt;9,BA27,BC27))</f>
        <v>9</v>
      </c>
      <c r="BF27" s="1288" t="str">
        <f>IF(P27="","","-")</f>
        <v>-</v>
      </c>
      <c r="BG27" s="1290">
        <f>IF(P27="","",IF(P27&lt;-9,BB27,BD27))</f>
        <v>11</v>
      </c>
      <c r="BH27" s="1286">
        <f>IF(Q27=1000,11,IF(Q27=-1000,0,IF(Q27&gt;9,(Q27+2),IF(Q27&lt;0,(-Q27),"0"))))</f>
        <v>6</v>
      </c>
      <c r="BI27" s="1286" t="str">
        <f>IF(Q27=1000,0,IF(Q27=-1000,11,IF(Q27&lt;-9,-(Q27-2),IF(Q27&gt;0,(Q27),"0"))))</f>
        <v>0</v>
      </c>
      <c r="BJ27" s="1286">
        <f>IF(Q27=1000,11,IF(Q27=-1000,0,IF(Q27&gt;0,11,IF(Q27&lt;0,(-Q27),"0"))))</f>
        <v>6</v>
      </c>
      <c r="BK27" s="1286">
        <f>IF(Q27=1000,0,IF(Q27=-1000,11,IF(Q27&lt;0,11,IF(Q27&gt;0,(Q27),"0"))))</f>
        <v>11</v>
      </c>
      <c r="BL27" s="1296">
        <f>IF(Q27="","",IF(Q27&gt;9,BH27,BJ27))</f>
        <v>6</v>
      </c>
      <c r="BM27" s="1288" t="str">
        <f>IF(Q27="","","-")</f>
        <v>-</v>
      </c>
      <c r="BN27" s="1290">
        <f>IF(Q27="","",IF(Q27&lt;-9,BI27,BK27))</f>
        <v>11</v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 t="str">
        <f>IF(R27="","",IF(R27&gt;9,BO27,BQ27))</f>
        <v/>
      </c>
      <c r="BT27" s="1288" t="str">
        <f>IF(R27="","","-")</f>
        <v/>
      </c>
      <c r="BU27" s="1290" t="str">
        <f>IF(R27="","",IF(R27&lt;-9,BP27,BR27))</f>
        <v/>
      </c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 t="str">
        <f>IF(S27="","",IF(S27&gt;9,BV27,BX27))</f>
        <v/>
      </c>
      <c r="CA27" s="1288" t="str">
        <f>IF(S27="","","-")</f>
        <v/>
      </c>
      <c r="CB27" s="1290" t="str">
        <f>IF(S27="","",IF(S27&lt;-9,BW27,BY27))</f>
        <v/>
      </c>
      <c r="CC27" s="1302">
        <f>IF(O27="","",SUM(T27:X28))</f>
        <v>0</v>
      </c>
      <c r="CD27" s="1304" t="str">
        <f>IF(CC27="","","-")</f>
        <v>-</v>
      </c>
      <c r="CE27" s="1306">
        <f>IF(O27="","",SUM(Y27:AC28))</f>
        <v>3</v>
      </c>
      <c r="CP27" s="32"/>
      <c r="CQ27" s="32"/>
    </row>
    <row r="28" spans="1:95" s="31" customFormat="1" ht="15" customHeight="1" x14ac:dyDescent="0.2">
      <c r="A28" s="43">
        <v>307</v>
      </c>
      <c r="B28" s="44">
        <v>406</v>
      </c>
      <c r="C28" s="1251"/>
      <c r="D28" s="46" t="str">
        <f>IF(A28="","",VLOOKUP(A28,СписокКЖ!D:I,2,FALSE))</f>
        <v>ГОРОХОВАТЧЕНКО Галина</v>
      </c>
      <c r="E28" s="47"/>
      <c r="F28" s="48" t="str">
        <f>IF(B28="","",VLOOKUP(B28,СписокКЖ!D:I,2,FALSE))</f>
        <v>КОСТЕНЕВИЧ Анастасия</v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/>
      <c r="CD28" s="1305"/>
      <c r="CE28" s="1307"/>
      <c r="CP28" s="32"/>
      <c r="CQ28" s="32"/>
    </row>
    <row r="29" spans="1:95" s="31" customFormat="1" ht="15" customHeight="1" x14ac:dyDescent="0.2">
      <c r="A29" s="99">
        <f>IF(A25="","",A25)</f>
        <v>455</v>
      </c>
      <c r="B29" s="99">
        <f>IF(B25="","",B26)</f>
        <v>406</v>
      </c>
      <c r="C29" s="75">
        <v>4</v>
      </c>
      <c r="D29" s="100" t="str">
        <f>IF(A29="","",VLOOKUP(A29,СписокКЖ!D:I,2,FALSE))</f>
        <v>ИЩЕНКО Екатерина</v>
      </c>
      <c r="E29" s="101"/>
      <c r="F29" s="77" t="str">
        <f>IF(B29="","",VLOOKUP(B29,СписокКЖ!D:I,2,FALSE))</f>
        <v>КОСТЕНЕВИЧ Анастасия</v>
      </c>
      <c r="G29" s="102"/>
      <c r="H29" s="41"/>
      <c r="I29" s="91"/>
      <c r="J29" s="91"/>
      <c r="K29" s="91"/>
      <c r="L29" s="91"/>
      <c r="M29" s="91"/>
      <c r="N29" s="42"/>
      <c r="O29" s="79" t="str">
        <f>IF(I29="","",IF(I29="0",1000,IF(I29="-0",-1000,I29*1)))</f>
        <v/>
      </c>
      <c r="P29" s="79" t="str">
        <f t="shared" ref="P29:S30" si="12">IF(J29="","",IF(J29="0",1000,IF(J29="-0",-1000,J29*1)))</f>
        <v/>
      </c>
      <c r="Q29" s="79" t="str">
        <f t="shared" si="12"/>
        <v/>
      </c>
      <c r="R29" s="79" t="str">
        <f t="shared" si="12"/>
        <v/>
      </c>
      <c r="S29" s="80" t="str">
        <f t="shared" si="12"/>
        <v/>
      </c>
      <c r="T29" s="103" t="str">
        <f t="shared" ref="T29:X30" si="13">IF(O29="","",IF(O29&gt;0,1,0))</f>
        <v/>
      </c>
      <c r="U29" s="104" t="str">
        <f t="shared" si="13"/>
        <v/>
      </c>
      <c r="V29" s="104" t="str">
        <f t="shared" si="13"/>
        <v/>
      </c>
      <c r="W29" s="104" t="str">
        <f t="shared" si="13"/>
        <v/>
      </c>
      <c r="X29" s="104" t="str">
        <f t="shared" si="13"/>
        <v/>
      </c>
      <c r="Y29" s="105" t="str">
        <f t="shared" ref="Y29:AC30" si="14">IF(O29="","",IF(O29&lt;0,1,0))</f>
        <v/>
      </c>
      <c r="Z29" s="105" t="str">
        <f t="shared" si="14"/>
        <v/>
      </c>
      <c r="AA29" s="105" t="str">
        <f t="shared" si="14"/>
        <v/>
      </c>
      <c r="AB29" s="105" t="str">
        <f t="shared" si="14"/>
        <v/>
      </c>
      <c r="AC29" s="105" t="str">
        <f t="shared" si="14"/>
        <v/>
      </c>
      <c r="AD29" s="106" t="str">
        <f>IF(CC29="","",IF(CC29&gt;CE29,1,-1))</f>
        <v/>
      </c>
      <c r="AE29" s="106" t="str">
        <f>IF(CC29="","",IF(CC29&lt;CE29,1,-1))</f>
        <v/>
      </c>
      <c r="AF29" s="107">
        <f>IF(CC29&gt;CE29,1,0)</f>
        <v>0</v>
      </c>
      <c r="AG29" s="108">
        <f>IF(CE29&gt;CC29,1,0)</f>
        <v>0</v>
      </c>
      <c r="AH29" s="81" t="str">
        <f>IF(O29="","",AX29*1)</f>
        <v/>
      </c>
      <c r="AI29" s="92" t="str">
        <f>IF(P29="","",BE29*1)</f>
        <v/>
      </c>
      <c r="AJ29" s="92" t="str">
        <f>IF(Q29="","",BL29*1)</f>
        <v/>
      </c>
      <c r="AK29" s="92" t="str">
        <f>IF(R29="","",BS29*1)</f>
        <v/>
      </c>
      <c r="AL29" s="92" t="str">
        <f>IF(S29="","",BZ29*1)</f>
        <v/>
      </c>
      <c r="AM29" s="93" t="str">
        <f>IF(O29="","",AZ29*1)</f>
        <v/>
      </c>
      <c r="AN29" s="93" t="str">
        <f>IF(P29="","",BG29*1)</f>
        <v/>
      </c>
      <c r="AO29" s="93" t="str">
        <f>IF(Q29="","",BN29*1)</f>
        <v/>
      </c>
      <c r="AP29" s="93" t="str">
        <f>IF(R29="","",BU29*1)</f>
        <v/>
      </c>
      <c r="AQ29" s="93" t="str">
        <f>IF(S29="","",CB29*1)</f>
        <v/>
      </c>
      <c r="AR29" s="109">
        <f>SUM(AH29:AL29)</f>
        <v>0</v>
      </c>
      <c r="AS29" s="110">
        <f>SUM(AM29:AQ29)</f>
        <v>0</v>
      </c>
      <c r="AT29" s="111">
        <f>IF(O29=1000,11,IF(O29=-1000,0,IF(O29&gt;0,11,IF(O29&lt;0,(-O29),"0"))))</f>
        <v>11</v>
      </c>
      <c r="AU29" s="112" t="str">
        <f>IF(O29=1000,0,IF(O29=-1000,11,IF(O29&lt;-9,-(O29-2),IF(O29&gt;0,(O29),"0"))))</f>
        <v/>
      </c>
      <c r="AV29" s="111" t="e">
        <f>IF(O29=1000,11,IF(O29=-1000,0,IF(O29&gt;9,(O29+2),IF(O29&lt;0,(-O29),"0"))))</f>
        <v>#VALUE!</v>
      </c>
      <c r="AW29" s="112" t="str">
        <f>IF(O29=1000,0,IF(O29=-1000,11,IF(O29&lt;0,11,IF(O29&gt;0,(O29),"0"))))</f>
        <v/>
      </c>
      <c r="AX29" s="94" t="str">
        <f>IF(O29="","",IF(O29&gt;9,AV29,AT29))</f>
        <v/>
      </c>
      <c r="AY29" s="95" t="str">
        <f>IF(O29="","","-")</f>
        <v/>
      </c>
      <c r="AZ29" s="96" t="str">
        <f>IF(O29="","",IF(O29&lt;-9,AU29,AW29))</f>
        <v/>
      </c>
      <c r="BA29" s="111" t="e">
        <f>IF(P29=1000,11,IF(P29=-1000,0,IF(P29&gt;9,(P29+2),IF(P29&lt;0,(-P29),"0"))))</f>
        <v>#VALUE!</v>
      </c>
      <c r="BB29" s="112" t="str">
        <f>IF(P29=1000,0,IF(P29=-1000,11,IF(P29&lt;-9,-(P29-2),IF(P29&gt;0,(P29),"0"))))</f>
        <v/>
      </c>
      <c r="BC29" s="112">
        <f>IF(P29=1000,11,IF(P29=-1000,0,IF(P29&gt;0,11,IF(P29&lt;0,(-P29),"0"))))</f>
        <v>11</v>
      </c>
      <c r="BD29" s="112" t="str">
        <f>IF(P29=1000,0,IF(P29=-1000,11,IF(P29&lt;0,11,IF(P29&gt;0,(P29),"0"))))</f>
        <v/>
      </c>
      <c r="BE29" s="94" t="str">
        <f>IF(P29="","",IF(P29&gt;9,BA29,BC29))</f>
        <v/>
      </c>
      <c r="BF29" s="95" t="str">
        <f>IF(P29="","","-")</f>
        <v/>
      </c>
      <c r="BG29" s="96" t="str">
        <f>IF(P29="","",IF(P29&lt;-9,BB29,BD29))</f>
        <v/>
      </c>
      <c r="BH29" s="111" t="e">
        <f>IF(Q29=1000,11,IF(Q29=-1000,0,IF(Q29&gt;9,(Q29+2),IF(Q29&lt;0,(-Q29),"0"))))</f>
        <v>#VALUE!</v>
      </c>
      <c r="BI29" s="112" t="str">
        <f>IF(Q29=1000,0,IF(Q29=-1000,11,IF(Q29&lt;-9,-(Q29-2),IF(Q29&gt;0,(Q29),"0"))))</f>
        <v/>
      </c>
      <c r="BJ29" s="112">
        <f>IF(Q29=1000,11,IF(Q29=-1000,0,IF(Q29&gt;0,11,IF(Q29&lt;0,(-Q29),"0"))))</f>
        <v>11</v>
      </c>
      <c r="BK29" s="112" t="str">
        <f>IF(Q29=1000,0,IF(Q29=-1000,11,IF(Q29&lt;0,11,IF(Q29&gt;0,(Q29),"0"))))</f>
        <v/>
      </c>
      <c r="BL29" s="94" t="str">
        <f>IF(Q29="","",IF(Q29&gt;9,BH29,BJ29))</f>
        <v/>
      </c>
      <c r="BM29" s="95" t="str">
        <f>IF(Q29="","","-")</f>
        <v/>
      </c>
      <c r="BN29" s="96" t="str">
        <f>IF(Q29="","",IF(Q29&lt;-9,BI29,BK29))</f>
        <v/>
      </c>
      <c r="BO29" s="112" t="e">
        <f>IF(R29=1000,11,IF(R29=-1000,0,IF(R29&gt;9,(R29+2),IF(R29&lt;0,(-R29),"0"))))</f>
        <v>#VALUE!</v>
      </c>
      <c r="BP29" s="112" t="str">
        <f>IF(R29=1000,0,IF(R29=-1000,11,IF(R29&lt;-9,-(R29-2),IF(R29&gt;0,(R29),"0"))))</f>
        <v/>
      </c>
      <c r="BQ29" s="112">
        <f>IF(R29=1000,11,IF(R29=-1000,0,IF(R29&gt;0,11,IF(R29&lt;0,(-R29),"0"))))</f>
        <v>11</v>
      </c>
      <c r="BR29" s="112" t="str">
        <f>IF(R29=1000,0,IF(R29=-1000,11,IF(R29&lt;0,11,IF(R29&gt;0,(R29),"0"))))</f>
        <v/>
      </c>
      <c r="BS29" s="94" t="str">
        <f>IF(R29="","",IF(R29&gt;9,BO29,BQ29))</f>
        <v/>
      </c>
      <c r="BT29" s="95" t="str">
        <f>IF(R29="","","-")</f>
        <v/>
      </c>
      <c r="BU29" s="96" t="str">
        <f>IF(R29="","",IF(R29&lt;-9,BP29,BR29))</f>
        <v/>
      </c>
      <c r="BV29" s="112" t="e">
        <f>IF(S29=1000,11,IF(S29=-1000,0,IF(S29&gt;9,(S29+2),IF(S29&lt;0,(-S29),"0"))))</f>
        <v>#VALUE!</v>
      </c>
      <c r="BW29" s="112" t="str">
        <f>IF(S29=1000,0,IF(S29=-1000,11,IF(S29&lt;-9,-(S29-2),IF(S29&gt;0,(S29),"0"))))</f>
        <v/>
      </c>
      <c r="BX29" s="112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94" t="str">
        <f>IF(S29="","",IF(S29&gt;9,BV29,BX29))</f>
        <v/>
      </c>
      <c r="CA29" s="95" t="str">
        <f>IF(S29="","","-")</f>
        <v/>
      </c>
      <c r="CB29" s="96" t="str">
        <f>IF(S29="","",IF(S29&lt;-9,BW29,BY29))</f>
        <v/>
      </c>
      <c r="CC29" s="97" t="str">
        <f>IF(O29="","",SUM(T29:X29))</f>
        <v/>
      </c>
      <c r="CD29" s="88" t="str">
        <f>IF(CC29="","","-")</f>
        <v/>
      </c>
      <c r="CE29" s="98" t="str">
        <f>IF(O29="","",SUM(Y29:AC29))</f>
        <v/>
      </c>
      <c r="CP29" s="32"/>
      <c r="CQ29" s="32"/>
    </row>
    <row r="30" spans="1:95" s="31" customFormat="1" ht="15" customHeight="1" thickBot="1" x14ac:dyDescent="0.25">
      <c r="A30" s="99">
        <f>IF(A25="","",A26)</f>
        <v>307</v>
      </c>
      <c r="B30" s="99">
        <f>IF(B25="","",B25)</f>
        <v>401</v>
      </c>
      <c r="C30" s="114">
        <v>5</v>
      </c>
      <c r="D30" s="115" t="str">
        <f>IF(A30="","",VLOOKUP(A30,СписокКЖ!D:I,2,FALSE))</f>
        <v>ГОРОХОВАТЧЕНКО Галина</v>
      </c>
      <c r="E30" s="116"/>
      <c r="F30" s="117" t="str">
        <f>IF(B30="","",VLOOKUP(B30,СписокКЖ!D:I,2,FALSE))</f>
        <v>ГОРШКАЛЕВА Ольга</v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12"/>
        <v/>
      </c>
      <c r="Q30" s="123" t="str">
        <f t="shared" si="12"/>
        <v/>
      </c>
      <c r="R30" s="123" t="str">
        <f t="shared" si="12"/>
        <v/>
      </c>
      <c r="S30" s="124" t="str">
        <f t="shared" si="12"/>
        <v/>
      </c>
      <c r="T30" s="125" t="str">
        <f t="shared" si="13"/>
        <v/>
      </c>
      <c r="U30" s="126" t="str">
        <f t="shared" si="13"/>
        <v/>
      </c>
      <c r="V30" s="126" t="str">
        <f t="shared" si="13"/>
        <v/>
      </c>
      <c r="W30" s="126" t="str">
        <f t="shared" si="13"/>
        <v/>
      </c>
      <c r="X30" s="126" t="str">
        <f t="shared" si="13"/>
        <v/>
      </c>
      <c r="Y30" s="127" t="str">
        <f t="shared" si="14"/>
        <v/>
      </c>
      <c r="Z30" s="127" t="str">
        <f t="shared" si="14"/>
        <v/>
      </c>
      <c r="AA30" s="127" t="str">
        <f t="shared" si="14"/>
        <v/>
      </c>
      <c r="AB30" s="127" t="str">
        <f t="shared" si="14"/>
        <v/>
      </c>
      <c r="AC30" s="127" t="str">
        <f t="shared" si="14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>
        <v>12</v>
      </c>
      <c r="B32" s="35">
        <v>13</v>
      </c>
      <c r="C32" s="1225">
        <f>1+C23</f>
        <v>4</v>
      </c>
      <c r="D32" s="1227" t="str">
        <f>IF(A32="","",VLOOKUP(A32,СписокКЖ!$A$88:$C$113,3,FALSE))</f>
        <v>Республика Татарстан</v>
      </c>
      <c r="E32" s="1228" t="e">
        <f>IF(B32="","",VLOOKUP(B32,СписокКЖ!E:J,2,FALSE))</f>
        <v>#N/A</v>
      </c>
      <c r="F32" s="1231" t="str">
        <f>IF(B32="","",VLOOKUP(B32,СписокКЖ!$A$88:$C$111,3,FALSE))</f>
        <v>Архангельская область</v>
      </c>
      <c r="G32" s="1232" t="e">
        <f>IF(D32="","",VLOOKUP(D32,СписокКЖ!G:L,2,FALSE))</f>
        <v>#N/A</v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 t="str">
        <f>IF(A32="","",VLOOKUP(A32,'[60]Протокол команд'!A:K,8,FALSE))</f>
        <v>-</v>
      </c>
      <c r="U32" s="39" t="e">
        <f>T32*5-4</f>
        <v>#VALUE!</v>
      </c>
      <c r="V32" s="39" t="e">
        <f>T32*5</f>
        <v>#VALUE!</v>
      </c>
      <c r="W32" s="39" t="e">
        <f>CONCATENATE(U32,"-",V32)</f>
        <v>#VALUE!</v>
      </c>
      <c r="X32" s="39">
        <f>IF(A32="","",VLOOKUP(A32,'[60]Протокол команд'!A:K,10,FALSE))</f>
        <v>0</v>
      </c>
      <c r="Y32" s="39">
        <f>X32*5-4</f>
        <v>-4</v>
      </c>
      <c r="Z32" s="39">
        <f>X32*5</f>
        <v>0</v>
      </c>
      <c r="AA32" s="39" t="str">
        <f>CONCATENATE(Y32,"-",Z32)</f>
        <v>-4-0</v>
      </c>
      <c r="AB32" s="1241">
        <f>IF(O34="","",SUM(AF34:AF39))</f>
        <v>3</v>
      </c>
      <c r="AC32" s="1242"/>
      <c r="AD32" s="1243"/>
      <c r="AE32" s="1242">
        <f>IF(O34="","",SUM(AG34:AG39))</f>
        <v>0</v>
      </c>
      <c r="AF32" s="1242"/>
      <c r="AG32" s="1264"/>
      <c r="AH32" s="1241">
        <f>SUM(CC34:CC39)</f>
        <v>9</v>
      </c>
      <c r="AI32" s="1242"/>
      <c r="AJ32" s="1243"/>
      <c r="AK32" s="1242">
        <f>SUM(CE34:CE39)</f>
        <v>0</v>
      </c>
      <c r="AL32" s="1242"/>
      <c r="AM32" s="1264"/>
      <c r="AN32" s="1265">
        <f>SUM(AR34:AR39)</f>
        <v>66</v>
      </c>
      <c r="AO32" s="1266"/>
      <c r="AP32" s="1267"/>
      <c r="AQ32" s="1266">
        <f>SUM(AS34:AS39)</f>
        <v>18</v>
      </c>
      <c r="AR32" s="1266"/>
      <c r="AS32" s="1268"/>
      <c r="AT32" s="1314" t="s">
        <v>589</v>
      </c>
      <c r="AU32" s="1315"/>
      <c r="AV32" s="1315"/>
      <c r="AW32" s="1315"/>
      <c r="AX32" s="1315"/>
      <c r="AY32" s="1315"/>
      <c r="AZ32" s="1315"/>
      <c r="BA32" s="1315"/>
      <c r="BB32" s="1315"/>
      <c r="BC32" s="1315"/>
      <c r="BD32" s="1315"/>
      <c r="BE32" s="1315"/>
      <c r="BF32" s="1315"/>
      <c r="BG32" s="1315"/>
      <c r="BH32" s="1315"/>
      <c r="BI32" s="1315"/>
      <c r="BJ32" s="1315"/>
      <c r="BK32" s="1315"/>
      <c r="BL32" s="1315"/>
      <c r="BM32" s="1315"/>
      <c r="BN32" s="1315"/>
      <c r="BO32" s="1315"/>
      <c r="BP32" s="1315"/>
      <c r="BQ32" s="1315"/>
      <c r="BR32" s="1315"/>
      <c r="BS32" s="1315"/>
      <c r="BT32" s="1315"/>
      <c r="BU32" s="1315"/>
      <c r="BV32" s="1315"/>
      <c r="BW32" s="1315"/>
      <c r="BX32" s="1315"/>
      <c r="BY32" s="1315"/>
      <c r="BZ32" s="1315"/>
      <c r="CA32" s="1315"/>
      <c r="CB32" s="1316"/>
      <c r="CC32" s="1254">
        <f>IF(O34="","",SUM(AF34:AF39))</f>
        <v>3</v>
      </c>
      <c r="CD32" s="1256" t="str">
        <f>IF(CC32="","","-")</f>
        <v>-</v>
      </c>
      <c r="CE32" s="1258">
        <f>IF(O34="","",SUM(AG34:AG39))</f>
        <v>0</v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IF(A33="","",VLOOKUP(A33,СписокКЖ!D:I,2,FALSE))</f>
        <v/>
      </c>
      <c r="E33" s="1230" t="str">
        <f>IF(B33="","",VLOOKUP(B33,СписокКЖ!E:J,2,FALSE))</f>
        <v/>
      </c>
      <c r="F33" s="1233" t="str">
        <f>IF(C33="","",VLOOKUP(C33,СписокКЖ!F:K,2,FALSE))</f>
        <v/>
      </c>
      <c r="G33" s="1234" t="str">
        <f>IF(D33="","",VLOOKUP(D33,СписокКЖ!G:L,2,FALSE))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>
        <v>455</v>
      </c>
      <c r="B34" s="44">
        <v>456</v>
      </c>
      <c r="C34" s="90">
        <v>1</v>
      </c>
      <c r="D34" s="46" t="str">
        <f>IF(A34="","",VLOOKUP(A34,СписокКЖ!D:I,2,FALSE))</f>
        <v>ИЩЕНКО Екатерина</v>
      </c>
      <c r="E34" s="47"/>
      <c r="F34" s="48" t="str">
        <f>IF(B34="","",VLOOKUP(B34,СписокКЖ!D:I,2,FALSE))</f>
        <v>КУЧЕРУК Дарина</v>
      </c>
      <c r="G34" s="49"/>
      <c r="H34" s="50"/>
      <c r="I34" s="51" t="s">
        <v>149</v>
      </c>
      <c r="J34" s="51" t="s">
        <v>149</v>
      </c>
      <c r="K34" s="51" t="s">
        <v>149</v>
      </c>
      <c r="L34" s="51"/>
      <c r="M34" s="51"/>
      <c r="N34" s="52"/>
      <c r="O34" s="53">
        <f>IF(I34="","",IF(I34="0",1000,IF(I34="-0",-1000,I34*1)))</f>
        <v>3</v>
      </c>
      <c r="P34" s="53">
        <f t="shared" ref="P34:S35" si="15">IF(J34="","",IF(J34="0",1000,IF(J34="-0",-1000,J34*1)))</f>
        <v>3</v>
      </c>
      <c r="Q34" s="53">
        <f t="shared" si="15"/>
        <v>3</v>
      </c>
      <c r="R34" s="53" t="str">
        <f t="shared" si="15"/>
        <v/>
      </c>
      <c r="S34" s="54" t="str">
        <f t="shared" si="15"/>
        <v/>
      </c>
      <c r="T34" s="55">
        <f t="shared" ref="T34:X35" si="16">IF(O34="","",IF(O34&gt;0,1,0))</f>
        <v>1</v>
      </c>
      <c r="U34" s="56">
        <f t="shared" si="16"/>
        <v>1</v>
      </c>
      <c r="V34" s="56">
        <f t="shared" si="16"/>
        <v>1</v>
      </c>
      <c r="W34" s="56" t="str">
        <f t="shared" si="16"/>
        <v/>
      </c>
      <c r="X34" s="56" t="str">
        <f t="shared" si="16"/>
        <v/>
      </c>
      <c r="Y34" s="57">
        <f t="shared" ref="Y34:AC35" si="17">IF(O34="","",IF(O34&lt;0,1,0))</f>
        <v>0</v>
      </c>
      <c r="Z34" s="57">
        <f t="shared" si="17"/>
        <v>0</v>
      </c>
      <c r="AA34" s="57">
        <f t="shared" si="17"/>
        <v>0</v>
      </c>
      <c r="AB34" s="57" t="str">
        <f t="shared" si="17"/>
        <v/>
      </c>
      <c r="AC34" s="57" t="str">
        <f t="shared" si="17"/>
        <v/>
      </c>
      <c r="AD34" s="58">
        <f>IF(CC34="","",IF(CC34&gt;CE34,1,-1))</f>
        <v>1</v>
      </c>
      <c r="AE34" s="58">
        <f>IF(CC34="","",IF(CC34&lt;CE34,1,-1))</f>
        <v>-1</v>
      </c>
      <c r="AF34" s="59">
        <f>IF(CC34&gt;CE34,1,0)</f>
        <v>1</v>
      </c>
      <c r="AG34" s="60">
        <f>IF(CE34&gt;CC34,1,0)</f>
        <v>0</v>
      </c>
      <c r="AH34" s="61">
        <f>IF(O34="","",AX34*1)</f>
        <v>11</v>
      </c>
      <c r="AI34" s="62">
        <f>IF(P34="","",BE34*1)</f>
        <v>11</v>
      </c>
      <c r="AJ34" s="62">
        <f>IF(Q34="","",BL34*1)</f>
        <v>11</v>
      </c>
      <c r="AK34" s="62" t="str">
        <f>IF(R34="","",BS34*1)</f>
        <v/>
      </c>
      <c r="AL34" s="62" t="str">
        <f>IF(S34="","",BZ34*1)</f>
        <v/>
      </c>
      <c r="AM34" s="63">
        <f>IF(O34="","",AZ34*1)</f>
        <v>3</v>
      </c>
      <c r="AN34" s="63">
        <f>IF(P34="","",BG34*1)</f>
        <v>3</v>
      </c>
      <c r="AO34" s="63">
        <f>IF(Q34="","",BN34*1)</f>
        <v>3</v>
      </c>
      <c r="AP34" s="63" t="str">
        <f>IF(R34="","",BU34*1)</f>
        <v/>
      </c>
      <c r="AQ34" s="63" t="str">
        <f>IF(S34="","",CB34*1)</f>
        <v/>
      </c>
      <c r="AR34" s="64">
        <f>SUM(AH34:AL34)</f>
        <v>33</v>
      </c>
      <c r="AS34" s="65">
        <f>SUM(AM34:AQ34)</f>
        <v>9</v>
      </c>
      <c r="AT34" s="66">
        <f>IF(O34=1000,11,IF(O34=-1000,0,IF(O34&gt;0,11,IF(O34&lt;0,(-O34),"0"))))</f>
        <v>11</v>
      </c>
      <c r="AU34" s="67">
        <f>IF(O34=1000,0,IF(O34=-1000,11,IF(O34&lt;-9,-(O34-2),IF(O34&gt;0,(O34),"0"))))</f>
        <v>3</v>
      </c>
      <c r="AV34" s="66">
        <f>IF(O34=1000,11,IF(O34=-1000,0,IF(O34&lt;9,11,IF(O34&gt;9,(O34+2),"0"))))</f>
        <v>11</v>
      </c>
      <c r="AW34" s="67">
        <f>IF(O34=1000,0,IF(O34=-1000,11,IF(O34&lt;0,11,IF(O34&gt;0,(O34),"0"))))</f>
        <v>3</v>
      </c>
      <c r="AX34" s="68">
        <f>IF(O34="","",IF(O34&gt;9,AV34,AT34))</f>
        <v>11</v>
      </c>
      <c r="AY34" s="69" t="str">
        <f>IF(O34="","","-")</f>
        <v>-</v>
      </c>
      <c r="AZ34" s="70">
        <f>IF(O34="","",IF(O34&lt;-9,AU34,AW34))</f>
        <v>3</v>
      </c>
      <c r="BA34" s="66" t="str">
        <f>IF(P34=1000,11,IF(P34=-1000,0,IF(P34&gt;9,(P34+2),IF(P34&lt;0,(-P34),"0"))))</f>
        <v>0</v>
      </c>
      <c r="BB34" s="67">
        <f>IF(P34=1000,0,IF(P34=-1000,11,IF(P34&lt;-9,-(P34-2),IF(P34&gt;0,(P34),"0"))))</f>
        <v>3</v>
      </c>
      <c r="BC34" s="67">
        <f>IF(P34=1000,11,IF(P34=-1000,0,IF(P34&gt;0,11,IF(P34&lt;0,(-P34),"0"))))</f>
        <v>11</v>
      </c>
      <c r="BD34" s="67">
        <f>IF(P34=1000,0,IF(P34=-1000,11,IF(P34&lt;0,11,IF(P34&gt;0,(P34),"0"))))</f>
        <v>3</v>
      </c>
      <c r="BE34" s="68">
        <f>IF(P34="","",IF(P34&gt;9,BA34,BC34))</f>
        <v>11</v>
      </c>
      <c r="BF34" s="69" t="str">
        <f>IF(P34="","","-")</f>
        <v>-</v>
      </c>
      <c r="BG34" s="70">
        <f>IF(P34="","",IF(P34&lt;-9,BB34,BD34))</f>
        <v>3</v>
      </c>
      <c r="BH34" s="66" t="str">
        <f>IF(Q34=1000,11,IF(Q34=-1000,0,IF(Q34&gt;9,(Q34+2),IF(Q34&lt;0,(-Q34),"0"))))</f>
        <v>0</v>
      </c>
      <c r="BI34" s="67">
        <f>IF(Q34=1000,0,IF(Q34=-1000,11,IF(Q34&lt;-9,-(Q34-2),IF(Q34&gt;0,(Q34),"0"))))</f>
        <v>3</v>
      </c>
      <c r="BJ34" s="67">
        <f>IF(Q34=1000,11,IF(Q34=-1000,0,IF(Q34&gt;0,11,IF(Q34&lt;0,(-Q34),"0"))))</f>
        <v>11</v>
      </c>
      <c r="BK34" s="67">
        <f>IF(Q34=1000,0,IF(Q34=-1000,11,IF(Q34&lt;0,11,IF(Q34&gt;0,(Q34),"0"))))</f>
        <v>3</v>
      </c>
      <c r="BL34" s="68">
        <f>IF(Q34="","",IF(Q34&gt;9,BH34,BJ34))</f>
        <v>11</v>
      </c>
      <c r="BM34" s="69" t="str">
        <f>IF(Q34="","","-")</f>
        <v>-</v>
      </c>
      <c r="BN34" s="70">
        <f>IF(Q34="","",IF(Q34&lt;-9,BI34,BK34))</f>
        <v>3</v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>
        <f>IF(O34="","",SUM(T34:X34))</f>
        <v>3</v>
      </c>
      <c r="CD34" s="73" t="str">
        <f>IF(CC34="","","-")</f>
        <v>-</v>
      </c>
      <c r="CE34" s="74">
        <f>IF(O34="","",SUM(Y34:AC34))</f>
        <v>0</v>
      </c>
      <c r="CP34" s="32"/>
      <c r="CQ34" s="32"/>
    </row>
    <row r="35" spans="1:95" s="31" customFormat="1" ht="15" customHeight="1" x14ac:dyDescent="0.2">
      <c r="A35" s="43">
        <v>307</v>
      </c>
      <c r="B35" s="44">
        <v>305</v>
      </c>
      <c r="C35" s="75">
        <v>2</v>
      </c>
      <c r="D35" s="76" t="str">
        <f>IF(A35="","",VLOOKUP(A35,СписокКЖ!D:I,2,FALSE))</f>
        <v>ГОРОХОВАТЧЕНКО Галина</v>
      </c>
      <c r="E35" s="47"/>
      <c r="F35" s="77" t="str">
        <f>IF(B35="","",VLOOKUP(B35,СписокКЖ!D:I,2,FALSE))</f>
        <v>РОДЫГИНА Милана</v>
      </c>
      <c r="G35" s="49"/>
      <c r="H35" s="41"/>
      <c r="I35" s="91" t="s">
        <v>150</v>
      </c>
      <c r="J35" s="91" t="s">
        <v>149</v>
      </c>
      <c r="K35" s="91" t="s">
        <v>145</v>
      </c>
      <c r="L35" s="91"/>
      <c r="M35" s="51"/>
      <c r="N35" s="42"/>
      <c r="O35" s="79">
        <f>IF(I35="","",IF(I35="0",1000,IF(I35="-0",-1000,I35*1)))</f>
        <v>4</v>
      </c>
      <c r="P35" s="79">
        <f t="shared" si="15"/>
        <v>3</v>
      </c>
      <c r="Q35" s="79">
        <f t="shared" si="15"/>
        <v>2</v>
      </c>
      <c r="R35" s="79" t="str">
        <f t="shared" si="15"/>
        <v/>
      </c>
      <c r="S35" s="80" t="str">
        <f t="shared" si="15"/>
        <v/>
      </c>
      <c r="T35" s="55">
        <f t="shared" si="16"/>
        <v>1</v>
      </c>
      <c r="U35" s="56">
        <f t="shared" si="16"/>
        <v>1</v>
      </c>
      <c r="V35" s="56">
        <f t="shared" si="16"/>
        <v>1</v>
      </c>
      <c r="W35" s="56" t="str">
        <f t="shared" si="16"/>
        <v/>
      </c>
      <c r="X35" s="56" t="str">
        <f t="shared" si="16"/>
        <v/>
      </c>
      <c r="Y35" s="57">
        <f t="shared" si="17"/>
        <v>0</v>
      </c>
      <c r="Z35" s="57">
        <f t="shared" si="17"/>
        <v>0</v>
      </c>
      <c r="AA35" s="57">
        <f t="shared" si="17"/>
        <v>0</v>
      </c>
      <c r="AB35" s="57" t="str">
        <f t="shared" si="17"/>
        <v/>
      </c>
      <c r="AC35" s="57" t="str">
        <f t="shared" si="17"/>
        <v/>
      </c>
      <c r="AD35" s="58">
        <f>IF(CC35="","",IF(CC35&gt;CE35,1,-1))</f>
        <v>1</v>
      </c>
      <c r="AE35" s="58">
        <f>IF(CC35="","",IF(CC35&lt;CE35,1,-1))</f>
        <v>-1</v>
      </c>
      <c r="AF35" s="59">
        <f>IF(CC35&gt;CE35,1,0)</f>
        <v>1</v>
      </c>
      <c r="AG35" s="60">
        <f>IF(CE35&gt;CC35,1,0)</f>
        <v>0</v>
      </c>
      <c r="AH35" s="81">
        <f>IF(O35="","",AX35*1)</f>
        <v>11</v>
      </c>
      <c r="AI35" s="92">
        <f>IF(P35="","",BE35*1)</f>
        <v>11</v>
      </c>
      <c r="AJ35" s="92">
        <f>IF(Q35="","",BL35*1)</f>
        <v>11</v>
      </c>
      <c r="AK35" s="92" t="str">
        <f>IF(R35="","",BS35*1)</f>
        <v/>
      </c>
      <c r="AL35" s="92" t="str">
        <f>IF(S35="","",BZ35*1)</f>
        <v/>
      </c>
      <c r="AM35" s="93">
        <f>IF(O35="","",AZ35*1)</f>
        <v>4</v>
      </c>
      <c r="AN35" s="93">
        <f>IF(P35="","",BG35*1)</f>
        <v>3</v>
      </c>
      <c r="AO35" s="93">
        <f>IF(Q35="","",BN35*1)</f>
        <v>2</v>
      </c>
      <c r="AP35" s="93" t="str">
        <f>IF(R35="","",BU35*1)</f>
        <v/>
      </c>
      <c r="AQ35" s="93" t="str">
        <f>IF(S35="","",CB35*1)</f>
        <v/>
      </c>
      <c r="AR35" s="64">
        <f>SUM(AH35:AL35)</f>
        <v>33</v>
      </c>
      <c r="AS35" s="65">
        <f>SUM(AM35:AQ35)</f>
        <v>9</v>
      </c>
      <c r="AT35" s="66">
        <f>IF(O35=1000,11,IF(O35=-1000,0,IF(O35&gt;0,11,IF(O35&lt;0,(-O35),"0"))))</f>
        <v>11</v>
      </c>
      <c r="AU35" s="67">
        <f>IF(O35=1000,0,IF(O35=-1000,11,IF(O35&lt;-9,-(O35-2),IF(O35&gt;0,(O35),"0"))))</f>
        <v>4</v>
      </c>
      <c r="AV35" s="66" t="str">
        <f>IF(O35=1000,11,IF(O35=-1000,0,IF(O35&gt;9,(O35+2),IF(O35&lt;0,(-O35),"0"))))</f>
        <v>0</v>
      </c>
      <c r="AW35" s="67">
        <f>IF(O35=1000,0,IF(O35=-1000,11,IF(O35&lt;0,11,IF(O35&gt;0,(O35),"0"))))</f>
        <v>4</v>
      </c>
      <c r="AX35" s="94">
        <f>IF(O35="","",IF(O35&gt;9,AV35,AT35))</f>
        <v>11</v>
      </c>
      <c r="AY35" s="95" t="str">
        <f>IF(O35="","","-")</f>
        <v>-</v>
      </c>
      <c r="AZ35" s="96">
        <f>IF(O35="","",IF(O35&lt;-9,AU35,AW35))</f>
        <v>4</v>
      </c>
      <c r="BA35" s="66" t="str">
        <f>IF(P35=1000,11,IF(P35=-1000,0,IF(P35&gt;9,(P35+2),IF(P35&lt;0,(-P35),"0"))))</f>
        <v>0</v>
      </c>
      <c r="BB35" s="67">
        <f>IF(P35=1000,0,IF(P35=-1000,11,IF(P35&lt;-9,-(P35-2),IF(P35&gt;0,(P35),"0"))))</f>
        <v>3</v>
      </c>
      <c r="BC35" s="67">
        <f>IF(P35=1000,11,IF(P35=-1000,0,IF(P35&gt;0,11,IF(P35&lt;0,(-P35),"0"))))</f>
        <v>11</v>
      </c>
      <c r="BD35" s="67">
        <f>IF(P35=1000,0,IF(P35=-1000,11,IF(P35&lt;0,11,IF(P35&gt;0,(P35),"0"))))</f>
        <v>3</v>
      </c>
      <c r="BE35" s="94">
        <f>IF(P35="","",IF(P35&gt;9,BA35,BC35))</f>
        <v>11</v>
      </c>
      <c r="BF35" s="95" t="str">
        <f>IF(P35="","","-")</f>
        <v>-</v>
      </c>
      <c r="BG35" s="96">
        <f>IF(P35="","",IF(P35&lt;-9,BB35,BD35))</f>
        <v>3</v>
      </c>
      <c r="BH35" s="66" t="str">
        <f>IF(Q35=1000,11,IF(Q35=-1000,0,IF(Q35&gt;9,(Q35+2),IF(Q35&lt;0,(-Q35),"0"))))</f>
        <v>0</v>
      </c>
      <c r="BI35" s="67">
        <f>IF(Q35=1000,0,IF(Q35=-1000,11,IF(Q35&lt;-9,-(Q35-2),IF(Q35&gt;0,(Q35),"0"))))</f>
        <v>2</v>
      </c>
      <c r="BJ35" s="67">
        <f>IF(Q35=1000,11,IF(Q35=-1000,0,IF(Q35&gt;0,11,IF(Q35&lt;0,(-Q35),"0"))))</f>
        <v>11</v>
      </c>
      <c r="BK35" s="67">
        <f>IF(Q35=1000,0,IF(Q35=-1000,11,IF(Q35&lt;0,11,IF(Q35&gt;0,(Q35),"0"))))</f>
        <v>2</v>
      </c>
      <c r="BL35" s="94">
        <f>IF(Q35="","",IF(Q35&gt;9,BH35,BJ35))</f>
        <v>11</v>
      </c>
      <c r="BM35" s="95" t="str">
        <f>IF(Q35="","","-")</f>
        <v>-</v>
      </c>
      <c r="BN35" s="96">
        <f>IF(Q35="","",IF(Q35&lt;-9,BI35,BK35))</f>
        <v>2</v>
      </c>
      <c r="BO35" s="67" t="e">
        <f>IF(R35=1000,11,IF(R35=-1000,0,IF(R35&gt;9,(R35+2),IF(R35&lt;0,(-R35),"0"))))</f>
        <v>#VALUE!</v>
      </c>
      <c r="BP35" s="67" t="str">
        <f>IF(R35=1000,0,IF(R35=-1000,11,IF(R35&lt;-9,-(R35-2),IF(R35&gt;0,(R35),"0"))))</f>
        <v/>
      </c>
      <c r="BQ35" s="67">
        <f>IF(R35=1000,11,IF(R35=-1000,0,IF(R35&gt;0,11,IF(R35&lt;0,(-R35),"0"))))</f>
        <v>11</v>
      </c>
      <c r="BR35" s="67" t="str">
        <f>IF(R35=1000,0,IF(R35=-1000,11,IF(R35&lt;0,11,IF(R35&gt;0,(R35),"0"))))</f>
        <v/>
      </c>
      <c r="BS35" s="94" t="str">
        <f>IF(R35="","",IF(R35&gt;9,BO35,BQ35))</f>
        <v/>
      </c>
      <c r="BT35" s="95" t="str">
        <f>IF(R35="","","-")</f>
        <v/>
      </c>
      <c r="BU35" s="96" t="str">
        <f>IF(R35="","",IF(R35&lt;-9,BP35,BR35))</f>
        <v/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94" t="str">
        <f>IF(S35="","",IF(S35&gt;9,BV35,BX35))</f>
        <v/>
      </c>
      <c r="CA35" s="95" t="str">
        <f>IF(S35="","","-")</f>
        <v/>
      </c>
      <c r="CB35" s="96" t="str">
        <f>IF(S35="","",IF(S35&lt;-9,BW35,BY35))</f>
        <v/>
      </c>
      <c r="CC35" s="97">
        <f>IF(O35="","",SUM(T35:X35))</f>
        <v>3</v>
      </c>
      <c r="CD35" s="88" t="str">
        <f>IF(CC35="","","-")</f>
        <v>-</v>
      </c>
      <c r="CE35" s="98">
        <f>IF(O35="","",SUM(Y35:AC35))</f>
        <v>0</v>
      </c>
      <c r="CP35" s="32"/>
      <c r="CQ35" s="32"/>
    </row>
    <row r="36" spans="1:95" s="31" customFormat="1" ht="15" customHeight="1" x14ac:dyDescent="0.2">
      <c r="A36" s="43">
        <v>455</v>
      </c>
      <c r="B36" s="44">
        <v>456</v>
      </c>
      <c r="C36" s="1250" t="s">
        <v>563</v>
      </c>
      <c r="D36" s="76" t="str">
        <f>IF(A36="","",VLOOKUP(A36,СписокКЖ!D:I,2,FALSE))</f>
        <v>ИЩЕНКО Екатерина</v>
      </c>
      <c r="E36" s="47"/>
      <c r="F36" s="77" t="str">
        <f>IF(B36="","",VLOOKUP(B36,СписокКЖ!D:I,2,FALSE))</f>
        <v>КУЧЕРУК Дарина</v>
      </c>
      <c r="G36" s="49"/>
      <c r="H36" s="41"/>
      <c r="I36" s="1252" t="s">
        <v>154</v>
      </c>
      <c r="J36" s="1252" t="s">
        <v>161</v>
      </c>
      <c r="K36" s="1252" t="s">
        <v>145</v>
      </c>
      <c r="L36" s="1252"/>
      <c r="M36" s="1252"/>
      <c r="N36" s="42"/>
      <c r="O36" s="1244">
        <f>IF(I36="","",IF(I36="0",1000,IF(I36="-0",-1000,I36*1)))</f>
        <v>6</v>
      </c>
      <c r="P36" s="1244">
        <f>IF(J36="","",IF(J36="0",1000,IF(J36="-0",-1000,J36*1)))</f>
        <v>12</v>
      </c>
      <c r="Q36" s="1244">
        <f>IF(K36="","",IF(K36="0",1000,IF(K36="-0",-1000,K36*1)))</f>
        <v>2</v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>
        <f>IF(O36="","",IF(O36&gt;0,1,0))</f>
        <v>1</v>
      </c>
      <c r="U36" s="1284">
        <f>IF(P36="","",IF(P36&gt;0,1,0))</f>
        <v>1</v>
      </c>
      <c r="V36" s="1284">
        <f>IF(Q36="","",IF(Q36&gt;0,1,0))</f>
        <v>1</v>
      </c>
      <c r="W36" s="1284" t="str">
        <f>IF(R36="","",IF(R36&gt;0,1,0))</f>
        <v/>
      </c>
      <c r="X36" s="1284" t="str">
        <f>IF(S36="","",IF(S36&gt;0,1,0))</f>
        <v/>
      </c>
      <c r="Y36" s="1278">
        <f>IF(O36="","",IF(O36&lt;0,1,0))</f>
        <v>0</v>
      </c>
      <c r="Z36" s="1278">
        <f>IF(P36="","",IF(P36&lt;0,1,0))</f>
        <v>0</v>
      </c>
      <c r="AA36" s="1278">
        <f>IF(Q36="","",IF(Q36&lt;0,1,0))</f>
        <v>0</v>
      </c>
      <c r="AB36" s="1278" t="str">
        <f>IF(R36="","",IF(R36&lt;0,1,0))</f>
        <v/>
      </c>
      <c r="AC36" s="1278" t="str">
        <f>IF(S36="","",IF(S36&lt;0,1,0))</f>
        <v/>
      </c>
      <c r="AD36" s="1280">
        <f>IF(CC36="","",IF(CC36&gt;CE36,1,-1))</f>
        <v>1</v>
      </c>
      <c r="AE36" s="1280">
        <f>IF(CC36="","",IF(CC36&lt;CE36,1,-1))</f>
        <v>-1</v>
      </c>
      <c r="AF36" s="1282">
        <f>IF(CC36&gt;CE36,1,0)</f>
        <v>1</v>
      </c>
      <c r="AG36" s="1272">
        <f>IF(CE36&gt;CC36,1,0)</f>
        <v>0</v>
      </c>
      <c r="AH36" s="1274">
        <f>IF(O36="","",AX36*1)</f>
        <v>11</v>
      </c>
      <c r="AI36" s="1276">
        <f>IF(P36="","",BE36*1)</f>
        <v>14</v>
      </c>
      <c r="AJ36" s="1276">
        <f>IF(Q36="","",BL36*1)</f>
        <v>11</v>
      </c>
      <c r="AK36" s="1276" t="str">
        <f>IF(R36="","",BS36*1)</f>
        <v/>
      </c>
      <c r="AL36" s="1276" t="str">
        <f>IF(S36="","",BZ36*1)</f>
        <v/>
      </c>
      <c r="AM36" s="1298">
        <f>IF(O36="","",AZ36*1)</f>
        <v>6</v>
      </c>
      <c r="AN36" s="1298">
        <f>IF(P36="","",BG36*1)</f>
        <v>12</v>
      </c>
      <c r="AO36" s="1298">
        <f>IF(Q36="","",BN36*1)</f>
        <v>2</v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11</v>
      </c>
      <c r="AU36" s="1286">
        <f>IF(O36=1000,0,IF(O36=-1000,11,IF(O36&lt;-9,-(O36-2),IF(O36&gt;0,(O36),"0"))))</f>
        <v>6</v>
      </c>
      <c r="AV36" s="1286" t="str">
        <f>IF(O36=1000,11,IF(O36=-1000,0,IF(O36&gt;9,(O36+2),IF(O36&lt;0,(-O36),"0"))))</f>
        <v>0</v>
      </c>
      <c r="AW36" s="1286">
        <f>IF(O36=1000,0,IF(O36=-1000,11,IF(O36&lt;0,11,IF(O36&gt;0,(O36),"0"))))</f>
        <v>6</v>
      </c>
      <c r="AX36" s="1296">
        <f>IF(O36="","",IF(O36&gt;9,AV36,AT36))</f>
        <v>11</v>
      </c>
      <c r="AY36" s="1288" t="str">
        <f>IF(O36="","","-")</f>
        <v>-</v>
      </c>
      <c r="AZ36" s="1290">
        <f>IF(O36="","",IF(O36&lt;-9,AU36,AW36))</f>
        <v>6</v>
      </c>
      <c r="BA36" s="1286">
        <f>IF(P36=1000,11,IF(P36=-1000,0,IF(P36&gt;9,(P36+2),IF(P36&lt;0,(-P36),"0"))))</f>
        <v>14</v>
      </c>
      <c r="BB36" s="1286">
        <f>IF(P36=1000,0,IF(P36=-1000,11,IF(P36&lt;-9,-(P36-2),IF(P36&gt;0,(P36),"0"))))</f>
        <v>12</v>
      </c>
      <c r="BC36" s="1286">
        <f>IF(P36=1000,11,IF(P36=-1000,0,IF(P36&gt;0,11,IF(P36&lt;0,(-P36),"0"))))</f>
        <v>11</v>
      </c>
      <c r="BD36" s="1286">
        <f>IF(P36=1000,0,IF(P36=-1000,11,IF(P36&lt;0,11,IF(P36&gt;0,(P36),"0"))))</f>
        <v>12</v>
      </c>
      <c r="BE36" s="1296">
        <f>IF(P36="","",IF(P36&gt;9,BA36,BC36))</f>
        <v>14</v>
      </c>
      <c r="BF36" s="1288" t="str">
        <f>IF(P36="","","-")</f>
        <v>-</v>
      </c>
      <c r="BG36" s="1290">
        <f>IF(P36="","",IF(P36&lt;-9,BB36,BD36))</f>
        <v>12</v>
      </c>
      <c r="BH36" s="1286" t="str">
        <f>IF(Q36=1000,11,IF(Q36=-1000,0,IF(Q36&gt;9,(Q36+2),IF(Q36&lt;0,(-Q36),"0"))))</f>
        <v>0</v>
      </c>
      <c r="BI36" s="1286">
        <f>IF(Q36=1000,0,IF(Q36=-1000,11,IF(Q36&lt;-9,-(Q36-2),IF(Q36&gt;0,(Q36),"0"))))</f>
        <v>2</v>
      </c>
      <c r="BJ36" s="1286">
        <f>IF(Q36=1000,11,IF(Q36=-1000,0,IF(Q36&gt;0,11,IF(Q36&lt;0,(-Q36),"0"))))</f>
        <v>11</v>
      </c>
      <c r="BK36" s="1286">
        <f>IF(Q36=1000,0,IF(Q36=-1000,11,IF(Q36&lt;0,11,IF(Q36&gt;0,(Q36),"0"))))</f>
        <v>2</v>
      </c>
      <c r="BL36" s="1296">
        <f>IF(Q36="","",IF(Q36&gt;9,BH36,BJ36))</f>
        <v>11</v>
      </c>
      <c r="BM36" s="1288" t="str">
        <f>IF(Q36="","","-")</f>
        <v>-</v>
      </c>
      <c r="BN36" s="1290">
        <f>IF(Q36="","",IF(Q36&lt;-9,BI36,BK36))</f>
        <v>2</v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 t="str">
        <f>IF(R36="","",IF(R36&gt;9,BO36,BQ36))</f>
        <v/>
      </c>
      <c r="BT36" s="1288" t="str">
        <f>IF(R36="","","-")</f>
        <v/>
      </c>
      <c r="BU36" s="1290" t="str">
        <f>IF(R36="","",IF(R36&lt;-9,BP36,BR36))</f>
        <v/>
      </c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02">
        <f>IF(O36="","",SUM(T36:X37))</f>
        <v>3</v>
      </c>
      <c r="CD36" s="1304" t="str">
        <f>IF(CC36="","","-")</f>
        <v>-</v>
      </c>
      <c r="CE36" s="1306">
        <f>IF(O36="","",SUM(Y36:AC37))</f>
        <v>0</v>
      </c>
      <c r="CP36" s="32"/>
      <c r="CQ36" s="32"/>
    </row>
    <row r="37" spans="1:95" s="31" customFormat="1" ht="15" customHeight="1" x14ac:dyDescent="0.2">
      <c r="A37" s="43">
        <v>307</v>
      </c>
      <c r="B37" s="44">
        <v>305</v>
      </c>
      <c r="C37" s="1251"/>
      <c r="D37" s="46" t="str">
        <f>IF(A37="","",VLOOKUP(A37,СписокКЖ!D:I,2,FALSE))</f>
        <v>ГОРОХОВАТЧЕНКО Галина</v>
      </c>
      <c r="E37" s="47"/>
      <c r="F37" s="48" t="str">
        <f>IF(B37="","",VLOOKUP(B37,СписокКЖ!D:I,2,FALSE))</f>
        <v>РОДЫГИНА Милана</v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03"/>
      <c r="CD37" s="1305"/>
      <c r="CE37" s="1307"/>
      <c r="CP37" s="32"/>
      <c r="CQ37" s="32"/>
    </row>
    <row r="38" spans="1:95" s="31" customFormat="1" ht="15" customHeight="1" x14ac:dyDescent="0.2">
      <c r="A38" s="99">
        <f>IF(A34="","",A34)</f>
        <v>455</v>
      </c>
      <c r="B38" s="99">
        <f>IF(B34="","",B35)</f>
        <v>305</v>
      </c>
      <c r="C38" s="75">
        <v>4</v>
      </c>
      <c r="D38" s="100" t="str">
        <f>IF(A38="","",VLOOKUP(A38,СписокКЖ!D:I,2,FALSE))</f>
        <v>ИЩЕНКО Екатерина</v>
      </c>
      <c r="E38" s="101"/>
      <c r="F38" s="77" t="str">
        <f>IF(B38="","",VLOOKUP(B38,СписокКЖ!D:I,2,FALSE))</f>
        <v>РОДЫГИНА Милана</v>
      </c>
      <c r="G38" s="102"/>
      <c r="H38" s="41"/>
      <c r="I38" s="91"/>
      <c r="J38" s="91"/>
      <c r="K38" s="91"/>
      <c r="L38" s="91"/>
      <c r="M38" s="91"/>
      <c r="N38" s="42"/>
      <c r="O38" s="79" t="str">
        <f>IF(I38="","",IF(I38="0",1000,IF(I38="-0",-1000,I38*1)))</f>
        <v/>
      </c>
      <c r="P38" s="79" t="str">
        <f t="shared" ref="P38:S39" si="18">IF(J38="","",IF(J38="0",1000,IF(J38="-0",-1000,J38*1)))</f>
        <v/>
      </c>
      <c r="Q38" s="79" t="str">
        <f t="shared" si="18"/>
        <v/>
      </c>
      <c r="R38" s="79" t="str">
        <f t="shared" si="18"/>
        <v/>
      </c>
      <c r="S38" s="80" t="str">
        <f t="shared" si="18"/>
        <v/>
      </c>
      <c r="T38" s="103" t="str">
        <f t="shared" ref="T38:X39" si="19">IF(O38="","",IF(O38&gt;0,1,0))</f>
        <v/>
      </c>
      <c r="U38" s="104" t="str">
        <f t="shared" si="19"/>
        <v/>
      </c>
      <c r="V38" s="104" t="str">
        <f t="shared" si="19"/>
        <v/>
      </c>
      <c r="W38" s="104" t="str">
        <f t="shared" si="19"/>
        <v/>
      </c>
      <c r="X38" s="104" t="str">
        <f t="shared" si="19"/>
        <v/>
      </c>
      <c r="Y38" s="105" t="str">
        <f t="shared" ref="Y38:AC39" si="20">IF(O38="","",IF(O38&lt;0,1,0))</f>
        <v/>
      </c>
      <c r="Z38" s="105" t="str">
        <f t="shared" si="20"/>
        <v/>
      </c>
      <c r="AA38" s="105" t="str">
        <f t="shared" si="20"/>
        <v/>
      </c>
      <c r="AB38" s="105" t="str">
        <f t="shared" si="20"/>
        <v/>
      </c>
      <c r="AC38" s="105" t="str">
        <f t="shared" si="20"/>
        <v/>
      </c>
      <c r="AD38" s="106" t="str">
        <f>IF(CC38="","",IF(CC38&gt;CE38,1,-1))</f>
        <v/>
      </c>
      <c r="AE38" s="106" t="str">
        <f>IF(CC38="","",IF(CC38&lt;CE38,1,-1))</f>
        <v/>
      </c>
      <c r="AF38" s="107">
        <f>IF(CC38&gt;CE38,1,0)</f>
        <v>0</v>
      </c>
      <c r="AG38" s="108">
        <f>IF(CE38&gt;CC38,1,0)</f>
        <v>0</v>
      </c>
      <c r="AH38" s="81" t="str">
        <f>IF(O38="","",AX38*1)</f>
        <v/>
      </c>
      <c r="AI38" s="92" t="str">
        <f>IF(P38="","",BE38*1)</f>
        <v/>
      </c>
      <c r="AJ38" s="92" t="str">
        <f>IF(Q38="","",BL38*1)</f>
        <v/>
      </c>
      <c r="AK38" s="92" t="str">
        <f>IF(R38="","",BS38*1)</f>
        <v/>
      </c>
      <c r="AL38" s="92" t="str">
        <f>IF(S38="","",BZ38*1)</f>
        <v/>
      </c>
      <c r="AM38" s="93" t="str">
        <f>IF(O38="","",AZ38*1)</f>
        <v/>
      </c>
      <c r="AN38" s="93" t="str">
        <f>IF(P38="","",BG38*1)</f>
        <v/>
      </c>
      <c r="AO38" s="93" t="str">
        <f>IF(Q38="","",BN38*1)</f>
        <v/>
      </c>
      <c r="AP38" s="93" t="str">
        <f>IF(R38="","",BU38*1)</f>
        <v/>
      </c>
      <c r="AQ38" s="93" t="str">
        <f>IF(S38="","",CB38*1)</f>
        <v/>
      </c>
      <c r="AR38" s="109">
        <f>SUM(AH38:AL38)</f>
        <v>0</v>
      </c>
      <c r="AS38" s="110">
        <f>SUM(AM38:AQ38)</f>
        <v>0</v>
      </c>
      <c r="AT38" s="111">
        <f>IF(O38=1000,11,IF(O38=-1000,0,IF(O38&gt;0,11,IF(O38&lt;0,(-O38),"0"))))</f>
        <v>11</v>
      </c>
      <c r="AU38" s="112" t="str">
        <f>IF(O38=1000,0,IF(O38=-1000,11,IF(O38&lt;-9,-(O38-2),IF(O38&gt;0,(O38),"0"))))</f>
        <v/>
      </c>
      <c r="AV38" s="111" t="e">
        <f>IF(O38=1000,11,IF(O38=-1000,0,IF(O38&gt;9,(O38+2),IF(O38&lt;0,(-O38),"0"))))</f>
        <v>#VALUE!</v>
      </c>
      <c r="AW38" s="112" t="str">
        <f>IF(O38=1000,0,IF(O38=-1000,11,IF(O38&lt;0,11,IF(O38&gt;0,(O38),"0"))))</f>
        <v/>
      </c>
      <c r="AX38" s="94" t="str">
        <f>IF(O38="","",IF(O38&gt;9,AV38,AT38))</f>
        <v/>
      </c>
      <c r="AY38" s="95" t="str">
        <f>IF(O38="","","-")</f>
        <v/>
      </c>
      <c r="AZ38" s="96" t="str">
        <f>IF(O38="","",IF(O38&lt;-9,AU38,AW38))</f>
        <v/>
      </c>
      <c r="BA38" s="111" t="e">
        <f>IF(P38=1000,11,IF(P38=-1000,0,IF(P38&gt;9,(P38+2),IF(P38&lt;0,(-P38),"0"))))</f>
        <v>#VALUE!</v>
      </c>
      <c r="BB38" s="112" t="str">
        <f>IF(P38=1000,0,IF(P38=-1000,11,IF(P38&lt;-9,-(P38-2),IF(P38&gt;0,(P38),"0"))))</f>
        <v/>
      </c>
      <c r="BC38" s="112">
        <f>IF(P38=1000,11,IF(P38=-1000,0,IF(P38&gt;0,11,IF(P38&lt;0,(-P38),"0"))))</f>
        <v>11</v>
      </c>
      <c r="BD38" s="112" t="str">
        <f>IF(P38=1000,0,IF(P38=-1000,11,IF(P38&lt;0,11,IF(P38&gt;0,(P38),"0"))))</f>
        <v/>
      </c>
      <c r="BE38" s="94" t="str">
        <f>IF(P38="","",IF(P38&gt;9,BA38,BC38))</f>
        <v/>
      </c>
      <c r="BF38" s="95" t="str">
        <f>IF(P38="","","-")</f>
        <v/>
      </c>
      <c r="BG38" s="96" t="str">
        <f>IF(P38="","",IF(P38&lt;-9,BB38,BD38))</f>
        <v/>
      </c>
      <c r="BH38" s="111" t="e">
        <f>IF(Q38=1000,11,IF(Q38=-1000,0,IF(Q38&gt;9,(Q38+2),IF(Q38&lt;0,(-Q38),"0"))))</f>
        <v>#VALUE!</v>
      </c>
      <c r="BI38" s="112" t="str">
        <f>IF(Q38=1000,0,IF(Q38=-1000,11,IF(Q38&lt;-9,-(Q38-2),IF(Q38&gt;0,(Q38),"0"))))</f>
        <v/>
      </c>
      <c r="BJ38" s="112">
        <f>IF(Q38=1000,11,IF(Q38=-1000,0,IF(Q38&gt;0,11,IF(Q38&lt;0,(-Q38),"0"))))</f>
        <v>11</v>
      </c>
      <c r="BK38" s="112" t="str">
        <f>IF(Q38=1000,0,IF(Q38=-1000,11,IF(Q38&lt;0,11,IF(Q38&gt;0,(Q38),"0"))))</f>
        <v/>
      </c>
      <c r="BL38" s="94" t="str">
        <f>IF(Q38="","",IF(Q38&gt;9,BH38,BJ38))</f>
        <v/>
      </c>
      <c r="BM38" s="95" t="str">
        <f>IF(Q38="","","-")</f>
        <v/>
      </c>
      <c r="BN38" s="96" t="str">
        <f>IF(Q38="","",IF(Q38&lt;-9,BI38,BK38))</f>
        <v/>
      </c>
      <c r="BO38" s="112" t="e">
        <f>IF(R38=1000,11,IF(R38=-1000,0,IF(R38&gt;9,(R38+2),IF(R38&lt;0,(-R38),"0"))))</f>
        <v>#VALUE!</v>
      </c>
      <c r="BP38" s="112" t="str">
        <f>IF(R38=1000,0,IF(R38=-1000,11,IF(R38&lt;-9,-(R38-2),IF(R38&gt;0,(R38),"0"))))</f>
        <v/>
      </c>
      <c r="BQ38" s="112">
        <f>IF(R38=1000,11,IF(R38=-1000,0,IF(R38&gt;0,11,IF(R38&lt;0,(-R38),"0"))))</f>
        <v>11</v>
      </c>
      <c r="BR38" s="112" t="str">
        <f>IF(R38=1000,0,IF(R38=-1000,11,IF(R38&lt;0,11,IF(R38&gt;0,(R38),"0"))))</f>
        <v/>
      </c>
      <c r="BS38" s="94" t="str">
        <f>IF(R38="","",IF(R38&gt;9,BO38,BQ38))</f>
        <v/>
      </c>
      <c r="BT38" s="95" t="str">
        <f>IF(R38="","","-")</f>
        <v/>
      </c>
      <c r="BU38" s="96" t="str">
        <f>IF(R38="","",IF(R38&lt;-9,BP38,BR38))</f>
        <v/>
      </c>
      <c r="BV38" s="112" t="e">
        <f>IF(S38=1000,11,IF(S38=-1000,0,IF(S38&gt;9,(S38+2),IF(S38&lt;0,(-S38),"0"))))</f>
        <v>#VALUE!</v>
      </c>
      <c r="BW38" s="112" t="str">
        <f>IF(S38=1000,0,IF(S38=-1000,11,IF(S38&lt;-9,-(S38-2),IF(S38&gt;0,(S38),"0"))))</f>
        <v/>
      </c>
      <c r="BX38" s="112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94" t="str">
        <f>IF(S38="","",IF(S38&gt;9,BV38,BX38))</f>
        <v/>
      </c>
      <c r="CA38" s="95" t="str">
        <f>IF(S38="","","-")</f>
        <v/>
      </c>
      <c r="CB38" s="96" t="str">
        <f>IF(S38="","",IF(S38&lt;-9,BW38,BY38))</f>
        <v/>
      </c>
      <c r="CC38" s="97" t="str">
        <f>IF(O38="","",SUM(T38:X38))</f>
        <v/>
      </c>
      <c r="CD38" s="88" t="str">
        <f>IF(CC38="","","-")</f>
        <v/>
      </c>
      <c r="CE38" s="98" t="str">
        <f>IF(O38="","",SUM(Y38:AC38))</f>
        <v/>
      </c>
      <c r="CP38" s="32"/>
      <c r="CQ38" s="32"/>
    </row>
    <row r="39" spans="1:95" s="31" customFormat="1" ht="15" customHeight="1" thickBot="1" x14ac:dyDescent="0.25">
      <c r="A39" s="99">
        <f>IF(A34="","",A35)</f>
        <v>307</v>
      </c>
      <c r="B39" s="99">
        <f>IF(B34="","",B34)</f>
        <v>456</v>
      </c>
      <c r="C39" s="114">
        <v>5</v>
      </c>
      <c r="D39" s="115" t="str">
        <f>IF(A39="","",VLOOKUP(A39,СписокКЖ!D:I,2,FALSE))</f>
        <v>ГОРОХОВАТЧЕНКО Галина</v>
      </c>
      <c r="E39" s="116"/>
      <c r="F39" s="117" t="str">
        <f>IF(B39="","",VLOOKUP(B39,СписокКЖ!D:I,2,FALSE))</f>
        <v>КУЧЕРУК Дарина</v>
      </c>
      <c r="G39" s="118"/>
      <c r="H39" s="119"/>
      <c r="I39" s="120"/>
      <c r="J39" s="120"/>
      <c r="K39" s="120"/>
      <c r="L39" s="121"/>
      <c r="M39" s="121"/>
      <c r="N39" s="122"/>
      <c r="O39" s="123" t="str">
        <f>IF(I39="","",IF(I39="0",1000,IF(I39="-0",-1000,I39*1)))</f>
        <v/>
      </c>
      <c r="P39" s="123" t="str">
        <f t="shared" si="18"/>
        <v/>
      </c>
      <c r="Q39" s="123" t="str">
        <f t="shared" si="18"/>
        <v/>
      </c>
      <c r="R39" s="123" t="str">
        <f t="shared" si="18"/>
        <v/>
      </c>
      <c r="S39" s="124" t="str">
        <f t="shared" si="18"/>
        <v/>
      </c>
      <c r="T39" s="125" t="str">
        <f t="shared" si="19"/>
        <v/>
      </c>
      <c r="U39" s="126" t="str">
        <f t="shared" si="19"/>
        <v/>
      </c>
      <c r="V39" s="126" t="str">
        <f t="shared" si="19"/>
        <v/>
      </c>
      <c r="W39" s="126" t="str">
        <f t="shared" si="19"/>
        <v/>
      </c>
      <c r="X39" s="126" t="str">
        <f t="shared" si="19"/>
        <v/>
      </c>
      <c r="Y39" s="127" t="str">
        <f t="shared" si="20"/>
        <v/>
      </c>
      <c r="Z39" s="127" t="str">
        <f t="shared" si="20"/>
        <v/>
      </c>
      <c r="AA39" s="127" t="str">
        <f t="shared" si="20"/>
        <v/>
      </c>
      <c r="AB39" s="127" t="str">
        <f t="shared" si="20"/>
        <v/>
      </c>
      <c r="AC39" s="127" t="str">
        <f t="shared" si="20"/>
        <v/>
      </c>
      <c r="AD39" s="128" t="str">
        <f>IF(CC39="","",IF(CC39&gt;CE39,1,-1))</f>
        <v/>
      </c>
      <c r="AE39" s="128" t="str">
        <f>IF(CC39="","",IF(CC39&lt;CE39,1,-1))</f>
        <v/>
      </c>
      <c r="AF39" s="129">
        <f>IF(CC39&gt;CE39,1,0)</f>
        <v>0</v>
      </c>
      <c r="AG39" s="130">
        <f>IF(CE39&gt;CC39,1,0)</f>
        <v>0</v>
      </c>
      <c r="AH39" s="131" t="str">
        <f>IF(O39="","",AX39*1)</f>
        <v/>
      </c>
      <c r="AI39" s="132" t="str">
        <f>IF(P39="","",BE39*1)</f>
        <v/>
      </c>
      <c r="AJ39" s="132" t="str">
        <f>IF(Q39="","",BL39*1)</f>
        <v/>
      </c>
      <c r="AK39" s="132" t="str">
        <f>IF(R39="","",BS39*1)</f>
        <v/>
      </c>
      <c r="AL39" s="132" t="str">
        <f>IF(S39="","",BZ39*1)</f>
        <v/>
      </c>
      <c r="AM39" s="133" t="str">
        <f>IF(O39="","",AZ39*1)</f>
        <v/>
      </c>
      <c r="AN39" s="133" t="str">
        <f>IF(P39="","",BG39*1)</f>
        <v/>
      </c>
      <c r="AO39" s="133" t="str">
        <f>IF(Q39="","",BN39*1)</f>
        <v/>
      </c>
      <c r="AP39" s="133" t="str">
        <f>IF(R39="","",BU39*1)</f>
        <v/>
      </c>
      <c r="AQ39" s="133" t="str">
        <f>IF(S39="","",CB39*1)</f>
        <v/>
      </c>
      <c r="AR39" s="134">
        <f>SUM(AH39:AL39)</f>
        <v>0</v>
      </c>
      <c r="AS39" s="135">
        <f>SUM(AM39:AQ39)</f>
        <v>0</v>
      </c>
      <c r="AT39" s="136">
        <f>IF(O39=1000,11,IF(O39=-1000,0,IF(O39&gt;0,11,IF(O39&lt;0,(-O39),"0"))))</f>
        <v>11</v>
      </c>
      <c r="AU39" s="137" t="str">
        <f>IF(O39=1000,0,IF(O39=-1000,11,IF(O39&lt;-9,-(O39-2),IF(O39&gt;0,(O39),"0"))))</f>
        <v/>
      </c>
      <c r="AV39" s="136" t="e">
        <f>IF(O39=1000,11,IF(O39=-1000,0,IF(O39&gt;9,(O39+2),IF(O39&lt;0,(-O39),"0"))))</f>
        <v>#VALUE!</v>
      </c>
      <c r="AW39" s="137" t="str">
        <f>IF(O39=1000,0,IF(O39=-1000,11,IF(O39&lt;0,11,IF(O39&gt;0,(O39),"0"))))</f>
        <v/>
      </c>
      <c r="AX39" s="138" t="str">
        <f>IF(O39="","",IF(O39&gt;9,AV39,AT39))</f>
        <v/>
      </c>
      <c r="AY39" s="139" t="str">
        <f>IF(O39="","","-")</f>
        <v/>
      </c>
      <c r="AZ39" s="140" t="str">
        <f>IF(O39="","",IF(O39&lt;-9,AU39,AW39))</f>
        <v/>
      </c>
      <c r="BA39" s="136" t="e">
        <f>IF(P39=1000,11,IF(P39=-1000,0,IF(P39&gt;9,(P39+2),IF(P39&lt;0,(-P39),"0"))))</f>
        <v>#VALUE!</v>
      </c>
      <c r="BB39" s="137" t="str">
        <f>IF(P39=1000,0,IF(P39=-1000,11,IF(P39&lt;-9,-(P39-2),IF(P39&gt;0,(P39),"0"))))</f>
        <v/>
      </c>
      <c r="BC39" s="137">
        <f>IF(P39=1000,11,IF(P39=-1000,0,IF(P39&gt;0,11,IF(P39&lt;0,(-P39),"0"))))</f>
        <v>11</v>
      </c>
      <c r="BD39" s="137" t="str">
        <f>IF(P39=1000,0,IF(P39=-1000,11,IF(P39&lt;0,11,IF(P39&gt;0,(P39),"0"))))</f>
        <v/>
      </c>
      <c r="BE39" s="138" t="str">
        <f>IF(P39="","",IF(P39&gt;9,BA39,BC39))</f>
        <v/>
      </c>
      <c r="BF39" s="139" t="str">
        <f>IF(P39="","","-")</f>
        <v/>
      </c>
      <c r="BG39" s="140" t="str">
        <f>IF(P39="","",IF(P39&lt;-9,BB39,BD39))</f>
        <v/>
      </c>
      <c r="BH39" s="136" t="e">
        <f>IF(Q39=1000,11,IF(Q39=-1000,0,IF(Q39&gt;9,(Q39+2),IF(Q39&lt;0,(-Q39),"0"))))</f>
        <v>#VALUE!</v>
      </c>
      <c r="BI39" s="137" t="str">
        <f>IF(Q39=1000,0,IF(Q39=-1000,11,IF(Q39&lt;-9,-(Q39-2),IF(Q39&gt;0,(Q39),"0"))))</f>
        <v/>
      </c>
      <c r="BJ39" s="137">
        <f>IF(Q39=1000,11,IF(Q39=-1000,0,IF(Q39&gt;0,11,IF(Q39&lt;0,(-Q39),"0"))))</f>
        <v>11</v>
      </c>
      <c r="BK39" s="137" t="str">
        <f>IF(Q39=1000,0,IF(Q39=-1000,11,IF(Q39&lt;0,11,IF(Q39&gt;0,(Q39),"0"))))</f>
        <v/>
      </c>
      <c r="BL39" s="138" t="str">
        <f>IF(Q39="","",IF(Q39&gt;9,BH39,BJ39))</f>
        <v/>
      </c>
      <c r="BM39" s="139" t="str">
        <f>IF(Q39="","","-")</f>
        <v/>
      </c>
      <c r="BN39" s="140" t="str">
        <f>IF(Q39="","",IF(Q39&lt;-9,BI39,BK39))</f>
        <v/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 t="str">
        <f>IF(O39="","",SUM(T39:X39))</f>
        <v/>
      </c>
      <c r="CD39" s="143" t="str">
        <f>IF(CC39="","","-")</f>
        <v/>
      </c>
      <c r="CE39" s="144" t="str">
        <f>IF(O39="","",SUM(Y39:AC39))</f>
        <v/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>
        <v>15</v>
      </c>
      <c r="B41" s="35">
        <v>11</v>
      </c>
      <c r="C41" s="1225">
        <f>1+C32</f>
        <v>5</v>
      </c>
      <c r="D41" s="1227" t="str">
        <f>IF(A41="","",VLOOKUP(A41,СписокКЖ!$A$88:$C$113,3,FALSE))</f>
        <v>Республика Башкортостан</v>
      </c>
      <c r="E41" s="1228" t="e">
        <f>IF(B41="","",VLOOKUP(B41,СписокКЖ!E:J,2,FALSE))</f>
        <v>#N/A</v>
      </c>
      <c r="F41" s="1231" t="str">
        <f>IF(B41="","",VLOOKUP(B41,СписокКЖ!$A$88:$C$111,3,FALSE))</f>
        <v>Липецкая область</v>
      </c>
      <c r="G41" s="1232" t="e">
        <f>IF(D41="","",VLOOKUP(D41,СписокКЖ!G:L,2,FALSE))</f>
        <v>#N/A</v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 t="str">
        <f>IF(A41="","",VLOOKUP(A41,'[60]Протокол команд'!A:K,8,FALSE))</f>
        <v>-</v>
      </c>
      <c r="U41" s="39" t="e">
        <f>T41*5-4</f>
        <v>#VALUE!</v>
      </c>
      <c r="V41" s="39" t="e">
        <f>T41*5</f>
        <v>#VALUE!</v>
      </c>
      <c r="W41" s="39" t="e">
        <f>CONCATENATE(U41,"-",V41)</f>
        <v>#VALUE!</v>
      </c>
      <c r="X41" s="39" t="str">
        <f>IF(A41="","",VLOOKUP(A41,'[60]Протокол команд'!A:K,10,FALSE))</f>
        <v>-</v>
      </c>
      <c r="Y41" s="39" t="e">
        <f>X41*5-4</f>
        <v>#VALUE!</v>
      </c>
      <c r="Z41" s="39" t="e">
        <f>X41*5</f>
        <v>#VALUE!</v>
      </c>
      <c r="AA41" s="39" t="e">
        <f>CONCATENATE(Y41,"-",Z41)</f>
        <v>#VALUE!</v>
      </c>
      <c r="AB41" s="1241">
        <f>IF(O43="","",SUM(AF43:AF48))</f>
        <v>3</v>
      </c>
      <c r="AC41" s="1242"/>
      <c r="AD41" s="1243"/>
      <c r="AE41" s="1242">
        <f>IF(O43="","",SUM(AG43:AG48))</f>
        <v>2</v>
      </c>
      <c r="AF41" s="1242"/>
      <c r="AG41" s="1264"/>
      <c r="AH41" s="1241">
        <f>SUM(CC43:CC48)</f>
        <v>11</v>
      </c>
      <c r="AI41" s="1242"/>
      <c r="AJ41" s="1243"/>
      <c r="AK41" s="1242">
        <f>SUM(CE43:CE48)</f>
        <v>7</v>
      </c>
      <c r="AL41" s="1242"/>
      <c r="AM41" s="1264"/>
      <c r="AN41" s="1265">
        <f>SUM(AR43:AR48)</f>
        <v>135</v>
      </c>
      <c r="AO41" s="1266"/>
      <c r="AP41" s="1267"/>
      <c r="AQ41" s="1266">
        <f>SUM(AS43:AS48)</f>
        <v>117</v>
      </c>
      <c r="AR41" s="1266"/>
      <c r="AS41" s="1268"/>
      <c r="AT41" s="1314" t="s">
        <v>588</v>
      </c>
      <c r="AU41" s="1315"/>
      <c r="AV41" s="1315"/>
      <c r="AW41" s="1315"/>
      <c r="AX41" s="1315"/>
      <c r="AY41" s="1315"/>
      <c r="AZ41" s="1315"/>
      <c r="BA41" s="1315"/>
      <c r="BB41" s="1315"/>
      <c r="BC41" s="1315"/>
      <c r="BD41" s="1315"/>
      <c r="BE41" s="1315"/>
      <c r="BF41" s="1315"/>
      <c r="BG41" s="1315"/>
      <c r="BH41" s="1315"/>
      <c r="BI41" s="1315"/>
      <c r="BJ41" s="1315"/>
      <c r="BK41" s="1315"/>
      <c r="BL41" s="1315"/>
      <c r="BM41" s="1315"/>
      <c r="BN41" s="1315"/>
      <c r="BO41" s="1315"/>
      <c r="BP41" s="1315"/>
      <c r="BQ41" s="1315"/>
      <c r="BR41" s="1315"/>
      <c r="BS41" s="1315"/>
      <c r="BT41" s="1315"/>
      <c r="BU41" s="1315"/>
      <c r="BV41" s="1315"/>
      <c r="BW41" s="1315"/>
      <c r="BX41" s="1315"/>
      <c r="BY41" s="1315"/>
      <c r="BZ41" s="1315"/>
      <c r="CA41" s="1315"/>
      <c r="CB41" s="1316"/>
      <c r="CC41" s="1254">
        <f>IF(O43="","",SUM(AF43:AF48))</f>
        <v>3</v>
      </c>
      <c r="CD41" s="1256" t="str">
        <f>IF(CC41="","","-")</f>
        <v>-</v>
      </c>
      <c r="CE41" s="1258">
        <f>IF(O43="","",SUM(AG43:AG48))</f>
        <v>2</v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IF(A42="","",VLOOKUP(A42,СписокКЖ!D:I,2,FALSE))</f>
        <v/>
      </c>
      <c r="E42" s="1230" t="str">
        <f>IF(B42="","",VLOOKUP(B42,СписокКЖ!E:J,2,FALSE))</f>
        <v/>
      </c>
      <c r="F42" s="1233" t="str">
        <f>IF(C42="","",VLOOKUP(C42,СписокКЖ!F:K,2,FALSE))</f>
        <v/>
      </c>
      <c r="G42" s="1234" t="str">
        <f>IF(D42="","",VLOOKUP(D42,СписокКЖ!G:L,2,FALSE))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>
        <v>452</v>
      </c>
      <c r="B43" s="44">
        <v>251</v>
      </c>
      <c r="C43" s="90">
        <v>1</v>
      </c>
      <c r="D43" s="46" t="str">
        <f>IF(A43="","",VLOOKUP(A43,СписокКЖ!D:I,2,FALSE))</f>
        <v>КАРМАЕВА Инна</v>
      </c>
      <c r="E43" s="47"/>
      <c r="F43" s="48" t="str">
        <f>IF(B43="","",VLOOKUP(B43,СписокКЖ!D:I,2,FALSE))</f>
        <v>ЧИЖОВА Марина</v>
      </c>
      <c r="G43" s="49"/>
      <c r="H43" s="50"/>
      <c r="I43" s="51" t="s">
        <v>27</v>
      </c>
      <c r="J43" s="51" t="s">
        <v>152</v>
      </c>
      <c r="K43" s="51" t="s">
        <v>154</v>
      </c>
      <c r="L43" s="51"/>
      <c r="M43" s="51"/>
      <c r="N43" s="52"/>
      <c r="O43" s="53">
        <f>IF(I43="","",IF(I43="0",1000,IF(I43="-0",-1000,I43*1)))</f>
        <v>1</v>
      </c>
      <c r="P43" s="53">
        <f t="shared" ref="P43:S44" si="21">IF(J43="","",IF(J43="0",1000,IF(J43="-0",-1000,J43*1)))</f>
        <v>5</v>
      </c>
      <c r="Q43" s="53">
        <f t="shared" si="21"/>
        <v>6</v>
      </c>
      <c r="R43" s="53" t="str">
        <f t="shared" si="21"/>
        <v/>
      </c>
      <c r="S43" s="54" t="str">
        <f t="shared" si="21"/>
        <v/>
      </c>
      <c r="T43" s="55">
        <f t="shared" ref="T43:X44" si="22">IF(O43="","",IF(O43&gt;0,1,0))</f>
        <v>1</v>
      </c>
      <c r="U43" s="56">
        <f t="shared" si="22"/>
        <v>1</v>
      </c>
      <c r="V43" s="56">
        <f t="shared" si="22"/>
        <v>1</v>
      </c>
      <c r="W43" s="56" t="str">
        <f t="shared" si="22"/>
        <v/>
      </c>
      <c r="X43" s="56" t="str">
        <f t="shared" si="22"/>
        <v/>
      </c>
      <c r="Y43" s="57">
        <f t="shared" ref="Y43:AC44" si="23">IF(O43="","",IF(O43&lt;0,1,0))</f>
        <v>0</v>
      </c>
      <c r="Z43" s="57">
        <f t="shared" si="23"/>
        <v>0</v>
      </c>
      <c r="AA43" s="57">
        <f t="shared" si="23"/>
        <v>0</v>
      </c>
      <c r="AB43" s="57" t="str">
        <f t="shared" si="23"/>
        <v/>
      </c>
      <c r="AC43" s="57" t="str">
        <f t="shared" si="23"/>
        <v/>
      </c>
      <c r="AD43" s="58">
        <f>IF(CC43="","",IF(CC43&gt;CE43,1,-1))</f>
        <v>1</v>
      </c>
      <c r="AE43" s="58">
        <f>IF(CC43="","",IF(CC43&lt;CE43,1,-1))</f>
        <v>-1</v>
      </c>
      <c r="AF43" s="59">
        <f>IF(CC43&gt;CE43,1,0)</f>
        <v>1</v>
      </c>
      <c r="AG43" s="60">
        <f>IF(CE43&gt;CC43,1,0)</f>
        <v>0</v>
      </c>
      <c r="AH43" s="61">
        <f>IF(O43="","",AX43*1)</f>
        <v>11</v>
      </c>
      <c r="AI43" s="62">
        <f>IF(P43="","",BE43*1)</f>
        <v>11</v>
      </c>
      <c r="AJ43" s="62">
        <f>IF(Q43="","",BL43*1)</f>
        <v>11</v>
      </c>
      <c r="AK43" s="62" t="str">
        <f>IF(R43="","",BS43*1)</f>
        <v/>
      </c>
      <c r="AL43" s="62" t="str">
        <f>IF(S43="","",BZ43*1)</f>
        <v/>
      </c>
      <c r="AM43" s="63">
        <f>IF(O43="","",AZ43*1)</f>
        <v>1</v>
      </c>
      <c r="AN43" s="63">
        <f>IF(P43="","",BG43*1)</f>
        <v>5</v>
      </c>
      <c r="AO43" s="63">
        <f>IF(Q43="","",BN43*1)</f>
        <v>6</v>
      </c>
      <c r="AP43" s="63" t="str">
        <f>IF(R43="","",BU43*1)</f>
        <v/>
      </c>
      <c r="AQ43" s="63" t="str">
        <f>IF(S43="","",CB43*1)</f>
        <v/>
      </c>
      <c r="AR43" s="64">
        <f>SUM(AH43:AL43)</f>
        <v>33</v>
      </c>
      <c r="AS43" s="65">
        <f>SUM(AM43:AQ43)</f>
        <v>12</v>
      </c>
      <c r="AT43" s="66">
        <f>IF(O43=1000,11,IF(O43=-1000,0,IF(O43&gt;0,11,IF(O43&lt;0,(-O43),"0"))))</f>
        <v>11</v>
      </c>
      <c r="AU43" s="67">
        <f>IF(O43=1000,0,IF(O43=-1000,11,IF(O43&lt;-9,-(O43-2),IF(O43&gt;0,(O43),"0"))))</f>
        <v>1</v>
      </c>
      <c r="AV43" s="66">
        <f>IF(O43=1000,11,IF(O43=-1000,0,IF(O43&lt;9,11,IF(O43&gt;9,(O43+2),"0"))))</f>
        <v>11</v>
      </c>
      <c r="AW43" s="67">
        <f>IF(O43=1000,0,IF(O43=-1000,11,IF(O43&lt;0,11,IF(O43&gt;0,(O43),"0"))))</f>
        <v>1</v>
      </c>
      <c r="AX43" s="68">
        <f>IF(O43="","",IF(O43&gt;9,AV43,AT43))</f>
        <v>11</v>
      </c>
      <c r="AY43" s="69" t="str">
        <f>IF(O43="","","-")</f>
        <v>-</v>
      </c>
      <c r="AZ43" s="70">
        <f>IF(O43="","",IF(O43&lt;-9,AU43,AW43))</f>
        <v>1</v>
      </c>
      <c r="BA43" s="66" t="str">
        <f>IF(P43=1000,11,IF(P43=-1000,0,IF(P43&gt;9,(P43+2),IF(P43&lt;0,(-P43),"0"))))</f>
        <v>0</v>
      </c>
      <c r="BB43" s="67">
        <f>IF(P43=1000,0,IF(P43=-1000,11,IF(P43&lt;-9,-(P43-2),IF(P43&gt;0,(P43),"0"))))</f>
        <v>5</v>
      </c>
      <c r="BC43" s="67">
        <f>IF(P43=1000,11,IF(P43=-1000,0,IF(P43&gt;0,11,IF(P43&lt;0,(-P43),"0"))))</f>
        <v>11</v>
      </c>
      <c r="BD43" s="67">
        <f>IF(P43=1000,0,IF(P43=-1000,11,IF(P43&lt;0,11,IF(P43&gt;0,(P43),"0"))))</f>
        <v>5</v>
      </c>
      <c r="BE43" s="68">
        <f>IF(P43="","",IF(P43&gt;9,BA43,BC43))</f>
        <v>11</v>
      </c>
      <c r="BF43" s="69" t="str">
        <f>IF(P43="","","-")</f>
        <v>-</v>
      </c>
      <c r="BG43" s="70">
        <f>IF(P43="","",IF(P43&lt;-9,BB43,BD43))</f>
        <v>5</v>
      </c>
      <c r="BH43" s="66" t="str">
        <f>IF(Q43=1000,11,IF(Q43=-1000,0,IF(Q43&gt;9,(Q43+2),IF(Q43&lt;0,(-Q43),"0"))))</f>
        <v>0</v>
      </c>
      <c r="BI43" s="67">
        <f>IF(Q43=1000,0,IF(Q43=-1000,11,IF(Q43&lt;-9,-(Q43-2),IF(Q43&gt;0,(Q43),"0"))))</f>
        <v>6</v>
      </c>
      <c r="BJ43" s="67">
        <f>IF(Q43=1000,11,IF(Q43=-1000,0,IF(Q43&gt;0,11,IF(Q43&lt;0,(-Q43),"0"))))</f>
        <v>11</v>
      </c>
      <c r="BK43" s="67">
        <f>IF(Q43=1000,0,IF(Q43=-1000,11,IF(Q43&lt;0,11,IF(Q43&gt;0,(Q43),"0"))))</f>
        <v>6</v>
      </c>
      <c r="BL43" s="68">
        <f>IF(Q43="","",IF(Q43&gt;9,BH43,BJ43))</f>
        <v>11</v>
      </c>
      <c r="BM43" s="69" t="str">
        <f>IF(Q43="","","-")</f>
        <v>-</v>
      </c>
      <c r="BN43" s="70">
        <f>IF(Q43="","",IF(Q43&lt;-9,BI43,BK43))</f>
        <v>6</v>
      </c>
      <c r="BO43" s="67" t="e">
        <f>IF(R43=1000,11,IF(R43=-1000,0,IF(R43&gt;9,(R43+2),IF(R43&lt;0,(-R43),"0"))))</f>
        <v>#VALUE!</v>
      </c>
      <c r="BP43" s="67" t="str">
        <f>IF(R43=1000,0,IF(R43=-1000,11,IF(R43&lt;-9,-(R43-2),IF(R43&gt;0,(R43),"0"))))</f>
        <v/>
      </c>
      <c r="BQ43" s="67">
        <f>IF(R43=1000,11,IF(R43=-1000,0,IF(R43&gt;0,11,IF(R43&lt;0,(-R43),"0"))))</f>
        <v>11</v>
      </c>
      <c r="BR43" s="67" t="str">
        <f>IF(R43=1000,0,IF(R43=-1000,11,IF(R43&lt;0,11,IF(R43&gt;0,(R43),"0"))))</f>
        <v/>
      </c>
      <c r="BS43" s="68" t="str">
        <f>IF(R43="","",IF(R43&gt;9,BO43,BQ43))</f>
        <v/>
      </c>
      <c r="BT43" s="69" t="str">
        <f>IF(R43="","","-")</f>
        <v/>
      </c>
      <c r="BU43" s="70" t="str">
        <f>IF(R43="","",IF(R43&lt;-9,BP43,BR43))</f>
        <v/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>
        <f>IF(O43="","",SUM(T43:X43))</f>
        <v>3</v>
      </c>
      <c r="CD43" s="73" t="str">
        <f>IF(CC43="","","-")</f>
        <v>-</v>
      </c>
      <c r="CE43" s="74">
        <f>IF(O43="","",SUM(Y43:AC43))</f>
        <v>0</v>
      </c>
      <c r="CP43" s="32"/>
      <c r="CQ43" s="32"/>
    </row>
    <row r="44" spans="1:95" s="31" customFormat="1" ht="15" customHeight="1" x14ac:dyDescent="0.2">
      <c r="A44" s="43">
        <v>453</v>
      </c>
      <c r="B44" s="44">
        <v>454</v>
      </c>
      <c r="C44" s="75">
        <v>2</v>
      </c>
      <c r="D44" s="76" t="str">
        <f>IF(A44="","",VLOOKUP(A44,СписокКЖ!D:I,2,FALSE))</f>
        <v>СОЛОВЬЕВА Марина</v>
      </c>
      <c r="E44" s="47"/>
      <c r="F44" s="77" t="str">
        <f>IF(B44="","",VLOOKUP(B44,СписокКЖ!D:I,2,FALSE))</f>
        <v>БОГДАНОВА Олеся</v>
      </c>
      <c r="G44" s="49"/>
      <c r="H44" s="41"/>
      <c r="I44" s="91" t="s">
        <v>571</v>
      </c>
      <c r="J44" s="91" t="s">
        <v>29</v>
      </c>
      <c r="K44" s="91" t="s">
        <v>568</v>
      </c>
      <c r="L44" s="91" t="s">
        <v>30</v>
      </c>
      <c r="M44" s="51"/>
      <c r="N44" s="42"/>
      <c r="O44" s="79">
        <f>IF(I44="","",IF(I44="0",1000,IF(I44="-0",-1000,I44*1)))</f>
        <v>-4</v>
      </c>
      <c r="P44" s="79">
        <f t="shared" si="21"/>
        <v>9</v>
      </c>
      <c r="Q44" s="79">
        <f t="shared" si="21"/>
        <v>-7</v>
      </c>
      <c r="R44" s="79">
        <f t="shared" si="21"/>
        <v>-8</v>
      </c>
      <c r="S44" s="80" t="str">
        <f t="shared" si="21"/>
        <v/>
      </c>
      <c r="T44" s="55">
        <f t="shared" si="22"/>
        <v>0</v>
      </c>
      <c r="U44" s="56">
        <f t="shared" si="22"/>
        <v>1</v>
      </c>
      <c r="V44" s="56">
        <f t="shared" si="22"/>
        <v>0</v>
      </c>
      <c r="W44" s="56">
        <f t="shared" si="22"/>
        <v>0</v>
      </c>
      <c r="X44" s="56" t="str">
        <f t="shared" si="22"/>
        <v/>
      </c>
      <c r="Y44" s="57">
        <f t="shared" si="23"/>
        <v>1</v>
      </c>
      <c r="Z44" s="57">
        <f t="shared" si="23"/>
        <v>0</v>
      </c>
      <c r="AA44" s="57">
        <f t="shared" si="23"/>
        <v>1</v>
      </c>
      <c r="AB44" s="57">
        <f t="shared" si="23"/>
        <v>1</v>
      </c>
      <c r="AC44" s="57" t="str">
        <f t="shared" si="23"/>
        <v/>
      </c>
      <c r="AD44" s="58">
        <f>IF(CC44="","",IF(CC44&gt;CE44,1,-1))</f>
        <v>-1</v>
      </c>
      <c r="AE44" s="58">
        <f>IF(CC44="","",IF(CC44&lt;CE44,1,-1))</f>
        <v>1</v>
      </c>
      <c r="AF44" s="59">
        <f>IF(CC44&gt;CE44,1,0)</f>
        <v>0</v>
      </c>
      <c r="AG44" s="60">
        <f>IF(CE44&gt;CC44,1,0)</f>
        <v>1</v>
      </c>
      <c r="AH44" s="81">
        <f>IF(O44="","",AX44*1)</f>
        <v>4</v>
      </c>
      <c r="AI44" s="92">
        <f>IF(P44="","",BE44*1)</f>
        <v>11</v>
      </c>
      <c r="AJ44" s="92">
        <f>IF(Q44="","",BL44*1)</f>
        <v>7</v>
      </c>
      <c r="AK44" s="92">
        <f>IF(R44="","",BS44*1)</f>
        <v>8</v>
      </c>
      <c r="AL44" s="92" t="str">
        <f>IF(S44="","",BZ44*1)</f>
        <v/>
      </c>
      <c r="AM44" s="93">
        <f>IF(O44="","",AZ44*1)</f>
        <v>11</v>
      </c>
      <c r="AN44" s="93">
        <f>IF(P44="","",BG44*1)</f>
        <v>9</v>
      </c>
      <c r="AO44" s="93">
        <f>IF(Q44="","",BN44*1)</f>
        <v>11</v>
      </c>
      <c r="AP44" s="93">
        <f>IF(R44="","",BU44*1)</f>
        <v>11</v>
      </c>
      <c r="AQ44" s="93" t="str">
        <f>IF(S44="","",CB44*1)</f>
        <v/>
      </c>
      <c r="AR44" s="64">
        <f>SUM(AH44:AL44)</f>
        <v>30</v>
      </c>
      <c r="AS44" s="65">
        <f>SUM(AM44:AQ44)</f>
        <v>42</v>
      </c>
      <c r="AT44" s="66">
        <f>IF(O44=1000,11,IF(O44=-1000,0,IF(O44&gt;0,11,IF(O44&lt;0,(-O44),"0"))))</f>
        <v>4</v>
      </c>
      <c r="AU44" s="67" t="str">
        <f>IF(O44=1000,0,IF(O44=-1000,11,IF(O44&lt;-9,-(O44-2),IF(O44&gt;0,(O44),"0"))))</f>
        <v>0</v>
      </c>
      <c r="AV44" s="66">
        <f>IF(O44=1000,11,IF(O44=-1000,0,IF(O44&gt;9,(O44+2),IF(O44&lt;0,(-O44),"0"))))</f>
        <v>4</v>
      </c>
      <c r="AW44" s="67">
        <f>IF(O44=1000,0,IF(O44=-1000,11,IF(O44&lt;0,11,IF(O44&gt;0,(O44),"0"))))</f>
        <v>11</v>
      </c>
      <c r="AX44" s="94">
        <f>IF(O44="","",IF(O44&gt;9,AV44,AT44))</f>
        <v>4</v>
      </c>
      <c r="AY44" s="95" t="str">
        <f>IF(O44="","","-")</f>
        <v>-</v>
      </c>
      <c r="AZ44" s="96">
        <f>IF(O44="","",IF(O44&lt;-9,AU44,AW44))</f>
        <v>11</v>
      </c>
      <c r="BA44" s="66" t="str">
        <f>IF(P44=1000,11,IF(P44=-1000,0,IF(P44&gt;9,(P44+2),IF(P44&lt;0,(-P44),"0"))))</f>
        <v>0</v>
      </c>
      <c r="BB44" s="67">
        <f>IF(P44=1000,0,IF(P44=-1000,11,IF(P44&lt;-9,-(P44-2),IF(P44&gt;0,(P44),"0"))))</f>
        <v>9</v>
      </c>
      <c r="BC44" s="67">
        <f>IF(P44=1000,11,IF(P44=-1000,0,IF(P44&gt;0,11,IF(P44&lt;0,(-P44),"0"))))</f>
        <v>11</v>
      </c>
      <c r="BD44" s="67">
        <f>IF(P44=1000,0,IF(P44=-1000,11,IF(P44&lt;0,11,IF(P44&gt;0,(P44),"0"))))</f>
        <v>9</v>
      </c>
      <c r="BE44" s="94">
        <f>IF(P44="","",IF(P44&gt;9,BA44,BC44))</f>
        <v>11</v>
      </c>
      <c r="BF44" s="95" t="str">
        <f>IF(P44="","","-")</f>
        <v>-</v>
      </c>
      <c r="BG44" s="96">
        <f>IF(P44="","",IF(P44&lt;-9,BB44,BD44))</f>
        <v>9</v>
      </c>
      <c r="BH44" s="66">
        <f>IF(Q44=1000,11,IF(Q44=-1000,0,IF(Q44&gt;9,(Q44+2),IF(Q44&lt;0,(-Q44),"0"))))</f>
        <v>7</v>
      </c>
      <c r="BI44" s="67" t="str">
        <f>IF(Q44=1000,0,IF(Q44=-1000,11,IF(Q44&lt;-9,-(Q44-2),IF(Q44&gt;0,(Q44),"0"))))</f>
        <v>0</v>
      </c>
      <c r="BJ44" s="67">
        <f>IF(Q44=1000,11,IF(Q44=-1000,0,IF(Q44&gt;0,11,IF(Q44&lt;0,(-Q44),"0"))))</f>
        <v>7</v>
      </c>
      <c r="BK44" s="67">
        <f>IF(Q44=1000,0,IF(Q44=-1000,11,IF(Q44&lt;0,11,IF(Q44&gt;0,(Q44),"0"))))</f>
        <v>11</v>
      </c>
      <c r="BL44" s="94">
        <f>IF(Q44="","",IF(Q44&gt;9,BH44,BJ44))</f>
        <v>7</v>
      </c>
      <c r="BM44" s="95" t="str">
        <f>IF(Q44="","","-")</f>
        <v>-</v>
      </c>
      <c r="BN44" s="96">
        <f>IF(Q44="","",IF(Q44&lt;-9,BI44,BK44))</f>
        <v>11</v>
      </c>
      <c r="BO44" s="67">
        <f>IF(R44=1000,11,IF(R44=-1000,0,IF(R44&gt;9,(R44+2),IF(R44&lt;0,(-R44),"0"))))</f>
        <v>8</v>
      </c>
      <c r="BP44" s="67" t="str">
        <f>IF(R44=1000,0,IF(R44=-1000,11,IF(R44&lt;-9,-(R44-2),IF(R44&gt;0,(R44),"0"))))</f>
        <v>0</v>
      </c>
      <c r="BQ44" s="67">
        <f>IF(R44=1000,11,IF(R44=-1000,0,IF(R44&gt;0,11,IF(R44&lt;0,(-R44),"0"))))</f>
        <v>8</v>
      </c>
      <c r="BR44" s="67">
        <f>IF(R44=1000,0,IF(R44=-1000,11,IF(R44&lt;0,11,IF(R44&gt;0,(R44),"0"))))</f>
        <v>11</v>
      </c>
      <c r="BS44" s="94">
        <f>IF(R44="","",IF(R44&gt;9,BO44,BQ44))</f>
        <v>8</v>
      </c>
      <c r="BT44" s="95" t="str">
        <f>IF(R44="","","-")</f>
        <v>-</v>
      </c>
      <c r="BU44" s="96">
        <f>IF(R44="","",IF(R44&lt;-9,BP44,BR44))</f>
        <v>11</v>
      </c>
      <c r="BV44" s="67" t="e">
        <f>IF(S44=1000,11,IF(S44=-1000,0,IF(S44&gt;9,(S44+2),IF(S44&lt;0,(-S44),"0"))))</f>
        <v>#VALUE!</v>
      </c>
      <c r="BW44" s="67" t="str">
        <f>IF(S44=1000,0,IF(S44=-1000,11,IF(S44&lt;-9,-(S44-2),IF(S44&gt;0,(S44),"0"))))</f>
        <v/>
      </c>
      <c r="BX44" s="67">
        <f>IF(S44=1000,11,IF(S44=-1000,0,IF(S44&gt;0,11,IF(S44&lt;0,(-S44),"0"))))</f>
        <v>11</v>
      </c>
      <c r="BY44" s="71" t="str">
        <f>IF(S44=1000,0,IF(S44=-1000,11,IF(S44&lt;0,11,IF(S44&gt;0,(S44),"0"))))</f>
        <v/>
      </c>
      <c r="BZ44" s="94" t="str">
        <f>IF(S44="","",IF(S44&gt;9,BV44,BX44))</f>
        <v/>
      </c>
      <c r="CA44" s="95" t="str">
        <f>IF(S44="","","-")</f>
        <v/>
      </c>
      <c r="CB44" s="96" t="str">
        <f>IF(S44="","",IF(S44&lt;-9,BW44,BY44))</f>
        <v/>
      </c>
      <c r="CC44" s="97">
        <f>IF(O44="","",SUM(T44:X44))</f>
        <v>1</v>
      </c>
      <c r="CD44" s="88" t="str">
        <f>IF(CC44="","","-")</f>
        <v>-</v>
      </c>
      <c r="CE44" s="98">
        <f>IF(O44="","",SUM(Y44:AC44))</f>
        <v>3</v>
      </c>
      <c r="CP44" s="32"/>
      <c r="CQ44" s="32"/>
    </row>
    <row r="45" spans="1:95" s="31" customFormat="1" ht="15" customHeight="1" x14ac:dyDescent="0.2">
      <c r="A45" s="43">
        <v>452</v>
      </c>
      <c r="B45" s="44">
        <v>251</v>
      </c>
      <c r="C45" s="1250" t="s">
        <v>563</v>
      </c>
      <c r="D45" s="76" t="str">
        <f>IF(A45="","",VLOOKUP(A45,СписокКЖ!D:I,2,FALSE))</f>
        <v>КАРМАЕВА Инна</v>
      </c>
      <c r="E45" s="47"/>
      <c r="F45" s="77" t="str">
        <f>IF(B45="","",VLOOKUP(B45,СписокКЖ!D:I,2,FALSE))</f>
        <v>ЧИЖОВА Марина</v>
      </c>
      <c r="G45" s="49"/>
      <c r="H45" s="41"/>
      <c r="I45" s="1252" t="s">
        <v>28</v>
      </c>
      <c r="J45" s="1252" t="s">
        <v>154</v>
      </c>
      <c r="K45" s="1252" t="s">
        <v>31</v>
      </c>
      <c r="L45" s="1252" t="s">
        <v>150</v>
      </c>
      <c r="M45" s="1252"/>
      <c r="N45" s="42"/>
      <c r="O45" s="1244">
        <f>IF(I45="","",IF(I45="0",1000,IF(I45="-0",-1000,I45*1)))</f>
        <v>-9</v>
      </c>
      <c r="P45" s="1244">
        <f>IF(J45="","",IF(J45="0",1000,IF(J45="-0",-1000,J45*1)))</f>
        <v>6</v>
      </c>
      <c r="Q45" s="1244">
        <f>IF(K45="","",IF(K45="0",1000,IF(K45="-0",-1000,K45*1)))</f>
        <v>8</v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>
        <f>IF(O45="","",IF(O45&gt;0,1,0))</f>
        <v>0</v>
      </c>
      <c r="U45" s="1284">
        <f>IF(P45="","",IF(P45&gt;0,1,0))</f>
        <v>1</v>
      </c>
      <c r="V45" s="1284">
        <f>IF(Q45="","",IF(Q45&gt;0,1,0))</f>
        <v>1</v>
      </c>
      <c r="W45" s="1284" t="str">
        <f>IF(R45="","",IF(R45&gt;0,1,0))</f>
        <v/>
      </c>
      <c r="X45" s="1284" t="str">
        <f>IF(S45="","",IF(S45&gt;0,1,0))</f>
        <v/>
      </c>
      <c r="Y45" s="1278">
        <f>IF(O45="","",IF(O45&lt;0,1,0))</f>
        <v>1</v>
      </c>
      <c r="Z45" s="1278">
        <f>IF(P45="","",IF(P45&lt;0,1,0))</f>
        <v>0</v>
      </c>
      <c r="AA45" s="1278">
        <f>IF(Q45="","",IF(Q45&lt;0,1,0))</f>
        <v>0</v>
      </c>
      <c r="AB45" s="1278" t="str">
        <f>IF(R45="","",IF(R45&lt;0,1,0))</f>
        <v/>
      </c>
      <c r="AC45" s="1278" t="str">
        <f>IF(S45="","",IF(S45&lt;0,1,0))</f>
        <v/>
      </c>
      <c r="AD45" s="1280">
        <f>IF(CC45="","",IF(CC45&gt;CE45,1,-1))</f>
        <v>1</v>
      </c>
      <c r="AE45" s="1280">
        <f>IF(CC45="","",IF(CC45&lt;CE45,1,-1))</f>
        <v>-1</v>
      </c>
      <c r="AF45" s="1282">
        <f>IF(CC45&gt;CE45,1,0)</f>
        <v>1</v>
      </c>
      <c r="AG45" s="1272">
        <f>IF(CE45&gt;CC45,1,0)</f>
        <v>0</v>
      </c>
      <c r="AH45" s="1274">
        <f>IF(O45="","",AX45*1)</f>
        <v>9</v>
      </c>
      <c r="AI45" s="1276">
        <f>IF(P45="","",BE45*1)</f>
        <v>11</v>
      </c>
      <c r="AJ45" s="1276">
        <f>IF(Q45="","",BL45*1)</f>
        <v>11</v>
      </c>
      <c r="AK45" s="1276" t="str">
        <f>IF(R45="","",BS45*1)</f>
        <v/>
      </c>
      <c r="AL45" s="1276" t="str">
        <f>IF(S45="","",BZ45*1)</f>
        <v/>
      </c>
      <c r="AM45" s="1298">
        <f>IF(O45="","",AZ45*1)</f>
        <v>11</v>
      </c>
      <c r="AN45" s="1298">
        <f>IF(P45="","",BG45*1)</f>
        <v>6</v>
      </c>
      <c r="AO45" s="1298">
        <f>IF(Q45="","",BN45*1)</f>
        <v>8</v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9</v>
      </c>
      <c r="AU45" s="1286" t="str">
        <f>IF(O45=1000,0,IF(O45=-1000,11,IF(O45&lt;-9,-(O45-2),IF(O45&gt;0,(O45),"0"))))</f>
        <v>0</v>
      </c>
      <c r="AV45" s="1286">
        <f>IF(O45=1000,11,IF(O45=-1000,0,IF(O45&gt;9,(O45+2),IF(O45&lt;0,(-O45),"0"))))</f>
        <v>9</v>
      </c>
      <c r="AW45" s="1286">
        <f>IF(O45=1000,0,IF(O45=-1000,11,IF(O45&lt;0,11,IF(O45&gt;0,(O45),"0"))))</f>
        <v>11</v>
      </c>
      <c r="AX45" s="1296">
        <f>IF(O45="","",IF(O45&gt;9,AV45,AT45))</f>
        <v>9</v>
      </c>
      <c r="AY45" s="1288" t="str">
        <f>IF(O45="","","-")</f>
        <v>-</v>
      </c>
      <c r="AZ45" s="1290">
        <f>IF(O45="","",IF(O45&lt;-9,AU45,AW45))</f>
        <v>11</v>
      </c>
      <c r="BA45" s="1286" t="str">
        <f>IF(P45=1000,11,IF(P45=-1000,0,IF(P45&gt;9,(P45+2),IF(P45&lt;0,(-P45),"0"))))</f>
        <v>0</v>
      </c>
      <c r="BB45" s="1286">
        <f>IF(P45=1000,0,IF(P45=-1000,11,IF(P45&lt;-9,-(P45-2),IF(P45&gt;0,(P45),"0"))))</f>
        <v>6</v>
      </c>
      <c r="BC45" s="1286">
        <f>IF(P45=1000,11,IF(P45=-1000,0,IF(P45&gt;0,11,IF(P45&lt;0,(-P45),"0"))))</f>
        <v>11</v>
      </c>
      <c r="BD45" s="1286">
        <f>IF(P45=1000,0,IF(P45=-1000,11,IF(P45&lt;0,11,IF(P45&gt;0,(P45),"0"))))</f>
        <v>6</v>
      </c>
      <c r="BE45" s="1296">
        <f>IF(P45="","",IF(P45&gt;9,BA45,BC45))</f>
        <v>11</v>
      </c>
      <c r="BF45" s="1288" t="str">
        <f>IF(P45="","","-")</f>
        <v>-</v>
      </c>
      <c r="BG45" s="1290">
        <f>IF(P45="","",IF(P45&lt;-9,BB45,BD45))</f>
        <v>6</v>
      </c>
      <c r="BH45" s="1286" t="str">
        <f>IF(Q45=1000,11,IF(Q45=-1000,0,IF(Q45&gt;9,(Q45+2),IF(Q45&lt;0,(-Q45),"0"))))</f>
        <v>0</v>
      </c>
      <c r="BI45" s="1286">
        <f>IF(Q45=1000,0,IF(Q45=-1000,11,IF(Q45&lt;-9,-(Q45-2),IF(Q45&gt;0,(Q45),"0"))))</f>
        <v>8</v>
      </c>
      <c r="BJ45" s="1286">
        <f>IF(Q45=1000,11,IF(Q45=-1000,0,IF(Q45&gt;0,11,IF(Q45&lt;0,(-Q45),"0"))))</f>
        <v>11</v>
      </c>
      <c r="BK45" s="1286">
        <f>IF(Q45=1000,0,IF(Q45=-1000,11,IF(Q45&lt;0,11,IF(Q45&gt;0,(Q45),"0"))))</f>
        <v>8</v>
      </c>
      <c r="BL45" s="1296">
        <f>IF(Q45="","",IF(Q45&gt;9,BH45,BJ45))</f>
        <v>11</v>
      </c>
      <c r="BM45" s="1288" t="str">
        <f>IF(Q45="","","-")</f>
        <v>-</v>
      </c>
      <c r="BN45" s="1290">
        <f>IF(Q45="","",IF(Q45&lt;-9,BI45,BK45))</f>
        <v>8</v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308" t="s">
        <v>26</v>
      </c>
      <c r="BT45" s="1310" t="s">
        <v>569</v>
      </c>
      <c r="BU45" s="1312" t="s">
        <v>150</v>
      </c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 t="str">
        <f>IF(S45="","",IF(S45&gt;9,BV45,BX45))</f>
        <v/>
      </c>
      <c r="CA45" s="1288" t="str">
        <f>IF(S45="","","-")</f>
        <v/>
      </c>
      <c r="CB45" s="1290" t="str">
        <f>IF(S45="","",IF(S45&lt;-9,BW45,BY45))</f>
        <v/>
      </c>
      <c r="CC45" s="1302">
        <v>3</v>
      </c>
      <c r="CD45" s="1304" t="str">
        <f>IF(CC45="","","-")</f>
        <v>-</v>
      </c>
      <c r="CE45" s="1306">
        <f>IF(O45="","",SUM(Y45:AC46))</f>
        <v>1</v>
      </c>
      <c r="CP45" s="32"/>
      <c r="CQ45" s="32"/>
    </row>
    <row r="46" spans="1:95" s="31" customFormat="1" ht="15" customHeight="1" x14ac:dyDescent="0.2">
      <c r="A46" s="43">
        <v>453</v>
      </c>
      <c r="B46" s="44">
        <v>454</v>
      </c>
      <c r="C46" s="1251"/>
      <c r="D46" s="46" t="str">
        <f>IF(A46="","",VLOOKUP(A46,СписокКЖ!D:I,2,FALSE))</f>
        <v>СОЛОВЬЕВА Марина</v>
      </c>
      <c r="E46" s="47"/>
      <c r="F46" s="48" t="str">
        <f>IF(B46="","",VLOOKUP(B46,СписокКЖ!D:I,2,FALSE))</f>
        <v>БОГДАНОВА Олеся</v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309"/>
      <c r="BT46" s="1311"/>
      <c r="BU46" s="1313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>
        <f>IF(A43="","",A43)</f>
        <v>452</v>
      </c>
      <c r="B47" s="99">
        <f>IF(B43="","",B44)</f>
        <v>454</v>
      </c>
      <c r="C47" s="75">
        <v>4</v>
      </c>
      <c r="D47" s="100" t="str">
        <f>IF(A47="","",VLOOKUP(A47,СписокКЖ!D:I,2,FALSE))</f>
        <v>КАРМАЕВА Инна</v>
      </c>
      <c r="E47" s="101"/>
      <c r="F47" s="77" t="str">
        <f>IF(B47="","",VLOOKUP(B47,СписокКЖ!D:I,2,FALSE))</f>
        <v>БОГДАНОВА Олеся</v>
      </c>
      <c r="G47" s="102"/>
      <c r="H47" s="41"/>
      <c r="I47" s="91" t="s">
        <v>28</v>
      </c>
      <c r="J47" s="91" t="s">
        <v>26</v>
      </c>
      <c r="K47" s="91" t="s">
        <v>28</v>
      </c>
      <c r="L47" s="91" t="s">
        <v>30</v>
      </c>
      <c r="M47" s="91"/>
      <c r="N47" s="42"/>
      <c r="O47" s="79">
        <f>IF(I47="","",IF(I47="0",1000,IF(I47="-0",-1000,I47*1)))</f>
        <v>-9</v>
      </c>
      <c r="P47" s="79">
        <f t="shared" ref="P47:S48" si="24">IF(J47="","",IF(J47="0",1000,IF(J47="-0",-1000,J47*1)))</f>
        <v>11</v>
      </c>
      <c r="Q47" s="79">
        <f t="shared" si="24"/>
        <v>-9</v>
      </c>
      <c r="R47" s="79">
        <f t="shared" si="24"/>
        <v>-8</v>
      </c>
      <c r="S47" s="80" t="str">
        <f t="shared" si="24"/>
        <v/>
      </c>
      <c r="T47" s="103">
        <f t="shared" ref="T47:X48" si="25">IF(O47="","",IF(O47&gt;0,1,0))</f>
        <v>0</v>
      </c>
      <c r="U47" s="104">
        <f t="shared" si="25"/>
        <v>1</v>
      </c>
      <c r="V47" s="104">
        <f t="shared" si="25"/>
        <v>0</v>
      </c>
      <c r="W47" s="104">
        <f t="shared" si="25"/>
        <v>0</v>
      </c>
      <c r="X47" s="104" t="str">
        <f t="shared" si="25"/>
        <v/>
      </c>
      <c r="Y47" s="105">
        <f t="shared" ref="Y47:AC48" si="26">IF(O47="","",IF(O47&lt;0,1,0))</f>
        <v>1</v>
      </c>
      <c r="Z47" s="105">
        <f t="shared" si="26"/>
        <v>0</v>
      </c>
      <c r="AA47" s="105">
        <f t="shared" si="26"/>
        <v>1</v>
      </c>
      <c r="AB47" s="105">
        <f t="shared" si="26"/>
        <v>1</v>
      </c>
      <c r="AC47" s="105" t="str">
        <f t="shared" si="26"/>
        <v/>
      </c>
      <c r="AD47" s="106">
        <f>IF(CC47="","",IF(CC47&gt;CE47,1,-1))</f>
        <v>-1</v>
      </c>
      <c r="AE47" s="106">
        <f>IF(CC47="","",IF(CC47&lt;CE47,1,-1))</f>
        <v>1</v>
      </c>
      <c r="AF47" s="107">
        <f>IF(CC47&gt;CE47,1,0)</f>
        <v>0</v>
      </c>
      <c r="AG47" s="108">
        <f>IF(CE47&gt;CC47,1,0)</f>
        <v>1</v>
      </c>
      <c r="AH47" s="81">
        <f>IF(O47="","",AX47*1)</f>
        <v>9</v>
      </c>
      <c r="AI47" s="92">
        <f>IF(P47="","",BE47*1)</f>
        <v>13</v>
      </c>
      <c r="AJ47" s="92">
        <f>IF(Q47="","",BL47*1)</f>
        <v>9</v>
      </c>
      <c r="AK47" s="92">
        <f>IF(R47="","",BS47*1)</f>
        <v>8</v>
      </c>
      <c r="AL47" s="92" t="str">
        <f>IF(S47="","",BZ47*1)</f>
        <v/>
      </c>
      <c r="AM47" s="93">
        <f>IF(O47="","",AZ47*1)</f>
        <v>11</v>
      </c>
      <c r="AN47" s="93">
        <f>IF(P47="","",BG47*1)</f>
        <v>11</v>
      </c>
      <c r="AO47" s="93">
        <f>IF(Q47="","",BN47*1)</f>
        <v>11</v>
      </c>
      <c r="AP47" s="93">
        <f>IF(R47="","",BU47*1)</f>
        <v>11</v>
      </c>
      <c r="AQ47" s="93" t="str">
        <f>IF(S47="","",CB47*1)</f>
        <v/>
      </c>
      <c r="AR47" s="109">
        <f>SUM(AH47:AL47)</f>
        <v>39</v>
      </c>
      <c r="AS47" s="110">
        <f>SUM(AM47:AQ47)</f>
        <v>44</v>
      </c>
      <c r="AT47" s="111">
        <f>IF(O47=1000,11,IF(O47=-1000,0,IF(O47&gt;0,11,IF(O47&lt;0,(-O47),"0"))))</f>
        <v>9</v>
      </c>
      <c r="AU47" s="112" t="str">
        <f>IF(O47=1000,0,IF(O47=-1000,11,IF(O47&lt;-9,-(O47-2),IF(O47&gt;0,(O47),"0"))))</f>
        <v>0</v>
      </c>
      <c r="AV47" s="111">
        <f>IF(O47=1000,11,IF(O47=-1000,0,IF(O47&gt;9,(O47+2),IF(O47&lt;0,(-O47),"0"))))</f>
        <v>9</v>
      </c>
      <c r="AW47" s="112">
        <f>IF(O47=1000,0,IF(O47=-1000,11,IF(O47&lt;0,11,IF(O47&gt;0,(O47),"0"))))</f>
        <v>11</v>
      </c>
      <c r="AX47" s="94">
        <f>IF(O47="","",IF(O47&gt;9,AV47,AT47))</f>
        <v>9</v>
      </c>
      <c r="AY47" s="95" t="str">
        <f>IF(O47="","","-")</f>
        <v>-</v>
      </c>
      <c r="AZ47" s="96">
        <f>IF(O47="","",IF(O47&lt;-9,AU47,AW47))</f>
        <v>11</v>
      </c>
      <c r="BA47" s="111">
        <f>IF(P47=1000,11,IF(P47=-1000,0,IF(P47&gt;9,(P47+2),IF(P47&lt;0,(-P47),"0"))))</f>
        <v>13</v>
      </c>
      <c r="BB47" s="112">
        <f>IF(P47=1000,0,IF(P47=-1000,11,IF(P47&lt;-9,-(P47-2),IF(P47&gt;0,(P47),"0"))))</f>
        <v>11</v>
      </c>
      <c r="BC47" s="112">
        <f>IF(P47=1000,11,IF(P47=-1000,0,IF(P47&gt;0,11,IF(P47&lt;0,(-P47),"0"))))</f>
        <v>11</v>
      </c>
      <c r="BD47" s="112">
        <f>IF(P47=1000,0,IF(P47=-1000,11,IF(P47&lt;0,11,IF(P47&gt;0,(P47),"0"))))</f>
        <v>11</v>
      </c>
      <c r="BE47" s="94">
        <f>IF(P47="","",IF(P47&gt;9,BA47,BC47))</f>
        <v>13</v>
      </c>
      <c r="BF47" s="95" t="str">
        <f>IF(P47="","","-")</f>
        <v>-</v>
      </c>
      <c r="BG47" s="96">
        <f>IF(P47="","",IF(P47&lt;-9,BB47,BD47))</f>
        <v>11</v>
      </c>
      <c r="BH47" s="111">
        <f>IF(Q47=1000,11,IF(Q47=-1000,0,IF(Q47&gt;9,(Q47+2),IF(Q47&lt;0,(-Q47),"0"))))</f>
        <v>9</v>
      </c>
      <c r="BI47" s="112" t="str">
        <f>IF(Q47=1000,0,IF(Q47=-1000,11,IF(Q47&lt;-9,-(Q47-2),IF(Q47&gt;0,(Q47),"0"))))</f>
        <v>0</v>
      </c>
      <c r="BJ47" s="112">
        <f>IF(Q47=1000,11,IF(Q47=-1000,0,IF(Q47&gt;0,11,IF(Q47&lt;0,(-Q47),"0"))))</f>
        <v>9</v>
      </c>
      <c r="BK47" s="112">
        <f>IF(Q47=1000,0,IF(Q47=-1000,11,IF(Q47&lt;0,11,IF(Q47&gt;0,(Q47),"0"))))</f>
        <v>11</v>
      </c>
      <c r="BL47" s="94">
        <f>IF(Q47="","",IF(Q47&gt;9,BH47,BJ47))</f>
        <v>9</v>
      </c>
      <c r="BM47" s="95" t="str">
        <f>IF(Q47="","","-")</f>
        <v>-</v>
      </c>
      <c r="BN47" s="96">
        <f>IF(Q47="","",IF(Q47&lt;-9,BI47,BK47))</f>
        <v>11</v>
      </c>
      <c r="BO47" s="112">
        <f>IF(R47=1000,11,IF(R47=-1000,0,IF(R47&gt;9,(R47+2),IF(R47&lt;0,(-R47),"0"))))</f>
        <v>8</v>
      </c>
      <c r="BP47" s="112" t="str">
        <f>IF(R47=1000,0,IF(R47=-1000,11,IF(R47&lt;-9,-(R47-2),IF(R47&gt;0,(R47),"0"))))</f>
        <v>0</v>
      </c>
      <c r="BQ47" s="112">
        <f>IF(R47=1000,11,IF(R47=-1000,0,IF(R47&gt;0,11,IF(R47&lt;0,(-R47),"0"))))</f>
        <v>8</v>
      </c>
      <c r="BR47" s="112">
        <f>IF(R47=1000,0,IF(R47=-1000,11,IF(R47&lt;0,11,IF(R47&gt;0,(R47),"0"))))</f>
        <v>11</v>
      </c>
      <c r="BS47" s="94">
        <f>IF(R47="","",IF(R47&gt;9,BO47,BQ47))</f>
        <v>8</v>
      </c>
      <c r="BT47" s="95" t="str">
        <f>IF(R47="","","-")</f>
        <v>-</v>
      </c>
      <c r="BU47" s="96">
        <f>IF(R47="","",IF(R47&lt;-9,BP47,BR47))</f>
        <v>11</v>
      </c>
      <c r="BV47" s="112" t="e">
        <f>IF(S47=1000,11,IF(S47=-1000,0,IF(S47&gt;9,(S47+2),IF(S47&lt;0,(-S47),"0"))))</f>
        <v>#VALUE!</v>
      </c>
      <c r="BW47" s="112" t="str">
        <f>IF(S47=1000,0,IF(S47=-1000,11,IF(S47&lt;-9,-(S47-2),IF(S47&gt;0,(S47),"0"))))</f>
        <v/>
      </c>
      <c r="BX47" s="112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94" t="str">
        <f>IF(S47="","",IF(S47&gt;9,BV47,BX47))</f>
        <v/>
      </c>
      <c r="CA47" s="95" t="str">
        <f>IF(S47="","","-")</f>
        <v/>
      </c>
      <c r="CB47" s="96" t="str">
        <f>IF(S47="","",IF(S47&lt;-9,BW47,BY47))</f>
        <v/>
      </c>
      <c r="CC47" s="97">
        <f>IF(O47="","",SUM(T47:X47))</f>
        <v>1</v>
      </c>
      <c r="CD47" s="88" t="str">
        <f>IF(CC47="","","-")</f>
        <v>-</v>
      </c>
      <c r="CE47" s="98">
        <f>IF(O47="","",SUM(Y47:AC47))</f>
        <v>3</v>
      </c>
      <c r="CP47" s="32"/>
      <c r="CQ47" s="32"/>
    </row>
    <row r="48" spans="1:95" s="31" customFormat="1" ht="15" customHeight="1" thickBot="1" x14ac:dyDescent="0.25">
      <c r="A48" s="99">
        <f>IF(A43="","",A44)</f>
        <v>453</v>
      </c>
      <c r="B48" s="99">
        <f>IF(B43="","",B43)</f>
        <v>251</v>
      </c>
      <c r="C48" s="114">
        <v>5</v>
      </c>
      <c r="D48" s="115" t="str">
        <f>IF(A48="","",VLOOKUP(A48,СписокКЖ!D:I,2,FALSE))</f>
        <v>СОЛОВЬЕВА Марина</v>
      </c>
      <c r="E48" s="116"/>
      <c r="F48" s="117" t="str">
        <f>IF(B48="","",VLOOKUP(B48,СписокКЖ!D:I,2,FALSE))</f>
        <v>ЧИЖОВА Марина</v>
      </c>
      <c r="G48" s="118"/>
      <c r="H48" s="119"/>
      <c r="I48" s="120" t="s">
        <v>155</v>
      </c>
      <c r="J48" s="120" t="s">
        <v>152</v>
      </c>
      <c r="K48" s="120" t="s">
        <v>155</v>
      </c>
      <c r="L48" s="121"/>
      <c r="M48" s="121"/>
      <c r="N48" s="122"/>
      <c r="O48" s="123">
        <f>IF(I48="","",IF(I48="0",1000,IF(I48="-0",-1000,I48*1)))</f>
        <v>7</v>
      </c>
      <c r="P48" s="123">
        <f t="shared" si="24"/>
        <v>5</v>
      </c>
      <c r="Q48" s="123">
        <f t="shared" si="24"/>
        <v>7</v>
      </c>
      <c r="R48" s="123" t="str">
        <f t="shared" si="24"/>
        <v/>
      </c>
      <c r="S48" s="124" t="str">
        <f t="shared" si="24"/>
        <v/>
      </c>
      <c r="T48" s="125">
        <f t="shared" si="25"/>
        <v>1</v>
      </c>
      <c r="U48" s="126">
        <f t="shared" si="25"/>
        <v>1</v>
      </c>
      <c r="V48" s="126">
        <f t="shared" si="25"/>
        <v>1</v>
      </c>
      <c r="W48" s="126" t="str">
        <f t="shared" si="25"/>
        <v/>
      </c>
      <c r="X48" s="126" t="str">
        <f t="shared" si="25"/>
        <v/>
      </c>
      <c r="Y48" s="127">
        <f t="shared" si="26"/>
        <v>0</v>
      </c>
      <c r="Z48" s="127">
        <f t="shared" si="26"/>
        <v>0</v>
      </c>
      <c r="AA48" s="127">
        <f t="shared" si="26"/>
        <v>0</v>
      </c>
      <c r="AB48" s="127" t="str">
        <f t="shared" si="26"/>
        <v/>
      </c>
      <c r="AC48" s="127" t="str">
        <f t="shared" si="26"/>
        <v/>
      </c>
      <c r="AD48" s="128">
        <f>IF(CC48="","",IF(CC48&gt;CE48,1,-1))</f>
        <v>1</v>
      </c>
      <c r="AE48" s="128">
        <f>IF(CC48="","",IF(CC48&lt;CE48,1,-1))</f>
        <v>-1</v>
      </c>
      <c r="AF48" s="129">
        <f>IF(CC48&gt;CE48,1,0)</f>
        <v>1</v>
      </c>
      <c r="AG48" s="130">
        <f>IF(CE48&gt;CC48,1,0)</f>
        <v>0</v>
      </c>
      <c r="AH48" s="131">
        <f>IF(O48="","",AX48*1)</f>
        <v>11</v>
      </c>
      <c r="AI48" s="132">
        <f>IF(P48="","",BE48*1)</f>
        <v>11</v>
      </c>
      <c r="AJ48" s="132">
        <f>IF(Q48="","",BL48*1)</f>
        <v>11</v>
      </c>
      <c r="AK48" s="132" t="str">
        <f>IF(R48="","",BS48*1)</f>
        <v/>
      </c>
      <c r="AL48" s="132" t="str">
        <f>IF(S48="","",BZ48*1)</f>
        <v/>
      </c>
      <c r="AM48" s="133">
        <f>IF(O48="","",AZ48*1)</f>
        <v>7</v>
      </c>
      <c r="AN48" s="133">
        <f>IF(P48="","",BG48*1)</f>
        <v>5</v>
      </c>
      <c r="AO48" s="133">
        <f>IF(Q48="","",BN48*1)</f>
        <v>7</v>
      </c>
      <c r="AP48" s="133" t="str">
        <f>IF(R48="","",BU48*1)</f>
        <v/>
      </c>
      <c r="AQ48" s="133" t="str">
        <f>IF(S48="","",CB48*1)</f>
        <v/>
      </c>
      <c r="AR48" s="134">
        <f>SUM(AH48:AL48)</f>
        <v>33</v>
      </c>
      <c r="AS48" s="135">
        <f>SUM(AM48:AQ48)</f>
        <v>19</v>
      </c>
      <c r="AT48" s="136">
        <f>IF(O48=1000,11,IF(O48=-1000,0,IF(O48&gt;0,11,IF(O48&lt;0,(-O48),"0"))))</f>
        <v>11</v>
      </c>
      <c r="AU48" s="137">
        <f>IF(O48=1000,0,IF(O48=-1000,11,IF(O48&lt;-9,-(O48-2),IF(O48&gt;0,(O48),"0"))))</f>
        <v>7</v>
      </c>
      <c r="AV48" s="136" t="str">
        <f>IF(O48=1000,11,IF(O48=-1000,0,IF(O48&gt;9,(O48+2),IF(O48&lt;0,(-O48),"0"))))</f>
        <v>0</v>
      </c>
      <c r="AW48" s="137">
        <f>IF(O48=1000,0,IF(O48=-1000,11,IF(O48&lt;0,11,IF(O48&gt;0,(O48),"0"))))</f>
        <v>7</v>
      </c>
      <c r="AX48" s="138">
        <f>IF(O48="","",IF(O48&gt;9,AV48,AT48))</f>
        <v>11</v>
      </c>
      <c r="AY48" s="139" t="str">
        <f>IF(O48="","","-")</f>
        <v>-</v>
      </c>
      <c r="AZ48" s="140">
        <f>IF(O48="","",IF(O48&lt;-9,AU48,AW48))</f>
        <v>7</v>
      </c>
      <c r="BA48" s="136" t="str">
        <f>IF(P48=1000,11,IF(P48=-1000,0,IF(P48&gt;9,(P48+2),IF(P48&lt;0,(-P48),"0"))))</f>
        <v>0</v>
      </c>
      <c r="BB48" s="137">
        <f>IF(P48=1000,0,IF(P48=-1000,11,IF(P48&lt;-9,-(P48-2),IF(P48&gt;0,(P48),"0"))))</f>
        <v>5</v>
      </c>
      <c r="BC48" s="137">
        <f>IF(P48=1000,11,IF(P48=-1000,0,IF(P48&gt;0,11,IF(P48&lt;0,(-P48),"0"))))</f>
        <v>11</v>
      </c>
      <c r="BD48" s="137">
        <f>IF(P48=1000,0,IF(P48=-1000,11,IF(P48&lt;0,11,IF(P48&gt;0,(P48),"0"))))</f>
        <v>5</v>
      </c>
      <c r="BE48" s="138">
        <f>IF(P48="","",IF(P48&gt;9,BA48,BC48))</f>
        <v>11</v>
      </c>
      <c r="BF48" s="139" t="str">
        <f>IF(P48="","","-")</f>
        <v>-</v>
      </c>
      <c r="BG48" s="140">
        <f>IF(P48="","",IF(P48&lt;-9,BB48,BD48))</f>
        <v>5</v>
      </c>
      <c r="BH48" s="136" t="str">
        <f>IF(Q48=1000,11,IF(Q48=-1000,0,IF(Q48&gt;9,(Q48+2),IF(Q48&lt;0,(-Q48),"0"))))</f>
        <v>0</v>
      </c>
      <c r="BI48" s="137">
        <f>IF(Q48=1000,0,IF(Q48=-1000,11,IF(Q48&lt;-9,-(Q48-2),IF(Q48&gt;0,(Q48),"0"))))</f>
        <v>7</v>
      </c>
      <c r="BJ48" s="137">
        <f>IF(Q48=1000,11,IF(Q48=-1000,0,IF(Q48&gt;0,11,IF(Q48&lt;0,(-Q48),"0"))))</f>
        <v>11</v>
      </c>
      <c r="BK48" s="137">
        <f>IF(Q48=1000,0,IF(Q48=-1000,11,IF(Q48&lt;0,11,IF(Q48&gt;0,(Q48),"0"))))</f>
        <v>7</v>
      </c>
      <c r="BL48" s="138">
        <f>IF(Q48="","",IF(Q48&gt;9,BH48,BJ48))</f>
        <v>11</v>
      </c>
      <c r="BM48" s="139" t="str">
        <f>IF(Q48="","","-")</f>
        <v>-</v>
      </c>
      <c r="BN48" s="140">
        <f>IF(Q48="","",IF(Q48&lt;-9,BI48,BK48))</f>
        <v>7</v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>
        <f>IF(O48="","",SUM(T48:X48))</f>
        <v>3</v>
      </c>
      <c r="CD48" s="143" t="str">
        <f>IF(CC48="","","-")</f>
        <v>-</v>
      </c>
      <c r="CE48" s="144">
        <f>IF(O48="","",SUM(Y48:AC48))</f>
        <v>0</v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>
        <v>16</v>
      </c>
      <c r="B50" s="35">
        <v>11</v>
      </c>
      <c r="C50" s="1225">
        <f>1+C41</f>
        <v>6</v>
      </c>
      <c r="D50" s="1227" t="str">
        <f>IF(A50="","",VLOOKUP(A50,СписокКЖ!$A$88:$C$113,3,FALSE))</f>
        <v>Москва</v>
      </c>
      <c r="E50" s="1228" t="e">
        <f>IF(B50="","",VLOOKUP(B50,СписокКЖ!E:J,2,FALSE))</f>
        <v>#N/A</v>
      </c>
      <c r="F50" s="1231" t="str">
        <f>IF(B50="","",VLOOKUP(B50,СписокКЖ!$A$88:$C$111,3,FALSE))</f>
        <v>Липецкая область</v>
      </c>
      <c r="G50" s="1232" t="e">
        <f>IF(D50="","",VLOOKUP(D50,СписокКЖ!G:L,2,FALSE))</f>
        <v>#N/A</v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str">
        <f>IF(A50="","",VLOOKUP(A50,'[60]Протокол команд'!A:K,8,FALSE))</f>
        <v>х</v>
      </c>
      <c r="U50" s="39" t="e">
        <f>T50*5-4</f>
        <v>#VALUE!</v>
      </c>
      <c r="V50" s="39" t="e">
        <f>T50*5</f>
        <v>#VALUE!</v>
      </c>
      <c r="W50" s="39" t="e">
        <f>CONCATENATE(U50,"-",V50)</f>
        <v>#VALUE!</v>
      </c>
      <c r="X50" s="39" t="str">
        <f>IF(A50="","",VLOOKUP(A50,'[60]Протокол команд'!A:K,10,FALSE))</f>
        <v>-</v>
      </c>
      <c r="Y50" s="39" t="e">
        <f>X50*5-4</f>
        <v>#VALUE!</v>
      </c>
      <c r="Z50" s="39" t="e">
        <f>X50*5</f>
        <v>#VALUE!</v>
      </c>
      <c r="AA50" s="39" t="e">
        <f>CONCATENATE(Y50,"-",Z50)</f>
        <v>#VALUE!</v>
      </c>
      <c r="AB50" s="1241">
        <f>IF(O52="","",SUM(AF52:AF57))</f>
        <v>2</v>
      </c>
      <c r="AC50" s="1242"/>
      <c r="AD50" s="1243"/>
      <c r="AE50" s="1242">
        <f>IF(O52="","",SUM(AG52:AG57))</f>
        <v>3</v>
      </c>
      <c r="AF50" s="1242"/>
      <c r="AG50" s="1264"/>
      <c r="AH50" s="1241">
        <f>SUM(CC52:CC57)</f>
        <v>8</v>
      </c>
      <c r="AI50" s="1242"/>
      <c r="AJ50" s="1243"/>
      <c r="AK50" s="1242">
        <f>SUM(CE52:CE57)</f>
        <v>10</v>
      </c>
      <c r="AL50" s="1242"/>
      <c r="AM50" s="1264"/>
      <c r="AN50" s="1265">
        <f>SUM(AR52:AR57)</f>
        <v>122</v>
      </c>
      <c r="AO50" s="1266"/>
      <c r="AP50" s="1267"/>
      <c r="AQ50" s="1266">
        <f>SUM(AS52:AS57)</f>
        <v>156</v>
      </c>
      <c r="AR50" s="1266"/>
      <c r="AS50" s="1268"/>
      <c r="AT50" s="1314" t="s">
        <v>613</v>
      </c>
      <c r="AU50" s="1315"/>
      <c r="AV50" s="1315"/>
      <c r="AW50" s="1315"/>
      <c r="AX50" s="1315"/>
      <c r="AY50" s="1315"/>
      <c r="AZ50" s="1315"/>
      <c r="BA50" s="1315"/>
      <c r="BB50" s="1315"/>
      <c r="BC50" s="1315"/>
      <c r="BD50" s="1315"/>
      <c r="BE50" s="1315"/>
      <c r="BF50" s="1315"/>
      <c r="BG50" s="1315"/>
      <c r="BH50" s="1315"/>
      <c r="BI50" s="1315"/>
      <c r="BJ50" s="1315"/>
      <c r="BK50" s="1315"/>
      <c r="BL50" s="1315"/>
      <c r="BM50" s="1315"/>
      <c r="BN50" s="1315"/>
      <c r="BO50" s="1315"/>
      <c r="BP50" s="1315"/>
      <c r="BQ50" s="1315"/>
      <c r="BR50" s="1315"/>
      <c r="BS50" s="1315"/>
      <c r="BT50" s="1315"/>
      <c r="BU50" s="1315"/>
      <c r="BV50" s="1315"/>
      <c r="BW50" s="1315"/>
      <c r="BX50" s="1315"/>
      <c r="BY50" s="1315"/>
      <c r="BZ50" s="1315"/>
      <c r="CA50" s="1315"/>
      <c r="CB50" s="1316"/>
      <c r="CC50" s="1254">
        <f>IF(O52="","",SUM(AF52:AF57))</f>
        <v>2</v>
      </c>
      <c r="CD50" s="1256" t="str">
        <f>IF(CC50="","","-")</f>
        <v>-</v>
      </c>
      <c r="CE50" s="1258">
        <f>IF(O52="","",SUM(AG52:AG57))</f>
        <v>3</v>
      </c>
      <c r="CP50" s="32"/>
      <c r="CQ50" s="32"/>
    </row>
    <row r="51" spans="1:95" s="31" customFormat="1" ht="13.5" customHeight="1" x14ac:dyDescent="0.2">
      <c r="A51" s="40"/>
      <c r="B51" s="40"/>
      <c r="C51" s="1226"/>
      <c r="D51" s="1229" t="str">
        <f>IF(A51="","",VLOOKUP(A51,СписокКЖ!D:I,2,FALSE))</f>
        <v/>
      </c>
      <c r="E51" s="1230" t="str">
        <f>IF(B51="","",VLOOKUP(B51,СписокКЖ!E:J,2,FALSE))</f>
        <v/>
      </c>
      <c r="F51" s="1233" t="str">
        <f>IF(C51="","",VLOOKUP(C51,СписокКЖ!F:K,2,FALSE))</f>
        <v/>
      </c>
      <c r="G51" s="1234" t="str">
        <f>IF(D51="","",VLOOKUP(D51,СписокКЖ!G:L,2,FALSE))</f>
        <v/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>
        <v>457</v>
      </c>
      <c r="B52" s="44">
        <v>251</v>
      </c>
      <c r="C52" s="90">
        <v>1</v>
      </c>
      <c r="D52" s="46" t="str">
        <f>IF(A52="","",VLOOKUP(A52,СписокКЖ!D:I,2,FALSE))</f>
        <v>КАБАНОВА Елена</v>
      </c>
      <c r="E52" s="47"/>
      <c r="F52" s="48" t="str">
        <f>IF(B52="","",VLOOKUP(B52,СписокКЖ!D:I,2,FALSE))</f>
        <v>ЧИЖОВА Марина</v>
      </c>
      <c r="G52" s="49"/>
      <c r="H52" s="50"/>
      <c r="I52" s="51" t="s">
        <v>29</v>
      </c>
      <c r="J52" s="51" t="s">
        <v>28</v>
      </c>
      <c r="K52" s="51" t="s">
        <v>161</v>
      </c>
      <c r="L52" s="51" t="s">
        <v>152</v>
      </c>
      <c r="M52" s="51"/>
      <c r="N52" s="52"/>
      <c r="O52" s="53">
        <f>IF(I52="","",IF(I52="0",1000,IF(I52="-0",-1000,I52*1)))</f>
        <v>9</v>
      </c>
      <c r="P52" s="53">
        <f t="shared" ref="P52:S53" si="27">IF(J52="","",IF(J52="0",1000,IF(J52="-0",-1000,J52*1)))</f>
        <v>-9</v>
      </c>
      <c r="Q52" s="53">
        <f t="shared" si="27"/>
        <v>12</v>
      </c>
      <c r="R52" s="53">
        <f t="shared" si="27"/>
        <v>5</v>
      </c>
      <c r="S52" s="54" t="str">
        <f t="shared" si="27"/>
        <v/>
      </c>
      <c r="T52" s="55">
        <f t="shared" ref="T52:X53" si="28">IF(O52="","",IF(O52&gt;0,1,0))</f>
        <v>1</v>
      </c>
      <c r="U52" s="56">
        <f t="shared" si="28"/>
        <v>0</v>
      </c>
      <c r="V52" s="56">
        <f t="shared" si="28"/>
        <v>1</v>
      </c>
      <c r="W52" s="56">
        <f t="shared" si="28"/>
        <v>1</v>
      </c>
      <c r="X52" s="56" t="str">
        <f t="shared" si="28"/>
        <v/>
      </c>
      <c r="Y52" s="57">
        <f t="shared" ref="Y52:AC53" si="29">IF(O52="","",IF(O52&lt;0,1,0))</f>
        <v>0</v>
      </c>
      <c r="Z52" s="57">
        <f t="shared" si="29"/>
        <v>1</v>
      </c>
      <c r="AA52" s="57">
        <f t="shared" si="29"/>
        <v>0</v>
      </c>
      <c r="AB52" s="57">
        <f t="shared" si="29"/>
        <v>0</v>
      </c>
      <c r="AC52" s="57" t="str">
        <f t="shared" si="29"/>
        <v/>
      </c>
      <c r="AD52" s="58">
        <f>IF(CC52="","",IF(CC52&gt;CE52,1,-1))</f>
        <v>1</v>
      </c>
      <c r="AE52" s="58">
        <f>IF(CC52="","",IF(CC52&lt;CE52,1,-1))</f>
        <v>-1</v>
      </c>
      <c r="AF52" s="59">
        <f>IF(CC52&gt;CE52,1,0)</f>
        <v>1</v>
      </c>
      <c r="AG52" s="60">
        <f>IF(CE52&gt;CC52,1,0)</f>
        <v>0</v>
      </c>
      <c r="AH52" s="61">
        <f>IF(O52="","",AX52*1)</f>
        <v>11</v>
      </c>
      <c r="AI52" s="62">
        <f>IF(P52="","",BE52*1)</f>
        <v>9</v>
      </c>
      <c r="AJ52" s="62">
        <f>IF(Q52="","",BL52*1)</f>
        <v>14</v>
      </c>
      <c r="AK52" s="62">
        <f>IF(R52="","",BS52*1)</f>
        <v>11</v>
      </c>
      <c r="AL52" s="62" t="str">
        <f>IF(S52="","",BZ52*1)</f>
        <v/>
      </c>
      <c r="AM52" s="63">
        <f>IF(O52="","",AZ52*1)</f>
        <v>9</v>
      </c>
      <c r="AN52" s="63">
        <f>IF(P52="","",BG52*1)</f>
        <v>11</v>
      </c>
      <c r="AO52" s="63">
        <f>IF(Q52="","",BN52*1)</f>
        <v>12</v>
      </c>
      <c r="AP52" s="63">
        <f>IF(R52="","",BU52*1)</f>
        <v>5</v>
      </c>
      <c r="AQ52" s="63" t="str">
        <f>IF(S52="","",CB52*1)</f>
        <v/>
      </c>
      <c r="AR52" s="64">
        <f>SUM(AH52:AL52)</f>
        <v>45</v>
      </c>
      <c r="AS52" s="65">
        <f>SUM(AM52:AQ52)</f>
        <v>37</v>
      </c>
      <c r="AT52" s="66">
        <f>IF(O52=1000,11,IF(O52=-1000,0,IF(O52&gt;0,11,IF(O52&lt;0,(-O52),"0"))))</f>
        <v>11</v>
      </c>
      <c r="AU52" s="67">
        <f>IF(O52=1000,0,IF(O52=-1000,11,IF(O52&lt;-9,-(O52-2),IF(O52&gt;0,(O52),"0"))))</f>
        <v>9</v>
      </c>
      <c r="AV52" s="66" t="str">
        <f>IF(O52=1000,11,IF(O52=-1000,0,IF(O52&lt;9,11,IF(O52&gt;9,(O52+2),"0"))))</f>
        <v>0</v>
      </c>
      <c r="AW52" s="67">
        <f>IF(O52=1000,0,IF(O52=-1000,11,IF(O52&lt;0,11,IF(O52&gt;0,(O52),"0"))))</f>
        <v>9</v>
      </c>
      <c r="AX52" s="68">
        <f>IF(O52="","",IF(O52&gt;9,AV52,AT52))</f>
        <v>11</v>
      </c>
      <c r="AY52" s="69" t="str">
        <f>IF(O52="","","-")</f>
        <v>-</v>
      </c>
      <c r="AZ52" s="70">
        <f>IF(O52="","",IF(O52&lt;-9,AU52,AW52))</f>
        <v>9</v>
      </c>
      <c r="BA52" s="66">
        <f>IF(P52=1000,11,IF(P52=-1000,0,IF(P52&gt;9,(P52+2),IF(P52&lt;0,(-P52),"0"))))</f>
        <v>9</v>
      </c>
      <c r="BB52" s="67" t="str">
        <f>IF(P52=1000,0,IF(P52=-1000,11,IF(P52&lt;-9,-(P52-2),IF(P52&gt;0,(P52),"0"))))</f>
        <v>0</v>
      </c>
      <c r="BC52" s="67">
        <f>IF(P52=1000,11,IF(P52=-1000,0,IF(P52&gt;0,11,IF(P52&lt;0,(-P52),"0"))))</f>
        <v>9</v>
      </c>
      <c r="BD52" s="67">
        <f>IF(P52=1000,0,IF(P52=-1000,11,IF(P52&lt;0,11,IF(P52&gt;0,(P52),"0"))))</f>
        <v>11</v>
      </c>
      <c r="BE52" s="68">
        <f>IF(P52="","",IF(P52&gt;9,BA52,BC52))</f>
        <v>9</v>
      </c>
      <c r="BF52" s="69" t="str">
        <f>IF(P52="","","-")</f>
        <v>-</v>
      </c>
      <c r="BG52" s="70">
        <f>IF(P52="","",IF(P52&lt;-9,BB52,BD52))</f>
        <v>11</v>
      </c>
      <c r="BH52" s="66">
        <f>IF(Q52=1000,11,IF(Q52=-1000,0,IF(Q52&gt;9,(Q52+2),IF(Q52&lt;0,(-Q52),"0"))))</f>
        <v>14</v>
      </c>
      <c r="BI52" s="67">
        <f>IF(Q52=1000,0,IF(Q52=-1000,11,IF(Q52&lt;-9,-(Q52-2),IF(Q52&gt;0,(Q52),"0"))))</f>
        <v>12</v>
      </c>
      <c r="BJ52" s="67">
        <f>IF(Q52=1000,11,IF(Q52=-1000,0,IF(Q52&gt;0,11,IF(Q52&lt;0,(-Q52),"0"))))</f>
        <v>11</v>
      </c>
      <c r="BK52" s="67">
        <f>IF(Q52=1000,0,IF(Q52=-1000,11,IF(Q52&lt;0,11,IF(Q52&gt;0,(Q52),"0"))))</f>
        <v>12</v>
      </c>
      <c r="BL52" s="68">
        <f>IF(Q52="","",IF(Q52&gt;9,BH52,BJ52))</f>
        <v>14</v>
      </c>
      <c r="BM52" s="69" t="str">
        <f>IF(Q52="","","-")</f>
        <v>-</v>
      </c>
      <c r="BN52" s="70">
        <f>IF(Q52="","",IF(Q52&lt;-9,BI52,BK52))</f>
        <v>12</v>
      </c>
      <c r="BO52" s="67" t="str">
        <f>IF(R52=1000,11,IF(R52=-1000,0,IF(R52&gt;9,(R52+2),IF(R52&lt;0,(-R52),"0"))))</f>
        <v>0</v>
      </c>
      <c r="BP52" s="67">
        <f>IF(R52=1000,0,IF(R52=-1000,11,IF(R52&lt;-9,-(R52-2),IF(R52&gt;0,(R52),"0"))))</f>
        <v>5</v>
      </c>
      <c r="BQ52" s="67">
        <f>IF(R52=1000,11,IF(R52=-1000,0,IF(R52&gt;0,11,IF(R52&lt;0,(-R52),"0"))))</f>
        <v>11</v>
      </c>
      <c r="BR52" s="67">
        <f>IF(R52=1000,0,IF(R52=-1000,11,IF(R52&lt;0,11,IF(R52&gt;0,(R52),"0"))))</f>
        <v>5</v>
      </c>
      <c r="BS52" s="68">
        <f>IF(R52="","",IF(R52&gt;9,BO52,BQ52))</f>
        <v>11</v>
      </c>
      <c r="BT52" s="69" t="str">
        <f>IF(R52="","","-")</f>
        <v>-</v>
      </c>
      <c r="BU52" s="70">
        <f>IF(R52="","",IF(R52&lt;-9,BP52,BR52))</f>
        <v>5</v>
      </c>
      <c r="BV52" s="67" t="e">
        <f>IF(S52=1000,11,IF(S52=-1000,0,IF(S52&gt;9,(S52+2),IF(S52&lt;0,(-S52),"0"))))</f>
        <v>#VALUE!</v>
      </c>
      <c r="BW52" s="67" t="str">
        <f>IF(S52=1000,0,IF(S52=-1000,11,IF(S52&lt;-9,-(S52-2),IF(S52&gt;0,(S52),"0"))))</f>
        <v/>
      </c>
      <c r="BX52" s="67">
        <f>IF(S52=1000,11,IF(S52=-1000,0,IF(S52&gt;0,11,IF(S52&lt;0,(-S52),"0"))))</f>
        <v>11</v>
      </c>
      <c r="BY52" s="71" t="str">
        <f>IF(S52=1000,0,IF(S52=-1000,11,IF(S52&lt;0,11,IF(S52&gt;0,(S52),"0"))))</f>
        <v/>
      </c>
      <c r="BZ52" s="68" t="str">
        <f>IF(S52="","",IF(S52&gt;9,BV52,BX52))</f>
        <v/>
      </c>
      <c r="CA52" s="69" t="str">
        <f>IF(S52="","","-")</f>
        <v/>
      </c>
      <c r="CB52" s="70" t="str">
        <f>IF(S52="","",IF(S52&lt;-9,BW52,BY52))</f>
        <v/>
      </c>
      <c r="CC52" s="72">
        <f>IF(O52="","",SUM(T52:X52))</f>
        <v>3</v>
      </c>
      <c r="CD52" s="73" t="str">
        <f>IF(CC52="","","-")</f>
        <v>-</v>
      </c>
      <c r="CE52" s="74">
        <f>IF(O52="","",SUM(Y52:AC52))</f>
        <v>1</v>
      </c>
      <c r="CP52" s="32"/>
      <c r="CQ52" s="32"/>
    </row>
    <row r="53" spans="1:95" s="31" customFormat="1" ht="15" customHeight="1" x14ac:dyDescent="0.2">
      <c r="A53" s="43">
        <v>404</v>
      </c>
      <c r="B53" s="44">
        <v>454</v>
      </c>
      <c r="C53" s="75">
        <v>2</v>
      </c>
      <c r="D53" s="76" t="str">
        <f>IF(A53="","",VLOOKUP(A53,СписокКЖ!D:I,2,FALSE))</f>
        <v>МУСТАКИМОВА Элина</v>
      </c>
      <c r="E53" s="47"/>
      <c r="F53" s="77" t="str">
        <f>IF(B53="","",VLOOKUP(B53,СписокКЖ!D:I,2,FALSE))</f>
        <v>БОГДАНОВА Олеся</v>
      </c>
      <c r="G53" s="49"/>
      <c r="H53" s="41"/>
      <c r="I53" s="91" t="s">
        <v>564</v>
      </c>
      <c r="J53" s="91" t="s">
        <v>568</v>
      </c>
      <c r="K53" s="91" t="s">
        <v>30</v>
      </c>
      <c r="L53" s="91"/>
      <c r="M53" s="51"/>
      <c r="N53" s="42"/>
      <c r="O53" s="79">
        <f>IF(I53="","",IF(I53="0",1000,IF(I53="-0",-1000,I53*1)))</f>
        <v>-6</v>
      </c>
      <c r="P53" s="79">
        <f t="shared" si="27"/>
        <v>-7</v>
      </c>
      <c r="Q53" s="79">
        <f t="shared" si="27"/>
        <v>-8</v>
      </c>
      <c r="R53" s="79" t="str">
        <f t="shared" si="27"/>
        <v/>
      </c>
      <c r="S53" s="80" t="str">
        <f t="shared" si="27"/>
        <v/>
      </c>
      <c r="T53" s="55">
        <f t="shared" si="28"/>
        <v>0</v>
      </c>
      <c r="U53" s="56">
        <f t="shared" si="28"/>
        <v>0</v>
      </c>
      <c r="V53" s="56">
        <f t="shared" si="28"/>
        <v>0</v>
      </c>
      <c r="W53" s="56" t="str">
        <f t="shared" si="28"/>
        <v/>
      </c>
      <c r="X53" s="56" t="str">
        <f t="shared" si="28"/>
        <v/>
      </c>
      <c r="Y53" s="57">
        <f t="shared" si="29"/>
        <v>1</v>
      </c>
      <c r="Z53" s="57">
        <f t="shared" si="29"/>
        <v>1</v>
      </c>
      <c r="AA53" s="57">
        <f t="shared" si="29"/>
        <v>1</v>
      </c>
      <c r="AB53" s="57" t="str">
        <f t="shared" si="29"/>
        <v/>
      </c>
      <c r="AC53" s="57" t="str">
        <f t="shared" si="29"/>
        <v/>
      </c>
      <c r="AD53" s="58">
        <f>IF(CC53="","",IF(CC53&gt;CE53,1,-1))</f>
        <v>-1</v>
      </c>
      <c r="AE53" s="58">
        <f>IF(CC53="","",IF(CC53&lt;CE53,1,-1))</f>
        <v>1</v>
      </c>
      <c r="AF53" s="59">
        <f>IF(CC53&gt;CE53,1,0)</f>
        <v>0</v>
      </c>
      <c r="AG53" s="60">
        <f>IF(CE53&gt;CC53,1,0)</f>
        <v>1</v>
      </c>
      <c r="AH53" s="81">
        <f>IF(O53="","",AX53*1)</f>
        <v>6</v>
      </c>
      <c r="AI53" s="92">
        <f>IF(P53="","",BE53*1)</f>
        <v>7</v>
      </c>
      <c r="AJ53" s="92">
        <f>IF(Q53="","",BL53*1)</f>
        <v>8</v>
      </c>
      <c r="AK53" s="92" t="str">
        <f>IF(R53="","",BS53*1)</f>
        <v/>
      </c>
      <c r="AL53" s="92" t="str">
        <f>IF(S53="","",BZ53*1)</f>
        <v/>
      </c>
      <c r="AM53" s="93">
        <f>IF(O53="","",AZ53*1)</f>
        <v>11</v>
      </c>
      <c r="AN53" s="93">
        <f>IF(P53="","",BG53*1)</f>
        <v>11</v>
      </c>
      <c r="AO53" s="93">
        <f>IF(Q53="","",BN53*1)</f>
        <v>11</v>
      </c>
      <c r="AP53" s="93" t="str">
        <f>IF(R53="","",BU53*1)</f>
        <v/>
      </c>
      <c r="AQ53" s="93" t="str">
        <f>IF(S53="","",CB53*1)</f>
        <v/>
      </c>
      <c r="AR53" s="64">
        <f>SUM(AH53:AL53)</f>
        <v>21</v>
      </c>
      <c r="AS53" s="65">
        <f>SUM(AM53:AQ53)</f>
        <v>33</v>
      </c>
      <c r="AT53" s="66">
        <f>IF(O53=1000,11,IF(O53=-1000,0,IF(O53&gt;0,11,IF(O53&lt;0,(-O53),"0"))))</f>
        <v>6</v>
      </c>
      <c r="AU53" s="67" t="str">
        <f>IF(O53=1000,0,IF(O53=-1000,11,IF(O53&lt;-9,-(O53-2),IF(O53&gt;0,(O53),"0"))))</f>
        <v>0</v>
      </c>
      <c r="AV53" s="66">
        <f>IF(O53=1000,11,IF(O53=-1000,0,IF(O53&gt;9,(O53+2),IF(O53&lt;0,(-O53),"0"))))</f>
        <v>6</v>
      </c>
      <c r="AW53" s="67">
        <f>IF(O53=1000,0,IF(O53=-1000,11,IF(O53&lt;0,11,IF(O53&gt;0,(O53),"0"))))</f>
        <v>11</v>
      </c>
      <c r="AX53" s="94">
        <f>IF(O53="","",IF(O53&gt;9,AV53,AT53))</f>
        <v>6</v>
      </c>
      <c r="AY53" s="95" t="str">
        <f>IF(O53="","","-")</f>
        <v>-</v>
      </c>
      <c r="AZ53" s="96">
        <f>IF(O53="","",IF(O53&lt;-9,AU53,AW53))</f>
        <v>11</v>
      </c>
      <c r="BA53" s="66">
        <f>IF(P53=1000,11,IF(P53=-1000,0,IF(P53&gt;9,(P53+2),IF(P53&lt;0,(-P53),"0"))))</f>
        <v>7</v>
      </c>
      <c r="BB53" s="67" t="str">
        <f>IF(P53=1000,0,IF(P53=-1000,11,IF(P53&lt;-9,-(P53-2),IF(P53&gt;0,(P53),"0"))))</f>
        <v>0</v>
      </c>
      <c r="BC53" s="67">
        <f>IF(P53=1000,11,IF(P53=-1000,0,IF(P53&gt;0,11,IF(P53&lt;0,(-P53),"0"))))</f>
        <v>7</v>
      </c>
      <c r="BD53" s="67">
        <f>IF(P53=1000,0,IF(P53=-1000,11,IF(P53&lt;0,11,IF(P53&gt;0,(P53),"0"))))</f>
        <v>11</v>
      </c>
      <c r="BE53" s="94">
        <f>IF(P53="","",IF(P53&gt;9,BA53,BC53))</f>
        <v>7</v>
      </c>
      <c r="BF53" s="95" t="str">
        <f>IF(P53="","","-")</f>
        <v>-</v>
      </c>
      <c r="BG53" s="96">
        <f>IF(P53="","",IF(P53&lt;-9,BB53,BD53))</f>
        <v>11</v>
      </c>
      <c r="BH53" s="66">
        <f>IF(Q53=1000,11,IF(Q53=-1000,0,IF(Q53&gt;9,(Q53+2),IF(Q53&lt;0,(-Q53),"0"))))</f>
        <v>8</v>
      </c>
      <c r="BI53" s="67" t="str">
        <f>IF(Q53=1000,0,IF(Q53=-1000,11,IF(Q53&lt;-9,-(Q53-2),IF(Q53&gt;0,(Q53),"0"))))</f>
        <v>0</v>
      </c>
      <c r="BJ53" s="67">
        <f>IF(Q53=1000,11,IF(Q53=-1000,0,IF(Q53&gt;0,11,IF(Q53&lt;0,(-Q53),"0"))))</f>
        <v>8</v>
      </c>
      <c r="BK53" s="67">
        <f>IF(Q53=1000,0,IF(Q53=-1000,11,IF(Q53&lt;0,11,IF(Q53&gt;0,(Q53),"0"))))</f>
        <v>11</v>
      </c>
      <c r="BL53" s="94">
        <f>IF(Q53="","",IF(Q53&gt;9,BH53,BJ53))</f>
        <v>8</v>
      </c>
      <c r="BM53" s="95" t="str">
        <f>IF(Q53="","","-")</f>
        <v>-</v>
      </c>
      <c r="BN53" s="96">
        <f>IF(Q53="","",IF(Q53&lt;-9,BI53,BK53))</f>
        <v>11</v>
      </c>
      <c r="BO53" s="67" t="e">
        <f>IF(R53=1000,11,IF(R53=-1000,0,IF(R53&gt;9,(R53+2),IF(R53&lt;0,(-R53),"0"))))</f>
        <v>#VALUE!</v>
      </c>
      <c r="BP53" s="67" t="str">
        <f>IF(R53=1000,0,IF(R53=-1000,11,IF(R53&lt;-9,-(R53-2),IF(R53&gt;0,(R53),"0"))))</f>
        <v/>
      </c>
      <c r="BQ53" s="67">
        <f>IF(R53=1000,11,IF(R53=-1000,0,IF(R53&gt;0,11,IF(R53&lt;0,(-R53),"0"))))</f>
        <v>11</v>
      </c>
      <c r="BR53" s="67" t="str">
        <f>IF(R53=1000,0,IF(R53=-1000,11,IF(R53&lt;0,11,IF(R53&gt;0,(R53),"0"))))</f>
        <v/>
      </c>
      <c r="BS53" s="94" t="str">
        <f>IF(R53="","",IF(R53&gt;9,BO53,BQ53))</f>
        <v/>
      </c>
      <c r="BT53" s="95" t="str">
        <f>IF(R53="","","-")</f>
        <v/>
      </c>
      <c r="BU53" s="96" t="str">
        <f>IF(R53="","",IF(R53&lt;-9,BP53,BR53))</f>
        <v/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94" t="str">
        <f>IF(S53="","",IF(S53&gt;9,BV53,BX53))</f>
        <v/>
      </c>
      <c r="CA53" s="95" t="str">
        <f>IF(S53="","","-")</f>
        <v/>
      </c>
      <c r="CB53" s="96" t="str">
        <f>IF(S53="","",IF(S53&lt;-9,BW53,BY53))</f>
        <v/>
      </c>
      <c r="CC53" s="97">
        <f>IF(O53="","",SUM(T53:X53))</f>
        <v>0</v>
      </c>
      <c r="CD53" s="88" t="str">
        <f>IF(CC53="","","-")</f>
        <v>-</v>
      </c>
      <c r="CE53" s="98">
        <f>IF(O53="","",SUM(Y53:AC53))</f>
        <v>3</v>
      </c>
      <c r="CP53" s="32"/>
      <c r="CQ53" s="32"/>
    </row>
    <row r="54" spans="1:95" s="31" customFormat="1" ht="15" customHeight="1" x14ac:dyDescent="0.2">
      <c r="A54" s="43">
        <v>457</v>
      </c>
      <c r="B54" s="44">
        <v>251</v>
      </c>
      <c r="C54" s="1250" t="s">
        <v>563</v>
      </c>
      <c r="D54" s="76" t="str">
        <f>IF(A54="","",VLOOKUP(A54,СписокКЖ!D:I,2,FALSE))</f>
        <v>КАБАНОВА Елена</v>
      </c>
      <c r="E54" s="47"/>
      <c r="F54" s="77" t="str">
        <f>IF(B54="","",VLOOKUP(B54,СписокКЖ!D:I,2,FALSE))</f>
        <v>ЧИЖОВА Марина</v>
      </c>
      <c r="G54" s="49"/>
      <c r="H54" s="41"/>
      <c r="I54" s="1252" t="s">
        <v>26</v>
      </c>
      <c r="J54" s="1252" t="s">
        <v>26</v>
      </c>
      <c r="K54" s="1252" t="s">
        <v>31</v>
      </c>
      <c r="L54" s="1252"/>
      <c r="M54" s="1252"/>
      <c r="N54" s="42"/>
      <c r="O54" s="1244">
        <f>IF(I54="","",IF(I54="0",1000,IF(I54="-0",-1000,I54*1)))</f>
        <v>11</v>
      </c>
      <c r="P54" s="1244">
        <f>IF(J54="","",IF(J54="0",1000,IF(J54="-0",-1000,J54*1)))</f>
        <v>11</v>
      </c>
      <c r="Q54" s="1244">
        <f>IF(K54="","",IF(K54="0",1000,IF(K54="-0",-1000,K54*1)))</f>
        <v>8</v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>
        <f>IF(O54="","",IF(O54&gt;0,1,0))</f>
        <v>1</v>
      </c>
      <c r="U54" s="1284">
        <f>IF(P54="","",IF(P54&gt;0,1,0))</f>
        <v>1</v>
      </c>
      <c r="V54" s="1284">
        <f>IF(Q54="","",IF(Q54&gt;0,1,0))</f>
        <v>1</v>
      </c>
      <c r="W54" s="1284" t="str">
        <f>IF(R54="","",IF(R54&gt;0,1,0))</f>
        <v/>
      </c>
      <c r="X54" s="1284" t="str">
        <f>IF(S54="","",IF(S54&gt;0,1,0))</f>
        <v/>
      </c>
      <c r="Y54" s="1278">
        <f>IF(O54="","",IF(O54&lt;0,1,0))</f>
        <v>0</v>
      </c>
      <c r="Z54" s="1278">
        <f>IF(P54="","",IF(P54&lt;0,1,0))</f>
        <v>0</v>
      </c>
      <c r="AA54" s="1278">
        <f>IF(Q54="","",IF(Q54&lt;0,1,0))</f>
        <v>0</v>
      </c>
      <c r="AB54" s="1278" t="str">
        <f>IF(R54="","",IF(R54&lt;0,1,0))</f>
        <v/>
      </c>
      <c r="AC54" s="1278" t="str">
        <f>IF(S54="","",IF(S54&lt;0,1,0))</f>
        <v/>
      </c>
      <c r="AD54" s="1280">
        <f>IF(CC54="","",IF(CC54&gt;CE54,1,-1))</f>
        <v>1</v>
      </c>
      <c r="AE54" s="1280">
        <f>IF(CC54="","",IF(CC54&lt;CE54,1,-1))</f>
        <v>-1</v>
      </c>
      <c r="AF54" s="1282">
        <f>IF(CC54&gt;CE54,1,0)</f>
        <v>1</v>
      </c>
      <c r="AG54" s="1272">
        <f>IF(CE54&gt;CC54,1,0)</f>
        <v>0</v>
      </c>
      <c r="AH54" s="1274">
        <f>IF(O54="","",AX54*1)</f>
        <v>13</v>
      </c>
      <c r="AI54" s="1276">
        <f>IF(P54="","",BE54*1)</f>
        <v>13</v>
      </c>
      <c r="AJ54" s="1276">
        <f>IF(Q54="","",BL54*1)</f>
        <v>11</v>
      </c>
      <c r="AK54" s="1276" t="str">
        <f>IF(R54="","",BS54*1)</f>
        <v/>
      </c>
      <c r="AL54" s="1276" t="str">
        <f>IF(S54="","",BZ54*1)</f>
        <v/>
      </c>
      <c r="AM54" s="1298">
        <f>IF(O54="","",AZ54*1)</f>
        <v>11</v>
      </c>
      <c r="AN54" s="1298">
        <f>IF(P54="","",BG54*1)</f>
        <v>11</v>
      </c>
      <c r="AO54" s="1298">
        <f>IF(Q54="","",BN54*1)</f>
        <v>8</v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11</v>
      </c>
      <c r="AU54" s="1286">
        <f>IF(O54=1000,0,IF(O54=-1000,11,IF(O54&lt;-9,-(O54-2),IF(O54&gt;0,(O54),"0"))))</f>
        <v>11</v>
      </c>
      <c r="AV54" s="1286">
        <f>IF(O54=1000,11,IF(O54=-1000,0,IF(O54&gt;9,(O54+2),IF(O54&lt;0,(-O54),"0"))))</f>
        <v>13</v>
      </c>
      <c r="AW54" s="1286">
        <f>IF(O54=1000,0,IF(O54=-1000,11,IF(O54&lt;0,11,IF(O54&gt;0,(O54),"0"))))</f>
        <v>11</v>
      </c>
      <c r="AX54" s="1296">
        <f>IF(O54="","",IF(O54&gt;9,AV54,AT54))</f>
        <v>13</v>
      </c>
      <c r="AY54" s="1288" t="str">
        <f>IF(O54="","","-")</f>
        <v>-</v>
      </c>
      <c r="AZ54" s="1290">
        <f>IF(O54="","",IF(O54&lt;-9,AU54,AW54))</f>
        <v>11</v>
      </c>
      <c r="BA54" s="1286">
        <f>IF(P54=1000,11,IF(P54=-1000,0,IF(P54&gt;9,(P54+2),IF(P54&lt;0,(-P54),"0"))))</f>
        <v>13</v>
      </c>
      <c r="BB54" s="1286">
        <f>IF(P54=1000,0,IF(P54=-1000,11,IF(P54&lt;-9,-(P54-2),IF(P54&gt;0,(P54),"0"))))</f>
        <v>11</v>
      </c>
      <c r="BC54" s="1286">
        <f>IF(P54=1000,11,IF(P54=-1000,0,IF(P54&gt;0,11,IF(P54&lt;0,(-P54),"0"))))</f>
        <v>11</v>
      </c>
      <c r="BD54" s="1286">
        <f>IF(P54=1000,0,IF(P54=-1000,11,IF(P54&lt;0,11,IF(P54&gt;0,(P54),"0"))))</f>
        <v>11</v>
      </c>
      <c r="BE54" s="1296">
        <f>IF(P54="","",IF(P54&gt;9,BA54,BC54))</f>
        <v>13</v>
      </c>
      <c r="BF54" s="1288" t="str">
        <f>IF(P54="","","-")</f>
        <v>-</v>
      </c>
      <c r="BG54" s="1290">
        <f>IF(P54="","",IF(P54&lt;-9,BB54,BD54))</f>
        <v>11</v>
      </c>
      <c r="BH54" s="1286" t="str">
        <f>IF(Q54=1000,11,IF(Q54=-1000,0,IF(Q54&gt;9,(Q54+2),IF(Q54&lt;0,(-Q54),"0"))))</f>
        <v>0</v>
      </c>
      <c r="BI54" s="1286">
        <f>IF(Q54=1000,0,IF(Q54=-1000,11,IF(Q54&lt;-9,-(Q54-2),IF(Q54&gt;0,(Q54),"0"))))</f>
        <v>8</v>
      </c>
      <c r="BJ54" s="1286">
        <f>IF(Q54=1000,11,IF(Q54=-1000,0,IF(Q54&gt;0,11,IF(Q54&lt;0,(-Q54),"0"))))</f>
        <v>11</v>
      </c>
      <c r="BK54" s="1286">
        <f>IF(Q54=1000,0,IF(Q54=-1000,11,IF(Q54&lt;0,11,IF(Q54&gt;0,(Q54),"0"))))</f>
        <v>8</v>
      </c>
      <c r="BL54" s="1296">
        <f>IF(Q54="","",IF(Q54&gt;9,BH54,BJ54))</f>
        <v>11</v>
      </c>
      <c r="BM54" s="1288" t="str">
        <f>IF(Q54="","","-")</f>
        <v>-</v>
      </c>
      <c r="BN54" s="1290">
        <f>IF(Q54="","",IF(Q54&lt;-9,BI54,BK54))</f>
        <v>8</v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 t="str">
        <f>IF(R54="","",IF(R54&gt;9,BO54,BQ54))</f>
        <v/>
      </c>
      <c r="BT54" s="1288" t="str">
        <f>IF(R54="","","-")</f>
        <v/>
      </c>
      <c r="BU54" s="1290" t="str">
        <f>IF(R54="","",IF(R54&lt;-9,BP54,BR54))</f>
        <v/>
      </c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 t="str">
        <f>IF(S54="","",IF(S54&gt;9,BV54,BX54))</f>
        <v/>
      </c>
      <c r="CA54" s="1288" t="str">
        <f>IF(S54="","","-")</f>
        <v/>
      </c>
      <c r="CB54" s="1290" t="str">
        <f>IF(S54="","",IF(S54&lt;-9,BW54,BY54))</f>
        <v/>
      </c>
      <c r="CC54" s="1302">
        <f>IF(O54="","",SUM(T54:X55))</f>
        <v>3</v>
      </c>
      <c r="CD54" s="1304" t="str">
        <f>IF(CC54="","","-")</f>
        <v>-</v>
      </c>
      <c r="CE54" s="1306">
        <f>IF(O54="","",SUM(Y54:AC55))</f>
        <v>0</v>
      </c>
      <c r="CP54" s="32"/>
      <c r="CQ54" s="32"/>
    </row>
    <row r="55" spans="1:95" s="31" customFormat="1" ht="15" customHeight="1" x14ac:dyDescent="0.2">
      <c r="A55" s="43">
        <v>404</v>
      </c>
      <c r="B55" s="44">
        <v>454</v>
      </c>
      <c r="C55" s="1251"/>
      <c r="D55" s="46" t="str">
        <f>IF(A55="","",VLOOKUP(A55,СписокКЖ!D:I,2,FALSE))</f>
        <v>МУСТАКИМОВА Элина</v>
      </c>
      <c r="E55" s="47"/>
      <c r="F55" s="48" t="str">
        <f>IF(B55="","",VLOOKUP(B55,СписокКЖ!D:I,2,FALSE))</f>
        <v>БОГДАНОВА Олеся</v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>
        <f>IF(A52="","",A52)</f>
        <v>457</v>
      </c>
      <c r="B56" s="99">
        <f>IF(B52="","",B53)</f>
        <v>454</v>
      </c>
      <c r="C56" s="75">
        <v>4</v>
      </c>
      <c r="D56" s="100" t="str">
        <f>IF(A56="","",VLOOKUP(A56,СписокКЖ!D:I,2,FALSE))</f>
        <v>КАБАНОВА Елена</v>
      </c>
      <c r="E56" s="101"/>
      <c r="F56" s="77" t="str">
        <f>IF(B56="","",VLOOKUP(B56,СписокКЖ!D:I,2,FALSE))</f>
        <v>БОГДАНОВА Олеся</v>
      </c>
      <c r="G56" s="102"/>
      <c r="H56" s="41"/>
      <c r="I56" s="91" t="s">
        <v>568</v>
      </c>
      <c r="J56" s="91" t="s">
        <v>568</v>
      </c>
      <c r="K56" s="91" t="s">
        <v>159</v>
      </c>
      <c r="L56" s="91" t="s">
        <v>565</v>
      </c>
      <c r="M56" s="91"/>
      <c r="N56" s="42"/>
      <c r="O56" s="79">
        <f>IF(I56="","",IF(I56="0",1000,IF(I56="-0",-1000,I56*1)))</f>
        <v>-7</v>
      </c>
      <c r="P56" s="79">
        <f t="shared" ref="P56:S57" si="30">IF(J56="","",IF(J56="0",1000,IF(J56="-0",-1000,J56*1)))</f>
        <v>-7</v>
      </c>
      <c r="Q56" s="79">
        <f t="shared" si="30"/>
        <v>10</v>
      </c>
      <c r="R56" s="79">
        <f t="shared" si="30"/>
        <v>-3</v>
      </c>
      <c r="S56" s="80" t="str">
        <f t="shared" si="30"/>
        <v/>
      </c>
      <c r="T56" s="103">
        <f t="shared" ref="T56:X57" si="31">IF(O56="","",IF(O56&gt;0,1,0))</f>
        <v>0</v>
      </c>
      <c r="U56" s="104">
        <f t="shared" si="31"/>
        <v>0</v>
      </c>
      <c r="V56" s="104">
        <f t="shared" si="31"/>
        <v>1</v>
      </c>
      <c r="W56" s="104">
        <f t="shared" si="31"/>
        <v>0</v>
      </c>
      <c r="X56" s="104" t="str">
        <f t="shared" si="31"/>
        <v/>
      </c>
      <c r="Y56" s="105">
        <f t="shared" ref="Y56:AC57" si="32">IF(O56="","",IF(O56&lt;0,1,0))</f>
        <v>1</v>
      </c>
      <c r="Z56" s="105">
        <f t="shared" si="32"/>
        <v>1</v>
      </c>
      <c r="AA56" s="105">
        <f t="shared" si="32"/>
        <v>0</v>
      </c>
      <c r="AB56" s="105">
        <f t="shared" si="32"/>
        <v>1</v>
      </c>
      <c r="AC56" s="105" t="str">
        <f t="shared" si="32"/>
        <v/>
      </c>
      <c r="AD56" s="106">
        <f>IF(CC56="","",IF(CC56&gt;CE56,1,-1))</f>
        <v>-1</v>
      </c>
      <c r="AE56" s="106">
        <f>IF(CC56="","",IF(CC56&lt;CE56,1,-1))</f>
        <v>1</v>
      </c>
      <c r="AF56" s="107">
        <f>IF(CC56&gt;CE56,1,0)</f>
        <v>0</v>
      </c>
      <c r="AG56" s="108">
        <f>IF(CE56&gt;CC56,1,0)</f>
        <v>1</v>
      </c>
      <c r="AH56" s="81">
        <f>IF(O56="","",AX56*1)</f>
        <v>7</v>
      </c>
      <c r="AI56" s="92">
        <f>IF(P56="","",BE56*1)</f>
        <v>7</v>
      </c>
      <c r="AJ56" s="92">
        <f>IF(Q56="","",BL56*1)</f>
        <v>12</v>
      </c>
      <c r="AK56" s="92">
        <f>IF(R56="","",BS56*1)</f>
        <v>3</v>
      </c>
      <c r="AL56" s="92" t="str">
        <f>IF(S56="","",BZ56*1)</f>
        <v/>
      </c>
      <c r="AM56" s="93">
        <f>IF(O56="","",AZ56*1)</f>
        <v>11</v>
      </c>
      <c r="AN56" s="93">
        <f>IF(P56="","",BG56*1)</f>
        <v>11</v>
      </c>
      <c r="AO56" s="93">
        <f>IF(Q56="","",BN56*1)</f>
        <v>10</v>
      </c>
      <c r="AP56" s="93">
        <f>IF(R56="","",BU56*1)</f>
        <v>11</v>
      </c>
      <c r="AQ56" s="93" t="str">
        <f>IF(S56="","",CB56*1)</f>
        <v/>
      </c>
      <c r="AR56" s="109">
        <f>SUM(AH56:AL56)</f>
        <v>29</v>
      </c>
      <c r="AS56" s="110">
        <f>SUM(AM56:AQ56)</f>
        <v>43</v>
      </c>
      <c r="AT56" s="111">
        <f>IF(O56=1000,11,IF(O56=-1000,0,IF(O56&gt;0,11,IF(O56&lt;0,(-O56),"0"))))</f>
        <v>7</v>
      </c>
      <c r="AU56" s="112" t="str">
        <f>IF(O56=1000,0,IF(O56=-1000,11,IF(O56&lt;-9,-(O56-2),IF(O56&gt;0,(O56),"0"))))</f>
        <v>0</v>
      </c>
      <c r="AV56" s="111">
        <f>IF(O56=1000,11,IF(O56=-1000,0,IF(O56&gt;9,(O56+2),IF(O56&lt;0,(-O56),"0"))))</f>
        <v>7</v>
      </c>
      <c r="AW56" s="112">
        <f>IF(O56=1000,0,IF(O56=-1000,11,IF(O56&lt;0,11,IF(O56&gt;0,(O56),"0"))))</f>
        <v>11</v>
      </c>
      <c r="AX56" s="94">
        <f>IF(O56="","",IF(O56&gt;9,AV56,AT56))</f>
        <v>7</v>
      </c>
      <c r="AY56" s="95" t="str">
        <f>IF(O56="","","-")</f>
        <v>-</v>
      </c>
      <c r="AZ56" s="96">
        <f>IF(O56="","",IF(O56&lt;-9,AU56,AW56))</f>
        <v>11</v>
      </c>
      <c r="BA56" s="111">
        <f>IF(P56=1000,11,IF(P56=-1000,0,IF(P56&gt;9,(P56+2),IF(P56&lt;0,(-P56),"0"))))</f>
        <v>7</v>
      </c>
      <c r="BB56" s="112" t="str">
        <f>IF(P56=1000,0,IF(P56=-1000,11,IF(P56&lt;-9,-(P56-2),IF(P56&gt;0,(P56),"0"))))</f>
        <v>0</v>
      </c>
      <c r="BC56" s="112">
        <f>IF(P56=1000,11,IF(P56=-1000,0,IF(P56&gt;0,11,IF(P56&lt;0,(-P56),"0"))))</f>
        <v>7</v>
      </c>
      <c r="BD56" s="112">
        <f>IF(P56=1000,0,IF(P56=-1000,11,IF(P56&lt;0,11,IF(P56&gt;0,(P56),"0"))))</f>
        <v>11</v>
      </c>
      <c r="BE56" s="94">
        <f>IF(P56="","",IF(P56&gt;9,BA56,BC56))</f>
        <v>7</v>
      </c>
      <c r="BF56" s="95" t="str">
        <f>IF(P56="","","-")</f>
        <v>-</v>
      </c>
      <c r="BG56" s="96">
        <f>IF(P56="","",IF(P56&lt;-9,BB56,BD56))</f>
        <v>11</v>
      </c>
      <c r="BH56" s="111">
        <f>IF(Q56=1000,11,IF(Q56=-1000,0,IF(Q56&gt;9,(Q56+2),IF(Q56&lt;0,(-Q56),"0"))))</f>
        <v>12</v>
      </c>
      <c r="BI56" s="112">
        <f>IF(Q56=1000,0,IF(Q56=-1000,11,IF(Q56&lt;-9,-(Q56-2),IF(Q56&gt;0,(Q56),"0"))))</f>
        <v>10</v>
      </c>
      <c r="BJ56" s="112">
        <f>IF(Q56=1000,11,IF(Q56=-1000,0,IF(Q56&gt;0,11,IF(Q56&lt;0,(-Q56),"0"))))</f>
        <v>11</v>
      </c>
      <c r="BK56" s="112">
        <f>IF(Q56=1000,0,IF(Q56=-1000,11,IF(Q56&lt;0,11,IF(Q56&gt;0,(Q56),"0"))))</f>
        <v>10</v>
      </c>
      <c r="BL56" s="94">
        <f>IF(Q56="","",IF(Q56&gt;9,BH56,BJ56))</f>
        <v>12</v>
      </c>
      <c r="BM56" s="95" t="str">
        <f>IF(Q56="","","-")</f>
        <v>-</v>
      </c>
      <c r="BN56" s="96">
        <f>IF(Q56="","",IF(Q56&lt;-9,BI56,BK56))</f>
        <v>10</v>
      </c>
      <c r="BO56" s="112">
        <f>IF(R56=1000,11,IF(R56=-1000,0,IF(R56&gt;9,(R56+2),IF(R56&lt;0,(-R56),"0"))))</f>
        <v>3</v>
      </c>
      <c r="BP56" s="112" t="str">
        <f>IF(R56=1000,0,IF(R56=-1000,11,IF(R56&lt;-9,-(R56-2),IF(R56&gt;0,(R56),"0"))))</f>
        <v>0</v>
      </c>
      <c r="BQ56" s="112">
        <f>IF(R56=1000,11,IF(R56=-1000,0,IF(R56&gt;0,11,IF(R56&lt;0,(-R56),"0"))))</f>
        <v>3</v>
      </c>
      <c r="BR56" s="112">
        <f>IF(R56=1000,0,IF(R56=-1000,11,IF(R56&lt;0,11,IF(R56&gt;0,(R56),"0"))))</f>
        <v>11</v>
      </c>
      <c r="BS56" s="94">
        <f>IF(R56="","",IF(R56&gt;9,BO56,BQ56))</f>
        <v>3</v>
      </c>
      <c r="BT56" s="95" t="str">
        <f>IF(R56="","","-")</f>
        <v>-</v>
      </c>
      <c r="BU56" s="96">
        <f>IF(R56="","",IF(R56&lt;-9,BP56,BR56))</f>
        <v>11</v>
      </c>
      <c r="BV56" s="112" t="e">
        <f>IF(S56=1000,11,IF(S56=-1000,0,IF(S56&gt;9,(S56+2),IF(S56&lt;0,(-S56),"0"))))</f>
        <v>#VALUE!</v>
      </c>
      <c r="BW56" s="112" t="str">
        <f>IF(S56=1000,0,IF(S56=-1000,11,IF(S56&lt;-9,-(S56-2),IF(S56&gt;0,(S56),"0"))))</f>
        <v/>
      </c>
      <c r="BX56" s="112">
        <f>IF(S56=1000,11,IF(S56=-1000,0,IF(S56&gt;0,11,IF(S56&lt;0,(-S56),"0"))))</f>
        <v>11</v>
      </c>
      <c r="BY56" s="113" t="str">
        <f>IF(S56=1000,0,IF(S56=-1000,11,IF(S56&lt;0,11,IF(S56&gt;0,(S56),"0"))))</f>
        <v/>
      </c>
      <c r="BZ56" s="94" t="str">
        <f>IF(S56="","",IF(S56&gt;9,BV56,BX56))</f>
        <v/>
      </c>
      <c r="CA56" s="95" t="str">
        <f>IF(S56="","","-")</f>
        <v/>
      </c>
      <c r="CB56" s="96" t="str">
        <f>IF(S56="","",IF(S56&lt;-9,BW56,BY56))</f>
        <v/>
      </c>
      <c r="CC56" s="97">
        <f>IF(O56="","",SUM(T56:X56))</f>
        <v>1</v>
      </c>
      <c r="CD56" s="88" t="str">
        <f>IF(CC56="","","-")</f>
        <v>-</v>
      </c>
      <c r="CE56" s="98">
        <f>IF(O56="","",SUM(Y56:AC56))</f>
        <v>3</v>
      </c>
      <c r="CP56" s="32"/>
      <c r="CQ56" s="32"/>
    </row>
    <row r="57" spans="1:95" s="31" customFormat="1" ht="15" customHeight="1" thickBot="1" x14ac:dyDescent="0.25">
      <c r="A57" s="99">
        <f>IF(A52="","",A53)</f>
        <v>404</v>
      </c>
      <c r="B57" s="99">
        <f>IF(B52="","",B52)</f>
        <v>251</v>
      </c>
      <c r="C57" s="114">
        <v>5</v>
      </c>
      <c r="D57" s="115" t="str">
        <f>IF(A57="","",VLOOKUP(A57,СписокКЖ!D:I,2,FALSE))</f>
        <v>МУСТАКИМОВА Элина</v>
      </c>
      <c r="E57" s="116"/>
      <c r="F57" s="117" t="str">
        <f>IF(B57="","",VLOOKUP(B57,СписокКЖ!D:I,2,FALSE))</f>
        <v>ЧИЖОВА Марина</v>
      </c>
      <c r="G57" s="118"/>
      <c r="H57" s="119"/>
      <c r="I57" s="120" t="s">
        <v>571</v>
      </c>
      <c r="J57" s="120" t="s">
        <v>159</v>
      </c>
      <c r="K57" s="120" t="s">
        <v>564</v>
      </c>
      <c r="L57" s="121" t="s">
        <v>567</v>
      </c>
      <c r="M57" s="121"/>
      <c r="N57" s="122"/>
      <c r="O57" s="123">
        <f>IF(I57="","",IF(I57="0",1000,IF(I57="-0",-1000,I57*1)))</f>
        <v>-4</v>
      </c>
      <c r="P57" s="123">
        <f t="shared" si="30"/>
        <v>10</v>
      </c>
      <c r="Q57" s="123">
        <f t="shared" si="30"/>
        <v>-6</v>
      </c>
      <c r="R57" s="123">
        <f t="shared" si="30"/>
        <v>-5</v>
      </c>
      <c r="S57" s="124" t="str">
        <f t="shared" si="30"/>
        <v/>
      </c>
      <c r="T57" s="125">
        <f t="shared" si="31"/>
        <v>0</v>
      </c>
      <c r="U57" s="126">
        <f t="shared" si="31"/>
        <v>1</v>
      </c>
      <c r="V57" s="126">
        <f t="shared" si="31"/>
        <v>0</v>
      </c>
      <c r="W57" s="126">
        <f t="shared" si="31"/>
        <v>0</v>
      </c>
      <c r="X57" s="126" t="str">
        <f t="shared" si="31"/>
        <v/>
      </c>
      <c r="Y57" s="127">
        <f t="shared" si="32"/>
        <v>1</v>
      </c>
      <c r="Z57" s="127">
        <f t="shared" si="32"/>
        <v>0</v>
      </c>
      <c r="AA57" s="127">
        <f t="shared" si="32"/>
        <v>1</v>
      </c>
      <c r="AB57" s="127">
        <f t="shared" si="32"/>
        <v>1</v>
      </c>
      <c r="AC57" s="127" t="str">
        <f t="shared" si="32"/>
        <v/>
      </c>
      <c r="AD57" s="128">
        <f>IF(CC57="","",IF(CC57&gt;CE57,1,-1))</f>
        <v>-1</v>
      </c>
      <c r="AE57" s="128">
        <f>IF(CC57="","",IF(CC57&lt;CE57,1,-1))</f>
        <v>1</v>
      </c>
      <c r="AF57" s="129">
        <f>IF(CC57&gt;CE57,1,0)</f>
        <v>0</v>
      </c>
      <c r="AG57" s="130">
        <f>IF(CE57&gt;CC57,1,0)</f>
        <v>1</v>
      </c>
      <c r="AH57" s="131">
        <f>IF(O57="","",AX57*1)</f>
        <v>4</v>
      </c>
      <c r="AI57" s="132">
        <f>IF(P57="","",BE57*1)</f>
        <v>12</v>
      </c>
      <c r="AJ57" s="132">
        <f>IF(Q57="","",BL57*1)</f>
        <v>6</v>
      </c>
      <c r="AK57" s="132">
        <f>IF(R57="","",BS57*1)</f>
        <v>5</v>
      </c>
      <c r="AL57" s="132" t="str">
        <f>IF(S57="","",BZ57*1)</f>
        <v/>
      </c>
      <c r="AM57" s="133">
        <f>IF(O57="","",AZ57*1)</f>
        <v>11</v>
      </c>
      <c r="AN57" s="133">
        <f>IF(P57="","",BG57*1)</f>
        <v>10</v>
      </c>
      <c r="AO57" s="133">
        <f>IF(Q57="","",BN57*1)</f>
        <v>11</v>
      </c>
      <c r="AP57" s="133">
        <f>IF(R57="","",BU57*1)</f>
        <v>11</v>
      </c>
      <c r="AQ57" s="133" t="str">
        <f>IF(S57="","",CB57*1)</f>
        <v/>
      </c>
      <c r="AR57" s="134">
        <f>SUM(AH57:AL57)</f>
        <v>27</v>
      </c>
      <c r="AS57" s="135">
        <f>SUM(AM57:AQ57)</f>
        <v>43</v>
      </c>
      <c r="AT57" s="136">
        <f>IF(O57=1000,11,IF(O57=-1000,0,IF(O57&gt;0,11,IF(O57&lt;0,(-O57),"0"))))</f>
        <v>4</v>
      </c>
      <c r="AU57" s="137" t="str">
        <f>IF(O57=1000,0,IF(O57=-1000,11,IF(O57&lt;-9,-(O57-2),IF(O57&gt;0,(O57),"0"))))</f>
        <v>0</v>
      </c>
      <c r="AV57" s="136">
        <f>IF(O57=1000,11,IF(O57=-1000,0,IF(O57&gt;9,(O57+2),IF(O57&lt;0,(-O57),"0"))))</f>
        <v>4</v>
      </c>
      <c r="AW57" s="137">
        <f>IF(O57=1000,0,IF(O57=-1000,11,IF(O57&lt;0,11,IF(O57&gt;0,(O57),"0"))))</f>
        <v>11</v>
      </c>
      <c r="AX57" s="138">
        <f>IF(O57="","",IF(O57&gt;9,AV57,AT57))</f>
        <v>4</v>
      </c>
      <c r="AY57" s="139" t="str">
        <f>IF(O57="","","-")</f>
        <v>-</v>
      </c>
      <c r="AZ57" s="140">
        <f>IF(O57="","",IF(O57&lt;-9,AU57,AW57))</f>
        <v>11</v>
      </c>
      <c r="BA57" s="136">
        <f>IF(P57=1000,11,IF(P57=-1000,0,IF(P57&gt;9,(P57+2),IF(P57&lt;0,(-P57),"0"))))</f>
        <v>12</v>
      </c>
      <c r="BB57" s="137">
        <f>IF(P57=1000,0,IF(P57=-1000,11,IF(P57&lt;-9,-(P57-2),IF(P57&gt;0,(P57),"0"))))</f>
        <v>10</v>
      </c>
      <c r="BC57" s="137">
        <f>IF(P57=1000,11,IF(P57=-1000,0,IF(P57&gt;0,11,IF(P57&lt;0,(-P57),"0"))))</f>
        <v>11</v>
      </c>
      <c r="BD57" s="137">
        <f>IF(P57=1000,0,IF(P57=-1000,11,IF(P57&lt;0,11,IF(P57&gt;0,(P57),"0"))))</f>
        <v>10</v>
      </c>
      <c r="BE57" s="138">
        <f>IF(P57="","",IF(P57&gt;9,BA57,BC57))</f>
        <v>12</v>
      </c>
      <c r="BF57" s="139" t="str">
        <f>IF(P57="","","-")</f>
        <v>-</v>
      </c>
      <c r="BG57" s="140">
        <f>IF(P57="","",IF(P57&lt;-9,BB57,BD57))</f>
        <v>10</v>
      </c>
      <c r="BH57" s="136">
        <f>IF(Q57=1000,11,IF(Q57=-1000,0,IF(Q57&gt;9,(Q57+2),IF(Q57&lt;0,(-Q57),"0"))))</f>
        <v>6</v>
      </c>
      <c r="BI57" s="137" t="str">
        <f>IF(Q57=1000,0,IF(Q57=-1000,11,IF(Q57&lt;-9,-(Q57-2),IF(Q57&gt;0,(Q57),"0"))))</f>
        <v>0</v>
      </c>
      <c r="BJ57" s="137">
        <f>IF(Q57=1000,11,IF(Q57=-1000,0,IF(Q57&gt;0,11,IF(Q57&lt;0,(-Q57),"0"))))</f>
        <v>6</v>
      </c>
      <c r="BK57" s="137">
        <f>IF(Q57=1000,0,IF(Q57=-1000,11,IF(Q57&lt;0,11,IF(Q57&gt;0,(Q57),"0"))))</f>
        <v>11</v>
      </c>
      <c r="BL57" s="138">
        <f>IF(Q57="","",IF(Q57&gt;9,BH57,BJ57))</f>
        <v>6</v>
      </c>
      <c r="BM57" s="139" t="str">
        <f>IF(Q57="","","-")</f>
        <v>-</v>
      </c>
      <c r="BN57" s="140">
        <f>IF(Q57="","",IF(Q57&lt;-9,BI57,BK57))</f>
        <v>11</v>
      </c>
      <c r="BO57" s="137">
        <f>IF(R57=1000,11,IF(R57=-1000,0,IF(R57&gt;9,(R57+2),IF(R57&lt;0,(-R57),"0"))))</f>
        <v>5</v>
      </c>
      <c r="BP57" s="137" t="str">
        <f>IF(R57=1000,0,IF(R57=-1000,11,IF(R57&lt;-9,-(R57-2),IF(R57&gt;0,(R57),"0"))))</f>
        <v>0</v>
      </c>
      <c r="BQ57" s="137">
        <f>IF(R57=1000,11,IF(R57=-1000,0,IF(R57&gt;0,11,IF(R57&lt;0,(-R57),"0"))))</f>
        <v>5</v>
      </c>
      <c r="BR57" s="137">
        <f>IF(R57=1000,0,IF(R57=-1000,11,IF(R57&lt;0,11,IF(R57&gt;0,(R57),"0"))))</f>
        <v>11</v>
      </c>
      <c r="BS57" s="138">
        <f>IF(R57="","",IF(R57&gt;9,BO57,BQ57))</f>
        <v>5</v>
      </c>
      <c r="BT57" s="139" t="str">
        <f>IF(R57="","","-")</f>
        <v>-</v>
      </c>
      <c r="BU57" s="140">
        <f>IF(R57="","",IF(R57&lt;-9,BP57,BR57))</f>
        <v>11</v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>
        <f>IF(O57="","",SUM(T57:X57))</f>
        <v>1</v>
      </c>
      <c r="CD57" s="143" t="str">
        <f>IF(CC57="","","-")</f>
        <v>-</v>
      </c>
      <c r="CE57" s="144">
        <f>IF(O57="","",SUM(Y57:AC57))</f>
        <v>3</v>
      </c>
      <c r="CP57" s="32"/>
      <c r="CQ57" s="32"/>
    </row>
    <row r="58" spans="1:95" s="31" customFormat="1" ht="15" customHeight="1" thickBot="1" x14ac:dyDescent="0.25">
      <c r="A58" s="145"/>
      <c r="B58" s="145"/>
      <c r="C58" s="145"/>
      <c r="D58" s="146"/>
      <c r="E58" s="147"/>
      <c r="F58" s="148"/>
      <c r="G58" s="149"/>
      <c r="H58" s="150"/>
      <c r="I58" s="151"/>
      <c r="J58" s="151"/>
      <c r="K58" s="151"/>
      <c r="L58" s="151"/>
      <c r="M58" s="151"/>
      <c r="N58" s="150"/>
      <c r="O58" s="152"/>
      <c r="P58" s="152"/>
      <c r="Q58" s="152"/>
      <c r="R58" s="152"/>
      <c r="S58" s="152"/>
      <c r="T58" s="153"/>
      <c r="U58" s="153"/>
      <c r="V58" s="153"/>
      <c r="W58" s="153"/>
      <c r="X58" s="153"/>
      <c r="Y58" s="154"/>
      <c r="Z58" s="154"/>
      <c r="AA58" s="154"/>
      <c r="AB58" s="154"/>
      <c r="AC58" s="154"/>
      <c r="AD58" s="155"/>
      <c r="AE58" s="155"/>
      <c r="AF58" s="156"/>
      <c r="AG58" s="156"/>
      <c r="AH58" s="157"/>
      <c r="AI58" s="157"/>
      <c r="AJ58" s="157"/>
      <c r="AK58" s="157"/>
      <c r="AL58" s="157"/>
      <c r="AM58" s="158"/>
      <c r="AN58" s="158"/>
      <c r="AO58" s="158"/>
      <c r="AP58" s="158"/>
      <c r="AQ58" s="158"/>
      <c r="AR58" s="159"/>
      <c r="AS58" s="159"/>
      <c r="AT58" s="160"/>
      <c r="AU58" s="160"/>
      <c r="AV58" s="160"/>
      <c r="AW58" s="160"/>
      <c r="AX58" s="161"/>
      <c r="AY58" s="161"/>
      <c r="AZ58" s="161"/>
      <c r="BA58" s="160"/>
      <c r="BB58" s="160"/>
      <c r="BC58" s="160"/>
      <c r="BD58" s="160"/>
      <c r="BE58" s="161"/>
      <c r="BF58" s="161"/>
      <c r="BG58" s="161"/>
      <c r="BH58" s="160"/>
      <c r="BI58" s="160"/>
      <c r="BJ58" s="160"/>
      <c r="BK58" s="160"/>
      <c r="BL58" s="161"/>
      <c r="BM58" s="161"/>
      <c r="BN58" s="161"/>
      <c r="BO58" s="160"/>
      <c r="BP58" s="160"/>
      <c r="BQ58" s="160"/>
      <c r="BR58" s="160"/>
      <c r="BS58" s="161"/>
      <c r="BT58" s="161"/>
      <c r="BU58" s="161"/>
      <c r="BV58" s="160"/>
      <c r="BW58" s="160"/>
      <c r="BX58" s="160"/>
      <c r="BY58" s="160"/>
      <c r="BZ58" s="161"/>
      <c r="CA58" s="161"/>
      <c r="CB58" s="161"/>
      <c r="CC58" s="162"/>
      <c r="CD58" s="163"/>
      <c r="CE58" s="164"/>
      <c r="CP58" s="32"/>
      <c r="CQ58" s="32"/>
    </row>
    <row r="59" spans="1:95" s="31" customFormat="1" ht="31.5" customHeight="1" thickBot="1" x14ac:dyDescent="0.25">
      <c r="A59" s="34">
        <v>11</v>
      </c>
      <c r="B59" s="35">
        <v>14</v>
      </c>
      <c r="C59" s="1225">
        <f>1+C50</f>
        <v>7</v>
      </c>
      <c r="D59" s="1227" t="str">
        <f>IF(A59="","",VLOOKUP(A59,СписокКЖ!$A$88:$C$113,3,FALSE))</f>
        <v>Липецкая область</v>
      </c>
      <c r="E59" s="1228" t="e">
        <f>IF(B59="","",VLOOKUP(B59,СписокКЖ!E:J,2,FALSE))</f>
        <v>#N/A</v>
      </c>
      <c r="F59" s="1231" t="str">
        <f>IF(B59="","",VLOOKUP(B59,СписокКЖ!$A$88:$C$111,3,FALSE))</f>
        <v>Санкт - Петербург</v>
      </c>
      <c r="G59" s="1232" t="e">
        <f>IF(D59="","",VLOOKUP(D59,СписокКЖ!G:L,2,FALSE))</f>
        <v>#N/A</v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>
        <f>IF(A59="","",VLOOKUP(A59,'[60]Протокол команд'!A:K,8,FALSE))</f>
        <v>0</v>
      </c>
      <c r="U59" s="39">
        <f>T59*5-4</f>
        <v>-4</v>
      </c>
      <c r="V59" s="39">
        <f>T59*5</f>
        <v>0</v>
      </c>
      <c r="W59" s="39" t="str">
        <f>CONCATENATE(U59,"-",V59)</f>
        <v>-4-0</v>
      </c>
      <c r="X59" s="39" t="str">
        <f>IF(A59="","",VLOOKUP(A59,'[60]Протокол команд'!A:K,10,FALSE))</f>
        <v>-</v>
      </c>
      <c r="Y59" s="39" t="e">
        <f>X59*5-4</f>
        <v>#VALUE!</v>
      </c>
      <c r="Z59" s="39" t="e">
        <f>X59*5</f>
        <v>#VALUE!</v>
      </c>
      <c r="AA59" s="39" t="e">
        <f>CONCATENATE(Y59,"-",Z59)</f>
        <v>#VALUE!</v>
      </c>
      <c r="AB59" s="1241">
        <f>IF(O61="","",SUM(AF61:AF66))</f>
        <v>0</v>
      </c>
      <c r="AC59" s="1242"/>
      <c r="AD59" s="1243"/>
      <c r="AE59" s="1242">
        <f>IF(O61="","",SUM(AG61:AG66))</f>
        <v>3</v>
      </c>
      <c r="AF59" s="1242"/>
      <c r="AG59" s="1264"/>
      <c r="AH59" s="1241">
        <f>SUM(CC61:CC66)</f>
        <v>2</v>
      </c>
      <c r="AI59" s="1242"/>
      <c r="AJ59" s="1243"/>
      <c r="AK59" s="1242">
        <f>SUM(CE61:CE66)</f>
        <v>9</v>
      </c>
      <c r="AL59" s="1242"/>
      <c r="AM59" s="1264"/>
      <c r="AN59" s="1265">
        <f>SUM(AR61:AR66)</f>
        <v>64</v>
      </c>
      <c r="AO59" s="1266"/>
      <c r="AP59" s="1267"/>
      <c r="AQ59" s="1266">
        <f>SUM(AS61:AS66)</f>
        <v>82</v>
      </c>
      <c r="AR59" s="1266"/>
      <c r="AS59" s="1268"/>
      <c r="AT59" s="1314" t="s">
        <v>596</v>
      </c>
      <c r="AU59" s="1315"/>
      <c r="AV59" s="1315"/>
      <c r="AW59" s="1315"/>
      <c r="AX59" s="1315"/>
      <c r="AY59" s="1315"/>
      <c r="AZ59" s="1315"/>
      <c r="BA59" s="1315"/>
      <c r="BB59" s="1315"/>
      <c r="BC59" s="1315"/>
      <c r="BD59" s="1315"/>
      <c r="BE59" s="1315"/>
      <c r="BF59" s="1315"/>
      <c r="BG59" s="1315"/>
      <c r="BH59" s="1315"/>
      <c r="BI59" s="1315"/>
      <c r="BJ59" s="1315"/>
      <c r="BK59" s="1315"/>
      <c r="BL59" s="1315"/>
      <c r="BM59" s="1315"/>
      <c r="BN59" s="1315"/>
      <c r="BO59" s="1315"/>
      <c r="BP59" s="1315"/>
      <c r="BQ59" s="1315"/>
      <c r="BR59" s="1315"/>
      <c r="BS59" s="1315"/>
      <c r="BT59" s="1315"/>
      <c r="BU59" s="1315"/>
      <c r="BV59" s="1315"/>
      <c r="BW59" s="1315"/>
      <c r="BX59" s="1315"/>
      <c r="BY59" s="1315"/>
      <c r="BZ59" s="1315"/>
      <c r="CA59" s="1315"/>
      <c r="CB59" s="1316"/>
      <c r="CC59" s="1254">
        <f>IF(O61="","",SUM(AF61:AF66))</f>
        <v>0</v>
      </c>
      <c r="CD59" s="1256" t="str">
        <f>IF(CC59="","","-")</f>
        <v>-</v>
      </c>
      <c r="CE59" s="1258">
        <f>IF(O61="","",SUM(AG61:AG66))</f>
        <v>3</v>
      </c>
      <c r="CP59" s="32"/>
      <c r="CQ59" s="32"/>
    </row>
    <row r="60" spans="1:95" s="31" customFormat="1" ht="13.5" customHeight="1" x14ac:dyDescent="0.2">
      <c r="A60" s="40"/>
      <c r="B60" s="40"/>
      <c r="C60" s="1226"/>
      <c r="D60" s="1229" t="str">
        <f>IF(A60="","",VLOOKUP(A60,СписокКЖ!D:I,2,FALSE))</f>
        <v/>
      </c>
      <c r="E60" s="1230" t="str">
        <f>IF(B60="","",VLOOKUP(B60,СписокКЖ!E:J,2,FALSE))</f>
        <v/>
      </c>
      <c r="F60" s="1233" t="str">
        <f>IF(C60="","",VLOOKUP(C60,СписокКЖ!F:K,2,FALSE))</f>
        <v/>
      </c>
      <c r="G60" s="1234" t="str">
        <f>IF(D60="","",VLOOKUP(D60,СписокКЖ!G:L,2,FALSE))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x14ac:dyDescent="0.2">
      <c r="A61" s="43">
        <v>454</v>
      </c>
      <c r="B61" s="44">
        <v>401</v>
      </c>
      <c r="C61" s="90">
        <v>1</v>
      </c>
      <c r="D61" s="46" t="str">
        <f>IF(A61="","",VLOOKUP(A61,СписокКЖ!D:I,2,FALSE))</f>
        <v>БОГДАНОВА Олеся</v>
      </c>
      <c r="E61" s="47"/>
      <c r="F61" s="48" t="str">
        <f>IF(B61="","",VLOOKUP(B61,СписокКЖ!D:I,2,FALSE))</f>
        <v>ГОРШКАЛЕВА Ольга</v>
      </c>
      <c r="G61" s="49"/>
      <c r="H61" s="50"/>
      <c r="I61" s="51" t="s">
        <v>154</v>
      </c>
      <c r="J61" s="51" t="s">
        <v>28</v>
      </c>
      <c r="K61" s="51" t="s">
        <v>159</v>
      </c>
      <c r="L61" s="51" t="s">
        <v>568</v>
      </c>
      <c r="M61" s="51" t="s">
        <v>30</v>
      </c>
      <c r="N61" s="52"/>
      <c r="O61" s="53">
        <f>IF(I61="","",IF(I61="0",1000,IF(I61="-0",-1000,I61*1)))</f>
        <v>6</v>
      </c>
      <c r="P61" s="53">
        <f t="shared" ref="P61:S62" si="33">IF(J61="","",IF(J61="0",1000,IF(J61="-0",-1000,J61*1)))</f>
        <v>-9</v>
      </c>
      <c r="Q61" s="53">
        <f t="shared" si="33"/>
        <v>10</v>
      </c>
      <c r="R61" s="53">
        <f t="shared" si="33"/>
        <v>-7</v>
      </c>
      <c r="S61" s="54">
        <f t="shared" si="33"/>
        <v>-8</v>
      </c>
      <c r="T61" s="55">
        <f t="shared" ref="T61:X62" si="34">IF(O61="","",IF(O61&gt;0,1,0))</f>
        <v>1</v>
      </c>
      <c r="U61" s="56">
        <f t="shared" si="34"/>
        <v>0</v>
      </c>
      <c r="V61" s="56">
        <f t="shared" si="34"/>
        <v>1</v>
      </c>
      <c r="W61" s="56">
        <f t="shared" si="34"/>
        <v>0</v>
      </c>
      <c r="X61" s="56">
        <f t="shared" si="34"/>
        <v>0</v>
      </c>
      <c r="Y61" s="57">
        <f t="shared" ref="Y61:AC62" si="35">IF(O61="","",IF(O61&lt;0,1,0))</f>
        <v>0</v>
      </c>
      <c r="Z61" s="57">
        <f t="shared" si="35"/>
        <v>1</v>
      </c>
      <c r="AA61" s="57">
        <f t="shared" si="35"/>
        <v>0</v>
      </c>
      <c r="AB61" s="57">
        <f t="shared" si="35"/>
        <v>1</v>
      </c>
      <c r="AC61" s="57">
        <f t="shared" si="35"/>
        <v>1</v>
      </c>
      <c r="AD61" s="58">
        <f>IF(CC61="","",IF(CC61&gt;CE61,1,-1))</f>
        <v>-1</v>
      </c>
      <c r="AE61" s="58">
        <f>IF(CC61="","",IF(CC61&lt;CE61,1,-1))</f>
        <v>1</v>
      </c>
      <c r="AF61" s="59">
        <f>IF(CC61&gt;CE61,1,0)</f>
        <v>0</v>
      </c>
      <c r="AG61" s="60">
        <f>IF(CE61&gt;CC61,1,0)</f>
        <v>1</v>
      </c>
      <c r="AH61" s="61">
        <f>IF(O61="","",AX61*1)</f>
        <v>11</v>
      </c>
      <c r="AI61" s="62">
        <f>IF(P61="","",BE61*1)</f>
        <v>9</v>
      </c>
      <c r="AJ61" s="62">
        <f>IF(Q61="","",BL61*1)</f>
        <v>12</v>
      </c>
      <c r="AK61" s="62">
        <f>IF(R61="","",BS61*1)</f>
        <v>7</v>
      </c>
      <c r="AL61" s="62">
        <f>IF(S61="","",BZ61*1)</f>
        <v>8</v>
      </c>
      <c r="AM61" s="63">
        <f>IF(O61="","",AZ61*1)</f>
        <v>6</v>
      </c>
      <c r="AN61" s="63">
        <f>IF(P61="","",BG61*1)</f>
        <v>11</v>
      </c>
      <c r="AO61" s="63">
        <f>IF(Q61="","",BN61*1)</f>
        <v>10</v>
      </c>
      <c r="AP61" s="63">
        <f>IF(R61="","",BU61*1)</f>
        <v>11</v>
      </c>
      <c r="AQ61" s="63">
        <f>IF(S61="","",CB61*1)</f>
        <v>11</v>
      </c>
      <c r="AR61" s="64">
        <f>SUM(AH61:AL61)</f>
        <v>47</v>
      </c>
      <c r="AS61" s="65">
        <f>SUM(AM61:AQ61)</f>
        <v>49</v>
      </c>
      <c r="AT61" s="66">
        <f>IF(O61=1000,11,IF(O61=-1000,0,IF(O61&gt;0,11,IF(O61&lt;0,(-O61),"0"))))</f>
        <v>11</v>
      </c>
      <c r="AU61" s="67">
        <f>IF(O61=1000,0,IF(O61=-1000,11,IF(O61&lt;-9,-(O61-2),IF(O61&gt;0,(O61),"0"))))</f>
        <v>6</v>
      </c>
      <c r="AV61" s="66">
        <f>IF(O61=1000,11,IF(O61=-1000,0,IF(O61&lt;9,11,IF(O61&gt;9,(O61+2),"0"))))</f>
        <v>11</v>
      </c>
      <c r="AW61" s="67">
        <f>IF(O61=1000,0,IF(O61=-1000,11,IF(O61&lt;0,11,IF(O61&gt;0,(O61),"0"))))</f>
        <v>6</v>
      </c>
      <c r="AX61" s="68">
        <f>IF(O61="","",IF(O61&gt;9,AV61,AT61))</f>
        <v>11</v>
      </c>
      <c r="AY61" s="69" t="str">
        <f>IF(O61="","","-")</f>
        <v>-</v>
      </c>
      <c r="AZ61" s="70">
        <f>IF(O61="","",IF(O61&lt;-9,AU61,AW61))</f>
        <v>6</v>
      </c>
      <c r="BA61" s="66">
        <f>IF(P61=1000,11,IF(P61=-1000,0,IF(P61&gt;9,(P61+2),IF(P61&lt;0,(-P61),"0"))))</f>
        <v>9</v>
      </c>
      <c r="BB61" s="67" t="str">
        <f>IF(P61=1000,0,IF(P61=-1000,11,IF(P61&lt;-9,-(P61-2),IF(P61&gt;0,(P61),"0"))))</f>
        <v>0</v>
      </c>
      <c r="BC61" s="67">
        <f>IF(P61=1000,11,IF(P61=-1000,0,IF(P61&gt;0,11,IF(P61&lt;0,(-P61),"0"))))</f>
        <v>9</v>
      </c>
      <c r="BD61" s="67">
        <f>IF(P61=1000,0,IF(P61=-1000,11,IF(P61&lt;0,11,IF(P61&gt;0,(P61),"0"))))</f>
        <v>11</v>
      </c>
      <c r="BE61" s="68">
        <f>IF(P61="","",IF(P61&gt;9,BA61,BC61))</f>
        <v>9</v>
      </c>
      <c r="BF61" s="69" t="str">
        <f>IF(P61="","","-")</f>
        <v>-</v>
      </c>
      <c r="BG61" s="70">
        <f>IF(P61="","",IF(P61&lt;-9,BB61,BD61))</f>
        <v>11</v>
      </c>
      <c r="BH61" s="66">
        <f>IF(Q61=1000,11,IF(Q61=-1000,0,IF(Q61&gt;9,(Q61+2),IF(Q61&lt;0,(-Q61),"0"))))</f>
        <v>12</v>
      </c>
      <c r="BI61" s="67">
        <f>IF(Q61=1000,0,IF(Q61=-1000,11,IF(Q61&lt;-9,-(Q61-2),IF(Q61&gt;0,(Q61),"0"))))</f>
        <v>10</v>
      </c>
      <c r="BJ61" s="67">
        <f>IF(Q61=1000,11,IF(Q61=-1000,0,IF(Q61&gt;0,11,IF(Q61&lt;0,(-Q61),"0"))))</f>
        <v>11</v>
      </c>
      <c r="BK61" s="67">
        <f>IF(Q61=1000,0,IF(Q61=-1000,11,IF(Q61&lt;0,11,IF(Q61&gt;0,(Q61),"0"))))</f>
        <v>10</v>
      </c>
      <c r="BL61" s="68">
        <f>IF(Q61="","",IF(Q61&gt;9,BH61,BJ61))</f>
        <v>12</v>
      </c>
      <c r="BM61" s="69" t="str">
        <f>IF(Q61="","","-")</f>
        <v>-</v>
      </c>
      <c r="BN61" s="70">
        <f>IF(Q61="","",IF(Q61&lt;-9,BI61,BK61))</f>
        <v>10</v>
      </c>
      <c r="BO61" s="67">
        <f>IF(R61=1000,11,IF(R61=-1000,0,IF(R61&gt;9,(R61+2),IF(R61&lt;0,(-R61),"0"))))</f>
        <v>7</v>
      </c>
      <c r="BP61" s="67" t="str">
        <f>IF(R61=1000,0,IF(R61=-1000,11,IF(R61&lt;-9,-(R61-2),IF(R61&gt;0,(R61),"0"))))</f>
        <v>0</v>
      </c>
      <c r="BQ61" s="67">
        <f>IF(R61=1000,11,IF(R61=-1000,0,IF(R61&gt;0,11,IF(R61&lt;0,(-R61),"0"))))</f>
        <v>7</v>
      </c>
      <c r="BR61" s="67">
        <f>IF(R61=1000,0,IF(R61=-1000,11,IF(R61&lt;0,11,IF(R61&gt;0,(R61),"0"))))</f>
        <v>11</v>
      </c>
      <c r="BS61" s="68">
        <f>IF(R61="","",IF(R61&gt;9,BO61,BQ61))</f>
        <v>7</v>
      </c>
      <c r="BT61" s="69" t="str">
        <f>IF(R61="","","-")</f>
        <v>-</v>
      </c>
      <c r="BU61" s="70">
        <f>IF(R61="","",IF(R61&lt;-9,BP61,BR61))</f>
        <v>11</v>
      </c>
      <c r="BV61" s="67">
        <f>IF(S61=1000,11,IF(S61=-1000,0,IF(S61&gt;9,(S61+2),IF(S61&lt;0,(-S61),"0"))))</f>
        <v>8</v>
      </c>
      <c r="BW61" s="67" t="str">
        <f>IF(S61=1000,0,IF(S61=-1000,11,IF(S61&lt;-9,-(S61-2),IF(S61&gt;0,(S61),"0"))))</f>
        <v>0</v>
      </c>
      <c r="BX61" s="67">
        <f>IF(S61=1000,11,IF(S61=-1000,0,IF(S61&gt;0,11,IF(S61&lt;0,(-S61),"0"))))</f>
        <v>8</v>
      </c>
      <c r="BY61" s="71">
        <f>IF(S61=1000,0,IF(S61=-1000,11,IF(S61&lt;0,11,IF(S61&gt;0,(S61),"0"))))</f>
        <v>11</v>
      </c>
      <c r="BZ61" s="68">
        <f>IF(S61="","",IF(S61&gt;9,BV61,BX61))</f>
        <v>8</v>
      </c>
      <c r="CA61" s="69" t="str">
        <f>IF(S61="","","-")</f>
        <v>-</v>
      </c>
      <c r="CB61" s="70">
        <f>IF(S61="","",IF(S61&lt;-9,BW61,BY61))</f>
        <v>11</v>
      </c>
      <c r="CC61" s="72">
        <f>IF(O61="","",SUM(T61:X61))</f>
        <v>2</v>
      </c>
      <c r="CD61" s="73" t="str">
        <f>IF(CC61="","","-")</f>
        <v>-</v>
      </c>
      <c r="CE61" s="74">
        <f>IF(O61="","",SUM(Y61:AC61))</f>
        <v>3</v>
      </c>
      <c r="CP61" s="32"/>
      <c r="CQ61" s="32"/>
    </row>
    <row r="62" spans="1:95" s="31" customFormat="1" ht="15" customHeight="1" x14ac:dyDescent="0.2">
      <c r="A62" s="43">
        <v>251</v>
      </c>
      <c r="B62" s="44">
        <v>406</v>
      </c>
      <c r="C62" s="75">
        <v>2</v>
      </c>
      <c r="D62" s="76" t="str">
        <f>IF(A62="","",VLOOKUP(A62,СписокКЖ!D:I,2,FALSE))</f>
        <v>ЧИЖОВА Марина</v>
      </c>
      <c r="E62" s="47"/>
      <c r="F62" s="77" t="str">
        <f>IF(B62="","",VLOOKUP(B62,СписокКЖ!D:I,2,FALSE))</f>
        <v>КОСТЕНЕВИЧ Анастасия</v>
      </c>
      <c r="G62" s="49"/>
      <c r="H62" s="41"/>
      <c r="I62" s="91" t="s">
        <v>564</v>
      </c>
      <c r="J62" s="91" t="s">
        <v>565</v>
      </c>
      <c r="K62" s="91" t="s">
        <v>30</v>
      </c>
      <c r="L62" s="91"/>
      <c r="M62" s="51"/>
      <c r="N62" s="42"/>
      <c r="O62" s="79">
        <f>IF(I62="","",IF(I62="0",1000,IF(I62="-0",-1000,I62*1)))</f>
        <v>-6</v>
      </c>
      <c r="P62" s="79">
        <f t="shared" si="33"/>
        <v>-3</v>
      </c>
      <c r="Q62" s="79">
        <f t="shared" si="33"/>
        <v>-8</v>
      </c>
      <c r="R62" s="79" t="str">
        <f t="shared" si="33"/>
        <v/>
      </c>
      <c r="S62" s="80" t="str">
        <f t="shared" si="33"/>
        <v/>
      </c>
      <c r="T62" s="55">
        <f t="shared" si="34"/>
        <v>0</v>
      </c>
      <c r="U62" s="56">
        <f t="shared" si="34"/>
        <v>0</v>
      </c>
      <c r="V62" s="56">
        <f t="shared" si="34"/>
        <v>0</v>
      </c>
      <c r="W62" s="56" t="str">
        <f t="shared" si="34"/>
        <v/>
      </c>
      <c r="X62" s="56" t="str">
        <f t="shared" si="34"/>
        <v/>
      </c>
      <c r="Y62" s="57">
        <f t="shared" si="35"/>
        <v>1</v>
      </c>
      <c r="Z62" s="57">
        <f t="shared" si="35"/>
        <v>1</v>
      </c>
      <c r="AA62" s="57">
        <f t="shared" si="35"/>
        <v>1</v>
      </c>
      <c r="AB62" s="57" t="str">
        <f t="shared" si="35"/>
        <v/>
      </c>
      <c r="AC62" s="57" t="str">
        <f t="shared" si="35"/>
        <v/>
      </c>
      <c r="AD62" s="58">
        <f>IF(CC62="","",IF(CC62&gt;CE62,1,-1))</f>
        <v>-1</v>
      </c>
      <c r="AE62" s="58">
        <f>IF(CC62="","",IF(CC62&lt;CE62,1,-1))</f>
        <v>1</v>
      </c>
      <c r="AF62" s="59">
        <f>IF(CC62&gt;CE62,1,0)</f>
        <v>0</v>
      </c>
      <c r="AG62" s="60">
        <f>IF(CE62&gt;CC62,1,0)</f>
        <v>1</v>
      </c>
      <c r="AH62" s="81">
        <f>IF(O62="","",AX62*1)</f>
        <v>6</v>
      </c>
      <c r="AI62" s="92">
        <f>IF(P62="","",BE62*1)</f>
        <v>3</v>
      </c>
      <c r="AJ62" s="92">
        <f>IF(Q62="","",BL62*1)</f>
        <v>8</v>
      </c>
      <c r="AK62" s="92" t="str">
        <f>IF(R62="","",BS62*1)</f>
        <v/>
      </c>
      <c r="AL62" s="92" t="str">
        <f>IF(S62="","",BZ62*1)</f>
        <v/>
      </c>
      <c r="AM62" s="93">
        <f>IF(O62="","",AZ62*1)</f>
        <v>11</v>
      </c>
      <c r="AN62" s="93">
        <f>IF(P62="","",BG62*1)</f>
        <v>11</v>
      </c>
      <c r="AO62" s="93">
        <f>IF(Q62="","",BN62*1)</f>
        <v>11</v>
      </c>
      <c r="AP62" s="93" t="str">
        <f>IF(R62="","",BU62*1)</f>
        <v/>
      </c>
      <c r="AQ62" s="93" t="str">
        <f>IF(S62="","",CB62*1)</f>
        <v/>
      </c>
      <c r="AR62" s="64">
        <f>SUM(AH62:AL62)</f>
        <v>17</v>
      </c>
      <c r="AS62" s="65">
        <f>SUM(AM62:AQ62)</f>
        <v>33</v>
      </c>
      <c r="AT62" s="66">
        <f>IF(O62=1000,11,IF(O62=-1000,0,IF(O62&gt;0,11,IF(O62&lt;0,(-O62),"0"))))</f>
        <v>6</v>
      </c>
      <c r="AU62" s="67" t="str">
        <f>IF(O62=1000,0,IF(O62=-1000,11,IF(O62&lt;-9,-(O62-2),IF(O62&gt;0,(O62),"0"))))</f>
        <v>0</v>
      </c>
      <c r="AV62" s="66">
        <f>IF(O62=1000,11,IF(O62=-1000,0,IF(O62&gt;9,(O62+2),IF(O62&lt;0,(-O62),"0"))))</f>
        <v>6</v>
      </c>
      <c r="AW62" s="67">
        <f>IF(O62=1000,0,IF(O62=-1000,11,IF(O62&lt;0,11,IF(O62&gt;0,(O62),"0"))))</f>
        <v>11</v>
      </c>
      <c r="AX62" s="94">
        <f>IF(O62="","",IF(O62&gt;9,AV62,AT62))</f>
        <v>6</v>
      </c>
      <c r="AY62" s="95" t="str">
        <f>IF(O62="","","-")</f>
        <v>-</v>
      </c>
      <c r="AZ62" s="96">
        <f>IF(O62="","",IF(O62&lt;-9,AU62,AW62))</f>
        <v>11</v>
      </c>
      <c r="BA62" s="66">
        <f>IF(P62=1000,11,IF(P62=-1000,0,IF(P62&gt;9,(P62+2),IF(P62&lt;0,(-P62),"0"))))</f>
        <v>3</v>
      </c>
      <c r="BB62" s="67" t="str">
        <f>IF(P62=1000,0,IF(P62=-1000,11,IF(P62&lt;-9,-(P62-2),IF(P62&gt;0,(P62),"0"))))</f>
        <v>0</v>
      </c>
      <c r="BC62" s="67">
        <f>IF(P62=1000,11,IF(P62=-1000,0,IF(P62&gt;0,11,IF(P62&lt;0,(-P62),"0"))))</f>
        <v>3</v>
      </c>
      <c r="BD62" s="67">
        <f>IF(P62=1000,0,IF(P62=-1000,11,IF(P62&lt;0,11,IF(P62&gt;0,(P62),"0"))))</f>
        <v>11</v>
      </c>
      <c r="BE62" s="94">
        <f>IF(P62="","",IF(P62&gt;9,BA62,BC62))</f>
        <v>3</v>
      </c>
      <c r="BF62" s="95" t="str">
        <f>IF(P62="","","-")</f>
        <v>-</v>
      </c>
      <c r="BG62" s="96">
        <f>IF(P62="","",IF(P62&lt;-9,BB62,BD62))</f>
        <v>11</v>
      </c>
      <c r="BH62" s="66">
        <f>IF(Q62=1000,11,IF(Q62=-1000,0,IF(Q62&gt;9,(Q62+2),IF(Q62&lt;0,(-Q62),"0"))))</f>
        <v>8</v>
      </c>
      <c r="BI62" s="67" t="str">
        <f>IF(Q62=1000,0,IF(Q62=-1000,11,IF(Q62&lt;-9,-(Q62-2),IF(Q62&gt;0,(Q62),"0"))))</f>
        <v>0</v>
      </c>
      <c r="BJ62" s="67">
        <f>IF(Q62=1000,11,IF(Q62=-1000,0,IF(Q62&gt;0,11,IF(Q62&lt;0,(-Q62),"0"))))</f>
        <v>8</v>
      </c>
      <c r="BK62" s="67">
        <f>IF(Q62=1000,0,IF(Q62=-1000,11,IF(Q62&lt;0,11,IF(Q62&gt;0,(Q62),"0"))))</f>
        <v>11</v>
      </c>
      <c r="BL62" s="94">
        <f>IF(Q62="","",IF(Q62&gt;9,BH62,BJ62))</f>
        <v>8</v>
      </c>
      <c r="BM62" s="95" t="str">
        <f>IF(Q62="","","-")</f>
        <v>-</v>
      </c>
      <c r="BN62" s="96">
        <f>IF(Q62="","",IF(Q62&lt;-9,BI62,BK62))</f>
        <v>11</v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94" t="str">
        <f>IF(R62="","",IF(R62&gt;9,BO62,BQ62))</f>
        <v/>
      </c>
      <c r="BT62" s="95" t="str">
        <f>IF(R62="","","-")</f>
        <v/>
      </c>
      <c r="BU62" s="96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94" t="str">
        <f>IF(S62="","",IF(S62&gt;9,BV62,BX62))</f>
        <v/>
      </c>
      <c r="CA62" s="95" t="str">
        <f>IF(S62="","","-")</f>
        <v/>
      </c>
      <c r="CB62" s="96" t="str">
        <f>IF(S62="","",IF(S62&lt;-9,BW62,BY62))</f>
        <v/>
      </c>
      <c r="CC62" s="97">
        <f>IF(O62="","",SUM(T62:X62))</f>
        <v>0</v>
      </c>
      <c r="CD62" s="88" t="str">
        <f>IF(CC62="","","-")</f>
        <v>-</v>
      </c>
      <c r="CE62" s="98">
        <f>IF(O62="","",SUM(Y62:AC62))</f>
        <v>3</v>
      </c>
      <c r="CP62" s="32"/>
      <c r="CQ62" s="32"/>
    </row>
    <row r="63" spans="1:95" s="31" customFormat="1" ht="15" customHeight="1" x14ac:dyDescent="0.2">
      <c r="A63" s="43">
        <v>454</v>
      </c>
      <c r="B63" s="44">
        <v>401</v>
      </c>
      <c r="C63" s="1250" t="s">
        <v>563</v>
      </c>
      <c r="D63" s="76" t="str">
        <f>IF(A63="","",VLOOKUP(A63,СписокКЖ!D:I,2,FALSE))</f>
        <v>БОГДАНОВА Олеся</v>
      </c>
      <c r="E63" s="47"/>
      <c r="F63" s="77" t="str">
        <f>IF(B63="","",VLOOKUP(B63,СписокКЖ!D:I,2,FALSE))</f>
        <v>ГОРШКАЛЕВА Ольга</v>
      </c>
      <c r="G63" s="49"/>
      <c r="H63" s="41"/>
      <c r="I63" s="1252" t="s">
        <v>568</v>
      </c>
      <c r="J63" s="1252" t="s">
        <v>566</v>
      </c>
      <c r="K63" s="1252" t="s">
        <v>565</v>
      </c>
      <c r="L63" s="1252"/>
      <c r="M63" s="1252"/>
      <c r="N63" s="42"/>
      <c r="O63" s="1244">
        <f>IF(I63="","",IF(I63="0",1000,IF(I63="-0",-1000,I63*1)))</f>
        <v>-7</v>
      </c>
      <c r="P63" s="1244">
        <f>IF(J63="","",IF(J63="0",1000,IF(J63="-0",-1000,J63*1)))</f>
        <v>-2</v>
      </c>
      <c r="Q63" s="1244">
        <f>IF(K63="","",IF(K63="0",1000,IF(K63="-0",-1000,K63*1)))</f>
        <v>-3</v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>
        <f>IF(O63="","",IF(O63&gt;0,1,0))</f>
        <v>0</v>
      </c>
      <c r="U63" s="1284">
        <f>IF(P63="","",IF(P63&gt;0,1,0))</f>
        <v>0</v>
      </c>
      <c r="V63" s="1284">
        <f>IF(Q63="","",IF(Q63&gt;0,1,0))</f>
        <v>0</v>
      </c>
      <c r="W63" s="1284" t="str">
        <f>IF(R63="","",IF(R63&gt;0,1,0))</f>
        <v/>
      </c>
      <c r="X63" s="1284" t="str">
        <f>IF(S63="","",IF(S63&gt;0,1,0))</f>
        <v/>
      </c>
      <c r="Y63" s="1278">
        <f>IF(O63="","",IF(O63&lt;0,1,0))</f>
        <v>1</v>
      </c>
      <c r="Z63" s="1278">
        <f>IF(P63="","",IF(P63&lt;0,1,0))</f>
        <v>1</v>
      </c>
      <c r="AA63" s="1278">
        <f>IF(Q63="","",IF(Q63&lt;0,1,0))</f>
        <v>1</v>
      </c>
      <c r="AB63" s="1278" t="str">
        <f>IF(R63="","",IF(R63&lt;0,1,0))</f>
        <v/>
      </c>
      <c r="AC63" s="1278" t="str">
        <f>IF(S63="","",IF(S63&lt;0,1,0))</f>
        <v/>
      </c>
      <c r="AD63" s="1280">
        <f>IF(CC63="","",IF(CC63&gt;CE63,1,-1))</f>
        <v>-1</v>
      </c>
      <c r="AE63" s="1280">
        <f>IF(CC63="","",IF(CC63&lt;CE63,1,-1))</f>
        <v>1</v>
      </c>
      <c r="AF63" s="1282">
        <f>IF(CC63&gt;CE63,1,0)</f>
        <v>0</v>
      </c>
      <c r="AG63" s="1272">
        <f>IF(CE63&gt;CC63,1,0)</f>
        <v>1</v>
      </c>
      <c r="AH63" s="1274">
        <f>IF(O63="","",AX63*1)</f>
        <v>7</v>
      </c>
      <c r="AI63" s="1276">
        <f>IF(P63="","",BE63*1)</f>
        <v>2</v>
      </c>
      <c r="AJ63" s="1276">
        <f>IF(Q63="","",BL63*1)</f>
        <v>3</v>
      </c>
      <c r="AK63" s="1276" t="str">
        <f>IF(R63="","",BS63*1)</f>
        <v/>
      </c>
      <c r="AL63" s="1276" t="str">
        <f>IF(S63="","",BZ63*1)</f>
        <v/>
      </c>
      <c r="AM63" s="1298">
        <f>IF(O63="","",AZ63*1)</f>
        <v>11</v>
      </c>
      <c r="AN63" s="1298">
        <f>IF(P63="","",BG63*1)</f>
        <v>11</v>
      </c>
      <c r="AO63" s="1298">
        <f>IF(Q63="","",BN63*1)</f>
        <v>11</v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7</v>
      </c>
      <c r="AU63" s="1286" t="str">
        <f>IF(O63=1000,0,IF(O63=-1000,11,IF(O63&lt;-9,-(O63-2),IF(O63&gt;0,(O63),"0"))))</f>
        <v>0</v>
      </c>
      <c r="AV63" s="1286">
        <f>IF(O63=1000,11,IF(O63=-1000,0,IF(O63&gt;9,(O63+2),IF(O63&lt;0,(-O63),"0"))))</f>
        <v>7</v>
      </c>
      <c r="AW63" s="1286">
        <f>IF(O63=1000,0,IF(O63=-1000,11,IF(O63&lt;0,11,IF(O63&gt;0,(O63),"0"))))</f>
        <v>11</v>
      </c>
      <c r="AX63" s="1296">
        <f>IF(O63="","",IF(O63&gt;9,AV63,AT63))</f>
        <v>7</v>
      </c>
      <c r="AY63" s="1288" t="str">
        <f>IF(O63="","","-")</f>
        <v>-</v>
      </c>
      <c r="AZ63" s="1290">
        <f>IF(O63="","",IF(O63&lt;-9,AU63,AW63))</f>
        <v>11</v>
      </c>
      <c r="BA63" s="1286">
        <f>IF(P63=1000,11,IF(P63=-1000,0,IF(P63&gt;9,(P63+2),IF(P63&lt;0,(-P63),"0"))))</f>
        <v>2</v>
      </c>
      <c r="BB63" s="1286" t="str">
        <f>IF(P63=1000,0,IF(P63=-1000,11,IF(P63&lt;-9,-(P63-2),IF(P63&gt;0,(P63),"0"))))</f>
        <v>0</v>
      </c>
      <c r="BC63" s="1286">
        <f>IF(P63=1000,11,IF(P63=-1000,0,IF(P63&gt;0,11,IF(P63&lt;0,(-P63),"0"))))</f>
        <v>2</v>
      </c>
      <c r="BD63" s="1286">
        <f>IF(P63=1000,0,IF(P63=-1000,11,IF(P63&lt;0,11,IF(P63&gt;0,(P63),"0"))))</f>
        <v>11</v>
      </c>
      <c r="BE63" s="1296">
        <f>IF(P63="","",IF(P63&gt;9,BA63,BC63))</f>
        <v>2</v>
      </c>
      <c r="BF63" s="1288" t="str">
        <f>IF(P63="","","-")</f>
        <v>-</v>
      </c>
      <c r="BG63" s="1290">
        <f>IF(P63="","",IF(P63&lt;-9,BB63,BD63))</f>
        <v>11</v>
      </c>
      <c r="BH63" s="1286">
        <f>IF(Q63=1000,11,IF(Q63=-1000,0,IF(Q63&gt;9,(Q63+2),IF(Q63&lt;0,(-Q63),"0"))))</f>
        <v>3</v>
      </c>
      <c r="BI63" s="1286" t="str">
        <f>IF(Q63=1000,0,IF(Q63=-1000,11,IF(Q63&lt;-9,-(Q63-2),IF(Q63&gt;0,(Q63),"0"))))</f>
        <v>0</v>
      </c>
      <c r="BJ63" s="1286">
        <f>IF(Q63=1000,11,IF(Q63=-1000,0,IF(Q63&gt;0,11,IF(Q63&lt;0,(-Q63),"0"))))</f>
        <v>3</v>
      </c>
      <c r="BK63" s="1286">
        <f>IF(Q63=1000,0,IF(Q63=-1000,11,IF(Q63&lt;0,11,IF(Q63&gt;0,(Q63),"0"))))</f>
        <v>11</v>
      </c>
      <c r="BL63" s="1296">
        <f>IF(Q63="","",IF(Q63&gt;9,BH63,BJ63))</f>
        <v>3</v>
      </c>
      <c r="BM63" s="1288" t="str">
        <f>IF(Q63="","","-")</f>
        <v>-</v>
      </c>
      <c r="BN63" s="1290">
        <f>IF(Q63="","",IF(Q63&lt;-9,BI63,BK63))</f>
        <v>11</v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296" t="str">
        <f>IF(R63="","",IF(R63&gt;9,BO63,BQ63))</f>
        <v/>
      </c>
      <c r="BT63" s="1288" t="str">
        <f>IF(R63="","","-")</f>
        <v/>
      </c>
      <c r="BU63" s="1290" t="str">
        <f>IF(R63="","",IF(R63&lt;-9,BP63,BR63))</f>
        <v/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 t="str">
        <f>IF(S63="","",IF(S63&gt;9,BV63,BX63))</f>
        <v/>
      </c>
      <c r="CA63" s="1288" t="str">
        <f>IF(S63="","","-")</f>
        <v/>
      </c>
      <c r="CB63" s="1290" t="str">
        <f>IF(S63="","",IF(S63&lt;-9,BW63,BY63))</f>
        <v/>
      </c>
      <c r="CC63" s="1302">
        <f>IF(O63="","",SUM(T63:X64))</f>
        <v>0</v>
      </c>
      <c r="CD63" s="1304" t="str">
        <f>IF(CC63="","","-")</f>
        <v>-</v>
      </c>
      <c r="CE63" s="1306">
        <f>IF(O63="","",SUM(Y63:AC64))</f>
        <v>3</v>
      </c>
      <c r="CP63" s="32"/>
      <c r="CQ63" s="32"/>
    </row>
    <row r="64" spans="1:95" s="31" customFormat="1" ht="15" customHeight="1" x14ac:dyDescent="0.2">
      <c r="A64" s="43">
        <v>251</v>
      </c>
      <c r="B64" s="44">
        <v>406</v>
      </c>
      <c r="C64" s="1251"/>
      <c r="D64" s="46" t="str">
        <f>IF(A64="","",VLOOKUP(A64,СписокКЖ!D:I,2,FALSE))</f>
        <v>ЧИЖОВА Марина</v>
      </c>
      <c r="E64" s="47"/>
      <c r="F64" s="48" t="str">
        <f>IF(B64="","",VLOOKUP(B64,СписокКЖ!D:I,2,FALSE))</f>
        <v>КОСТЕНЕВИЧ Анастасия</v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297"/>
      <c r="BT64" s="1289"/>
      <c r="BU64" s="1291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x14ac:dyDescent="0.2">
      <c r="A65" s="99">
        <f>IF(A61="","",A61)</f>
        <v>454</v>
      </c>
      <c r="B65" s="99">
        <f>IF(B61="","",B62)</f>
        <v>406</v>
      </c>
      <c r="C65" s="75">
        <v>4</v>
      </c>
      <c r="D65" s="100" t="str">
        <f>IF(A65="","",VLOOKUP(A65,СписокКЖ!D:I,2,FALSE))</f>
        <v>БОГДАНОВА Олеся</v>
      </c>
      <c r="E65" s="101"/>
      <c r="F65" s="77" t="str">
        <f>IF(B65="","",VLOOKUP(B65,СписокКЖ!D:I,2,FALSE))</f>
        <v>КОСТЕНЕВИЧ Анастасия</v>
      </c>
      <c r="G65" s="102"/>
      <c r="H65" s="41"/>
      <c r="I65" s="91"/>
      <c r="J65" s="91"/>
      <c r="K65" s="91"/>
      <c r="L65" s="91"/>
      <c r="M65" s="91"/>
      <c r="N65" s="42"/>
      <c r="O65" s="79" t="str">
        <f>IF(I65="","",IF(I65="0",1000,IF(I65="-0",-1000,I65*1)))</f>
        <v/>
      </c>
      <c r="P65" s="79" t="str">
        <f t="shared" ref="P65:S66" si="36">IF(J65="","",IF(J65="0",1000,IF(J65="-0",-1000,J65*1)))</f>
        <v/>
      </c>
      <c r="Q65" s="79" t="str">
        <f t="shared" si="36"/>
        <v/>
      </c>
      <c r="R65" s="79" t="str">
        <f t="shared" si="36"/>
        <v/>
      </c>
      <c r="S65" s="80" t="str">
        <f t="shared" si="36"/>
        <v/>
      </c>
      <c r="T65" s="103" t="str">
        <f t="shared" ref="T65:X66" si="37">IF(O65="","",IF(O65&gt;0,1,0))</f>
        <v/>
      </c>
      <c r="U65" s="104" t="str">
        <f t="shared" si="37"/>
        <v/>
      </c>
      <c r="V65" s="104" t="str">
        <f t="shared" si="37"/>
        <v/>
      </c>
      <c r="W65" s="104" t="str">
        <f t="shared" si="37"/>
        <v/>
      </c>
      <c r="X65" s="104" t="str">
        <f t="shared" si="37"/>
        <v/>
      </c>
      <c r="Y65" s="105" t="str">
        <f t="shared" ref="Y65:AC66" si="38">IF(O65="","",IF(O65&lt;0,1,0))</f>
        <v/>
      </c>
      <c r="Z65" s="105" t="str">
        <f t="shared" si="38"/>
        <v/>
      </c>
      <c r="AA65" s="105" t="str">
        <f t="shared" si="38"/>
        <v/>
      </c>
      <c r="AB65" s="105" t="str">
        <f t="shared" si="38"/>
        <v/>
      </c>
      <c r="AC65" s="105" t="str">
        <f t="shared" si="38"/>
        <v/>
      </c>
      <c r="AD65" s="106" t="str">
        <f>IF(CC65="","",IF(CC65&gt;CE65,1,-1))</f>
        <v/>
      </c>
      <c r="AE65" s="106" t="str">
        <f>IF(CC65="","",IF(CC65&lt;CE65,1,-1))</f>
        <v/>
      </c>
      <c r="AF65" s="107">
        <f>IF(CC65&gt;CE65,1,0)</f>
        <v>0</v>
      </c>
      <c r="AG65" s="108">
        <f>IF(CE65&gt;CC65,1,0)</f>
        <v>0</v>
      </c>
      <c r="AH65" s="81" t="str">
        <f>IF(O65="","",AX65*1)</f>
        <v/>
      </c>
      <c r="AI65" s="92" t="str">
        <f>IF(P65="","",BE65*1)</f>
        <v/>
      </c>
      <c r="AJ65" s="92" t="str">
        <f>IF(Q65="","",BL65*1)</f>
        <v/>
      </c>
      <c r="AK65" s="92" t="str">
        <f>IF(R65="","",BS65*1)</f>
        <v/>
      </c>
      <c r="AL65" s="92" t="str">
        <f>IF(S65="","",BZ65*1)</f>
        <v/>
      </c>
      <c r="AM65" s="93" t="str">
        <f>IF(O65="","",AZ65*1)</f>
        <v/>
      </c>
      <c r="AN65" s="93" t="str">
        <f>IF(P65="","",BG65*1)</f>
        <v/>
      </c>
      <c r="AO65" s="93" t="str">
        <f>IF(Q65="","",BN65*1)</f>
        <v/>
      </c>
      <c r="AP65" s="93" t="str">
        <f>IF(R65="","",BU65*1)</f>
        <v/>
      </c>
      <c r="AQ65" s="93" t="str">
        <f>IF(S65="","",CB65*1)</f>
        <v/>
      </c>
      <c r="AR65" s="109">
        <f>SUM(AH65:AL65)</f>
        <v>0</v>
      </c>
      <c r="AS65" s="110">
        <f>SUM(AM65:AQ65)</f>
        <v>0</v>
      </c>
      <c r="AT65" s="111">
        <f>IF(O65=1000,11,IF(O65=-1000,0,IF(O65&gt;0,11,IF(O65&lt;0,(-O65),"0"))))</f>
        <v>11</v>
      </c>
      <c r="AU65" s="112" t="str">
        <f>IF(O65=1000,0,IF(O65=-1000,11,IF(O65&lt;-9,-(O65-2),IF(O65&gt;0,(O65),"0"))))</f>
        <v/>
      </c>
      <c r="AV65" s="111" t="e">
        <f>IF(O65=1000,11,IF(O65=-1000,0,IF(O65&gt;9,(O65+2),IF(O65&lt;0,(-O65),"0"))))</f>
        <v>#VALUE!</v>
      </c>
      <c r="AW65" s="112" t="str">
        <f>IF(O65=1000,0,IF(O65=-1000,11,IF(O65&lt;0,11,IF(O65&gt;0,(O65),"0"))))</f>
        <v/>
      </c>
      <c r="AX65" s="94" t="str">
        <f>IF(O65="","",IF(O65&gt;9,AV65,AT65))</f>
        <v/>
      </c>
      <c r="AY65" s="95" t="str">
        <f>IF(O65="","","-")</f>
        <v/>
      </c>
      <c r="AZ65" s="96" t="str">
        <f>IF(O65="","",IF(O65&lt;-9,AU65,AW65))</f>
        <v/>
      </c>
      <c r="BA65" s="111" t="e">
        <f>IF(P65=1000,11,IF(P65=-1000,0,IF(P65&gt;9,(P65+2),IF(P65&lt;0,(-P65),"0"))))</f>
        <v>#VALUE!</v>
      </c>
      <c r="BB65" s="112" t="str">
        <f>IF(P65=1000,0,IF(P65=-1000,11,IF(P65&lt;-9,-(P65-2),IF(P65&gt;0,(P65),"0"))))</f>
        <v/>
      </c>
      <c r="BC65" s="112">
        <f>IF(P65=1000,11,IF(P65=-1000,0,IF(P65&gt;0,11,IF(P65&lt;0,(-P65),"0"))))</f>
        <v>11</v>
      </c>
      <c r="BD65" s="112" t="str">
        <f>IF(P65=1000,0,IF(P65=-1000,11,IF(P65&lt;0,11,IF(P65&gt;0,(P65),"0"))))</f>
        <v/>
      </c>
      <c r="BE65" s="94" t="str">
        <f>IF(P65="","",IF(P65&gt;9,BA65,BC65))</f>
        <v/>
      </c>
      <c r="BF65" s="95" t="str">
        <f>IF(P65="","","-")</f>
        <v/>
      </c>
      <c r="BG65" s="96" t="str">
        <f>IF(P65="","",IF(P65&lt;-9,BB65,BD65))</f>
        <v/>
      </c>
      <c r="BH65" s="111" t="e">
        <f>IF(Q65=1000,11,IF(Q65=-1000,0,IF(Q65&gt;9,(Q65+2),IF(Q65&lt;0,(-Q65),"0"))))</f>
        <v>#VALUE!</v>
      </c>
      <c r="BI65" s="112" t="str">
        <f>IF(Q65=1000,0,IF(Q65=-1000,11,IF(Q65&lt;-9,-(Q65-2),IF(Q65&gt;0,(Q65),"0"))))</f>
        <v/>
      </c>
      <c r="BJ65" s="112">
        <f>IF(Q65=1000,11,IF(Q65=-1000,0,IF(Q65&gt;0,11,IF(Q65&lt;0,(-Q65),"0"))))</f>
        <v>11</v>
      </c>
      <c r="BK65" s="112" t="str">
        <f>IF(Q65=1000,0,IF(Q65=-1000,11,IF(Q65&lt;0,11,IF(Q65&gt;0,(Q65),"0"))))</f>
        <v/>
      </c>
      <c r="BL65" s="94" t="str">
        <f>IF(Q65="","",IF(Q65&gt;9,BH65,BJ65))</f>
        <v/>
      </c>
      <c r="BM65" s="95" t="str">
        <f>IF(Q65="","","-")</f>
        <v/>
      </c>
      <c r="BN65" s="96" t="str">
        <f>IF(Q65="","",IF(Q65&lt;-9,BI65,BK65))</f>
        <v/>
      </c>
      <c r="BO65" s="112" t="e">
        <f>IF(R65=1000,11,IF(R65=-1000,0,IF(R65&gt;9,(R65+2),IF(R65&lt;0,(-R65),"0"))))</f>
        <v>#VALUE!</v>
      </c>
      <c r="BP65" s="112" t="str">
        <f>IF(R65=1000,0,IF(R65=-1000,11,IF(R65&lt;-9,-(R65-2),IF(R65&gt;0,(R65),"0"))))</f>
        <v/>
      </c>
      <c r="BQ65" s="112">
        <f>IF(R65=1000,11,IF(R65=-1000,0,IF(R65&gt;0,11,IF(R65&lt;0,(-R65),"0"))))</f>
        <v>11</v>
      </c>
      <c r="BR65" s="112" t="str">
        <f>IF(R65=1000,0,IF(R65=-1000,11,IF(R65&lt;0,11,IF(R65&gt;0,(R65),"0"))))</f>
        <v/>
      </c>
      <c r="BS65" s="94" t="str">
        <f>IF(R65="","",IF(R65&gt;9,BO65,BQ65))</f>
        <v/>
      </c>
      <c r="BT65" s="95" t="str">
        <f>IF(R65="","","-")</f>
        <v/>
      </c>
      <c r="BU65" s="96" t="str">
        <f>IF(R65="","",IF(R65&lt;-9,BP65,BR65))</f>
        <v/>
      </c>
      <c r="BV65" s="112" t="e">
        <f>IF(S65=1000,11,IF(S65=-1000,0,IF(S65&gt;9,(S65+2),IF(S65&lt;0,(-S65),"0"))))</f>
        <v>#VALUE!</v>
      </c>
      <c r="BW65" s="112" t="str">
        <f>IF(S65=1000,0,IF(S65=-1000,11,IF(S65&lt;-9,-(S65-2),IF(S65&gt;0,(S65),"0"))))</f>
        <v/>
      </c>
      <c r="BX65" s="112">
        <f>IF(S65=1000,11,IF(S65=-1000,0,IF(S65&gt;0,11,IF(S65&lt;0,(-S65),"0"))))</f>
        <v>11</v>
      </c>
      <c r="BY65" s="113" t="str">
        <f>IF(S65=1000,0,IF(S65=-1000,11,IF(S65&lt;0,11,IF(S65&gt;0,(S65),"0"))))</f>
        <v/>
      </c>
      <c r="BZ65" s="94" t="str">
        <f>IF(S65="","",IF(S65&gt;9,BV65,BX65))</f>
        <v/>
      </c>
      <c r="CA65" s="95" t="str">
        <f>IF(S65="","","-")</f>
        <v/>
      </c>
      <c r="CB65" s="96" t="str">
        <f>IF(S65="","",IF(S65&lt;-9,BW65,BY65))</f>
        <v/>
      </c>
      <c r="CC65" s="97" t="str">
        <f>IF(O65="","",SUM(T65:X65))</f>
        <v/>
      </c>
      <c r="CD65" s="88" t="str">
        <f>IF(CC65="","","-")</f>
        <v/>
      </c>
      <c r="CE65" s="98" t="str">
        <f>IF(O65="","",SUM(Y65:AC65))</f>
        <v/>
      </c>
      <c r="CP65" s="32"/>
      <c r="CQ65" s="32"/>
    </row>
    <row r="66" spans="1:95" s="31" customFormat="1" ht="15" customHeight="1" thickBot="1" x14ac:dyDescent="0.25">
      <c r="A66" s="99">
        <f>IF(A61="","",A62)</f>
        <v>251</v>
      </c>
      <c r="B66" s="99">
        <f>IF(B61="","",B61)</f>
        <v>401</v>
      </c>
      <c r="C66" s="114">
        <v>5</v>
      </c>
      <c r="D66" s="115" t="str">
        <f>IF(A66="","",VLOOKUP(A66,СписокКЖ!D:I,2,FALSE))</f>
        <v>ЧИЖОВА Марина</v>
      </c>
      <c r="E66" s="116"/>
      <c r="F66" s="117" t="str">
        <f>IF(B66="","",VLOOKUP(B66,СписокКЖ!D:I,2,FALSE))</f>
        <v>ГОРШКАЛЕВА Ольга</v>
      </c>
      <c r="G66" s="118"/>
      <c r="H66" s="119"/>
      <c r="I66" s="120"/>
      <c r="J66" s="120"/>
      <c r="K66" s="120"/>
      <c r="L66" s="121"/>
      <c r="M66" s="121"/>
      <c r="N66" s="122"/>
      <c r="O66" s="123" t="str">
        <f>IF(I66="","",IF(I66="0",1000,IF(I66="-0",-1000,I66*1)))</f>
        <v/>
      </c>
      <c r="P66" s="123" t="str">
        <f t="shared" si="36"/>
        <v/>
      </c>
      <c r="Q66" s="123" t="str">
        <f t="shared" si="36"/>
        <v/>
      </c>
      <c r="R66" s="123" t="str">
        <f t="shared" si="36"/>
        <v/>
      </c>
      <c r="S66" s="124" t="str">
        <f t="shared" si="36"/>
        <v/>
      </c>
      <c r="T66" s="125" t="str">
        <f t="shared" si="37"/>
        <v/>
      </c>
      <c r="U66" s="126" t="str">
        <f t="shared" si="37"/>
        <v/>
      </c>
      <c r="V66" s="126" t="str">
        <f t="shared" si="37"/>
        <v/>
      </c>
      <c r="W66" s="126" t="str">
        <f t="shared" si="37"/>
        <v/>
      </c>
      <c r="X66" s="126" t="str">
        <f t="shared" si="37"/>
        <v/>
      </c>
      <c r="Y66" s="127" t="str">
        <f t="shared" si="38"/>
        <v/>
      </c>
      <c r="Z66" s="127" t="str">
        <f t="shared" si="38"/>
        <v/>
      </c>
      <c r="AA66" s="127" t="str">
        <f t="shared" si="38"/>
        <v/>
      </c>
      <c r="AB66" s="127" t="str">
        <f t="shared" si="38"/>
        <v/>
      </c>
      <c r="AC66" s="127" t="str">
        <f t="shared" si="38"/>
        <v/>
      </c>
      <c r="AD66" s="128" t="str">
        <f>IF(CC66="","",IF(CC66&gt;CE66,1,-1))</f>
        <v/>
      </c>
      <c r="AE66" s="128" t="str">
        <f>IF(CC66="","",IF(CC66&lt;CE66,1,-1))</f>
        <v/>
      </c>
      <c r="AF66" s="129">
        <f>IF(CC66&gt;CE66,1,0)</f>
        <v>0</v>
      </c>
      <c r="AG66" s="130">
        <f>IF(CE66&gt;CC66,1,0)</f>
        <v>0</v>
      </c>
      <c r="AH66" s="131" t="str">
        <f>IF(O66="","",AX66*1)</f>
        <v/>
      </c>
      <c r="AI66" s="132" t="str">
        <f>IF(P66="","",BE66*1)</f>
        <v/>
      </c>
      <c r="AJ66" s="132" t="str">
        <f>IF(Q66="","",BL66*1)</f>
        <v/>
      </c>
      <c r="AK66" s="132" t="str">
        <f>IF(R66="","",BS66*1)</f>
        <v/>
      </c>
      <c r="AL66" s="132" t="str">
        <f>IF(S66="","",BZ66*1)</f>
        <v/>
      </c>
      <c r="AM66" s="133" t="str">
        <f>IF(O66="","",AZ66*1)</f>
        <v/>
      </c>
      <c r="AN66" s="133" t="str">
        <f>IF(P66="","",BG66*1)</f>
        <v/>
      </c>
      <c r="AO66" s="133" t="str">
        <f>IF(Q66="","",BN66*1)</f>
        <v/>
      </c>
      <c r="AP66" s="133" t="str">
        <f>IF(R66="","",BU66*1)</f>
        <v/>
      </c>
      <c r="AQ66" s="133" t="str">
        <f>IF(S66="","",CB66*1)</f>
        <v/>
      </c>
      <c r="AR66" s="134">
        <f>SUM(AH66:AL66)</f>
        <v>0</v>
      </c>
      <c r="AS66" s="135">
        <f>SUM(AM66:AQ66)</f>
        <v>0</v>
      </c>
      <c r="AT66" s="136">
        <f>IF(O66=1000,11,IF(O66=-1000,0,IF(O66&gt;0,11,IF(O66&lt;0,(-O66),"0"))))</f>
        <v>11</v>
      </c>
      <c r="AU66" s="137" t="str">
        <f>IF(O66=1000,0,IF(O66=-1000,11,IF(O66&lt;-9,-(O66-2),IF(O66&gt;0,(O66),"0"))))</f>
        <v/>
      </c>
      <c r="AV66" s="136" t="e">
        <f>IF(O66=1000,11,IF(O66=-1000,0,IF(O66&gt;9,(O66+2),IF(O66&lt;0,(-O66),"0"))))</f>
        <v>#VALUE!</v>
      </c>
      <c r="AW66" s="137" t="str">
        <f>IF(O66=1000,0,IF(O66=-1000,11,IF(O66&lt;0,11,IF(O66&gt;0,(O66),"0"))))</f>
        <v/>
      </c>
      <c r="AX66" s="138" t="str">
        <f>IF(O66="","",IF(O66&gt;9,AV66,AT66))</f>
        <v/>
      </c>
      <c r="AY66" s="139" t="str">
        <f>IF(O66="","","-")</f>
        <v/>
      </c>
      <c r="AZ66" s="140" t="str">
        <f>IF(O66="","",IF(O66&lt;-9,AU66,AW66))</f>
        <v/>
      </c>
      <c r="BA66" s="136" t="e">
        <f>IF(P66=1000,11,IF(P66=-1000,0,IF(P66&gt;9,(P66+2),IF(P66&lt;0,(-P66),"0"))))</f>
        <v>#VALUE!</v>
      </c>
      <c r="BB66" s="137" t="str">
        <f>IF(P66=1000,0,IF(P66=-1000,11,IF(P66&lt;-9,-(P66-2),IF(P66&gt;0,(P66),"0"))))</f>
        <v/>
      </c>
      <c r="BC66" s="137">
        <f>IF(P66=1000,11,IF(P66=-1000,0,IF(P66&gt;0,11,IF(P66&lt;0,(-P66),"0"))))</f>
        <v>11</v>
      </c>
      <c r="BD66" s="137" t="str">
        <f>IF(P66=1000,0,IF(P66=-1000,11,IF(P66&lt;0,11,IF(P66&gt;0,(P66),"0"))))</f>
        <v/>
      </c>
      <c r="BE66" s="138" t="str">
        <f>IF(P66="","",IF(P66&gt;9,BA66,BC66))</f>
        <v/>
      </c>
      <c r="BF66" s="139" t="str">
        <f>IF(P66="","","-")</f>
        <v/>
      </c>
      <c r="BG66" s="140" t="str">
        <f>IF(P66="","",IF(P66&lt;-9,BB66,BD66))</f>
        <v/>
      </c>
      <c r="BH66" s="136" t="e">
        <f>IF(Q66=1000,11,IF(Q66=-1000,0,IF(Q66&gt;9,(Q66+2),IF(Q66&lt;0,(-Q66),"0"))))</f>
        <v>#VALUE!</v>
      </c>
      <c r="BI66" s="137" t="str">
        <f>IF(Q66=1000,0,IF(Q66=-1000,11,IF(Q66&lt;-9,-(Q66-2),IF(Q66&gt;0,(Q66),"0"))))</f>
        <v/>
      </c>
      <c r="BJ66" s="137">
        <f>IF(Q66=1000,11,IF(Q66=-1000,0,IF(Q66&gt;0,11,IF(Q66&lt;0,(-Q66),"0"))))</f>
        <v>11</v>
      </c>
      <c r="BK66" s="137" t="str">
        <f>IF(Q66=1000,0,IF(Q66=-1000,11,IF(Q66&lt;0,11,IF(Q66&gt;0,(Q66),"0"))))</f>
        <v/>
      </c>
      <c r="BL66" s="138" t="str">
        <f>IF(Q66="","",IF(Q66&gt;9,BH66,BJ66))</f>
        <v/>
      </c>
      <c r="BM66" s="139" t="str">
        <f>IF(Q66="","","-")</f>
        <v/>
      </c>
      <c r="BN66" s="140" t="str">
        <f>IF(Q66="","",IF(Q66&lt;-9,BI66,BK66))</f>
        <v/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 t="str">
        <f>IF(O66="","",SUM(T66:X66))</f>
        <v/>
      </c>
      <c r="CD66" s="143" t="str">
        <f>IF(CC66="","","-")</f>
        <v/>
      </c>
      <c r="CE66" s="144" t="str">
        <f>IF(O66="","",SUM(Y66:AC66))</f>
        <v/>
      </c>
      <c r="CP66" s="32"/>
      <c r="CQ66" s="32"/>
    </row>
    <row r="67" spans="1:95" s="31" customFormat="1" ht="15" customHeight="1" thickBot="1" x14ac:dyDescent="0.25">
      <c r="A67" s="145"/>
      <c r="B67" s="145"/>
      <c r="C67" s="145"/>
      <c r="D67" s="146"/>
      <c r="E67" s="147"/>
      <c r="F67" s="148"/>
      <c r="G67" s="149"/>
      <c r="H67" s="150"/>
      <c r="I67" s="151"/>
      <c r="J67" s="151"/>
      <c r="K67" s="151"/>
      <c r="L67" s="151"/>
      <c r="M67" s="151"/>
      <c r="N67" s="150"/>
      <c r="O67" s="152"/>
      <c r="P67" s="152"/>
      <c r="Q67" s="152"/>
      <c r="R67" s="152"/>
      <c r="S67" s="152"/>
      <c r="T67" s="153"/>
      <c r="U67" s="153"/>
      <c r="V67" s="153"/>
      <c r="W67" s="153"/>
      <c r="X67" s="153"/>
      <c r="Y67" s="154"/>
      <c r="Z67" s="154"/>
      <c r="AA67" s="154"/>
      <c r="AB67" s="154"/>
      <c r="AC67" s="154"/>
      <c r="AD67" s="155"/>
      <c r="AE67" s="155"/>
      <c r="AF67" s="156"/>
      <c r="AG67" s="156"/>
      <c r="AH67" s="157"/>
      <c r="AI67" s="157"/>
      <c r="AJ67" s="157"/>
      <c r="AK67" s="157"/>
      <c r="AL67" s="157"/>
      <c r="AM67" s="158"/>
      <c r="AN67" s="158"/>
      <c r="AO67" s="158"/>
      <c r="AP67" s="158"/>
      <c r="AQ67" s="158"/>
      <c r="AR67" s="159"/>
      <c r="AS67" s="159"/>
      <c r="AT67" s="160"/>
      <c r="AU67" s="160"/>
      <c r="AV67" s="160"/>
      <c r="AW67" s="160"/>
      <c r="AX67" s="161"/>
      <c r="AY67" s="161"/>
      <c r="AZ67" s="161"/>
      <c r="BA67" s="160"/>
      <c r="BB67" s="160"/>
      <c r="BC67" s="160"/>
      <c r="BD67" s="160"/>
      <c r="BE67" s="161"/>
      <c r="BF67" s="161"/>
      <c r="BG67" s="161"/>
      <c r="BH67" s="160"/>
      <c r="BI67" s="160"/>
      <c r="BJ67" s="160"/>
      <c r="BK67" s="160"/>
      <c r="BL67" s="161"/>
      <c r="BM67" s="161"/>
      <c r="BN67" s="161"/>
      <c r="BO67" s="160"/>
      <c r="BP67" s="160"/>
      <c r="BQ67" s="160"/>
      <c r="BR67" s="160"/>
      <c r="BS67" s="161"/>
      <c r="BT67" s="161"/>
      <c r="BU67" s="161"/>
      <c r="BV67" s="160"/>
      <c r="BW67" s="160"/>
      <c r="BX67" s="160"/>
      <c r="BY67" s="160"/>
      <c r="BZ67" s="161"/>
      <c r="CA67" s="161"/>
      <c r="CB67" s="161"/>
      <c r="CC67" s="162"/>
      <c r="CD67" s="163"/>
      <c r="CE67" s="164"/>
      <c r="CP67" s="32"/>
      <c r="CQ67" s="32"/>
    </row>
    <row r="68" spans="1:95" s="31" customFormat="1" ht="31.5" customHeight="1" thickBot="1" x14ac:dyDescent="0.25">
      <c r="A68" s="34">
        <v>12</v>
      </c>
      <c r="B68" s="35">
        <v>15</v>
      </c>
      <c r="C68" s="1225">
        <f>1+C59</f>
        <v>8</v>
      </c>
      <c r="D68" s="1227" t="str">
        <f>IF(A68="","",VLOOKUP(A68,СписокКЖ!$A$88:$C$113,3,FALSE))</f>
        <v>Республика Татарстан</v>
      </c>
      <c r="E68" s="1228" t="e">
        <f>IF(B68="","",VLOOKUP(B68,СписокКЖ!E:J,2,FALSE))</f>
        <v>#N/A</v>
      </c>
      <c r="F68" s="1231" t="str">
        <f>IF(B68="","",VLOOKUP(B68,СписокКЖ!$A$88:$C$111,3,FALSE))</f>
        <v>Республика Башкортостан</v>
      </c>
      <c r="G68" s="1232" t="e">
        <f>IF(D68="","",VLOOKUP(D68,СписокКЖ!G:L,2,FALSE))</f>
        <v>#N/A</v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 t="str">
        <f>IF(A68="","",VLOOKUP(A68,'[60]Протокол команд'!A:K,8,FALSE))</f>
        <v>-</v>
      </c>
      <c r="U68" s="39" t="e">
        <f>T68*5-4</f>
        <v>#VALUE!</v>
      </c>
      <c r="V68" s="39" t="e">
        <f>T68*5</f>
        <v>#VALUE!</v>
      </c>
      <c r="W68" s="39" t="e">
        <f>CONCATENATE(U68,"-",V68)</f>
        <v>#VALUE!</v>
      </c>
      <c r="X68" s="39">
        <f>IF(A68="","",VLOOKUP(A68,'[60]Протокол команд'!A:K,10,FALSE))</f>
        <v>0</v>
      </c>
      <c r="Y68" s="39">
        <f>X68*5-4</f>
        <v>-4</v>
      </c>
      <c r="Z68" s="39">
        <f>X68*5</f>
        <v>0</v>
      </c>
      <c r="AA68" s="39" t="str">
        <f>CONCATENATE(Y68,"-",Z68)</f>
        <v>-4-0</v>
      </c>
      <c r="AB68" s="1241">
        <f>IF(O70="","",SUM(AF70:AF75))</f>
        <v>1</v>
      </c>
      <c r="AC68" s="1242"/>
      <c r="AD68" s="1243"/>
      <c r="AE68" s="1242">
        <f>IF(O70="","",SUM(AG70:AG75))</f>
        <v>3</v>
      </c>
      <c r="AF68" s="1242"/>
      <c r="AG68" s="1264"/>
      <c r="AH68" s="1241">
        <f>SUM(CC70:CC75)</f>
        <v>3</v>
      </c>
      <c r="AI68" s="1242"/>
      <c r="AJ68" s="1243"/>
      <c r="AK68" s="1242">
        <f>SUM(CE70:CE75)</f>
        <v>9</v>
      </c>
      <c r="AL68" s="1242"/>
      <c r="AM68" s="1264"/>
      <c r="AN68" s="1265">
        <f>SUM(AR70:AR75)</f>
        <v>65</v>
      </c>
      <c r="AO68" s="1266"/>
      <c r="AP68" s="1267"/>
      <c r="AQ68" s="1266">
        <f>SUM(AS70:AS75)</f>
        <v>77</v>
      </c>
      <c r="AR68" s="1266"/>
      <c r="AS68" s="1268"/>
      <c r="AT68" s="1314" t="s">
        <v>596</v>
      </c>
      <c r="AU68" s="1315"/>
      <c r="AV68" s="1315"/>
      <c r="AW68" s="1315"/>
      <c r="AX68" s="1315"/>
      <c r="AY68" s="1315"/>
      <c r="AZ68" s="1315"/>
      <c r="BA68" s="1315"/>
      <c r="BB68" s="1315"/>
      <c r="BC68" s="1315"/>
      <c r="BD68" s="1315"/>
      <c r="BE68" s="1315"/>
      <c r="BF68" s="1315"/>
      <c r="BG68" s="1315"/>
      <c r="BH68" s="1315"/>
      <c r="BI68" s="1315"/>
      <c r="BJ68" s="1315"/>
      <c r="BK68" s="1315"/>
      <c r="BL68" s="1315"/>
      <c r="BM68" s="1315"/>
      <c r="BN68" s="1315"/>
      <c r="BO68" s="1315"/>
      <c r="BP68" s="1315"/>
      <c r="BQ68" s="1315"/>
      <c r="BR68" s="1315"/>
      <c r="BS68" s="1315"/>
      <c r="BT68" s="1315"/>
      <c r="BU68" s="1315"/>
      <c r="BV68" s="1315"/>
      <c r="BW68" s="1315"/>
      <c r="BX68" s="1315"/>
      <c r="BY68" s="1315"/>
      <c r="BZ68" s="1315"/>
      <c r="CA68" s="1315"/>
      <c r="CB68" s="1316"/>
      <c r="CC68" s="1254">
        <f>IF(O70="","",SUM(AF70:AF75))</f>
        <v>1</v>
      </c>
      <c r="CD68" s="1256" t="str">
        <f>IF(CC68="","","-")</f>
        <v>-</v>
      </c>
      <c r="CE68" s="1258">
        <f>IF(O70="","",SUM(AG70:AG75))</f>
        <v>3</v>
      </c>
      <c r="CP68" s="32"/>
      <c r="CQ68" s="32"/>
    </row>
    <row r="69" spans="1:95" s="31" customFormat="1" ht="13.5" customHeight="1" x14ac:dyDescent="0.2">
      <c r="A69" s="40"/>
      <c r="B69" s="40"/>
      <c r="C69" s="1226"/>
      <c r="D69" s="1229" t="str">
        <f>IF(A69="","",VLOOKUP(A69,СписокКЖ!D:I,2,FALSE))</f>
        <v/>
      </c>
      <c r="E69" s="1230" t="str">
        <f>IF(B69="","",VLOOKUP(B69,СписокКЖ!E:J,2,FALSE))</f>
        <v/>
      </c>
      <c r="F69" s="1233" t="str">
        <f>IF(C69="","",VLOOKUP(C69,СписокКЖ!F:K,2,FALSE))</f>
        <v/>
      </c>
      <c r="G69" s="1234" t="str">
        <f>IF(D69="","",VLOOKUP(D69,СписокКЖ!G:L,2,FALSE))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x14ac:dyDescent="0.2">
      <c r="A70" s="43">
        <v>455</v>
      </c>
      <c r="B70" s="44">
        <v>453</v>
      </c>
      <c r="C70" s="90">
        <v>1</v>
      </c>
      <c r="D70" s="46" t="str">
        <f>IF(A70="","",VLOOKUP(A70,СписокКЖ!D:I,2,FALSE))</f>
        <v>ИЩЕНКО Екатерина</v>
      </c>
      <c r="E70" s="47"/>
      <c r="F70" s="48" t="str">
        <f>IF(B70="","",VLOOKUP(B70,СписокКЖ!D:I,2,FALSE))</f>
        <v>СОЛОВЬЕВА Марина</v>
      </c>
      <c r="G70" s="49"/>
      <c r="H70" s="50"/>
      <c r="I70" s="51" t="s">
        <v>145</v>
      </c>
      <c r="J70" s="51" t="s">
        <v>152</v>
      </c>
      <c r="K70" s="51" t="s">
        <v>150</v>
      </c>
      <c r="L70" s="51"/>
      <c r="M70" s="51"/>
      <c r="N70" s="52"/>
      <c r="O70" s="53">
        <f>IF(I70="","",IF(I70="0",1000,IF(I70="-0",-1000,I70*1)))</f>
        <v>2</v>
      </c>
      <c r="P70" s="53">
        <f t="shared" ref="P70:S71" si="39">IF(J70="","",IF(J70="0",1000,IF(J70="-0",-1000,J70*1)))</f>
        <v>5</v>
      </c>
      <c r="Q70" s="53">
        <f t="shared" si="39"/>
        <v>4</v>
      </c>
      <c r="R70" s="53" t="str">
        <f t="shared" si="39"/>
        <v/>
      </c>
      <c r="S70" s="54" t="str">
        <f t="shared" si="39"/>
        <v/>
      </c>
      <c r="T70" s="55">
        <f t="shared" ref="T70:X71" si="40">IF(O70="","",IF(O70&gt;0,1,0))</f>
        <v>1</v>
      </c>
      <c r="U70" s="56">
        <f t="shared" si="40"/>
        <v>1</v>
      </c>
      <c r="V70" s="56">
        <f t="shared" si="40"/>
        <v>1</v>
      </c>
      <c r="W70" s="56" t="str">
        <f t="shared" si="40"/>
        <v/>
      </c>
      <c r="X70" s="56" t="str">
        <f t="shared" si="40"/>
        <v/>
      </c>
      <c r="Y70" s="57">
        <f t="shared" ref="Y70:AC71" si="41">IF(O70="","",IF(O70&lt;0,1,0))</f>
        <v>0</v>
      </c>
      <c r="Z70" s="57">
        <f t="shared" si="41"/>
        <v>0</v>
      </c>
      <c r="AA70" s="57">
        <f t="shared" si="41"/>
        <v>0</v>
      </c>
      <c r="AB70" s="57" t="str">
        <f t="shared" si="41"/>
        <v/>
      </c>
      <c r="AC70" s="57" t="str">
        <f t="shared" si="41"/>
        <v/>
      </c>
      <c r="AD70" s="58">
        <f>IF(CC70="","",IF(CC70&gt;CE70,1,-1))</f>
        <v>1</v>
      </c>
      <c r="AE70" s="58">
        <f>IF(CC70="","",IF(CC70&lt;CE70,1,-1))</f>
        <v>-1</v>
      </c>
      <c r="AF70" s="59">
        <f>IF(CC70&gt;CE70,1,0)</f>
        <v>1</v>
      </c>
      <c r="AG70" s="60">
        <f>IF(CE70&gt;CC70,1,0)</f>
        <v>0</v>
      </c>
      <c r="AH70" s="61">
        <f>IF(O70="","",AX70*1)</f>
        <v>11</v>
      </c>
      <c r="AI70" s="62">
        <f>IF(P70="","",BE70*1)</f>
        <v>11</v>
      </c>
      <c r="AJ70" s="62">
        <f>IF(Q70="","",BL70*1)</f>
        <v>11</v>
      </c>
      <c r="AK70" s="62" t="str">
        <f>IF(R70="","",BS70*1)</f>
        <v/>
      </c>
      <c r="AL70" s="62" t="str">
        <f>IF(S70="","",BZ70*1)</f>
        <v/>
      </c>
      <c r="AM70" s="63">
        <f>IF(O70="","",AZ70*1)</f>
        <v>2</v>
      </c>
      <c r="AN70" s="63">
        <f>IF(P70="","",BG70*1)</f>
        <v>5</v>
      </c>
      <c r="AO70" s="63">
        <f>IF(Q70="","",BN70*1)</f>
        <v>4</v>
      </c>
      <c r="AP70" s="63" t="str">
        <f>IF(R70="","",BU70*1)</f>
        <v/>
      </c>
      <c r="AQ70" s="63" t="str">
        <f>IF(S70="","",CB70*1)</f>
        <v/>
      </c>
      <c r="AR70" s="64">
        <f>SUM(AH70:AL70)</f>
        <v>33</v>
      </c>
      <c r="AS70" s="65">
        <f>SUM(AM70:AQ70)</f>
        <v>11</v>
      </c>
      <c r="AT70" s="66">
        <f>IF(O70=1000,11,IF(O70=-1000,0,IF(O70&gt;0,11,IF(O70&lt;0,(-O70),"0"))))</f>
        <v>11</v>
      </c>
      <c r="AU70" s="67">
        <f>IF(O70=1000,0,IF(O70=-1000,11,IF(O70&lt;-9,-(O70-2),IF(O70&gt;0,(O70),"0"))))</f>
        <v>2</v>
      </c>
      <c r="AV70" s="66">
        <f>IF(O70=1000,11,IF(O70=-1000,0,IF(O70&lt;9,11,IF(O70&gt;9,(O70+2),"0"))))</f>
        <v>11</v>
      </c>
      <c r="AW70" s="67">
        <f>IF(O70=1000,0,IF(O70=-1000,11,IF(O70&lt;0,11,IF(O70&gt;0,(O70),"0"))))</f>
        <v>2</v>
      </c>
      <c r="AX70" s="68">
        <f>IF(O70="","",IF(O70&gt;9,AV70,AT70))</f>
        <v>11</v>
      </c>
      <c r="AY70" s="69" t="str">
        <f>IF(O70="","","-")</f>
        <v>-</v>
      </c>
      <c r="AZ70" s="70">
        <f>IF(O70="","",IF(O70&lt;-9,AU70,AW70))</f>
        <v>2</v>
      </c>
      <c r="BA70" s="66" t="str">
        <f>IF(P70=1000,11,IF(P70=-1000,0,IF(P70&gt;9,(P70+2),IF(P70&lt;0,(-P70),"0"))))</f>
        <v>0</v>
      </c>
      <c r="BB70" s="67">
        <f>IF(P70=1000,0,IF(P70=-1000,11,IF(P70&lt;-9,-(P70-2),IF(P70&gt;0,(P70),"0"))))</f>
        <v>5</v>
      </c>
      <c r="BC70" s="67">
        <f>IF(P70=1000,11,IF(P70=-1000,0,IF(P70&gt;0,11,IF(P70&lt;0,(-P70),"0"))))</f>
        <v>11</v>
      </c>
      <c r="BD70" s="67">
        <f>IF(P70=1000,0,IF(P70=-1000,11,IF(P70&lt;0,11,IF(P70&gt;0,(P70),"0"))))</f>
        <v>5</v>
      </c>
      <c r="BE70" s="68">
        <f>IF(P70="","",IF(P70&gt;9,BA70,BC70))</f>
        <v>11</v>
      </c>
      <c r="BF70" s="69" t="str">
        <f>IF(P70="","","-")</f>
        <v>-</v>
      </c>
      <c r="BG70" s="70">
        <f>IF(P70="","",IF(P70&lt;-9,BB70,BD70))</f>
        <v>5</v>
      </c>
      <c r="BH70" s="66" t="str">
        <f>IF(Q70=1000,11,IF(Q70=-1000,0,IF(Q70&gt;9,(Q70+2),IF(Q70&lt;0,(-Q70),"0"))))</f>
        <v>0</v>
      </c>
      <c r="BI70" s="67">
        <f>IF(Q70=1000,0,IF(Q70=-1000,11,IF(Q70&lt;-9,-(Q70-2),IF(Q70&gt;0,(Q70),"0"))))</f>
        <v>4</v>
      </c>
      <c r="BJ70" s="67">
        <f>IF(Q70=1000,11,IF(Q70=-1000,0,IF(Q70&gt;0,11,IF(Q70&lt;0,(-Q70),"0"))))</f>
        <v>11</v>
      </c>
      <c r="BK70" s="67">
        <f>IF(Q70=1000,0,IF(Q70=-1000,11,IF(Q70&lt;0,11,IF(Q70&gt;0,(Q70),"0"))))</f>
        <v>4</v>
      </c>
      <c r="BL70" s="68">
        <f>IF(Q70="","",IF(Q70&gt;9,BH70,BJ70))</f>
        <v>11</v>
      </c>
      <c r="BM70" s="69" t="str">
        <f>IF(Q70="","","-")</f>
        <v>-</v>
      </c>
      <c r="BN70" s="70">
        <f>IF(Q70="","",IF(Q70&lt;-9,BI70,BK70))</f>
        <v>4</v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>
        <f>IF(O70="","",SUM(T70:X70))</f>
        <v>3</v>
      </c>
      <c r="CD70" s="73" t="str">
        <f>IF(CC70="","","-")</f>
        <v>-</v>
      </c>
      <c r="CE70" s="74">
        <f>IF(O70="","",SUM(Y70:AC70))</f>
        <v>0</v>
      </c>
      <c r="CP70" s="32"/>
      <c r="CQ70" s="32"/>
    </row>
    <row r="71" spans="1:95" s="31" customFormat="1" ht="15" customHeight="1" x14ac:dyDescent="0.2">
      <c r="A71" s="43">
        <v>307</v>
      </c>
      <c r="B71" s="44">
        <v>452</v>
      </c>
      <c r="C71" s="75">
        <v>2</v>
      </c>
      <c r="D71" s="76" t="str">
        <f>IF(A71="","",VLOOKUP(A71,СписокКЖ!D:I,2,FALSE))</f>
        <v>ГОРОХОВАТЧЕНКО Галина</v>
      </c>
      <c r="E71" s="47"/>
      <c r="F71" s="77" t="str">
        <f>IF(B71="","",VLOOKUP(B71,СписокКЖ!D:I,2,FALSE))</f>
        <v>КАРМАЕВА Инна</v>
      </c>
      <c r="G71" s="49"/>
      <c r="H71" s="41"/>
      <c r="I71" s="91" t="s">
        <v>565</v>
      </c>
      <c r="J71" s="91" t="s">
        <v>571</v>
      </c>
      <c r="K71" s="91" t="s">
        <v>567</v>
      </c>
      <c r="L71" s="91"/>
      <c r="M71" s="51"/>
      <c r="N71" s="42"/>
      <c r="O71" s="79">
        <f>IF(I71="","",IF(I71="0",1000,IF(I71="-0",-1000,I71*1)))</f>
        <v>-3</v>
      </c>
      <c r="P71" s="79">
        <f t="shared" si="39"/>
        <v>-4</v>
      </c>
      <c r="Q71" s="79">
        <f t="shared" si="39"/>
        <v>-5</v>
      </c>
      <c r="R71" s="79" t="str">
        <f t="shared" si="39"/>
        <v/>
      </c>
      <c r="S71" s="80" t="str">
        <f t="shared" si="39"/>
        <v/>
      </c>
      <c r="T71" s="55">
        <f t="shared" si="40"/>
        <v>0</v>
      </c>
      <c r="U71" s="56">
        <f t="shared" si="40"/>
        <v>0</v>
      </c>
      <c r="V71" s="56">
        <f t="shared" si="40"/>
        <v>0</v>
      </c>
      <c r="W71" s="56" t="str">
        <f t="shared" si="40"/>
        <v/>
      </c>
      <c r="X71" s="56" t="str">
        <f t="shared" si="40"/>
        <v/>
      </c>
      <c r="Y71" s="57">
        <f t="shared" si="41"/>
        <v>1</v>
      </c>
      <c r="Z71" s="57">
        <f t="shared" si="41"/>
        <v>1</v>
      </c>
      <c r="AA71" s="57">
        <f t="shared" si="41"/>
        <v>1</v>
      </c>
      <c r="AB71" s="57" t="str">
        <f t="shared" si="41"/>
        <v/>
      </c>
      <c r="AC71" s="57" t="str">
        <f t="shared" si="41"/>
        <v/>
      </c>
      <c r="AD71" s="58">
        <f>IF(CC71="","",IF(CC71&gt;CE71,1,-1))</f>
        <v>-1</v>
      </c>
      <c r="AE71" s="58">
        <f>IF(CC71="","",IF(CC71&lt;CE71,1,-1))</f>
        <v>1</v>
      </c>
      <c r="AF71" s="59">
        <f>IF(CC71&gt;CE71,1,0)</f>
        <v>0</v>
      </c>
      <c r="AG71" s="60">
        <f>IF(CE71&gt;CC71,1,0)</f>
        <v>1</v>
      </c>
      <c r="AH71" s="81">
        <f>IF(O71="","",AX71*1)</f>
        <v>3</v>
      </c>
      <c r="AI71" s="92">
        <f>IF(P71="","",BE71*1)</f>
        <v>4</v>
      </c>
      <c r="AJ71" s="92">
        <f>IF(Q71="","",BL71*1)</f>
        <v>5</v>
      </c>
      <c r="AK71" s="92" t="str">
        <f>IF(R71="","",BS71*1)</f>
        <v/>
      </c>
      <c r="AL71" s="92" t="str">
        <f>IF(S71="","",BZ71*1)</f>
        <v/>
      </c>
      <c r="AM71" s="93">
        <f>IF(O71="","",AZ71*1)</f>
        <v>11</v>
      </c>
      <c r="AN71" s="93">
        <f>IF(P71="","",BG71*1)</f>
        <v>11</v>
      </c>
      <c r="AO71" s="93">
        <f>IF(Q71="","",BN71*1)</f>
        <v>11</v>
      </c>
      <c r="AP71" s="93" t="str">
        <f>IF(R71="","",BU71*1)</f>
        <v/>
      </c>
      <c r="AQ71" s="93" t="str">
        <f>IF(S71="","",CB71*1)</f>
        <v/>
      </c>
      <c r="AR71" s="64">
        <f>SUM(AH71:AL71)</f>
        <v>12</v>
      </c>
      <c r="AS71" s="65">
        <f>SUM(AM71:AQ71)</f>
        <v>33</v>
      </c>
      <c r="AT71" s="66">
        <f>IF(O71=1000,11,IF(O71=-1000,0,IF(O71&gt;0,11,IF(O71&lt;0,(-O71),"0"))))</f>
        <v>3</v>
      </c>
      <c r="AU71" s="67" t="str">
        <f>IF(O71=1000,0,IF(O71=-1000,11,IF(O71&lt;-9,-(O71-2),IF(O71&gt;0,(O71),"0"))))</f>
        <v>0</v>
      </c>
      <c r="AV71" s="66">
        <f>IF(O71=1000,11,IF(O71=-1000,0,IF(O71&gt;9,(O71+2),IF(O71&lt;0,(-O71),"0"))))</f>
        <v>3</v>
      </c>
      <c r="AW71" s="67">
        <f>IF(O71=1000,0,IF(O71=-1000,11,IF(O71&lt;0,11,IF(O71&gt;0,(O71),"0"))))</f>
        <v>11</v>
      </c>
      <c r="AX71" s="94">
        <f>IF(O71="","",IF(O71&gt;9,AV71,AT71))</f>
        <v>3</v>
      </c>
      <c r="AY71" s="95" t="str">
        <f>IF(O71="","","-")</f>
        <v>-</v>
      </c>
      <c r="AZ71" s="96">
        <f>IF(O71="","",IF(O71&lt;-9,AU71,AW71))</f>
        <v>11</v>
      </c>
      <c r="BA71" s="66">
        <f>IF(P71=1000,11,IF(P71=-1000,0,IF(P71&gt;9,(P71+2),IF(P71&lt;0,(-P71),"0"))))</f>
        <v>4</v>
      </c>
      <c r="BB71" s="67" t="str">
        <f>IF(P71=1000,0,IF(P71=-1000,11,IF(P71&lt;-9,-(P71-2),IF(P71&gt;0,(P71),"0"))))</f>
        <v>0</v>
      </c>
      <c r="BC71" s="67">
        <f>IF(P71=1000,11,IF(P71=-1000,0,IF(P71&gt;0,11,IF(P71&lt;0,(-P71),"0"))))</f>
        <v>4</v>
      </c>
      <c r="BD71" s="67">
        <f>IF(P71=1000,0,IF(P71=-1000,11,IF(P71&lt;0,11,IF(P71&gt;0,(P71),"0"))))</f>
        <v>11</v>
      </c>
      <c r="BE71" s="94">
        <f>IF(P71="","",IF(P71&gt;9,BA71,BC71))</f>
        <v>4</v>
      </c>
      <c r="BF71" s="95" t="str">
        <f>IF(P71="","","-")</f>
        <v>-</v>
      </c>
      <c r="BG71" s="96">
        <f>IF(P71="","",IF(P71&lt;-9,BB71,BD71))</f>
        <v>11</v>
      </c>
      <c r="BH71" s="66">
        <f>IF(Q71=1000,11,IF(Q71=-1000,0,IF(Q71&gt;9,(Q71+2),IF(Q71&lt;0,(-Q71),"0"))))</f>
        <v>5</v>
      </c>
      <c r="BI71" s="67" t="str">
        <f>IF(Q71=1000,0,IF(Q71=-1000,11,IF(Q71&lt;-9,-(Q71-2),IF(Q71&gt;0,(Q71),"0"))))</f>
        <v>0</v>
      </c>
      <c r="BJ71" s="67">
        <f>IF(Q71=1000,11,IF(Q71=-1000,0,IF(Q71&gt;0,11,IF(Q71&lt;0,(-Q71),"0"))))</f>
        <v>5</v>
      </c>
      <c r="BK71" s="67">
        <f>IF(Q71=1000,0,IF(Q71=-1000,11,IF(Q71&lt;0,11,IF(Q71&gt;0,(Q71),"0"))))</f>
        <v>11</v>
      </c>
      <c r="BL71" s="94">
        <f>IF(Q71="","",IF(Q71&gt;9,BH71,BJ71))</f>
        <v>5</v>
      </c>
      <c r="BM71" s="95" t="str">
        <f>IF(Q71="","","-")</f>
        <v>-</v>
      </c>
      <c r="BN71" s="96">
        <f>IF(Q71="","",IF(Q71&lt;-9,BI71,BK71))</f>
        <v>11</v>
      </c>
      <c r="BO71" s="67" t="e">
        <f>IF(R71=1000,11,IF(R71=-1000,0,IF(R71&gt;9,(R71+2),IF(R71&lt;0,(-R71),"0"))))</f>
        <v>#VALUE!</v>
      </c>
      <c r="BP71" s="67" t="str">
        <f>IF(R71=1000,0,IF(R71=-1000,11,IF(R71&lt;-9,-(R71-2),IF(R71&gt;0,(R71),"0"))))</f>
        <v/>
      </c>
      <c r="BQ71" s="67">
        <f>IF(R71=1000,11,IF(R71=-1000,0,IF(R71&gt;0,11,IF(R71&lt;0,(-R71),"0"))))</f>
        <v>11</v>
      </c>
      <c r="BR71" s="67" t="str">
        <f>IF(R71=1000,0,IF(R71=-1000,11,IF(R71&lt;0,11,IF(R71&gt;0,(R71),"0"))))</f>
        <v/>
      </c>
      <c r="BS71" s="94" t="str">
        <f>IF(R71="","",IF(R71&gt;9,BO71,BQ71))</f>
        <v/>
      </c>
      <c r="BT71" s="95" t="str">
        <f>IF(R71="","","-")</f>
        <v/>
      </c>
      <c r="BU71" s="96" t="str">
        <f>IF(R71="","",IF(R71&lt;-9,BP71,BR71))</f>
        <v/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94" t="str">
        <f>IF(S71="","",IF(S71&gt;9,BV71,BX71))</f>
        <v/>
      </c>
      <c r="CA71" s="95" t="str">
        <f>IF(S71="","","-")</f>
        <v/>
      </c>
      <c r="CB71" s="96" t="str">
        <f>IF(S71="","",IF(S71&lt;-9,BW71,BY71))</f>
        <v/>
      </c>
      <c r="CC71" s="97">
        <f>IF(O71="","",SUM(T71:X71))</f>
        <v>0</v>
      </c>
      <c r="CD71" s="88" t="str">
        <f>IF(CC71="","","-")</f>
        <v>-</v>
      </c>
      <c r="CE71" s="98">
        <f>IF(O71="","",SUM(Y71:AC71))</f>
        <v>3</v>
      </c>
      <c r="CP71" s="32"/>
      <c r="CQ71" s="32"/>
    </row>
    <row r="72" spans="1:95" s="31" customFormat="1" ht="15" customHeight="1" x14ac:dyDescent="0.2">
      <c r="A72" s="43">
        <v>455</v>
      </c>
      <c r="B72" s="44">
        <v>453</v>
      </c>
      <c r="C72" s="1250" t="s">
        <v>563</v>
      </c>
      <c r="D72" s="76" t="str">
        <f>IF(A72="","",VLOOKUP(A72,СписокКЖ!D:I,2,FALSE))</f>
        <v>ИЩЕНКО Екатерина</v>
      </c>
      <c r="E72" s="47"/>
      <c r="F72" s="77" t="str">
        <f>IF(B72="","",VLOOKUP(B72,СписокКЖ!D:I,2,FALSE))</f>
        <v>СОЛОВЬЕВА Марина</v>
      </c>
      <c r="G72" s="49"/>
      <c r="H72" s="41"/>
      <c r="I72" s="1252" t="s">
        <v>28</v>
      </c>
      <c r="J72" s="1252" t="s">
        <v>568</v>
      </c>
      <c r="K72" s="1252" t="s">
        <v>565</v>
      </c>
      <c r="L72" s="1252"/>
      <c r="M72" s="1252"/>
      <c r="N72" s="42"/>
      <c r="O72" s="1244">
        <f>IF(I72="","",IF(I72="0",1000,IF(I72="-0",-1000,I72*1)))</f>
        <v>-9</v>
      </c>
      <c r="P72" s="1244">
        <f>IF(J72="","",IF(J72="0",1000,IF(J72="-0",-1000,J72*1)))</f>
        <v>-7</v>
      </c>
      <c r="Q72" s="1244">
        <f>IF(K72="","",IF(K72="0",1000,IF(K72="-0",-1000,K72*1)))</f>
        <v>-3</v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>
        <f>IF(O72="","",IF(O72&gt;0,1,0))</f>
        <v>0</v>
      </c>
      <c r="U72" s="1284">
        <f>IF(P72="","",IF(P72&gt;0,1,0))</f>
        <v>0</v>
      </c>
      <c r="V72" s="1284">
        <f>IF(Q72="","",IF(Q72&gt;0,1,0))</f>
        <v>0</v>
      </c>
      <c r="W72" s="1284" t="str">
        <f>IF(R72="","",IF(R72&gt;0,1,0))</f>
        <v/>
      </c>
      <c r="X72" s="1284" t="str">
        <f>IF(S72="","",IF(S72&gt;0,1,0))</f>
        <v/>
      </c>
      <c r="Y72" s="1278">
        <f>IF(O72="","",IF(O72&lt;0,1,0))</f>
        <v>1</v>
      </c>
      <c r="Z72" s="1278">
        <f>IF(P72="","",IF(P72&lt;0,1,0))</f>
        <v>1</v>
      </c>
      <c r="AA72" s="1278">
        <f>IF(Q72="","",IF(Q72&lt;0,1,0))</f>
        <v>1</v>
      </c>
      <c r="AB72" s="1278" t="str">
        <f>IF(R72="","",IF(R72&lt;0,1,0))</f>
        <v/>
      </c>
      <c r="AC72" s="1278" t="str">
        <f>IF(S72="","",IF(S72&lt;0,1,0))</f>
        <v/>
      </c>
      <c r="AD72" s="1280">
        <f>IF(CC72="","",IF(CC72&gt;CE72,1,-1))</f>
        <v>-1</v>
      </c>
      <c r="AE72" s="1280">
        <f>IF(CC72="","",IF(CC72&lt;CE72,1,-1))</f>
        <v>1</v>
      </c>
      <c r="AF72" s="1282">
        <f>IF(CC72&gt;CE72,1,0)</f>
        <v>0</v>
      </c>
      <c r="AG72" s="1272">
        <f>IF(CE72&gt;CC72,1,0)</f>
        <v>1</v>
      </c>
      <c r="AH72" s="1274">
        <f>IF(O72="","",AX72*1)</f>
        <v>9</v>
      </c>
      <c r="AI72" s="1276">
        <f>IF(P72="","",BE72*1)</f>
        <v>7</v>
      </c>
      <c r="AJ72" s="1276">
        <f>IF(Q72="","",BL72*1)</f>
        <v>3</v>
      </c>
      <c r="AK72" s="1276" t="str">
        <f>IF(R72="","",BS72*1)</f>
        <v/>
      </c>
      <c r="AL72" s="1276" t="str">
        <f>IF(S72="","",BZ72*1)</f>
        <v/>
      </c>
      <c r="AM72" s="1298">
        <f>IF(O72="","",AZ72*1)</f>
        <v>11</v>
      </c>
      <c r="AN72" s="1298">
        <f>IF(P72="","",BG72*1)</f>
        <v>11</v>
      </c>
      <c r="AO72" s="1298">
        <f>IF(Q72="","",BN72*1)</f>
        <v>11</v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9</v>
      </c>
      <c r="AU72" s="1286" t="str">
        <f>IF(O72=1000,0,IF(O72=-1000,11,IF(O72&lt;-9,-(O72-2),IF(O72&gt;0,(O72),"0"))))</f>
        <v>0</v>
      </c>
      <c r="AV72" s="1286">
        <f>IF(O72=1000,11,IF(O72=-1000,0,IF(O72&gt;9,(O72+2),IF(O72&lt;0,(-O72),"0"))))</f>
        <v>9</v>
      </c>
      <c r="AW72" s="1286">
        <f>IF(O72=1000,0,IF(O72=-1000,11,IF(O72&lt;0,11,IF(O72&gt;0,(O72),"0"))))</f>
        <v>11</v>
      </c>
      <c r="AX72" s="1296">
        <f>IF(O72="","",IF(O72&gt;9,AV72,AT72))</f>
        <v>9</v>
      </c>
      <c r="AY72" s="1288" t="str">
        <f>IF(O72="","","-")</f>
        <v>-</v>
      </c>
      <c r="AZ72" s="1290">
        <f>IF(O72="","",IF(O72&lt;-9,AU72,AW72))</f>
        <v>11</v>
      </c>
      <c r="BA72" s="1286">
        <f>IF(P72=1000,11,IF(P72=-1000,0,IF(P72&gt;9,(P72+2),IF(P72&lt;0,(-P72),"0"))))</f>
        <v>7</v>
      </c>
      <c r="BB72" s="1286" t="str">
        <f>IF(P72=1000,0,IF(P72=-1000,11,IF(P72&lt;-9,-(P72-2),IF(P72&gt;0,(P72),"0"))))</f>
        <v>0</v>
      </c>
      <c r="BC72" s="1286">
        <f>IF(P72=1000,11,IF(P72=-1000,0,IF(P72&gt;0,11,IF(P72&lt;0,(-P72),"0"))))</f>
        <v>7</v>
      </c>
      <c r="BD72" s="1286">
        <f>IF(P72=1000,0,IF(P72=-1000,11,IF(P72&lt;0,11,IF(P72&gt;0,(P72),"0"))))</f>
        <v>11</v>
      </c>
      <c r="BE72" s="1296">
        <f>IF(P72="","",IF(P72&gt;9,BA72,BC72))</f>
        <v>7</v>
      </c>
      <c r="BF72" s="1288" t="str">
        <f>IF(P72="","","-")</f>
        <v>-</v>
      </c>
      <c r="BG72" s="1290">
        <f>IF(P72="","",IF(P72&lt;-9,BB72,BD72))</f>
        <v>11</v>
      </c>
      <c r="BH72" s="1286">
        <f>IF(Q72=1000,11,IF(Q72=-1000,0,IF(Q72&gt;9,(Q72+2),IF(Q72&lt;0,(-Q72),"0"))))</f>
        <v>3</v>
      </c>
      <c r="BI72" s="1286" t="str">
        <f>IF(Q72=1000,0,IF(Q72=-1000,11,IF(Q72&lt;-9,-(Q72-2),IF(Q72&gt;0,(Q72),"0"))))</f>
        <v>0</v>
      </c>
      <c r="BJ72" s="1286">
        <f>IF(Q72=1000,11,IF(Q72=-1000,0,IF(Q72&gt;0,11,IF(Q72&lt;0,(-Q72),"0"))))</f>
        <v>3</v>
      </c>
      <c r="BK72" s="1286">
        <f>IF(Q72=1000,0,IF(Q72=-1000,11,IF(Q72&lt;0,11,IF(Q72&gt;0,(Q72),"0"))))</f>
        <v>11</v>
      </c>
      <c r="BL72" s="1296">
        <f>IF(Q72="","",IF(Q72&gt;9,BH72,BJ72))</f>
        <v>3</v>
      </c>
      <c r="BM72" s="1288" t="str">
        <f>IF(Q72="","","-")</f>
        <v>-</v>
      </c>
      <c r="BN72" s="1290">
        <f>IF(Q72="","",IF(Q72&lt;-9,BI72,BK72))</f>
        <v>11</v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296" t="str">
        <f>IF(R72="","",IF(R72&gt;9,BO72,BQ72))</f>
        <v/>
      </c>
      <c r="BT72" s="1288" t="str">
        <f>IF(R72="","","-")</f>
        <v/>
      </c>
      <c r="BU72" s="1290" t="str">
        <f>IF(R72="","",IF(R72&lt;-9,BP72,BR72))</f>
        <v/>
      </c>
      <c r="BV72" s="1286" t="e">
        <f>IF(S72=1000,11,IF(S72=-1000,0,IF(S72&gt;9,(S72+2),IF(S72&lt;0,(-S72),"0"))))</f>
        <v>#VALUE!</v>
      </c>
      <c r="BW72" s="1286" t="str">
        <f>IF(S72=1000,0,IF(S72=-1000,11,IF(S72&lt;-9,-(S72-2),IF(S72&gt;0,(S72),"0"))))</f>
        <v/>
      </c>
      <c r="BX72" s="1286">
        <f>IF(S72=1000,11,IF(S72=-1000,0,IF(S72&gt;0,11,IF(S72&lt;0,(-S72),"0"))))</f>
        <v>11</v>
      </c>
      <c r="BY72" s="1286" t="str">
        <f>IF(S72=1000,0,IF(S72=-1000,11,IF(S72&lt;0,11,IF(S72&gt;0,(S72),"0"))))</f>
        <v/>
      </c>
      <c r="BZ72" s="1296" t="str">
        <f>IF(S72="","",IF(S72&gt;9,BV72,BX72))</f>
        <v/>
      </c>
      <c r="CA72" s="1288" t="str">
        <f>IF(S72="","","-")</f>
        <v/>
      </c>
      <c r="CB72" s="1290" t="str">
        <f>IF(S72="","",IF(S72&lt;-9,BW72,BY72))</f>
        <v/>
      </c>
      <c r="CC72" s="1302">
        <f>IF(O72="","",SUM(T72:X73))</f>
        <v>0</v>
      </c>
      <c r="CD72" s="1304" t="str">
        <f>IF(CC72="","","-")</f>
        <v>-</v>
      </c>
      <c r="CE72" s="1306">
        <f>IF(O72="","",SUM(Y72:AC73))</f>
        <v>3</v>
      </c>
      <c r="CP72" s="32"/>
      <c r="CQ72" s="32"/>
    </row>
    <row r="73" spans="1:95" s="31" customFormat="1" ht="15" customHeight="1" x14ac:dyDescent="0.2">
      <c r="A73" s="43">
        <v>307</v>
      </c>
      <c r="B73" s="44">
        <v>452</v>
      </c>
      <c r="C73" s="1251"/>
      <c r="D73" s="46" t="str">
        <f>IF(A73="","",VLOOKUP(A73,СписокКЖ!D:I,2,FALSE))</f>
        <v>ГОРОХОВАТЧЕНКО Галина</v>
      </c>
      <c r="E73" s="47"/>
      <c r="F73" s="48" t="str">
        <f>IF(B73="","",VLOOKUP(B73,СписокКЖ!D:I,2,FALSE))</f>
        <v>КАРМАЕВА Инна</v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297"/>
      <c r="BT73" s="1289"/>
      <c r="BU73" s="1291"/>
      <c r="BV73" s="1287"/>
      <c r="BW73" s="1287"/>
      <c r="BX73" s="1287"/>
      <c r="BY73" s="1287"/>
      <c r="BZ73" s="1297"/>
      <c r="CA73" s="1289"/>
      <c r="CB73" s="1291"/>
      <c r="CC73" s="1303"/>
      <c r="CD73" s="1305"/>
      <c r="CE73" s="1307"/>
      <c r="CP73" s="32"/>
      <c r="CQ73" s="32"/>
    </row>
    <row r="74" spans="1:95" s="31" customFormat="1" ht="15" customHeight="1" x14ac:dyDescent="0.2">
      <c r="A74" s="99">
        <f>IF(A70="","",A70)</f>
        <v>455</v>
      </c>
      <c r="B74" s="99">
        <f>IF(B70="","",B71)</f>
        <v>452</v>
      </c>
      <c r="C74" s="75">
        <v>4</v>
      </c>
      <c r="D74" s="100" t="str">
        <f>IF(A74="","",VLOOKUP(A74,СписокКЖ!D:I,2,FALSE))</f>
        <v>ИЩЕНКО Екатерина</v>
      </c>
      <c r="E74" s="101"/>
      <c r="F74" s="77" t="str">
        <f>IF(B74="","",VLOOKUP(B74,СписокКЖ!D:I,2,FALSE))</f>
        <v>КАРМАЕВА Инна</v>
      </c>
      <c r="G74" s="102"/>
      <c r="H74" s="41"/>
      <c r="I74" s="91" t="s">
        <v>568</v>
      </c>
      <c r="J74" s="91" t="s">
        <v>564</v>
      </c>
      <c r="K74" s="91" t="s">
        <v>568</v>
      </c>
      <c r="L74" s="91"/>
      <c r="M74" s="91"/>
      <c r="N74" s="42"/>
      <c r="O74" s="79">
        <f>IF(I74="","",IF(I74="0",1000,IF(I74="-0",-1000,I74*1)))</f>
        <v>-7</v>
      </c>
      <c r="P74" s="79">
        <f t="shared" ref="P74:S75" si="42">IF(J74="","",IF(J74="0",1000,IF(J74="-0",-1000,J74*1)))</f>
        <v>-6</v>
      </c>
      <c r="Q74" s="79">
        <f t="shared" si="42"/>
        <v>-7</v>
      </c>
      <c r="R74" s="79" t="str">
        <f t="shared" si="42"/>
        <v/>
      </c>
      <c r="S74" s="80" t="str">
        <f t="shared" si="42"/>
        <v/>
      </c>
      <c r="T74" s="103">
        <f t="shared" ref="T74:X75" si="43">IF(O74="","",IF(O74&gt;0,1,0))</f>
        <v>0</v>
      </c>
      <c r="U74" s="104">
        <f t="shared" si="43"/>
        <v>0</v>
      </c>
      <c r="V74" s="104">
        <f t="shared" si="43"/>
        <v>0</v>
      </c>
      <c r="W74" s="104" t="str">
        <f t="shared" si="43"/>
        <v/>
      </c>
      <c r="X74" s="104" t="str">
        <f t="shared" si="43"/>
        <v/>
      </c>
      <c r="Y74" s="105">
        <f t="shared" ref="Y74:AC75" si="44">IF(O74="","",IF(O74&lt;0,1,0))</f>
        <v>1</v>
      </c>
      <c r="Z74" s="105">
        <f t="shared" si="44"/>
        <v>1</v>
      </c>
      <c r="AA74" s="105">
        <f t="shared" si="44"/>
        <v>1</v>
      </c>
      <c r="AB74" s="105" t="str">
        <f t="shared" si="44"/>
        <v/>
      </c>
      <c r="AC74" s="105" t="str">
        <f t="shared" si="44"/>
        <v/>
      </c>
      <c r="AD74" s="106">
        <f>IF(CC74="","",IF(CC74&gt;CE74,1,-1))</f>
        <v>-1</v>
      </c>
      <c r="AE74" s="106">
        <f>IF(CC74="","",IF(CC74&lt;CE74,1,-1))</f>
        <v>1</v>
      </c>
      <c r="AF74" s="107">
        <f>IF(CC74&gt;CE74,1,0)</f>
        <v>0</v>
      </c>
      <c r="AG74" s="108">
        <f>IF(CE74&gt;CC74,1,0)</f>
        <v>1</v>
      </c>
      <c r="AH74" s="81">
        <f>IF(O74="","",AX74*1)</f>
        <v>7</v>
      </c>
      <c r="AI74" s="92">
        <f>IF(P74="","",BE74*1)</f>
        <v>6</v>
      </c>
      <c r="AJ74" s="92">
        <f>IF(Q74="","",BL74*1)</f>
        <v>7</v>
      </c>
      <c r="AK74" s="92" t="str">
        <f>IF(R74="","",BS74*1)</f>
        <v/>
      </c>
      <c r="AL74" s="92" t="str">
        <f>IF(S74="","",BZ74*1)</f>
        <v/>
      </c>
      <c r="AM74" s="93">
        <f>IF(O74="","",AZ74*1)</f>
        <v>11</v>
      </c>
      <c r="AN74" s="93">
        <f>IF(P74="","",BG74*1)</f>
        <v>11</v>
      </c>
      <c r="AO74" s="93">
        <f>IF(Q74="","",BN74*1)</f>
        <v>11</v>
      </c>
      <c r="AP74" s="93" t="str">
        <f>IF(R74="","",BU74*1)</f>
        <v/>
      </c>
      <c r="AQ74" s="93" t="str">
        <f>IF(S74="","",CB74*1)</f>
        <v/>
      </c>
      <c r="AR74" s="109">
        <f>SUM(AH74:AL74)</f>
        <v>20</v>
      </c>
      <c r="AS74" s="110">
        <f>SUM(AM74:AQ74)</f>
        <v>33</v>
      </c>
      <c r="AT74" s="111">
        <f>IF(O74=1000,11,IF(O74=-1000,0,IF(O74&gt;0,11,IF(O74&lt;0,(-O74),"0"))))</f>
        <v>7</v>
      </c>
      <c r="AU74" s="112" t="str">
        <f>IF(O74=1000,0,IF(O74=-1000,11,IF(O74&lt;-9,-(O74-2),IF(O74&gt;0,(O74),"0"))))</f>
        <v>0</v>
      </c>
      <c r="AV74" s="111">
        <f>IF(O74=1000,11,IF(O74=-1000,0,IF(O74&gt;9,(O74+2),IF(O74&lt;0,(-O74),"0"))))</f>
        <v>7</v>
      </c>
      <c r="AW74" s="112">
        <f>IF(O74=1000,0,IF(O74=-1000,11,IF(O74&lt;0,11,IF(O74&gt;0,(O74),"0"))))</f>
        <v>11</v>
      </c>
      <c r="AX74" s="94">
        <f>IF(O74="","",IF(O74&gt;9,AV74,AT74))</f>
        <v>7</v>
      </c>
      <c r="AY74" s="95" t="str">
        <f>IF(O74="","","-")</f>
        <v>-</v>
      </c>
      <c r="AZ74" s="96">
        <f>IF(O74="","",IF(O74&lt;-9,AU74,AW74))</f>
        <v>11</v>
      </c>
      <c r="BA74" s="111">
        <f>IF(P74=1000,11,IF(P74=-1000,0,IF(P74&gt;9,(P74+2),IF(P74&lt;0,(-P74),"0"))))</f>
        <v>6</v>
      </c>
      <c r="BB74" s="112" t="str">
        <f>IF(P74=1000,0,IF(P74=-1000,11,IF(P74&lt;-9,-(P74-2),IF(P74&gt;0,(P74),"0"))))</f>
        <v>0</v>
      </c>
      <c r="BC74" s="112">
        <f>IF(P74=1000,11,IF(P74=-1000,0,IF(P74&gt;0,11,IF(P74&lt;0,(-P74),"0"))))</f>
        <v>6</v>
      </c>
      <c r="BD74" s="112">
        <f>IF(P74=1000,0,IF(P74=-1000,11,IF(P74&lt;0,11,IF(P74&gt;0,(P74),"0"))))</f>
        <v>11</v>
      </c>
      <c r="BE74" s="94">
        <f>IF(P74="","",IF(P74&gt;9,BA74,BC74))</f>
        <v>6</v>
      </c>
      <c r="BF74" s="95" t="str">
        <f>IF(P74="","","-")</f>
        <v>-</v>
      </c>
      <c r="BG74" s="96">
        <f>IF(P74="","",IF(P74&lt;-9,BB74,BD74))</f>
        <v>11</v>
      </c>
      <c r="BH74" s="111">
        <f>IF(Q74=1000,11,IF(Q74=-1000,0,IF(Q74&gt;9,(Q74+2),IF(Q74&lt;0,(-Q74),"0"))))</f>
        <v>7</v>
      </c>
      <c r="BI74" s="112" t="str">
        <f>IF(Q74=1000,0,IF(Q74=-1000,11,IF(Q74&lt;-9,-(Q74-2),IF(Q74&gt;0,(Q74),"0"))))</f>
        <v>0</v>
      </c>
      <c r="BJ74" s="112">
        <f>IF(Q74=1000,11,IF(Q74=-1000,0,IF(Q74&gt;0,11,IF(Q74&lt;0,(-Q74),"0"))))</f>
        <v>7</v>
      </c>
      <c r="BK74" s="112">
        <f>IF(Q74=1000,0,IF(Q74=-1000,11,IF(Q74&lt;0,11,IF(Q74&gt;0,(Q74),"0"))))</f>
        <v>11</v>
      </c>
      <c r="BL74" s="94">
        <f>IF(Q74="","",IF(Q74&gt;9,BH74,BJ74))</f>
        <v>7</v>
      </c>
      <c r="BM74" s="95" t="str">
        <f>IF(Q74="","","-")</f>
        <v>-</v>
      </c>
      <c r="BN74" s="96">
        <f>IF(Q74="","",IF(Q74&lt;-9,BI74,BK74))</f>
        <v>11</v>
      </c>
      <c r="BO74" s="112" t="e">
        <f>IF(R74=1000,11,IF(R74=-1000,0,IF(R74&gt;9,(R74+2),IF(R74&lt;0,(-R74),"0"))))</f>
        <v>#VALUE!</v>
      </c>
      <c r="BP74" s="112" t="str">
        <f>IF(R74=1000,0,IF(R74=-1000,11,IF(R74&lt;-9,-(R74-2),IF(R74&gt;0,(R74),"0"))))</f>
        <v/>
      </c>
      <c r="BQ74" s="112">
        <f>IF(R74=1000,11,IF(R74=-1000,0,IF(R74&gt;0,11,IF(R74&lt;0,(-R74),"0"))))</f>
        <v>11</v>
      </c>
      <c r="BR74" s="112" t="str">
        <f>IF(R74=1000,0,IF(R74=-1000,11,IF(R74&lt;0,11,IF(R74&gt;0,(R74),"0"))))</f>
        <v/>
      </c>
      <c r="BS74" s="94" t="str">
        <f>IF(R74="","",IF(R74&gt;9,BO74,BQ74))</f>
        <v/>
      </c>
      <c r="BT74" s="95" t="str">
        <f>IF(R74="","","-")</f>
        <v/>
      </c>
      <c r="BU74" s="96" t="str">
        <f>IF(R74="","",IF(R74&lt;-9,BP74,BR74))</f>
        <v/>
      </c>
      <c r="BV74" s="112" t="e">
        <f>IF(S74=1000,11,IF(S74=-1000,0,IF(S74&gt;9,(S74+2),IF(S74&lt;0,(-S74),"0"))))</f>
        <v>#VALUE!</v>
      </c>
      <c r="BW74" s="112" t="str">
        <f>IF(S74=1000,0,IF(S74=-1000,11,IF(S74&lt;-9,-(S74-2),IF(S74&gt;0,(S74),"0"))))</f>
        <v/>
      </c>
      <c r="BX74" s="112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94" t="str">
        <f>IF(S74="","",IF(S74&gt;9,BV74,BX74))</f>
        <v/>
      </c>
      <c r="CA74" s="95" t="str">
        <f>IF(S74="","","-")</f>
        <v/>
      </c>
      <c r="CB74" s="96" t="str">
        <f>IF(S74="","",IF(S74&lt;-9,BW74,BY74))</f>
        <v/>
      </c>
      <c r="CC74" s="97">
        <f>IF(O74="","",SUM(T74:X74))</f>
        <v>0</v>
      </c>
      <c r="CD74" s="88" t="str">
        <f>IF(CC74="","","-")</f>
        <v>-</v>
      </c>
      <c r="CE74" s="98">
        <f>IF(O74="","",SUM(Y74:AC74))</f>
        <v>3</v>
      </c>
      <c r="CP74" s="32"/>
      <c r="CQ74" s="32"/>
    </row>
    <row r="75" spans="1:95" s="31" customFormat="1" ht="15" customHeight="1" thickBot="1" x14ac:dyDescent="0.25">
      <c r="A75" s="99">
        <f>IF(A70="","",A71)</f>
        <v>307</v>
      </c>
      <c r="B75" s="99">
        <f>IF(B70="","",B70)</f>
        <v>453</v>
      </c>
      <c r="C75" s="114">
        <v>5</v>
      </c>
      <c r="D75" s="115" t="str">
        <f>IF(A75="","",VLOOKUP(A75,СписокКЖ!D:I,2,FALSE))</f>
        <v>ГОРОХОВАТЧЕНКО Галина</v>
      </c>
      <c r="E75" s="116"/>
      <c r="F75" s="117" t="str">
        <f>IF(B75="","",VLOOKUP(B75,СписокКЖ!D:I,2,FALSE))</f>
        <v>СОЛОВЬЕВА Марина</v>
      </c>
      <c r="G75" s="118"/>
      <c r="H75" s="119"/>
      <c r="I75" s="120"/>
      <c r="J75" s="120"/>
      <c r="K75" s="120"/>
      <c r="L75" s="121"/>
      <c r="M75" s="121"/>
      <c r="N75" s="122"/>
      <c r="O75" s="123" t="str">
        <f>IF(I75="","",IF(I75="0",1000,IF(I75="-0",-1000,I75*1)))</f>
        <v/>
      </c>
      <c r="P75" s="123" t="str">
        <f t="shared" si="42"/>
        <v/>
      </c>
      <c r="Q75" s="123" t="str">
        <f t="shared" si="42"/>
        <v/>
      </c>
      <c r="R75" s="123" t="str">
        <f t="shared" si="42"/>
        <v/>
      </c>
      <c r="S75" s="124" t="str">
        <f t="shared" si="42"/>
        <v/>
      </c>
      <c r="T75" s="125" t="str">
        <f t="shared" si="43"/>
        <v/>
      </c>
      <c r="U75" s="126" t="str">
        <f t="shared" si="43"/>
        <v/>
      </c>
      <c r="V75" s="126" t="str">
        <f t="shared" si="43"/>
        <v/>
      </c>
      <c r="W75" s="126" t="str">
        <f t="shared" si="43"/>
        <v/>
      </c>
      <c r="X75" s="126" t="str">
        <f t="shared" si="43"/>
        <v/>
      </c>
      <c r="Y75" s="127" t="str">
        <f t="shared" si="44"/>
        <v/>
      </c>
      <c r="Z75" s="127" t="str">
        <f t="shared" si="44"/>
        <v/>
      </c>
      <c r="AA75" s="127" t="str">
        <f t="shared" si="44"/>
        <v/>
      </c>
      <c r="AB75" s="127" t="str">
        <f t="shared" si="44"/>
        <v/>
      </c>
      <c r="AC75" s="127" t="str">
        <f t="shared" si="44"/>
        <v/>
      </c>
      <c r="AD75" s="128" t="str">
        <f>IF(CC75="","",IF(CC75&gt;CE75,1,-1))</f>
        <v/>
      </c>
      <c r="AE75" s="128" t="str">
        <f>IF(CC75="","",IF(CC75&lt;CE75,1,-1))</f>
        <v/>
      </c>
      <c r="AF75" s="129">
        <f>IF(CC75&gt;CE75,1,0)</f>
        <v>0</v>
      </c>
      <c r="AG75" s="130">
        <f>IF(CE75&gt;CC75,1,0)</f>
        <v>0</v>
      </c>
      <c r="AH75" s="131" t="str">
        <f>IF(O75="","",AX75*1)</f>
        <v/>
      </c>
      <c r="AI75" s="132" t="str">
        <f>IF(P75="","",BE75*1)</f>
        <v/>
      </c>
      <c r="AJ75" s="132" t="str">
        <f>IF(Q75="","",BL75*1)</f>
        <v/>
      </c>
      <c r="AK75" s="132" t="str">
        <f>IF(R75="","",BS75*1)</f>
        <v/>
      </c>
      <c r="AL75" s="132" t="str">
        <f>IF(S75="","",BZ75*1)</f>
        <v/>
      </c>
      <c r="AM75" s="133" t="str">
        <f>IF(O75="","",AZ75*1)</f>
        <v/>
      </c>
      <c r="AN75" s="133" t="str">
        <f>IF(P75="","",BG75*1)</f>
        <v/>
      </c>
      <c r="AO75" s="133" t="str">
        <f>IF(Q75="","",BN75*1)</f>
        <v/>
      </c>
      <c r="AP75" s="133" t="str">
        <f>IF(R75="","",BU75*1)</f>
        <v/>
      </c>
      <c r="AQ75" s="133" t="str">
        <f>IF(S75="","",CB75*1)</f>
        <v/>
      </c>
      <c r="AR75" s="134">
        <f>SUM(AH75:AL75)</f>
        <v>0</v>
      </c>
      <c r="AS75" s="135">
        <f>SUM(AM75:AQ75)</f>
        <v>0</v>
      </c>
      <c r="AT75" s="136">
        <f>IF(O75=1000,11,IF(O75=-1000,0,IF(O75&gt;0,11,IF(O75&lt;0,(-O75),"0"))))</f>
        <v>11</v>
      </c>
      <c r="AU75" s="137" t="str">
        <f>IF(O75=1000,0,IF(O75=-1000,11,IF(O75&lt;-9,-(O75-2),IF(O75&gt;0,(O75),"0"))))</f>
        <v/>
      </c>
      <c r="AV75" s="136" t="e">
        <f>IF(O75=1000,11,IF(O75=-1000,0,IF(O75&gt;9,(O75+2),IF(O75&lt;0,(-O75),"0"))))</f>
        <v>#VALUE!</v>
      </c>
      <c r="AW75" s="137" t="str">
        <f>IF(O75=1000,0,IF(O75=-1000,11,IF(O75&lt;0,11,IF(O75&gt;0,(O75),"0"))))</f>
        <v/>
      </c>
      <c r="AX75" s="138" t="str">
        <f>IF(O75="","",IF(O75&gt;9,AV75,AT75))</f>
        <v/>
      </c>
      <c r="AY75" s="139" t="str">
        <f>IF(O75="","","-")</f>
        <v/>
      </c>
      <c r="AZ75" s="140" t="str">
        <f>IF(O75="","",IF(O75&lt;-9,AU75,AW75))</f>
        <v/>
      </c>
      <c r="BA75" s="136" t="e">
        <f>IF(P75=1000,11,IF(P75=-1000,0,IF(P75&gt;9,(P75+2),IF(P75&lt;0,(-P75),"0"))))</f>
        <v>#VALUE!</v>
      </c>
      <c r="BB75" s="137" t="str">
        <f>IF(P75=1000,0,IF(P75=-1000,11,IF(P75&lt;-9,-(P75-2),IF(P75&gt;0,(P75),"0"))))</f>
        <v/>
      </c>
      <c r="BC75" s="137">
        <f>IF(P75=1000,11,IF(P75=-1000,0,IF(P75&gt;0,11,IF(P75&lt;0,(-P75),"0"))))</f>
        <v>11</v>
      </c>
      <c r="BD75" s="137" t="str">
        <f>IF(P75=1000,0,IF(P75=-1000,11,IF(P75&lt;0,11,IF(P75&gt;0,(P75),"0"))))</f>
        <v/>
      </c>
      <c r="BE75" s="138" t="str">
        <f>IF(P75="","",IF(P75&gt;9,BA75,BC75))</f>
        <v/>
      </c>
      <c r="BF75" s="139" t="str">
        <f>IF(P75="","","-")</f>
        <v/>
      </c>
      <c r="BG75" s="140" t="str">
        <f>IF(P75="","",IF(P75&lt;-9,BB75,BD75))</f>
        <v/>
      </c>
      <c r="BH75" s="136" t="e">
        <f>IF(Q75=1000,11,IF(Q75=-1000,0,IF(Q75&gt;9,(Q75+2),IF(Q75&lt;0,(-Q75),"0"))))</f>
        <v>#VALUE!</v>
      </c>
      <c r="BI75" s="137" t="str">
        <f>IF(Q75=1000,0,IF(Q75=-1000,11,IF(Q75&lt;-9,-(Q75-2),IF(Q75&gt;0,(Q75),"0"))))</f>
        <v/>
      </c>
      <c r="BJ75" s="137">
        <f>IF(Q75=1000,11,IF(Q75=-1000,0,IF(Q75&gt;0,11,IF(Q75&lt;0,(-Q75),"0"))))</f>
        <v>11</v>
      </c>
      <c r="BK75" s="137" t="str">
        <f>IF(Q75=1000,0,IF(Q75=-1000,11,IF(Q75&lt;0,11,IF(Q75&gt;0,(Q75),"0"))))</f>
        <v/>
      </c>
      <c r="BL75" s="138" t="str">
        <f>IF(Q75="","",IF(Q75&gt;9,BH75,BJ75))</f>
        <v/>
      </c>
      <c r="BM75" s="139" t="str">
        <f>IF(Q75="","","-")</f>
        <v/>
      </c>
      <c r="BN75" s="140" t="str">
        <f>IF(Q75="","",IF(Q75&lt;-9,BI75,BK75))</f>
        <v/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 t="str">
        <f>IF(O75="","",SUM(T75:X75))</f>
        <v/>
      </c>
      <c r="CD75" s="143" t="str">
        <f>IF(CC75="","","-")</f>
        <v/>
      </c>
      <c r="CE75" s="144" t="str">
        <f>IF(O75="","",SUM(Y75:AC75))</f>
        <v/>
      </c>
      <c r="CP75" s="32"/>
      <c r="CQ75" s="32"/>
    </row>
    <row r="76" spans="1:95" s="31" customFormat="1" ht="15" customHeight="1" thickBot="1" x14ac:dyDescent="0.25">
      <c r="A76" s="145"/>
      <c r="B76" s="145"/>
      <c r="C76" s="145"/>
      <c r="D76" s="146"/>
      <c r="E76" s="147"/>
      <c r="F76" s="148"/>
      <c r="G76" s="149"/>
      <c r="H76" s="150"/>
      <c r="I76" s="151"/>
      <c r="J76" s="151"/>
      <c r="K76" s="151"/>
      <c r="L76" s="151"/>
      <c r="M76" s="151"/>
      <c r="N76" s="150"/>
      <c r="O76" s="152"/>
      <c r="P76" s="152"/>
      <c r="Q76" s="152"/>
      <c r="R76" s="152"/>
      <c r="S76" s="152"/>
      <c r="T76" s="153"/>
      <c r="U76" s="153"/>
      <c r="V76" s="153"/>
      <c r="W76" s="153"/>
      <c r="X76" s="153"/>
      <c r="Y76" s="154"/>
      <c r="Z76" s="154"/>
      <c r="AA76" s="154"/>
      <c r="AB76" s="154"/>
      <c r="AC76" s="154"/>
      <c r="AD76" s="155"/>
      <c r="AE76" s="155"/>
      <c r="AF76" s="156"/>
      <c r="AG76" s="156"/>
      <c r="AH76" s="157"/>
      <c r="AI76" s="157"/>
      <c r="AJ76" s="157"/>
      <c r="AK76" s="157"/>
      <c r="AL76" s="157"/>
      <c r="AM76" s="158"/>
      <c r="AN76" s="158"/>
      <c r="AO76" s="158"/>
      <c r="AP76" s="158"/>
      <c r="AQ76" s="158"/>
      <c r="AR76" s="159"/>
      <c r="AS76" s="159"/>
      <c r="AT76" s="160"/>
      <c r="AU76" s="160"/>
      <c r="AV76" s="160"/>
      <c r="AW76" s="160"/>
      <c r="AX76" s="161"/>
      <c r="AY76" s="161"/>
      <c r="AZ76" s="161"/>
      <c r="BA76" s="160"/>
      <c r="BB76" s="160"/>
      <c r="BC76" s="160"/>
      <c r="BD76" s="160"/>
      <c r="BE76" s="161"/>
      <c r="BF76" s="161"/>
      <c r="BG76" s="161"/>
      <c r="BH76" s="160"/>
      <c r="BI76" s="160"/>
      <c r="BJ76" s="160"/>
      <c r="BK76" s="160"/>
      <c r="BL76" s="161"/>
      <c r="BM76" s="161"/>
      <c r="BN76" s="161"/>
      <c r="BO76" s="160"/>
      <c r="BP76" s="160"/>
      <c r="BQ76" s="160"/>
      <c r="BR76" s="160"/>
      <c r="BS76" s="161"/>
      <c r="BT76" s="161"/>
      <c r="BU76" s="161"/>
      <c r="BV76" s="160"/>
      <c r="BW76" s="160"/>
      <c r="BX76" s="160"/>
      <c r="BY76" s="160"/>
      <c r="BZ76" s="161"/>
      <c r="CA76" s="161"/>
      <c r="CB76" s="161"/>
      <c r="CC76" s="162"/>
      <c r="CD76" s="163"/>
      <c r="CE76" s="164"/>
      <c r="CP76" s="32"/>
      <c r="CQ76" s="32"/>
    </row>
    <row r="77" spans="1:95" s="31" customFormat="1" ht="31.5" customHeight="1" thickBot="1" x14ac:dyDescent="0.25">
      <c r="A77" s="34">
        <v>14</v>
      </c>
      <c r="B77" s="35">
        <v>15</v>
      </c>
      <c r="C77" s="1225">
        <f>1+C68</f>
        <v>9</v>
      </c>
      <c r="D77" s="1227" t="str">
        <f>IF(A77="","",VLOOKUP(A77,СписокКЖ!$A$88:$C$113,3,FALSE))</f>
        <v>Санкт - Петербург</v>
      </c>
      <c r="E77" s="1228" t="e">
        <f>IF(B77="","",VLOOKUP(B77,СписокКЖ!E:J,2,FALSE))</f>
        <v>#N/A</v>
      </c>
      <c r="F77" s="1231" t="str">
        <f>IF(B77="","",VLOOKUP(B77,СписокКЖ!$A$88:$C$111,3,FALSE))</f>
        <v>Республика Башкортостан</v>
      </c>
      <c r="G77" s="1232" t="e">
        <f>IF(D77="","",VLOOKUP(D77,СписокКЖ!G:L,2,FALSE))</f>
        <v>#N/A</v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 t="str">
        <f>IF(A77="","",VLOOKUP(A77,'[60]Протокол команд'!A:K,8,FALSE))</f>
        <v>-</v>
      </c>
      <c r="U77" s="39" t="e">
        <f>T77*5-4</f>
        <v>#VALUE!</v>
      </c>
      <c r="V77" s="39" t="e">
        <f>T77*5</f>
        <v>#VALUE!</v>
      </c>
      <c r="W77" s="39" t="e">
        <f>CONCATENATE(U77,"-",V77)</f>
        <v>#VALUE!</v>
      </c>
      <c r="X77" s="39" t="str">
        <f>IF(A77="","",VLOOKUP(A77,'[60]Протокол команд'!A:K,10,FALSE))</f>
        <v>-</v>
      </c>
      <c r="Y77" s="39" t="e">
        <f>X77*5-4</f>
        <v>#VALUE!</v>
      </c>
      <c r="Z77" s="39" t="e">
        <f>X77*5</f>
        <v>#VALUE!</v>
      </c>
      <c r="AA77" s="39" t="e">
        <f>CONCATENATE(Y77,"-",Z77)</f>
        <v>#VALUE!</v>
      </c>
      <c r="AB77" s="1241">
        <f>IF(O79="","",SUM(AF79:AF84))</f>
        <v>3</v>
      </c>
      <c r="AC77" s="1242"/>
      <c r="AD77" s="1243"/>
      <c r="AE77" s="1242">
        <f>IF(O79="","",SUM(AG79:AG84))</f>
        <v>0</v>
      </c>
      <c r="AF77" s="1242"/>
      <c r="AG77" s="1264"/>
      <c r="AH77" s="1241">
        <f>SUM(CC79:CC84)</f>
        <v>9</v>
      </c>
      <c r="AI77" s="1242"/>
      <c r="AJ77" s="1243"/>
      <c r="AK77" s="1242">
        <f>SUM(CE79:CE84)</f>
        <v>1</v>
      </c>
      <c r="AL77" s="1242"/>
      <c r="AM77" s="1264"/>
      <c r="AN77" s="1265">
        <f>SUM(AR79:AR84)</f>
        <v>71</v>
      </c>
      <c r="AO77" s="1266"/>
      <c r="AP77" s="1267"/>
      <c r="AQ77" s="1266">
        <f>SUM(AS79:AS84)</f>
        <v>35</v>
      </c>
      <c r="AR77" s="1266"/>
      <c r="AS77" s="1268"/>
      <c r="AT77" s="1314" t="s">
        <v>598</v>
      </c>
      <c r="AU77" s="1315"/>
      <c r="AV77" s="1315"/>
      <c r="AW77" s="1315"/>
      <c r="AX77" s="1315"/>
      <c r="AY77" s="1315"/>
      <c r="AZ77" s="1315"/>
      <c r="BA77" s="1315"/>
      <c r="BB77" s="1315"/>
      <c r="BC77" s="1315"/>
      <c r="BD77" s="1315"/>
      <c r="BE77" s="1315"/>
      <c r="BF77" s="1315"/>
      <c r="BG77" s="1315"/>
      <c r="BH77" s="1315"/>
      <c r="BI77" s="1315"/>
      <c r="BJ77" s="1315"/>
      <c r="BK77" s="1315"/>
      <c r="BL77" s="1315"/>
      <c r="BM77" s="1315"/>
      <c r="BN77" s="1315"/>
      <c r="BO77" s="1315"/>
      <c r="BP77" s="1315"/>
      <c r="BQ77" s="1315"/>
      <c r="BR77" s="1315"/>
      <c r="BS77" s="1315"/>
      <c r="BT77" s="1315"/>
      <c r="BU77" s="1315"/>
      <c r="BV77" s="1315"/>
      <c r="BW77" s="1315"/>
      <c r="BX77" s="1315"/>
      <c r="BY77" s="1315"/>
      <c r="BZ77" s="1315"/>
      <c r="CA77" s="1315"/>
      <c r="CB77" s="1316"/>
      <c r="CC77" s="1254">
        <f>IF(O79="","",SUM(AF79:AF84))</f>
        <v>3</v>
      </c>
      <c r="CD77" s="1256" t="str">
        <f>IF(CC77="","","-")</f>
        <v>-</v>
      </c>
      <c r="CE77" s="1258">
        <f>IF(O79="","",SUM(AG79:AG84))</f>
        <v>0</v>
      </c>
      <c r="CP77" s="32"/>
      <c r="CQ77" s="32"/>
    </row>
    <row r="78" spans="1:95" s="31" customFormat="1" ht="13.5" customHeight="1" x14ac:dyDescent="0.2">
      <c r="A78" s="40"/>
      <c r="B78" s="40"/>
      <c r="C78" s="1226"/>
      <c r="D78" s="1229" t="str">
        <f>IF(A78="","",VLOOKUP(A78,СписокКЖ!D:I,2,FALSE))</f>
        <v/>
      </c>
      <c r="E78" s="1230" t="str">
        <f>IF(B78="","",VLOOKUP(B78,СписокКЖ!E:J,2,FALSE))</f>
        <v/>
      </c>
      <c r="F78" s="1233" t="str">
        <f>IF(C78="","",VLOOKUP(C78,СписокКЖ!F:K,2,FALSE))</f>
        <v/>
      </c>
      <c r="G78" s="1234" t="str">
        <f>IF(D78="","",VLOOKUP(D78,СписокКЖ!G:L,2,FALSE))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x14ac:dyDescent="0.2">
      <c r="A79" s="43">
        <v>406</v>
      </c>
      <c r="B79" s="44">
        <v>303</v>
      </c>
      <c r="C79" s="90">
        <v>1</v>
      </c>
      <c r="D79" s="46" t="str">
        <f>IF(A79="","",VLOOKUP(A79,СписокКЖ!D:I,2,FALSE))</f>
        <v>КОСТЕНЕВИЧ Анастасия</v>
      </c>
      <c r="E79" s="47"/>
      <c r="F79" s="48" t="str">
        <f>IF(B79="","",VLOOKUP(B79,СписокКЖ!D:I,2,FALSE))</f>
        <v>НАЗАРОВА Мадина</v>
      </c>
      <c r="G79" s="49"/>
      <c r="H79" s="50"/>
      <c r="I79" s="51" t="s">
        <v>154</v>
      </c>
      <c r="J79" s="51" t="s">
        <v>27</v>
      </c>
      <c r="K79" s="51" t="s">
        <v>27</v>
      </c>
      <c r="L79" s="51"/>
      <c r="M79" s="51"/>
      <c r="N79" s="52"/>
      <c r="O79" s="53">
        <f>IF(I79="","",IF(I79="0",1000,IF(I79="-0",-1000,I79*1)))</f>
        <v>6</v>
      </c>
      <c r="P79" s="53">
        <f t="shared" ref="P79:S80" si="45">IF(J79="","",IF(J79="0",1000,IF(J79="-0",-1000,J79*1)))</f>
        <v>1</v>
      </c>
      <c r="Q79" s="53">
        <f t="shared" si="45"/>
        <v>1</v>
      </c>
      <c r="R79" s="53" t="str">
        <f t="shared" si="45"/>
        <v/>
      </c>
      <c r="S79" s="54" t="str">
        <f t="shared" si="45"/>
        <v/>
      </c>
      <c r="T79" s="55">
        <f t="shared" ref="T79:X80" si="46">IF(O79="","",IF(O79&gt;0,1,0))</f>
        <v>1</v>
      </c>
      <c r="U79" s="56">
        <f t="shared" si="46"/>
        <v>1</v>
      </c>
      <c r="V79" s="56">
        <f t="shared" si="46"/>
        <v>1</v>
      </c>
      <c r="W79" s="56" t="str">
        <f t="shared" si="46"/>
        <v/>
      </c>
      <c r="X79" s="56" t="str">
        <f t="shared" si="46"/>
        <v/>
      </c>
      <c r="Y79" s="57">
        <f t="shared" ref="Y79:AC80" si="47">IF(O79="","",IF(O79&lt;0,1,0))</f>
        <v>0</v>
      </c>
      <c r="Z79" s="57">
        <f t="shared" si="47"/>
        <v>0</v>
      </c>
      <c r="AA79" s="57">
        <f t="shared" si="47"/>
        <v>0</v>
      </c>
      <c r="AB79" s="57" t="str">
        <f t="shared" si="47"/>
        <v/>
      </c>
      <c r="AC79" s="57" t="str">
        <f t="shared" si="47"/>
        <v/>
      </c>
      <c r="AD79" s="58">
        <f>IF(CC79="","",IF(CC79&gt;CE79,1,-1))</f>
        <v>1</v>
      </c>
      <c r="AE79" s="58">
        <f>IF(CC79="","",IF(CC79&lt;CE79,1,-1))</f>
        <v>-1</v>
      </c>
      <c r="AF79" s="59">
        <f>IF(CC79&gt;CE79,1,0)</f>
        <v>1</v>
      </c>
      <c r="AG79" s="60">
        <f>IF(CE79&gt;CC79,1,0)</f>
        <v>0</v>
      </c>
      <c r="AH79" s="61">
        <f>IF(O79="","",AX79*1)</f>
        <v>11</v>
      </c>
      <c r="AI79" s="62">
        <f>IF(P79="","",BE79*1)</f>
        <v>11</v>
      </c>
      <c r="AJ79" s="62">
        <f>IF(Q79="","",BL79*1)</f>
        <v>11</v>
      </c>
      <c r="AK79" s="62" t="str">
        <f>IF(R79="","",BS79*1)</f>
        <v/>
      </c>
      <c r="AL79" s="62" t="str">
        <f>IF(S79="","",BZ79*1)</f>
        <v/>
      </c>
      <c r="AM79" s="63">
        <f>IF(O79="","",AZ79*1)</f>
        <v>6</v>
      </c>
      <c r="AN79" s="63">
        <f>IF(P79="","",BG79*1)</f>
        <v>1</v>
      </c>
      <c r="AO79" s="63">
        <f>IF(Q79="","",BN79*1)</f>
        <v>1</v>
      </c>
      <c r="AP79" s="63" t="str">
        <f>IF(R79="","",BU79*1)</f>
        <v/>
      </c>
      <c r="AQ79" s="63" t="str">
        <f>IF(S79="","",CB79*1)</f>
        <v/>
      </c>
      <c r="AR79" s="64">
        <f>SUM(AH79:AL79)</f>
        <v>33</v>
      </c>
      <c r="AS79" s="65">
        <f>SUM(AM79:AQ79)</f>
        <v>8</v>
      </c>
      <c r="AT79" s="66">
        <f>IF(O79=1000,11,IF(O79=-1000,0,IF(O79&gt;0,11,IF(O79&lt;0,(-O79),"0"))))</f>
        <v>11</v>
      </c>
      <c r="AU79" s="67">
        <f>IF(O79=1000,0,IF(O79=-1000,11,IF(O79&lt;-9,-(O79-2),IF(O79&gt;0,(O79),"0"))))</f>
        <v>6</v>
      </c>
      <c r="AV79" s="66">
        <f>IF(O79=1000,11,IF(O79=-1000,0,IF(O79&lt;9,11,IF(O79&gt;9,(O79+2),"0"))))</f>
        <v>11</v>
      </c>
      <c r="AW79" s="67">
        <f>IF(O79=1000,0,IF(O79=-1000,11,IF(O79&lt;0,11,IF(O79&gt;0,(O79),"0"))))</f>
        <v>6</v>
      </c>
      <c r="AX79" s="68">
        <f>IF(O79="","",IF(O79&gt;9,AV79,AT79))</f>
        <v>11</v>
      </c>
      <c r="AY79" s="69" t="str">
        <f>IF(O79="","","-")</f>
        <v>-</v>
      </c>
      <c r="AZ79" s="70">
        <f>IF(O79="","",IF(O79&lt;-9,AU79,AW79))</f>
        <v>6</v>
      </c>
      <c r="BA79" s="66" t="str">
        <f>IF(P79=1000,11,IF(P79=-1000,0,IF(P79&gt;9,(P79+2),IF(P79&lt;0,(-P79),"0"))))</f>
        <v>0</v>
      </c>
      <c r="BB79" s="67">
        <f>IF(P79=1000,0,IF(P79=-1000,11,IF(P79&lt;-9,-(P79-2),IF(P79&gt;0,(P79),"0"))))</f>
        <v>1</v>
      </c>
      <c r="BC79" s="67">
        <f>IF(P79=1000,11,IF(P79=-1000,0,IF(P79&gt;0,11,IF(P79&lt;0,(-P79),"0"))))</f>
        <v>11</v>
      </c>
      <c r="BD79" s="67">
        <f>IF(P79=1000,0,IF(P79=-1000,11,IF(P79&lt;0,11,IF(P79&gt;0,(P79),"0"))))</f>
        <v>1</v>
      </c>
      <c r="BE79" s="68">
        <f>IF(P79="","",IF(P79&gt;9,BA79,BC79))</f>
        <v>11</v>
      </c>
      <c r="BF79" s="69" t="str">
        <f>IF(P79="","","-")</f>
        <v>-</v>
      </c>
      <c r="BG79" s="70">
        <f>IF(P79="","",IF(P79&lt;-9,BB79,BD79))</f>
        <v>1</v>
      </c>
      <c r="BH79" s="66" t="str">
        <f>IF(Q79=1000,11,IF(Q79=-1000,0,IF(Q79&gt;9,(Q79+2),IF(Q79&lt;0,(-Q79),"0"))))</f>
        <v>0</v>
      </c>
      <c r="BI79" s="67">
        <f>IF(Q79=1000,0,IF(Q79=-1000,11,IF(Q79&lt;-9,-(Q79-2),IF(Q79&gt;0,(Q79),"0"))))</f>
        <v>1</v>
      </c>
      <c r="BJ79" s="67">
        <f>IF(Q79=1000,11,IF(Q79=-1000,0,IF(Q79&gt;0,11,IF(Q79&lt;0,(-Q79),"0"))))</f>
        <v>11</v>
      </c>
      <c r="BK79" s="67">
        <f>IF(Q79=1000,0,IF(Q79=-1000,11,IF(Q79&lt;0,11,IF(Q79&gt;0,(Q79),"0"))))</f>
        <v>1</v>
      </c>
      <c r="BL79" s="68">
        <f>IF(Q79="","",IF(Q79&gt;9,BH79,BJ79))</f>
        <v>11</v>
      </c>
      <c r="BM79" s="69" t="str">
        <f>IF(Q79="","","-")</f>
        <v>-</v>
      </c>
      <c r="BN79" s="70">
        <f>IF(Q79="","",IF(Q79&lt;-9,BI79,BK79))</f>
        <v>1</v>
      </c>
      <c r="BO79" s="67" t="e">
        <f>IF(R79=1000,11,IF(R79=-1000,0,IF(R79&gt;9,(R79+2),IF(R79&lt;0,(-R79),"0"))))</f>
        <v>#VALUE!</v>
      </c>
      <c r="BP79" s="67" t="str">
        <f>IF(R79=1000,0,IF(R79=-1000,11,IF(R79&lt;-9,-(R79-2),IF(R79&gt;0,(R79),"0"))))</f>
        <v/>
      </c>
      <c r="BQ79" s="67">
        <f>IF(R79=1000,11,IF(R79=-1000,0,IF(R79&gt;0,11,IF(R79&lt;0,(-R79),"0"))))</f>
        <v>11</v>
      </c>
      <c r="BR79" s="67" t="str">
        <f>IF(R79=1000,0,IF(R79=-1000,11,IF(R79&lt;0,11,IF(R79&gt;0,(R79),"0"))))</f>
        <v/>
      </c>
      <c r="BS79" s="68" t="str">
        <f>IF(R79="","",IF(R79&gt;9,BO79,BQ79))</f>
        <v/>
      </c>
      <c r="BT79" s="69" t="str">
        <f>IF(R79="","","-")</f>
        <v/>
      </c>
      <c r="BU79" s="70" t="str">
        <f>IF(R79="","",IF(R79&lt;-9,BP79,BR79))</f>
        <v/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>
        <f>IF(O79="","",SUM(T79:X79))</f>
        <v>3</v>
      </c>
      <c r="CD79" s="73" t="str">
        <f>IF(CC79="","","-")</f>
        <v>-</v>
      </c>
      <c r="CE79" s="74">
        <f>IF(O79="","",SUM(Y79:AC79))</f>
        <v>0</v>
      </c>
      <c r="CP79" s="32"/>
      <c r="CQ79" s="32"/>
    </row>
    <row r="80" spans="1:95" s="31" customFormat="1" ht="15" customHeight="1" x14ac:dyDescent="0.2">
      <c r="A80" s="43">
        <v>401</v>
      </c>
      <c r="B80" s="44">
        <v>453</v>
      </c>
      <c r="C80" s="75">
        <v>2</v>
      </c>
      <c r="D80" s="76" t="str">
        <f>IF(A80="","",VLOOKUP(A80,СписокКЖ!D:I,2,FALSE))</f>
        <v>ГОРШКАЛЕВА Ольга</v>
      </c>
      <c r="E80" s="47"/>
      <c r="F80" s="77" t="str">
        <f>IF(B80="","",VLOOKUP(B80,СписокКЖ!D:I,2,FALSE))</f>
        <v>СОЛОВЬЕВА Марина</v>
      </c>
      <c r="G80" s="49"/>
      <c r="H80" s="41"/>
      <c r="I80" s="91" t="s">
        <v>165</v>
      </c>
      <c r="J80" s="91" t="s">
        <v>155</v>
      </c>
      <c r="K80" s="91" t="s">
        <v>154</v>
      </c>
      <c r="L80" s="91"/>
      <c r="M80" s="51"/>
      <c r="N80" s="42"/>
      <c r="O80" s="79">
        <f>IF(I80="","",IF(I80="0",1000,IF(I80="-0",-1000,I80*1)))</f>
        <v>14</v>
      </c>
      <c r="P80" s="79">
        <f t="shared" si="45"/>
        <v>7</v>
      </c>
      <c r="Q80" s="79">
        <f t="shared" si="45"/>
        <v>6</v>
      </c>
      <c r="R80" s="79" t="str">
        <f t="shared" si="45"/>
        <v/>
      </c>
      <c r="S80" s="80" t="str">
        <f t="shared" si="45"/>
        <v/>
      </c>
      <c r="T80" s="55">
        <f t="shared" si="46"/>
        <v>1</v>
      </c>
      <c r="U80" s="56">
        <f t="shared" si="46"/>
        <v>1</v>
      </c>
      <c r="V80" s="56">
        <f t="shared" si="46"/>
        <v>1</v>
      </c>
      <c r="W80" s="56" t="str">
        <f t="shared" si="46"/>
        <v/>
      </c>
      <c r="X80" s="56" t="str">
        <f t="shared" si="46"/>
        <v/>
      </c>
      <c r="Y80" s="57">
        <f t="shared" si="47"/>
        <v>0</v>
      </c>
      <c r="Z80" s="57">
        <f t="shared" si="47"/>
        <v>0</v>
      </c>
      <c r="AA80" s="57">
        <f t="shared" si="47"/>
        <v>0</v>
      </c>
      <c r="AB80" s="57" t="str">
        <f t="shared" si="47"/>
        <v/>
      </c>
      <c r="AC80" s="57" t="str">
        <f t="shared" si="47"/>
        <v/>
      </c>
      <c r="AD80" s="58">
        <f>IF(CC80="","",IF(CC80&gt;CE80,1,-1))</f>
        <v>1</v>
      </c>
      <c r="AE80" s="58">
        <f>IF(CC80="","",IF(CC80&lt;CE80,1,-1))</f>
        <v>-1</v>
      </c>
      <c r="AF80" s="59">
        <f>IF(CC80&gt;CE80,1,0)</f>
        <v>1</v>
      </c>
      <c r="AG80" s="60">
        <f>IF(CE80&gt;CC80,1,0)</f>
        <v>0</v>
      </c>
      <c r="AH80" s="81">
        <f>IF(O80="","",AX80*1)</f>
        <v>16</v>
      </c>
      <c r="AI80" s="92">
        <f>IF(P80="","",BE80*1)</f>
        <v>11</v>
      </c>
      <c r="AJ80" s="92">
        <f>IF(Q80="","",BL80*1)</f>
        <v>11</v>
      </c>
      <c r="AK80" s="92" t="str">
        <f>IF(R80="","",BS80*1)</f>
        <v/>
      </c>
      <c r="AL80" s="92" t="str">
        <f>IF(S80="","",BZ80*1)</f>
        <v/>
      </c>
      <c r="AM80" s="93">
        <f>IF(O80="","",AZ80*1)</f>
        <v>14</v>
      </c>
      <c r="AN80" s="93">
        <f>IF(P80="","",BG80*1)</f>
        <v>7</v>
      </c>
      <c r="AO80" s="93">
        <f>IF(Q80="","",BN80*1)</f>
        <v>6</v>
      </c>
      <c r="AP80" s="93" t="str">
        <f>IF(R80="","",BU80*1)</f>
        <v/>
      </c>
      <c r="AQ80" s="93" t="str">
        <f>IF(S80="","",CB80*1)</f>
        <v/>
      </c>
      <c r="AR80" s="64">
        <f>SUM(AH80:AL80)</f>
        <v>38</v>
      </c>
      <c r="AS80" s="65">
        <f>SUM(AM80:AQ80)</f>
        <v>27</v>
      </c>
      <c r="AT80" s="66">
        <f>IF(O80=1000,11,IF(O80=-1000,0,IF(O80&gt;0,11,IF(O80&lt;0,(-O80),"0"))))</f>
        <v>11</v>
      </c>
      <c r="AU80" s="67">
        <f>IF(O80=1000,0,IF(O80=-1000,11,IF(O80&lt;-9,-(O80-2),IF(O80&gt;0,(O80),"0"))))</f>
        <v>14</v>
      </c>
      <c r="AV80" s="66">
        <f>IF(O80=1000,11,IF(O80=-1000,0,IF(O80&gt;9,(O80+2),IF(O80&lt;0,(-O80),"0"))))</f>
        <v>16</v>
      </c>
      <c r="AW80" s="67">
        <f>IF(O80=1000,0,IF(O80=-1000,11,IF(O80&lt;0,11,IF(O80&gt;0,(O80),"0"))))</f>
        <v>14</v>
      </c>
      <c r="AX80" s="94">
        <f>IF(O80="","",IF(O80&gt;9,AV80,AT80))</f>
        <v>16</v>
      </c>
      <c r="AY80" s="95" t="str">
        <f>IF(O80="","","-")</f>
        <v>-</v>
      </c>
      <c r="AZ80" s="96">
        <f>IF(O80="","",IF(O80&lt;-9,AU80,AW80))</f>
        <v>14</v>
      </c>
      <c r="BA80" s="66" t="str">
        <f>IF(P80=1000,11,IF(P80=-1000,0,IF(P80&gt;9,(P80+2),IF(P80&lt;0,(-P80),"0"))))</f>
        <v>0</v>
      </c>
      <c r="BB80" s="67">
        <f>IF(P80=1000,0,IF(P80=-1000,11,IF(P80&lt;-9,-(P80-2),IF(P80&gt;0,(P80),"0"))))</f>
        <v>7</v>
      </c>
      <c r="BC80" s="67">
        <f>IF(P80=1000,11,IF(P80=-1000,0,IF(P80&gt;0,11,IF(P80&lt;0,(-P80),"0"))))</f>
        <v>11</v>
      </c>
      <c r="BD80" s="67">
        <f>IF(P80=1000,0,IF(P80=-1000,11,IF(P80&lt;0,11,IF(P80&gt;0,(P80),"0"))))</f>
        <v>7</v>
      </c>
      <c r="BE80" s="94">
        <f>IF(P80="","",IF(P80&gt;9,BA80,BC80))</f>
        <v>11</v>
      </c>
      <c r="BF80" s="95" t="str">
        <f>IF(P80="","","-")</f>
        <v>-</v>
      </c>
      <c r="BG80" s="96">
        <f>IF(P80="","",IF(P80&lt;-9,BB80,BD80))</f>
        <v>7</v>
      </c>
      <c r="BH80" s="66" t="str">
        <f>IF(Q80=1000,11,IF(Q80=-1000,0,IF(Q80&gt;9,(Q80+2),IF(Q80&lt;0,(-Q80),"0"))))</f>
        <v>0</v>
      </c>
      <c r="BI80" s="67">
        <f>IF(Q80=1000,0,IF(Q80=-1000,11,IF(Q80&lt;-9,-(Q80-2),IF(Q80&gt;0,(Q80),"0"))))</f>
        <v>6</v>
      </c>
      <c r="BJ80" s="67">
        <f>IF(Q80=1000,11,IF(Q80=-1000,0,IF(Q80&gt;0,11,IF(Q80&lt;0,(-Q80),"0"))))</f>
        <v>11</v>
      </c>
      <c r="BK80" s="67">
        <f>IF(Q80=1000,0,IF(Q80=-1000,11,IF(Q80&lt;0,11,IF(Q80&gt;0,(Q80),"0"))))</f>
        <v>6</v>
      </c>
      <c r="BL80" s="94">
        <f>IF(Q80="","",IF(Q80&gt;9,BH80,BJ80))</f>
        <v>11</v>
      </c>
      <c r="BM80" s="95" t="str">
        <f>IF(Q80="","","-")</f>
        <v>-</v>
      </c>
      <c r="BN80" s="96">
        <f>IF(Q80="","",IF(Q80&lt;-9,BI80,BK80))</f>
        <v>6</v>
      </c>
      <c r="BO80" s="67" t="e">
        <f>IF(R80=1000,11,IF(R80=-1000,0,IF(R80&gt;9,(R80+2),IF(R80&lt;0,(-R80),"0"))))</f>
        <v>#VALUE!</v>
      </c>
      <c r="BP80" s="67" t="str">
        <f>IF(R80=1000,0,IF(R80=-1000,11,IF(R80&lt;-9,-(R80-2),IF(R80&gt;0,(R80),"0"))))</f>
        <v/>
      </c>
      <c r="BQ80" s="67">
        <f>IF(R80=1000,11,IF(R80=-1000,0,IF(R80&gt;0,11,IF(R80&lt;0,(-R80),"0"))))</f>
        <v>11</v>
      </c>
      <c r="BR80" s="67" t="str">
        <f>IF(R80=1000,0,IF(R80=-1000,11,IF(R80&lt;0,11,IF(R80&gt;0,(R80),"0"))))</f>
        <v/>
      </c>
      <c r="BS80" s="94" t="str">
        <f>IF(R80="","",IF(R80&gt;9,BO80,BQ80))</f>
        <v/>
      </c>
      <c r="BT80" s="95" t="str">
        <f>IF(R80="","","-")</f>
        <v/>
      </c>
      <c r="BU80" s="96" t="str">
        <f>IF(R80="","",IF(R80&lt;-9,BP80,BR80))</f>
        <v/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94" t="str">
        <f>IF(S80="","",IF(S80&gt;9,BV80,BX80))</f>
        <v/>
      </c>
      <c r="CA80" s="95" t="str">
        <f>IF(S80="","","-")</f>
        <v/>
      </c>
      <c r="CB80" s="96" t="str">
        <f>IF(S80="","",IF(S80&lt;-9,BW80,BY80))</f>
        <v/>
      </c>
      <c r="CC80" s="97">
        <f>IF(O80="","",SUM(T80:X80))</f>
        <v>3</v>
      </c>
      <c r="CD80" s="88" t="str">
        <f>IF(CC80="","","-")</f>
        <v>-</v>
      </c>
      <c r="CE80" s="98">
        <f>IF(O80="","",SUM(Y80:AC80))</f>
        <v>0</v>
      </c>
      <c r="CP80" s="32"/>
      <c r="CQ80" s="32"/>
    </row>
    <row r="81" spans="1:95" s="31" customFormat="1" ht="15" customHeight="1" x14ac:dyDescent="0.2">
      <c r="A81" s="43">
        <v>406</v>
      </c>
      <c r="B81" s="44">
        <v>453</v>
      </c>
      <c r="C81" s="1250" t="s">
        <v>563</v>
      </c>
      <c r="D81" s="76" t="str">
        <f>IF(A81="","",VLOOKUP(A81,СписокКЖ!D:I,2,FALSE))</f>
        <v>КОСТЕНЕВИЧ Анастасия</v>
      </c>
      <c r="E81" s="47"/>
      <c r="F81" s="77" t="str">
        <f>IF(B81="","",VLOOKUP(B81,СписокКЖ!D:I,2,FALSE))</f>
        <v>СОЛОВЬЕВА Марина</v>
      </c>
      <c r="G81" s="49"/>
      <c r="H81" s="41"/>
      <c r="I81" s="1252" t="s">
        <v>31</v>
      </c>
      <c r="J81" s="1252" t="s">
        <v>568</v>
      </c>
      <c r="K81" s="1252" t="s">
        <v>155</v>
      </c>
      <c r="L81" s="1252" t="s">
        <v>154</v>
      </c>
      <c r="M81" s="1252"/>
      <c r="N81" s="42"/>
      <c r="O81" s="1244">
        <f>IF(I81="","",IF(I81="0",1000,IF(I81="-0",-1000,I81*1)))</f>
        <v>8</v>
      </c>
      <c r="P81" s="1244">
        <f>IF(J81="","",IF(J81="0",1000,IF(J81="-0",-1000,J81*1)))</f>
        <v>-7</v>
      </c>
      <c r="Q81" s="1244">
        <f>IF(K81="","",IF(K81="0",1000,IF(K81="-0",-1000,K81*1)))</f>
        <v>7</v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>
        <f>IF(O81="","",IF(O81&gt;0,1,0))</f>
        <v>1</v>
      </c>
      <c r="U81" s="1284">
        <f>IF(P81="","",IF(P81&gt;0,1,0))</f>
        <v>0</v>
      </c>
      <c r="V81" s="1284">
        <f>IF(Q81="","",IF(Q81&gt;0,1,0))</f>
        <v>1</v>
      </c>
      <c r="W81" s="1284" t="str">
        <f>IF(R81="","",IF(R81&gt;0,1,0))</f>
        <v/>
      </c>
      <c r="X81" s="1284" t="str">
        <f>IF(S81="","",IF(S81&gt;0,1,0))</f>
        <v/>
      </c>
      <c r="Y81" s="1278">
        <f>IF(O81="","",IF(O81&lt;0,1,0))</f>
        <v>0</v>
      </c>
      <c r="Z81" s="1278">
        <f>IF(P81="","",IF(P81&lt;0,1,0))</f>
        <v>1</v>
      </c>
      <c r="AA81" s="1278">
        <f>IF(Q81="","",IF(Q81&lt;0,1,0))</f>
        <v>0</v>
      </c>
      <c r="AB81" s="1278" t="str">
        <f>IF(R81="","",IF(R81&lt;0,1,0))</f>
        <v/>
      </c>
      <c r="AC81" s="1278" t="str">
        <f>IF(S81="","",IF(S81&lt;0,1,0))</f>
        <v/>
      </c>
      <c r="AD81" s="1280">
        <f>IF(CC81="","",IF(CC81&gt;CE81,1,-1))</f>
        <v>1</v>
      </c>
      <c r="AE81" s="1280">
        <f>IF(CC81="","",IF(CC81&lt;CE81,1,-1))</f>
        <v>-1</v>
      </c>
      <c r="AF81" s="1282">
        <f>IF(CC81&gt;CE81,1,0)</f>
        <v>1</v>
      </c>
      <c r="AG81" s="1272">
        <f>IF(CE81&gt;CC81,1,0)</f>
        <v>0</v>
      </c>
      <c r="AH81" s="1274">
        <f>IF(O81="","",AX81*1)</f>
        <v>11</v>
      </c>
      <c r="AI81" s="1276">
        <f>IF(P81="","",BE81*1)</f>
        <v>7</v>
      </c>
      <c r="AJ81" s="1276">
        <f>IF(Q81="","",BL81*1)</f>
        <v>11</v>
      </c>
      <c r="AK81" s="1276" t="str">
        <f>IF(R81="","",BS81*1)</f>
        <v/>
      </c>
      <c r="AL81" s="1276" t="str">
        <f>IF(S81="","",BZ81*1)</f>
        <v/>
      </c>
      <c r="AM81" s="1298">
        <f>IF(O81="","",AZ81*1)</f>
        <v>8</v>
      </c>
      <c r="AN81" s="1298">
        <f>IF(P81="","",BG81*1)</f>
        <v>11</v>
      </c>
      <c r="AO81" s="1298">
        <f>IF(Q81="","",BN81*1)</f>
        <v>7</v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11</v>
      </c>
      <c r="AU81" s="1286">
        <f>IF(O81=1000,0,IF(O81=-1000,11,IF(O81&lt;-9,-(O81-2),IF(O81&gt;0,(O81),"0"))))</f>
        <v>8</v>
      </c>
      <c r="AV81" s="1286" t="str">
        <f>IF(O81=1000,11,IF(O81=-1000,0,IF(O81&gt;9,(O81+2),IF(O81&lt;0,(-O81),"0"))))</f>
        <v>0</v>
      </c>
      <c r="AW81" s="1286">
        <f>IF(O81=1000,0,IF(O81=-1000,11,IF(O81&lt;0,11,IF(O81&gt;0,(O81),"0"))))</f>
        <v>8</v>
      </c>
      <c r="AX81" s="1296">
        <f>IF(O81="","",IF(O81&gt;9,AV81,AT81))</f>
        <v>11</v>
      </c>
      <c r="AY81" s="1288" t="str">
        <f>IF(O81="","","-")</f>
        <v>-</v>
      </c>
      <c r="AZ81" s="1290">
        <f>IF(O81="","",IF(O81&lt;-9,AU81,AW81))</f>
        <v>8</v>
      </c>
      <c r="BA81" s="1286">
        <f>IF(P81=1000,11,IF(P81=-1000,0,IF(P81&gt;9,(P81+2),IF(P81&lt;0,(-P81),"0"))))</f>
        <v>7</v>
      </c>
      <c r="BB81" s="1286" t="str">
        <f>IF(P81=1000,0,IF(P81=-1000,11,IF(P81&lt;-9,-(P81-2),IF(P81&gt;0,(P81),"0"))))</f>
        <v>0</v>
      </c>
      <c r="BC81" s="1286">
        <f>IF(P81=1000,11,IF(P81=-1000,0,IF(P81&gt;0,11,IF(P81&lt;0,(-P81),"0"))))</f>
        <v>7</v>
      </c>
      <c r="BD81" s="1286">
        <f>IF(P81=1000,0,IF(P81=-1000,11,IF(P81&lt;0,11,IF(P81&gt;0,(P81),"0"))))</f>
        <v>11</v>
      </c>
      <c r="BE81" s="1296">
        <f>IF(P81="","",IF(P81&gt;9,BA81,BC81))</f>
        <v>7</v>
      </c>
      <c r="BF81" s="1288" t="str">
        <f>IF(P81="","","-")</f>
        <v>-</v>
      </c>
      <c r="BG81" s="1290">
        <f>IF(P81="","",IF(P81&lt;-9,BB81,BD81))</f>
        <v>11</v>
      </c>
      <c r="BH81" s="1286" t="str">
        <f>IF(Q81=1000,11,IF(Q81=-1000,0,IF(Q81&gt;9,(Q81+2),IF(Q81&lt;0,(-Q81),"0"))))</f>
        <v>0</v>
      </c>
      <c r="BI81" s="1286">
        <f>IF(Q81=1000,0,IF(Q81=-1000,11,IF(Q81&lt;-9,-(Q81-2),IF(Q81&gt;0,(Q81),"0"))))</f>
        <v>7</v>
      </c>
      <c r="BJ81" s="1286">
        <f>IF(Q81=1000,11,IF(Q81=-1000,0,IF(Q81&gt;0,11,IF(Q81&lt;0,(-Q81),"0"))))</f>
        <v>11</v>
      </c>
      <c r="BK81" s="1286">
        <f>IF(Q81=1000,0,IF(Q81=-1000,11,IF(Q81&lt;0,11,IF(Q81&gt;0,(Q81),"0"))))</f>
        <v>7</v>
      </c>
      <c r="BL81" s="1296">
        <f>IF(Q81="","",IF(Q81&gt;9,BH81,BJ81))</f>
        <v>11</v>
      </c>
      <c r="BM81" s="1288" t="str">
        <f>IF(Q81="","","-")</f>
        <v>-</v>
      </c>
      <c r="BN81" s="1290">
        <f>IF(Q81="","",IF(Q81&lt;-9,BI81,BK81))</f>
        <v>7</v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296">
        <v>11</v>
      </c>
      <c r="BT81" s="1288" t="s">
        <v>569</v>
      </c>
      <c r="BU81" s="1290">
        <v>6</v>
      </c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 t="str">
        <f>IF(S81="","",IF(S81&gt;9,BV81,BX81))</f>
        <v/>
      </c>
      <c r="CA81" s="1288" t="str">
        <f>IF(S81="","","-")</f>
        <v/>
      </c>
      <c r="CB81" s="1290" t="str">
        <f>IF(S81="","",IF(S81&lt;-9,BW81,BY81))</f>
        <v/>
      </c>
      <c r="CC81" s="1302">
        <v>3</v>
      </c>
      <c r="CD81" s="1304" t="str">
        <f>IF(CC81="","","-")</f>
        <v>-</v>
      </c>
      <c r="CE81" s="1306">
        <f>IF(O81="","",SUM(Y81:AC82))</f>
        <v>1</v>
      </c>
      <c r="CP81" s="32"/>
      <c r="CQ81" s="32"/>
    </row>
    <row r="82" spans="1:95" s="31" customFormat="1" ht="15" customHeight="1" x14ac:dyDescent="0.2">
      <c r="A82" s="43">
        <v>401</v>
      </c>
      <c r="B82" s="44">
        <v>452</v>
      </c>
      <c r="C82" s="1251"/>
      <c r="D82" s="46" t="str">
        <f>IF(A82="","",VLOOKUP(A82,СписокКЖ!D:I,2,FALSE))</f>
        <v>ГОРШКАЛЕВА Ольга</v>
      </c>
      <c r="E82" s="47"/>
      <c r="F82" s="48" t="str">
        <f>IF(B82="","",VLOOKUP(B82,СписокКЖ!D:I,2,FALSE))</f>
        <v>КАРМАЕВА Инна</v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297"/>
      <c r="BT82" s="1289"/>
      <c r="BU82" s="1291"/>
      <c r="BV82" s="1287"/>
      <c r="BW82" s="1287"/>
      <c r="BX82" s="1287"/>
      <c r="BY82" s="1287"/>
      <c r="BZ82" s="1297"/>
      <c r="CA82" s="1289"/>
      <c r="CB82" s="1291"/>
      <c r="CC82" s="1303"/>
      <c r="CD82" s="1305"/>
      <c r="CE82" s="1307"/>
      <c r="CP82" s="32"/>
      <c r="CQ82" s="32"/>
    </row>
    <row r="83" spans="1:95" s="31" customFormat="1" ht="15" customHeight="1" x14ac:dyDescent="0.2">
      <c r="A83" s="99">
        <f>IF(A79="","",A79)</f>
        <v>406</v>
      </c>
      <c r="B83" s="99">
        <f>IF(B79="","",B80)</f>
        <v>453</v>
      </c>
      <c r="C83" s="75">
        <v>4</v>
      </c>
      <c r="D83" s="100" t="str">
        <f>IF(A83="","",VLOOKUP(A83,СписокКЖ!D:I,2,FALSE))</f>
        <v>КОСТЕНЕВИЧ Анастасия</v>
      </c>
      <c r="E83" s="101"/>
      <c r="F83" s="77" t="str">
        <f>IF(B83="","",VLOOKUP(B83,СписокКЖ!D:I,2,FALSE))</f>
        <v>СОЛОВЬЕВА Марина</v>
      </c>
      <c r="G83" s="102"/>
      <c r="H83" s="41"/>
      <c r="I83" s="91"/>
      <c r="J83" s="91"/>
      <c r="K83" s="91"/>
      <c r="L83" s="91"/>
      <c r="M83" s="91"/>
      <c r="N83" s="42"/>
      <c r="O83" s="79" t="str">
        <f>IF(I83="","",IF(I83="0",1000,IF(I83="-0",-1000,I83*1)))</f>
        <v/>
      </c>
      <c r="P83" s="79" t="str">
        <f t="shared" ref="P83:S84" si="48">IF(J83="","",IF(J83="0",1000,IF(J83="-0",-1000,J83*1)))</f>
        <v/>
      </c>
      <c r="Q83" s="79" t="str">
        <f t="shared" si="48"/>
        <v/>
      </c>
      <c r="R83" s="79" t="str">
        <f t="shared" si="48"/>
        <v/>
      </c>
      <c r="S83" s="80" t="str">
        <f t="shared" si="48"/>
        <v/>
      </c>
      <c r="T83" s="103" t="str">
        <f t="shared" ref="T83:X84" si="49">IF(O83="","",IF(O83&gt;0,1,0))</f>
        <v/>
      </c>
      <c r="U83" s="104" t="str">
        <f t="shared" si="49"/>
        <v/>
      </c>
      <c r="V83" s="104" t="str">
        <f t="shared" si="49"/>
        <v/>
      </c>
      <c r="W83" s="104" t="str">
        <f t="shared" si="49"/>
        <v/>
      </c>
      <c r="X83" s="104" t="str">
        <f t="shared" si="49"/>
        <v/>
      </c>
      <c r="Y83" s="105" t="str">
        <f t="shared" ref="Y83:AC84" si="50">IF(O83="","",IF(O83&lt;0,1,0))</f>
        <v/>
      </c>
      <c r="Z83" s="105" t="str">
        <f t="shared" si="50"/>
        <v/>
      </c>
      <c r="AA83" s="105" t="str">
        <f t="shared" si="50"/>
        <v/>
      </c>
      <c r="AB83" s="105" t="str">
        <f t="shared" si="50"/>
        <v/>
      </c>
      <c r="AC83" s="105" t="str">
        <f t="shared" si="50"/>
        <v/>
      </c>
      <c r="AD83" s="106" t="str">
        <f>IF(CC83="","",IF(CC83&gt;CE83,1,-1))</f>
        <v/>
      </c>
      <c r="AE83" s="106" t="str">
        <f>IF(CC83="","",IF(CC83&lt;CE83,1,-1))</f>
        <v/>
      </c>
      <c r="AF83" s="107">
        <f>IF(CC83&gt;CE83,1,0)</f>
        <v>0</v>
      </c>
      <c r="AG83" s="108">
        <f>IF(CE83&gt;CC83,1,0)</f>
        <v>0</v>
      </c>
      <c r="AH83" s="81" t="str">
        <f>IF(O83="","",AX83*1)</f>
        <v/>
      </c>
      <c r="AI83" s="92" t="str">
        <f>IF(P83="","",BE83*1)</f>
        <v/>
      </c>
      <c r="AJ83" s="92" t="str">
        <f>IF(Q83="","",BL83*1)</f>
        <v/>
      </c>
      <c r="AK83" s="92" t="str">
        <f>IF(R83="","",BS83*1)</f>
        <v/>
      </c>
      <c r="AL83" s="92" t="str">
        <f>IF(S83="","",BZ83*1)</f>
        <v/>
      </c>
      <c r="AM83" s="93" t="str">
        <f>IF(O83="","",AZ83*1)</f>
        <v/>
      </c>
      <c r="AN83" s="93" t="str">
        <f>IF(P83="","",BG83*1)</f>
        <v/>
      </c>
      <c r="AO83" s="93" t="str">
        <f>IF(Q83="","",BN83*1)</f>
        <v/>
      </c>
      <c r="AP83" s="93" t="str">
        <f>IF(R83="","",BU83*1)</f>
        <v/>
      </c>
      <c r="AQ83" s="93" t="str">
        <f>IF(S83="","",CB83*1)</f>
        <v/>
      </c>
      <c r="AR83" s="109">
        <f>SUM(AH83:AL83)</f>
        <v>0</v>
      </c>
      <c r="AS83" s="110">
        <f>SUM(AM83:AQ83)</f>
        <v>0</v>
      </c>
      <c r="AT83" s="111">
        <f>IF(O83=1000,11,IF(O83=-1000,0,IF(O83&gt;0,11,IF(O83&lt;0,(-O83),"0"))))</f>
        <v>11</v>
      </c>
      <c r="AU83" s="112" t="str">
        <f>IF(O83=1000,0,IF(O83=-1000,11,IF(O83&lt;-9,-(O83-2),IF(O83&gt;0,(O83),"0"))))</f>
        <v/>
      </c>
      <c r="AV83" s="111" t="e">
        <f>IF(O83=1000,11,IF(O83=-1000,0,IF(O83&gt;9,(O83+2),IF(O83&lt;0,(-O83),"0"))))</f>
        <v>#VALUE!</v>
      </c>
      <c r="AW83" s="112" t="str">
        <f>IF(O83=1000,0,IF(O83=-1000,11,IF(O83&lt;0,11,IF(O83&gt;0,(O83),"0"))))</f>
        <v/>
      </c>
      <c r="AX83" s="94" t="str">
        <f>IF(O83="","",IF(O83&gt;9,AV83,AT83))</f>
        <v/>
      </c>
      <c r="AY83" s="95" t="str">
        <f>IF(O83="","","-")</f>
        <v/>
      </c>
      <c r="AZ83" s="96" t="str">
        <f>IF(O83="","",IF(O83&lt;-9,AU83,AW83))</f>
        <v/>
      </c>
      <c r="BA83" s="111" t="e">
        <f>IF(P83=1000,11,IF(P83=-1000,0,IF(P83&gt;9,(P83+2),IF(P83&lt;0,(-P83),"0"))))</f>
        <v>#VALUE!</v>
      </c>
      <c r="BB83" s="112" t="str">
        <f>IF(P83=1000,0,IF(P83=-1000,11,IF(P83&lt;-9,-(P83-2),IF(P83&gt;0,(P83),"0"))))</f>
        <v/>
      </c>
      <c r="BC83" s="112">
        <f>IF(P83=1000,11,IF(P83=-1000,0,IF(P83&gt;0,11,IF(P83&lt;0,(-P83),"0"))))</f>
        <v>11</v>
      </c>
      <c r="BD83" s="112" t="str">
        <f>IF(P83=1000,0,IF(P83=-1000,11,IF(P83&lt;0,11,IF(P83&gt;0,(P83),"0"))))</f>
        <v/>
      </c>
      <c r="BE83" s="94" t="str">
        <f>IF(P83="","",IF(P83&gt;9,BA83,BC83))</f>
        <v/>
      </c>
      <c r="BF83" s="95" t="str">
        <f>IF(P83="","","-")</f>
        <v/>
      </c>
      <c r="BG83" s="96" t="str">
        <f>IF(P83="","",IF(P83&lt;-9,BB83,BD83))</f>
        <v/>
      </c>
      <c r="BH83" s="111" t="e">
        <f>IF(Q83=1000,11,IF(Q83=-1000,0,IF(Q83&gt;9,(Q83+2),IF(Q83&lt;0,(-Q83),"0"))))</f>
        <v>#VALUE!</v>
      </c>
      <c r="BI83" s="112" t="str">
        <f>IF(Q83=1000,0,IF(Q83=-1000,11,IF(Q83&lt;-9,-(Q83-2),IF(Q83&gt;0,(Q83),"0"))))</f>
        <v/>
      </c>
      <c r="BJ83" s="112">
        <f>IF(Q83=1000,11,IF(Q83=-1000,0,IF(Q83&gt;0,11,IF(Q83&lt;0,(-Q83),"0"))))</f>
        <v>11</v>
      </c>
      <c r="BK83" s="112" t="str">
        <f>IF(Q83=1000,0,IF(Q83=-1000,11,IF(Q83&lt;0,11,IF(Q83&gt;0,(Q83),"0"))))</f>
        <v/>
      </c>
      <c r="BL83" s="94" t="str">
        <f>IF(Q83="","",IF(Q83&gt;9,BH83,BJ83))</f>
        <v/>
      </c>
      <c r="BM83" s="95" t="str">
        <f>IF(Q83="","","-")</f>
        <v/>
      </c>
      <c r="BN83" s="96" t="str">
        <f>IF(Q83="","",IF(Q83&lt;-9,BI83,BK83))</f>
        <v/>
      </c>
      <c r="BO83" s="112" t="e">
        <f>IF(R83=1000,11,IF(R83=-1000,0,IF(R83&gt;9,(R83+2),IF(R83&lt;0,(-R83),"0"))))</f>
        <v>#VALUE!</v>
      </c>
      <c r="BP83" s="112" t="str">
        <f>IF(R83=1000,0,IF(R83=-1000,11,IF(R83&lt;-9,-(R83-2),IF(R83&gt;0,(R83),"0"))))</f>
        <v/>
      </c>
      <c r="BQ83" s="112">
        <f>IF(R83=1000,11,IF(R83=-1000,0,IF(R83&gt;0,11,IF(R83&lt;0,(-R83),"0"))))</f>
        <v>11</v>
      </c>
      <c r="BR83" s="112" t="str">
        <f>IF(R83=1000,0,IF(R83=-1000,11,IF(R83&lt;0,11,IF(R83&gt;0,(R83),"0"))))</f>
        <v/>
      </c>
      <c r="BS83" s="94" t="str">
        <f>IF(R83="","",IF(R83&gt;9,BO83,BQ83))</f>
        <v/>
      </c>
      <c r="BT83" s="95" t="str">
        <f>IF(R83="","","-")</f>
        <v/>
      </c>
      <c r="BU83" s="96" t="str">
        <f>IF(R83="","",IF(R83&lt;-9,BP83,BR83))</f>
        <v/>
      </c>
      <c r="BV83" s="112" t="e">
        <f>IF(S83=1000,11,IF(S83=-1000,0,IF(S83&gt;9,(S83+2),IF(S83&lt;0,(-S83),"0"))))</f>
        <v>#VALUE!</v>
      </c>
      <c r="BW83" s="112" t="str">
        <f>IF(S83=1000,0,IF(S83=-1000,11,IF(S83&lt;-9,-(S83-2),IF(S83&gt;0,(S83),"0"))))</f>
        <v/>
      </c>
      <c r="BX83" s="112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94" t="str">
        <f>IF(S83="","",IF(S83&gt;9,BV83,BX83))</f>
        <v/>
      </c>
      <c r="CA83" s="95" t="str">
        <f>IF(S83="","","-")</f>
        <v/>
      </c>
      <c r="CB83" s="96" t="str">
        <f>IF(S83="","",IF(S83&lt;-9,BW83,BY83))</f>
        <v/>
      </c>
      <c r="CC83" s="97" t="str">
        <f>IF(O83="","",SUM(T83:X83))</f>
        <v/>
      </c>
      <c r="CD83" s="88" t="str">
        <f>IF(CC83="","","-")</f>
        <v/>
      </c>
      <c r="CE83" s="98" t="str">
        <f>IF(O83="","",SUM(Y83:AC83))</f>
        <v/>
      </c>
      <c r="CP83" s="32"/>
      <c r="CQ83" s="32"/>
    </row>
    <row r="84" spans="1:95" s="31" customFormat="1" ht="15" customHeight="1" thickBot="1" x14ac:dyDescent="0.25">
      <c r="A84" s="99">
        <f>IF(A79="","",A80)</f>
        <v>401</v>
      </c>
      <c r="B84" s="99">
        <f>IF(B79="","",B79)</f>
        <v>303</v>
      </c>
      <c r="C84" s="114">
        <v>5</v>
      </c>
      <c r="D84" s="115" t="str">
        <f>IF(A84="","",VLOOKUP(A84,СписокКЖ!D:I,2,FALSE))</f>
        <v>ГОРШКАЛЕВА Ольга</v>
      </c>
      <c r="E84" s="116"/>
      <c r="F84" s="117" t="str">
        <f>IF(B84="","",VLOOKUP(B84,СписокКЖ!D:I,2,FALSE))</f>
        <v>НАЗАРОВА Мадина</v>
      </c>
      <c r="G84" s="118"/>
      <c r="H84" s="119"/>
      <c r="I84" s="120"/>
      <c r="J84" s="120"/>
      <c r="K84" s="120"/>
      <c r="L84" s="121"/>
      <c r="M84" s="121"/>
      <c r="N84" s="122"/>
      <c r="O84" s="123" t="str">
        <f>IF(I84="","",IF(I84="0",1000,IF(I84="-0",-1000,I84*1)))</f>
        <v/>
      </c>
      <c r="P84" s="123" t="str">
        <f t="shared" si="48"/>
        <v/>
      </c>
      <c r="Q84" s="123" t="str">
        <f t="shared" si="48"/>
        <v/>
      </c>
      <c r="R84" s="123" t="str">
        <f t="shared" si="48"/>
        <v/>
      </c>
      <c r="S84" s="124" t="str">
        <f t="shared" si="48"/>
        <v/>
      </c>
      <c r="T84" s="125" t="str">
        <f t="shared" si="49"/>
        <v/>
      </c>
      <c r="U84" s="126" t="str">
        <f t="shared" si="49"/>
        <v/>
      </c>
      <c r="V84" s="126" t="str">
        <f t="shared" si="49"/>
        <v/>
      </c>
      <c r="W84" s="126" t="str">
        <f t="shared" si="49"/>
        <v/>
      </c>
      <c r="X84" s="126" t="str">
        <f t="shared" si="49"/>
        <v/>
      </c>
      <c r="Y84" s="127" t="str">
        <f t="shared" si="50"/>
        <v/>
      </c>
      <c r="Z84" s="127" t="str">
        <f t="shared" si="50"/>
        <v/>
      </c>
      <c r="AA84" s="127" t="str">
        <f t="shared" si="50"/>
        <v/>
      </c>
      <c r="AB84" s="127" t="str">
        <f t="shared" si="50"/>
        <v/>
      </c>
      <c r="AC84" s="127" t="str">
        <f t="shared" si="50"/>
        <v/>
      </c>
      <c r="AD84" s="128" t="str">
        <f>IF(CC84="","",IF(CC84&gt;CE84,1,-1))</f>
        <v/>
      </c>
      <c r="AE84" s="128" t="str">
        <f>IF(CC84="","",IF(CC84&lt;CE84,1,-1))</f>
        <v/>
      </c>
      <c r="AF84" s="129">
        <f>IF(CC84&gt;CE84,1,0)</f>
        <v>0</v>
      </c>
      <c r="AG84" s="130">
        <f>IF(CE84&gt;CC84,1,0)</f>
        <v>0</v>
      </c>
      <c r="AH84" s="131" t="str">
        <f>IF(O84="","",AX84*1)</f>
        <v/>
      </c>
      <c r="AI84" s="132" t="str">
        <f>IF(P84="","",BE84*1)</f>
        <v/>
      </c>
      <c r="AJ84" s="132" t="str">
        <f>IF(Q84="","",BL84*1)</f>
        <v/>
      </c>
      <c r="AK84" s="132" t="str">
        <f>IF(R84="","",BS84*1)</f>
        <v/>
      </c>
      <c r="AL84" s="132" t="str">
        <f>IF(S84="","",BZ84*1)</f>
        <v/>
      </c>
      <c r="AM84" s="133" t="str">
        <f>IF(O84="","",AZ84*1)</f>
        <v/>
      </c>
      <c r="AN84" s="133" t="str">
        <f>IF(P84="","",BG84*1)</f>
        <v/>
      </c>
      <c r="AO84" s="133" t="str">
        <f>IF(Q84="","",BN84*1)</f>
        <v/>
      </c>
      <c r="AP84" s="133" t="str">
        <f>IF(R84="","",BU84*1)</f>
        <v/>
      </c>
      <c r="AQ84" s="133" t="str">
        <f>IF(S84="","",CB84*1)</f>
        <v/>
      </c>
      <c r="AR84" s="134">
        <f>SUM(AH84:AL84)</f>
        <v>0</v>
      </c>
      <c r="AS84" s="135">
        <f>SUM(AM84:AQ84)</f>
        <v>0</v>
      </c>
      <c r="AT84" s="136">
        <f>IF(O84=1000,11,IF(O84=-1000,0,IF(O84&gt;0,11,IF(O84&lt;0,(-O84),"0"))))</f>
        <v>11</v>
      </c>
      <c r="AU84" s="137" t="str">
        <f>IF(O84=1000,0,IF(O84=-1000,11,IF(O84&lt;-9,-(O84-2),IF(O84&gt;0,(O84),"0"))))</f>
        <v/>
      </c>
      <c r="AV84" s="136" t="e">
        <f>IF(O84=1000,11,IF(O84=-1000,0,IF(O84&gt;9,(O84+2),IF(O84&lt;0,(-O84),"0"))))</f>
        <v>#VALUE!</v>
      </c>
      <c r="AW84" s="137" t="str">
        <f>IF(O84=1000,0,IF(O84=-1000,11,IF(O84&lt;0,11,IF(O84&gt;0,(O84),"0"))))</f>
        <v/>
      </c>
      <c r="AX84" s="138" t="str">
        <f>IF(O84="","",IF(O84&gt;9,AV84,AT84))</f>
        <v/>
      </c>
      <c r="AY84" s="139" t="str">
        <f>IF(O84="","","-")</f>
        <v/>
      </c>
      <c r="AZ84" s="140" t="str">
        <f>IF(O84="","",IF(O84&lt;-9,AU84,AW84))</f>
        <v/>
      </c>
      <c r="BA84" s="136" t="e">
        <f>IF(P84=1000,11,IF(P84=-1000,0,IF(P84&gt;9,(P84+2),IF(P84&lt;0,(-P84),"0"))))</f>
        <v>#VALUE!</v>
      </c>
      <c r="BB84" s="137" t="str">
        <f>IF(P84=1000,0,IF(P84=-1000,11,IF(P84&lt;-9,-(P84-2),IF(P84&gt;0,(P84),"0"))))</f>
        <v/>
      </c>
      <c r="BC84" s="137">
        <f>IF(P84=1000,11,IF(P84=-1000,0,IF(P84&gt;0,11,IF(P84&lt;0,(-P84),"0"))))</f>
        <v>11</v>
      </c>
      <c r="BD84" s="137" t="str">
        <f>IF(P84=1000,0,IF(P84=-1000,11,IF(P84&lt;0,11,IF(P84&gt;0,(P84),"0"))))</f>
        <v/>
      </c>
      <c r="BE84" s="138" t="str">
        <f>IF(P84="","",IF(P84&gt;9,BA84,BC84))</f>
        <v/>
      </c>
      <c r="BF84" s="139" t="str">
        <f>IF(P84="","","-")</f>
        <v/>
      </c>
      <c r="BG84" s="140" t="str">
        <f>IF(P84="","",IF(P84&lt;-9,BB84,BD84))</f>
        <v/>
      </c>
      <c r="BH84" s="136" t="e">
        <f>IF(Q84=1000,11,IF(Q84=-1000,0,IF(Q84&gt;9,(Q84+2),IF(Q84&lt;0,(-Q84),"0"))))</f>
        <v>#VALUE!</v>
      </c>
      <c r="BI84" s="137" t="str">
        <f>IF(Q84=1000,0,IF(Q84=-1000,11,IF(Q84&lt;-9,-(Q84-2),IF(Q84&gt;0,(Q84),"0"))))</f>
        <v/>
      </c>
      <c r="BJ84" s="137">
        <f>IF(Q84=1000,11,IF(Q84=-1000,0,IF(Q84&gt;0,11,IF(Q84&lt;0,(-Q84),"0"))))</f>
        <v>11</v>
      </c>
      <c r="BK84" s="137" t="str">
        <f>IF(Q84=1000,0,IF(Q84=-1000,11,IF(Q84&lt;0,11,IF(Q84&gt;0,(Q84),"0"))))</f>
        <v/>
      </c>
      <c r="BL84" s="138" t="str">
        <f>IF(Q84="","",IF(Q84&gt;9,BH84,BJ84))</f>
        <v/>
      </c>
      <c r="BM84" s="139" t="str">
        <f>IF(Q84="","","-")</f>
        <v/>
      </c>
      <c r="BN84" s="140" t="str">
        <f>IF(Q84="","",IF(Q84&lt;-9,BI84,BK84))</f>
        <v/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 t="str">
        <f>IF(O84="","",SUM(T84:X84))</f>
        <v/>
      </c>
      <c r="CD84" s="143" t="str">
        <f>IF(CC84="","","-")</f>
        <v/>
      </c>
      <c r="CE84" s="144" t="str">
        <f>IF(O84="","",SUM(Y84:AC84))</f>
        <v/>
      </c>
      <c r="CP84" s="32"/>
      <c r="CQ84" s="32"/>
    </row>
    <row r="85" spans="1:95" s="31" customFormat="1" ht="15" customHeight="1" thickBot="1" x14ac:dyDescent="0.25">
      <c r="A85" s="145"/>
      <c r="B85" s="145"/>
      <c r="C85" s="145"/>
      <c r="D85" s="146"/>
      <c r="E85" s="147"/>
      <c r="F85" s="148"/>
      <c r="G85" s="149"/>
      <c r="H85" s="150"/>
      <c r="I85" s="151"/>
      <c r="J85" s="151"/>
      <c r="K85" s="151"/>
      <c r="L85" s="151"/>
      <c r="M85" s="151"/>
      <c r="N85" s="150"/>
      <c r="O85" s="152"/>
      <c r="P85" s="152"/>
      <c r="Q85" s="152"/>
      <c r="R85" s="152"/>
      <c r="S85" s="152"/>
      <c r="T85" s="153"/>
      <c r="U85" s="153"/>
      <c r="V85" s="153"/>
      <c r="W85" s="153"/>
      <c r="X85" s="153"/>
      <c r="Y85" s="154"/>
      <c r="Z85" s="154"/>
      <c r="AA85" s="154"/>
      <c r="AB85" s="154"/>
      <c r="AC85" s="154"/>
      <c r="AD85" s="155"/>
      <c r="AE85" s="155"/>
      <c r="AF85" s="156"/>
      <c r="AG85" s="156"/>
      <c r="AH85" s="157"/>
      <c r="AI85" s="157"/>
      <c r="AJ85" s="157"/>
      <c r="AK85" s="157"/>
      <c r="AL85" s="157"/>
      <c r="AM85" s="158"/>
      <c r="AN85" s="158"/>
      <c r="AO85" s="158"/>
      <c r="AP85" s="158"/>
      <c r="AQ85" s="158"/>
      <c r="AR85" s="159"/>
      <c r="AS85" s="159"/>
      <c r="AT85" s="160"/>
      <c r="AU85" s="160"/>
      <c r="AV85" s="160"/>
      <c r="AW85" s="160"/>
      <c r="AX85" s="161"/>
      <c r="AY85" s="161"/>
      <c r="AZ85" s="161"/>
      <c r="BA85" s="160"/>
      <c r="BB85" s="160"/>
      <c r="BC85" s="160"/>
      <c r="BD85" s="160"/>
      <c r="BE85" s="161"/>
      <c r="BF85" s="161"/>
      <c r="BG85" s="161"/>
      <c r="BH85" s="160"/>
      <c r="BI85" s="160"/>
      <c r="BJ85" s="160"/>
      <c r="BK85" s="160"/>
      <c r="BL85" s="161"/>
      <c r="BM85" s="161"/>
      <c r="BN85" s="161"/>
      <c r="BO85" s="160"/>
      <c r="BP85" s="160"/>
      <c r="BQ85" s="160"/>
      <c r="BR85" s="160"/>
      <c r="BS85" s="161"/>
      <c r="BT85" s="161"/>
      <c r="BU85" s="161"/>
      <c r="BV85" s="160"/>
      <c r="BW85" s="160"/>
      <c r="BX85" s="160"/>
      <c r="BY85" s="160"/>
      <c r="BZ85" s="161"/>
      <c r="CA85" s="161"/>
      <c r="CB85" s="161"/>
      <c r="CC85" s="162"/>
      <c r="CD85" s="163"/>
      <c r="CE85" s="164"/>
      <c r="CP85" s="32"/>
      <c r="CQ85" s="32"/>
    </row>
    <row r="86" spans="1:95" s="31" customFormat="1" ht="31.5" customHeight="1" thickBot="1" x14ac:dyDescent="0.25">
      <c r="A86" s="34">
        <v>11</v>
      </c>
      <c r="B86" s="35">
        <v>12</v>
      </c>
      <c r="C86" s="1225">
        <f>1+C77</f>
        <v>10</v>
      </c>
      <c r="D86" s="1227" t="str">
        <f>IF(A86="","",VLOOKUP(A86,СписокКЖ!$A$88:$C$113,3,FALSE))</f>
        <v>Липецкая область</v>
      </c>
      <c r="E86" s="1228" t="e">
        <f>IF(B86="","",VLOOKUP(B86,СписокКЖ!E:J,2,FALSE))</f>
        <v>#N/A</v>
      </c>
      <c r="F86" s="1231" t="str">
        <f>IF(B86="","",VLOOKUP(B86,СписокКЖ!$A$88:$C$111,3,FALSE))</f>
        <v>Республика Татарстан</v>
      </c>
      <c r="G86" s="1232" t="e">
        <f>IF(D86="","",VLOOKUP(D86,СписокКЖ!G:L,2,FALSE))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>
        <f>IF(A86="","",VLOOKUP(A86,'[60]Протокол команд'!A:K,8,FALSE))</f>
        <v>0</v>
      </c>
      <c r="U86" s="39">
        <f>T86*5-4</f>
        <v>-4</v>
      </c>
      <c r="V86" s="39">
        <f>T86*5</f>
        <v>0</v>
      </c>
      <c r="W86" s="39" t="str">
        <f>CONCATENATE(U86,"-",V86)</f>
        <v>-4-0</v>
      </c>
      <c r="X86" s="39" t="str">
        <f>IF(A86="","",VLOOKUP(A86,'[60]Протокол команд'!A:K,10,FALSE))</f>
        <v>-</v>
      </c>
      <c r="Y86" s="39" t="e">
        <f>X86*5-4</f>
        <v>#VALUE!</v>
      </c>
      <c r="Z86" s="39" t="e">
        <f>X86*5</f>
        <v>#VALUE!</v>
      </c>
      <c r="AA86" s="39" t="e">
        <f>CONCATENATE(Y86,"-",Z86)</f>
        <v>#VALUE!</v>
      </c>
      <c r="AB86" s="1241">
        <f>IF(O88="","",SUM(AF88:AF93))</f>
        <v>0</v>
      </c>
      <c r="AC86" s="1242"/>
      <c r="AD86" s="1243"/>
      <c r="AE86" s="1242">
        <f>IF(O88="","",SUM(AG88:AG93))</f>
        <v>3</v>
      </c>
      <c r="AF86" s="1242"/>
      <c r="AG86" s="1264"/>
      <c r="AH86" s="1241">
        <f>SUM(CC88:CC93)</f>
        <v>3</v>
      </c>
      <c r="AI86" s="1242"/>
      <c r="AJ86" s="1243"/>
      <c r="AK86" s="1242">
        <f>SUM(CE88:CE93)</f>
        <v>9</v>
      </c>
      <c r="AL86" s="1242"/>
      <c r="AM86" s="1264"/>
      <c r="AN86" s="1265">
        <f>SUM(AR88:AR93)</f>
        <v>89</v>
      </c>
      <c r="AO86" s="1266"/>
      <c r="AP86" s="1267"/>
      <c r="AQ86" s="1266">
        <f>SUM(AS88:AS93)</f>
        <v>100</v>
      </c>
      <c r="AR86" s="1266"/>
      <c r="AS86" s="1268"/>
      <c r="AT86" s="1314" t="s">
        <v>599</v>
      </c>
      <c r="AU86" s="1315"/>
      <c r="AV86" s="1315"/>
      <c r="AW86" s="1315"/>
      <c r="AX86" s="1315"/>
      <c r="AY86" s="1315"/>
      <c r="AZ86" s="1315"/>
      <c r="BA86" s="1315"/>
      <c r="BB86" s="1315"/>
      <c r="BC86" s="1315"/>
      <c r="BD86" s="1315"/>
      <c r="BE86" s="1315"/>
      <c r="BF86" s="1315"/>
      <c r="BG86" s="1315"/>
      <c r="BH86" s="1315"/>
      <c r="BI86" s="1315"/>
      <c r="BJ86" s="1315"/>
      <c r="BK86" s="1315"/>
      <c r="BL86" s="1315"/>
      <c r="BM86" s="1315"/>
      <c r="BN86" s="1315"/>
      <c r="BO86" s="1315"/>
      <c r="BP86" s="1315"/>
      <c r="BQ86" s="1315"/>
      <c r="BR86" s="1315"/>
      <c r="BS86" s="1315"/>
      <c r="BT86" s="1315"/>
      <c r="BU86" s="1315"/>
      <c r="BV86" s="1315"/>
      <c r="BW86" s="1315"/>
      <c r="BX86" s="1315"/>
      <c r="BY86" s="1315"/>
      <c r="BZ86" s="1315"/>
      <c r="CA86" s="1315"/>
      <c r="CB86" s="1316"/>
      <c r="CC86" s="1254">
        <f>IF(O88="","",SUM(AF88:AF93))</f>
        <v>0</v>
      </c>
      <c r="CD86" s="1256" t="str">
        <f>IF(CC86="","","-")</f>
        <v>-</v>
      </c>
      <c r="CE86" s="1258">
        <f>IF(O88="","",SUM(AG88:AG93))</f>
        <v>3</v>
      </c>
      <c r="CP86" s="32"/>
      <c r="CQ86" s="32"/>
    </row>
    <row r="87" spans="1:95" s="31" customFormat="1" ht="13.5" customHeight="1" x14ac:dyDescent="0.2">
      <c r="A87" s="40"/>
      <c r="B87" s="40"/>
      <c r="C87" s="1226"/>
      <c r="D87" s="1229" t="str">
        <f>IF(A87="","",VLOOKUP(A87,СписокКЖ!D:I,2,FALSE))</f>
        <v/>
      </c>
      <c r="E87" s="1230" t="str">
        <f>IF(B87="","",VLOOKUP(B87,СписокКЖ!E:J,2,FALSE))</f>
        <v/>
      </c>
      <c r="F87" s="1233" t="str">
        <f>IF(C87="","",VLOOKUP(C87,СписокКЖ!F:K,2,FALSE))</f>
        <v/>
      </c>
      <c r="G87" s="1234" t="str">
        <f>IF(D87="","",VLOOKUP(D87,СписокКЖ!G:L,2,FALSE))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x14ac:dyDescent="0.2">
      <c r="A88" s="43">
        <v>454</v>
      </c>
      <c r="B88" s="44">
        <v>455</v>
      </c>
      <c r="C88" s="90">
        <v>1</v>
      </c>
      <c r="D88" s="46" t="str">
        <f>IF(A88="","",VLOOKUP(A88,СписокКЖ!D:I,2,FALSE))</f>
        <v>БОГДАНОВА Олеся</v>
      </c>
      <c r="E88" s="47"/>
      <c r="F88" s="48" t="str">
        <f>IF(B88="","",VLOOKUP(B88,СписокКЖ!D:I,2,FALSE))</f>
        <v>ИЩЕНКО Екатерина</v>
      </c>
      <c r="G88" s="49"/>
      <c r="H88" s="50"/>
      <c r="I88" s="51" t="s">
        <v>26</v>
      </c>
      <c r="J88" s="51" t="s">
        <v>622</v>
      </c>
      <c r="K88" s="51" t="s">
        <v>28</v>
      </c>
      <c r="L88" s="51" t="s">
        <v>567</v>
      </c>
      <c r="M88" s="51"/>
      <c r="N88" s="52"/>
      <c r="O88" s="53">
        <f>IF(I88="","",IF(I88="0",1000,IF(I88="-0",-1000,I88*1)))</f>
        <v>11</v>
      </c>
      <c r="P88" s="53">
        <f t="shared" ref="P88:S89" si="51">IF(J88="","",IF(J88="0",1000,IF(J88="-0",-1000,J88*1)))</f>
        <v>-14</v>
      </c>
      <c r="Q88" s="53">
        <f t="shared" si="51"/>
        <v>-9</v>
      </c>
      <c r="R88" s="53">
        <f t="shared" si="51"/>
        <v>-5</v>
      </c>
      <c r="S88" s="54" t="str">
        <f t="shared" si="51"/>
        <v/>
      </c>
      <c r="T88" s="55">
        <f t="shared" ref="T88:X89" si="52">IF(O88="","",IF(O88&gt;0,1,0))</f>
        <v>1</v>
      </c>
      <c r="U88" s="56">
        <f t="shared" si="52"/>
        <v>0</v>
      </c>
      <c r="V88" s="56">
        <f t="shared" si="52"/>
        <v>0</v>
      </c>
      <c r="W88" s="56">
        <f t="shared" si="52"/>
        <v>0</v>
      </c>
      <c r="X88" s="56" t="str">
        <f t="shared" si="52"/>
        <v/>
      </c>
      <c r="Y88" s="57">
        <f t="shared" ref="Y88:AC89" si="53">IF(O88="","",IF(O88&lt;0,1,0))</f>
        <v>0</v>
      </c>
      <c r="Z88" s="57">
        <f t="shared" si="53"/>
        <v>1</v>
      </c>
      <c r="AA88" s="57">
        <f t="shared" si="53"/>
        <v>1</v>
      </c>
      <c r="AB88" s="57">
        <f t="shared" si="53"/>
        <v>1</v>
      </c>
      <c r="AC88" s="57" t="str">
        <f t="shared" si="53"/>
        <v/>
      </c>
      <c r="AD88" s="58">
        <f>IF(CC88="","",IF(CC88&gt;CE88,1,-1))</f>
        <v>-1</v>
      </c>
      <c r="AE88" s="58">
        <f>IF(CC88="","",IF(CC88&lt;CE88,1,-1))</f>
        <v>1</v>
      </c>
      <c r="AF88" s="59">
        <f>IF(CC88&gt;CE88,1,0)</f>
        <v>0</v>
      </c>
      <c r="AG88" s="60">
        <f>IF(CE88&gt;CC88,1,0)</f>
        <v>1</v>
      </c>
      <c r="AH88" s="61">
        <f>IF(O88="","",AX88*1)</f>
        <v>13</v>
      </c>
      <c r="AI88" s="62">
        <f>IF(P88="","",BE88*1)</f>
        <v>14</v>
      </c>
      <c r="AJ88" s="62">
        <f>IF(Q88="","",BL88*1)</f>
        <v>9</v>
      </c>
      <c r="AK88" s="62">
        <f>IF(R88="","",BS88*1)</f>
        <v>5</v>
      </c>
      <c r="AL88" s="62" t="str">
        <f>IF(S88="","",BZ88*1)</f>
        <v/>
      </c>
      <c r="AM88" s="63">
        <f>IF(O88="","",AZ88*1)</f>
        <v>11</v>
      </c>
      <c r="AN88" s="63">
        <f>IF(P88="","",BG88*1)</f>
        <v>16</v>
      </c>
      <c r="AO88" s="63">
        <f>IF(Q88="","",BN88*1)</f>
        <v>11</v>
      </c>
      <c r="AP88" s="63">
        <f>IF(R88="","",BU88*1)</f>
        <v>11</v>
      </c>
      <c r="AQ88" s="63" t="str">
        <f>IF(S88="","",CB88*1)</f>
        <v/>
      </c>
      <c r="AR88" s="64">
        <f>SUM(AH88:AL88)</f>
        <v>41</v>
      </c>
      <c r="AS88" s="65">
        <f>SUM(AM88:AQ88)</f>
        <v>49</v>
      </c>
      <c r="AT88" s="66">
        <f>IF(O88=1000,11,IF(O88=-1000,0,IF(O88&gt;0,11,IF(O88&lt;0,(-O88),"0"))))</f>
        <v>11</v>
      </c>
      <c r="AU88" s="67">
        <f>IF(O88=1000,0,IF(O88=-1000,11,IF(O88&lt;-9,-(O88-2),IF(O88&gt;0,(O88),"0"))))</f>
        <v>11</v>
      </c>
      <c r="AV88" s="66">
        <f>IF(O88=1000,11,IF(O88=-1000,0,IF(O88&lt;9,11,IF(O88&gt;9,(O88+2),"0"))))</f>
        <v>13</v>
      </c>
      <c r="AW88" s="67">
        <f>IF(O88=1000,0,IF(O88=-1000,11,IF(O88&lt;0,11,IF(O88&gt;0,(O88),"0"))))</f>
        <v>11</v>
      </c>
      <c r="AX88" s="68">
        <f>IF(O88="","",IF(O88&gt;9,AV88,AT88))</f>
        <v>13</v>
      </c>
      <c r="AY88" s="69" t="str">
        <f>IF(O88="","","-")</f>
        <v>-</v>
      </c>
      <c r="AZ88" s="70">
        <f>IF(O88="","",IF(O88&lt;-9,AU88,AW88))</f>
        <v>11</v>
      </c>
      <c r="BA88" s="66">
        <f>IF(P88=1000,11,IF(P88=-1000,0,IF(P88&gt;9,(P88+2),IF(P88&lt;0,(-P88),"0"))))</f>
        <v>14</v>
      </c>
      <c r="BB88" s="67">
        <f>IF(P88=1000,0,IF(P88=-1000,11,IF(P88&lt;-9,-(P88-2),IF(P88&gt;0,(P88),"0"))))</f>
        <v>16</v>
      </c>
      <c r="BC88" s="67">
        <f>IF(P88=1000,11,IF(P88=-1000,0,IF(P88&gt;0,11,IF(P88&lt;0,(-P88),"0"))))</f>
        <v>14</v>
      </c>
      <c r="BD88" s="67">
        <f>IF(P88=1000,0,IF(P88=-1000,11,IF(P88&lt;0,11,IF(P88&gt;0,(P88),"0"))))</f>
        <v>11</v>
      </c>
      <c r="BE88" s="68">
        <f>IF(P88="","",IF(P88&gt;9,BA88,BC88))</f>
        <v>14</v>
      </c>
      <c r="BF88" s="69" t="str">
        <f>IF(P88="","","-")</f>
        <v>-</v>
      </c>
      <c r="BG88" s="70">
        <f>IF(P88="","",IF(P88&lt;-9,BB88,BD88))</f>
        <v>16</v>
      </c>
      <c r="BH88" s="66">
        <f>IF(Q88=1000,11,IF(Q88=-1000,0,IF(Q88&gt;9,(Q88+2),IF(Q88&lt;0,(-Q88),"0"))))</f>
        <v>9</v>
      </c>
      <c r="BI88" s="67" t="str">
        <f>IF(Q88=1000,0,IF(Q88=-1000,11,IF(Q88&lt;-9,-(Q88-2),IF(Q88&gt;0,(Q88),"0"))))</f>
        <v>0</v>
      </c>
      <c r="BJ88" s="67">
        <f>IF(Q88=1000,11,IF(Q88=-1000,0,IF(Q88&gt;0,11,IF(Q88&lt;0,(-Q88),"0"))))</f>
        <v>9</v>
      </c>
      <c r="BK88" s="67">
        <f>IF(Q88=1000,0,IF(Q88=-1000,11,IF(Q88&lt;0,11,IF(Q88&gt;0,(Q88),"0"))))</f>
        <v>11</v>
      </c>
      <c r="BL88" s="68">
        <f>IF(Q88="","",IF(Q88&gt;9,BH88,BJ88))</f>
        <v>9</v>
      </c>
      <c r="BM88" s="69" t="str">
        <f>IF(Q88="","","-")</f>
        <v>-</v>
      </c>
      <c r="BN88" s="70">
        <f>IF(Q88="","",IF(Q88&lt;-9,BI88,BK88))</f>
        <v>11</v>
      </c>
      <c r="BO88" s="67">
        <f>IF(R88=1000,11,IF(R88=-1000,0,IF(R88&gt;9,(R88+2),IF(R88&lt;0,(-R88),"0"))))</f>
        <v>5</v>
      </c>
      <c r="BP88" s="67" t="str">
        <f>IF(R88=1000,0,IF(R88=-1000,11,IF(R88&lt;-9,-(R88-2),IF(R88&gt;0,(R88),"0"))))</f>
        <v>0</v>
      </c>
      <c r="BQ88" s="67">
        <f>IF(R88=1000,11,IF(R88=-1000,0,IF(R88&gt;0,11,IF(R88&lt;0,(-R88),"0"))))</f>
        <v>5</v>
      </c>
      <c r="BR88" s="67">
        <f>IF(R88=1000,0,IF(R88=-1000,11,IF(R88&lt;0,11,IF(R88&gt;0,(R88),"0"))))</f>
        <v>11</v>
      </c>
      <c r="BS88" s="68">
        <f>IF(R88="","",IF(R88&gt;9,BO88,BQ88))</f>
        <v>5</v>
      </c>
      <c r="BT88" s="69" t="str">
        <f>IF(R88="","","-")</f>
        <v>-</v>
      </c>
      <c r="BU88" s="70">
        <f>IF(R88="","",IF(R88&lt;-9,BP88,BR88))</f>
        <v>11</v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>
        <f>IF(O88="","",SUM(T88:X88))</f>
        <v>1</v>
      </c>
      <c r="CD88" s="73" t="str">
        <f>IF(CC88="","","-")</f>
        <v>-</v>
      </c>
      <c r="CE88" s="74">
        <f>IF(O88="","",SUM(Y88:AC88))</f>
        <v>3</v>
      </c>
      <c r="CP88" s="32"/>
      <c r="CQ88" s="32"/>
    </row>
    <row r="89" spans="1:95" s="31" customFormat="1" ht="15" customHeight="1" x14ac:dyDescent="0.2">
      <c r="A89" s="43">
        <v>251</v>
      </c>
      <c r="B89" s="44">
        <v>307</v>
      </c>
      <c r="C89" s="75">
        <v>2</v>
      </c>
      <c r="D89" s="76" t="str">
        <f>IF(A89="","",VLOOKUP(A89,СписокКЖ!D:I,2,FALSE))</f>
        <v>ЧИЖОВА Марина</v>
      </c>
      <c r="E89" s="47"/>
      <c r="F89" s="77" t="str">
        <f>IF(B89="","",VLOOKUP(B89,СписокКЖ!D:I,2,FALSE))</f>
        <v>ГОРОХОВАТЧЕНКО Галина</v>
      </c>
      <c r="G89" s="49"/>
      <c r="H89" s="41"/>
      <c r="I89" s="91" t="s">
        <v>31</v>
      </c>
      <c r="J89" s="91" t="s">
        <v>29</v>
      </c>
      <c r="K89" s="91" t="s">
        <v>30</v>
      </c>
      <c r="L89" s="91" t="s">
        <v>30</v>
      </c>
      <c r="M89" s="51" t="s">
        <v>572</v>
      </c>
      <c r="N89" s="42"/>
      <c r="O89" s="79">
        <f>IF(I89="","",IF(I89="0",1000,IF(I89="-0",-1000,I89*1)))</f>
        <v>8</v>
      </c>
      <c r="P89" s="79">
        <f t="shared" si="51"/>
        <v>9</v>
      </c>
      <c r="Q89" s="79">
        <f t="shared" si="51"/>
        <v>-8</v>
      </c>
      <c r="R89" s="79">
        <f t="shared" si="51"/>
        <v>-8</v>
      </c>
      <c r="S89" s="80">
        <f t="shared" si="51"/>
        <v>-10</v>
      </c>
      <c r="T89" s="55">
        <f t="shared" si="52"/>
        <v>1</v>
      </c>
      <c r="U89" s="56">
        <f t="shared" si="52"/>
        <v>1</v>
      </c>
      <c r="V89" s="56">
        <f t="shared" si="52"/>
        <v>0</v>
      </c>
      <c r="W89" s="56">
        <f t="shared" si="52"/>
        <v>0</v>
      </c>
      <c r="X89" s="56">
        <f t="shared" si="52"/>
        <v>0</v>
      </c>
      <c r="Y89" s="57">
        <f t="shared" si="53"/>
        <v>0</v>
      </c>
      <c r="Z89" s="57">
        <f t="shared" si="53"/>
        <v>0</v>
      </c>
      <c r="AA89" s="57">
        <f t="shared" si="53"/>
        <v>1</v>
      </c>
      <c r="AB89" s="57">
        <f t="shared" si="53"/>
        <v>1</v>
      </c>
      <c r="AC89" s="57">
        <f t="shared" si="53"/>
        <v>1</v>
      </c>
      <c r="AD89" s="58">
        <f>IF(CC89="","",IF(CC89&gt;CE89,1,-1))</f>
        <v>-1</v>
      </c>
      <c r="AE89" s="58">
        <f>IF(CC89="","",IF(CC89&lt;CE89,1,-1))</f>
        <v>1</v>
      </c>
      <c r="AF89" s="59">
        <f>IF(CC89&gt;CE89,1,0)</f>
        <v>0</v>
      </c>
      <c r="AG89" s="60">
        <f>IF(CE89&gt;CC89,1,0)</f>
        <v>1</v>
      </c>
      <c r="AH89" s="81">
        <f>IF(O89="","",AX89*1)</f>
        <v>11</v>
      </c>
      <c r="AI89" s="92">
        <f>IF(P89="","",BE89*1)</f>
        <v>11</v>
      </c>
      <c r="AJ89" s="92">
        <f>IF(Q89="","",BL89*1)</f>
        <v>8</v>
      </c>
      <c r="AK89" s="92">
        <f>IF(R89="","",BS89*1)</f>
        <v>8</v>
      </c>
      <c r="AL89" s="92">
        <f>IF(S89="","",BZ89*1)</f>
        <v>10</v>
      </c>
      <c r="AM89" s="93">
        <f>IF(O89="","",AZ89*1)</f>
        <v>8</v>
      </c>
      <c r="AN89" s="93">
        <f>IF(P89="","",BG89*1)</f>
        <v>9</v>
      </c>
      <c r="AO89" s="93">
        <f>IF(Q89="","",BN89*1)</f>
        <v>11</v>
      </c>
      <c r="AP89" s="93">
        <f>IF(R89="","",BU89*1)</f>
        <v>11</v>
      </c>
      <c r="AQ89" s="93">
        <f>IF(S89="","",CB89*1)</f>
        <v>12</v>
      </c>
      <c r="AR89" s="64">
        <f>SUM(AH89:AL89)</f>
        <v>48</v>
      </c>
      <c r="AS89" s="65">
        <f>SUM(AM89:AQ89)</f>
        <v>51</v>
      </c>
      <c r="AT89" s="66">
        <f>IF(O89=1000,11,IF(O89=-1000,0,IF(O89&gt;0,11,IF(O89&lt;0,(-O89),"0"))))</f>
        <v>11</v>
      </c>
      <c r="AU89" s="67">
        <f>IF(O89=1000,0,IF(O89=-1000,11,IF(O89&lt;-9,-(O89-2),IF(O89&gt;0,(O89),"0"))))</f>
        <v>8</v>
      </c>
      <c r="AV89" s="66" t="str">
        <f>IF(O89=1000,11,IF(O89=-1000,0,IF(O89&gt;9,(O89+2),IF(O89&lt;0,(-O89),"0"))))</f>
        <v>0</v>
      </c>
      <c r="AW89" s="67">
        <f>IF(O89=1000,0,IF(O89=-1000,11,IF(O89&lt;0,11,IF(O89&gt;0,(O89),"0"))))</f>
        <v>8</v>
      </c>
      <c r="AX89" s="94">
        <f>IF(O89="","",IF(O89&gt;9,AV89,AT89))</f>
        <v>11</v>
      </c>
      <c r="AY89" s="95" t="str">
        <f>IF(O89="","","-")</f>
        <v>-</v>
      </c>
      <c r="AZ89" s="96">
        <f>IF(O89="","",IF(O89&lt;-9,AU89,AW89))</f>
        <v>8</v>
      </c>
      <c r="BA89" s="66" t="str">
        <f>IF(P89=1000,11,IF(P89=-1000,0,IF(P89&gt;9,(P89+2),IF(P89&lt;0,(-P89),"0"))))</f>
        <v>0</v>
      </c>
      <c r="BB89" s="67">
        <f>IF(P89=1000,0,IF(P89=-1000,11,IF(P89&lt;-9,-(P89-2),IF(P89&gt;0,(P89),"0"))))</f>
        <v>9</v>
      </c>
      <c r="BC89" s="67">
        <f>IF(P89=1000,11,IF(P89=-1000,0,IF(P89&gt;0,11,IF(P89&lt;0,(-P89),"0"))))</f>
        <v>11</v>
      </c>
      <c r="BD89" s="67">
        <f>IF(P89=1000,0,IF(P89=-1000,11,IF(P89&lt;0,11,IF(P89&gt;0,(P89),"0"))))</f>
        <v>9</v>
      </c>
      <c r="BE89" s="94">
        <f>IF(P89="","",IF(P89&gt;9,BA89,BC89))</f>
        <v>11</v>
      </c>
      <c r="BF89" s="95" t="str">
        <f>IF(P89="","","-")</f>
        <v>-</v>
      </c>
      <c r="BG89" s="96">
        <f>IF(P89="","",IF(P89&lt;-9,BB89,BD89))</f>
        <v>9</v>
      </c>
      <c r="BH89" s="66">
        <f>IF(Q89=1000,11,IF(Q89=-1000,0,IF(Q89&gt;9,(Q89+2),IF(Q89&lt;0,(-Q89),"0"))))</f>
        <v>8</v>
      </c>
      <c r="BI89" s="67" t="str">
        <f>IF(Q89=1000,0,IF(Q89=-1000,11,IF(Q89&lt;-9,-(Q89-2),IF(Q89&gt;0,(Q89),"0"))))</f>
        <v>0</v>
      </c>
      <c r="BJ89" s="67">
        <f>IF(Q89=1000,11,IF(Q89=-1000,0,IF(Q89&gt;0,11,IF(Q89&lt;0,(-Q89),"0"))))</f>
        <v>8</v>
      </c>
      <c r="BK89" s="67">
        <f>IF(Q89=1000,0,IF(Q89=-1000,11,IF(Q89&lt;0,11,IF(Q89&gt;0,(Q89),"0"))))</f>
        <v>11</v>
      </c>
      <c r="BL89" s="94">
        <f>IF(Q89="","",IF(Q89&gt;9,BH89,BJ89))</f>
        <v>8</v>
      </c>
      <c r="BM89" s="95" t="str">
        <f>IF(Q89="","","-")</f>
        <v>-</v>
      </c>
      <c r="BN89" s="96">
        <f>IF(Q89="","",IF(Q89&lt;-9,BI89,BK89))</f>
        <v>11</v>
      </c>
      <c r="BO89" s="67">
        <f>IF(R89=1000,11,IF(R89=-1000,0,IF(R89&gt;9,(R89+2),IF(R89&lt;0,(-R89),"0"))))</f>
        <v>8</v>
      </c>
      <c r="BP89" s="67" t="str">
        <f>IF(R89=1000,0,IF(R89=-1000,11,IF(R89&lt;-9,-(R89-2),IF(R89&gt;0,(R89),"0"))))</f>
        <v>0</v>
      </c>
      <c r="BQ89" s="67">
        <f>IF(R89=1000,11,IF(R89=-1000,0,IF(R89&gt;0,11,IF(R89&lt;0,(-R89),"0"))))</f>
        <v>8</v>
      </c>
      <c r="BR89" s="67">
        <f>IF(R89=1000,0,IF(R89=-1000,11,IF(R89&lt;0,11,IF(R89&gt;0,(R89),"0"))))</f>
        <v>11</v>
      </c>
      <c r="BS89" s="94">
        <f>IF(R89="","",IF(R89&gt;9,BO89,BQ89))</f>
        <v>8</v>
      </c>
      <c r="BT89" s="95" t="str">
        <f>IF(R89="","","-")</f>
        <v>-</v>
      </c>
      <c r="BU89" s="96">
        <f>IF(R89="","",IF(R89&lt;-9,BP89,BR89))</f>
        <v>11</v>
      </c>
      <c r="BV89" s="67">
        <f>IF(S89=1000,11,IF(S89=-1000,0,IF(S89&gt;9,(S89+2),IF(S89&lt;0,(-S89),"0"))))</f>
        <v>10</v>
      </c>
      <c r="BW89" s="67">
        <f>IF(S89=1000,0,IF(S89=-1000,11,IF(S89&lt;-9,-(S89-2),IF(S89&gt;0,(S89),"0"))))</f>
        <v>12</v>
      </c>
      <c r="BX89" s="67">
        <f>IF(S89=1000,11,IF(S89=-1000,0,IF(S89&gt;0,11,IF(S89&lt;0,(-S89),"0"))))</f>
        <v>10</v>
      </c>
      <c r="BY89" s="71">
        <f>IF(S89=1000,0,IF(S89=-1000,11,IF(S89&lt;0,11,IF(S89&gt;0,(S89),"0"))))</f>
        <v>11</v>
      </c>
      <c r="BZ89" s="94">
        <f>IF(S89="","",IF(S89&gt;9,BV89,BX89))</f>
        <v>10</v>
      </c>
      <c r="CA89" s="95" t="str">
        <f>IF(S89="","","-")</f>
        <v>-</v>
      </c>
      <c r="CB89" s="96">
        <f>IF(S89="","",IF(S89&lt;-9,BW89,BY89))</f>
        <v>12</v>
      </c>
      <c r="CC89" s="97">
        <f>IF(O89="","",SUM(T89:X89))</f>
        <v>2</v>
      </c>
      <c r="CD89" s="88" t="str">
        <f>IF(CC89="","","-")</f>
        <v>-</v>
      </c>
      <c r="CE89" s="98">
        <f>IF(O89="","",SUM(Y89:AC89))</f>
        <v>3</v>
      </c>
      <c r="CP89" s="32"/>
      <c r="CQ89" s="32"/>
    </row>
    <row r="90" spans="1:95" s="31" customFormat="1" ht="15" customHeight="1" x14ac:dyDescent="0.2">
      <c r="A90" s="43">
        <v>454</v>
      </c>
      <c r="B90" s="44">
        <v>455</v>
      </c>
      <c r="C90" s="1250" t="s">
        <v>563</v>
      </c>
      <c r="D90" s="76" t="str">
        <f>IF(A90="","",VLOOKUP(A90,СписокКЖ!D:I,2,FALSE))</f>
        <v>БОГДАНОВА Олеся</v>
      </c>
      <c r="E90" s="47"/>
      <c r="F90" s="77" t="str">
        <f>IF(B90="","",VLOOKUP(B90,СписокКЖ!D:I,2,FALSE))</f>
        <v>ИЩЕНКО Екатерина</v>
      </c>
      <c r="G90" s="49"/>
      <c r="H90" s="41"/>
      <c r="I90" s="1252" t="s">
        <v>592</v>
      </c>
      <c r="J90" s="1252" t="s">
        <v>592</v>
      </c>
      <c r="K90" s="1252" t="s">
        <v>592</v>
      </c>
      <c r="L90" s="1252"/>
      <c r="M90" s="1252"/>
      <c r="N90" s="42"/>
      <c r="O90" s="1244">
        <f>IF(I90="","",IF(I90="0",1000,IF(I90="-0",-1000,I90*1)))</f>
        <v>-1000</v>
      </c>
      <c r="P90" s="1244">
        <f>IF(J90="","",IF(J90="0",1000,IF(J90="-0",-1000,J90*1)))</f>
        <v>-1000</v>
      </c>
      <c r="Q90" s="1244">
        <f>IF(K90="","",IF(K90="0",1000,IF(K90="-0",-1000,K90*1)))</f>
        <v>-1000</v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>
        <f>IF(O90="","",IF(O90&gt;0,1,0))</f>
        <v>0</v>
      </c>
      <c r="U90" s="1284">
        <f>IF(P90="","",IF(P90&gt;0,1,0))</f>
        <v>0</v>
      </c>
      <c r="V90" s="1284">
        <f>IF(Q90="","",IF(Q90&gt;0,1,0))</f>
        <v>0</v>
      </c>
      <c r="W90" s="1284" t="str">
        <f>IF(R90="","",IF(R90&gt;0,1,0))</f>
        <v/>
      </c>
      <c r="X90" s="1284" t="str">
        <f>IF(S90="","",IF(S90&gt;0,1,0))</f>
        <v/>
      </c>
      <c r="Y90" s="1278">
        <f>IF(O90="","",IF(O90&lt;0,1,0))</f>
        <v>1</v>
      </c>
      <c r="Z90" s="1278">
        <f>IF(P90="","",IF(P90&lt;0,1,0))</f>
        <v>1</v>
      </c>
      <c r="AA90" s="1278">
        <f>IF(Q90="","",IF(Q90&lt;0,1,0))</f>
        <v>1</v>
      </c>
      <c r="AB90" s="1278" t="str">
        <f>IF(R90="","",IF(R90&lt;0,1,0))</f>
        <v/>
      </c>
      <c r="AC90" s="1278" t="str">
        <f>IF(S90="","",IF(S90&lt;0,1,0))</f>
        <v/>
      </c>
      <c r="AD90" s="1280">
        <f>IF(CC90="","",IF(CC90&gt;CE90,1,-1))</f>
        <v>-1</v>
      </c>
      <c r="AE90" s="1280">
        <f>IF(CC90="","",IF(CC90&lt;CE90,1,-1))</f>
        <v>1</v>
      </c>
      <c r="AF90" s="1282">
        <f>IF(CC90&gt;CE90,1,0)</f>
        <v>0</v>
      </c>
      <c r="AG90" s="1272">
        <f>IF(CE90&gt;CC90,1,0)</f>
        <v>1</v>
      </c>
      <c r="AH90" s="1274">
        <f>IF(O90="","",AX90*1)</f>
        <v>0</v>
      </c>
      <c r="AI90" s="1276">
        <f>IF(P90="","",BE90*1)</f>
        <v>0</v>
      </c>
      <c r="AJ90" s="1276">
        <f>IF(Q90="","",BL90*1)</f>
        <v>0</v>
      </c>
      <c r="AK90" s="1276" t="str">
        <f>IF(R90="","",BS90*1)</f>
        <v/>
      </c>
      <c r="AL90" s="1276" t="str">
        <f>IF(S90="","",BZ90*1)</f>
        <v/>
      </c>
      <c r="AM90" s="1298">
        <f>IF(O90="","",AZ90*1)</f>
        <v>11</v>
      </c>
      <c r="AN90" s="1298">
        <f>IF(P90="","",BG90*1)</f>
        <v>11</v>
      </c>
      <c r="AO90" s="1298">
        <f>IF(Q90="","",BN90*1)</f>
        <v>11</v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0</v>
      </c>
      <c r="AU90" s="1286">
        <f>IF(O90=1000,0,IF(O90=-1000,11,IF(O90&lt;-9,-(O90-2),IF(O90&gt;0,(O90),"0"))))</f>
        <v>11</v>
      </c>
      <c r="AV90" s="1286">
        <f>IF(O90=1000,11,IF(O90=-1000,0,IF(O90&gt;9,(O90+2),IF(O90&lt;0,(-O90),"0"))))</f>
        <v>0</v>
      </c>
      <c r="AW90" s="1286">
        <f>IF(O90=1000,0,IF(O90=-1000,11,IF(O90&lt;0,11,IF(O90&gt;0,(O90),"0"))))</f>
        <v>11</v>
      </c>
      <c r="AX90" s="1296">
        <f>IF(O90="","",IF(O90&gt;9,AV90,AT90))</f>
        <v>0</v>
      </c>
      <c r="AY90" s="1288" t="str">
        <f>IF(O90="","","-")</f>
        <v>-</v>
      </c>
      <c r="AZ90" s="1290">
        <f>IF(O90="","",IF(O90&lt;-9,AU90,AW90))</f>
        <v>11</v>
      </c>
      <c r="BA90" s="1286">
        <f>IF(P90=1000,11,IF(P90=-1000,0,IF(P90&gt;9,(P90+2),IF(P90&lt;0,(-P90),"0"))))</f>
        <v>0</v>
      </c>
      <c r="BB90" s="1286">
        <f>IF(P90=1000,0,IF(P90=-1000,11,IF(P90&lt;-9,-(P90-2),IF(P90&gt;0,(P90),"0"))))</f>
        <v>11</v>
      </c>
      <c r="BC90" s="1286">
        <f>IF(P90=1000,11,IF(P90=-1000,0,IF(P90&gt;0,11,IF(P90&lt;0,(-P90),"0"))))</f>
        <v>0</v>
      </c>
      <c r="BD90" s="1286">
        <f>IF(P90=1000,0,IF(P90=-1000,11,IF(P90&lt;0,11,IF(P90&gt;0,(P90),"0"))))</f>
        <v>11</v>
      </c>
      <c r="BE90" s="1296">
        <f>IF(P90="","",IF(P90&gt;9,BA90,BC90))</f>
        <v>0</v>
      </c>
      <c r="BF90" s="1288" t="str">
        <f>IF(P90="","","-")</f>
        <v>-</v>
      </c>
      <c r="BG90" s="1290">
        <f>IF(P90="","",IF(P90&lt;-9,BB90,BD90))</f>
        <v>11</v>
      </c>
      <c r="BH90" s="1286">
        <f>IF(Q90=1000,11,IF(Q90=-1000,0,IF(Q90&gt;9,(Q90+2),IF(Q90&lt;0,(-Q90),"0"))))</f>
        <v>0</v>
      </c>
      <c r="BI90" s="1286">
        <f>IF(Q90=1000,0,IF(Q90=-1000,11,IF(Q90&lt;-9,-(Q90-2),IF(Q90&gt;0,(Q90),"0"))))</f>
        <v>11</v>
      </c>
      <c r="BJ90" s="1286">
        <f>IF(Q90=1000,11,IF(Q90=-1000,0,IF(Q90&gt;0,11,IF(Q90&lt;0,(-Q90),"0"))))</f>
        <v>0</v>
      </c>
      <c r="BK90" s="1286">
        <f>IF(Q90=1000,0,IF(Q90=-1000,11,IF(Q90&lt;0,11,IF(Q90&gt;0,(Q90),"0"))))</f>
        <v>11</v>
      </c>
      <c r="BL90" s="1296">
        <f>IF(Q90="","",IF(Q90&gt;9,BH90,BJ90))</f>
        <v>0</v>
      </c>
      <c r="BM90" s="1288" t="str">
        <f>IF(Q90="","","-")</f>
        <v>-</v>
      </c>
      <c r="BN90" s="1290">
        <f>IF(Q90="","",IF(Q90&lt;-9,BI90,BK90))</f>
        <v>11</v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296" t="str">
        <f>IF(R90="","",IF(R90&gt;9,BO90,BQ90))</f>
        <v/>
      </c>
      <c r="BT90" s="1288" t="str">
        <f>IF(R90="","","-")</f>
        <v/>
      </c>
      <c r="BU90" s="1290" t="str">
        <f>IF(R90="","",IF(R90&lt;-9,BP90,BR90))</f>
        <v/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 t="str">
        <f>IF(S90="","",IF(S90&gt;9,BV90,BX90))</f>
        <v/>
      </c>
      <c r="CA90" s="1288" t="str">
        <f>IF(S90="","","-")</f>
        <v/>
      </c>
      <c r="CB90" s="1290" t="str">
        <f>IF(S90="","",IF(S90&lt;-9,BW90,BY90))</f>
        <v/>
      </c>
      <c r="CC90" s="1302">
        <f>IF(O90="","",SUM(T90:X91))</f>
        <v>0</v>
      </c>
      <c r="CD90" s="1304" t="str">
        <f>IF(CC90="","","-")</f>
        <v>-</v>
      </c>
      <c r="CE90" s="1306">
        <f>IF(O90="","",SUM(Y90:AC91))</f>
        <v>3</v>
      </c>
      <c r="CP90" s="32"/>
      <c r="CQ90" s="32"/>
    </row>
    <row r="91" spans="1:95" s="31" customFormat="1" ht="15" customHeight="1" x14ac:dyDescent="0.2">
      <c r="A91" s="43">
        <v>251</v>
      </c>
      <c r="B91" s="44">
        <v>307</v>
      </c>
      <c r="C91" s="1251"/>
      <c r="D91" s="46" t="str">
        <f>IF(A91="","",VLOOKUP(A91,СписокКЖ!D:I,2,FALSE))</f>
        <v>ЧИЖОВА Марина</v>
      </c>
      <c r="E91" s="47"/>
      <c r="F91" s="48" t="str">
        <f>IF(B91="","",VLOOKUP(B91,СписокКЖ!D:I,2,FALSE))</f>
        <v>ГОРОХОВАТЧЕНКО Галина</v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297"/>
      <c r="BT91" s="1289"/>
      <c r="BU91" s="1291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x14ac:dyDescent="0.2">
      <c r="A92" s="99">
        <f>IF(A88="","",A88)</f>
        <v>454</v>
      </c>
      <c r="B92" s="99">
        <f>IF(B88="","",B89)</f>
        <v>307</v>
      </c>
      <c r="C92" s="75">
        <v>4</v>
      </c>
      <c r="D92" s="100" t="str">
        <f>IF(A92="","",VLOOKUP(A92,СписокКЖ!D:I,2,FALSE))</f>
        <v>БОГДАНОВА Олеся</v>
      </c>
      <c r="E92" s="101"/>
      <c r="F92" s="77" t="str">
        <f>IF(B92="","",VLOOKUP(B92,СписокКЖ!D:I,2,FALSE))</f>
        <v>ГОРОХОВАТЧЕНКО Галина</v>
      </c>
      <c r="G92" s="102"/>
      <c r="H92" s="41"/>
      <c r="I92" s="91"/>
      <c r="J92" s="91"/>
      <c r="K92" s="91"/>
      <c r="L92" s="91"/>
      <c r="M92" s="91"/>
      <c r="N92" s="42"/>
      <c r="O92" s="79" t="str">
        <f>IF(I92="","",IF(I92="0",1000,IF(I92="-0",-1000,I92*1)))</f>
        <v/>
      </c>
      <c r="P92" s="79" t="str">
        <f t="shared" ref="P92:S93" si="54">IF(J92="","",IF(J92="0",1000,IF(J92="-0",-1000,J92*1)))</f>
        <v/>
      </c>
      <c r="Q92" s="79" t="str">
        <f t="shared" si="54"/>
        <v/>
      </c>
      <c r="R92" s="79" t="str">
        <f t="shared" si="54"/>
        <v/>
      </c>
      <c r="S92" s="80" t="str">
        <f t="shared" si="54"/>
        <v/>
      </c>
      <c r="T92" s="103" t="str">
        <f t="shared" ref="T92:X93" si="55">IF(O92="","",IF(O92&gt;0,1,0))</f>
        <v/>
      </c>
      <c r="U92" s="104" t="str">
        <f t="shared" si="55"/>
        <v/>
      </c>
      <c r="V92" s="104" t="str">
        <f t="shared" si="55"/>
        <v/>
      </c>
      <c r="W92" s="104" t="str">
        <f t="shared" si="55"/>
        <v/>
      </c>
      <c r="X92" s="104" t="str">
        <f t="shared" si="55"/>
        <v/>
      </c>
      <c r="Y92" s="105" t="str">
        <f t="shared" ref="Y92:AC93" si="56">IF(O92="","",IF(O92&lt;0,1,0))</f>
        <v/>
      </c>
      <c r="Z92" s="105" t="str">
        <f t="shared" si="56"/>
        <v/>
      </c>
      <c r="AA92" s="105" t="str">
        <f t="shared" si="56"/>
        <v/>
      </c>
      <c r="AB92" s="105" t="str">
        <f t="shared" si="56"/>
        <v/>
      </c>
      <c r="AC92" s="105" t="str">
        <f t="shared" si="56"/>
        <v/>
      </c>
      <c r="AD92" s="106" t="str">
        <f>IF(CC92="","",IF(CC92&gt;CE92,1,-1))</f>
        <v/>
      </c>
      <c r="AE92" s="106" t="str">
        <f>IF(CC92="","",IF(CC92&lt;CE92,1,-1))</f>
        <v/>
      </c>
      <c r="AF92" s="107">
        <f>IF(CC92&gt;CE92,1,0)</f>
        <v>0</v>
      </c>
      <c r="AG92" s="108">
        <f>IF(CE92&gt;CC92,1,0)</f>
        <v>0</v>
      </c>
      <c r="AH92" s="81" t="str">
        <f>IF(O92="","",AX92*1)</f>
        <v/>
      </c>
      <c r="AI92" s="92" t="str">
        <f>IF(P92="","",BE92*1)</f>
        <v/>
      </c>
      <c r="AJ92" s="92" t="str">
        <f>IF(Q92="","",BL92*1)</f>
        <v/>
      </c>
      <c r="AK92" s="92" t="str">
        <f>IF(R92="","",BS92*1)</f>
        <v/>
      </c>
      <c r="AL92" s="92" t="str">
        <f>IF(S92="","",BZ92*1)</f>
        <v/>
      </c>
      <c r="AM92" s="93" t="str">
        <f>IF(O92="","",AZ92*1)</f>
        <v/>
      </c>
      <c r="AN92" s="93" t="str">
        <f>IF(P92="","",BG92*1)</f>
        <v/>
      </c>
      <c r="AO92" s="93" t="str">
        <f>IF(Q92="","",BN92*1)</f>
        <v/>
      </c>
      <c r="AP92" s="93" t="str">
        <f>IF(R92="","",BU92*1)</f>
        <v/>
      </c>
      <c r="AQ92" s="93" t="str">
        <f>IF(S92="","",CB92*1)</f>
        <v/>
      </c>
      <c r="AR92" s="109">
        <f>SUM(AH92:AL92)</f>
        <v>0</v>
      </c>
      <c r="AS92" s="110">
        <f>SUM(AM92:AQ92)</f>
        <v>0</v>
      </c>
      <c r="AT92" s="111">
        <f>IF(O92=1000,11,IF(O92=-1000,0,IF(O92&gt;0,11,IF(O92&lt;0,(-O92),"0"))))</f>
        <v>11</v>
      </c>
      <c r="AU92" s="112" t="str">
        <f>IF(O92=1000,0,IF(O92=-1000,11,IF(O92&lt;-9,-(O92-2),IF(O92&gt;0,(O92),"0"))))</f>
        <v/>
      </c>
      <c r="AV92" s="111" t="e">
        <f>IF(O92=1000,11,IF(O92=-1000,0,IF(O92&gt;9,(O92+2),IF(O92&lt;0,(-O92),"0"))))</f>
        <v>#VALUE!</v>
      </c>
      <c r="AW92" s="112" t="str">
        <f>IF(O92=1000,0,IF(O92=-1000,11,IF(O92&lt;0,11,IF(O92&gt;0,(O92),"0"))))</f>
        <v/>
      </c>
      <c r="AX92" s="94" t="str">
        <f>IF(O92="","",IF(O92&gt;9,AV92,AT92))</f>
        <v/>
      </c>
      <c r="AY92" s="95" t="str">
        <f>IF(O92="","","-")</f>
        <v/>
      </c>
      <c r="AZ92" s="96" t="str">
        <f>IF(O92="","",IF(O92&lt;-9,AU92,AW92))</f>
        <v/>
      </c>
      <c r="BA92" s="111" t="e">
        <f>IF(P92=1000,11,IF(P92=-1000,0,IF(P92&gt;9,(P92+2),IF(P92&lt;0,(-P92),"0"))))</f>
        <v>#VALUE!</v>
      </c>
      <c r="BB92" s="112" t="str">
        <f>IF(P92=1000,0,IF(P92=-1000,11,IF(P92&lt;-9,-(P92-2),IF(P92&gt;0,(P92),"0"))))</f>
        <v/>
      </c>
      <c r="BC92" s="112">
        <f>IF(P92=1000,11,IF(P92=-1000,0,IF(P92&gt;0,11,IF(P92&lt;0,(-P92),"0"))))</f>
        <v>11</v>
      </c>
      <c r="BD92" s="112" t="str">
        <f>IF(P92=1000,0,IF(P92=-1000,11,IF(P92&lt;0,11,IF(P92&gt;0,(P92),"0"))))</f>
        <v/>
      </c>
      <c r="BE92" s="94" t="str">
        <f>IF(P92="","",IF(P92&gt;9,BA92,BC92))</f>
        <v/>
      </c>
      <c r="BF92" s="95" t="str">
        <f>IF(P92="","","-")</f>
        <v/>
      </c>
      <c r="BG92" s="96" t="str">
        <f>IF(P92="","",IF(P92&lt;-9,BB92,BD92))</f>
        <v/>
      </c>
      <c r="BH92" s="111" t="e">
        <f>IF(Q92=1000,11,IF(Q92=-1000,0,IF(Q92&gt;9,(Q92+2),IF(Q92&lt;0,(-Q92),"0"))))</f>
        <v>#VALUE!</v>
      </c>
      <c r="BI92" s="112" t="str">
        <f>IF(Q92=1000,0,IF(Q92=-1000,11,IF(Q92&lt;-9,-(Q92-2),IF(Q92&gt;0,(Q92),"0"))))</f>
        <v/>
      </c>
      <c r="BJ92" s="112">
        <f>IF(Q92=1000,11,IF(Q92=-1000,0,IF(Q92&gt;0,11,IF(Q92&lt;0,(-Q92),"0"))))</f>
        <v>11</v>
      </c>
      <c r="BK92" s="112" t="str">
        <f>IF(Q92=1000,0,IF(Q92=-1000,11,IF(Q92&lt;0,11,IF(Q92&gt;0,(Q92),"0"))))</f>
        <v/>
      </c>
      <c r="BL92" s="94" t="str">
        <f>IF(Q92="","",IF(Q92&gt;9,BH92,BJ92))</f>
        <v/>
      </c>
      <c r="BM92" s="95" t="str">
        <f>IF(Q92="","","-")</f>
        <v/>
      </c>
      <c r="BN92" s="96" t="str">
        <f>IF(Q92="","",IF(Q92&lt;-9,BI92,BK92))</f>
        <v/>
      </c>
      <c r="BO92" s="112" t="e">
        <f>IF(R92=1000,11,IF(R92=-1000,0,IF(R92&gt;9,(R92+2),IF(R92&lt;0,(-R92),"0"))))</f>
        <v>#VALUE!</v>
      </c>
      <c r="BP92" s="112" t="str">
        <f>IF(R92=1000,0,IF(R92=-1000,11,IF(R92&lt;-9,-(R92-2),IF(R92&gt;0,(R92),"0"))))</f>
        <v/>
      </c>
      <c r="BQ92" s="112">
        <f>IF(R92=1000,11,IF(R92=-1000,0,IF(R92&gt;0,11,IF(R92&lt;0,(-R92),"0"))))</f>
        <v>11</v>
      </c>
      <c r="BR92" s="112" t="str">
        <f>IF(R92=1000,0,IF(R92=-1000,11,IF(R92&lt;0,11,IF(R92&gt;0,(R92),"0"))))</f>
        <v/>
      </c>
      <c r="BS92" s="94" t="str">
        <f>IF(R92="","",IF(R92&gt;9,BO92,BQ92))</f>
        <v/>
      </c>
      <c r="BT92" s="95" t="str">
        <f>IF(R92="","","-")</f>
        <v/>
      </c>
      <c r="BU92" s="96" t="str">
        <f>IF(R92="","",IF(R92&lt;-9,BP92,BR92))</f>
        <v/>
      </c>
      <c r="BV92" s="112" t="e">
        <f>IF(S92=1000,11,IF(S92=-1000,0,IF(S92&gt;9,(S92+2),IF(S92&lt;0,(-S92),"0"))))</f>
        <v>#VALUE!</v>
      </c>
      <c r="BW92" s="112" t="str">
        <f>IF(S92=1000,0,IF(S92=-1000,11,IF(S92&lt;-9,-(S92-2),IF(S92&gt;0,(S92),"0"))))</f>
        <v/>
      </c>
      <c r="BX92" s="112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94" t="str">
        <f>IF(S92="","",IF(S92&gt;9,BV92,BX92))</f>
        <v/>
      </c>
      <c r="CA92" s="95" t="str">
        <f>IF(S92="","","-")</f>
        <v/>
      </c>
      <c r="CB92" s="96" t="str">
        <f>IF(S92="","",IF(S92&lt;-9,BW92,BY92))</f>
        <v/>
      </c>
      <c r="CC92" s="97" t="str">
        <f>IF(O92="","",SUM(T92:X92))</f>
        <v/>
      </c>
      <c r="CD92" s="88" t="str">
        <f>IF(CC92="","","-")</f>
        <v/>
      </c>
      <c r="CE92" s="98" t="str">
        <f>IF(O92="","",SUM(Y92:AC92))</f>
        <v/>
      </c>
      <c r="CP92" s="32"/>
      <c r="CQ92" s="32"/>
    </row>
    <row r="93" spans="1:95" s="31" customFormat="1" ht="15" customHeight="1" thickBot="1" x14ac:dyDescent="0.25">
      <c r="A93" s="99">
        <f>IF(A88="","",A89)</f>
        <v>251</v>
      </c>
      <c r="B93" s="99">
        <f>IF(B88="","",B88)</f>
        <v>455</v>
      </c>
      <c r="C93" s="114">
        <v>5</v>
      </c>
      <c r="D93" s="115" t="str">
        <f>IF(A93="","",VLOOKUP(A93,СписокКЖ!D:I,2,FALSE))</f>
        <v>ЧИЖОВА Марина</v>
      </c>
      <c r="E93" s="116"/>
      <c r="F93" s="117" t="str">
        <f>IF(B93="","",VLOOKUP(B93,СписокКЖ!D:I,2,FALSE))</f>
        <v>ИЩЕНКО Екатерина</v>
      </c>
      <c r="G93" s="118"/>
      <c r="H93" s="119"/>
      <c r="I93" s="120"/>
      <c r="J93" s="120"/>
      <c r="K93" s="120"/>
      <c r="L93" s="121"/>
      <c r="M93" s="121"/>
      <c r="N93" s="122"/>
      <c r="O93" s="123" t="str">
        <f>IF(I93="","",IF(I93="0",1000,IF(I93="-0",-1000,I93*1)))</f>
        <v/>
      </c>
      <c r="P93" s="123" t="str">
        <f t="shared" si="54"/>
        <v/>
      </c>
      <c r="Q93" s="123" t="str">
        <f t="shared" si="54"/>
        <v/>
      </c>
      <c r="R93" s="123" t="str">
        <f t="shared" si="54"/>
        <v/>
      </c>
      <c r="S93" s="124" t="str">
        <f t="shared" si="54"/>
        <v/>
      </c>
      <c r="T93" s="125" t="str">
        <f t="shared" si="55"/>
        <v/>
      </c>
      <c r="U93" s="126" t="str">
        <f t="shared" si="55"/>
        <v/>
      </c>
      <c r="V93" s="126" t="str">
        <f t="shared" si="55"/>
        <v/>
      </c>
      <c r="W93" s="126" t="str">
        <f t="shared" si="55"/>
        <v/>
      </c>
      <c r="X93" s="126" t="str">
        <f t="shared" si="55"/>
        <v/>
      </c>
      <c r="Y93" s="127" t="str">
        <f t="shared" si="56"/>
        <v/>
      </c>
      <c r="Z93" s="127" t="str">
        <f t="shared" si="56"/>
        <v/>
      </c>
      <c r="AA93" s="127" t="str">
        <f t="shared" si="56"/>
        <v/>
      </c>
      <c r="AB93" s="127" t="str">
        <f t="shared" si="56"/>
        <v/>
      </c>
      <c r="AC93" s="127" t="str">
        <f t="shared" si="56"/>
        <v/>
      </c>
      <c r="AD93" s="128" t="str">
        <f>IF(CC93="","",IF(CC93&gt;CE93,1,-1))</f>
        <v/>
      </c>
      <c r="AE93" s="128" t="str">
        <f>IF(CC93="","",IF(CC93&lt;CE93,1,-1))</f>
        <v/>
      </c>
      <c r="AF93" s="129">
        <f>IF(CC93&gt;CE93,1,0)</f>
        <v>0</v>
      </c>
      <c r="AG93" s="130">
        <f>IF(CE93&gt;CC93,1,0)</f>
        <v>0</v>
      </c>
      <c r="AH93" s="131" t="str">
        <f>IF(O93="","",AX93*1)</f>
        <v/>
      </c>
      <c r="AI93" s="132" t="str">
        <f>IF(P93="","",BE93*1)</f>
        <v/>
      </c>
      <c r="AJ93" s="132" t="str">
        <f>IF(Q93="","",BL93*1)</f>
        <v/>
      </c>
      <c r="AK93" s="132" t="str">
        <f>IF(R93="","",BS93*1)</f>
        <v/>
      </c>
      <c r="AL93" s="132" t="str">
        <f>IF(S93="","",BZ93*1)</f>
        <v/>
      </c>
      <c r="AM93" s="133" t="str">
        <f>IF(O93="","",AZ93*1)</f>
        <v/>
      </c>
      <c r="AN93" s="133" t="str">
        <f>IF(P93="","",BG93*1)</f>
        <v/>
      </c>
      <c r="AO93" s="133" t="str">
        <f>IF(Q93="","",BN93*1)</f>
        <v/>
      </c>
      <c r="AP93" s="133" t="str">
        <f>IF(R93="","",BU93*1)</f>
        <v/>
      </c>
      <c r="AQ93" s="133" t="str">
        <f>IF(S93="","",CB93*1)</f>
        <v/>
      </c>
      <c r="AR93" s="134">
        <f>SUM(AH93:AL93)</f>
        <v>0</v>
      </c>
      <c r="AS93" s="135">
        <f>SUM(AM93:AQ93)</f>
        <v>0</v>
      </c>
      <c r="AT93" s="136">
        <f>IF(O93=1000,11,IF(O93=-1000,0,IF(O93&gt;0,11,IF(O93&lt;0,(-O93),"0"))))</f>
        <v>11</v>
      </c>
      <c r="AU93" s="137" t="str">
        <f>IF(O93=1000,0,IF(O93=-1000,11,IF(O93&lt;-9,-(O93-2),IF(O93&gt;0,(O93),"0"))))</f>
        <v/>
      </c>
      <c r="AV93" s="136" t="e">
        <f>IF(O93=1000,11,IF(O93=-1000,0,IF(O93&gt;9,(O93+2),IF(O93&lt;0,(-O93),"0"))))</f>
        <v>#VALUE!</v>
      </c>
      <c r="AW93" s="137" t="str">
        <f>IF(O93=1000,0,IF(O93=-1000,11,IF(O93&lt;0,11,IF(O93&gt;0,(O93),"0"))))</f>
        <v/>
      </c>
      <c r="AX93" s="138" t="str">
        <f>IF(O93="","",IF(O93&gt;9,AV93,AT93))</f>
        <v/>
      </c>
      <c r="AY93" s="139" t="str">
        <f>IF(O93="","","-")</f>
        <v/>
      </c>
      <c r="AZ93" s="140" t="str">
        <f>IF(O93="","",IF(O93&lt;-9,AU93,AW93))</f>
        <v/>
      </c>
      <c r="BA93" s="136" t="e">
        <f>IF(P93=1000,11,IF(P93=-1000,0,IF(P93&gt;9,(P93+2),IF(P93&lt;0,(-P93),"0"))))</f>
        <v>#VALUE!</v>
      </c>
      <c r="BB93" s="137" t="str">
        <f>IF(P93=1000,0,IF(P93=-1000,11,IF(P93&lt;-9,-(P93-2),IF(P93&gt;0,(P93),"0"))))</f>
        <v/>
      </c>
      <c r="BC93" s="137">
        <f>IF(P93=1000,11,IF(P93=-1000,0,IF(P93&gt;0,11,IF(P93&lt;0,(-P93),"0"))))</f>
        <v>11</v>
      </c>
      <c r="BD93" s="137" t="str">
        <f>IF(P93=1000,0,IF(P93=-1000,11,IF(P93&lt;0,11,IF(P93&gt;0,(P93),"0"))))</f>
        <v/>
      </c>
      <c r="BE93" s="138" t="str">
        <f>IF(P93="","",IF(P93&gt;9,BA93,BC93))</f>
        <v/>
      </c>
      <c r="BF93" s="139" t="str">
        <f>IF(P93="","","-")</f>
        <v/>
      </c>
      <c r="BG93" s="140" t="str">
        <f>IF(P93="","",IF(P93&lt;-9,BB93,BD93))</f>
        <v/>
      </c>
      <c r="BH93" s="136" t="e">
        <f>IF(Q93=1000,11,IF(Q93=-1000,0,IF(Q93&gt;9,(Q93+2),IF(Q93&lt;0,(-Q93),"0"))))</f>
        <v>#VALUE!</v>
      </c>
      <c r="BI93" s="137" t="str">
        <f>IF(Q93=1000,0,IF(Q93=-1000,11,IF(Q93&lt;-9,-(Q93-2),IF(Q93&gt;0,(Q93),"0"))))</f>
        <v/>
      </c>
      <c r="BJ93" s="137">
        <f>IF(Q93=1000,11,IF(Q93=-1000,0,IF(Q93&gt;0,11,IF(Q93&lt;0,(-Q93),"0"))))</f>
        <v>11</v>
      </c>
      <c r="BK93" s="137" t="str">
        <f>IF(Q93=1000,0,IF(Q93=-1000,11,IF(Q93&lt;0,11,IF(Q93&gt;0,(Q93),"0"))))</f>
        <v/>
      </c>
      <c r="BL93" s="138" t="str">
        <f>IF(Q93="","",IF(Q93&gt;9,BH93,BJ93))</f>
        <v/>
      </c>
      <c r="BM93" s="139" t="str">
        <f>IF(Q93="","","-")</f>
        <v/>
      </c>
      <c r="BN93" s="140" t="str">
        <f>IF(Q93="","",IF(Q93&lt;-9,BI93,BK93))</f>
        <v/>
      </c>
      <c r="BO93" s="137" t="e">
        <f>IF(R93=1000,11,IF(R93=-1000,0,IF(R93&gt;9,(R93+2),IF(R93&lt;0,(-R93),"0"))))</f>
        <v>#VALUE!</v>
      </c>
      <c r="BP93" s="137" t="str">
        <f>IF(R93=1000,0,IF(R93=-1000,11,IF(R93&lt;-9,-(R93-2),IF(R93&gt;0,(R93),"0"))))</f>
        <v/>
      </c>
      <c r="BQ93" s="137">
        <f>IF(R93=1000,11,IF(R93=-1000,0,IF(R93&gt;0,11,IF(R93&lt;0,(-R93),"0"))))</f>
        <v>11</v>
      </c>
      <c r="BR93" s="137" t="str">
        <f>IF(R93=1000,0,IF(R93=-1000,11,IF(R93&lt;0,11,IF(R93&gt;0,(R93),"0"))))</f>
        <v/>
      </c>
      <c r="BS93" s="138" t="str">
        <f>IF(R93="","",IF(R93&gt;9,BO93,BQ93))</f>
        <v/>
      </c>
      <c r="BT93" s="139" t="str">
        <f>IF(R93="","","-")</f>
        <v/>
      </c>
      <c r="BU93" s="140" t="str">
        <f>IF(R93="","",IF(R93&lt;-9,BP93,BR93))</f>
        <v/>
      </c>
      <c r="BV93" s="137" t="e">
        <f>IF(S93=1000,11,IF(S93=-1000,0,IF(S93&gt;9,(S93+2),IF(S93&lt;0,(-S93),"0"))))</f>
        <v>#VALUE!</v>
      </c>
      <c r="BW93" s="137" t="str">
        <f>IF(S93=1000,0,IF(S93=-1000,11,IF(S93&lt;-9,-(S93-2),IF(S93&gt;0,(S93),"0"))))</f>
        <v/>
      </c>
      <c r="BX93" s="137">
        <f>IF(S93=1000,11,IF(S93=-1000,0,IF(S93&gt;0,11,IF(S93&lt;0,(-S93),"0"))))</f>
        <v>11</v>
      </c>
      <c r="BY93" s="141" t="str">
        <f>IF(S93=1000,0,IF(S93=-1000,11,IF(S93&lt;0,11,IF(S93&gt;0,(S93),"0"))))</f>
        <v/>
      </c>
      <c r="BZ93" s="138" t="str">
        <f>IF(S93="","",IF(S93&gt;9,BV93,BX93))</f>
        <v/>
      </c>
      <c r="CA93" s="139" t="str">
        <f>IF(S93="","","-")</f>
        <v/>
      </c>
      <c r="CB93" s="140" t="str">
        <f>IF(S93="","",IF(S93&lt;-9,BW93,BY93))</f>
        <v/>
      </c>
      <c r="CC93" s="142" t="str">
        <f>IF(O93="","",SUM(T93:X93))</f>
        <v/>
      </c>
      <c r="CD93" s="143" t="str">
        <f>IF(CC93="","","-")</f>
        <v/>
      </c>
      <c r="CE93" s="144" t="str">
        <f>IF(O93="","",SUM(Y93:AC93))</f>
        <v/>
      </c>
      <c r="CP93" s="32"/>
      <c r="CQ93" s="32"/>
    </row>
    <row r="94" spans="1:95" s="31" customFormat="1" ht="15" customHeight="1" thickBot="1" x14ac:dyDescent="0.25">
      <c r="A94" s="145"/>
      <c r="B94" s="145"/>
      <c r="C94" s="145"/>
      <c r="D94" s="146"/>
      <c r="E94" s="147"/>
      <c r="F94" s="148"/>
      <c r="G94" s="149"/>
      <c r="H94" s="150"/>
      <c r="I94" s="151"/>
      <c r="J94" s="151"/>
      <c r="K94" s="151"/>
      <c r="L94" s="151"/>
      <c r="M94" s="151"/>
      <c r="N94" s="150"/>
      <c r="O94" s="152"/>
      <c r="P94" s="152"/>
      <c r="Q94" s="152"/>
      <c r="R94" s="152"/>
      <c r="S94" s="152"/>
      <c r="T94" s="153"/>
      <c r="U94" s="153"/>
      <c r="V94" s="153"/>
      <c r="W94" s="153"/>
      <c r="X94" s="153"/>
      <c r="Y94" s="154"/>
      <c r="Z94" s="154"/>
      <c r="AA94" s="154"/>
      <c r="AB94" s="154"/>
      <c r="AC94" s="154"/>
      <c r="AD94" s="155"/>
      <c r="AE94" s="155"/>
      <c r="AF94" s="156"/>
      <c r="AG94" s="156"/>
      <c r="AH94" s="157"/>
      <c r="AI94" s="157"/>
      <c r="AJ94" s="157"/>
      <c r="AK94" s="157"/>
      <c r="AL94" s="157"/>
      <c r="AM94" s="158"/>
      <c r="AN94" s="158"/>
      <c r="AO94" s="158"/>
      <c r="AP94" s="158"/>
      <c r="AQ94" s="158"/>
      <c r="AR94" s="159"/>
      <c r="AS94" s="159"/>
      <c r="AT94" s="160"/>
      <c r="AU94" s="160"/>
      <c r="AV94" s="160"/>
      <c r="AW94" s="160"/>
      <c r="AX94" s="161"/>
      <c r="AY94" s="161"/>
      <c r="AZ94" s="161"/>
      <c r="BA94" s="160"/>
      <c r="BB94" s="160"/>
      <c r="BC94" s="160"/>
      <c r="BD94" s="160"/>
      <c r="BE94" s="161"/>
      <c r="BF94" s="161"/>
      <c r="BG94" s="161"/>
      <c r="BH94" s="160"/>
      <c r="BI94" s="160"/>
      <c r="BJ94" s="160"/>
      <c r="BK94" s="160"/>
      <c r="BL94" s="161"/>
      <c r="BM94" s="161"/>
      <c r="BN94" s="161"/>
      <c r="BO94" s="160"/>
      <c r="BP94" s="160"/>
      <c r="BQ94" s="160"/>
      <c r="BR94" s="160"/>
      <c r="BS94" s="161"/>
      <c r="BT94" s="161"/>
      <c r="BU94" s="161"/>
      <c r="BV94" s="160"/>
      <c r="BW94" s="160"/>
      <c r="BX94" s="160"/>
      <c r="BY94" s="160"/>
      <c r="BZ94" s="161"/>
      <c r="CA94" s="161"/>
      <c r="CB94" s="161"/>
      <c r="CC94" s="162"/>
      <c r="CD94" s="163"/>
      <c r="CE94" s="164"/>
      <c r="CP94" s="32"/>
      <c r="CQ94" s="32"/>
    </row>
    <row r="95" spans="1:95" s="31" customFormat="1" ht="31.5" customHeight="1" thickBot="1" x14ac:dyDescent="0.25">
      <c r="A95" s="34"/>
      <c r="B95" s="35"/>
      <c r="C95" s="1225">
        <f>1+C86</f>
        <v>11</v>
      </c>
      <c r="D95" s="1227" t="str">
        <f>IF(A95="","",VLOOKUP(A95,СписокКЖ!$A$88:$C$113,3,FALSE))</f>
        <v/>
      </c>
      <c r="E95" s="1228" t="str">
        <f>IF(B95="","",VLOOKUP(B95,СписокКЖ!E:J,2,FALSE))</f>
        <v/>
      </c>
      <c r="F95" s="1231" t="str">
        <f>IF(B95="","",VLOOKUP(B95,СписокКЖ!$A$88:$C$111,3,FALSE))</f>
        <v/>
      </c>
      <c r="G95" s="1232" t="str">
        <f>IF(D95="","",VLOOKUP(D95,СписокКЖ!G:L,2,FALSE))</f>
        <v/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/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 t="str">
        <f>IF(A95="","",VLOOKUP(A95,'[60]Протокол команд'!A:K,10,FALSE))</f>
        <v/>
      </c>
      <c r="Y95" s="39" t="e">
        <f>X95*5-4</f>
        <v>#VALUE!</v>
      </c>
      <c r="Z95" s="39" t="e">
        <f>X95*5</f>
        <v>#VALUE!</v>
      </c>
      <c r="AA95" s="39" t="e">
        <f>CONCATENATE(Y95,"-",Z95)</f>
        <v>#VALUE!</v>
      </c>
      <c r="AB95" s="1241" t="str">
        <f>IF(O97="","",SUM(AF97:AF102))</f>
        <v/>
      </c>
      <c r="AC95" s="1242"/>
      <c r="AD95" s="1243"/>
      <c r="AE95" s="1242" t="str">
        <f>IF(O97="","",SUM(AG97:AG102))</f>
        <v/>
      </c>
      <c r="AF95" s="1242"/>
      <c r="AG95" s="1264"/>
      <c r="AH95" s="1241">
        <f>SUM(CC97:CC102)</f>
        <v>0</v>
      </c>
      <c r="AI95" s="1242"/>
      <c r="AJ95" s="1243"/>
      <c r="AK95" s="1242">
        <f>SUM(CE97:CE102)</f>
        <v>0</v>
      </c>
      <c r="AL95" s="1242"/>
      <c r="AM95" s="1264"/>
      <c r="AN95" s="1265">
        <f>SUM(AR97:AR102)</f>
        <v>0</v>
      </c>
      <c r="AO95" s="1266"/>
      <c r="AP95" s="1267"/>
      <c r="AQ95" s="1266">
        <f>SUM(AS97:AS102)</f>
        <v>0</v>
      </c>
      <c r="AR95" s="1266"/>
      <c r="AS95" s="1268"/>
      <c r="AT95" s="1314" t="str">
        <f>IF(A95="","",VLOOKUP(A95,'[60]Протокол команд'!A:Z,14,FALSE))</f>
        <v/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 t="str">
        <f>IF(O97="","",SUM(AF97:AF102))</f>
        <v/>
      </c>
      <c r="CD95" s="1256" t="str">
        <f>IF(CC95="","","-")</f>
        <v/>
      </c>
      <c r="CE95" s="1258" t="str">
        <f>IF(O97="","",SUM(AG97:AG102))</f>
        <v/>
      </c>
      <c r="CP95" s="32"/>
      <c r="CQ95" s="32"/>
    </row>
    <row r="96" spans="1:95" s="31" customFormat="1" ht="13.5" customHeight="1" x14ac:dyDescent="0.2">
      <c r="A96" s="40"/>
      <c r="B96" s="40"/>
      <c r="C96" s="1226"/>
      <c r="D96" s="1229" t="str">
        <f>IF(A96="","",VLOOKUP(A96,СписокКЖ!D:I,2,FALSE))</f>
        <v/>
      </c>
      <c r="E96" s="1230" t="str">
        <f>IF(B96="","",VLOOKUP(B96,СписокКЖ!E:J,2,FALSE))</f>
        <v/>
      </c>
      <c r="F96" s="1233" t="str">
        <f>IF(C96="","",VLOOKUP(C96,СписокКЖ!F:K,2,FALSE))</f>
        <v/>
      </c>
      <c r="G96" s="1234" t="str">
        <f>IF(D96="","",VLOOKUP(D96,СписокКЖ!G:L,2,FALSE))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x14ac:dyDescent="0.2">
      <c r="A97" s="43"/>
      <c r="B97" s="44"/>
      <c r="C97" s="90">
        <v>1</v>
      </c>
      <c r="D97" s="46" t="str">
        <f>IF(A97="","",VLOOKUP(A97,СписокКЖ!D:I,2,FALSE))</f>
        <v/>
      </c>
      <c r="E97" s="47"/>
      <c r="F97" s="48" t="str">
        <f>IF(B97="","",VLOOKUP(B97,СписокКЖ!D:I,2,FALSE))</f>
        <v/>
      </c>
      <c r="G97" s="49"/>
      <c r="H97" s="50"/>
      <c r="I97" s="51"/>
      <c r="J97" s="51"/>
      <c r="K97" s="51"/>
      <c r="L97" s="51"/>
      <c r="M97" s="51"/>
      <c r="N97" s="52"/>
      <c r="O97" s="53" t="str">
        <f>IF(I97="","",IF(I97="0",1000,IF(I97="-0",-1000,I97*1)))</f>
        <v/>
      </c>
      <c r="P97" s="53" t="str">
        <f t="shared" ref="P97:S98" si="57">IF(J97="","",IF(J97="0",1000,IF(J97="-0",-1000,J97*1)))</f>
        <v/>
      </c>
      <c r="Q97" s="53" t="str">
        <f t="shared" si="57"/>
        <v/>
      </c>
      <c r="R97" s="53" t="str">
        <f t="shared" si="57"/>
        <v/>
      </c>
      <c r="S97" s="54" t="str">
        <f t="shared" si="57"/>
        <v/>
      </c>
      <c r="T97" s="55" t="str">
        <f t="shared" ref="T97:X98" si="58">IF(O97="","",IF(O97&gt;0,1,0))</f>
        <v/>
      </c>
      <c r="U97" s="56" t="str">
        <f t="shared" si="58"/>
        <v/>
      </c>
      <c r="V97" s="56" t="str">
        <f t="shared" si="58"/>
        <v/>
      </c>
      <c r="W97" s="56" t="str">
        <f t="shared" si="58"/>
        <v/>
      </c>
      <c r="X97" s="56" t="str">
        <f t="shared" si="58"/>
        <v/>
      </c>
      <c r="Y97" s="57" t="str">
        <f t="shared" ref="Y97:AC98" si="59">IF(O97="","",IF(O97&lt;0,1,0))</f>
        <v/>
      </c>
      <c r="Z97" s="57" t="str">
        <f t="shared" si="59"/>
        <v/>
      </c>
      <c r="AA97" s="57" t="str">
        <f t="shared" si="59"/>
        <v/>
      </c>
      <c r="AB97" s="57" t="str">
        <f t="shared" si="59"/>
        <v/>
      </c>
      <c r="AC97" s="57" t="str">
        <f t="shared" si="59"/>
        <v/>
      </c>
      <c r="AD97" s="58" t="str">
        <f>IF(CC97="","",IF(CC97&gt;CE97,1,-1))</f>
        <v/>
      </c>
      <c r="AE97" s="58" t="str">
        <f>IF(CC97="","",IF(CC97&lt;CE97,1,-1))</f>
        <v/>
      </c>
      <c r="AF97" s="59">
        <f>IF(CC97&gt;CE97,1,0)</f>
        <v>0</v>
      </c>
      <c r="AG97" s="60">
        <f>IF(CE97&gt;CC97,1,0)</f>
        <v>0</v>
      </c>
      <c r="AH97" s="61" t="str">
        <f>IF(O97="","",AX97*1)</f>
        <v/>
      </c>
      <c r="AI97" s="62" t="str">
        <f>IF(P97="","",BE97*1)</f>
        <v/>
      </c>
      <c r="AJ97" s="62" t="str">
        <f>IF(Q97="","",BL97*1)</f>
        <v/>
      </c>
      <c r="AK97" s="62" t="str">
        <f>IF(R97="","",BS97*1)</f>
        <v/>
      </c>
      <c r="AL97" s="62" t="str">
        <f>IF(S97="","",BZ97*1)</f>
        <v/>
      </c>
      <c r="AM97" s="63" t="str">
        <f>IF(O97="","",AZ97*1)</f>
        <v/>
      </c>
      <c r="AN97" s="63" t="str">
        <f>IF(P97="","",BG97*1)</f>
        <v/>
      </c>
      <c r="AO97" s="63" t="str">
        <f>IF(Q97="","",BN97*1)</f>
        <v/>
      </c>
      <c r="AP97" s="63" t="str">
        <f>IF(R97="","",BU97*1)</f>
        <v/>
      </c>
      <c r="AQ97" s="63" t="str">
        <f>IF(S97="","",CB97*1)</f>
        <v/>
      </c>
      <c r="AR97" s="64">
        <f>SUM(AH97:AL97)</f>
        <v>0</v>
      </c>
      <c r="AS97" s="65">
        <f>SUM(AM97:AQ97)</f>
        <v>0</v>
      </c>
      <c r="AT97" s="66">
        <f>IF(O97=1000,11,IF(O97=-1000,0,IF(O97&gt;0,11,IF(O97&lt;0,(-O97),"0"))))</f>
        <v>11</v>
      </c>
      <c r="AU97" s="67" t="str">
        <f>IF(O97=1000,0,IF(O97=-1000,11,IF(O97&lt;-9,-(O97-2),IF(O97&gt;0,(O97),"0"))))</f>
        <v/>
      </c>
      <c r="AV97" s="66" t="e">
        <f>IF(O97=1000,11,IF(O97=-1000,0,IF(O97&lt;9,11,IF(O97&gt;9,(O97+2),"0"))))</f>
        <v>#VALUE!</v>
      </c>
      <c r="AW97" s="67" t="str">
        <f>IF(O97=1000,0,IF(O97=-1000,11,IF(O97&lt;0,11,IF(O97&gt;0,(O97),"0"))))</f>
        <v/>
      </c>
      <c r="AX97" s="68" t="str">
        <f>IF(O97="","",IF(O97&gt;9,AV97,AT97))</f>
        <v/>
      </c>
      <c r="AY97" s="69" t="str">
        <f>IF(O97="","","-")</f>
        <v/>
      </c>
      <c r="AZ97" s="70" t="str">
        <f>IF(O97="","",IF(O97&lt;-9,AU97,AW97))</f>
        <v/>
      </c>
      <c r="BA97" s="66" t="e">
        <f>IF(P97=1000,11,IF(P97=-1000,0,IF(P97&gt;9,(P97+2),IF(P97&lt;0,(-P97),"0"))))</f>
        <v>#VALUE!</v>
      </c>
      <c r="BB97" s="67" t="str">
        <f>IF(P97=1000,0,IF(P97=-1000,11,IF(P97&lt;-9,-(P97-2),IF(P97&gt;0,(P97),"0"))))</f>
        <v/>
      </c>
      <c r="BC97" s="67">
        <f>IF(P97=1000,11,IF(P97=-1000,0,IF(P97&gt;0,11,IF(P97&lt;0,(-P97),"0"))))</f>
        <v>11</v>
      </c>
      <c r="BD97" s="67" t="str">
        <f>IF(P97=1000,0,IF(P97=-1000,11,IF(P97&lt;0,11,IF(P97&gt;0,(P97),"0"))))</f>
        <v/>
      </c>
      <c r="BE97" s="68" t="str">
        <f>IF(P97="","",IF(P97&gt;9,BA97,BC97))</f>
        <v/>
      </c>
      <c r="BF97" s="69" t="str">
        <f>IF(P97="","","-")</f>
        <v/>
      </c>
      <c r="BG97" s="70" t="str">
        <f>IF(P97="","",IF(P97&lt;-9,BB97,BD97))</f>
        <v/>
      </c>
      <c r="BH97" s="66" t="e">
        <f>IF(Q97=1000,11,IF(Q97=-1000,0,IF(Q97&gt;9,(Q97+2),IF(Q97&lt;0,(-Q97),"0"))))</f>
        <v>#VALUE!</v>
      </c>
      <c r="BI97" s="67" t="str">
        <f>IF(Q97=1000,0,IF(Q97=-1000,11,IF(Q97&lt;-9,-(Q97-2),IF(Q97&gt;0,(Q97),"0"))))</f>
        <v/>
      </c>
      <c r="BJ97" s="67">
        <f>IF(Q97=1000,11,IF(Q97=-1000,0,IF(Q97&gt;0,11,IF(Q97&lt;0,(-Q97),"0"))))</f>
        <v>11</v>
      </c>
      <c r="BK97" s="67" t="str">
        <f>IF(Q97=1000,0,IF(Q97=-1000,11,IF(Q97&lt;0,11,IF(Q97&gt;0,(Q97),"0"))))</f>
        <v/>
      </c>
      <c r="BL97" s="68" t="str">
        <f>IF(Q97="","",IF(Q97&gt;9,BH97,BJ97))</f>
        <v/>
      </c>
      <c r="BM97" s="69" t="str">
        <f>IF(Q97="","","-")</f>
        <v/>
      </c>
      <c r="BN97" s="70" t="str">
        <f>IF(Q97="","",IF(Q97&lt;-9,BI97,BK97))</f>
        <v/>
      </c>
      <c r="BO97" s="67" t="e">
        <f>IF(R97=1000,11,IF(R97=-1000,0,IF(R97&gt;9,(R97+2),IF(R97&lt;0,(-R97),"0"))))</f>
        <v>#VALUE!</v>
      </c>
      <c r="BP97" s="67" t="str">
        <f>IF(R97=1000,0,IF(R97=-1000,11,IF(R97&lt;-9,-(R97-2),IF(R97&gt;0,(R97),"0"))))</f>
        <v/>
      </c>
      <c r="BQ97" s="67">
        <f>IF(R97=1000,11,IF(R97=-1000,0,IF(R97&gt;0,11,IF(R97&lt;0,(-R97),"0"))))</f>
        <v>11</v>
      </c>
      <c r="BR97" s="67" t="str">
        <f>IF(R97=1000,0,IF(R97=-1000,11,IF(R97&lt;0,11,IF(R97&gt;0,(R97),"0"))))</f>
        <v/>
      </c>
      <c r="BS97" s="68" t="str">
        <f>IF(R97="","",IF(R97&gt;9,BO97,BQ97))</f>
        <v/>
      </c>
      <c r="BT97" s="69" t="str">
        <f>IF(R97="","","-")</f>
        <v/>
      </c>
      <c r="BU97" s="70" t="str">
        <f>IF(R97="","",IF(R97&lt;-9,BP97,BR97))</f>
        <v/>
      </c>
      <c r="BV97" s="67" t="e">
        <f>IF(S97=1000,11,IF(S97=-1000,0,IF(S97&gt;9,(S97+2),IF(S97&lt;0,(-S97),"0"))))</f>
        <v>#VALUE!</v>
      </c>
      <c r="BW97" s="67" t="str">
        <f>IF(S97=1000,0,IF(S97=-1000,11,IF(S97&lt;-9,-(S97-2),IF(S97&gt;0,(S97),"0"))))</f>
        <v/>
      </c>
      <c r="BX97" s="67">
        <f>IF(S97=1000,11,IF(S97=-1000,0,IF(S97&gt;0,11,IF(S97&lt;0,(-S97),"0"))))</f>
        <v>11</v>
      </c>
      <c r="BY97" s="71" t="str">
        <f>IF(S97=1000,0,IF(S97=-1000,11,IF(S97&lt;0,11,IF(S97&gt;0,(S97),"0"))))</f>
        <v/>
      </c>
      <c r="BZ97" s="68" t="str">
        <f>IF(S97="","",IF(S97&gt;9,BV97,BX97))</f>
        <v/>
      </c>
      <c r="CA97" s="69" t="str">
        <f>IF(S97="","","-")</f>
        <v/>
      </c>
      <c r="CB97" s="70" t="str">
        <f>IF(S97="","",IF(S97&lt;-9,BW97,BY97))</f>
        <v/>
      </c>
      <c r="CC97" s="72" t="str">
        <f>IF(O97="","",SUM(T97:X97))</f>
        <v/>
      </c>
      <c r="CD97" s="73" t="str">
        <f>IF(CC97="","","-")</f>
        <v/>
      </c>
      <c r="CE97" s="74" t="str">
        <f>IF(O97="","",SUM(Y97:AC97))</f>
        <v/>
      </c>
      <c r="CP97" s="32"/>
      <c r="CQ97" s="32"/>
    </row>
    <row r="98" spans="1:95" s="31" customFormat="1" ht="15" customHeight="1" x14ac:dyDescent="0.2">
      <c r="A98" s="43"/>
      <c r="B98" s="44"/>
      <c r="C98" s="75">
        <v>2</v>
      </c>
      <c r="D98" s="76" t="str">
        <f>IF(A98="","",VLOOKUP(A98,СписокКЖ!D:I,2,FALSE))</f>
        <v/>
      </c>
      <c r="E98" s="47"/>
      <c r="F98" s="77" t="str">
        <f>IF(B98="","",VLOOKUP(B98,СписокКЖ!D:I,2,FALSE))</f>
        <v/>
      </c>
      <c r="G98" s="49"/>
      <c r="H98" s="41"/>
      <c r="I98" s="91"/>
      <c r="J98" s="91"/>
      <c r="K98" s="91"/>
      <c r="L98" s="91"/>
      <c r="M98" s="51"/>
      <c r="N98" s="42"/>
      <c r="O98" s="79" t="str">
        <f>IF(I98="","",IF(I98="0",1000,IF(I98="-0",-1000,I98*1)))</f>
        <v/>
      </c>
      <c r="P98" s="79" t="str">
        <f t="shared" si="57"/>
        <v/>
      </c>
      <c r="Q98" s="79" t="str">
        <f t="shared" si="57"/>
        <v/>
      </c>
      <c r="R98" s="79" t="str">
        <f t="shared" si="57"/>
        <v/>
      </c>
      <c r="S98" s="80" t="str">
        <f t="shared" si="57"/>
        <v/>
      </c>
      <c r="T98" s="55" t="str">
        <f t="shared" si="58"/>
        <v/>
      </c>
      <c r="U98" s="56" t="str">
        <f t="shared" si="58"/>
        <v/>
      </c>
      <c r="V98" s="56" t="str">
        <f t="shared" si="58"/>
        <v/>
      </c>
      <c r="W98" s="56" t="str">
        <f t="shared" si="58"/>
        <v/>
      </c>
      <c r="X98" s="56" t="str">
        <f t="shared" si="58"/>
        <v/>
      </c>
      <c r="Y98" s="57" t="str">
        <f t="shared" si="59"/>
        <v/>
      </c>
      <c r="Z98" s="57" t="str">
        <f t="shared" si="59"/>
        <v/>
      </c>
      <c r="AA98" s="57" t="str">
        <f t="shared" si="59"/>
        <v/>
      </c>
      <c r="AB98" s="57" t="str">
        <f t="shared" si="59"/>
        <v/>
      </c>
      <c r="AC98" s="57" t="str">
        <f t="shared" si="59"/>
        <v/>
      </c>
      <c r="AD98" s="58" t="str">
        <f>IF(CC98="","",IF(CC98&gt;CE98,1,-1))</f>
        <v/>
      </c>
      <c r="AE98" s="58" t="str">
        <f>IF(CC98="","",IF(CC98&lt;CE98,1,-1))</f>
        <v/>
      </c>
      <c r="AF98" s="59">
        <f>IF(CC98&gt;CE98,1,0)</f>
        <v>0</v>
      </c>
      <c r="AG98" s="60">
        <f>IF(CE98&gt;CC98,1,0)</f>
        <v>0</v>
      </c>
      <c r="AH98" s="81" t="str">
        <f>IF(O98="","",AX98*1)</f>
        <v/>
      </c>
      <c r="AI98" s="92" t="str">
        <f>IF(P98="","",BE98*1)</f>
        <v/>
      </c>
      <c r="AJ98" s="92" t="str">
        <f>IF(Q98="","",BL98*1)</f>
        <v/>
      </c>
      <c r="AK98" s="92" t="str">
        <f>IF(R98="","",BS98*1)</f>
        <v/>
      </c>
      <c r="AL98" s="92" t="str">
        <f>IF(S98="","",BZ98*1)</f>
        <v/>
      </c>
      <c r="AM98" s="93" t="str">
        <f>IF(O98="","",AZ98*1)</f>
        <v/>
      </c>
      <c r="AN98" s="93" t="str">
        <f>IF(P98="","",BG98*1)</f>
        <v/>
      </c>
      <c r="AO98" s="93" t="str">
        <f>IF(Q98="","",BN98*1)</f>
        <v/>
      </c>
      <c r="AP98" s="93" t="str">
        <f>IF(R98="","",BU98*1)</f>
        <v/>
      </c>
      <c r="AQ98" s="93" t="str">
        <f>IF(S98="","",CB98*1)</f>
        <v/>
      </c>
      <c r="AR98" s="64">
        <f>SUM(AH98:AL98)</f>
        <v>0</v>
      </c>
      <c r="AS98" s="65">
        <f>SUM(AM98:AQ98)</f>
        <v>0</v>
      </c>
      <c r="AT98" s="66">
        <f>IF(O98=1000,11,IF(O98=-1000,0,IF(O98&gt;0,11,IF(O98&lt;0,(-O98),"0"))))</f>
        <v>11</v>
      </c>
      <c r="AU98" s="67" t="str">
        <f>IF(O98=1000,0,IF(O98=-1000,11,IF(O98&lt;-9,-(O98-2),IF(O98&gt;0,(O98),"0"))))</f>
        <v/>
      </c>
      <c r="AV98" s="66" t="e">
        <f>IF(O98=1000,11,IF(O98=-1000,0,IF(O98&gt;9,(O98+2),IF(O98&lt;0,(-O98),"0"))))</f>
        <v>#VALUE!</v>
      </c>
      <c r="AW98" s="67" t="str">
        <f>IF(O98=1000,0,IF(O98=-1000,11,IF(O98&lt;0,11,IF(O98&gt;0,(O98),"0"))))</f>
        <v/>
      </c>
      <c r="AX98" s="94" t="str">
        <f>IF(O98="","",IF(O98&gt;9,AV98,AT98))</f>
        <v/>
      </c>
      <c r="AY98" s="95" t="str">
        <f>IF(O98="","","-")</f>
        <v/>
      </c>
      <c r="AZ98" s="96" t="str">
        <f>IF(O98="","",IF(O98&lt;-9,AU98,AW98))</f>
        <v/>
      </c>
      <c r="BA98" s="66" t="e">
        <f>IF(P98=1000,11,IF(P98=-1000,0,IF(P98&gt;9,(P98+2),IF(P98&lt;0,(-P98),"0"))))</f>
        <v>#VALUE!</v>
      </c>
      <c r="BB98" s="67" t="str">
        <f>IF(P98=1000,0,IF(P98=-1000,11,IF(P98&lt;-9,-(P98-2),IF(P98&gt;0,(P98),"0"))))</f>
        <v/>
      </c>
      <c r="BC98" s="67">
        <f>IF(P98=1000,11,IF(P98=-1000,0,IF(P98&gt;0,11,IF(P98&lt;0,(-P98),"0"))))</f>
        <v>11</v>
      </c>
      <c r="BD98" s="67" t="str">
        <f>IF(P98=1000,0,IF(P98=-1000,11,IF(P98&lt;0,11,IF(P98&gt;0,(P98),"0"))))</f>
        <v/>
      </c>
      <c r="BE98" s="94" t="str">
        <f>IF(P98="","",IF(P98&gt;9,BA98,BC98))</f>
        <v/>
      </c>
      <c r="BF98" s="95" t="str">
        <f>IF(P98="","","-")</f>
        <v/>
      </c>
      <c r="BG98" s="96" t="str">
        <f>IF(P98="","",IF(P98&lt;-9,BB98,BD98))</f>
        <v/>
      </c>
      <c r="BH98" s="66" t="e">
        <f>IF(Q98=1000,11,IF(Q98=-1000,0,IF(Q98&gt;9,(Q98+2),IF(Q98&lt;0,(-Q98),"0"))))</f>
        <v>#VALUE!</v>
      </c>
      <c r="BI98" s="67" t="str">
        <f>IF(Q98=1000,0,IF(Q98=-1000,11,IF(Q98&lt;-9,-(Q98-2),IF(Q98&gt;0,(Q98),"0"))))</f>
        <v/>
      </c>
      <c r="BJ98" s="67">
        <f>IF(Q98=1000,11,IF(Q98=-1000,0,IF(Q98&gt;0,11,IF(Q98&lt;0,(-Q98),"0"))))</f>
        <v>11</v>
      </c>
      <c r="BK98" s="67" t="str">
        <f>IF(Q98=1000,0,IF(Q98=-1000,11,IF(Q98&lt;0,11,IF(Q98&gt;0,(Q98),"0"))))</f>
        <v/>
      </c>
      <c r="BL98" s="94" t="str">
        <f>IF(Q98="","",IF(Q98&gt;9,BH98,BJ98))</f>
        <v/>
      </c>
      <c r="BM98" s="95" t="str">
        <f>IF(Q98="","","-")</f>
        <v/>
      </c>
      <c r="BN98" s="96" t="str">
        <f>IF(Q98="","",IF(Q98&lt;-9,BI98,BK98))</f>
        <v/>
      </c>
      <c r="BO98" s="67" t="e">
        <f>IF(R98=1000,11,IF(R98=-1000,0,IF(R98&gt;9,(R98+2),IF(R98&lt;0,(-R98),"0"))))</f>
        <v>#VALUE!</v>
      </c>
      <c r="BP98" s="67" t="str">
        <f>IF(R98=1000,0,IF(R98=-1000,11,IF(R98&lt;-9,-(R98-2),IF(R98&gt;0,(R98),"0"))))</f>
        <v/>
      </c>
      <c r="BQ98" s="67">
        <f>IF(R98=1000,11,IF(R98=-1000,0,IF(R98&gt;0,11,IF(R98&lt;0,(-R98),"0"))))</f>
        <v>11</v>
      </c>
      <c r="BR98" s="67" t="str">
        <f>IF(R98=1000,0,IF(R98=-1000,11,IF(R98&lt;0,11,IF(R98&gt;0,(R98),"0"))))</f>
        <v/>
      </c>
      <c r="BS98" s="94" t="str">
        <f>IF(R98="","",IF(R98&gt;9,BO98,BQ98))</f>
        <v/>
      </c>
      <c r="BT98" s="95" t="str">
        <f>IF(R98="","","-")</f>
        <v/>
      </c>
      <c r="BU98" s="96" t="str">
        <f>IF(R98="","",IF(R98&lt;-9,BP98,BR98))</f>
        <v/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94" t="str">
        <f>IF(S98="","",IF(S98&gt;9,BV98,BX98))</f>
        <v/>
      </c>
      <c r="CA98" s="95" t="str">
        <f>IF(S98="","","-")</f>
        <v/>
      </c>
      <c r="CB98" s="96" t="str">
        <f>IF(S98="","",IF(S98&lt;-9,BW98,BY98))</f>
        <v/>
      </c>
      <c r="CC98" s="97" t="str">
        <f>IF(O98="","",SUM(T98:X98))</f>
        <v/>
      </c>
      <c r="CD98" s="88" t="str">
        <f>IF(CC98="","","-")</f>
        <v/>
      </c>
      <c r="CE98" s="98" t="str">
        <f>IF(O98="","",SUM(Y98:AC98))</f>
        <v/>
      </c>
      <c r="CP98" s="32"/>
      <c r="CQ98" s="32"/>
    </row>
    <row r="99" spans="1:95" s="31" customFormat="1" ht="15" customHeight="1" x14ac:dyDescent="0.2">
      <c r="A99" s="43"/>
      <c r="B99" s="44"/>
      <c r="C99" s="1250">
        <v>3</v>
      </c>
      <c r="D99" s="76" t="str">
        <f>IF(A99="","",VLOOKUP(A99,СписокКЖ!D:I,2,FALSE))</f>
        <v/>
      </c>
      <c r="E99" s="47"/>
      <c r="F99" s="77" t="str">
        <f>IF(B99="","",VLOOKUP(B99,СписокКЖ!D:I,2,FALSE))</f>
        <v/>
      </c>
      <c r="G99" s="49"/>
      <c r="H99" s="41"/>
      <c r="I99" s="1252"/>
      <c r="J99" s="1252"/>
      <c r="K99" s="1252"/>
      <c r="L99" s="1252"/>
      <c r="M99" s="1252"/>
      <c r="N99" s="42"/>
      <c r="O99" s="1244" t="str">
        <f>IF(I99="","",IF(I99="0",1000,IF(I99="-0",-1000,I99*1)))</f>
        <v/>
      </c>
      <c r="P99" s="1244" t="str">
        <f>IF(J99="","",IF(J99="0",1000,IF(J99="-0",-1000,J99*1)))</f>
        <v/>
      </c>
      <c r="Q99" s="1244" t="str">
        <f>IF(K99="","",IF(K99="0",1000,IF(K99="-0",-1000,K99*1)))</f>
        <v/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 t="str">
        <f>IF(O99="","",IF(O99&gt;0,1,0))</f>
        <v/>
      </c>
      <c r="U99" s="1284" t="str">
        <f>IF(P99="","",IF(P99&gt;0,1,0))</f>
        <v/>
      </c>
      <c r="V99" s="1284" t="str">
        <f>IF(Q99="","",IF(Q99&gt;0,1,0))</f>
        <v/>
      </c>
      <c r="W99" s="1284" t="str">
        <f>IF(R99="","",IF(R99&gt;0,1,0))</f>
        <v/>
      </c>
      <c r="X99" s="1284" t="str">
        <f>IF(S99="","",IF(S99&gt;0,1,0))</f>
        <v/>
      </c>
      <c r="Y99" s="1278" t="str">
        <f>IF(O99="","",IF(O99&lt;0,1,0))</f>
        <v/>
      </c>
      <c r="Z99" s="1278" t="str">
        <f>IF(P99="","",IF(P99&lt;0,1,0))</f>
        <v/>
      </c>
      <c r="AA99" s="1278" t="str">
        <f>IF(Q99="","",IF(Q99&lt;0,1,0))</f>
        <v/>
      </c>
      <c r="AB99" s="1278" t="str">
        <f>IF(R99="","",IF(R99&lt;0,1,0))</f>
        <v/>
      </c>
      <c r="AC99" s="1278" t="str">
        <f>IF(S99="","",IF(S99&lt;0,1,0))</f>
        <v/>
      </c>
      <c r="AD99" s="1280" t="str">
        <f>IF(CC99="","",IF(CC99&gt;CE99,1,-1))</f>
        <v/>
      </c>
      <c r="AE99" s="1280" t="str">
        <f>IF(CC99="","",IF(CC99&lt;CE99,1,-1))</f>
        <v/>
      </c>
      <c r="AF99" s="1282">
        <f>IF(CC99&gt;CE99,1,0)</f>
        <v>0</v>
      </c>
      <c r="AG99" s="1272">
        <f>IF(CE99&gt;CC99,1,0)</f>
        <v>0</v>
      </c>
      <c r="AH99" s="1274" t="str">
        <f>IF(O99="","",AX99*1)</f>
        <v/>
      </c>
      <c r="AI99" s="1276" t="str">
        <f>IF(P99="","",BE99*1)</f>
        <v/>
      </c>
      <c r="AJ99" s="1276" t="str">
        <f>IF(Q99="","",BL99*1)</f>
        <v/>
      </c>
      <c r="AK99" s="1276" t="str">
        <f>IF(R99="","",BS99*1)</f>
        <v/>
      </c>
      <c r="AL99" s="1276" t="str">
        <f>IF(S99="","",BZ99*1)</f>
        <v/>
      </c>
      <c r="AM99" s="1298" t="str">
        <f>IF(O99="","",AZ99*1)</f>
        <v/>
      </c>
      <c r="AN99" s="1298" t="str">
        <f>IF(P99="","",BG99*1)</f>
        <v/>
      </c>
      <c r="AO99" s="1298" t="str">
        <f>IF(Q99="","",BN99*1)</f>
        <v/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11</v>
      </c>
      <c r="AU99" s="1286" t="str">
        <f>IF(O99=1000,0,IF(O99=-1000,11,IF(O99&lt;-9,-(O99-2),IF(O99&gt;0,(O99),"0"))))</f>
        <v/>
      </c>
      <c r="AV99" s="1286" t="e">
        <f>IF(O99=1000,11,IF(O99=-1000,0,IF(O99&gt;9,(O99+2),IF(O99&lt;0,(-O99),"0"))))</f>
        <v>#VALUE!</v>
      </c>
      <c r="AW99" s="1286" t="str">
        <f>IF(O99=1000,0,IF(O99=-1000,11,IF(O99&lt;0,11,IF(O99&gt;0,(O99),"0"))))</f>
        <v/>
      </c>
      <c r="AX99" s="1296" t="str">
        <f>IF(O99="","",IF(O99&gt;9,AV99,AT99))</f>
        <v/>
      </c>
      <c r="AY99" s="1288" t="str">
        <f>IF(O99="","","-")</f>
        <v/>
      </c>
      <c r="AZ99" s="1290" t="str">
        <f>IF(O99="","",IF(O99&lt;-9,AU99,AW99))</f>
        <v/>
      </c>
      <c r="BA99" s="1286" t="e">
        <f>IF(P99=1000,11,IF(P99=-1000,0,IF(P99&gt;9,(P99+2),IF(P99&lt;0,(-P99),"0"))))</f>
        <v>#VALUE!</v>
      </c>
      <c r="BB99" s="1286" t="str">
        <f>IF(P99=1000,0,IF(P99=-1000,11,IF(P99&lt;-9,-(P99-2),IF(P99&gt;0,(P99),"0"))))</f>
        <v/>
      </c>
      <c r="BC99" s="1286">
        <f>IF(P99=1000,11,IF(P99=-1000,0,IF(P99&gt;0,11,IF(P99&lt;0,(-P99),"0"))))</f>
        <v>11</v>
      </c>
      <c r="BD99" s="1286" t="str">
        <f>IF(P99=1000,0,IF(P99=-1000,11,IF(P99&lt;0,11,IF(P99&gt;0,(P99),"0"))))</f>
        <v/>
      </c>
      <c r="BE99" s="1296" t="str">
        <f>IF(P99="","",IF(P99&gt;9,BA99,BC99))</f>
        <v/>
      </c>
      <c r="BF99" s="1288" t="str">
        <f>IF(P99="","","-")</f>
        <v/>
      </c>
      <c r="BG99" s="1290" t="str">
        <f>IF(P99="","",IF(P99&lt;-9,BB99,BD99))</f>
        <v/>
      </c>
      <c r="BH99" s="1286" t="e">
        <f>IF(Q99=1000,11,IF(Q99=-1000,0,IF(Q99&gt;9,(Q99+2),IF(Q99&lt;0,(-Q99),"0"))))</f>
        <v>#VALUE!</v>
      </c>
      <c r="BI99" s="1286" t="str">
        <f>IF(Q99=1000,0,IF(Q99=-1000,11,IF(Q99&lt;-9,-(Q99-2),IF(Q99&gt;0,(Q99),"0"))))</f>
        <v/>
      </c>
      <c r="BJ99" s="1286">
        <f>IF(Q99=1000,11,IF(Q99=-1000,0,IF(Q99&gt;0,11,IF(Q99&lt;0,(-Q99),"0"))))</f>
        <v>11</v>
      </c>
      <c r="BK99" s="1286" t="str">
        <f>IF(Q99=1000,0,IF(Q99=-1000,11,IF(Q99&lt;0,11,IF(Q99&gt;0,(Q99),"0"))))</f>
        <v/>
      </c>
      <c r="BL99" s="1296" t="str">
        <f>IF(Q99="","",IF(Q99&gt;9,BH99,BJ99))</f>
        <v/>
      </c>
      <c r="BM99" s="1288" t="str">
        <f>IF(Q99="","","-")</f>
        <v/>
      </c>
      <c r="BN99" s="1290" t="str">
        <f>IF(Q99="","",IF(Q99&lt;-9,BI99,BK99))</f>
        <v/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 t="str">
        <f>IF(R99="","",IF(R99&gt;9,BO99,BQ99))</f>
        <v/>
      </c>
      <c r="BT99" s="1288" t="str">
        <f>IF(R99="","","-")</f>
        <v/>
      </c>
      <c r="BU99" s="1290" t="str">
        <f>IF(R99="","",IF(R99&lt;-9,BP99,BR99))</f>
        <v/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 t="str">
        <f>IF(O99="","",SUM(T99:X100))</f>
        <v/>
      </c>
      <c r="CD99" s="1304" t="str">
        <f>IF(CC99="","","-")</f>
        <v/>
      </c>
      <c r="CE99" s="1306" t="str">
        <f>IF(O99="","",SUM(Y99:AC100))</f>
        <v/>
      </c>
      <c r="CP99" s="32"/>
      <c r="CQ99" s="32"/>
    </row>
    <row r="100" spans="1:95" s="31" customFormat="1" ht="15" customHeight="1" x14ac:dyDescent="0.2">
      <c r="A100" s="43"/>
      <c r="B100" s="44"/>
      <c r="C100" s="1251"/>
      <c r="D100" s="46" t="str">
        <f>IF(A100="","",VLOOKUP(A100,СписокКЖ!D:I,2,FALSE))</f>
        <v/>
      </c>
      <c r="E100" s="47"/>
      <c r="F100" s="48" t="str">
        <f>IF(B100="","",VLOOKUP(B100,СписокКЖ!D:I,2,FALSE))</f>
        <v/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x14ac:dyDescent="0.2">
      <c r="A101" s="99" t="str">
        <f>IF(A97="","",A97)</f>
        <v/>
      </c>
      <c r="B101" s="99" t="str">
        <f>IF(B97="","",B98)</f>
        <v/>
      </c>
      <c r="C101" s="75">
        <v>4</v>
      </c>
      <c r="D101" s="100" t="str">
        <f>IF(A101="","",VLOOKUP(A101,СписокКЖ!D:I,2,FALSE))</f>
        <v/>
      </c>
      <c r="E101" s="101"/>
      <c r="F101" s="77" t="str">
        <f>IF(B101="","",VLOOKUP(B101,СписокКЖ!D:I,2,FALSE))</f>
        <v/>
      </c>
      <c r="G101" s="102"/>
      <c r="H101" s="41"/>
      <c r="I101" s="91"/>
      <c r="J101" s="91"/>
      <c r="K101" s="91"/>
      <c r="L101" s="91"/>
      <c r="M101" s="91"/>
      <c r="N101" s="42"/>
      <c r="O101" s="79" t="str">
        <f>IF(I101="","",IF(I101="0",1000,IF(I101="-0",-1000,I101*1)))</f>
        <v/>
      </c>
      <c r="P101" s="79" t="str">
        <f t="shared" ref="P101:S102" si="60">IF(J101="","",IF(J101="0",1000,IF(J101="-0",-1000,J101*1)))</f>
        <v/>
      </c>
      <c r="Q101" s="79" t="str">
        <f t="shared" si="60"/>
        <v/>
      </c>
      <c r="R101" s="79" t="str">
        <f t="shared" si="60"/>
        <v/>
      </c>
      <c r="S101" s="80" t="str">
        <f t="shared" si="60"/>
        <v/>
      </c>
      <c r="T101" s="103" t="str">
        <f t="shared" ref="T101:X102" si="61">IF(O101="","",IF(O101&gt;0,1,0))</f>
        <v/>
      </c>
      <c r="U101" s="104" t="str">
        <f t="shared" si="61"/>
        <v/>
      </c>
      <c r="V101" s="104" t="str">
        <f t="shared" si="61"/>
        <v/>
      </c>
      <c r="W101" s="104" t="str">
        <f t="shared" si="61"/>
        <v/>
      </c>
      <c r="X101" s="104" t="str">
        <f t="shared" si="61"/>
        <v/>
      </c>
      <c r="Y101" s="105" t="str">
        <f t="shared" ref="Y101:AC102" si="62">IF(O101="","",IF(O101&lt;0,1,0))</f>
        <v/>
      </c>
      <c r="Z101" s="105" t="str">
        <f t="shared" si="62"/>
        <v/>
      </c>
      <c r="AA101" s="105" t="str">
        <f t="shared" si="62"/>
        <v/>
      </c>
      <c r="AB101" s="105" t="str">
        <f t="shared" si="62"/>
        <v/>
      </c>
      <c r="AC101" s="105" t="str">
        <f t="shared" si="62"/>
        <v/>
      </c>
      <c r="AD101" s="106" t="str">
        <f>IF(CC101="","",IF(CC101&gt;CE101,1,-1))</f>
        <v/>
      </c>
      <c r="AE101" s="106" t="str">
        <f>IF(CC101="","",IF(CC101&lt;CE101,1,-1))</f>
        <v/>
      </c>
      <c r="AF101" s="107">
        <f>IF(CC101&gt;CE101,1,0)</f>
        <v>0</v>
      </c>
      <c r="AG101" s="108">
        <f>IF(CE101&gt;CC101,1,0)</f>
        <v>0</v>
      </c>
      <c r="AH101" s="81" t="str">
        <f>IF(O101="","",AX101*1)</f>
        <v/>
      </c>
      <c r="AI101" s="92" t="str">
        <f>IF(P101="","",BE101*1)</f>
        <v/>
      </c>
      <c r="AJ101" s="92" t="str">
        <f>IF(Q101="","",BL101*1)</f>
        <v/>
      </c>
      <c r="AK101" s="92" t="str">
        <f>IF(R101="","",BS101*1)</f>
        <v/>
      </c>
      <c r="AL101" s="92" t="str">
        <f>IF(S101="","",BZ101*1)</f>
        <v/>
      </c>
      <c r="AM101" s="93" t="str">
        <f>IF(O101="","",AZ101*1)</f>
        <v/>
      </c>
      <c r="AN101" s="93" t="str">
        <f>IF(P101="","",BG101*1)</f>
        <v/>
      </c>
      <c r="AO101" s="93" t="str">
        <f>IF(Q101="","",BN101*1)</f>
        <v/>
      </c>
      <c r="AP101" s="93" t="str">
        <f>IF(R101="","",BU101*1)</f>
        <v/>
      </c>
      <c r="AQ101" s="93" t="str">
        <f>IF(S101="","",CB101*1)</f>
        <v/>
      </c>
      <c r="AR101" s="109">
        <f>SUM(AH101:AL101)</f>
        <v>0</v>
      </c>
      <c r="AS101" s="110">
        <f>SUM(AM101:AQ101)</f>
        <v>0</v>
      </c>
      <c r="AT101" s="111">
        <f>IF(O101=1000,11,IF(O101=-1000,0,IF(O101&gt;0,11,IF(O101&lt;0,(-O101),"0"))))</f>
        <v>11</v>
      </c>
      <c r="AU101" s="112" t="str">
        <f>IF(O101=1000,0,IF(O101=-1000,11,IF(O101&lt;-9,-(O101-2),IF(O101&gt;0,(O101),"0"))))</f>
        <v/>
      </c>
      <c r="AV101" s="111" t="e">
        <f>IF(O101=1000,11,IF(O101=-1000,0,IF(O101&gt;9,(O101+2),IF(O101&lt;0,(-O101),"0"))))</f>
        <v>#VALUE!</v>
      </c>
      <c r="AW101" s="112" t="str">
        <f>IF(O101=1000,0,IF(O101=-1000,11,IF(O101&lt;0,11,IF(O101&gt;0,(O101),"0"))))</f>
        <v/>
      </c>
      <c r="AX101" s="94" t="str">
        <f>IF(O101="","",IF(O101&gt;9,AV101,AT101))</f>
        <v/>
      </c>
      <c r="AY101" s="95" t="str">
        <f>IF(O101="","","-")</f>
        <v/>
      </c>
      <c r="AZ101" s="96" t="str">
        <f>IF(O101="","",IF(O101&lt;-9,AU101,AW101))</f>
        <v/>
      </c>
      <c r="BA101" s="111" t="e">
        <f>IF(P101=1000,11,IF(P101=-1000,0,IF(P101&gt;9,(P101+2),IF(P101&lt;0,(-P101),"0"))))</f>
        <v>#VALUE!</v>
      </c>
      <c r="BB101" s="112" t="str">
        <f>IF(P101=1000,0,IF(P101=-1000,11,IF(P101&lt;-9,-(P101-2),IF(P101&gt;0,(P101),"0"))))</f>
        <v/>
      </c>
      <c r="BC101" s="112">
        <f>IF(P101=1000,11,IF(P101=-1000,0,IF(P101&gt;0,11,IF(P101&lt;0,(-P101),"0"))))</f>
        <v>11</v>
      </c>
      <c r="BD101" s="112" t="str">
        <f>IF(P101=1000,0,IF(P101=-1000,11,IF(P101&lt;0,11,IF(P101&gt;0,(P101),"0"))))</f>
        <v/>
      </c>
      <c r="BE101" s="94" t="str">
        <f>IF(P101="","",IF(P101&gt;9,BA101,BC101))</f>
        <v/>
      </c>
      <c r="BF101" s="95" t="str">
        <f>IF(P101="","","-")</f>
        <v/>
      </c>
      <c r="BG101" s="96" t="str">
        <f>IF(P101="","",IF(P101&lt;-9,BB101,BD101))</f>
        <v/>
      </c>
      <c r="BH101" s="111" t="e">
        <f>IF(Q101=1000,11,IF(Q101=-1000,0,IF(Q101&gt;9,(Q101+2),IF(Q101&lt;0,(-Q101),"0"))))</f>
        <v>#VALUE!</v>
      </c>
      <c r="BI101" s="112" t="str">
        <f>IF(Q101=1000,0,IF(Q101=-1000,11,IF(Q101&lt;-9,-(Q101-2),IF(Q101&gt;0,(Q101),"0"))))</f>
        <v/>
      </c>
      <c r="BJ101" s="112">
        <f>IF(Q101=1000,11,IF(Q101=-1000,0,IF(Q101&gt;0,11,IF(Q101&lt;0,(-Q101),"0"))))</f>
        <v>11</v>
      </c>
      <c r="BK101" s="112" t="str">
        <f>IF(Q101=1000,0,IF(Q101=-1000,11,IF(Q101&lt;0,11,IF(Q101&gt;0,(Q101),"0"))))</f>
        <v/>
      </c>
      <c r="BL101" s="94" t="str">
        <f>IF(Q101="","",IF(Q101&gt;9,BH101,BJ101))</f>
        <v/>
      </c>
      <c r="BM101" s="95" t="str">
        <f>IF(Q101="","","-")</f>
        <v/>
      </c>
      <c r="BN101" s="96" t="str">
        <f>IF(Q101="","",IF(Q101&lt;-9,BI101,BK101))</f>
        <v/>
      </c>
      <c r="BO101" s="112" t="e">
        <f>IF(R101=1000,11,IF(R101=-1000,0,IF(R101&gt;9,(R101+2),IF(R101&lt;0,(-R101),"0"))))</f>
        <v>#VALUE!</v>
      </c>
      <c r="BP101" s="112" t="str">
        <f>IF(R101=1000,0,IF(R101=-1000,11,IF(R101&lt;-9,-(R101-2),IF(R101&gt;0,(R101),"0"))))</f>
        <v/>
      </c>
      <c r="BQ101" s="112">
        <f>IF(R101=1000,11,IF(R101=-1000,0,IF(R101&gt;0,11,IF(R101&lt;0,(-R101),"0"))))</f>
        <v>11</v>
      </c>
      <c r="BR101" s="112" t="str">
        <f>IF(R101=1000,0,IF(R101=-1000,11,IF(R101&lt;0,11,IF(R101&gt;0,(R101),"0"))))</f>
        <v/>
      </c>
      <c r="BS101" s="94" t="str">
        <f>IF(R101="","",IF(R101&gt;9,BO101,BQ101))</f>
        <v/>
      </c>
      <c r="BT101" s="95" t="str">
        <f>IF(R101="","","-")</f>
        <v/>
      </c>
      <c r="BU101" s="96" t="str">
        <f>IF(R101="","",IF(R101&lt;-9,BP101,BR101))</f>
        <v/>
      </c>
      <c r="BV101" s="112" t="e">
        <f>IF(S101=1000,11,IF(S101=-1000,0,IF(S101&gt;9,(S101+2),IF(S101&lt;0,(-S101),"0"))))</f>
        <v>#VALUE!</v>
      </c>
      <c r="BW101" s="112" t="str">
        <f>IF(S101=1000,0,IF(S101=-1000,11,IF(S101&lt;-9,-(S101-2),IF(S101&gt;0,(S101),"0"))))</f>
        <v/>
      </c>
      <c r="BX101" s="112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94" t="str">
        <f>IF(S101="","",IF(S101&gt;9,BV101,BX101))</f>
        <v/>
      </c>
      <c r="CA101" s="95" t="str">
        <f>IF(S101="","","-")</f>
        <v/>
      </c>
      <c r="CB101" s="96" t="str">
        <f>IF(S101="","",IF(S101&lt;-9,BW101,BY101))</f>
        <v/>
      </c>
      <c r="CC101" s="97" t="str">
        <f>IF(O101="","",SUM(T101:X101))</f>
        <v/>
      </c>
      <c r="CD101" s="88" t="str">
        <f>IF(CC101="","","-")</f>
        <v/>
      </c>
      <c r="CE101" s="98" t="str">
        <f>IF(O101="","",SUM(Y101:AC101))</f>
        <v/>
      </c>
      <c r="CP101" s="32"/>
      <c r="CQ101" s="32"/>
    </row>
    <row r="102" spans="1:95" s="31" customFormat="1" ht="15" customHeight="1" thickBot="1" x14ac:dyDescent="0.25">
      <c r="A102" s="99" t="str">
        <f>IF(A97="","",A98)</f>
        <v/>
      </c>
      <c r="B102" s="99" t="str">
        <f>IF(B97="","",B97)</f>
        <v/>
      </c>
      <c r="C102" s="114">
        <v>5</v>
      </c>
      <c r="D102" s="115" t="str">
        <f>IF(A102="","",VLOOKUP(A102,СписокКЖ!D:I,2,FALSE))</f>
        <v/>
      </c>
      <c r="E102" s="116"/>
      <c r="F102" s="117" t="str">
        <f>IF(B102="","",VLOOKUP(B102,СписокКЖ!D:I,2,FALSE))</f>
        <v/>
      </c>
      <c r="G102" s="118"/>
      <c r="H102" s="119"/>
      <c r="I102" s="120"/>
      <c r="J102" s="120"/>
      <c r="K102" s="120"/>
      <c r="L102" s="121"/>
      <c r="M102" s="121"/>
      <c r="N102" s="122"/>
      <c r="O102" s="123" t="str">
        <f>IF(I102="","",IF(I102="0",1000,IF(I102="-0",-1000,I102*1)))</f>
        <v/>
      </c>
      <c r="P102" s="123" t="str">
        <f t="shared" si="60"/>
        <v/>
      </c>
      <c r="Q102" s="123" t="str">
        <f t="shared" si="60"/>
        <v/>
      </c>
      <c r="R102" s="123" t="str">
        <f t="shared" si="60"/>
        <v/>
      </c>
      <c r="S102" s="124" t="str">
        <f t="shared" si="60"/>
        <v/>
      </c>
      <c r="T102" s="125" t="str">
        <f t="shared" si="61"/>
        <v/>
      </c>
      <c r="U102" s="126" t="str">
        <f t="shared" si="61"/>
        <v/>
      </c>
      <c r="V102" s="126" t="str">
        <f t="shared" si="61"/>
        <v/>
      </c>
      <c r="W102" s="126" t="str">
        <f t="shared" si="61"/>
        <v/>
      </c>
      <c r="X102" s="126" t="str">
        <f t="shared" si="61"/>
        <v/>
      </c>
      <c r="Y102" s="127" t="str">
        <f t="shared" si="62"/>
        <v/>
      </c>
      <c r="Z102" s="127" t="str">
        <f t="shared" si="62"/>
        <v/>
      </c>
      <c r="AA102" s="127" t="str">
        <f t="shared" si="62"/>
        <v/>
      </c>
      <c r="AB102" s="127" t="str">
        <f t="shared" si="62"/>
        <v/>
      </c>
      <c r="AC102" s="127" t="str">
        <f t="shared" si="62"/>
        <v/>
      </c>
      <c r="AD102" s="128" t="str">
        <f>IF(CC102="","",IF(CC102&gt;CE102,1,-1))</f>
        <v/>
      </c>
      <c r="AE102" s="128" t="str">
        <f>IF(CC102="","",IF(CC102&lt;CE102,1,-1))</f>
        <v/>
      </c>
      <c r="AF102" s="129">
        <f>IF(CC102&gt;CE102,1,0)</f>
        <v>0</v>
      </c>
      <c r="AG102" s="130">
        <f>IF(CE102&gt;CC102,1,0)</f>
        <v>0</v>
      </c>
      <c r="AH102" s="131" t="str">
        <f>IF(O102="","",AX102*1)</f>
        <v/>
      </c>
      <c r="AI102" s="132" t="str">
        <f>IF(P102="","",BE102*1)</f>
        <v/>
      </c>
      <c r="AJ102" s="132" t="str">
        <f>IF(Q102="","",BL102*1)</f>
        <v/>
      </c>
      <c r="AK102" s="132" t="str">
        <f>IF(R102="","",BS102*1)</f>
        <v/>
      </c>
      <c r="AL102" s="132" t="str">
        <f>IF(S102="","",BZ102*1)</f>
        <v/>
      </c>
      <c r="AM102" s="133" t="str">
        <f>IF(O102="","",AZ102*1)</f>
        <v/>
      </c>
      <c r="AN102" s="133" t="str">
        <f>IF(P102="","",BG102*1)</f>
        <v/>
      </c>
      <c r="AO102" s="133" t="str">
        <f>IF(Q102="","",BN102*1)</f>
        <v/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0</v>
      </c>
      <c r="AS102" s="135">
        <f>SUM(AM102:AQ102)</f>
        <v>0</v>
      </c>
      <c r="AT102" s="136">
        <f>IF(O102=1000,11,IF(O102=-1000,0,IF(O102&gt;0,11,IF(O102&lt;0,(-O102),"0"))))</f>
        <v>11</v>
      </c>
      <c r="AU102" s="137" t="str">
        <f>IF(O102=1000,0,IF(O102=-1000,11,IF(O102&lt;-9,-(O102-2),IF(O102&gt;0,(O102),"0"))))</f>
        <v/>
      </c>
      <c r="AV102" s="136" t="e">
        <f>IF(O102=1000,11,IF(O102=-1000,0,IF(O102&gt;9,(O102+2),IF(O102&lt;0,(-O102),"0"))))</f>
        <v>#VALUE!</v>
      </c>
      <c r="AW102" s="137" t="str">
        <f>IF(O102=1000,0,IF(O102=-1000,11,IF(O102&lt;0,11,IF(O102&gt;0,(O102),"0"))))</f>
        <v/>
      </c>
      <c r="AX102" s="138" t="str">
        <f>IF(O102="","",IF(O102&gt;9,AV102,AT102))</f>
        <v/>
      </c>
      <c r="AY102" s="139" t="str">
        <f>IF(O102="","","-")</f>
        <v/>
      </c>
      <c r="AZ102" s="140" t="str">
        <f>IF(O102="","",IF(O102&lt;-9,AU102,AW102))</f>
        <v/>
      </c>
      <c r="BA102" s="136" t="e">
        <f>IF(P102=1000,11,IF(P102=-1000,0,IF(P102&gt;9,(P102+2),IF(P102&lt;0,(-P102),"0"))))</f>
        <v>#VALUE!</v>
      </c>
      <c r="BB102" s="137" t="str">
        <f>IF(P102=1000,0,IF(P102=-1000,11,IF(P102&lt;-9,-(P102-2),IF(P102&gt;0,(P102),"0"))))</f>
        <v/>
      </c>
      <c r="BC102" s="137">
        <f>IF(P102=1000,11,IF(P102=-1000,0,IF(P102&gt;0,11,IF(P102&lt;0,(-P102),"0"))))</f>
        <v>11</v>
      </c>
      <c r="BD102" s="137" t="str">
        <f>IF(P102=1000,0,IF(P102=-1000,11,IF(P102&lt;0,11,IF(P102&gt;0,(P102),"0"))))</f>
        <v/>
      </c>
      <c r="BE102" s="138" t="str">
        <f>IF(P102="","",IF(P102&gt;9,BA102,BC102))</f>
        <v/>
      </c>
      <c r="BF102" s="139" t="str">
        <f>IF(P102="","","-")</f>
        <v/>
      </c>
      <c r="BG102" s="140" t="str">
        <f>IF(P102="","",IF(P102&lt;-9,BB102,BD102))</f>
        <v/>
      </c>
      <c r="BH102" s="136" t="e">
        <f>IF(Q102=1000,11,IF(Q102=-1000,0,IF(Q102&gt;9,(Q102+2),IF(Q102&lt;0,(-Q102),"0"))))</f>
        <v>#VALUE!</v>
      </c>
      <c r="BI102" s="137" t="str">
        <f>IF(Q102=1000,0,IF(Q102=-1000,11,IF(Q102&lt;-9,-(Q102-2),IF(Q102&gt;0,(Q102),"0"))))</f>
        <v/>
      </c>
      <c r="BJ102" s="137">
        <f>IF(Q102=1000,11,IF(Q102=-1000,0,IF(Q102&gt;0,11,IF(Q102&lt;0,(-Q102),"0"))))</f>
        <v>11</v>
      </c>
      <c r="BK102" s="137" t="str">
        <f>IF(Q102=1000,0,IF(Q102=-1000,11,IF(Q102&lt;0,11,IF(Q102&gt;0,(Q102),"0"))))</f>
        <v/>
      </c>
      <c r="BL102" s="138" t="str">
        <f>IF(Q102="","",IF(Q102&gt;9,BH102,BJ102))</f>
        <v/>
      </c>
      <c r="BM102" s="139" t="str">
        <f>IF(Q102="","","-")</f>
        <v/>
      </c>
      <c r="BN102" s="140" t="str">
        <f>IF(Q102="","",IF(Q102&lt;-9,BI102,BK102))</f>
        <v/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 t="str">
        <f>IF(O102="","",SUM(T102:X102))</f>
        <v/>
      </c>
      <c r="CD102" s="143" t="str">
        <f>IF(CC102="","","-")</f>
        <v/>
      </c>
      <c r="CE102" s="144" t="str">
        <f>IF(O102="","",SUM(Y102:AC102))</f>
        <v/>
      </c>
      <c r="CP102" s="32"/>
      <c r="CQ102" s="32"/>
    </row>
    <row r="103" spans="1:95" s="31" customFormat="1" ht="15" customHeight="1" thickBot="1" x14ac:dyDescent="0.25">
      <c r="A103" s="145"/>
      <c r="B103" s="145"/>
      <c r="C103" s="145"/>
      <c r="D103" s="146"/>
      <c r="E103" s="147"/>
      <c r="F103" s="148"/>
      <c r="G103" s="149"/>
      <c r="H103" s="150"/>
      <c r="I103" s="151"/>
      <c r="J103" s="151"/>
      <c r="K103" s="151"/>
      <c r="L103" s="151"/>
      <c r="M103" s="151"/>
      <c r="N103" s="150"/>
      <c r="O103" s="152"/>
      <c r="P103" s="152"/>
      <c r="Q103" s="152"/>
      <c r="R103" s="152"/>
      <c r="S103" s="152"/>
      <c r="T103" s="153"/>
      <c r="U103" s="153"/>
      <c r="V103" s="153"/>
      <c r="W103" s="153"/>
      <c r="X103" s="153"/>
      <c r="Y103" s="154"/>
      <c r="Z103" s="154"/>
      <c r="AA103" s="154"/>
      <c r="AB103" s="154"/>
      <c r="AC103" s="154"/>
      <c r="AD103" s="155"/>
      <c r="AE103" s="155"/>
      <c r="AF103" s="156"/>
      <c r="AG103" s="156"/>
      <c r="AH103" s="157"/>
      <c r="AI103" s="157"/>
      <c r="AJ103" s="157"/>
      <c r="AK103" s="157"/>
      <c r="AL103" s="157"/>
      <c r="AM103" s="158"/>
      <c r="AN103" s="158"/>
      <c r="AO103" s="158"/>
      <c r="AP103" s="158"/>
      <c r="AQ103" s="158"/>
      <c r="AR103" s="159"/>
      <c r="AS103" s="159"/>
      <c r="AT103" s="160"/>
      <c r="AU103" s="160"/>
      <c r="AV103" s="160"/>
      <c r="AW103" s="160"/>
      <c r="AX103" s="161"/>
      <c r="AY103" s="161"/>
      <c r="AZ103" s="161"/>
      <c r="BA103" s="160"/>
      <c r="BB103" s="160"/>
      <c r="BC103" s="160"/>
      <c r="BD103" s="160"/>
      <c r="BE103" s="161"/>
      <c r="BF103" s="161"/>
      <c r="BG103" s="161"/>
      <c r="BH103" s="160"/>
      <c r="BI103" s="160"/>
      <c r="BJ103" s="160"/>
      <c r="BK103" s="160"/>
      <c r="BL103" s="161"/>
      <c r="BM103" s="161"/>
      <c r="BN103" s="161"/>
      <c r="BO103" s="160"/>
      <c r="BP103" s="160"/>
      <c r="BQ103" s="160"/>
      <c r="BR103" s="160"/>
      <c r="BS103" s="161"/>
      <c r="BT103" s="161"/>
      <c r="BU103" s="161"/>
      <c r="BV103" s="160"/>
      <c r="BW103" s="160"/>
      <c r="BX103" s="160"/>
      <c r="BY103" s="160"/>
      <c r="BZ103" s="161"/>
      <c r="CA103" s="161"/>
      <c r="CB103" s="161"/>
      <c r="CC103" s="162"/>
      <c r="CD103" s="163"/>
      <c r="CE103" s="164"/>
      <c r="CP103" s="32"/>
      <c r="CQ103" s="32"/>
    </row>
    <row r="104" spans="1:95" s="31" customFormat="1" ht="31.5" customHeight="1" thickBot="1" x14ac:dyDescent="0.25">
      <c r="A104" s="34"/>
      <c r="B104" s="35"/>
      <c r="C104" s="1225">
        <f>1+C95</f>
        <v>12</v>
      </c>
      <c r="D104" s="1227" t="str">
        <f>IF(A104="","",VLOOKUP(A104,СписокКЖ!$A$88:$C$113,3,FALSE))</f>
        <v/>
      </c>
      <c r="E104" s="1228" t="str">
        <f>IF(B104="","",VLOOKUP(B104,СписокКЖ!E:J,2,FALSE))</f>
        <v/>
      </c>
      <c r="F104" s="1231" t="str">
        <f>IF(B104="","",VLOOKUP(B104,СписокКЖ!$A$88:$C$111,3,FALSE))</f>
        <v/>
      </c>
      <c r="G104" s="1232" t="str">
        <f>IF(D104="","",VLOOKUP(D104,СписокКЖ!G:L,2,FALSE))</f>
        <v/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str">
        <f>IF(A104="","",VLOOKUP(A104,'[60]Протокол команд'!A:K,8,FALSE))</f>
        <v/>
      </c>
      <c r="U104" s="39" t="e">
        <f>T104*5-4</f>
        <v>#VALUE!</v>
      </c>
      <c r="V104" s="39" t="e">
        <f>T104*5</f>
        <v>#VALUE!</v>
      </c>
      <c r="W104" s="39" t="e">
        <f>CONCATENATE(U104,"-",V104)</f>
        <v>#VALUE!</v>
      </c>
      <c r="X104" s="39" t="str">
        <f>IF(A104="","",VLOOKUP(A104,'[60]Протокол команд'!A:K,10,FALSE))</f>
        <v/>
      </c>
      <c r="Y104" s="39" t="e">
        <f>X104*5-4</f>
        <v>#VALUE!</v>
      </c>
      <c r="Z104" s="39" t="e">
        <f>X104*5</f>
        <v>#VALUE!</v>
      </c>
      <c r="AA104" s="39" t="e">
        <f>CONCATENATE(Y104,"-",Z104)</f>
        <v>#VALUE!</v>
      </c>
      <c r="AB104" s="1241" t="str">
        <f>IF(O106="","",SUM(AF106:AF111))</f>
        <v/>
      </c>
      <c r="AC104" s="1242"/>
      <c r="AD104" s="1243"/>
      <c r="AE104" s="1242" t="str">
        <f>IF(O106="","",SUM(AG106:AG111))</f>
        <v/>
      </c>
      <c r="AF104" s="1242"/>
      <c r="AG104" s="1264"/>
      <c r="AH104" s="1241">
        <f>SUM(CC106:CC111)</f>
        <v>0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0</v>
      </c>
      <c r="AO104" s="1266"/>
      <c r="AP104" s="1267"/>
      <c r="AQ104" s="1266">
        <f>SUM(AS106:AS111)</f>
        <v>0</v>
      </c>
      <c r="AR104" s="1266"/>
      <c r="AS104" s="1268"/>
      <c r="AT104" s="1314" t="str">
        <f>IF(A104="","",VLOOKUP(A104,'[60]Протокол команд'!A:Z,14,FALSE))</f>
        <v/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 t="str">
        <f>IF(O106="","",SUM(AF106:AF111))</f>
        <v/>
      </c>
      <c r="CD104" s="1256" t="str">
        <f>IF(CC104="","","-")</f>
        <v/>
      </c>
      <c r="CE104" s="1258" t="str">
        <f>IF(O106="","",SUM(AG106:AG111))</f>
        <v/>
      </c>
      <c r="CP104" s="32"/>
      <c r="CQ104" s="32"/>
    </row>
    <row r="105" spans="1:95" s="31" customFormat="1" ht="13.5" customHeight="1" x14ac:dyDescent="0.2">
      <c r="A105" s="40"/>
      <c r="B105" s="40"/>
      <c r="C105" s="1226"/>
      <c r="D105" s="1229" t="str">
        <f>IF(A105="","",VLOOKUP(A105,СписокКЖ!D:I,2,FALSE))</f>
        <v/>
      </c>
      <c r="E105" s="1230" t="str">
        <f>IF(B105="","",VLOOKUP(B105,СписокКЖ!E:J,2,FALSE))</f>
        <v/>
      </c>
      <c r="F105" s="1233" t="str">
        <f>IF(C105="","",VLOOKUP(C105,СписокКЖ!F:K,2,FALSE))</f>
        <v/>
      </c>
      <c r="G105" s="1234" t="str">
        <f>IF(D105="","",VLOOKUP(D105,СписокКЖ!G:L,2,FALSE))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x14ac:dyDescent="0.2">
      <c r="A106" s="43"/>
      <c r="B106" s="44"/>
      <c r="C106" s="90">
        <v>1</v>
      </c>
      <c r="D106" s="46" t="str">
        <f>IF(A106="","",VLOOKUP(A106,СписокКЖ!D:I,2,FALSE))</f>
        <v/>
      </c>
      <c r="E106" s="47"/>
      <c r="F106" s="48" t="str">
        <f>IF(B106="","",VLOOKUP(B106,СписокКЖ!D:I,2,FALSE))</f>
        <v/>
      </c>
      <c r="G106" s="49"/>
      <c r="H106" s="50"/>
      <c r="I106" s="51"/>
      <c r="J106" s="51"/>
      <c r="K106" s="51"/>
      <c r="L106" s="51"/>
      <c r="M106" s="51"/>
      <c r="N106" s="52"/>
      <c r="O106" s="53" t="str">
        <f>IF(I106="","",IF(I106="0",1000,IF(I106="-0",-1000,I106*1)))</f>
        <v/>
      </c>
      <c r="P106" s="53" t="str">
        <f t="shared" ref="P106:S107" si="63">IF(J106="","",IF(J106="0",1000,IF(J106="-0",-1000,J106*1)))</f>
        <v/>
      </c>
      <c r="Q106" s="53" t="str">
        <f t="shared" si="63"/>
        <v/>
      </c>
      <c r="R106" s="53" t="str">
        <f t="shared" si="63"/>
        <v/>
      </c>
      <c r="S106" s="54" t="str">
        <f t="shared" si="63"/>
        <v/>
      </c>
      <c r="T106" s="55" t="str">
        <f t="shared" ref="T106:X107" si="64">IF(O106="","",IF(O106&gt;0,1,0))</f>
        <v/>
      </c>
      <c r="U106" s="56" t="str">
        <f t="shared" si="64"/>
        <v/>
      </c>
      <c r="V106" s="56" t="str">
        <f t="shared" si="64"/>
        <v/>
      </c>
      <c r="W106" s="56" t="str">
        <f t="shared" si="64"/>
        <v/>
      </c>
      <c r="X106" s="56" t="str">
        <f t="shared" si="64"/>
        <v/>
      </c>
      <c r="Y106" s="57" t="str">
        <f t="shared" ref="Y106:AC107" si="65">IF(O106="","",IF(O106&lt;0,1,0))</f>
        <v/>
      </c>
      <c r="Z106" s="57" t="str">
        <f t="shared" si="65"/>
        <v/>
      </c>
      <c r="AA106" s="57" t="str">
        <f t="shared" si="65"/>
        <v/>
      </c>
      <c r="AB106" s="57" t="str">
        <f t="shared" si="65"/>
        <v/>
      </c>
      <c r="AC106" s="57" t="str">
        <f t="shared" si="65"/>
        <v/>
      </c>
      <c r="AD106" s="58" t="str">
        <f>IF(CC106="","",IF(CC106&gt;CE106,1,-1))</f>
        <v/>
      </c>
      <c r="AE106" s="58" t="str">
        <f>IF(CC106="","",IF(CC106&lt;CE106,1,-1))</f>
        <v/>
      </c>
      <c r="AF106" s="59">
        <f>IF(CC106&gt;CE106,1,0)</f>
        <v>0</v>
      </c>
      <c r="AG106" s="60">
        <f>IF(CE106&gt;CC106,1,0)</f>
        <v>0</v>
      </c>
      <c r="AH106" s="61" t="str">
        <f>IF(O106="","",AX106*1)</f>
        <v/>
      </c>
      <c r="AI106" s="62" t="str">
        <f>IF(P106="","",BE106*1)</f>
        <v/>
      </c>
      <c r="AJ106" s="62" t="str">
        <f>IF(Q106="","",BL106*1)</f>
        <v/>
      </c>
      <c r="AK106" s="62" t="str">
        <f>IF(R106="","",BS106*1)</f>
        <v/>
      </c>
      <c r="AL106" s="62" t="str">
        <f>IF(S106="","",BZ106*1)</f>
        <v/>
      </c>
      <c r="AM106" s="63" t="str">
        <f>IF(O106="","",AZ106*1)</f>
        <v/>
      </c>
      <c r="AN106" s="63" t="str">
        <f>IF(P106="","",BG106*1)</f>
        <v/>
      </c>
      <c r="AO106" s="63" t="str">
        <f>IF(Q106="","",BN106*1)</f>
        <v/>
      </c>
      <c r="AP106" s="63" t="str">
        <f>IF(R106="","",BU106*1)</f>
        <v/>
      </c>
      <c r="AQ106" s="63" t="str">
        <f>IF(S106="","",CB106*1)</f>
        <v/>
      </c>
      <c r="AR106" s="64">
        <f>SUM(AH106:AL106)</f>
        <v>0</v>
      </c>
      <c r="AS106" s="65">
        <f>SUM(AM106:AQ106)</f>
        <v>0</v>
      </c>
      <c r="AT106" s="66">
        <f>IF(O106=1000,11,IF(O106=-1000,0,IF(O106&gt;0,11,IF(O106&lt;0,(-O106),"0"))))</f>
        <v>11</v>
      </c>
      <c r="AU106" s="67" t="str">
        <f>IF(O106=1000,0,IF(O106=-1000,11,IF(O106&lt;-9,-(O106-2),IF(O106&gt;0,(O106),"0"))))</f>
        <v/>
      </c>
      <c r="AV106" s="66" t="e">
        <f>IF(O106=1000,11,IF(O106=-1000,0,IF(O106&lt;9,11,IF(O106&gt;9,(O106+2),"0"))))</f>
        <v>#VALUE!</v>
      </c>
      <c r="AW106" s="67" t="str">
        <f>IF(O106=1000,0,IF(O106=-1000,11,IF(O106&lt;0,11,IF(O106&gt;0,(O106),"0"))))</f>
        <v/>
      </c>
      <c r="AX106" s="68" t="str">
        <f>IF(O106="","",IF(O106&gt;9,AV106,AT106))</f>
        <v/>
      </c>
      <c r="AY106" s="69" t="str">
        <f>IF(O106="","","-")</f>
        <v/>
      </c>
      <c r="AZ106" s="70" t="str">
        <f>IF(O106="","",IF(O106&lt;-9,AU106,AW106))</f>
        <v/>
      </c>
      <c r="BA106" s="66" t="e">
        <f>IF(P106=1000,11,IF(P106=-1000,0,IF(P106&gt;9,(P106+2),IF(P106&lt;0,(-P106),"0"))))</f>
        <v>#VALUE!</v>
      </c>
      <c r="BB106" s="67" t="str">
        <f>IF(P106=1000,0,IF(P106=-1000,11,IF(P106&lt;-9,-(P106-2),IF(P106&gt;0,(P106),"0"))))</f>
        <v/>
      </c>
      <c r="BC106" s="67">
        <f>IF(P106=1000,11,IF(P106=-1000,0,IF(P106&gt;0,11,IF(P106&lt;0,(-P106),"0"))))</f>
        <v>11</v>
      </c>
      <c r="BD106" s="67" t="str">
        <f>IF(P106=1000,0,IF(P106=-1000,11,IF(P106&lt;0,11,IF(P106&gt;0,(P106),"0"))))</f>
        <v/>
      </c>
      <c r="BE106" s="68" t="str">
        <f>IF(P106="","",IF(P106&gt;9,BA106,BC106))</f>
        <v/>
      </c>
      <c r="BF106" s="69" t="str">
        <f>IF(P106="","","-")</f>
        <v/>
      </c>
      <c r="BG106" s="70" t="str">
        <f>IF(P106="","",IF(P106&lt;-9,BB106,BD106))</f>
        <v/>
      </c>
      <c r="BH106" s="66" t="e">
        <f>IF(Q106=1000,11,IF(Q106=-1000,0,IF(Q106&gt;9,(Q106+2),IF(Q106&lt;0,(-Q106),"0"))))</f>
        <v>#VALUE!</v>
      </c>
      <c r="BI106" s="67" t="str">
        <f>IF(Q106=1000,0,IF(Q106=-1000,11,IF(Q106&lt;-9,-(Q106-2),IF(Q106&gt;0,(Q106),"0"))))</f>
        <v/>
      </c>
      <c r="BJ106" s="67">
        <f>IF(Q106=1000,11,IF(Q106=-1000,0,IF(Q106&gt;0,11,IF(Q106&lt;0,(-Q106),"0"))))</f>
        <v>11</v>
      </c>
      <c r="BK106" s="67" t="str">
        <f>IF(Q106=1000,0,IF(Q106=-1000,11,IF(Q106&lt;0,11,IF(Q106&gt;0,(Q106),"0"))))</f>
        <v/>
      </c>
      <c r="BL106" s="68" t="str">
        <f>IF(Q106="","",IF(Q106&gt;9,BH106,BJ106))</f>
        <v/>
      </c>
      <c r="BM106" s="69" t="str">
        <f>IF(Q106="","","-")</f>
        <v/>
      </c>
      <c r="BN106" s="70" t="str">
        <f>IF(Q106="","",IF(Q106&lt;-9,BI106,BK106))</f>
        <v/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 t="str">
        <f>IF(O106="","",SUM(T106:X106))</f>
        <v/>
      </c>
      <c r="CD106" s="73" t="str">
        <f>IF(CC106="","","-")</f>
        <v/>
      </c>
      <c r="CE106" s="74" t="str">
        <f>IF(O106="","",SUM(Y106:AC106))</f>
        <v/>
      </c>
      <c r="CP106" s="32"/>
      <c r="CQ106" s="32"/>
    </row>
    <row r="107" spans="1:95" s="31" customFormat="1" ht="15" customHeight="1" x14ac:dyDescent="0.2">
      <c r="A107" s="43"/>
      <c r="B107" s="44"/>
      <c r="C107" s="75">
        <v>2</v>
      </c>
      <c r="D107" s="76" t="str">
        <f>IF(A107="","",VLOOKUP(A107,СписокКЖ!D:I,2,FALSE))</f>
        <v/>
      </c>
      <c r="E107" s="47"/>
      <c r="F107" s="77" t="str">
        <f>IF(B107="","",VLOOKUP(B107,СписокКЖ!D:I,2,FALSE))</f>
        <v/>
      </c>
      <c r="G107" s="49"/>
      <c r="H107" s="41"/>
      <c r="I107" s="91"/>
      <c r="J107" s="91"/>
      <c r="K107" s="91"/>
      <c r="L107" s="91"/>
      <c r="M107" s="51"/>
      <c r="N107" s="42"/>
      <c r="O107" s="79" t="str">
        <f>IF(I107="","",IF(I107="0",1000,IF(I107="-0",-1000,I107*1)))</f>
        <v/>
      </c>
      <c r="P107" s="79" t="str">
        <f t="shared" si="63"/>
        <v/>
      </c>
      <c r="Q107" s="79" t="str">
        <f t="shared" si="63"/>
        <v/>
      </c>
      <c r="R107" s="79" t="str">
        <f t="shared" si="63"/>
        <v/>
      </c>
      <c r="S107" s="80" t="str">
        <f t="shared" si="63"/>
        <v/>
      </c>
      <c r="T107" s="55" t="str">
        <f t="shared" si="64"/>
        <v/>
      </c>
      <c r="U107" s="56" t="str">
        <f t="shared" si="64"/>
        <v/>
      </c>
      <c r="V107" s="56" t="str">
        <f t="shared" si="64"/>
        <v/>
      </c>
      <c r="W107" s="56" t="str">
        <f t="shared" si="64"/>
        <v/>
      </c>
      <c r="X107" s="56" t="str">
        <f t="shared" si="64"/>
        <v/>
      </c>
      <c r="Y107" s="57" t="str">
        <f t="shared" si="65"/>
        <v/>
      </c>
      <c r="Z107" s="57" t="str">
        <f t="shared" si="65"/>
        <v/>
      </c>
      <c r="AA107" s="57" t="str">
        <f t="shared" si="65"/>
        <v/>
      </c>
      <c r="AB107" s="57" t="str">
        <f t="shared" si="65"/>
        <v/>
      </c>
      <c r="AC107" s="57" t="str">
        <f t="shared" si="65"/>
        <v/>
      </c>
      <c r="AD107" s="58" t="str">
        <f>IF(CC107="","",IF(CC107&gt;CE107,1,-1))</f>
        <v/>
      </c>
      <c r="AE107" s="58" t="str">
        <f>IF(CC107="","",IF(CC107&lt;CE107,1,-1))</f>
        <v/>
      </c>
      <c r="AF107" s="59">
        <f>IF(CC107&gt;CE107,1,0)</f>
        <v>0</v>
      </c>
      <c r="AG107" s="60">
        <f>IF(CE107&gt;CC107,1,0)</f>
        <v>0</v>
      </c>
      <c r="AH107" s="81" t="str">
        <f>IF(O107="","",AX107*1)</f>
        <v/>
      </c>
      <c r="AI107" s="92" t="str">
        <f>IF(P107="","",BE107*1)</f>
        <v/>
      </c>
      <c r="AJ107" s="92" t="str">
        <f>IF(Q107="","",BL107*1)</f>
        <v/>
      </c>
      <c r="AK107" s="92" t="str">
        <f>IF(R107="","",BS107*1)</f>
        <v/>
      </c>
      <c r="AL107" s="92" t="str">
        <f>IF(S107="","",BZ107*1)</f>
        <v/>
      </c>
      <c r="AM107" s="93" t="str">
        <f>IF(O107="","",AZ107*1)</f>
        <v/>
      </c>
      <c r="AN107" s="93" t="str">
        <f>IF(P107="","",BG107*1)</f>
        <v/>
      </c>
      <c r="AO107" s="93" t="str">
        <f>IF(Q107="","",BN107*1)</f>
        <v/>
      </c>
      <c r="AP107" s="93" t="str">
        <f>IF(R107="","",BU107*1)</f>
        <v/>
      </c>
      <c r="AQ107" s="93" t="str">
        <f>IF(S107="","",CB107*1)</f>
        <v/>
      </c>
      <c r="AR107" s="64">
        <f>SUM(AH107:AL107)</f>
        <v>0</v>
      </c>
      <c r="AS107" s="65">
        <f>SUM(AM107:AQ107)</f>
        <v>0</v>
      </c>
      <c r="AT107" s="66">
        <f>IF(O107=1000,11,IF(O107=-1000,0,IF(O107&gt;0,11,IF(O107&lt;0,(-O107),"0"))))</f>
        <v>11</v>
      </c>
      <c r="AU107" s="67" t="str">
        <f>IF(O107=1000,0,IF(O107=-1000,11,IF(O107&lt;-9,-(O107-2),IF(O107&gt;0,(O107),"0"))))</f>
        <v/>
      </c>
      <c r="AV107" s="66" t="e">
        <f>IF(O107=1000,11,IF(O107=-1000,0,IF(O107&gt;9,(O107+2),IF(O107&lt;0,(-O107),"0"))))</f>
        <v>#VALUE!</v>
      </c>
      <c r="AW107" s="67" t="str">
        <f>IF(O107=1000,0,IF(O107=-1000,11,IF(O107&lt;0,11,IF(O107&gt;0,(O107),"0"))))</f>
        <v/>
      </c>
      <c r="AX107" s="94" t="str">
        <f>IF(O107="","",IF(O107&gt;9,AV107,AT107))</f>
        <v/>
      </c>
      <c r="AY107" s="95" t="str">
        <f>IF(O107="","","-")</f>
        <v/>
      </c>
      <c r="AZ107" s="96" t="str">
        <f>IF(O107="","",IF(O107&lt;-9,AU107,AW107))</f>
        <v/>
      </c>
      <c r="BA107" s="66" t="e">
        <f>IF(P107=1000,11,IF(P107=-1000,0,IF(P107&gt;9,(P107+2),IF(P107&lt;0,(-P107),"0"))))</f>
        <v>#VALUE!</v>
      </c>
      <c r="BB107" s="67" t="str">
        <f>IF(P107=1000,0,IF(P107=-1000,11,IF(P107&lt;-9,-(P107-2),IF(P107&gt;0,(P107),"0"))))</f>
        <v/>
      </c>
      <c r="BC107" s="67">
        <f>IF(P107=1000,11,IF(P107=-1000,0,IF(P107&gt;0,11,IF(P107&lt;0,(-P107),"0"))))</f>
        <v>11</v>
      </c>
      <c r="BD107" s="67" t="str">
        <f>IF(P107=1000,0,IF(P107=-1000,11,IF(P107&lt;0,11,IF(P107&gt;0,(P107),"0"))))</f>
        <v/>
      </c>
      <c r="BE107" s="94" t="str">
        <f>IF(P107="","",IF(P107&gt;9,BA107,BC107))</f>
        <v/>
      </c>
      <c r="BF107" s="95" t="str">
        <f>IF(P107="","","-")</f>
        <v/>
      </c>
      <c r="BG107" s="96" t="str">
        <f>IF(P107="","",IF(P107&lt;-9,BB107,BD107))</f>
        <v/>
      </c>
      <c r="BH107" s="66" t="e">
        <f>IF(Q107=1000,11,IF(Q107=-1000,0,IF(Q107&gt;9,(Q107+2),IF(Q107&lt;0,(-Q107),"0"))))</f>
        <v>#VALUE!</v>
      </c>
      <c r="BI107" s="67" t="str">
        <f>IF(Q107=1000,0,IF(Q107=-1000,11,IF(Q107&lt;-9,-(Q107-2),IF(Q107&gt;0,(Q107),"0"))))</f>
        <v/>
      </c>
      <c r="BJ107" s="67">
        <f>IF(Q107=1000,11,IF(Q107=-1000,0,IF(Q107&gt;0,11,IF(Q107&lt;0,(-Q107),"0"))))</f>
        <v>11</v>
      </c>
      <c r="BK107" s="67" t="str">
        <f>IF(Q107=1000,0,IF(Q107=-1000,11,IF(Q107&lt;0,11,IF(Q107&gt;0,(Q107),"0"))))</f>
        <v/>
      </c>
      <c r="BL107" s="94" t="str">
        <f>IF(Q107="","",IF(Q107&gt;9,BH107,BJ107))</f>
        <v/>
      </c>
      <c r="BM107" s="95" t="str">
        <f>IF(Q107="","","-")</f>
        <v/>
      </c>
      <c r="BN107" s="96" t="str">
        <f>IF(Q107="","",IF(Q107&lt;-9,BI107,BK107))</f>
        <v/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94" t="str">
        <f>IF(R107="","",IF(R107&gt;9,BO107,BQ107))</f>
        <v/>
      </c>
      <c r="BT107" s="95" t="str">
        <f>IF(R107="","","-")</f>
        <v/>
      </c>
      <c r="BU107" s="96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94" t="str">
        <f>IF(S107="","",IF(S107&gt;9,BV107,BX107))</f>
        <v/>
      </c>
      <c r="CA107" s="95" t="str">
        <f>IF(S107="","","-")</f>
        <v/>
      </c>
      <c r="CB107" s="96" t="str">
        <f>IF(S107="","",IF(S107&lt;-9,BW107,BY107))</f>
        <v/>
      </c>
      <c r="CC107" s="97" t="str">
        <f>IF(O107="","",SUM(T107:X107))</f>
        <v/>
      </c>
      <c r="CD107" s="88" t="str">
        <f>IF(CC107="","","-")</f>
        <v/>
      </c>
      <c r="CE107" s="98" t="str">
        <f>IF(O107="","",SUM(Y107:AC107))</f>
        <v/>
      </c>
      <c r="CP107" s="32"/>
      <c r="CQ107" s="32"/>
    </row>
    <row r="108" spans="1:95" s="31" customFormat="1" ht="15" customHeight="1" x14ac:dyDescent="0.2">
      <c r="A108" s="43"/>
      <c r="B108" s="44"/>
      <c r="C108" s="1250">
        <v>3</v>
      </c>
      <c r="D108" s="76" t="str">
        <f>IF(A108="","",VLOOKUP(A108,СписокКЖ!D:I,2,FALSE))</f>
        <v/>
      </c>
      <c r="E108" s="47"/>
      <c r="F108" s="77" t="str">
        <f>IF(B108="","",VLOOKUP(B108,СписокКЖ!D:I,2,FALSE))</f>
        <v/>
      </c>
      <c r="G108" s="49"/>
      <c r="H108" s="41"/>
      <c r="I108" s="1252"/>
      <c r="J108" s="1252"/>
      <c r="K108" s="1252"/>
      <c r="L108" s="1252"/>
      <c r="M108" s="1252"/>
      <c r="N108" s="42"/>
      <c r="O108" s="1244" t="str">
        <f>IF(I108="","",IF(I108="0",1000,IF(I108="-0",-1000,I108*1)))</f>
        <v/>
      </c>
      <c r="P108" s="1244" t="str">
        <f>IF(J108="","",IF(J108="0",1000,IF(J108="-0",-1000,J108*1)))</f>
        <v/>
      </c>
      <c r="Q108" s="1244" t="str">
        <f>IF(K108="","",IF(K108="0",1000,IF(K108="-0",-1000,K108*1)))</f>
        <v/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 t="str">
        <f>IF(O108="","",IF(O108&gt;0,1,0))</f>
        <v/>
      </c>
      <c r="U108" s="1284" t="str">
        <f>IF(P108="","",IF(P108&gt;0,1,0))</f>
        <v/>
      </c>
      <c r="V108" s="1284" t="str">
        <f>IF(Q108="","",IF(Q108&gt;0,1,0))</f>
        <v/>
      </c>
      <c r="W108" s="1284" t="str">
        <f>IF(R108="","",IF(R108&gt;0,1,0))</f>
        <v/>
      </c>
      <c r="X108" s="1284" t="str">
        <f>IF(S108="","",IF(S108&gt;0,1,0))</f>
        <v/>
      </c>
      <c r="Y108" s="1278" t="str">
        <f>IF(O108="","",IF(O108&lt;0,1,0))</f>
        <v/>
      </c>
      <c r="Z108" s="1278" t="str">
        <f>IF(P108="","",IF(P108&lt;0,1,0))</f>
        <v/>
      </c>
      <c r="AA108" s="1278" t="str">
        <f>IF(Q108="","",IF(Q108&lt;0,1,0))</f>
        <v/>
      </c>
      <c r="AB108" s="1278" t="str">
        <f>IF(R108="","",IF(R108&lt;0,1,0))</f>
        <v/>
      </c>
      <c r="AC108" s="1278" t="str">
        <f>IF(S108="","",IF(S108&lt;0,1,0))</f>
        <v/>
      </c>
      <c r="AD108" s="1280" t="str">
        <f>IF(CC108="","",IF(CC108&gt;CE108,1,-1))</f>
        <v/>
      </c>
      <c r="AE108" s="1280" t="str">
        <f>IF(CC108="","",IF(CC108&lt;CE108,1,-1))</f>
        <v/>
      </c>
      <c r="AF108" s="1282">
        <f>IF(CC108&gt;CE108,1,0)</f>
        <v>0</v>
      </c>
      <c r="AG108" s="1272">
        <f>IF(CE108&gt;CC108,1,0)</f>
        <v>0</v>
      </c>
      <c r="AH108" s="1274" t="str">
        <f>IF(O108="","",AX108*1)</f>
        <v/>
      </c>
      <c r="AI108" s="1276" t="str">
        <f>IF(P108="","",BE108*1)</f>
        <v/>
      </c>
      <c r="AJ108" s="1276" t="str">
        <f>IF(Q108="","",BL108*1)</f>
        <v/>
      </c>
      <c r="AK108" s="1276" t="str">
        <f>IF(R108="","",BS108*1)</f>
        <v/>
      </c>
      <c r="AL108" s="1276" t="str">
        <f>IF(S108="","",BZ108*1)</f>
        <v/>
      </c>
      <c r="AM108" s="1298" t="str">
        <f>IF(O108="","",AZ108*1)</f>
        <v/>
      </c>
      <c r="AN108" s="1298" t="str">
        <f>IF(P108="","",BG108*1)</f>
        <v/>
      </c>
      <c r="AO108" s="1298" t="str">
        <f>IF(Q108="","",BN108*1)</f>
        <v/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 t="str">
        <f>IF(O108=1000,0,IF(O108=-1000,11,IF(O108&lt;-9,-(O108-2),IF(O108&gt;0,(O108),"0"))))</f>
        <v/>
      </c>
      <c r="AV108" s="1286" t="e">
        <f>IF(O108=1000,11,IF(O108=-1000,0,IF(O108&gt;9,(O108+2),IF(O108&lt;0,(-O108),"0"))))</f>
        <v>#VALUE!</v>
      </c>
      <c r="AW108" s="1286" t="str">
        <f>IF(O108=1000,0,IF(O108=-1000,11,IF(O108&lt;0,11,IF(O108&gt;0,(O108),"0"))))</f>
        <v/>
      </c>
      <c r="AX108" s="1296" t="str">
        <f>IF(O108="","",IF(O108&gt;9,AV108,AT108))</f>
        <v/>
      </c>
      <c r="AY108" s="1288" t="str">
        <f>IF(O108="","","-")</f>
        <v/>
      </c>
      <c r="AZ108" s="1290" t="str">
        <f>IF(O108="","",IF(O108&lt;-9,AU108,AW108))</f>
        <v/>
      </c>
      <c r="BA108" s="1286" t="e">
        <f>IF(P108=1000,11,IF(P108=-1000,0,IF(P108&gt;9,(P108+2),IF(P108&lt;0,(-P108),"0"))))</f>
        <v>#VALUE!</v>
      </c>
      <c r="BB108" s="1286" t="str">
        <f>IF(P108=1000,0,IF(P108=-1000,11,IF(P108&lt;-9,-(P108-2),IF(P108&gt;0,(P108),"0"))))</f>
        <v/>
      </c>
      <c r="BC108" s="1286">
        <f>IF(P108=1000,11,IF(P108=-1000,0,IF(P108&gt;0,11,IF(P108&lt;0,(-P108),"0"))))</f>
        <v>11</v>
      </c>
      <c r="BD108" s="1286" t="str">
        <f>IF(P108=1000,0,IF(P108=-1000,11,IF(P108&lt;0,11,IF(P108&gt;0,(P108),"0"))))</f>
        <v/>
      </c>
      <c r="BE108" s="1296" t="str">
        <f>IF(P108="","",IF(P108&gt;9,BA108,BC108))</f>
        <v/>
      </c>
      <c r="BF108" s="1288" t="str">
        <f>IF(P108="","","-")</f>
        <v/>
      </c>
      <c r="BG108" s="1290" t="str">
        <f>IF(P108="","",IF(P108&lt;-9,BB108,BD108))</f>
        <v/>
      </c>
      <c r="BH108" s="1286" t="e">
        <f>IF(Q108=1000,11,IF(Q108=-1000,0,IF(Q108&gt;9,(Q108+2),IF(Q108&lt;0,(-Q108),"0"))))</f>
        <v>#VALUE!</v>
      </c>
      <c r="BI108" s="1286" t="str">
        <f>IF(Q108=1000,0,IF(Q108=-1000,11,IF(Q108&lt;-9,-(Q108-2),IF(Q108&gt;0,(Q108),"0"))))</f>
        <v/>
      </c>
      <c r="BJ108" s="1286">
        <f>IF(Q108=1000,11,IF(Q108=-1000,0,IF(Q108&gt;0,11,IF(Q108&lt;0,(-Q108),"0"))))</f>
        <v>11</v>
      </c>
      <c r="BK108" s="1286" t="str">
        <f>IF(Q108=1000,0,IF(Q108=-1000,11,IF(Q108&lt;0,11,IF(Q108&gt;0,(Q108),"0"))))</f>
        <v/>
      </c>
      <c r="BL108" s="1296" t="str">
        <f>IF(Q108="","",IF(Q108&gt;9,BH108,BJ108))</f>
        <v/>
      </c>
      <c r="BM108" s="1288" t="str">
        <f>IF(Q108="","","-")</f>
        <v/>
      </c>
      <c r="BN108" s="1290" t="str">
        <f>IF(Q108="","",IF(Q108&lt;-9,BI108,BK108))</f>
        <v/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 t="str">
        <f>IF(R108="","",IF(R108&gt;9,BO108,BQ108))</f>
        <v/>
      </c>
      <c r="BT108" s="1288" t="str">
        <f>IF(R108="","","-")</f>
        <v/>
      </c>
      <c r="BU108" s="1290" t="str">
        <f>IF(R108="","",IF(R108&lt;-9,BP108,BR108))</f>
        <v/>
      </c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 t="str">
        <f>IF(O108="","",SUM(T108:X109))</f>
        <v/>
      </c>
      <c r="CD108" s="1304" t="str">
        <f>IF(CC108="","","-")</f>
        <v/>
      </c>
      <c r="CE108" s="1306" t="str">
        <f>IF(O108="","",SUM(Y108:AC109))</f>
        <v/>
      </c>
      <c r="CP108" s="32"/>
      <c r="CQ108" s="32"/>
    </row>
    <row r="109" spans="1:95" s="31" customFormat="1" ht="15" customHeight="1" x14ac:dyDescent="0.2">
      <c r="A109" s="43"/>
      <c r="B109" s="44"/>
      <c r="C109" s="1251"/>
      <c r="D109" s="46" t="str">
        <f>IF(A109="","",VLOOKUP(A109,СписокКЖ!D:I,2,FALSE))</f>
        <v/>
      </c>
      <c r="E109" s="47"/>
      <c r="F109" s="48" t="str">
        <f>IF(B109="","",VLOOKUP(B109,СписокКЖ!D:I,2,FALSE))</f>
        <v/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x14ac:dyDescent="0.2">
      <c r="A110" s="99" t="str">
        <f>IF(A106="","",A106)</f>
        <v/>
      </c>
      <c r="B110" s="99" t="str">
        <f>IF(B106="","",B107)</f>
        <v/>
      </c>
      <c r="C110" s="75">
        <v>4</v>
      </c>
      <c r="D110" s="100" t="str">
        <f>IF(A110="","",VLOOKUP(A110,СписокКЖ!D:I,2,FALSE))</f>
        <v/>
      </c>
      <c r="E110" s="101"/>
      <c r="F110" s="77" t="str">
        <f>IF(B110="","",VLOOKUP(B110,СписокКЖ!D:I,2,FALSE))</f>
        <v/>
      </c>
      <c r="G110" s="102"/>
      <c r="H110" s="41"/>
      <c r="I110" s="91"/>
      <c r="J110" s="91"/>
      <c r="K110" s="91"/>
      <c r="L110" s="91"/>
      <c r="M110" s="91"/>
      <c r="N110" s="42"/>
      <c r="O110" s="79" t="str">
        <f>IF(I110="","",IF(I110="0",1000,IF(I110="-0",-1000,I110*1)))</f>
        <v/>
      </c>
      <c r="P110" s="79" t="str">
        <f t="shared" ref="P110:S111" si="66">IF(J110="","",IF(J110="0",1000,IF(J110="-0",-1000,J110*1)))</f>
        <v/>
      </c>
      <c r="Q110" s="79" t="str">
        <f t="shared" si="66"/>
        <v/>
      </c>
      <c r="R110" s="79" t="str">
        <f t="shared" si="66"/>
        <v/>
      </c>
      <c r="S110" s="80" t="str">
        <f t="shared" si="66"/>
        <v/>
      </c>
      <c r="T110" s="103" t="str">
        <f t="shared" ref="T110:X111" si="67">IF(O110="","",IF(O110&gt;0,1,0))</f>
        <v/>
      </c>
      <c r="U110" s="104" t="str">
        <f t="shared" si="67"/>
        <v/>
      </c>
      <c r="V110" s="104" t="str">
        <f t="shared" si="67"/>
        <v/>
      </c>
      <c r="W110" s="104" t="str">
        <f t="shared" si="67"/>
        <v/>
      </c>
      <c r="X110" s="104" t="str">
        <f t="shared" si="67"/>
        <v/>
      </c>
      <c r="Y110" s="105" t="str">
        <f t="shared" ref="Y110:AC111" si="68">IF(O110="","",IF(O110&lt;0,1,0))</f>
        <v/>
      </c>
      <c r="Z110" s="105" t="str">
        <f t="shared" si="68"/>
        <v/>
      </c>
      <c r="AA110" s="105" t="str">
        <f t="shared" si="68"/>
        <v/>
      </c>
      <c r="AB110" s="105" t="str">
        <f t="shared" si="68"/>
        <v/>
      </c>
      <c r="AC110" s="105" t="str">
        <f t="shared" si="68"/>
        <v/>
      </c>
      <c r="AD110" s="106" t="str">
        <f>IF(CC110="","",IF(CC110&gt;CE110,1,-1))</f>
        <v/>
      </c>
      <c r="AE110" s="106" t="str">
        <f>IF(CC110="","",IF(CC110&lt;CE110,1,-1))</f>
        <v/>
      </c>
      <c r="AF110" s="107">
        <f>IF(CC110&gt;CE110,1,0)</f>
        <v>0</v>
      </c>
      <c r="AG110" s="108">
        <f>IF(CE110&gt;CC110,1,0)</f>
        <v>0</v>
      </c>
      <c r="AH110" s="81" t="str">
        <f>IF(O110="","",AX110*1)</f>
        <v/>
      </c>
      <c r="AI110" s="92" t="str">
        <f>IF(P110="","",BE110*1)</f>
        <v/>
      </c>
      <c r="AJ110" s="92" t="str">
        <f>IF(Q110="","",BL110*1)</f>
        <v/>
      </c>
      <c r="AK110" s="92" t="str">
        <f>IF(R110="","",BS110*1)</f>
        <v/>
      </c>
      <c r="AL110" s="92" t="str">
        <f>IF(S110="","",BZ110*1)</f>
        <v/>
      </c>
      <c r="AM110" s="93" t="str">
        <f>IF(O110="","",AZ110*1)</f>
        <v/>
      </c>
      <c r="AN110" s="93" t="str">
        <f>IF(P110="","",BG110*1)</f>
        <v/>
      </c>
      <c r="AO110" s="93" t="str">
        <f>IF(Q110="","",BN110*1)</f>
        <v/>
      </c>
      <c r="AP110" s="93" t="str">
        <f>IF(R110="","",BU110*1)</f>
        <v/>
      </c>
      <c r="AQ110" s="93" t="str">
        <f>IF(S110="","",CB110*1)</f>
        <v/>
      </c>
      <c r="AR110" s="109">
        <f>SUM(AH110:AL110)</f>
        <v>0</v>
      </c>
      <c r="AS110" s="110">
        <f>SUM(AM110:AQ110)</f>
        <v>0</v>
      </c>
      <c r="AT110" s="111">
        <f>IF(O110=1000,11,IF(O110=-1000,0,IF(O110&gt;0,11,IF(O110&lt;0,(-O110),"0"))))</f>
        <v>11</v>
      </c>
      <c r="AU110" s="112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112" t="str">
        <f>IF(O110=1000,0,IF(O110=-1000,11,IF(O110&lt;0,11,IF(O110&gt;0,(O110),"0"))))</f>
        <v/>
      </c>
      <c r="AX110" s="94" t="str">
        <f>IF(O110="","",IF(O110&gt;9,AV110,AT110))</f>
        <v/>
      </c>
      <c r="AY110" s="95" t="str">
        <f>IF(O110="","","-")</f>
        <v/>
      </c>
      <c r="AZ110" s="96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112" t="str">
        <f>IF(P110=1000,0,IF(P110=-1000,11,IF(P110&lt;-9,-(P110-2),IF(P110&gt;0,(P110),"0"))))</f>
        <v/>
      </c>
      <c r="BC110" s="112">
        <f>IF(P110=1000,11,IF(P110=-1000,0,IF(P110&gt;0,11,IF(P110&lt;0,(-P110),"0"))))</f>
        <v>11</v>
      </c>
      <c r="BD110" s="112" t="str">
        <f>IF(P110=1000,0,IF(P110=-1000,11,IF(P110&lt;0,11,IF(P110&gt;0,(P110),"0"))))</f>
        <v/>
      </c>
      <c r="BE110" s="94" t="str">
        <f>IF(P110="","",IF(P110&gt;9,BA110,BC110))</f>
        <v/>
      </c>
      <c r="BF110" s="95" t="str">
        <f>IF(P110="","","-")</f>
        <v/>
      </c>
      <c r="BG110" s="96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112" t="str">
        <f>IF(Q110=1000,0,IF(Q110=-1000,11,IF(Q110&lt;-9,-(Q110-2),IF(Q110&gt;0,(Q110),"0"))))</f>
        <v/>
      </c>
      <c r="BJ110" s="112">
        <f>IF(Q110=1000,11,IF(Q110=-1000,0,IF(Q110&gt;0,11,IF(Q110&lt;0,(-Q110),"0"))))</f>
        <v>11</v>
      </c>
      <c r="BK110" s="112" t="str">
        <f>IF(Q110=1000,0,IF(Q110=-1000,11,IF(Q110&lt;0,11,IF(Q110&gt;0,(Q110),"0"))))</f>
        <v/>
      </c>
      <c r="BL110" s="94" t="str">
        <f>IF(Q110="","",IF(Q110&gt;9,BH110,BJ110))</f>
        <v/>
      </c>
      <c r="BM110" s="95" t="str">
        <f>IF(Q110="","","-")</f>
        <v/>
      </c>
      <c r="BN110" s="96" t="str">
        <f>IF(Q110="","",IF(Q110&lt;-9,BI110,BK110))</f>
        <v/>
      </c>
      <c r="BO110" s="112" t="e">
        <f>IF(R110=1000,11,IF(R110=-1000,0,IF(R110&gt;9,(R110+2),IF(R110&lt;0,(-R110),"0"))))</f>
        <v>#VALUE!</v>
      </c>
      <c r="BP110" s="112" t="str">
        <f>IF(R110=1000,0,IF(R110=-1000,11,IF(R110&lt;-9,-(R110-2),IF(R110&gt;0,(R110),"0"))))</f>
        <v/>
      </c>
      <c r="BQ110" s="112">
        <f>IF(R110=1000,11,IF(R110=-1000,0,IF(R110&gt;0,11,IF(R110&lt;0,(-R110),"0"))))</f>
        <v>11</v>
      </c>
      <c r="BR110" s="112" t="str">
        <f>IF(R110=1000,0,IF(R110=-1000,11,IF(R110&lt;0,11,IF(R110&gt;0,(R110),"0"))))</f>
        <v/>
      </c>
      <c r="BS110" s="94" t="str">
        <f>IF(R110="","",IF(R110&gt;9,BO110,BQ110))</f>
        <v/>
      </c>
      <c r="BT110" s="95" t="str">
        <f>IF(R110="","","-")</f>
        <v/>
      </c>
      <c r="BU110" s="96" t="str">
        <f>IF(R110="","",IF(R110&lt;-9,BP110,BR110))</f>
        <v/>
      </c>
      <c r="BV110" s="112" t="e">
        <f>IF(S110=1000,11,IF(S110=-1000,0,IF(S110&gt;9,(S110+2),IF(S110&lt;0,(-S110),"0"))))</f>
        <v>#VALUE!</v>
      </c>
      <c r="BW110" s="112" t="str">
        <f>IF(S110=1000,0,IF(S110=-1000,11,IF(S110&lt;-9,-(S110-2),IF(S110&gt;0,(S110),"0"))))</f>
        <v/>
      </c>
      <c r="BX110" s="112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94" t="str">
        <f>IF(S110="","",IF(S110&gt;9,BV110,BX110))</f>
        <v/>
      </c>
      <c r="CA110" s="95" t="str">
        <f>IF(S110="","","-")</f>
        <v/>
      </c>
      <c r="CB110" s="96" t="str">
        <f>IF(S110="","",IF(S110&lt;-9,BW110,BY110))</f>
        <v/>
      </c>
      <c r="CC110" s="97" t="str">
        <f>IF(O110="","",SUM(T110:X110))</f>
        <v/>
      </c>
      <c r="CD110" s="88" t="str">
        <f>IF(CC110="","","-")</f>
        <v/>
      </c>
      <c r="CE110" s="98" t="str">
        <f>IF(O110="","",SUM(Y110:AC110))</f>
        <v/>
      </c>
      <c r="CP110" s="32"/>
      <c r="CQ110" s="32"/>
    </row>
    <row r="111" spans="1:95" s="31" customFormat="1" ht="15" customHeight="1" thickBot="1" x14ac:dyDescent="0.25">
      <c r="A111" s="99" t="str">
        <f>IF(A106="","",A107)</f>
        <v/>
      </c>
      <c r="B111" s="99" t="str">
        <f>IF(B106="","",B106)</f>
        <v/>
      </c>
      <c r="C111" s="114">
        <v>5</v>
      </c>
      <c r="D111" s="115" t="str">
        <f>IF(A111="","",VLOOKUP(A111,СписокКЖ!D:I,2,FALSE))</f>
        <v/>
      </c>
      <c r="E111" s="116"/>
      <c r="F111" s="117" t="str">
        <f>IF(B111="","",VLOOKUP(B111,СписокКЖ!D:I,2,FALSE))</f>
        <v/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66"/>
        <v/>
      </c>
      <c r="Q111" s="123" t="str">
        <f t="shared" si="66"/>
        <v/>
      </c>
      <c r="R111" s="123" t="str">
        <f t="shared" si="66"/>
        <v/>
      </c>
      <c r="S111" s="124" t="str">
        <f t="shared" si="66"/>
        <v/>
      </c>
      <c r="T111" s="125" t="str">
        <f t="shared" si="67"/>
        <v/>
      </c>
      <c r="U111" s="126" t="str">
        <f t="shared" si="67"/>
        <v/>
      </c>
      <c r="V111" s="126" t="str">
        <f t="shared" si="67"/>
        <v/>
      </c>
      <c r="W111" s="126" t="str">
        <f t="shared" si="67"/>
        <v/>
      </c>
      <c r="X111" s="126" t="str">
        <f t="shared" si="67"/>
        <v/>
      </c>
      <c r="Y111" s="127" t="str">
        <f t="shared" si="68"/>
        <v/>
      </c>
      <c r="Z111" s="127" t="str">
        <f t="shared" si="68"/>
        <v/>
      </c>
      <c r="AA111" s="127" t="str">
        <f t="shared" si="68"/>
        <v/>
      </c>
      <c r="AB111" s="127" t="str">
        <f t="shared" si="68"/>
        <v/>
      </c>
      <c r="AC111" s="127" t="str">
        <f t="shared" si="68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s="31" customFormat="1" ht="15" customHeight="1" thickBot="1" x14ac:dyDescent="0.25">
      <c r="A112" s="145"/>
      <c r="B112" s="145"/>
      <c r="C112" s="145"/>
      <c r="D112" s="146"/>
      <c r="E112" s="147"/>
      <c r="F112" s="148"/>
      <c r="G112" s="149"/>
      <c r="H112" s="150"/>
      <c r="I112" s="151"/>
      <c r="J112" s="151"/>
      <c r="K112" s="151"/>
      <c r="L112" s="151"/>
      <c r="M112" s="151"/>
      <c r="N112" s="150"/>
      <c r="O112" s="152"/>
      <c r="P112" s="152"/>
      <c r="Q112" s="152"/>
      <c r="R112" s="152"/>
      <c r="S112" s="152"/>
      <c r="T112" s="153"/>
      <c r="U112" s="153"/>
      <c r="V112" s="153"/>
      <c r="W112" s="153"/>
      <c r="X112" s="153"/>
      <c r="Y112" s="154"/>
      <c r="Z112" s="154"/>
      <c r="AA112" s="154"/>
      <c r="AB112" s="154"/>
      <c r="AC112" s="154"/>
      <c r="AD112" s="155"/>
      <c r="AE112" s="155"/>
      <c r="AF112" s="156"/>
      <c r="AG112" s="156"/>
      <c r="AH112" s="157"/>
      <c r="AI112" s="157"/>
      <c r="AJ112" s="157"/>
      <c r="AK112" s="157"/>
      <c r="AL112" s="157"/>
      <c r="AM112" s="158"/>
      <c r="AN112" s="158"/>
      <c r="AO112" s="158"/>
      <c r="AP112" s="158"/>
      <c r="AQ112" s="158"/>
      <c r="AR112" s="159"/>
      <c r="AS112" s="159"/>
      <c r="AT112" s="160"/>
      <c r="AU112" s="160"/>
      <c r="AV112" s="160"/>
      <c r="AW112" s="160"/>
      <c r="AX112" s="161"/>
      <c r="AY112" s="161"/>
      <c r="AZ112" s="161"/>
      <c r="BA112" s="160"/>
      <c r="BB112" s="160"/>
      <c r="BC112" s="160"/>
      <c r="BD112" s="160"/>
      <c r="BE112" s="161"/>
      <c r="BF112" s="161"/>
      <c r="BG112" s="161"/>
      <c r="BH112" s="160"/>
      <c r="BI112" s="160"/>
      <c r="BJ112" s="160"/>
      <c r="BK112" s="160"/>
      <c r="BL112" s="161"/>
      <c r="BM112" s="161"/>
      <c r="BN112" s="161"/>
      <c r="BO112" s="160"/>
      <c r="BP112" s="160"/>
      <c r="BQ112" s="160"/>
      <c r="BR112" s="160"/>
      <c r="BS112" s="161"/>
      <c r="BT112" s="161"/>
      <c r="BU112" s="161"/>
      <c r="BV112" s="160"/>
      <c r="BW112" s="160"/>
      <c r="BX112" s="160"/>
      <c r="BY112" s="160"/>
      <c r="BZ112" s="161"/>
      <c r="CA112" s="161"/>
      <c r="CB112" s="161"/>
      <c r="CC112" s="162"/>
      <c r="CD112" s="163"/>
      <c r="CE112" s="164"/>
      <c r="CP112" s="32"/>
      <c r="CQ112" s="32"/>
    </row>
    <row r="113" spans="1:95" s="31" customFormat="1" ht="31.5" customHeight="1" thickBot="1" x14ac:dyDescent="0.25">
      <c r="A113" s="34"/>
      <c r="B113" s="35"/>
      <c r="C113" s="1225">
        <f>1+C104</f>
        <v>13</v>
      </c>
      <c r="D113" s="1227" t="str">
        <f>IF(A113="","",VLOOKUP(A113,СписокКЖ!$A$88:$C$113,3,FALSE))</f>
        <v/>
      </c>
      <c r="E113" s="1228" t="str">
        <f>IF(B113="","",VLOOKUP(B113,СписокКЖ!E:J,2,FALSE))</f>
        <v/>
      </c>
      <c r="F113" s="1231" t="str">
        <f>IF(B113="","",VLOOKUP(B113,СписокКЖ!$A$88:$C$111,3,FALSE))</f>
        <v/>
      </c>
      <c r="G113" s="1232" t="str">
        <f>IF(D113="","",VLOOKUP(D113,СписокКЖ!G:L,2,FALSE))</f>
        <v/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 t="str">
        <f>IF(A113="","",VLOOKUP(A113,'[60]Протокол команд'!A:K,8,FALSE))</f>
        <v/>
      </c>
      <c r="U113" s="39" t="e">
        <f>T113*5-4</f>
        <v>#VALUE!</v>
      </c>
      <c r="V113" s="39" t="e">
        <f>T113*5</f>
        <v>#VALUE!</v>
      </c>
      <c r="W113" s="39" t="e">
        <f>CONCATENATE(U113,"-",V113)</f>
        <v>#VALUE!</v>
      </c>
      <c r="X113" s="39" t="str">
        <f>IF(A113="","",VLOOKUP(A113,'[60]Протокол команд'!A:K,10,FALSE))</f>
        <v/>
      </c>
      <c r="Y113" s="39" t="e">
        <f>X113*5-4</f>
        <v>#VALUE!</v>
      </c>
      <c r="Z113" s="39" t="e">
        <f>X113*5</f>
        <v>#VALUE!</v>
      </c>
      <c r="AA113" s="39" t="e">
        <f>CONCATENATE(Y113,"-",Z113)</f>
        <v>#VALUE!</v>
      </c>
      <c r="AB113" s="1241" t="str">
        <f>IF(O115="","",SUM(AF115:AF120))</f>
        <v/>
      </c>
      <c r="AC113" s="1242"/>
      <c r="AD113" s="1243"/>
      <c r="AE113" s="1242" t="str">
        <f>IF(O115="","",SUM(AG115:AG120))</f>
        <v/>
      </c>
      <c r="AF113" s="1242"/>
      <c r="AG113" s="1264"/>
      <c r="AH113" s="1241">
        <f>SUM(CC115:CC120)</f>
        <v>0</v>
      </c>
      <c r="AI113" s="1242"/>
      <c r="AJ113" s="1243"/>
      <c r="AK113" s="1242">
        <f>SUM(CE115:CE120)</f>
        <v>0</v>
      </c>
      <c r="AL113" s="1242"/>
      <c r="AM113" s="1264"/>
      <c r="AN113" s="1265">
        <f>SUM(AR115:AR120)</f>
        <v>0</v>
      </c>
      <c r="AO113" s="1266"/>
      <c r="AP113" s="1267"/>
      <c r="AQ113" s="1266">
        <f>SUM(AS115:AS120)</f>
        <v>0</v>
      </c>
      <c r="AR113" s="1266"/>
      <c r="AS113" s="1268"/>
      <c r="AT113" s="1314" t="str">
        <f>IF(A113="","",VLOOKUP(A113,'[60]Протокол команд'!A:Z,14,FALSE))</f>
        <v/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 t="str">
        <f>IF(O115="","",SUM(AF115:AF120))</f>
        <v/>
      </c>
      <c r="CD113" s="1256" t="str">
        <f>IF(CC113="","","-")</f>
        <v/>
      </c>
      <c r="CE113" s="1258" t="str">
        <f>IF(O115="","",SUM(AG115:AG120))</f>
        <v/>
      </c>
      <c r="CP113" s="32"/>
      <c r="CQ113" s="32"/>
    </row>
    <row r="114" spans="1:95" s="31" customFormat="1" ht="13.5" customHeight="1" x14ac:dyDescent="0.2">
      <c r="A114" s="40"/>
      <c r="B114" s="40"/>
      <c r="C114" s="1226"/>
      <c r="D114" s="1229" t="str">
        <f>IF(A114="","",VLOOKUP(A114,СписокКЖ!D:I,2,FALSE))</f>
        <v/>
      </c>
      <c r="E114" s="1230" t="str">
        <f>IF(B114="","",VLOOKUP(B114,СписокКЖ!E:J,2,FALSE))</f>
        <v/>
      </c>
      <c r="F114" s="1233" t="str">
        <f>IF(C114="","",VLOOKUP(C114,СписокКЖ!F:K,2,FALSE))</f>
        <v/>
      </c>
      <c r="G114" s="1234" t="str">
        <f>IF(D114="","",VLOOKUP(D114,СписокКЖ!G:L,2,FALSE))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x14ac:dyDescent="0.2">
      <c r="A115" s="43"/>
      <c r="B115" s="44"/>
      <c r="C115" s="90">
        <v>1</v>
      </c>
      <c r="D115" s="46" t="str">
        <f>IF(A115="","",VLOOKUP(A115,СписокКЖ!D:I,2,FALSE))</f>
        <v/>
      </c>
      <c r="E115" s="47"/>
      <c r="F115" s="48" t="str">
        <f>IF(B115="","",VLOOKUP(B115,СписокКЖ!D:I,2,FALSE))</f>
        <v/>
      </c>
      <c r="G115" s="49"/>
      <c r="H115" s="50"/>
      <c r="I115" s="51"/>
      <c r="J115" s="51"/>
      <c r="K115" s="51"/>
      <c r="L115" s="51"/>
      <c r="M115" s="51"/>
      <c r="N115" s="52"/>
      <c r="O115" s="53" t="str">
        <f>IF(I115="","",IF(I115="0",1000,IF(I115="-0",-1000,I115*1)))</f>
        <v/>
      </c>
      <c r="P115" s="53" t="str">
        <f t="shared" ref="P115:S116" si="69">IF(J115="","",IF(J115="0",1000,IF(J115="-0",-1000,J115*1)))</f>
        <v/>
      </c>
      <c r="Q115" s="53" t="str">
        <f t="shared" si="69"/>
        <v/>
      </c>
      <c r="R115" s="53" t="str">
        <f t="shared" si="69"/>
        <v/>
      </c>
      <c r="S115" s="54" t="str">
        <f t="shared" si="69"/>
        <v/>
      </c>
      <c r="T115" s="55" t="str">
        <f t="shared" ref="T115:X116" si="70">IF(O115="","",IF(O115&gt;0,1,0))</f>
        <v/>
      </c>
      <c r="U115" s="56" t="str">
        <f t="shared" si="70"/>
        <v/>
      </c>
      <c r="V115" s="56" t="str">
        <f t="shared" si="70"/>
        <v/>
      </c>
      <c r="W115" s="56" t="str">
        <f t="shared" si="70"/>
        <v/>
      </c>
      <c r="X115" s="56" t="str">
        <f t="shared" si="70"/>
        <v/>
      </c>
      <c r="Y115" s="57" t="str">
        <f t="shared" ref="Y115:AC116" si="71">IF(O115="","",IF(O115&lt;0,1,0))</f>
        <v/>
      </c>
      <c r="Z115" s="57" t="str">
        <f t="shared" si="71"/>
        <v/>
      </c>
      <c r="AA115" s="57" t="str">
        <f t="shared" si="71"/>
        <v/>
      </c>
      <c r="AB115" s="57" t="str">
        <f t="shared" si="71"/>
        <v/>
      </c>
      <c r="AC115" s="57" t="str">
        <f t="shared" si="71"/>
        <v/>
      </c>
      <c r="AD115" s="58" t="str">
        <f>IF(CC115="","",IF(CC115&gt;CE115,1,-1))</f>
        <v/>
      </c>
      <c r="AE115" s="58" t="str">
        <f>IF(CC115="","",IF(CC115&lt;CE115,1,-1))</f>
        <v/>
      </c>
      <c r="AF115" s="59">
        <f>IF(CC115&gt;CE115,1,0)</f>
        <v>0</v>
      </c>
      <c r="AG115" s="60">
        <f>IF(CE115&gt;CC115,1,0)</f>
        <v>0</v>
      </c>
      <c r="AH115" s="61" t="str">
        <f>IF(O115="","",AX115*1)</f>
        <v/>
      </c>
      <c r="AI115" s="62" t="str">
        <f>IF(P115="","",BE115*1)</f>
        <v/>
      </c>
      <c r="AJ115" s="62" t="str">
        <f>IF(Q115="","",BL115*1)</f>
        <v/>
      </c>
      <c r="AK115" s="62" t="str">
        <f>IF(R115="","",BS115*1)</f>
        <v/>
      </c>
      <c r="AL115" s="62" t="str">
        <f>IF(S115="","",BZ115*1)</f>
        <v/>
      </c>
      <c r="AM115" s="63" t="str">
        <f>IF(O115="","",AZ115*1)</f>
        <v/>
      </c>
      <c r="AN115" s="63" t="str">
        <f>IF(P115="","",BG115*1)</f>
        <v/>
      </c>
      <c r="AO115" s="63" t="str">
        <f>IF(Q115="","",BN115*1)</f>
        <v/>
      </c>
      <c r="AP115" s="63" t="str">
        <f>IF(R115="","",BU115*1)</f>
        <v/>
      </c>
      <c r="AQ115" s="63" t="str">
        <f>IF(S115="","",CB115*1)</f>
        <v/>
      </c>
      <c r="AR115" s="64">
        <f>SUM(AH115:AL115)</f>
        <v>0</v>
      </c>
      <c r="AS115" s="65">
        <f>SUM(AM115:AQ115)</f>
        <v>0</v>
      </c>
      <c r="AT115" s="66">
        <f>IF(O115=1000,11,IF(O115=-1000,0,IF(O115&gt;0,11,IF(O115&lt;0,(-O115),"0"))))</f>
        <v>11</v>
      </c>
      <c r="AU115" s="67" t="str">
        <f>IF(O115=1000,0,IF(O115=-1000,11,IF(O115&lt;-9,-(O115-2),IF(O115&gt;0,(O115),"0"))))</f>
        <v/>
      </c>
      <c r="AV115" s="66" t="e">
        <f>IF(O115=1000,11,IF(O115=-1000,0,IF(O115&lt;9,11,IF(O115&gt;9,(O115+2),"0"))))</f>
        <v>#VALUE!</v>
      </c>
      <c r="AW115" s="67" t="str">
        <f>IF(O115=1000,0,IF(O115=-1000,11,IF(O115&lt;0,11,IF(O115&gt;0,(O115),"0"))))</f>
        <v/>
      </c>
      <c r="AX115" s="68" t="str">
        <f>IF(O115="","",IF(O115&gt;9,AV115,AT115))</f>
        <v/>
      </c>
      <c r="AY115" s="69" t="str">
        <f>IF(O115="","","-")</f>
        <v/>
      </c>
      <c r="AZ115" s="70" t="str">
        <f>IF(O115="","",IF(O115&lt;-9,AU115,AW115))</f>
        <v/>
      </c>
      <c r="BA115" s="66" t="e">
        <f>IF(P115=1000,11,IF(P115=-1000,0,IF(P115&gt;9,(P115+2),IF(P115&lt;0,(-P115),"0"))))</f>
        <v>#VALUE!</v>
      </c>
      <c r="BB115" s="67" t="str">
        <f>IF(P115=1000,0,IF(P115=-1000,11,IF(P115&lt;-9,-(P115-2),IF(P115&gt;0,(P115),"0"))))</f>
        <v/>
      </c>
      <c r="BC115" s="67">
        <f>IF(P115=1000,11,IF(P115=-1000,0,IF(P115&gt;0,11,IF(P115&lt;0,(-P115),"0"))))</f>
        <v>11</v>
      </c>
      <c r="BD115" s="67" t="str">
        <f>IF(P115=1000,0,IF(P115=-1000,11,IF(P115&lt;0,11,IF(P115&gt;0,(P115),"0"))))</f>
        <v/>
      </c>
      <c r="BE115" s="68" t="str">
        <f>IF(P115="","",IF(P115&gt;9,BA115,BC115))</f>
        <v/>
      </c>
      <c r="BF115" s="69" t="str">
        <f>IF(P115="","","-")</f>
        <v/>
      </c>
      <c r="BG115" s="70" t="str">
        <f>IF(P115="","",IF(P115&lt;-9,BB115,BD115))</f>
        <v/>
      </c>
      <c r="BH115" s="66" t="e">
        <f>IF(Q115=1000,11,IF(Q115=-1000,0,IF(Q115&gt;9,(Q115+2),IF(Q115&lt;0,(-Q115),"0"))))</f>
        <v>#VALUE!</v>
      </c>
      <c r="BI115" s="67" t="str">
        <f>IF(Q115=1000,0,IF(Q115=-1000,11,IF(Q115&lt;-9,-(Q115-2),IF(Q115&gt;0,(Q115),"0"))))</f>
        <v/>
      </c>
      <c r="BJ115" s="67">
        <f>IF(Q115=1000,11,IF(Q115=-1000,0,IF(Q115&gt;0,11,IF(Q115&lt;0,(-Q115),"0"))))</f>
        <v>11</v>
      </c>
      <c r="BK115" s="67" t="str">
        <f>IF(Q115=1000,0,IF(Q115=-1000,11,IF(Q115&lt;0,11,IF(Q115&gt;0,(Q115),"0"))))</f>
        <v/>
      </c>
      <c r="BL115" s="68" t="str">
        <f>IF(Q115="","",IF(Q115&gt;9,BH115,BJ115))</f>
        <v/>
      </c>
      <c r="BM115" s="69" t="str">
        <f>IF(Q115="","","-")</f>
        <v/>
      </c>
      <c r="BN115" s="70" t="str">
        <f>IF(Q115="","",IF(Q115&lt;-9,BI115,BK115))</f>
        <v/>
      </c>
      <c r="BO115" s="67" t="e">
        <f>IF(R115=1000,11,IF(R115=-1000,0,IF(R115&gt;9,(R115+2),IF(R115&lt;0,(-R115),"0"))))</f>
        <v>#VALUE!</v>
      </c>
      <c r="BP115" s="67" t="str">
        <f>IF(R115=1000,0,IF(R115=-1000,11,IF(R115&lt;-9,-(R115-2),IF(R115&gt;0,(R115),"0"))))</f>
        <v/>
      </c>
      <c r="BQ115" s="67">
        <f>IF(R115=1000,11,IF(R115=-1000,0,IF(R115&gt;0,11,IF(R115&lt;0,(-R115),"0"))))</f>
        <v>11</v>
      </c>
      <c r="BR115" s="67" t="str">
        <f>IF(R115=1000,0,IF(R115=-1000,11,IF(R115&lt;0,11,IF(R115&gt;0,(R115),"0"))))</f>
        <v/>
      </c>
      <c r="BS115" s="68" t="str">
        <f>IF(R115="","",IF(R115&gt;9,BO115,BQ115))</f>
        <v/>
      </c>
      <c r="BT115" s="69" t="str">
        <f>IF(R115="","","-")</f>
        <v/>
      </c>
      <c r="BU115" s="70" t="str">
        <f>IF(R115="","",IF(R115&lt;-9,BP115,BR115))</f>
        <v/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 t="str">
        <f>IF(O115="","",SUM(T115:X115))</f>
        <v/>
      </c>
      <c r="CD115" s="73" t="str">
        <f>IF(CC115="","","-")</f>
        <v/>
      </c>
      <c r="CE115" s="74" t="str">
        <f>IF(O115="","",SUM(Y115:AC115))</f>
        <v/>
      </c>
      <c r="CP115" s="32"/>
      <c r="CQ115" s="32"/>
    </row>
    <row r="116" spans="1:95" s="31" customFormat="1" ht="15" customHeight="1" x14ac:dyDescent="0.2">
      <c r="A116" s="43"/>
      <c r="B116" s="44"/>
      <c r="C116" s="75">
        <v>2</v>
      </c>
      <c r="D116" s="76" t="str">
        <f>IF(A116="","",VLOOKUP(A116,СписокКЖ!D:I,2,FALSE))</f>
        <v/>
      </c>
      <c r="E116" s="47"/>
      <c r="F116" s="77" t="str">
        <f>IF(B116="","",VLOOKUP(B116,СписокКЖ!D:I,2,FALSE))</f>
        <v/>
      </c>
      <c r="G116" s="49"/>
      <c r="H116" s="41"/>
      <c r="I116" s="91"/>
      <c r="J116" s="91"/>
      <c r="K116" s="91"/>
      <c r="L116" s="91"/>
      <c r="M116" s="51"/>
      <c r="N116" s="42"/>
      <c r="O116" s="79" t="str">
        <f>IF(I116="","",IF(I116="0",1000,IF(I116="-0",-1000,I116*1)))</f>
        <v/>
      </c>
      <c r="P116" s="79" t="str">
        <f t="shared" si="69"/>
        <v/>
      </c>
      <c r="Q116" s="79" t="str">
        <f t="shared" si="69"/>
        <v/>
      </c>
      <c r="R116" s="79" t="str">
        <f t="shared" si="69"/>
        <v/>
      </c>
      <c r="S116" s="80" t="str">
        <f t="shared" si="69"/>
        <v/>
      </c>
      <c r="T116" s="55" t="str">
        <f t="shared" si="70"/>
        <v/>
      </c>
      <c r="U116" s="56" t="str">
        <f t="shared" si="70"/>
        <v/>
      </c>
      <c r="V116" s="56" t="str">
        <f t="shared" si="70"/>
        <v/>
      </c>
      <c r="W116" s="56" t="str">
        <f t="shared" si="70"/>
        <v/>
      </c>
      <c r="X116" s="56" t="str">
        <f t="shared" si="70"/>
        <v/>
      </c>
      <c r="Y116" s="57" t="str">
        <f t="shared" si="71"/>
        <v/>
      </c>
      <c r="Z116" s="57" t="str">
        <f t="shared" si="71"/>
        <v/>
      </c>
      <c r="AA116" s="57" t="str">
        <f t="shared" si="71"/>
        <v/>
      </c>
      <c r="AB116" s="57" t="str">
        <f t="shared" si="71"/>
        <v/>
      </c>
      <c r="AC116" s="57" t="str">
        <f t="shared" si="71"/>
        <v/>
      </c>
      <c r="AD116" s="58" t="str">
        <f>IF(CC116="","",IF(CC116&gt;CE116,1,-1))</f>
        <v/>
      </c>
      <c r="AE116" s="58" t="str">
        <f>IF(CC116="","",IF(CC116&lt;CE116,1,-1))</f>
        <v/>
      </c>
      <c r="AF116" s="59">
        <f>IF(CC116&gt;CE116,1,0)</f>
        <v>0</v>
      </c>
      <c r="AG116" s="60">
        <f>IF(CE116&gt;CC116,1,0)</f>
        <v>0</v>
      </c>
      <c r="AH116" s="81" t="str">
        <f>IF(O116="","",AX116*1)</f>
        <v/>
      </c>
      <c r="AI116" s="92" t="str">
        <f>IF(P116="","",BE116*1)</f>
        <v/>
      </c>
      <c r="AJ116" s="92" t="str">
        <f>IF(Q116="","",BL116*1)</f>
        <v/>
      </c>
      <c r="AK116" s="92" t="str">
        <f>IF(R116="","",BS116*1)</f>
        <v/>
      </c>
      <c r="AL116" s="92" t="str">
        <f>IF(S116="","",BZ116*1)</f>
        <v/>
      </c>
      <c r="AM116" s="93" t="str">
        <f>IF(O116="","",AZ116*1)</f>
        <v/>
      </c>
      <c r="AN116" s="93" t="str">
        <f>IF(P116="","",BG116*1)</f>
        <v/>
      </c>
      <c r="AO116" s="93" t="str">
        <f>IF(Q116="","",BN116*1)</f>
        <v/>
      </c>
      <c r="AP116" s="93" t="str">
        <f>IF(R116="","",BU116*1)</f>
        <v/>
      </c>
      <c r="AQ116" s="93" t="str">
        <f>IF(S116="","",CB116*1)</f>
        <v/>
      </c>
      <c r="AR116" s="64">
        <f>SUM(AH116:AL116)</f>
        <v>0</v>
      </c>
      <c r="AS116" s="65">
        <f>SUM(AM116:AQ116)</f>
        <v>0</v>
      </c>
      <c r="AT116" s="66">
        <f>IF(O116=1000,11,IF(O116=-1000,0,IF(O116&gt;0,11,IF(O116&lt;0,(-O116),"0"))))</f>
        <v>11</v>
      </c>
      <c r="AU116" s="67" t="str">
        <f>IF(O116=1000,0,IF(O116=-1000,11,IF(O116&lt;-9,-(O116-2),IF(O116&gt;0,(O116),"0"))))</f>
        <v/>
      </c>
      <c r="AV116" s="66" t="e">
        <f>IF(O116=1000,11,IF(O116=-1000,0,IF(O116&gt;9,(O116+2),IF(O116&lt;0,(-O116),"0"))))</f>
        <v>#VALUE!</v>
      </c>
      <c r="AW116" s="67" t="str">
        <f>IF(O116=1000,0,IF(O116=-1000,11,IF(O116&lt;0,11,IF(O116&gt;0,(O116),"0"))))</f>
        <v/>
      </c>
      <c r="AX116" s="94" t="str">
        <f>IF(O116="","",IF(O116&gt;9,AV116,AT116))</f>
        <v/>
      </c>
      <c r="AY116" s="95" t="str">
        <f>IF(O116="","","-")</f>
        <v/>
      </c>
      <c r="AZ116" s="96" t="str">
        <f>IF(O116="","",IF(O116&lt;-9,AU116,AW116))</f>
        <v/>
      </c>
      <c r="BA116" s="66" t="e">
        <f>IF(P116=1000,11,IF(P116=-1000,0,IF(P116&gt;9,(P116+2),IF(P116&lt;0,(-P116),"0"))))</f>
        <v>#VALUE!</v>
      </c>
      <c r="BB116" s="67" t="str">
        <f>IF(P116=1000,0,IF(P116=-1000,11,IF(P116&lt;-9,-(P116-2),IF(P116&gt;0,(P116),"0"))))</f>
        <v/>
      </c>
      <c r="BC116" s="67">
        <f>IF(P116=1000,11,IF(P116=-1000,0,IF(P116&gt;0,11,IF(P116&lt;0,(-P116),"0"))))</f>
        <v>11</v>
      </c>
      <c r="BD116" s="67" t="str">
        <f>IF(P116=1000,0,IF(P116=-1000,11,IF(P116&lt;0,11,IF(P116&gt;0,(P116),"0"))))</f>
        <v/>
      </c>
      <c r="BE116" s="94" t="str">
        <f>IF(P116="","",IF(P116&gt;9,BA116,BC116))</f>
        <v/>
      </c>
      <c r="BF116" s="95" t="str">
        <f>IF(P116="","","-")</f>
        <v/>
      </c>
      <c r="BG116" s="96" t="str">
        <f>IF(P116="","",IF(P116&lt;-9,BB116,BD116))</f>
        <v/>
      </c>
      <c r="BH116" s="66" t="e">
        <f>IF(Q116=1000,11,IF(Q116=-1000,0,IF(Q116&gt;9,(Q116+2),IF(Q116&lt;0,(-Q116),"0"))))</f>
        <v>#VALUE!</v>
      </c>
      <c r="BI116" s="67" t="str">
        <f>IF(Q116=1000,0,IF(Q116=-1000,11,IF(Q116&lt;-9,-(Q116-2),IF(Q116&gt;0,(Q116),"0"))))</f>
        <v/>
      </c>
      <c r="BJ116" s="67">
        <f>IF(Q116=1000,11,IF(Q116=-1000,0,IF(Q116&gt;0,11,IF(Q116&lt;0,(-Q116),"0"))))</f>
        <v>11</v>
      </c>
      <c r="BK116" s="67" t="str">
        <f>IF(Q116=1000,0,IF(Q116=-1000,11,IF(Q116&lt;0,11,IF(Q116&gt;0,(Q116),"0"))))</f>
        <v/>
      </c>
      <c r="BL116" s="94" t="str">
        <f>IF(Q116="","",IF(Q116&gt;9,BH116,BJ116))</f>
        <v/>
      </c>
      <c r="BM116" s="95" t="str">
        <f>IF(Q116="","","-")</f>
        <v/>
      </c>
      <c r="BN116" s="96" t="str">
        <f>IF(Q116="","",IF(Q116&lt;-9,BI116,BK116))</f>
        <v/>
      </c>
      <c r="BO116" s="67" t="e">
        <f>IF(R116=1000,11,IF(R116=-1000,0,IF(R116&gt;9,(R116+2),IF(R116&lt;0,(-R116),"0"))))</f>
        <v>#VALUE!</v>
      </c>
      <c r="BP116" s="67" t="str">
        <f>IF(R116=1000,0,IF(R116=-1000,11,IF(R116&lt;-9,-(R116-2),IF(R116&gt;0,(R116),"0"))))</f>
        <v/>
      </c>
      <c r="BQ116" s="67">
        <f>IF(R116=1000,11,IF(R116=-1000,0,IF(R116&gt;0,11,IF(R116&lt;0,(-R116),"0"))))</f>
        <v>11</v>
      </c>
      <c r="BR116" s="67" t="str">
        <f>IF(R116=1000,0,IF(R116=-1000,11,IF(R116&lt;0,11,IF(R116&gt;0,(R116),"0"))))</f>
        <v/>
      </c>
      <c r="BS116" s="94" t="str">
        <f>IF(R116="","",IF(R116&gt;9,BO116,BQ116))</f>
        <v/>
      </c>
      <c r="BT116" s="95" t="str">
        <f>IF(R116="","","-")</f>
        <v/>
      </c>
      <c r="BU116" s="96" t="str">
        <f>IF(R116="","",IF(R116&lt;-9,BP116,BR116))</f>
        <v/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94" t="str">
        <f>IF(S116="","",IF(S116&gt;9,BV116,BX116))</f>
        <v/>
      </c>
      <c r="CA116" s="95" t="str">
        <f>IF(S116="","","-")</f>
        <v/>
      </c>
      <c r="CB116" s="96" t="str">
        <f>IF(S116="","",IF(S116&lt;-9,BW116,BY116))</f>
        <v/>
      </c>
      <c r="CC116" s="97" t="str">
        <f>IF(O116="","",SUM(T116:X116))</f>
        <v/>
      </c>
      <c r="CD116" s="88" t="str">
        <f>IF(CC116="","","-")</f>
        <v/>
      </c>
      <c r="CE116" s="98" t="str">
        <f>IF(O116="","",SUM(Y116:AC116))</f>
        <v/>
      </c>
      <c r="CP116" s="32"/>
      <c r="CQ116" s="32"/>
    </row>
    <row r="117" spans="1:95" s="31" customFormat="1" ht="15" customHeight="1" x14ac:dyDescent="0.2">
      <c r="A117" s="43"/>
      <c r="B117" s="44"/>
      <c r="C117" s="1250">
        <v>3</v>
      </c>
      <c r="D117" s="76" t="str">
        <f>IF(A117="","",VLOOKUP(A117,СписокКЖ!D:I,2,FALSE))</f>
        <v/>
      </c>
      <c r="E117" s="47"/>
      <c r="F117" s="77" t="str">
        <f>IF(B117="","",VLOOKUP(B117,СписокКЖ!D:I,2,FALSE))</f>
        <v/>
      </c>
      <c r="G117" s="49"/>
      <c r="H117" s="41"/>
      <c r="I117" s="1252"/>
      <c r="J117" s="1252"/>
      <c r="K117" s="1252"/>
      <c r="L117" s="1252"/>
      <c r="M117" s="1252"/>
      <c r="N117" s="42"/>
      <c r="O117" s="1244" t="str">
        <f>IF(I117="","",IF(I117="0",1000,IF(I117="-0",-1000,I117*1)))</f>
        <v/>
      </c>
      <c r="P117" s="1244" t="str">
        <f>IF(J117="","",IF(J117="0",1000,IF(J117="-0",-1000,J117*1)))</f>
        <v/>
      </c>
      <c r="Q117" s="1244" t="str">
        <f>IF(K117="","",IF(K117="0",1000,IF(K117="-0",-1000,K117*1)))</f>
        <v/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 t="str">
        <f>IF(O117="","",IF(O117&gt;0,1,0))</f>
        <v/>
      </c>
      <c r="U117" s="1284" t="str">
        <f>IF(P117="","",IF(P117&gt;0,1,0))</f>
        <v/>
      </c>
      <c r="V117" s="1284" t="str">
        <f>IF(Q117="","",IF(Q117&gt;0,1,0))</f>
        <v/>
      </c>
      <c r="W117" s="1284" t="str">
        <f>IF(R117="","",IF(R117&gt;0,1,0))</f>
        <v/>
      </c>
      <c r="X117" s="1284" t="str">
        <f>IF(S117="","",IF(S117&gt;0,1,0))</f>
        <v/>
      </c>
      <c r="Y117" s="1278" t="str">
        <f>IF(O117="","",IF(O117&lt;0,1,0))</f>
        <v/>
      </c>
      <c r="Z117" s="1278" t="str">
        <f>IF(P117="","",IF(P117&lt;0,1,0))</f>
        <v/>
      </c>
      <c r="AA117" s="1278" t="str">
        <f>IF(Q117="","",IF(Q117&lt;0,1,0))</f>
        <v/>
      </c>
      <c r="AB117" s="1278" t="str">
        <f>IF(R117="","",IF(R117&lt;0,1,0))</f>
        <v/>
      </c>
      <c r="AC117" s="1278" t="str">
        <f>IF(S117="","",IF(S117&lt;0,1,0))</f>
        <v/>
      </c>
      <c r="AD117" s="1280" t="str">
        <f>IF(CC117="","",IF(CC117&gt;CE117,1,-1))</f>
        <v/>
      </c>
      <c r="AE117" s="1280" t="str">
        <f>IF(CC117="","",IF(CC117&lt;CE117,1,-1))</f>
        <v/>
      </c>
      <c r="AF117" s="1282">
        <f>IF(CC117&gt;CE117,1,0)</f>
        <v>0</v>
      </c>
      <c r="AG117" s="1272">
        <f>IF(CE117&gt;CC117,1,0)</f>
        <v>0</v>
      </c>
      <c r="AH117" s="1274" t="str">
        <f>IF(O117="","",AX117*1)</f>
        <v/>
      </c>
      <c r="AI117" s="1276" t="str">
        <f>IF(P117="","",BE117*1)</f>
        <v/>
      </c>
      <c r="AJ117" s="1276" t="str">
        <f>IF(Q117="","",BL117*1)</f>
        <v/>
      </c>
      <c r="AK117" s="1276" t="str">
        <f>IF(R117="","",BS117*1)</f>
        <v/>
      </c>
      <c r="AL117" s="1276" t="str">
        <f>IF(S117="","",BZ117*1)</f>
        <v/>
      </c>
      <c r="AM117" s="1298" t="str">
        <f>IF(O117="","",AZ117*1)</f>
        <v/>
      </c>
      <c r="AN117" s="1298" t="str">
        <f>IF(P117="","",BG117*1)</f>
        <v/>
      </c>
      <c r="AO117" s="1298" t="str">
        <f>IF(Q117="","",BN117*1)</f>
        <v/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 t="str">
        <f>IF(O117=1000,0,IF(O117=-1000,11,IF(O117&lt;-9,-(O117-2),IF(O117&gt;0,(O117),"0"))))</f>
        <v/>
      </c>
      <c r="AV117" s="1286" t="e">
        <f>IF(O117=1000,11,IF(O117=-1000,0,IF(O117&gt;9,(O117+2),IF(O117&lt;0,(-O117),"0"))))</f>
        <v>#VALUE!</v>
      </c>
      <c r="AW117" s="1286" t="str">
        <f>IF(O117=1000,0,IF(O117=-1000,11,IF(O117&lt;0,11,IF(O117&gt;0,(O117),"0"))))</f>
        <v/>
      </c>
      <c r="AX117" s="1296" t="str">
        <f>IF(O117="","",IF(O117&gt;9,AV117,AT117))</f>
        <v/>
      </c>
      <c r="AY117" s="1288" t="str">
        <f>IF(O117="","","-")</f>
        <v/>
      </c>
      <c r="AZ117" s="1290" t="str">
        <f>IF(O117="","",IF(O117&lt;-9,AU117,AW117))</f>
        <v/>
      </c>
      <c r="BA117" s="1286" t="e">
        <f>IF(P117=1000,11,IF(P117=-1000,0,IF(P117&gt;9,(P117+2),IF(P117&lt;0,(-P117),"0"))))</f>
        <v>#VALUE!</v>
      </c>
      <c r="BB117" s="1286" t="str">
        <f>IF(P117=1000,0,IF(P117=-1000,11,IF(P117&lt;-9,-(P117-2),IF(P117&gt;0,(P117),"0"))))</f>
        <v/>
      </c>
      <c r="BC117" s="1286">
        <f>IF(P117=1000,11,IF(P117=-1000,0,IF(P117&gt;0,11,IF(P117&lt;0,(-P117),"0"))))</f>
        <v>11</v>
      </c>
      <c r="BD117" s="1286" t="str">
        <f>IF(P117=1000,0,IF(P117=-1000,11,IF(P117&lt;0,11,IF(P117&gt;0,(P117),"0"))))</f>
        <v/>
      </c>
      <c r="BE117" s="1296" t="str">
        <f>IF(P117="","",IF(P117&gt;9,BA117,BC117))</f>
        <v/>
      </c>
      <c r="BF117" s="1288" t="str">
        <f>IF(P117="","","-")</f>
        <v/>
      </c>
      <c r="BG117" s="1290" t="str">
        <f>IF(P117="","",IF(P117&lt;-9,BB117,BD117))</f>
        <v/>
      </c>
      <c r="BH117" s="1286" t="e">
        <f>IF(Q117=1000,11,IF(Q117=-1000,0,IF(Q117&gt;9,(Q117+2),IF(Q117&lt;0,(-Q117),"0"))))</f>
        <v>#VALUE!</v>
      </c>
      <c r="BI117" s="1286" t="str">
        <f>IF(Q117=1000,0,IF(Q117=-1000,11,IF(Q117&lt;-9,-(Q117-2),IF(Q117&gt;0,(Q117),"0"))))</f>
        <v/>
      </c>
      <c r="BJ117" s="1286">
        <f>IF(Q117=1000,11,IF(Q117=-1000,0,IF(Q117&gt;0,11,IF(Q117&lt;0,(-Q117),"0"))))</f>
        <v>11</v>
      </c>
      <c r="BK117" s="1286" t="str">
        <f>IF(Q117=1000,0,IF(Q117=-1000,11,IF(Q117&lt;0,11,IF(Q117&gt;0,(Q117),"0"))))</f>
        <v/>
      </c>
      <c r="BL117" s="1296" t="str">
        <f>IF(Q117="","",IF(Q117&gt;9,BH117,BJ117))</f>
        <v/>
      </c>
      <c r="BM117" s="1288" t="str">
        <f>IF(Q117="","","-")</f>
        <v/>
      </c>
      <c r="BN117" s="1290" t="str">
        <f>IF(Q117="","",IF(Q117&lt;-9,BI117,BK117))</f>
        <v/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 t="str">
        <f>IF(R117="","",IF(R117&gt;9,BO117,BQ117))</f>
        <v/>
      </c>
      <c r="BT117" s="1288" t="str">
        <f>IF(R117="","","-")</f>
        <v/>
      </c>
      <c r="BU117" s="1290" t="str">
        <f>IF(R117="","",IF(R117&lt;-9,BP117,BR117))</f>
        <v/>
      </c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 t="str">
        <f>IF(S117="","",IF(S117&gt;9,BV117,BX117))</f>
        <v/>
      </c>
      <c r="CA117" s="1288" t="str">
        <f>IF(S117="","","-")</f>
        <v/>
      </c>
      <c r="CB117" s="1290" t="str">
        <f>IF(S117="","",IF(S117&lt;-9,BW117,BY117))</f>
        <v/>
      </c>
      <c r="CC117" s="1302" t="str">
        <f>IF(O117="","",SUM(T117:X118))</f>
        <v/>
      </c>
      <c r="CD117" s="1304" t="str">
        <f>IF(CC117="","","-")</f>
        <v/>
      </c>
      <c r="CE117" s="1306" t="str">
        <f>IF(O117="","",SUM(Y117:AC118))</f>
        <v/>
      </c>
      <c r="CP117" s="32"/>
      <c r="CQ117" s="32"/>
    </row>
    <row r="118" spans="1:95" s="31" customFormat="1" ht="15" customHeight="1" x14ac:dyDescent="0.2">
      <c r="A118" s="43"/>
      <c r="B118" s="44"/>
      <c r="C118" s="1251"/>
      <c r="D118" s="46" t="str">
        <f>IF(A118="","",VLOOKUP(A118,СписокКЖ!D:I,2,FALSE))</f>
        <v/>
      </c>
      <c r="E118" s="47"/>
      <c r="F118" s="48" t="str">
        <f>IF(B118="","",VLOOKUP(B118,СписокКЖ!D:I,2,FALSE))</f>
        <v/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x14ac:dyDescent="0.2">
      <c r="A119" s="99" t="str">
        <f>IF(A115="","",A115)</f>
        <v/>
      </c>
      <c r="B119" s="99" t="str">
        <f>IF(B115="","",B116)</f>
        <v/>
      </c>
      <c r="C119" s="75">
        <v>4</v>
      </c>
      <c r="D119" s="100" t="str">
        <f>IF(A119="","",VLOOKUP(A119,СписокКЖ!D:I,2,FALSE))</f>
        <v/>
      </c>
      <c r="E119" s="101"/>
      <c r="F119" s="77" t="str">
        <f>IF(B119="","",VLOOKUP(B119,СписокКЖ!D:I,2,FALSE))</f>
        <v/>
      </c>
      <c r="G119" s="102"/>
      <c r="H119" s="41"/>
      <c r="I119" s="91"/>
      <c r="J119" s="91"/>
      <c r="K119" s="91"/>
      <c r="L119" s="91"/>
      <c r="M119" s="91"/>
      <c r="N119" s="42"/>
      <c r="O119" s="79" t="str">
        <f>IF(I119="","",IF(I119="0",1000,IF(I119="-0",-1000,I119*1)))</f>
        <v/>
      </c>
      <c r="P119" s="79" t="str">
        <f t="shared" ref="P119:S120" si="72">IF(J119="","",IF(J119="0",1000,IF(J119="-0",-1000,J119*1)))</f>
        <v/>
      </c>
      <c r="Q119" s="79" t="str">
        <f t="shared" si="72"/>
        <v/>
      </c>
      <c r="R119" s="79" t="str">
        <f t="shared" si="72"/>
        <v/>
      </c>
      <c r="S119" s="80" t="str">
        <f t="shared" si="72"/>
        <v/>
      </c>
      <c r="T119" s="103" t="str">
        <f t="shared" ref="T119:X120" si="73">IF(O119="","",IF(O119&gt;0,1,0))</f>
        <v/>
      </c>
      <c r="U119" s="104" t="str">
        <f t="shared" si="73"/>
        <v/>
      </c>
      <c r="V119" s="104" t="str">
        <f t="shared" si="73"/>
        <v/>
      </c>
      <c r="W119" s="104" t="str">
        <f t="shared" si="73"/>
        <v/>
      </c>
      <c r="X119" s="104" t="str">
        <f t="shared" si="73"/>
        <v/>
      </c>
      <c r="Y119" s="105" t="str">
        <f t="shared" ref="Y119:AC120" si="74">IF(O119="","",IF(O119&lt;0,1,0))</f>
        <v/>
      </c>
      <c r="Z119" s="105" t="str">
        <f t="shared" si="74"/>
        <v/>
      </c>
      <c r="AA119" s="105" t="str">
        <f t="shared" si="74"/>
        <v/>
      </c>
      <c r="AB119" s="105" t="str">
        <f t="shared" si="74"/>
        <v/>
      </c>
      <c r="AC119" s="105" t="str">
        <f t="shared" si="74"/>
        <v/>
      </c>
      <c r="AD119" s="106" t="str">
        <f>IF(CC119="","",IF(CC119&gt;CE119,1,-1))</f>
        <v/>
      </c>
      <c r="AE119" s="106" t="str">
        <f>IF(CC119="","",IF(CC119&lt;CE119,1,-1))</f>
        <v/>
      </c>
      <c r="AF119" s="107">
        <f>IF(CC119&gt;CE119,1,0)</f>
        <v>0</v>
      </c>
      <c r="AG119" s="108">
        <f>IF(CE119&gt;CC119,1,0)</f>
        <v>0</v>
      </c>
      <c r="AH119" s="81" t="str">
        <f>IF(O119="","",AX119*1)</f>
        <v/>
      </c>
      <c r="AI119" s="92" t="str">
        <f>IF(P119="","",BE119*1)</f>
        <v/>
      </c>
      <c r="AJ119" s="92" t="str">
        <f>IF(Q119="","",BL119*1)</f>
        <v/>
      </c>
      <c r="AK119" s="92" t="str">
        <f>IF(R119="","",BS119*1)</f>
        <v/>
      </c>
      <c r="AL119" s="92" t="str">
        <f>IF(S119="","",BZ119*1)</f>
        <v/>
      </c>
      <c r="AM119" s="93" t="str">
        <f>IF(O119="","",AZ119*1)</f>
        <v/>
      </c>
      <c r="AN119" s="93" t="str">
        <f>IF(P119="","",BG119*1)</f>
        <v/>
      </c>
      <c r="AO119" s="93" t="str">
        <f>IF(Q119="","",BN119*1)</f>
        <v/>
      </c>
      <c r="AP119" s="93" t="str">
        <f>IF(R119="","",BU119*1)</f>
        <v/>
      </c>
      <c r="AQ119" s="93" t="str">
        <f>IF(S119="","",CB119*1)</f>
        <v/>
      </c>
      <c r="AR119" s="109">
        <f>SUM(AH119:AL119)</f>
        <v>0</v>
      </c>
      <c r="AS119" s="110">
        <f>SUM(AM119:AQ119)</f>
        <v>0</v>
      </c>
      <c r="AT119" s="111">
        <f>IF(O119=1000,11,IF(O119=-1000,0,IF(O119&gt;0,11,IF(O119&lt;0,(-O119),"0"))))</f>
        <v>11</v>
      </c>
      <c r="AU119" s="112" t="str">
        <f>IF(O119=1000,0,IF(O119=-1000,11,IF(O119&lt;-9,-(O119-2),IF(O119&gt;0,(O119),"0"))))</f>
        <v/>
      </c>
      <c r="AV119" s="111" t="e">
        <f>IF(O119=1000,11,IF(O119=-1000,0,IF(O119&gt;9,(O119+2),IF(O119&lt;0,(-O119),"0"))))</f>
        <v>#VALUE!</v>
      </c>
      <c r="AW119" s="112" t="str">
        <f>IF(O119=1000,0,IF(O119=-1000,11,IF(O119&lt;0,11,IF(O119&gt;0,(O119),"0"))))</f>
        <v/>
      </c>
      <c r="AX119" s="94" t="str">
        <f>IF(O119="","",IF(O119&gt;9,AV119,AT119))</f>
        <v/>
      </c>
      <c r="AY119" s="95" t="str">
        <f>IF(O119="","","-")</f>
        <v/>
      </c>
      <c r="AZ119" s="96" t="str">
        <f>IF(O119="","",IF(O119&lt;-9,AU119,AW119))</f>
        <v/>
      </c>
      <c r="BA119" s="111" t="e">
        <f>IF(P119=1000,11,IF(P119=-1000,0,IF(P119&gt;9,(P119+2),IF(P119&lt;0,(-P119),"0"))))</f>
        <v>#VALUE!</v>
      </c>
      <c r="BB119" s="112" t="str">
        <f>IF(P119=1000,0,IF(P119=-1000,11,IF(P119&lt;-9,-(P119-2),IF(P119&gt;0,(P119),"0"))))</f>
        <v/>
      </c>
      <c r="BC119" s="112">
        <f>IF(P119=1000,11,IF(P119=-1000,0,IF(P119&gt;0,11,IF(P119&lt;0,(-P119),"0"))))</f>
        <v>11</v>
      </c>
      <c r="BD119" s="112" t="str">
        <f>IF(P119=1000,0,IF(P119=-1000,11,IF(P119&lt;0,11,IF(P119&gt;0,(P119),"0"))))</f>
        <v/>
      </c>
      <c r="BE119" s="94" t="str">
        <f>IF(P119="","",IF(P119&gt;9,BA119,BC119))</f>
        <v/>
      </c>
      <c r="BF119" s="95" t="str">
        <f>IF(P119="","","-")</f>
        <v/>
      </c>
      <c r="BG119" s="96" t="str">
        <f>IF(P119="","",IF(P119&lt;-9,BB119,BD119))</f>
        <v/>
      </c>
      <c r="BH119" s="111" t="e">
        <f>IF(Q119=1000,11,IF(Q119=-1000,0,IF(Q119&gt;9,(Q119+2),IF(Q119&lt;0,(-Q119),"0"))))</f>
        <v>#VALUE!</v>
      </c>
      <c r="BI119" s="112" t="str">
        <f>IF(Q119=1000,0,IF(Q119=-1000,11,IF(Q119&lt;-9,-(Q119-2),IF(Q119&gt;0,(Q119),"0"))))</f>
        <v/>
      </c>
      <c r="BJ119" s="112">
        <f>IF(Q119=1000,11,IF(Q119=-1000,0,IF(Q119&gt;0,11,IF(Q119&lt;0,(-Q119),"0"))))</f>
        <v>11</v>
      </c>
      <c r="BK119" s="112" t="str">
        <f>IF(Q119=1000,0,IF(Q119=-1000,11,IF(Q119&lt;0,11,IF(Q119&gt;0,(Q119),"0"))))</f>
        <v/>
      </c>
      <c r="BL119" s="94" t="str">
        <f>IF(Q119="","",IF(Q119&gt;9,BH119,BJ119))</f>
        <v/>
      </c>
      <c r="BM119" s="95" t="str">
        <f>IF(Q119="","","-")</f>
        <v/>
      </c>
      <c r="BN119" s="96" t="str">
        <f>IF(Q119="","",IF(Q119&lt;-9,BI119,BK119))</f>
        <v/>
      </c>
      <c r="BO119" s="112" t="e">
        <f>IF(R119=1000,11,IF(R119=-1000,0,IF(R119&gt;9,(R119+2),IF(R119&lt;0,(-R119),"0"))))</f>
        <v>#VALUE!</v>
      </c>
      <c r="BP119" s="112" t="str">
        <f>IF(R119=1000,0,IF(R119=-1000,11,IF(R119&lt;-9,-(R119-2),IF(R119&gt;0,(R119),"0"))))</f>
        <v/>
      </c>
      <c r="BQ119" s="112">
        <f>IF(R119=1000,11,IF(R119=-1000,0,IF(R119&gt;0,11,IF(R119&lt;0,(-R119),"0"))))</f>
        <v>11</v>
      </c>
      <c r="BR119" s="112" t="str">
        <f>IF(R119=1000,0,IF(R119=-1000,11,IF(R119&lt;0,11,IF(R119&gt;0,(R119),"0"))))</f>
        <v/>
      </c>
      <c r="BS119" s="94" t="str">
        <f>IF(R119="","",IF(R119&gt;9,BO119,BQ119))</f>
        <v/>
      </c>
      <c r="BT119" s="95" t="str">
        <f>IF(R119="","","-")</f>
        <v/>
      </c>
      <c r="BU119" s="96" t="str">
        <f>IF(R119="","",IF(R119&lt;-9,BP119,BR119))</f>
        <v/>
      </c>
      <c r="BV119" s="112" t="e">
        <f>IF(S119=1000,11,IF(S119=-1000,0,IF(S119&gt;9,(S119+2),IF(S119&lt;0,(-S119),"0"))))</f>
        <v>#VALUE!</v>
      </c>
      <c r="BW119" s="112" t="str">
        <f>IF(S119=1000,0,IF(S119=-1000,11,IF(S119&lt;-9,-(S119-2),IF(S119&gt;0,(S119),"0"))))</f>
        <v/>
      </c>
      <c r="BX119" s="112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94" t="str">
        <f>IF(S119="","",IF(S119&gt;9,BV119,BX119))</f>
        <v/>
      </c>
      <c r="CA119" s="95" t="str">
        <f>IF(S119="","","-")</f>
        <v/>
      </c>
      <c r="CB119" s="96" t="str">
        <f>IF(S119="","",IF(S119&lt;-9,BW119,BY119))</f>
        <v/>
      </c>
      <c r="CC119" s="97" t="str">
        <f>IF(O119="","",SUM(T119:X119))</f>
        <v/>
      </c>
      <c r="CD119" s="88" t="str">
        <f>IF(CC119="","","-")</f>
        <v/>
      </c>
      <c r="CE119" s="98" t="str">
        <f>IF(O119="","",SUM(Y119:AC119))</f>
        <v/>
      </c>
      <c r="CP119" s="32"/>
      <c r="CQ119" s="32"/>
    </row>
    <row r="120" spans="1:95" s="31" customFormat="1" ht="15" customHeight="1" thickBot="1" x14ac:dyDescent="0.25">
      <c r="A120" s="99" t="str">
        <f>IF(A115="","",A116)</f>
        <v/>
      </c>
      <c r="B120" s="99" t="str">
        <f>IF(B115="","",B115)</f>
        <v/>
      </c>
      <c r="C120" s="114">
        <v>5</v>
      </c>
      <c r="D120" s="115" t="str">
        <f>IF(A120="","",VLOOKUP(A120,СписокКЖ!D:I,2,FALSE))</f>
        <v/>
      </c>
      <c r="E120" s="116"/>
      <c r="F120" s="117" t="str">
        <f>IF(B120="","",VLOOKUP(B120,СписокКЖ!D:I,2,FALSE))</f>
        <v/>
      </c>
      <c r="G120" s="118"/>
      <c r="H120" s="119"/>
      <c r="I120" s="120"/>
      <c r="J120" s="120"/>
      <c r="K120" s="120"/>
      <c r="L120" s="121"/>
      <c r="M120" s="121"/>
      <c r="N120" s="122"/>
      <c r="O120" s="123" t="str">
        <f>IF(I120="","",IF(I120="0",1000,IF(I120="-0",-1000,I120*1)))</f>
        <v/>
      </c>
      <c r="P120" s="123" t="str">
        <f t="shared" si="72"/>
        <v/>
      </c>
      <c r="Q120" s="123" t="str">
        <f t="shared" si="72"/>
        <v/>
      </c>
      <c r="R120" s="123" t="str">
        <f t="shared" si="72"/>
        <v/>
      </c>
      <c r="S120" s="124" t="str">
        <f t="shared" si="72"/>
        <v/>
      </c>
      <c r="T120" s="125" t="str">
        <f t="shared" si="73"/>
        <v/>
      </c>
      <c r="U120" s="126" t="str">
        <f t="shared" si="73"/>
        <v/>
      </c>
      <c r="V120" s="126" t="str">
        <f t="shared" si="73"/>
        <v/>
      </c>
      <c r="W120" s="126" t="str">
        <f t="shared" si="73"/>
        <v/>
      </c>
      <c r="X120" s="126" t="str">
        <f t="shared" si="73"/>
        <v/>
      </c>
      <c r="Y120" s="127" t="str">
        <f t="shared" si="74"/>
        <v/>
      </c>
      <c r="Z120" s="127" t="str">
        <f t="shared" si="74"/>
        <v/>
      </c>
      <c r="AA120" s="127" t="str">
        <f t="shared" si="74"/>
        <v/>
      </c>
      <c r="AB120" s="127" t="str">
        <f t="shared" si="74"/>
        <v/>
      </c>
      <c r="AC120" s="127" t="str">
        <f t="shared" si="74"/>
        <v/>
      </c>
      <c r="AD120" s="128" t="str">
        <f>IF(CC120="","",IF(CC120&gt;CE120,1,-1))</f>
        <v/>
      </c>
      <c r="AE120" s="128" t="str">
        <f>IF(CC120="","",IF(CC120&lt;CE120,1,-1))</f>
        <v/>
      </c>
      <c r="AF120" s="129">
        <f>IF(CC120&gt;CE120,1,0)</f>
        <v>0</v>
      </c>
      <c r="AG120" s="130">
        <f>IF(CE120&gt;CC120,1,0)</f>
        <v>0</v>
      </c>
      <c r="AH120" s="131" t="str">
        <f>IF(O120="","",AX120*1)</f>
        <v/>
      </c>
      <c r="AI120" s="132" t="str">
        <f>IF(P120="","",BE120*1)</f>
        <v/>
      </c>
      <c r="AJ120" s="132" t="str">
        <f>IF(Q120="","",BL120*1)</f>
        <v/>
      </c>
      <c r="AK120" s="132" t="str">
        <f>IF(R120="","",BS120*1)</f>
        <v/>
      </c>
      <c r="AL120" s="132" t="str">
        <f>IF(S120="","",BZ120*1)</f>
        <v/>
      </c>
      <c r="AM120" s="133" t="str">
        <f>IF(O120="","",AZ120*1)</f>
        <v/>
      </c>
      <c r="AN120" s="133" t="str">
        <f>IF(P120="","",BG120*1)</f>
        <v/>
      </c>
      <c r="AO120" s="133" t="str">
        <f>IF(Q120="","",BN120*1)</f>
        <v/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0</v>
      </c>
      <c r="AS120" s="135">
        <f>SUM(AM120:AQ120)</f>
        <v>0</v>
      </c>
      <c r="AT120" s="136">
        <f>IF(O120=1000,11,IF(O120=-1000,0,IF(O120&gt;0,11,IF(O120&lt;0,(-O120),"0"))))</f>
        <v>11</v>
      </c>
      <c r="AU120" s="137" t="str">
        <f>IF(O120=1000,0,IF(O120=-1000,11,IF(O120&lt;-9,-(O120-2),IF(O120&gt;0,(O120),"0"))))</f>
        <v/>
      </c>
      <c r="AV120" s="136" t="e">
        <f>IF(O120=1000,11,IF(O120=-1000,0,IF(O120&gt;9,(O120+2),IF(O120&lt;0,(-O120),"0"))))</f>
        <v>#VALUE!</v>
      </c>
      <c r="AW120" s="137" t="str">
        <f>IF(O120=1000,0,IF(O120=-1000,11,IF(O120&lt;0,11,IF(O120&gt;0,(O120),"0"))))</f>
        <v/>
      </c>
      <c r="AX120" s="138" t="str">
        <f>IF(O120="","",IF(O120&gt;9,AV120,AT120))</f>
        <v/>
      </c>
      <c r="AY120" s="139" t="str">
        <f>IF(O120="","","-")</f>
        <v/>
      </c>
      <c r="AZ120" s="140" t="str">
        <f>IF(O120="","",IF(O120&lt;-9,AU120,AW120))</f>
        <v/>
      </c>
      <c r="BA120" s="136" t="e">
        <f>IF(P120=1000,11,IF(P120=-1000,0,IF(P120&gt;9,(P120+2),IF(P120&lt;0,(-P120),"0"))))</f>
        <v>#VALUE!</v>
      </c>
      <c r="BB120" s="137" t="str">
        <f>IF(P120=1000,0,IF(P120=-1000,11,IF(P120&lt;-9,-(P120-2),IF(P120&gt;0,(P120),"0"))))</f>
        <v/>
      </c>
      <c r="BC120" s="137">
        <f>IF(P120=1000,11,IF(P120=-1000,0,IF(P120&gt;0,11,IF(P120&lt;0,(-P120),"0"))))</f>
        <v>11</v>
      </c>
      <c r="BD120" s="137" t="str">
        <f>IF(P120=1000,0,IF(P120=-1000,11,IF(P120&lt;0,11,IF(P120&gt;0,(P120),"0"))))</f>
        <v/>
      </c>
      <c r="BE120" s="138" t="str">
        <f>IF(P120="","",IF(P120&gt;9,BA120,BC120))</f>
        <v/>
      </c>
      <c r="BF120" s="139" t="str">
        <f>IF(P120="","","-")</f>
        <v/>
      </c>
      <c r="BG120" s="140" t="str">
        <f>IF(P120="","",IF(P120&lt;-9,BB120,BD120))</f>
        <v/>
      </c>
      <c r="BH120" s="136" t="e">
        <f>IF(Q120=1000,11,IF(Q120=-1000,0,IF(Q120&gt;9,(Q120+2),IF(Q120&lt;0,(-Q120),"0"))))</f>
        <v>#VALUE!</v>
      </c>
      <c r="BI120" s="137" t="str">
        <f>IF(Q120=1000,0,IF(Q120=-1000,11,IF(Q120&lt;-9,-(Q120-2),IF(Q120&gt;0,(Q120),"0"))))</f>
        <v/>
      </c>
      <c r="BJ120" s="137">
        <f>IF(Q120=1000,11,IF(Q120=-1000,0,IF(Q120&gt;0,11,IF(Q120&lt;0,(-Q120),"0"))))</f>
        <v>11</v>
      </c>
      <c r="BK120" s="137" t="str">
        <f>IF(Q120=1000,0,IF(Q120=-1000,11,IF(Q120&lt;0,11,IF(Q120&gt;0,(Q120),"0"))))</f>
        <v/>
      </c>
      <c r="BL120" s="138" t="str">
        <f>IF(Q120="","",IF(Q120&gt;9,BH120,BJ120))</f>
        <v/>
      </c>
      <c r="BM120" s="139" t="str">
        <f>IF(Q120="","","-")</f>
        <v/>
      </c>
      <c r="BN120" s="140" t="str">
        <f>IF(Q120="","",IF(Q120&lt;-9,BI120,BK120))</f>
        <v/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 t="str">
        <f>IF(O120="","",SUM(T120:X120))</f>
        <v/>
      </c>
      <c r="CD120" s="143" t="str">
        <f>IF(CC120="","","-")</f>
        <v/>
      </c>
      <c r="CE120" s="144" t="str">
        <f>IF(O120="","",SUM(Y120:AC120))</f>
        <v/>
      </c>
      <c r="CP120" s="32"/>
      <c r="CQ120" s="32"/>
    </row>
    <row r="121" spans="1:95" s="31" customFormat="1" ht="15" customHeight="1" thickBot="1" x14ac:dyDescent="0.25">
      <c r="A121" s="145"/>
      <c r="B121" s="145"/>
      <c r="C121" s="145"/>
      <c r="D121" s="146"/>
      <c r="E121" s="147"/>
      <c r="F121" s="148"/>
      <c r="G121" s="149"/>
      <c r="H121" s="150"/>
      <c r="I121" s="151"/>
      <c r="J121" s="151"/>
      <c r="K121" s="151"/>
      <c r="L121" s="151"/>
      <c r="M121" s="151"/>
      <c r="N121" s="150"/>
      <c r="O121" s="152"/>
      <c r="P121" s="152"/>
      <c r="Q121" s="152"/>
      <c r="R121" s="152"/>
      <c r="S121" s="152"/>
      <c r="T121" s="153"/>
      <c r="U121" s="153"/>
      <c r="V121" s="153"/>
      <c r="W121" s="153"/>
      <c r="X121" s="153"/>
      <c r="Y121" s="154"/>
      <c r="Z121" s="154"/>
      <c r="AA121" s="154"/>
      <c r="AB121" s="154"/>
      <c r="AC121" s="154"/>
      <c r="AD121" s="155"/>
      <c r="AE121" s="155"/>
      <c r="AF121" s="156"/>
      <c r="AG121" s="156"/>
      <c r="AH121" s="157"/>
      <c r="AI121" s="157"/>
      <c r="AJ121" s="157"/>
      <c r="AK121" s="157"/>
      <c r="AL121" s="157"/>
      <c r="AM121" s="158"/>
      <c r="AN121" s="158"/>
      <c r="AO121" s="158"/>
      <c r="AP121" s="158"/>
      <c r="AQ121" s="158"/>
      <c r="AR121" s="159"/>
      <c r="AS121" s="159"/>
      <c r="AT121" s="160"/>
      <c r="AU121" s="160"/>
      <c r="AV121" s="160"/>
      <c r="AW121" s="160"/>
      <c r="AX121" s="161"/>
      <c r="AY121" s="161"/>
      <c r="AZ121" s="161"/>
      <c r="BA121" s="160"/>
      <c r="BB121" s="160"/>
      <c r="BC121" s="160"/>
      <c r="BD121" s="160"/>
      <c r="BE121" s="161"/>
      <c r="BF121" s="161"/>
      <c r="BG121" s="161"/>
      <c r="BH121" s="160"/>
      <c r="BI121" s="160"/>
      <c r="BJ121" s="160"/>
      <c r="BK121" s="160"/>
      <c r="BL121" s="161"/>
      <c r="BM121" s="161"/>
      <c r="BN121" s="161"/>
      <c r="BO121" s="160"/>
      <c r="BP121" s="160"/>
      <c r="BQ121" s="160"/>
      <c r="BR121" s="160"/>
      <c r="BS121" s="161"/>
      <c r="BT121" s="161"/>
      <c r="BU121" s="161"/>
      <c r="BV121" s="160"/>
      <c r="BW121" s="160"/>
      <c r="BX121" s="160"/>
      <c r="BY121" s="160"/>
      <c r="BZ121" s="161"/>
      <c r="CA121" s="161"/>
      <c r="CB121" s="161"/>
      <c r="CC121" s="162"/>
      <c r="CD121" s="163"/>
      <c r="CE121" s="164"/>
      <c r="CP121" s="32"/>
      <c r="CQ121" s="32"/>
    </row>
    <row r="122" spans="1:95" s="31" customFormat="1" ht="31.5" customHeight="1" thickBot="1" x14ac:dyDescent="0.25">
      <c r="A122" s="34"/>
      <c r="B122" s="35"/>
      <c r="C122" s="1225">
        <f>1+C113</f>
        <v>14</v>
      </c>
      <c r="D122" s="1227" t="str">
        <f>IF(A122="","",VLOOKUP(A122,СписокКЖ!$A$88:$C$113,3,FALSE))</f>
        <v/>
      </c>
      <c r="E122" s="1228" t="str">
        <f>IF(B122="","",VLOOKUP(B122,СписокКЖ!E:J,2,FALSE))</f>
        <v/>
      </c>
      <c r="F122" s="1231" t="str">
        <f>IF(B122="","",VLOOKUP(B122,СписокКЖ!$A$88:$C$111,3,FALSE))</f>
        <v/>
      </c>
      <c r="G122" s="1232" t="str">
        <f>IF(D122="","",VLOOKUP(D122,СписокКЖ!G:L,2,FALSE))</f>
        <v/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 t="str">
        <f>IF(A122="","",VLOOKUP(A122,'[60]Протокол команд'!A:K,8,FALSE))</f>
        <v/>
      </c>
      <c r="U122" s="39" t="e">
        <f>T122*5-4</f>
        <v>#VALUE!</v>
      </c>
      <c r="V122" s="39" t="e">
        <f>T122*5</f>
        <v>#VALUE!</v>
      </c>
      <c r="W122" s="39" t="e">
        <f>CONCATENATE(U122,"-",V122)</f>
        <v>#VALUE!</v>
      </c>
      <c r="X122" s="39" t="str">
        <f>IF(A122="","",VLOOKUP(A122,'[60]Протокол команд'!A:K,10,FALSE))</f>
        <v/>
      </c>
      <c r="Y122" s="39" t="e">
        <f>X122*5-4</f>
        <v>#VALUE!</v>
      </c>
      <c r="Z122" s="39" t="e">
        <f>X122*5</f>
        <v>#VALUE!</v>
      </c>
      <c r="AA122" s="39" t="e">
        <f>CONCATENATE(Y122,"-",Z122)</f>
        <v>#VALUE!</v>
      </c>
      <c r="AB122" s="1241" t="str">
        <f>IF(O124="","",SUM(AF124:AF129))</f>
        <v/>
      </c>
      <c r="AC122" s="1242"/>
      <c r="AD122" s="1243"/>
      <c r="AE122" s="1242" t="str">
        <f>IF(O124="","",SUM(AG124:AG129))</f>
        <v/>
      </c>
      <c r="AF122" s="1242"/>
      <c r="AG122" s="1264"/>
      <c r="AH122" s="1241">
        <f>SUM(CC124:CC129)</f>
        <v>0</v>
      </c>
      <c r="AI122" s="1242"/>
      <c r="AJ122" s="1243"/>
      <c r="AK122" s="1242">
        <f>SUM(CE124:CE129)</f>
        <v>0</v>
      </c>
      <c r="AL122" s="1242"/>
      <c r="AM122" s="1264"/>
      <c r="AN122" s="1265">
        <f>SUM(AR124:AR129)</f>
        <v>0</v>
      </c>
      <c r="AO122" s="1266"/>
      <c r="AP122" s="1267"/>
      <c r="AQ122" s="1266">
        <f>SUM(AS124:AS129)</f>
        <v>0</v>
      </c>
      <c r="AR122" s="1266"/>
      <c r="AS122" s="1268"/>
      <c r="AT122" s="1314" t="str">
        <f>IF(A122="","",VLOOKUP(A122,'[60]Протокол команд'!A:Z,14,FALSE))</f>
        <v/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 t="str">
        <f>IF(O124="","",SUM(AF124:AF129))</f>
        <v/>
      </c>
      <c r="CD122" s="1256" t="str">
        <f>IF(CC122="","","-")</f>
        <v/>
      </c>
      <c r="CE122" s="1258" t="str">
        <f>IF(O124="","",SUM(AG124:AG129))</f>
        <v/>
      </c>
      <c r="CP122" s="32"/>
      <c r="CQ122" s="32"/>
    </row>
    <row r="123" spans="1:95" s="31" customFormat="1" ht="13.5" customHeight="1" x14ac:dyDescent="0.2">
      <c r="A123" s="40"/>
      <c r="B123" s="40"/>
      <c r="C123" s="1226"/>
      <c r="D123" s="1229" t="str">
        <f>IF(A123="","",VLOOKUP(A123,СписокКЖ!D:I,2,FALSE))</f>
        <v/>
      </c>
      <c r="E123" s="1230" t="str">
        <f>IF(B123="","",VLOOKUP(B123,СписокКЖ!E:J,2,FALSE))</f>
        <v/>
      </c>
      <c r="F123" s="1233" t="str">
        <f>IF(C123="","",VLOOKUP(C123,СписокКЖ!F:K,2,FALSE))</f>
        <v/>
      </c>
      <c r="G123" s="1234" t="str">
        <f>IF(D123="","",VLOOKUP(D123,СписокКЖ!G:L,2,FALSE))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x14ac:dyDescent="0.2">
      <c r="A124" s="43"/>
      <c r="B124" s="44"/>
      <c r="C124" s="90">
        <v>1</v>
      </c>
      <c r="D124" s="46" t="str">
        <f>IF(A124="","",VLOOKUP(A124,СписокКЖ!D:I,2,FALSE))</f>
        <v/>
      </c>
      <c r="E124" s="47"/>
      <c r="F124" s="48" t="str">
        <f>IF(B124="","",VLOOKUP(B124,СписокКЖ!D:I,2,FALSE))</f>
        <v/>
      </c>
      <c r="G124" s="49"/>
      <c r="H124" s="50"/>
      <c r="I124" s="51"/>
      <c r="J124" s="51"/>
      <c r="K124" s="51"/>
      <c r="L124" s="51"/>
      <c r="M124" s="51"/>
      <c r="N124" s="52"/>
      <c r="O124" s="53" t="str">
        <f>IF(I124="","",IF(I124="0",1000,IF(I124="-0",-1000,I124*1)))</f>
        <v/>
      </c>
      <c r="P124" s="53" t="str">
        <f t="shared" ref="P124:S125" si="75">IF(J124="","",IF(J124="0",1000,IF(J124="-0",-1000,J124*1)))</f>
        <v/>
      </c>
      <c r="Q124" s="53" t="str">
        <f t="shared" si="75"/>
        <v/>
      </c>
      <c r="R124" s="53" t="str">
        <f t="shared" si="75"/>
        <v/>
      </c>
      <c r="S124" s="54" t="str">
        <f t="shared" si="75"/>
        <v/>
      </c>
      <c r="T124" s="55" t="str">
        <f t="shared" ref="T124:X125" si="76">IF(O124="","",IF(O124&gt;0,1,0))</f>
        <v/>
      </c>
      <c r="U124" s="56" t="str">
        <f t="shared" si="76"/>
        <v/>
      </c>
      <c r="V124" s="56" t="str">
        <f t="shared" si="76"/>
        <v/>
      </c>
      <c r="W124" s="56" t="str">
        <f t="shared" si="76"/>
        <v/>
      </c>
      <c r="X124" s="56" t="str">
        <f t="shared" si="76"/>
        <v/>
      </c>
      <c r="Y124" s="57" t="str">
        <f t="shared" ref="Y124:AC125" si="77">IF(O124="","",IF(O124&lt;0,1,0))</f>
        <v/>
      </c>
      <c r="Z124" s="57" t="str">
        <f t="shared" si="77"/>
        <v/>
      </c>
      <c r="AA124" s="57" t="str">
        <f t="shared" si="77"/>
        <v/>
      </c>
      <c r="AB124" s="57" t="str">
        <f t="shared" si="77"/>
        <v/>
      </c>
      <c r="AC124" s="57" t="str">
        <f t="shared" si="77"/>
        <v/>
      </c>
      <c r="AD124" s="58" t="str">
        <f>IF(CC124="","",IF(CC124&gt;CE124,1,-1))</f>
        <v/>
      </c>
      <c r="AE124" s="58" t="str">
        <f>IF(CC124="","",IF(CC124&lt;CE124,1,-1))</f>
        <v/>
      </c>
      <c r="AF124" s="59">
        <f>IF(CC124&gt;CE124,1,0)</f>
        <v>0</v>
      </c>
      <c r="AG124" s="60">
        <f>IF(CE124&gt;CC124,1,0)</f>
        <v>0</v>
      </c>
      <c r="AH124" s="61" t="str">
        <f>IF(O124="","",AX124*1)</f>
        <v/>
      </c>
      <c r="AI124" s="62" t="str">
        <f>IF(P124="","",BE124*1)</f>
        <v/>
      </c>
      <c r="AJ124" s="62" t="str">
        <f>IF(Q124="","",BL124*1)</f>
        <v/>
      </c>
      <c r="AK124" s="62" t="str">
        <f>IF(R124="","",BS124*1)</f>
        <v/>
      </c>
      <c r="AL124" s="62" t="str">
        <f>IF(S124="","",BZ124*1)</f>
        <v/>
      </c>
      <c r="AM124" s="63" t="str">
        <f>IF(O124="","",AZ124*1)</f>
        <v/>
      </c>
      <c r="AN124" s="63" t="str">
        <f>IF(P124="","",BG124*1)</f>
        <v/>
      </c>
      <c r="AO124" s="63" t="str">
        <f>IF(Q124="","",BN124*1)</f>
        <v/>
      </c>
      <c r="AP124" s="63" t="str">
        <f>IF(R124="","",BU124*1)</f>
        <v/>
      </c>
      <c r="AQ124" s="63" t="str">
        <f>IF(S124="","",CB124*1)</f>
        <v/>
      </c>
      <c r="AR124" s="64">
        <f>SUM(AH124:AL124)</f>
        <v>0</v>
      </c>
      <c r="AS124" s="65">
        <f>SUM(AM124:AQ124)</f>
        <v>0</v>
      </c>
      <c r="AT124" s="66">
        <f>IF(O124=1000,11,IF(O124=-1000,0,IF(O124&gt;0,11,IF(O124&lt;0,(-O124),"0"))))</f>
        <v>11</v>
      </c>
      <c r="AU124" s="67" t="str">
        <f>IF(O124=1000,0,IF(O124=-1000,11,IF(O124&lt;-9,-(O124-2),IF(O124&gt;0,(O124),"0"))))</f>
        <v/>
      </c>
      <c r="AV124" s="66" t="e">
        <f>IF(O124=1000,11,IF(O124=-1000,0,IF(O124&lt;9,11,IF(O124&gt;9,(O124+2),"0"))))</f>
        <v>#VALUE!</v>
      </c>
      <c r="AW124" s="67" t="str">
        <f>IF(O124=1000,0,IF(O124=-1000,11,IF(O124&lt;0,11,IF(O124&gt;0,(O124),"0"))))</f>
        <v/>
      </c>
      <c r="AX124" s="68" t="str">
        <f>IF(O124="","",IF(O124&gt;9,AV124,AT124))</f>
        <v/>
      </c>
      <c r="AY124" s="69" t="str">
        <f>IF(O124="","","-")</f>
        <v/>
      </c>
      <c r="AZ124" s="70" t="str">
        <f>IF(O124="","",IF(O124&lt;-9,AU124,AW124))</f>
        <v/>
      </c>
      <c r="BA124" s="66" t="e">
        <f>IF(P124=1000,11,IF(P124=-1000,0,IF(P124&gt;9,(P124+2),IF(P124&lt;0,(-P124),"0"))))</f>
        <v>#VALUE!</v>
      </c>
      <c r="BB124" s="67" t="str">
        <f>IF(P124=1000,0,IF(P124=-1000,11,IF(P124&lt;-9,-(P124-2),IF(P124&gt;0,(P124),"0"))))</f>
        <v/>
      </c>
      <c r="BC124" s="67">
        <f>IF(P124=1000,11,IF(P124=-1000,0,IF(P124&gt;0,11,IF(P124&lt;0,(-P124),"0"))))</f>
        <v>11</v>
      </c>
      <c r="BD124" s="67" t="str">
        <f>IF(P124=1000,0,IF(P124=-1000,11,IF(P124&lt;0,11,IF(P124&gt;0,(P124),"0"))))</f>
        <v/>
      </c>
      <c r="BE124" s="68" t="str">
        <f>IF(P124="","",IF(P124&gt;9,BA124,BC124))</f>
        <v/>
      </c>
      <c r="BF124" s="69" t="str">
        <f>IF(P124="","","-")</f>
        <v/>
      </c>
      <c r="BG124" s="70" t="str">
        <f>IF(P124="","",IF(P124&lt;-9,BB124,BD124))</f>
        <v/>
      </c>
      <c r="BH124" s="66" t="e">
        <f>IF(Q124=1000,11,IF(Q124=-1000,0,IF(Q124&gt;9,(Q124+2),IF(Q124&lt;0,(-Q124),"0"))))</f>
        <v>#VALUE!</v>
      </c>
      <c r="BI124" s="67" t="str">
        <f>IF(Q124=1000,0,IF(Q124=-1000,11,IF(Q124&lt;-9,-(Q124-2),IF(Q124&gt;0,(Q124),"0"))))</f>
        <v/>
      </c>
      <c r="BJ124" s="67">
        <f>IF(Q124=1000,11,IF(Q124=-1000,0,IF(Q124&gt;0,11,IF(Q124&lt;0,(-Q124),"0"))))</f>
        <v>11</v>
      </c>
      <c r="BK124" s="67" t="str">
        <f>IF(Q124=1000,0,IF(Q124=-1000,11,IF(Q124&lt;0,11,IF(Q124&gt;0,(Q124),"0"))))</f>
        <v/>
      </c>
      <c r="BL124" s="68" t="str">
        <f>IF(Q124="","",IF(Q124&gt;9,BH124,BJ124))</f>
        <v/>
      </c>
      <c r="BM124" s="69" t="str">
        <f>IF(Q124="","","-")</f>
        <v/>
      </c>
      <c r="BN124" s="70" t="str">
        <f>IF(Q124="","",IF(Q124&lt;-9,BI124,BK124))</f>
        <v/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 t="str">
        <f>IF(O124="","",SUM(T124:X124))</f>
        <v/>
      </c>
      <c r="CD124" s="73" t="str">
        <f>IF(CC124="","","-")</f>
        <v/>
      </c>
      <c r="CE124" s="74" t="str">
        <f>IF(O124="","",SUM(Y124:AC124))</f>
        <v/>
      </c>
      <c r="CP124" s="32"/>
      <c r="CQ124" s="32"/>
    </row>
    <row r="125" spans="1:95" s="31" customFormat="1" ht="15" customHeight="1" x14ac:dyDescent="0.2">
      <c r="A125" s="43"/>
      <c r="B125" s="44"/>
      <c r="C125" s="75">
        <v>2</v>
      </c>
      <c r="D125" s="76" t="str">
        <f>IF(A125="","",VLOOKUP(A125,СписокКЖ!D:I,2,FALSE))</f>
        <v/>
      </c>
      <c r="E125" s="47"/>
      <c r="F125" s="77" t="str">
        <f>IF(B125="","",VLOOKUP(B125,СписокКЖ!D:I,2,FALSE))</f>
        <v/>
      </c>
      <c r="G125" s="49"/>
      <c r="H125" s="41"/>
      <c r="I125" s="91"/>
      <c r="J125" s="91"/>
      <c r="K125" s="91"/>
      <c r="L125" s="91"/>
      <c r="M125" s="51"/>
      <c r="N125" s="42"/>
      <c r="O125" s="79" t="str">
        <f>IF(I125="","",IF(I125="0",1000,IF(I125="-0",-1000,I125*1)))</f>
        <v/>
      </c>
      <c r="P125" s="79" t="str">
        <f t="shared" si="75"/>
        <v/>
      </c>
      <c r="Q125" s="79" t="str">
        <f t="shared" si="75"/>
        <v/>
      </c>
      <c r="R125" s="79" t="str">
        <f t="shared" si="75"/>
        <v/>
      </c>
      <c r="S125" s="80" t="str">
        <f t="shared" si="75"/>
        <v/>
      </c>
      <c r="T125" s="55" t="str">
        <f t="shared" si="76"/>
        <v/>
      </c>
      <c r="U125" s="56" t="str">
        <f t="shared" si="76"/>
        <v/>
      </c>
      <c r="V125" s="56" t="str">
        <f t="shared" si="76"/>
        <v/>
      </c>
      <c r="W125" s="56" t="str">
        <f t="shared" si="76"/>
        <v/>
      </c>
      <c r="X125" s="56" t="str">
        <f t="shared" si="76"/>
        <v/>
      </c>
      <c r="Y125" s="57" t="str">
        <f t="shared" si="77"/>
        <v/>
      </c>
      <c r="Z125" s="57" t="str">
        <f t="shared" si="77"/>
        <v/>
      </c>
      <c r="AA125" s="57" t="str">
        <f t="shared" si="77"/>
        <v/>
      </c>
      <c r="AB125" s="57" t="str">
        <f t="shared" si="77"/>
        <v/>
      </c>
      <c r="AC125" s="57" t="str">
        <f t="shared" si="77"/>
        <v/>
      </c>
      <c r="AD125" s="58" t="str">
        <f>IF(CC125="","",IF(CC125&gt;CE125,1,-1))</f>
        <v/>
      </c>
      <c r="AE125" s="58" t="str">
        <f>IF(CC125="","",IF(CC125&lt;CE125,1,-1))</f>
        <v/>
      </c>
      <c r="AF125" s="59">
        <f>IF(CC125&gt;CE125,1,0)</f>
        <v>0</v>
      </c>
      <c r="AG125" s="60">
        <f>IF(CE125&gt;CC125,1,0)</f>
        <v>0</v>
      </c>
      <c r="AH125" s="81" t="str">
        <f>IF(O125="","",AX125*1)</f>
        <v/>
      </c>
      <c r="AI125" s="92" t="str">
        <f>IF(P125="","",BE125*1)</f>
        <v/>
      </c>
      <c r="AJ125" s="92" t="str">
        <f>IF(Q125="","",BL125*1)</f>
        <v/>
      </c>
      <c r="AK125" s="92" t="str">
        <f>IF(R125="","",BS125*1)</f>
        <v/>
      </c>
      <c r="AL125" s="92" t="str">
        <f>IF(S125="","",BZ125*1)</f>
        <v/>
      </c>
      <c r="AM125" s="93" t="str">
        <f>IF(O125="","",AZ125*1)</f>
        <v/>
      </c>
      <c r="AN125" s="93" t="str">
        <f>IF(P125="","",BG125*1)</f>
        <v/>
      </c>
      <c r="AO125" s="93" t="str">
        <f>IF(Q125="","",BN125*1)</f>
        <v/>
      </c>
      <c r="AP125" s="93" t="str">
        <f>IF(R125="","",BU125*1)</f>
        <v/>
      </c>
      <c r="AQ125" s="93" t="str">
        <f>IF(S125="","",CB125*1)</f>
        <v/>
      </c>
      <c r="AR125" s="64">
        <f>SUM(AH125:AL125)</f>
        <v>0</v>
      </c>
      <c r="AS125" s="65">
        <f>SUM(AM125:AQ125)</f>
        <v>0</v>
      </c>
      <c r="AT125" s="66">
        <f>IF(O125=1000,11,IF(O125=-1000,0,IF(O125&gt;0,11,IF(O125&lt;0,(-O125),"0"))))</f>
        <v>11</v>
      </c>
      <c r="AU125" s="67" t="str">
        <f>IF(O125=1000,0,IF(O125=-1000,11,IF(O125&lt;-9,-(O125-2),IF(O125&gt;0,(O125),"0"))))</f>
        <v/>
      </c>
      <c r="AV125" s="66" t="e">
        <f>IF(O125=1000,11,IF(O125=-1000,0,IF(O125&gt;9,(O125+2),IF(O125&lt;0,(-O125),"0"))))</f>
        <v>#VALUE!</v>
      </c>
      <c r="AW125" s="67" t="str">
        <f>IF(O125=1000,0,IF(O125=-1000,11,IF(O125&lt;0,11,IF(O125&gt;0,(O125),"0"))))</f>
        <v/>
      </c>
      <c r="AX125" s="94" t="str">
        <f>IF(O125="","",IF(O125&gt;9,AV125,AT125))</f>
        <v/>
      </c>
      <c r="AY125" s="95" t="str">
        <f>IF(O125="","","-")</f>
        <v/>
      </c>
      <c r="AZ125" s="96" t="str">
        <f>IF(O125="","",IF(O125&lt;-9,AU125,AW125))</f>
        <v/>
      </c>
      <c r="BA125" s="66" t="e">
        <f>IF(P125=1000,11,IF(P125=-1000,0,IF(P125&gt;9,(P125+2),IF(P125&lt;0,(-P125),"0"))))</f>
        <v>#VALUE!</v>
      </c>
      <c r="BB125" s="67" t="str">
        <f>IF(P125=1000,0,IF(P125=-1000,11,IF(P125&lt;-9,-(P125-2),IF(P125&gt;0,(P125),"0"))))</f>
        <v/>
      </c>
      <c r="BC125" s="67">
        <f>IF(P125=1000,11,IF(P125=-1000,0,IF(P125&gt;0,11,IF(P125&lt;0,(-P125),"0"))))</f>
        <v>11</v>
      </c>
      <c r="BD125" s="67" t="str">
        <f>IF(P125=1000,0,IF(P125=-1000,11,IF(P125&lt;0,11,IF(P125&gt;0,(P125),"0"))))</f>
        <v/>
      </c>
      <c r="BE125" s="94" t="str">
        <f>IF(P125="","",IF(P125&gt;9,BA125,BC125))</f>
        <v/>
      </c>
      <c r="BF125" s="95" t="str">
        <f>IF(P125="","","-")</f>
        <v/>
      </c>
      <c r="BG125" s="96" t="str">
        <f>IF(P125="","",IF(P125&lt;-9,BB125,BD125))</f>
        <v/>
      </c>
      <c r="BH125" s="66" t="e">
        <f>IF(Q125=1000,11,IF(Q125=-1000,0,IF(Q125&gt;9,(Q125+2),IF(Q125&lt;0,(-Q125),"0"))))</f>
        <v>#VALUE!</v>
      </c>
      <c r="BI125" s="67" t="str">
        <f>IF(Q125=1000,0,IF(Q125=-1000,11,IF(Q125&lt;-9,-(Q125-2),IF(Q125&gt;0,(Q125),"0"))))</f>
        <v/>
      </c>
      <c r="BJ125" s="67">
        <f>IF(Q125=1000,11,IF(Q125=-1000,0,IF(Q125&gt;0,11,IF(Q125&lt;0,(-Q125),"0"))))</f>
        <v>11</v>
      </c>
      <c r="BK125" s="67" t="str">
        <f>IF(Q125=1000,0,IF(Q125=-1000,11,IF(Q125&lt;0,11,IF(Q125&gt;0,(Q125),"0"))))</f>
        <v/>
      </c>
      <c r="BL125" s="94" t="str">
        <f>IF(Q125="","",IF(Q125&gt;9,BH125,BJ125))</f>
        <v/>
      </c>
      <c r="BM125" s="95" t="str">
        <f>IF(Q125="","","-")</f>
        <v/>
      </c>
      <c r="BN125" s="96" t="str">
        <f>IF(Q125="","",IF(Q125&lt;-9,BI125,BK125))</f>
        <v/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94" t="str">
        <f>IF(R125="","",IF(R125&gt;9,BO125,BQ125))</f>
        <v/>
      </c>
      <c r="BT125" s="95" t="str">
        <f>IF(R125="","","-")</f>
        <v/>
      </c>
      <c r="BU125" s="96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94" t="str">
        <f>IF(S125="","",IF(S125&gt;9,BV125,BX125))</f>
        <v/>
      </c>
      <c r="CA125" s="95" t="str">
        <f>IF(S125="","","-")</f>
        <v/>
      </c>
      <c r="CB125" s="96" t="str">
        <f>IF(S125="","",IF(S125&lt;-9,BW125,BY125))</f>
        <v/>
      </c>
      <c r="CC125" s="97" t="str">
        <f>IF(O125="","",SUM(T125:X125))</f>
        <v/>
      </c>
      <c r="CD125" s="88" t="str">
        <f>IF(CC125="","","-")</f>
        <v/>
      </c>
      <c r="CE125" s="98" t="str">
        <f>IF(O125="","",SUM(Y125:AC125))</f>
        <v/>
      </c>
      <c r="CP125" s="32"/>
      <c r="CQ125" s="32"/>
    </row>
    <row r="126" spans="1:95" s="31" customFormat="1" ht="15" customHeight="1" x14ac:dyDescent="0.2">
      <c r="A126" s="43"/>
      <c r="B126" s="44"/>
      <c r="C126" s="1250">
        <v>3</v>
      </c>
      <c r="D126" s="76" t="str">
        <f>IF(A126="","",VLOOKUP(A126,СписокКЖ!D:I,2,FALSE))</f>
        <v/>
      </c>
      <c r="E126" s="47"/>
      <c r="F126" s="77" t="str">
        <f>IF(B126="","",VLOOKUP(B126,СписокКЖ!D:I,2,FALSE))</f>
        <v/>
      </c>
      <c r="G126" s="49"/>
      <c r="H126" s="41"/>
      <c r="I126" s="1252"/>
      <c r="J126" s="1252"/>
      <c r="K126" s="1252"/>
      <c r="L126" s="1252"/>
      <c r="M126" s="1252"/>
      <c r="N126" s="42"/>
      <c r="O126" s="1244" t="str">
        <f>IF(I126="","",IF(I126="0",1000,IF(I126="-0",-1000,I126*1)))</f>
        <v/>
      </c>
      <c r="P126" s="1244" t="str">
        <f>IF(J126="","",IF(J126="0",1000,IF(J126="-0",-1000,J126*1)))</f>
        <v/>
      </c>
      <c r="Q126" s="1244" t="str">
        <f>IF(K126="","",IF(K126="0",1000,IF(K126="-0",-1000,K126*1)))</f>
        <v/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 t="str">
        <f>IF(O126="","",IF(O126&gt;0,1,0))</f>
        <v/>
      </c>
      <c r="U126" s="1284" t="str">
        <f>IF(P126="","",IF(P126&gt;0,1,0))</f>
        <v/>
      </c>
      <c r="V126" s="1284" t="str">
        <f>IF(Q126="","",IF(Q126&gt;0,1,0))</f>
        <v/>
      </c>
      <c r="W126" s="1284" t="str">
        <f>IF(R126="","",IF(R126&gt;0,1,0))</f>
        <v/>
      </c>
      <c r="X126" s="1284" t="str">
        <f>IF(S126="","",IF(S126&gt;0,1,0))</f>
        <v/>
      </c>
      <c r="Y126" s="1278" t="str">
        <f>IF(O126="","",IF(O126&lt;0,1,0))</f>
        <v/>
      </c>
      <c r="Z126" s="1278" t="str">
        <f>IF(P126="","",IF(P126&lt;0,1,0))</f>
        <v/>
      </c>
      <c r="AA126" s="1278" t="str">
        <f>IF(Q126="","",IF(Q126&lt;0,1,0))</f>
        <v/>
      </c>
      <c r="AB126" s="1278" t="str">
        <f>IF(R126="","",IF(R126&lt;0,1,0))</f>
        <v/>
      </c>
      <c r="AC126" s="1278" t="str">
        <f>IF(S126="","",IF(S126&lt;0,1,0))</f>
        <v/>
      </c>
      <c r="AD126" s="1280" t="str">
        <f>IF(CC126="","",IF(CC126&gt;CE126,1,-1))</f>
        <v/>
      </c>
      <c r="AE126" s="1280" t="str">
        <f>IF(CC126="","",IF(CC126&lt;CE126,1,-1))</f>
        <v/>
      </c>
      <c r="AF126" s="1282">
        <f>IF(CC126&gt;CE126,1,0)</f>
        <v>0</v>
      </c>
      <c r="AG126" s="1272">
        <f>IF(CE126&gt;CC126,1,0)</f>
        <v>0</v>
      </c>
      <c r="AH126" s="1274" t="str">
        <f>IF(O126="","",AX126*1)</f>
        <v/>
      </c>
      <c r="AI126" s="1276" t="str">
        <f>IF(P126="","",BE126*1)</f>
        <v/>
      </c>
      <c r="AJ126" s="1276" t="str">
        <f>IF(Q126="","",BL126*1)</f>
        <v/>
      </c>
      <c r="AK126" s="1276" t="str">
        <f>IF(R126="","",BS126*1)</f>
        <v/>
      </c>
      <c r="AL126" s="1276" t="str">
        <f>IF(S126="","",BZ126*1)</f>
        <v/>
      </c>
      <c r="AM126" s="1298" t="str">
        <f>IF(O126="","",AZ126*1)</f>
        <v/>
      </c>
      <c r="AN126" s="1298" t="str">
        <f>IF(P126="","",BG126*1)</f>
        <v/>
      </c>
      <c r="AO126" s="1298" t="str">
        <f>IF(Q126="","",BN126*1)</f>
        <v/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11</v>
      </c>
      <c r="AU126" s="1286" t="str">
        <f>IF(O126=1000,0,IF(O126=-1000,11,IF(O126&lt;-9,-(O126-2),IF(O126&gt;0,(O126),"0"))))</f>
        <v/>
      </c>
      <c r="AV126" s="1286" t="e">
        <f>IF(O126=1000,11,IF(O126=-1000,0,IF(O126&gt;9,(O126+2),IF(O126&lt;0,(-O126),"0"))))</f>
        <v>#VALUE!</v>
      </c>
      <c r="AW126" s="1286" t="str">
        <f>IF(O126=1000,0,IF(O126=-1000,11,IF(O126&lt;0,11,IF(O126&gt;0,(O126),"0"))))</f>
        <v/>
      </c>
      <c r="AX126" s="1296" t="str">
        <f>IF(O126="","",IF(O126&gt;9,AV126,AT126))</f>
        <v/>
      </c>
      <c r="AY126" s="1288" t="str">
        <f>IF(O126="","","-")</f>
        <v/>
      </c>
      <c r="AZ126" s="1290" t="str">
        <f>IF(O126="","",IF(O126&lt;-9,AU126,AW126))</f>
        <v/>
      </c>
      <c r="BA126" s="1286" t="e">
        <f>IF(P126=1000,11,IF(P126=-1000,0,IF(P126&gt;9,(P126+2),IF(P126&lt;0,(-P126),"0"))))</f>
        <v>#VALUE!</v>
      </c>
      <c r="BB126" s="1286" t="str">
        <f>IF(P126=1000,0,IF(P126=-1000,11,IF(P126&lt;-9,-(P126-2),IF(P126&gt;0,(P126),"0"))))</f>
        <v/>
      </c>
      <c r="BC126" s="1286">
        <f>IF(P126=1000,11,IF(P126=-1000,0,IF(P126&gt;0,11,IF(P126&lt;0,(-P126),"0"))))</f>
        <v>11</v>
      </c>
      <c r="BD126" s="1286" t="str">
        <f>IF(P126=1000,0,IF(P126=-1000,11,IF(P126&lt;0,11,IF(P126&gt;0,(P126),"0"))))</f>
        <v/>
      </c>
      <c r="BE126" s="1296" t="str">
        <f>IF(P126="","",IF(P126&gt;9,BA126,BC126))</f>
        <v/>
      </c>
      <c r="BF126" s="1288" t="str">
        <f>IF(P126="","","-")</f>
        <v/>
      </c>
      <c r="BG126" s="1290" t="str">
        <f>IF(P126="","",IF(P126&lt;-9,BB126,BD126))</f>
        <v/>
      </c>
      <c r="BH126" s="1286" t="e">
        <f>IF(Q126=1000,11,IF(Q126=-1000,0,IF(Q126&gt;9,(Q126+2),IF(Q126&lt;0,(-Q126),"0"))))</f>
        <v>#VALUE!</v>
      </c>
      <c r="BI126" s="1286" t="str">
        <f>IF(Q126=1000,0,IF(Q126=-1000,11,IF(Q126&lt;-9,-(Q126-2),IF(Q126&gt;0,(Q126),"0"))))</f>
        <v/>
      </c>
      <c r="BJ126" s="1286">
        <f>IF(Q126=1000,11,IF(Q126=-1000,0,IF(Q126&gt;0,11,IF(Q126&lt;0,(-Q126),"0"))))</f>
        <v>11</v>
      </c>
      <c r="BK126" s="1286" t="str">
        <f>IF(Q126=1000,0,IF(Q126=-1000,11,IF(Q126&lt;0,11,IF(Q126&gt;0,(Q126),"0"))))</f>
        <v/>
      </c>
      <c r="BL126" s="1296" t="str">
        <f>IF(Q126="","",IF(Q126&gt;9,BH126,BJ126))</f>
        <v/>
      </c>
      <c r="BM126" s="1288" t="str">
        <f>IF(Q126="","","-")</f>
        <v/>
      </c>
      <c r="BN126" s="1290" t="str">
        <f>IF(Q126="","",IF(Q126&lt;-9,BI126,BK126))</f>
        <v/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 t="str">
        <f>IF(R126="","",IF(R126&gt;9,BO126,BQ126))</f>
        <v/>
      </c>
      <c r="BT126" s="1288" t="str">
        <f>IF(R126="","","-")</f>
        <v/>
      </c>
      <c r="BU126" s="1290" t="str">
        <f>IF(R126="","",IF(R126&lt;-9,BP126,BR126))</f>
        <v/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 t="str">
        <f>IF(S126="","",IF(S126&gt;9,BV126,BX126))</f>
        <v/>
      </c>
      <c r="CA126" s="1288" t="str">
        <f>IF(S126="","","-")</f>
        <v/>
      </c>
      <c r="CB126" s="1290" t="str">
        <f>IF(S126="","",IF(S126&lt;-9,BW126,BY126))</f>
        <v/>
      </c>
      <c r="CC126" s="1302" t="str">
        <f>IF(O126="","",SUM(T126:X127))</f>
        <v/>
      </c>
      <c r="CD126" s="1304" t="str">
        <f>IF(CC126="","","-")</f>
        <v/>
      </c>
      <c r="CE126" s="1306" t="str">
        <f>IF(O126="","",SUM(Y126:AC127))</f>
        <v/>
      </c>
      <c r="CP126" s="32"/>
      <c r="CQ126" s="32"/>
    </row>
    <row r="127" spans="1:95" s="31" customFormat="1" ht="15" customHeight="1" x14ac:dyDescent="0.2">
      <c r="A127" s="43"/>
      <c r="B127" s="44"/>
      <c r="C127" s="1251"/>
      <c r="D127" s="46" t="str">
        <f>IF(A127="","",VLOOKUP(A127,СписокКЖ!D:I,2,FALSE))</f>
        <v/>
      </c>
      <c r="E127" s="47"/>
      <c r="F127" s="48" t="str">
        <f>IF(B127="","",VLOOKUP(B127,СписокКЖ!D:I,2,FALSE))</f>
        <v/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x14ac:dyDescent="0.2">
      <c r="A128" s="99" t="str">
        <f>IF(A124="","",A124)</f>
        <v/>
      </c>
      <c r="B128" s="99" t="str">
        <f>IF(B124="","",B125)</f>
        <v/>
      </c>
      <c r="C128" s="75">
        <v>4</v>
      </c>
      <c r="D128" s="100" t="str">
        <f>IF(A128="","",VLOOKUP(A128,СписокКЖ!D:I,2,FALSE))</f>
        <v/>
      </c>
      <c r="E128" s="101"/>
      <c r="F128" s="77" t="str">
        <f>IF(B128="","",VLOOKUP(B128,СписокКЖ!D:I,2,FALSE))</f>
        <v/>
      </c>
      <c r="G128" s="102"/>
      <c r="H128" s="41"/>
      <c r="I128" s="91"/>
      <c r="J128" s="91"/>
      <c r="K128" s="91"/>
      <c r="L128" s="91"/>
      <c r="M128" s="91"/>
      <c r="N128" s="42"/>
      <c r="O128" s="79" t="str">
        <f>IF(I128="","",IF(I128="0",1000,IF(I128="-0",-1000,I128*1)))</f>
        <v/>
      </c>
      <c r="P128" s="79" t="str">
        <f t="shared" ref="P128:S129" si="78">IF(J128="","",IF(J128="0",1000,IF(J128="-0",-1000,J128*1)))</f>
        <v/>
      </c>
      <c r="Q128" s="79" t="str">
        <f t="shared" si="78"/>
        <v/>
      </c>
      <c r="R128" s="79" t="str">
        <f t="shared" si="78"/>
        <v/>
      </c>
      <c r="S128" s="80" t="str">
        <f t="shared" si="78"/>
        <v/>
      </c>
      <c r="T128" s="103" t="str">
        <f t="shared" ref="T128:X129" si="79">IF(O128="","",IF(O128&gt;0,1,0))</f>
        <v/>
      </c>
      <c r="U128" s="104" t="str">
        <f t="shared" si="79"/>
        <v/>
      </c>
      <c r="V128" s="104" t="str">
        <f t="shared" si="79"/>
        <v/>
      </c>
      <c r="W128" s="104" t="str">
        <f t="shared" si="79"/>
        <v/>
      </c>
      <c r="X128" s="104" t="str">
        <f t="shared" si="79"/>
        <v/>
      </c>
      <c r="Y128" s="105" t="str">
        <f t="shared" ref="Y128:AC129" si="80">IF(O128="","",IF(O128&lt;0,1,0))</f>
        <v/>
      </c>
      <c r="Z128" s="105" t="str">
        <f t="shared" si="80"/>
        <v/>
      </c>
      <c r="AA128" s="105" t="str">
        <f t="shared" si="80"/>
        <v/>
      </c>
      <c r="AB128" s="105" t="str">
        <f t="shared" si="80"/>
        <v/>
      </c>
      <c r="AC128" s="105" t="str">
        <f t="shared" si="80"/>
        <v/>
      </c>
      <c r="AD128" s="106" t="str">
        <f>IF(CC128="","",IF(CC128&gt;CE128,1,-1))</f>
        <v/>
      </c>
      <c r="AE128" s="106" t="str">
        <f>IF(CC128="","",IF(CC128&lt;CE128,1,-1))</f>
        <v/>
      </c>
      <c r="AF128" s="107">
        <f>IF(CC128&gt;CE128,1,0)</f>
        <v>0</v>
      </c>
      <c r="AG128" s="108">
        <f>IF(CE128&gt;CC128,1,0)</f>
        <v>0</v>
      </c>
      <c r="AH128" s="81" t="str">
        <f>IF(O128="","",AX128*1)</f>
        <v/>
      </c>
      <c r="AI128" s="92" t="str">
        <f>IF(P128="","",BE128*1)</f>
        <v/>
      </c>
      <c r="AJ128" s="92" t="str">
        <f>IF(Q128="","",BL128*1)</f>
        <v/>
      </c>
      <c r="AK128" s="92" t="str">
        <f>IF(R128="","",BS128*1)</f>
        <v/>
      </c>
      <c r="AL128" s="92" t="str">
        <f>IF(S128="","",BZ128*1)</f>
        <v/>
      </c>
      <c r="AM128" s="93" t="str">
        <f>IF(O128="","",AZ128*1)</f>
        <v/>
      </c>
      <c r="AN128" s="93" t="str">
        <f>IF(P128="","",BG128*1)</f>
        <v/>
      </c>
      <c r="AO128" s="93" t="str">
        <f>IF(Q128="","",BN128*1)</f>
        <v/>
      </c>
      <c r="AP128" s="93" t="str">
        <f>IF(R128="","",BU128*1)</f>
        <v/>
      </c>
      <c r="AQ128" s="93" t="str">
        <f>IF(S128="","",CB128*1)</f>
        <v/>
      </c>
      <c r="AR128" s="109">
        <f>SUM(AH128:AL128)</f>
        <v>0</v>
      </c>
      <c r="AS128" s="110">
        <f>SUM(AM128:AQ128)</f>
        <v>0</v>
      </c>
      <c r="AT128" s="111">
        <f>IF(O128=1000,11,IF(O128=-1000,0,IF(O128&gt;0,11,IF(O128&lt;0,(-O128),"0"))))</f>
        <v>11</v>
      </c>
      <c r="AU128" s="112" t="str">
        <f>IF(O128=1000,0,IF(O128=-1000,11,IF(O128&lt;-9,-(O128-2),IF(O128&gt;0,(O128),"0"))))</f>
        <v/>
      </c>
      <c r="AV128" s="111" t="e">
        <f>IF(O128=1000,11,IF(O128=-1000,0,IF(O128&gt;9,(O128+2),IF(O128&lt;0,(-O128),"0"))))</f>
        <v>#VALUE!</v>
      </c>
      <c r="AW128" s="112" t="str">
        <f>IF(O128=1000,0,IF(O128=-1000,11,IF(O128&lt;0,11,IF(O128&gt;0,(O128),"0"))))</f>
        <v/>
      </c>
      <c r="AX128" s="94" t="str">
        <f>IF(O128="","",IF(O128&gt;9,AV128,AT128))</f>
        <v/>
      </c>
      <c r="AY128" s="95" t="str">
        <f>IF(O128="","","-")</f>
        <v/>
      </c>
      <c r="AZ128" s="96" t="str">
        <f>IF(O128="","",IF(O128&lt;-9,AU128,AW128))</f>
        <v/>
      </c>
      <c r="BA128" s="111" t="e">
        <f>IF(P128=1000,11,IF(P128=-1000,0,IF(P128&gt;9,(P128+2),IF(P128&lt;0,(-P128),"0"))))</f>
        <v>#VALUE!</v>
      </c>
      <c r="BB128" s="112" t="str">
        <f>IF(P128=1000,0,IF(P128=-1000,11,IF(P128&lt;-9,-(P128-2),IF(P128&gt;0,(P128),"0"))))</f>
        <v/>
      </c>
      <c r="BC128" s="112">
        <f>IF(P128=1000,11,IF(P128=-1000,0,IF(P128&gt;0,11,IF(P128&lt;0,(-P128),"0"))))</f>
        <v>11</v>
      </c>
      <c r="BD128" s="112" t="str">
        <f>IF(P128=1000,0,IF(P128=-1000,11,IF(P128&lt;0,11,IF(P128&gt;0,(P128),"0"))))</f>
        <v/>
      </c>
      <c r="BE128" s="94" t="str">
        <f>IF(P128="","",IF(P128&gt;9,BA128,BC128))</f>
        <v/>
      </c>
      <c r="BF128" s="95" t="str">
        <f>IF(P128="","","-")</f>
        <v/>
      </c>
      <c r="BG128" s="96" t="str">
        <f>IF(P128="","",IF(P128&lt;-9,BB128,BD128))</f>
        <v/>
      </c>
      <c r="BH128" s="111" t="e">
        <f>IF(Q128=1000,11,IF(Q128=-1000,0,IF(Q128&gt;9,(Q128+2),IF(Q128&lt;0,(-Q128),"0"))))</f>
        <v>#VALUE!</v>
      </c>
      <c r="BI128" s="112" t="str">
        <f>IF(Q128=1000,0,IF(Q128=-1000,11,IF(Q128&lt;-9,-(Q128-2),IF(Q128&gt;0,(Q128),"0"))))</f>
        <v/>
      </c>
      <c r="BJ128" s="112">
        <f>IF(Q128=1000,11,IF(Q128=-1000,0,IF(Q128&gt;0,11,IF(Q128&lt;0,(-Q128),"0"))))</f>
        <v>11</v>
      </c>
      <c r="BK128" s="112" t="str">
        <f>IF(Q128=1000,0,IF(Q128=-1000,11,IF(Q128&lt;0,11,IF(Q128&gt;0,(Q128),"0"))))</f>
        <v/>
      </c>
      <c r="BL128" s="94" t="str">
        <f>IF(Q128="","",IF(Q128&gt;9,BH128,BJ128))</f>
        <v/>
      </c>
      <c r="BM128" s="95" t="str">
        <f>IF(Q128="","","-")</f>
        <v/>
      </c>
      <c r="BN128" s="96" t="str">
        <f>IF(Q128="","",IF(Q128&lt;-9,BI128,BK128))</f>
        <v/>
      </c>
      <c r="BO128" s="112" t="e">
        <f>IF(R128=1000,11,IF(R128=-1000,0,IF(R128&gt;9,(R128+2),IF(R128&lt;0,(-R128),"0"))))</f>
        <v>#VALUE!</v>
      </c>
      <c r="BP128" s="112" t="str">
        <f>IF(R128=1000,0,IF(R128=-1000,11,IF(R128&lt;-9,-(R128-2),IF(R128&gt;0,(R128),"0"))))</f>
        <v/>
      </c>
      <c r="BQ128" s="112">
        <f>IF(R128=1000,11,IF(R128=-1000,0,IF(R128&gt;0,11,IF(R128&lt;0,(-R128),"0"))))</f>
        <v>11</v>
      </c>
      <c r="BR128" s="112" t="str">
        <f>IF(R128=1000,0,IF(R128=-1000,11,IF(R128&lt;0,11,IF(R128&gt;0,(R128),"0"))))</f>
        <v/>
      </c>
      <c r="BS128" s="94" t="str">
        <f>IF(R128="","",IF(R128&gt;9,BO128,BQ128))</f>
        <v/>
      </c>
      <c r="BT128" s="95" t="str">
        <f>IF(R128="","","-")</f>
        <v/>
      </c>
      <c r="BU128" s="96" t="str">
        <f>IF(R128="","",IF(R128&lt;-9,BP128,BR128))</f>
        <v/>
      </c>
      <c r="BV128" s="112" t="e">
        <f>IF(S128=1000,11,IF(S128=-1000,0,IF(S128&gt;9,(S128+2),IF(S128&lt;0,(-S128),"0"))))</f>
        <v>#VALUE!</v>
      </c>
      <c r="BW128" s="112" t="str">
        <f>IF(S128=1000,0,IF(S128=-1000,11,IF(S128&lt;-9,-(S128-2),IF(S128&gt;0,(S128),"0"))))</f>
        <v/>
      </c>
      <c r="BX128" s="112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94" t="str">
        <f>IF(S128="","",IF(S128&gt;9,BV128,BX128))</f>
        <v/>
      </c>
      <c r="CA128" s="95" t="str">
        <f>IF(S128="","","-")</f>
        <v/>
      </c>
      <c r="CB128" s="96" t="str">
        <f>IF(S128="","",IF(S128&lt;-9,BW128,BY128))</f>
        <v/>
      </c>
      <c r="CC128" s="97" t="str">
        <f>IF(O128="","",SUM(T128:X128))</f>
        <v/>
      </c>
      <c r="CD128" s="88" t="str">
        <f>IF(CC128="","","-")</f>
        <v/>
      </c>
      <c r="CE128" s="98" t="str">
        <f>IF(O128="","",SUM(Y128:AC128))</f>
        <v/>
      </c>
      <c r="CP128" s="32"/>
      <c r="CQ128" s="32"/>
    </row>
    <row r="129" spans="1:95" s="31" customFormat="1" ht="15" customHeight="1" thickBot="1" x14ac:dyDescent="0.25">
      <c r="A129" s="99" t="str">
        <f>IF(A124="","",A125)</f>
        <v/>
      </c>
      <c r="B129" s="99" t="str">
        <f>IF(B124="","",B124)</f>
        <v/>
      </c>
      <c r="C129" s="114">
        <v>5</v>
      </c>
      <c r="D129" s="115" t="str">
        <f>IF(A129="","",VLOOKUP(A129,СписокКЖ!D:I,2,FALSE))</f>
        <v/>
      </c>
      <c r="E129" s="116"/>
      <c r="F129" s="117" t="str">
        <f>IF(B129="","",VLOOKUP(B129,СписокКЖ!D:I,2,FALSE))</f>
        <v/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78"/>
        <v/>
      </c>
      <c r="Q129" s="123" t="str">
        <f t="shared" si="78"/>
        <v/>
      </c>
      <c r="R129" s="123" t="str">
        <f t="shared" si="78"/>
        <v/>
      </c>
      <c r="S129" s="124" t="str">
        <f t="shared" si="78"/>
        <v/>
      </c>
      <c r="T129" s="125" t="str">
        <f t="shared" si="79"/>
        <v/>
      </c>
      <c r="U129" s="126" t="str">
        <f t="shared" si="79"/>
        <v/>
      </c>
      <c r="V129" s="126" t="str">
        <f t="shared" si="79"/>
        <v/>
      </c>
      <c r="W129" s="126" t="str">
        <f t="shared" si="79"/>
        <v/>
      </c>
      <c r="X129" s="126" t="str">
        <f t="shared" si="79"/>
        <v/>
      </c>
      <c r="Y129" s="127" t="str">
        <f t="shared" si="80"/>
        <v/>
      </c>
      <c r="Z129" s="127" t="str">
        <f t="shared" si="80"/>
        <v/>
      </c>
      <c r="AA129" s="127" t="str">
        <f t="shared" si="80"/>
        <v/>
      </c>
      <c r="AB129" s="127" t="str">
        <f t="shared" si="80"/>
        <v/>
      </c>
      <c r="AC129" s="127" t="str">
        <f t="shared" si="80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s="31" customFormat="1" ht="15" customHeight="1" thickBot="1" x14ac:dyDescent="0.25">
      <c r="A130" s="145"/>
      <c r="B130" s="145"/>
      <c r="C130" s="145"/>
      <c r="D130" s="146"/>
      <c r="E130" s="147"/>
      <c r="F130" s="148"/>
      <c r="G130" s="149"/>
      <c r="H130" s="150"/>
      <c r="I130" s="151"/>
      <c r="J130" s="151"/>
      <c r="K130" s="151"/>
      <c r="L130" s="151"/>
      <c r="M130" s="151"/>
      <c r="N130" s="150"/>
      <c r="O130" s="152"/>
      <c r="P130" s="152"/>
      <c r="Q130" s="152"/>
      <c r="R130" s="152"/>
      <c r="S130" s="152"/>
      <c r="T130" s="153"/>
      <c r="U130" s="153"/>
      <c r="V130" s="153"/>
      <c r="W130" s="153"/>
      <c r="X130" s="153"/>
      <c r="Y130" s="154"/>
      <c r="Z130" s="154"/>
      <c r="AA130" s="154"/>
      <c r="AB130" s="154"/>
      <c r="AC130" s="154"/>
      <c r="AD130" s="155"/>
      <c r="AE130" s="155"/>
      <c r="AF130" s="156"/>
      <c r="AG130" s="156"/>
      <c r="AH130" s="157"/>
      <c r="AI130" s="157"/>
      <c r="AJ130" s="157"/>
      <c r="AK130" s="157"/>
      <c r="AL130" s="157"/>
      <c r="AM130" s="158"/>
      <c r="AN130" s="158"/>
      <c r="AO130" s="158"/>
      <c r="AP130" s="158"/>
      <c r="AQ130" s="158"/>
      <c r="AR130" s="159"/>
      <c r="AS130" s="159"/>
      <c r="AT130" s="160"/>
      <c r="AU130" s="160"/>
      <c r="AV130" s="160"/>
      <c r="AW130" s="160"/>
      <c r="AX130" s="161"/>
      <c r="AY130" s="161"/>
      <c r="AZ130" s="161"/>
      <c r="BA130" s="160"/>
      <c r="BB130" s="160"/>
      <c r="BC130" s="160"/>
      <c r="BD130" s="160"/>
      <c r="BE130" s="161"/>
      <c r="BF130" s="161"/>
      <c r="BG130" s="161"/>
      <c r="BH130" s="160"/>
      <c r="BI130" s="160"/>
      <c r="BJ130" s="160"/>
      <c r="BK130" s="160"/>
      <c r="BL130" s="161"/>
      <c r="BM130" s="161"/>
      <c r="BN130" s="161"/>
      <c r="BO130" s="160"/>
      <c r="BP130" s="160"/>
      <c r="BQ130" s="160"/>
      <c r="BR130" s="160"/>
      <c r="BS130" s="161"/>
      <c r="BT130" s="161"/>
      <c r="BU130" s="161"/>
      <c r="BV130" s="160"/>
      <c r="BW130" s="160"/>
      <c r="BX130" s="160"/>
      <c r="BY130" s="160"/>
      <c r="BZ130" s="161"/>
      <c r="CA130" s="161"/>
      <c r="CB130" s="161"/>
      <c r="CC130" s="162"/>
      <c r="CD130" s="163"/>
      <c r="CE130" s="164"/>
      <c r="CP130" s="32"/>
      <c r="CQ130" s="32"/>
    </row>
    <row r="131" spans="1:95" s="31" customFormat="1" ht="31.5" customHeight="1" thickBot="1" x14ac:dyDescent="0.25">
      <c r="A131" s="34"/>
      <c r="B131" s="35"/>
      <c r="C131" s="1225">
        <f>1+C122</f>
        <v>15</v>
      </c>
      <c r="D131" s="1227" t="str">
        <f>IF(A131="","",VLOOKUP(A131,СписокКЖ!$A$88:$C$113,3,FALSE))</f>
        <v/>
      </c>
      <c r="E131" s="1228" t="str">
        <f>IF(B131="","",VLOOKUP(B131,СписокКЖ!E:J,2,FALSE))</f>
        <v/>
      </c>
      <c r="F131" s="1231" t="str">
        <f>IF(B131="","",VLOOKUP(B131,СписокКЖ!$A$88:$C$111,3,FALSE))</f>
        <v/>
      </c>
      <c r="G131" s="1232" t="str">
        <f>IF(D131="","",VLOOKUP(D131,СписокКЖ!G:L,2,FALSE))</f>
        <v/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/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/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 t="str">
        <f>IF(O133="","",SUM(AF133:AF138))</f>
        <v/>
      </c>
      <c r="AC131" s="1242"/>
      <c r="AD131" s="1243"/>
      <c r="AE131" s="1242" t="str">
        <f>IF(O133="","",SUM(AG133:AG138))</f>
        <v/>
      </c>
      <c r="AF131" s="1242"/>
      <c r="AG131" s="1264"/>
      <c r="AH131" s="1241">
        <f>SUM(CC133:CC138)</f>
        <v>0</v>
      </c>
      <c r="AI131" s="1242"/>
      <c r="AJ131" s="1243"/>
      <c r="AK131" s="1242">
        <f>SUM(CE133:CE138)</f>
        <v>0</v>
      </c>
      <c r="AL131" s="1242"/>
      <c r="AM131" s="1264"/>
      <c r="AN131" s="1265">
        <f>SUM(AR133:AR138)</f>
        <v>0</v>
      </c>
      <c r="AO131" s="1266"/>
      <c r="AP131" s="1267"/>
      <c r="AQ131" s="1266">
        <f>SUM(AS133:AS138)</f>
        <v>0</v>
      </c>
      <c r="AR131" s="1266"/>
      <c r="AS131" s="1268"/>
      <c r="AT131" s="1314" t="str">
        <f>IF(A131="","",VLOOKUP(A131,'[60]Протокол команд'!A:Z,14,FALSE))</f>
        <v/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 t="str">
        <f>IF(O133="","",SUM(AF133:AF138))</f>
        <v/>
      </c>
      <c r="CD131" s="1256" t="str">
        <f>IF(CC131="","","-")</f>
        <v/>
      </c>
      <c r="CE131" s="1258" t="str">
        <f>IF(O133="","",SUM(AG133:AG138))</f>
        <v/>
      </c>
      <c r="CP131" s="32"/>
      <c r="CQ131" s="32"/>
    </row>
    <row r="132" spans="1:95" s="31" customFormat="1" ht="13.5" customHeight="1" x14ac:dyDescent="0.2">
      <c r="A132" s="40"/>
      <c r="B132" s="40"/>
      <c r="C132" s="1226"/>
      <c r="D132" s="1229" t="str">
        <f>IF(A132="","",VLOOKUP(A132,СписокКЖ!D:I,2,FALSE))</f>
        <v/>
      </c>
      <c r="E132" s="1230" t="str">
        <f>IF(B132="","",VLOOKUP(B132,СписокКЖ!E:J,2,FALSE))</f>
        <v/>
      </c>
      <c r="F132" s="1233" t="str">
        <f>IF(C132="","",VLOOKUP(C132,СписокКЖ!F:K,2,FALSE))</f>
        <v/>
      </c>
      <c r="G132" s="1234" t="str">
        <f>IF(D132="","",VLOOKUP(D132,СписокКЖ!G:L,2,FALSE))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x14ac:dyDescent="0.2">
      <c r="A133" s="43"/>
      <c r="B133" s="44"/>
      <c r="C133" s="90">
        <v>1</v>
      </c>
      <c r="D133" s="46" t="str">
        <f>IF(A133="","",VLOOKUP(A133,СписокКЖ!D:I,2,FALSE))</f>
        <v/>
      </c>
      <c r="E133" s="47"/>
      <c r="F133" s="48" t="str">
        <f>IF(B133="","",VLOOKUP(B133,СписокКЖ!D:I,2,FALSE))</f>
        <v/>
      </c>
      <c r="G133" s="49"/>
      <c r="H133" s="50"/>
      <c r="I133" s="51"/>
      <c r="J133" s="51"/>
      <c r="K133" s="51"/>
      <c r="L133" s="51"/>
      <c r="M133" s="51"/>
      <c r="N133" s="52"/>
      <c r="O133" s="53" t="str">
        <f>IF(I133="","",IF(I133="0",1000,IF(I133="-0",-1000,I133*1)))</f>
        <v/>
      </c>
      <c r="P133" s="53" t="str">
        <f t="shared" ref="P133:S134" si="81">IF(J133="","",IF(J133="0",1000,IF(J133="-0",-1000,J133*1)))</f>
        <v/>
      </c>
      <c r="Q133" s="53" t="str">
        <f t="shared" si="81"/>
        <v/>
      </c>
      <c r="R133" s="53" t="str">
        <f t="shared" si="81"/>
        <v/>
      </c>
      <c r="S133" s="54" t="str">
        <f t="shared" si="81"/>
        <v/>
      </c>
      <c r="T133" s="55" t="str">
        <f t="shared" ref="T133:X134" si="82">IF(O133="","",IF(O133&gt;0,1,0))</f>
        <v/>
      </c>
      <c r="U133" s="56" t="str">
        <f t="shared" si="82"/>
        <v/>
      </c>
      <c r="V133" s="56" t="str">
        <f t="shared" si="82"/>
        <v/>
      </c>
      <c r="W133" s="56" t="str">
        <f t="shared" si="82"/>
        <v/>
      </c>
      <c r="X133" s="56" t="str">
        <f t="shared" si="82"/>
        <v/>
      </c>
      <c r="Y133" s="57" t="str">
        <f t="shared" ref="Y133:AC134" si="83">IF(O133="","",IF(O133&lt;0,1,0))</f>
        <v/>
      </c>
      <c r="Z133" s="57" t="str">
        <f t="shared" si="83"/>
        <v/>
      </c>
      <c r="AA133" s="57" t="str">
        <f t="shared" si="83"/>
        <v/>
      </c>
      <c r="AB133" s="57" t="str">
        <f t="shared" si="83"/>
        <v/>
      </c>
      <c r="AC133" s="57" t="str">
        <f t="shared" si="83"/>
        <v/>
      </c>
      <c r="AD133" s="58" t="str">
        <f>IF(CC133="","",IF(CC133&gt;CE133,1,-1))</f>
        <v/>
      </c>
      <c r="AE133" s="58" t="str">
        <f>IF(CC133="","",IF(CC133&lt;CE133,1,-1))</f>
        <v/>
      </c>
      <c r="AF133" s="59">
        <f>IF(CC133&gt;CE133,1,0)</f>
        <v>0</v>
      </c>
      <c r="AG133" s="60">
        <f>IF(CE133&gt;CC133,1,0)</f>
        <v>0</v>
      </c>
      <c r="AH133" s="61" t="str">
        <f>IF(O133="","",AX133*1)</f>
        <v/>
      </c>
      <c r="AI133" s="62" t="str">
        <f>IF(P133="","",BE133*1)</f>
        <v/>
      </c>
      <c r="AJ133" s="62" t="str">
        <f>IF(Q133="","",BL133*1)</f>
        <v/>
      </c>
      <c r="AK133" s="62" t="str">
        <f>IF(R133="","",BS133*1)</f>
        <v/>
      </c>
      <c r="AL133" s="62" t="str">
        <f>IF(S133="","",BZ133*1)</f>
        <v/>
      </c>
      <c r="AM133" s="63" t="str">
        <f>IF(O133="","",AZ133*1)</f>
        <v/>
      </c>
      <c r="AN133" s="63" t="str">
        <f>IF(P133="","",BG133*1)</f>
        <v/>
      </c>
      <c r="AO133" s="63" t="str">
        <f>IF(Q133="","",BN133*1)</f>
        <v/>
      </c>
      <c r="AP133" s="63" t="str">
        <f>IF(R133="","",BU133*1)</f>
        <v/>
      </c>
      <c r="AQ133" s="63" t="str">
        <f>IF(S133="","",CB133*1)</f>
        <v/>
      </c>
      <c r="AR133" s="64">
        <f>SUM(AH133:AL133)</f>
        <v>0</v>
      </c>
      <c r="AS133" s="65">
        <f>SUM(AM133:AQ133)</f>
        <v>0</v>
      </c>
      <c r="AT133" s="66">
        <f>IF(O133=1000,11,IF(O133=-1000,0,IF(O133&gt;0,11,IF(O133&lt;0,(-O133),"0"))))</f>
        <v>11</v>
      </c>
      <c r="AU133" s="67" t="str">
        <f>IF(O133=1000,0,IF(O133=-1000,11,IF(O133&lt;-9,-(O133-2),IF(O133&gt;0,(O133),"0"))))</f>
        <v/>
      </c>
      <c r="AV133" s="66" t="e">
        <f>IF(O133=1000,11,IF(O133=-1000,0,IF(O133&lt;9,11,IF(O133&gt;9,(O133+2),"0"))))</f>
        <v>#VALUE!</v>
      </c>
      <c r="AW133" s="67" t="str">
        <f>IF(O133=1000,0,IF(O133=-1000,11,IF(O133&lt;0,11,IF(O133&gt;0,(O133),"0"))))</f>
        <v/>
      </c>
      <c r="AX133" s="68" t="str">
        <f>IF(O133="","",IF(O133&gt;9,AV133,AT133))</f>
        <v/>
      </c>
      <c r="AY133" s="69" t="str">
        <f>IF(O133="","","-")</f>
        <v/>
      </c>
      <c r="AZ133" s="70" t="str">
        <f>IF(O133="","",IF(O133&lt;-9,AU133,AW133))</f>
        <v/>
      </c>
      <c r="BA133" s="66" t="e">
        <f>IF(P133=1000,11,IF(P133=-1000,0,IF(P133&gt;9,(P133+2),IF(P133&lt;0,(-P133),"0"))))</f>
        <v>#VALUE!</v>
      </c>
      <c r="BB133" s="67" t="str">
        <f>IF(P133=1000,0,IF(P133=-1000,11,IF(P133&lt;-9,-(P133-2),IF(P133&gt;0,(P133),"0"))))</f>
        <v/>
      </c>
      <c r="BC133" s="67">
        <f>IF(P133=1000,11,IF(P133=-1000,0,IF(P133&gt;0,11,IF(P133&lt;0,(-P133),"0"))))</f>
        <v>11</v>
      </c>
      <c r="BD133" s="67" t="str">
        <f>IF(P133=1000,0,IF(P133=-1000,11,IF(P133&lt;0,11,IF(P133&gt;0,(P133),"0"))))</f>
        <v/>
      </c>
      <c r="BE133" s="68" t="str">
        <f>IF(P133="","",IF(P133&gt;9,BA133,BC133))</f>
        <v/>
      </c>
      <c r="BF133" s="69" t="str">
        <f>IF(P133="","","-")</f>
        <v/>
      </c>
      <c r="BG133" s="70" t="str">
        <f>IF(P133="","",IF(P133&lt;-9,BB133,BD133))</f>
        <v/>
      </c>
      <c r="BH133" s="66" t="e">
        <f>IF(Q133=1000,11,IF(Q133=-1000,0,IF(Q133&gt;9,(Q133+2),IF(Q133&lt;0,(-Q133),"0"))))</f>
        <v>#VALUE!</v>
      </c>
      <c r="BI133" s="67" t="str">
        <f>IF(Q133=1000,0,IF(Q133=-1000,11,IF(Q133&lt;-9,-(Q133-2),IF(Q133&gt;0,(Q133),"0"))))</f>
        <v/>
      </c>
      <c r="BJ133" s="67">
        <f>IF(Q133=1000,11,IF(Q133=-1000,0,IF(Q133&gt;0,11,IF(Q133&lt;0,(-Q133),"0"))))</f>
        <v>11</v>
      </c>
      <c r="BK133" s="67" t="str">
        <f>IF(Q133=1000,0,IF(Q133=-1000,11,IF(Q133&lt;0,11,IF(Q133&gt;0,(Q133),"0"))))</f>
        <v/>
      </c>
      <c r="BL133" s="68" t="str">
        <f>IF(Q133="","",IF(Q133&gt;9,BH133,BJ133))</f>
        <v/>
      </c>
      <c r="BM133" s="69" t="str">
        <f>IF(Q133="","","-")</f>
        <v/>
      </c>
      <c r="BN133" s="70" t="str">
        <f>IF(Q133="","",IF(Q133&lt;-9,BI133,BK133))</f>
        <v/>
      </c>
      <c r="BO133" s="67" t="e">
        <f>IF(R133=1000,11,IF(R133=-1000,0,IF(R133&gt;9,(R133+2),IF(R133&lt;0,(-R133),"0"))))</f>
        <v>#VALUE!</v>
      </c>
      <c r="BP133" s="67" t="str">
        <f>IF(R133=1000,0,IF(R133=-1000,11,IF(R133&lt;-9,-(R133-2),IF(R133&gt;0,(R133),"0"))))</f>
        <v/>
      </c>
      <c r="BQ133" s="67">
        <f>IF(R133=1000,11,IF(R133=-1000,0,IF(R133&gt;0,11,IF(R133&lt;0,(-R133),"0"))))</f>
        <v>11</v>
      </c>
      <c r="BR133" s="67" t="str">
        <f>IF(R133=1000,0,IF(R133=-1000,11,IF(R133&lt;0,11,IF(R133&gt;0,(R133),"0"))))</f>
        <v/>
      </c>
      <c r="BS133" s="68" t="str">
        <f>IF(R133="","",IF(R133&gt;9,BO133,BQ133))</f>
        <v/>
      </c>
      <c r="BT133" s="69" t="str">
        <f>IF(R133="","","-")</f>
        <v/>
      </c>
      <c r="BU133" s="70" t="str">
        <f>IF(R133="","",IF(R133&lt;-9,BP133,BR133))</f>
        <v/>
      </c>
      <c r="BV133" s="67" t="e">
        <f>IF(S133=1000,11,IF(S133=-1000,0,IF(S133&gt;9,(S133+2),IF(S133&lt;0,(-S133),"0"))))</f>
        <v>#VALUE!</v>
      </c>
      <c r="BW133" s="67" t="str">
        <f>IF(S133=1000,0,IF(S133=-1000,11,IF(S133&lt;-9,-(S133-2),IF(S133&gt;0,(S133),"0"))))</f>
        <v/>
      </c>
      <c r="BX133" s="67">
        <f>IF(S133=1000,11,IF(S133=-1000,0,IF(S133&gt;0,11,IF(S133&lt;0,(-S133),"0"))))</f>
        <v>11</v>
      </c>
      <c r="BY133" s="71" t="str">
        <f>IF(S133=1000,0,IF(S133=-1000,11,IF(S133&lt;0,11,IF(S133&gt;0,(S133),"0"))))</f>
        <v/>
      </c>
      <c r="BZ133" s="68" t="str">
        <f>IF(S133="","",IF(S133&gt;9,BV133,BX133))</f>
        <v/>
      </c>
      <c r="CA133" s="69" t="str">
        <f>IF(S133="","","-")</f>
        <v/>
      </c>
      <c r="CB133" s="70" t="str">
        <f>IF(S133="","",IF(S133&lt;-9,BW133,BY133))</f>
        <v/>
      </c>
      <c r="CC133" s="72" t="str">
        <f>IF(O133="","",SUM(T133:X133))</f>
        <v/>
      </c>
      <c r="CD133" s="73" t="str">
        <f>IF(CC133="","","-")</f>
        <v/>
      </c>
      <c r="CE133" s="74" t="str">
        <f>IF(O133="","",SUM(Y133:AC133))</f>
        <v/>
      </c>
      <c r="CP133" s="32"/>
      <c r="CQ133" s="32"/>
    </row>
    <row r="134" spans="1:95" s="31" customFormat="1" ht="15" customHeight="1" x14ac:dyDescent="0.2">
      <c r="A134" s="43"/>
      <c r="B134" s="44"/>
      <c r="C134" s="75">
        <v>2</v>
      </c>
      <c r="D134" s="76" t="str">
        <f>IF(A134="","",VLOOKUP(A134,СписокКЖ!D:I,2,FALSE))</f>
        <v/>
      </c>
      <c r="E134" s="47"/>
      <c r="F134" s="77" t="str">
        <f>IF(B134="","",VLOOKUP(B134,СписокКЖ!D:I,2,FALSE))</f>
        <v/>
      </c>
      <c r="G134" s="49"/>
      <c r="H134" s="41"/>
      <c r="I134" s="91"/>
      <c r="J134" s="91"/>
      <c r="K134" s="91"/>
      <c r="L134" s="91"/>
      <c r="M134" s="51"/>
      <c r="N134" s="42"/>
      <c r="O134" s="79" t="str">
        <f>IF(I134="","",IF(I134="0",1000,IF(I134="-0",-1000,I134*1)))</f>
        <v/>
      </c>
      <c r="P134" s="79" t="str">
        <f t="shared" si="81"/>
        <v/>
      </c>
      <c r="Q134" s="79" t="str">
        <f t="shared" si="81"/>
        <v/>
      </c>
      <c r="R134" s="79" t="str">
        <f t="shared" si="81"/>
        <v/>
      </c>
      <c r="S134" s="80" t="str">
        <f t="shared" si="81"/>
        <v/>
      </c>
      <c r="T134" s="55" t="str">
        <f t="shared" si="82"/>
        <v/>
      </c>
      <c r="U134" s="56" t="str">
        <f t="shared" si="82"/>
        <v/>
      </c>
      <c r="V134" s="56" t="str">
        <f t="shared" si="82"/>
        <v/>
      </c>
      <c r="W134" s="56" t="str">
        <f t="shared" si="82"/>
        <v/>
      </c>
      <c r="X134" s="56" t="str">
        <f t="shared" si="82"/>
        <v/>
      </c>
      <c r="Y134" s="57" t="str">
        <f t="shared" si="83"/>
        <v/>
      </c>
      <c r="Z134" s="57" t="str">
        <f t="shared" si="83"/>
        <v/>
      </c>
      <c r="AA134" s="57" t="str">
        <f t="shared" si="83"/>
        <v/>
      </c>
      <c r="AB134" s="57" t="str">
        <f t="shared" si="83"/>
        <v/>
      </c>
      <c r="AC134" s="57" t="str">
        <f t="shared" si="83"/>
        <v/>
      </c>
      <c r="AD134" s="58" t="str">
        <f>IF(CC134="","",IF(CC134&gt;CE134,1,-1))</f>
        <v/>
      </c>
      <c r="AE134" s="58" t="str">
        <f>IF(CC134="","",IF(CC134&lt;CE134,1,-1))</f>
        <v/>
      </c>
      <c r="AF134" s="59">
        <f>IF(CC134&gt;CE134,1,0)</f>
        <v>0</v>
      </c>
      <c r="AG134" s="60">
        <f>IF(CE134&gt;CC134,1,0)</f>
        <v>0</v>
      </c>
      <c r="AH134" s="81" t="str">
        <f>IF(O134="","",AX134*1)</f>
        <v/>
      </c>
      <c r="AI134" s="92" t="str">
        <f>IF(P134="","",BE134*1)</f>
        <v/>
      </c>
      <c r="AJ134" s="92" t="str">
        <f>IF(Q134="","",BL134*1)</f>
        <v/>
      </c>
      <c r="AK134" s="92" t="str">
        <f>IF(R134="","",BS134*1)</f>
        <v/>
      </c>
      <c r="AL134" s="92" t="str">
        <f>IF(S134="","",BZ134*1)</f>
        <v/>
      </c>
      <c r="AM134" s="93" t="str">
        <f>IF(O134="","",AZ134*1)</f>
        <v/>
      </c>
      <c r="AN134" s="93" t="str">
        <f>IF(P134="","",BG134*1)</f>
        <v/>
      </c>
      <c r="AO134" s="93" t="str">
        <f>IF(Q134="","",BN134*1)</f>
        <v/>
      </c>
      <c r="AP134" s="93" t="str">
        <f>IF(R134="","",BU134*1)</f>
        <v/>
      </c>
      <c r="AQ134" s="93" t="str">
        <f>IF(S134="","",CB134*1)</f>
        <v/>
      </c>
      <c r="AR134" s="64">
        <f>SUM(AH134:AL134)</f>
        <v>0</v>
      </c>
      <c r="AS134" s="65">
        <f>SUM(AM134:AQ134)</f>
        <v>0</v>
      </c>
      <c r="AT134" s="66">
        <f>IF(O134=1000,11,IF(O134=-1000,0,IF(O134&gt;0,11,IF(O134&lt;0,(-O134),"0"))))</f>
        <v>11</v>
      </c>
      <c r="AU134" s="67" t="str">
        <f>IF(O134=1000,0,IF(O134=-1000,11,IF(O134&lt;-9,-(O134-2),IF(O134&gt;0,(O134),"0"))))</f>
        <v/>
      </c>
      <c r="AV134" s="66" t="e">
        <f>IF(O134=1000,11,IF(O134=-1000,0,IF(O134&gt;9,(O134+2),IF(O134&lt;0,(-O134),"0"))))</f>
        <v>#VALUE!</v>
      </c>
      <c r="AW134" s="67" t="str">
        <f>IF(O134=1000,0,IF(O134=-1000,11,IF(O134&lt;0,11,IF(O134&gt;0,(O134),"0"))))</f>
        <v/>
      </c>
      <c r="AX134" s="94" t="str">
        <f>IF(O134="","",IF(O134&gt;9,AV134,AT134))</f>
        <v/>
      </c>
      <c r="AY134" s="95" t="str">
        <f>IF(O134="","","-")</f>
        <v/>
      </c>
      <c r="AZ134" s="96" t="str">
        <f>IF(O134="","",IF(O134&lt;-9,AU134,AW134))</f>
        <v/>
      </c>
      <c r="BA134" s="66" t="e">
        <f>IF(P134=1000,11,IF(P134=-1000,0,IF(P134&gt;9,(P134+2),IF(P134&lt;0,(-P134),"0"))))</f>
        <v>#VALUE!</v>
      </c>
      <c r="BB134" s="67" t="str">
        <f>IF(P134=1000,0,IF(P134=-1000,11,IF(P134&lt;-9,-(P134-2),IF(P134&gt;0,(P134),"0"))))</f>
        <v/>
      </c>
      <c r="BC134" s="67">
        <f>IF(P134=1000,11,IF(P134=-1000,0,IF(P134&gt;0,11,IF(P134&lt;0,(-P134),"0"))))</f>
        <v>11</v>
      </c>
      <c r="BD134" s="67" t="str">
        <f>IF(P134=1000,0,IF(P134=-1000,11,IF(P134&lt;0,11,IF(P134&gt;0,(P134),"0"))))</f>
        <v/>
      </c>
      <c r="BE134" s="94" t="str">
        <f>IF(P134="","",IF(P134&gt;9,BA134,BC134))</f>
        <v/>
      </c>
      <c r="BF134" s="95" t="str">
        <f>IF(P134="","","-")</f>
        <v/>
      </c>
      <c r="BG134" s="96" t="str">
        <f>IF(P134="","",IF(P134&lt;-9,BB134,BD134))</f>
        <v/>
      </c>
      <c r="BH134" s="66" t="e">
        <f>IF(Q134=1000,11,IF(Q134=-1000,0,IF(Q134&gt;9,(Q134+2),IF(Q134&lt;0,(-Q134),"0"))))</f>
        <v>#VALUE!</v>
      </c>
      <c r="BI134" s="67" t="str">
        <f>IF(Q134=1000,0,IF(Q134=-1000,11,IF(Q134&lt;-9,-(Q134-2),IF(Q134&gt;0,(Q134),"0"))))</f>
        <v/>
      </c>
      <c r="BJ134" s="67">
        <f>IF(Q134=1000,11,IF(Q134=-1000,0,IF(Q134&gt;0,11,IF(Q134&lt;0,(-Q134),"0"))))</f>
        <v>11</v>
      </c>
      <c r="BK134" s="67" t="str">
        <f>IF(Q134=1000,0,IF(Q134=-1000,11,IF(Q134&lt;0,11,IF(Q134&gt;0,(Q134),"0"))))</f>
        <v/>
      </c>
      <c r="BL134" s="94" t="str">
        <f>IF(Q134="","",IF(Q134&gt;9,BH134,BJ134))</f>
        <v/>
      </c>
      <c r="BM134" s="95" t="str">
        <f>IF(Q134="","","-")</f>
        <v/>
      </c>
      <c r="BN134" s="96" t="str">
        <f>IF(Q134="","",IF(Q134&lt;-9,BI134,BK134))</f>
        <v/>
      </c>
      <c r="BO134" s="67" t="e">
        <f>IF(R134=1000,11,IF(R134=-1000,0,IF(R134&gt;9,(R134+2),IF(R134&lt;0,(-R134),"0"))))</f>
        <v>#VALUE!</v>
      </c>
      <c r="BP134" s="67" t="str">
        <f>IF(R134=1000,0,IF(R134=-1000,11,IF(R134&lt;-9,-(R134-2),IF(R134&gt;0,(R134),"0"))))</f>
        <v/>
      </c>
      <c r="BQ134" s="67">
        <f>IF(R134=1000,11,IF(R134=-1000,0,IF(R134&gt;0,11,IF(R134&lt;0,(-R134),"0"))))</f>
        <v>11</v>
      </c>
      <c r="BR134" s="67" t="str">
        <f>IF(R134=1000,0,IF(R134=-1000,11,IF(R134&lt;0,11,IF(R134&gt;0,(R134),"0"))))</f>
        <v/>
      </c>
      <c r="BS134" s="94" t="str">
        <f>IF(R134="","",IF(R134&gt;9,BO134,BQ134))</f>
        <v/>
      </c>
      <c r="BT134" s="95" t="str">
        <f>IF(R134="","","-")</f>
        <v/>
      </c>
      <c r="BU134" s="96" t="str">
        <f>IF(R134="","",IF(R134&lt;-9,BP134,BR134))</f>
        <v/>
      </c>
      <c r="BV134" s="67" t="e">
        <f>IF(S134=1000,11,IF(S134=-1000,0,IF(S134&gt;9,(S134+2),IF(S134&lt;0,(-S134),"0"))))</f>
        <v>#VALUE!</v>
      </c>
      <c r="BW134" s="67" t="str">
        <f>IF(S134=1000,0,IF(S134=-1000,11,IF(S134&lt;-9,-(S134-2),IF(S134&gt;0,(S134),"0"))))</f>
        <v/>
      </c>
      <c r="BX134" s="67">
        <f>IF(S134=1000,11,IF(S134=-1000,0,IF(S134&gt;0,11,IF(S134&lt;0,(-S134),"0"))))</f>
        <v>11</v>
      </c>
      <c r="BY134" s="71" t="str">
        <f>IF(S134=1000,0,IF(S134=-1000,11,IF(S134&lt;0,11,IF(S134&gt;0,(S134),"0"))))</f>
        <v/>
      </c>
      <c r="BZ134" s="94" t="str">
        <f>IF(S134="","",IF(S134&gt;9,BV134,BX134))</f>
        <v/>
      </c>
      <c r="CA134" s="95" t="str">
        <f>IF(S134="","","-")</f>
        <v/>
      </c>
      <c r="CB134" s="96" t="str">
        <f>IF(S134="","",IF(S134&lt;-9,BW134,BY134))</f>
        <v/>
      </c>
      <c r="CC134" s="97" t="str">
        <f>IF(O134="","",SUM(T134:X134))</f>
        <v/>
      </c>
      <c r="CD134" s="88" t="str">
        <f>IF(CC134="","","-")</f>
        <v/>
      </c>
      <c r="CE134" s="98" t="str">
        <f>IF(O134="","",SUM(Y134:AC134))</f>
        <v/>
      </c>
      <c r="CP134" s="32"/>
      <c r="CQ134" s="32"/>
    </row>
    <row r="135" spans="1:95" s="31" customFormat="1" ht="15" customHeight="1" x14ac:dyDescent="0.2">
      <c r="A135" s="43"/>
      <c r="B135" s="44"/>
      <c r="C135" s="1250">
        <v>3</v>
      </c>
      <c r="D135" s="76" t="str">
        <f>IF(A135="","",VLOOKUP(A135,СписокКЖ!D:I,2,FALSE))</f>
        <v/>
      </c>
      <c r="E135" s="47"/>
      <c r="F135" s="77" t="str">
        <f>IF(B135="","",VLOOKUP(B135,СписокКЖ!D:I,2,FALSE))</f>
        <v/>
      </c>
      <c r="G135" s="49"/>
      <c r="H135" s="41"/>
      <c r="I135" s="1252"/>
      <c r="J135" s="1252"/>
      <c r="K135" s="1252"/>
      <c r="L135" s="1252"/>
      <c r="M135" s="1252"/>
      <c r="N135" s="42"/>
      <c r="O135" s="1244" t="str">
        <f>IF(I135="","",IF(I135="0",1000,IF(I135="-0",-1000,I135*1)))</f>
        <v/>
      </c>
      <c r="P135" s="1244" t="str">
        <f>IF(J135="","",IF(J135="0",1000,IF(J135="-0",-1000,J135*1)))</f>
        <v/>
      </c>
      <c r="Q135" s="1244" t="str">
        <f>IF(K135="","",IF(K135="0",1000,IF(K135="-0",-1000,K135*1)))</f>
        <v/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 t="str">
        <f>IF(O135="","",IF(O135&gt;0,1,0))</f>
        <v/>
      </c>
      <c r="U135" s="1284" t="str">
        <f>IF(P135="","",IF(P135&gt;0,1,0))</f>
        <v/>
      </c>
      <c r="V135" s="1284" t="str">
        <f>IF(Q135="","",IF(Q135&gt;0,1,0))</f>
        <v/>
      </c>
      <c r="W135" s="1284" t="str">
        <f>IF(R135="","",IF(R135&gt;0,1,0))</f>
        <v/>
      </c>
      <c r="X135" s="1284" t="str">
        <f>IF(S135="","",IF(S135&gt;0,1,0))</f>
        <v/>
      </c>
      <c r="Y135" s="1278" t="str">
        <f>IF(O135="","",IF(O135&lt;0,1,0))</f>
        <v/>
      </c>
      <c r="Z135" s="1278" t="str">
        <f>IF(P135="","",IF(P135&lt;0,1,0))</f>
        <v/>
      </c>
      <c r="AA135" s="1278" t="str">
        <f>IF(Q135="","",IF(Q135&lt;0,1,0))</f>
        <v/>
      </c>
      <c r="AB135" s="1278" t="str">
        <f>IF(R135="","",IF(R135&lt;0,1,0))</f>
        <v/>
      </c>
      <c r="AC135" s="1278" t="str">
        <f>IF(S135="","",IF(S135&lt;0,1,0))</f>
        <v/>
      </c>
      <c r="AD135" s="1280" t="str">
        <f>IF(CC135="","",IF(CC135&gt;CE135,1,-1))</f>
        <v/>
      </c>
      <c r="AE135" s="1280" t="str">
        <f>IF(CC135="","",IF(CC135&lt;CE135,1,-1))</f>
        <v/>
      </c>
      <c r="AF135" s="1282">
        <f>IF(CC135&gt;CE135,1,0)</f>
        <v>0</v>
      </c>
      <c r="AG135" s="1272">
        <f>IF(CE135&gt;CC135,1,0)</f>
        <v>0</v>
      </c>
      <c r="AH135" s="1274" t="str">
        <f>IF(O135="","",AX135*1)</f>
        <v/>
      </c>
      <c r="AI135" s="1276" t="str">
        <f>IF(P135="","",BE135*1)</f>
        <v/>
      </c>
      <c r="AJ135" s="1276" t="str">
        <f>IF(Q135="","",BL135*1)</f>
        <v/>
      </c>
      <c r="AK135" s="1276" t="str">
        <f>IF(R135="","",BS135*1)</f>
        <v/>
      </c>
      <c r="AL135" s="1276" t="str">
        <f>IF(S135="","",BZ135*1)</f>
        <v/>
      </c>
      <c r="AM135" s="1298" t="str">
        <f>IF(O135="","",AZ135*1)</f>
        <v/>
      </c>
      <c r="AN135" s="1298" t="str">
        <f>IF(P135="","",BG135*1)</f>
        <v/>
      </c>
      <c r="AO135" s="1298" t="str">
        <f>IF(Q135="","",BN135*1)</f>
        <v/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11</v>
      </c>
      <c r="AU135" s="1286" t="str">
        <f>IF(O135=1000,0,IF(O135=-1000,11,IF(O135&lt;-9,-(O135-2),IF(O135&gt;0,(O135),"0"))))</f>
        <v/>
      </c>
      <c r="AV135" s="1286" t="e">
        <f>IF(O135=1000,11,IF(O135=-1000,0,IF(O135&gt;9,(O135+2),IF(O135&lt;0,(-O135),"0"))))</f>
        <v>#VALUE!</v>
      </c>
      <c r="AW135" s="1286" t="str">
        <f>IF(O135=1000,0,IF(O135=-1000,11,IF(O135&lt;0,11,IF(O135&gt;0,(O135),"0"))))</f>
        <v/>
      </c>
      <c r="AX135" s="1296" t="str">
        <f>IF(O135="","",IF(O135&gt;9,AV135,AT135))</f>
        <v/>
      </c>
      <c r="AY135" s="1288" t="str">
        <f>IF(O135="","","-")</f>
        <v/>
      </c>
      <c r="AZ135" s="1290" t="str">
        <f>IF(O135="","",IF(O135&lt;-9,AU135,AW135))</f>
        <v/>
      </c>
      <c r="BA135" s="1286" t="e">
        <f>IF(P135=1000,11,IF(P135=-1000,0,IF(P135&gt;9,(P135+2),IF(P135&lt;0,(-P135),"0"))))</f>
        <v>#VALUE!</v>
      </c>
      <c r="BB135" s="1286" t="str">
        <f>IF(P135=1000,0,IF(P135=-1000,11,IF(P135&lt;-9,-(P135-2),IF(P135&gt;0,(P135),"0"))))</f>
        <v/>
      </c>
      <c r="BC135" s="1286">
        <f>IF(P135=1000,11,IF(P135=-1000,0,IF(P135&gt;0,11,IF(P135&lt;0,(-P135),"0"))))</f>
        <v>11</v>
      </c>
      <c r="BD135" s="1286" t="str">
        <f>IF(P135=1000,0,IF(P135=-1000,11,IF(P135&lt;0,11,IF(P135&gt;0,(P135),"0"))))</f>
        <v/>
      </c>
      <c r="BE135" s="1296" t="str">
        <f>IF(P135="","",IF(P135&gt;9,BA135,BC135))</f>
        <v/>
      </c>
      <c r="BF135" s="1288" t="str">
        <f>IF(P135="","","-")</f>
        <v/>
      </c>
      <c r="BG135" s="1290" t="str">
        <f>IF(P135="","",IF(P135&lt;-9,BB135,BD135))</f>
        <v/>
      </c>
      <c r="BH135" s="1286" t="e">
        <f>IF(Q135=1000,11,IF(Q135=-1000,0,IF(Q135&gt;9,(Q135+2),IF(Q135&lt;0,(-Q135),"0"))))</f>
        <v>#VALUE!</v>
      </c>
      <c r="BI135" s="1286" t="str">
        <f>IF(Q135=1000,0,IF(Q135=-1000,11,IF(Q135&lt;-9,-(Q135-2),IF(Q135&gt;0,(Q135),"0"))))</f>
        <v/>
      </c>
      <c r="BJ135" s="1286">
        <f>IF(Q135=1000,11,IF(Q135=-1000,0,IF(Q135&gt;0,11,IF(Q135&lt;0,(-Q135),"0"))))</f>
        <v>11</v>
      </c>
      <c r="BK135" s="1286" t="str">
        <f>IF(Q135=1000,0,IF(Q135=-1000,11,IF(Q135&lt;0,11,IF(Q135&gt;0,(Q135),"0"))))</f>
        <v/>
      </c>
      <c r="BL135" s="1296" t="str">
        <f>IF(Q135="","",IF(Q135&gt;9,BH135,BJ135))</f>
        <v/>
      </c>
      <c r="BM135" s="1288" t="str">
        <f>IF(Q135="","","-")</f>
        <v/>
      </c>
      <c r="BN135" s="1290" t="str">
        <f>IF(Q135="","",IF(Q135&lt;-9,BI135,BK135))</f>
        <v/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 t="str">
        <f>IF(R135="","",IF(R135&gt;9,BO135,BQ135))</f>
        <v/>
      </c>
      <c r="BT135" s="1288" t="str">
        <f>IF(R135="","","-")</f>
        <v/>
      </c>
      <c r="BU135" s="1290" t="str">
        <f>IF(R135="","",IF(R135&lt;-9,BP135,BR135))</f>
        <v/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 t="str">
        <f>IF(S135="","",IF(S135&gt;9,BV135,BX135))</f>
        <v/>
      </c>
      <c r="CA135" s="1288" t="str">
        <f>IF(S135="","","-")</f>
        <v/>
      </c>
      <c r="CB135" s="1290" t="str">
        <f>IF(S135="","",IF(S135&lt;-9,BW135,BY135))</f>
        <v/>
      </c>
      <c r="CC135" s="1302" t="str">
        <f>IF(O135="","",SUM(T135:X136))</f>
        <v/>
      </c>
      <c r="CD135" s="1304" t="str">
        <f>IF(CC135="","","-")</f>
        <v/>
      </c>
      <c r="CE135" s="1306" t="str">
        <f>IF(O135="","",SUM(Y135:AC136))</f>
        <v/>
      </c>
      <c r="CP135" s="32"/>
      <c r="CQ135" s="32"/>
    </row>
    <row r="136" spans="1:95" s="31" customFormat="1" ht="15" customHeight="1" x14ac:dyDescent="0.2">
      <c r="A136" s="43"/>
      <c r="B136" s="44"/>
      <c r="C136" s="1251"/>
      <c r="D136" s="46" t="str">
        <f>IF(A136="","",VLOOKUP(A136,СписокКЖ!D:I,2,FALSE))</f>
        <v/>
      </c>
      <c r="E136" s="47"/>
      <c r="F136" s="48" t="str">
        <f>IF(B136="","",VLOOKUP(B136,СписокКЖ!D:I,2,FALSE))</f>
        <v/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x14ac:dyDescent="0.2">
      <c r="A137" s="99" t="str">
        <f>IF(A133="","",A133)</f>
        <v/>
      </c>
      <c r="B137" s="99" t="str">
        <f>IF(B133="","",B134)</f>
        <v/>
      </c>
      <c r="C137" s="75">
        <v>4</v>
      </c>
      <c r="D137" s="100" t="str">
        <f>IF(A137="","",VLOOKUP(A137,СписокКЖ!D:I,2,FALSE))</f>
        <v/>
      </c>
      <c r="E137" s="101"/>
      <c r="F137" s="77" t="str">
        <f>IF(B137="","",VLOOKUP(B137,СписокКЖ!D:I,2,FALSE))</f>
        <v/>
      </c>
      <c r="G137" s="102"/>
      <c r="H137" s="41"/>
      <c r="I137" s="91"/>
      <c r="J137" s="91"/>
      <c r="K137" s="91"/>
      <c r="L137" s="91"/>
      <c r="M137" s="91"/>
      <c r="N137" s="42"/>
      <c r="O137" s="79" t="str">
        <f>IF(I137="","",IF(I137="0",1000,IF(I137="-0",-1000,I137*1)))</f>
        <v/>
      </c>
      <c r="P137" s="79" t="str">
        <f t="shared" ref="P137:S138" si="84">IF(J137="","",IF(J137="0",1000,IF(J137="-0",-1000,J137*1)))</f>
        <v/>
      </c>
      <c r="Q137" s="79" t="str">
        <f t="shared" si="84"/>
        <v/>
      </c>
      <c r="R137" s="79" t="str">
        <f t="shared" si="84"/>
        <v/>
      </c>
      <c r="S137" s="80" t="str">
        <f t="shared" si="84"/>
        <v/>
      </c>
      <c r="T137" s="103" t="str">
        <f t="shared" ref="T137:X138" si="85">IF(O137="","",IF(O137&gt;0,1,0))</f>
        <v/>
      </c>
      <c r="U137" s="104" t="str">
        <f t="shared" si="85"/>
        <v/>
      </c>
      <c r="V137" s="104" t="str">
        <f t="shared" si="85"/>
        <v/>
      </c>
      <c r="W137" s="104" t="str">
        <f t="shared" si="85"/>
        <v/>
      </c>
      <c r="X137" s="104" t="str">
        <f t="shared" si="85"/>
        <v/>
      </c>
      <c r="Y137" s="105" t="str">
        <f t="shared" ref="Y137:AC138" si="86">IF(O137="","",IF(O137&lt;0,1,0))</f>
        <v/>
      </c>
      <c r="Z137" s="105" t="str">
        <f t="shared" si="86"/>
        <v/>
      </c>
      <c r="AA137" s="105" t="str">
        <f t="shared" si="86"/>
        <v/>
      </c>
      <c r="AB137" s="105" t="str">
        <f t="shared" si="86"/>
        <v/>
      </c>
      <c r="AC137" s="105" t="str">
        <f t="shared" si="86"/>
        <v/>
      </c>
      <c r="AD137" s="106" t="str">
        <f>IF(CC137="","",IF(CC137&gt;CE137,1,-1))</f>
        <v/>
      </c>
      <c r="AE137" s="106" t="str">
        <f>IF(CC137="","",IF(CC137&lt;CE137,1,-1))</f>
        <v/>
      </c>
      <c r="AF137" s="107">
        <f>IF(CC137&gt;CE137,1,0)</f>
        <v>0</v>
      </c>
      <c r="AG137" s="108">
        <f>IF(CE137&gt;CC137,1,0)</f>
        <v>0</v>
      </c>
      <c r="AH137" s="81" t="str">
        <f>IF(O137="","",AX137*1)</f>
        <v/>
      </c>
      <c r="AI137" s="92" t="str">
        <f>IF(P137="","",BE137*1)</f>
        <v/>
      </c>
      <c r="AJ137" s="92" t="str">
        <f>IF(Q137="","",BL137*1)</f>
        <v/>
      </c>
      <c r="AK137" s="92" t="str">
        <f>IF(R137="","",BS137*1)</f>
        <v/>
      </c>
      <c r="AL137" s="92" t="str">
        <f>IF(S137="","",BZ137*1)</f>
        <v/>
      </c>
      <c r="AM137" s="93" t="str">
        <f>IF(O137="","",AZ137*1)</f>
        <v/>
      </c>
      <c r="AN137" s="93" t="str">
        <f>IF(P137="","",BG137*1)</f>
        <v/>
      </c>
      <c r="AO137" s="93" t="str">
        <f>IF(Q137="","",BN137*1)</f>
        <v/>
      </c>
      <c r="AP137" s="93" t="str">
        <f>IF(R137="","",BU137*1)</f>
        <v/>
      </c>
      <c r="AQ137" s="93" t="str">
        <f>IF(S137="","",CB137*1)</f>
        <v/>
      </c>
      <c r="AR137" s="109">
        <f>SUM(AH137:AL137)</f>
        <v>0</v>
      </c>
      <c r="AS137" s="110">
        <f>SUM(AM137:AQ137)</f>
        <v>0</v>
      </c>
      <c r="AT137" s="111">
        <f>IF(O137=1000,11,IF(O137=-1000,0,IF(O137&gt;0,11,IF(O137&lt;0,(-O137),"0"))))</f>
        <v>11</v>
      </c>
      <c r="AU137" s="112" t="str">
        <f>IF(O137=1000,0,IF(O137=-1000,11,IF(O137&lt;-9,-(O137-2),IF(O137&gt;0,(O137),"0"))))</f>
        <v/>
      </c>
      <c r="AV137" s="111" t="e">
        <f>IF(O137=1000,11,IF(O137=-1000,0,IF(O137&gt;9,(O137+2),IF(O137&lt;0,(-O137),"0"))))</f>
        <v>#VALUE!</v>
      </c>
      <c r="AW137" s="112" t="str">
        <f>IF(O137=1000,0,IF(O137=-1000,11,IF(O137&lt;0,11,IF(O137&gt;0,(O137),"0"))))</f>
        <v/>
      </c>
      <c r="AX137" s="94" t="str">
        <f>IF(O137="","",IF(O137&gt;9,AV137,AT137))</f>
        <v/>
      </c>
      <c r="AY137" s="95" t="str">
        <f>IF(O137="","","-")</f>
        <v/>
      </c>
      <c r="AZ137" s="96" t="str">
        <f>IF(O137="","",IF(O137&lt;-9,AU137,AW137))</f>
        <v/>
      </c>
      <c r="BA137" s="111" t="e">
        <f>IF(P137=1000,11,IF(P137=-1000,0,IF(P137&gt;9,(P137+2),IF(P137&lt;0,(-P137),"0"))))</f>
        <v>#VALUE!</v>
      </c>
      <c r="BB137" s="112" t="str">
        <f>IF(P137=1000,0,IF(P137=-1000,11,IF(P137&lt;-9,-(P137-2),IF(P137&gt;0,(P137),"0"))))</f>
        <v/>
      </c>
      <c r="BC137" s="112">
        <f>IF(P137=1000,11,IF(P137=-1000,0,IF(P137&gt;0,11,IF(P137&lt;0,(-P137),"0"))))</f>
        <v>11</v>
      </c>
      <c r="BD137" s="112" t="str">
        <f>IF(P137=1000,0,IF(P137=-1000,11,IF(P137&lt;0,11,IF(P137&gt;0,(P137),"0"))))</f>
        <v/>
      </c>
      <c r="BE137" s="94" t="str">
        <f>IF(P137="","",IF(P137&gt;9,BA137,BC137))</f>
        <v/>
      </c>
      <c r="BF137" s="95" t="str">
        <f>IF(P137="","","-")</f>
        <v/>
      </c>
      <c r="BG137" s="96" t="str">
        <f>IF(P137="","",IF(P137&lt;-9,BB137,BD137))</f>
        <v/>
      </c>
      <c r="BH137" s="111" t="e">
        <f>IF(Q137=1000,11,IF(Q137=-1000,0,IF(Q137&gt;9,(Q137+2),IF(Q137&lt;0,(-Q137),"0"))))</f>
        <v>#VALUE!</v>
      </c>
      <c r="BI137" s="112" t="str">
        <f>IF(Q137=1000,0,IF(Q137=-1000,11,IF(Q137&lt;-9,-(Q137-2),IF(Q137&gt;0,(Q137),"0"))))</f>
        <v/>
      </c>
      <c r="BJ137" s="112">
        <f>IF(Q137=1000,11,IF(Q137=-1000,0,IF(Q137&gt;0,11,IF(Q137&lt;0,(-Q137),"0"))))</f>
        <v>11</v>
      </c>
      <c r="BK137" s="112" t="str">
        <f>IF(Q137=1000,0,IF(Q137=-1000,11,IF(Q137&lt;0,11,IF(Q137&gt;0,(Q137),"0"))))</f>
        <v/>
      </c>
      <c r="BL137" s="94" t="str">
        <f>IF(Q137="","",IF(Q137&gt;9,BH137,BJ137))</f>
        <v/>
      </c>
      <c r="BM137" s="95" t="str">
        <f>IF(Q137="","","-")</f>
        <v/>
      </c>
      <c r="BN137" s="96" t="str">
        <f>IF(Q137="","",IF(Q137&lt;-9,BI137,BK137))</f>
        <v/>
      </c>
      <c r="BO137" s="112" t="e">
        <f>IF(R137=1000,11,IF(R137=-1000,0,IF(R137&gt;9,(R137+2),IF(R137&lt;0,(-R137),"0"))))</f>
        <v>#VALUE!</v>
      </c>
      <c r="BP137" s="112" t="str">
        <f>IF(R137=1000,0,IF(R137=-1000,11,IF(R137&lt;-9,-(R137-2),IF(R137&gt;0,(R137),"0"))))</f>
        <v/>
      </c>
      <c r="BQ137" s="112">
        <f>IF(R137=1000,11,IF(R137=-1000,0,IF(R137&gt;0,11,IF(R137&lt;0,(-R137),"0"))))</f>
        <v>11</v>
      </c>
      <c r="BR137" s="112" t="str">
        <f>IF(R137=1000,0,IF(R137=-1000,11,IF(R137&lt;0,11,IF(R137&gt;0,(R137),"0"))))</f>
        <v/>
      </c>
      <c r="BS137" s="94" t="str">
        <f>IF(R137="","",IF(R137&gt;9,BO137,BQ137))</f>
        <v/>
      </c>
      <c r="BT137" s="95" t="str">
        <f>IF(R137="","","-")</f>
        <v/>
      </c>
      <c r="BU137" s="96" t="str">
        <f>IF(R137="","",IF(R137&lt;-9,BP137,BR137))</f>
        <v/>
      </c>
      <c r="BV137" s="112" t="e">
        <f>IF(S137=1000,11,IF(S137=-1000,0,IF(S137&gt;9,(S137+2),IF(S137&lt;0,(-S137),"0"))))</f>
        <v>#VALUE!</v>
      </c>
      <c r="BW137" s="112" t="str">
        <f>IF(S137=1000,0,IF(S137=-1000,11,IF(S137&lt;-9,-(S137-2),IF(S137&gt;0,(S137),"0"))))</f>
        <v/>
      </c>
      <c r="BX137" s="112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94" t="str">
        <f>IF(S137="","",IF(S137&gt;9,BV137,BX137))</f>
        <v/>
      </c>
      <c r="CA137" s="95" t="str">
        <f>IF(S137="","","-")</f>
        <v/>
      </c>
      <c r="CB137" s="96" t="str">
        <f>IF(S137="","",IF(S137&lt;-9,BW137,BY137))</f>
        <v/>
      </c>
      <c r="CC137" s="97" t="str">
        <f>IF(O137="","",SUM(T137:X137))</f>
        <v/>
      </c>
      <c r="CD137" s="88" t="str">
        <f>IF(CC137="","","-")</f>
        <v/>
      </c>
      <c r="CE137" s="98" t="str">
        <f>IF(O137="","",SUM(Y137:AC137))</f>
        <v/>
      </c>
      <c r="CP137" s="32"/>
      <c r="CQ137" s="32"/>
    </row>
    <row r="138" spans="1:95" s="31" customFormat="1" ht="15" customHeight="1" thickBot="1" x14ac:dyDescent="0.25">
      <c r="A138" s="99" t="str">
        <f>IF(A133="","",A134)</f>
        <v/>
      </c>
      <c r="B138" s="99" t="str">
        <f>IF(B133="","",B133)</f>
        <v/>
      </c>
      <c r="C138" s="114">
        <v>5</v>
      </c>
      <c r="D138" s="115" t="str">
        <f>IF(A138="","",VLOOKUP(A138,СписокКЖ!D:I,2,FALSE))</f>
        <v/>
      </c>
      <c r="E138" s="116"/>
      <c r="F138" s="117" t="str">
        <f>IF(B138="","",VLOOKUP(B138,СписокКЖ!D:I,2,FALSE))</f>
        <v/>
      </c>
      <c r="G138" s="118"/>
      <c r="H138" s="119"/>
      <c r="I138" s="120"/>
      <c r="J138" s="120"/>
      <c r="K138" s="120"/>
      <c r="L138" s="121"/>
      <c r="M138" s="121"/>
      <c r="N138" s="122"/>
      <c r="O138" s="123" t="str">
        <f>IF(I138="","",IF(I138="0",1000,IF(I138="-0",-1000,I138*1)))</f>
        <v/>
      </c>
      <c r="P138" s="123" t="str">
        <f t="shared" si="84"/>
        <v/>
      </c>
      <c r="Q138" s="123" t="str">
        <f t="shared" si="84"/>
        <v/>
      </c>
      <c r="R138" s="123" t="str">
        <f t="shared" si="84"/>
        <v/>
      </c>
      <c r="S138" s="124" t="str">
        <f t="shared" si="84"/>
        <v/>
      </c>
      <c r="T138" s="125" t="str">
        <f t="shared" si="85"/>
        <v/>
      </c>
      <c r="U138" s="126" t="str">
        <f t="shared" si="85"/>
        <v/>
      </c>
      <c r="V138" s="126" t="str">
        <f t="shared" si="85"/>
        <v/>
      </c>
      <c r="W138" s="126" t="str">
        <f t="shared" si="85"/>
        <v/>
      </c>
      <c r="X138" s="126" t="str">
        <f t="shared" si="85"/>
        <v/>
      </c>
      <c r="Y138" s="127" t="str">
        <f t="shared" si="86"/>
        <v/>
      </c>
      <c r="Z138" s="127" t="str">
        <f t="shared" si="86"/>
        <v/>
      </c>
      <c r="AA138" s="127" t="str">
        <f t="shared" si="86"/>
        <v/>
      </c>
      <c r="AB138" s="127" t="str">
        <f t="shared" si="86"/>
        <v/>
      </c>
      <c r="AC138" s="127" t="str">
        <f t="shared" si="86"/>
        <v/>
      </c>
      <c r="AD138" s="128" t="str">
        <f>IF(CC138="","",IF(CC138&gt;CE138,1,-1))</f>
        <v/>
      </c>
      <c r="AE138" s="128" t="str">
        <f>IF(CC138="","",IF(CC138&lt;CE138,1,-1))</f>
        <v/>
      </c>
      <c r="AF138" s="129">
        <f>IF(CC138&gt;CE138,1,0)</f>
        <v>0</v>
      </c>
      <c r="AG138" s="130">
        <f>IF(CE138&gt;CC138,1,0)</f>
        <v>0</v>
      </c>
      <c r="AH138" s="131" t="str">
        <f>IF(O138="","",AX138*1)</f>
        <v/>
      </c>
      <c r="AI138" s="132" t="str">
        <f>IF(P138="","",BE138*1)</f>
        <v/>
      </c>
      <c r="AJ138" s="132" t="str">
        <f>IF(Q138="","",BL138*1)</f>
        <v/>
      </c>
      <c r="AK138" s="132" t="str">
        <f>IF(R138="","",BS138*1)</f>
        <v/>
      </c>
      <c r="AL138" s="132" t="str">
        <f>IF(S138="","",BZ138*1)</f>
        <v/>
      </c>
      <c r="AM138" s="133" t="str">
        <f>IF(O138="","",AZ138*1)</f>
        <v/>
      </c>
      <c r="AN138" s="133" t="str">
        <f>IF(P138="","",BG138*1)</f>
        <v/>
      </c>
      <c r="AO138" s="133" t="str">
        <f>IF(Q138="","",BN138*1)</f>
        <v/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0</v>
      </c>
      <c r="AS138" s="135">
        <f>SUM(AM138:AQ138)</f>
        <v>0</v>
      </c>
      <c r="AT138" s="136">
        <f>IF(O138=1000,11,IF(O138=-1000,0,IF(O138&gt;0,11,IF(O138&lt;0,(-O138),"0"))))</f>
        <v>11</v>
      </c>
      <c r="AU138" s="137" t="str">
        <f>IF(O138=1000,0,IF(O138=-1000,11,IF(O138&lt;-9,-(O138-2),IF(O138&gt;0,(O138),"0"))))</f>
        <v/>
      </c>
      <c r="AV138" s="136" t="e">
        <f>IF(O138=1000,11,IF(O138=-1000,0,IF(O138&gt;9,(O138+2),IF(O138&lt;0,(-O138),"0"))))</f>
        <v>#VALUE!</v>
      </c>
      <c r="AW138" s="137" t="str">
        <f>IF(O138=1000,0,IF(O138=-1000,11,IF(O138&lt;0,11,IF(O138&gt;0,(O138),"0"))))</f>
        <v/>
      </c>
      <c r="AX138" s="138" t="str">
        <f>IF(O138="","",IF(O138&gt;9,AV138,AT138))</f>
        <v/>
      </c>
      <c r="AY138" s="139" t="str">
        <f>IF(O138="","","-")</f>
        <v/>
      </c>
      <c r="AZ138" s="140" t="str">
        <f>IF(O138="","",IF(O138&lt;-9,AU138,AW138))</f>
        <v/>
      </c>
      <c r="BA138" s="136" t="e">
        <f>IF(P138=1000,11,IF(P138=-1000,0,IF(P138&gt;9,(P138+2),IF(P138&lt;0,(-P138),"0"))))</f>
        <v>#VALUE!</v>
      </c>
      <c r="BB138" s="137" t="str">
        <f>IF(P138=1000,0,IF(P138=-1000,11,IF(P138&lt;-9,-(P138-2),IF(P138&gt;0,(P138),"0"))))</f>
        <v/>
      </c>
      <c r="BC138" s="137">
        <f>IF(P138=1000,11,IF(P138=-1000,0,IF(P138&gt;0,11,IF(P138&lt;0,(-P138),"0"))))</f>
        <v>11</v>
      </c>
      <c r="BD138" s="137" t="str">
        <f>IF(P138=1000,0,IF(P138=-1000,11,IF(P138&lt;0,11,IF(P138&gt;0,(P138),"0"))))</f>
        <v/>
      </c>
      <c r="BE138" s="138" t="str">
        <f>IF(P138="","",IF(P138&gt;9,BA138,BC138))</f>
        <v/>
      </c>
      <c r="BF138" s="139" t="str">
        <f>IF(P138="","","-")</f>
        <v/>
      </c>
      <c r="BG138" s="140" t="str">
        <f>IF(P138="","",IF(P138&lt;-9,BB138,BD138))</f>
        <v/>
      </c>
      <c r="BH138" s="136" t="e">
        <f>IF(Q138=1000,11,IF(Q138=-1000,0,IF(Q138&gt;9,(Q138+2),IF(Q138&lt;0,(-Q138),"0"))))</f>
        <v>#VALUE!</v>
      </c>
      <c r="BI138" s="137" t="str">
        <f>IF(Q138=1000,0,IF(Q138=-1000,11,IF(Q138&lt;-9,-(Q138-2),IF(Q138&gt;0,(Q138),"0"))))</f>
        <v/>
      </c>
      <c r="BJ138" s="137">
        <f>IF(Q138=1000,11,IF(Q138=-1000,0,IF(Q138&gt;0,11,IF(Q138&lt;0,(-Q138),"0"))))</f>
        <v>11</v>
      </c>
      <c r="BK138" s="137" t="str">
        <f>IF(Q138=1000,0,IF(Q138=-1000,11,IF(Q138&lt;0,11,IF(Q138&gt;0,(Q138),"0"))))</f>
        <v/>
      </c>
      <c r="BL138" s="138" t="str">
        <f>IF(Q138="","",IF(Q138&gt;9,BH138,BJ138))</f>
        <v/>
      </c>
      <c r="BM138" s="139" t="str">
        <f>IF(Q138="","","-")</f>
        <v/>
      </c>
      <c r="BN138" s="140" t="str">
        <f>IF(Q138="","",IF(Q138&lt;-9,BI138,BK138))</f>
        <v/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 t="str">
        <f>IF(O138="","",SUM(T138:X138))</f>
        <v/>
      </c>
      <c r="CD138" s="143" t="str">
        <f>IF(CC138="","","-")</f>
        <v/>
      </c>
      <c r="CE138" s="144" t="str">
        <f>IF(O138="","",SUM(Y138:AC138))</f>
        <v/>
      </c>
      <c r="CP138" s="32"/>
      <c r="CQ138" s="32"/>
    </row>
    <row r="139" spans="1:95" s="31" customFormat="1" ht="15" customHeight="1" thickBot="1" x14ac:dyDescent="0.25">
      <c r="A139" s="145"/>
      <c r="B139" s="145"/>
      <c r="C139" s="145"/>
      <c r="D139" s="146"/>
      <c r="E139" s="147"/>
      <c r="F139" s="148"/>
      <c r="G139" s="149"/>
      <c r="H139" s="150"/>
      <c r="I139" s="151"/>
      <c r="J139" s="151"/>
      <c r="K139" s="151"/>
      <c r="L139" s="151"/>
      <c r="M139" s="151"/>
      <c r="N139" s="150"/>
      <c r="O139" s="152"/>
      <c r="P139" s="152"/>
      <c r="Q139" s="152"/>
      <c r="R139" s="152"/>
      <c r="S139" s="152"/>
      <c r="T139" s="153"/>
      <c r="U139" s="153"/>
      <c r="V139" s="153"/>
      <c r="W139" s="153"/>
      <c r="X139" s="153"/>
      <c r="Y139" s="154"/>
      <c r="Z139" s="154"/>
      <c r="AA139" s="154"/>
      <c r="AB139" s="154"/>
      <c r="AC139" s="154"/>
      <c r="AD139" s="155"/>
      <c r="AE139" s="155"/>
      <c r="AF139" s="156"/>
      <c r="AG139" s="156"/>
      <c r="AH139" s="157"/>
      <c r="AI139" s="157"/>
      <c r="AJ139" s="157"/>
      <c r="AK139" s="157"/>
      <c r="AL139" s="157"/>
      <c r="AM139" s="158"/>
      <c r="AN139" s="158"/>
      <c r="AO139" s="158"/>
      <c r="AP139" s="158"/>
      <c r="AQ139" s="158"/>
      <c r="AR139" s="159"/>
      <c r="AS139" s="159"/>
      <c r="AT139" s="160"/>
      <c r="AU139" s="160"/>
      <c r="AV139" s="160"/>
      <c r="AW139" s="160"/>
      <c r="AX139" s="161"/>
      <c r="AY139" s="161"/>
      <c r="AZ139" s="161"/>
      <c r="BA139" s="160"/>
      <c r="BB139" s="160"/>
      <c r="BC139" s="160"/>
      <c r="BD139" s="160"/>
      <c r="BE139" s="161"/>
      <c r="BF139" s="161"/>
      <c r="BG139" s="161"/>
      <c r="BH139" s="160"/>
      <c r="BI139" s="160"/>
      <c r="BJ139" s="160"/>
      <c r="BK139" s="160"/>
      <c r="BL139" s="161"/>
      <c r="BM139" s="161"/>
      <c r="BN139" s="161"/>
      <c r="BO139" s="160"/>
      <c r="BP139" s="160"/>
      <c r="BQ139" s="160"/>
      <c r="BR139" s="160"/>
      <c r="BS139" s="161"/>
      <c r="BT139" s="161"/>
      <c r="BU139" s="161"/>
      <c r="BV139" s="160"/>
      <c r="BW139" s="160"/>
      <c r="BX139" s="160"/>
      <c r="BY139" s="160"/>
      <c r="BZ139" s="161"/>
      <c r="CA139" s="161"/>
      <c r="CB139" s="161"/>
      <c r="CC139" s="162"/>
      <c r="CD139" s="163"/>
      <c r="CE139" s="164"/>
      <c r="CP139" s="32"/>
      <c r="CQ139" s="32"/>
    </row>
    <row r="140" spans="1:95" s="31" customFormat="1" ht="31.5" customHeight="1" thickBot="1" x14ac:dyDescent="0.25">
      <c r="A140" s="34"/>
      <c r="B140" s="35"/>
      <c r="C140" s="1225">
        <f>1+C131</f>
        <v>16</v>
      </c>
      <c r="D140" s="1227" t="str">
        <f>IF(A140="","",VLOOKUP(A140,СписокКЖ!$A$88:$C$113,3,FALSE))</f>
        <v/>
      </c>
      <c r="E140" s="1228" t="str">
        <f>IF(B140="","",VLOOKUP(B140,СписокКЖ!E:J,2,FALSE))</f>
        <v/>
      </c>
      <c r="F140" s="1231" t="str">
        <f>IF(B140="","",VLOOKUP(B140,СписокКЖ!$A$88:$C$111,3,FALSE))</f>
        <v/>
      </c>
      <c r="G140" s="1232" t="str">
        <f>IF(D140="","",VLOOKUP(D140,СписокКЖ!G:L,2,FALSE))</f>
        <v/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 t="str">
        <f>IF(A140="","",VLOOKUP(A140,'[60]Протокол команд'!A:K,8,FALSE))</f>
        <v/>
      </c>
      <c r="U140" s="39" t="e">
        <f>T140*5-4</f>
        <v>#VALUE!</v>
      </c>
      <c r="V140" s="39" t="e">
        <f>T140*5</f>
        <v>#VALUE!</v>
      </c>
      <c r="W140" s="39" t="e">
        <f>CONCATENATE(U140,"-",V140)</f>
        <v>#VALUE!</v>
      </c>
      <c r="X140" s="39" t="str">
        <f>IF(A140="","",VLOOKUP(A140,'[60]Протокол команд'!A:K,10,FALSE))</f>
        <v/>
      </c>
      <c r="Y140" s="39" t="e">
        <f>X140*5-4</f>
        <v>#VALUE!</v>
      </c>
      <c r="Z140" s="39" t="e">
        <f>X140*5</f>
        <v>#VALUE!</v>
      </c>
      <c r="AA140" s="39" t="e">
        <f>CONCATENATE(Y140,"-",Z140)</f>
        <v>#VALUE!</v>
      </c>
      <c r="AB140" s="1241" t="str">
        <f>IF(O142="","",SUM(AF142:AF147))</f>
        <v/>
      </c>
      <c r="AC140" s="1242"/>
      <c r="AD140" s="1243"/>
      <c r="AE140" s="1242" t="str">
        <f>IF(O142="","",SUM(AG142:AG147))</f>
        <v/>
      </c>
      <c r="AF140" s="1242"/>
      <c r="AG140" s="1264"/>
      <c r="AH140" s="1241">
        <f>SUM(CC142:CC147)</f>
        <v>0</v>
      </c>
      <c r="AI140" s="1242"/>
      <c r="AJ140" s="1243"/>
      <c r="AK140" s="1242">
        <f>SUM(CE142:CE147)</f>
        <v>0</v>
      </c>
      <c r="AL140" s="1242"/>
      <c r="AM140" s="1264"/>
      <c r="AN140" s="1265">
        <f>SUM(AR142:AR147)</f>
        <v>0</v>
      </c>
      <c r="AO140" s="1266"/>
      <c r="AP140" s="1267"/>
      <c r="AQ140" s="1266">
        <f>SUM(AS142:AS147)</f>
        <v>0</v>
      </c>
      <c r="AR140" s="1266"/>
      <c r="AS140" s="1268"/>
      <c r="AT140" s="1314" t="str">
        <f>IF(A140="","",VLOOKUP(A140,'[60]Протокол команд'!A:Z,14,FALSE))</f>
        <v/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 t="str">
        <f>IF(O142="","",SUM(AF142:AF147))</f>
        <v/>
      </c>
      <c r="CD140" s="1256" t="str">
        <f>IF(CC140="","","-")</f>
        <v/>
      </c>
      <c r="CE140" s="1258" t="str">
        <f>IF(O142="","",SUM(AG142:AG147))</f>
        <v/>
      </c>
      <c r="CP140" s="32"/>
      <c r="CQ140" s="32"/>
    </row>
    <row r="141" spans="1:95" s="31" customFormat="1" ht="13.5" customHeight="1" x14ac:dyDescent="0.2">
      <c r="A141" s="40"/>
      <c r="B141" s="40"/>
      <c r="C141" s="1226"/>
      <c r="D141" s="1229" t="str">
        <f>IF(A141="","",VLOOKUP(A141,СписокКЖ!D:I,2,FALSE))</f>
        <v/>
      </c>
      <c r="E141" s="1230" t="str">
        <f>IF(B141="","",VLOOKUP(B141,СписокКЖ!E:J,2,FALSE))</f>
        <v/>
      </c>
      <c r="F141" s="1233" t="str">
        <f>IF(C141="","",VLOOKUP(C141,СписокКЖ!F:K,2,FALSE))</f>
        <v/>
      </c>
      <c r="G141" s="1234" t="str">
        <f>IF(D141="","",VLOOKUP(D141,СписокКЖ!G:L,2,FALSE))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x14ac:dyDescent="0.2">
      <c r="A142" s="43"/>
      <c r="B142" s="44"/>
      <c r="C142" s="90">
        <v>1</v>
      </c>
      <c r="D142" s="46" t="str">
        <f>IF(A142="","",VLOOKUP(A142,СписокКЖ!D:I,2,FALSE))</f>
        <v/>
      </c>
      <c r="E142" s="47"/>
      <c r="F142" s="48" t="str">
        <f>IF(B142="","",VLOOKUP(B142,СписокКЖ!D:I,2,FALSE))</f>
        <v/>
      </c>
      <c r="G142" s="49"/>
      <c r="H142" s="50"/>
      <c r="I142" s="51"/>
      <c r="J142" s="51"/>
      <c r="K142" s="51"/>
      <c r="L142" s="51"/>
      <c r="M142" s="51"/>
      <c r="N142" s="52"/>
      <c r="O142" s="53" t="str">
        <f>IF(I142="","",IF(I142="0",1000,IF(I142="-0",-1000,I142*1)))</f>
        <v/>
      </c>
      <c r="P142" s="53" t="str">
        <f t="shared" ref="P142:S143" si="87">IF(J142="","",IF(J142="0",1000,IF(J142="-0",-1000,J142*1)))</f>
        <v/>
      </c>
      <c r="Q142" s="53" t="str">
        <f t="shared" si="87"/>
        <v/>
      </c>
      <c r="R142" s="53" t="str">
        <f t="shared" si="87"/>
        <v/>
      </c>
      <c r="S142" s="54" t="str">
        <f t="shared" si="87"/>
        <v/>
      </c>
      <c r="T142" s="55" t="str">
        <f t="shared" ref="T142:X143" si="88">IF(O142="","",IF(O142&gt;0,1,0))</f>
        <v/>
      </c>
      <c r="U142" s="56" t="str">
        <f t="shared" si="88"/>
        <v/>
      </c>
      <c r="V142" s="56" t="str">
        <f t="shared" si="88"/>
        <v/>
      </c>
      <c r="W142" s="56" t="str">
        <f t="shared" si="88"/>
        <v/>
      </c>
      <c r="X142" s="56" t="str">
        <f t="shared" si="88"/>
        <v/>
      </c>
      <c r="Y142" s="57" t="str">
        <f t="shared" ref="Y142:AC143" si="89">IF(O142="","",IF(O142&lt;0,1,0))</f>
        <v/>
      </c>
      <c r="Z142" s="57" t="str">
        <f t="shared" si="89"/>
        <v/>
      </c>
      <c r="AA142" s="57" t="str">
        <f t="shared" si="89"/>
        <v/>
      </c>
      <c r="AB142" s="57" t="str">
        <f t="shared" si="89"/>
        <v/>
      </c>
      <c r="AC142" s="57" t="str">
        <f t="shared" si="89"/>
        <v/>
      </c>
      <c r="AD142" s="58" t="str">
        <f>IF(CC142="","",IF(CC142&gt;CE142,1,-1))</f>
        <v/>
      </c>
      <c r="AE142" s="58" t="str">
        <f>IF(CC142="","",IF(CC142&lt;CE142,1,-1))</f>
        <v/>
      </c>
      <c r="AF142" s="59">
        <f>IF(CC142&gt;CE142,1,0)</f>
        <v>0</v>
      </c>
      <c r="AG142" s="60">
        <f>IF(CE142&gt;CC142,1,0)</f>
        <v>0</v>
      </c>
      <c r="AH142" s="61" t="str">
        <f>IF(O142="","",AX142*1)</f>
        <v/>
      </c>
      <c r="AI142" s="62" t="str">
        <f>IF(P142="","",BE142*1)</f>
        <v/>
      </c>
      <c r="AJ142" s="62" t="str">
        <f>IF(Q142="","",BL142*1)</f>
        <v/>
      </c>
      <c r="AK142" s="62" t="str">
        <f>IF(R142="","",BS142*1)</f>
        <v/>
      </c>
      <c r="AL142" s="62" t="str">
        <f>IF(S142="","",BZ142*1)</f>
        <v/>
      </c>
      <c r="AM142" s="63" t="str">
        <f>IF(O142="","",AZ142*1)</f>
        <v/>
      </c>
      <c r="AN142" s="63" t="str">
        <f>IF(P142="","",BG142*1)</f>
        <v/>
      </c>
      <c r="AO142" s="63" t="str">
        <f>IF(Q142="","",BN142*1)</f>
        <v/>
      </c>
      <c r="AP142" s="63" t="str">
        <f>IF(R142="","",BU142*1)</f>
        <v/>
      </c>
      <c r="AQ142" s="63" t="str">
        <f>IF(S142="","",CB142*1)</f>
        <v/>
      </c>
      <c r="AR142" s="64">
        <f>SUM(AH142:AL142)</f>
        <v>0</v>
      </c>
      <c r="AS142" s="65">
        <f>SUM(AM142:AQ142)</f>
        <v>0</v>
      </c>
      <c r="AT142" s="66">
        <f>IF(O142=1000,11,IF(O142=-1000,0,IF(O142&gt;0,11,IF(O142&lt;0,(-O142),"0"))))</f>
        <v>11</v>
      </c>
      <c r="AU142" s="67" t="str">
        <f>IF(O142=1000,0,IF(O142=-1000,11,IF(O142&lt;-9,-(O142-2),IF(O142&gt;0,(O142),"0"))))</f>
        <v/>
      </c>
      <c r="AV142" s="66" t="e">
        <f>IF(O142=1000,11,IF(O142=-1000,0,IF(O142&lt;9,11,IF(O142&gt;9,(O142+2),"0"))))</f>
        <v>#VALUE!</v>
      </c>
      <c r="AW142" s="67" t="str">
        <f>IF(O142=1000,0,IF(O142=-1000,11,IF(O142&lt;0,11,IF(O142&gt;0,(O142),"0"))))</f>
        <v/>
      </c>
      <c r="AX142" s="68" t="str">
        <f>IF(O142="","",IF(O142&gt;9,AV142,AT142))</f>
        <v/>
      </c>
      <c r="AY142" s="69" t="str">
        <f>IF(O142="","","-")</f>
        <v/>
      </c>
      <c r="AZ142" s="70" t="str">
        <f>IF(O142="","",IF(O142&lt;-9,AU142,AW142))</f>
        <v/>
      </c>
      <c r="BA142" s="66" t="e">
        <f>IF(P142=1000,11,IF(P142=-1000,0,IF(P142&gt;9,(P142+2),IF(P142&lt;0,(-P142),"0"))))</f>
        <v>#VALUE!</v>
      </c>
      <c r="BB142" s="67" t="str">
        <f>IF(P142=1000,0,IF(P142=-1000,11,IF(P142&lt;-9,-(P142-2),IF(P142&gt;0,(P142),"0"))))</f>
        <v/>
      </c>
      <c r="BC142" s="67">
        <f>IF(P142=1000,11,IF(P142=-1000,0,IF(P142&gt;0,11,IF(P142&lt;0,(-P142),"0"))))</f>
        <v>11</v>
      </c>
      <c r="BD142" s="67" t="str">
        <f>IF(P142=1000,0,IF(P142=-1000,11,IF(P142&lt;0,11,IF(P142&gt;0,(P142),"0"))))</f>
        <v/>
      </c>
      <c r="BE142" s="68" t="str">
        <f>IF(P142="","",IF(P142&gt;9,BA142,BC142))</f>
        <v/>
      </c>
      <c r="BF142" s="69" t="str">
        <f>IF(P142="","","-")</f>
        <v/>
      </c>
      <c r="BG142" s="70" t="str">
        <f>IF(P142="","",IF(P142&lt;-9,BB142,BD142))</f>
        <v/>
      </c>
      <c r="BH142" s="66" t="e">
        <f>IF(Q142=1000,11,IF(Q142=-1000,0,IF(Q142&gt;9,(Q142+2),IF(Q142&lt;0,(-Q142),"0"))))</f>
        <v>#VALUE!</v>
      </c>
      <c r="BI142" s="67" t="str">
        <f>IF(Q142=1000,0,IF(Q142=-1000,11,IF(Q142&lt;-9,-(Q142-2),IF(Q142&gt;0,(Q142),"0"))))</f>
        <v/>
      </c>
      <c r="BJ142" s="67">
        <f>IF(Q142=1000,11,IF(Q142=-1000,0,IF(Q142&gt;0,11,IF(Q142&lt;0,(-Q142),"0"))))</f>
        <v>11</v>
      </c>
      <c r="BK142" s="67" t="str">
        <f>IF(Q142=1000,0,IF(Q142=-1000,11,IF(Q142&lt;0,11,IF(Q142&gt;0,(Q142),"0"))))</f>
        <v/>
      </c>
      <c r="BL142" s="68" t="str">
        <f>IF(Q142="","",IF(Q142&gt;9,BH142,BJ142))</f>
        <v/>
      </c>
      <c r="BM142" s="69" t="str">
        <f>IF(Q142="","","-")</f>
        <v/>
      </c>
      <c r="BN142" s="70" t="str">
        <f>IF(Q142="","",IF(Q142&lt;-9,BI142,BK142))</f>
        <v/>
      </c>
      <c r="BO142" s="67" t="e">
        <f>IF(R142=1000,11,IF(R142=-1000,0,IF(R142&gt;9,(R142+2),IF(R142&lt;0,(-R142),"0"))))</f>
        <v>#VALUE!</v>
      </c>
      <c r="BP142" s="67" t="str">
        <f>IF(R142=1000,0,IF(R142=-1000,11,IF(R142&lt;-9,-(R142-2),IF(R142&gt;0,(R142),"0"))))</f>
        <v/>
      </c>
      <c r="BQ142" s="67">
        <f>IF(R142=1000,11,IF(R142=-1000,0,IF(R142&gt;0,11,IF(R142&lt;0,(-R142),"0"))))</f>
        <v>11</v>
      </c>
      <c r="BR142" s="67" t="str">
        <f>IF(R142=1000,0,IF(R142=-1000,11,IF(R142&lt;0,11,IF(R142&gt;0,(R142),"0"))))</f>
        <v/>
      </c>
      <c r="BS142" s="68" t="str">
        <f>IF(R142="","",IF(R142&gt;9,BO142,BQ142))</f>
        <v/>
      </c>
      <c r="BT142" s="69" t="str">
        <f>IF(R142="","","-")</f>
        <v/>
      </c>
      <c r="BU142" s="70" t="str">
        <f>IF(R142="","",IF(R142&lt;-9,BP142,BR142))</f>
        <v/>
      </c>
      <c r="BV142" s="67" t="e">
        <f>IF(S142=1000,11,IF(S142=-1000,0,IF(S142&gt;9,(S142+2),IF(S142&lt;0,(-S142),"0"))))</f>
        <v>#VALUE!</v>
      </c>
      <c r="BW142" s="67" t="str">
        <f>IF(S142=1000,0,IF(S142=-1000,11,IF(S142&lt;-9,-(S142-2),IF(S142&gt;0,(S142),"0"))))</f>
        <v/>
      </c>
      <c r="BX142" s="67">
        <f>IF(S142=1000,11,IF(S142=-1000,0,IF(S142&gt;0,11,IF(S142&lt;0,(-S142),"0"))))</f>
        <v>11</v>
      </c>
      <c r="BY142" s="71" t="str">
        <f>IF(S142=1000,0,IF(S142=-1000,11,IF(S142&lt;0,11,IF(S142&gt;0,(S142),"0"))))</f>
        <v/>
      </c>
      <c r="BZ142" s="68" t="str">
        <f>IF(S142="","",IF(S142&gt;9,BV142,BX142))</f>
        <v/>
      </c>
      <c r="CA142" s="69" t="str">
        <f>IF(S142="","","-")</f>
        <v/>
      </c>
      <c r="CB142" s="70" t="str">
        <f>IF(S142="","",IF(S142&lt;-9,BW142,BY142))</f>
        <v/>
      </c>
      <c r="CC142" s="72" t="str">
        <f>IF(O142="","",SUM(T142:X142))</f>
        <v/>
      </c>
      <c r="CD142" s="73" t="str">
        <f>IF(CC142="","","-")</f>
        <v/>
      </c>
      <c r="CE142" s="74" t="str">
        <f>IF(O142="","",SUM(Y142:AC142))</f>
        <v/>
      </c>
      <c r="CP142" s="32"/>
      <c r="CQ142" s="32"/>
    </row>
    <row r="143" spans="1:95" s="31" customFormat="1" ht="15" customHeight="1" x14ac:dyDescent="0.2">
      <c r="A143" s="43"/>
      <c r="B143" s="44"/>
      <c r="C143" s="75">
        <v>2</v>
      </c>
      <c r="D143" s="76" t="str">
        <f>IF(A143="","",VLOOKUP(A143,СписокКЖ!D:I,2,FALSE))</f>
        <v/>
      </c>
      <c r="E143" s="47"/>
      <c r="F143" s="77" t="str">
        <f>IF(B143="","",VLOOKUP(B143,СписокКЖ!D:I,2,FALSE))</f>
        <v/>
      </c>
      <c r="G143" s="49"/>
      <c r="H143" s="41"/>
      <c r="I143" s="91"/>
      <c r="J143" s="91"/>
      <c r="K143" s="91"/>
      <c r="L143" s="91"/>
      <c r="M143" s="51"/>
      <c r="N143" s="42"/>
      <c r="O143" s="79" t="str">
        <f>IF(I143="","",IF(I143="0",1000,IF(I143="-0",-1000,I143*1)))</f>
        <v/>
      </c>
      <c r="P143" s="79" t="str">
        <f t="shared" si="87"/>
        <v/>
      </c>
      <c r="Q143" s="79" t="str">
        <f t="shared" si="87"/>
        <v/>
      </c>
      <c r="R143" s="79" t="str">
        <f t="shared" si="87"/>
        <v/>
      </c>
      <c r="S143" s="80" t="str">
        <f t="shared" si="87"/>
        <v/>
      </c>
      <c r="T143" s="55" t="str">
        <f t="shared" si="88"/>
        <v/>
      </c>
      <c r="U143" s="56" t="str">
        <f t="shared" si="88"/>
        <v/>
      </c>
      <c r="V143" s="56" t="str">
        <f t="shared" si="88"/>
        <v/>
      </c>
      <c r="W143" s="56" t="str">
        <f t="shared" si="88"/>
        <v/>
      </c>
      <c r="X143" s="56" t="str">
        <f t="shared" si="88"/>
        <v/>
      </c>
      <c r="Y143" s="57" t="str">
        <f t="shared" si="89"/>
        <v/>
      </c>
      <c r="Z143" s="57" t="str">
        <f t="shared" si="89"/>
        <v/>
      </c>
      <c r="AA143" s="57" t="str">
        <f t="shared" si="89"/>
        <v/>
      </c>
      <c r="AB143" s="57" t="str">
        <f t="shared" si="89"/>
        <v/>
      </c>
      <c r="AC143" s="57" t="str">
        <f t="shared" si="89"/>
        <v/>
      </c>
      <c r="AD143" s="58" t="str">
        <f>IF(CC143="","",IF(CC143&gt;CE143,1,-1))</f>
        <v/>
      </c>
      <c r="AE143" s="58" t="str">
        <f>IF(CC143="","",IF(CC143&lt;CE143,1,-1))</f>
        <v/>
      </c>
      <c r="AF143" s="59">
        <f>IF(CC143&gt;CE143,1,0)</f>
        <v>0</v>
      </c>
      <c r="AG143" s="60">
        <f>IF(CE143&gt;CC143,1,0)</f>
        <v>0</v>
      </c>
      <c r="AH143" s="81" t="str">
        <f>IF(O143="","",AX143*1)</f>
        <v/>
      </c>
      <c r="AI143" s="92" t="str">
        <f>IF(P143="","",BE143*1)</f>
        <v/>
      </c>
      <c r="AJ143" s="92" t="str">
        <f>IF(Q143="","",BL143*1)</f>
        <v/>
      </c>
      <c r="AK143" s="92" t="str">
        <f>IF(R143="","",BS143*1)</f>
        <v/>
      </c>
      <c r="AL143" s="92" t="str">
        <f>IF(S143="","",BZ143*1)</f>
        <v/>
      </c>
      <c r="AM143" s="93" t="str">
        <f>IF(O143="","",AZ143*1)</f>
        <v/>
      </c>
      <c r="AN143" s="93" t="str">
        <f>IF(P143="","",BG143*1)</f>
        <v/>
      </c>
      <c r="AO143" s="93" t="str">
        <f>IF(Q143="","",BN143*1)</f>
        <v/>
      </c>
      <c r="AP143" s="93" t="str">
        <f>IF(R143="","",BU143*1)</f>
        <v/>
      </c>
      <c r="AQ143" s="93" t="str">
        <f>IF(S143="","",CB143*1)</f>
        <v/>
      </c>
      <c r="AR143" s="64">
        <f>SUM(AH143:AL143)</f>
        <v>0</v>
      </c>
      <c r="AS143" s="65">
        <f>SUM(AM143:AQ143)</f>
        <v>0</v>
      </c>
      <c r="AT143" s="66">
        <f>IF(O143=1000,11,IF(O143=-1000,0,IF(O143&gt;0,11,IF(O143&lt;0,(-O143),"0"))))</f>
        <v>11</v>
      </c>
      <c r="AU143" s="67" t="str">
        <f>IF(O143=1000,0,IF(O143=-1000,11,IF(O143&lt;-9,-(O143-2),IF(O143&gt;0,(O143),"0"))))</f>
        <v/>
      </c>
      <c r="AV143" s="66" t="e">
        <f>IF(O143=1000,11,IF(O143=-1000,0,IF(O143&gt;9,(O143+2),IF(O143&lt;0,(-O143),"0"))))</f>
        <v>#VALUE!</v>
      </c>
      <c r="AW143" s="67" t="str">
        <f>IF(O143=1000,0,IF(O143=-1000,11,IF(O143&lt;0,11,IF(O143&gt;0,(O143),"0"))))</f>
        <v/>
      </c>
      <c r="AX143" s="94" t="str">
        <f>IF(O143="","",IF(O143&gt;9,AV143,AT143))</f>
        <v/>
      </c>
      <c r="AY143" s="95" t="str">
        <f>IF(O143="","","-")</f>
        <v/>
      </c>
      <c r="AZ143" s="96" t="str">
        <f>IF(O143="","",IF(O143&lt;-9,AU143,AW143))</f>
        <v/>
      </c>
      <c r="BA143" s="66" t="e">
        <f>IF(P143=1000,11,IF(P143=-1000,0,IF(P143&gt;9,(P143+2),IF(P143&lt;0,(-P143),"0"))))</f>
        <v>#VALUE!</v>
      </c>
      <c r="BB143" s="67" t="str">
        <f>IF(P143=1000,0,IF(P143=-1000,11,IF(P143&lt;-9,-(P143-2),IF(P143&gt;0,(P143),"0"))))</f>
        <v/>
      </c>
      <c r="BC143" s="67">
        <f>IF(P143=1000,11,IF(P143=-1000,0,IF(P143&gt;0,11,IF(P143&lt;0,(-P143),"0"))))</f>
        <v>11</v>
      </c>
      <c r="BD143" s="67" t="str">
        <f>IF(P143=1000,0,IF(P143=-1000,11,IF(P143&lt;0,11,IF(P143&gt;0,(P143),"0"))))</f>
        <v/>
      </c>
      <c r="BE143" s="94" t="str">
        <f>IF(P143="","",IF(P143&gt;9,BA143,BC143))</f>
        <v/>
      </c>
      <c r="BF143" s="95" t="str">
        <f>IF(P143="","","-")</f>
        <v/>
      </c>
      <c r="BG143" s="96" t="str">
        <f>IF(P143="","",IF(P143&lt;-9,BB143,BD143))</f>
        <v/>
      </c>
      <c r="BH143" s="66" t="e">
        <f>IF(Q143=1000,11,IF(Q143=-1000,0,IF(Q143&gt;9,(Q143+2),IF(Q143&lt;0,(-Q143),"0"))))</f>
        <v>#VALUE!</v>
      </c>
      <c r="BI143" s="67" t="str">
        <f>IF(Q143=1000,0,IF(Q143=-1000,11,IF(Q143&lt;-9,-(Q143-2),IF(Q143&gt;0,(Q143),"0"))))</f>
        <v/>
      </c>
      <c r="BJ143" s="67">
        <f>IF(Q143=1000,11,IF(Q143=-1000,0,IF(Q143&gt;0,11,IF(Q143&lt;0,(-Q143),"0"))))</f>
        <v>11</v>
      </c>
      <c r="BK143" s="67" t="str">
        <f>IF(Q143=1000,0,IF(Q143=-1000,11,IF(Q143&lt;0,11,IF(Q143&gt;0,(Q143),"0"))))</f>
        <v/>
      </c>
      <c r="BL143" s="94" t="str">
        <f>IF(Q143="","",IF(Q143&gt;9,BH143,BJ143))</f>
        <v/>
      </c>
      <c r="BM143" s="95" t="str">
        <f>IF(Q143="","","-")</f>
        <v/>
      </c>
      <c r="BN143" s="96" t="str">
        <f>IF(Q143="","",IF(Q143&lt;-9,BI143,BK143))</f>
        <v/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94" t="str">
        <f>IF(R143="","",IF(R143&gt;9,BO143,BQ143))</f>
        <v/>
      </c>
      <c r="BT143" s="95" t="str">
        <f>IF(R143="","","-")</f>
        <v/>
      </c>
      <c r="BU143" s="96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94" t="str">
        <f>IF(S143="","",IF(S143&gt;9,BV143,BX143))</f>
        <v/>
      </c>
      <c r="CA143" s="95" t="str">
        <f>IF(S143="","","-")</f>
        <v/>
      </c>
      <c r="CB143" s="96" t="str">
        <f>IF(S143="","",IF(S143&lt;-9,BW143,BY143))</f>
        <v/>
      </c>
      <c r="CC143" s="97" t="str">
        <f>IF(O143="","",SUM(T143:X143))</f>
        <v/>
      </c>
      <c r="CD143" s="88" t="str">
        <f>IF(CC143="","","-")</f>
        <v/>
      </c>
      <c r="CE143" s="98" t="str">
        <f>IF(O143="","",SUM(Y143:AC143))</f>
        <v/>
      </c>
      <c r="CP143" s="32"/>
      <c r="CQ143" s="32"/>
    </row>
    <row r="144" spans="1:95" s="31" customFormat="1" ht="15" customHeight="1" x14ac:dyDescent="0.2">
      <c r="A144" s="43"/>
      <c r="B144" s="44"/>
      <c r="C144" s="1250">
        <v>3</v>
      </c>
      <c r="D144" s="76" t="str">
        <f>IF(A144="","",VLOOKUP(A144,СписокКЖ!D:I,2,FALSE))</f>
        <v/>
      </c>
      <c r="E144" s="47"/>
      <c r="F144" s="77" t="str">
        <f>IF(B144="","",VLOOKUP(B144,СписокКЖ!D:I,2,FALSE))</f>
        <v/>
      </c>
      <c r="G144" s="49"/>
      <c r="H144" s="41"/>
      <c r="I144" s="1252"/>
      <c r="J144" s="1252"/>
      <c r="K144" s="1252"/>
      <c r="L144" s="1252"/>
      <c r="M144" s="1252"/>
      <c r="N144" s="42"/>
      <c r="O144" s="1244" t="str">
        <f>IF(I144="","",IF(I144="0",1000,IF(I144="-0",-1000,I144*1)))</f>
        <v/>
      </c>
      <c r="P144" s="1244" t="str">
        <f>IF(J144="","",IF(J144="0",1000,IF(J144="-0",-1000,J144*1)))</f>
        <v/>
      </c>
      <c r="Q144" s="1244" t="str">
        <f>IF(K144="","",IF(K144="0",1000,IF(K144="-0",-1000,K144*1)))</f>
        <v/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 t="str">
        <f>IF(O144="","",IF(O144&gt;0,1,0))</f>
        <v/>
      </c>
      <c r="U144" s="1284" t="str">
        <f>IF(P144="","",IF(P144&gt;0,1,0))</f>
        <v/>
      </c>
      <c r="V144" s="1284" t="str">
        <f>IF(Q144="","",IF(Q144&gt;0,1,0))</f>
        <v/>
      </c>
      <c r="W144" s="1284" t="str">
        <f>IF(R144="","",IF(R144&gt;0,1,0))</f>
        <v/>
      </c>
      <c r="X144" s="1284" t="str">
        <f>IF(S144="","",IF(S144&gt;0,1,0))</f>
        <v/>
      </c>
      <c r="Y144" s="1278" t="str">
        <f>IF(O144="","",IF(O144&lt;0,1,0))</f>
        <v/>
      </c>
      <c r="Z144" s="1278" t="str">
        <f>IF(P144="","",IF(P144&lt;0,1,0))</f>
        <v/>
      </c>
      <c r="AA144" s="1278" t="str">
        <f>IF(Q144="","",IF(Q144&lt;0,1,0))</f>
        <v/>
      </c>
      <c r="AB144" s="1278" t="str">
        <f>IF(R144="","",IF(R144&lt;0,1,0))</f>
        <v/>
      </c>
      <c r="AC144" s="1278" t="str">
        <f>IF(S144="","",IF(S144&lt;0,1,0))</f>
        <v/>
      </c>
      <c r="AD144" s="1280" t="str">
        <f>IF(CC144="","",IF(CC144&gt;CE144,1,-1))</f>
        <v/>
      </c>
      <c r="AE144" s="1280" t="str">
        <f>IF(CC144="","",IF(CC144&lt;CE144,1,-1))</f>
        <v/>
      </c>
      <c r="AF144" s="1282">
        <f>IF(CC144&gt;CE144,1,0)</f>
        <v>0</v>
      </c>
      <c r="AG144" s="1272">
        <f>IF(CE144&gt;CC144,1,0)</f>
        <v>0</v>
      </c>
      <c r="AH144" s="1274" t="str">
        <f>IF(O144="","",AX144*1)</f>
        <v/>
      </c>
      <c r="AI144" s="1276" t="str">
        <f>IF(P144="","",BE144*1)</f>
        <v/>
      </c>
      <c r="AJ144" s="1276" t="str">
        <f>IF(Q144="","",BL144*1)</f>
        <v/>
      </c>
      <c r="AK144" s="1276" t="str">
        <f>IF(R144="","",BS144*1)</f>
        <v/>
      </c>
      <c r="AL144" s="1276" t="str">
        <f>IF(S144="","",BZ144*1)</f>
        <v/>
      </c>
      <c r="AM144" s="1298" t="str">
        <f>IF(O144="","",AZ144*1)</f>
        <v/>
      </c>
      <c r="AN144" s="1298" t="str">
        <f>IF(P144="","",BG144*1)</f>
        <v/>
      </c>
      <c r="AO144" s="1298" t="str">
        <f>IF(Q144="","",BN144*1)</f>
        <v/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11</v>
      </c>
      <c r="AU144" s="1286" t="str">
        <f>IF(O144=1000,0,IF(O144=-1000,11,IF(O144&lt;-9,-(O144-2),IF(O144&gt;0,(O144),"0"))))</f>
        <v/>
      </c>
      <c r="AV144" s="1286" t="e">
        <f>IF(O144=1000,11,IF(O144=-1000,0,IF(O144&gt;9,(O144+2),IF(O144&lt;0,(-O144),"0"))))</f>
        <v>#VALUE!</v>
      </c>
      <c r="AW144" s="1286" t="str">
        <f>IF(O144=1000,0,IF(O144=-1000,11,IF(O144&lt;0,11,IF(O144&gt;0,(O144),"0"))))</f>
        <v/>
      </c>
      <c r="AX144" s="1296" t="str">
        <f>IF(O144="","",IF(O144&gt;9,AV144,AT144))</f>
        <v/>
      </c>
      <c r="AY144" s="1288" t="str">
        <f>IF(O144="","","-")</f>
        <v/>
      </c>
      <c r="AZ144" s="1290" t="str">
        <f>IF(O144="","",IF(O144&lt;-9,AU144,AW144))</f>
        <v/>
      </c>
      <c r="BA144" s="1286" t="e">
        <f>IF(P144=1000,11,IF(P144=-1000,0,IF(P144&gt;9,(P144+2),IF(P144&lt;0,(-P144),"0"))))</f>
        <v>#VALUE!</v>
      </c>
      <c r="BB144" s="1286" t="str">
        <f>IF(P144=1000,0,IF(P144=-1000,11,IF(P144&lt;-9,-(P144-2),IF(P144&gt;0,(P144),"0"))))</f>
        <v/>
      </c>
      <c r="BC144" s="1286">
        <f>IF(P144=1000,11,IF(P144=-1000,0,IF(P144&gt;0,11,IF(P144&lt;0,(-P144),"0"))))</f>
        <v>11</v>
      </c>
      <c r="BD144" s="1286" t="str">
        <f>IF(P144=1000,0,IF(P144=-1000,11,IF(P144&lt;0,11,IF(P144&gt;0,(P144),"0"))))</f>
        <v/>
      </c>
      <c r="BE144" s="1296" t="str">
        <f>IF(P144="","",IF(P144&gt;9,BA144,BC144))</f>
        <v/>
      </c>
      <c r="BF144" s="1288" t="str">
        <f>IF(P144="","","-")</f>
        <v/>
      </c>
      <c r="BG144" s="1290" t="str">
        <f>IF(P144="","",IF(P144&lt;-9,BB144,BD144))</f>
        <v/>
      </c>
      <c r="BH144" s="1286" t="e">
        <f>IF(Q144=1000,11,IF(Q144=-1000,0,IF(Q144&gt;9,(Q144+2),IF(Q144&lt;0,(-Q144),"0"))))</f>
        <v>#VALUE!</v>
      </c>
      <c r="BI144" s="1286" t="str">
        <f>IF(Q144=1000,0,IF(Q144=-1000,11,IF(Q144&lt;-9,-(Q144-2),IF(Q144&gt;0,(Q144),"0"))))</f>
        <v/>
      </c>
      <c r="BJ144" s="1286">
        <f>IF(Q144=1000,11,IF(Q144=-1000,0,IF(Q144&gt;0,11,IF(Q144&lt;0,(-Q144),"0"))))</f>
        <v>11</v>
      </c>
      <c r="BK144" s="1286" t="str">
        <f>IF(Q144=1000,0,IF(Q144=-1000,11,IF(Q144&lt;0,11,IF(Q144&gt;0,(Q144),"0"))))</f>
        <v/>
      </c>
      <c r="BL144" s="1296" t="str">
        <f>IF(Q144="","",IF(Q144&gt;9,BH144,BJ144))</f>
        <v/>
      </c>
      <c r="BM144" s="1288" t="str">
        <f>IF(Q144="","","-")</f>
        <v/>
      </c>
      <c r="BN144" s="1290" t="str">
        <f>IF(Q144="","",IF(Q144&lt;-9,BI144,BK144))</f>
        <v/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 t="str">
        <f>IF(R144="","",IF(R144&gt;9,BO144,BQ144))</f>
        <v/>
      </c>
      <c r="BT144" s="1288" t="str">
        <f>IF(R144="","","-")</f>
        <v/>
      </c>
      <c r="BU144" s="1290" t="str">
        <f>IF(R144="","",IF(R144&lt;-9,BP144,BR144))</f>
        <v/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 t="str">
        <f>IF(O144="","",SUM(T144:X145))</f>
        <v/>
      </c>
      <c r="CD144" s="1304" t="str">
        <f>IF(CC144="","","-")</f>
        <v/>
      </c>
      <c r="CE144" s="1306" t="str">
        <f>IF(O144="","",SUM(Y144:AC145))</f>
        <v/>
      </c>
      <c r="CP144" s="32"/>
      <c r="CQ144" s="32"/>
    </row>
    <row r="145" spans="1:95" s="31" customFormat="1" ht="15" customHeight="1" x14ac:dyDescent="0.2">
      <c r="A145" s="43"/>
      <c r="B145" s="44"/>
      <c r="C145" s="1251"/>
      <c r="D145" s="46" t="str">
        <f>IF(A145="","",VLOOKUP(A145,СписокКЖ!D:I,2,FALSE))</f>
        <v/>
      </c>
      <c r="E145" s="47"/>
      <c r="F145" s="48" t="str">
        <f>IF(B145="","",VLOOKUP(B145,СписокКЖ!D:I,2,FALSE))</f>
        <v/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x14ac:dyDescent="0.2">
      <c r="A146" s="99" t="str">
        <f>IF(A142="","",A142)</f>
        <v/>
      </c>
      <c r="B146" s="99" t="str">
        <f>IF(B142="","",B143)</f>
        <v/>
      </c>
      <c r="C146" s="75">
        <v>4</v>
      </c>
      <c r="D146" s="100" t="str">
        <f>IF(A146="","",VLOOKUP(A146,СписокКЖ!D:I,2,FALSE))</f>
        <v/>
      </c>
      <c r="E146" s="101"/>
      <c r="F146" s="77" t="str">
        <f>IF(B146="","",VLOOKUP(B146,СписокКЖ!D:I,2,FALSE))</f>
        <v/>
      </c>
      <c r="G146" s="102"/>
      <c r="H146" s="41"/>
      <c r="I146" s="91"/>
      <c r="J146" s="91"/>
      <c r="K146" s="91"/>
      <c r="L146" s="91"/>
      <c r="M146" s="91"/>
      <c r="N146" s="42"/>
      <c r="O146" s="79" t="str">
        <f>IF(I146="","",IF(I146="0",1000,IF(I146="-0",-1000,I146*1)))</f>
        <v/>
      </c>
      <c r="P146" s="79" t="str">
        <f t="shared" ref="P146:S147" si="90">IF(J146="","",IF(J146="0",1000,IF(J146="-0",-1000,J146*1)))</f>
        <v/>
      </c>
      <c r="Q146" s="79" t="str">
        <f t="shared" si="90"/>
        <v/>
      </c>
      <c r="R146" s="79" t="str">
        <f t="shared" si="90"/>
        <v/>
      </c>
      <c r="S146" s="80" t="str">
        <f t="shared" si="90"/>
        <v/>
      </c>
      <c r="T146" s="103" t="str">
        <f t="shared" ref="T146:X147" si="91">IF(O146="","",IF(O146&gt;0,1,0))</f>
        <v/>
      </c>
      <c r="U146" s="104" t="str">
        <f t="shared" si="91"/>
        <v/>
      </c>
      <c r="V146" s="104" t="str">
        <f t="shared" si="91"/>
        <v/>
      </c>
      <c r="W146" s="104" t="str">
        <f t="shared" si="91"/>
        <v/>
      </c>
      <c r="X146" s="104" t="str">
        <f t="shared" si="91"/>
        <v/>
      </c>
      <c r="Y146" s="105" t="str">
        <f t="shared" ref="Y146:AC147" si="92">IF(O146="","",IF(O146&lt;0,1,0))</f>
        <v/>
      </c>
      <c r="Z146" s="105" t="str">
        <f t="shared" si="92"/>
        <v/>
      </c>
      <c r="AA146" s="105" t="str">
        <f t="shared" si="92"/>
        <v/>
      </c>
      <c r="AB146" s="105" t="str">
        <f t="shared" si="92"/>
        <v/>
      </c>
      <c r="AC146" s="105" t="str">
        <f t="shared" si="92"/>
        <v/>
      </c>
      <c r="AD146" s="106" t="str">
        <f>IF(CC146="","",IF(CC146&gt;CE146,1,-1))</f>
        <v/>
      </c>
      <c r="AE146" s="106" t="str">
        <f>IF(CC146="","",IF(CC146&lt;CE146,1,-1))</f>
        <v/>
      </c>
      <c r="AF146" s="107">
        <f>IF(CC146&gt;CE146,1,0)</f>
        <v>0</v>
      </c>
      <c r="AG146" s="108">
        <f>IF(CE146&gt;CC146,1,0)</f>
        <v>0</v>
      </c>
      <c r="AH146" s="81" t="str">
        <f>IF(O146="","",AX146*1)</f>
        <v/>
      </c>
      <c r="AI146" s="92" t="str">
        <f>IF(P146="","",BE146*1)</f>
        <v/>
      </c>
      <c r="AJ146" s="92" t="str">
        <f>IF(Q146="","",BL146*1)</f>
        <v/>
      </c>
      <c r="AK146" s="92" t="str">
        <f>IF(R146="","",BS146*1)</f>
        <v/>
      </c>
      <c r="AL146" s="92" t="str">
        <f>IF(S146="","",BZ146*1)</f>
        <v/>
      </c>
      <c r="AM146" s="93" t="str">
        <f>IF(O146="","",AZ146*1)</f>
        <v/>
      </c>
      <c r="AN146" s="93" t="str">
        <f>IF(P146="","",BG146*1)</f>
        <v/>
      </c>
      <c r="AO146" s="93" t="str">
        <f>IF(Q146="","",BN146*1)</f>
        <v/>
      </c>
      <c r="AP146" s="93" t="str">
        <f>IF(R146="","",BU146*1)</f>
        <v/>
      </c>
      <c r="AQ146" s="93" t="str">
        <f>IF(S146="","",CB146*1)</f>
        <v/>
      </c>
      <c r="AR146" s="109">
        <f>SUM(AH146:AL146)</f>
        <v>0</v>
      </c>
      <c r="AS146" s="110">
        <f>SUM(AM146:AQ146)</f>
        <v>0</v>
      </c>
      <c r="AT146" s="111">
        <f>IF(O146=1000,11,IF(O146=-1000,0,IF(O146&gt;0,11,IF(O146&lt;0,(-O146),"0"))))</f>
        <v>11</v>
      </c>
      <c r="AU146" s="112" t="str">
        <f>IF(O146=1000,0,IF(O146=-1000,11,IF(O146&lt;-9,-(O146-2),IF(O146&gt;0,(O146),"0"))))</f>
        <v/>
      </c>
      <c r="AV146" s="111" t="e">
        <f>IF(O146=1000,11,IF(O146=-1000,0,IF(O146&gt;9,(O146+2),IF(O146&lt;0,(-O146),"0"))))</f>
        <v>#VALUE!</v>
      </c>
      <c r="AW146" s="112" t="str">
        <f>IF(O146=1000,0,IF(O146=-1000,11,IF(O146&lt;0,11,IF(O146&gt;0,(O146),"0"))))</f>
        <v/>
      </c>
      <c r="AX146" s="94" t="str">
        <f>IF(O146="","",IF(O146&gt;9,AV146,AT146))</f>
        <v/>
      </c>
      <c r="AY146" s="95" t="str">
        <f>IF(O146="","","-")</f>
        <v/>
      </c>
      <c r="AZ146" s="96" t="str">
        <f>IF(O146="","",IF(O146&lt;-9,AU146,AW146))</f>
        <v/>
      </c>
      <c r="BA146" s="111" t="e">
        <f>IF(P146=1000,11,IF(P146=-1000,0,IF(P146&gt;9,(P146+2),IF(P146&lt;0,(-P146),"0"))))</f>
        <v>#VALUE!</v>
      </c>
      <c r="BB146" s="112" t="str">
        <f>IF(P146=1000,0,IF(P146=-1000,11,IF(P146&lt;-9,-(P146-2),IF(P146&gt;0,(P146),"0"))))</f>
        <v/>
      </c>
      <c r="BC146" s="112">
        <f>IF(P146=1000,11,IF(P146=-1000,0,IF(P146&gt;0,11,IF(P146&lt;0,(-P146),"0"))))</f>
        <v>11</v>
      </c>
      <c r="BD146" s="112" t="str">
        <f>IF(P146=1000,0,IF(P146=-1000,11,IF(P146&lt;0,11,IF(P146&gt;0,(P146),"0"))))</f>
        <v/>
      </c>
      <c r="BE146" s="94" t="str">
        <f>IF(P146="","",IF(P146&gt;9,BA146,BC146))</f>
        <v/>
      </c>
      <c r="BF146" s="95" t="str">
        <f>IF(P146="","","-")</f>
        <v/>
      </c>
      <c r="BG146" s="96" t="str">
        <f>IF(P146="","",IF(P146&lt;-9,BB146,BD146))</f>
        <v/>
      </c>
      <c r="BH146" s="111" t="e">
        <f>IF(Q146=1000,11,IF(Q146=-1000,0,IF(Q146&gt;9,(Q146+2),IF(Q146&lt;0,(-Q146),"0"))))</f>
        <v>#VALUE!</v>
      </c>
      <c r="BI146" s="112" t="str">
        <f>IF(Q146=1000,0,IF(Q146=-1000,11,IF(Q146&lt;-9,-(Q146-2),IF(Q146&gt;0,(Q146),"0"))))</f>
        <v/>
      </c>
      <c r="BJ146" s="112">
        <f>IF(Q146=1000,11,IF(Q146=-1000,0,IF(Q146&gt;0,11,IF(Q146&lt;0,(-Q146),"0"))))</f>
        <v>11</v>
      </c>
      <c r="BK146" s="112" t="str">
        <f>IF(Q146=1000,0,IF(Q146=-1000,11,IF(Q146&lt;0,11,IF(Q146&gt;0,(Q146),"0"))))</f>
        <v/>
      </c>
      <c r="BL146" s="94" t="str">
        <f>IF(Q146="","",IF(Q146&gt;9,BH146,BJ146))</f>
        <v/>
      </c>
      <c r="BM146" s="95" t="str">
        <f>IF(Q146="","","-")</f>
        <v/>
      </c>
      <c r="BN146" s="96" t="str">
        <f>IF(Q146="","",IF(Q146&lt;-9,BI146,BK146))</f>
        <v/>
      </c>
      <c r="BO146" s="112" t="e">
        <f>IF(R146=1000,11,IF(R146=-1000,0,IF(R146&gt;9,(R146+2),IF(R146&lt;0,(-R146),"0"))))</f>
        <v>#VALUE!</v>
      </c>
      <c r="BP146" s="112" t="str">
        <f>IF(R146=1000,0,IF(R146=-1000,11,IF(R146&lt;-9,-(R146-2),IF(R146&gt;0,(R146),"0"))))</f>
        <v/>
      </c>
      <c r="BQ146" s="112">
        <f>IF(R146=1000,11,IF(R146=-1000,0,IF(R146&gt;0,11,IF(R146&lt;0,(-R146),"0"))))</f>
        <v>11</v>
      </c>
      <c r="BR146" s="112" t="str">
        <f>IF(R146=1000,0,IF(R146=-1000,11,IF(R146&lt;0,11,IF(R146&gt;0,(R146),"0"))))</f>
        <v/>
      </c>
      <c r="BS146" s="94" t="str">
        <f>IF(R146="","",IF(R146&gt;9,BO146,BQ146))</f>
        <v/>
      </c>
      <c r="BT146" s="95" t="str">
        <f>IF(R146="","","-")</f>
        <v/>
      </c>
      <c r="BU146" s="96" t="str">
        <f>IF(R146="","",IF(R146&lt;-9,BP146,BR146))</f>
        <v/>
      </c>
      <c r="BV146" s="112" t="e">
        <f>IF(S146=1000,11,IF(S146=-1000,0,IF(S146&gt;9,(S146+2),IF(S146&lt;0,(-S146),"0"))))</f>
        <v>#VALUE!</v>
      </c>
      <c r="BW146" s="112" t="str">
        <f>IF(S146=1000,0,IF(S146=-1000,11,IF(S146&lt;-9,-(S146-2),IF(S146&gt;0,(S146),"0"))))</f>
        <v/>
      </c>
      <c r="BX146" s="112">
        <f>IF(S146=1000,11,IF(S146=-1000,0,IF(S146&gt;0,11,IF(S146&lt;0,(-S146),"0"))))</f>
        <v>11</v>
      </c>
      <c r="BY146" s="113" t="str">
        <f>IF(S146=1000,0,IF(S146=-1000,11,IF(S146&lt;0,11,IF(S146&gt;0,(S146),"0"))))</f>
        <v/>
      </c>
      <c r="BZ146" s="94" t="str">
        <f>IF(S146="","",IF(S146&gt;9,BV146,BX146))</f>
        <v/>
      </c>
      <c r="CA146" s="95" t="str">
        <f>IF(S146="","","-")</f>
        <v/>
      </c>
      <c r="CB146" s="96" t="str">
        <f>IF(S146="","",IF(S146&lt;-9,BW146,BY146))</f>
        <v/>
      </c>
      <c r="CC146" s="97" t="str">
        <f>IF(O146="","",SUM(T146:X146))</f>
        <v/>
      </c>
      <c r="CD146" s="88" t="str">
        <f>IF(CC146="","","-")</f>
        <v/>
      </c>
      <c r="CE146" s="98" t="str">
        <f>IF(O146="","",SUM(Y146:AC146))</f>
        <v/>
      </c>
      <c r="CP146" s="32"/>
      <c r="CQ146" s="32"/>
    </row>
    <row r="147" spans="1:95" s="31" customFormat="1" ht="15" customHeight="1" thickBot="1" x14ac:dyDescent="0.25">
      <c r="A147" s="99" t="str">
        <f>IF(A142="","",A143)</f>
        <v/>
      </c>
      <c r="B147" s="99" t="str">
        <f>IF(B142="","",B142)</f>
        <v/>
      </c>
      <c r="C147" s="114">
        <v>5</v>
      </c>
      <c r="D147" s="115" t="str">
        <f>IF(A147="","",VLOOKUP(A147,СписокКЖ!D:I,2,FALSE))</f>
        <v/>
      </c>
      <c r="E147" s="116"/>
      <c r="F147" s="117" t="str">
        <f>IF(B147="","",VLOOKUP(B147,СписокКЖ!D:I,2,FALSE))</f>
        <v/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90"/>
        <v/>
      </c>
      <c r="Q147" s="123" t="str">
        <f t="shared" si="90"/>
        <v/>
      </c>
      <c r="R147" s="123" t="str">
        <f t="shared" si="90"/>
        <v/>
      </c>
      <c r="S147" s="124" t="str">
        <f t="shared" si="90"/>
        <v/>
      </c>
      <c r="T147" s="125" t="str">
        <f t="shared" si="91"/>
        <v/>
      </c>
      <c r="U147" s="126" t="str">
        <f t="shared" si="91"/>
        <v/>
      </c>
      <c r="V147" s="126" t="str">
        <f t="shared" si="91"/>
        <v/>
      </c>
      <c r="W147" s="126" t="str">
        <f t="shared" si="91"/>
        <v/>
      </c>
      <c r="X147" s="126" t="str">
        <f t="shared" si="91"/>
        <v/>
      </c>
      <c r="Y147" s="127" t="str">
        <f t="shared" si="92"/>
        <v/>
      </c>
      <c r="Z147" s="127" t="str">
        <f t="shared" si="92"/>
        <v/>
      </c>
      <c r="AA147" s="127" t="str">
        <f t="shared" si="92"/>
        <v/>
      </c>
      <c r="AB147" s="127" t="str">
        <f t="shared" si="92"/>
        <v/>
      </c>
      <c r="AC147" s="127" t="str">
        <f t="shared" si="92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s="31" customFormat="1" ht="15" customHeight="1" thickBot="1" x14ac:dyDescent="0.25">
      <c r="A148" s="145"/>
      <c r="B148" s="145"/>
      <c r="C148" s="145"/>
      <c r="D148" s="146"/>
      <c r="E148" s="147"/>
      <c r="F148" s="148"/>
      <c r="G148" s="149"/>
      <c r="H148" s="150"/>
      <c r="I148" s="151"/>
      <c r="J148" s="151"/>
      <c r="K148" s="151"/>
      <c r="L148" s="151"/>
      <c r="M148" s="151"/>
      <c r="N148" s="150"/>
      <c r="O148" s="152"/>
      <c r="P148" s="152"/>
      <c r="Q148" s="152"/>
      <c r="R148" s="152"/>
      <c r="S148" s="152"/>
      <c r="T148" s="153"/>
      <c r="U148" s="153"/>
      <c r="V148" s="153"/>
      <c r="W148" s="153"/>
      <c r="X148" s="153"/>
      <c r="Y148" s="154"/>
      <c r="Z148" s="154"/>
      <c r="AA148" s="154"/>
      <c r="AB148" s="154"/>
      <c r="AC148" s="154"/>
      <c r="AD148" s="155"/>
      <c r="AE148" s="155"/>
      <c r="AF148" s="156"/>
      <c r="AG148" s="156"/>
      <c r="AH148" s="157"/>
      <c r="AI148" s="157"/>
      <c r="AJ148" s="157"/>
      <c r="AK148" s="157"/>
      <c r="AL148" s="157"/>
      <c r="AM148" s="158"/>
      <c r="AN148" s="158"/>
      <c r="AO148" s="158"/>
      <c r="AP148" s="158"/>
      <c r="AQ148" s="158"/>
      <c r="AR148" s="159"/>
      <c r="AS148" s="159"/>
      <c r="AT148" s="160"/>
      <c r="AU148" s="160"/>
      <c r="AV148" s="160"/>
      <c r="AW148" s="160"/>
      <c r="AX148" s="161"/>
      <c r="AY148" s="161"/>
      <c r="AZ148" s="161"/>
      <c r="BA148" s="160"/>
      <c r="BB148" s="160"/>
      <c r="BC148" s="160"/>
      <c r="BD148" s="160"/>
      <c r="BE148" s="161"/>
      <c r="BF148" s="161"/>
      <c r="BG148" s="161"/>
      <c r="BH148" s="160"/>
      <c r="BI148" s="160"/>
      <c r="BJ148" s="160"/>
      <c r="BK148" s="160"/>
      <c r="BL148" s="161"/>
      <c r="BM148" s="161"/>
      <c r="BN148" s="161"/>
      <c r="BO148" s="160"/>
      <c r="BP148" s="160"/>
      <c r="BQ148" s="160"/>
      <c r="BR148" s="160"/>
      <c r="BS148" s="161"/>
      <c r="BT148" s="161"/>
      <c r="BU148" s="161"/>
      <c r="BV148" s="160"/>
      <c r="BW148" s="160"/>
      <c r="BX148" s="160"/>
      <c r="BY148" s="160"/>
      <c r="BZ148" s="161"/>
      <c r="CA148" s="161"/>
      <c r="CB148" s="161"/>
      <c r="CC148" s="162"/>
      <c r="CD148" s="163"/>
      <c r="CE148" s="164"/>
      <c r="CP148" s="32"/>
      <c r="CQ148" s="32"/>
    </row>
    <row r="149" spans="1:95" s="31" customFormat="1" ht="31.5" customHeight="1" thickBot="1" x14ac:dyDescent="0.25">
      <c r="A149" s="34"/>
      <c r="B149" s="35"/>
      <c r="C149" s="1225">
        <f>1+C140</f>
        <v>17</v>
      </c>
      <c r="D149" s="1227" t="str">
        <f>IF(A149="","",VLOOKUP(A149,СписокКЖ!$A$88:$C$113,3,FALSE))</f>
        <v/>
      </c>
      <c r="E149" s="1228" t="str">
        <f>IF(B149="","",VLOOKUP(B149,СписокКЖ!E:J,2,FALSE))</f>
        <v/>
      </c>
      <c r="F149" s="1231" t="str">
        <f>IF(B149="","",VLOOKUP(B149,СписокКЖ!$A$88:$C$111,3,FALSE))</f>
        <v/>
      </c>
      <c r="G149" s="1232" t="str">
        <f>IF(D149="","",VLOOKUP(D149,СписокКЖ!G:L,2,FALSE))</f>
        <v/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str">
        <f>IF(A149="","",VLOOKUP(A149,'[60]Протокол команд'!A:K,8,FALSE))</f>
        <v/>
      </c>
      <c r="U149" s="39" t="e">
        <f>T149*5-4</f>
        <v>#VALUE!</v>
      </c>
      <c r="V149" s="39" t="e">
        <f>T149*5</f>
        <v>#VALUE!</v>
      </c>
      <c r="W149" s="39" t="e">
        <f>CONCATENATE(U149,"-",V149)</f>
        <v>#VALUE!</v>
      </c>
      <c r="X149" s="39" t="str">
        <f>IF(A149="","",VLOOKUP(A149,'[60]Протокол команд'!A:K,10,FALSE))</f>
        <v/>
      </c>
      <c r="Y149" s="39" t="e">
        <f>X149*5-4</f>
        <v>#VALUE!</v>
      </c>
      <c r="Z149" s="39" t="e">
        <f>X149*5</f>
        <v>#VALUE!</v>
      </c>
      <c r="AA149" s="39" t="e">
        <f>CONCATENATE(Y149,"-",Z149)</f>
        <v>#VALUE!</v>
      </c>
      <c r="AB149" s="1241" t="str">
        <f>IF(O151="","",SUM(AF151:AF156))</f>
        <v/>
      </c>
      <c r="AC149" s="1242"/>
      <c r="AD149" s="1243"/>
      <c r="AE149" s="1242" t="str">
        <f>IF(O151="","",SUM(AG151:AG156))</f>
        <v/>
      </c>
      <c r="AF149" s="1242"/>
      <c r="AG149" s="1264"/>
      <c r="AH149" s="1241">
        <f>SUM(CC151:CC156)</f>
        <v>0</v>
      </c>
      <c r="AI149" s="1242"/>
      <c r="AJ149" s="1243"/>
      <c r="AK149" s="1242">
        <f>SUM(CE151:CE156)</f>
        <v>0</v>
      </c>
      <c r="AL149" s="1242"/>
      <c r="AM149" s="1264"/>
      <c r="AN149" s="1265">
        <f>SUM(AR151:AR156)</f>
        <v>0</v>
      </c>
      <c r="AO149" s="1266"/>
      <c r="AP149" s="1267"/>
      <c r="AQ149" s="1266">
        <f>SUM(AS151:AS156)</f>
        <v>0</v>
      </c>
      <c r="AR149" s="1266"/>
      <c r="AS149" s="1268"/>
      <c r="AT149" s="1314" t="str">
        <f>IF(A149="","",VLOOKUP(A149,'[60]Протокол команд'!A:Z,14,FALSE))</f>
        <v/>
      </c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 t="str">
        <f>IF(O151="","",SUM(AF151:AF156))</f>
        <v/>
      </c>
      <c r="CD149" s="1256" t="str">
        <f>IF(CC149="","","-")</f>
        <v/>
      </c>
      <c r="CE149" s="1258" t="str">
        <f>IF(O151="","",SUM(AG151:AG156))</f>
        <v/>
      </c>
      <c r="CP149" s="32"/>
      <c r="CQ149" s="32"/>
    </row>
    <row r="150" spans="1:95" s="31" customFormat="1" ht="13.5" customHeight="1" x14ac:dyDescent="0.2">
      <c r="A150" s="40"/>
      <c r="B150" s="40"/>
      <c r="C150" s="1226"/>
      <c r="D150" s="1229" t="str">
        <f>IF(A150="","",VLOOKUP(A150,СписокКЖ!D:I,2,FALSE))</f>
        <v/>
      </c>
      <c r="E150" s="1230" t="str">
        <f>IF(B150="","",VLOOKUP(B150,СписокКЖ!E:J,2,FALSE))</f>
        <v/>
      </c>
      <c r="F150" s="1233" t="str">
        <f>IF(C150="","",VLOOKUP(C150,СписокКЖ!F:K,2,FALSE))</f>
        <v/>
      </c>
      <c r="G150" s="1234" t="str">
        <f>IF(D150="","",VLOOKUP(D150,СписокКЖ!G:L,2,FALSE))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x14ac:dyDescent="0.2">
      <c r="A151" s="43"/>
      <c r="B151" s="44"/>
      <c r="C151" s="90">
        <v>1</v>
      </c>
      <c r="D151" s="46" t="str">
        <f>IF(A151="","",VLOOKUP(A151,СписокКЖ!D:I,2,FALSE))</f>
        <v/>
      </c>
      <c r="E151" s="47"/>
      <c r="F151" s="48" t="str">
        <f>IF(B151="","",VLOOKUP(B151,СписокКЖ!D:I,2,FALSE))</f>
        <v/>
      </c>
      <c r="G151" s="49"/>
      <c r="H151" s="50"/>
      <c r="I151" s="51"/>
      <c r="J151" s="51"/>
      <c r="K151" s="51"/>
      <c r="L151" s="51"/>
      <c r="M151" s="51"/>
      <c r="N151" s="52"/>
      <c r="O151" s="53" t="str">
        <f>IF(I151="","",IF(I151="0",1000,IF(I151="-0",-1000,I151*1)))</f>
        <v/>
      </c>
      <c r="P151" s="53" t="str">
        <f t="shared" ref="P151:S152" si="93">IF(J151="","",IF(J151="0",1000,IF(J151="-0",-1000,J151*1)))</f>
        <v/>
      </c>
      <c r="Q151" s="53" t="str">
        <f t="shared" si="93"/>
        <v/>
      </c>
      <c r="R151" s="53" t="str">
        <f t="shared" si="93"/>
        <v/>
      </c>
      <c r="S151" s="54" t="str">
        <f t="shared" si="93"/>
        <v/>
      </c>
      <c r="T151" s="55" t="str">
        <f t="shared" ref="T151:X152" si="94">IF(O151="","",IF(O151&gt;0,1,0))</f>
        <v/>
      </c>
      <c r="U151" s="56" t="str">
        <f t="shared" si="94"/>
        <v/>
      </c>
      <c r="V151" s="56" t="str">
        <f t="shared" si="94"/>
        <v/>
      </c>
      <c r="W151" s="56" t="str">
        <f t="shared" si="94"/>
        <v/>
      </c>
      <c r="X151" s="56" t="str">
        <f t="shared" si="94"/>
        <v/>
      </c>
      <c r="Y151" s="57" t="str">
        <f t="shared" ref="Y151:AC152" si="95">IF(O151="","",IF(O151&lt;0,1,0))</f>
        <v/>
      </c>
      <c r="Z151" s="57" t="str">
        <f t="shared" si="95"/>
        <v/>
      </c>
      <c r="AA151" s="57" t="str">
        <f t="shared" si="95"/>
        <v/>
      </c>
      <c r="AB151" s="57" t="str">
        <f t="shared" si="95"/>
        <v/>
      </c>
      <c r="AC151" s="57" t="str">
        <f t="shared" si="95"/>
        <v/>
      </c>
      <c r="AD151" s="58" t="str">
        <f>IF(CC151="","",IF(CC151&gt;CE151,1,-1))</f>
        <v/>
      </c>
      <c r="AE151" s="58" t="str">
        <f>IF(CC151="","",IF(CC151&lt;CE151,1,-1))</f>
        <v/>
      </c>
      <c r="AF151" s="59">
        <f>IF(CC151&gt;CE151,1,0)</f>
        <v>0</v>
      </c>
      <c r="AG151" s="60">
        <f>IF(CE151&gt;CC151,1,0)</f>
        <v>0</v>
      </c>
      <c r="AH151" s="61" t="str">
        <f>IF(O151="","",AX151*1)</f>
        <v/>
      </c>
      <c r="AI151" s="62" t="str">
        <f>IF(P151="","",BE151*1)</f>
        <v/>
      </c>
      <c r="AJ151" s="62" t="str">
        <f>IF(Q151="","",BL151*1)</f>
        <v/>
      </c>
      <c r="AK151" s="62" t="str">
        <f>IF(R151="","",BS151*1)</f>
        <v/>
      </c>
      <c r="AL151" s="62" t="str">
        <f>IF(S151="","",BZ151*1)</f>
        <v/>
      </c>
      <c r="AM151" s="63" t="str">
        <f>IF(O151="","",AZ151*1)</f>
        <v/>
      </c>
      <c r="AN151" s="63" t="str">
        <f>IF(P151="","",BG151*1)</f>
        <v/>
      </c>
      <c r="AO151" s="63" t="str">
        <f>IF(Q151="","",BN151*1)</f>
        <v/>
      </c>
      <c r="AP151" s="63" t="str">
        <f>IF(R151="","",BU151*1)</f>
        <v/>
      </c>
      <c r="AQ151" s="63" t="str">
        <f>IF(S151="","",CB151*1)</f>
        <v/>
      </c>
      <c r="AR151" s="64">
        <f>SUM(AH151:AL151)</f>
        <v>0</v>
      </c>
      <c r="AS151" s="65">
        <f>SUM(AM151:AQ151)</f>
        <v>0</v>
      </c>
      <c r="AT151" s="66">
        <f>IF(O151=1000,11,IF(O151=-1000,0,IF(O151&gt;0,11,IF(O151&lt;0,(-O151),"0"))))</f>
        <v>11</v>
      </c>
      <c r="AU151" s="67" t="str">
        <f>IF(O151=1000,0,IF(O151=-1000,11,IF(O151&lt;-9,-(O151-2),IF(O151&gt;0,(O151),"0"))))</f>
        <v/>
      </c>
      <c r="AV151" s="66" t="e">
        <f>IF(O151=1000,11,IF(O151=-1000,0,IF(O151&lt;9,11,IF(O151&gt;9,(O151+2),"0"))))</f>
        <v>#VALUE!</v>
      </c>
      <c r="AW151" s="67" t="str">
        <f>IF(O151=1000,0,IF(O151=-1000,11,IF(O151&lt;0,11,IF(O151&gt;0,(O151),"0"))))</f>
        <v/>
      </c>
      <c r="AX151" s="68" t="str">
        <f>IF(O151="","",IF(O151&gt;9,AV151,AT151))</f>
        <v/>
      </c>
      <c r="AY151" s="69" t="str">
        <f>IF(O151="","","-")</f>
        <v/>
      </c>
      <c r="AZ151" s="70" t="str">
        <f>IF(O151="","",IF(O151&lt;-9,AU151,AW151))</f>
        <v/>
      </c>
      <c r="BA151" s="66" t="e">
        <f>IF(P151=1000,11,IF(P151=-1000,0,IF(P151&gt;9,(P151+2),IF(P151&lt;0,(-P151),"0"))))</f>
        <v>#VALUE!</v>
      </c>
      <c r="BB151" s="67" t="str">
        <f>IF(P151=1000,0,IF(P151=-1000,11,IF(P151&lt;-9,-(P151-2),IF(P151&gt;0,(P151),"0"))))</f>
        <v/>
      </c>
      <c r="BC151" s="67">
        <f>IF(P151=1000,11,IF(P151=-1000,0,IF(P151&gt;0,11,IF(P151&lt;0,(-P151),"0"))))</f>
        <v>11</v>
      </c>
      <c r="BD151" s="67" t="str">
        <f>IF(P151=1000,0,IF(P151=-1000,11,IF(P151&lt;0,11,IF(P151&gt;0,(P151),"0"))))</f>
        <v/>
      </c>
      <c r="BE151" s="68" t="str">
        <f>IF(P151="","",IF(P151&gt;9,BA151,BC151))</f>
        <v/>
      </c>
      <c r="BF151" s="69" t="str">
        <f>IF(P151="","","-")</f>
        <v/>
      </c>
      <c r="BG151" s="70" t="str">
        <f>IF(P151="","",IF(P151&lt;-9,BB151,BD151))</f>
        <v/>
      </c>
      <c r="BH151" s="66" t="e">
        <f>IF(Q151=1000,11,IF(Q151=-1000,0,IF(Q151&gt;9,(Q151+2),IF(Q151&lt;0,(-Q151),"0"))))</f>
        <v>#VALUE!</v>
      </c>
      <c r="BI151" s="67" t="str">
        <f>IF(Q151=1000,0,IF(Q151=-1000,11,IF(Q151&lt;-9,-(Q151-2),IF(Q151&gt;0,(Q151),"0"))))</f>
        <v/>
      </c>
      <c r="BJ151" s="67">
        <f>IF(Q151=1000,11,IF(Q151=-1000,0,IF(Q151&gt;0,11,IF(Q151&lt;0,(-Q151),"0"))))</f>
        <v>11</v>
      </c>
      <c r="BK151" s="67" t="str">
        <f>IF(Q151=1000,0,IF(Q151=-1000,11,IF(Q151&lt;0,11,IF(Q151&gt;0,(Q151),"0"))))</f>
        <v/>
      </c>
      <c r="BL151" s="68" t="str">
        <f>IF(Q151="","",IF(Q151&gt;9,BH151,BJ151))</f>
        <v/>
      </c>
      <c r="BM151" s="69" t="str">
        <f>IF(Q151="","","-")</f>
        <v/>
      </c>
      <c r="BN151" s="70" t="str">
        <f>IF(Q151="","",IF(Q151&lt;-9,BI151,BK151))</f>
        <v/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 t="str">
        <f>IF(O151="","",SUM(T151:X151))</f>
        <v/>
      </c>
      <c r="CD151" s="73" t="str">
        <f>IF(CC151="","","-")</f>
        <v/>
      </c>
      <c r="CE151" s="74" t="str">
        <f>IF(O151="","",SUM(Y151:AC151))</f>
        <v/>
      </c>
      <c r="CP151" s="32"/>
      <c r="CQ151" s="32"/>
    </row>
    <row r="152" spans="1:95" s="31" customFormat="1" ht="15" customHeight="1" x14ac:dyDescent="0.2">
      <c r="A152" s="43"/>
      <c r="B152" s="44"/>
      <c r="C152" s="75">
        <v>2</v>
      </c>
      <c r="D152" s="76" t="str">
        <f>IF(A152="","",VLOOKUP(A152,СписокКЖ!D:I,2,FALSE))</f>
        <v/>
      </c>
      <c r="E152" s="47"/>
      <c r="F152" s="77" t="str">
        <f>IF(B152="","",VLOOKUP(B152,СписокКЖ!D:I,2,FALSE))</f>
        <v/>
      </c>
      <c r="G152" s="49"/>
      <c r="H152" s="41"/>
      <c r="I152" s="91"/>
      <c r="J152" s="91"/>
      <c r="K152" s="91"/>
      <c r="L152" s="91"/>
      <c r="M152" s="51"/>
      <c r="N152" s="42"/>
      <c r="O152" s="79" t="str">
        <f>IF(I152="","",IF(I152="0",1000,IF(I152="-0",-1000,I152*1)))</f>
        <v/>
      </c>
      <c r="P152" s="79" t="str">
        <f t="shared" si="93"/>
        <v/>
      </c>
      <c r="Q152" s="79" t="str">
        <f t="shared" si="93"/>
        <v/>
      </c>
      <c r="R152" s="79" t="str">
        <f t="shared" si="93"/>
        <v/>
      </c>
      <c r="S152" s="80" t="str">
        <f t="shared" si="93"/>
        <v/>
      </c>
      <c r="T152" s="55" t="str">
        <f t="shared" si="94"/>
        <v/>
      </c>
      <c r="U152" s="56" t="str">
        <f t="shared" si="94"/>
        <v/>
      </c>
      <c r="V152" s="56" t="str">
        <f t="shared" si="94"/>
        <v/>
      </c>
      <c r="W152" s="56" t="str">
        <f t="shared" si="94"/>
        <v/>
      </c>
      <c r="X152" s="56" t="str">
        <f t="shared" si="94"/>
        <v/>
      </c>
      <c r="Y152" s="57" t="str">
        <f t="shared" si="95"/>
        <v/>
      </c>
      <c r="Z152" s="57" t="str">
        <f t="shared" si="95"/>
        <v/>
      </c>
      <c r="AA152" s="57" t="str">
        <f t="shared" si="95"/>
        <v/>
      </c>
      <c r="AB152" s="57" t="str">
        <f t="shared" si="95"/>
        <v/>
      </c>
      <c r="AC152" s="57" t="str">
        <f t="shared" si="95"/>
        <v/>
      </c>
      <c r="AD152" s="58" t="str">
        <f>IF(CC152="","",IF(CC152&gt;CE152,1,-1))</f>
        <v/>
      </c>
      <c r="AE152" s="58" t="str">
        <f>IF(CC152="","",IF(CC152&lt;CE152,1,-1))</f>
        <v/>
      </c>
      <c r="AF152" s="59">
        <f>IF(CC152&gt;CE152,1,0)</f>
        <v>0</v>
      </c>
      <c r="AG152" s="60">
        <f>IF(CE152&gt;CC152,1,0)</f>
        <v>0</v>
      </c>
      <c r="AH152" s="81" t="str">
        <f>IF(O152="","",AX152*1)</f>
        <v/>
      </c>
      <c r="AI152" s="92" t="str">
        <f>IF(P152="","",BE152*1)</f>
        <v/>
      </c>
      <c r="AJ152" s="92" t="str">
        <f>IF(Q152="","",BL152*1)</f>
        <v/>
      </c>
      <c r="AK152" s="92" t="str">
        <f>IF(R152="","",BS152*1)</f>
        <v/>
      </c>
      <c r="AL152" s="92" t="str">
        <f>IF(S152="","",BZ152*1)</f>
        <v/>
      </c>
      <c r="AM152" s="93" t="str">
        <f>IF(O152="","",AZ152*1)</f>
        <v/>
      </c>
      <c r="AN152" s="93" t="str">
        <f>IF(P152="","",BG152*1)</f>
        <v/>
      </c>
      <c r="AO152" s="93" t="str">
        <f>IF(Q152="","",BN152*1)</f>
        <v/>
      </c>
      <c r="AP152" s="93" t="str">
        <f>IF(R152="","",BU152*1)</f>
        <v/>
      </c>
      <c r="AQ152" s="93" t="str">
        <f>IF(S152="","",CB152*1)</f>
        <v/>
      </c>
      <c r="AR152" s="64">
        <f>SUM(AH152:AL152)</f>
        <v>0</v>
      </c>
      <c r="AS152" s="65">
        <f>SUM(AM152:AQ152)</f>
        <v>0</v>
      </c>
      <c r="AT152" s="66">
        <f>IF(O152=1000,11,IF(O152=-1000,0,IF(O152&gt;0,11,IF(O152&lt;0,(-O152),"0"))))</f>
        <v>11</v>
      </c>
      <c r="AU152" s="67" t="str">
        <f>IF(O152=1000,0,IF(O152=-1000,11,IF(O152&lt;-9,-(O152-2),IF(O152&gt;0,(O152),"0"))))</f>
        <v/>
      </c>
      <c r="AV152" s="66" t="e">
        <f>IF(O152=1000,11,IF(O152=-1000,0,IF(O152&gt;9,(O152+2),IF(O152&lt;0,(-O152),"0"))))</f>
        <v>#VALUE!</v>
      </c>
      <c r="AW152" s="67" t="str">
        <f>IF(O152=1000,0,IF(O152=-1000,11,IF(O152&lt;0,11,IF(O152&gt;0,(O152),"0"))))</f>
        <v/>
      </c>
      <c r="AX152" s="94" t="str">
        <f>IF(O152="","",IF(O152&gt;9,AV152,AT152))</f>
        <v/>
      </c>
      <c r="AY152" s="95" t="str">
        <f>IF(O152="","","-")</f>
        <v/>
      </c>
      <c r="AZ152" s="96" t="str">
        <f>IF(O152="","",IF(O152&lt;-9,AU152,AW152))</f>
        <v/>
      </c>
      <c r="BA152" s="66" t="e">
        <f>IF(P152=1000,11,IF(P152=-1000,0,IF(P152&gt;9,(P152+2),IF(P152&lt;0,(-P152),"0"))))</f>
        <v>#VALUE!</v>
      </c>
      <c r="BB152" s="67" t="str">
        <f>IF(P152=1000,0,IF(P152=-1000,11,IF(P152&lt;-9,-(P152-2),IF(P152&gt;0,(P152),"0"))))</f>
        <v/>
      </c>
      <c r="BC152" s="67">
        <f>IF(P152=1000,11,IF(P152=-1000,0,IF(P152&gt;0,11,IF(P152&lt;0,(-P152),"0"))))</f>
        <v>11</v>
      </c>
      <c r="BD152" s="67" t="str">
        <f>IF(P152=1000,0,IF(P152=-1000,11,IF(P152&lt;0,11,IF(P152&gt;0,(P152),"0"))))</f>
        <v/>
      </c>
      <c r="BE152" s="94" t="str">
        <f>IF(P152="","",IF(P152&gt;9,BA152,BC152))</f>
        <v/>
      </c>
      <c r="BF152" s="95" t="str">
        <f>IF(P152="","","-")</f>
        <v/>
      </c>
      <c r="BG152" s="96" t="str">
        <f>IF(P152="","",IF(P152&lt;-9,BB152,BD152))</f>
        <v/>
      </c>
      <c r="BH152" s="66" t="e">
        <f>IF(Q152=1000,11,IF(Q152=-1000,0,IF(Q152&gt;9,(Q152+2),IF(Q152&lt;0,(-Q152),"0"))))</f>
        <v>#VALUE!</v>
      </c>
      <c r="BI152" s="67" t="str">
        <f>IF(Q152=1000,0,IF(Q152=-1000,11,IF(Q152&lt;-9,-(Q152-2),IF(Q152&gt;0,(Q152),"0"))))</f>
        <v/>
      </c>
      <c r="BJ152" s="67">
        <f>IF(Q152=1000,11,IF(Q152=-1000,0,IF(Q152&gt;0,11,IF(Q152&lt;0,(-Q152),"0"))))</f>
        <v>11</v>
      </c>
      <c r="BK152" s="67" t="str">
        <f>IF(Q152=1000,0,IF(Q152=-1000,11,IF(Q152&lt;0,11,IF(Q152&gt;0,(Q152),"0"))))</f>
        <v/>
      </c>
      <c r="BL152" s="94" t="str">
        <f>IF(Q152="","",IF(Q152&gt;9,BH152,BJ152))</f>
        <v/>
      </c>
      <c r="BM152" s="95" t="str">
        <f>IF(Q152="","","-")</f>
        <v/>
      </c>
      <c r="BN152" s="96" t="str">
        <f>IF(Q152="","",IF(Q152&lt;-9,BI152,BK152))</f>
        <v/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94" t="str">
        <f>IF(R152="","",IF(R152&gt;9,BO152,BQ152))</f>
        <v/>
      </c>
      <c r="BT152" s="95" t="str">
        <f>IF(R152="","","-")</f>
        <v/>
      </c>
      <c r="BU152" s="96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94" t="str">
        <f>IF(S152="","",IF(S152&gt;9,BV152,BX152))</f>
        <v/>
      </c>
      <c r="CA152" s="95" t="str">
        <f>IF(S152="","","-")</f>
        <v/>
      </c>
      <c r="CB152" s="96" t="str">
        <f>IF(S152="","",IF(S152&lt;-9,BW152,BY152))</f>
        <v/>
      </c>
      <c r="CC152" s="97" t="str">
        <f>IF(O152="","",SUM(T152:X152))</f>
        <v/>
      </c>
      <c r="CD152" s="88" t="str">
        <f>IF(CC152="","","-")</f>
        <v/>
      </c>
      <c r="CE152" s="98" t="str">
        <f>IF(O152="","",SUM(Y152:AC152))</f>
        <v/>
      </c>
      <c r="CP152" s="32"/>
      <c r="CQ152" s="32"/>
    </row>
    <row r="153" spans="1:95" s="31" customFormat="1" ht="15" customHeight="1" x14ac:dyDescent="0.2">
      <c r="A153" s="43"/>
      <c r="B153" s="44"/>
      <c r="C153" s="1250">
        <v>3</v>
      </c>
      <c r="D153" s="76" t="str">
        <f>IF(A153="","",VLOOKUP(A153,СписокКЖ!D:I,2,FALSE))</f>
        <v/>
      </c>
      <c r="E153" s="47"/>
      <c r="F153" s="77" t="str">
        <f>IF(B153="","",VLOOKUP(B153,СписокКЖ!D:I,2,FALSE))</f>
        <v/>
      </c>
      <c r="G153" s="49"/>
      <c r="H153" s="41"/>
      <c r="I153" s="1252"/>
      <c r="J153" s="1252"/>
      <c r="K153" s="1252"/>
      <c r="L153" s="1252"/>
      <c r="M153" s="1252"/>
      <c r="N153" s="42"/>
      <c r="O153" s="1244" t="str">
        <f>IF(I153="","",IF(I153="0",1000,IF(I153="-0",-1000,I153*1)))</f>
        <v/>
      </c>
      <c r="P153" s="1244" t="str">
        <f>IF(J153="","",IF(J153="0",1000,IF(J153="-0",-1000,J153*1)))</f>
        <v/>
      </c>
      <c r="Q153" s="1244" t="str">
        <f>IF(K153="","",IF(K153="0",1000,IF(K153="-0",-1000,K153*1)))</f>
        <v/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 t="str">
        <f>IF(O153="","",IF(O153&gt;0,1,0))</f>
        <v/>
      </c>
      <c r="U153" s="1284" t="str">
        <f>IF(P153="","",IF(P153&gt;0,1,0))</f>
        <v/>
      </c>
      <c r="V153" s="1284" t="str">
        <f>IF(Q153="","",IF(Q153&gt;0,1,0))</f>
        <v/>
      </c>
      <c r="W153" s="1284" t="str">
        <f>IF(R153="","",IF(R153&gt;0,1,0))</f>
        <v/>
      </c>
      <c r="X153" s="1284" t="str">
        <f>IF(S153="","",IF(S153&gt;0,1,0))</f>
        <v/>
      </c>
      <c r="Y153" s="1278" t="str">
        <f>IF(O153="","",IF(O153&lt;0,1,0))</f>
        <v/>
      </c>
      <c r="Z153" s="1278" t="str">
        <f>IF(P153="","",IF(P153&lt;0,1,0))</f>
        <v/>
      </c>
      <c r="AA153" s="1278" t="str">
        <f>IF(Q153="","",IF(Q153&lt;0,1,0))</f>
        <v/>
      </c>
      <c r="AB153" s="1278" t="str">
        <f>IF(R153="","",IF(R153&lt;0,1,0))</f>
        <v/>
      </c>
      <c r="AC153" s="1278" t="str">
        <f>IF(S153="","",IF(S153&lt;0,1,0))</f>
        <v/>
      </c>
      <c r="AD153" s="1280" t="str">
        <f>IF(CC153="","",IF(CC153&gt;CE153,1,-1))</f>
        <v/>
      </c>
      <c r="AE153" s="1280" t="str">
        <f>IF(CC153="","",IF(CC153&lt;CE153,1,-1))</f>
        <v/>
      </c>
      <c r="AF153" s="1282">
        <f>IF(CC153&gt;CE153,1,0)</f>
        <v>0</v>
      </c>
      <c r="AG153" s="1272">
        <f>IF(CE153&gt;CC153,1,0)</f>
        <v>0</v>
      </c>
      <c r="AH153" s="1274" t="str">
        <f>IF(O153="","",AX153*1)</f>
        <v/>
      </c>
      <c r="AI153" s="1276" t="str">
        <f>IF(P153="","",BE153*1)</f>
        <v/>
      </c>
      <c r="AJ153" s="1276" t="str">
        <f>IF(Q153="","",BL153*1)</f>
        <v/>
      </c>
      <c r="AK153" s="1276" t="str">
        <f>IF(R153="","",BS153*1)</f>
        <v/>
      </c>
      <c r="AL153" s="1276" t="str">
        <f>IF(S153="","",BZ153*1)</f>
        <v/>
      </c>
      <c r="AM153" s="1298" t="str">
        <f>IF(O153="","",AZ153*1)</f>
        <v/>
      </c>
      <c r="AN153" s="1298" t="str">
        <f>IF(P153="","",BG153*1)</f>
        <v/>
      </c>
      <c r="AO153" s="1298" t="str">
        <f>IF(Q153="","",BN153*1)</f>
        <v/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 t="str">
        <f>IF(O153=1000,0,IF(O153=-1000,11,IF(O153&lt;-9,-(O153-2),IF(O153&gt;0,(O153),"0"))))</f>
        <v/>
      </c>
      <c r="AV153" s="1286" t="e">
        <f>IF(O153=1000,11,IF(O153=-1000,0,IF(O153&gt;9,(O153+2),IF(O153&lt;0,(-O153),"0"))))</f>
        <v>#VALUE!</v>
      </c>
      <c r="AW153" s="1286" t="str">
        <f>IF(O153=1000,0,IF(O153=-1000,11,IF(O153&lt;0,11,IF(O153&gt;0,(O153),"0"))))</f>
        <v/>
      </c>
      <c r="AX153" s="1296" t="str">
        <f>IF(O153="","",IF(O153&gt;9,AV153,AT153))</f>
        <v/>
      </c>
      <c r="AY153" s="1288" t="str">
        <f>IF(O153="","","-")</f>
        <v/>
      </c>
      <c r="AZ153" s="1290" t="str">
        <f>IF(O153="","",IF(O153&lt;-9,AU153,AW153))</f>
        <v/>
      </c>
      <c r="BA153" s="1286" t="e">
        <f>IF(P153=1000,11,IF(P153=-1000,0,IF(P153&gt;9,(P153+2),IF(P153&lt;0,(-P153),"0"))))</f>
        <v>#VALUE!</v>
      </c>
      <c r="BB153" s="1286" t="str">
        <f>IF(P153=1000,0,IF(P153=-1000,11,IF(P153&lt;-9,-(P153-2),IF(P153&gt;0,(P153),"0"))))</f>
        <v/>
      </c>
      <c r="BC153" s="1286">
        <f>IF(P153=1000,11,IF(P153=-1000,0,IF(P153&gt;0,11,IF(P153&lt;0,(-P153),"0"))))</f>
        <v>11</v>
      </c>
      <c r="BD153" s="1286" t="str">
        <f>IF(P153=1000,0,IF(P153=-1000,11,IF(P153&lt;0,11,IF(P153&gt;0,(P153),"0"))))</f>
        <v/>
      </c>
      <c r="BE153" s="1296" t="str">
        <f>IF(P153="","",IF(P153&gt;9,BA153,BC153))</f>
        <v/>
      </c>
      <c r="BF153" s="1288" t="str">
        <f>IF(P153="","","-")</f>
        <v/>
      </c>
      <c r="BG153" s="1290" t="str">
        <f>IF(P153="","",IF(P153&lt;-9,BB153,BD153))</f>
        <v/>
      </c>
      <c r="BH153" s="1286" t="e">
        <f>IF(Q153=1000,11,IF(Q153=-1000,0,IF(Q153&gt;9,(Q153+2),IF(Q153&lt;0,(-Q153),"0"))))</f>
        <v>#VALUE!</v>
      </c>
      <c r="BI153" s="1286" t="str">
        <f>IF(Q153=1000,0,IF(Q153=-1000,11,IF(Q153&lt;-9,-(Q153-2),IF(Q153&gt;0,(Q153),"0"))))</f>
        <v/>
      </c>
      <c r="BJ153" s="1286">
        <f>IF(Q153=1000,11,IF(Q153=-1000,0,IF(Q153&gt;0,11,IF(Q153&lt;0,(-Q153),"0"))))</f>
        <v>11</v>
      </c>
      <c r="BK153" s="1286" t="str">
        <f>IF(Q153=1000,0,IF(Q153=-1000,11,IF(Q153&lt;0,11,IF(Q153&gt;0,(Q153),"0"))))</f>
        <v/>
      </c>
      <c r="BL153" s="1296" t="str">
        <f>IF(Q153="","",IF(Q153&gt;9,BH153,BJ153))</f>
        <v/>
      </c>
      <c r="BM153" s="1288" t="str">
        <f>IF(Q153="","","-")</f>
        <v/>
      </c>
      <c r="BN153" s="1290" t="str">
        <f>IF(Q153="","",IF(Q153&lt;-9,BI153,BK153))</f>
        <v/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 t="str">
        <f>IF(R153="","",IF(R153&gt;9,BO153,BQ153))</f>
        <v/>
      </c>
      <c r="BT153" s="1288" t="str">
        <f>IF(R153="","","-")</f>
        <v/>
      </c>
      <c r="BU153" s="1290" t="str">
        <f>IF(R153="","",IF(R153&lt;-9,BP153,BR153))</f>
        <v/>
      </c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 t="str">
        <f>IF(O153="","",SUM(T153:X154))</f>
        <v/>
      </c>
      <c r="CD153" s="1304" t="str">
        <f>IF(CC153="","","-")</f>
        <v/>
      </c>
      <c r="CE153" s="1306" t="str">
        <f>IF(O153="","",SUM(Y153:AC154))</f>
        <v/>
      </c>
      <c r="CP153" s="32"/>
      <c r="CQ153" s="32"/>
    </row>
    <row r="154" spans="1:95" s="31" customFormat="1" ht="15" customHeight="1" x14ac:dyDescent="0.2">
      <c r="A154" s="43"/>
      <c r="B154" s="44"/>
      <c r="C154" s="1251"/>
      <c r="D154" s="46" t="str">
        <f>IF(A154="","",VLOOKUP(A154,СписокКЖ!D:I,2,FALSE))</f>
        <v/>
      </c>
      <c r="E154" s="47"/>
      <c r="F154" s="48" t="str">
        <f>IF(B154="","",VLOOKUP(B154,СписокКЖ!D:I,2,FALSE))</f>
        <v/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x14ac:dyDescent="0.2">
      <c r="A155" s="99" t="str">
        <f>IF(A151="","",A151)</f>
        <v/>
      </c>
      <c r="B155" s="99" t="str">
        <f>IF(B151="","",B152)</f>
        <v/>
      </c>
      <c r="C155" s="75">
        <v>4</v>
      </c>
      <c r="D155" s="100" t="str">
        <f>IF(A155="","",VLOOKUP(A155,СписокКЖ!D:I,2,FALSE))</f>
        <v/>
      </c>
      <c r="E155" s="101"/>
      <c r="F155" s="77" t="str">
        <f>IF(B155="","",VLOOKUP(B155,СписокКЖ!D:I,2,FALSE))</f>
        <v/>
      </c>
      <c r="G155" s="102"/>
      <c r="H155" s="41"/>
      <c r="I155" s="91"/>
      <c r="J155" s="91"/>
      <c r="K155" s="91"/>
      <c r="L155" s="91"/>
      <c r="M155" s="91"/>
      <c r="N155" s="42"/>
      <c r="O155" s="79" t="str">
        <f>IF(I155="","",IF(I155="0",1000,IF(I155="-0",-1000,I155*1)))</f>
        <v/>
      </c>
      <c r="P155" s="79" t="str">
        <f t="shared" ref="P155:S156" si="96">IF(J155="","",IF(J155="0",1000,IF(J155="-0",-1000,J155*1)))</f>
        <v/>
      </c>
      <c r="Q155" s="79" t="str">
        <f t="shared" si="96"/>
        <v/>
      </c>
      <c r="R155" s="79" t="str">
        <f t="shared" si="96"/>
        <v/>
      </c>
      <c r="S155" s="80" t="str">
        <f t="shared" si="96"/>
        <v/>
      </c>
      <c r="T155" s="103" t="str">
        <f t="shared" ref="T155:X156" si="97">IF(O155="","",IF(O155&gt;0,1,0))</f>
        <v/>
      </c>
      <c r="U155" s="104" t="str">
        <f t="shared" si="97"/>
        <v/>
      </c>
      <c r="V155" s="104" t="str">
        <f t="shared" si="97"/>
        <v/>
      </c>
      <c r="W155" s="104" t="str">
        <f t="shared" si="97"/>
        <v/>
      </c>
      <c r="X155" s="104" t="str">
        <f t="shared" si="97"/>
        <v/>
      </c>
      <c r="Y155" s="105" t="str">
        <f t="shared" ref="Y155:AC156" si="98">IF(O155="","",IF(O155&lt;0,1,0))</f>
        <v/>
      </c>
      <c r="Z155" s="105" t="str">
        <f t="shared" si="98"/>
        <v/>
      </c>
      <c r="AA155" s="105" t="str">
        <f t="shared" si="98"/>
        <v/>
      </c>
      <c r="AB155" s="105" t="str">
        <f t="shared" si="98"/>
        <v/>
      </c>
      <c r="AC155" s="105" t="str">
        <f t="shared" si="98"/>
        <v/>
      </c>
      <c r="AD155" s="106" t="str">
        <f>IF(CC155="","",IF(CC155&gt;CE155,1,-1))</f>
        <v/>
      </c>
      <c r="AE155" s="106" t="str">
        <f>IF(CC155="","",IF(CC155&lt;CE155,1,-1))</f>
        <v/>
      </c>
      <c r="AF155" s="107">
        <f>IF(CC155&gt;CE155,1,0)</f>
        <v>0</v>
      </c>
      <c r="AG155" s="108">
        <f>IF(CE155&gt;CC155,1,0)</f>
        <v>0</v>
      </c>
      <c r="AH155" s="81" t="str">
        <f>IF(O155="","",AX155*1)</f>
        <v/>
      </c>
      <c r="AI155" s="92" t="str">
        <f>IF(P155="","",BE155*1)</f>
        <v/>
      </c>
      <c r="AJ155" s="92" t="str">
        <f>IF(Q155="","",BL155*1)</f>
        <v/>
      </c>
      <c r="AK155" s="92" t="str">
        <f>IF(R155="","",BS155*1)</f>
        <v/>
      </c>
      <c r="AL155" s="92" t="str">
        <f>IF(S155="","",BZ155*1)</f>
        <v/>
      </c>
      <c r="AM155" s="93" t="str">
        <f>IF(O155="","",AZ155*1)</f>
        <v/>
      </c>
      <c r="AN155" s="93" t="str">
        <f>IF(P155="","",BG155*1)</f>
        <v/>
      </c>
      <c r="AO155" s="93" t="str">
        <f>IF(Q155="","",BN155*1)</f>
        <v/>
      </c>
      <c r="AP155" s="93" t="str">
        <f>IF(R155="","",BU155*1)</f>
        <v/>
      </c>
      <c r="AQ155" s="93" t="str">
        <f>IF(S155="","",CB155*1)</f>
        <v/>
      </c>
      <c r="AR155" s="109">
        <f>SUM(AH155:AL155)</f>
        <v>0</v>
      </c>
      <c r="AS155" s="110">
        <f>SUM(AM155:AQ155)</f>
        <v>0</v>
      </c>
      <c r="AT155" s="111">
        <f>IF(O155=1000,11,IF(O155=-1000,0,IF(O155&gt;0,11,IF(O155&lt;0,(-O155),"0"))))</f>
        <v>11</v>
      </c>
      <c r="AU155" s="112" t="str">
        <f>IF(O155=1000,0,IF(O155=-1000,11,IF(O155&lt;-9,-(O155-2),IF(O155&gt;0,(O155),"0"))))</f>
        <v/>
      </c>
      <c r="AV155" s="111" t="e">
        <f>IF(O155=1000,11,IF(O155=-1000,0,IF(O155&gt;9,(O155+2),IF(O155&lt;0,(-O155),"0"))))</f>
        <v>#VALUE!</v>
      </c>
      <c r="AW155" s="112" t="str">
        <f>IF(O155=1000,0,IF(O155=-1000,11,IF(O155&lt;0,11,IF(O155&gt;0,(O155),"0"))))</f>
        <v/>
      </c>
      <c r="AX155" s="94" t="str">
        <f>IF(O155="","",IF(O155&gt;9,AV155,AT155))</f>
        <v/>
      </c>
      <c r="AY155" s="95" t="str">
        <f>IF(O155="","","-")</f>
        <v/>
      </c>
      <c r="AZ155" s="96" t="str">
        <f>IF(O155="","",IF(O155&lt;-9,AU155,AW155))</f>
        <v/>
      </c>
      <c r="BA155" s="111" t="e">
        <f>IF(P155=1000,11,IF(P155=-1000,0,IF(P155&gt;9,(P155+2),IF(P155&lt;0,(-P155),"0"))))</f>
        <v>#VALUE!</v>
      </c>
      <c r="BB155" s="112" t="str">
        <f>IF(P155=1000,0,IF(P155=-1000,11,IF(P155&lt;-9,-(P155-2),IF(P155&gt;0,(P155),"0"))))</f>
        <v/>
      </c>
      <c r="BC155" s="112">
        <f>IF(P155=1000,11,IF(P155=-1000,0,IF(P155&gt;0,11,IF(P155&lt;0,(-P155),"0"))))</f>
        <v>11</v>
      </c>
      <c r="BD155" s="112" t="str">
        <f>IF(P155=1000,0,IF(P155=-1000,11,IF(P155&lt;0,11,IF(P155&gt;0,(P155),"0"))))</f>
        <v/>
      </c>
      <c r="BE155" s="94" t="str">
        <f>IF(P155="","",IF(P155&gt;9,BA155,BC155))</f>
        <v/>
      </c>
      <c r="BF155" s="95" t="str">
        <f>IF(P155="","","-")</f>
        <v/>
      </c>
      <c r="BG155" s="96" t="str">
        <f>IF(P155="","",IF(P155&lt;-9,BB155,BD155))</f>
        <v/>
      </c>
      <c r="BH155" s="111" t="e">
        <f>IF(Q155=1000,11,IF(Q155=-1000,0,IF(Q155&gt;9,(Q155+2),IF(Q155&lt;0,(-Q155),"0"))))</f>
        <v>#VALUE!</v>
      </c>
      <c r="BI155" s="112" t="str">
        <f>IF(Q155=1000,0,IF(Q155=-1000,11,IF(Q155&lt;-9,-(Q155-2),IF(Q155&gt;0,(Q155),"0"))))</f>
        <v/>
      </c>
      <c r="BJ155" s="112">
        <f>IF(Q155=1000,11,IF(Q155=-1000,0,IF(Q155&gt;0,11,IF(Q155&lt;0,(-Q155),"0"))))</f>
        <v>11</v>
      </c>
      <c r="BK155" s="112" t="str">
        <f>IF(Q155=1000,0,IF(Q155=-1000,11,IF(Q155&lt;0,11,IF(Q155&gt;0,(Q155),"0"))))</f>
        <v/>
      </c>
      <c r="BL155" s="94" t="str">
        <f>IF(Q155="","",IF(Q155&gt;9,BH155,BJ155))</f>
        <v/>
      </c>
      <c r="BM155" s="95" t="str">
        <f>IF(Q155="","","-")</f>
        <v/>
      </c>
      <c r="BN155" s="96" t="str">
        <f>IF(Q155="","",IF(Q155&lt;-9,BI155,BK155))</f>
        <v/>
      </c>
      <c r="BO155" s="112" t="e">
        <f>IF(R155=1000,11,IF(R155=-1000,0,IF(R155&gt;9,(R155+2),IF(R155&lt;0,(-R155),"0"))))</f>
        <v>#VALUE!</v>
      </c>
      <c r="BP155" s="112" t="str">
        <f>IF(R155=1000,0,IF(R155=-1000,11,IF(R155&lt;-9,-(R155-2),IF(R155&gt;0,(R155),"0"))))</f>
        <v/>
      </c>
      <c r="BQ155" s="112">
        <f>IF(R155=1000,11,IF(R155=-1000,0,IF(R155&gt;0,11,IF(R155&lt;0,(-R155),"0"))))</f>
        <v>11</v>
      </c>
      <c r="BR155" s="112" t="str">
        <f>IF(R155=1000,0,IF(R155=-1000,11,IF(R155&lt;0,11,IF(R155&gt;0,(R155),"0"))))</f>
        <v/>
      </c>
      <c r="BS155" s="94" t="str">
        <f>IF(R155="","",IF(R155&gt;9,BO155,BQ155))</f>
        <v/>
      </c>
      <c r="BT155" s="95" t="str">
        <f>IF(R155="","","-")</f>
        <v/>
      </c>
      <c r="BU155" s="96" t="str">
        <f>IF(R155="","",IF(R155&lt;-9,BP155,BR155))</f>
        <v/>
      </c>
      <c r="BV155" s="112" t="e">
        <f>IF(S155=1000,11,IF(S155=-1000,0,IF(S155&gt;9,(S155+2),IF(S155&lt;0,(-S155),"0"))))</f>
        <v>#VALUE!</v>
      </c>
      <c r="BW155" s="112" t="str">
        <f>IF(S155=1000,0,IF(S155=-1000,11,IF(S155&lt;-9,-(S155-2),IF(S155&gt;0,(S155),"0"))))</f>
        <v/>
      </c>
      <c r="BX155" s="112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94" t="str">
        <f>IF(S155="","",IF(S155&gt;9,BV155,BX155))</f>
        <v/>
      </c>
      <c r="CA155" s="95" t="str">
        <f>IF(S155="","","-")</f>
        <v/>
      </c>
      <c r="CB155" s="96" t="str">
        <f>IF(S155="","",IF(S155&lt;-9,BW155,BY155))</f>
        <v/>
      </c>
      <c r="CC155" s="97" t="str">
        <f>IF(O155="","",SUM(T155:X155))</f>
        <v/>
      </c>
      <c r="CD155" s="88" t="str">
        <f>IF(CC155="","","-")</f>
        <v/>
      </c>
      <c r="CE155" s="98" t="str">
        <f>IF(O155="","",SUM(Y155:AC155))</f>
        <v/>
      </c>
      <c r="CP155" s="32"/>
      <c r="CQ155" s="32"/>
    </row>
    <row r="156" spans="1:95" s="31" customFormat="1" ht="15" customHeight="1" thickBot="1" x14ac:dyDescent="0.25">
      <c r="A156" s="99" t="str">
        <f>IF(A151="","",A152)</f>
        <v/>
      </c>
      <c r="B156" s="99" t="str">
        <f>IF(B151="","",B151)</f>
        <v/>
      </c>
      <c r="C156" s="114">
        <v>5</v>
      </c>
      <c r="D156" s="115" t="str">
        <f>IF(A156="","",VLOOKUP(A156,СписокКЖ!D:I,2,FALSE))</f>
        <v/>
      </c>
      <c r="E156" s="116"/>
      <c r="F156" s="117" t="str">
        <f>IF(B156="","",VLOOKUP(B156,СписокКЖ!D:I,2,FALSE))</f>
        <v/>
      </c>
      <c r="G156" s="118"/>
      <c r="H156" s="119"/>
      <c r="I156" s="120"/>
      <c r="J156" s="120"/>
      <c r="K156" s="120"/>
      <c r="L156" s="121"/>
      <c r="M156" s="121"/>
      <c r="N156" s="122"/>
      <c r="O156" s="123" t="str">
        <f>IF(I156="","",IF(I156="0",1000,IF(I156="-0",-1000,I156*1)))</f>
        <v/>
      </c>
      <c r="P156" s="123" t="str">
        <f t="shared" si="96"/>
        <v/>
      </c>
      <c r="Q156" s="123" t="str">
        <f t="shared" si="96"/>
        <v/>
      </c>
      <c r="R156" s="123" t="str">
        <f t="shared" si="96"/>
        <v/>
      </c>
      <c r="S156" s="124" t="str">
        <f t="shared" si="96"/>
        <v/>
      </c>
      <c r="T156" s="125" t="str">
        <f t="shared" si="97"/>
        <v/>
      </c>
      <c r="U156" s="126" t="str">
        <f t="shared" si="97"/>
        <v/>
      </c>
      <c r="V156" s="126" t="str">
        <f t="shared" si="97"/>
        <v/>
      </c>
      <c r="W156" s="126" t="str">
        <f t="shared" si="97"/>
        <v/>
      </c>
      <c r="X156" s="126" t="str">
        <f t="shared" si="97"/>
        <v/>
      </c>
      <c r="Y156" s="127" t="str">
        <f t="shared" si="98"/>
        <v/>
      </c>
      <c r="Z156" s="127" t="str">
        <f t="shared" si="98"/>
        <v/>
      </c>
      <c r="AA156" s="127" t="str">
        <f t="shared" si="98"/>
        <v/>
      </c>
      <c r="AB156" s="127" t="str">
        <f t="shared" si="98"/>
        <v/>
      </c>
      <c r="AC156" s="127" t="str">
        <f t="shared" si="98"/>
        <v/>
      </c>
      <c r="AD156" s="128" t="str">
        <f>IF(CC156="","",IF(CC156&gt;CE156,1,-1))</f>
        <v/>
      </c>
      <c r="AE156" s="128" t="str">
        <f>IF(CC156="","",IF(CC156&lt;CE156,1,-1))</f>
        <v/>
      </c>
      <c r="AF156" s="129">
        <f>IF(CC156&gt;CE156,1,0)</f>
        <v>0</v>
      </c>
      <c r="AG156" s="130">
        <f>IF(CE156&gt;CC156,1,0)</f>
        <v>0</v>
      </c>
      <c r="AH156" s="131" t="str">
        <f>IF(O156="","",AX156*1)</f>
        <v/>
      </c>
      <c r="AI156" s="132" t="str">
        <f>IF(P156="","",BE156*1)</f>
        <v/>
      </c>
      <c r="AJ156" s="132" t="str">
        <f>IF(Q156="","",BL156*1)</f>
        <v/>
      </c>
      <c r="AK156" s="132" t="str">
        <f>IF(R156="","",BS156*1)</f>
        <v/>
      </c>
      <c r="AL156" s="132" t="str">
        <f>IF(S156="","",BZ156*1)</f>
        <v/>
      </c>
      <c r="AM156" s="133" t="str">
        <f>IF(O156="","",AZ156*1)</f>
        <v/>
      </c>
      <c r="AN156" s="133" t="str">
        <f>IF(P156="","",BG156*1)</f>
        <v/>
      </c>
      <c r="AO156" s="133" t="str">
        <f>IF(Q156="","",BN156*1)</f>
        <v/>
      </c>
      <c r="AP156" s="133" t="str">
        <f>IF(R156="","",BU156*1)</f>
        <v/>
      </c>
      <c r="AQ156" s="133" t="str">
        <f>IF(S156="","",CB156*1)</f>
        <v/>
      </c>
      <c r="AR156" s="134">
        <f>SUM(AH156:AL156)</f>
        <v>0</v>
      </c>
      <c r="AS156" s="135">
        <f>SUM(AM156:AQ156)</f>
        <v>0</v>
      </c>
      <c r="AT156" s="136">
        <f>IF(O156=1000,11,IF(O156=-1000,0,IF(O156&gt;0,11,IF(O156&lt;0,(-O156),"0"))))</f>
        <v>11</v>
      </c>
      <c r="AU156" s="137" t="str">
        <f>IF(O156=1000,0,IF(O156=-1000,11,IF(O156&lt;-9,-(O156-2),IF(O156&gt;0,(O156),"0"))))</f>
        <v/>
      </c>
      <c r="AV156" s="136" t="e">
        <f>IF(O156=1000,11,IF(O156=-1000,0,IF(O156&gt;9,(O156+2),IF(O156&lt;0,(-O156),"0"))))</f>
        <v>#VALUE!</v>
      </c>
      <c r="AW156" s="137" t="str">
        <f>IF(O156=1000,0,IF(O156=-1000,11,IF(O156&lt;0,11,IF(O156&gt;0,(O156),"0"))))</f>
        <v/>
      </c>
      <c r="AX156" s="138" t="str">
        <f>IF(O156="","",IF(O156&gt;9,AV156,AT156))</f>
        <v/>
      </c>
      <c r="AY156" s="139" t="str">
        <f>IF(O156="","","-")</f>
        <v/>
      </c>
      <c r="AZ156" s="140" t="str">
        <f>IF(O156="","",IF(O156&lt;-9,AU156,AW156))</f>
        <v/>
      </c>
      <c r="BA156" s="136" t="e">
        <f>IF(P156=1000,11,IF(P156=-1000,0,IF(P156&gt;9,(P156+2),IF(P156&lt;0,(-P156),"0"))))</f>
        <v>#VALUE!</v>
      </c>
      <c r="BB156" s="137" t="str">
        <f>IF(P156=1000,0,IF(P156=-1000,11,IF(P156&lt;-9,-(P156-2),IF(P156&gt;0,(P156),"0"))))</f>
        <v/>
      </c>
      <c r="BC156" s="137">
        <f>IF(P156=1000,11,IF(P156=-1000,0,IF(P156&gt;0,11,IF(P156&lt;0,(-P156),"0"))))</f>
        <v>11</v>
      </c>
      <c r="BD156" s="137" t="str">
        <f>IF(P156=1000,0,IF(P156=-1000,11,IF(P156&lt;0,11,IF(P156&gt;0,(P156),"0"))))</f>
        <v/>
      </c>
      <c r="BE156" s="138" t="str">
        <f>IF(P156="","",IF(P156&gt;9,BA156,BC156))</f>
        <v/>
      </c>
      <c r="BF156" s="139" t="str">
        <f>IF(P156="","","-")</f>
        <v/>
      </c>
      <c r="BG156" s="140" t="str">
        <f>IF(P156="","",IF(P156&lt;-9,BB156,BD156))</f>
        <v/>
      </c>
      <c r="BH156" s="136" t="e">
        <f>IF(Q156=1000,11,IF(Q156=-1000,0,IF(Q156&gt;9,(Q156+2),IF(Q156&lt;0,(-Q156),"0"))))</f>
        <v>#VALUE!</v>
      </c>
      <c r="BI156" s="137" t="str">
        <f>IF(Q156=1000,0,IF(Q156=-1000,11,IF(Q156&lt;-9,-(Q156-2),IF(Q156&gt;0,(Q156),"0"))))</f>
        <v/>
      </c>
      <c r="BJ156" s="137">
        <f>IF(Q156=1000,11,IF(Q156=-1000,0,IF(Q156&gt;0,11,IF(Q156&lt;0,(-Q156),"0"))))</f>
        <v>11</v>
      </c>
      <c r="BK156" s="137" t="str">
        <f>IF(Q156=1000,0,IF(Q156=-1000,11,IF(Q156&lt;0,11,IF(Q156&gt;0,(Q156),"0"))))</f>
        <v/>
      </c>
      <c r="BL156" s="138" t="str">
        <f>IF(Q156="","",IF(Q156&gt;9,BH156,BJ156))</f>
        <v/>
      </c>
      <c r="BM156" s="139" t="str">
        <f>IF(Q156="","","-")</f>
        <v/>
      </c>
      <c r="BN156" s="140" t="str">
        <f>IF(Q156="","",IF(Q156&lt;-9,BI156,BK156))</f>
        <v/>
      </c>
      <c r="BO156" s="137" t="e">
        <f>IF(R156=1000,11,IF(R156=-1000,0,IF(R156&gt;9,(R156+2),IF(R156&lt;0,(-R156),"0"))))</f>
        <v>#VALUE!</v>
      </c>
      <c r="BP156" s="137" t="str">
        <f>IF(R156=1000,0,IF(R156=-1000,11,IF(R156&lt;-9,-(R156-2),IF(R156&gt;0,(R156),"0"))))</f>
        <v/>
      </c>
      <c r="BQ156" s="137">
        <f>IF(R156=1000,11,IF(R156=-1000,0,IF(R156&gt;0,11,IF(R156&lt;0,(-R156),"0"))))</f>
        <v>11</v>
      </c>
      <c r="BR156" s="137" t="str">
        <f>IF(R156=1000,0,IF(R156=-1000,11,IF(R156&lt;0,11,IF(R156&gt;0,(R156),"0"))))</f>
        <v/>
      </c>
      <c r="BS156" s="138" t="str">
        <f>IF(R156="","",IF(R156&gt;9,BO156,BQ156))</f>
        <v/>
      </c>
      <c r="BT156" s="139" t="str">
        <f>IF(R156="","","-")</f>
        <v/>
      </c>
      <c r="BU156" s="140" t="str">
        <f>IF(R156="","",IF(R156&lt;-9,BP156,BR156))</f>
        <v/>
      </c>
      <c r="BV156" s="137" t="e">
        <f>IF(S156=1000,11,IF(S156=-1000,0,IF(S156&gt;9,(S156+2),IF(S156&lt;0,(-S156),"0"))))</f>
        <v>#VALUE!</v>
      </c>
      <c r="BW156" s="137" t="str">
        <f>IF(S156=1000,0,IF(S156=-1000,11,IF(S156&lt;-9,-(S156-2),IF(S156&gt;0,(S156),"0"))))</f>
        <v/>
      </c>
      <c r="BX156" s="137">
        <f>IF(S156=1000,11,IF(S156=-1000,0,IF(S156&gt;0,11,IF(S156&lt;0,(-S156),"0"))))</f>
        <v>11</v>
      </c>
      <c r="BY156" s="141" t="str">
        <f>IF(S156=1000,0,IF(S156=-1000,11,IF(S156&lt;0,11,IF(S156&gt;0,(S156),"0"))))</f>
        <v/>
      </c>
      <c r="BZ156" s="138" t="str">
        <f>IF(S156="","",IF(S156&gt;9,BV156,BX156))</f>
        <v/>
      </c>
      <c r="CA156" s="139" t="str">
        <f>IF(S156="","","-")</f>
        <v/>
      </c>
      <c r="CB156" s="140" t="str">
        <f>IF(S156="","",IF(S156&lt;-9,BW156,BY156))</f>
        <v/>
      </c>
      <c r="CC156" s="142" t="str">
        <f>IF(O156="","",SUM(T156:X156))</f>
        <v/>
      </c>
      <c r="CD156" s="143" t="str">
        <f>IF(CC156="","","-")</f>
        <v/>
      </c>
      <c r="CE156" s="144" t="str">
        <f>IF(O156="","",SUM(Y156:AC156))</f>
        <v/>
      </c>
      <c r="CP156" s="32"/>
      <c r="CQ156" s="32"/>
    </row>
    <row r="157" spans="1:95" s="31" customFormat="1" ht="15" customHeight="1" thickBot="1" x14ac:dyDescent="0.25">
      <c r="A157" s="145"/>
      <c r="B157" s="145"/>
      <c r="C157" s="145"/>
      <c r="D157" s="146"/>
      <c r="E157" s="147"/>
      <c r="F157" s="148"/>
      <c r="G157" s="149"/>
      <c r="H157" s="150"/>
      <c r="I157" s="151"/>
      <c r="J157" s="151"/>
      <c r="K157" s="151"/>
      <c r="L157" s="151"/>
      <c r="M157" s="151"/>
      <c r="N157" s="150"/>
      <c r="O157" s="152"/>
      <c r="P157" s="152"/>
      <c r="Q157" s="152"/>
      <c r="R157" s="152"/>
      <c r="S157" s="152"/>
      <c r="T157" s="153"/>
      <c r="U157" s="153"/>
      <c r="V157" s="153"/>
      <c r="W157" s="153"/>
      <c r="X157" s="153"/>
      <c r="Y157" s="154"/>
      <c r="Z157" s="154"/>
      <c r="AA157" s="154"/>
      <c r="AB157" s="154"/>
      <c r="AC157" s="154"/>
      <c r="AD157" s="155"/>
      <c r="AE157" s="155"/>
      <c r="AF157" s="156"/>
      <c r="AG157" s="156"/>
      <c r="AH157" s="157"/>
      <c r="AI157" s="157"/>
      <c r="AJ157" s="157"/>
      <c r="AK157" s="157"/>
      <c r="AL157" s="157"/>
      <c r="AM157" s="158"/>
      <c r="AN157" s="158"/>
      <c r="AO157" s="158"/>
      <c r="AP157" s="158"/>
      <c r="AQ157" s="158"/>
      <c r="AR157" s="159"/>
      <c r="AS157" s="159"/>
      <c r="AT157" s="160"/>
      <c r="AU157" s="160"/>
      <c r="AV157" s="160"/>
      <c r="AW157" s="160"/>
      <c r="AX157" s="161"/>
      <c r="AY157" s="161"/>
      <c r="AZ157" s="161"/>
      <c r="BA157" s="160"/>
      <c r="BB157" s="160"/>
      <c r="BC157" s="160"/>
      <c r="BD157" s="160"/>
      <c r="BE157" s="161"/>
      <c r="BF157" s="161"/>
      <c r="BG157" s="161"/>
      <c r="BH157" s="160"/>
      <c r="BI157" s="160"/>
      <c r="BJ157" s="160"/>
      <c r="BK157" s="160"/>
      <c r="BL157" s="161"/>
      <c r="BM157" s="161"/>
      <c r="BN157" s="161"/>
      <c r="BO157" s="160"/>
      <c r="BP157" s="160"/>
      <c r="BQ157" s="160"/>
      <c r="BR157" s="160"/>
      <c r="BS157" s="161"/>
      <c r="BT157" s="161"/>
      <c r="BU157" s="161"/>
      <c r="BV157" s="160"/>
      <c r="BW157" s="160"/>
      <c r="BX157" s="160"/>
      <c r="BY157" s="160"/>
      <c r="BZ157" s="161"/>
      <c r="CA157" s="161"/>
      <c r="CB157" s="161"/>
      <c r="CC157" s="162"/>
      <c r="CD157" s="163"/>
      <c r="CE157" s="164"/>
      <c r="CP157" s="32"/>
      <c r="CQ157" s="32"/>
    </row>
    <row r="158" spans="1:95" s="31" customFormat="1" ht="31.5" customHeight="1" thickBot="1" x14ac:dyDescent="0.25">
      <c r="A158" s="34"/>
      <c r="B158" s="35"/>
      <c r="C158" s="1225">
        <f>1+C149</f>
        <v>18</v>
      </c>
      <c r="D158" s="1227" t="str">
        <f>IF(A158="","",VLOOKUP(A158,СписокКЖ!$A$88:$C$113,3,FALSE))</f>
        <v/>
      </c>
      <c r="E158" s="1228" t="str">
        <f>IF(B158="","",VLOOKUP(B158,СписокКЖ!E:J,2,FALSE))</f>
        <v/>
      </c>
      <c r="F158" s="1231" t="str">
        <f>IF(B158="","",VLOOKUP(B158,СписокКЖ!$A$88:$C$111,3,FALSE))</f>
        <v/>
      </c>
      <c r="G158" s="1232" t="str">
        <f>IF(D158="","",VLOOKUP(D158,СписокКЖ!G:L,2,FALSE))</f>
        <v/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 t="str">
        <f>IF(A158="","",VLOOKUP(A158,'[60]Протокол команд'!A:K,8,FALSE))</f>
        <v/>
      </c>
      <c r="U158" s="39" t="e">
        <f>T158*5-4</f>
        <v>#VALUE!</v>
      </c>
      <c r="V158" s="39" t="e">
        <f>T158*5</f>
        <v>#VALUE!</v>
      </c>
      <c r="W158" s="39" t="e">
        <f>CONCATENATE(U158,"-",V158)</f>
        <v>#VALUE!</v>
      </c>
      <c r="X158" s="39" t="str">
        <f>IF(A158="","",VLOOKUP(A158,'[60]Протокол команд'!A:K,10,FALSE))</f>
        <v/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 t="str">
        <f>IF(O160="","",SUM(AF160:AF165))</f>
        <v/>
      </c>
      <c r="AC158" s="1242"/>
      <c r="AD158" s="1243"/>
      <c r="AE158" s="1242" t="str">
        <f>IF(O160="","",SUM(AG160:AG165))</f>
        <v/>
      </c>
      <c r="AF158" s="1242"/>
      <c r="AG158" s="1264"/>
      <c r="AH158" s="1241">
        <f>SUM(CC160:CC165)</f>
        <v>0</v>
      </c>
      <c r="AI158" s="1242"/>
      <c r="AJ158" s="1243"/>
      <c r="AK158" s="1242">
        <f>SUM(CE160:CE165)</f>
        <v>0</v>
      </c>
      <c r="AL158" s="1242"/>
      <c r="AM158" s="1264"/>
      <c r="AN158" s="1265">
        <f>SUM(AR160:AR165)</f>
        <v>0</v>
      </c>
      <c r="AO158" s="1266"/>
      <c r="AP158" s="1267"/>
      <c r="AQ158" s="1266">
        <f>SUM(AS160:AS165)</f>
        <v>0</v>
      </c>
      <c r="AR158" s="1266"/>
      <c r="AS158" s="1268"/>
      <c r="AT158" s="1314" t="str">
        <f>IF(A158="","",VLOOKUP(A158,'[60]Протокол команд'!A:Z,14,FALSE))</f>
        <v/>
      </c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 t="str">
        <f>IF(O160="","",SUM(AF160:AF165))</f>
        <v/>
      </c>
      <c r="CD158" s="1256" t="str">
        <f>IF(CC158="","","-")</f>
        <v/>
      </c>
      <c r="CE158" s="1258" t="str">
        <f>IF(O160="","",SUM(AG160:AG165))</f>
        <v/>
      </c>
      <c r="CP158" s="32"/>
      <c r="CQ158" s="32"/>
    </row>
    <row r="159" spans="1:95" s="31" customFormat="1" ht="13.5" customHeight="1" x14ac:dyDescent="0.2">
      <c r="A159" s="40"/>
      <c r="B159" s="40"/>
      <c r="C159" s="1226"/>
      <c r="D159" s="1229" t="str">
        <f>IF(A159="","",VLOOKUP(A159,СписокКЖ!D:I,2,FALSE))</f>
        <v/>
      </c>
      <c r="E159" s="1230" t="str">
        <f>IF(B159="","",VLOOKUP(B159,СписокКЖ!E:J,2,FALSE))</f>
        <v/>
      </c>
      <c r="F159" s="1233" t="str">
        <f>IF(C159="","",VLOOKUP(C159,СписокКЖ!F:K,2,FALSE))</f>
        <v/>
      </c>
      <c r="G159" s="1234" t="str">
        <f>IF(D159="","",VLOOKUP(D159,СписокКЖ!G:L,2,FALSE))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x14ac:dyDescent="0.2">
      <c r="A160" s="43"/>
      <c r="B160" s="44"/>
      <c r="C160" s="90">
        <v>1</v>
      </c>
      <c r="D160" s="46" t="str">
        <f>IF(A160="","",VLOOKUP(A160,СписокКЖ!D:I,2,FALSE))</f>
        <v/>
      </c>
      <c r="E160" s="47"/>
      <c r="F160" s="48" t="str">
        <f>IF(B160="","",VLOOKUP(B160,СписокКЖ!D:I,2,FALSE))</f>
        <v/>
      </c>
      <c r="G160" s="49"/>
      <c r="H160" s="50"/>
      <c r="I160" s="51"/>
      <c r="J160" s="51"/>
      <c r="K160" s="51"/>
      <c r="L160" s="51"/>
      <c r="M160" s="51"/>
      <c r="N160" s="52"/>
      <c r="O160" s="53" t="str">
        <f>IF(I160="","",IF(I160="0",1000,IF(I160="-0",-1000,I160*1)))</f>
        <v/>
      </c>
      <c r="P160" s="53" t="str">
        <f t="shared" ref="P160:S161" si="99">IF(J160="","",IF(J160="0",1000,IF(J160="-0",-1000,J160*1)))</f>
        <v/>
      </c>
      <c r="Q160" s="53" t="str">
        <f t="shared" si="99"/>
        <v/>
      </c>
      <c r="R160" s="53" t="str">
        <f t="shared" si="99"/>
        <v/>
      </c>
      <c r="S160" s="54" t="str">
        <f t="shared" si="99"/>
        <v/>
      </c>
      <c r="T160" s="55" t="str">
        <f t="shared" ref="T160:X161" si="100">IF(O160="","",IF(O160&gt;0,1,0))</f>
        <v/>
      </c>
      <c r="U160" s="56" t="str">
        <f t="shared" si="100"/>
        <v/>
      </c>
      <c r="V160" s="56" t="str">
        <f t="shared" si="100"/>
        <v/>
      </c>
      <c r="W160" s="56" t="str">
        <f t="shared" si="100"/>
        <v/>
      </c>
      <c r="X160" s="56" t="str">
        <f t="shared" si="100"/>
        <v/>
      </c>
      <c r="Y160" s="57" t="str">
        <f t="shared" ref="Y160:AC161" si="101">IF(O160="","",IF(O160&lt;0,1,0))</f>
        <v/>
      </c>
      <c r="Z160" s="57" t="str">
        <f t="shared" si="101"/>
        <v/>
      </c>
      <c r="AA160" s="57" t="str">
        <f t="shared" si="101"/>
        <v/>
      </c>
      <c r="AB160" s="57" t="str">
        <f t="shared" si="101"/>
        <v/>
      </c>
      <c r="AC160" s="57" t="str">
        <f t="shared" si="101"/>
        <v/>
      </c>
      <c r="AD160" s="58" t="str">
        <f>IF(CC160="","",IF(CC160&gt;CE160,1,-1))</f>
        <v/>
      </c>
      <c r="AE160" s="58" t="str">
        <f>IF(CC160="","",IF(CC160&lt;CE160,1,-1))</f>
        <v/>
      </c>
      <c r="AF160" s="59">
        <f>IF(CC160&gt;CE160,1,0)</f>
        <v>0</v>
      </c>
      <c r="AG160" s="60">
        <f>IF(CE160&gt;CC160,1,0)</f>
        <v>0</v>
      </c>
      <c r="AH160" s="61" t="str">
        <f>IF(O160="","",AX160*1)</f>
        <v/>
      </c>
      <c r="AI160" s="62" t="str">
        <f>IF(P160="","",BE160*1)</f>
        <v/>
      </c>
      <c r="AJ160" s="62" t="str">
        <f>IF(Q160="","",BL160*1)</f>
        <v/>
      </c>
      <c r="AK160" s="62" t="str">
        <f>IF(R160="","",BS160*1)</f>
        <v/>
      </c>
      <c r="AL160" s="62" t="str">
        <f>IF(S160="","",BZ160*1)</f>
        <v/>
      </c>
      <c r="AM160" s="63" t="str">
        <f>IF(O160="","",AZ160*1)</f>
        <v/>
      </c>
      <c r="AN160" s="63" t="str">
        <f>IF(P160="","",BG160*1)</f>
        <v/>
      </c>
      <c r="AO160" s="63" t="str">
        <f>IF(Q160="","",BN160*1)</f>
        <v/>
      </c>
      <c r="AP160" s="63" t="str">
        <f>IF(R160="","",BU160*1)</f>
        <v/>
      </c>
      <c r="AQ160" s="63" t="str">
        <f>IF(S160="","",CB160*1)</f>
        <v/>
      </c>
      <c r="AR160" s="64">
        <f>SUM(AH160:AL160)</f>
        <v>0</v>
      </c>
      <c r="AS160" s="65">
        <f>SUM(AM160:AQ160)</f>
        <v>0</v>
      </c>
      <c r="AT160" s="66">
        <f>IF(O160=1000,11,IF(O160=-1000,0,IF(O160&gt;0,11,IF(O160&lt;0,(-O160),"0"))))</f>
        <v>11</v>
      </c>
      <c r="AU160" s="67" t="str">
        <f>IF(O160=1000,0,IF(O160=-1000,11,IF(O160&lt;-9,-(O160-2),IF(O160&gt;0,(O160),"0"))))</f>
        <v/>
      </c>
      <c r="AV160" s="66" t="e">
        <f>IF(O160=1000,11,IF(O160=-1000,0,IF(O160&lt;9,11,IF(O160&gt;9,(O160+2),"0"))))</f>
        <v>#VALUE!</v>
      </c>
      <c r="AW160" s="67" t="str">
        <f>IF(O160=1000,0,IF(O160=-1000,11,IF(O160&lt;0,11,IF(O160&gt;0,(O160),"0"))))</f>
        <v/>
      </c>
      <c r="AX160" s="68" t="str">
        <f>IF(O160="","",IF(O160&gt;9,AV160,AT160))</f>
        <v/>
      </c>
      <c r="AY160" s="69" t="str">
        <f>IF(O160="","","-")</f>
        <v/>
      </c>
      <c r="AZ160" s="70" t="str">
        <f>IF(O160="","",IF(O160&lt;-9,AU160,AW160))</f>
        <v/>
      </c>
      <c r="BA160" s="66" t="e">
        <f>IF(P160=1000,11,IF(P160=-1000,0,IF(P160&gt;9,(P160+2),IF(P160&lt;0,(-P160),"0"))))</f>
        <v>#VALUE!</v>
      </c>
      <c r="BB160" s="67" t="str">
        <f>IF(P160=1000,0,IF(P160=-1000,11,IF(P160&lt;-9,-(P160-2),IF(P160&gt;0,(P160),"0"))))</f>
        <v/>
      </c>
      <c r="BC160" s="67">
        <f>IF(P160=1000,11,IF(P160=-1000,0,IF(P160&gt;0,11,IF(P160&lt;0,(-P160),"0"))))</f>
        <v>11</v>
      </c>
      <c r="BD160" s="67" t="str">
        <f>IF(P160=1000,0,IF(P160=-1000,11,IF(P160&lt;0,11,IF(P160&gt;0,(P160),"0"))))</f>
        <v/>
      </c>
      <c r="BE160" s="68" t="str">
        <f>IF(P160="","",IF(P160&gt;9,BA160,BC160))</f>
        <v/>
      </c>
      <c r="BF160" s="69" t="str">
        <f>IF(P160="","","-")</f>
        <v/>
      </c>
      <c r="BG160" s="70" t="str">
        <f>IF(P160="","",IF(P160&lt;-9,BB160,BD160))</f>
        <v/>
      </c>
      <c r="BH160" s="66" t="e">
        <f>IF(Q160=1000,11,IF(Q160=-1000,0,IF(Q160&gt;9,(Q160+2),IF(Q160&lt;0,(-Q160),"0"))))</f>
        <v>#VALUE!</v>
      </c>
      <c r="BI160" s="67" t="str">
        <f>IF(Q160=1000,0,IF(Q160=-1000,11,IF(Q160&lt;-9,-(Q160-2),IF(Q160&gt;0,(Q160),"0"))))</f>
        <v/>
      </c>
      <c r="BJ160" s="67">
        <f>IF(Q160=1000,11,IF(Q160=-1000,0,IF(Q160&gt;0,11,IF(Q160&lt;0,(-Q160),"0"))))</f>
        <v>11</v>
      </c>
      <c r="BK160" s="67" t="str">
        <f>IF(Q160=1000,0,IF(Q160=-1000,11,IF(Q160&lt;0,11,IF(Q160&gt;0,(Q160),"0"))))</f>
        <v/>
      </c>
      <c r="BL160" s="68" t="str">
        <f>IF(Q160="","",IF(Q160&gt;9,BH160,BJ160))</f>
        <v/>
      </c>
      <c r="BM160" s="69" t="str">
        <f>IF(Q160="","","-")</f>
        <v/>
      </c>
      <c r="BN160" s="70" t="str">
        <f>IF(Q160="","",IF(Q160&lt;-9,BI160,BK160))</f>
        <v/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 t="str">
        <f>IF(O160="","",SUM(T160:X160))</f>
        <v/>
      </c>
      <c r="CD160" s="73" t="str">
        <f>IF(CC160="","","-")</f>
        <v/>
      </c>
      <c r="CE160" s="74" t="str">
        <f>IF(O160="","",SUM(Y160:AC160))</f>
        <v/>
      </c>
      <c r="CP160" s="32"/>
      <c r="CQ160" s="32"/>
    </row>
    <row r="161" spans="1:95" s="31" customFormat="1" ht="15" customHeight="1" x14ac:dyDescent="0.2">
      <c r="A161" s="43"/>
      <c r="B161" s="44"/>
      <c r="C161" s="75">
        <v>2</v>
      </c>
      <c r="D161" s="76" t="str">
        <f>IF(A161="","",VLOOKUP(A161,СписокКЖ!D:I,2,FALSE))</f>
        <v/>
      </c>
      <c r="E161" s="47"/>
      <c r="F161" s="77" t="str">
        <f>IF(B161="","",VLOOKUP(B161,СписокКЖ!D:I,2,FALSE))</f>
        <v/>
      </c>
      <c r="G161" s="49"/>
      <c r="H161" s="41"/>
      <c r="I161" s="91"/>
      <c r="J161" s="91"/>
      <c r="K161" s="91"/>
      <c r="L161" s="91"/>
      <c r="M161" s="51"/>
      <c r="N161" s="42"/>
      <c r="O161" s="79" t="str">
        <f>IF(I161="","",IF(I161="0",1000,IF(I161="-0",-1000,I161*1)))</f>
        <v/>
      </c>
      <c r="P161" s="79" t="str">
        <f t="shared" si="99"/>
        <v/>
      </c>
      <c r="Q161" s="79" t="str">
        <f t="shared" si="99"/>
        <v/>
      </c>
      <c r="R161" s="79" t="str">
        <f t="shared" si="99"/>
        <v/>
      </c>
      <c r="S161" s="80" t="str">
        <f t="shared" si="99"/>
        <v/>
      </c>
      <c r="T161" s="55" t="str">
        <f t="shared" si="100"/>
        <v/>
      </c>
      <c r="U161" s="56" t="str">
        <f t="shared" si="100"/>
        <v/>
      </c>
      <c r="V161" s="56" t="str">
        <f t="shared" si="100"/>
        <v/>
      </c>
      <c r="W161" s="56" t="str">
        <f t="shared" si="100"/>
        <v/>
      </c>
      <c r="X161" s="56" t="str">
        <f t="shared" si="100"/>
        <v/>
      </c>
      <c r="Y161" s="57" t="str">
        <f t="shared" si="101"/>
        <v/>
      </c>
      <c r="Z161" s="57" t="str">
        <f t="shared" si="101"/>
        <v/>
      </c>
      <c r="AA161" s="57" t="str">
        <f t="shared" si="101"/>
        <v/>
      </c>
      <c r="AB161" s="57" t="str">
        <f t="shared" si="101"/>
        <v/>
      </c>
      <c r="AC161" s="57" t="str">
        <f t="shared" si="101"/>
        <v/>
      </c>
      <c r="AD161" s="58" t="str">
        <f>IF(CC161="","",IF(CC161&gt;CE161,1,-1))</f>
        <v/>
      </c>
      <c r="AE161" s="58" t="str">
        <f>IF(CC161="","",IF(CC161&lt;CE161,1,-1))</f>
        <v/>
      </c>
      <c r="AF161" s="59">
        <f>IF(CC161&gt;CE161,1,0)</f>
        <v>0</v>
      </c>
      <c r="AG161" s="60">
        <f>IF(CE161&gt;CC161,1,0)</f>
        <v>0</v>
      </c>
      <c r="AH161" s="81" t="str">
        <f>IF(O161="","",AX161*1)</f>
        <v/>
      </c>
      <c r="AI161" s="92" t="str">
        <f>IF(P161="","",BE161*1)</f>
        <v/>
      </c>
      <c r="AJ161" s="92" t="str">
        <f>IF(Q161="","",BL161*1)</f>
        <v/>
      </c>
      <c r="AK161" s="92" t="str">
        <f>IF(R161="","",BS161*1)</f>
        <v/>
      </c>
      <c r="AL161" s="92" t="str">
        <f>IF(S161="","",BZ161*1)</f>
        <v/>
      </c>
      <c r="AM161" s="93" t="str">
        <f>IF(O161="","",AZ161*1)</f>
        <v/>
      </c>
      <c r="AN161" s="93" t="str">
        <f>IF(P161="","",BG161*1)</f>
        <v/>
      </c>
      <c r="AO161" s="93" t="str">
        <f>IF(Q161="","",BN161*1)</f>
        <v/>
      </c>
      <c r="AP161" s="93" t="str">
        <f>IF(R161="","",BU161*1)</f>
        <v/>
      </c>
      <c r="AQ161" s="93" t="str">
        <f>IF(S161="","",CB161*1)</f>
        <v/>
      </c>
      <c r="AR161" s="64">
        <f>SUM(AH161:AL161)</f>
        <v>0</v>
      </c>
      <c r="AS161" s="65">
        <f>SUM(AM161:AQ161)</f>
        <v>0</v>
      </c>
      <c r="AT161" s="66">
        <f>IF(O161=1000,11,IF(O161=-1000,0,IF(O161&gt;0,11,IF(O161&lt;0,(-O161),"0"))))</f>
        <v>11</v>
      </c>
      <c r="AU161" s="67" t="str">
        <f>IF(O161=1000,0,IF(O161=-1000,11,IF(O161&lt;-9,-(O161-2),IF(O161&gt;0,(O161),"0"))))</f>
        <v/>
      </c>
      <c r="AV161" s="66" t="e">
        <f>IF(O161=1000,11,IF(O161=-1000,0,IF(O161&gt;9,(O161+2),IF(O161&lt;0,(-O161),"0"))))</f>
        <v>#VALUE!</v>
      </c>
      <c r="AW161" s="67" t="str">
        <f>IF(O161=1000,0,IF(O161=-1000,11,IF(O161&lt;0,11,IF(O161&gt;0,(O161),"0"))))</f>
        <v/>
      </c>
      <c r="AX161" s="94" t="str">
        <f>IF(O161="","",IF(O161&gt;9,AV161,AT161))</f>
        <v/>
      </c>
      <c r="AY161" s="95" t="str">
        <f>IF(O161="","","-")</f>
        <v/>
      </c>
      <c r="AZ161" s="96" t="str">
        <f>IF(O161="","",IF(O161&lt;-9,AU161,AW161))</f>
        <v/>
      </c>
      <c r="BA161" s="66" t="e">
        <f>IF(P161=1000,11,IF(P161=-1000,0,IF(P161&gt;9,(P161+2),IF(P161&lt;0,(-P161),"0"))))</f>
        <v>#VALUE!</v>
      </c>
      <c r="BB161" s="67" t="str">
        <f>IF(P161=1000,0,IF(P161=-1000,11,IF(P161&lt;-9,-(P161-2),IF(P161&gt;0,(P161),"0"))))</f>
        <v/>
      </c>
      <c r="BC161" s="67">
        <f>IF(P161=1000,11,IF(P161=-1000,0,IF(P161&gt;0,11,IF(P161&lt;0,(-P161),"0"))))</f>
        <v>11</v>
      </c>
      <c r="BD161" s="67" t="str">
        <f>IF(P161=1000,0,IF(P161=-1000,11,IF(P161&lt;0,11,IF(P161&gt;0,(P161),"0"))))</f>
        <v/>
      </c>
      <c r="BE161" s="94" t="str">
        <f>IF(P161="","",IF(P161&gt;9,BA161,BC161))</f>
        <v/>
      </c>
      <c r="BF161" s="95" t="str">
        <f>IF(P161="","","-")</f>
        <v/>
      </c>
      <c r="BG161" s="96" t="str">
        <f>IF(P161="","",IF(P161&lt;-9,BB161,BD161))</f>
        <v/>
      </c>
      <c r="BH161" s="66" t="e">
        <f>IF(Q161=1000,11,IF(Q161=-1000,0,IF(Q161&gt;9,(Q161+2),IF(Q161&lt;0,(-Q161),"0"))))</f>
        <v>#VALUE!</v>
      </c>
      <c r="BI161" s="67" t="str">
        <f>IF(Q161=1000,0,IF(Q161=-1000,11,IF(Q161&lt;-9,-(Q161-2),IF(Q161&gt;0,(Q161),"0"))))</f>
        <v/>
      </c>
      <c r="BJ161" s="67">
        <f>IF(Q161=1000,11,IF(Q161=-1000,0,IF(Q161&gt;0,11,IF(Q161&lt;0,(-Q161),"0"))))</f>
        <v>11</v>
      </c>
      <c r="BK161" s="67" t="str">
        <f>IF(Q161=1000,0,IF(Q161=-1000,11,IF(Q161&lt;0,11,IF(Q161&gt;0,(Q161),"0"))))</f>
        <v/>
      </c>
      <c r="BL161" s="94" t="str">
        <f>IF(Q161="","",IF(Q161&gt;9,BH161,BJ161))</f>
        <v/>
      </c>
      <c r="BM161" s="95" t="str">
        <f>IF(Q161="","","-")</f>
        <v/>
      </c>
      <c r="BN161" s="96" t="str">
        <f>IF(Q161="","",IF(Q161&lt;-9,BI161,BK161))</f>
        <v/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94" t="str">
        <f>IF(R161="","",IF(R161&gt;9,BO161,BQ161))</f>
        <v/>
      </c>
      <c r="BT161" s="95" t="str">
        <f>IF(R161="","","-")</f>
        <v/>
      </c>
      <c r="BU161" s="96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94" t="str">
        <f>IF(S161="","",IF(S161&gt;9,BV161,BX161))</f>
        <v/>
      </c>
      <c r="CA161" s="95" t="str">
        <f>IF(S161="","","-")</f>
        <v/>
      </c>
      <c r="CB161" s="96" t="str">
        <f>IF(S161="","",IF(S161&lt;-9,BW161,BY161))</f>
        <v/>
      </c>
      <c r="CC161" s="97" t="str">
        <f>IF(O161="","",SUM(T161:X161))</f>
        <v/>
      </c>
      <c r="CD161" s="88" t="str">
        <f>IF(CC161="","","-")</f>
        <v/>
      </c>
      <c r="CE161" s="98" t="str">
        <f>IF(O161="","",SUM(Y161:AC161))</f>
        <v/>
      </c>
      <c r="CP161" s="32"/>
      <c r="CQ161" s="32"/>
    </row>
    <row r="162" spans="1:95" s="31" customFormat="1" ht="15" customHeight="1" x14ac:dyDescent="0.2">
      <c r="A162" s="43"/>
      <c r="B162" s="44"/>
      <c r="C162" s="1250">
        <v>3</v>
      </c>
      <c r="D162" s="76" t="str">
        <f>IF(A162="","",VLOOKUP(A162,СписокКЖ!D:I,2,FALSE))</f>
        <v/>
      </c>
      <c r="E162" s="47"/>
      <c r="F162" s="77" t="str">
        <f>IF(B162="","",VLOOKUP(B162,СписокКЖ!D:I,2,FALSE))</f>
        <v/>
      </c>
      <c r="G162" s="49"/>
      <c r="H162" s="41"/>
      <c r="I162" s="1252"/>
      <c r="J162" s="1252"/>
      <c r="K162" s="1252"/>
      <c r="L162" s="1252"/>
      <c r="M162" s="1252"/>
      <c r="N162" s="42"/>
      <c r="O162" s="1244" t="str">
        <f>IF(I162="","",IF(I162="0",1000,IF(I162="-0",-1000,I162*1)))</f>
        <v/>
      </c>
      <c r="P162" s="1244" t="str">
        <f>IF(J162="","",IF(J162="0",1000,IF(J162="-0",-1000,J162*1)))</f>
        <v/>
      </c>
      <c r="Q162" s="1244" t="str">
        <f>IF(K162="","",IF(K162="0",1000,IF(K162="-0",-1000,K162*1)))</f>
        <v/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 t="str">
        <f>IF(O162="","",IF(O162&gt;0,1,0))</f>
        <v/>
      </c>
      <c r="U162" s="1284" t="str">
        <f>IF(P162="","",IF(P162&gt;0,1,0))</f>
        <v/>
      </c>
      <c r="V162" s="1284" t="str">
        <f>IF(Q162="","",IF(Q162&gt;0,1,0))</f>
        <v/>
      </c>
      <c r="W162" s="1284" t="str">
        <f>IF(R162="","",IF(R162&gt;0,1,0))</f>
        <v/>
      </c>
      <c r="X162" s="1284" t="str">
        <f>IF(S162="","",IF(S162&gt;0,1,0))</f>
        <v/>
      </c>
      <c r="Y162" s="1278" t="str">
        <f>IF(O162="","",IF(O162&lt;0,1,0))</f>
        <v/>
      </c>
      <c r="Z162" s="1278" t="str">
        <f>IF(P162="","",IF(P162&lt;0,1,0))</f>
        <v/>
      </c>
      <c r="AA162" s="1278" t="str">
        <f>IF(Q162="","",IF(Q162&lt;0,1,0))</f>
        <v/>
      </c>
      <c r="AB162" s="1278" t="str">
        <f>IF(R162="","",IF(R162&lt;0,1,0))</f>
        <v/>
      </c>
      <c r="AC162" s="1278" t="str">
        <f>IF(S162="","",IF(S162&lt;0,1,0))</f>
        <v/>
      </c>
      <c r="AD162" s="1280" t="str">
        <f>IF(CC162="","",IF(CC162&gt;CE162,1,-1))</f>
        <v/>
      </c>
      <c r="AE162" s="1280" t="str">
        <f>IF(CC162="","",IF(CC162&lt;CE162,1,-1))</f>
        <v/>
      </c>
      <c r="AF162" s="1282">
        <f>IF(CC162&gt;CE162,1,0)</f>
        <v>0</v>
      </c>
      <c r="AG162" s="1272">
        <f>IF(CE162&gt;CC162,1,0)</f>
        <v>0</v>
      </c>
      <c r="AH162" s="1274" t="str">
        <f>IF(O162="","",AX162*1)</f>
        <v/>
      </c>
      <c r="AI162" s="1276" t="str">
        <f>IF(P162="","",BE162*1)</f>
        <v/>
      </c>
      <c r="AJ162" s="1276" t="str">
        <f>IF(Q162="","",BL162*1)</f>
        <v/>
      </c>
      <c r="AK162" s="1276" t="str">
        <f>IF(R162="","",BS162*1)</f>
        <v/>
      </c>
      <c r="AL162" s="1276" t="str">
        <f>IF(S162="","",BZ162*1)</f>
        <v/>
      </c>
      <c r="AM162" s="1298" t="str">
        <f>IF(O162="","",AZ162*1)</f>
        <v/>
      </c>
      <c r="AN162" s="1298" t="str">
        <f>IF(P162="","",BG162*1)</f>
        <v/>
      </c>
      <c r="AO162" s="1298" t="str">
        <f>IF(Q162="","",BN162*1)</f>
        <v/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 t="str">
        <f>IF(O162=1000,0,IF(O162=-1000,11,IF(O162&lt;-9,-(O162-2),IF(O162&gt;0,(O162),"0"))))</f>
        <v/>
      </c>
      <c r="AV162" s="1286" t="e">
        <f>IF(O162=1000,11,IF(O162=-1000,0,IF(O162&gt;9,(O162+2),IF(O162&lt;0,(-O162),"0"))))</f>
        <v>#VALUE!</v>
      </c>
      <c r="AW162" s="1286" t="str">
        <f>IF(O162=1000,0,IF(O162=-1000,11,IF(O162&lt;0,11,IF(O162&gt;0,(O162),"0"))))</f>
        <v/>
      </c>
      <c r="AX162" s="1296" t="str">
        <f>IF(O162="","",IF(O162&gt;9,AV162,AT162))</f>
        <v/>
      </c>
      <c r="AY162" s="1288" t="str">
        <f>IF(O162="","","-")</f>
        <v/>
      </c>
      <c r="AZ162" s="1290" t="str">
        <f>IF(O162="","",IF(O162&lt;-9,AU162,AW162))</f>
        <v/>
      </c>
      <c r="BA162" s="1286" t="e">
        <f>IF(P162=1000,11,IF(P162=-1000,0,IF(P162&gt;9,(P162+2),IF(P162&lt;0,(-P162),"0"))))</f>
        <v>#VALUE!</v>
      </c>
      <c r="BB162" s="1286" t="str">
        <f>IF(P162=1000,0,IF(P162=-1000,11,IF(P162&lt;-9,-(P162-2),IF(P162&gt;0,(P162),"0"))))</f>
        <v/>
      </c>
      <c r="BC162" s="1286">
        <f>IF(P162=1000,11,IF(P162=-1000,0,IF(P162&gt;0,11,IF(P162&lt;0,(-P162),"0"))))</f>
        <v>11</v>
      </c>
      <c r="BD162" s="1286" t="str">
        <f>IF(P162=1000,0,IF(P162=-1000,11,IF(P162&lt;0,11,IF(P162&gt;0,(P162),"0"))))</f>
        <v/>
      </c>
      <c r="BE162" s="1296" t="str">
        <f>IF(P162="","",IF(P162&gt;9,BA162,BC162))</f>
        <v/>
      </c>
      <c r="BF162" s="1288" t="str">
        <f>IF(P162="","","-")</f>
        <v/>
      </c>
      <c r="BG162" s="1290" t="str">
        <f>IF(P162="","",IF(P162&lt;-9,BB162,BD162))</f>
        <v/>
      </c>
      <c r="BH162" s="1286" t="e">
        <f>IF(Q162=1000,11,IF(Q162=-1000,0,IF(Q162&gt;9,(Q162+2),IF(Q162&lt;0,(-Q162),"0"))))</f>
        <v>#VALUE!</v>
      </c>
      <c r="BI162" s="1286" t="str">
        <f>IF(Q162=1000,0,IF(Q162=-1000,11,IF(Q162&lt;-9,-(Q162-2),IF(Q162&gt;0,(Q162),"0"))))</f>
        <v/>
      </c>
      <c r="BJ162" s="1286">
        <f>IF(Q162=1000,11,IF(Q162=-1000,0,IF(Q162&gt;0,11,IF(Q162&lt;0,(-Q162),"0"))))</f>
        <v>11</v>
      </c>
      <c r="BK162" s="1286" t="str">
        <f>IF(Q162=1000,0,IF(Q162=-1000,11,IF(Q162&lt;0,11,IF(Q162&gt;0,(Q162),"0"))))</f>
        <v/>
      </c>
      <c r="BL162" s="1296" t="str">
        <f>IF(Q162="","",IF(Q162&gt;9,BH162,BJ162))</f>
        <v/>
      </c>
      <c r="BM162" s="1288" t="str">
        <f>IF(Q162="","","-")</f>
        <v/>
      </c>
      <c r="BN162" s="1290" t="str">
        <f>IF(Q162="","",IF(Q162&lt;-9,BI162,BK162))</f>
        <v/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 t="str">
        <f>IF(R162="","",IF(R162&gt;9,BO162,BQ162))</f>
        <v/>
      </c>
      <c r="BT162" s="1288" t="str">
        <f>IF(R162="","","-")</f>
        <v/>
      </c>
      <c r="BU162" s="1290" t="str">
        <f>IF(R162="","",IF(R162&lt;-9,BP162,BR162))</f>
        <v/>
      </c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 t="str">
        <f>IF(O162="","",SUM(T162:X163))</f>
        <v/>
      </c>
      <c r="CD162" s="1304" t="str">
        <f>IF(CC162="","","-")</f>
        <v/>
      </c>
      <c r="CE162" s="1306" t="str">
        <f>IF(O162="","",SUM(Y162:AC163))</f>
        <v/>
      </c>
      <c r="CP162" s="32"/>
      <c r="CQ162" s="32"/>
    </row>
    <row r="163" spans="1:95" s="31" customFormat="1" ht="15" customHeight="1" x14ac:dyDescent="0.2">
      <c r="A163" s="43"/>
      <c r="B163" s="44"/>
      <c r="C163" s="1251"/>
      <c r="D163" s="46" t="str">
        <f>IF(A163="","",VLOOKUP(A163,СписокКЖ!D:I,2,FALSE))</f>
        <v/>
      </c>
      <c r="E163" s="47"/>
      <c r="F163" s="48" t="str">
        <f>IF(B163="","",VLOOKUP(B163,СписокКЖ!D:I,2,FALSE))</f>
        <v/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x14ac:dyDescent="0.2">
      <c r="A164" s="99" t="str">
        <f>IF(A160="","",A160)</f>
        <v/>
      </c>
      <c r="B164" s="99" t="str">
        <f>IF(B160="","",B161)</f>
        <v/>
      </c>
      <c r="C164" s="75">
        <v>4</v>
      </c>
      <c r="D164" s="100" t="str">
        <f>IF(A164="","",VLOOKUP(A164,СписокКЖ!D:I,2,FALSE))</f>
        <v/>
      </c>
      <c r="E164" s="101"/>
      <c r="F164" s="77" t="str">
        <f>IF(B164="","",VLOOKUP(B164,СписокКЖ!D:I,2,FALSE))</f>
        <v/>
      </c>
      <c r="G164" s="102"/>
      <c r="H164" s="41"/>
      <c r="I164" s="91"/>
      <c r="J164" s="91"/>
      <c r="K164" s="91"/>
      <c r="L164" s="91"/>
      <c r="M164" s="91"/>
      <c r="N164" s="42"/>
      <c r="O164" s="79" t="str">
        <f>IF(I164="","",IF(I164="0",1000,IF(I164="-0",-1000,I164*1)))</f>
        <v/>
      </c>
      <c r="P164" s="79" t="str">
        <f t="shared" ref="P164:S165" si="102">IF(J164="","",IF(J164="0",1000,IF(J164="-0",-1000,J164*1)))</f>
        <v/>
      </c>
      <c r="Q164" s="79" t="str">
        <f t="shared" si="102"/>
        <v/>
      </c>
      <c r="R164" s="79" t="str">
        <f t="shared" si="102"/>
        <v/>
      </c>
      <c r="S164" s="80" t="str">
        <f t="shared" si="102"/>
        <v/>
      </c>
      <c r="T164" s="103" t="str">
        <f t="shared" ref="T164:X165" si="103">IF(O164="","",IF(O164&gt;0,1,0))</f>
        <v/>
      </c>
      <c r="U164" s="104" t="str">
        <f t="shared" si="103"/>
        <v/>
      </c>
      <c r="V164" s="104" t="str">
        <f t="shared" si="103"/>
        <v/>
      </c>
      <c r="W164" s="104" t="str">
        <f t="shared" si="103"/>
        <v/>
      </c>
      <c r="X164" s="104" t="str">
        <f t="shared" si="103"/>
        <v/>
      </c>
      <c r="Y164" s="105" t="str">
        <f t="shared" ref="Y164:AC165" si="104">IF(O164="","",IF(O164&lt;0,1,0))</f>
        <v/>
      </c>
      <c r="Z164" s="105" t="str">
        <f t="shared" si="104"/>
        <v/>
      </c>
      <c r="AA164" s="105" t="str">
        <f t="shared" si="104"/>
        <v/>
      </c>
      <c r="AB164" s="105" t="str">
        <f t="shared" si="104"/>
        <v/>
      </c>
      <c r="AC164" s="105" t="str">
        <f t="shared" si="104"/>
        <v/>
      </c>
      <c r="AD164" s="106" t="str">
        <f>IF(CC164="","",IF(CC164&gt;CE164,1,-1))</f>
        <v/>
      </c>
      <c r="AE164" s="106" t="str">
        <f>IF(CC164="","",IF(CC164&lt;CE164,1,-1))</f>
        <v/>
      </c>
      <c r="AF164" s="107">
        <f>IF(CC164&gt;CE164,1,0)</f>
        <v>0</v>
      </c>
      <c r="AG164" s="108">
        <f>IF(CE164&gt;CC164,1,0)</f>
        <v>0</v>
      </c>
      <c r="AH164" s="81" t="str">
        <f>IF(O164="","",AX164*1)</f>
        <v/>
      </c>
      <c r="AI164" s="92" t="str">
        <f>IF(P164="","",BE164*1)</f>
        <v/>
      </c>
      <c r="AJ164" s="92" t="str">
        <f>IF(Q164="","",BL164*1)</f>
        <v/>
      </c>
      <c r="AK164" s="92" t="str">
        <f>IF(R164="","",BS164*1)</f>
        <v/>
      </c>
      <c r="AL164" s="92" t="str">
        <f>IF(S164="","",BZ164*1)</f>
        <v/>
      </c>
      <c r="AM164" s="93" t="str">
        <f>IF(O164="","",AZ164*1)</f>
        <v/>
      </c>
      <c r="AN164" s="93" t="str">
        <f>IF(P164="","",BG164*1)</f>
        <v/>
      </c>
      <c r="AO164" s="93" t="str">
        <f>IF(Q164="","",BN164*1)</f>
        <v/>
      </c>
      <c r="AP164" s="93" t="str">
        <f>IF(R164="","",BU164*1)</f>
        <v/>
      </c>
      <c r="AQ164" s="93" t="str">
        <f>IF(S164="","",CB164*1)</f>
        <v/>
      </c>
      <c r="AR164" s="109">
        <f>SUM(AH164:AL164)</f>
        <v>0</v>
      </c>
      <c r="AS164" s="110">
        <f>SUM(AM164:AQ164)</f>
        <v>0</v>
      </c>
      <c r="AT164" s="111">
        <f>IF(O164=1000,11,IF(O164=-1000,0,IF(O164&gt;0,11,IF(O164&lt;0,(-O164),"0"))))</f>
        <v>11</v>
      </c>
      <c r="AU164" s="112" t="str">
        <f>IF(O164=1000,0,IF(O164=-1000,11,IF(O164&lt;-9,-(O164-2),IF(O164&gt;0,(O164),"0"))))</f>
        <v/>
      </c>
      <c r="AV164" s="111" t="e">
        <f>IF(O164=1000,11,IF(O164=-1000,0,IF(O164&gt;9,(O164+2),IF(O164&lt;0,(-O164),"0"))))</f>
        <v>#VALUE!</v>
      </c>
      <c r="AW164" s="112" t="str">
        <f>IF(O164=1000,0,IF(O164=-1000,11,IF(O164&lt;0,11,IF(O164&gt;0,(O164),"0"))))</f>
        <v/>
      </c>
      <c r="AX164" s="94" t="str">
        <f>IF(O164="","",IF(O164&gt;9,AV164,AT164))</f>
        <v/>
      </c>
      <c r="AY164" s="95" t="str">
        <f>IF(O164="","","-")</f>
        <v/>
      </c>
      <c r="AZ164" s="96" t="str">
        <f>IF(O164="","",IF(O164&lt;-9,AU164,AW164))</f>
        <v/>
      </c>
      <c r="BA164" s="111" t="e">
        <f>IF(P164=1000,11,IF(P164=-1000,0,IF(P164&gt;9,(P164+2),IF(P164&lt;0,(-P164),"0"))))</f>
        <v>#VALUE!</v>
      </c>
      <c r="BB164" s="112" t="str">
        <f>IF(P164=1000,0,IF(P164=-1000,11,IF(P164&lt;-9,-(P164-2),IF(P164&gt;0,(P164),"0"))))</f>
        <v/>
      </c>
      <c r="BC164" s="112">
        <f>IF(P164=1000,11,IF(P164=-1000,0,IF(P164&gt;0,11,IF(P164&lt;0,(-P164),"0"))))</f>
        <v>11</v>
      </c>
      <c r="BD164" s="112" t="str">
        <f>IF(P164=1000,0,IF(P164=-1000,11,IF(P164&lt;0,11,IF(P164&gt;0,(P164),"0"))))</f>
        <v/>
      </c>
      <c r="BE164" s="94" t="str">
        <f>IF(P164="","",IF(P164&gt;9,BA164,BC164))</f>
        <v/>
      </c>
      <c r="BF164" s="95" t="str">
        <f>IF(P164="","","-")</f>
        <v/>
      </c>
      <c r="BG164" s="96" t="str">
        <f>IF(P164="","",IF(P164&lt;-9,BB164,BD164))</f>
        <v/>
      </c>
      <c r="BH164" s="111" t="e">
        <f>IF(Q164=1000,11,IF(Q164=-1000,0,IF(Q164&gt;9,(Q164+2),IF(Q164&lt;0,(-Q164),"0"))))</f>
        <v>#VALUE!</v>
      </c>
      <c r="BI164" s="112" t="str">
        <f>IF(Q164=1000,0,IF(Q164=-1000,11,IF(Q164&lt;-9,-(Q164-2),IF(Q164&gt;0,(Q164),"0"))))</f>
        <v/>
      </c>
      <c r="BJ164" s="112">
        <f>IF(Q164=1000,11,IF(Q164=-1000,0,IF(Q164&gt;0,11,IF(Q164&lt;0,(-Q164),"0"))))</f>
        <v>11</v>
      </c>
      <c r="BK164" s="112" t="str">
        <f>IF(Q164=1000,0,IF(Q164=-1000,11,IF(Q164&lt;0,11,IF(Q164&gt;0,(Q164),"0"))))</f>
        <v/>
      </c>
      <c r="BL164" s="94" t="str">
        <f>IF(Q164="","",IF(Q164&gt;9,BH164,BJ164))</f>
        <v/>
      </c>
      <c r="BM164" s="95" t="str">
        <f>IF(Q164="","","-")</f>
        <v/>
      </c>
      <c r="BN164" s="96" t="str">
        <f>IF(Q164="","",IF(Q164&lt;-9,BI164,BK164))</f>
        <v/>
      </c>
      <c r="BO164" s="112" t="e">
        <f>IF(R164=1000,11,IF(R164=-1000,0,IF(R164&gt;9,(R164+2),IF(R164&lt;0,(-R164),"0"))))</f>
        <v>#VALUE!</v>
      </c>
      <c r="BP164" s="112" t="str">
        <f>IF(R164=1000,0,IF(R164=-1000,11,IF(R164&lt;-9,-(R164-2),IF(R164&gt;0,(R164),"0"))))</f>
        <v/>
      </c>
      <c r="BQ164" s="112">
        <f>IF(R164=1000,11,IF(R164=-1000,0,IF(R164&gt;0,11,IF(R164&lt;0,(-R164),"0"))))</f>
        <v>11</v>
      </c>
      <c r="BR164" s="112" t="str">
        <f>IF(R164=1000,0,IF(R164=-1000,11,IF(R164&lt;0,11,IF(R164&gt;0,(R164),"0"))))</f>
        <v/>
      </c>
      <c r="BS164" s="94" t="str">
        <f>IF(R164="","",IF(R164&gt;9,BO164,BQ164))</f>
        <v/>
      </c>
      <c r="BT164" s="95" t="str">
        <f>IF(R164="","","-")</f>
        <v/>
      </c>
      <c r="BU164" s="96" t="str">
        <f>IF(R164="","",IF(R164&lt;-9,BP164,BR164))</f>
        <v/>
      </c>
      <c r="BV164" s="112" t="e">
        <f>IF(S164=1000,11,IF(S164=-1000,0,IF(S164&gt;9,(S164+2),IF(S164&lt;0,(-S164),"0"))))</f>
        <v>#VALUE!</v>
      </c>
      <c r="BW164" s="112" t="str">
        <f>IF(S164=1000,0,IF(S164=-1000,11,IF(S164&lt;-9,-(S164-2),IF(S164&gt;0,(S164),"0"))))</f>
        <v/>
      </c>
      <c r="BX164" s="112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94" t="str">
        <f>IF(S164="","",IF(S164&gt;9,BV164,BX164))</f>
        <v/>
      </c>
      <c r="CA164" s="95" t="str">
        <f>IF(S164="","","-")</f>
        <v/>
      </c>
      <c r="CB164" s="96" t="str">
        <f>IF(S164="","",IF(S164&lt;-9,BW164,BY164))</f>
        <v/>
      </c>
      <c r="CC164" s="97" t="str">
        <f>IF(O164="","",SUM(T164:X164))</f>
        <v/>
      </c>
      <c r="CD164" s="88" t="str">
        <f>IF(CC164="","","-")</f>
        <v/>
      </c>
      <c r="CE164" s="98" t="str">
        <f>IF(O164="","",SUM(Y164:AC164))</f>
        <v/>
      </c>
      <c r="CP164" s="32"/>
      <c r="CQ164" s="32"/>
    </row>
    <row r="165" spans="1:95" s="31" customFormat="1" ht="15" customHeight="1" thickBot="1" x14ac:dyDescent="0.25">
      <c r="A165" s="99" t="str">
        <f>IF(A160="","",A161)</f>
        <v/>
      </c>
      <c r="B165" s="99" t="str">
        <f>IF(B160="","",B160)</f>
        <v/>
      </c>
      <c r="C165" s="114">
        <v>5</v>
      </c>
      <c r="D165" s="115" t="str">
        <f>IF(A165="","",VLOOKUP(A165,СписокКЖ!D:I,2,FALSE))</f>
        <v/>
      </c>
      <c r="E165" s="116"/>
      <c r="F165" s="117" t="str">
        <f>IF(B165="","",VLOOKUP(B165,СписокКЖ!D:I,2,FALSE))</f>
        <v/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102"/>
        <v/>
      </c>
      <c r="Q165" s="123" t="str">
        <f t="shared" si="102"/>
        <v/>
      </c>
      <c r="R165" s="123" t="str">
        <f t="shared" si="102"/>
        <v/>
      </c>
      <c r="S165" s="124" t="str">
        <f t="shared" si="102"/>
        <v/>
      </c>
      <c r="T165" s="125" t="str">
        <f t="shared" si="103"/>
        <v/>
      </c>
      <c r="U165" s="126" t="str">
        <f t="shared" si="103"/>
        <v/>
      </c>
      <c r="V165" s="126" t="str">
        <f t="shared" si="103"/>
        <v/>
      </c>
      <c r="W165" s="126" t="str">
        <f t="shared" si="103"/>
        <v/>
      </c>
      <c r="X165" s="126" t="str">
        <f t="shared" si="103"/>
        <v/>
      </c>
      <c r="Y165" s="127" t="str">
        <f t="shared" si="104"/>
        <v/>
      </c>
      <c r="Z165" s="127" t="str">
        <f t="shared" si="104"/>
        <v/>
      </c>
      <c r="AA165" s="127" t="str">
        <f t="shared" si="104"/>
        <v/>
      </c>
      <c r="AB165" s="127" t="str">
        <f t="shared" si="104"/>
        <v/>
      </c>
      <c r="AC165" s="127" t="str">
        <f t="shared" si="104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s="31" customFormat="1" ht="15" customHeight="1" thickBot="1" x14ac:dyDescent="0.25">
      <c r="A166" s="145"/>
      <c r="B166" s="145"/>
      <c r="C166" s="145"/>
      <c r="D166" s="146"/>
      <c r="E166" s="147"/>
      <c r="F166" s="148"/>
      <c r="G166" s="149"/>
      <c r="H166" s="150"/>
      <c r="I166" s="151"/>
      <c r="J166" s="151"/>
      <c r="K166" s="151"/>
      <c r="L166" s="151"/>
      <c r="M166" s="151"/>
      <c r="N166" s="150"/>
      <c r="O166" s="152"/>
      <c r="P166" s="152"/>
      <c r="Q166" s="152"/>
      <c r="R166" s="152"/>
      <c r="S166" s="152"/>
      <c r="T166" s="153"/>
      <c r="U166" s="153"/>
      <c r="V166" s="153"/>
      <c r="W166" s="153"/>
      <c r="X166" s="153"/>
      <c r="Y166" s="154"/>
      <c r="Z166" s="154"/>
      <c r="AA166" s="154"/>
      <c r="AB166" s="154"/>
      <c r="AC166" s="154"/>
      <c r="AD166" s="155"/>
      <c r="AE166" s="155"/>
      <c r="AF166" s="156"/>
      <c r="AG166" s="156"/>
      <c r="AH166" s="157"/>
      <c r="AI166" s="157"/>
      <c r="AJ166" s="157"/>
      <c r="AK166" s="157"/>
      <c r="AL166" s="157"/>
      <c r="AM166" s="158"/>
      <c r="AN166" s="158"/>
      <c r="AO166" s="158"/>
      <c r="AP166" s="158"/>
      <c r="AQ166" s="158"/>
      <c r="AR166" s="159"/>
      <c r="AS166" s="159"/>
      <c r="AT166" s="160"/>
      <c r="AU166" s="160"/>
      <c r="AV166" s="160"/>
      <c r="AW166" s="160"/>
      <c r="AX166" s="161"/>
      <c r="AY166" s="161"/>
      <c r="AZ166" s="161"/>
      <c r="BA166" s="160"/>
      <c r="BB166" s="160"/>
      <c r="BC166" s="160"/>
      <c r="BD166" s="160"/>
      <c r="BE166" s="161"/>
      <c r="BF166" s="161"/>
      <c r="BG166" s="161"/>
      <c r="BH166" s="160"/>
      <c r="BI166" s="160"/>
      <c r="BJ166" s="160"/>
      <c r="BK166" s="160"/>
      <c r="BL166" s="161"/>
      <c r="BM166" s="161"/>
      <c r="BN166" s="161"/>
      <c r="BO166" s="160"/>
      <c r="BP166" s="160"/>
      <c r="BQ166" s="160"/>
      <c r="BR166" s="160"/>
      <c r="BS166" s="161"/>
      <c r="BT166" s="161"/>
      <c r="BU166" s="161"/>
      <c r="BV166" s="160"/>
      <c r="BW166" s="160"/>
      <c r="BX166" s="160"/>
      <c r="BY166" s="160"/>
      <c r="BZ166" s="161"/>
      <c r="CA166" s="161"/>
      <c r="CB166" s="161"/>
      <c r="CC166" s="162"/>
      <c r="CD166" s="163"/>
      <c r="CE166" s="164"/>
      <c r="CP166" s="32"/>
      <c r="CQ166" s="32"/>
    </row>
    <row r="167" spans="1:95" s="31" customFormat="1" ht="31.5" customHeight="1" thickBot="1" x14ac:dyDescent="0.25">
      <c r="A167" s="34"/>
      <c r="B167" s="35"/>
      <c r="C167" s="1225">
        <f>1+C158</f>
        <v>19</v>
      </c>
      <c r="D167" s="1227" t="str">
        <f>IF(A167="","",VLOOKUP(A167,СписокКЖ!$A$88:$C$113,3,FALSE))</f>
        <v/>
      </c>
      <c r="E167" s="1228" t="str">
        <f>IF(B167="","",VLOOKUP(B167,СписокКЖ!E:J,2,FALSE))</f>
        <v/>
      </c>
      <c r="F167" s="1231" t="str">
        <f>IF(B167="","",VLOOKUP(B167,СписокКЖ!$A$88:$C$111,3,FALSE))</f>
        <v/>
      </c>
      <c r="G167" s="1232" t="str">
        <f>IF(D167="","",VLOOKUP(D167,СписокКЖ!G:L,2,FALSE))</f>
        <v/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 t="str">
        <f>IF(A167="","",VLOOKUP(A167,'[60]Протокол команд'!A:K,8,FALSE))</f>
        <v/>
      </c>
      <c r="U167" s="39" t="e">
        <f>T167*5-4</f>
        <v>#VALUE!</v>
      </c>
      <c r="V167" s="39" t="e">
        <f>T167*5</f>
        <v>#VALUE!</v>
      </c>
      <c r="W167" s="39" t="e">
        <f>CONCATENATE(U167,"-",V167)</f>
        <v>#VALUE!</v>
      </c>
      <c r="X167" s="39" t="str">
        <f>IF(A167="","",VLOOKUP(A167,'[60]Протокол команд'!A:K,10,FALSE))</f>
        <v/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 t="str">
        <f>IF(O169="","",SUM(AF169:AF174))</f>
        <v/>
      </c>
      <c r="AC167" s="1242"/>
      <c r="AD167" s="1243"/>
      <c r="AE167" s="1242" t="str">
        <f>IF(O169="","",SUM(AG169:AG174))</f>
        <v/>
      </c>
      <c r="AF167" s="1242"/>
      <c r="AG167" s="1264"/>
      <c r="AH167" s="1241">
        <f>SUM(CC169:CC174)</f>
        <v>0</v>
      </c>
      <c r="AI167" s="1242"/>
      <c r="AJ167" s="1243"/>
      <c r="AK167" s="1242">
        <f>SUM(CE169:CE174)</f>
        <v>0</v>
      </c>
      <c r="AL167" s="1242"/>
      <c r="AM167" s="1264"/>
      <c r="AN167" s="1265">
        <f>SUM(AR169:AR174)</f>
        <v>0</v>
      </c>
      <c r="AO167" s="1266"/>
      <c r="AP167" s="1267"/>
      <c r="AQ167" s="1266">
        <f>SUM(AS169:AS174)</f>
        <v>0</v>
      </c>
      <c r="AR167" s="1266"/>
      <c r="AS167" s="1268"/>
      <c r="AT167" s="1314" t="str">
        <f>IF(A167="","",VLOOKUP(A167,'[60]Протокол команд'!A:Z,14,FALSE))</f>
        <v/>
      </c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 t="str">
        <f>IF(O169="","",SUM(AF169:AF174))</f>
        <v/>
      </c>
      <c r="CD167" s="1256" t="str">
        <f>IF(CC167="","","-")</f>
        <v/>
      </c>
      <c r="CE167" s="1258" t="str">
        <f>IF(O169="","",SUM(AG169:AG174))</f>
        <v/>
      </c>
      <c r="CP167" s="32"/>
      <c r="CQ167" s="32"/>
    </row>
    <row r="168" spans="1:95" s="31" customFormat="1" ht="13.5" customHeight="1" x14ac:dyDescent="0.2">
      <c r="A168" s="40"/>
      <c r="B168" s="40"/>
      <c r="C168" s="1226"/>
      <c r="D168" s="1229" t="str">
        <f>IF(A168="","",VLOOKUP(A168,СписокКЖ!D:I,2,FALSE))</f>
        <v/>
      </c>
      <c r="E168" s="1230" t="str">
        <f>IF(B168="","",VLOOKUP(B168,СписокКЖ!E:J,2,FALSE))</f>
        <v/>
      </c>
      <c r="F168" s="1233" t="str">
        <f>IF(C168="","",VLOOKUP(C168,СписокКЖ!F:K,2,FALSE))</f>
        <v/>
      </c>
      <c r="G168" s="1234" t="str">
        <f>IF(D168="","",VLOOKUP(D168,СписокКЖ!G:L,2,FALSE))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x14ac:dyDescent="0.2">
      <c r="A169" s="43"/>
      <c r="B169" s="44"/>
      <c r="C169" s="90">
        <v>1</v>
      </c>
      <c r="D169" s="46" t="str">
        <f>IF(A169="","",VLOOKUP(A169,СписокКЖ!D:I,2,FALSE))</f>
        <v/>
      </c>
      <c r="E169" s="47"/>
      <c r="F169" s="48" t="str">
        <f>IF(B169="","",VLOOKUP(B169,СписокКЖ!D:I,2,FALSE))</f>
        <v/>
      </c>
      <c r="G169" s="49"/>
      <c r="H169" s="50"/>
      <c r="I169" s="51"/>
      <c r="J169" s="51"/>
      <c r="K169" s="51"/>
      <c r="L169" s="51"/>
      <c r="M169" s="51"/>
      <c r="N169" s="52"/>
      <c r="O169" s="53" t="str">
        <f>IF(I169="","",IF(I169="0",1000,IF(I169="-0",-1000,I169*1)))</f>
        <v/>
      </c>
      <c r="P169" s="53" t="str">
        <f t="shared" ref="P169:S170" si="105">IF(J169="","",IF(J169="0",1000,IF(J169="-0",-1000,J169*1)))</f>
        <v/>
      </c>
      <c r="Q169" s="53" t="str">
        <f t="shared" si="105"/>
        <v/>
      </c>
      <c r="R169" s="53" t="str">
        <f t="shared" si="105"/>
        <v/>
      </c>
      <c r="S169" s="54" t="str">
        <f t="shared" si="105"/>
        <v/>
      </c>
      <c r="T169" s="55" t="str">
        <f t="shared" ref="T169:X170" si="106">IF(O169="","",IF(O169&gt;0,1,0))</f>
        <v/>
      </c>
      <c r="U169" s="56" t="str">
        <f t="shared" si="106"/>
        <v/>
      </c>
      <c r="V169" s="56" t="str">
        <f t="shared" si="106"/>
        <v/>
      </c>
      <c r="W169" s="56" t="str">
        <f t="shared" si="106"/>
        <v/>
      </c>
      <c r="X169" s="56" t="str">
        <f t="shared" si="106"/>
        <v/>
      </c>
      <c r="Y169" s="57" t="str">
        <f t="shared" ref="Y169:AC170" si="107">IF(O169="","",IF(O169&lt;0,1,0))</f>
        <v/>
      </c>
      <c r="Z169" s="57" t="str">
        <f t="shared" si="107"/>
        <v/>
      </c>
      <c r="AA169" s="57" t="str">
        <f t="shared" si="107"/>
        <v/>
      </c>
      <c r="AB169" s="57" t="str">
        <f t="shared" si="107"/>
        <v/>
      </c>
      <c r="AC169" s="57" t="str">
        <f t="shared" si="107"/>
        <v/>
      </c>
      <c r="AD169" s="58" t="str">
        <f>IF(CC169="","",IF(CC169&gt;CE169,1,-1))</f>
        <v/>
      </c>
      <c r="AE169" s="58" t="str">
        <f>IF(CC169="","",IF(CC169&lt;CE169,1,-1))</f>
        <v/>
      </c>
      <c r="AF169" s="59">
        <f>IF(CC169&gt;CE169,1,0)</f>
        <v>0</v>
      </c>
      <c r="AG169" s="60">
        <f>IF(CE169&gt;CC169,1,0)</f>
        <v>0</v>
      </c>
      <c r="AH169" s="61" t="str">
        <f>IF(O169="","",AX169*1)</f>
        <v/>
      </c>
      <c r="AI169" s="62" t="str">
        <f>IF(P169="","",BE169*1)</f>
        <v/>
      </c>
      <c r="AJ169" s="62" t="str">
        <f>IF(Q169="","",BL169*1)</f>
        <v/>
      </c>
      <c r="AK169" s="62" t="str">
        <f>IF(R169="","",BS169*1)</f>
        <v/>
      </c>
      <c r="AL169" s="62" t="str">
        <f>IF(S169="","",BZ169*1)</f>
        <v/>
      </c>
      <c r="AM169" s="63" t="str">
        <f>IF(O169="","",AZ169*1)</f>
        <v/>
      </c>
      <c r="AN169" s="63" t="str">
        <f>IF(P169="","",BG169*1)</f>
        <v/>
      </c>
      <c r="AO169" s="63" t="str">
        <f>IF(Q169="","",BN169*1)</f>
        <v/>
      </c>
      <c r="AP169" s="63" t="str">
        <f>IF(R169="","",BU169*1)</f>
        <v/>
      </c>
      <c r="AQ169" s="63" t="str">
        <f>IF(S169="","",CB169*1)</f>
        <v/>
      </c>
      <c r="AR169" s="64">
        <f>SUM(AH169:AL169)</f>
        <v>0</v>
      </c>
      <c r="AS169" s="65">
        <f>SUM(AM169:AQ169)</f>
        <v>0</v>
      </c>
      <c r="AT169" s="66">
        <f>IF(O169=1000,11,IF(O169=-1000,0,IF(O169&gt;0,11,IF(O169&lt;0,(-O169),"0"))))</f>
        <v>11</v>
      </c>
      <c r="AU169" s="67" t="str">
        <f>IF(O169=1000,0,IF(O169=-1000,11,IF(O169&lt;-9,-(O169-2),IF(O169&gt;0,(O169),"0"))))</f>
        <v/>
      </c>
      <c r="AV169" s="66" t="e">
        <f>IF(O169=1000,11,IF(O169=-1000,0,IF(O169&lt;9,11,IF(O169&gt;9,(O169+2),"0"))))</f>
        <v>#VALUE!</v>
      </c>
      <c r="AW169" s="67" t="str">
        <f>IF(O169=1000,0,IF(O169=-1000,11,IF(O169&lt;0,11,IF(O169&gt;0,(O169),"0"))))</f>
        <v/>
      </c>
      <c r="AX169" s="68" t="str">
        <f>IF(O169="","",IF(O169&gt;9,AV169,AT169))</f>
        <v/>
      </c>
      <c r="AY169" s="69" t="str">
        <f>IF(O169="","","-")</f>
        <v/>
      </c>
      <c r="AZ169" s="70" t="str">
        <f>IF(O169="","",IF(O169&lt;-9,AU169,AW169))</f>
        <v/>
      </c>
      <c r="BA169" s="66" t="e">
        <f>IF(P169=1000,11,IF(P169=-1000,0,IF(P169&gt;9,(P169+2),IF(P169&lt;0,(-P169),"0"))))</f>
        <v>#VALUE!</v>
      </c>
      <c r="BB169" s="67" t="str">
        <f>IF(P169=1000,0,IF(P169=-1000,11,IF(P169&lt;-9,-(P169-2),IF(P169&gt;0,(P169),"0"))))</f>
        <v/>
      </c>
      <c r="BC169" s="67">
        <f>IF(P169=1000,11,IF(P169=-1000,0,IF(P169&gt;0,11,IF(P169&lt;0,(-P169),"0"))))</f>
        <v>11</v>
      </c>
      <c r="BD169" s="67" t="str">
        <f>IF(P169=1000,0,IF(P169=-1000,11,IF(P169&lt;0,11,IF(P169&gt;0,(P169),"0"))))</f>
        <v/>
      </c>
      <c r="BE169" s="68" t="str">
        <f>IF(P169="","",IF(P169&gt;9,BA169,BC169))</f>
        <v/>
      </c>
      <c r="BF169" s="69" t="str">
        <f>IF(P169="","","-")</f>
        <v/>
      </c>
      <c r="BG169" s="70" t="str">
        <f>IF(P169="","",IF(P169&lt;-9,BB169,BD169))</f>
        <v/>
      </c>
      <c r="BH169" s="66" t="e">
        <f>IF(Q169=1000,11,IF(Q169=-1000,0,IF(Q169&gt;9,(Q169+2),IF(Q169&lt;0,(-Q169),"0"))))</f>
        <v>#VALUE!</v>
      </c>
      <c r="BI169" s="67" t="str">
        <f>IF(Q169=1000,0,IF(Q169=-1000,11,IF(Q169&lt;-9,-(Q169-2),IF(Q169&gt;0,(Q169),"0"))))</f>
        <v/>
      </c>
      <c r="BJ169" s="67">
        <f>IF(Q169=1000,11,IF(Q169=-1000,0,IF(Q169&gt;0,11,IF(Q169&lt;0,(-Q169),"0"))))</f>
        <v>11</v>
      </c>
      <c r="BK169" s="67" t="str">
        <f>IF(Q169=1000,0,IF(Q169=-1000,11,IF(Q169&lt;0,11,IF(Q169&gt;0,(Q169),"0"))))</f>
        <v/>
      </c>
      <c r="BL169" s="68" t="str">
        <f>IF(Q169="","",IF(Q169&gt;9,BH169,BJ169))</f>
        <v/>
      </c>
      <c r="BM169" s="69" t="str">
        <f>IF(Q169="","","-")</f>
        <v/>
      </c>
      <c r="BN169" s="70" t="str">
        <f>IF(Q169="","",IF(Q169&lt;-9,BI169,BK169))</f>
        <v/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 t="str">
        <f>IF(O169="","",SUM(T169:X169))</f>
        <v/>
      </c>
      <c r="CD169" s="73" t="str">
        <f>IF(CC169="","","-")</f>
        <v/>
      </c>
      <c r="CE169" s="74" t="str">
        <f>IF(O169="","",SUM(Y169:AC169))</f>
        <v/>
      </c>
      <c r="CP169" s="32"/>
      <c r="CQ169" s="32"/>
    </row>
    <row r="170" spans="1:95" s="31" customFormat="1" ht="15" customHeight="1" x14ac:dyDescent="0.2">
      <c r="A170" s="43"/>
      <c r="B170" s="44"/>
      <c r="C170" s="75">
        <v>2</v>
      </c>
      <c r="D170" s="76" t="str">
        <f>IF(A170="","",VLOOKUP(A170,СписокКЖ!D:I,2,FALSE))</f>
        <v/>
      </c>
      <c r="E170" s="47"/>
      <c r="F170" s="77" t="str">
        <f>IF(B170="","",VLOOKUP(B170,СписокКЖ!D:I,2,FALSE))</f>
        <v/>
      </c>
      <c r="G170" s="49"/>
      <c r="H170" s="41"/>
      <c r="I170" s="91"/>
      <c r="J170" s="91"/>
      <c r="K170" s="91"/>
      <c r="L170" s="91"/>
      <c r="M170" s="51"/>
      <c r="N170" s="42"/>
      <c r="O170" s="79" t="str">
        <f>IF(I170="","",IF(I170="0",1000,IF(I170="-0",-1000,I170*1)))</f>
        <v/>
      </c>
      <c r="P170" s="79" t="str">
        <f t="shared" si="105"/>
        <v/>
      </c>
      <c r="Q170" s="79" t="str">
        <f t="shared" si="105"/>
        <v/>
      </c>
      <c r="R170" s="79" t="str">
        <f t="shared" si="105"/>
        <v/>
      </c>
      <c r="S170" s="80" t="str">
        <f t="shared" si="105"/>
        <v/>
      </c>
      <c r="T170" s="55" t="str">
        <f t="shared" si="106"/>
        <v/>
      </c>
      <c r="U170" s="56" t="str">
        <f t="shared" si="106"/>
        <v/>
      </c>
      <c r="V170" s="56" t="str">
        <f t="shared" si="106"/>
        <v/>
      </c>
      <c r="W170" s="56" t="str">
        <f t="shared" si="106"/>
        <v/>
      </c>
      <c r="X170" s="56" t="str">
        <f t="shared" si="106"/>
        <v/>
      </c>
      <c r="Y170" s="57" t="str">
        <f t="shared" si="107"/>
        <v/>
      </c>
      <c r="Z170" s="57" t="str">
        <f t="shared" si="107"/>
        <v/>
      </c>
      <c r="AA170" s="57" t="str">
        <f t="shared" si="107"/>
        <v/>
      </c>
      <c r="AB170" s="57" t="str">
        <f t="shared" si="107"/>
        <v/>
      </c>
      <c r="AC170" s="57" t="str">
        <f t="shared" si="107"/>
        <v/>
      </c>
      <c r="AD170" s="58" t="str">
        <f>IF(CC170="","",IF(CC170&gt;CE170,1,-1))</f>
        <v/>
      </c>
      <c r="AE170" s="58" t="str">
        <f>IF(CC170="","",IF(CC170&lt;CE170,1,-1))</f>
        <v/>
      </c>
      <c r="AF170" s="59">
        <f>IF(CC170&gt;CE170,1,0)</f>
        <v>0</v>
      </c>
      <c r="AG170" s="60">
        <f>IF(CE170&gt;CC170,1,0)</f>
        <v>0</v>
      </c>
      <c r="AH170" s="81" t="str">
        <f>IF(O170="","",AX170*1)</f>
        <v/>
      </c>
      <c r="AI170" s="92" t="str">
        <f>IF(P170="","",BE170*1)</f>
        <v/>
      </c>
      <c r="AJ170" s="92" t="str">
        <f>IF(Q170="","",BL170*1)</f>
        <v/>
      </c>
      <c r="AK170" s="92" t="str">
        <f>IF(R170="","",BS170*1)</f>
        <v/>
      </c>
      <c r="AL170" s="92" t="str">
        <f>IF(S170="","",BZ170*1)</f>
        <v/>
      </c>
      <c r="AM170" s="93" t="str">
        <f>IF(O170="","",AZ170*1)</f>
        <v/>
      </c>
      <c r="AN170" s="93" t="str">
        <f>IF(P170="","",BG170*1)</f>
        <v/>
      </c>
      <c r="AO170" s="93" t="str">
        <f>IF(Q170="","",BN170*1)</f>
        <v/>
      </c>
      <c r="AP170" s="93" t="str">
        <f>IF(R170="","",BU170*1)</f>
        <v/>
      </c>
      <c r="AQ170" s="93" t="str">
        <f>IF(S170="","",CB170*1)</f>
        <v/>
      </c>
      <c r="AR170" s="64">
        <f>SUM(AH170:AL170)</f>
        <v>0</v>
      </c>
      <c r="AS170" s="65">
        <f>SUM(AM170:AQ170)</f>
        <v>0</v>
      </c>
      <c r="AT170" s="66">
        <f>IF(O170=1000,11,IF(O170=-1000,0,IF(O170&gt;0,11,IF(O170&lt;0,(-O170),"0"))))</f>
        <v>11</v>
      </c>
      <c r="AU170" s="67" t="str">
        <f>IF(O170=1000,0,IF(O170=-1000,11,IF(O170&lt;-9,-(O170-2),IF(O170&gt;0,(O170),"0"))))</f>
        <v/>
      </c>
      <c r="AV170" s="66" t="e">
        <f>IF(O170=1000,11,IF(O170=-1000,0,IF(O170&gt;9,(O170+2),IF(O170&lt;0,(-O170),"0"))))</f>
        <v>#VALUE!</v>
      </c>
      <c r="AW170" s="67" t="str">
        <f>IF(O170=1000,0,IF(O170=-1000,11,IF(O170&lt;0,11,IF(O170&gt;0,(O170),"0"))))</f>
        <v/>
      </c>
      <c r="AX170" s="94" t="str">
        <f>IF(O170="","",IF(O170&gt;9,AV170,AT170))</f>
        <v/>
      </c>
      <c r="AY170" s="95" t="str">
        <f>IF(O170="","","-")</f>
        <v/>
      </c>
      <c r="AZ170" s="96" t="str">
        <f>IF(O170="","",IF(O170&lt;-9,AU170,AW170))</f>
        <v/>
      </c>
      <c r="BA170" s="66" t="e">
        <f>IF(P170=1000,11,IF(P170=-1000,0,IF(P170&gt;9,(P170+2),IF(P170&lt;0,(-P170),"0"))))</f>
        <v>#VALUE!</v>
      </c>
      <c r="BB170" s="67" t="str">
        <f>IF(P170=1000,0,IF(P170=-1000,11,IF(P170&lt;-9,-(P170-2),IF(P170&gt;0,(P170),"0"))))</f>
        <v/>
      </c>
      <c r="BC170" s="67">
        <f>IF(P170=1000,11,IF(P170=-1000,0,IF(P170&gt;0,11,IF(P170&lt;0,(-P170),"0"))))</f>
        <v>11</v>
      </c>
      <c r="BD170" s="67" t="str">
        <f>IF(P170=1000,0,IF(P170=-1000,11,IF(P170&lt;0,11,IF(P170&gt;0,(P170),"0"))))</f>
        <v/>
      </c>
      <c r="BE170" s="94" t="str">
        <f>IF(P170="","",IF(P170&gt;9,BA170,BC170))</f>
        <v/>
      </c>
      <c r="BF170" s="95" t="str">
        <f>IF(P170="","","-")</f>
        <v/>
      </c>
      <c r="BG170" s="96" t="str">
        <f>IF(P170="","",IF(P170&lt;-9,BB170,BD170))</f>
        <v/>
      </c>
      <c r="BH170" s="66" t="e">
        <f>IF(Q170=1000,11,IF(Q170=-1000,0,IF(Q170&gt;9,(Q170+2),IF(Q170&lt;0,(-Q170),"0"))))</f>
        <v>#VALUE!</v>
      </c>
      <c r="BI170" s="67" t="str">
        <f>IF(Q170=1000,0,IF(Q170=-1000,11,IF(Q170&lt;-9,-(Q170-2),IF(Q170&gt;0,(Q170),"0"))))</f>
        <v/>
      </c>
      <c r="BJ170" s="67">
        <f>IF(Q170=1000,11,IF(Q170=-1000,0,IF(Q170&gt;0,11,IF(Q170&lt;0,(-Q170),"0"))))</f>
        <v>11</v>
      </c>
      <c r="BK170" s="67" t="str">
        <f>IF(Q170=1000,0,IF(Q170=-1000,11,IF(Q170&lt;0,11,IF(Q170&gt;0,(Q170),"0"))))</f>
        <v/>
      </c>
      <c r="BL170" s="94" t="str">
        <f>IF(Q170="","",IF(Q170&gt;9,BH170,BJ170))</f>
        <v/>
      </c>
      <c r="BM170" s="95" t="str">
        <f>IF(Q170="","","-")</f>
        <v/>
      </c>
      <c r="BN170" s="96" t="str">
        <f>IF(Q170="","",IF(Q170&lt;-9,BI170,BK170))</f>
        <v/>
      </c>
      <c r="BO170" s="67" t="e">
        <f>IF(R170=1000,11,IF(R170=-1000,0,IF(R170&gt;9,(R170+2),IF(R170&lt;0,(-R170),"0"))))</f>
        <v>#VALUE!</v>
      </c>
      <c r="BP170" s="67" t="str">
        <f>IF(R170=1000,0,IF(R170=-1000,11,IF(R170&lt;-9,-(R170-2),IF(R170&gt;0,(R170),"0"))))</f>
        <v/>
      </c>
      <c r="BQ170" s="67">
        <f>IF(R170=1000,11,IF(R170=-1000,0,IF(R170&gt;0,11,IF(R170&lt;0,(-R170),"0"))))</f>
        <v>11</v>
      </c>
      <c r="BR170" s="67" t="str">
        <f>IF(R170=1000,0,IF(R170=-1000,11,IF(R170&lt;0,11,IF(R170&gt;0,(R170),"0"))))</f>
        <v/>
      </c>
      <c r="BS170" s="94" t="str">
        <f>IF(R170="","",IF(R170&gt;9,BO170,BQ170))</f>
        <v/>
      </c>
      <c r="BT170" s="95" t="str">
        <f>IF(R170="","","-")</f>
        <v/>
      </c>
      <c r="BU170" s="96" t="str">
        <f>IF(R170="","",IF(R170&lt;-9,BP170,BR170))</f>
        <v/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94" t="str">
        <f>IF(S170="","",IF(S170&gt;9,BV170,BX170))</f>
        <v/>
      </c>
      <c r="CA170" s="95" t="str">
        <f>IF(S170="","","-")</f>
        <v/>
      </c>
      <c r="CB170" s="96" t="str">
        <f>IF(S170="","",IF(S170&lt;-9,BW170,BY170))</f>
        <v/>
      </c>
      <c r="CC170" s="97" t="str">
        <f>IF(O170="","",SUM(T170:X170))</f>
        <v/>
      </c>
      <c r="CD170" s="88" t="str">
        <f>IF(CC170="","","-")</f>
        <v/>
      </c>
      <c r="CE170" s="98" t="str">
        <f>IF(O170="","",SUM(Y170:AC170))</f>
        <v/>
      </c>
      <c r="CP170" s="32"/>
      <c r="CQ170" s="32"/>
    </row>
    <row r="171" spans="1:95" s="31" customFormat="1" ht="15" customHeight="1" x14ac:dyDescent="0.2">
      <c r="A171" s="43"/>
      <c r="B171" s="44"/>
      <c r="C171" s="1250">
        <v>3</v>
      </c>
      <c r="D171" s="76" t="str">
        <f>IF(A171="","",VLOOKUP(A171,СписокКЖ!D:I,2,FALSE))</f>
        <v/>
      </c>
      <c r="E171" s="47"/>
      <c r="F171" s="77" t="str">
        <f>IF(B171="","",VLOOKUP(B171,СписокКЖ!D:I,2,FALSE))</f>
        <v/>
      </c>
      <c r="G171" s="49"/>
      <c r="H171" s="41"/>
      <c r="I171" s="1252"/>
      <c r="J171" s="1252"/>
      <c r="K171" s="1252"/>
      <c r="L171" s="1252"/>
      <c r="M171" s="1252"/>
      <c r="N171" s="42"/>
      <c r="O171" s="1244" t="str">
        <f>IF(I171="","",IF(I171="0",1000,IF(I171="-0",-1000,I171*1)))</f>
        <v/>
      </c>
      <c r="P171" s="1244" t="str">
        <f>IF(J171="","",IF(J171="0",1000,IF(J171="-0",-1000,J171*1)))</f>
        <v/>
      </c>
      <c r="Q171" s="1244" t="str">
        <f>IF(K171="","",IF(K171="0",1000,IF(K171="-0",-1000,K171*1)))</f>
        <v/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 t="str">
        <f>IF(O171="","",IF(O171&gt;0,1,0))</f>
        <v/>
      </c>
      <c r="U171" s="1284" t="str">
        <f>IF(P171="","",IF(P171&gt;0,1,0))</f>
        <v/>
      </c>
      <c r="V171" s="1284" t="str">
        <f>IF(Q171="","",IF(Q171&gt;0,1,0))</f>
        <v/>
      </c>
      <c r="W171" s="1284" t="str">
        <f>IF(R171="","",IF(R171&gt;0,1,0))</f>
        <v/>
      </c>
      <c r="X171" s="1284" t="str">
        <f>IF(S171="","",IF(S171&gt;0,1,0))</f>
        <v/>
      </c>
      <c r="Y171" s="1278" t="str">
        <f>IF(O171="","",IF(O171&lt;0,1,0))</f>
        <v/>
      </c>
      <c r="Z171" s="1278" t="str">
        <f>IF(P171="","",IF(P171&lt;0,1,0))</f>
        <v/>
      </c>
      <c r="AA171" s="1278" t="str">
        <f>IF(Q171="","",IF(Q171&lt;0,1,0))</f>
        <v/>
      </c>
      <c r="AB171" s="1278" t="str">
        <f>IF(R171="","",IF(R171&lt;0,1,0))</f>
        <v/>
      </c>
      <c r="AC171" s="1278" t="str">
        <f>IF(S171="","",IF(S171&lt;0,1,0))</f>
        <v/>
      </c>
      <c r="AD171" s="1280" t="str">
        <f>IF(CC171="","",IF(CC171&gt;CE171,1,-1))</f>
        <v/>
      </c>
      <c r="AE171" s="1280" t="str">
        <f>IF(CC171="","",IF(CC171&lt;CE171,1,-1))</f>
        <v/>
      </c>
      <c r="AF171" s="1282">
        <f>IF(CC171&gt;CE171,1,0)</f>
        <v>0</v>
      </c>
      <c r="AG171" s="1272">
        <f>IF(CE171&gt;CC171,1,0)</f>
        <v>0</v>
      </c>
      <c r="AH171" s="1274" t="str">
        <f>IF(O171="","",AX171*1)</f>
        <v/>
      </c>
      <c r="AI171" s="1276" t="str">
        <f>IF(P171="","",BE171*1)</f>
        <v/>
      </c>
      <c r="AJ171" s="1276" t="str">
        <f>IF(Q171="","",BL171*1)</f>
        <v/>
      </c>
      <c r="AK171" s="1276" t="str">
        <f>IF(R171="","",BS171*1)</f>
        <v/>
      </c>
      <c r="AL171" s="1276" t="str">
        <f>IF(S171="","",BZ171*1)</f>
        <v/>
      </c>
      <c r="AM171" s="1298" t="str">
        <f>IF(O171="","",AZ171*1)</f>
        <v/>
      </c>
      <c r="AN171" s="1298" t="str">
        <f>IF(P171="","",BG171*1)</f>
        <v/>
      </c>
      <c r="AO171" s="1298" t="str">
        <f>IF(Q171="","",BN171*1)</f>
        <v/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11</v>
      </c>
      <c r="AU171" s="1286" t="str">
        <f>IF(O171=1000,0,IF(O171=-1000,11,IF(O171&lt;-9,-(O171-2),IF(O171&gt;0,(O171),"0"))))</f>
        <v/>
      </c>
      <c r="AV171" s="1286" t="e">
        <f>IF(O171=1000,11,IF(O171=-1000,0,IF(O171&gt;9,(O171+2),IF(O171&lt;0,(-O171),"0"))))</f>
        <v>#VALUE!</v>
      </c>
      <c r="AW171" s="1286" t="str">
        <f>IF(O171=1000,0,IF(O171=-1000,11,IF(O171&lt;0,11,IF(O171&gt;0,(O171),"0"))))</f>
        <v/>
      </c>
      <c r="AX171" s="1296" t="str">
        <f>IF(O171="","",IF(O171&gt;9,AV171,AT171))</f>
        <v/>
      </c>
      <c r="AY171" s="1288" t="str">
        <f>IF(O171="","","-")</f>
        <v/>
      </c>
      <c r="AZ171" s="1290" t="str">
        <f>IF(O171="","",IF(O171&lt;-9,AU171,AW171))</f>
        <v/>
      </c>
      <c r="BA171" s="1286" t="e">
        <f>IF(P171=1000,11,IF(P171=-1000,0,IF(P171&gt;9,(P171+2),IF(P171&lt;0,(-P171),"0"))))</f>
        <v>#VALUE!</v>
      </c>
      <c r="BB171" s="1286" t="str">
        <f>IF(P171=1000,0,IF(P171=-1000,11,IF(P171&lt;-9,-(P171-2),IF(P171&gt;0,(P171),"0"))))</f>
        <v/>
      </c>
      <c r="BC171" s="1286">
        <f>IF(P171=1000,11,IF(P171=-1000,0,IF(P171&gt;0,11,IF(P171&lt;0,(-P171),"0"))))</f>
        <v>11</v>
      </c>
      <c r="BD171" s="1286" t="str">
        <f>IF(P171=1000,0,IF(P171=-1000,11,IF(P171&lt;0,11,IF(P171&gt;0,(P171),"0"))))</f>
        <v/>
      </c>
      <c r="BE171" s="1296" t="str">
        <f>IF(P171="","",IF(P171&gt;9,BA171,BC171))</f>
        <v/>
      </c>
      <c r="BF171" s="1288" t="str">
        <f>IF(P171="","","-")</f>
        <v/>
      </c>
      <c r="BG171" s="1290" t="str">
        <f>IF(P171="","",IF(P171&lt;-9,BB171,BD171))</f>
        <v/>
      </c>
      <c r="BH171" s="1286" t="e">
        <f>IF(Q171=1000,11,IF(Q171=-1000,0,IF(Q171&gt;9,(Q171+2),IF(Q171&lt;0,(-Q171),"0"))))</f>
        <v>#VALUE!</v>
      </c>
      <c r="BI171" s="1286" t="str">
        <f>IF(Q171=1000,0,IF(Q171=-1000,11,IF(Q171&lt;-9,-(Q171-2),IF(Q171&gt;0,(Q171),"0"))))</f>
        <v/>
      </c>
      <c r="BJ171" s="1286">
        <f>IF(Q171=1000,11,IF(Q171=-1000,0,IF(Q171&gt;0,11,IF(Q171&lt;0,(-Q171),"0"))))</f>
        <v>11</v>
      </c>
      <c r="BK171" s="1286" t="str">
        <f>IF(Q171=1000,0,IF(Q171=-1000,11,IF(Q171&lt;0,11,IF(Q171&gt;0,(Q171),"0"))))</f>
        <v/>
      </c>
      <c r="BL171" s="1296" t="str">
        <f>IF(Q171="","",IF(Q171&gt;9,BH171,BJ171))</f>
        <v/>
      </c>
      <c r="BM171" s="1288" t="str">
        <f>IF(Q171="","","-")</f>
        <v/>
      </c>
      <c r="BN171" s="1290" t="str">
        <f>IF(Q171="","",IF(Q171&lt;-9,BI171,BK171))</f>
        <v/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 t="str">
        <f>IF(R171="","",IF(R171&gt;9,BO171,BQ171))</f>
        <v/>
      </c>
      <c r="BT171" s="1288" t="str">
        <f>IF(R171="","","-")</f>
        <v/>
      </c>
      <c r="BU171" s="1290" t="str">
        <f>IF(R171="","",IF(R171&lt;-9,BP171,BR171))</f>
        <v/>
      </c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 t="str">
        <f>IF(O171="","",SUM(T171:X172))</f>
        <v/>
      </c>
      <c r="CD171" s="1304" t="str">
        <f>IF(CC171="","","-")</f>
        <v/>
      </c>
      <c r="CE171" s="1306" t="str">
        <f>IF(O171="","",SUM(Y171:AC172))</f>
        <v/>
      </c>
      <c r="CP171" s="32"/>
      <c r="CQ171" s="32"/>
    </row>
    <row r="172" spans="1:95" s="31" customFormat="1" ht="15" customHeight="1" x14ac:dyDescent="0.2">
      <c r="A172" s="43"/>
      <c r="B172" s="44"/>
      <c r="C172" s="1251"/>
      <c r="D172" s="46" t="str">
        <f>IF(A172="","",VLOOKUP(A172,СписокКЖ!D:I,2,FALSE))</f>
        <v/>
      </c>
      <c r="E172" s="47"/>
      <c r="F172" s="48" t="str">
        <f>IF(B172="","",VLOOKUP(B172,СписокКЖ!D:I,2,FALSE))</f>
        <v/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x14ac:dyDescent="0.2">
      <c r="A173" s="99" t="str">
        <f>IF(A169="","",A169)</f>
        <v/>
      </c>
      <c r="B173" s="99" t="str">
        <f>IF(B169="","",B170)</f>
        <v/>
      </c>
      <c r="C173" s="75">
        <v>4</v>
      </c>
      <c r="D173" s="100" t="str">
        <f>IF(A173="","",VLOOKUP(A173,СписокКЖ!D:I,2,FALSE))</f>
        <v/>
      </c>
      <c r="E173" s="101"/>
      <c r="F173" s="77" t="str">
        <f>IF(B173="","",VLOOKUP(B173,СписокКЖ!D:I,2,FALSE))</f>
        <v/>
      </c>
      <c r="G173" s="102"/>
      <c r="H173" s="41"/>
      <c r="I173" s="91"/>
      <c r="J173" s="91"/>
      <c r="K173" s="91"/>
      <c r="L173" s="91"/>
      <c r="M173" s="91"/>
      <c r="N173" s="42"/>
      <c r="O173" s="79" t="str">
        <f>IF(I173="","",IF(I173="0",1000,IF(I173="-0",-1000,I173*1)))</f>
        <v/>
      </c>
      <c r="P173" s="79" t="str">
        <f t="shared" ref="P173:S174" si="108">IF(J173="","",IF(J173="0",1000,IF(J173="-0",-1000,J173*1)))</f>
        <v/>
      </c>
      <c r="Q173" s="79" t="str">
        <f t="shared" si="108"/>
        <v/>
      </c>
      <c r="R173" s="79" t="str">
        <f t="shared" si="108"/>
        <v/>
      </c>
      <c r="S173" s="80" t="str">
        <f t="shared" si="108"/>
        <v/>
      </c>
      <c r="T173" s="103" t="str">
        <f t="shared" ref="T173:X174" si="109">IF(O173="","",IF(O173&gt;0,1,0))</f>
        <v/>
      </c>
      <c r="U173" s="104" t="str">
        <f t="shared" si="109"/>
        <v/>
      </c>
      <c r="V173" s="104" t="str">
        <f t="shared" si="109"/>
        <v/>
      </c>
      <c r="W173" s="104" t="str">
        <f t="shared" si="109"/>
        <v/>
      </c>
      <c r="X173" s="104" t="str">
        <f t="shared" si="109"/>
        <v/>
      </c>
      <c r="Y173" s="105" t="str">
        <f t="shared" ref="Y173:AC174" si="110">IF(O173="","",IF(O173&lt;0,1,0))</f>
        <v/>
      </c>
      <c r="Z173" s="105" t="str">
        <f t="shared" si="110"/>
        <v/>
      </c>
      <c r="AA173" s="105" t="str">
        <f t="shared" si="110"/>
        <v/>
      </c>
      <c r="AB173" s="105" t="str">
        <f t="shared" si="110"/>
        <v/>
      </c>
      <c r="AC173" s="105" t="str">
        <f t="shared" si="110"/>
        <v/>
      </c>
      <c r="AD173" s="106" t="str">
        <f>IF(CC173="","",IF(CC173&gt;CE173,1,-1))</f>
        <v/>
      </c>
      <c r="AE173" s="106" t="str">
        <f>IF(CC173="","",IF(CC173&lt;CE173,1,-1))</f>
        <v/>
      </c>
      <c r="AF173" s="107">
        <f>IF(CC173&gt;CE173,1,0)</f>
        <v>0</v>
      </c>
      <c r="AG173" s="108">
        <f>IF(CE173&gt;CC173,1,0)</f>
        <v>0</v>
      </c>
      <c r="AH173" s="81" t="str">
        <f>IF(O173="","",AX173*1)</f>
        <v/>
      </c>
      <c r="AI173" s="92" t="str">
        <f>IF(P173="","",BE173*1)</f>
        <v/>
      </c>
      <c r="AJ173" s="92" t="str">
        <f>IF(Q173="","",BL173*1)</f>
        <v/>
      </c>
      <c r="AK173" s="92" t="str">
        <f>IF(R173="","",BS173*1)</f>
        <v/>
      </c>
      <c r="AL173" s="92" t="str">
        <f>IF(S173="","",BZ173*1)</f>
        <v/>
      </c>
      <c r="AM173" s="93" t="str">
        <f>IF(O173="","",AZ173*1)</f>
        <v/>
      </c>
      <c r="AN173" s="93" t="str">
        <f>IF(P173="","",BG173*1)</f>
        <v/>
      </c>
      <c r="AO173" s="93" t="str">
        <f>IF(Q173="","",BN173*1)</f>
        <v/>
      </c>
      <c r="AP173" s="93" t="str">
        <f>IF(R173="","",BU173*1)</f>
        <v/>
      </c>
      <c r="AQ173" s="93" t="str">
        <f>IF(S173="","",CB173*1)</f>
        <v/>
      </c>
      <c r="AR173" s="109">
        <f>SUM(AH173:AL173)</f>
        <v>0</v>
      </c>
      <c r="AS173" s="110">
        <f>SUM(AM173:AQ173)</f>
        <v>0</v>
      </c>
      <c r="AT173" s="111">
        <f>IF(O173=1000,11,IF(O173=-1000,0,IF(O173&gt;0,11,IF(O173&lt;0,(-O173),"0"))))</f>
        <v>11</v>
      </c>
      <c r="AU173" s="112" t="str">
        <f>IF(O173=1000,0,IF(O173=-1000,11,IF(O173&lt;-9,-(O173-2),IF(O173&gt;0,(O173),"0"))))</f>
        <v/>
      </c>
      <c r="AV173" s="111" t="e">
        <f>IF(O173=1000,11,IF(O173=-1000,0,IF(O173&gt;9,(O173+2),IF(O173&lt;0,(-O173),"0"))))</f>
        <v>#VALUE!</v>
      </c>
      <c r="AW173" s="112" t="str">
        <f>IF(O173=1000,0,IF(O173=-1000,11,IF(O173&lt;0,11,IF(O173&gt;0,(O173),"0"))))</f>
        <v/>
      </c>
      <c r="AX173" s="94" t="str">
        <f>IF(O173="","",IF(O173&gt;9,AV173,AT173))</f>
        <v/>
      </c>
      <c r="AY173" s="95" t="str">
        <f>IF(O173="","","-")</f>
        <v/>
      </c>
      <c r="AZ173" s="96" t="str">
        <f>IF(O173="","",IF(O173&lt;-9,AU173,AW173))</f>
        <v/>
      </c>
      <c r="BA173" s="111" t="e">
        <f>IF(P173=1000,11,IF(P173=-1000,0,IF(P173&gt;9,(P173+2),IF(P173&lt;0,(-P173),"0"))))</f>
        <v>#VALUE!</v>
      </c>
      <c r="BB173" s="112" t="str">
        <f>IF(P173=1000,0,IF(P173=-1000,11,IF(P173&lt;-9,-(P173-2),IF(P173&gt;0,(P173),"0"))))</f>
        <v/>
      </c>
      <c r="BC173" s="112">
        <f>IF(P173=1000,11,IF(P173=-1000,0,IF(P173&gt;0,11,IF(P173&lt;0,(-P173),"0"))))</f>
        <v>11</v>
      </c>
      <c r="BD173" s="112" t="str">
        <f>IF(P173=1000,0,IF(P173=-1000,11,IF(P173&lt;0,11,IF(P173&gt;0,(P173),"0"))))</f>
        <v/>
      </c>
      <c r="BE173" s="94" t="str">
        <f>IF(P173="","",IF(P173&gt;9,BA173,BC173))</f>
        <v/>
      </c>
      <c r="BF173" s="95" t="str">
        <f>IF(P173="","","-")</f>
        <v/>
      </c>
      <c r="BG173" s="96" t="str">
        <f>IF(P173="","",IF(P173&lt;-9,BB173,BD173))</f>
        <v/>
      </c>
      <c r="BH173" s="111" t="e">
        <f>IF(Q173=1000,11,IF(Q173=-1000,0,IF(Q173&gt;9,(Q173+2),IF(Q173&lt;0,(-Q173),"0"))))</f>
        <v>#VALUE!</v>
      </c>
      <c r="BI173" s="112" t="str">
        <f>IF(Q173=1000,0,IF(Q173=-1000,11,IF(Q173&lt;-9,-(Q173-2),IF(Q173&gt;0,(Q173),"0"))))</f>
        <v/>
      </c>
      <c r="BJ173" s="112">
        <f>IF(Q173=1000,11,IF(Q173=-1000,0,IF(Q173&gt;0,11,IF(Q173&lt;0,(-Q173),"0"))))</f>
        <v>11</v>
      </c>
      <c r="BK173" s="112" t="str">
        <f>IF(Q173=1000,0,IF(Q173=-1000,11,IF(Q173&lt;0,11,IF(Q173&gt;0,(Q173),"0"))))</f>
        <v/>
      </c>
      <c r="BL173" s="94" t="str">
        <f>IF(Q173="","",IF(Q173&gt;9,BH173,BJ173))</f>
        <v/>
      </c>
      <c r="BM173" s="95" t="str">
        <f>IF(Q173="","","-")</f>
        <v/>
      </c>
      <c r="BN173" s="96" t="str">
        <f>IF(Q173="","",IF(Q173&lt;-9,BI173,BK173))</f>
        <v/>
      </c>
      <c r="BO173" s="112" t="e">
        <f>IF(R173=1000,11,IF(R173=-1000,0,IF(R173&gt;9,(R173+2),IF(R173&lt;0,(-R173),"0"))))</f>
        <v>#VALUE!</v>
      </c>
      <c r="BP173" s="112" t="str">
        <f>IF(R173=1000,0,IF(R173=-1000,11,IF(R173&lt;-9,-(R173-2),IF(R173&gt;0,(R173),"0"))))</f>
        <v/>
      </c>
      <c r="BQ173" s="112">
        <f>IF(R173=1000,11,IF(R173=-1000,0,IF(R173&gt;0,11,IF(R173&lt;0,(-R173),"0"))))</f>
        <v>11</v>
      </c>
      <c r="BR173" s="112" t="str">
        <f>IF(R173=1000,0,IF(R173=-1000,11,IF(R173&lt;0,11,IF(R173&gt;0,(R173),"0"))))</f>
        <v/>
      </c>
      <c r="BS173" s="94" t="str">
        <f>IF(R173="","",IF(R173&gt;9,BO173,BQ173))</f>
        <v/>
      </c>
      <c r="BT173" s="95" t="str">
        <f>IF(R173="","","-")</f>
        <v/>
      </c>
      <c r="BU173" s="96" t="str">
        <f>IF(R173="","",IF(R173&lt;-9,BP173,BR173))</f>
        <v/>
      </c>
      <c r="BV173" s="112" t="e">
        <f>IF(S173=1000,11,IF(S173=-1000,0,IF(S173&gt;9,(S173+2),IF(S173&lt;0,(-S173),"0"))))</f>
        <v>#VALUE!</v>
      </c>
      <c r="BW173" s="112" t="str">
        <f>IF(S173=1000,0,IF(S173=-1000,11,IF(S173&lt;-9,-(S173-2),IF(S173&gt;0,(S173),"0"))))</f>
        <v/>
      </c>
      <c r="BX173" s="112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94" t="str">
        <f>IF(S173="","",IF(S173&gt;9,BV173,BX173))</f>
        <v/>
      </c>
      <c r="CA173" s="95" t="str">
        <f>IF(S173="","","-")</f>
        <v/>
      </c>
      <c r="CB173" s="96" t="str">
        <f>IF(S173="","",IF(S173&lt;-9,BW173,BY173))</f>
        <v/>
      </c>
      <c r="CC173" s="97" t="str">
        <f>IF(O173="","",SUM(T173:X173))</f>
        <v/>
      </c>
      <c r="CD173" s="88" t="str">
        <f>IF(CC173="","","-")</f>
        <v/>
      </c>
      <c r="CE173" s="98" t="str">
        <f>IF(O173="","",SUM(Y173:AC173))</f>
        <v/>
      </c>
      <c r="CP173" s="32"/>
      <c r="CQ173" s="32"/>
    </row>
    <row r="174" spans="1:95" s="31" customFormat="1" ht="15" customHeight="1" thickBot="1" x14ac:dyDescent="0.25">
      <c r="A174" s="99" t="str">
        <f>IF(A169="","",A170)</f>
        <v/>
      </c>
      <c r="B174" s="99" t="str">
        <f>IF(B169="","",B169)</f>
        <v/>
      </c>
      <c r="C174" s="114">
        <v>5</v>
      </c>
      <c r="D174" s="115" t="str">
        <f>IF(A174="","",VLOOKUP(A174,СписокКЖ!D:I,2,FALSE))</f>
        <v/>
      </c>
      <c r="E174" s="116"/>
      <c r="F174" s="117" t="str">
        <f>IF(B174="","",VLOOKUP(B174,СписокКЖ!D:I,2,FALSE))</f>
        <v/>
      </c>
      <c r="G174" s="118"/>
      <c r="H174" s="119"/>
      <c r="I174" s="120"/>
      <c r="J174" s="120"/>
      <c r="K174" s="120"/>
      <c r="L174" s="121"/>
      <c r="M174" s="121"/>
      <c r="N174" s="122"/>
      <c r="O174" s="123" t="str">
        <f>IF(I174="","",IF(I174="0",1000,IF(I174="-0",-1000,I174*1)))</f>
        <v/>
      </c>
      <c r="P174" s="123" t="str">
        <f t="shared" si="108"/>
        <v/>
      </c>
      <c r="Q174" s="123" t="str">
        <f t="shared" si="108"/>
        <v/>
      </c>
      <c r="R174" s="123" t="str">
        <f t="shared" si="108"/>
        <v/>
      </c>
      <c r="S174" s="124" t="str">
        <f t="shared" si="108"/>
        <v/>
      </c>
      <c r="T174" s="125" t="str">
        <f t="shared" si="109"/>
        <v/>
      </c>
      <c r="U174" s="126" t="str">
        <f t="shared" si="109"/>
        <v/>
      </c>
      <c r="V174" s="126" t="str">
        <f t="shared" si="109"/>
        <v/>
      </c>
      <c r="W174" s="126" t="str">
        <f t="shared" si="109"/>
        <v/>
      </c>
      <c r="X174" s="126" t="str">
        <f t="shared" si="109"/>
        <v/>
      </c>
      <c r="Y174" s="127" t="str">
        <f t="shared" si="110"/>
        <v/>
      </c>
      <c r="Z174" s="127" t="str">
        <f t="shared" si="110"/>
        <v/>
      </c>
      <c r="AA174" s="127" t="str">
        <f t="shared" si="110"/>
        <v/>
      </c>
      <c r="AB174" s="127" t="str">
        <f t="shared" si="110"/>
        <v/>
      </c>
      <c r="AC174" s="127" t="str">
        <f t="shared" si="110"/>
        <v/>
      </c>
      <c r="AD174" s="128" t="str">
        <f>IF(CC174="","",IF(CC174&gt;CE174,1,-1))</f>
        <v/>
      </c>
      <c r="AE174" s="128" t="str">
        <f>IF(CC174="","",IF(CC174&lt;CE174,1,-1))</f>
        <v/>
      </c>
      <c r="AF174" s="129">
        <f>IF(CC174&gt;CE174,1,0)</f>
        <v>0</v>
      </c>
      <c r="AG174" s="130">
        <f>IF(CE174&gt;CC174,1,0)</f>
        <v>0</v>
      </c>
      <c r="AH174" s="131" t="str">
        <f>IF(O174="","",AX174*1)</f>
        <v/>
      </c>
      <c r="AI174" s="132" t="str">
        <f>IF(P174="","",BE174*1)</f>
        <v/>
      </c>
      <c r="AJ174" s="132" t="str">
        <f>IF(Q174="","",BL174*1)</f>
        <v/>
      </c>
      <c r="AK174" s="132" t="str">
        <f>IF(R174="","",BS174*1)</f>
        <v/>
      </c>
      <c r="AL174" s="132" t="str">
        <f>IF(S174="","",BZ174*1)</f>
        <v/>
      </c>
      <c r="AM174" s="133" t="str">
        <f>IF(O174="","",AZ174*1)</f>
        <v/>
      </c>
      <c r="AN174" s="133" t="str">
        <f>IF(P174="","",BG174*1)</f>
        <v/>
      </c>
      <c r="AO174" s="133" t="str">
        <f>IF(Q174="","",BN174*1)</f>
        <v/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0</v>
      </c>
      <c r="AS174" s="135">
        <f>SUM(AM174:AQ174)</f>
        <v>0</v>
      </c>
      <c r="AT174" s="136">
        <f>IF(O174=1000,11,IF(O174=-1000,0,IF(O174&gt;0,11,IF(O174&lt;0,(-O174),"0"))))</f>
        <v>11</v>
      </c>
      <c r="AU174" s="137" t="str">
        <f>IF(O174=1000,0,IF(O174=-1000,11,IF(O174&lt;-9,-(O174-2),IF(O174&gt;0,(O174),"0"))))</f>
        <v/>
      </c>
      <c r="AV174" s="136" t="e">
        <f>IF(O174=1000,11,IF(O174=-1000,0,IF(O174&gt;9,(O174+2),IF(O174&lt;0,(-O174),"0"))))</f>
        <v>#VALUE!</v>
      </c>
      <c r="AW174" s="137" t="str">
        <f>IF(O174=1000,0,IF(O174=-1000,11,IF(O174&lt;0,11,IF(O174&gt;0,(O174),"0"))))</f>
        <v/>
      </c>
      <c r="AX174" s="138" t="str">
        <f>IF(O174="","",IF(O174&gt;9,AV174,AT174))</f>
        <v/>
      </c>
      <c r="AY174" s="139" t="str">
        <f>IF(O174="","","-")</f>
        <v/>
      </c>
      <c r="AZ174" s="140" t="str">
        <f>IF(O174="","",IF(O174&lt;-9,AU174,AW174))</f>
        <v/>
      </c>
      <c r="BA174" s="136" t="e">
        <f>IF(P174=1000,11,IF(P174=-1000,0,IF(P174&gt;9,(P174+2),IF(P174&lt;0,(-P174),"0"))))</f>
        <v>#VALUE!</v>
      </c>
      <c r="BB174" s="137" t="str">
        <f>IF(P174=1000,0,IF(P174=-1000,11,IF(P174&lt;-9,-(P174-2),IF(P174&gt;0,(P174),"0"))))</f>
        <v/>
      </c>
      <c r="BC174" s="137">
        <f>IF(P174=1000,11,IF(P174=-1000,0,IF(P174&gt;0,11,IF(P174&lt;0,(-P174),"0"))))</f>
        <v>11</v>
      </c>
      <c r="BD174" s="137" t="str">
        <f>IF(P174=1000,0,IF(P174=-1000,11,IF(P174&lt;0,11,IF(P174&gt;0,(P174),"0"))))</f>
        <v/>
      </c>
      <c r="BE174" s="138" t="str">
        <f>IF(P174="","",IF(P174&gt;9,BA174,BC174))</f>
        <v/>
      </c>
      <c r="BF174" s="139" t="str">
        <f>IF(P174="","","-")</f>
        <v/>
      </c>
      <c r="BG174" s="140" t="str">
        <f>IF(P174="","",IF(P174&lt;-9,BB174,BD174))</f>
        <v/>
      </c>
      <c r="BH174" s="136" t="e">
        <f>IF(Q174=1000,11,IF(Q174=-1000,0,IF(Q174&gt;9,(Q174+2),IF(Q174&lt;0,(-Q174),"0"))))</f>
        <v>#VALUE!</v>
      </c>
      <c r="BI174" s="137" t="str">
        <f>IF(Q174=1000,0,IF(Q174=-1000,11,IF(Q174&lt;-9,-(Q174-2),IF(Q174&gt;0,(Q174),"0"))))</f>
        <v/>
      </c>
      <c r="BJ174" s="137">
        <f>IF(Q174=1000,11,IF(Q174=-1000,0,IF(Q174&gt;0,11,IF(Q174&lt;0,(-Q174),"0"))))</f>
        <v>11</v>
      </c>
      <c r="BK174" s="137" t="str">
        <f>IF(Q174=1000,0,IF(Q174=-1000,11,IF(Q174&lt;0,11,IF(Q174&gt;0,(Q174),"0"))))</f>
        <v/>
      </c>
      <c r="BL174" s="138" t="str">
        <f>IF(Q174="","",IF(Q174&gt;9,BH174,BJ174))</f>
        <v/>
      </c>
      <c r="BM174" s="139" t="str">
        <f>IF(Q174="","","-")</f>
        <v/>
      </c>
      <c r="BN174" s="140" t="str">
        <f>IF(Q174="","",IF(Q174&lt;-9,BI174,BK174))</f>
        <v/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 t="str">
        <f>IF(O174="","",SUM(T174:X174))</f>
        <v/>
      </c>
      <c r="CD174" s="143" t="str">
        <f>IF(CC174="","","-")</f>
        <v/>
      </c>
      <c r="CE174" s="144" t="str">
        <f>IF(O174="","",SUM(Y174:AC174))</f>
        <v/>
      </c>
      <c r="CP174" s="32"/>
      <c r="CQ174" s="32"/>
    </row>
    <row r="175" spans="1:95" s="31" customFormat="1" ht="15" customHeight="1" thickBot="1" x14ac:dyDescent="0.25">
      <c r="A175" s="145"/>
      <c r="B175" s="145"/>
      <c r="C175" s="145"/>
      <c r="D175" s="146"/>
      <c r="E175" s="147"/>
      <c r="F175" s="148"/>
      <c r="G175" s="149"/>
      <c r="H175" s="150"/>
      <c r="I175" s="151"/>
      <c r="J175" s="151"/>
      <c r="K175" s="151"/>
      <c r="L175" s="151"/>
      <c r="M175" s="151"/>
      <c r="N175" s="150"/>
      <c r="O175" s="152"/>
      <c r="P175" s="152"/>
      <c r="Q175" s="152"/>
      <c r="R175" s="152"/>
      <c r="S175" s="152"/>
      <c r="T175" s="153"/>
      <c r="U175" s="153"/>
      <c r="V175" s="153"/>
      <c r="W175" s="153"/>
      <c r="X175" s="153"/>
      <c r="Y175" s="154"/>
      <c r="Z175" s="154"/>
      <c r="AA175" s="154"/>
      <c r="AB175" s="154"/>
      <c r="AC175" s="154"/>
      <c r="AD175" s="155"/>
      <c r="AE175" s="155"/>
      <c r="AF175" s="156"/>
      <c r="AG175" s="156"/>
      <c r="AH175" s="157"/>
      <c r="AI175" s="157"/>
      <c r="AJ175" s="157"/>
      <c r="AK175" s="157"/>
      <c r="AL175" s="157"/>
      <c r="AM175" s="158"/>
      <c r="AN175" s="158"/>
      <c r="AO175" s="158"/>
      <c r="AP175" s="158"/>
      <c r="AQ175" s="158"/>
      <c r="AR175" s="159"/>
      <c r="AS175" s="159"/>
      <c r="AT175" s="160"/>
      <c r="AU175" s="160"/>
      <c r="AV175" s="160"/>
      <c r="AW175" s="160"/>
      <c r="AX175" s="161"/>
      <c r="AY175" s="161"/>
      <c r="AZ175" s="161"/>
      <c r="BA175" s="160"/>
      <c r="BB175" s="160"/>
      <c r="BC175" s="160"/>
      <c r="BD175" s="160"/>
      <c r="BE175" s="161"/>
      <c r="BF175" s="161"/>
      <c r="BG175" s="161"/>
      <c r="BH175" s="160"/>
      <c r="BI175" s="160"/>
      <c r="BJ175" s="160"/>
      <c r="BK175" s="160"/>
      <c r="BL175" s="161"/>
      <c r="BM175" s="161"/>
      <c r="BN175" s="161"/>
      <c r="BO175" s="160"/>
      <c r="BP175" s="160"/>
      <c r="BQ175" s="160"/>
      <c r="BR175" s="160"/>
      <c r="BS175" s="161"/>
      <c r="BT175" s="161"/>
      <c r="BU175" s="161"/>
      <c r="BV175" s="160"/>
      <c r="BW175" s="160"/>
      <c r="BX175" s="160"/>
      <c r="BY175" s="160"/>
      <c r="BZ175" s="161"/>
      <c r="CA175" s="161"/>
      <c r="CB175" s="161"/>
      <c r="CC175" s="162"/>
      <c r="CD175" s="163"/>
      <c r="CE175" s="164"/>
      <c r="CP175" s="32"/>
      <c r="CQ175" s="32"/>
    </row>
    <row r="176" spans="1:95" s="31" customFormat="1" ht="31.5" customHeight="1" thickBot="1" x14ac:dyDescent="0.25">
      <c r="A176" s="34"/>
      <c r="B176" s="35"/>
      <c r="C176" s="1225">
        <f>1+C167</f>
        <v>20</v>
      </c>
      <c r="D176" s="1227" t="str">
        <f>IF(A176="","",VLOOKUP(A176,СписокКЖ!$A$88:$C$113,3,FALSE))</f>
        <v/>
      </c>
      <c r="E176" s="1228" t="str">
        <f>IF(B176="","",VLOOKUP(B176,СписокКЖ!E:J,2,FALSE))</f>
        <v/>
      </c>
      <c r="F176" s="1231" t="str">
        <f>IF(B176="","",VLOOKUP(B176,СписокКЖ!$A$88:$C$111,3,FALSE))</f>
        <v/>
      </c>
      <c r="G176" s="1232" t="str">
        <f>IF(D176="","",VLOOKUP(D176,СписокКЖ!G:L,2,FALSE))</f>
        <v/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str">
        <f>IF(A176="","",VLOOKUP(A176,'[60]Протокол команд'!A:K,8,FALSE))</f>
        <v/>
      </c>
      <c r="U176" s="39" t="e">
        <f>T176*5-4</f>
        <v>#VALUE!</v>
      </c>
      <c r="V176" s="39" t="e">
        <f>T176*5</f>
        <v>#VALUE!</v>
      </c>
      <c r="W176" s="39" t="e">
        <f>CONCATENATE(U176,"-",V176)</f>
        <v>#VALUE!</v>
      </c>
      <c r="X176" s="39" t="str">
        <f>IF(A176="","",VLOOKUP(A176,'[60]Протокол команд'!A:K,10,FALSE))</f>
        <v/>
      </c>
      <c r="Y176" s="39" t="e">
        <f>X176*5-4</f>
        <v>#VALUE!</v>
      </c>
      <c r="Z176" s="39" t="e">
        <f>X176*5</f>
        <v>#VALUE!</v>
      </c>
      <c r="AA176" s="39" t="e">
        <f>CONCATENATE(Y176,"-",Z176)</f>
        <v>#VALUE!</v>
      </c>
      <c r="AB176" s="1241" t="str">
        <f>IF(O178="","",SUM(AF178:AF183))</f>
        <v/>
      </c>
      <c r="AC176" s="1242"/>
      <c r="AD176" s="1243"/>
      <c r="AE176" s="1242" t="str">
        <f>IF(O178="","",SUM(AG178:AG183))</f>
        <v/>
      </c>
      <c r="AF176" s="1242"/>
      <c r="AG176" s="1264"/>
      <c r="AH176" s="1241">
        <f>SUM(CC178:CC183)</f>
        <v>0</v>
      </c>
      <c r="AI176" s="1242"/>
      <c r="AJ176" s="1243"/>
      <c r="AK176" s="1242">
        <f>SUM(CE178:CE183)</f>
        <v>0</v>
      </c>
      <c r="AL176" s="1242"/>
      <c r="AM176" s="1264"/>
      <c r="AN176" s="1265">
        <f>SUM(AR178:AR183)</f>
        <v>0</v>
      </c>
      <c r="AO176" s="1266"/>
      <c r="AP176" s="1267"/>
      <c r="AQ176" s="1266">
        <f>SUM(AS178:AS183)</f>
        <v>0</v>
      </c>
      <c r="AR176" s="1266"/>
      <c r="AS176" s="1268"/>
      <c r="AT176" s="1314" t="str">
        <f>IF(A176="","",VLOOKUP(A176,'[60]Протокол команд'!A:Z,14,FALSE))</f>
        <v/>
      </c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 t="str">
        <f>IF(O178="","",SUM(AF178:AF183))</f>
        <v/>
      </c>
      <c r="CD176" s="1256" t="str">
        <f>IF(CC176="","","-")</f>
        <v/>
      </c>
      <c r="CE176" s="1258" t="str">
        <f>IF(O178="","",SUM(AG178:AG183))</f>
        <v/>
      </c>
      <c r="CP176" s="32"/>
      <c r="CQ176" s="32"/>
    </row>
    <row r="177" spans="1:95" s="31" customFormat="1" ht="13.5" customHeight="1" x14ac:dyDescent="0.2">
      <c r="A177" s="40"/>
      <c r="B177" s="40"/>
      <c r="C177" s="1226"/>
      <c r="D177" s="1229" t="str">
        <f>IF(A177="","",VLOOKUP(A177,СписокКЖ!D:I,2,FALSE))</f>
        <v/>
      </c>
      <c r="E177" s="1230" t="str">
        <f>IF(B177="","",VLOOKUP(B177,СписокКЖ!E:J,2,FALSE))</f>
        <v/>
      </c>
      <c r="F177" s="1233" t="str">
        <f>IF(C177="","",VLOOKUP(C177,СписокКЖ!F:K,2,FALSE))</f>
        <v/>
      </c>
      <c r="G177" s="1234" t="str">
        <f>IF(D177="","",VLOOKUP(D177,СписокКЖ!G:L,2,FALSE))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x14ac:dyDescent="0.2">
      <c r="A178" s="43"/>
      <c r="B178" s="44"/>
      <c r="C178" s="90">
        <v>1</v>
      </c>
      <c r="D178" s="46" t="str">
        <f>IF(A178="","",VLOOKUP(A178,СписокКЖ!D:I,2,FALSE))</f>
        <v/>
      </c>
      <c r="E178" s="47"/>
      <c r="F178" s="48" t="str">
        <f>IF(B178="","",VLOOKUP(B178,СписокКЖ!D:I,2,FALSE))</f>
        <v/>
      </c>
      <c r="G178" s="49"/>
      <c r="H178" s="50"/>
      <c r="I178" s="51"/>
      <c r="J178" s="51"/>
      <c r="K178" s="51"/>
      <c r="L178" s="51"/>
      <c r="M178" s="51"/>
      <c r="N178" s="52"/>
      <c r="O178" s="53" t="str">
        <f>IF(I178="","",IF(I178="0",1000,IF(I178="-0",-1000,I178*1)))</f>
        <v/>
      </c>
      <c r="P178" s="53" t="str">
        <f t="shared" ref="P178:S179" si="111">IF(J178="","",IF(J178="0",1000,IF(J178="-0",-1000,J178*1)))</f>
        <v/>
      </c>
      <c r="Q178" s="53" t="str">
        <f t="shared" si="111"/>
        <v/>
      </c>
      <c r="R178" s="53" t="str">
        <f t="shared" si="111"/>
        <v/>
      </c>
      <c r="S178" s="54" t="str">
        <f t="shared" si="111"/>
        <v/>
      </c>
      <c r="T178" s="55" t="str">
        <f t="shared" ref="T178:X179" si="112">IF(O178="","",IF(O178&gt;0,1,0))</f>
        <v/>
      </c>
      <c r="U178" s="56" t="str">
        <f t="shared" si="112"/>
        <v/>
      </c>
      <c r="V178" s="56" t="str">
        <f t="shared" si="112"/>
        <v/>
      </c>
      <c r="W178" s="56" t="str">
        <f t="shared" si="112"/>
        <v/>
      </c>
      <c r="X178" s="56" t="str">
        <f t="shared" si="112"/>
        <v/>
      </c>
      <c r="Y178" s="57" t="str">
        <f t="shared" ref="Y178:AC179" si="113">IF(O178="","",IF(O178&lt;0,1,0))</f>
        <v/>
      </c>
      <c r="Z178" s="57" t="str">
        <f t="shared" si="113"/>
        <v/>
      </c>
      <c r="AA178" s="57" t="str">
        <f t="shared" si="113"/>
        <v/>
      </c>
      <c r="AB178" s="57" t="str">
        <f t="shared" si="113"/>
        <v/>
      </c>
      <c r="AC178" s="57" t="str">
        <f t="shared" si="113"/>
        <v/>
      </c>
      <c r="AD178" s="58" t="str">
        <f>IF(CC178="","",IF(CC178&gt;CE178,1,-1))</f>
        <v/>
      </c>
      <c r="AE178" s="58" t="str">
        <f>IF(CC178="","",IF(CC178&lt;CE178,1,-1))</f>
        <v/>
      </c>
      <c r="AF178" s="59">
        <f>IF(CC178&gt;CE178,1,0)</f>
        <v>0</v>
      </c>
      <c r="AG178" s="60">
        <f>IF(CE178&gt;CC178,1,0)</f>
        <v>0</v>
      </c>
      <c r="AH178" s="61" t="str">
        <f>IF(O178="","",AX178*1)</f>
        <v/>
      </c>
      <c r="AI178" s="62" t="str">
        <f>IF(P178="","",BE178*1)</f>
        <v/>
      </c>
      <c r="AJ178" s="62" t="str">
        <f>IF(Q178="","",BL178*1)</f>
        <v/>
      </c>
      <c r="AK178" s="62" t="str">
        <f>IF(R178="","",BS178*1)</f>
        <v/>
      </c>
      <c r="AL178" s="62" t="str">
        <f>IF(S178="","",BZ178*1)</f>
        <v/>
      </c>
      <c r="AM178" s="63" t="str">
        <f>IF(O178="","",AZ178*1)</f>
        <v/>
      </c>
      <c r="AN178" s="63" t="str">
        <f>IF(P178="","",BG178*1)</f>
        <v/>
      </c>
      <c r="AO178" s="63" t="str">
        <f>IF(Q178="","",BN178*1)</f>
        <v/>
      </c>
      <c r="AP178" s="63" t="str">
        <f>IF(R178="","",BU178*1)</f>
        <v/>
      </c>
      <c r="AQ178" s="63" t="str">
        <f>IF(S178="","",CB178*1)</f>
        <v/>
      </c>
      <c r="AR178" s="64">
        <f>SUM(AH178:AL178)</f>
        <v>0</v>
      </c>
      <c r="AS178" s="65">
        <f>SUM(AM178:AQ178)</f>
        <v>0</v>
      </c>
      <c r="AT178" s="66">
        <f>IF(O178=1000,11,IF(O178=-1000,0,IF(O178&gt;0,11,IF(O178&lt;0,(-O178),"0"))))</f>
        <v>11</v>
      </c>
      <c r="AU178" s="67" t="str">
        <f>IF(O178=1000,0,IF(O178=-1000,11,IF(O178&lt;-9,-(O178-2),IF(O178&gt;0,(O178),"0"))))</f>
        <v/>
      </c>
      <c r="AV178" s="66" t="e">
        <f>IF(O178=1000,11,IF(O178=-1000,0,IF(O178&lt;9,11,IF(O178&gt;9,(O178+2),"0"))))</f>
        <v>#VALUE!</v>
      </c>
      <c r="AW178" s="67" t="str">
        <f>IF(O178=1000,0,IF(O178=-1000,11,IF(O178&lt;0,11,IF(O178&gt;0,(O178),"0"))))</f>
        <v/>
      </c>
      <c r="AX178" s="68" t="str">
        <f>IF(O178="","",IF(O178&gt;9,AV178,AT178))</f>
        <v/>
      </c>
      <c r="AY178" s="69" t="str">
        <f>IF(O178="","","-")</f>
        <v/>
      </c>
      <c r="AZ178" s="70" t="str">
        <f>IF(O178="","",IF(O178&lt;-9,AU178,AW178))</f>
        <v/>
      </c>
      <c r="BA178" s="66" t="e">
        <f>IF(P178=1000,11,IF(P178=-1000,0,IF(P178&gt;9,(P178+2),IF(P178&lt;0,(-P178),"0"))))</f>
        <v>#VALUE!</v>
      </c>
      <c r="BB178" s="67" t="str">
        <f>IF(P178=1000,0,IF(P178=-1000,11,IF(P178&lt;-9,-(P178-2),IF(P178&gt;0,(P178),"0"))))</f>
        <v/>
      </c>
      <c r="BC178" s="67">
        <f>IF(P178=1000,11,IF(P178=-1000,0,IF(P178&gt;0,11,IF(P178&lt;0,(-P178),"0"))))</f>
        <v>11</v>
      </c>
      <c r="BD178" s="67" t="str">
        <f>IF(P178=1000,0,IF(P178=-1000,11,IF(P178&lt;0,11,IF(P178&gt;0,(P178),"0"))))</f>
        <v/>
      </c>
      <c r="BE178" s="68" t="str">
        <f>IF(P178="","",IF(P178&gt;9,BA178,BC178))</f>
        <v/>
      </c>
      <c r="BF178" s="69" t="str">
        <f>IF(P178="","","-")</f>
        <v/>
      </c>
      <c r="BG178" s="70" t="str">
        <f>IF(P178="","",IF(P178&lt;-9,BB178,BD178))</f>
        <v/>
      </c>
      <c r="BH178" s="66" t="e">
        <f>IF(Q178=1000,11,IF(Q178=-1000,0,IF(Q178&gt;9,(Q178+2),IF(Q178&lt;0,(-Q178),"0"))))</f>
        <v>#VALUE!</v>
      </c>
      <c r="BI178" s="67" t="str">
        <f>IF(Q178=1000,0,IF(Q178=-1000,11,IF(Q178&lt;-9,-(Q178-2),IF(Q178&gt;0,(Q178),"0"))))</f>
        <v/>
      </c>
      <c r="BJ178" s="67">
        <f>IF(Q178=1000,11,IF(Q178=-1000,0,IF(Q178&gt;0,11,IF(Q178&lt;0,(-Q178),"0"))))</f>
        <v>11</v>
      </c>
      <c r="BK178" s="67" t="str">
        <f>IF(Q178=1000,0,IF(Q178=-1000,11,IF(Q178&lt;0,11,IF(Q178&gt;0,(Q178),"0"))))</f>
        <v/>
      </c>
      <c r="BL178" s="68" t="str">
        <f>IF(Q178="","",IF(Q178&gt;9,BH178,BJ178))</f>
        <v/>
      </c>
      <c r="BM178" s="69" t="str">
        <f>IF(Q178="","","-")</f>
        <v/>
      </c>
      <c r="BN178" s="70" t="str">
        <f>IF(Q178="","",IF(Q178&lt;-9,BI178,BK178))</f>
        <v/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 t="str">
        <f>IF(O178="","",SUM(T178:X178))</f>
        <v/>
      </c>
      <c r="CD178" s="73" t="str">
        <f>IF(CC178="","","-")</f>
        <v/>
      </c>
      <c r="CE178" s="74" t="str">
        <f>IF(O178="","",SUM(Y178:AC178))</f>
        <v/>
      </c>
      <c r="CP178" s="32"/>
      <c r="CQ178" s="32"/>
    </row>
    <row r="179" spans="1:95" s="31" customFormat="1" ht="15" customHeight="1" x14ac:dyDescent="0.2">
      <c r="A179" s="43"/>
      <c r="B179" s="44"/>
      <c r="C179" s="75">
        <v>2</v>
      </c>
      <c r="D179" s="76" t="str">
        <f>IF(A179="","",VLOOKUP(A179,СписокКЖ!D:I,2,FALSE))</f>
        <v/>
      </c>
      <c r="E179" s="47"/>
      <c r="F179" s="77" t="str">
        <f>IF(B179="","",VLOOKUP(B179,СписокКЖ!D:I,2,FALSE))</f>
        <v/>
      </c>
      <c r="G179" s="49"/>
      <c r="H179" s="41"/>
      <c r="I179" s="91"/>
      <c r="J179" s="91"/>
      <c r="K179" s="91"/>
      <c r="L179" s="91"/>
      <c r="M179" s="51"/>
      <c r="N179" s="42"/>
      <c r="O179" s="79" t="str">
        <f>IF(I179="","",IF(I179="0",1000,IF(I179="-0",-1000,I179*1)))</f>
        <v/>
      </c>
      <c r="P179" s="79" t="str">
        <f t="shared" si="111"/>
        <v/>
      </c>
      <c r="Q179" s="79" t="str">
        <f t="shared" si="111"/>
        <v/>
      </c>
      <c r="R179" s="79" t="str">
        <f t="shared" si="111"/>
        <v/>
      </c>
      <c r="S179" s="80" t="str">
        <f t="shared" si="111"/>
        <v/>
      </c>
      <c r="T179" s="55" t="str">
        <f t="shared" si="112"/>
        <v/>
      </c>
      <c r="U179" s="56" t="str">
        <f t="shared" si="112"/>
        <v/>
      </c>
      <c r="V179" s="56" t="str">
        <f t="shared" si="112"/>
        <v/>
      </c>
      <c r="W179" s="56" t="str">
        <f t="shared" si="112"/>
        <v/>
      </c>
      <c r="X179" s="56" t="str">
        <f t="shared" si="112"/>
        <v/>
      </c>
      <c r="Y179" s="57" t="str">
        <f t="shared" si="113"/>
        <v/>
      </c>
      <c r="Z179" s="57" t="str">
        <f t="shared" si="113"/>
        <v/>
      </c>
      <c r="AA179" s="57" t="str">
        <f t="shared" si="113"/>
        <v/>
      </c>
      <c r="AB179" s="57" t="str">
        <f t="shared" si="113"/>
        <v/>
      </c>
      <c r="AC179" s="57" t="str">
        <f t="shared" si="113"/>
        <v/>
      </c>
      <c r="AD179" s="58" t="str">
        <f>IF(CC179="","",IF(CC179&gt;CE179,1,-1))</f>
        <v/>
      </c>
      <c r="AE179" s="58" t="str">
        <f>IF(CC179="","",IF(CC179&lt;CE179,1,-1))</f>
        <v/>
      </c>
      <c r="AF179" s="59">
        <f>IF(CC179&gt;CE179,1,0)</f>
        <v>0</v>
      </c>
      <c r="AG179" s="60">
        <f>IF(CE179&gt;CC179,1,0)</f>
        <v>0</v>
      </c>
      <c r="AH179" s="81" t="str">
        <f>IF(O179="","",AX179*1)</f>
        <v/>
      </c>
      <c r="AI179" s="92" t="str">
        <f>IF(P179="","",BE179*1)</f>
        <v/>
      </c>
      <c r="AJ179" s="92" t="str">
        <f>IF(Q179="","",BL179*1)</f>
        <v/>
      </c>
      <c r="AK179" s="92" t="str">
        <f>IF(R179="","",BS179*1)</f>
        <v/>
      </c>
      <c r="AL179" s="92" t="str">
        <f>IF(S179="","",BZ179*1)</f>
        <v/>
      </c>
      <c r="AM179" s="93" t="str">
        <f>IF(O179="","",AZ179*1)</f>
        <v/>
      </c>
      <c r="AN179" s="93" t="str">
        <f>IF(P179="","",BG179*1)</f>
        <v/>
      </c>
      <c r="AO179" s="93" t="str">
        <f>IF(Q179="","",BN179*1)</f>
        <v/>
      </c>
      <c r="AP179" s="93" t="str">
        <f>IF(R179="","",BU179*1)</f>
        <v/>
      </c>
      <c r="AQ179" s="93" t="str">
        <f>IF(S179="","",CB179*1)</f>
        <v/>
      </c>
      <c r="AR179" s="64">
        <f>SUM(AH179:AL179)</f>
        <v>0</v>
      </c>
      <c r="AS179" s="65">
        <f>SUM(AM179:AQ179)</f>
        <v>0</v>
      </c>
      <c r="AT179" s="66">
        <f>IF(O179=1000,11,IF(O179=-1000,0,IF(O179&gt;0,11,IF(O179&lt;0,(-O179),"0"))))</f>
        <v>11</v>
      </c>
      <c r="AU179" s="67" t="str">
        <f>IF(O179=1000,0,IF(O179=-1000,11,IF(O179&lt;-9,-(O179-2),IF(O179&gt;0,(O179),"0"))))</f>
        <v/>
      </c>
      <c r="AV179" s="66" t="e">
        <f>IF(O179=1000,11,IF(O179=-1000,0,IF(O179&gt;9,(O179+2),IF(O179&lt;0,(-O179),"0"))))</f>
        <v>#VALUE!</v>
      </c>
      <c r="AW179" s="67" t="str">
        <f>IF(O179=1000,0,IF(O179=-1000,11,IF(O179&lt;0,11,IF(O179&gt;0,(O179),"0"))))</f>
        <v/>
      </c>
      <c r="AX179" s="94" t="str">
        <f>IF(O179="","",IF(O179&gt;9,AV179,AT179))</f>
        <v/>
      </c>
      <c r="AY179" s="95" t="str">
        <f>IF(O179="","","-")</f>
        <v/>
      </c>
      <c r="AZ179" s="96" t="str">
        <f>IF(O179="","",IF(O179&lt;-9,AU179,AW179))</f>
        <v/>
      </c>
      <c r="BA179" s="66" t="e">
        <f>IF(P179=1000,11,IF(P179=-1000,0,IF(P179&gt;9,(P179+2),IF(P179&lt;0,(-P179),"0"))))</f>
        <v>#VALUE!</v>
      </c>
      <c r="BB179" s="67" t="str">
        <f>IF(P179=1000,0,IF(P179=-1000,11,IF(P179&lt;-9,-(P179-2),IF(P179&gt;0,(P179),"0"))))</f>
        <v/>
      </c>
      <c r="BC179" s="67">
        <f>IF(P179=1000,11,IF(P179=-1000,0,IF(P179&gt;0,11,IF(P179&lt;0,(-P179),"0"))))</f>
        <v>11</v>
      </c>
      <c r="BD179" s="67" t="str">
        <f>IF(P179=1000,0,IF(P179=-1000,11,IF(P179&lt;0,11,IF(P179&gt;0,(P179),"0"))))</f>
        <v/>
      </c>
      <c r="BE179" s="94" t="str">
        <f>IF(P179="","",IF(P179&gt;9,BA179,BC179))</f>
        <v/>
      </c>
      <c r="BF179" s="95" t="str">
        <f>IF(P179="","","-")</f>
        <v/>
      </c>
      <c r="BG179" s="96" t="str">
        <f>IF(P179="","",IF(P179&lt;-9,BB179,BD179))</f>
        <v/>
      </c>
      <c r="BH179" s="66" t="e">
        <f>IF(Q179=1000,11,IF(Q179=-1000,0,IF(Q179&gt;9,(Q179+2),IF(Q179&lt;0,(-Q179),"0"))))</f>
        <v>#VALUE!</v>
      </c>
      <c r="BI179" s="67" t="str">
        <f>IF(Q179=1000,0,IF(Q179=-1000,11,IF(Q179&lt;-9,-(Q179-2),IF(Q179&gt;0,(Q179),"0"))))</f>
        <v/>
      </c>
      <c r="BJ179" s="67">
        <f>IF(Q179=1000,11,IF(Q179=-1000,0,IF(Q179&gt;0,11,IF(Q179&lt;0,(-Q179),"0"))))</f>
        <v>11</v>
      </c>
      <c r="BK179" s="67" t="str">
        <f>IF(Q179=1000,0,IF(Q179=-1000,11,IF(Q179&lt;0,11,IF(Q179&gt;0,(Q179),"0"))))</f>
        <v/>
      </c>
      <c r="BL179" s="94" t="str">
        <f>IF(Q179="","",IF(Q179&gt;9,BH179,BJ179))</f>
        <v/>
      </c>
      <c r="BM179" s="95" t="str">
        <f>IF(Q179="","","-")</f>
        <v/>
      </c>
      <c r="BN179" s="96" t="str">
        <f>IF(Q179="","",IF(Q179&lt;-9,BI179,BK179))</f>
        <v/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94" t="str">
        <f>IF(R179="","",IF(R179&gt;9,BO179,BQ179))</f>
        <v/>
      </c>
      <c r="BT179" s="95" t="str">
        <f>IF(R179="","","-")</f>
        <v/>
      </c>
      <c r="BU179" s="96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94" t="str">
        <f>IF(S179="","",IF(S179&gt;9,BV179,BX179))</f>
        <v/>
      </c>
      <c r="CA179" s="95" t="str">
        <f>IF(S179="","","-")</f>
        <v/>
      </c>
      <c r="CB179" s="96" t="str">
        <f>IF(S179="","",IF(S179&lt;-9,BW179,BY179))</f>
        <v/>
      </c>
      <c r="CC179" s="97" t="str">
        <f>IF(O179="","",SUM(T179:X179))</f>
        <v/>
      </c>
      <c r="CD179" s="88" t="str">
        <f>IF(CC179="","","-")</f>
        <v/>
      </c>
      <c r="CE179" s="98" t="str">
        <f>IF(O179="","",SUM(Y179:AC179))</f>
        <v/>
      </c>
      <c r="CP179" s="32"/>
      <c r="CQ179" s="32"/>
    </row>
    <row r="180" spans="1:95" s="31" customFormat="1" ht="15" customHeight="1" x14ac:dyDescent="0.2">
      <c r="A180" s="43"/>
      <c r="B180" s="44"/>
      <c r="C180" s="1250">
        <v>3</v>
      </c>
      <c r="D180" s="76" t="str">
        <f>IF(A180="","",VLOOKUP(A180,СписокКЖ!D:I,2,FALSE))</f>
        <v/>
      </c>
      <c r="E180" s="47"/>
      <c r="F180" s="77" t="str">
        <f>IF(B180="","",VLOOKUP(B180,СписокКЖ!D:I,2,FALSE))</f>
        <v/>
      </c>
      <c r="G180" s="49"/>
      <c r="H180" s="41"/>
      <c r="I180" s="1252"/>
      <c r="J180" s="1252"/>
      <c r="K180" s="1252"/>
      <c r="L180" s="1252"/>
      <c r="M180" s="1252"/>
      <c r="N180" s="42"/>
      <c r="O180" s="1244" t="str">
        <f>IF(I180="","",IF(I180="0",1000,IF(I180="-0",-1000,I180*1)))</f>
        <v/>
      </c>
      <c r="P180" s="1244" t="str">
        <f>IF(J180="","",IF(J180="0",1000,IF(J180="-0",-1000,J180*1)))</f>
        <v/>
      </c>
      <c r="Q180" s="1244" t="str">
        <f>IF(K180="","",IF(K180="0",1000,IF(K180="-0",-1000,K180*1)))</f>
        <v/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 t="str">
        <f>IF(O180="","",IF(O180&gt;0,1,0))</f>
        <v/>
      </c>
      <c r="U180" s="1284" t="str">
        <f>IF(P180="","",IF(P180&gt;0,1,0))</f>
        <v/>
      </c>
      <c r="V180" s="1284" t="str">
        <f>IF(Q180="","",IF(Q180&gt;0,1,0))</f>
        <v/>
      </c>
      <c r="W180" s="1284" t="str">
        <f>IF(R180="","",IF(R180&gt;0,1,0))</f>
        <v/>
      </c>
      <c r="X180" s="1284" t="str">
        <f>IF(S180="","",IF(S180&gt;0,1,0))</f>
        <v/>
      </c>
      <c r="Y180" s="1278" t="str">
        <f>IF(O180="","",IF(O180&lt;0,1,0))</f>
        <v/>
      </c>
      <c r="Z180" s="1278" t="str">
        <f>IF(P180="","",IF(P180&lt;0,1,0))</f>
        <v/>
      </c>
      <c r="AA180" s="1278" t="str">
        <f>IF(Q180="","",IF(Q180&lt;0,1,0))</f>
        <v/>
      </c>
      <c r="AB180" s="1278" t="str">
        <f>IF(R180="","",IF(R180&lt;0,1,0))</f>
        <v/>
      </c>
      <c r="AC180" s="1278" t="str">
        <f>IF(S180="","",IF(S180&lt;0,1,0))</f>
        <v/>
      </c>
      <c r="AD180" s="1280" t="str">
        <f>IF(CC180="","",IF(CC180&gt;CE180,1,-1))</f>
        <v/>
      </c>
      <c r="AE180" s="1280" t="str">
        <f>IF(CC180="","",IF(CC180&lt;CE180,1,-1))</f>
        <v/>
      </c>
      <c r="AF180" s="1282">
        <f>IF(CC180&gt;CE180,1,0)</f>
        <v>0</v>
      </c>
      <c r="AG180" s="1272">
        <f>IF(CE180&gt;CC180,1,0)</f>
        <v>0</v>
      </c>
      <c r="AH180" s="1274" t="str">
        <f>IF(O180="","",AX180*1)</f>
        <v/>
      </c>
      <c r="AI180" s="1276" t="str">
        <f>IF(P180="","",BE180*1)</f>
        <v/>
      </c>
      <c r="AJ180" s="1276" t="str">
        <f>IF(Q180="","",BL180*1)</f>
        <v/>
      </c>
      <c r="AK180" s="1276" t="str">
        <f>IF(R180="","",BS180*1)</f>
        <v/>
      </c>
      <c r="AL180" s="1276" t="str">
        <f>IF(S180="","",BZ180*1)</f>
        <v/>
      </c>
      <c r="AM180" s="1298" t="str">
        <f>IF(O180="","",AZ180*1)</f>
        <v/>
      </c>
      <c r="AN180" s="1298" t="str">
        <f>IF(P180="","",BG180*1)</f>
        <v/>
      </c>
      <c r="AO180" s="1298" t="str">
        <f>IF(Q180="","",BN180*1)</f>
        <v/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 t="str">
        <f>IF(O180=1000,0,IF(O180=-1000,11,IF(O180&lt;-9,-(O180-2),IF(O180&gt;0,(O180),"0"))))</f>
        <v/>
      </c>
      <c r="AV180" s="1286" t="e">
        <f>IF(O180=1000,11,IF(O180=-1000,0,IF(O180&gt;9,(O180+2),IF(O180&lt;0,(-O180),"0"))))</f>
        <v>#VALUE!</v>
      </c>
      <c r="AW180" s="1286" t="str">
        <f>IF(O180=1000,0,IF(O180=-1000,11,IF(O180&lt;0,11,IF(O180&gt;0,(O180),"0"))))</f>
        <v/>
      </c>
      <c r="AX180" s="1296" t="str">
        <f>IF(O180="","",IF(O180&gt;9,AV180,AT180))</f>
        <v/>
      </c>
      <c r="AY180" s="1288" t="str">
        <f>IF(O180="","","-")</f>
        <v/>
      </c>
      <c r="AZ180" s="1290" t="str">
        <f>IF(O180="","",IF(O180&lt;-9,AU180,AW180))</f>
        <v/>
      </c>
      <c r="BA180" s="1286" t="e">
        <f>IF(P180=1000,11,IF(P180=-1000,0,IF(P180&gt;9,(P180+2),IF(P180&lt;0,(-P180),"0"))))</f>
        <v>#VALUE!</v>
      </c>
      <c r="BB180" s="1286" t="str">
        <f>IF(P180=1000,0,IF(P180=-1000,11,IF(P180&lt;-9,-(P180-2),IF(P180&gt;0,(P180),"0"))))</f>
        <v/>
      </c>
      <c r="BC180" s="1286">
        <f>IF(P180=1000,11,IF(P180=-1000,0,IF(P180&gt;0,11,IF(P180&lt;0,(-P180),"0"))))</f>
        <v>11</v>
      </c>
      <c r="BD180" s="1286" t="str">
        <f>IF(P180=1000,0,IF(P180=-1000,11,IF(P180&lt;0,11,IF(P180&gt;0,(P180),"0"))))</f>
        <v/>
      </c>
      <c r="BE180" s="1296" t="str">
        <f>IF(P180="","",IF(P180&gt;9,BA180,BC180))</f>
        <v/>
      </c>
      <c r="BF180" s="1288" t="str">
        <f>IF(P180="","","-")</f>
        <v/>
      </c>
      <c r="BG180" s="1290" t="str">
        <f>IF(P180="","",IF(P180&lt;-9,BB180,BD180))</f>
        <v/>
      </c>
      <c r="BH180" s="1286" t="e">
        <f>IF(Q180=1000,11,IF(Q180=-1000,0,IF(Q180&gt;9,(Q180+2),IF(Q180&lt;0,(-Q180),"0"))))</f>
        <v>#VALUE!</v>
      </c>
      <c r="BI180" s="1286" t="str">
        <f>IF(Q180=1000,0,IF(Q180=-1000,11,IF(Q180&lt;-9,-(Q180-2),IF(Q180&gt;0,(Q180),"0"))))</f>
        <v/>
      </c>
      <c r="BJ180" s="1286">
        <f>IF(Q180=1000,11,IF(Q180=-1000,0,IF(Q180&gt;0,11,IF(Q180&lt;0,(-Q180),"0"))))</f>
        <v>11</v>
      </c>
      <c r="BK180" s="1286" t="str">
        <f>IF(Q180=1000,0,IF(Q180=-1000,11,IF(Q180&lt;0,11,IF(Q180&gt;0,(Q180),"0"))))</f>
        <v/>
      </c>
      <c r="BL180" s="1296" t="str">
        <f>IF(Q180="","",IF(Q180&gt;9,BH180,BJ180))</f>
        <v/>
      </c>
      <c r="BM180" s="1288" t="str">
        <f>IF(Q180="","","-")</f>
        <v/>
      </c>
      <c r="BN180" s="1290" t="str">
        <f>IF(Q180="","",IF(Q180&lt;-9,BI180,BK180))</f>
        <v/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 t="str">
        <f>IF(R180="","",IF(R180&gt;9,BO180,BQ180))</f>
        <v/>
      </c>
      <c r="BT180" s="1288" t="str">
        <f>IF(R180="","","-")</f>
        <v/>
      </c>
      <c r="BU180" s="1290" t="str">
        <f>IF(R180="","",IF(R180&lt;-9,BP180,BR180))</f>
        <v/>
      </c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 t="str">
        <f>IF(S180="","",IF(S180&gt;9,BV180,BX180))</f>
        <v/>
      </c>
      <c r="CA180" s="1288" t="str">
        <f>IF(S180="","","-")</f>
        <v/>
      </c>
      <c r="CB180" s="1290" t="str">
        <f>IF(S180="","",IF(S180&lt;-9,BW180,BY180))</f>
        <v/>
      </c>
      <c r="CC180" s="1302" t="str">
        <f>IF(O180="","",SUM(T180:X181))</f>
        <v/>
      </c>
      <c r="CD180" s="1304" t="str">
        <f>IF(CC180="","","-")</f>
        <v/>
      </c>
      <c r="CE180" s="1306" t="str">
        <f>IF(O180="","",SUM(Y180:AC181))</f>
        <v/>
      </c>
      <c r="CP180" s="32"/>
      <c r="CQ180" s="32"/>
    </row>
    <row r="181" spans="1:95" s="31" customFormat="1" ht="15" customHeight="1" x14ac:dyDescent="0.2">
      <c r="A181" s="43"/>
      <c r="B181" s="44"/>
      <c r="C181" s="1251"/>
      <c r="D181" s="46" t="str">
        <f>IF(A181="","",VLOOKUP(A181,СписокКЖ!D:I,2,FALSE))</f>
        <v/>
      </c>
      <c r="E181" s="47"/>
      <c r="F181" s="48" t="str">
        <f>IF(B181="","",VLOOKUP(B181,СписокКЖ!D:I,2,FALSE))</f>
        <v/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x14ac:dyDescent="0.2">
      <c r="A182" s="99" t="str">
        <f>IF(A178="","",A178)</f>
        <v/>
      </c>
      <c r="B182" s="99" t="str">
        <f>IF(B178="","",B179)</f>
        <v/>
      </c>
      <c r="C182" s="75">
        <v>4</v>
      </c>
      <c r="D182" s="100" t="str">
        <f>IF(A182="","",VLOOKUP(A182,СписокКЖ!D:I,2,FALSE))</f>
        <v/>
      </c>
      <c r="E182" s="101"/>
      <c r="F182" s="77" t="str">
        <f>IF(B182="","",VLOOKUP(B182,СписокКЖ!D:I,2,FALSE))</f>
        <v/>
      </c>
      <c r="G182" s="102"/>
      <c r="H182" s="41"/>
      <c r="I182" s="91"/>
      <c r="J182" s="91"/>
      <c r="K182" s="91"/>
      <c r="L182" s="91"/>
      <c r="M182" s="91"/>
      <c r="N182" s="42"/>
      <c r="O182" s="79" t="str">
        <f>IF(I182="","",IF(I182="0",1000,IF(I182="-0",-1000,I182*1)))</f>
        <v/>
      </c>
      <c r="P182" s="79" t="str">
        <f t="shared" ref="P182:S183" si="114">IF(J182="","",IF(J182="0",1000,IF(J182="-0",-1000,J182*1)))</f>
        <v/>
      </c>
      <c r="Q182" s="79" t="str">
        <f t="shared" si="114"/>
        <v/>
      </c>
      <c r="R182" s="79" t="str">
        <f t="shared" si="114"/>
        <v/>
      </c>
      <c r="S182" s="80" t="str">
        <f t="shared" si="114"/>
        <v/>
      </c>
      <c r="T182" s="103" t="str">
        <f t="shared" ref="T182:X183" si="115">IF(O182="","",IF(O182&gt;0,1,0))</f>
        <v/>
      </c>
      <c r="U182" s="104" t="str">
        <f t="shared" si="115"/>
        <v/>
      </c>
      <c r="V182" s="104" t="str">
        <f t="shared" si="115"/>
        <v/>
      </c>
      <c r="W182" s="104" t="str">
        <f t="shared" si="115"/>
        <v/>
      </c>
      <c r="X182" s="104" t="str">
        <f t="shared" si="115"/>
        <v/>
      </c>
      <c r="Y182" s="105" t="str">
        <f t="shared" ref="Y182:AC183" si="116">IF(O182="","",IF(O182&lt;0,1,0))</f>
        <v/>
      </c>
      <c r="Z182" s="105" t="str">
        <f t="shared" si="116"/>
        <v/>
      </c>
      <c r="AA182" s="105" t="str">
        <f t="shared" si="116"/>
        <v/>
      </c>
      <c r="AB182" s="105" t="str">
        <f t="shared" si="116"/>
        <v/>
      </c>
      <c r="AC182" s="105" t="str">
        <f t="shared" si="116"/>
        <v/>
      </c>
      <c r="AD182" s="106" t="str">
        <f>IF(CC182="","",IF(CC182&gt;CE182,1,-1))</f>
        <v/>
      </c>
      <c r="AE182" s="106" t="str">
        <f>IF(CC182="","",IF(CC182&lt;CE182,1,-1))</f>
        <v/>
      </c>
      <c r="AF182" s="107">
        <f>IF(CC182&gt;CE182,1,0)</f>
        <v>0</v>
      </c>
      <c r="AG182" s="108">
        <f>IF(CE182&gt;CC182,1,0)</f>
        <v>0</v>
      </c>
      <c r="AH182" s="81" t="str">
        <f>IF(O182="","",AX182*1)</f>
        <v/>
      </c>
      <c r="AI182" s="92" t="str">
        <f>IF(P182="","",BE182*1)</f>
        <v/>
      </c>
      <c r="AJ182" s="92" t="str">
        <f>IF(Q182="","",BL182*1)</f>
        <v/>
      </c>
      <c r="AK182" s="92" t="str">
        <f>IF(R182="","",BS182*1)</f>
        <v/>
      </c>
      <c r="AL182" s="92" t="str">
        <f>IF(S182="","",BZ182*1)</f>
        <v/>
      </c>
      <c r="AM182" s="93" t="str">
        <f>IF(O182="","",AZ182*1)</f>
        <v/>
      </c>
      <c r="AN182" s="93" t="str">
        <f>IF(P182="","",BG182*1)</f>
        <v/>
      </c>
      <c r="AO182" s="93" t="str">
        <f>IF(Q182="","",BN182*1)</f>
        <v/>
      </c>
      <c r="AP182" s="93" t="str">
        <f>IF(R182="","",BU182*1)</f>
        <v/>
      </c>
      <c r="AQ182" s="93" t="str">
        <f>IF(S182="","",CB182*1)</f>
        <v/>
      </c>
      <c r="AR182" s="109">
        <f>SUM(AH182:AL182)</f>
        <v>0</v>
      </c>
      <c r="AS182" s="110">
        <f>SUM(AM182:AQ182)</f>
        <v>0</v>
      </c>
      <c r="AT182" s="111">
        <f>IF(O182=1000,11,IF(O182=-1000,0,IF(O182&gt;0,11,IF(O182&lt;0,(-O182),"0"))))</f>
        <v>11</v>
      </c>
      <c r="AU182" s="112" t="str">
        <f>IF(O182=1000,0,IF(O182=-1000,11,IF(O182&lt;-9,-(O182-2),IF(O182&gt;0,(O182),"0"))))</f>
        <v/>
      </c>
      <c r="AV182" s="111" t="e">
        <f>IF(O182=1000,11,IF(O182=-1000,0,IF(O182&gt;9,(O182+2),IF(O182&lt;0,(-O182),"0"))))</f>
        <v>#VALUE!</v>
      </c>
      <c r="AW182" s="112" t="str">
        <f>IF(O182=1000,0,IF(O182=-1000,11,IF(O182&lt;0,11,IF(O182&gt;0,(O182),"0"))))</f>
        <v/>
      </c>
      <c r="AX182" s="94" t="str">
        <f>IF(O182="","",IF(O182&gt;9,AV182,AT182))</f>
        <v/>
      </c>
      <c r="AY182" s="95" t="str">
        <f>IF(O182="","","-")</f>
        <v/>
      </c>
      <c r="AZ182" s="96" t="str">
        <f>IF(O182="","",IF(O182&lt;-9,AU182,AW182))</f>
        <v/>
      </c>
      <c r="BA182" s="111" t="e">
        <f>IF(P182=1000,11,IF(P182=-1000,0,IF(P182&gt;9,(P182+2),IF(P182&lt;0,(-P182),"0"))))</f>
        <v>#VALUE!</v>
      </c>
      <c r="BB182" s="112" t="str">
        <f>IF(P182=1000,0,IF(P182=-1000,11,IF(P182&lt;-9,-(P182-2),IF(P182&gt;0,(P182),"0"))))</f>
        <v/>
      </c>
      <c r="BC182" s="112">
        <f>IF(P182=1000,11,IF(P182=-1000,0,IF(P182&gt;0,11,IF(P182&lt;0,(-P182),"0"))))</f>
        <v>11</v>
      </c>
      <c r="BD182" s="112" t="str">
        <f>IF(P182=1000,0,IF(P182=-1000,11,IF(P182&lt;0,11,IF(P182&gt;0,(P182),"0"))))</f>
        <v/>
      </c>
      <c r="BE182" s="94" t="str">
        <f>IF(P182="","",IF(P182&gt;9,BA182,BC182))</f>
        <v/>
      </c>
      <c r="BF182" s="95" t="str">
        <f>IF(P182="","","-")</f>
        <v/>
      </c>
      <c r="BG182" s="96" t="str">
        <f>IF(P182="","",IF(P182&lt;-9,BB182,BD182))</f>
        <v/>
      </c>
      <c r="BH182" s="111" t="e">
        <f>IF(Q182=1000,11,IF(Q182=-1000,0,IF(Q182&gt;9,(Q182+2),IF(Q182&lt;0,(-Q182),"0"))))</f>
        <v>#VALUE!</v>
      </c>
      <c r="BI182" s="112" t="str">
        <f>IF(Q182=1000,0,IF(Q182=-1000,11,IF(Q182&lt;-9,-(Q182-2),IF(Q182&gt;0,(Q182),"0"))))</f>
        <v/>
      </c>
      <c r="BJ182" s="112">
        <f>IF(Q182=1000,11,IF(Q182=-1000,0,IF(Q182&gt;0,11,IF(Q182&lt;0,(-Q182),"0"))))</f>
        <v>11</v>
      </c>
      <c r="BK182" s="112" t="str">
        <f>IF(Q182=1000,0,IF(Q182=-1000,11,IF(Q182&lt;0,11,IF(Q182&gt;0,(Q182),"0"))))</f>
        <v/>
      </c>
      <c r="BL182" s="94" t="str">
        <f>IF(Q182="","",IF(Q182&gt;9,BH182,BJ182))</f>
        <v/>
      </c>
      <c r="BM182" s="95" t="str">
        <f>IF(Q182="","","-")</f>
        <v/>
      </c>
      <c r="BN182" s="96" t="str">
        <f>IF(Q182="","",IF(Q182&lt;-9,BI182,BK182))</f>
        <v/>
      </c>
      <c r="BO182" s="112" t="e">
        <f>IF(R182=1000,11,IF(R182=-1000,0,IF(R182&gt;9,(R182+2),IF(R182&lt;0,(-R182),"0"))))</f>
        <v>#VALUE!</v>
      </c>
      <c r="BP182" s="112" t="str">
        <f>IF(R182=1000,0,IF(R182=-1000,11,IF(R182&lt;-9,-(R182-2),IF(R182&gt;0,(R182),"0"))))</f>
        <v/>
      </c>
      <c r="BQ182" s="112">
        <f>IF(R182=1000,11,IF(R182=-1000,0,IF(R182&gt;0,11,IF(R182&lt;0,(-R182),"0"))))</f>
        <v>11</v>
      </c>
      <c r="BR182" s="112" t="str">
        <f>IF(R182=1000,0,IF(R182=-1000,11,IF(R182&lt;0,11,IF(R182&gt;0,(R182),"0"))))</f>
        <v/>
      </c>
      <c r="BS182" s="94" t="str">
        <f>IF(R182="","",IF(R182&gt;9,BO182,BQ182))</f>
        <v/>
      </c>
      <c r="BT182" s="95" t="str">
        <f>IF(R182="","","-")</f>
        <v/>
      </c>
      <c r="BU182" s="96" t="str">
        <f>IF(R182="","",IF(R182&lt;-9,BP182,BR182))</f>
        <v/>
      </c>
      <c r="BV182" s="112" t="e">
        <f>IF(S182=1000,11,IF(S182=-1000,0,IF(S182&gt;9,(S182+2),IF(S182&lt;0,(-S182),"0"))))</f>
        <v>#VALUE!</v>
      </c>
      <c r="BW182" s="112" t="str">
        <f>IF(S182=1000,0,IF(S182=-1000,11,IF(S182&lt;-9,-(S182-2),IF(S182&gt;0,(S182),"0"))))</f>
        <v/>
      </c>
      <c r="BX182" s="112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94" t="str">
        <f>IF(S182="","",IF(S182&gt;9,BV182,BX182))</f>
        <v/>
      </c>
      <c r="CA182" s="95" t="str">
        <f>IF(S182="","","-")</f>
        <v/>
      </c>
      <c r="CB182" s="96" t="str">
        <f>IF(S182="","",IF(S182&lt;-9,BW182,BY182))</f>
        <v/>
      </c>
      <c r="CC182" s="97" t="str">
        <f>IF(O182="","",SUM(T182:X182))</f>
        <v/>
      </c>
      <c r="CD182" s="88" t="str">
        <f>IF(CC182="","","-")</f>
        <v/>
      </c>
      <c r="CE182" s="98" t="str">
        <f>IF(O182="","",SUM(Y182:AC182))</f>
        <v/>
      </c>
      <c r="CP182" s="32"/>
      <c r="CQ182" s="32"/>
    </row>
    <row r="183" spans="1:95" s="31" customFormat="1" ht="15" customHeight="1" thickBot="1" x14ac:dyDescent="0.25">
      <c r="A183" s="99" t="str">
        <f>IF(A178="","",A179)</f>
        <v/>
      </c>
      <c r="B183" s="99" t="str">
        <f>IF(B178="","",B178)</f>
        <v/>
      </c>
      <c r="C183" s="114">
        <v>5</v>
      </c>
      <c r="D183" s="115" t="str">
        <f>IF(A183="","",VLOOKUP(A183,СписокКЖ!D:I,2,FALSE))</f>
        <v/>
      </c>
      <c r="E183" s="116"/>
      <c r="F183" s="117" t="str">
        <f>IF(B183="","",VLOOKUP(B183,СписокКЖ!D:I,2,FALSE))</f>
        <v/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114"/>
        <v/>
      </c>
      <c r="Q183" s="123" t="str">
        <f t="shared" si="114"/>
        <v/>
      </c>
      <c r="R183" s="123" t="str">
        <f t="shared" si="114"/>
        <v/>
      </c>
      <c r="S183" s="124" t="str">
        <f t="shared" si="114"/>
        <v/>
      </c>
      <c r="T183" s="125" t="str">
        <f t="shared" si="115"/>
        <v/>
      </c>
      <c r="U183" s="126" t="str">
        <f t="shared" si="115"/>
        <v/>
      </c>
      <c r="V183" s="126" t="str">
        <f t="shared" si="115"/>
        <v/>
      </c>
      <c r="W183" s="126" t="str">
        <f t="shared" si="115"/>
        <v/>
      </c>
      <c r="X183" s="126" t="str">
        <f t="shared" si="115"/>
        <v/>
      </c>
      <c r="Y183" s="127" t="str">
        <f t="shared" si="116"/>
        <v/>
      </c>
      <c r="Z183" s="127" t="str">
        <f t="shared" si="116"/>
        <v/>
      </c>
      <c r="AA183" s="127" t="str">
        <f t="shared" si="116"/>
        <v/>
      </c>
      <c r="AB183" s="127" t="str">
        <f t="shared" si="116"/>
        <v/>
      </c>
      <c r="AC183" s="127" t="str">
        <f t="shared" si="116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  <row r="184" spans="1:95" s="31" customFormat="1" ht="15" customHeight="1" thickBot="1" x14ac:dyDescent="0.25">
      <c r="A184" s="145"/>
      <c r="B184" s="145"/>
      <c r="C184" s="145"/>
      <c r="D184" s="146"/>
      <c r="E184" s="147"/>
      <c r="F184" s="148"/>
      <c r="G184" s="149"/>
      <c r="H184" s="150"/>
      <c r="I184" s="151"/>
      <c r="J184" s="151"/>
      <c r="K184" s="151"/>
      <c r="L184" s="151"/>
      <c r="M184" s="151"/>
      <c r="N184" s="150"/>
      <c r="O184" s="152"/>
      <c r="P184" s="152"/>
      <c r="Q184" s="152"/>
      <c r="R184" s="152"/>
      <c r="S184" s="152"/>
      <c r="T184" s="153"/>
      <c r="U184" s="153"/>
      <c r="V184" s="153"/>
      <c r="W184" s="153"/>
      <c r="X184" s="153"/>
      <c r="Y184" s="154"/>
      <c r="Z184" s="154"/>
      <c r="AA184" s="154"/>
      <c r="AB184" s="154"/>
      <c r="AC184" s="154"/>
      <c r="AD184" s="155"/>
      <c r="AE184" s="155"/>
      <c r="AF184" s="156"/>
      <c r="AG184" s="156"/>
      <c r="AH184" s="157"/>
      <c r="AI184" s="157"/>
      <c r="AJ184" s="157"/>
      <c r="AK184" s="157"/>
      <c r="AL184" s="157"/>
      <c r="AM184" s="158"/>
      <c r="AN184" s="158"/>
      <c r="AO184" s="158"/>
      <c r="AP184" s="158"/>
      <c r="AQ184" s="158"/>
      <c r="AR184" s="159"/>
      <c r="AS184" s="159"/>
      <c r="AT184" s="160"/>
      <c r="AU184" s="160"/>
      <c r="AV184" s="160"/>
      <c r="AW184" s="160"/>
      <c r="AX184" s="161"/>
      <c r="AY184" s="161"/>
      <c r="AZ184" s="161"/>
      <c r="BA184" s="160"/>
      <c r="BB184" s="160"/>
      <c r="BC184" s="160"/>
      <c r="BD184" s="160"/>
      <c r="BE184" s="161"/>
      <c r="BF184" s="161"/>
      <c r="BG184" s="161"/>
      <c r="BH184" s="160"/>
      <c r="BI184" s="160"/>
      <c r="BJ184" s="160"/>
      <c r="BK184" s="160"/>
      <c r="BL184" s="161"/>
      <c r="BM184" s="161"/>
      <c r="BN184" s="161"/>
      <c r="BO184" s="160"/>
      <c r="BP184" s="160"/>
      <c r="BQ184" s="160"/>
      <c r="BR184" s="160"/>
      <c r="BS184" s="161"/>
      <c r="BT184" s="161"/>
      <c r="BU184" s="161"/>
      <c r="BV184" s="160"/>
      <c r="BW184" s="160"/>
      <c r="BX184" s="160"/>
      <c r="BY184" s="160"/>
      <c r="BZ184" s="161"/>
      <c r="CA184" s="161"/>
      <c r="CB184" s="161"/>
      <c r="CC184" s="162"/>
      <c r="CD184" s="163"/>
      <c r="CE184" s="164"/>
      <c r="CP184" s="32"/>
      <c r="CQ184" s="32"/>
    </row>
    <row r="185" spans="1:95" s="31" customFormat="1" ht="31.5" customHeight="1" thickBot="1" x14ac:dyDescent="0.25">
      <c r="A185" s="34"/>
      <c r="B185" s="35"/>
      <c r="C185" s="1225">
        <f>1+C176</f>
        <v>21</v>
      </c>
      <c r="D185" s="1227" t="str">
        <f>IF(A185="","",VLOOKUP(A185,СписокКЖ!$A$88:$C$113,3,FALSE))</f>
        <v/>
      </c>
      <c r="E185" s="1228" t="str">
        <f>IF(B185="","",VLOOKUP(B185,СписокКЖ!E:J,2,FALSE))</f>
        <v/>
      </c>
      <c r="F185" s="1231" t="str">
        <f>IF(B185="","",VLOOKUP(B185,СписокКЖ!$A$88:$C$111,3,FALSE))</f>
        <v/>
      </c>
      <c r="G185" s="1232" t="str">
        <f>IF(D185="","",VLOOKUP(D185,СписокКЖ!G:L,2,FALSE))</f>
        <v/>
      </c>
      <c r="H185" s="36"/>
      <c r="I185" s="1235" t="s">
        <v>7</v>
      </c>
      <c r="J185" s="1235"/>
      <c r="K185" s="1235"/>
      <c r="L185" s="1235"/>
      <c r="M185" s="1235"/>
      <c r="N185" s="37"/>
      <c r="O185" s="1237"/>
      <c r="P185" s="1238"/>
      <c r="Q185" s="1238"/>
      <c r="R185" s="1238"/>
      <c r="S185" s="1238"/>
      <c r="T185" s="38" t="str">
        <f>IF(A185="","",VLOOKUP(A185,'[60]Протокол команд'!A:K,8,FALSE))</f>
        <v/>
      </c>
      <c r="U185" s="39" t="e">
        <f>T185*5-4</f>
        <v>#VALUE!</v>
      </c>
      <c r="V185" s="39" t="e">
        <f>T185*5</f>
        <v>#VALUE!</v>
      </c>
      <c r="W185" s="39" t="e">
        <f>CONCATENATE(U185,"-",V185)</f>
        <v>#VALUE!</v>
      </c>
      <c r="X185" s="39" t="str">
        <f>IF(A185="","",VLOOKUP(A185,'[60]Протокол команд'!A:K,10,FALSE))</f>
        <v/>
      </c>
      <c r="Y185" s="39" t="e">
        <f>X185*5-4</f>
        <v>#VALUE!</v>
      </c>
      <c r="Z185" s="39" t="e">
        <f>X185*5</f>
        <v>#VALUE!</v>
      </c>
      <c r="AA185" s="39" t="e">
        <f>CONCATENATE(Y185,"-",Z185)</f>
        <v>#VALUE!</v>
      </c>
      <c r="AB185" s="1241" t="str">
        <f>IF(O187="","",SUM(AF187:AF192))</f>
        <v/>
      </c>
      <c r="AC185" s="1242"/>
      <c r="AD185" s="1243"/>
      <c r="AE185" s="1242" t="str">
        <f>IF(O187="","",SUM(AG187:AG192))</f>
        <v/>
      </c>
      <c r="AF185" s="1242"/>
      <c r="AG185" s="1264"/>
      <c r="AH185" s="1241">
        <f>SUM(CC187:CC192)</f>
        <v>0</v>
      </c>
      <c r="AI185" s="1242"/>
      <c r="AJ185" s="1243"/>
      <c r="AK185" s="1242">
        <f>SUM(CE187:CE192)</f>
        <v>0</v>
      </c>
      <c r="AL185" s="1242"/>
      <c r="AM185" s="1264"/>
      <c r="AN185" s="1265">
        <f>SUM(AR187:AR192)</f>
        <v>0</v>
      </c>
      <c r="AO185" s="1266"/>
      <c r="AP185" s="1267"/>
      <c r="AQ185" s="1266">
        <f>SUM(AS187:AS192)</f>
        <v>0</v>
      </c>
      <c r="AR185" s="1266"/>
      <c r="AS185" s="1268"/>
      <c r="AT185" s="1314" t="str">
        <f>IF(A185="","",VLOOKUP(A185,'[60]Протокол команд'!A:Z,14,FALSE))</f>
        <v/>
      </c>
      <c r="AU185" s="1315"/>
      <c r="AV185" s="1315"/>
      <c r="AW185" s="1315"/>
      <c r="AX185" s="1315"/>
      <c r="AY185" s="1315"/>
      <c r="AZ185" s="1315"/>
      <c r="BA185" s="1315"/>
      <c r="BB185" s="1315"/>
      <c r="BC185" s="1315"/>
      <c r="BD185" s="1315"/>
      <c r="BE185" s="1315"/>
      <c r="BF185" s="1315"/>
      <c r="BG185" s="1315"/>
      <c r="BH185" s="1315"/>
      <c r="BI185" s="1315"/>
      <c r="BJ185" s="1315"/>
      <c r="BK185" s="1315"/>
      <c r="BL185" s="1315"/>
      <c r="BM185" s="1315"/>
      <c r="BN185" s="1315"/>
      <c r="BO185" s="1315"/>
      <c r="BP185" s="1315"/>
      <c r="BQ185" s="1315"/>
      <c r="BR185" s="1315"/>
      <c r="BS185" s="1315"/>
      <c r="BT185" s="1315"/>
      <c r="BU185" s="1315"/>
      <c r="BV185" s="1315"/>
      <c r="BW185" s="1315"/>
      <c r="BX185" s="1315"/>
      <c r="BY185" s="1315"/>
      <c r="BZ185" s="1315"/>
      <c r="CA185" s="1315"/>
      <c r="CB185" s="1316"/>
      <c r="CC185" s="1254" t="str">
        <f>IF(O187="","",SUM(AF187:AF192))</f>
        <v/>
      </c>
      <c r="CD185" s="1256" t="str">
        <f>IF(CC185="","","-")</f>
        <v/>
      </c>
      <c r="CE185" s="1258" t="str">
        <f>IF(O187="","",SUM(AG187:AG192))</f>
        <v/>
      </c>
      <c r="CP185" s="32"/>
      <c r="CQ185" s="32"/>
    </row>
    <row r="186" spans="1:95" s="31" customFormat="1" ht="13.5" customHeight="1" x14ac:dyDescent="0.2">
      <c r="A186" s="40"/>
      <c r="B186" s="40"/>
      <c r="C186" s="1226"/>
      <c r="D186" s="1229" t="str">
        <f>IF(A186="","",VLOOKUP(A186,СписокКЖ!D:I,2,FALSE))</f>
        <v/>
      </c>
      <c r="E186" s="1230" t="str">
        <f>IF(B186="","",VLOOKUP(B186,СписокКЖ!E:J,2,FALSE))</f>
        <v/>
      </c>
      <c r="F186" s="1233" t="str">
        <f>IF(C186="","",VLOOKUP(C186,СписокКЖ!F:K,2,FALSE))</f>
        <v/>
      </c>
      <c r="G186" s="1234" t="str">
        <f>IF(D186="","",VLOOKUP(D186,СписокКЖ!G:L,2,FALSE))</f>
        <v/>
      </c>
      <c r="H186" s="41"/>
      <c r="I186" s="1236"/>
      <c r="J186" s="1236"/>
      <c r="K186" s="1236"/>
      <c r="L186" s="1236"/>
      <c r="M186" s="1236"/>
      <c r="N186" s="42"/>
      <c r="O186" s="1239"/>
      <c r="P186" s="1240"/>
      <c r="Q186" s="1240"/>
      <c r="R186" s="1240"/>
      <c r="S186" s="1240"/>
      <c r="T186" s="1260" t="s">
        <v>8</v>
      </c>
      <c r="U186" s="1261"/>
      <c r="V186" s="1261"/>
      <c r="W186" s="1261"/>
      <c r="X186" s="1261"/>
      <c r="Y186" s="1261"/>
      <c r="Z186" s="1261"/>
      <c r="AA186" s="1261"/>
      <c r="AB186" s="1261"/>
      <c r="AC186" s="1261"/>
      <c r="AD186" s="1261"/>
      <c r="AE186" s="1261"/>
      <c r="AF186" s="1261"/>
      <c r="AG186" s="1262"/>
      <c r="AH186" s="1261" t="s">
        <v>9</v>
      </c>
      <c r="AI186" s="1261"/>
      <c r="AJ186" s="1261"/>
      <c r="AK186" s="1261"/>
      <c r="AL186" s="1261"/>
      <c r="AM186" s="1261"/>
      <c r="AN186" s="1261"/>
      <c r="AO186" s="1261"/>
      <c r="AP186" s="1261"/>
      <c r="AQ186" s="1261"/>
      <c r="AR186" s="1261"/>
      <c r="AS186" s="1262"/>
      <c r="AT186" s="1263" t="s">
        <v>10</v>
      </c>
      <c r="AU186" s="1263"/>
      <c r="AV186" s="1263"/>
      <c r="AW186" s="1263"/>
      <c r="AX186" s="1263"/>
      <c r="AY186" s="1263"/>
      <c r="AZ186" s="1263"/>
      <c r="BA186" s="1263" t="s">
        <v>11</v>
      </c>
      <c r="BB186" s="1263"/>
      <c r="BC186" s="1263"/>
      <c r="BD186" s="1263"/>
      <c r="BE186" s="1263"/>
      <c r="BF186" s="1263"/>
      <c r="BG186" s="1263"/>
      <c r="BH186" s="1263" t="s">
        <v>12</v>
      </c>
      <c r="BI186" s="1263"/>
      <c r="BJ186" s="1263"/>
      <c r="BK186" s="1263"/>
      <c r="BL186" s="1263"/>
      <c r="BM186" s="1263"/>
      <c r="BN186" s="1263"/>
      <c r="BO186" s="1263" t="s">
        <v>13</v>
      </c>
      <c r="BP186" s="1263"/>
      <c r="BQ186" s="1263"/>
      <c r="BR186" s="1263"/>
      <c r="BS186" s="1263"/>
      <c r="BT186" s="1263"/>
      <c r="BU186" s="1263"/>
      <c r="BV186" s="1263" t="s">
        <v>14</v>
      </c>
      <c r="BW186" s="1263"/>
      <c r="BX186" s="1263"/>
      <c r="BY186" s="1263"/>
      <c r="BZ186" s="1263"/>
      <c r="CA186" s="1263"/>
      <c r="CB186" s="1263"/>
      <c r="CC186" s="1255"/>
      <c r="CD186" s="1257"/>
      <c r="CE186" s="1259"/>
      <c r="CP186" s="32"/>
      <c r="CQ186" s="32"/>
    </row>
    <row r="187" spans="1:95" s="31" customFormat="1" ht="15" customHeight="1" x14ac:dyDescent="0.2">
      <c r="A187" s="43"/>
      <c r="B187" s="44"/>
      <c r="C187" s="90">
        <v>1</v>
      </c>
      <c r="D187" s="46" t="str">
        <f>IF(A187="","",VLOOKUP(A187,СписокКЖ!D:I,2,FALSE))</f>
        <v/>
      </c>
      <c r="E187" s="47"/>
      <c r="F187" s="48" t="str">
        <f>IF(B187="","",VLOOKUP(B187,СписокКЖ!D:I,2,FALSE))</f>
        <v/>
      </c>
      <c r="G187" s="49"/>
      <c r="H187" s="50"/>
      <c r="I187" s="51"/>
      <c r="J187" s="51"/>
      <c r="K187" s="51"/>
      <c r="L187" s="51"/>
      <c r="M187" s="51"/>
      <c r="N187" s="52"/>
      <c r="O187" s="53" t="str">
        <f>IF(I187="","",IF(I187="0",1000,IF(I187="-0",-1000,I187*1)))</f>
        <v/>
      </c>
      <c r="P187" s="53" t="str">
        <f t="shared" ref="P187:S188" si="117">IF(J187="","",IF(J187="0",1000,IF(J187="-0",-1000,J187*1)))</f>
        <v/>
      </c>
      <c r="Q187" s="53" t="str">
        <f t="shared" si="117"/>
        <v/>
      </c>
      <c r="R187" s="53" t="str">
        <f t="shared" si="117"/>
        <v/>
      </c>
      <c r="S187" s="54" t="str">
        <f t="shared" si="117"/>
        <v/>
      </c>
      <c r="T187" s="55" t="str">
        <f t="shared" ref="T187:X188" si="118">IF(O187="","",IF(O187&gt;0,1,0))</f>
        <v/>
      </c>
      <c r="U187" s="56" t="str">
        <f t="shared" si="118"/>
        <v/>
      </c>
      <c r="V187" s="56" t="str">
        <f t="shared" si="118"/>
        <v/>
      </c>
      <c r="W187" s="56" t="str">
        <f t="shared" si="118"/>
        <v/>
      </c>
      <c r="X187" s="56" t="str">
        <f t="shared" si="118"/>
        <v/>
      </c>
      <c r="Y187" s="57" t="str">
        <f t="shared" ref="Y187:AC188" si="119">IF(O187="","",IF(O187&lt;0,1,0))</f>
        <v/>
      </c>
      <c r="Z187" s="57" t="str">
        <f t="shared" si="119"/>
        <v/>
      </c>
      <c r="AA187" s="57" t="str">
        <f t="shared" si="119"/>
        <v/>
      </c>
      <c r="AB187" s="57" t="str">
        <f t="shared" si="119"/>
        <v/>
      </c>
      <c r="AC187" s="57" t="str">
        <f t="shared" si="119"/>
        <v/>
      </c>
      <c r="AD187" s="58" t="str">
        <f>IF(CC187="","",IF(CC187&gt;CE187,1,-1))</f>
        <v/>
      </c>
      <c r="AE187" s="58" t="str">
        <f>IF(CC187="","",IF(CC187&lt;CE187,1,-1))</f>
        <v/>
      </c>
      <c r="AF187" s="59">
        <f>IF(CC187&gt;CE187,1,0)</f>
        <v>0</v>
      </c>
      <c r="AG187" s="60">
        <f>IF(CE187&gt;CC187,1,0)</f>
        <v>0</v>
      </c>
      <c r="AH187" s="61" t="str">
        <f>IF(O187="","",AX187*1)</f>
        <v/>
      </c>
      <c r="AI187" s="62" t="str">
        <f>IF(P187="","",BE187*1)</f>
        <v/>
      </c>
      <c r="AJ187" s="62" t="str">
        <f>IF(Q187="","",BL187*1)</f>
        <v/>
      </c>
      <c r="AK187" s="62" t="str">
        <f>IF(R187="","",BS187*1)</f>
        <v/>
      </c>
      <c r="AL187" s="62" t="str">
        <f>IF(S187="","",BZ187*1)</f>
        <v/>
      </c>
      <c r="AM187" s="63" t="str">
        <f>IF(O187="","",AZ187*1)</f>
        <v/>
      </c>
      <c r="AN187" s="63" t="str">
        <f>IF(P187="","",BG187*1)</f>
        <v/>
      </c>
      <c r="AO187" s="63" t="str">
        <f>IF(Q187="","",BN187*1)</f>
        <v/>
      </c>
      <c r="AP187" s="63" t="str">
        <f>IF(R187="","",BU187*1)</f>
        <v/>
      </c>
      <c r="AQ187" s="63" t="str">
        <f>IF(S187="","",CB187*1)</f>
        <v/>
      </c>
      <c r="AR187" s="64">
        <f>SUM(AH187:AL187)</f>
        <v>0</v>
      </c>
      <c r="AS187" s="65">
        <f>SUM(AM187:AQ187)</f>
        <v>0</v>
      </c>
      <c r="AT187" s="66">
        <f>IF(O187=1000,11,IF(O187=-1000,0,IF(O187&gt;0,11,IF(O187&lt;0,(-O187),"0"))))</f>
        <v>11</v>
      </c>
      <c r="AU187" s="67" t="str">
        <f>IF(O187=1000,0,IF(O187=-1000,11,IF(O187&lt;-9,-(O187-2),IF(O187&gt;0,(O187),"0"))))</f>
        <v/>
      </c>
      <c r="AV187" s="66" t="e">
        <f>IF(O187=1000,11,IF(O187=-1000,0,IF(O187&lt;9,11,IF(O187&gt;9,(O187+2),"0"))))</f>
        <v>#VALUE!</v>
      </c>
      <c r="AW187" s="67" t="str">
        <f>IF(O187=1000,0,IF(O187=-1000,11,IF(O187&lt;0,11,IF(O187&gt;0,(O187),"0"))))</f>
        <v/>
      </c>
      <c r="AX187" s="68" t="str">
        <f>IF(O187="","",IF(O187&gt;9,AV187,AT187))</f>
        <v/>
      </c>
      <c r="AY187" s="69" t="str">
        <f>IF(O187="","","-")</f>
        <v/>
      </c>
      <c r="AZ187" s="70" t="str">
        <f>IF(O187="","",IF(O187&lt;-9,AU187,AW187))</f>
        <v/>
      </c>
      <c r="BA187" s="66" t="e">
        <f>IF(P187=1000,11,IF(P187=-1000,0,IF(P187&gt;9,(P187+2),IF(P187&lt;0,(-P187),"0"))))</f>
        <v>#VALUE!</v>
      </c>
      <c r="BB187" s="67" t="str">
        <f>IF(P187=1000,0,IF(P187=-1000,11,IF(P187&lt;-9,-(P187-2),IF(P187&gt;0,(P187),"0"))))</f>
        <v/>
      </c>
      <c r="BC187" s="67">
        <f>IF(P187=1000,11,IF(P187=-1000,0,IF(P187&gt;0,11,IF(P187&lt;0,(-P187),"0"))))</f>
        <v>11</v>
      </c>
      <c r="BD187" s="67" t="str">
        <f>IF(P187=1000,0,IF(P187=-1000,11,IF(P187&lt;0,11,IF(P187&gt;0,(P187),"0"))))</f>
        <v/>
      </c>
      <c r="BE187" s="68" t="str">
        <f>IF(P187="","",IF(P187&gt;9,BA187,BC187))</f>
        <v/>
      </c>
      <c r="BF187" s="69" t="str">
        <f>IF(P187="","","-")</f>
        <v/>
      </c>
      <c r="BG187" s="70" t="str">
        <f>IF(P187="","",IF(P187&lt;-9,BB187,BD187))</f>
        <v/>
      </c>
      <c r="BH187" s="66" t="e">
        <f>IF(Q187=1000,11,IF(Q187=-1000,0,IF(Q187&gt;9,(Q187+2),IF(Q187&lt;0,(-Q187),"0"))))</f>
        <v>#VALUE!</v>
      </c>
      <c r="BI187" s="67" t="str">
        <f>IF(Q187=1000,0,IF(Q187=-1000,11,IF(Q187&lt;-9,-(Q187-2),IF(Q187&gt;0,(Q187),"0"))))</f>
        <v/>
      </c>
      <c r="BJ187" s="67">
        <f>IF(Q187=1000,11,IF(Q187=-1000,0,IF(Q187&gt;0,11,IF(Q187&lt;0,(-Q187),"0"))))</f>
        <v>11</v>
      </c>
      <c r="BK187" s="67" t="str">
        <f>IF(Q187=1000,0,IF(Q187=-1000,11,IF(Q187&lt;0,11,IF(Q187&gt;0,(Q187),"0"))))</f>
        <v/>
      </c>
      <c r="BL187" s="68" t="str">
        <f>IF(Q187="","",IF(Q187&gt;9,BH187,BJ187))</f>
        <v/>
      </c>
      <c r="BM187" s="69" t="str">
        <f>IF(Q187="","","-")</f>
        <v/>
      </c>
      <c r="BN187" s="70" t="str">
        <f>IF(Q187="","",IF(Q187&lt;-9,BI187,BK187))</f>
        <v/>
      </c>
      <c r="BO187" s="67" t="e">
        <f>IF(R187=1000,11,IF(R187=-1000,0,IF(R187&gt;9,(R187+2),IF(R187&lt;0,(-R187),"0"))))</f>
        <v>#VALUE!</v>
      </c>
      <c r="BP187" s="67" t="str">
        <f>IF(R187=1000,0,IF(R187=-1000,11,IF(R187&lt;-9,-(R187-2),IF(R187&gt;0,(R187),"0"))))</f>
        <v/>
      </c>
      <c r="BQ187" s="67">
        <f>IF(R187=1000,11,IF(R187=-1000,0,IF(R187&gt;0,11,IF(R187&lt;0,(-R187),"0"))))</f>
        <v>11</v>
      </c>
      <c r="BR187" s="67" t="str">
        <f>IF(R187=1000,0,IF(R187=-1000,11,IF(R187&lt;0,11,IF(R187&gt;0,(R187),"0"))))</f>
        <v/>
      </c>
      <c r="BS187" s="68" t="str">
        <f>IF(R187="","",IF(R187&gt;9,BO187,BQ187))</f>
        <v/>
      </c>
      <c r="BT187" s="69" t="str">
        <f>IF(R187="","","-")</f>
        <v/>
      </c>
      <c r="BU187" s="70" t="str">
        <f>IF(R187="","",IF(R187&lt;-9,BP187,BR187))</f>
        <v/>
      </c>
      <c r="BV187" s="67" t="e">
        <f>IF(S187=1000,11,IF(S187=-1000,0,IF(S187&gt;9,(S187+2),IF(S187&lt;0,(-S187),"0"))))</f>
        <v>#VALUE!</v>
      </c>
      <c r="BW187" s="67" t="str">
        <f>IF(S187=1000,0,IF(S187=-1000,11,IF(S187&lt;-9,-(S187-2),IF(S187&gt;0,(S187),"0"))))</f>
        <v/>
      </c>
      <c r="BX187" s="67">
        <f>IF(S187=1000,11,IF(S187=-1000,0,IF(S187&gt;0,11,IF(S187&lt;0,(-S187),"0"))))</f>
        <v>11</v>
      </c>
      <c r="BY187" s="71" t="str">
        <f>IF(S187=1000,0,IF(S187=-1000,11,IF(S187&lt;0,11,IF(S187&gt;0,(S187),"0"))))</f>
        <v/>
      </c>
      <c r="BZ187" s="68" t="str">
        <f>IF(S187="","",IF(S187&gt;9,BV187,BX187))</f>
        <v/>
      </c>
      <c r="CA187" s="69" t="str">
        <f>IF(S187="","","-")</f>
        <v/>
      </c>
      <c r="CB187" s="70" t="str">
        <f>IF(S187="","",IF(S187&lt;-9,BW187,BY187))</f>
        <v/>
      </c>
      <c r="CC187" s="72" t="str">
        <f>IF(O187="","",SUM(T187:X187))</f>
        <v/>
      </c>
      <c r="CD187" s="73" t="str">
        <f>IF(CC187="","","-")</f>
        <v/>
      </c>
      <c r="CE187" s="74" t="str">
        <f>IF(O187="","",SUM(Y187:AC187))</f>
        <v/>
      </c>
      <c r="CP187" s="32"/>
      <c r="CQ187" s="32"/>
    </row>
    <row r="188" spans="1:95" s="31" customFormat="1" ht="15" customHeight="1" x14ac:dyDescent="0.2">
      <c r="A188" s="43"/>
      <c r="B188" s="44"/>
      <c r="C188" s="75">
        <v>2</v>
      </c>
      <c r="D188" s="76" t="str">
        <f>IF(A188="","",VLOOKUP(A188,СписокКЖ!D:I,2,FALSE))</f>
        <v/>
      </c>
      <c r="E188" s="47"/>
      <c r="F188" s="77" t="str">
        <f>IF(B188="","",VLOOKUP(B188,СписокКЖ!D:I,2,FALSE))</f>
        <v/>
      </c>
      <c r="G188" s="49"/>
      <c r="H188" s="41"/>
      <c r="I188" s="91"/>
      <c r="J188" s="91"/>
      <c r="K188" s="91"/>
      <c r="L188" s="91"/>
      <c r="M188" s="51"/>
      <c r="N188" s="42"/>
      <c r="O188" s="79" t="str">
        <f>IF(I188="","",IF(I188="0",1000,IF(I188="-0",-1000,I188*1)))</f>
        <v/>
      </c>
      <c r="P188" s="79" t="str">
        <f t="shared" si="117"/>
        <v/>
      </c>
      <c r="Q188" s="79" t="str">
        <f t="shared" si="117"/>
        <v/>
      </c>
      <c r="R188" s="79" t="str">
        <f t="shared" si="117"/>
        <v/>
      </c>
      <c r="S188" s="80" t="str">
        <f t="shared" si="117"/>
        <v/>
      </c>
      <c r="T188" s="55" t="str">
        <f t="shared" si="118"/>
        <v/>
      </c>
      <c r="U188" s="56" t="str">
        <f t="shared" si="118"/>
        <v/>
      </c>
      <c r="V188" s="56" t="str">
        <f t="shared" si="118"/>
        <v/>
      </c>
      <c r="W188" s="56" t="str">
        <f t="shared" si="118"/>
        <v/>
      </c>
      <c r="X188" s="56" t="str">
        <f t="shared" si="118"/>
        <v/>
      </c>
      <c r="Y188" s="57" t="str">
        <f t="shared" si="119"/>
        <v/>
      </c>
      <c r="Z188" s="57" t="str">
        <f t="shared" si="119"/>
        <v/>
      </c>
      <c r="AA188" s="57" t="str">
        <f t="shared" si="119"/>
        <v/>
      </c>
      <c r="AB188" s="57" t="str">
        <f t="shared" si="119"/>
        <v/>
      </c>
      <c r="AC188" s="57" t="str">
        <f t="shared" si="119"/>
        <v/>
      </c>
      <c r="AD188" s="58" t="str">
        <f>IF(CC188="","",IF(CC188&gt;CE188,1,-1))</f>
        <v/>
      </c>
      <c r="AE188" s="58" t="str">
        <f>IF(CC188="","",IF(CC188&lt;CE188,1,-1))</f>
        <v/>
      </c>
      <c r="AF188" s="59">
        <f>IF(CC188&gt;CE188,1,0)</f>
        <v>0</v>
      </c>
      <c r="AG188" s="60">
        <f>IF(CE188&gt;CC188,1,0)</f>
        <v>0</v>
      </c>
      <c r="AH188" s="81" t="str">
        <f>IF(O188="","",AX188*1)</f>
        <v/>
      </c>
      <c r="AI188" s="92" t="str">
        <f>IF(P188="","",BE188*1)</f>
        <v/>
      </c>
      <c r="AJ188" s="92" t="str">
        <f>IF(Q188="","",BL188*1)</f>
        <v/>
      </c>
      <c r="AK188" s="92" t="str">
        <f>IF(R188="","",BS188*1)</f>
        <v/>
      </c>
      <c r="AL188" s="92" t="str">
        <f>IF(S188="","",BZ188*1)</f>
        <v/>
      </c>
      <c r="AM188" s="93" t="str">
        <f>IF(O188="","",AZ188*1)</f>
        <v/>
      </c>
      <c r="AN188" s="93" t="str">
        <f>IF(P188="","",BG188*1)</f>
        <v/>
      </c>
      <c r="AO188" s="93" t="str">
        <f>IF(Q188="","",BN188*1)</f>
        <v/>
      </c>
      <c r="AP188" s="93" t="str">
        <f>IF(R188="","",BU188*1)</f>
        <v/>
      </c>
      <c r="AQ188" s="93" t="str">
        <f>IF(S188="","",CB188*1)</f>
        <v/>
      </c>
      <c r="AR188" s="64">
        <f>SUM(AH188:AL188)</f>
        <v>0</v>
      </c>
      <c r="AS188" s="65">
        <f>SUM(AM188:AQ188)</f>
        <v>0</v>
      </c>
      <c r="AT188" s="66">
        <f>IF(O188=1000,11,IF(O188=-1000,0,IF(O188&gt;0,11,IF(O188&lt;0,(-O188),"0"))))</f>
        <v>11</v>
      </c>
      <c r="AU188" s="67" t="str">
        <f>IF(O188=1000,0,IF(O188=-1000,11,IF(O188&lt;-9,-(O188-2),IF(O188&gt;0,(O188),"0"))))</f>
        <v/>
      </c>
      <c r="AV188" s="66" t="e">
        <f>IF(O188=1000,11,IF(O188=-1000,0,IF(O188&gt;9,(O188+2),IF(O188&lt;0,(-O188),"0"))))</f>
        <v>#VALUE!</v>
      </c>
      <c r="AW188" s="67" t="str">
        <f>IF(O188=1000,0,IF(O188=-1000,11,IF(O188&lt;0,11,IF(O188&gt;0,(O188),"0"))))</f>
        <v/>
      </c>
      <c r="AX188" s="94" t="str">
        <f>IF(O188="","",IF(O188&gt;9,AV188,AT188))</f>
        <v/>
      </c>
      <c r="AY188" s="95" t="str">
        <f>IF(O188="","","-")</f>
        <v/>
      </c>
      <c r="AZ188" s="96" t="str">
        <f>IF(O188="","",IF(O188&lt;-9,AU188,AW188))</f>
        <v/>
      </c>
      <c r="BA188" s="66" t="e">
        <f>IF(P188=1000,11,IF(P188=-1000,0,IF(P188&gt;9,(P188+2),IF(P188&lt;0,(-P188),"0"))))</f>
        <v>#VALUE!</v>
      </c>
      <c r="BB188" s="67" t="str">
        <f>IF(P188=1000,0,IF(P188=-1000,11,IF(P188&lt;-9,-(P188-2),IF(P188&gt;0,(P188),"0"))))</f>
        <v/>
      </c>
      <c r="BC188" s="67">
        <f>IF(P188=1000,11,IF(P188=-1000,0,IF(P188&gt;0,11,IF(P188&lt;0,(-P188),"0"))))</f>
        <v>11</v>
      </c>
      <c r="BD188" s="67" t="str">
        <f>IF(P188=1000,0,IF(P188=-1000,11,IF(P188&lt;0,11,IF(P188&gt;0,(P188),"0"))))</f>
        <v/>
      </c>
      <c r="BE188" s="94" t="str">
        <f>IF(P188="","",IF(P188&gt;9,BA188,BC188))</f>
        <v/>
      </c>
      <c r="BF188" s="95" t="str">
        <f>IF(P188="","","-")</f>
        <v/>
      </c>
      <c r="BG188" s="96" t="str">
        <f>IF(P188="","",IF(P188&lt;-9,BB188,BD188))</f>
        <v/>
      </c>
      <c r="BH188" s="66" t="e">
        <f>IF(Q188=1000,11,IF(Q188=-1000,0,IF(Q188&gt;9,(Q188+2),IF(Q188&lt;0,(-Q188),"0"))))</f>
        <v>#VALUE!</v>
      </c>
      <c r="BI188" s="67" t="str">
        <f>IF(Q188=1000,0,IF(Q188=-1000,11,IF(Q188&lt;-9,-(Q188-2),IF(Q188&gt;0,(Q188),"0"))))</f>
        <v/>
      </c>
      <c r="BJ188" s="67">
        <f>IF(Q188=1000,11,IF(Q188=-1000,0,IF(Q188&gt;0,11,IF(Q188&lt;0,(-Q188),"0"))))</f>
        <v>11</v>
      </c>
      <c r="BK188" s="67" t="str">
        <f>IF(Q188=1000,0,IF(Q188=-1000,11,IF(Q188&lt;0,11,IF(Q188&gt;0,(Q188),"0"))))</f>
        <v/>
      </c>
      <c r="BL188" s="94" t="str">
        <f>IF(Q188="","",IF(Q188&gt;9,BH188,BJ188))</f>
        <v/>
      </c>
      <c r="BM188" s="95" t="str">
        <f>IF(Q188="","","-")</f>
        <v/>
      </c>
      <c r="BN188" s="96" t="str">
        <f>IF(Q188="","",IF(Q188&lt;-9,BI188,BK188))</f>
        <v/>
      </c>
      <c r="BO188" s="67" t="e">
        <f>IF(R188=1000,11,IF(R188=-1000,0,IF(R188&gt;9,(R188+2),IF(R188&lt;0,(-R188),"0"))))</f>
        <v>#VALUE!</v>
      </c>
      <c r="BP188" s="67" t="str">
        <f>IF(R188=1000,0,IF(R188=-1000,11,IF(R188&lt;-9,-(R188-2),IF(R188&gt;0,(R188),"0"))))</f>
        <v/>
      </c>
      <c r="BQ188" s="67">
        <f>IF(R188=1000,11,IF(R188=-1000,0,IF(R188&gt;0,11,IF(R188&lt;0,(-R188),"0"))))</f>
        <v>11</v>
      </c>
      <c r="BR188" s="67" t="str">
        <f>IF(R188=1000,0,IF(R188=-1000,11,IF(R188&lt;0,11,IF(R188&gt;0,(R188),"0"))))</f>
        <v/>
      </c>
      <c r="BS188" s="94" t="str">
        <f>IF(R188="","",IF(R188&gt;9,BO188,BQ188))</f>
        <v/>
      </c>
      <c r="BT188" s="95" t="str">
        <f>IF(R188="","","-")</f>
        <v/>
      </c>
      <c r="BU188" s="96" t="str">
        <f>IF(R188="","",IF(R188&lt;-9,BP188,BR188))</f>
        <v/>
      </c>
      <c r="BV188" s="67" t="e">
        <f>IF(S188=1000,11,IF(S188=-1000,0,IF(S188&gt;9,(S188+2),IF(S188&lt;0,(-S188),"0"))))</f>
        <v>#VALUE!</v>
      </c>
      <c r="BW188" s="67" t="str">
        <f>IF(S188=1000,0,IF(S188=-1000,11,IF(S188&lt;-9,-(S188-2),IF(S188&gt;0,(S188),"0"))))</f>
        <v/>
      </c>
      <c r="BX188" s="67">
        <f>IF(S188=1000,11,IF(S188=-1000,0,IF(S188&gt;0,11,IF(S188&lt;0,(-S188),"0"))))</f>
        <v>11</v>
      </c>
      <c r="BY188" s="71" t="str">
        <f>IF(S188=1000,0,IF(S188=-1000,11,IF(S188&lt;0,11,IF(S188&gt;0,(S188),"0"))))</f>
        <v/>
      </c>
      <c r="BZ188" s="94" t="str">
        <f>IF(S188="","",IF(S188&gt;9,BV188,BX188))</f>
        <v/>
      </c>
      <c r="CA188" s="95" t="str">
        <f>IF(S188="","","-")</f>
        <v/>
      </c>
      <c r="CB188" s="96" t="str">
        <f>IF(S188="","",IF(S188&lt;-9,BW188,BY188))</f>
        <v/>
      </c>
      <c r="CC188" s="97" t="str">
        <f>IF(O188="","",SUM(T188:X188))</f>
        <v/>
      </c>
      <c r="CD188" s="88" t="str">
        <f>IF(CC188="","","-")</f>
        <v/>
      </c>
      <c r="CE188" s="98" t="str">
        <f>IF(O188="","",SUM(Y188:AC188))</f>
        <v/>
      </c>
      <c r="CP188" s="32"/>
      <c r="CQ188" s="32"/>
    </row>
    <row r="189" spans="1:95" s="31" customFormat="1" ht="15" customHeight="1" x14ac:dyDescent="0.2">
      <c r="A189" s="43"/>
      <c r="B189" s="44"/>
      <c r="C189" s="1250">
        <v>3</v>
      </c>
      <c r="D189" s="76" t="str">
        <f>IF(A189="","",VLOOKUP(A189,СписокКЖ!D:I,2,FALSE))</f>
        <v/>
      </c>
      <c r="E189" s="47"/>
      <c r="F189" s="77" t="str">
        <f>IF(B189="","",VLOOKUP(B189,СписокКЖ!D:I,2,FALSE))</f>
        <v/>
      </c>
      <c r="G189" s="49"/>
      <c r="H189" s="41"/>
      <c r="I189" s="1252"/>
      <c r="J189" s="1252"/>
      <c r="K189" s="1252"/>
      <c r="L189" s="1252"/>
      <c r="M189" s="1252"/>
      <c r="N189" s="42"/>
      <c r="O189" s="1244" t="str">
        <f>IF(I189="","",IF(I189="0",1000,IF(I189="-0",-1000,I189*1)))</f>
        <v/>
      </c>
      <c r="P189" s="1244" t="str">
        <f>IF(J189="","",IF(J189="0",1000,IF(J189="-0",-1000,J189*1)))</f>
        <v/>
      </c>
      <c r="Q189" s="1244" t="str">
        <f>IF(K189="","",IF(K189="0",1000,IF(K189="-0",-1000,K189*1)))</f>
        <v/>
      </c>
      <c r="R189" s="1244" t="str">
        <f>IF(L190="","",IF(L190="0",1000,IF(L190="-0",-1000,L190*1)))</f>
        <v/>
      </c>
      <c r="S189" s="1246" t="str">
        <f>IF(M190="","",IF(M190="0",1000,IF(M190="-0",-1000,M190*1)))</f>
        <v/>
      </c>
      <c r="T189" s="1248" t="str">
        <f>IF(O189="","",IF(O189&gt;0,1,0))</f>
        <v/>
      </c>
      <c r="U189" s="1284" t="str">
        <f>IF(P189="","",IF(P189&gt;0,1,0))</f>
        <v/>
      </c>
      <c r="V189" s="1284" t="str">
        <f>IF(Q189="","",IF(Q189&gt;0,1,0))</f>
        <v/>
      </c>
      <c r="W189" s="1284" t="str">
        <f>IF(R189="","",IF(R189&gt;0,1,0))</f>
        <v/>
      </c>
      <c r="X189" s="1284" t="str">
        <f>IF(S189="","",IF(S189&gt;0,1,0))</f>
        <v/>
      </c>
      <c r="Y189" s="1278" t="str">
        <f>IF(O189="","",IF(O189&lt;0,1,0))</f>
        <v/>
      </c>
      <c r="Z189" s="1278" t="str">
        <f>IF(P189="","",IF(P189&lt;0,1,0))</f>
        <v/>
      </c>
      <c r="AA189" s="1278" t="str">
        <f>IF(Q189="","",IF(Q189&lt;0,1,0))</f>
        <v/>
      </c>
      <c r="AB189" s="1278" t="str">
        <f>IF(R189="","",IF(R189&lt;0,1,0))</f>
        <v/>
      </c>
      <c r="AC189" s="1278" t="str">
        <f>IF(S189="","",IF(S189&lt;0,1,0))</f>
        <v/>
      </c>
      <c r="AD189" s="1280" t="str">
        <f>IF(CC189="","",IF(CC189&gt;CE189,1,-1))</f>
        <v/>
      </c>
      <c r="AE189" s="1280" t="str">
        <f>IF(CC189="","",IF(CC189&lt;CE189,1,-1))</f>
        <v/>
      </c>
      <c r="AF189" s="1282">
        <f>IF(CC189&gt;CE189,1,0)</f>
        <v>0</v>
      </c>
      <c r="AG189" s="1272">
        <f>IF(CE189&gt;CC189,1,0)</f>
        <v>0</v>
      </c>
      <c r="AH189" s="1274" t="str">
        <f>IF(O189="","",AX189*1)</f>
        <v/>
      </c>
      <c r="AI189" s="1276" t="str">
        <f>IF(P189="","",BE189*1)</f>
        <v/>
      </c>
      <c r="AJ189" s="1276" t="str">
        <f>IF(Q189="","",BL189*1)</f>
        <v/>
      </c>
      <c r="AK189" s="1276" t="str">
        <f>IF(R189="","",BS189*1)</f>
        <v/>
      </c>
      <c r="AL189" s="1276" t="str">
        <f>IF(S189="","",BZ189*1)</f>
        <v/>
      </c>
      <c r="AM189" s="1298" t="str">
        <f>IF(O189="","",AZ189*1)</f>
        <v/>
      </c>
      <c r="AN189" s="1298" t="str">
        <f>IF(P189="","",BG189*1)</f>
        <v/>
      </c>
      <c r="AO189" s="1298" t="str">
        <f>IF(Q189="","",BN189*1)</f>
        <v/>
      </c>
      <c r="AP189" s="1298" t="str">
        <f>IF(R189="","",BU189*1)</f>
        <v/>
      </c>
      <c r="AQ189" s="1298" t="str">
        <f>IF(S189="","",CB189*1)</f>
        <v/>
      </c>
      <c r="AR189" s="1300">
        <f>SUM(AH190:AL190)</f>
        <v>0</v>
      </c>
      <c r="AS189" s="1292">
        <f>SUM(AM190:AQ190)</f>
        <v>0</v>
      </c>
      <c r="AT189" s="1294">
        <f>IF(O189=1000,11,IF(O189=-1000,0,IF(O189&gt;0,11,IF(O189&lt;0,(-O189),"0"))))</f>
        <v>11</v>
      </c>
      <c r="AU189" s="1286" t="str">
        <f>IF(O189=1000,0,IF(O189=-1000,11,IF(O189&lt;-9,-(O189-2),IF(O189&gt;0,(O189),"0"))))</f>
        <v/>
      </c>
      <c r="AV189" s="1286" t="e">
        <f>IF(O189=1000,11,IF(O189=-1000,0,IF(O189&gt;9,(O189+2),IF(O189&lt;0,(-O189),"0"))))</f>
        <v>#VALUE!</v>
      </c>
      <c r="AW189" s="1286" t="str">
        <f>IF(O189=1000,0,IF(O189=-1000,11,IF(O189&lt;0,11,IF(O189&gt;0,(O189),"0"))))</f>
        <v/>
      </c>
      <c r="AX189" s="1296" t="str">
        <f>IF(O189="","",IF(O189&gt;9,AV189,AT189))</f>
        <v/>
      </c>
      <c r="AY189" s="1288" t="str">
        <f>IF(O189="","","-")</f>
        <v/>
      </c>
      <c r="AZ189" s="1290" t="str">
        <f>IF(O189="","",IF(O189&lt;-9,AU189,AW189))</f>
        <v/>
      </c>
      <c r="BA189" s="1286" t="e">
        <f>IF(P189=1000,11,IF(P189=-1000,0,IF(P189&gt;9,(P189+2),IF(P189&lt;0,(-P189),"0"))))</f>
        <v>#VALUE!</v>
      </c>
      <c r="BB189" s="1286" t="str">
        <f>IF(P189=1000,0,IF(P189=-1000,11,IF(P189&lt;-9,-(P189-2),IF(P189&gt;0,(P189),"0"))))</f>
        <v/>
      </c>
      <c r="BC189" s="1286">
        <f>IF(P189=1000,11,IF(P189=-1000,0,IF(P189&gt;0,11,IF(P189&lt;0,(-P189),"0"))))</f>
        <v>11</v>
      </c>
      <c r="BD189" s="1286" t="str">
        <f>IF(P189=1000,0,IF(P189=-1000,11,IF(P189&lt;0,11,IF(P189&gt;0,(P189),"0"))))</f>
        <v/>
      </c>
      <c r="BE189" s="1296" t="str">
        <f>IF(P189="","",IF(P189&gt;9,BA189,BC189))</f>
        <v/>
      </c>
      <c r="BF189" s="1288" t="str">
        <f>IF(P189="","","-")</f>
        <v/>
      </c>
      <c r="BG189" s="1290" t="str">
        <f>IF(P189="","",IF(P189&lt;-9,BB189,BD189))</f>
        <v/>
      </c>
      <c r="BH189" s="1286" t="e">
        <f>IF(Q189=1000,11,IF(Q189=-1000,0,IF(Q189&gt;9,(Q189+2),IF(Q189&lt;0,(-Q189),"0"))))</f>
        <v>#VALUE!</v>
      </c>
      <c r="BI189" s="1286" t="str">
        <f>IF(Q189=1000,0,IF(Q189=-1000,11,IF(Q189&lt;-9,-(Q189-2),IF(Q189&gt;0,(Q189),"0"))))</f>
        <v/>
      </c>
      <c r="BJ189" s="1286">
        <f>IF(Q189=1000,11,IF(Q189=-1000,0,IF(Q189&gt;0,11,IF(Q189&lt;0,(-Q189),"0"))))</f>
        <v>11</v>
      </c>
      <c r="BK189" s="1286" t="str">
        <f>IF(Q189=1000,0,IF(Q189=-1000,11,IF(Q189&lt;0,11,IF(Q189&gt;0,(Q189),"0"))))</f>
        <v/>
      </c>
      <c r="BL189" s="1296" t="str">
        <f>IF(Q189="","",IF(Q189&gt;9,BH189,BJ189))</f>
        <v/>
      </c>
      <c r="BM189" s="1288" t="str">
        <f>IF(Q189="","","-")</f>
        <v/>
      </c>
      <c r="BN189" s="1290" t="str">
        <f>IF(Q189="","",IF(Q189&lt;-9,BI189,BK189))</f>
        <v/>
      </c>
      <c r="BO189" s="1286" t="e">
        <f>IF(R189=1000,11,IF(R189=-1000,0,IF(R189&gt;9,(R189+2),IF(R189&lt;0,(-R189),"0"))))</f>
        <v>#VALUE!</v>
      </c>
      <c r="BP189" s="1286" t="str">
        <f>IF(R189=1000,0,IF(R189=-1000,11,IF(R189&lt;-9,-(R189-2),IF(R189&gt;0,(R189),"0"))))</f>
        <v/>
      </c>
      <c r="BQ189" s="1286">
        <f>IF(R189=1000,11,IF(R189=-1000,0,IF(R189&gt;0,11,IF(R189&lt;0,(-R189),"0"))))</f>
        <v>11</v>
      </c>
      <c r="BR189" s="1286" t="str">
        <f>IF(R189=1000,0,IF(R189=-1000,11,IF(R189&lt;0,11,IF(R189&gt;0,(R189),"0"))))</f>
        <v/>
      </c>
      <c r="BS189" s="1296" t="str">
        <f>IF(R189="","",IF(R189&gt;9,BO189,BQ189))</f>
        <v/>
      </c>
      <c r="BT189" s="1288" t="str">
        <f>IF(R189="","","-")</f>
        <v/>
      </c>
      <c r="BU189" s="1290" t="str">
        <f>IF(R189="","",IF(R189&lt;-9,BP189,BR189))</f>
        <v/>
      </c>
      <c r="BV189" s="1286" t="e">
        <f>IF(S189=1000,11,IF(S189=-1000,0,IF(S189&gt;9,(S189+2),IF(S189&lt;0,(-S189),"0"))))</f>
        <v>#VALUE!</v>
      </c>
      <c r="BW189" s="1286" t="str">
        <f>IF(S189=1000,0,IF(S189=-1000,11,IF(S189&lt;-9,-(S189-2),IF(S189&gt;0,(S189),"0"))))</f>
        <v/>
      </c>
      <c r="BX189" s="1286">
        <f>IF(S189=1000,11,IF(S189=-1000,0,IF(S189&gt;0,11,IF(S189&lt;0,(-S189),"0"))))</f>
        <v>11</v>
      </c>
      <c r="BY189" s="1286" t="str">
        <f>IF(S189=1000,0,IF(S189=-1000,11,IF(S189&lt;0,11,IF(S189&gt;0,(S189),"0"))))</f>
        <v/>
      </c>
      <c r="BZ189" s="1296" t="str">
        <f>IF(S189="","",IF(S189&gt;9,BV189,BX189))</f>
        <v/>
      </c>
      <c r="CA189" s="1288" t="str">
        <f>IF(S189="","","-")</f>
        <v/>
      </c>
      <c r="CB189" s="1290" t="str">
        <f>IF(S189="","",IF(S189&lt;-9,BW189,BY189))</f>
        <v/>
      </c>
      <c r="CC189" s="1302" t="str">
        <f>IF(O189="","",SUM(T189:X190))</f>
        <v/>
      </c>
      <c r="CD189" s="1304" t="str">
        <f>IF(CC189="","","-")</f>
        <v/>
      </c>
      <c r="CE189" s="1306" t="str">
        <f>IF(O189="","",SUM(Y189:AC190))</f>
        <v/>
      </c>
      <c r="CP189" s="32"/>
      <c r="CQ189" s="32"/>
    </row>
    <row r="190" spans="1:95" s="31" customFormat="1" ht="15" customHeight="1" x14ac:dyDescent="0.2">
      <c r="A190" s="43"/>
      <c r="B190" s="44"/>
      <c r="C190" s="1251"/>
      <c r="D190" s="46" t="str">
        <f>IF(A190="","",VLOOKUP(A190,СписокКЖ!D:I,2,FALSE))</f>
        <v/>
      </c>
      <c r="E190" s="47"/>
      <c r="F190" s="48" t="str">
        <f>IF(B190="","",VLOOKUP(B190,СписокКЖ!D:I,2,FALSE))</f>
        <v/>
      </c>
      <c r="G190" s="49"/>
      <c r="H190" s="41"/>
      <c r="I190" s="1253"/>
      <c r="J190" s="1253"/>
      <c r="K190" s="1253"/>
      <c r="L190" s="1253"/>
      <c r="M190" s="1253"/>
      <c r="N190" s="42"/>
      <c r="O190" s="1245"/>
      <c r="P190" s="1245"/>
      <c r="Q190" s="1245"/>
      <c r="R190" s="1245"/>
      <c r="S190" s="1247"/>
      <c r="T190" s="1249"/>
      <c r="U190" s="1285"/>
      <c r="V190" s="1285"/>
      <c r="W190" s="1285"/>
      <c r="X190" s="1285"/>
      <c r="Y190" s="1279"/>
      <c r="Z190" s="1279"/>
      <c r="AA190" s="1279"/>
      <c r="AB190" s="1279"/>
      <c r="AC190" s="1279"/>
      <c r="AD190" s="1281"/>
      <c r="AE190" s="1281"/>
      <c r="AF190" s="1283"/>
      <c r="AG190" s="1273"/>
      <c r="AH190" s="1275"/>
      <c r="AI190" s="1277"/>
      <c r="AJ190" s="1277"/>
      <c r="AK190" s="1277"/>
      <c r="AL190" s="1277"/>
      <c r="AM190" s="1299"/>
      <c r="AN190" s="1299"/>
      <c r="AO190" s="1299"/>
      <c r="AP190" s="1299"/>
      <c r="AQ190" s="1299"/>
      <c r="AR190" s="1301"/>
      <c r="AS190" s="1293"/>
      <c r="AT190" s="1295"/>
      <c r="AU190" s="1287"/>
      <c r="AV190" s="1287"/>
      <c r="AW190" s="1287"/>
      <c r="AX190" s="1297"/>
      <c r="AY190" s="1289"/>
      <c r="AZ190" s="1291"/>
      <c r="BA190" s="1287"/>
      <c r="BB190" s="1287"/>
      <c r="BC190" s="1287"/>
      <c r="BD190" s="1287"/>
      <c r="BE190" s="1297"/>
      <c r="BF190" s="1289"/>
      <c r="BG190" s="1291"/>
      <c r="BH190" s="1287"/>
      <c r="BI190" s="1287"/>
      <c r="BJ190" s="1287"/>
      <c r="BK190" s="1287"/>
      <c r="BL190" s="1297"/>
      <c r="BM190" s="1289"/>
      <c r="BN190" s="1291"/>
      <c r="BO190" s="1287"/>
      <c r="BP190" s="1287"/>
      <c r="BQ190" s="1287"/>
      <c r="BR190" s="1287"/>
      <c r="BS190" s="1297"/>
      <c r="BT190" s="1289"/>
      <c r="BU190" s="1291"/>
      <c r="BV190" s="1287"/>
      <c r="BW190" s="1287"/>
      <c r="BX190" s="1287"/>
      <c r="BY190" s="1287"/>
      <c r="BZ190" s="1297"/>
      <c r="CA190" s="1289"/>
      <c r="CB190" s="1291"/>
      <c r="CC190" s="1303"/>
      <c r="CD190" s="1305"/>
      <c r="CE190" s="1307"/>
      <c r="CP190" s="32"/>
      <c r="CQ190" s="32"/>
    </row>
    <row r="191" spans="1:95" s="31" customFormat="1" ht="15" customHeight="1" x14ac:dyDescent="0.2">
      <c r="A191" s="99" t="str">
        <f>IF(A187="","",A187)</f>
        <v/>
      </c>
      <c r="B191" s="99" t="str">
        <f>IF(B187="","",B188)</f>
        <v/>
      </c>
      <c r="C191" s="75">
        <v>4</v>
      </c>
      <c r="D191" s="100" t="str">
        <f>IF(A191="","",VLOOKUP(A191,СписокКЖ!D:I,2,FALSE))</f>
        <v/>
      </c>
      <c r="E191" s="101"/>
      <c r="F191" s="77" t="str">
        <f>IF(B191="","",VLOOKUP(B191,СписокКЖ!D:I,2,FALSE))</f>
        <v/>
      </c>
      <c r="G191" s="102"/>
      <c r="H191" s="41"/>
      <c r="I191" s="91"/>
      <c r="J191" s="91"/>
      <c r="K191" s="91"/>
      <c r="L191" s="91"/>
      <c r="M191" s="91"/>
      <c r="N191" s="42"/>
      <c r="O191" s="79" t="str">
        <f>IF(I191="","",IF(I191="0",1000,IF(I191="-0",-1000,I191*1)))</f>
        <v/>
      </c>
      <c r="P191" s="79" t="str">
        <f t="shared" ref="P191:S192" si="120">IF(J191="","",IF(J191="0",1000,IF(J191="-0",-1000,J191*1)))</f>
        <v/>
      </c>
      <c r="Q191" s="79" t="str">
        <f t="shared" si="120"/>
        <v/>
      </c>
      <c r="R191" s="79" t="str">
        <f t="shared" si="120"/>
        <v/>
      </c>
      <c r="S191" s="80" t="str">
        <f t="shared" si="120"/>
        <v/>
      </c>
      <c r="T191" s="103" t="str">
        <f t="shared" ref="T191:X192" si="121">IF(O191="","",IF(O191&gt;0,1,0))</f>
        <v/>
      </c>
      <c r="U191" s="104" t="str">
        <f t="shared" si="121"/>
        <v/>
      </c>
      <c r="V191" s="104" t="str">
        <f t="shared" si="121"/>
        <v/>
      </c>
      <c r="W191" s="104" t="str">
        <f t="shared" si="121"/>
        <v/>
      </c>
      <c r="X191" s="104" t="str">
        <f t="shared" si="121"/>
        <v/>
      </c>
      <c r="Y191" s="105" t="str">
        <f t="shared" ref="Y191:AC192" si="122">IF(O191="","",IF(O191&lt;0,1,0))</f>
        <v/>
      </c>
      <c r="Z191" s="105" t="str">
        <f t="shared" si="122"/>
        <v/>
      </c>
      <c r="AA191" s="105" t="str">
        <f t="shared" si="122"/>
        <v/>
      </c>
      <c r="AB191" s="105" t="str">
        <f t="shared" si="122"/>
        <v/>
      </c>
      <c r="AC191" s="105" t="str">
        <f t="shared" si="122"/>
        <v/>
      </c>
      <c r="AD191" s="106" t="str">
        <f>IF(CC191="","",IF(CC191&gt;CE191,1,-1))</f>
        <v/>
      </c>
      <c r="AE191" s="106" t="str">
        <f>IF(CC191="","",IF(CC191&lt;CE191,1,-1))</f>
        <v/>
      </c>
      <c r="AF191" s="107">
        <f>IF(CC191&gt;CE191,1,0)</f>
        <v>0</v>
      </c>
      <c r="AG191" s="108">
        <f>IF(CE191&gt;CC191,1,0)</f>
        <v>0</v>
      </c>
      <c r="AH191" s="81" t="str">
        <f>IF(O191="","",AX191*1)</f>
        <v/>
      </c>
      <c r="AI191" s="92" t="str">
        <f>IF(P191="","",BE191*1)</f>
        <v/>
      </c>
      <c r="AJ191" s="92" t="str">
        <f>IF(Q191="","",BL191*1)</f>
        <v/>
      </c>
      <c r="AK191" s="92" t="str">
        <f>IF(R191="","",BS191*1)</f>
        <v/>
      </c>
      <c r="AL191" s="92" t="str">
        <f>IF(S191="","",BZ191*1)</f>
        <v/>
      </c>
      <c r="AM191" s="93" t="str">
        <f>IF(O191="","",AZ191*1)</f>
        <v/>
      </c>
      <c r="AN191" s="93" t="str">
        <f>IF(P191="","",BG191*1)</f>
        <v/>
      </c>
      <c r="AO191" s="93" t="str">
        <f>IF(Q191="","",BN191*1)</f>
        <v/>
      </c>
      <c r="AP191" s="93" t="str">
        <f>IF(R191="","",BU191*1)</f>
        <v/>
      </c>
      <c r="AQ191" s="93" t="str">
        <f>IF(S191="","",CB191*1)</f>
        <v/>
      </c>
      <c r="AR191" s="109">
        <f>SUM(AH191:AL191)</f>
        <v>0</v>
      </c>
      <c r="AS191" s="110">
        <f>SUM(AM191:AQ191)</f>
        <v>0</v>
      </c>
      <c r="AT191" s="111">
        <f>IF(O191=1000,11,IF(O191=-1000,0,IF(O191&gt;0,11,IF(O191&lt;0,(-O191),"0"))))</f>
        <v>11</v>
      </c>
      <c r="AU191" s="112" t="str">
        <f>IF(O191=1000,0,IF(O191=-1000,11,IF(O191&lt;-9,-(O191-2),IF(O191&gt;0,(O191),"0"))))</f>
        <v/>
      </c>
      <c r="AV191" s="111" t="e">
        <f>IF(O191=1000,11,IF(O191=-1000,0,IF(O191&gt;9,(O191+2),IF(O191&lt;0,(-O191),"0"))))</f>
        <v>#VALUE!</v>
      </c>
      <c r="AW191" s="112" t="str">
        <f>IF(O191=1000,0,IF(O191=-1000,11,IF(O191&lt;0,11,IF(O191&gt;0,(O191),"0"))))</f>
        <v/>
      </c>
      <c r="AX191" s="94" t="str">
        <f>IF(O191="","",IF(O191&gt;9,AV191,AT191))</f>
        <v/>
      </c>
      <c r="AY191" s="95" t="str">
        <f>IF(O191="","","-")</f>
        <v/>
      </c>
      <c r="AZ191" s="96" t="str">
        <f>IF(O191="","",IF(O191&lt;-9,AU191,AW191))</f>
        <v/>
      </c>
      <c r="BA191" s="111" t="e">
        <f>IF(P191=1000,11,IF(P191=-1000,0,IF(P191&gt;9,(P191+2),IF(P191&lt;0,(-P191),"0"))))</f>
        <v>#VALUE!</v>
      </c>
      <c r="BB191" s="112" t="str">
        <f>IF(P191=1000,0,IF(P191=-1000,11,IF(P191&lt;-9,-(P191-2),IF(P191&gt;0,(P191),"0"))))</f>
        <v/>
      </c>
      <c r="BC191" s="112">
        <f>IF(P191=1000,11,IF(P191=-1000,0,IF(P191&gt;0,11,IF(P191&lt;0,(-P191),"0"))))</f>
        <v>11</v>
      </c>
      <c r="BD191" s="112" t="str">
        <f>IF(P191=1000,0,IF(P191=-1000,11,IF(P191&lt;0,11,IF(P191&gt;0,(P191),"0"))))</f>
        <v/>
      </c>
      <c r="BE191" s="94" t="str">
        <f>IF(P191="","",IF(P191&gt;9,BA191,BC191))</f>
        <v/>
      </c>
      <c r="BF191" s="95" t="str">
        <f>IF(P191="","","-")</f>
        <v/>
      </c>
      <c r="BG191" s="96" t="str">
        <f>IF(P191="","",IF(P191&lt;-9,BB191,BD191))</f>
        <v/>
      </c>
      <c r="BH191" s="111" t="e">
        <f>IF(Q191=1000,11,IF(Q191=-1000,0,IF(Q191&gt;9,(Q191+2),IF(Q191&lt;0,(-Q191),"0"))))</f>
        <v>#VALUE!</v>
      </c>
      <c r="BI191" s="112" t="str">
        <f>IF(Q191=1000,0,IF(Q191=-1000,11,IF(Q191&lt;-9,-(Q191-2),IF(Q191&gt;0,(Q191),"0"))))</f>
        <v/>
      </c>
      <c r="BJ191" s="112">
        <f>IF(Q191=1000,11,IF(Q191=-1000,0,IF(Q191&gt;0,11,IF(Q191&lt;0,(-Q191),"0"))))</f>
        <v>11</v>
      </c>
      <c r="BK191" s="112" t="str">
        <f>IF(Q191=1000,0,IF(Q191=-1000,11,IF(Q191&lt;0,11,IF(Q191&gt;0,(Q191),"0"))))</f>
        <v/>
      </c>
      <c r="BL191" s="94" t="str">
        <f>IF(Q191="","",IF(Q191&gt;9,BH191,BJ191))</f>
        <v/>
      </c>
      <c r="BM191" s="95" t="str">
        <f>IF(Q191="","","-")</f>
        <v/>
      </c>
      <c r="BN191" s="96" t="str">
        <f>IF(Q191="","",IF(Q191&lt;-9,BI191,BK191))</f>
        <v/>
      </c>
      <c r="BO191" s="112" t="e">
        <f>IF(R191=1000,11,IF(R191=-1000,0,IF(R191&gt;9,(R191+2),IF(R191&lt;0,(-R191),"0"))))</f>
        <v>#VALUE!</v>
      </c>
      <c r="BP191" s="112" t="str">
        <f>IF(R191=1000,0,IF(R191=-1000,11,IF(R191&lt;-9,-(R191-2),IF(R191&gt;0,(R191),"0"))))</f>
        <v/>
      </c>
      <c r="BQ191" s="112">
        <f>IF(R191=1000,11,IF(R191=-1000,0,IF(R191&gt;0,11,IF(R191&lt;0,(-R191),"0"))))</f>
        <v>11</v>
      </c>
      <c r="BR191" s="112" t="str">
        <f>IF(R191=1000,0,IF(R191=-1000,11,IF(R191&lt;0,11,IF(R191&gt;0,(R191),"0"))))</f>
        <v/>
      </c>
      <c r="BS191" s="94" t="str">
        <f>IF(R191="","",IF(R191&gt;9,BO191,BQ191))</f>
        <v/>
      </c>
      <c r="BT191" s="95" t="str">
        <f>IF(R191="","","-")</f>
        <v/>
      </c>
      <c r="BU191" s="96" t="str">
        <f>IF(R191="","",IF(R191&lt;-9,BP191,BR191))</f>
        <v/>
      </c>
      <c r="BV191" s="112" t="e">
        <f>IF(S191=1000,11,IF(S191=-1000,0,IF(S191&gt;9,(S191+2),IF(S191&lt;0,(-S191),"0"))))</f>
        <v>#VALUE!</v>
      </c>
      <c r="BW191" s="112" t="str">
        <f>IF(S191=1000,0,IF(S191=-1000,11,IF(S191&lt;-9,-(S191-2),IF(S191&gt;0,(S191),"0"))))</f>
        <v/>
      </c>
      <c r="BX191" s="112">
        <f>IF(S191=1000,11,IF(S191=-1000,0,IF(S191&gt;0,11,IF(S191&lt;0,(-S191),"0"))))</f>
        <v>11</v>
      </c>
      <c r="BY191" s="113" t="str">
        <f>IF(S191=1000,0,IF(S191=-1000,11,IF(S191&lt;0,11,IF(S191&gt;0,(S191),"0"))))</f>
        <v/>
      </c>
      <c r="BZ191" s="94" t="str">
        <f>IF(S191="","",IF(S191&gt;9,BV191,BX191))</f>
        <v/>
      </c>
      <c r="CA191" s="95" t="str">
        <f>IF(S191="","","-")</f>
        <v/>
      </c>
      <c r="CB191" s="96" t="str">
        <f>IF(S191="","",IF(S191&lt;-9,BW191,BY191))</f>
        <v/>
      </c>
      <c r="CC191" s="97" t="str">
        <f>IF(O191="","",SUM(T191:X191))</f>
        <v/>
      </c>
      <c r="CD191" s="88" t="str">
        <f>IF(CC191="","","-")</f>
        <v/>
      </c>
      <c r="CE191" s="98" t="str">
        <f>IF(O191="","",SUM(Y191:AC191))</f>
        <v/>
      </c>
      <c r="CP191" s="32"/>
      <c r="CQ191" s="32"/>
    </row>
    <row r="192" spans="1:95" s="31" customFormat="1" ht="15" customHeight="1" thickBot="1" x14ac:dyDescent="0.25">
      <c r="A192" s="99" t="str">
        <f>IF(A187="","",A188)</f>
        <v/>
      </c>
      <c r="B192" s="99" t="str">
        <f>IF(B187="","",B187)</f>
        <v/>
      </c>
      <c r="C192" s="114">
        <v>5</v>
      </c>
      <c r="D192" s="115" t="str">
        <f>IF(A192="","",VLOOKUP(A192,СписокКЖ!D:I,2,FALSE))</f>
        <v/>
      </c>
      <c r="E192" s="116"/>
      <c r="F192" s="117" t="str">
        <f>IF(B192="","",VLOOKUP(B192,СписокКЖ!D:I,2,FALSE))</f>
        <v/>
      </c>
      <c r="G192" s="118"/>
      <c r="H192" s="119"/>
      <c r="I192" s="120"/>
      <c r="J192" s="120"/>
      <c r="K192" s="120"/>
      <c r="L192" s="121"/>
      <c r="M192" s="121"/>
      <c r="N192" s="122"/>
      <c r="O192" s="123" t="str">
        <f>IF(I192="","",IF(I192="0",1000,IF(I192="-0",-1000,I192*1)))</f>
        <v/>
      </c>
      <c r="P192" s="123" t="str">
        <f t="shared" si="120"/>
        <v/>
      </c>
      <c r="Q192" s="123" t="str">
        <f t="shared" si="120"/>
        <v/>
      </c>
      <c r="R192" s="123" t="str">
        <f t="shared" si="120"/>
        <v/>
      </c>
      <c r="S192" s="124" t="str">
        <f t="shared" si="120"/>
        <v/>
      </c>
      <c r="T192" s="125" t="str">
        <f t="shared" si="121"/>
        <v/>
      </c>
      <c r="U192" s="126" t="str">
        <f t="shared" si="121"/>
        <v/>
      </c>
      <c r="V192" s="126" t="str">
        <f t="shared" si="121"/>
        <v/>
      </c>
      <c r="W192" s="126" t="str">
        <f t="shared" si="121"/>
        <v/>
      </c>
      <c r="X192" s="126" t="str">
        <f t="shared" si="121"/>
        <v/>
      </c>
      <c r="Y192" s="127" t="str">
        <f t="shared" si="122"/>
        <v/>
      </c>
      <c r="Z192" s="127" t="str">
        <f t="shared" si="122"/>
        <v/>
      </c>
      <c r="AA192" s="127" t="str">
        <f t="shared" si="122"/>
        <v/>
      </c>
      <c r="AB192" s="127" t="str">
        <f t="shared" si="122"/>
        <v/>
      </c>
      <c r="AC192" s="127" t="str">
        <f t="shared" si="122"/>
        <v/>
      </c>
      <c r="AD192" s="128" t="str">
        <f>IF(CC192="","",IF(CC192&gt;CE192,1,-1))</f>
        <v/>
      </c>
      <c r="AE192" s="128" t="str">
        <f>IF(CC192="","",IF(CC192&lt;CE192,1,-1))</f>
        <v/>
      </c>
      <c r="AF192" s="129">
        <f>IF(CC192&gt;CE192,1,0)</f>
        <v>0</v>
      </c>
      <c r="AG192" s="130">
        <f>IF(CE192&gt;CC192,1,0)</f>
        <v>0</v>
      </c>
      <c r="AH192" s="131" t="str">
        <f>IF(O192="","",AX192*1)</f>
        <v/>
      </c>
      <c r="AI192" s="132" t="str">
        <f>IF(P192="","",BE192*1)</f>
        <v/>
      </c>
      <c r="AJ192" s="132" t="str">
        <f>IF(Q192="","",BL192*1)</f>
        <v/>
      </c>
      <c r="AK192" s="132" t="str">
        <f>IF(R192="","",BS192*1)</f>
        <v/>
      </c>
      <c r="AL192" s="132" t="str">
        <f>IF(S192="","",BZ192*1)</f>
        <v/>
      </c>
      <c r="AM192" s="133" t="str">
        <f>IF(O192="","",AZ192*1)</f>
        <v/>
      </c>
      <c r="AN192" s="133" t="str">
        <f>IF(P192="","",BG192*1)</f>
        <v/>
      </c>
      <c r="AO192" s="133" t="str">
        <f>IF(Q192="","",BN192*1)</f>
        <v/>
      </c>
      <c r="AP192" s="133" t="str">
        <f>IF(R192="","",BU192*1)</f>
        <v/>
      </c>
      <c r="AQ192" s="133" t="str">
        <f>IF(S192="","",CB192*1)</f>
        <v/>
      </c>
      <c r="AR192" s="134">
        <f>SUM(AH192:AL192)</f>
        <v>0</v>
      </c>
      <c r="AS192" s="135">
        <f>SUM(AM192:AQ192)</f>
        <v>0</v>
      </c>
      <c r="AT192" s="136">
        <f>IF(O192=1000,11,IF(O192=-1000,0,IF(O192&gt;0,11,IF(O192&lt;0,(-O192),"0"))))</f>
        <v>11</v>
      </c>
      <c r="AU192" s="137" t="str">
        <f>IF(O192=1000,0,IF(O192=-1000,11,IF(O192&lt;-9,-(O192-2),IF(O192&gt;0,(O192),"0"))))</f>
        <v/>
      </c>
      <c r="AV192" s="136" t="e">
        <f>IF(O192=1000,11,IF(O192=-1000,0,IF(O192&gt;9,(O192+2),IF(O192&lt;0,(-O192),"0"))))</f>
        <v>#VALUE!</v>
      </c>
      <c r="AW192" s="137" t="str">
        <f>IF(O192=1000,0,IF(O192=-1000,11,IF(O192&lt;0,11,IF(O192&gt;0,(O192),"0"))))</f>
        <v/>
      </c>
      <c r="AX192" s="138" t="str">
        <f>IF(O192="","",IF(O192&gt;9,AV192,AT192))</f>
        <v/>
      </c>
      <c r="AY192" s="139" t="str">
        <f>IF(O192="","","-")</f>
        <v/>
      </c>
      <c r="AZ192" s="140" t="str">
        <f>IF(O192="","",IF(O192&lt;-9,AU192,AW192))</f>
        <v/>
      </c>
      <c r="BA192" s="136" t="e">
        <f>IF(P192=1000,11,IF(P192=-1000,0,IF(P192&gt;9,(P192+2),IF(P192&lt;0,(-P192),"0"))))</f>
        <v>#VALUE!</v>
      </c>
      <c r="BB192" s="137" t="str">
        <f>IF(P192=1000,0,IF(P192=-1000,11,IF(P192&lt;-9,-(P192-2),IF(P192&gt;0,(P192),"0"))))</f>
        <v/>
      </c>
      <c r="BC192" s="137">
        <f>IF(P192=1000,11,IF(P192=-1000,0,IF(P192&gt;0,11,IF(P192&lt;0,(-P192),"0"))))</f>
        <v>11</v>
      </c>
      <c r="BD192" s="137" t="str">
        <f>IF(P192=1000,0,IF(P192=-1000,11,IF(P192&lt;0,11,IF(P192&gt;0,(P192),"0"))))</f>
        <v/>
      </c>
      <c r="BE192" s="138" t="str">
        <f>IF(P192="","",IF(P192&gt;9,BA192,BC192))</f>
        <v/>
      </c>
      <c r="BF192" s="139" t="str">
        <f>IF(P192="","","-")</f>
        <v/>
      </c>
      <c r="BG192" s="140" t="str">
        <f>IF(P192="","",IF(P192&lt;-9,BB192,BD192))</f>
        <v/>
      </c>
      <c r="BH192" s="136" t="e">
        <f>IF(Q192=1000,11,IF(Q192=-1000,0,IF(Q192&gt;9,(Q192+2),IF(Q192&lt;0,(-Q192),"0"))))</f>
        <v>#VALUE!</v>
      </c>
      <c r="BI192" s="137" t="str">
        <f>IF(Q192=1000,0,IF(Q192=-1000,11,IF(Q192&lt;-9,-(Q192-2),IF(Q192&gt;0,(Q192),"0"))))</f>
        <v/>
      </c>
      <c r="BJ192" s="137">
        <f>IF(Q192=1000,11,IF(Q192=-1000,0,IF(Q192&gt;0,11,IF(Q192&lt;0,(-Q192),"0"))))</f>
        <v>11</v>
      </c>
      <c r="BK192" s="137" t="str">
        <f>IF(Q192=1000,0,IF(Q192=-1000,11,IF(Q192&lt;0,11,IF(Q192&gt;0,(Q192),"0"))))</f>
        <v/>
      </c>
      <c r="BL192" s="138" t="str">
        <f>IF(Q192="","",IF(Q192&gt;9,BH192,BJ192))</f>
        <v/>
      </c>
      <c r="BM192" s="139" t="str">
        <f>IF(Q192="","","-")</f>
        <v/>
      </c>
      <c r="BN192" s="140" t="str">
        <f>IF(Q192="","",IF(Q192&lt;-9,BI192,BK192))</f>
        <v/>
      </c>
      <c r="BO192" s="137" t="e">
        <f>IF(R192=1000,11,IF(R192=-1000,0,IF(R192&gt;9,(R192+2),IF(R192&lt;0,(-R192),"0"))))</f>
        <v>#VALUE!</v>
      </c>
      <c r="BP192" s="137" t="str">
        <f>IF(R192=1000,0,IF(R192=-1000,11,IF(R192&lt;-9,-(R192-2),IF(R192&gt;0,(R192),"0"))))</f>
        <v/>
      </c>
      <c r="BQ192" s="137">
        <f>IF(R192=1000,11,IF(R192=-1000,0,IF(R192&gt;0,11,IF(R192&lt;0,(-R192),"0"))))</f>
        <v>11</v>
      </c>
      <c r="BR192" s="137" t="str">
        <f>IF(R192=1000,0,IF(R192=-1000,11,IF(R192&lt;0,11,IF(R192&gt;0,(R192),"0"))))</f>
        <v/>
      </c>
      <c r="BS192" s="138" t="str">
        <f>IF(R192="","",IF(R192&gt;9,BO192,BQ192))</f>
        <v/>
      </c>
      <c r="BT192" s="139" t="str">
        <f>IF(R192="","","-")</f>
        <v/>
      </c>
      <c r="BU192" s="140" t="str">
        <f>IF(R192="","",IF(R192&lt;-9,BP192,BR192))</f>
        <v/>
      </c>
      <c r="BV192" s="137" t="e">
        <f>IF(S192=1000,11,IF(S192=-1000,0,IF(S192&gt;9,(S192+2),IF(S192&lt;0,(-S192),"0"))))</f>
        <v>#VALUE!</v>
      </c>
      <c r="BW192" s="137" t="str">
        <f>IF(S192=1000,0,IF(S192=-1000,11,IF(S192&lt;-9,-(S192-2),IF(S192&gt;0,(S192),"0"))))</f>
        <v/>
      </c>
      <c r="BX192" s="137">
        <f>IF(S192=1000,11,IF(S192=-1000,0,IF(S192&gt;0,11,IF(S192&lt;0,(-S192),"0"))))</f>
        <v>11</v>
      </c>
      <c r="BY192" s="141" t="str">
        <f>IF(S192=1000,0,IF(S192=-1000,11,IF(S192&lt;0,11,IF(S192&gt;0,(S192),"0"))))</f>
        <v/>
      </c>
      <c r="BZ192" s="138" t="str">
        <f>IF(S192="","",IF(S192&gt;9,BV192,BX192))</f>
        <v/>
      </c>
      <c r="CA192" s="139" t="str">
        <f>IF(S192="","","-")</f>
        <v/>
      </c>
      <c r="CB192" s="140" t="str">
        <f>IF(S192="","",IF(S192&lt;-9,BW192,BY192))</f>
        <v/>
      </c>
      <c r="CC192" s="142" t="str">
        <f>IF(O192="","",SUM(T192:X192))</f>
        <v/>
      </c>
      <c r="CD192" s="143" t="str">
        <f>IF(CC192="","","-")</f>
        <v/>
      </c>
      <c r="CE192" s="144" t="str">
        <f>IF(O192="","",SUM(Y192:AC192))</f>
        <v/>
      </c>
      <c r="CP192" s="32"/>
      <c r="CQ192" s="32"/>
    </row>
    <row r="193" spans="1:95" s="31" customFormat="1" ht="15" customHeight="1" thickBot="1" x14ac:dyDescent="0.25">
      <c r="A193" s="145"/>
      <c r="B193" s="145"/>
      <c r="C193" s="145"/>
      <c r="D193" s="146"/>
      <c r="E193" s="147"/>
      <c r="F193" s="148"/>
      <c r="G193" s="149"/>
      <c r="H193" s="150"/>
      <c r="I193" s="151"/>
      <c r="J193" s="151"/>
      <c r="K193" s="151"/>
      <c r="L193" s="151"/>
      <c r="M193" s="151"/>
      <c r="N193" s="150"/>
      <c r="O193" s="152"/>
      <c r="P193" s="152"/>
      <c r="Q193" s="152"/>
      <c r="R193" s="152"/>
      <c r="S193" s="152"/>
      <c r="T193" s="153"/>
      <c r="U193" s="153"/>
      <c r="V193" s="153"/>
      <c r="W193" s="153"/>
      <c r="X193" s="153"/>
      <c r="Y193" s="154"/>
      <c r="Z193" s="154"/>
      <c r="AA193" s="154"/>
      <c r="AB193" s="154"/>
      <c r="AC193" s="154"/>
      <c r="AD193" s="155"/>
      <c r="AE193" s="155"/>
      <c r="AF193" s="156"/>
      <c r="AG193" s="156"/>
      <c r="AH193" s="157"/>
      <c r="AI193" s="157"/>
      <c r="AJ193" s="157"/>
      <c r="AK193" s="157"/>
      <c r="AL193" s="157"/>
      <c r="AM193" s="158"/>
      <c r="AN193" s="158"/>
      <c r="AO193" s="158"/>
      <c r="AP193" s="158"/>
      <c r="AQ193" s="158"/>
      <c r="AR193" s="159"/>
      <c r="AS193" s="159"/>
      <c r="AT193" s="160"/>
      <c r="AU193" s="160"/>
      <c r="AV193" s="160"/>
      <c r="AW193" s="160"/>
      <c r="AX193" s="161"/>
      <c r="AY193" s="161"/>
      <c r="AZ193" s="161"/>
      <c r="BA193" s="160"/>
      <c r="BB193" s="160"/>
      <c r="BC193" s="160"/>
      <c r="BD193" s="160"/>
      <c r="BE193" s="161"/>
      <c r="BF193" s="161"/>
      <c r="BG193" s="161"/>
      <c r="BH193" s="160"/>
      <c r="BI193" s="160"/>
      <c r="BJ193" s="160"/>
      <c r="BK193" s="160"/>
      <c r="BL193" s="161"/>
      <c r="BM193" s="161"/>
      <c r="BN193" s="161"/>
      <c r="BO193" s="160"/>
      <c r="BP193" s="160"/>
      <c r="BQ193" s="160"/>
      <c r="BR193" s="160"/>
      <c r="BS193" s="161"/>
      <c r="BT193" s="161"/>
      <c r="BU193" s="161"/>
      <c r="BV193" s="160"/>
      <c r="BW193" s="160"/>
      <c r="BX193" s="160"/>
      <c r="BY193" s="160"/>
      <c r="BZ193" s="161"/>
      <c r="CA193" s="161"/>
      <c r="CB193" s="161"/>
      <c r="CC193" s="162"/>
      <c r="CD193" s="163"/>
      <c r="CE193" s="164"/>
      <c r="CP193" s="32"/>
      <c r="CQ193" s="32"/>
    </row>
    <row r="194" spans="1:95" s="31" customFormat="1" ht="31.5" customHeight="1" thickBot="1" x14ac:dyDescent="0.25">
      <c r="A194" s="34"/>
      <c r="B194" s="35"/>
      <c r="C194" s="1225">
        <f>1+C185</f>
        <v>22</v>
      </c>
      <c r="D194" s="1227" t="str">
        <f>IF(A194="","",VLOOKUP(A194,СписокКЖ!$A$88:$C$113,3,FALSE))</f>
        <v/>
      </c>
      <c r="E194" s="1228" t="str">
        <f>IF(B194="","",VLOOKUP(B194,СписокКЖ!E:J,2,FALSE))</f>
        <v/>
      </c>
      <c r="F194" s="1231" t="str">
        <f>IF(B194="","",VLOOKUP(B194,СписокКЖ!$A$88:$C$111,3,FALSE))</f>
        <v/>
      </c>
      <c r="G194" s="1232" t="str">
        <f>IF(D194="","",VLOOKUP(D194,СписокКЖ!G:L,2,FALSE))</f>
        <v/>
      </c>
      <c r="H194" s="36"/>
      <c r="I194" s="1235" t="s">
        <v>7</v>
      </c>
      <c r="J194" s="1235"/>
      <c r="K194" s="1235"/>
      <c r="L194" s="1235"/>
      <c r="M194" s="1235"/>
      <c r="N194" s="37"/>
      <c r="O194" s="1237"/>
      <c r="P194" s="1238"/>
      <c r="Q194" s="1238"/>
      <c r="R194" s="1238"/>
      <c r="S194" s="1238"/>
      <c r="T194" s="38" t="str">
        <f>IF(A194="","",VLOOKUP(A194,'[60]Протокол команд'!A:K,8,FALSE))</f>
        <v/>
      </c>
      <c r="U194" s="39" t="e">
        <f>T194*5-4</f>
        <v>#VALUE!</v>
      </c>
      <c r="V194" s="39" t="e">
        <f>T194*5</f>
        <v>#VALUE!</v>
      </c>
      <c r="W194" s="39" t="e">
        <f>CONCATENATE(U194,"-",V194)</f>
        <v>#VALUE!</v>
      </c>
      <c r="X194" s="39" t="str">
        <f>IF(A194="","",VLOOKUP(A194,'[60]Протокол команд'!A:K,10,FALSE))</f>
        <v/>
      </c>
      <c r="Y194" s="39" t="e">
        <f>X194*5-4</f>
        <v>#VALUE!</v>
      </c>
      <c r="Z194" s="39" t="e">
        <f>X194*5</f>
        <v>#VALUE!</v>
      </c>
      <c r="AA194" s="39" t="e">
        <f>CONCATENATE(Y194,"-",Z194)</f>
        <v>#VALUE!</v>
      </c>
      <c r="AB194" s="1241" t="str">
        <f>IF(O196="","",SUM(AF196:AF201))</f>
        <v/>
      </c>
      <c r="AC194" s="1242"/>
      <c r="AD194" s="1243"/>
      <c r="AE194" s="1242" t="str">
        <f>IF(O196="","",SUM(AG196:AG201))</f>
        <v/>
      </c>
      <c r="AF194" s="1242"/>
      <c r="AG194" s="1264"/>
      <c r="AH194" s="1241">
        <f>SUM(CC196:CC201)</f>
        <v>0</v>
      </c>
      <c r="AI194" s="1242"/>
      <c r="AJ194" s="1243"/>
      <c r="AK194" s="1242">
        <f>SUM(CE196:CE201)</f>
        <v>0</v>
      </c>
      <c r="AL194" s="1242"/>
      <c r="AM194" s="1264"/>
      <c r="AN194" s="1265">
        <f>SUM(AR196:AR201)</f>
        <v>0</v>
      </c>
      <c r="AO194" s="1266"/>
      <c r="AP194" s="1267"/>
      <c r="AQ194" s="1266">
        <f>SUM(AS196:AS201)</f>
        <v>0</v>
      </c>
      <c r="AR194" s="1266"/>
      <c r="AS194" s="1268"/>
      <c r="AT194" s="1314" t="str">
        <f>IF(A194="","",VLOOKUP(A194,'[60]Протокол команд'!A:Z,14,FALSE))</f>
        <v/>
      </c>
      <c r="AU194" s="1315"/>
      <c r="AV194" s="1315"/>
      <c r="AW194" s="1315"/>
      <c r="AX194" s="1315"/>
      <c r="AY194" s="1315"/>
      <c r="AZ194" s="1315"/>
      <c r="BA194" s="1315"/>
      <c r="BB194" s="1315"/>
      <c r="BC194" s="1315"/>
      <c r="BD194" s="1315"/>
      <c r="BE194" s="1315"/>
      <c r="BF194" s="1315"/>
      <c r="BG194" s="1315"/>
      <c r="BH194" s="1315"/>
      <c r="BI194" s="1315"/>
      <c r="BJ194" s="1315"/>
      <c r="BK194" s="1315"/>
      <c r="BL194" s="1315"/>
      <c r="BM194" s="1315"/>
      <c r="BN194" s="1315"/>
      <c r="BO194" s="1315"/>
      <c r="BP194" s="1315"/>
      <c r="BQ194" s="1315"/>
      <c r="BR194" s="1315"/>
      <c r="BS194" s="1315"/>
      <c r="BT194" s="1315"/>
      <c r="BU194" s="1315"/>
      <c r="BV194" s="1315"/>
      <c r="BW194" s="1315"/>
      <c r="BX194" s="1315"/>
      <c r="BY194" s="1315"/>
      <c r="BZ194" s="1315"/>
      <c r="CA194" s="1315"/>
      <c r="CB194" s="1316"/>
      <c r="CC194" s="1254" t="str">
        <f>IF(O196="","",SUM(AF196:AF201))</f>
        <v/>
      </c>
      <c r="CD194" s="1256" t="str">
        <f>IF(CC194="","","-")</f>
        <v/>
      </c>
      <c r="CE194" s="1258" t="str">
        <f>IF(O196="","",SUM(AG196:AG201))</f>
        <v/>
      </c>
      <c r="CP194" s="32"/>
      <c r="CQ194" s="32"/>
    </row>
    <row r="195" spans="1:95" s="31" customFormat="1" ht="13.5" customHeight="1" x14ac:dyDescent="0.2">
      <c r="A195" s="40"/>
      <c r="B195" s="40"/>
      <c r="C195" s="1226"/>
      <c r="D195" s="1229" t="str">
        <f>IF(A195="","",VLOOKUP(A195,СписокКЖ!D:I,2,FALSE))</f>
        <v/>
      </c>
      <c r="E195" s="1230" t="str">
        <f>IF(B195="","",VLOOKUP(B195,СписокКЖ!E:J,2,FALSE))</f>
        <v/>
      </c>
      <c r="F195" s="1233" t="str">
        <f>IF(C195="","",VLOOKUP(C195,СписокКЖ!F:K,2,FALSE))</f>
        <v/>
      </c>
      <c r="G195" s="1234" t="str">
        <f>IF(D195="","",VLOOKUP(D195,СписокКЖ!G:L,2,FALSE))</f>
        <v/>
      </c>
      <c r="H195" s="41"/>
      <c r="I195" s="1236"/>
      <c r="J195" s="1236"/>
      <c r="K195" s="1236"/>
      <c r="L195" s="1236"/>
      <c r="M195" s="1236"/>
      <c r="N195" s="42"/>
      <c r="O195" s="1239"/>
      <c r="P195" s="1240"/>
      <c r="Q195" s="1240"/>
      <c r="R195" s="1240"/>
      <c r="S195" s="1240"/>
      <c r="T195" s="1260" t="s">
        <v>8</v>
      </c>
      <c r="U195" s="1261"/>
      <c r="V195" s="1261"/>
      <c r="W195" s="1261"/>
      <c r="X195" s="1261"/>
      <c r="Y195" s="1261"/>
      <c r="Z195" s="1261"/>
      <c r="AA195" s="1261"/>
      <c r="AB195" s="1261"/>
      <c r="AC195" s="1261"/>
      <c r="AD195" s="1261"/>
      <c r="AE195" s="1261"/>
      <c r="AF195" s="1261"/>
      <c r="AG195" s="1262"/>
      <c r="AH195" s="1261" t="s">
        <v>9</v>
      </c>
      <c r="AI195" s="1261"/>
      <c r="AJ195" s="1261"/>
      <c r="AK195" s="1261"/>
      <c r="AL195" s="1261"/>
      <c r="AM195" s="1261"/>
      <c r="AN195" s="1261"/>
      <c r="AO195" s="1261"/>
      <c r="AP195" s="1261"/>
      <c r="AQ195" s="1261"/>
      <c r="AR195" s="1261"/>
      <c r="AS195" s="1262"/>
      <c r="AT195" s="1263" t="s">
        <v>10</v>
      </c>
      <c r="AU195" s="1263"/>
      <c r="AV195" s="1263"/>
      <c r="AW195" s="1263"/>
      <c r="AX195" s="1263"/>
      <c r="AY195" s="1263"/>
      <c r="AZ195" s="1263"/>
      <c r="BA195" s="1263" t="s">
        <v>11</v>
      </c>
      <c r="BB195" s="1263"/>
      <c r="BC195" s="1263"/>
      <c r="BD195" s="1263"/>
      <c r="BE195" s="1263"/>
      <c r="BF195" s="1263"/>
      <c r="BG195" s="1263"/>
      <c r="BH195" s="1263" t="s">
        <v>12</v>
      </c>
      <c r="BI195" s="1263"/>
      <c r="BJ195" s="1263"/>
      <c r="BK195" s="1263"/>
      <c r="BL195" s="1263"/>
      <c r="BM195" s="1263"/>
      <c r="BN195" s="1263"/>
      <c r="BO195" s="1263" t="s">
        <v>13</v>
      </c>
      <c r="BP195" s="1263"/>
      <c r="BQ195" s="1263"/>
      <c r="BR195" s="1263"/>
      <c r="BS195" s="1263"/>
      <c r="BT195" s="1263"/>
      <c r="BU195" s="1263"/>
      <c r="BV195" s="1263" t="s">
        <v>14</v>
      </c>
      <c r="BW195" s="1263"/>
      <c r="BX195" s="1263"/>
      <c r="BY195" s="1263"/>
      <c r="BZ195" s="1263"/>
      <c r="CA195" s="1263"/>
      <c r="CB195" s="1263"/>
      <c r="CC195" s="1255"/>
      <c r="CD195" s="1257"/>
      <c r="CE195" s="1259"/>
      <c r="CP195" s="32"/>
      <c r="CQ195" s="32"/>
    </row>
    <row r="196" spans="1:95" s="31" customFormat="1" ht="15" customHeight="1" x14ac:dyDescent="0.2">
      <c r="A196" s="43"/>
      <c r="B196" s="44"/>
      <c r="C196" s="90">
        <v>1</v>
      </c>
      <c r="D196" s="46" t="str">
        <f>IF(A196="","",VLOOKUP(A196,СписокКЖ!D:I,2,FALSE))</f>
        <v/>
      </c>
      <c r="E196" s="47"/>
      <c r="F196" s="48" t="str">
        <f>IF(B196="","",VLOOKUP(B196,СписокКЖ!D:I,2,FALSE))</f>
        <v/>
      </c>
      <c r="G196" s="49"/>
      <c r="H196" s="50"/>
      <c r="I196" s="51"/>
      <c r="J196" s="51"/>
      <c r="K196" s="51"/>
      <c r="L196" s="51"/>
      <c r="M196" s="51"/>
      <c r="N196" s="52"/>
      <c r="O196" s="53" t="str">
        <f>IF(I196="","",IF(I196="0",1000,IF(I196="-0",-1000,I196*1)))</f>
        <v/>
      </c>
      <c r="P196" s="53" t="str">
        <f t="shared" ref="P196:S197" si="123">IF(J196="","",IF(J196="0",1000,IF(J196="-0",-1000,J196*1)))</f>
        <v/>
      </c>
      <c r="Q196" s="53" t="str">
        <f t="shared" si="123"/>
        <v/>
      </c>
      <c r="R196" s="53" t="str">
        <f t="shared" si="123"/>
        <v/>
      </c>
      <c r="S196" s="54" t="str">
        <f t="shared" si="123"/>
        <v/>
      </c>
      <c r="T196" s="55" t="str">
        <f t="shared" ref="T196:X197" si="124">IF(O196="","",IF(O196&gt;0,1,0))</f>
        <v/>
      </c>
      <c r="U196" s="56" t="str">
        <f t="shared" si="124"/>
        <v/>
      </c>
      <c r="V196" s="56" t="str">
        <f t="shared" si="124"/>
        <v/>
      </c>
      <c r="W196" s="56" t="str">
        <f t="shared" si="124"/>
        <v/>
      </c>
      <c r="X196" s="56" t="str">
        <f t="shared" si="124"/>
        <v/>
      </c>
      <c r="Y196" s="57" t="str">
        <f t="shared" ref="Y196:AC197" si="125">IF(O196="","",IF(O196&lt;0,1,0))</f>
        <v/>
      </c>
      <c r="Z196" s="57" t="str">
        <f t="shared" si="125"/>
        <v/>
      </c>
      <c r="AA196" s="57" t="str">
        <f t="shared" si="125"/>
        <v/>
      </c>
      <c r="AB196" s="57" t="str">
        <f t="shared" si="125"/>
        <v/>
      </c>
      <c r="AC196" s="57" t="str">
        <f t="shared" si="125"/>
        <v/>
      </c>
      <c r="AD196" s="58" t="str">
        <f>IF(CC196="","",IF(CC196&gt;CE196,1,-1))</f>
        <v/>
      </c>
      <c r="AE196" s="58" t="str">
        <f>IF(CC196="","",IF(CC196&lt;CE196,1,-1))</f>
        <v/>
      </c>
      <c r="AF196" s="59">
        <f>IF(CC196&gt;CE196,1,0)</f>
        <v>0</v>
      </c>
      <c r="AG196" s="60">
        <f>IF(CE196&gt;CC196,1,0)</f>
        <v>0</v>
      </c>
      <c r="AH196" s="61" t="str">
        <f>IF(O196="","",AX196*1)</f>
        <v/>
      </c>
      <c r="AI196" s="62" t="str">
        <f>IF(P196="","",BE196*1)</f>
        <v/>
      </c>
      <c r="AJ196" s="62" t="str">
        <f>IF(Q196="","",BL196*1)</f>
        <v/>
      </c>
      <c r="AK196" s="62" t="str">
        <f>IF(R196="","",BS196*1)</f>
        <v/>
      </c>
      <c r="AL196" s="62" t="str">
        <f>IF(S196="","",BZ196*1)</f>
        <v/>
      </c>
      <c r="AM196" s="63" t="str">
        <f>IF(O196="","",AZ196*1)</f>
        <v/>
      </c>
      <c r="AN196" s="63" t="str">
        <f>IF(P196="","",BG196*1)</f>
        <v/>
      </c>
      <c r="AO196" s="63" t="str">
        <f>IF(Q196="","",BN196*1)</f>
        <v/>
      </c>
      <c r="AP196" s="63" t="str">
        <f>IF(R196="","",BU196*1)</f>
        <v/>
      </c>
      <c r="AQ196" s="63" t="str">
        <f>IF(S196="","",CB196*1)</f>
        <v/>
      </c>
      <c r="AR196" s="64">
        <f>SUM(AH196:AL196)</f>
        <v>0</v>
      </c>
      <c r="AS196" s="65">
        <f>SUM(AM196:AQ196)</f>
        <v>0</v>
      </c>
      <c r="AT196" s="66">
        <f>IF(O196=1000,11,IF(O196=-1000,0,IF(O196&gt;0,11,IF(O196&lt;0,(-O196),"0"))))</f>
        <v>11</v>
      </c>
      <c r="AU196" s="67" t="str">
        <f>IF(O196=1000,0,IF(O196=-1000,11,IF(O196&lt;-9,-(O196-2),IF(O196&gt;0,(O196),"0"))))</f>
        <v/>
      </c>
      <c r="AV196" s="66" t="e">
        <f>IF(O196=1000,11,IF(O196=-1000,0,IF(O196&lt;9,11,IF(O196&gt;9,(O196+2),"0"))))</f>
        <v>#VALUE!</v>
      </c>
      <c r="AW196" s="67" t="str">
        <f>IF(O196=1000,0,IF(O196=-1000,11,IF(O196&lt;0,11,IF(O196&gt;0,(O196),"0"))))</f>
        <v/>
      </c>
      <c r="AX196" s="68" t="str">
        <f>IF(O196="","",IF(O196&gt;9,AV196,AT196))</f>
        <v/>
      </c>
      <c r="AY196" s="69" t="str">
        <f>IF(O196="","","-")</f>
        <v/>
      </c>
      <c r="AZ196" s="70" t="str">
        <f>IF(O196="","",IF(O196&lt;-9,AU196,AW196))</f>
        <v/>
      </c>
      <c r="BA196" s="66" t="e">
        <f>IF(P196=1000,11,IF(P196=-1000,0,IF(P196&gt;9,(P196+2),IF(P196&lt;0,(-P196),"0"))))</f>
        <v>#VALUE!</v>
      </c>
      <c r="BB196" s="67" t="str">
        <f>IF(P196=1000,0,IF(P196=-1000,11,IF(P196&lt;-9,-(P196-2),IF(P196&gt;0,(P196),"0"))))</f>
        <v/>
      </c>
      <c r="BC196" s="67">
        <f>IF(P196=1000,11,IF(P196=-1000,0,IF(P196&gt;0,11,IF(P196&lt;0,(-P196),"0"))))</f>
        <v>11</v>
      </c>
      <c r="BD196" s="67" t="str">
        <f>IF(P196=1000,0,IF(P196=-1000,11,IF(P196&lt;0,11,IF(P196&gt;0,(P196),"0"))))</f>
        <v/>
      </c>
      <c r="BE196" s="68" t="str">
        <f>IF(P196="","",IF(P196&gt;9,BA196,BC196))</f>
        <v/>
      </c>
      <c r="BF196" s="69" t="str">
        <f>IF(P196="","","-")</f>
        <v/>
      </c>
      <c r="BG196" s="70" t="str">
        <f>IF(P196="","",IF(P196&lt;-9,BB196,BD196))</f>
        <v/>
      </c>
      <c r="BH196" s="66" t="e">
        <f>IF(Q196=1000,11,IF(Q196=-1000,0,IF(Q196&gt;9,(Q196+2),IF(Q196&lt;0,(-Q196),"0"))))</f>
        <v>#VALUE!</v>
      </c>
      <c r="BI196" s="67" t="str">
        <f>IF(Q196=1000,0,IF(Q196=-1000,11,IF(Q196&lt;-9,-(Q196-2),IF(Q196&gt;0,(Q196),"0"))))</f>
        <v/>
      </c>
      <c r="BJ196" s="67">
        <f>IF(Q196=1000,11,IF(Q196=-1000,0,IF(Q196&gt;0,11,IF(Q196&lt;0,(-Q196),"0"))))</f>
        <v>11</v>
      </c>
      <c r="BK196" s="67" t="str">
        <f>IF(Q196=1000,0,IF(Q196=-1000,11,IF(Q196&lt;0,11,IF(Q196&gt;0,(Q196),"0"))))</f>
        <v/>
      </c>
      <c r="BL196" s="68" t="str">
        <f>IF(Q196="","",IF(Q196&gt;9,BH196,BJ196))</f>
        <v/>
      </c>
      <c r="BM196" s="69" t="str">
        <f>IF(Q196="","","-")</f>
        <v/>
      </c>
      <c r="BN196" s="70" t="str">
        <f>IF(Q196="","",IF(Q196&lt;-9,BI196,BK196))</f>
        <v/>
      </c>
      <c r="BO196" s="67" t="e">
        <f>IF(R196=1000,11,IF(R196=-1000,0,IF(R196&gt;9,(R196+2),IF(R196&lt;0,(-R196),"0"))))</f>
        <v>#VALUE!</v>
      </c>
      <c r="BP196" s="67" t="str">
        <f>IF(R196=1000,0,IF(R196=-1000,11,IF(R196&lt;-9,-(R196-2),IF(R196&gt;0,(R196),"0"))))</f>
        <v/>
      </c>
      <c r="BQ196" s="67">
        <f>IF(R196=1000,11,IF(R196=-1000,0,IF(R196&gt;0,11,IF(R196&lt;0,(-R196),"0"))))</f>
        <v>11</v>
      </c>
      <c r="BR196" s="67" t="str">
        <f>IF(R196=1000,0,IF(R196=-1000,11,IF(R196&lt;0,11,IF(R196&gt;0,(R196),"0"))))</f>
        <v/>
      </c>
      <c r="BS196" s="68" t="str">
        <f>IF(R196="","",IF(R196&gt;9,BO196,BQ196))</f>
        <v/>
      </c>
      <c r="BT196" s="69" t="str">
        <f>IF(R196="","","-")</f>
        <v/>
      </c>
      <c r="BU196" s="70" t="str">
        <f>IF(R196="","",IF(R196&lt;-9,BP196,BR196))</f>
        <v/>
      </c>
      <c r="BV196" s="67" t="e">
        <f>IF(S196=1000,11,IF(S196=-1000,0,IF(S196&gt;9,(S196+2),IF(S196&lt;0,(-S196),"0"))))</f>
        <v>#VALUE!</v>
      </c>
      <c r="BW196" s="67" t="str">
        <f>IF(S196=1000,0,IF(S196=-1000,11,IF(S196&lt;-9,-(S196-2),IF(S196&gt;0,(S196),"0"))))</f>
        <v/>
      </c>
      <c r="BX196" s="67">
        <f>IF(S196=1000,11,IF(S196=-1000,0,IF(S196&gt;0,11,IF(S196&lt;0,(-S196),"0"))))</f>
        <v>11</v>
      </c>
      <c r="BY196" s="71" t="str">
        <f>IF(S196=1000,0,IF(S196=-1000,11,IF(S196&lt;0,11,IF(S196&gt;0,(S196),"0"))))</f>
        <v/>
      </c>
      <c r="BZ196" s="68" t="str">
        <f>IF(S196="","",IF(S196&gt;9,BV196,BX196))</f>
        <v/>
      </c>
      <c r="CA196" s="69" t="str">
        <f>IF(S196="","","-")</f>
        <v/>
      </c>
      <c r="CB196" s="70" t="str">
        <f>IF(S196="","",IF(S196&lt;-9,BW196,BY196))</f>
        <v/>
      </c>
      <c r="CC196" s="72" t="str">
        <f>IF(O196="","",SUM(T196:X196))</f>
        <v/>
      </c>
      <c r="CD196" s="73" t="str">
        <f>IF(CC196="","","-")</f>
        <v/>
      </c>
      <c r="CE196" s="74" t="str">
        <f>IF(O196="","",SUM(Y196:AC196))</f>
        <v/>
      </c>
      <c r="CP196" s="32"/>
      <c r="CQ196" s="32"/>
    </row>
    <row r="197" spans="1:95" s="31" customFormat="1" ht="15" customHeight="1" x14ac:dyDescent="0.2">
      <c r="A197" s="43"/>
      <c r="B197" s="44"/>
      <c r="C197" s="75">
        <v>2</v>
      </c>
      <c r="D197" s="76" t="str">
        <f>IF(A197="","",VLOOKUP(A197,СписокКЖ!D:I,2,FALSE))</f>
        <v/>
      </c>
      <c r="E197" s="47"/>
      <c r="F197" s="77" t="str">
        <f>IF(B197="","",VLOOKUP(B197,СписокКЖ!D:I,2,FALSE))</f>
        <v/>
      </c>
      <c r="G197" s="49"/>
      <c r="H197" s="41"/>
      <c r="I197" s="91"/>
      <c r="J197" s="91"/>
      <c r="K197" s="91"/>
      <c r="L197" s="91"/>
      <c r="M197" s="51"/>
      <c r="N197" s="42"/>
      <c r="O197" s="79" t="str">
        <f>IF(I197="","",IF(I197="0",1000,IF(I197="-0",-1000,I197*1)))</f>
        <v/>
      </c>
      <c r="P197" s="79" t="str">
        <f t="shared" si="123"/>
        <v/>
      </c>
      <c r="Q197" s="79" t="str">
        <f t="shared" si="123"/>
        <v/>
      </c>
      <c r="R197" s="79" t="str">
        <f t="shared" si="123"/>
        <v/>
      </c>
      <c r="S197" s="80" t="str">
        <f t="shared" si="123"/>
        <v/>
      </c>
      <c r="T197" s="55" t="str">
        <f t="shared" si="124"/>
        <v/>
      </c>
      <c r="U197" s="56" t="str">
        <f t="shared" si="124"/>
        <v/>
      </c>
      <c r="V197" s="56" t="str">
        <f t="shared" si="124"/>
        <v/>
      </c>
      <c r="W197" s="56" t="str">
        <f t="shared" si="124"/>
        <v/>
      </c>
      <c r="X197" s="56" t="str">
        <f t="shared" si="124"/>
        <v/>
      </c>
      <c r="Y197" s="57" t="str">
        <f t="shared" si="125"/>
        <v/>
      </c>
      <c r="Z197" s="57" t="str">
        <f t="shared" si="125"/>
        <v/>
      </c>
      <c r="AA197" s="57" t="str">
        <f t="shared" si="125"/>
        <v/>
      </c>
      <c r="AB197" s="57" t="str">
        <f t="shared" si="125"/>
        <v/>
      </c>
      <c r="AC197" s="57" t="str">
        <f t="shared" si="125"/>
        <v/>
      </c>
      <c r="AD197" s="58" t="str">
        <f>IF(CC197="","",IF(CC197&gt;CE197,1,-1))</f>
        <v/>
      </c>
      <c r="AE197" s="58" t="str">
        <f>IF(CC197="","",IF(CC197&lt;CE197,1,-1))</f>
        <v/>
      </c>
      <c r="AF197" s="59">
        <f>IF(CC197&gt;CE197,1,0)</f>
        <v>0</v>
      </c>
      <c r="AG197" s="60">
        <f>IF(CE197&gt;CC197,1,0)</f>
        <v>0</v>
      </c>
      <c r="AH197" s="81" t="str">
        <f>IF(O197="","",AX197*1)</f>
        <v/>
      </c>
      <c r="AI197" s="92" t="str">
        <f>IF(P197="","",BE197*1)</f>
        <v/>
      </c>
      <c r="AJ197" s="92" t="str">
        <f>IF(Q197="","",BL197*1)</f>
        <v/>
      </c>
      <c r="AK197" s="92" t="str">
        <f>IF(R197="","",BS197*1)</f>
        <v/>
      </c>
      <c r="AL197" s="92" t="str">
        <f>IF(S197="","",BZ197*1)</f>
        <v/>
      </c>
      <c r="AM197" s="93" t="str">
        <f>IF(O197="","",AZ197*1)</f>
        <v/>
      </c>
      <c r="AN197" s="93" t="str">
        <f>IF(P197="","",BG197*1)</f>
        <v/>
      </c>
      <c r="AO197" s="93" t="str">
        <f>IF(Q197="","",BN197*1)</f>
        <v/>
      </c>
      <c r="AP197" s="93" t="str">
        <f>IF(R197="","",BU197*1)</f>
        <v/>
      </c>
      <c r="AQ197" s="93" t="str">
        <f>IF(S197="","",CB197*1)</f>
        <v/>
      </c>
      <c r="AR197" s="64">
        <f>SUM(AH197:AL197)</f>
        <v>0</v>
      </c>
      <c r="AS197" s="65">
        <f>SUM(AM197:AQ197)</f>
        <v>0</v>
      </c>
      <c r="AT197" s="66">
        <f>IF(O197=1000,11,IF(O197=-1000,0,IF(O197&gt;0,11,IF(O197&lt;0,(-O197),"0"))))</f>
        <v>11</v>
      </c>
      <c r="AU197" s="67" t="str">
        <f>IF(O197=1000,0,IF(O197=-1000,11,IF(O197&lt;-9,-(O197-2),IF(O197&gt;0,(O197),"0"))))</f>
        <v/>
      </c>
      <c r="AV197" s="66" t="e">
        <f>IF(O197=1000,11,IF(O197=-1000,0,IF(O197&gt;9,(O197+2),IF(O197&lt;0,(-O197),"0"))))</f>
        <v>#VALUE!</v>
      </c>
      <c r="AW197" s="67" t="str">
        <f>IF(O197=1000,0,IF(O197=-1000,11,IF(O197&lt;0,11,IF(O197&gt;0,(O197),"0"))))</f>
        <v/>
      </c>
      <c r="AX197" s="94" t="str">
        <f>IF(O197="","",IF(O197&gt;9,AV197,AT197))</f>
        <v/>
      </c>
      <c r="AY197" s="95" t="str">
        <f>IF(O197="","","-")</f>
        <v/>
      </c>
      <c r="AZ197" s="96" t="str">
        <f>IF(O197="","",IF(O197&lt;-9,AU197,AW197))</f>
        <v/>
      </c>
      <c r="BA197" s="66" t="e">
        <f>IF(P197=1000,11,IF(P197=-1000,0,IF(P197&gt;9,(P197+2),IF(P197&lt;0,(-P197),"0"))))</f>
        <v>#VALUE!</v>
      </c>
      <c r="BB197" s="67" t="str">
        <f>IF(P197=1000,0,IF(P197=-1000,11,IF(P197&lt;-9,-(P197-2),IF(P197&gt;0,(P197),"0"))))</f>
        <v/>
      </c>
      <c r="BC197" s="67">
        <f>IF(P197=1000,11,IF(P197=-1000,0,IF(P197&gt;0,11,IF(P197&lt;0,(-P197),"0"))))</f>
        <v>11</v>
      </c>
      <c r="BD197" s="67" t="str">
        <f>IF(P197=1000,0,IF(P197=-1000,11,IF(P197&lt;0,11,IF(P197&gt;0,(P197),"0"))))</f>
        <v/>
      </c>
      <c r="BE197" s="94" t="str">
        <f>IF(P197="","",IF(P197&gt;9,BA197,BC197))</f>
        <v/>
      </c>
      <c r="BF197" s="95" t="str">
        <f>IF(P197="","","-")</f>
        <v/>
      </c>
      <c r="BG197" s="96" t="str">
        <f>IF(P197="","",IF(P197&lt;-9,BB197,BD197))</f>
        <v/>
      </c>
      <c r="BH197" s="66" t="e">
        <f>IF(Q197=1000,11,IF(Q197=-1000,0,IF(Q197&gt;9,(Q197+2),IF(Q197&lt;0,(-Q197),"0"))))</f>
        <v>#VALUE!</v>
      </c>
      <c r="BI197" s="67" t="str">
        <f>IF(Q197=1000,0,IF(Q197=-1000,11,IF(Q197&lt;-9,-(Q197-2),IF(Q197&gt;0,(Q197),"0"))))</f>
        <v/>
      </c>
      <c r="BJ197" s="67">
        <f>IF(Q197=1000,11,IF(Q197=-1000,0,IF(Q197&gt;0,11,IF(Q197&lt;0,(-Q197),"0"))))</f>
        <v>11</v>
      </c>
      <c r="BK197" s="67" t="str">
        <f>IF(Q197=1000,0,IF(Q197=-1000,11,IF(Q197&lt;0,11,IF(Q197&gt;0,(Q197),"0"))))</f>
        <v/>
      </c>
      <c r="BL197" s="94" t="str">
        <f>IF(Q197="","",IF(Q197&gt;9,BH197,BJ197))</f>
        <v/>
      </c>
      <c r="BM197" s="95" t="str">
        <f>IF(Q197="","","-")</f>
        <v/>
      </c>
      <c r="BN197" s="96" t="str">
        <f>IF(Q197="","",IF(Q197&lt;-9,BI197,BK197))</f>
        <v/>
      </c>
      <c r="BO197" s="67" t="e">
        <f>IF(R197=1000,11,IF(R197=-1000,0,IF(R197&gt;9,(R197+2),IF(R197&lt;0,(-R197),"0"))))</f>
        <v>#VALUE!</v>
      </c>
      <c r="BP197" s="67" t="str">
        <f>IF(R197=1000,0,IF(R197=-1000,11,IF(R197&lt;-9,-(R197-2),IF(R197&gt;0,(R197),"0"))))</f>
        <v/>
      </c>
      <c r="BQ197" s="67">
        <f>IF(R197=1000,11,IF(R197=-1000,0,IF(R197&gt;0,11,IF(R197&lt;0,(-R197),"0"))))</f>
        <v>11</v>
      </c>
      <c r="BR197" s="67" t="str">
        <f>IF(R197=1000,0,IF(R197=-1000,11,IF(R197&lt;0,11,IF(R197&gt;0,(R197),"0"))))</f>
        <v/>
      </c>
      <c r="BS197" s="94" t="str">
        <f>IF(R197="","",IF(R197&gt;9,BO197,BQ197))</f>
        <v/>
      </c>
      <c r="BT197" s="95" t="str">
        <f>IF(R197="","","-")</f>
        <v/>
      </c>
      <c r="BU197" s="96" t="str">
        <f>IF(R197="","",IF(R197&lt;-9,BP197,BR197))</f>
        <v/>
      </c>
      <c r="BV197" s="67" t="e">
        <f>IF(S197=1000,11,IF(S197=-1000,0,IF(S197&gt;9,(S197+2),IF(S197&lt;0,(-S197),"0"))))</f>
        <v>#VALUE!</v>
      </c>
      <c r="BW197" s="67" t="str">
        <f>IF(S197=1000,0,IF(S197=-1000,11,IF(S197&lt;-9,-(S197-2),IF(S197&gt;0,(S197),"0"))))</f>
        <v/>
      </c>
      <c r="BX197" s="67">
        <f>IF(S197=1000,11,IF(S197=-1000,0,IF(S197&gt;0,11,IF(S197&lt;0,(-S197),"0"))))</f>
        <v>11</v>
      </c>
      <c r="BY197" s="71" t="str">
        <f>IF(S197=1000,0,IF(S197=-1000,11,IF(S197&lt;0,11,IF(S197&gt;0,(S197),"0"))))</f>
        <v/>
      </c>
      <c r="BZ197" s="94" t="str">
        <f>IF(S197="","",IF(S197&gt;9,BV197,BX197))</f>
        <v/>
      </c>
      <c r="CA197" s="95" t="str">
        <f>IF(S197="","","-")</f>
        <v/>
      </c>
      <c r="CB197" s="96" t="str">
        <f>IF(S197="","",IF(S197&lt;-9,BW197,BY197))</f>
        <v/>
      </c>
      <c r="CC197" s="97" t="str">
        <f>IF(O197="","",SUM(T197:X197))</f>
        <v/>
      </c>
      <c r="CD197" s="88" t="str">
        <f>IF(CC197="","","-")</f>
        <v/>
      </c>
      <c r="CE197" s="98" t="str">
        <f>IF(O197="","",SUM(Y197:AC197))</f>
        <v/>
      </c>
      <c r="CP197" s="32"/>
      <c r="CQ197" s="32"/>
    </row>
    <row r="198" spans="1:95" s="31" customFormat="1" ht="15" customHeight="1" x14ac:dyDescent="0.2">
      <c r="A198" s="43"/>
      <c r="B198" s="44"/>
      <c r="C198" s="1250">
        <v>3</v>
      </c>
      <c r="D198" s="76" t="str">
        <f>IF(A198="","",VLOOKUP(A198,СписокКЖ!D:I,2,FALSE))</f>
        <v/>
      </c>
      <c r="E198" s="47"/>
      <c r="F198" s="77" t="str">
        <f>IF(B198="","",VLOOKUP(B198,СписокКЖ!D:I,2,FALSE))</f>
        <v/>
      </c>
      <c r="G198" s="49"/>
      <c r="H198" s="41"/>
      <c r="I198" s="1252"/>
      <c r="J198" s="1252"/>
      <c r="K198" s="1252"/>
      <c r="L198" s="1252"/>
      <c r="M198" s="1252"/>
      <c r="N198" s="42"/>
      <c r="O198" s="1244" t="str">
        <f>IF(I198="","",IF(I198="0",1000,IF(I198="-0",-1000,I198*1)))</f>
        <v/>
      </c>
      <c r="P198" s="1244" t="str">
        <f>IF(J198="","",IF(J198="0",1000,IF(J198="-0",-1000,J198*1)))</f>
        <v/>
      </c>
      <c r="Q198" s="1244" t="str">
        <f>IF(K198="","",IF(K198="0",1000,IF(K198="-0",-1000,K198*1)))</f>
        <v/>
      </c>
      <c r="R198" s="1244" t="str">
        <f>IF(L199="","",IF(L199="0",1000,IF(L199="-0",-1000,L199*1)))</f>
        <v/>
      </c>
      <c r="S198" s="1246" t="str">
        <f>IF(M199="","",IF(M199="0",1000,IF(M199="-0",-1000,M199*1)))</f>
        <v/>
      </c>
      <c r="T198" s="1248" t="str">
        <f>IF(O198="","",IF(O198&gt;0,1,0))</f>
        <v/>
      </c>
      <c r="U198" s="1284" t="str">
        <f>IF(P198="","",IF(P198&gt;0,1,0))</f>
        <v/>
      </c>
      <c r="V198" s="1284" t="str">
        <f>IF(Q198="","",IF(Q198&gt;0,1,0))</f>
        <v/>
      </c>
      <c r="W198" s="1284" t="str">
        <f>IF(R198="","",IF(R198&gt;0,1,0))</f>
        <v/>
      </c>
      <c r="X198" s="1284" t="str">
        <f>IF(S198="","",IF(S198&gt;0,1,0))</f>
        <v/>
      </c>
      <c r="Y198" s="1278" t="str">
        <f>IF(O198="","",IF(O198&lt;0,1,0))</f>
        <v/>
      </c>
      <c r="Z198" s="1278" t="str">
        <f>IF(P198="","",IF(P198&lt;0,1,0))</f>
        <v/>
      </c>
      <c r="AA198" s="1278" t="str">
        <f>IF(Q198="","",IF(Q198&lt;0,1,0))</f>
        <v/>
      </c>
      <c r="AB198" s="1278" t="str">
        <f>IF(R198="","",IF(R198&lt;0,1,0))</f>
        <v/>
      </c>
      <c r="AC198" s="1278" t="str">
        <f>IF(S198="","",IF(S198&lt;0,1,0))</f>
        <v/>
      </c>
      <c r="AD198" s="1280" t="str">
        <f>IF(CC198="","",IF(CC198&gt;CE198,1,-1))</f>
        <v/>
      </c>
      <c r="AE198" s="1280" t="str">
        <f>IF(CC198="","",IF(CC198&lt;CE198,1,-1))</f>
        <v/>
      </c>
      <c r="AF198" s="1282">
        <f>IF(CC198&gt;CE198,1,0)</f>
        <v>0</v>
      </c>
      <c r="AG198" s="1272">
        <f>IF(CE198&gt;CC198,1,0)</f>
        <v>0</v>
      </c>
      <c r="AH198" s="1274" t="str">
        <f>IF(O198="","",AX198*1)</f>
        <v/>
      </c>
      <c r="AI198" s="1276" t="str">
        <f>IF(P198="","",BE198*1)</f>
        <v/>
      </c>
      <c r="AJ198" s="1276" t="str">
        <f>IF(Q198="","",BL198*1)</f>
        <v/>
      </c>
      <c r="AK198" s="1276" t="str">
        <f>IF(R198="","",BS198*1)</f>
        <v/>
      </c>
      <c r="AL198" s="1276" t="str">
        <f>IF(S198="","",BZ198*1)</f>
        <v/>
      </c>
      <c r="AM198" s="1298" t="str">
        <f>IF(O198="","",AZ198*1)</f>
        <v/>
      </c>
      <c r="AN198" s="1298" t="str">
        <f>IF(P198="","",BG198*1)</f>
        <v/>
      </c>
      <c r="AO198" s="1298" t="str">
        <f>IF(Q198="","",BN198*1)</f>
        <v/>
      </c>
      <c r="AP198" s="1298" t="str">
        <f>IF(R198="","",BU198*1)</f>
        <v/>
      </c>
      <c r="AQ198" s="1298" t="str">
        <f>IF(S198="","",CB198*1)</f>
        <v/>
      </c>
      <c r="AR198" s="1300">
        <f>SUM(AH199:AL199)</f>
        <v>0</v>
      </c>
      <c r="AS198" s="1292">
        <f>SUM(AM199:AQ199)</f>
        <v>0</v>
      </c>
      <c r="AT198" s="1294">
        <f>IF(O198=1000,11,IF(O198=-1000,0,IF(O198&gt;0,11,IF(O198&lt;0,(-O198),"0"))))</f>
        <v>11</v>
      </c>
      <c r="AU198" s="1286" t="str">
        <f>IF(O198=1000,0,IF(O198=-1000,11,IF(O198&lt;-9,-(O198-2),IF(O198&gt;0,(O198),"0"))))</f>
        <v/>
      </c>
      <c r="AV198" s="1286" t="e">
        <f>IF(O198=1000,11,IF(O198=-1000,0,IF(O198&gt;9,(O198+2),IF(O198&lt;0,(-O198),"0"))))</f>
        <v>#VALUE!</v>
      </c>
      <c r="AW198" s="1286" t="str">
        <f>IF(O198=1000,0,IF(O198=-1000,11,IF(O198&lt;0,11,IF(O198&gt;0,(O198),"0"))))</f>
        <v/>
      </c>
      <c r="AX198" s="1296" t="str">
        <f>IF(O198="","",IF(O198&gt;9,AV198,AT198))</f>
        <v/>
      </c>
      <c r="AY198" s="1288" t="str">
        <f>IF(O198="","","-")</f>
        <v/>
      </c>
      <c r="AZ198" s="1290" t="str">
        <f>IF(O198="","",IF(O198&lt;-9,AU198,AW198))</f>
        <v/>
      </c>
      <c r="BA198" s="1286" t="e">
        <f>IF(P198=1000,11,IF(P198=-1000,0,IF(P198&gt;9,(P198+2),IF(P198&lt;0,(-P198),"0"))))</f>
        <v>#VALUE!</v>
      </c>
      <c r="BB198" s="1286" t="str">
        <f>IF(P198=1000,0,IF(P198=-1000,11,IF(P198&lt;-9,-(P198-2),IF(P198&gt;0,(P198),"0"))))</f>
        <v/>
      </c>
      <c r="BC198" s="1286">
        <f>IF(P198=1000,11,IF(P198=-1000,0,IF(P198&gt;0,11,IF(P198&lt;0,(-P198),"0"))))</f>
        <v>11</v>
      </c>
      <c r="BD198" s="1286" t="str">
        <f>IF(P198=1000,0,IF(P198=-1000,11,IF(P198&lt;0,11,IF(P198&gt;0,(P198),"0"))))</f>
        <v/>
      </c>
      <c r="BE198" s="1296" t="str">
        <f>IF(P198="","",IF(P198&gt;9,BA198,BC198))</f>
        <v/>
      </c>
      <c r="BF198" s="1288" t="str">
        <f>IF(P198="","","-")</f>
        <v/>
      </c>
      <c r="BG198" s="1290" t="str">
        <f>IF(P198="","",IF(P198&lt;-9,BB198,BD198))</f>
        <v/>
      </c>
      <c r="BH198" s="1286" t="e">
        <f>IF(Q198=1000,11,IF(Q198=-1000,0,IF(Q198&gt;9,(Q198+2),IF(Q198&lt;0,(-Q198),"0"))))</f>
        <v>#VALUE!</v>
      </c>
      <c r="BI198" s="1286" t="str">
        <f>IF(Q198=1000,0,IF(Q198=-1000,11,IF(Q198&lt;-9,-(Q198-2),IF(Q198&gt;0,(Q198),"0"))))</f>
        <v/>
      </c>
      <c r="BJ198" s="1286">
        <f>IF(Q198=1000,11,IF(Q198=-1000,0,IF(Q198&gt;0,11,IF(Q198&lt;0,(-Q198),"0"))))</f>
        <v>11</v>
      </c>
      <c r="BK198" s="1286" t="str">
        <f>IF(Q198=1000,0,IF(Q198=-1000,11,IF(Q198&lt;0,11,IF(Q198&gt;0,(Q198),"0"))))</f>
        <v/>
      </c>
      <c r="BL198" s="1296" t="str">
        <f>IF(Q198="","",IF(Q198&gt;9,BH198,BJ198))</f>
        <v/>
      </c>
      <c r="BM198" s="1288" t="str">
        <f>IF(Q198="","","-")</f>
        <v/>
      </c>
      <c r="BN198" s="1290" t="str">
        <f>IF(Q198="","",IF(Q198&lt;-9,BI198,BK198))</f>
        <v/>
      </c>
      <c r="BO198" s="1286" t="e">
        <f>IF(R198=1000,11,IF(R198=-1000,0,IF(R198&gt;9,(R198+2),IF(R198&lt;0,(-R198),"0"))))</f>
        <v>#VALUE!</v>
      </c>
      <c r="BP198" s="1286" t="str">
        <f>IF(R198=1000,0,IF(R198=-1000,11,IF(R198&lt;-9,-(R198-2),IF(R198&gt;0,(R198),"0"))))</f>
        <v/>
      </c>
      <c r="BQ198" s="1286">
        <f>IF(R198=1000,11,IF(R198=-1000,0,IF(R198&gt;0,11,IF(R198&lt;0,(-R198),"0"))))</f>
        <v>11</v>
      </c>
      <c r="BR198" s="1286" t="str">
        <f>IF(R198=1000,0,IF(R198=-1000,11,IF(R198&lt;0,11,IF(R198&gt;0,(R198),"0"))))</f>
        <v/>
      </c>
      <c r="BS198" s="1296" t="str">
        <f>IF(R198="","",IF(R198&gt;9,BO198,BQ198))</f>
        <v/>
      </c>
      <c r="BT198" s="1288" t="str">
        <f>IF(R198="","","-")</f>
        <v/>
      </c>
      <c r="BU198" s="1290" t="str">
        <f>IF(R198="","",IF(R198&lt;-9,BP198,BR198))</f>
        <v/>
      </c>
      <c r="BV198" s="1286" t="e">
        <f>IF(S198=1000,11,IF(S198=-1000,0,IF(S198&gt;9,(S198+2),IF(S198&lt;0,(-S198),"0"))))</f>
        <v>#VALUE!</v>
      </c>
      <c r="BW198" s="1286" t="str">
        <f>IF(S198=1000,0,IF(S198=-1000,11,IF(S198&lt;-9,-(S198-2),IF(S198&gt;0,(S198),"0"))))</f>
        <v/>
      </c>
      <c r="BX198" s="1286">
        <f>IF(S198=1000,11,IF(S198=-1000,0,IF(S198&gt;0,11,IF(S198&lt;0,(-S198),"0"))))</f>
        <v>11</v>
      </c>
      <c r="BY198" s="1286" t="str">
        <f>IF(S198=1000,0,IF(S198=-1000,11,IF(S198&lt;0,11,IF(S198&gt;0,(S198),"0"))))</f>
        <v/>
      </c>
      <c r="BZ198" s="1296" t="str">
        <f>IF(S198="","",IF(S198&gt;9,BV198,BX198))</f>
        <v/>
      </c>
      <c r="CA198" s="1288" t="str">
        <f>IF(S198="","","-")</f>
        <v/>
      </c>
      <c r="CB198" s="1290" t="str">
        <f>IF(S198="","",IF(S198&lt;-9,BW198,BY198))</f>
        <v/>
      </c>
      <c r="CC198" s="1302" t="str">
        <f>IF(O198="","",SUM(T198:X199))</f>
        <v/>
      </c>
      <c r="CD198" s="1304" t="str">
        <f>IF(CC198="","","-")</f>
        <v/>
      </c>
      <c r="CE198" s="1306" t="str">
        <f>IF(O198="","",SUM(Y198:AC199))</f>
        <v/>
      </c>
      <c r="CP198" s="32"/>
      <c r="CQ198" s="32"/>
    </row>
    <row r="199" spans="1:95" s="31" customFormat="1" ht="15" customHeight="1" x14ac:dyDescent="0.2">
      <c r="A199" s="43"/>
      <c r="B199" s="44"/>
      <c r="C199" s="1251"/>
      <c r="D199" s="46" t="str">
        <f>IF(A199="","",VLOOKUP(A199,СписокКЖ!D:I,2,FALSE))</f>
        <v/>
      </c>
      <c r="E199" s="47"/>
      <c r="F199" s="48" t="str">
        <f>IF(B199="","",VLOOKUP(B199,СписокКЖ!D:I,2,FALSE))</f>
        <v/>
      </c>
      <c r="G199" s="49"/>
      <c r="H199" s="41"/>
      <c r="I199" s="1253"/>
      <c r="J199" s="1253"/>
      <c r="K199" s="1253"/>
      <c r="L199" s="1253"/>
      <c r="M199" s="1253"/>
      <c r="N199" s="42"/>
      <c r="O199" s="1245"/>
      <c r="P199" s="1245"/>
      <c r="Q199" s="1245"/>
      <c r="R199" s="1245"/>
      <c r="S199" s="1247"/>
      <c r="T199" s="1249"/>
      <c r="U199" s="1285"/>
      <c r="V199" s="1285"/>
      <c r="W199" s="1285"/>
      <c r="X199" s="1285"/>
      <c r="Y199" s="1279"/>
      <c r="Z199" s="1279"/>
      <c r="AA199" s="1279"/>
      <c r="AB199" s="1279"/>
      <c r="AC199" s="1279"/>
      <c r="AD199" s="1281"/>
      <c r="AE199" s="1281"/>
      <c r="AF199" s="1283"/>
      <c r="AG199" s="1273"/>
      <c r="AH199" s="1275"/>
      <c r="AI199" s="1277"/>
      <c r="AJ199" s="1277"/>
      <c r="AK199" s="1277"/>
      <c r="AL199" s="1277"/>
      <c r="AM199" s="1299"/>
      <c r="AN199" s="1299"/>
      <c r="AO199" s="1299"/>
      <c r="AP199" s="1299"/>
      <c r="AQ199" s="1299"/>
      <c r="AR199" s="1301"/>
      <c r="AS199" s="1293"/>
      <c r="AT199" s="1295"/>
      <c r="AU199" s="1287"/>
      <c r="AV199" s="1287"/>
      <c r="AW199" s="1287"/>
      <c r="AX199" s="1297"/>
      <c r="AY199" s="1289"/>
      <c r="AZ199" s="1291"/>
      <c r="BA199" s="1287"/>
      <c r="BB199" s="1287"/>
      <c r="BC199" s="1287"/>
      <c r="BD199" s="1287"/>
      <c r="BE199" s="1297"/>
      <c r="BF199" s="1289"/>
      <c r="BG199" s="1291"/>
      <c r="BH199" s="1287"/>
      <c r="BI199" s="1287"/>
      <c r="BJ199" s="1287"/>
      <c r="BK199" s="1287"/>
      <c r="BL199" s="1297"/>
      <c r="BM199" s="1289"/>
      <c r="BN199" s="1291"/>
      <c r="BO199" s="1287"/>
      <c r="BP199" s="1287"/>
      <c r="BQ199" s="1287"/>
      <c r="BR199" s="1287"/>
      <c r="BS199" s="1297"/>
      <c r="BT199" s="1289"/>
      <c r="BU199" s="1291"/>
      <c r="BV199" s="1287"/>
      <c r="BW199" s="1287"/>
      <c r="BX199" s="1287"/>
      <c r="BY199" s="1287"/>
      <c r="BZ199" s="1297"/>
      <c r="CA199" s="1289"/>
      <c r="CB199" s="1291"/>
      <c r="CC199" s="1303"/>
      <c r="CD199" s="1305"/>
      <c r="CE199" s="1307"/>
      <c r="CP199" s="32"/>
      <c r="CQ199" s="32"/>
    </row>
    <row r="200" spans="1:95" s="31" customFormat="1" ht="15" customHeight="1" x14ac:dyDescent="0.2">
      <c r="A200" s="99" t="str">
        <f>IF(A196="","",A196)</f>
        <v/>
      </c>
      <c r="B200" s="99" t="str">
        <f>IF(B196="","",B197)</f>
        <v/>
      </c>
      <c r="C200" s="75">
        <v>4</v>
      </c>
      <c r="D200" s="100" t="str">
        <f>IF(A200="","",VLOOKUP(A200,СписокКЖ!D:I,2,FALSE))</f>
        <v/>
      </c>
      <c r="E200" s="101"/>
      <c r="F200" s="77" t="str">
        <f>IF(B200="","",VLOOKUP(B200,СписокКЖ!D:I,2,FALSE))</f>
        <v/>
      </c>
      <c r="G200" s="102"/>
      <c r="H200" s="41"/>
      <c r="I200" s="91"/>
      <c r="J200" s="91"/>
      <c r="K200" s="91"/>
      <c r="L200" s="91"/>
      <c r="M200" s="91"/>
      <c r="N200" s="42"/>
      <c r="O200" s="79" t="str">
        <f>IF(I200="","",IF(I200="0",1000,IF(I200="-0",-1000,I200*1)))</f>
        <v/>
      </c>
      <c r="P200" s="79" t="str">
        <f t="shared" ref="P200:S201" si="126">IF(J200="","",IF(J200="0",1000,IF(J200="-0",-1000,J200*1)))</f>
        <v/>
      </c>
      <c r="Q200" s="79" t="str">
        <f t="shared" si="126"/>
        <v/>
      </c>
      <c r="R200" s="79" t="str">
        <f t="shared" si="126"/>
        <v/>
      </c>
      <c r="S200" s="80" t="str">
        <f t="shared" si="126"/>
        <v/>
      </c>
      <c r="T200" s="103" t="str">
        <f t="shared" ref="T200:X201" si="127">IF(O200="","",IF(O200&gt;0,1,0))</f>
        <v/>
      </c>
      <c r="U200" s="104" t="str">
        <f t="shared" si="127"/>
        <v/>
      </c>
      <c r="V200" s="104" t="str">
        <f t="shared" si="127"/>
        <v/>
      </c>
      <c r="W200" s="104" t="str">
        <f t="shared" si="127"/>
        <v/>
      </c>
      <c r="X200" s="104" t="str">
        <f t="shared" si="127"/>
        <v/>
      </c>
      <c r="Y200" s="105" t="str">
        <f t="shared" ref="Y200:AC201" si="128">IF(O200="","",IF(O200&lt;0,1,0))</f>
        <v/>
      </c>
      <c r="Z200" s="105" t="str">
        <f t="shared" si="128"/>
        <v/>
      </c>
      <c r="AA200" s="105" t="str">
        <f t="shared" si="128"/>
        <v/>
      </c>
      <c r="AB200" s="105" t="str">
        <f t="shared" si="128"/>
        <v/>
      </c>
      <c r="AC200" s="105" t="str">
        <f t="shared" si="128"/>
        <v/>
      </c>
      <c r="AD200" s="106" t="str">
        <f>IF(CC200="","",IF(CC200&gt;CE200,1,-1))</f>
        <v/>
      </c>
      <c r="AE200" s="106" t="str">
        <f>IF(CC200="","",IF(CC200&lt;CE200,1,-1))</f>
        <v/>
      </c>
      <c r="AF200" s="107">
        <f>IF(CC200&gt;CE200,1,0)</f>
        <v>0</v>
      </c>
      <c r="AG200" s="108">
        <f>IF(CE200&gt;CC200,1,0)</f>
        <v>0</v>
      </c>
      <c r="AH200" s="81" t="str">
        <f>IF(O200="","",AX200*1)</f>
        <v/>
      </c>
      <c r="AI200" s="92" t="str">
        <f>IF(P200="","",BE200*1)</f>
        <v/>
      </c>
      <c r="AJ200" s="92" t="str">
        <f>IF(Q200="","",BL200*1)</f>
        <v/>
      </c>
      <c r="AK200" s="92" t="str">
        <f>IF(R200="","",BS200*1)</f>
        <v/>
      </c>
      <c r="AL200" s="92" t="str">
        <f>IF(S200="","",BZ200*1)</f>
        <v/>
      </c>
      <c r="AM200" s="93" t="str">
        <f>IF(O200="","",AZ200*1)</f>
        <v/>
      </c>
      <c r="AN200" s="93" t="str">
        <f>IF(P200="","",BG200*1)</f>
        <v/>
      </c>
      <c r="AO200" s="93" t="str">
        <f>IF(Q200="","",BN200*1)</f>
        <v/>
      </c>
      <c r="AP200" s="93" t="str">
        <f>IF(R200="","",BU200*1)</f>
        <v/>
      </c>
      <c r="AQ200" s="93" t="str">
        <f>IF(S200="","",CB200*1)</f>
        <v/>
      </c>
      <c r="AR200" s="109">
        <f>SUM(AH200:AL200)</f>
        <v>0</v>
      </c>
      <c r="AS200" s="110">
        <f>SUM(AM200:AQ200)</f>
        <v>0</v>
      </c>
      <c r="AT200" s="111">
        <f>IF(O200=1000,11,IF(O200=-1000,0,IF(O200&gt;0,11,IF(O200&lt;0,(-O200),"0"))))</f>
        <v>11</v>
      </c>
      <c r="AU200" s="112" t="str">
        <f>IF(O200=1000,0,IF(O200=-1000,11,IF(O200&lt;-9,-(O200-2),IF(O200&gt;0,(O200),"0"))))</f>
        <v/>
      </c>
      <c r="AV200" s="111" t="e">
        <f>IF(O200=1000,11,IF(O200=-1000,0,IF(O200&gt;9,(O200+2),IF(O200&lt;0,(-O200),"0"))))</f>
        <v>#VALUE!</v>
      </c>
      <c r="AW200" s="112" t="str">
        <f>IF(O200=1000,0,IF(O200=-1000,11,IF(O200&lt;0,11,IF(O200&gt;0,(O200),"0"))))</f>
        <v/>
      </c>
      <c r="AX200" s="94" t="str">
        <f>IF(O200="","",IF(O200&gt;9,AV200,AT200))</f>
        <v/>
      </c>
      <c r="AY200" s="95" t="str">
        <f>IF(O200="","","-")</f>
        <v/>
      </c>
      <c r="AZ200" s="96" t="str">
        <f>IF(O200="","",IF(O200&lt;-9,AU200,AW200))</f>
        <v/>
      </c>
      <c r="BA200" s="111" t="e">
        <f>IF(P200=1000,11,IF(P200=-1000,0,IF(P200&gt;9,(P200+2),IF(P200&lt;0,(-P200),"0"))))</f>
        <v>#VALUE!</v>
      </c>
      <c r="BB200" s="112" t="str">
        <f>IF(P200=1000,0,IF(P200=-1000,11,IF(P200&lt;-9,-(P200-2),IF(P200&gt;0,(P200),"0"))))</f>
        <v/>
      </c>
      <c r="BC200" s="112">
        <f>IF(P200=1000,11,IF(P200=-1000,0,IF(P200&gt;0,11,IF(P200&lt;0,(-P200),"0"))))</f>
        <v>11</v>
      </c>
      <c r="BD200" s="112" t="str">
        <f>IF(P200=1000,0,IF(P200=-1000,11,IF(P200&lt;0,11,IF(P200&gt;0,(P200),"0"))))</f>
        <v/>
      </c>
      <c r="BE200" s="94" t="str">
        <f>IF(P200="","",IF(P200&gt;9,BA200,BC200))</f>
        <v/>
      </c>
      <c r="BF200" s="95" t="str">
        <f>IF(P200="","","-")</f>
        <v/>
      </c>
      <c r="BG200" s="96" t="str">
        <f>IF(P200="","",IF(P200&lt;-9,BB200,BD200))</f>
        <v/>
      </c>
      <c r="BH200" s="111" t="e">
        <f>IF(Q200=1000,11,IF(Q200=-1000,0,IF(Q200&gt;9,(Q200+2),IF(Q200&lt;0,(-Q200),"0"))))</f>
        <v>#VALUE!</v>
      </c>
      <c r="BI200" s="112" t="str">
        <f>IF(Q200=1000,0,IF(Q200=-1000,11,IF(Q200&lt;-9,-(Q200-2),IF(Q200&gt;0,(Q200),"0"))))</f>
        <v/>
      </c>
      <c r="BJ200" s="112">
        <f>IF(Q200=1000,11,IF(Q200=-1000,0,IF(Q200&gt;0,11,IF(Q200&lt;0,(-Q200),"0"))))</f>
        <v>11</v>
      </c>
      <c r="BK200" s="112" t="str">
        <f>IF(Q200=1000,0,IF(Q200=-1000,11,IF(Q200&lt;0,11,IF(Q200&gt;0,(Q200),"0"))))</f>
        <v/>
      </c>
      <c r="BL200" s="94" t="str">
        <f>IF(Q200="","",IF(Q200&gt;9,BH200,BJ200))</f>
        <v/>
      </c>
      <c r="BM200" s="95" t="str">
        <f>IF(Q200="","","-")</f>
        <v/>
      </c>
      <c r="BN200" s="96" t="str">
        <f>IF(Q200="","",IF(Q200&lt;-9,BI200,BK200))</f>
        <v/>
      </c>
      <c r="BO200" s="112" t="e">
        <f>IF(R200=1000,11,IF(R200=-1000,0,IF(R200&gt;9,(R200+2),IF(R200&lt;0,(-R200),"0"))))</f>
        <v>#VALUE!</v>
      </c>
      <c r="BP200" s="112" t="str">
        <f>IF(R200=1000,0,IF(R200=-1000,11,IF(R200&lt;-9,-(R200-2),IF(R200&gt;0,(R200),"0"))))</f>
        <v/>
      </c>
      <c r="BQ200" s="112">
        <f>IF(R200=1000,11,IF(R200=-1000,0,IF(R200&gt;0,11,IF(R200&lt;0,(-R200),"0"))))</f>
        <v>11</v>
      </c>
      <c r="BR200" s="112" t="str">
        <f>IF(R200=1000,0,IF(R200=-1000,11,IF(R200&lt;0,11,IF(R200&gt;0,(R200),"0"))))</f>
        <v/>
      </c>
      <c r="BS200" s="94" t="str">
        <f>IF(R200="","",IF(R200&gt;9,BO200,BQ200))</f>
        <v/>
      </c>
      <c r="BT200" s="95" t="str">
        <f>IF(R200="","","-")</f>
        <v/>
      </c>
      <c r="BU200" s="96" t="str">
        <f>IF(R200="","",IF(R200&lt;-9,BP200,BR200))</f>
        <v/>
      </c>
      <c r="BV200" s="112" t="e">
        <f>IF(S200=1000,11,IF(S200=-1000,0,IF(S200&gt;9,(S200+2),IF(S200&lt;0,(-S200),"0"))))</f>
        <v>#VALUE!</v>
      </c>
      <c r="BW200" s="112" t="str">
        <f>IF(S200=1000,0,IF(S200=-1000,11,IF(S200&lt;-9,-(S200-2),IF(S200&gt;0,(S200),"0"))))</f>
        <v/>
      </c>
      <c r="BX200" s="112">
        <f>IF(S200=1000,11,IF(S200=-1000,0,IF(S200&gt;0,11,IF(S200&lt;0,(-S200),"0"))))</f>
        <v>11</v>
      </c>
      <c r="BY200" s="113" t="str">
        <f>IF(S200=1000,0,IF(S200=-1000,11,IF(S200&lt;0,11,IF(S200&gt;0,(S200),"0"))))</f>
        <v/>
      </c>
      <c r="BZ200" s="94" t="str">
        <f>IF(S200="","",IF(S200&gt;9,BV200,BX200))</f>
        <v/>
      </c>
      <c r="CA200" s="95" t="str">
        <f>IF(S200="","","-")</f>
        <v/>
      </c>
      <c r="CB200" s="96" t="str">
        <f>IF(S200="","",IF(S200&lt;-9,BW200,BY200))</f>
        <v/>
      </c>
      <c r="CC200" s="97" t="str">
        <f>IF(O200="","",SUM(T200:X200))</f>
        <v/>
      </c>
      <c r="CD200" s="88" t="str">
        <f>IF(CC200="","","-")</f>
        <v/>
      </c>
      <c r="CE200" s="98" t="str">
        <f>IF(O200="","",SUM(Y200:AC200))</f>
        <v/>
      </c>
      <c r="CP200" s="32"/>
      <c r="CQ200" s="32"/>
    </row>
    <row r="201" spans="1:95" s="31" customFormat="1" ht="15" customHeight="1" thickBot="1" x14ac:dyDescent="0.25">
      <c r="A201" s="99" t="str">
        <f>IF(A196="","",A197)</f>
        <v/>
      </c>
      <c r="B201" s="99" t="str">
        <f>IF(B196="","",B196)</f>
        <v/>
      </c>
      <c r="C201" s="114">
        <v>5</v>
      </c>
      <c r="D201" s="115" t="str">
        <f>IF(A201="","",VLOOKUP(A201,СписокКЖ!D:I,2,FALSE))</f>
        <v/>
      </c>
      <c r="E201" s="116"/>
      <c r="F201" s="117" t="str">
        <f>IF(B201="","",VLOOKUP(B201,СписокКЖ!D:I,2,FALSE))</f>
        <v/>
      </c>
      <c r="G201" s="118"/>
      <c r="H201" s="119"/>
      <c r="I201" s="120"/>
      <c r="J201" s="120"/>
      <c r="K201" s="120"/>
      <c r="L201" s="121"/>
      <c r="M201" s="121"/>
      <c r="N201" s="122"/>
      <c r="O201" s="123" t="str">
        <f>IF(I201="","",IF(I201="0",1000,IF(I201="-0",-1000,I201*1)))</f>
        <v/>
      </c>
      <c r="P201" s="123" t="str">
        <f t="shared" si="126"/>
        <v/>
      </c>
      <c r="Q201" s="123" t="str">
        <f t="shared" si="126"/>
        <v/>
      </c>
      <c r="R201" s="123" t="str">
        <f t="shared" si="126"/>
        <v/>
      </c>
      <c r="S201" s="124" t="str">
        <f t="shared" si="126"/>
        <v/>
      </c>
      <c r="T201" s="125" t="str">
        <f t="shared" si="127"/>
        <v/>
      </c>
      <c r="U201" s="126" t="str">
        <f t="shared" si="127"/>
        <v/>
      </c>
      <c r="V201" s="126" t="str">
        <f t="shared" si="127"/>
        <v/>
      </c>
      <c r="W201" s="126" t="str">
        <f t="shared" si="127"/>
        <v/>
      </c>
      <c r="X201" s="126" t="str">
        <f t="shared" si="127"/>
        <v/>
      </c>
      <c r="Y201" s="127" t="str">
        <f t="shared" si="128"/>
        <v/>
      </c>
      <c r="Z201" s="127" t="str">
        <f t="shared" si="128"/>
        <v/>
      </c>
      <c r="AA201" s="127" t="str">
        <f t="shared" si="128"/>
        <v/>
      </c>
      <c r="AB201" s="127" t="str">
        <f t="shared" si="128"/>
        <v/>
      </c>
      <c r="AC201" s="127" t="str">
        <f t="shared" si="128"/>
        <v/>
      </c>
      <c r="AD201" s="128" t="str">
        <f>IF(CC201="","",IF(CC201&gt;CE201,1,-1))</f>
        <v/>
      </c>
      <c r="AE201" s="128" t="str">
        <f>IF(CC201="","",IF(CC201&lt;CE201,1,-1))</f>
        <v/>
      </c>
      <c r="AF201" s="129">
        <f>IF(CC201&gt;CE201,1,0)</f>
        <v>0</v>
      </c>
      <c r="AG201" s="130">
        <f>IF(CE201&gt;CC201,1,0)</f>
        <v>0</v>
      </c>
      <c r="AH201" s="131" t="str">
        <f>IF(O201="","",AX201*1)</f>
        <v/>
      </c>
      <c r="AI201" s="132" t="str">
        <f>IF(P201="","",BE201*1)</f>
        <v/>
      </c>
      <c r="AJ201" s="132" t="str">
        <f>IF(Q201="","",BL201*1)</f>
        <v/>
      </c>
      <c r="AK201" s="132" t="str">
        <f>IF(R201="","",BS201*1)</f>
        <v/>
      </c>
      <c r="AL201" s="132" t="str">
        <f>IF(S201="","",BZ201*1)</f>
        <v/>
      </c>
      <c r="AM201" s="133" t="str">
        <f>IF(O201="","",AZ201*1)</f>
        <v/>
      </c>
      <c r="AN201" s="133" t="str">
        <f>IF(P201="","",BG201*1)</f>
        <v/>
      </c>
      <c r="AO201" s="133" t="str">
        <f>IF(Q201="","",BN201*1)</f>
        <v/>
      </c>
      <c r="AP201" s="133" t="str">
        <f>IF(R201="","",BU201*1)</f>
        <v/>
      </c>
      <c r="AQ201" s="133" t="str">
        <f>IF(S201="","",CB201*1)</f>
        <v/>
      </c>
      <c r="AR201" s="134">
        <f>SUM(AH201:AL201)</f>
        <v>0</v>
      </c>
      <c r="AS201" s="135">
        <f>SUM(AM201:AQ201)</f>
        <v>0</v>
      </c>
      <c r="AT201" s="136">
        <f>IF(O201=1000,11,IF(O201=-1000,0,IF(O201&gt;0,11,IF(O201&lt;0,(-O201),"0"))))</f>
        <v>11</v>
      </c>
      <c r="AU201" s="137" t="str">
        <f>IF(O201=1000,0,IF(O201=-1000,11,IF(O201&lt;-9,-(O201-2),IF(O201&gt;0,(O201),"0"))))</f>
        <v/>
      </c>
      <c r="AV201" s="136" t="e">
        <f>IF(O201=1000,11,IF(O201=-1000,0,IF(O201&gt;9,(O201+2),IF(O201&lt;0,(-O201),"0"))))</f>
        <v>#VALUE!</v>
      </c>
      <c r="AW201" s="137" t="str">
        <f>IF(O201=1000,0,IF(O201=-1000,11,IF(O201&lt;0,11,IF(O201&gt;0,(O201),"0"))))</f>
        <v/>
      </c>
      <c r="AX201" s="138" t="str">
        <f>IF(O201="","",IF(O201&gt;9,AV201,AT201))</f>
        <v/>
      </c>
      <c r="AY201" s="139" t="str">
        <f>IF(O201="","","-")</f>
        <v/>
      </c>
      <c r="AZ201" s="140" t="str">
        <f>IF(O201="","",IF(O201&lt;-9,AU201,AW201))</f>
        <v/>
      </c>
      <c r="BA201" s="136" t="e">
        <f>IF(P201=1000,11,IF(P201=-1000,0,IF(P201&gt;9,(P201+2),IF(P201&lt;0,(-P201),"0"))))</f>
        <v>#VALUE!</v>
      </c>
      <c r="BB201" s="137" t="str">
        <f>IF(P201=1000,0,IF(P201=-1000,11,IF(P201&lt;-9,-(P201-2),IF(P201&gt;0,(P201),"0"))))</f>
        <v/>
      </c>
      <c r="BC201" s="137">
        <f>IF(P201=1000,11,IF(P201=-1000,0,IF(P201&gt;0,11,IF(P201&lt;0,(-P201),"0"))))</f>
        <v>11</v>
      </c>
      <c r="BD201" s="137" t="str">
        <f>IF(P201=1000,0,IF(P201=-1000,11,IF(P201&lt;0,11,IF(P201&gt;0,(P201),"0"))))</f>
        <v/>
      </c>
      <c r="BE201" s="138" t="str">
        <f>IF(P201="","",IF(P201&gt;9,BA201,BC201))</f>
        <v/>
      </c>
      <c r="BF201" s="139" t="str">
        <f>IF(P201="","","-")</f>
        <v/>
      </c>
      <c r="BG201" s="140" t="str">
        <f>IF(P201="","",IF(P201&lt;-9,BB201,BD201))</f>
        <v/>
      </c>
      <c r="BH201" s="136" t="e">
        <f>IF(Q201=1000,11,IF(Q201=-1000,0,IF(Q201&gt;9,(Q201+2),IF(Q201&lt;0,(-Q201),"0"))))</f>
        <v>#VALUE!</v>
      </c>
      <c r="BI201" s="137" t="str">
        <f>IF(Q201=1000,0,IF(Q201=-1000,11,IF(Q201&lt;-9,-(Q201-2),IF(Q201&gt;0,(Q201),"0"))))</f>
        <v/>
      </c>
      <c r="BJ201" s="137">
        <f>IF(Q201=1000,11,IF(Q201=-1000,0,IF(Q201&gt;0,11,IF(Q201&lt;0,(-Q201),"0"))))</f>
        <v>11</v>
      </c>
      <c r="BK201" s="137" t="str">
        <f>IF(Q201=1000,0,IF(Q201=-1000,11,IF(Q201&lt;0,11,IF(Q201&gt;0,(Q201),"0"))))</f>
        <v/>
      </c>
      <c r="BL201" s="138" t="str">
        <f>IF(Q201="","",IF(Q201&gt;9,BH201,BJ201))</f>
        <v/>
      </c>
      <c r="BM201" s="139" t="str">
        <f>IF(Q201="","","-")</f>
        <v/>
      </c>
      <c r="BN201" s="140" t="str">
        <f>IF(Q201="","",IF(Q201&lt;-9,BI201,BK201))</f>
        <v/>
      </c>
      <c r="BO201" s="137" t="e">
        <f>IF(R201=1000,11,IF(R201=-1000,0,IF(R201&gt;9,(R201+2),IF(R201&lt;0,(-R201),"0"))))</f>
        <v>#VALUE!</v>
      </c>
      <c r="BP201" s="137" t="str">
        <f>IF(R201=1000,0,IF(R201=-1000,11,IF(R201&lt;-9,-(R201-2),IF(R201&gt;0,(R201),"0"))))</f>
        <v/>
      </c>
      <c r="BQ201" s="137">
        <f>IF(R201=1000,11,IF(R201=-1000,0,IF(R201&gt;0,11,IF(R201&lt;0,(-R201),"0"))))</f>
        <v>11</v>
      </c>
      <c r="BR201" s="137" t="str">
        <f>IF(R201=1000,0,IF(R201=-1000,11,IF(R201&lt;0,11,IF(R201&gt;0,(R201),"0"))))</f>
        <v/>
      </c>
      <c r="BS201" s="138" t="str">
        <f>IF(R201="","",IF(R201&gt;9,BO201,BQ201))</f>
        <v/>
      </c>
      <c r="BT201" s="139" t="str">
        <f>IF(R201="","","-")</f>
        <v/>
      </c>
      <c r="BU201" s="140" t="str">
        <f>IF(R201="","",IF(R201&lt;-9,BP201,BR201))</f>
        <v/>
      </c>
      <c r="BV201" s="137" t="e">
        <f>IF(S201=1000,11,IF(S201=-1000,0,IF(S201&gt;9,(S201+2),IF(S201&lt;0,(-S201),"0"))))</f>
        <v>#VALUE!</v>
      </c>
      <c r="BW201" s="137" t="str">
        <f>IF(S201=1000,0,IF(S201=-1000,11,IF(S201&lt;-9,-(S201-2),IF(S201&gt;0,(S201),"0"))))</f>
        <v/>
      </c>
      <c r="BX201" s="137">
        <f>IF(S201=1000,11,IF(S201=-1000,0,IF(S201&gt;0,11,IF(S201&lt;0,(-S201),"0"))))</f>
        <v>11</v>
      </c>
      <c r="BY201" s="141" t="str">
        <f>IF(S201=1000,0,IF(S201=-1000,11,IF(S201&lt;0,11,IF(S201&gt;0,(S201),"0"))))</f>
        <v/>
      </c>
      <c r="BZ201" s="138" t="str">
        <f>IF(S201="","",IF(S201&gt;9,BV201,BX201))</f>
        <v/>
      </c>
      <c r="CA201" s="139" t="str">
        <f>IF(S201="","","-")</f>
        <v/>
      </c>
      <c r="CB201" s="140" t="str">
        <f>IF(S201="","",IF(S201&lt;-9,BW201,BY201))</f>
        <v/>
      </c>
      <c r="CC201" s="142" t="str">
        <f>IF(O201="","",SUM(T201:X201))</f>
        <v/>
      </c>
      <c r="CD201" s="143" t="str">
        <f>IF(CC201="","","-")</f>
        <v/>
      </c>
      <c r="CE201" s="144" t="str">
        <f>IF(O201="","",SUM(Y201:AC201))</f>
        <v/>
      </c>
      <c r="CP201" s="32"/>
      <c r="CQ201" s="32"/>
    </row>
    <row r="202" spans="1:95" s="31" customFormat="1" ht="15" customHeight="1" thickBot="1" x14ac:dyDescent="0.25">
      <c r="A202" s="145"/>
      <c r="B202" s="145"/>
      <c r="C202" s="145"/>
      <c r="D202" s="146"/>
      <c r="E202" s="147"/>
      <c r="F202" s="148"/>
      <c r="G202" s="149"/>
      <c r="H202" s="150"/>
      <c r="I202" s="151"/>
      <c r="J202" s="151"/>
      <c r="K202" s="151"/>
      <c r="L202" s="151"/>
      <c r="M202" s="151"/>
      <c r="N202" s="150"/>
      <c r="O202" s="152"/>
      <c r="P202" s="152"/>
      <c r="Q202" s="152"/>
      <c r="R202" s="152"/>
      <c r="S202" s="152"/>
      <c r="T202" s="153"/>
      <c r="U202" s="153"/>
      <c r="V202" s="153"/>
      <c r="W202" s="153"/>
      <c r="X202" s="153"/>
      <c r="Y202" s="154"/>
      <c r="Z202" s="154"/>
      <c r="AA202" s="154"/>
      <c r="AB202" s="154"/>
      <c r="AC202" s="154"/>
      <c r="AD202" s="155"/>
      <c r="AE202" s="155"/>
      <c r="AF202" s="156"/>
      <c r="AG202" s="156"/>
      <c r="AH202" s="157"/>
      <c r="AI202" s="157"/>
      <c r="AJ202" s="157"/>
      <c r="AK202" s="157"/>
      <c r="AL202" s="157"/>
      <c r="AM202" s="158"/>
      <c r="AN202" s="158"/>
      <c r="AO202" s="158"/>
      <c r="AP202" s="158"/>
      <c r="AQ202" s="158"/>
      <c r="AR202" s="159"/>
      <c r="AS202" s="159"/>
      <c r="AT202" s="160"/>
      <c r="AU202" s="160"/>
      <c r="AV202" s="160"/>
      <c r="AW202" s="160"/>
      <c r="AX202" s="161"/>
      <c r="AY202" s="161"/>
      <c r="AZ202" s="161"/>
      <c r="BA202" s="160"/>
      <c r="BB202" s="160"/>
      <c r="BC202" s="160"/>
      <c r="BD202" s="160"/>
      <c r="BE202" s="161"/>
      <c r="BF202" s="161"/>
      <c r="BG202" s="161"/>
      <c r="BH202" s="160"/>
      <c r="BI202" s="160"/>
      <c r="BJ202" s="160"/>
      <c r="BK202" s="160"/>
      <c r="BL202" s="161"/>
      <c r="BM202" s="161"/>
      <c r="BN202" s="161"/>
      <c r="BO202" s="160"/>
      <c r="BP202" s="160"/>
      <c r="BQ202" s="160"/>
      <c r="BR202" s="160"/>
      <c r="BS202" s="161"/>
      <c r="BT202" s="161"/>
      <c r="BU202" s="161"/>
      <c r="BV202" s="160"/>
      <c r="BW202" s="160"/>
      <c r="BX202" s="160"/>
      <c r="BY202" s="160"/>
      <c r="BZ202" s="161"/>
      <c r="CA202" s="161"/>
      <c r="CB202" s="161"/>
      <c r="CC202" s="162"/>
      <c r="CD202" s="163"/>
      <c r="CE202" s="164"/>
      <c r="CP202" s="32"/>
      <c r="CQ202" s="32"/>
    </row>
    <row r="203" spans="1:95" s="31" customFormat="1" ht="31.5" customHeight="1" thickBot="1" x14ac:dyDescent="0.25">
      <c r="A203" s="34"/>
      <c r="B203" s="35"/>
      <c r="C203" s="1225">
        <f>1+C194</f>
        <v>23</v>
      </c>
      <c r="D203" s="1227" t="str">
        <f>IF(A203="","",VLOOKUP(A203,СписокКЖ!$A$88:$C$113,3,FALSE))</f>
        <v/>
      </c>
      <c r="E203" s="1228" t="str">
        <f>IF(B203="","",VLOOKUP(B203,СписокКЖ!E:J,2,FALSE))</f>
        <v/>
      </c>
      <c r="F203" s="1231" t="str">
        <f>IF(B203="","",VLOOKUP(B203,СписокКЖ!$A$88:$C$111,3,FALSE))</f>
        <v/>
      </c>
      <c r="G203" s="1232" t="str">
        <f>IF(D203="","",VLOOKUP(D203,СписокКЖ!G:L,2,FALSE))</f>
        <v/>
      </c>
      <c r="H203" s="36"/>
      <c r="I203" s="1235" t="s">
        <v>7</v>
      </c>
      <c r="J203" s="1235"/>
      <c r="K203" s="1235"/>
      <c r="L203" s="1235"/>
      <c r="M203" s="1235"/>
      <c r="N203" s="37"/>
      <c r="O203" s="1237"/>
      <c r="P203" s="1238"/>
      <c r="Q203" s="1238"/>
      <c r="R203" s="1238"/>
      <c r="S203" s="1238"/>
      <c r="T203" s="38" t="str">
        <f>IF(A203="","",VLOOKUP(A203,'[60]Протокол команд'!A:K,8,FALSE))</f>
        <v/>
      </c>
      <c r="U203" s="39" t="e">
        <f>T203*5-4</f>
        <v>#VALUE!</v>
      </c>
      <c r="V203" s="39" t="e">
        <f>T203*5</f>
        <v>#VALUE!</v>
      </c>
      <c r="W203" s="39" t="e">
        <f>CONCATENATE(U203,"-",V203)</f>
        <v>#VALUE!</v>
      </c>
      <c r="X203" s="39" t="str">
        <f>IF(A203="","",VLOOKUP(A203,'[60]Протокол команд'!A:K,10,FALSE))</f>
        <v/>
      </c>
      <c r="Y203" s="39" t="e">
        <f>X203*5-4</f>
        <v>#VALUE!</v>
      </c>
      <c r="Z203" s="39" t="e">
        <f>X203*5</f>
        <v>#VALUE!</v>
      </c>
      <c r="AA203" s="39" t="e">
        <f>CONCATENATE(Y203,"-",Z203)</f>
        <v>#VALUE!</v>
      </c>
      <c r="AB203" s="1241" t="str">
        <f>IF(O205="","",SUM(AF205:AF210))</f>
        <v/>
      </c>
      <c r="AC203" s="1242"/>
      <c r="AD203" s="1243"/>
      <c r="AE203" s="1242" t="str">
        <f>IF(O205="","",SUM(AG205:AG210))</f>
        <v/>
      </c>
      <c r="AF203" s="1242"/>
      <c r="AG203" s="1264"/>
      <c r="AH203" s="1241">
        <f>SUM(CC205:CC210)</f>
        <v>0</v>
      </c>
      <c r="AI203" s="1242"/>
      <c r="AJ203" s="1243"/>
      <c r="AK203" s="1242">
        <f>SUM(CE205:CE210)</f>
        <v>0</v>
      </c>
      <c r="AL203" s="1242"/>
      <c r="AM203" s="1264"/>
      <c r="AN203" s="1265">
        <f>SUM(AR205:AR210)</f>
        <v>0</v>
      </c>
      <c r="AO203" s="1266"/>
      <c r="AP203" s="1267"/>
      <c r="AQ203" s="1266">
        <f>SUM(AS205:AS210)</f>
        <v>0</v>
      </c>
      <c r="AR203" s="1266"/>
      <c r="AS203" s="1268"/>
      <c r="AT203" s="1314" t="str">
        <f>IF(A203="","",VLOOKUP(A203,'[60]Протокол команд'!A:Z,14,FALSE))</f>
        <v/>
      </c>
      <c r="AU203" s="1315"/>
      <c r="AV203" s="1315"/>
      <c r="AW203" s="1315"/>
      <c r="AX203" s="1315"/>
      <c r="AY203" s="1315"/>
      <c r="AZ203" s="1315"/>
      <c r="BA203" s="1315"/>
      <c r="BB203" s="1315"/>
      <c r="BC203" s="1315"/>
      <c r="BD203" s="1315"/>
      <c r="BE203" s="1315"/>
      <c r="BF203" s="1315"/>
      <c r="BG203" s="1315"/>
      <c r="BH203" s="1315"/>
      <c r="BI203" s="1315"/>
      <c r="BJ203" s="1315"/>
      <c r="BK203" s="1315"/>
      <c r="BL203" s="1315"/>
      <c r="BM203" s="1315"/>
      <c r="BN203" s="1315"/>
      <c r="BO203" s="1315"/>
      <c r="BP203" s="1315"/>
      <c r="BQ203" s="1315"/>
      <c r="BR203" s="1315"/>
      <c r="BS203" s="1315"/>
      <c r="BT203" s="1315"/>
      <c r="BU203" s="1315"/>
      <c r="BV203" s="1315"/>
      <c r="BW203" s="1315"/>
      <c r="BX203" s="1315"/>
      <c r="BY203" s="1315"/>
      <c r="BZ203" s="1315"/>
      <c r="CA203" s="1315"/>
      <c r="CB203" s="1316"/>
      <c r="CC203" s="1254" t="str">
        <f>IF(O205="","",SUM(AF205:AF210))</f>
        <v/>
      </c>
      <c r="CD203" s="1256" t="str">
        <f>IF(CC203="","","-")</f>
        <v/>
      </c>
      <c r="CE203" s="1258" t="str">
        <f>IF(O205="","",SUM(AG205:AG210))</f>
        <v/>
      </c>
      <c r="CP203" s="32"/>
      <c r="CQ203" s="32"/>
    </row>
    <row r="204" spans="1:95" s="31" customFormat="1" ht="13.5" customHeight="1" x14ac:dyDescent="0.2">
      <c r="A204" s="40"/>
      <c r="B204" s="40"/>
      <c r="C204" s="1226"/>
      <c r="D204" s="1229" t="str">
        <f>IF(A204="","",VLOOKUP(A204,СписокКЖ!D:I,2,FALSE))</f>
        <v/>
      </c>
      <c r="E204" s="1230" t="str">
        <f>IF(B204="","",VLOOKUP(B204,СписокКЖ!E:J,2,FALSE))</f>
        <v/>
      </c>
      <c r="F204" s="1233" t="str">
        <f>IF(C204="","",VLOOKUP(C204,СписокКЖ!F:K,2,FALSE))</f>
        <v/>
      </c>
      <c r="G204" s="1234" t="str">
        <f>IF(D204="","",VLOOKUP(D204,СписокКЖ!G:L,2,FALSE))</f>
        <v/>
      </c>
      <c r="H204" s="41"/>
      <c r="I204" s="1236"/>
      <c r="J204" s="1236"/>
      <c r="K204" s="1236"/>
      <c r="L204" s="1236"/>
      <c r="M204" s="1236"/>
      <c r="N204" s="42"/>
      <c r="O204" s="1239"/>
      <c r="P204" s="1240"/>
      <c r="Q204" s="1240"/>
      <c r="R204" s="1240"/>
      <c r="S204" s="1240"/>
      <c r="T204" s="1260" t="s">
        <v>8</v>
      </c>
      <c r="U204" s="1261"/>
      <c r="V204" s="1261"/>
      <c r="W204" s="1261"/>
      <c r="X204" s="1261"/>
      <c r="Y204" s="1261"/>
      <c r="Z204" s="1261"/>
      <c r="AA204" s="1261"/>
      <c r="AB204" s="1261"/>
      <c r="AC204" s="1261"/>
      <c r="AD204" s="1261"/>
      <c r="AE204" s="1261"/>
      <c r="AF204" s="1261"/>
      <c r="AG204" s="1262"/>
      <c r="AH204" s="1261" t="s">
        <v>9</v>
      </c>
      <c r="AI204" s="1261"/>
      <c r="AJ204" s="1261"/>
      <c r="AK204" s="1261"/>
      <c r="AL204" s="1261"/>
      <c r="AM204" s="1261"/>
      <c r="AN204" s="1261"/>
      <c r="AO204" s="1261"/>
      <c r="AP204" s="1261"/>
      <c r="AQ204" s="1261"/>
      <c r="AR204" s="1261"/>
      <c r="AS204" s="1262"/>
      <c r="AT204" s="1263" t="s">
        <v>10</v>
      </c>
      <c r="AU204" s="1263"/>
      <c r="AV204" s="1263"/>
      <c r="AW204" s="1263"/>
      <c r="AX204" s="1263"/>
      <c r="AY204" s="1263"/>
      <c r="AZ204" s="1263"/>
      <c r="BA204" s="1263" t="s">
        <v>11</v>
      </c>
      <c r="BB204" s="1263"/>
      <c r="BC204" s="1263"/>
      <c r="BD204" s="1263"/>
      <c r="BE204" s="1263"/>
      <c r="BF204" s="1263"/>
      <c r="BG204" s="1263"/>
      <c r="BH204" s="1263" t="s">
        <v>12</v>
      </c>
      <c r="BI204" s="1263"/>
      <c r="BJ204" s="1263"/>
      <c r="BK204" s="1263"/>
      <c r="BL204" s="1263"/>
      <c r="BM204" s="1263"/>
      <c r="BN204" s="1263"/>
      <c r="BO204" s="1263" t="s">
        <v>13</v>
      </c>
      <c r="BP204" s="1263"/>
      <c r="BQ204" s="1263"/>
      <c r="BR204" s="1263"/>
      <c r="BS204" s="1263"/>
      <c r="BT204" s="1263"/>
      <c r="BU204" s="1263"/>
      <c r="BV204" s="1263" t="s">
        <v>14</v>
      </c>
      <c r="BW204" s="1263"/>
      <c r="BX204" s="1263"/>
      <c r="BY204" s="1263"/>
      <c r="BZ204" s="1263"/>
      <c r="CA204" s="1263"/>
      <c r="CB204" s="1263"/>
      <c r="CC204" s="1255"/>
      <c r="CD204" s="1257"/>
      <c r="CE204" s="1259"/>
      <c r="CP204" s="32"/>
      <c r="CQ204" s="32"/>
    </row>
    <row r="205" spans="1:95" s="31" customFormat="1" ht="15" customHeight="1" x14ac:dyDescent="0.2">
      <c r="A205" s="43"/>
      <c r="B205" s="44"/>
      <c r="C205" s="90">
        <v>1</v>
      </c>
      <c r="D205" s="46" t="str">
        <f>IF(A205="","",VLOOKUP(A205,СписокКЖ!D:I,2,FALSE))</f>
        <v/>
      </c>
      <c r="E205" s="47"/>
      <c r="F205" s="48" t="str">
        <f>IF(B205="","",VLOOKUP(B205,СписокКЖ!D:I,2,FALSE))</f>
        <v/>
      </c>
      <c r="G205" s="49"/>
      <c r="H205" s="50"/>
      <c r="I205" s="51"/>
      <c r="J205" s="51"/>
      <c r="K205" s="51"/>
      <c r="L205" s="51"/>
      <c r="M205" s="51"/>
      <c r="N205" s="52"/>
      <c r="O205" s="53" t="str">
        <f>IF(I205="","",IF(I205="0",1000,IF(I205="-0",-1000,I205*1)))</f>
        <v/>
      </c>
      <c r="P205" s="53" t="str">
        <f t="shared" ref="P205:S206" si="129">IF(J205="","",IF(J205="0",1000,IF(J205="-0",-1000,J205*1)))</f>
        <v/>
      </c>
      <c r="Q205" s="53" t="str">
        <f t="shared" si="129"/>
        <v/>
      </c>
      <c r="R205" s="53" t="str">
        <f t="shared" si="129"/>
        <v/>
      </c>
      <c r="S205" s="54" t="str">
        <f t="shared" si="129"/>
        <v/>
      </c>
      <c r="T205" s="55" t="str">
        <f t="shared" ref="T205:X206" si="130">IF(O205="","",IF(O205&gt;0,1,0))</f>
        <v/>
      </c>
      <c r="U205" s="56" t="str">
        <f t="shared" si="130"/>
        <v/>
      </c>
      <c r="V205" s="56" t="str">
        <f t="shared" si="130"/>
        <v/>
      </c>
      <c r="W205" s="56" t="str">
        <f t="shared" si="130"/>
        <v/>
      </c>
      <c r="X205" s="56" t="str">
        <f t="shared" si="130"/>
        <v/>
      </c>
      <c r="Y205" s="57" t="str">
        <f t="shared" ref="Y205:AC206" si="131">IF(O205="","",IF(O205&lt;0,1,0))</f>
        <v/>
      </c>
      <c r="Z205" s="57" t="str">
        <f t="shared" si="131"/>
        <v/>
      </c>
      <c r="AA205" s="57" t="str">
        <f t="shared" si="131"/>
        <v/>
      </c>
      <c r="AB205" s="57" t="str">
        <f t="shared" si="131"/>
        <v/>
      </c>
      <c r="AC205" s="57" t="str">
        <f t="shared" si="131"/>
        <v/>
      </c>
      <c r="AD205" s="58" t="str">
        <f>IF(CC205="","",IF(CC205&gt;CE205,1,-1))</f>
        <v/>
      </c>
      <c r="AE205" s="58" t="str">
        <f>IF(CC205="","",IF(CC205&lt;CE205,1,-1))</f>
        <v/>
      </c>
      <c r="AF205" s="59">
        <f>IF(CC205&gt;CE205,1,0)</f>
        <v>0</v>
      </c>
      <c r="AG205" s="60">
        <f>IF(CE205&gt;CC205,1,0)</f>
        <v>0</v>
      </c>
      <c r="AH205" s="61" t="str">
        <f>IF(O205="","",AX205*1)</f>
        <v/>
      </c>
      <c r="AI205" s="62" t="str">
        <f>IF(P205="","",BE205*1)</f>
        <v/>
      </c>
      <c r="AJ205" s="62" t="str">
        <f>IF(Q205="","",BL205*1)</f>
        <v/>
      </c>
      <c r="AK205" s="62" t="str">
        <f>IF(R205="","",BS205*1)</f>
        <v/>
      </c>
      <c r="AL205" s="62" t="str">
        <f>IF(S205="","",BZ205*1)</f>
        <v/>
      </c>
      <c r="AM205" s="63" t="str">
        <f>IF(O205="","",AZ205*1)</f>
        <v/>
      </c>
      <c r="AN205" s="63" t="str">
        <f>IF(P205="","",BG205*1)</f>
        <v/>
      </c>
      <c r="AO205" s="63" t="str">
        <f>IF(Q205="","",BN205*1)</f>
        <v/>
      </c>
      <c r="AP205" s="63" t="str">
        <f>IF(R205="","",BU205*1)</f>
        <v/>
      </c>
      <c r="AQ205" s="63" t="str">
        <f>IF(S205="","",CB205*1)</f>
        <v/>
      </c>
      <c r="AR205" s="64">
        <f>SUM(AH205:AL205)</f>
        <v>0</v>
      </c>
      <c r="AS205" s="65">
        <f>SUM(AM205:AQ205)</f>
        <v>0</v>
      </c>
      <c r="AT205" s="66">
        <f>IF(O205=1000,11,IF(O205=-1000,0,IF(O205&gt;0,11,IF(O205&lt;0,(-O205),"0"))))</f>
        <v>11</v>
      </c>
      <c r="AU205" s="67" t="str">
        <f>IF(O205=1000,0,IF(O205=-1000,11,IF(O205&lt;-9,-(O205-2),IF(O205&gt;0,(O205),"0"))))</f>
        <v/>
      </c>
      <c r="AV205" s="66" t="e">
        <f>IF(O205=1000,11,IF(O205=-1000,0,IF(O205&lt;9,11,IF(O205&gt;9,(O205+2),"0"))))</f>
        <v>#VALUE!</v>
      </c>
      <c r="AW205" s="67" t="str">
        <f>IF(O205=1000,0,IF(O205=-1000,11,IF(O205&lt;0,11,IF(O205&gt;0,(O205),"0"))))</f>
        <v/>
      </c>
      <c r="AX205" s="68" t="str">
        <f>IF(O205="","",IF(O205&gt;9,AV205,AT205))</f>
        <v/>
      </c>
      <c r="AY205" s="69" t="str">
        <f>IF(O205="","","-")</f>
        <v/>
      </c>
      <c r="AZ205" s="70" t="str">
        <f>IF(O205="","",IF(O205&lt;-9,AU205,AW205))</f>
        <v/>
      </c>
      <c r="BA205" s="66" t="e">
        <f>IF(P205=1000,11,IF(P205=-1000,0,IF(P205&gt;9,(P205+2),IF(P205&lt;0,(-P205),"0"))))</f>
        <v>#VALUE!</v>
      </c>
      <c r="BB205" s="67" t="str">
        <f>IF(P205=1000,0,IF(P205=-1000,11,IF(P205&lt;-9,-(P205-2),IF(P205&gt;0,(P205),"0"))))</f>
        <v/>
      </c>
      <c r="BC205" s="67">
        <f>IF(P205=1000,11,IF(P205=-1000,0,IF(P205&gt;0,11,IF(P205&lt;0,(-P205),"0"))))</f>
        <v>11</v>
      </c>
      <c r="BD205" s="67" t="str">
        <f>IF(P205=1000,0,IF(P205=-1000,11,IF(P205&lt;0,11,IF(P205&gt;0,(P205),"0"))))</f>
        <v/>
      </c>
      <c r="BE205" s="68" t="str">
        <f>IF(P205="","",IF(P205&gt;9,BA205,BC205))</f>
        <v/>
      </c>
      <c r="BF205" s="69" t="str">
        <f>IF(P205="","","-")</f>
        <v/>
      </c>
      <c r="BG205" s="70" t="str">
        <f>IF(P205="","",IF(P205&lt;-9,BB205,BD205))</f>
        <v/>
      </c>
      <c r="BH205" s="66" t="e">
        <f>IF(Q205=1000,11,IF(Q205=-1000,0,IF(Q205&gt;9,(Q205+2),IF(Q205&lt;0,(-Q205),"0"))))</f>
        <v>#VALUE!</v>
      </c>
      <c r="BI205" s="67" t="str">
        <f>IF(Q205=1000,0,IF(Q205=-1000,11,IF(Q205&lt;-9,-(Q205-2),IF(Q205&gt;0,(Q205),"0"))))</f>
        <v/>
      </c>
      <c r="BJ205" s="67">
        <f>IF(Q205=1000,11,IF(Q205=-1000,0,IF(Q205&gt;0,11,IF(Q205&lt;0,(-Q205),"0"))))</f>
        <v>11</v>
      </c>
      <c r="BK205" s="67" t="str">
        <f>IF(Q205=1000,0,IF(Q205=-1000,11,IF(Q205&lt;0,11,IF(Q205&gt;0,(Q205),"0"))))</f>
        <v/>
      </c>
      <c r="BL205" s="68" t="str">
        <f>IF(Q205="","",IF(Q205&gt;9,BH205,BJ205))</f>
        <v/>
      </c>
      <c r="BM205" s="69" t="str">
        <f>IF(Q205="","","-")</f>
        <v/>
      </c>
      <c r="BN205" s="70" t="str">
        <f>IF(Q205="","",IF(Q205&lt;-9,BI205,BK205))</f>
        <v/>
      </c>
      <c r="BO205" s="67" t="e">
        <f>IF(R205=1000,11,IF(R205=-1000,0,IF(R205&gt;9,(R205+2),IF(R205&lt;0,(-R205),"0"))))</f>
        <v>#VALUE!</v>
      </c>
      <c r="BP205" s="67" t="str">
        <f>IF(R205=1000,0,IF(R205=-1000,11,IF(R205&lt;-9,-(R205-2),IF(R205&gt;0,(R205),"0"))))</f>
        <v/>
      </c>
      <c r="BQ205" s="67">
        <f>IF(R205=1000,11,IF(R205=-1000,0,IF(R205&gt;0,11,IF(R205&lt;0,(-R205),"0"))))</f>
        <v>11</v>
      </c>
      <c r="BR205" s="67" t="str">
        <f>IF(R205=1000,0,IF(R205=-1000,11,IF(R205&lt;0,11,IF(R205&gt;0,(R205),"0"))))</f>
        <v/>
      </c>
      <c r="BS205" s="68" t="str">
        <f>IF(R205="","",IF(R205&gt;9,BO205,BQ205))</f>
        <v/>
      </c>
      <c r="BT205" s="69" t="str">
        <f>IF(R205="","","-")</f>
        <v/>
      </c>
      <c r="BU205" s="70" t="str">
        <f>IF(R205="","",IF(R205&lt;-9,BP205,BR205))</f>
        <v/>
      </c>
      <c r="BV205" s="67" t="e">
        <f>IF(S205=1000,11,IF(S205=-1000,0,IF(S205&gt;9,(S205+2),IF(S205&lt;0,(-S205),"0"))))</f>
        <v>#VALUE!</v>
      </c>
      <c r="BW205" s="67" t="str">
        <f>IF(S205=1000,0,IF(S205=-1000,11,IF(S205&lt;-9,-(S205-2),IF(S205&gt;0,(S205),"0"))))</f>
        <v/>
      </c>
      <c r="BX205" s="67">
        <f>IF(S205=1000,11,IF(S205=-1000,0,IF(S205&gt;0,11,IF(S205&lt;0,(-S205),"0"))))</f>
        <v>11</v>
      </c>
      <c r="BY205" s="71" t="str">
        <f>IF(S205=1000,0,IF(S205=-1000,11,IF(S205&lt;0,11,IF(S205&gt;0,(S205),"0"))))</f>
        <v/>
      </c>
      <c r="BZ205" s="68" t="str">
        <f>IF(S205="","",IF(S205&gt;9,BV205,BX205))</f>
        <v/>
      </c>
      <c r="CA205" s="69" t="str">
        <f>IF(S205="","","-")</f>
        <v/>
      </c>
      <c r="CB205" s="70" t="str">
        <f>IF(S205="","",IF(S205&lt;-9,BW205,BY205))</f>
        <v/>
      </c>
      <c r="CC205" s="72" t="str">
        <f>IF(O205="","",SUM(T205:X205))</f>
        <v/>
      </c>
      <c r="CD205" s="73" t="str">
        <f>IF(CC205="","","-")</f>
        <v/>
      </c>
      <c r="CE205" s="74" t="str">
        <f>IF(O205="","",SUM(Y205:AC205))</f>
        <v/>
      </c>
      <c r="CP205" s="32"/>
      <c r="CQ205" s="32"/>
    </row>
    <row r="206" spans="1:95" s="31" customFormat="1" ht="15" customHeight="1" x14ac:dyDescent="0.2">
      <c r="A206" s="43"/>
      <c r="B206" s="44"/>
      <c r="C206" s="75">
        <v>2</v>
      </c>
      <c r="D206" s="76" t="str">
        <f>IF(A206="","",VLOOKUP(A206,СписокКЖ!D:I,2,FALSE))</f>
        <v/>
      </c>
      <c r="E206" s="47"/>
      <c r="F206" s="77" t="str">
        <f>IF(B206="","",VLOOKUP(B206,СписокКЖ!D:I,2,FALSE))</f>
        <v/>
      </c>
      <c r="G206" s="49"/>
      <c r="H206" s="41"/>
      <c r="I206" s="91"/>
      <c r="J206" s="91"/>
      <c r="K206" s="91"/>
      <c r="L206" s="91"/>
      <c r="M206" s="51"/>
      <c r="N206" s="42"/>
      <c r="O206" s="79" t="str">
        <f>IF(I206="","",IF(I206="0",1000,IF(I206="-0",-1000,I206*1)))</f>
        <v/>
      </c>
      <c r="P206" s="79" t="str">
        <f t="shared" si="129"/>
        <v/>
      </c>
      <c r="Q206" s="79" t="str">
        <f t="shared" si="129"/>
        <v/>
      </c>
      <c r="R206" s="79" t="str">
        <f t="shared" si="129"/>
        <v/>
      </c>
      <c r="S206" s="80" t="str">
        <f t="shared" si="129"/>
        <v/>
      </c>
      <c r="T206" s="55" t="str">
        <f t="shared" si="130"/>
        <v/>
      </c>
      <c r="U206" s="56" t="str">
        <f t="shared" si="130"/>
        <v/>
      </c>
      <c r="V206" s="56" t="str">
        <f t="shared" si="130"/>
        <v/>
      </c>
      <c r="W206" s="56" t="str">
        <f t="shared" si="130"/>
        <v/>
      </c>
      <c r="X206" s="56" t="str">
        <f t="shared" si="130"/>
        <v/>
      </c>
      <c r="Y206" s="57" t="str">
        <f t="shared" si="131"/>
        <v/>
      </c>
      <c r="Z206" s="57" t="str">
        <f t="shared" si="131"/>
        <v/>
      </c>
      <c r="AA206" s="57" t="str">
        <f t="shared" si="131"/>
        <v/>
      </c>
      <c r="AB206" s="57" t="str">
        <f t="shared" si="131"/>
        <v/>
      </c>
      <c r="AC206" s="57" t="str">
        <f t="shared" si="131"/>
        <v/>
      </c>
      <c r="AD206" s="58" t="str">
        <f>IF(CC206="","",IF(CC206&gt;CE206,1,-1))</f>
        <v/>
      </c>
      <c r="AE206" s="58" t="str">
        <f>IF(CC206="","",IF(CC206&lt;CE206,1,-1))</f>
        <v/>
      </c>
      <c r="AF206" s="59">
        <f>IF(CC206&gt;CE206,1,0)</f>
        <v>0</v>
      </c>
      <c r="AG206" s="60">
        <f>IF(CE206&gt;CC206,1,0)</f>
        <v>0</v>
      </c>
      <c r="AH206" s="81" t="str">
        <f>IF(O206="","",AX206*1)</f>
        <v/>
      </c>
      <c r="AI206" s="92" t="str">
        <f>IF(P206="","",BE206*1)</f>
        <v/>
      </c>
      <c r="AJ206" s="92" t="str">
        <f>IF(Q206="","",BL206*1)</f>
        <v/>
      </c>
      <c r="AK206" s="92" t="str">
        <f>IF(R206="","",BS206*1)</f>
        <v/>
      </c>
      <c r="AL206" s="92" t="str">
        <f>IF(S206="","",BZ206*1)</f>
        <v/>
      </c>
      <c r="AM206" s="93" t="str">
        <f>IF(O206="","",AZ206*1)</f>
        <v/>
      </c>
      <c r="AN206" s="93" t="str">
        <f>IF(P206="","",BG206*1)</f>
        <v/>
      </c>
      <c r="AO206" s="93" t="str">
        <f>IF(Q206="","",BN206*1)</f>
        <v/>
      </c>
      <c r="AP206" s="93" t="str">
        <f>IF(R206="","",BU206*1)</f>
        <v/>
      </c>
      <c r="AQ206" s="93" t="str">
        <f>IF(S206="","",CB206*1)</f>
        <v/>
      </c>
      <c r="AR206" s="64">
        <f>SUM(AH206:AL206)</f>
        <v>0</v>
      </c>
      <c r="AS206" s="65">
        <f>SUM(AM206:AQ206)</f>
        <v>0</v>
      </c>
      <c r="AT206" s="66">
        <f>IF(O206=1000,11,IF(O206=-1000,0,IF(O206&gt;0,11,IF(O206&lt;0,(-O206),"0"))))</f>
        <v>11</v>
      </c>
      <c r="AU206" s="67" t="str">
        <f>IF(O206=1000,0,IF(O206=-1000,11,IF(O206&lt;-9,-(O206-2),IF(O206&gt;0,(O206),"0"))))</f>
        <v/>
      </c>
      <c r="AV206" s="66" t="e">
        <f>IF(O206=1000,11,IF(O206=-1000,0,IF(O206&gt;9,(O206+2),IF(O206&lt;0,(-O206),"0"))))</f>
        <v>#VALUE!</v>
      </c>
      <c r="AW206" s="67" t="str">
        <f>IF(O206=1000,0,IF(O206=-1000,11,IF(O206&lt;0,11,IF(O206&gt;0,(O206),"0"))))</f>
        <v/>
      </c>
      <c r="AX206" s="94" t="str">
        <f>IF(O206="","",IF(O206&gt;9,AV206,AT206))</f>
        <v/>
      </c>
      <c r="AY206" s="95" t="str">
        <f>IF(O206="","","-")</f>
        <v/>
      </c>
      <c r="AZ206" s="96" t="str">
        <f>IF(O206="","",IF(O206&lt;-9,AU206,AW206))</f>
        <v/>
      </c>
      <c r="BA206" s="66" t="e">
        <f>IF(P206=1000,11,IF(P206=-1000,0,IF(P206&gt;9,(P206+2),IF(P206&lt;0,(-P206),"0"))))</f>
        <v>#VALUE!</v>
      </c>
      <c r="BB206" s="67" t="str">
        <f>IF(P206=1000,0,IF(P206=-1000,11,IF(P206&lt;-9,-(P206-2),IF(P206&gt;0,(P206),"0"))))</f>
        <v/>
      </c>
      <c r="BC206" s="67">
        <f>IF(P206=1000,11,IF(P206=-1000,0,IF(P206&gt;0,11,IF(P206&lt;0,(-P206),"0"))))</f>
        <v>11</v>
      </c>
      <c r="BD206" s="67" t="str">
        <f>IF(P206=1000,0,IF(P206=-1000,11,IF(P206&lt;0,11,IF(P206&gt;0,(P206),"0"))))</f>
        <v/>
      </c>
      <c r="BE206" s="94" t="str">
        <f>IF(P206="","",IF(P206&gt;9,BA206,BC206))</f>
        <v/>
      </c>
      <c r="BF206" s="95" t="str">
        <f>IF(P206="","","-")</f>
        <v/>
      </c>
      <c r="BG206" s="96" t="str">
        <f>IF(P206="","",IF(P206&lt;-9,BB206,BD206))</f>
        <v/>
      </c>
      <c r="BH206" s="66" t="e">
        <f>IF(Q206=1000,11,IF(Q206=-1000,0,IF(Q206&gt;9,(Q206+2),IF(Q206&lt;0,(-Q206),"0"))))</f>
        <v>#VALUE!</v>
      </c>
      <c r="BI206" s="67" t="str">
        <f>IF(Q206=1000,0,IF(Q206=-1000,11,IF(Q206&lt;-9,-(Q206-2),IF(Q206&gt;0,(Q206),"0"))))</f>
        <v/>
      </c>
      <c r="BJ206" s="67">
        <f>IF(Q206=1000,11,IF(Q206=-1000,0,IF(Q206&gt;0,11,IF(Q206&lt;0,(-Q206),"0"))))</f>
        <v>11</v>
      </c>
      <c r="BK206" s="67" t="str">
        <f>IF(Q206=1000,0,IF(Q206=-1000,11,IF(Q206&lt;0,11,IF(Q206&gt;0,(Q206),"0"))))</f>
        <v/>
      </c>
      <c r="BL206" s="94" t="str">
        <f>IF(Q206="","",IF(Q206&gt;9,BH206,BJ206))</f>
        <v/>
      </c>
      <c r="BM206" s="95" t="str">
        <f>IF(Q206="","","-")</f>
        <v/>
      </c>
      <c r="BN206" s="96" t="str">
        <f>IF(Q206="","",IF(Q206&lt;-9,BI206,BK206))</f>
        <v/>
      </c>
      <c r="BO206" s="67" t="e">
        <f>IF(R206=1000,11,IF(R206=-1000,0,IF(R206&gt;9,(R206+2),IF(R206&lt;0,(-R206),"0"))))</f>
        <v>#VALUE!</v>
      </c>
      <c r="BP206" s="67" t="str">
        <f>IF(R206=1000,0,IF(R206=-1000,11,IF(R206&lt;-9,-(R206-2),IF(R206&gt;0,(R206),"0"))))</f>
        <v/>
      </c>
      <c r="BQ206" s="67">
        <f>IF(R206=1000,11,IF(R206=-1000,0,IF(R206&gt;0,11,IF(R206&lt;0,(-R206),"0"))))</f>
        <v>11</v>
      </c>
      <c r="BR206" s="67" t="str">
        <f>IF(R206=1000,0,IF(R206=-1000,11,IF(R206&lt;0,11,IF(R206&gt;0,(R206),"0"))))</f>
        <v/>
      </c>
      <c r="BS206" s="94" t="str">
        <f>IF(R206="","",IF(R206&gt;9,BO206,BQ206))</f>
        <v/>
      </c>
      <c r="BT206" s="95" t="str">
        <f>IF(R206="","","-")</f>
        <v/>
      </c>
      <c r="BU206" s="96" t="str">
        <f>IF(R206="","",IF(R206&lt;-9,BP206,BR206))</f>
        <v/>
      </c>
      <c r="BV206" s="67" t="e">
        <f>IF(S206=1000,11,IF(S206=-1000,0,IF(S206&gt;9,(S206+2),IF(S206&lt;0,(-S206),"0"))))</f>
        <v>#VALUE!</v>
      </c>
      <c r="BW206" s="67" t="str">
        <f>IF(S206=1000,0,IF(S206=-1000,11,IF(S206&lt;-9,-(S206-2),IF(S206&gt;0,(S206),"0"))))</f>
        <v/>
      </c>
      <c r="BX206" s="67">
        <f>IF(S206=1000,11,IF(S206=-1000,0,IF(S206&gt;0,11,IF(S206&lt;0,(-S206),"0"))))</f>
        <v>11</v>
      </c>
      <c r="BY206" s="71" t="str">
        <f>IF(S206=1000,0,IF(S206=-1000,11,IF(S206&lt;0,11,IF(S206&gt;0,(S206),"0"))))</f>
        <v/>
      </c>
      <c r="BZ206" s="94" t="str">
        <f>IF(S206="","",IF(S206&gt;9,BV206,BX206))</f>
        <v/>
      </c>
      <c r="CA206" s="95" t="str">
        <f>IF(S206="","","-")</f>
        <v/>
      </c>
      <c r="CB206" s="96" t="str">
        <f>IF(S206="","",IF(S206&lt;-9,BW206,BY206))</f>
        <v/>
      </c>
      <c r="CC206" s="97" t="str">
        <f>IF(O206="","",SUM(T206:X206))</f>
        <v/>
      </c>
      <c r="CD206" s="88" t="str">
        <f>IF(CC206="","","-")</f>
        <v/>
      </c>
      <c r="CE206" s="98" t="str">
        <f>IF(O206="","",SUM(Y206:AC206))</f>
        <v/>
      </c>
      <c r="CP206" s="32"/>
      <c r="CQ206" s="32"/>
    </row>
    <row r="207" spans="1:95" s="31" customFormat="1" ht="15" customHeight="1" x14ac:dyDescent="0.2">
      <c r="A207" s="43"/>
      <c r="B207" s="44"/>
      <c r="C207" s="1250">
        <v>3</v>
      </c>
      <c r="D207" s="76" t="str">
        <f>IF(A207="","",VLOOKUP(A207,СписокКЖ!D:I,2,FALSE))</f>
        <v/>
      </c>
      <c r="E207" s="47"/>
      <c r="F207" s="77" t="str">
        <f>IF(B207="","",VLOOKUP(B207,СписокКЖ!D:I,2,FALSE))</f>
        <v/>
      </c>
      <c r="G207" s="49"/>
      <c r="H207" s="41"/>
      <c r="I207" s="1252"/>
      <c r="J207" s="1252"/>
      <c r="K207" s="1252"/>
      <c r="L207" s="1252"/>
      <c r="M207" s="1252"/>
      <c r="N207" s="42"/>
      <c r="O207" s="1244" t="str">
        <f>IF(I207="","",IF(I207="0",1000,IF(I207="-0",-1000,I207*1)))</f>
        <v/>
      </c>
      <c r="P207" s="1244" t="str">
        <f>IF(J207="","",IF(J207="0",1000,IF(J207="-0",-1000,J207*1)))</f>
        <v/>
      </c>
      <c r="Q207" s="1244" t="str">
        <f>IF(K207="","",IF(K207="0",1000,IF(K207="-0",-1000,K207*1)))</f>
        <v/>
      </c>
      <c r="R207" s="1244" t="str">
        <f>IF(L208="","",IF(L208="0",1000,IF(L208="-0",-1000,L208*1)))</f>
        <v/>
      </c>
      <c r="S207" s="1246" t="str">
        <f>IF(M208="","",IF(M208="0",1000,IF(M208="-0",-1000,M208*1)))</f>
        <v/>
      </c>
      <c r="T207" s="1248" t="str">
        <f>IF(O207="","",IF(O207&gt;0,1,0))</f>
        <v/>
      </c>
      <c r="U207" s="1284" t="str">
        <f>IF(P207="","",IF(P207&gt;0,1,0))</f>
        <v/>
      </c>
      <c r="V207" s="1284" t="str">
        <f>IF(Q207="","",IF(Q207&gt;0,1,0))</f>
        <v/>
      </c>
      <c r="W207" s="1284" t="str">
        <f>IF(R207="","",IF(R207&gt;0,1,0))</f>
        <v/>
      </c>
      <c r="X207" s="1284" t="str">
        <f>IF(S207="","",IF(S207&gt;0,1,0))</f>
        <v/>
      </c>
      <c r="Y207" s="1278" t="str">
        <f>IF(O207="","",IF(O207&lt;0,1,0))</f>
        <v/>
      </c>
      <c r="Z207" s="1278" t="str">
        <f>IF(P207="","",IF(P207&lt;0,1,0))</f>
        <v/>
      </c>
      <c r="AA207" s="1278" t="str">
        <f>IF(Q207="","",IF(Q207&lt;0,1,0))</f>
        <v/>
      </c>
      <c r="AB207" s="1278" t="str">
        <f>IF(R207="","",IF(R207&lt;0,1,0))</f>
        <v/>
      </c>
      <c r="AC207" s="1278" t="str">
        <f>IF(S207="","",IF(S207&lt;0,1,0))</f>
        <v/>
      </c>
      <c r="AD207" s="1280" t="str">
        <f>IF(CC207="","",IF(CC207&gt;CE207,1,-1))</f>
        <v/>
      </c>
      <c r="AE207" s="1280" t="str">
        <f>IF(CC207="","",IF(CC207&lt;CE207,1,-1))</f>
        <v/>
      </c>
      <c r="AF207" s="1282">
        <f>IF(CC207&gt;CE207,1,0)</f>
        <v>0</v>
      </c>
      <c r="AG207" s="1272">
        <f>IF(CE207&gt;CC207,1,0)</f>
        <v>0</v>
      </c>
      <c r="AH207" s="1274" t="str">
        <f>IF(O207="","",AX207*1)</f>
        <v/>
      </c>
      <c r="AI207" s="1276" t="str">
        <f>IF(P207="","",BE207*1)</f>
        <v/>
      </c>
      <c r="AJ207" s="1276" t="str">
        <f>IF(Q207="","",BL207*1)</f>
        <v/>
      </c>
      <c r="AK207" s="1276" t="str">
        <f>IF(R207="","",BS207*1)</f>
        <v/>
      </c>
      <c r="AL207" s="1276" t="str">
        <f>IF(S207="","",BZ207*1)</f>
        <v/>
      </c>
      <c r="AM207" s="1298" t="str">
        <f>IF(O207="","",AZ207*1)</f>
        <v/>
      </c>
      <c r="AN207" s="1298" t="str">
        <f>IF(P207="","",BG207*1)</f>
        <v/>
      </c>
      <c r="AO207" s="1298" t="str">
        <f>IF(Q207="","",BN207*1)</f>
        <v/>
      </c>
      <c r="AP207" s="1298" t="str">
        <f>IF(R207="","",BU207*1)</f>
        <v/>
      </c>
      <c r="AQ207" s="1298" t="str">
        <f>IF(S207="","",CB207*1)</f>
        <v/>
      </c>
      <c r="AR207" s="1300">
        <f>SUM(AH208:AL208)</f>
        <v>0</v>
      </c>
      <c r="AS207" s="1292">
        <f>SUM(AM208:AQ208)</f>
        <v>0</v>
      </c>
      <c r="AT207" s="1294">
        <f>IF(O207=1000,11,IF(O207=-1000,0,IF(O207&gt;0,11,IF(O207&lt;0,(-O207),"0"))))</f>
        <v>11</v>
      </c>
      <c r="AU207" s="1286" t="str">
        <f>IF(O207=1000,0,IF(O207=-1000,11,IF(O207&lt;-9,-(O207-2),IF(O207&gt;0,(O207),"0"))))</f>
        <v/>
      </c>
      <c r="AV207" s="1286" t="e">
        <f>IF(O207=1000,11,IF(O207=-1000,0,IF(O207&gt;9,(O207+2),IF(O207&lt;0,(-O207),"0"))))</f>
        <v>#VALUE!</v>
      </c>
      <c r="AW207" s="1286" t="str">
        <f>IF(O207=1000,0,IF(O207=-1000,11,IF(O207&lt;0,11,IF(O207&gt;0,(O207),"0"))))</f>
        <v/>
      </c>
      <c r="AX207" s="1296" t="str">
        <f>IF(O207="","",IF(O207&gt;9,AV207,AT207))</f>
        <v/>
      </c>
      <c r="AY207" s="1288" t="str">
        <f>IF(O207="","","-")</f>
        <v/>
      </c>
      <c r="AZ207" s="1290" t="str">
        <f>IF(O207="","",IF(O207&lt;-9,AU207,AW207))</f>
        <v/>
      </c>
      <c r="BA207" s="1286" t="e">
        <f>IF(P207=1000,11,IF(P207=-1000,0,IF(P207&gt;9,(P207+2),IF(P207&lt;0,(-P207),"0"))))</f>
        <v>#VALUE!</v>
      </c>
      <c r="BB207" s="1286" t="str">
        <f>IF(P207=1000,0,IF(P207=-1000,11,IF(P207&lt;-9,-(P207-2),IF(P207&gt;0,(P207),"0"))))</f>
        <v/>
      </c>
      <c r="BC207" s="1286">
        <f>IF(P207=1000,11,IF(P207=-1000,0,IF(P207&gt;0,11,IF(P207&lt;0,(-P207),"0"))))</f>
        <v>11</v>
      </c>
      <c r="BD207" s="1286" t="str">
        <f>IF(P207=1000,0,IF(P207=-1000,11,IF(P207&lt;0,11,IF(P207&gt;0,(P207),"0"))))</f>
        <v/>
      </c>
      <c r="BE207" s="1296" t="str">
        <f>IF(P207="","",IF(P207&gt;9,BA207,BC207))</f>
        <v/>
      </c>
      <c r="BF207" s="1288" t="str">
        <f>IF(P207="","","-")</f>
        <v/>
      </c>
      <c r="BG207" s="1290" t="str">
        <f>IF(P207="","",IF(P207&lt;-9,BB207,BD207))</f>
        <v/>
      </c>
      <c r="BH207" s="1286" t="e">
        <f>IF(Q207=1000,11,IF(Q207=-1000,0,IF(Q207&gt;9,(Q207+2),IF(Q207&lt;0,(-Q207),"0"))))</f>
        <v>#VALUE!</v>
      </c>
      <c r="BI207" s="1286" t="str">
        <f>IF(Q207=1000,0,IF(Q207=-1000,11,IF(Q207&lt;-9,-(Q207-2),IF(Q207&gt;0,(Q207),"0"))))</f>
        <v/>
      </c>
      <c r="BJ207" s="1286">
        <f>IF(Q207=1000,11,IF(Q207=-1000,0,IF(Q207&gt;0,11,IF(Q207&lt;0,(-Q207),"0"))))</f>
        <v>11</v>
      </c>
      <c r="BK207" s="1286" t="str">
        <f>IF(Q207=1000,0,IF(Q207=-1000,11,IF(Q207&lt;0,11,IF(Q207&gt;0,(Q207),"0"))))</f>
        <v/>
      </c>
      <c r="BL207" s="1296" t="str">
        <f>IF(Q207="","",IF(Q207&gt;9,BH207,BJ207))</f>
        <v/>
      </c>
      <c r="BM207" s="1288" t="str">
        <f>IF(Q207="","","-")</f>
        <v/>
      </c>
      <c r="BN207" s="1290" t="str">
        <f>IF(Q207="","",IF(Q207&lt;-9,BI207,BK207))</f>
        <v/>
      </c>
      <c r="BO207" s="1286" t="e">
        <f>IF(R207=1000,11,IF(R207=-1000,0,IF(R207&gt;9,(R207+2),IF(R207&lt;0,(-R207),"0"))))</f>
        <v>#VALUE!</v>
      </c>
      <c r="BP207" s="1286" t="str">
        <f>IF(R207=1000,0,IF(R207=-1000,11,IF(R207&lt;-9,-(R207-2),IF(R207&gt;0,(R207),"0"))))</f>
        <v/>
      </c>
      <c r="BQ207" s="1286">
        <f>IF(R207=1000,11,IF(R207=-1000,0,IF(R207&gt;0,11,IF(R207&lt;0,(-R207),"0"))))</f>
        <v>11</v>
      </c>
      <c r="BR207" s="1286" t="str">
        <f>IF(R207=1000,0,IF(R207=-1000,11,IF(R207&lt;0,11,IF(R207&gt;0,(R207),"0"))))</f>
        <v/>
      </c>
      <c r="BS207" s="1296" t="str">
        <f>IF(R207="","",IF(R207&gt;9,BO207,BQ207))</f>
        <v/>
      </c>
      <c r="BT207" s="1288" t="str">
        <f>IF(R207="","","-")</f>
        <v/>
      </c>
      <c r="BU207" s="1290" t="str">
        <f>IF(R207="","",IF(R207&lt;-9,BP207,BR207))</f>
        <v/>
      </c>
      <c r="BV207" s="1286" t="e">
        <f>IF(S207=1000,11,IF(S207=-1000,0,IF(S207&gt;9,(S207+2),IF(S207&lt;0,(-S207),"0"))))</f>
        <v>#VALUE!</v>
      </c>
      <c r="BW207" s="1286" t="str">
        <f>IF(S207=1000,0,IF(S207=-1000,11,IF(S207&lt;-9,-(S207-2),IF(S207&gt;0,(S207),"0"))))</f>
        <v/>
      </c>
      <c r="BX207" s="1286">
        <f>IF(S207=1000,11,IF(S207=-1000,0,IF(S207&gt;0,11,IF(S207&lt;0,(-S207),"0"))))</f>
        <v>11</v>
      </c>
      <c r="BY207" s="1286" t="str">
        <f>IF(S207=1000,0,IF(S207=-1000,11,IF(S207&lt;0,11,IF(S207&gt;0,(S207),"0"))))</f>
        <v/>
      </c>
      <c r="BZ207" s="1296" t="str">
        <f>IF(S207="","",IF(S207&gt;9,BV207,BX207))</f>
        <v/>
      </c>
      <c r="CA207" s="1288" t="str">
        <f>IF(S207="","","-")</f>
        <v/>
      </c>
      <c r="CB207" s="1290" t="str">
        <f>IF(S207="","",IF(S207&lt;-9,BW207,BY207))</f>
        <v/>
      </c>
      <c r="CC207" s="1302" t="str">
        <f>IF(O207="","",SUM(T207:X208))</f>
        <v/>
      </c>
      <c r="CD207" s="1304" t="str">
        <f>IF(CC207="","","-")</f>
        <v/>
      </c>
      <c r="CE207" s="1306" t="str">
        <f>IF(O207="","",SUM(Y207:AC208))</f>
        <v/>
      </c>
      <c r="CP207" s="32"/>
      <c r="CQ207" s="32"/>
    </row>
    <row r="208" spans="1:95" s="31" customFormat="1" ht="15" customHeight="1" x14ac:dyDescent="0.2">
      <c r="A208" s="43"/>
      <c r="B208" s="44"/>
      <c r="C208" s="1251"/>
      <c r="D208" s="46" t="str">
        <f>IF(A208="","",VLOOKUP(A208,СписокКЖ!D:I,2,FALSE))</f>
        <v/>
      </c>
      <c r="E208" s="47"/>
      <c r="F208" s="48" t="str">
        <f>IF(B208="","",VLOOKUP(B208,СписокКЖ!D:I,2,FALSE))</f>
        <v/>
      </c>
      <c r="G208" s="49"/>
      <c r="H208" s="41"/>
      <c r="I208" s="1253"/>
      <c r="J208" s="1253"/>
      <c r="K208" s="1253"/>
      <c r="L208" s="1253"/>
      <c r="M208" s="1253"/>
      <c r="N208" s="42"/>
      <c r="O208" s="1245"/>
      <c r="P208" s="1245"/>
      <c r="Q208" s="1245"/>
      <c r="R208" s="1245"/>
      <c r="S208" s="1247"/>
      <c r="T208" s="1249"/>
      <c r="U208" s="1285"/>
      <c r="V208" s="1285"/>
      <c r="W208" s="1285"/>
      <c r="X208" s="1285"/>
      <c r="Y208" s="1279"/>
      <c r="Z208" s="1279"/>
      <c r="AA208" s="1279"/>
      <c r="AB208" s="1279"/>
      <c r="AC208" s="1279"/>
      <c r="AD208" s="1281"/>
      <c r="AE208" s="1281"/>
      <c r="AF208" s="1283"/>
      <c r="AG208" s="1273"/>
      <c r="AH208" s="1275"/>
      <c r="AI208" s="1277"/>
      <c r="AJ208" s="1277"/>
      <c r="AK208" s="1277"/>
      <c r="AL208" s="1277"/>
      <c r="AM208" s="1299"/>
      <c r="AN208" s="1299"/>
      <c r="AO208" s="1299"/>
      <c r="AP208" s="1299"/>
      <c r="AQ208" s="1299"/>
      <c r="AR208" s="1301"/>
      <c r="AS208" s="1293"/>
      <c r="AT208" s="1295"/>
      <c r="AU208" s="1287"/>
      <c r="AV208" s="1287"/>
      <c r="AW208" s="1287"/>
      <c r="AX208" s="1297"/>
      <c r="AY208" s="1289"/>
      <c r="AZ208" s="1291"/>
      <c r="BA208" s="1287"/>
      <c r="BB208" s="1287"/>
      <c r="BC208" s="1287"/>
      <c r="BD208" s="1287"/>
      <c r="BE208" s="1297"/>
      <c r="BF208" s="1289"/>
      <c r="BG208" s="1291"/>
      <c r="BH208" s="1287"/>
      <c r="BI208" s="1287"/>
      <c r="BJ208" s="1287"/>
      <c r="BK208" s="1287"/>
      <c r="BL208" s="1297"/>
      <c r="BM208" s="1289"/>
      <c r="BN208" s="1291"/>
      <c r="BO208" s="1287"/>
      <c r="BP208" s="1287"/>
      <c r="BQ208" s="1287"/>
      <c r="BR208" s="1287"/>
      <c r="BS208" s="1297"/>
      <c r="BT208" s="1289"/>
      <c r="BU208" s="1291"/>
      <c r="BV208" s="1287"/>
      <c r="BW208" s="1287"/>
      <c r="BX208" s="1287"/>
      <c r="BY208" s="1287"/>
      <c r="BZ208" s="1297"/>
      <c r="CA208" s="1289"/>
      <c r="CB208" s="1291"/>
      <c r="CC208" s="1303"/>
      <c r="CD208" s="1305"/>
      <c r="CE208" s="1307"/>
      <c r="CP208" s="32"/>
      <c r="CQ208" s="32"/>
    </row>
    <row r="209" spans="1:95" s="31" customFormat="1" ht="15" customHeight="1" x14ac:dyDescent="0.2">
      <c r="A209" s="99" t="str">
        <f>IF(A205="","",A205)</f>
        <v/>
      </c>
      <c r="B209" s="99" t="str">
        <f>IF(B205="","",B206)</f>
        <v/>
      </c>
      <c r="C209" s="75">
        <v>4</v>
      </c>
      <c r="D209" s="100" t="str">
        <f>IF(A209="","",VLOOKUP(A209,СписокКЖ!D:I,2,FALSE))</f>
        <v/>
      </c>
      <c r="E209" s="101"/>
      <c r="F209" s="77" t="str">
        <f>IF(B209="","",VLOOKUP(B209,СписокКЖ!D:I,2,FALSE))</f>
        <v/>
      </c>
      <c r="G209" s="102"/>
      <c r="H209" s="41"/>
      <c r="I209" s="91"/>
      <c r="J209" s="91"/>
      <c r="K209" s="91"/>
      <c r="L209" s="91"/>
      <c r="M209" s="91"/>
      <c r="N209" s="42"/>
      <c r="O209" s="79" t="str">
        <f>IF(I209="","",IF(I209="0",1000,IF(I209="-0",-1000,I209*1)))</f>
        <v/>
      </c>
      <c r="P209" s="79" t="str">
        <f t="shared" ref="P209:S210" si="132">IF(J209="","",IF(J209="0",1000,IF(J209="-0",-1000,J209*1)))</f>
        <v/>
      </c>
      <c r="Q209" s="79" t="str">
        <f t="shared" si="132"/>
        <v/>
      </c>
      <c r="R209" s="79" t="str">
        <f t="shared" si="132"/>
        <v/>
      </c>
      <c r="S209" s="80" t="str">
        <f t="shared" si="132"/>
        <v/>
      </c>
      <c r="T209" s="103" t="str">
        <f t="shared" ref="T209:X210" si="133">IF(O209="","",IF(O209&gt;0,1,0))</f>
        <v/>
      </c>
      <c r="U209" s="104" t="str">
        <f t="shared" si="133"/>
        <v/>
      </c>
      <c r="V209" s="104" t="str">
        <f t="shared" si="133"/>
        <v/>
      </c>
      <c r="W209" s="104" t="str">
        <f t="shared" si="133"/>
        <v/>
      </c>
      <c r="X209" s="104" t="str">
        <f t="shared" si="133"/>
        <v/>
      </c>
      <c r="Y209" s="105" t="str">
        <f t="shared" ref="Y209:AC210" si="134">IF(O209="","",IF(O209&lt;0,1,0))</f>
        <v/>
      </c>
      <c r="Z209" s="105" t="str">
        <f t="shared" si="134"/>
        <v/>
      </c>
      <c r="AA209" s="105" t="str">
        <f t="shared" si="134"/>
        <v/>
      </c>
      <c r="AB209" s="105" t="str">
        <f t="shared" si="134"/>
        <v/>
      </c>
      <c r="AC209" s="105" t="str">
        <f t="shared" si="134"/>
        <v/>
      </c>
      <c r="AD209" s="106" t="str">
        <f>IF(CC209="","",IF(CC209&gt;CE209,1,-1))</f>
        <v/>
      </c>
      <c r="AE209" s="106" t="str">
        <f>IF(CC209="","",IF(CC209&lt;CE209,1,-1))</f>
        <v/>
      </c>
      <c r="AF209" s="107">
        <f>IF(CC209&gt;CE209,1,0)</f>
        <v>0</v>
      </c>
      <c r="AG209" s="108">
        <f>IF(CE209&gt;CC209,1,0)</f>
        <v>0</v>
      </c>
      <c r="AH209" s="81" t="str">
        <f>IF(O209="","",AX209*1)</f>
        <v/>
      </c>
      <c r="AI209" s="92" t="str">
        <f>IF(P209="","",BE209*1)</f>
        <v/>
      </c>
      <c r="AJ209" s="92" t="str">
        <f>IF(Q209="","",BL209*1)</f>
        <v/>
      </c>
      <c r="AK209" s="92" t="str">
        <f>IF(R209="","",BS209*1)</f>
        <v/>
      </c>
      <c r="AL209" s="92" t="str">
        <f>IF(S209="","",BZ209*1)</f>
        <v/>
      </c>
      <c r="AM209" s="93" t="str">
        <f>IF(O209="","",AZ209*1)</f>
        <v/>
      </c>
      <c r="AN209" s="93" t="str">
        <f>IF(P209="","",BG209*1)</f>
        <v/>
      </c>
      <c r="AO209" s="93" t="str">
        <f>IF(Q209="","",BN209*1)</f>
        <v/>
      </c>
      <c r="AP209" s="93" t="str">
        <f>IF(R209="","",BU209*1)</f>
        <v/>
      </c>
      <c r="AQ209" s="93" t="str">
        <f>IF(S209="","",CB209*1)</f>
        <v/>
      </c>
      <c r="AR209" s="109">
        <f>SUM(AH209:AL209)</f>
        <v>0</v>
      </c>
      <c r="AS209" s="110">
        <f>SUM(AM209:AQ209)</f>
        <v>0</v>
      </c>
      <c r="AT209" s="111">
        <f>IF(O209=1000,11,IF(O209=-1000,0,IF(O209&gt;0,11,IF(O209&lt;0,(-O209),"0"))))</f>
        <v>11</v>
      </c>
      <c r="AU209" s="112" t="str">
        <f>IF(O209=1000,0,IF(O209=-1000,11,IF(O209&lt;-9,-(O209-2),IF(O209&gt;0,(O209),"0"))))</f>
        <v/>
      </c>
      <c r="AV209" s="111" t="e">
        <f>IF(O209=1000,11,IF(O209=-1000,0,IF(O209&gt;9,(O209+2),IF(O209&lt;0,(-O209),"0"))))</f>
        <v>#VALUE!</v>
      </c>
      <c r="AW209" s="112" t="str">
        <f>IF(O209=1000,0,IF(O209=-1000,11,IF(O209&lt;0,11,IF(O209&gt;0,(O209),"0"))))</f>
        <v/>
      </c>
      <c r="AX209" s="94" t="str">
        <f>IF(O209="","",IF(O209&gt;9,AV209,AT209))</f>
        <v/>
      </c>
      <c r="AY209" s="95" t="str">
        <f>IF(O209="","","-")</f>
        <v/>
      </c>
      <c r="AZ209" s="96" t="str">
        <f>IF(O209="","",IF(O209&lt;-9,AU209,AW209))</f>
        <v/>
      </c>
      <c r="BA209" s="111" t="e">
        <f>IF(P209=1000,11,IF(P209=-1000,0,IF(P209&gt;9,(P209+2),IF(P209&lt;0,(-P209),"0"))))</f>
        <v>#VALUE!</v>
      </c>
      <c r="BB209" s="112" t="str">
        <f>IF(P209=1000,0,IF(P209=-1000,11,IF(P209&lt;-9,-(P209-2),IF(P209&gt;0,(P209),"0"))))</f>
        <v/>
      </c>
      <c r="BC209" s="112">
        <f>IF(P209=1000,11,IF(P209=-1000,0,IF(P209&gt;0,11,IF(P209&lt;0,(-P209),"0"))))</f>
        <v>11</v>
      </c>
      <c r="BD209" s="112" t="str">
        <f>IF(P209=1000,0,IF(P209=-1000,11,IF(P209&lt;0,11,IF(P209&gt;0,(P209),"0"))))</f>
        <v/>
      </c>
      <c r="BE209" s="94" t="str">
        <f>IF(P209="","",IF(P209&gt;9,BA209,BC209))</f>
        <v/>
      </c>
      <c r="BF209" s="95" t="str">
        <f>IF(P209="","","-")</f>
        <v/>
      </c>
      <c r="BG209" s="96" t="str">
        <f>IF(P209="","",IF(P209&lt;-9,BB209,BD209))</f>
        <v/>
      </c>
      <c r="BH209" s="111" t="e">
        <f>IF(Q209=1000,11,IF(Q209=-1000,0,IF(Q209&gt;9,(Q209+2),IF(Q209&lt;0,(-Q209),"0"))))</f>
        <v>#VALUE!</v>
      </c>
      <c r="BI209" s="112" t="str">
        <f>IF(Q209=1000,0,IF(Q209=-1000,11,IF(Q209&lt;-9,-(Q209-2),IF(Q209&gt;0,(Q209),"0"))))</f>
        <v/>
      </c>
      <c r="BJ209" s="112">
        <f>IF(Q209=1000,11,IF(Q209=-1000,0,IF(Q209&gt;0,11,IF(Q209&lt;0,(-Q209),"0"))))</f>
        <v>11</v>
      </c>
      <c r="BK209" s="112" t="str">
        <f>IF(Q209=1000,0,IF(Q209=-1000,11,IF(Q209&lt;0,11,IF(Q209&gt;0,(Q209),"0"))))</f>
        <v/>
      </c>
      <c r="BL209" s="94" t="str">
        <f>IF(Q209="","",IF(Q209&gt;9,BH209,BJ209))</f>
        <v/>
      </c>
      <c r="BM209" s="95" t="str">
        <f>IF(Q209="","","-")</f>
        <v/>
      </c>
      <c r="BN209" s="96" t="str">
        <f>IF(Q209="","",IF(Q209&lt;-9,BI209,BK209))</f>
        <v/>
      </c>
      <c r="BO209" s="112" t="e">
        <f>IF(R209=1000,11,IF(R209=-1000,0,IF(R209&gt;9,(R209+2),IF(R209&lt;0,(-R209),"0"))))</f>
        <v>#VALUE!</v>
      </c>
      <c r="BP209" s="112" t="str">
        <f>IF(R209=1000,0,IF(R209=-1000,11,IF(R209&lt;-9,-(R209-2),IF(R209&gt;0,(R209),"0"))))</f>
        <v/>
      </c>
      <c r="BQ209" s="112">
        <f>IF(R209=1000,11,IF(R209=-1000,0,IF(R209&gt;0,11,IF(R209&lt;0,(-R209),"0"))))</f>
        <v>11</v>
      </c>
      <c r="BR209" s="112" t="str">
        <f>IF(R209=1000,0,IF(R209=-1000,11,IF(R209&lt;0,11,IF(R209&gt;0,(R209),"0"))))</f>
        <v/>
      </c>
      <c r="BS209" s="94" t="str">
        <f>IF(R209="","",IF(R209&gt;9,BO209,BQ209))</f>
        <v/>
      </c>
      <c r="BT209" s="95" t="str">
        <f>IF(R209="","","-")</f>
        <v/>
      </c>
      <c r="BU209" s="96" t="str">
        <f>IF(R209="","",IF(R209&lt;-9,BP209,BR209))</f>
        <v/>
      </c>
      <c r="BV209" s="112" t="e">
        <f>IF(S209=1000,11,IF(S209=-1000,0,IF(S209&gt;9,(S209+2),IF(S209&lt;0,(-S209),"0"))))</f>
        <v>#VALUE!</v>
      </c>
      <c r="BW209" s="112" t="str">
        <f>IF(S209=1000,0,IF(S209=-1000,11,IF(S209&lt;-9,-(S209-2),IF(S209&gt;0,(S209),"0"))))</f>
        <v/>
      </c>
      <c r="BX209" s="112">
        <f>IF(S209=1000,11,IF(S209=-1000,0,IF(S209&gt;0,11,IF(S209&lt;0,(-S209),"0"))))</f>
        <v>11</v>
      </c>
      <c r="BY209" s="113" t="str">
        <f>IF(S209=1000,0,IF(S209=-1000,11,IF(S209&lt;0,11,IF(S209&gt;0,(S209),"0"))))</f>
        <v/>
      </c>
      <c r="BZ209" s="94" t="str">
        <f>IF(S209="","",IF(S209&gt;9,BV209,BX209))</f>
        <v/>
      </c>
      <c r="CA209" s="95" t="str">
        <f>IF(S209="","","-")</f>
        <v/>
      </c>
      <c r="CB209" s="96" t="str">
        <f>IF(S209="","",IF(S209&lt;-9,BW209,BY209))</f>
        <v/>
      </c>
      <c r="CC209" s="97" t="str">
        <f>IF(O209="","",SUM(T209:X209))</f>
        <v/>
      </c>
      <c r="CD209" s="88" t="str">
        <f>IF(CC209="","","-")</f>
        <v/>
      </c>
      <c r="CE209" s="98" t="str">
        <f>IF(O209="","",SUM(Y209:AC209))</f>
        <v/>
      </c>
      <c r="CP209" s="32"/>
      <c r="CQ209" s="32"/>
    </row>
    <row r="210" spans="1:95" s="31" customFormat="1" ht="15" customHeight="1" thickBot="1" x14ac:dyDescent="0.25">
      <c r="A210" s="99" t="str">
        <f>IF(A205="","",A206)</f>
        <v/>
      </c>
      <c r="B210" s="99" t="str">
        <f>IF(B205="","",B205)</f>
        <v/>
      </c>
      <c r="C210" s="114">
        <v>5</v>
      </c>
      <c r="D210" s="115" t="str">
        <f>IF(A210="","",VLOOKUP(A210,СписокКЖ!D:I,2,FALSE))</f>
        <v/>
      </c>
      <c r="E210" s="116"/>
      <c r="F210" s="117" t="str">
        <f>IF(B210="","",VLOOKUP(B210,СписокКЖ!D:I,2,FALSE))</f>
        <v/>
      </c>
      <c r="G210" s="118"/>
      <c r="H210" s="119"/>
      <c r="I210" s="120"/>
      <c r="J210" s="120"/>
      <c r="K210" s="120"/>
      <c r="L210" s="121"/>
      <c r="M210" s="121"/>
      <c r="N210" s="122"/>
      <c r="O210" s="123" t="str">
        <f>IF(I210="","",IF(I210="0",1000,IF(I210="-0",-1000,I210*1)))</f>
        <v/>
      </c>
      <c r="P210" s="123" t="str">
        <f t="shared" si="132"/>
        <v/>
      </c>
      <c r="Q210" s="123" t="str">
        <f t="shared" si="132"/>
        <v/>
      </c>
      <c r="R210" s="123" t="str">
        <f t="shared" si="132"/>
        <v/>
      </c>
      <c r="S210" s="124" t="str">
        <f t="shared" si="132"/>
        <v/>
      </c>
      <c r="T210" s="125" t="str">
        <f t="shared" si="133"/>
        <v/>
      </c>
      <c r="U210" s="126" t="str">
        <f t="shared" si="133"/>
        <v/>
      </c>
      <c r="V210" s="126" t="str">
        <f t="shared" si="133"/>
        <v/>
      </c>
      <c r="W210" s="126" t="str">
        <f t="shared" si="133"/>
        <v/>
      </c>
      <c r="X210" s="126" t="str">
        <f t="shared" si="133"/>
        <v/>
      </c>
      <c r="Y210" s="127" t="str">
        <f t="shared" si="134"/>
        <v/>
      </c>
      <c r="Z210" s="127" t="str">
        <f t="shared" si="134"/>
        <v/>
      </c>
      <c r="AA210" s="127" t="str">
        <f t="shared" si="134"/>
        <v/>
      </c>
      <c r="AB210" s="127" t="str">
        <f t="shared" si="134"/>
        <v/>
      </c>
      <c r="AC210" s="127" t="str">
        <f t="shared" si="134"/>
        <v/>
      </c>
      <c r="AD210" s="128" t="str">
        <f>IF(CC210="","",IF(CC210&gt;CE210,1,-1))</f>
        <v/>
      </c>
      <c r="AE210" s="128" t="str">
        <f>IF(CC210="","",IF(CC210&lt;CE210,1,-1))</f>
        <v/>
      </c>
      <c r="AF210" s="129">
        <f>IF(CC210&gt;CE210,1,0)</f>
        <v>0</v>
      </c>
      <c r="AG210" s="130">
        <f>IF(CE210&gt;CC210,1,0)</f>
        <v>0</v>
      </c>
      <c r="AH210" s="131" t="str">
        <f>IF(O210="","",AX210*1)</f>
        <v/>
      </c>
      <c r="AI210" s="132" t="str">
        <f>IF(P210="","",BE210*1)</f>
        <v/>
      </c>
      <c r="AJ210" s="132" t="str">
        <f>IF(Q210="","",BL210*1)</f>
        <v/>
      </c>
      <c r="AK210" s="132" t="str">
        <f>IF(R210="","",BS210*1)</f>
        <v/>
      </c>
      <c r="AL210" s="132" t="str">
        <f>IF(S210="","",BZ210*1)</f>
        <v/>
      </c>
      <c r="AM210" s="133" t="str">
        <f>IF(O210="","",AZ210*1)</f>
        <v/>
      </c>
      <c r="AN210" s="133" t="str">
        <f>IF(P210="","",BG210*1)</f>
        <v/>
      </c>
      <c r="AO210" s="133" t="str">
        <f>IF(Q210="","",BN210*1)</f>
        <v/>
      </c>
      <c r="AP210" s="133" t="str">
        <f>IF(R210="","",BU210*1)</f>
        <v/>
      </c>
      <c r="AQ210" s="133" t="str">
        <f>IF(S210="","",CB210*1)</f>
        <v/>
      </c>
      <c r="AR210" s="134">
        <f>SUM(AH210:AL210)</f>
        <v>0</v>
      </c>
      <c r="AS210" s="135">
        <f>SUM(AM210:AQ210)</f>
        <v>0</v>
      </c>
      <c r="AT210" s="136">
        <f>IF(O210=1000,11,IF(O210=-1000,0,IF(O210&gt;0,11,IF(O210&lt;0,(-O210),"0"))))</f>
        <v>11</v>
      </c>
      <c r="AU210" s="137" t="str">
        <f>IF(O210=1000,0,IF(O210=-1000,11,IF(O210&lt;-9,-(O210-2),IF(O210&gt;0,(O210),"0"))))</f>
        <v/>
      </c>
      <c r="AV210" s="136" t="e">
        <f>IF(O210=1000,11,IF(O210=-1000,0,IF(O210&gt;9,(O210+2),IF(O210&lt;0,(-O210),"0"))))</f>
        <v>#VALUE!</v>
      </c>
      <c r="AW210" s="137" t="str">
        <f>IF(O210=1000,0,IF(O210=-1000,11,IF(O210&lt;0,11,IF(O210&gt;0,(O210),"0"))))</f>
        <v/>
      </c>
      <c r="AX210" s="138" t="str">
        <f>IF(O210="","",IF(O210&gt;9,AV210,AT210))</f>
        <v/>
      </c>
      <c r="AY210" s="139" t="str">
        <f>IF(O210="","","-")</f>
        <v/>
      </c>
      <c r="AZ210" s="140" t="str">
        <f>IF(O210="","",IF(O210&lt;-9,AU210,AW210))</f>
        <v/>
      </c>
      <c r="BA210" s="136" t="e">
        <f>IF(P210=1000,11,IF(P210=-1000,0,IF(P210&gt;9,(P210+2),IF(P210&lt;0,(-P210),"0"))))</f>
        <v>#VALUE!</v>
      </c>
      <c r="BB210" s="137" t="str">
        <f>IF(P210=1000,0,IF(P210=-1000,11,IF(P210&lt;-9,-(P210-2),IF(P210&gt;0,(P210),"0"))))</f>
        <v/>
      </c>
      <c r="BC210" s="137">
        <f>IF(P210=1000,11,IF(P210=-1000,0,IF(P210&gt;0,11,IF(P210&lt;0,(-P210),"0"))))</f>
        <v>11</v>
      </c>
      <c r="BD210" s="137" t="str">
        <f>IF(P210=1000,0,IF(P210=-1000,11,IF(P210&lt;0,11,IF(P210&gt;0,(P210),"0"))))</f>
        <v/>
      </c>
      <c r="BE210" s="138" t="str">
        <f>IF(P210="","",IF(P210&gt;9,BA210,BC210))</f>
        <v/>
      </c>
      <c r="BF210" s="139" t="str">
        <f>IF(P210="","","-")</f>
        <v/>
      </c>
      <c r="BG210" s="140" t="str">
        <f>IF(P210="","",IF(P210&lt;-9,BB210,BD210))</f>
        <v/>
      </c>
      <c r="BH210" s="136" t="e">
        <f>IF(Q210=1000,11,IF(Q210=-1000,0,IF(Q210&gt;9,(Q210+2),IF(Q210&lt;0,(-Q210),"0"))))</f>
        <v>#VALUE!</v>
      </c>
      <c r="BI210" s="137" t="str">
        <f>IF(Q210=1000,0,IF(Q210=-1000,11,IF(Q210&lt;-9,-(Q210-2),IF(Q210&gt;0,(Q210),"0"))))</f>
        <v/>
      </c>
      <c r="BJ210" s="137">
        <f>IF(Q210=1000,11,IF(Q210=-1000,0,IF(Q210&gt;0,11,IF(Q210&lt;0,(-Q210),"0"))))</f>
        <v>11</v>
      </c>
      <c r="BK210" s="137" t="str">
        <f>IF(Q210=1000,0,IF(Q210=-1000,11,IF(Q210&lt;0,11,IF(Q210&gt;0,(Q210),"0"))))</f>
        <v/>
      </c>
      <c r="BL210" s="138" t="str">
        <f>IF(Q210="","",IF(Q210&gt;9,BH210,BJ210))</f>
        <v/>
      </c>
      <c r="BM210" s="139" t="str">
        <f>IF(Q210="","","-")</f>
        <v/>
      </c>
      <c r="BN210" s="140" t="str">
        <f>IF(Q210="","",IF(Q210&lt;-9,BI210,BK210))</f>
        <v/>
      </c>
      <c r="BO210" s="137" t="e">
        <f>IF(R210=1000,11,IF(R210=-1000,0,IF(R210&gt;9,(R210+2),IF(R210&lt;0,(-R210),"0"))))</f>
        <v>#VALUE!</v>
      </c>
      <c r="BP210" s="137" t="str">
        <f>IF(R210=1000,0,IF(R210=-1000,11,IF(R210&lt;-9,-(R210-2),IF(R210&gt;0,(R210),"0"))))</f>
        <v/>
      </c>
      <c r="BQ210" s="137">
        <f>IF(R210=1000,11,IF(R210=-1000,0,IF(R210&gt;0,11,IF(R210&lt;0,(-R210),"0"))))</f>
        <v>11</v>
      </c>
      <c r="BR210" s="137" t="str">
        <f>IF(R210=1000,0,IF(R210=-1000,11,IF(R210&lt;0,11,IF(R210&gt;0,(R210),"0"))))</f>
        <v/>
      </c>
      <c r="BS210" s="138" t="str">
        <f>IF(R210="","",IF(R210&gt;9,BO210,BQ210))</f>
        <v/>
      </c>
      <c r="BT210" s="139" t="str">
        <f>IF(R210="","","-")</f>
        <v/>
      </c>
      <c r="BU210" s="140" t="str">
        <f>IF(R210="","",IF(R210&lt;-9,BP210,BR210))</f>
        <v/>
      </c>
      <c r="BV210" s="137" t="e">
        <f>IF(S210=1000,11,IF(S210=-1000,0,IF(S210&gt;9,(S210+2),IF(S210&lt;0,(-S210),"0"))))</f>
        <v>#VALUE!</v>
      </c>
      <c r="BW210" s="137" t="str">
        <f>IF(S210=1000,0,IF(S210=-1000,11,IF(S210&lt;-9,-(S210-2),IF(S210&gt;0,(S210),"0"))))</f>
        <v/>
      </c>
      <c r="BX210" s="137">
        <f>IF(S210=1000,11,IF(S210=-1000,0,IF(S210&gt;0,11,IF(S210&lt;0,(-S210),"0"))))</f>
        <v>11</v>
      </c>
      <c r="BY210" s="141" t="str">
        <f>IF(S210=1000,0,IF(S210=-1000,11,IF(S210&lt;0,11,IF(S210&gt;0,(S210),"0"))))</f>
        <v/>
      </c>
      <c r="BZ210" s="138" t="str">
        <f>IF(S210="","",IF(S210&gt;9,BV210,BX210))</f>
        <v/>
      </c>
      <c r="CA210" s="139" t="str">
        <f>IF(S210="","","-")</f>
        <v/>
      </c>
      <c r="CB210" s="140" t="str">
        <f>IF(S210="","",IF(S210&lt;-9,BW210,BY210))</f>
        <v/>
      </c>
      <c r="CC210" s="142" t="str">
        <f>IF(O210="","",SUM(T210:X210))</f>
        <v/>
      </c>
      <c r="CD210" s="143" t="str">
        <f>IF(CC210="","","-")</f>
        <v/>
      </c>
      <c r="CE210" s="144" t="str">
        <f>IF(O210="","",SUM(Y210:AC210))</f>
        <v/>
      </c>
      <c r="CP210" s="32"/>
      <c r="CQ210" s="32"/>
    </row>
    <row r="211" spans="1:95" s="31" customFormat="1" ht="15" customHeight="1" thickBot="1" x14ac:dyDescent="0.25">
      <c r="A211" s="145"/>
      <c r="B211" s="145"/>
      <c r="C211" s="145"/>
      <c r="D211" s="146"/>
      <c r="E211" s="147"/>
      <c r="F211" s="148"/>
      <c r="G211" s="149"/>
      <c r="H211" s="150"/>
      <c r="I211" s="151"/>
      <c r="J211" s="151"/>
      <c r="K211" s="151"/>
      <c r="L211" s="151"/>
      <c r="M211" s="151"/>
      <c r="N211" s="150"/>
      <c r="O211" s="152"/>
      <c r="P211" s="152"/>
      <c r="Q211" s="152"/>
      <c r="R211" s="152"/>
      <c r="S211" s="152"/>
      <c r="T211" s="153"/>
      <c r="U211" s="153"/>
      <c r="V211" s="153"/>
      <c r="W211" s="153"/>
      <c r="X211" s="153"/>
      <c r="Y211" s="154"/>
      <c r="Z211" s="154"/>
      <c r="AA211" s="154"/>
      <c r="AB211" s="154"/>
      <c r="AC211" s="154"/>
      <c r="AD211" s="155"/>
      <c r="AE211" s="155"/>
      <c r="AF211" s="156"/>
      <c r="AG211" s="156"/>
      <c r="AH211" s="157"/>
      <c r="AI211" s="157"/>
      <c r="AJ211" s="157"/>
      <c r="AK211" s="157"/>
      <c r="AL211" s="157"/>
      <c r="AM211" s="158"/>
      <c r="AN211" s="158"/>
      <c r="AO211" s="158"/>
      <c r="AP211" s="158"/>
      <c r="AQ211" s="158"/>
      <c r="AR211" s="159"/>
      <c r="AS211" s="159"/>
      <c r="AT211" s="160"/>
      <c r="AU211" s="160"/>
      <c r="AV211" s="160"/>
      <c r="AW211" s="160"/>
      <c r="AX211" s="161"/>
      <c r="AY211" s="161"/>
      <c r="AZ211" s="161"/>
      <c r="BA211" s="160"/>
      <c r="BB211" s="160"/>
      <c r="BC211" s="160"/>
      <c r="BD211" s="160"/>
      <c r="BE211" s="161"/>
      <c r="BF211" s="161"/>
      <c r="BG211" s="161"/>
      <c r="BH211" s="160"/>
      <c r="BI211" s="160"/>
      <c r="BJ211" s="160"/>
      <c r="BK211" s="160"/>
      <c r="BL211" s="161"/>
      <c r="BM211" s="161"/>
      <c r="BN211" s="161"/>
      <c r="BO211" s="160"/>
      <c r="BP211" s="160"/>
      <c r="BQ211" s="160"/>
      <c r="BR211" s="160"/>
      <c r="BS211" s="161"/>
      <c r="BT211" s="161"/>
      <c r="BU211" s="161"/>
      <c r="BV211" s="160"/>
      <c r="BW211" s="160"/>
      <c r="BX211" s="160"/>
      <c r="BY211" s="160"/>
      <c r="BZ211" s="161"/>
      <c r="CA211" s="161"/>
      <c r="CB211" s="161"/>
      <c r="CC211" s="162"/>
      <c r="CD211" s="163"/>
      <c r="CE211" s="164"/>
      <c r="CP211" s="32"/>
      <c r="CQ211" s="32"/>
    </row>
    <row r="212" spans="1:95" s="31" customFormat="1" ht="31.5" customHeight="1" thickBot="1" x14ac:dyDescent="0.25">
      <c r="A212" s="34"/>
      <c r="B212" s="35"/>
      <c r="C212" s="1225">
        <f>1+C203</f>
        <v>24</v>
      </c>
      <c r="D212" s="1227" t="str">
        <f>IF(A212="","",VLOOKUP(A212,СписокКЖ!$A$88:$C$113,3,FALSE))</f>
        <v/>
      </c>
      <c r="E212" s="1228" t="str">
        <f>IF(B212="","",VLOOKUP(B212,СписокКЖ!E:J,2,FALSE))</f>
        <v/>
      </c>
      <c r="F212" s="1231" t="str">
        <f>IF(B212="","",VLOOKUP(B212,СписокКЖ!$A$88:$C$111,3,FALSE))</f>
        <v/>
      </c>
      <c r="G212" s="1232" t="str">
        <f>IF(D212="","",VLOOKUP(D212,СписокКЖ!G:L,2,FALSE))</f>
        <v/>
      </c>
      <c r="H212" s="36"/>
      <c r="I212" s="1235" t="s">
        <v>7</v>
      </c>
      <c r="J212" s="1235"/>
      <c r="K212" s="1235"/>
      <c r="L212" s="1235"/>
      <c r="M212" s="1235"/>
      <c r="N212" s="37"/>
      <c r="O212" s="1237"/>
      <c r="P212" s="1238"/>
      <c r="Q212" s="1238"/>
      <c r="R212" s="1238"/>
      <c r="S212" s="1238"/>
      <c r="T212" s="38" t="str">
        <f>IF(A212="","",VLOOKUP(A212,'[60]Протокол команд'!A:K,8,FALSE))</f>
        <v/>
      </c>
      <c r="U212" s="39" t="e">
        <f>T212*5-4</f>
        <v>#VALUE!</v>
      </c>
      <c r="V212" s="39" t="e">
        <f>T212*5</f>
        <v>#VALUE!</v>
      </c>
      <c r="W212" s="39" t="e">
        <f>CONCATENATE(U212,"-",V212)</f>
        <v>#VALUE!</v>
      </c>
      <c r="X212" s="39" t="str">
        <f>IF(A212="","",VLOOKUP(A212,'[60]Протокол команд'!A:K,10,FALSE))</f>
        <v/>
      </c>
      <c r="Y212" s="39" t="e">
        <f>X212*5-4</f>
        <v>#VALUE!</v>
      </c>
      <c r="Z212" s="39" t="e">
        <f>X212*5</f>
        <v>#VALUE!</v>
      </c>
      <c r="AA212" s="39" t="e">
        <f>CONCATENATE(Y212,"-",Z212)</f>
        <v>#VALUE!</v>
      </c>
      <c r="AB212" s="1241" t="str">
        <f>IF(O214="","",SUM(AF214:AF219))</f>
        <v/>
      </c>
      <c r="AC212" s="1242"/>
      <c r="AD212" s="1243"/>
      <c r="AE212" s="1242" t="str">
        <f>IF(O214="","",SUM(AG214:AG219))</f>
        <v/>
      </c>
      <c r="AF212" s="1242"/>
      <c r="AG212" s="1264"/>
      <c r="AH212" s="1241">
        <f>SUM(CC214:CC219)</f>
        <v>0</v>
      </c>
      <c r="AI212" s="1242"/>
      <c r="AJ212" s="1243"/>
      <c r="AK212" s="1242">
        <f>SUM(CE214:CE219)</f>
        <v>0</v>
      </c>
      <c r="AL212" s="1242"/>
      <c r="AM212" s="1264"/>
      <c r="AN212" s="1265">
        <f>SUM(AR214:AR219)</f>
        <v>0</v>
      </c>
      <c r="AO212" s="1266"/>
      <c r="AP212" s="1267"/>
      <c r="AQ212" s="1266">
        <f>SUM(AS214:AS219)</f>
        <v>0</v>
      </c>
      <c r="AR212" s="1266"/>
      <c r="AS212" s="1268"/>
      <c r="AT212" s="1314" t="str">
        <f>IF(A212="","",VLOOKUP(A212,'[60]Протокол команд'!A:Z,14,FALSE))</f>
        <v/>
      </c>
      <c r="AU212" s="1315"/>
      <c r="AV212" s="1315"/>
      <c r="AW212" s="1315"/>
      <c r="AX212" s="1315"/>
      <c r="AY212" s="1315"/>
      <c r="AZ212" s="1315"/>
      <c r="BA212" s="1315"/>
      <c r="BB212" s="1315"/>
      <c r="BC212" s="1315"/>
      <c r="BD212" s="1315"/>
      <c r="BE212" s="1315"/>
      <c r="BF212" s="1315"/>
      <c r="BG212" s="1315"/>
      <c r="BH212" s="1315"/>
      <c r="BI212" s="1315"/>
      <c r="BJ212" s="1315"/>
      <c r="BK212" s="1315"/>
      <c r="BL212" s="1315"/>
      <c r="BM212" s="1315"/>
      <c r="BN212" s="1315"/>
      <c r="BO212" s="1315"/>
      <c r="BP212" s="1315"/>
      <c r="BQ212" s="1315"/>
      <c r="BR212" s="1315"/>
      <c r="BS212" s="1315"/>
      <c r="BT212" s="1315"/>
      <c r="BU212" s="1315"/>
      <c r="BV212" s="1315"/>
      <c r="BW212" s="1315"/>
      <c r="BX212" s="1315"/>
      <c r="BY212" s="1315"/>
      <c r="BZ212" s="1315"/>
      <c r="CA212" s="1315"/>
      <c r="CB212" s="1316"/>
      <c r="CC212" s="1254" t="str">
        <f>IF(O214="","",SUM(AF214:AF219))</f>
        <v/>
      </c>
      <c r="CD212" s="1256" t="str">
        <f>IF(CC212="","","-")</f>
        <v/>
      </c>
      <c r="CE212" s="1258" t="str">
        <f>IF(O214="","",SUM(AG214:AG219))</f>
        <v/>
      </c>
      <c r="CP212" s="32"/>
      <c r="CQ212" s="32"/>
    </row>
    <row r="213" spans="1:95" s="31" customFormat="1" ht="13.5" customHeight="1" x14ac:dyDescent="0.2">
      <c r="A213" s="40"/>
      <c r="B213" s="40"/>
      <c r="C213" s="1226"/>
      <c r="D213" s="1229" t="str">
        <f>IF(A213="","",VLOOKUP(A213,СписокКЖ!D:I,2,FALSE))</f>
        <v/>
      </c>
      <c r="E213" s="1230" t="str">
        <f>IF(B213="","",VLOOKUP(B213,СписокКЖ!E:J,2,FALSE))</f>
        <v/>
      </c>
      <c r="F213" s="1233" t="str">
        <f>IF(C213="","",VLOOKUP(C213,СписокКЖ!F:K,2,FALSE))</f>
        <v/>
      </c>
      <c r="G213" s="1234" t="str">
        <f>IF(D213="","",VLOOKUP(D213,СписокКЖ!G:L,2,FALSE))</f>
        <v/>
      </c>
      <c r="H213" s="41"/>
      <c r="I213" s="1236"/>
      <c r="J213" s="1236"/>
      <c r="K213" s="1236"/>
      <c r="L213" s="1236"/>
      <c r="M213" s="1236"/>
      <c r="N213" s="42"/>
      <c r="O213" s="1239"/>
      <c r="P213" s="1240"/>
      <c r="Q213" s="1240"/>
      <c r="R213" s="1240"/>
      <c r="S213" s="1240"/>
      <c r="T213" s="1260" t="s">
        <v>8</v>
      </c>
      <c r="U213" s="1261"/>
      <c r="V213" s="1261"/>
      <c r="W213" s="1261"/>
      <c r="X213" s="1261"/>
      <c r="Y213" s="1261"/>
      <c r="Z213" s="1261"/>
      <c r="AA213" s="1261"/>
      <c r="AB213" s="1261"/>
      <c r="AC213" s="1261"/>
      <c r="AD213" s="1261"/>
      <c r="AE213" s="1261"/>
      <c r="AF213" s="1261"/>
      <c r="AG213" s="1262"/>
      <c r="AH213" s="1261" t="s">
        <v>9</v>
      </c>
      <c r="AI213" s="1261"/>
      <c r="AJ213" s="1261"/>
      <c r="AK213" s="1261"/>
      <c r="AL213" s="1261"/>
      <c r="AM213" s="1261"/>
      <c r="AN213" s="1261"/>
      <c r="AO213" s="1261"/>
      <c r="AP213" s="1261"/>
      <c r="AQ213" s="1261"/>
      <c r="AR213" s="1261"/>
      <c r="AS213" s="1262"/>
      <c r="AT213" s="1263" t="s">
        <v>10</v>
      </c>
      <c r="AU213" s="1263"/>
      <c r="AV213" s="1263"/>
      <c r="AW213" s="1263"/>
      <c r="AX213" s="1263"/>
      <c r="AY213" s="1263"/>
      <c r="AZ213" s="1263"/>
      <c r="BA213" s="1263" t="s">
        <v>11</v>
      </c>
      <c r="BB213" s="1263"/>
      <c r="BC213" s="1263"/>
      <c r="BD213" s="1263"/>
      <c r="BE213" s="1263"/>
      <c r="BF213" s="1263"/>
      <c r="BG213" s="1263"/>
      <c r="BH213" s="1263" t="s">
        <v>12</v>
      </c>
      <c r="BI213" s="1263"/>
      <c r="BJ213" s="1263"/>
      <c r="BK213" s="1263"/>
      <c r="BL213" s="1263"/>
      <c r="BM213" s="1263"/>
      <c r="BN213" s="1263"/>
      <c r="BO213" s="1263" t="s">
        <v>13</v>
      </c>
      <c r="BP213" s="1263"/>
      <c r="BQ213" s="1263"/>
      <c r="BR213" s="1263"/>
      <c r="BS213" s="1263"/>
      <c r="BT213" s="1263"/>
      <c r="BU213" s="1263"/>
      <c r="BV213" s="1263" t="s">
        <v>14</v>
      </c>
      <c r="BW213" s="1263"/>
      <c r="BX213" s="1263"/>
      <c r="BY213" s="1263"/>
      <c r="BZ213" s="1263"/>
      <c r="CA213" s="1263"/>
      <c r="CB213" s="1263"/>
      <c r="CC213" s="1255"/>
      <c r="CD213" s="1257"/>
      <c r="CE213" s="1259"/>
      <c r="CP213" s="32"/>
      <c r="CQ213" s="32"/>
    </row>
    <row r="214" spans="1:95" s="31" customFormat="1" ht="15" customHeight="1" x14ac:dyDescent="0.2">
      <c r="A214" s="43"/>
      <c r="B214" s="44"/>
      <c r="C214" s="90">
        <v>1</v>
      </c>
      <c r="D214" s="46" t="str">
        <f>IF(A214="","",VLOOKUP(A214,СписокКЖ!D:I,2,FALSE))</f>
        <v/>
      </c>
      <c r="E214" s="47"/>
      <c r="F214" s="48" t="str">
        <f>IF(B214="","",VLOOKUP(B214,СписокКЖ!D:I,2,FALSE))</f>
        <v/>
      </c>
      <c r="G214" s="49"/>
      <c r="H214" s="50"/>
      <c r="I214" s="51"/>
      <c r="J214" s="51"/>
      <c r="K214" s="51"/>
      <c r="L214" s="51"/>
      <c r="M214" s="51"/>
      <c r="N214" s="52"/>
      <c r="O214" s="53" t="str">
        <f>IF(I214="","",IF(I214="0",1000,IF(I214="-0",-1000,I214*1)))</f>
        <v/>
      </c>
      <c r="P214" s="53" t="str">
        <f t="shared" ref="P214:S215" si="135">IF(J214="","",IF(J214="0",1000,IF(J214="-0",-1000,J214*1)))</f>
        <v/>
      </c>
      <c r="Q214" s="53" t="str">
        <f t="shared" si="135"/>
        <v/>
      </c>
      <c r="R214" s="53" t="str">
        <f t="shared" si="135"/>
        <v/>
      </c>
      <c r="S214" s="54" t="str">
        <f t="shared" si="135"/>
        <v/>
      </c>
      <c r="T214" s="55" t="str">
        <f t="shared" ref="T214:X215" si="136">IF(O214="","",IF(O214&gt;0,1,0))</f>
        <v/>
      </c>
      <c r="U214" s="56" t="str">
        <f t="shared" si="136"/>
        <v/>
      </c>
      <c r="V214" s="56" t="str">
        <f t="shared" si="136"/>
        <v/>
      </c>
      <c r="W214" s="56" t="str">
        <f t="shared" si="136"/>
        <v/>
      </c>
      <c r="X214" s="56" t="str">
        <f t="shared" si="136"/>
        <v/>
      </c>
      <c r="Y214" s="57" t="str">
        <f t="shared" ref="Y214:AC215" si="137">IF(O214="","",IF(O214&lt;0,1,0))</f>
        <v/>
      </c>
      <c r="Z214" s="57" t="str">
        <f t="shared" si="137"/>
        <v/>
      </c>
      <c r="AA214" s="57" t="str">
        <f t="shared" si="137"/>
        <v/>
      </c>
      <c r="AB214" s="57" t="str">
        <f t="shared" si="137"/>
        <v/>
      </c>
      <c r="AC214" s="57" t="str">
        <f t="shared" si="137"/>
        <v/>
      </c>
      <c r="AD214" s="58" t="str">
        <f>IF(CC214="","",IF(CC214&gt;CE214,1,-1))</f>
        <v/>
      </c>
      <c r="AE214" s="58" t="str">
        <f>IF(CC214="","",IF(CC214&lt;CE214,1,-1))</f>
        <v/>
      </c>
      <c r="AF214" s="59">
        <f>IF(CC214&gt;CE214,1,0)</f>
        <v>0</v>
      </c>
      <c r="AG214" s="60">
        <f>IF(CE214&gt;CC214,1,0)</f>
        <v>0</v>
      </c>
      <c r="AH214" s="61" t="str">
        <f>IF(O214="","",AX214*1)</f>
        <v/>
      </c>
      <c r="AI214" s="62" t="str">
        <f>IF(P214="","",BE214*1)</f>
        <v/>
      </c>
      <c r="AJ214" s="62" t="str">
        <f>IF(Q214="","",BL214*1)</f>
        <v/>
      </c>
      <c r="AK214" s="62" t="str">
        <f>IF(R214="","",BS214*1)</f>
        <v/>
      </c>
      <c r="AL214" s="62" t="str">
        <f>IF(S214="","",BZ214*1)</f>
        <v/>
      </c>
      <c r="AM214" s="63" t="str">
        <f>IF(O214="","",AZ214*1)</f>
        <v/>
      </c>
      <c r="AN214" s="63" t="str">
        <f>IF(P214="","",BG214*1)</f>
        <v/>
      </c>
      <c r="AO214" s="63" t="str">
        <f>IF(Q214="","",BN214*1)</f>
        <v/>
      </c>
      <c r="AP214" s="63" t="str">
        <f>IF(R214="","",BU214*1)</f>
        <v/>
      </c>
      <c r="AQ214" s="63" t="str">
        <f>IF(S214="","",CB214*1)</f>
        <v/>
      </c>
      <c r="AR214" s="64">
        <f>SUM(AH214:AL214)</f>
        <v>0</v>
      </c>
      <c r="AS214" s="65">
        <f>SUM(AM214:AQ214)</f>
        <v>0</v>
      </c>
      <c r="AT214" s="66">
        <f>IF(O214=1000,11,IF(O214=-1000,0,IF(O214&gt;0,11,IF(O214&lt;0,(-O214),"0"))))</f>
        <v>11</v>
      </c>
      <c r="AU214" s="67" t="str">
        <f>IF(O214=1000,0,IF(O214=-1000,11,IF(O214&lt;-9,-(O214-2),IF(O214&gt;0,(O214),"0"))))</f>
        <v/>
      </c>
      <c r="AV214" s="66" t="e">
        <f>IF(O214=1000,11,IF(O214=-1000,0,IF(O214&lt;9,11,IF(O214&gt;9,(O214+2),"0"))))</f>
        <v>#VALUE!</v>
      </c>
      <c r="AW214" s="67" t="str">
        <f>IF(O214=1000,0,IF(O214=-1000,11,IF(O214&lt;0,11,IF(O214&gt;0,(O214),"0"))))</f>
        <v/>
      </c>
      <c r="AX214" s="68" t="str">
        <f>IF(O214="","",IF(O214&gt;9,AV214,AT214))</f>
        <v/>
      </c>
      <c r="AY214" s="69" t="str">
        <f>IF(O214="","","-")</f>
        <v/>
      </c>
      <c r="AZ214" s="70" t="str">
        <f>IF(O214="","",IF(O214&lt;-9,AU214,AW214))</f>
        <v/>
      </c>
      <c r="BA214" s="66" t="e">
        <f>IF(P214=1000,11,IF(P214=-1000,0,IF(P214&gt;9,(P214+2),IF(P214&lt;0,(-P214),"0"))))</f>
        <v>#VALUE!</v>
      </c>
      <c r="BB214" s="67" t="str">
        <f>IF(P214=1000,0,IF(P214=-1000,11,IF(P214&lt;-9,-(P214-2),IF(P214&gt;0,(P214),"0"))))</f>
        <v/>
      </c>
      <c r="BC214" s="67">
        <f>IF(P214=1000,11,IF(P214=-1000,0,IF(P214&gt;0,11,IF(P214&lt;0,(-P214),"0"))))</f>
        <v>11</v>
      </c>
      <c r="BD214" s="67" t="str">
        <f>IF(P214=1000,0,IF(P214=-1000,11,IF(P214&lt;0,11,IF(P214&gt;0,(P214),"0"))))</f>
        <v/>
      </c>
      <c r="BE214" s="68" t="str">
        <f>IF(P214="","",IF(P214&gt;9,BA214,BC214))</f>
        <v/>
      </c>
      <c r="BF214" s="69" t="str">
        <f>IF(P214="","","-")</f>
        <v/>
      </c>
      <c r="BG214" s="70" t="str">
        <f>IF(P214="","",IF(P214&lt;-9,BB214,BD214))</f>
        <v/>
      </c>
      <c r="BH214" s="66" t="e">
        <f>IF(Q214=1000,11,IF(Q214=-1000,0,IF(Q214&gt;9,(Q214+2),IF(Q214&lt;0,(-Q214),"0"))))</f>
        <v>#VALUE!</v>
      </c>
      <c r="BI214" s="67" t="str">
        <f>IF(Q214=1000,0,IF(Q214=-1000,11,IF(Q214&lt;-9,-(Q214-2),IF(Q214&gt;0,(Q214),"0"))))</f>
        <v/>
      </c>
      <c r="BJ214" s="67">
        <f>IF(Q214=1000,11,IF(Q214=-1000,0,IF(Q214&gt;0,11,IF(Q214&lt;0,(-Q214),"0"))))</f>
        <v>11</v>
      </c>
      <c r="BK214" s="67" t="str">
        <f>IF(Q214=1000,0,IF(Q214=-1000,11,IF(Q214&lt;0,11,IF(Q214&gt;0,(Q214),"0"))))</f>
        <v/>
      </c>
      <c r="BL214" s="68" t="str">
        <f>IF(Q214="","",IF(Q214&gt;9,BH214,BJ214))</f>
        <v/>
      </c>
      <c r="BM214" s="69" t="str">
        <f>IF(Q214="","","-")</f>
        <v/>
      </c>
      <c r="BN214" s="70" t="str">
        <f>IF(Q214="","",IF(Q214&lt;-9,BI214,BK214))</f>
        <v/>
      </c>
      <c r="BO214" s="67" t="e">
        <f>IF(R214=1000,11,IF(R214=-1000,0,IF(R214&gt;9,(R214+2),IF(R214&lt;0,(-R214),"0"))))</f>
        <v>#VALUE!</v>
      </c>
      <c r="BP214" s="67" t="str">
        <f>IF(R214=1000,0,IF(R214=-1000,11,IF(R214&lt;-9,-(R214-2),IF(R214&gt;0,(R214),"0"))))</f>
        <v/>
      </c>
      <c r="BQ214" s="67">
        <f>IF(R214=1000,11,IF(R214=-1000,0,IF(R214&gt;0,11,IF(R214&lt;0,(-R214),"0"))))</f>
        <v>11</v>
      </c>
      <c r="BR214" s="67" t="str">
        <f>IF(R214=1000,0,IF(R214=-1000,11,IF(R214&lt;0,11,IF(R214&gt;0,(R214),"0"))))</f>
        <v/>
      </c>
      <c r="BS214" s="68" t="str">
        <f>IF(R214="","",IF(R214&gt;9,BO214,BQ214))</f>
        <v/>
      </c>
      <c r="BT214" s="69" t="str">
        <f>IF(R214="","","-")</f>
        <v/>
      </c>
      <c r="BU214" s="70" t="str">
        <f>IF(R214="","",IF(R214&lt;-9,BP214,BR214))</f>
        <v/>
      </c>
      <c r="BV214" s="67" t="e">
        <f>IF(S214=1000,11,IF(S214=-1000,0,IF(S214&gt;9,(S214+2),IF(S214&lt;0,(-S214),"0"))))</f>
        <v>#VALUE!</v>
      </c>
      <c r="BW214" s="67" t="str">
        <f>IF(S214=1000,0,IF(S214=-1000,11,IF(S214&lt;-9,-(S214-2),IF(S214&gt;0,(S214),"0"))))</f>
        <v/>
      </c>
      <c r="BX214" s="67">
        <f>IF(S214=1000,11,IF(S214=-1000,0,IF(S214&gt;0,11,IF(S214&lt;0,(-S214),"0"))))</f>
        <v>11</v>
      </c>
      <c r="BY214" s="71" t="str">
        <f>IF(S214=1000,0,IF(S214=-1000,11,IF(S214&lt;0,11,IF(S214&gt;0,(S214),"0"))))</f>
        <v/>
      </c>
      <c r="BZ214" s="68" t="str">
        <f>IF(S214="","",IF(S214&gt;9,BV214,BX214))</f>
        <v/>
      </c>
      <c r="CA214" s="69" t="str">
        <f>IF(S214="","","-")</f>
        <v/>
      </c>
      <c r="CB214" s="70" t="str">
        <f>IF(S214="","",IF(S214&lt;-9,BW214,BY214))</f>
        <v/>
      </c>
      <c r="CC214" s="72" t="str">
        <f>IF(O214="","",SUM(T214:X214))</f>
        <v/>
      </c>
      <c r="CD214" s="73" t="str">
        <f>IF(CC214="","","-")</f>
        <v/>
      </c>
      <c r="CE214" s="74" t="str">
        <f>IF(O214="","",SUM(Y214:AC214))</f>
        <v/>
      </c>
      <c r="CP214" s="32"/>
      <c r="CQ214" s="32"/>
    </row>
    <row r="215" spans="1:95" s="31" customFormat="1" ht="15" customHeight="1" x14ac:dyDescent="0.2">
      <c r="A215" s="43"/>
      <c r="B215" s="44"/>
      <c r="C215" s="75">
        <v>2</v>
      </c>
      <c r="D215" s="76" t="str">
        <f>IF(A215="","",VLOOKUP(A215,СписокКЖ!D:I,2,FALSE))</f>
        <v/>
      </c>
      <c r="E215" s="47"/>
      <c r="F215" s="77" t="str">
        <f>IF(B215="","",VLOOKUP(B215,СписокКЖ!D:I,2,FALSE))</f>
        <v/>
      </c>
      <c r="G215" s="49"/>
      <c r="H215" s="41"/>
      <c r="I215" s="91"/>
      <c r="J215" s="91"/>
      <c r="K215" s="91"/>
      <c r="L215" s="91"/>
      <c r="M215" s="51"/>
      <c r="N215" s="42"/>
      <c r="O215" s="79" t="str">
        <f>IF(I215="","",IF(I215="0",1000,IF(I215="-0",-1000,I215*1)))</f>
        <v/>
      </c>
      <c r="P215" s="79" t="str">
        <f t="shared" si="135"/>
        <v/>
      </c>
      <c r="Q215" s="79" t="str">
        <f t="shared" si="135"/>
        <v/>
      </c>
      <c r="R215" s="79" t="str">
        <f t="shared" si="135"/>
        <v/>
      </c>
      <c r="S215" s="80" t="str">
        <f t="shared" si="135"/>
        <v/>
      </c>
      <c r="T215" s="55" t="str">
        <f t="shared" si="136"/>
        <v/>
      </c>
      <c r="U215" s="56" t="str">
        <f t="shared" si="136"/>
        <v/>
      </c>
      <c r="V215" s="56" t="str">
        <f t="shared" si="136"/>
        <v/>
      </c>
      <c r="W215" s="56" t="str">
        <f t="shared" si="136"/>
        <v/>
      </c>
      <c r="X215" s="56" t="str">
        <f t="shared" si="136"/>
        <v/>
      </c>
      <c r="Y215" s="57" t="str">
        <f t="shared" si="137"/>
        <v/>
      </c>
      <c r="Z215" s="57" t="str">
        <f t="shared" si="137"/>
        <v/>
      </c>
      <c r="AA215" s="57" t="str">
        <f t="shared" si="137"/>
        <v/>
      </c>
      <c r="AB215" s="57" t="str">
        <f t="shared" si="137"/>
        <v/>
      </c>
      <c r="AC215" s="57" t="str">
        <f t="shared" si="137"/>
        <v/>
      </c>
      <c r="AD215" s="58" t="str">
        <f>IF(CC215="","",IF(CC215&gt;CE215,1,-1))</f>
        <v/>
      </c>
      <c r="AE215" s="58" t="str">
        <f>IF(CC215="","",IF(CC215&lt;CE215,1,-1))</f>
        <v/>
      </c>
      <c r="AF215" s="59">
        <f>IF(CC215&gt;CE215,1,0)</f>
        <v>0</v>
      </c>
      <c r="AG215" s="60">
        <f>IF(CE215&gt;CC215,1,0)</f>
        <v>0</v>
      </c>
      <c r="AH215" s="81" t="str">
        <f>IF(O215="","",AX215*1)</f>
        <v/>
      </c>
      <c r="AI215" s="92" t="str">
        <f>IF(P215="","",BE215*1)</f>
        <v/>
      </c>
      <c r="AJ215" s="92" t="str">
        <f>IF(Q215="","",BL215*1)</f>
        <v/>
      </c>
      <c r="AK215" s="92" t="str">
        <f>IF(R215="","",BS215*1)</f>
        <v/>
      </c>
      <c r="AL215" s="92" t="str">
        <f>IF(S215="","",BZ215*1)</f>
        <v/>
      </c>
      <c r="AM215" s="93" t="str">
        <f>IF(O215="","",AZ215*1)</f>
        <v/>
      </c>
      <c r="AN215" s="93" t="str">
        <f>IF(P215="","",BG215*1)</f>
        <v/>
      </c>
      <c r="AO215" s="93" t="str">
        <f>IF(Q215="","",BN215*1)</f>
        <v/>
      </c>
      <c r="AP215" s="93" t="str">
        <f>IF(R215="","",BU215*1)</f>
        <v/>
      </c>
      <c r="AQ215" s="93" t="str">
        <f>IF(S215="","",CB215*1)</f>
        <v/>
      </c>
      <c r="AR215" s="64">
        <f>SUM(AH215:AL215)</f>
        <v>0</v>
      </c>
      <c r="AS215" s="65">
        <f>SUM(AM215:AQ215)</f>
        <v>0</v>
      </c>
      <c r="AT215" s="66">
        <f>IF(O215=1000,11,IF(O215=-1000,0,IF(O215&gt;0,11,IF(O215&lt;0,(-O215),"0"))))</f>
        <v>11</v>
      </c>
      <c r="AU215" s="67" t="str">
        <f>IF(O215=1000,0,IF(O215=-1000,11,IF(O215&lt;-9,-(O215-2),IF(O215&gt;0,(O215),"0"))))</f>
        <v/>
      </c>
      <c r="AV215" s="66" t="e">
        <f>IF(O215=1000,11,IF(O215=-1000,0,IF(O215&gt;9,(O215+2),IF(O215&lt;0,(-O215),"0"))))</f>
        <v>#VALUE!</v>
      </c>
      <c r="AW215" s="67" t="str">
        <f>IF(O215=1000,0,IF(O215=-1000,11,IF(O215&lt;0,11,IF(O215&gt;0,(O215),"0"))))</f>
        <v/>
      </c>
      <c r="AX215" s="94" t="str">
        <f>IF(O215="","",IF(O215&gt;9,AV215,AT215))</f>
        <v/>
      </c>
      <c r="AY215" s="95" t="str">
        <f>IF(O215="","","-")</f>
        <v/>
      </c>
      <c r="AZ215" s="96" t="str">
        <f>IF(O215="","",IF(O215&lt;-9,AU215,AW215))</f>
        <v/>
      </c>
      <c r="BA215" s="66" t="e">
        <f>IF(P215=1000,11,IF(P215=-1000,0,IF(P215&gt;9,(P215+2),IF(P215&lt;0,(-P215),"0"))))</f>
        <v>#VALUE!</v>
      </c>
      <c r="BB215" s="67" t="str">
        <f>IF(P215=1000,0,IF(P215=-1000,11,IF(P215&lt;-9,-(P215-2),IF(P215&gt;0,(P215),"0"))))</f>
        <v/>
      </c>
      <c r="BC215" s="67">
        <f>IF(P215=1000,11,IF(P215=-1000,0,IF(P215&gt;0,11,IF(P215&lt;0,(-P215),"0"))))</f>
        <v>11</v>
      </c>
      <c r="BD215" s="67" t="str">
        <f>IF(P215=1000,0,IF(P215=-1000,11,IF(P215&lt;0,11,IF(P215&gt;0,(P215),"0"))))</f>
        <v/>
      </c>
      <c r="BE215" s="94" t="str">
        <f>IF(P215="","",IF(P215&gt;9,BA215,BC215))</f>
        <v/>
      </c>
      <c r="BF215" s="95" t="str">
        <f>IF(P215="","","-")</f>
        <v/>
      </c>
      <c r="BG215" s="96" t="str">
        <f>IF(P215="","",IF(P215&lt;-9,BB215,BD215))</f>
        <v/>
      </c>
      <c r="BH215" s="66" t="e">
        <f>IF(Q215=1000,11,IF(Q215=-1000,0,IF(Q215&gt;9,(Q215+2),IF(Q215&lt;0,(-Q215),"0"))))</f>
        <v>#VALUE!</v>
      </c>
      <c r="BI215" s="67" t="str">
        <f>IF(Q215=1000,0,IF(Q215=-1000,11,IF(Q215&lt;-9,-(Q215-2),IF(Q215&gt;0,(Q215),"0"))))</f>
        <v/>
      </c>
      <c r="BJ215" s="67">
        <f>IF(Q215=1000,11,IF(Q215=-1000,0,IF(Q215&gt;0,11,IF(Q215&lt;0,(-Q215),"0"))))</f>
        <v>11</v>
      </c>
      <c r="BK215" s="67" t="str">
        <f>IF(Q215=1000,0,IF(Q215=-1000,11,IF(Q215&lt;0,11,IF(Q215&gt;0,(Q215),"0"))))</f>
        <v/>
      </c>
      <c r="BL215" s="94" t="str">
        <f>IF(Q215="","",IF(Q215&gt;9,BH215,BJ215))</f>
        <v/>
      </c>
      <c r="BM215" s="95" t="str">
        <f>IF(Q215="","","-")</f>
        <v/>
      </c>
      <c r="BN215" s="96" t="str">
        <f>IF(Q215="","",IF(Q215&lt;-9,BI215,BK215))</f>
        <v/>
      </c>
      <c r="BO215" s="67" t="e">
        <f>IF(R215=1000,11,IF(R215=-1000,0,IF(R215&gt;9,(R215+2),IF(R215&lt;0,(-R215),"0"))))</f>
        <v>#VALUE!</v>
      </c>
      <c r="BP215" s="67" t="str">
        <f>IF(R215=1000,0,IF(R215=-1000,11,IF(R215&lt;-9,-(R215-2),IF(R215&gt;0,(R215),"0"))))</f>
        <v/>
      </c>
      <c r="BQ215" s="67">
        <f>IF(R215=1000,11,IF(R215=-1000,0,IF(R215&gt;0,11,IF(R215&lt;0,(-R215),"0"))))</f>
        <v>11</v>
      </c>
      <c r="BR215" s="67" t="str">
        <f>IF(R215=1000,0,IF(R215=-1000,11,IF(R215&lt;0,11,IF(R215&gt;0,(R215),"0"))))</f>
        <v/>
      </c>
      <c r="BS215" s="94" t="str">
        <f>IF(R215="","",IF(R215&gt;9,BO215,BQ215))</f>
        <v/>
      </c>
      <c r="BT215" s="95" t="str">
        <f>IF(R215="","","-")</f>
        <v/>
      </c>
      <c r="BU215" s="96" t="str">
        <f>IF(R215="","",IF(R215&lt;-9,BP215,BR215))</f>
        <v/>
      </c>
      <c r="BV215" s="67" t="e">
        <f>IF(S215=1000,11,IF(S215=-1000,0,IF(S215&gt;9,(S215+2),IF(S215&lt;0,(-S215),"0"))))</f>
        <v>#VALUE!</v>
      </c>
      <c r="BW215" s="67" t="str">
        <f>IF(S215=1000,0,IF(S215=-1000,11,IF(S215&lt;-9,-(S215-2),IF(S215&gt;0,(S215),"0"))))</f>
        <v/>
      </c>
      <c r="BX215" s="67">
        <f>IF(S215=1000,11,IF(S215=-1000,0,IF(S215&gt;0,11,IF(S215&lt;0,(-S215),"0"))))</f>
        <v>11</v>
      </c>
      <c r="BY215" s="71" t="str">
        <f>IF(S215=1000,0,IF(S215=-1000,11,IF(S215&lt;0,11,IF(S215&gt;0,(S215),"0"))))</f>
        <v/>
      </c>
      <c r="BZ215" s="94" t="str">
        <f>IF(S215="","",IF(S215&gt;9,BV215,BX215))</f>
        <v/>
      </c>
      <c r="CA215" s="95" t="str">
        <f>IF(S215="","","-")</f>
        <v/>
      </c>
      <c r="CB215" s="96" t="str">
        <f>IF(S215="","",IF(S215&lt;-9,BW215,BY215))</f>
        <v/>
      </c>
      <c r="CC215" s="97" t="str">
        <f>IF(O215="","",SUM(T215:X215))</f>
        <v/>
      </c>
      <c r="CD215" s="88" t="str">
        <f>IF(CC215="","","-")</f>
        <v/>
      </c>
      <c r="CE215" s="98" t="str">
        <f>IF(O215="","",SUM(Y215:AC215))</f>
        <v/>
      </c>
      <c r="CP215" s="32"/>
      <c r="CQ215" s="32"/>
    </row>
    <row r="216" spans="1:95" s="31" customFormat="1" ht="15" customHeight="1" x14ac:dyDescent="0.2">
      <c r="A216" s="43"/>
      <c r="B216" s="44"/>
      <c r="C216" s="1250">
        <v>3</v>
      </c>
      <c r="D216" s="76" t="str">
        <f>IF(A216="","",VLOOKUP(A216,СписокКЖ!D:I,2,FALSE))</f>
        <v/>
      </c>
      <c r="E216" s="47"/>
      <c r="F216" s="77" t="str">
        <f>IF(B216="","",VLOOKUP(B216,СписокКЖ!D:I,2,FALSE))</f>
        <v/>
      </c>
      <c r="G216" s="49"/>
      <c r="H216" s="41"/>
      <c r="I216" s="1252"/>
      <c r="J216" s="1252"/>
      <c r="K216" s="1252"/>
      <c r="L216" s="1252"/>
      <c r="M216" s="1252"/>
      <c r="N216" s="42"/>
      <c r="O216" s="1244" t="str">
        <f>IF(I216="","",IF(I216="0",1000,IF(I216="-0",-1000,I216*1)))</f>
        <v/>
      </c>
      <c r="P216" s="1244" t="str">
        <f>IF(J216="","",IF(J216="0",1000,IF(J216="-0",-1000,J216*1)))</f>
        <v/>
      </c>
      <c r="Q216" s="1244" t="str">
        <f>IF(K216="","",IF(K216="0",1000,IF(K216="-0",-1000,K216*1)))</f>
        <v/>
      </c>
      <c r="R216" s="1244" t="str">
        <f>IF(L217="","",IF(L217="0",1000,IF(L217="-0",-1000,L217*1)))</f>
        <v/>
      </c>
      <c r="S216" s="1246" t="str">
        <f>IF(M217="","",IF(M217="0",1000,IF(M217="-0",-1000,M217*1)))</f>
        <v/>
      </c>
      <c r="T216" s="1248" t="str">
        <f>IF(O216="","",IF(O216&gt;0,1,0))</f>
        <v/>
      </c>
      <c r="U216" s="1284" t="str">
        <f>IF(P216="","",IF(P216&gt;0,1,0))</f>
        <v/>
      </c>
      <c r="V216" s="1284" t="str">
        <f>IF(Q216="","",IF(Q216&gt;0,1,0))</f>
        <v/>
      </c>
      <c r="W216" s="1284" t="str">
        <f>IF(R216="","",IF(R216&gt;0,1,0))</f>
        <v/>
      </c>
      <c r="X216" s="1284" t="str">
        <f>IF(S216="","",IF(S216&gt;0,1,0))</f>
        <v/>
      </c>
      <c r="Y216" s="1278" t="str">
        <f>IF(O216="","",IF(O216&lt;0,1,0))</f>
        <v/>
      </c>
      <c r="Z216" s="1278" t="str">
        <f>IF(P216="","",IF(P216&lt;0,1,0))</f>
        <v/>
      </c>
      <c r="AA216" s="1278" t="str">
        <f>IF(Q216="","",IF(Q216&lt;0,1,0))</f>
        <v/>
      </c>
      <c r="AB216" s="1278" t="str">
        <f>IF(R216="","",IF(R216&lt;0,1,0))</f>
        <v/>
      </c>
      <c r="AC216" s="1278" t="str">
        <f>IF(S216="","",IF(S216&lt;0,1,0))</f>
        <v/>
      </c>
      <c r="AD216" s="1280" t="str">
        <f>IF(CC216="","",IF(CC216&gt;CE216,1,-1))</f>
        <v/>
      </c>
      <c r="AE216" s="1280" t="str">
        <f>IF(CC216="","",IF(CC216&lt;CE216,1,-1))</f>
        <v/>
      </c>
      <c r="AF216" s="1282">
        <f>IF(CC216&gt;CE216,1,0)</f>
        <v>0</v>
      </c>
      <c r="AG216" s="1272">
        <f>IF(CE216&gt;CC216,1,0)</f>
        <v>0</v>
      </c>
      <c r="AH216" s="1274" t="str">
        <f>IF(O216="","",AX216*1)</f>
        <v/>
      </c>
      <c r="AI216" s="1276" t="str">
        <f>IF(P216="","",BE216*1)</f>
        <v/>
      </c>
      <c r="AJ216" s="1276" t="str">
        <f>IF(Q216="","",BL216*1)</f>
        <v/>
      </c>
      <c r="AK216" s="1276" t="str">
        <f>IF(R216="","",BS216*1)</f>
        <v/>
      </c>
      <c r="AL216" s="1276" t="str">
        <f>IF(S216="","",BZ216*1)</f>
        <v/>
      </c>
      <c r="AM216" s="1298" t="str">
        <f>IF(O216="","",AZ216*1)</f>
        <v/>
      </c>
      <c r="AN216" s="1298" t="str">
        <f>IF(P216="","",BG216*1)</f>
        <v/>
      </c>
      <c r="AO216" s="1298" t="str">
        <f>IF(Q216="","",BN216*1)</f>
        <v/>
      </c>
      <c r="AP216" s="1298" t="str">
        <f>IF(R216="","",BU216*1)</f>
        <v/>
      </c>
      <c r="AQ216" s="1298" t="str">
        <f>IF(S216="","",CB216*1)</f>
        <v/>
      </c>
      <c r="AR216" s="1300">
        <f>SUM(AH217:AL217)</f>
        <v>0</v>
      </c>
      <c r="AS216" s="1292">
        <f>SUM(AM217:AQ217)</f>
        <v>0</v>
      </c>
      <c r="AT216" s="1294">
        <f>IF(O216=1000,11,IF(O216=-1000,0,IF(O216&gt;0,11,IF(O216&lt;0,(-O216),"0"))))</f>
        <v>11</v>
      </c>
      <c r="AU216" s="1286" t="str">
        <f>IF(O216=1000,0,IF(O216=-1000,11,IF(O216&lt;-9,-(O216-2),IF(O216&gt;0,(O216),"0"))))</f>
        <v/>
      </c>
      <c r="AV216" s="1286" t="e">
        <f>IF(O216=1000,11,IF(O216=-1000,0,IF(O216&gt;9,(O216+2),IF(O216&lt;0,(-O216),"0"))))</f>
        <v>#VALUE!</v>
      </c>
      <c r="AW216" s="1286" t="str">
        <f>IF(O216=1000,0,IF(O216=-1000,11,IF(O216&lt;0,11,IF(O216&gt;0,(O216),"0"))))</f>
        <v/>
      </c>
      <c r="AX216" s="1296" t="str">
        <f>IF(O216="","",IF(O216&gt;9,AV216,AT216))</f>
        <v/>
      </c>
      <c r="AY216" s="1288" t="str">
        <f>IF(O216="","","-")</f>
        <v/>
      </c>
      <c r="AZ216" s="1290" t="str">
        <f>IF(O216="","",IF(O216&lt;-9,AU216,AW216))</f>
        <v/>
      </c>
      <c r="BA216" s="1286" t="e">
        <f>IF(P216=1000,11,IF(P216=-1000,0,IF(P216&gt;9,(P216+2),IF(P216&lt;0,(-P216),"0"))))</f>
        <v>#VALUE!</v>
      </c>
      <c r="BB216" s="1286" t="str">
        <f>IF(P216=1000,0,IF(P216=-1000,11,IF(P216&lt;-9,-(P216-2),IF(P216&gt;0,(P216),"0"))))</f>
        <v/>
      </c>
      <c r="BC216" s="1286">
        <f>IF(P216=1000,11,IF(P216=-1000,0,IF(P216&gt;0,11,IF(P216&lt;0,(-P216),"0"))))</f>
        <v>11</v>
      </c>
      <c r="BD216" s="1286" t="str">
        <f>IF(P216=1000,0,IF(P216=-1000,11,IF(P216&lt;0,11,IF(P216&gt;0,(P216),"0"))))</f>
        <v/>
      </c>
      <c r="BE216" s="1296" t="str">
        <f>IF(P216="","",IF(P216&gt;9,BA216,BC216))</f>
        <v/>
      </c>
      <c r="BF216" s="1288" t="str">
        <f>IF(P216="","","-")</f>
        <v/>
      </c>
      <c r="BG216" s="1290" t="str">
        <f>IF(P216="","",IF(P216&lt;-9,BB216,BD216))</f>
        <v/>
      </c>
      <c r="BH216" s="1286" t="e">
        <f>IF(Q216=1000,11,IF(Q216=-1000,0,IF(Q216&gt;9,(Q216+2),IF(Q216&lt;0,(-Q216),"0"))))</f>
        <v>#VALUE!</v>
      </c>
      <c r="BI216" s="1286" t="str">
        <f>IF(Q216=1000,0,IF(Q216=-1000,11,IF(Q216&lt;-9,-(Q216-2),IF(Q216&gt;0,(Q216),"0"))))</f>
        <v/>
      </c>
      <c r="BJ216" s="1286">
        <f>IF(Q216=1000,11,IF(Q216=-1000,0,IF(Q216&gt;0,11,IF(Q216&lt;0,(-Q216),"0"))))</f>
        <v>11</v>
      </c>
      <c r="BK216" s="1286" t="str">
        <f>IF(Q216=1000,0,IF(Q216=-1000,11,IF(Q216&lt;0,11,IF(Q216&gt;0,(Q216),"0"))))</f>
        <v/>
      </c>
      <c r="BL216" s="1296" t="str">
        <f>IF(Q216="","",IF(Q216&gt;9,BH216,BJ216))</f>
        <v/>
      </c>
      <c r="BM216" s="1288" t="str">
        <f>IF(Q216="","","-")</f>
        <v/>
      </c>
      <c r="BN216" s="1290" t="str">
        <f>IF(Q216="","",IF(Q216&lt;-9,BI216,BK216))</f>
        <v/>
      </c>
      <c r="BO216" s="1286" t="e">
        <f>IF(R216=1000,11,IF(R216=-1000,0,IF(R216&gt;9,(R216+2),IF(R216&lt;0,(-R216),"0"))))</f>
        <v>#VALUE!</v>
      </c>
      <c r="BP216" s="1286" t="str">
        <f>IF(R216=1000,0,IF(R216=-1000,11,IF(R216&lt;-9,-(R216-2),IF(R216&gt;0,(R216),"0"))))</f>
        <v/>
      </c>
      <c r="BQ216" s="1286">
        <f>IF(R216=1000,11,IF(R216=-1000,0,IF(R216&gt;0,11,IF(R216&lt;0,(-R216),"0"))))</f>
        <v>11</v>
      </c>
      <c r="BR216" s="1286" t="str">
        <f>IF(R216=1000,0,IF(R216=-1000,11,IF(R216&lt;0,11,IF(R216&gt;0,(R216),"0"))))</f>
        <v/>
      </c>
      <c r="BS216" s="1296" t="str">
        <f>IF(R216="","",IF(R216&gt;9,BO216,BQ216))</f>
        <v/>
      </c>
      <c r="BT216" s="1288" t="str">
        <f>IF(R216="","","-")</f>
        <v/>
      </c>
      <c r="BU216" s="1290" t="str">
        <f>IF(R216="","",IF(R216&lt;-9,BP216,BR216))</f>
        <v/>
      </c>
      <c r="BV216" s="1286" t="e">
        <f>IF(S216=1000,11,IF(S216=-1000,0,IF(S216&gt;9,(S216+2),IF(S216&lt;0,(-S216),"0"))))</f>
        <v>#VALUE!</v>
      </c>
      <c r="BW216" s="1286" t="str">
        <f>IF(S216=1000,0,IF(S216=-1000,11,IF(S216&lt;-9,-(S216-2),IF(S216&gt;0,(S216),"0"))))</f>
        <v/>
      </c>
      <c r="BX216" s="1286">
        <f>IF(S216=1000,11,IF(S216=-1000,0,IF(S216&gt;0,11,IF(S216&lt;0,(-S216),"0"))))</f>
        <v>11</v>
      </c>
      <c r="BY216" s="1286" t="str">
        <f>IF(S216=1000,0,IF(S216=-1000,11,IF(S216&lt;0,11,IF(S216&gt;0,(S216),"0"))))</f>
        <v/>
      </c>
      <c r="BZ216" s="1296" t="str">
        <f>IF(S216="","",IF(S216&gt;9,BV216,BX216))</f>
        <v/>
      </c>
      <c r="CA216" s="1288" t="str">
        <f>IF(S216="","","-")</f>
        <v/>
      </c>
      <c r="CB216" s="1290" t="str">
        <f>IF(S216="","",IF(S216&lt;-9,BW216,BY216))</f>
        <v/>
      </c>
      <c r="CC216" s="1302" t="str">
        <f>IF(O216="","",SUM(T216:X217))</f>
        <v/>
      </c>
      <c r="CD216" s="1304" t="str">
        <f>IF(CC216="","","-")</f>
        <v/>
      </c>
      <c r="CE216" s="1306" t="str">
        <f>IF(O216="","",SUM(Y216:AC217))</f>
        <v/>
      </c>
      <c r="CP216" s="32"/>
      <c r="CQ216" s="32"/>
    </row>
    <row r="217" spans="1:95" s="31" customFormat="1" ht="15" customHeight="1" x14ac:dyDescent="0.2">
      <c r="A217" s="43"/>
      <c r="B217" s="44"/>
      <c r="C217" s="1251"/>
      <c r="D217" s="46" t="str">
        <f>IF(A217="","",VLOOKUP(A217,СписокКЖ!D:I,2,FALSE))</f>
        <v/>
      </c>
      <c r="E217" s="47"/>
      <c r="F217" s="48" t="str">
        <f>IF(B217="","",VLOOKUP(B217,СписокКЖ!D:I,2,FALSE))</f>
        <v/>
      </c>
      <c r="G217" s="49"/>
      <c r="H217" s="41"/>
      <c r="I217" s="1253"/>
      <c r="J217" s="1253"/>
      <c r="K217" s="1253"/>
      <c r="L217" s="1253"/>
      <c r="M217" s="1253"/>
      <c r="N217" s="42"/>
      <c r="O217" s="1245"/>
      <c r="P217" s="1245"/>
      <c r="Q217" s="1245"/>
      <c r="R217" s="1245"/>
      <c r="S217" s="1247"/>
      <c r="T217" s="1249"/>
      <c r="U217" s="1285"/>
      <c r="V217" s="1285"/>
      <c r="W217" s="1285"/>
      <c r="X217" s="1285"/>
      <c r="Y217" s="1279"/>
      <c r="Z217" s="1279"/>
      <c r="AA217" s="1279"/>
      <c r="AB217" s="1279"/>
      <c r="AC217" s="1279"/>
      <c r="AD217" s="1281"/>
      <c r="AE217" s="1281"/>
      <c r="AF217" s="1283"/>
      <c r="AG217" s="1273"/>
      <c r="AH217" s="1275"/>
      <c r="AI217" s="1277"/>
      <c r="AJ217" s="1277"/>
      <c r="AK217" s="1277"/>
      <c r="AL217" s="1277"/>
      <c r="AM217" s="1299"/>
      <c r="AN217" s="1299"/>
      <c r="AO217" s="1299"/>
      <c r="AP217" s="1299"/>
      <c r="AQ217" s="1299"/>
      <c r="AR217" s="1301"/>
      <c r="AS217" s="1293"/>
      <c r="AT217" s="1295"/>
      <c r="AU217" s="1287"/>
      <c r="AV217" s="1287"/>
      <c r="AW217" s="1287"/>
      <c r="AX217" s="1297"/>
      <c r="AY217" s="1289"/>
      <c r="AZ217" s="1291"/>
      <c r="BA217" s="1287"/>
      <c r="BB217" s="1287"/>
      <c r="BC217" s="1287"/>
      <c r="BD217" s="1287"/>
      <c r="BE217" s="1297"/>
      <c r="BF217" s="1289"/>
      <c r="BG217" s="1291"/>
      <c r="BH217" s="1287"/>
      <c r="BI217" s="1287"/>
      <c r="BJ217" s="1287"/>
      <c r="BK217" s="1287"/>
      <c r="BL217" s="1297"/>
      <c r="BM217" s="1289"/>
      <c r="BN217" s="1291"/>
      <c r="BO217" s="1287"/>
      <c r="BP217" s="1287"/>
      <c r="BQ217" s="1287"/>
      <c r="BR217" s="1287"/>
      <c r="BS217" s="1297"/>
      <c r="BT217" s="1289"/>
      <c r="BU217" s="1291"/>
      <c r="BV217" s="1287"/>
      <c r="BW217" s="1287"/>
      <c r="BX217" s="1287"/>
      <c r="BY217" s="1287"/>
      <c r="BZ217" s="1297"/>
      <c r="CA217" s="1289"/>
      <c r="CB217" s="1291"/>
      <c r="CC217" s="1303"/>
      <c r="CD217" s="1305"/>
      <c r="CE217" s="1307"/>
      <c r="CP217" s="32"/>
      <c r="CQ217" s="32"/>
    </row>
    <row r="218" spans="1:95" s="31" customFormat="1" ht="15" customHeight="1" x14ac:dyDescent="0.2">
      <c r="A218" s="99" t="str">
        <f>IF(A214="","",A214)</f>
        <v/>
      </c>
      <c r="B218" s="99" t="str">
        <f>IF(B214="","",B215)</f>
        <v/>
      </c>
      <c r="C218" s="75">
        <v>4</v>
      </c>
      <c r="D218" s="100" t="str">
        <f>IF(A218="","",VLOOKUP(A218,СписокКЖ!D:I,2,FALSE))</f>
        <v/>
      </c>
      <c r="E218" s="101"/>
      <c r="F218" s="77" t="str">
        <f>IF(B218="","",VLOOKUP(B218,СписокКЖ!D:I,2,FALSE))</f>
        <v/>
      </c>
      <c r="G218" s="102"/>
      <c r="H218" s="41"/>
      <c r="I218" s="91"/>
      <c r="J218" s="91"/>
      <c r="K218" s="91"/>
      <c r="L218" s="91"/>
      <c r="M218" s="91"/>
      <c r="N218" s="42"/>
      <c r="O218" s="79" t="str">
        <f>IF(I218="","",IF(I218="0",1000,IF(I218="-0",-1000,I218*1)))</f>
        <v/>
      </c>
      <c r="P218" s="79" t="str">
        <f t="shared" ref="P218:S219" si="138">IF(J218="","",IF(J218="0",1000,IF(J218="-0",-1000,J218*1)))</f>
        <v/>
      </c>
      <c r="Q218" s="79" t="str">
        <f t="shared" si="138"/>
        <v/>
      </c>
      <c r="R218" s="79" t="str">
        <f t="shared" si="138"/>
        <v/>
      </c>
      <c r="S218" s="80" t="str">
        <f t="shared" si="138"/>
        <v/>
      </c>
      <c r="T218" s="103" t="str">
        <f t="shared" ref="T218:X219" si="139">IF(O218="","",IF(O218&gt;0,1,0))</f>
        <v/>
      </c>
      <c r="U218" s="104" t="str">
        <f t="shared" si="139"/>
        <v/>
      </c>
      <c r="V218" s="104" t="str">
        <f t="shared" si="139"/>
        <v/>
      </c>
      <c r="W218" s="104" t="str">
        <f t="shared" si="139"/>
        <v/>
      </c>
      <c r="X218" s="104" t="str">
        <f t="shared" si="139"/>
        <v/>
      </c>
      <c r="Y218" s="105" t="str">
        <f t="shared" ref="Y218:AC219" si="140">IF(O218="","",IF(O218&lt;0,1,0))</f>
        <v/>
      </c>
      <c r="Z218" s="105" t="str">
        <f t="shared" si="140"/>
        <v/>
      </c>
      <c r="AA218" s="105" t="str">
        <f t="shared" si="140"/>
        <v/>
      </c>
      <c r="AB218" s="105" t="str">
        <f t="shared" si="140"/>
        <v/>
      </c>
      <c r="AC218" s="105" t="str">
        <f t="shared" si="140"/>
        <v/>
      </c>
      <c r="AD218" s="106" t="str">
        <f>IF(CC218="","",IF(CC218&gt;CE218,1,-1))</f>
        <v/>
      </c>
      <c r="AE218" s="106" t="str">
        <f>IF(CC218="","",IF(CC218&lt;CE218,1,-1))</f>
        <v/>
      </c>
      <c r="AF218" s="107">
        <f>IF(CC218&gt;CE218,1,0)</f>
        <v>0</v>
      </c>
      <c r="AG218" s="108">
        <f>IF(CE218&gt;CC218,1,0)</f>
        <v>0</v>
      </c>
      <c r="AH218" s="81" t="str">
        <f>IF(O218="","",AX218*1)</f>
        <v/>
      </c>
      <c r="AI218" s="92" t="str">
        <f>IF(P218="","",BE218*1)</f>
        <v/>
      </c>
      <c r="AJ218" s="92" t="str">
        <f>IF(Q218="","",BL218*1)</f>
        <v/>
      </c>
      <c r="AK218" s="92" t="str">
        <f>IF(R218="","",BS218*1)</f>
        <v/>
      </c>
      <c r="AL218" s="92" t="str">
        <f>IF(S218="","",BZ218*1)</f>
        <v/>
      </c>
      <c r="AM218" s="93" t="str">
        <f>IF(O218="","",AZ218*1)</f>
        <v/>
      </c>
      <c r="AN218" s="93" t="str">
        <f>IF(P218="","",BG218*1)</f>
        <v/>
      </c>
      <c r="AO218" s="93" t="str">
        <f>IF(Q218="","",BN218*1)</f>
        <v/>
      </c>
      <c r="AP218" s="93" t="str">
        <f>IF(R218="","",BU218*1)</f>
        <v/>
      </c>
      <c r="AQ218" s="93" t="str">
        <f>IF(S218="","",CB218*1)</f>
        <v/>
      </c>
      <c r="AR218" s="109">
        <f>SUM(AH218:AL218)</f>
        <v>0</v>
      </c>
      <c r="AS218" s="110">
        <f>SUM(AM218:AQ218)</f>
        <v>0</v>
      </c>
      <c r="AT218" s="111">
        <f>IF(O218=1000,11,IF(O218=-1000,0,IF(O218&gt;0,11,IF(O218&lt;0,(-O218),"0"))))</f>
        <v>11</v>
      </c>
      <c r="AU218" s="112" t="str">
        <f>IF(O218=1000,0,IF(O218=-1000,11,IF(O218&lt;-9,-(O218-2),IF(O218&gt;0,(O218),"0"))))</f>
        <v/>
      </c>
      <c r="AV218" s="111" t="e">
        <f>IF(O218=1000,11,IF(O218=-1000,0,IF(O218&gt;9,(O218+2),IF(O218&lt;0,(-O218),"0"))))</f>
        <v>#VALUE!</v>
      </c>
      <c r="AW218" s="112" t="str">
        <f>IF(O218=1000,0,IF(O218=-1000,11,IF(O218&lt;0,11,IF(O218&gt;0,(O218),"0"))))</f>
        <v/>
      </c>
      <c r="AX218" s="94" t="str">
        <f>IF(O218="","",IF(O218&gt;9,AV218,AT218))</f>
        <v/>
      </c>
      <c r="AY218" s="95" t="str">
        <f>IF(O218="","","-")</f>
        <v/>
      </c>
      <c r="AZ218" s="96" t="str">
        <f>IF(O218="","",IF(O218&lt;-9,AU218,AW218))</f>
        <v/>
      </c>
      <c r="BA218" s="111" t="e">
        <f>IF(P218=1000,11,IF(P218=-1000,0,IF(P218&gt;9,(P218+2),IF(P218&lt;0,(-P218),"0"))))</f>
        <v>#VALUE!</v>
      </c>
      <c r="BB218" s="112" t="str">
        <f>IF(P218=1000,0,IF(P218=-1000,11,IF(P218&lt;-9,-(P218-2),IF(P218&gt;0,(P218),"0"))))</f>
        <v/>
      </c>
      <c r="BC218" s="112">
        <f>IF(P218=1000,11,IF(P218=-1000,0,IF(P218&gt;0,11,IF(P218&lt;0,(-P218),"0"))))</f>
        <v>11</v>
      </c>
      <c r="BD218" s="112" t="str">
        <f>IF(P218=1000,0,IF(P218=-1000,11,IF(P218&lt;0,11,IF(P218&gt;0,(P218),"0"))))</f>
        <v/>
      </c>
      <c r="BE218" s="94" t="str">
        <f>IF(P218="","",IF(P218&gt;9,BA218,BC218))</f>
        <v/>
      </c>
      <c r="BF218" s="95" t="str">
        <f>IF(P218="","","-")</f>
        <v/>
      </c>
      <c r="BG218" s="96" t="str">
        <f>IF(P218="","",IF(P218&lt;-9,BB218,BD218))</f>
        <v/>
      </c>
      <c r="BH218" s="111" t="e">
        <f>IF(Q218=1000,11,IF(Q218=-1000,0,IF(Q218&gt;9,(Q218+2),IF(Q218&lt;0,(-Q218),"0"))))</f>
        <v>#VALUE!</v>
      </c>
      <c r="BI218" s="112" t="str">
        <f>IF(Q218=1000,0,IF(Q218=-1000,11,IF(Q218&lt;-9,-(Q218-2),IF(Q218&gt;0,(Q218),"0"))))</f>
        <v/>
      </c>
      <c r="BJ218" s="112">
        <f>IF(Q218=1000,11,IF(Q218=-1000,0,IF(Q218&gt;0,11,IF(Q218&lt;0,(-Q218),"0"))))</f>
        <v>11</v>
      </c>
      <c r="BK218" s="112" t="str">
        <f>IF(Q218=1000,0,IF(Q218=-1000,11,IF(Q218&lt;0,11,IF(Q218&gt;0,(Q218),"0"))))</f>
        <v/>
      </c>
      <c r="BL218" s="94" t="str">
        <f>IF(Q218="","",IF(Q218&gt;9,BH218,BJ218))</f>
        <v/>
      </c>
      <c r="BM218" s="95" t="str">
        <f>IF(Q218="","","-")</f>
        <v/>
      </c>
      <c r="BN218" s="96" t="str">
        <f>IF(Q218="","",IF(Q218&lt;-9,BI218,BK218))</f>
        <v/>
      </c>
      <c r="BO218" s="112" t="e">
        <f>IF(R218=1000,11,IF(R218=-1000,0,IF(R218&gt;9,(R218+2),IF(R218&lt;0,(-R218),"0"))))</f>
        <v>#VALUE!</v>
      </c>
      <c r="BP218" s="112" t="str">
        <f>IF(R218=1000,0,IF(R218=-1000,11,IF(R218&lt;-9,-(R218-2),IF(R218&gt;0,(R218),"0"))))</f>
        <v/>
      </c>
      <c r="BQ218" s="112">
        <f>IF(R218=1000,11,IF(R218=-1000,0,IF(R218&gt;0,11,IF(R218&lt;0,(-R218),"0"))))</f>
        <v>11</v>
      </c>
      <c r="BR218" s="112" t="str">
        <f>IF(R218=1000,0,IF(R218=-1000,11,IF(R218&lt;0,11,IF(R218&gt;0,(R218),"0"))))</f>
        <v/>
      </c>
      <c r="BS218" s="94" t="str">
        <f>IF(R218="","",IF(R218&gt;9,BO218,BQ218))</f>
        <v/>
      </c>
      <c r="BT218" s="95" t="str">
        <f>IF(R218="","","-")</f>
        <v/>
      </c>
      <c r="BU218" s="96" t="str">
        <f>IF(R218="","",IF(R218&lt;-9,BP218,BR218))</f>
        <v/>
      </c>
      <c r="BV218" s="112" t="e">
        <f>IF(S218=1000,11,IF(S218=-1000,0,IF(S218&gt;9,(S218+2),IF(S218&lt;0,(-S218),"0"))))</f>
        <v>#VALUE!</v>
      </c>
      <c r="BW218" s="112" t="str">
        <f>IF(S218=1000,0,IF(S218=-1000,11,IF(S218&lt;-9,-(S218-2),IF(S218&gt;0,(S218),"0"))))</f>
        <v/>
      </c>
      <c r="BX218" s="112">
        <f>IF(S218=1000,11,IF(S218=-1000,0,IF(S218&gt;0,11,IF(S218&lt;0,(-S218),"0"))))</f>
        <v>11</v>
      </c>
      <c r="BY218" s="113" t="str">
        <f>IF(S218=1000,0,IF(S218=-1000,11,IF(S218&lt;0,11,IF(S218&gt;0,(S218),"0"))))</f>
        <v/>
      </c>
      <c r="BZ218" s="94" t="str">
        <f>IF(S218="","",IF(S218&gt;9,BV218,BX218))</f>
        <v/>
      </c>
      <c r="CA218" s="95" t="str">
        <f>IF(S218="","","-")</f>
        <v/>
      </c>
      <c r="CB218" s="96" t="str">
        <f>IF(S218="","",IF(S218&lt;-9,BW218,BY218))</f>
        <v/>
      </c>
      <c r="CC218" s="97" t="str">
        <f>IF(O218="","",SUM(T218:X218))</f>
        <v/>
      </c>
      <c r="CD218" s="88" t="str">
        <f>IF(CC218="","","-")</f>
        <v/>
      </c>
      <c r="CE218" s="98" t="str">
        <f>IF(O218="","",SUM(Y218:AC218))</f>
        <v/>
      </c>
      <c r="CP218" s="32"/>
      <c r="CQ218" s="32"/>
    </row>
    <row r="219" spans="1:95" s="31" customFormat="1" ht="15" customHeight="1" thickBot="1" x14ac:dyDescent="0.25">
      <c r="A219" s="99" t="str">
        <f>IF(A214="","",A215)</f>
        <v/>
      </c>
      <c r="B219" s="99" t="str">
        <f>IF(B214="","",B214)</f>
        <v/>
      </c>
      <c r="C219" s="114">
        <v>5</v>
      </c>
      <c r="D219" s="115" t="str">
        <f>IF(A219="","",VLOOKUP(A219,СписокКЖ!D:I,2,FALSE))</f>
        <v/>
      </c>
      <c r="E219" s="116"/>
      <c r="F219" s="117" t="str">
        <f>IF(B219="","",VLOOKUP(B219,СписокКЖ!D:I,2,FALSE))</f>
        <v/>
      </c>
      <c r="G219" s="118"/>
      <c r="H219" s="119"/>
      <c r="I219" s="120"/>
      <c r="J219" s="120"/>
      <c r="K219" s="120"/>
      <c r="L219" s="121"/>
      <c r="M219" s="121"/>
      <c r="N219" s="122"/>
      <c r="O219" s="123" t="str">
        <f>IF(I219="","",IF(I219="0",1000,IF(I219="-0",-1000,I219*1)))</f>
        <v/>
      </c>
      <c r="P219" s="123" t="str">
        <f t="shared" si="138"/>
        <v/>
      </c>
      <c r="Q219" s="123" t="str">
        <f t="shared" si="138"/>
        <v/>
      </c>
      <c r="R219" s="123" t="str">
        <f t="shared" si="138"/>
        <v/>
      </c>
      <c r="S219" s="124" t="str">
        <f t="shared" si="138"/>
        <v/>
      </c>
      <c r="T219" s="125" t="str">
        <f t="shared" si="139"/>
        <v/>
      </c>
      <c r="U219" s="126" t="str">
        <f t="shared" si="139"/>
        <v/>
      </c>
      <c r="V219" s="126" t="str">
        <f t="shared" si="139"/>
        <v/>
      </c>
      <c r="W219" s="126" t="str">
        <f t="shared" si="139"/>
        <v/>
      </c>
      <c r="X219" s="126" t="str">
        <f t="shared" si="139"/>
        <v/>
      </c>
      <c r="Y219" s="127" t="str">
        <f t="shared" si="140"/>
        <v/>
      </c>
      <c r="Z219" s="127" t="str">
        <f t="shared" si="140"/>
        <v/>
      </c>
      <c r="AA219" s="127" t="str">
        <f t="shared" si="140"/>
        <v/>
      </c>
      <c r="AB219" s="127" t="str">
        <f t="shared" si="140"/>
        <v/>
      </c>
      <c r="AC219" s="127" t="str">
        <f t="shared" si="140"/>
        <v/>
      </c>
      <c r="AD219" s="128" t="str">
        <f>IF(CC219="","",IF(CC219&gt;CE219,1,-1))</f>
        <v/>
      </c>
      <c r="AE219" s="128" t="str">
        <f>IF(CC219="","",IF(CC219&lt;CE219,1,-1))</f>
        <v/>
      </c>
      <c r="AF219" s="129">
        <f>IF(CC219&gt;CE219,1,0)</f>
        <v>0</v>
      </c>
      <c r="AG219" s="130">
        <f>IF(CE219&gt;CC219,1,0)</f>
        <v>0</v>
      </c>
      <c r="AH219" s="131" t="str">
        <f>IF(O219="","",AX219*1)</f>
        <v/>
      </c>
      <c r="AI219" s="132" t="str">
        <f>IF(P219="","",BE219*1)</f>
        <v/>
      </c>
      <c r="AJ219" s="132" t="str">
        <f>IF(Q219="","",BL219*1)</f>
        <v/>
      </c>
      <c r="AK219" s="132" t="str">
        <f>IF(R219="","",BS219*1)</f>
        <v/>
      </c>
      <c r="AL219" s="132" t="str">
        <f>IF(S219="","",BZ219*1)</f>
        <v/>
      </c>
      <c r="AM219" s="133" t="str">
        <f>IF(O219="","",AZ219*1)</f>
        <v/>
      </c>
      <c r="AN219" s="133" t="str">
        <f>IF(P219="","",BG219*1)</f>
        <v/>
      </c>
      <c r="AO219" s="133" t="str">
        <f>IF(Q219="","",BN219*1)</f>
        <v/>
      </c>
      <c r="AP219" s="133" t="str">
        <f>IF(R219="","",BU219*1)</f>
        <v/>
      </c>
      <c r="AQ219" s="133" t="str">
        <f>IF(S219="","",CB219*1)</f>
        <v/>
      </c>
      <c r="AR219" s="134">
        <f>SUM(AH219:AL219)</f>
        <v>0</v>
      </c>
      <c r="AS219" s="135">
        <f>SUM(AM219:AQ219)</f>
        <v>0</v>
      </c>
      <c r="AT219" s="136">
        <f>IF(O219=1000,11,IF(O219=-1000,0,IF(O219&gt;0,11,IF(O219&lt;0,(-O219),"0"))))</f>
        <v>11</v>
      </c>
      <c r="AU219" s="137" t="str">
        <f>IF(O219=1000,0,IF(O219=-1000,11,IF(O219&lt;-9,-(O219-2),IF(O219&gt;0,(O219),"0"))))</f>
        <v/>
      </c>
      <c r="AV219" s="136" t="e">
        <f>IF(O219=1000,11,IF(O219=-1000,0,IF(O219&gt;9,(O219+2),IF(O219&lt;0,(-O219),"0"))))</f>
        <v>#VALUE!</v>
      </c>
      <c r="AW219" s="137" t="str">
        <f>IF(O219=1000,0,IF(O219=-1000,11,IF(O219&lt;0,11,IF(O219&gt;0,(O219),"0"))))</f>
        <v/>
      </c>
      <c r="AX219" s="138" t="str">
        <f>IF(O219="","",IF(O219&gt;9,AV219,AT219))</f>
        <v/>
      </c>
      <c r="AY219" s="139" t="str">
        <f>IF(O219="","","-")</f>
        <v/>
      </c>
      <c r="AZ219" s="140" t="str">
        <f>IF(O219="","",IF(O219&lt;-9,AU219,AW219))</f>
        <v/>
      </c>
      <c r="BA219" s="136" t="e">
        <f>IF(P219=1000,11,IF(P219=-1000,0,IF(P219&gt;9,(P219+2),IF(P219&lt;0,(-P219),"0"))))</f>
        <v>#VALUE!</v>
      </c>
      <c r="BB219" s="137" t="str">
        <f>IF(P219=1000,0,IF(P219=-1000,11,IF(P219&lt;-9,-(P219-2),IF(P219&gt;0,(P219),"0"))))</f>
        <v/>
      </c>
      <c r="BC219" s="137">
        <f>IF(P219=1000,11,IF(P219=-1000,0,IF(P219&gt;0,11,IF(P219&lt;0,(-P219),"0"))))</f>
        <v>11</v>
      </c>
      <c r="BD219" s="137" t="str">
        <f>IF(P219=1000,0,IF(P219=-1000,11,IF(P219&lt;0,11,IF(P219&gt;0,(P219),"0"))))</f>
        <v/>
      </c>
      <c r="BE219" s="138" t="str">
        <f>IF(P219="","",IF(P219&gt;9,BA219,BC219))</f>
        <v/>
      </c>
      <c r="BF219" s="139" t="str">
        <f>IF(P219="","","-")</f>
        <v/>
      </c>
      <c r="BG219" s="140" t="str">
        <f>IF(P219="","",IF(P219&lt;-9,BB219,BD219))</f>
        <v/>
      </c>
      <c r="BH219" s="136" t="e">
        <f>IF(Q219=1000,11,IF(Q219=-1000,0,IF(Q219&gt;9,(Q219+2),IF(Q219&lt;0,(-Q219),"0"))))</f>
        <v>#VALUE!</v>
      </c>
      <c r="BI219" s="137" t="str">
        <f>IF(Q219=1000,0,IF(Q219=-1000,11,IF(Q219&lt;-9,-(Q219-2),IF(Q219&gt;0,(Q219),"0"))))</f>
        <v/>
      </c>
      <c r="BJ219" s="137">
        <f>IF(Q219=1000,11,IF(Q219=-1000,0,IF(Q219&gt;0,11,IF(Q219&lt;0,(-Q219),"0"))))</f>
        <v>11</v>
      </c>
      <c r="BK219" s="137" t="str">
        <f>IF(Q219=1000,0,IF(Q219=-1000,11,IF(Q219&lt;0,11,IF(Q219&gt;0,(Q219),"0"))))</f>
        <v/>
      </c>
      <c r="BL219" s="138" t="str">
        <f>IF(Q219="","",IF(Q219&gt;9,BH219,BJ219))</f>
        <v/>
      </c>
      <c r="BM219" s="139" t="str">
        <f>IF(Q219="","","-")</f>
        <v/>
      </c>
      <c r="BN219" s="140" t="str">
        <f>IF(Q219="","",IF(Q219&lt;-9,BI219,BK219))</f>
        <v/>
      </c>
      <c r="BO219" s="137" t="e">
        <f>IF(R219=1000,11,IF(R219=-1000,0,IF(R219&gt;9,(R219+2),IF(R219&lt;0,(-R219),"0"))))</f>
        <v>#VALUE!</v>
      </c>
      <c r="BP219" s="137" t="str">
        <f>IF(R219=1000,0,IF(R219=-1000,11,IF(R219&lt;-9,-(R219-2),IF(R219&gt;0,(R219),"0"))))</f>
        <v/>
      </c>
      <c r="BQ219" s="137">
        <f>IF(R219=1000,11,IF(R219=-1000,0,IF(R219&gt;0,11,IF(R219&lt;0,(-R219),"0"))))</f>
        <v>11</v>
      </c>
      <c r="BR219" s="137" t="str">
        <f>IF(R219=1000,0,IF(R219=-1000,11,IF(R219&lt;0,11,IF(R219&gt;0,(R219),"0"))))</f>
        <v/>
      </c>
      <c r="BS219" s="138" t="str">
        <f>IF(R219="","",IF(R219&gt;9,BO219,BQ219))</f>
        <v/>
      </c>
      <c r="BT219" s="139" t="str">
        <f>IF(R219="","","-")</f>
        <v/>
      </c>
      <c r="BU219" s="140" t="str">
        <f>IF(R219="","",IF(R219&lt;-9,BP219,BR219))</f>
        <v/>
      </c>
      <c r="BV219" s="137" t="e">
        <f>IF(S219=1000,11,IF(S219=-1000,0,IF(S219&gt;9,(S219+2),IF(S219&lt;0,(-S219),"0"))))</f>
        <v>#VALUE!</v>
      </c>
      <c r="BW219" s="137" t="str">
        <f>IF(S219=1000,0,IF(S219=-1000,11,IF(S219&lt;-9,-(S219-2),IF(S219&gt;0,(S219),"0"))))</f>
        <v/>
      </c>
      <c r="BX219" s="137">
        <f>IF(S219=1000,11,IF(S219=-1000,0,IF(S219&gt;0,11,IF(S219&lt;0,(-S219),"0"))))</f>
        <v>11</v>
      </c>
      <c r="BY219" s="141" t="str">
        <f>IF(S219=1000,0,IF(S219=-1000,11,IF(S219&lt;0,11,IF(S219&gt;0,(S219),"0"))))</f>
        <v/>
      </c>
      <c r="BZ219" s="138" t="str">
        <f>IF(S219="","",IF(S219&gt;9,BV219,BX219))</f>
        <v/>
      </c>
      <c r="CA219" s="139" t="str">
        <f>IF(S219="","","-")</f>
        <v/>
      </c>
      <c r="CB219" s="140" t="str">
        <f>IF(S219="","",IF(S219&lt;-9,BW219,BY219))</f>
        <v/>
      </c>
      <c r="CC219" s="142" t="str">
        <f>IF(O219="","",SUM(T219:X219))</f>
        <v/>
      </c>
      <c r="CD219" s="143" t="str">
        <f>IF(CC219="","","-")</f>
        <v/>
      </c>
      <c r="CE219" s="144" t="str">
        <f>IF(O219="","",SUM(Y219:AC219))</f>
        <v/>
      </c>
      <c r="CP219" s="32"/>
      <c r="CQ219" s="32"/>
    </row>
    <row r="220" spans="1:95" s="31" customFormat="1" ht="15" customHeight="1" thickBot="1" x14ac:dyDescent="0.25">
      <c r="A220" s="145"/>
      <c r="B220" s="145"/>
      <c r="C220" s="145"/>
      <c r="D220" s="146"/>
      <c r="E220" s="147"/>
      <c r="F220" s="148"/>
      <c r="G220" s="149"/>
      <c r="H220" s="150"/>
      <c r="I220" s="151"/>
      <c r="J220" s="151"/>
      <c r="K220" s="151"/>
      <c r="L220" s="151"/>
      <c r="M220" s="151"/>
      <c r="N220" s="150"/>
      <c r="O220" s="152"/>
      <c r="P220" s="152"/>
      <c r="Q220" s="152"/>
      <c r="R220" s="152"/>
      <c r="S220" s="152"/>
      <c r="T220" s="153"/>
      <c r="U220" s="153"/>
      <c r="V220" s="153"/>
      <c r="W220" s="153"/>
      <c r="X220" s="153"/>
      <c r="Y220" s="154"/>
      <c r="Z220" s="154"/>
      <c r="AA220" s="154"/>
      <c r="AB220" s="154"/>
      <c r="AC220" s="154"/>
      <c r="AD220" s="155"/>
      <c r="AE220" s="155"/>
      <c r="AF220" s="156"/>
      <c r="AG220" s="156"/>
      <c r="AH220" s="157"/>
      <c r="AI220" s="157"/>
      <c r="AJ220" s="157"/>
      <c r="AK220" s="157"/>
      <c r="AL220" s="157"/>
      <c r="AM220" s="158"/>
      <c r="AN220" s="158"/>
      <c r="AO220" s="158"/>
      <c r="AP220" s="158"/>
      <c r="AQ220" s="158"/>
      <c r="AR220" s="159"/>
      <c r="AS220" s="159"/>
      <c r="AT220" s="160"/>
      <c r="AU220" s="160"/>
      <c r="AV220" s="160"/>
      <c r="AW220" s="160"/>
      <c r="AX220" s="161"/>
      <c r="AY220" s="161"/>
      <c r="AZ220" s="161"/>
      <c r="BA220" s="160"/>
      <c r="BB220" s="160"/>
      <c r="BC220" s="160"/>
      <c r="BD220" s="160"/>
      <c r="BE220" s="161"/>
      <c r="BF220" s="161"/>
      <c r="BG220" s="161"/>
      <c r="BH220" s="160"/>
      <c r="BI220" s="160"/>
      <c r="BJ220" s="160"/>
      <c r="BK220" s="160"/>
      <c r="BL220" s="161"/>
      <c r="BM220" s="161"/>
      <c r="BN220" s="161"/>
      <c r="BO220" s="160"/>
      <c r="BP220" s="160"/>
      <c r="BQ220" s="160"/>
      <c r="BR220" s="160"/>
      <c r="BS220" s="161"/>
      <c r="BT220" s="161"/>
      <c r="BU220" s="161"/>
      <c r="BV220" s="160"/>
      <c r="BW220" s="160"/>
      <c r="BX220" s="160"/>
      <c r="BY220" s="160"/>
      <c r="BZ220" s="161"/>
      <c r="CA220" s="161"/>
      <c r="CB220" s="161"/>
      <c r="CC220" s="162"/>
      <c r="CD220" s="163"/>
      <c r="CE220" s="164"/>
      <c r="CP220" s="32"/>
      <c r="CQ220" s="32"/>
    </row>
    <row r="221" spans="1:95" s="31" customFormat="1" ht="31.5" customHeight="1" thickBot="1" x14ac:dyDescent="0.25">
      <c r="A221" s="34"/>
      <c r="B221" s="35"/>
      <c r="C221" s="1225">
        <f>1+C212</f>
        <v>25</v>
      </c>
      <c r="D221" s="1227" t="str">
        <f>IF(A221="","",VLOOKUP(A221,СписокКЖ!$A$88:$C$113,3,FALSE))</f>
        <v/>
      </c>
      <c r="E221" s="1228" t="str">
        <f>IF(B221="","",VLOOKUP(B221,СписокКЖ!E:J,2,FALSE))</f>
        <v/>
      </c>
      <c r="F221" s="1231" t="str">
        <f>IF(B221="","",VLOOKUP(B221,СписокКЖ!$A$88:$C$111,3,FALSE))</f>
        <v/>
      </c>
      <c r="G221" s="1232" t="str">
        <f>IF(D221="","",VLOOKUP(D221,СписокКЖ!G:L,2,FALSE))</f>
        <v/>
      </c>
      <c r="H221" s="36"/>
      <c r="I221" s="1235" t="s">
        <v>7</v>
      </c>
      <c r="J221" s="1235"/>
      <c r="K221" s="1235"/>
      <c r="L221" s="1235"/>
      <c r="M221" s="1235"/>
      <c r="N221" s="37"/>
      <c r="O221" s="1237"/>
      <c r="P221" s="1238"/>
      <c r="Q221" s="1238"/>
      <c r="R221" s="1238"/>
      <c r="S221" s="1238"/>
      <c r="T221" s="38" t="str">
        <f>IF(A221="","",VLOOKUP(A221,'[60]Протокол команд'!A:K,8,FALSE))</f>
        <v/>
      </c>
      <c r="U221" s="39" t="e">
        <f>T221*5-4</f>
        <v>#VALUE!</v>
      </c>
      <c r="V221" s="39" t="e">
        <f>T221*5</f>
        <v>#VALUE!</v>
      </c>
      <c r="W221" s="39" t="e">
        <f>CONCATENATE(U221,"-",V221)</f>
        <v>#VALUE!</v>
      </c>
      <c r="X221" s="39" t="str">
        <f>IF(A221="","",VLOOKUP(A221,'[60]Протокол команд'!A:K,10,FALSE))</f>
        <v/>
      </c>
      <c r="Y221" s="39" t="e">
        <f>X221*5-4</f>
        <v>#VALUE!</v>
      </c>
      <c r="Z221" s="39" t="e">
        <f>X221*5</f>
        <v>#VALUE!</v>
      </c>
      <c r="AA221" s="39" t="e">
        <f>CONCATENATE(Y221,"-",Z221)</f>
        <v>#VALUE!</v>
      </c>
      <c r="AB221" s="1241" t="str">
        <f>IF(O223="","",SUM(AF223:AF228))</f>
        <v/>
      </c>
      <c r="AC221" s="1242"/>
      <c r="AD221" s="1243"/>
      <c r="AE221" s="1242" t="str">
        <f>IF(O223="","",SUM(AG223:AG228))</f>
        <v/>
      </c>
      <c r="AF221" s="1242"/>
      <c r="AG221" s="1264"/>
      <c r="AH221" s="1241">
        <f>SUM(CC223:CC228)</f>
        <v>0</v>
      </c>
      <c r="AI221" s="1242"/>
      <c r="AJ221" s="1243"/>
      <c r="AK221" s="1242">
        <f>SUM(CE223:CE228)</f>
        <v>0</v>
      </c>
      <c r="AL221" s="1242"/>
      <c r="AM221" s="1264"/>
      <c r="AN221" s="1265">
        <f>SUM(AR223:AR228)</f>
        <v>0</v>
      </c>
      <c r="AO221" s="1266"/>
      <c r="AP221" s="1267"/>
      <c r="AQ221" s="1266">
        <f>SUM(AS223:AS228)</f>
        <v>0</v>
      </c>
      <c r="AR221" s="1266"/>
      <c r="AS221" s="1268"/>
      <c r="AT221" s="1314" t="str">
        <f>IF(A221="","",VLOOKUP(A221,'[60]Протокол команд'!A:Z,14,FALSE))</f>
        <v/>
      </c>
      <c r="AU221" s="1315"/>
      <c r="AV221" s="1315"/>
      <c r="AW221" s="1315"/>
      <c r="AX221" s="1315"/>
      <c r="AY221" s="1315"/>
      <c r="AZ221" s="1315"/>
      <c r="BA221" s="1315"/>
      <c r="BB221" s="1315"/>
      <c r="BC221" s="1315"/>
      <c r="BD221" s="1315"/>
      <c r="BE221" s="1315"/>
      <c r="BF221" s="1315"/>
      <c r="BG221" s="1315"/>
      <c r="BH221" s="1315"/>
      <c r="BI221" s="1315"/>
      <c r="BJ221" s="1315"/>
      <c r="BK221" s="1315"/>
      <c r="BL221" s="1315"/>
      <c r="BM221" s="1315"/>
      <c r="BN221" s="1315"/>
      <c r="BO221" s="1315"/>
      <c r="BP221" s="1315"/>
      <c r="BQ221" s="1315"/>
      <c r="BR221" s="1315"/>
      <c r="BS221" s="1315"/>
      <c r="BT221" s="1315"/>
      <c r="BU221" s="1315"/>
      <c r="BV221" s="1315"/>
      <c r="BW221" s="1315"/>
      <c r="BX221" s="1315"/>
      <c r="BY221" s="1315"/>
      <c r="BZ221" s="1315"/>
      <c r="CA221" s="1315"/>
      <c r="CB221" s="1316"/>
      <c r="CC221" s="1254" t="str">
        <f>IF(O223="","",SUM(AF223:AF228))</f>
        <v/>
      </c>
      <c r="CD221" s="1256" t="str">
        <f>IF(CC221="","","-")</f>
        <v/>
      </c>
      <c r="CE221" s="1258" t="str">
        <f>IF(O223="","",SUM(AG223:AG228))</f>
        <v/>
      </c>
      <c r="CP221" s="32"/>
      <c r="CQ221" s="32"/>
    </row>
    <row r="222" spans="1:95" s="31" customFormat="1" ht="13.5" customHeight="1" x14ac:dyDescent="0.2">
      <c r="A222" s="40"/>
      <c r="B222" s="40"/>
      <c r="C222" s="1226"/>
      <c r="D222" s="1229" t="str">
        <f>IF(A222="","",VLOOKUP(A222,СписокКЖ!D:I,2,FALSE))</f>
        <v/>
      </c>
      <c r="E222" s="1230" t="str">
        <f>IF(B222="","",VLOOKUP(B222,СписокКЖ!E:J,2,FALSE))</f>
        <v/>
      </c>
      <c r="F222" s="1233" t="str">
        <f>IF(C222="","",VLOOKUP(C222,СписокКЖ!F:K,2,FALSE))</f>
        <v/>
      </c>
      <c r="G222" s="1234" t="str">
        <f>IF(D222="","",VLOOKUP(D222,СписокКЖ!G:L,2,FALSE))</f>
        <v/>
      </c>
      <c r="H222" s="41"/>
      <c r="I222" s="1236"/>
      <c r="J222" s="1236"/>
      <c r="K222" s="1236"/>
      <c r="L222" s="1236"/>
      <c r="M222" s="1236"/>
      <c r="N222" s="42"/>
      <c r="O222" s="1239"/>
      <c r="P222" s="1240"/>
      <c r="Q222" s="1240"/>
      <c r="R222" s="1240"/>
      <c r="S222" s="1240"/>
      <c r="T222" s="1260" t="s">
        <v>8</v>
      </c>
      <c r="U222" s="1261"/>
      <c r="V222" s="1261"/>
      <c r="W222" s="1261"/>
      <c r="X222" s="1261"/>
      <c r="Y222" s="1261"/>
      <c r="Z222" s="1261"/>
      <c r="AA222" s="1261"/>
      <c r="AB222" s="1261"/>
      <c r="AC222" s="1261"/>
      <c r="AD222" s="1261"/>
      <c r="AE222" s="1261"/>
      <c r="AF222" s="1261"/>
      <c r="AG222" s="1262"/>
      <c r="AH222" s="1261" t="s">
        <v>9</v>
      </c>
      <c r="AI222" s="1261"/>
      <c r="AJ222" s="1261"/>
      <c r="AK222" s="1261"/>
      <c r="AL222" s="1261"/>
      <c r="AM222" s="1261"/>
      <c r="AN222" s="1261"/>
      <c r="AO222" s="1261"/>
      <c r="AP222" s="1261"/>
      <c r="AQ222" s="1261"/>
      <c r="AR222" s="1261"/>
      <c r="AS222" s="1262"/>
      <c r="AT222" s="1263" t="s">
        <v>10</v>
      </c>
      <c r="AU222" s="1263"/>
      <c r="AV222" s="1263"/>
      <c r="AW222" s="1263"/>
      <c r="AX222" s="1263"/>
      <c r="AY222" s="1263"/>
      <c r="AZ222" s="1263"/>
      <c r="BA222" s="1263" t="s">
        <v>11</v>
      </c>
      <c r="BB222" s="1263"/>
      <c r="BC222" s="1263"/>
      <c r="BD222" s="1263"/>
      <c r="BE222" s="1263"/>
      <c r="BF222" s="1263"/>
      <c r="BG222" s="1263"/>
      <c r="BH222" s="1263" t="s">
        <v>12</v>
      </c>
      <c r="BI222" s="1263"/>
      <c r="BJ222" s="1263"/>
      <c r="BK222" s="1263"/>
      <c r="BL222" s="1263"/>
      <c r="BM222" s="1263"/>
      <c r="BN222" s="1263"/>
      <c r="BO222" s="1263" t="s">
        <v>13</v>
      </c>
      <c r="BP222" s="1263"/>
      <c r="BQ222" s="1263"/>
      <c r="BR222" s="1263"/>
      <c r="BS222" s="1263"/>
      <c r="BT222" s="1263"/>
      <c r="BU222" s="1263"/>
      <c r="BV222" s="1263" t="s">
        <v>14</v>
      </c>
      <c r="BW222" s="1263"/>
      <c r="BX222" s="1263"/>
      <c r="BY222" s="1263"/>
      <c r="BZ222" s="1263"/>
      <c r="CA222" s="1263"/>
      <c r="CB222" s="1263"/>
      <c r="CC222" s="1255"/>
      <c r="CD222" s="1257"/>
      <c r="CE222" s="1259"/>
      <c r="CP222" s="32"/>
      <c r="CQ222" s="32"/>
    </row>
    <row r="223" spans="1:95" s="31" customFormat="1" ht="15" customHeight="1" x14ac:dyDescent="0.2">
      <c r="A223" s="43"/>
      <c r="B223" s="44"/>
      <c r="C223" s="90">
        <v>1</v>
      </c>
      <c r="D223" s="46" t="str">
        <f>IF(A223="","",VLOOKUP(A223,СписокКЖ!D:I,2,FALSE))</f>
        <v/>
      </c>
      <c r="E223" s="47"/>
      <c r="F223" s="48" t="str">
        <f>IF(B223="","",VLOOKUP(B223,СписокКЖ!D:I,2,FALSE))</f>
        <v/>
      </c>
      <c r="G223" s="49"/>
      <c r="H223" s="50"/>
      <c r="I223" s="51"/>
      <c r="J223" s="51"/>
      <c r="K223" s="51"/>
      <c r="L223" s="51"/>
      <c r="M223" s="51"/>
      <c r="N223" s="52"/>
      <c r="O223" s="53" t="str">
        <f>IF(I223="","",IF(I223="0",1000,IF(I223="-0",-1000,I223*1)))</f>
        <v/>
      </c>
      <c r="P223" s="53" t="str">
        <f t="shared" ref="P223:S224" si="141">IF(J223="","",IF(J223="0",1000,IF(J223="-0",-1000,J223*1)))</f>
        <v/>
      </c>
      <c r="Q223" s="53" t="str">
        <f t="shared" si="141"/>
        <v/>
      </c>
      <c r="R223" s="53" t="str">
        <f t="shared" si="141"/>
        <v/>
      </c>
      <c r="S223" s="54" t="str">
        <f t="shared" si="141"/>
        <v/>
      </c>
      <c r="T223" s="55" t="str">
        <f t="shared" ref="T223:X224" si="142">IF(O223="","",IF(O223&gt;0,1,0))</f>
        <v/>
      </c>
      <c r="U223" s="56" t="str">
        <f t="shared" si="142"/>
        <v/>
      </c>
      <c r="V223" s="56" t="str">
        <f t="shared" si="142"/>
        <v/>
      </c>
      <c r="W223" s="56" t="str">
        <f t="shared" si="142"/>
        <v/>
      </c>
      <c r="X223" s="56" t="str">
        <f t="shared" si="142"/>
        <v/>
      </c>
      <c r="Y223" s="57" t="str">
        <f t="shared" ref="Y223:AC224" si="143">IF(O223="","",IF(O223&lt;0,1,0))</f>
        <v/>
      </c>
      <c r="Z223" s="57" t="str">
        <f t="shared" si="143"/>
        <v/>
      </c>
      <c r="AA223" s="57" t="str">
        <f t="shared" si="143"/>
        <v/>
      </c>
      <c r="AB223" s="57" t="str">
        <f t="shared" si="143"/>
        <v/>
      </c>
      <c r="AC223" s="57" t="str">
        <f t="shared" si="143"/>
        <v/>
      </c>
      <c r="AD223" s="58" t="str">
        <f>IF(CC223="","",IF(CC223&gt;CE223,1,-1))</f>
        <v/>
      </c>
      <c r="AE223" s="58" t="str">
        <f>IF(CC223="","",IF(CC223&lt;CE223,1,-1))</f>
        <v/>
      </c>
      <c r="AF223" s="59">
        <f>IF(CC223&gt;CE223,1,0)</f>
        <v>0</v>
      </c>
      <c r="AG223" s="60">
        <f>IF(CE223&gt;CC223,1,0)</f>
        <v>0</v>
      </c>
      <c r="AH223" s="61" t="str">
        <f>IF(O223="","",AX223*1)</f>
        <v/>
      </c>
      <c r="AI223" s="62" t="str">
        <f>IF(P223="","",BE223*1)</f>
        <v/>
      </c>
      <c r="AJ223" s="62" t="str">
        <f>IF(Q223="","",BL223*1)</f>
        <v/>
      </c>
      <c r="AK223" s="62" t="str">
        <f>IF(R223="","",BS223*1)</f>
        <v/>
      </c>
      <c r="AL223" s="62" t="str">
        <f>IF(S223="","",BZ223*1)</f>
        <v/>
      </c>
      <c r="AM223" s="63" t="str">
        <f>IF(O223="","",AZ223*1)</f>
        <v/>
      </c>
      <c r="AN223" s="63" t="str">
        <f>IF(P223="","",BG223*1)</f>
        <v/>
      </c>
      <c r="AO223" s="63" t="str">
        <f>IF(Q223="","",BN223*1)</f>
        <v/>
      </c>
      <c r="AP223" s="63" t="str">
        <f>IF(R223="","",BU223*1)</f>
        <v/>
      </c>
      <c r="AQ223" s="63" t="str">
        <f>IF(S223="","",CB223*1)</f>
        <v/>
      </c>
      <c r="AR223" s="64">
        <f>SUM(AH223:AL223)</f>
        <v>0</v>
      </c>
      <c r="AS223" s="65">
        <f>SUM(AM223:AQ223)</f>
        <v>0</v>
      </c>
      <c r="AT223" s="66">
        <f>IF(O223=1000,11,IF(O223=-1000,0,IF(O223&gt;0,11,IF(O223&lt;0,(-O223),"0"))))</f>
        <v>11</v>
      </c>
      <c r="AU223" s="67" t="str">
        <f>IF(O223=1000,0,IF(O223=-1000,11,IF(O223&lt;-9,-(O223-2),IF(O223&gt;0,(O223),"0"))))</f>
        <v/>
      </c>
      <c r="AV223" s="66" t="e">
        <f>IF(O223=1000,11,IF(O223=-1000,0,IF(O223&lt;9,11,IF(O223&gt;9,(O223+2),"0"))))</f>
        <v>#VALUE!</v>
      </c>
      <c r="AW223" s="67" t="str">
        <f>IF(O223=1000,0,IF(O223=-1000,11,IF(O223&lt;0,11,IF(O223&gt;0,(O223),"0"))))</f>
        <v/>
      </c>
      <c r="AX223" s="68" t="str">
        <f>IF(O223="","",IF(O223&gt;9,AV223,AT223))</f>
        <v/>
      </c>
      <c r="AY223" s="69" t="str">
        <f>IF(O223="","","-")</f>
        <v/>
      </c>
      <c r="AZ223" s="70" t="str">
        <f>IF(O223="","",IF(O223&lt;-9,AU223,AW223))</f>
        <v/>
      </c>
      <c r="BA223" s="66" t="e">
        <f>IF(P223=1000,11,IF(P223=-1000,0,IF(P223&gt;9,(P223+2),IF(P223&lt;0,(-P223),"0"))))</f>
        <v>#VALUE!</v>
      </c>
      <c r="BB223" s="67" t="str">
        <f>IF(P223=1000,0,IF(P223=-1000,11,IF(P223&lt;-9,-(P223-2),IF(P223&gt;0,(P223),"0"))))</f>
        <v/>
      </c>
      <c r="BC223" s="67">
        <f>IF(P223=1000,11,IF(P223=-1000,0,IF(P223&gt;0,11,IF(P223&lt;0,(-P223),"0"))))</f>
        <v>11</v>
      </c>
      <c r="BD223" s="67" t="str">
        <f>IF(P223=1000,0,IF(P223=-1000,11,IF(P223&lt;0,11,IF(P223&gt;0,(P223),"0"))))</f>
        <v/>
      </c>
      <c r="BE223" s="68" t="str">
        <f>IF(P223="","",IF(P223&gt;9,BA223,BC223))</f>
        <v/>
      </c>
      <c r="BF223" s="69" t="str">
        <f>IF(P223="","","-")</f>
        <v/>
      </c>
      <c r="BG223" s="70" t="str">
        <f>IF(P223="","",IF(P223&lt;-9,BB223,BD223))</f>
        <v/>
      </c>
      <c r="BH223" s="66" t="e">
        <f>IF(Q223=1000,11,IF(Q223=-1000,0,IF(Q223&gt;9,(Q223+2),IF(Q223&lt;0,(-Q223),"0"))))</f>
        <v>#VALUE!</v>
      </c>
      <c r="BI223" s="67" t="str">
        <f>IF(Q223=1000,0,IF(Q223=-1000,11,IF(Q223&lt;-9,-(Q223-2),IF(Q223&gt;0,(Q223),"0"))))</f>
        <v/>
      </c>
      <c r="BJ223" s="67">
        <f>IF(Q223=1000,11,IF(Q223=-1000,0,IF(Q223&gt;0,11,IF(Q223&lt;0,(-Q223),"0"))))</f>
        <v>11</v>
      </c>
      <c r="BK223" s="67" t="str">
        <f>IF(Q223=1000,0,IF(Q223=-1000,11,IF(Q223&lt;0,11,IF(Q223&gt;0,(Q223),"0"))))</f>
        <v/>
      </c>
      <c r="BL223" s="68" t="str">
        <f>IF(Q223="","",IF(Q223&gt;9,BH223,BJ223))</f>
        <v/>
      </c>
      <c r="BM223" s="69" t="str">
        <f>IF(Q223="","","-")</f>
        <v/>
      </c>
      <c r="BN223" s="70" t="str">
        <f>IF(Q223="","",IF(Q223&lt;-9,BI223,BK223))</f>
        <v/>
      </c>
      <c r="BO223" s="67" t="e">
        <f>IF(R223=1000,11,IF(R223=-1000,0,IF(R223&gt;9,(R223+2),IF(R223&lt;0,(-R223),"0"))))</f>
        <v>#VALUE!</v>
      </c>
      <c r="BP223" s="67" t="str">
        <f>IF(R223=1000,0,IF(R223=-1000,11,IF(R223&lt;-9,-(R223-2),IF(R223&gt;0,(R223),"0"))))</f>
        <v/>
      </c>
      <c r="BQ223" s="67">
        <f>IF(R223=1000,11,IF(R223=-1000,0,IF(R223&gt;0,11,IF(R223&lt;0,(-R223),"0"))))</f>
        <v>11</v>
      </c>
      <c r="BR223" s="67" t="str">
        <f>IF(R223=1000,0,IF(R223=-1000,11,IF(R223&lt;0,11,IF(R223&gt;0,(R223),"0"))))</f>
        <v/>
      </c>
      <c r="BS223" s="68" t="str">
        <f>IF(R223="","",IF(R223&gt;9,BO223,BQ223))</f>
        <v/>
      </c>
      <c r="BT223" s="69" t="str">
        <f>IF(R223="","","-")</f>
        <v/>
      </c>
      <c r="BU223" s="70" t="str">
        <f>IF(R223="","",IF(R223&lt;-9,BP223,BR223))</f>
        <v/>
      </c>
      <c r="BV223" s="67" t="e">
        <f>IF(S223=1000,11,IF(S223=-1000,0,IF(S223&gt;9,(S223+2),IF(S223&lt;0,(-S223),"0"))))</f>
        <v>#VALUE!</v>
      </c>
      <c r="BW223" s="67" t="str">
        <f>IF(S223=1000,0,IF(S223=-1000,11,IF(S223&lt;-9,-(S223-2),IF(S223&gt;0,(S223),"0"))))</f>
        <v/>
      </c>
      <c r="BX223" s="67">
        <f>IF(S223=1000,11,IF(S223=-1000,0,IF(S223&gt;0,11,IF(S223&lt;0,(-S223),"0"))))</f>
        <v>11</v>
      </c>
      <c r="BY223" s="71" t="str">
        <f>IF(S223=1000,0,IF(S223=-1000,11,IF(S223&lt;0,11,IF(S223&gt;0,(S223),"0"))))</f>
        <v/>
      </c>
      <c r="BZ223" s="68" t="str">
        <f>IF(S223="","",IF(S223&gt;9,BV223,BX223))</f>
        <v/>
      </c>
      <c r="CA223" s="69" t="str">
        <f>IF(S223="","","-")</f>
        <v/>
      </c>
      <c r="CB223" s="70" t="str">
        <f>IF(S223="","",IF(S223&lt;-9,BW223,BY223))</f>
        <v/>
      </c>
      <c r="CC223" s="72" t="str">
        <f>IF(O223="","",SUM(T223:X223))</f>
        <v/>
      </c>
      <c r="CD223" s="73" t="str">
        <f>IF(CC223="","","-")</f>
        <v/>
      </c>
      <c r="CE223" s="74" t="str">
        <f>IF(O223="","",SUM(Y223:AC223))</f>
        <v/>
      </c>
      <c r="CP223" s="32"/>
      <c r="CQ223" s="32"/>
    </row>
    <row r="224" spans="1:95" s="31" customFormat="1" ht="15" customHeight="1" x14ac:dyDescent="0.2">
      <c r="A224" s="43"/>
      <c r="B224" s="44"/>
      <c r="C224" s="75">
        <v>2</v>
      </c>
      <c r="D224" s="76" t="str">
        <f>IF(A224="","",VLOOKUP(A224,СписокКЖ!D:I,2,FALSE))</f>
        <v/>
      </c>
      <c r="E224" s="47"/>
      <c r="F224" s="77" t="str">
        <f>IF(B224="","",VLOOKUP(B224,СписокКЖ!D:I,2,FALSE))</f>
        <v/>
      </c>
      <c r="G224" s="49"/>
      <c r="H224" s="41"/>
      <c r="I224" s="91"/>
      <c r="J224" s="91"/>
      <c r="K224" s="91"/>
      <c r="L224" s="91"/>
      <c r="M224" s="51"/>
      <c r="N224" s="42"/>
      <c r="O224" s="79" t="str">
        <f>IF(I224="","",IF(I224="0",1000,IF(I224="-0",-1000,I224*1)))</f>
        <v/>
      </c>
      <c r="P224" s="79" t="str">
        <f t="shared" si="141"/>
        <v/>
      </c>
      <c r="Q224" s="79" t="str">
        <f t="shared" si="141"/>
        <v/>
      </c>
      <c r="R224" s="79" t="str">
        <f t="shared" si="141"/>
        <v/>
      </c>
      <c r="S224" s="80" t="str">
        <f t="shared" si="141"/>
        <v/>
      </c>
      <c r="T224" s="55" t="str">
        <f t="shared" si="142"/>
        <v/>
      </c>
      <c r="U224" s="56" t="str">
        <f t="shared" si="142"/>
        <v/>
      </c>
      <c r="V224" s="56" t="str">
        <f t="shared" si="142"/>
        <v/>
      </c>
      <c r="W224" s="56" t="str">
        <f t="shared" si="142"/>
        <v/>
      </c>
      <c r="X224" s="56" t="str">
        <f t="shared" si="142"/>
        <v/>
      </c>
      <c r="Y224" s="57" t="str">
        <f t="shared" si="143"/>
        <v/>
      </c>
      <c r="Z224" s="57" t="str">
        <f t="shared" si="143"/>
        <v/>
      </c>
      <c r="AA224" s="57" t="str">
        <f t="shared" si="143"/>
        <v/>
      </c>
      <c r="AB224" s="57" t="str">
        <f t="shared" si="143"/>
        <v/>
      </c>
      <c r="AC224" s="57" t="str">
        <f t="shared" si="143"/>
        <v/>
      </c>
      <c r="AD224" s="58" t="str">
        <f>IF(CC224="","",IF(CC224&gt;CE224,1,-1))</f>
        <v/>
      </c>
      <c r="AE224" s="58" t="str">
        <f>IF(CC224="","",IF(CC224&lt;CE224,1,-1))</f>
        <v/>
      </c>
      <c r="AF224" s="59">
        <f>IF(CC224&gt;CE224,1,0)</f>
        <v>0</v>
      </c>
      <c r="AG224" s="60">
        <f>IF(CE224&gt;CC224,1,0)</f>
        <v>0</v>
      </c>
      <c r="AH224" s="81" t="str">
        <f>IF(O224="","",AX224*1)</f>
        <v/>
      </c>
      <c r="AI224" s="92" t="str">
        <f>IF(P224="","",BE224*1)</f>
        <v/>
      </c>
      <c r="AJ224" s="92" t="str">
        <f>IF(Q224="","",BL224*1)</f>
        <v/>
      </c>
      <c r="AK224" s="92" t="str">
        <f>IF(R224="","",BS224*1)</f>
        <v/>
      </c>
      <c r="AL224" s="92" t="str">
        <f>IF(S224="","",BZ224*1)</f>
        <v/>
      </c>
      <c r="AM224" s="93" t="str">
        <f>IF(O224="","",AZ224*1)</f>
        <v/>
      </c>
      <c r="AN224" s="93" t="str">
        <f>IF(P224="","",BG224*1)</f>
        <v/>
      </c>
      <c r="AO224" s="93" t="str">
        <f>IF(Q224="","",BN224*1)</f>
        <v/>
      </c>
      <c r="AP224" s="93" t="str">
        <f>IF(R224="","",BU224*1)</f>
        <v/>
      </c>
      <c r="AQ224" s="93" t="str">
        <f>IF(S224="","",CB224*1)</f>
        <v/>
      </c>
      <c r="AR224" s="64">
        <f>SUM(AH224:AL224)</f>
        <v>0</v>
      </c>
      <c r="AS224" s="65">
        <f>SUM(AM224:AQ224)</f>
        <v>0</v>
      </c>
      <c r="AT224" s="66">
        <f>IF(O224=1000,11,IF(O224=-1000,0,IF(O224&gt;0,11,IF(O224&lt;0,(-O224),"0"))))</f>
        <v>11</v>
      </c>
      <c r="AU224" s="67" t="str">
        <f>IF(O224=1000,0,IF(O224=-1000,11,IF(O224&lt;-9,-(O224-2),IF(O224&gt;0,(O224),"0"))))</f>
        <v/>
      </c>
      <c r="AV224" s="66" t="e">
        <f>IF(O224=1000,11,IF(O224=-1000,0,IF(O224&gt;9,(O224+2),IF(O224&lt;0,(-O224),"0"))))</f>
        <v>#VALUE!</v>
      </c>
      <c r="AW224" s="67" t="str">
        <f>IF(O224=1000,0,IF(O224=-1000,11,IF(O224&lt;0,11,IF(O224&gt;0,(O224),"0"))))</f>
        <v/>
      </c>
      <c r="AX224" s="94" t="str">
        <f>IF(O224="","",IF(O224&gt;9,AV224,AT224))</f>
        <v/>
      </c>
      <c r="AY224" s="95" t="str">
        <f>IF(O224="","","-")</f>
        <v/>
      </c>
      <c r="AZ224" s="96" t="str">
        <f>IF(O224="","",IF(O224&lt;-9,AU224,AW224))</f>
        <v/>
      </c>
      <c r="BA224" s="66" t="e">
        <f>IF(P224=1000,11,IF(P224=-1000,0,IF(P224&gt;9,(P224+2),IF(P224&lt;0,(-P224),"0"))))</f>
        <v>#VALUE!</v>
      </c>
      <c r="BB224" s="67" t="str">
        <f>IF(P224=1000,0,IF(P224=-1000,11,IF(P224&lt;-9,-(P224-2),IF(P224&gt;0,(P224),"0"))))</f>
        <v/>
      </c>
      <c r="BC224" s="67">
        <f>IF(P224=1000,11,IF(P224=-1000,0,IF(P224&gt;0,11,IF(P224&lt;0,(-P224),"0"))))</f>
        <v>11</v>
      </c>
      <c r="BD224" s="67" t="str">
        <f>IF(P224=1000,0,IF(P224=-1000,11,IF(P224&lt;0,11,IF(P224&gt;0,(P224),"0"))))</f>
        <v/>
      </c>
      <c r="BE224" s="94" t="str">
        <f>IF(P224="","",IF(P224&gt;9,BA224,BC224))</f>
        <v/>
      </c>
      <c r="BF224" s="95" t="str">
        <f>IF(P224="","","-")</f>
        <v/>
      </c>
      <c r="BG224" s="96" t="str">
        <f>IF(P224="","",IF(P224&lt;-9,BB224,BD224))</f>
        <v/>
      </c>
      <c r="BH224" s="66" t="e">
        <f>IF(Q224=1000,11,IF(Q224=-1000,0,IF(Q224&gt;9,(Q224+2),IF(Q224&lt;0,(-Q224),"0"))))</f>
        <v>#VALUE!</v>
      </c>
      <c r="BI224" s="67" t="str">
        <f>IF(Q224=1000,0,IF(Q224=-1000,11,IF(Q224&lt;-9,-(Q224-2),IF(Q224&gt;0,(Q224),"0"))))</f>
        <v/>
      </c>
      <c r="BJ224" s="67">
        <f>IF(Q224=1000,11,IF(Q224=-1000,0,IF(Q224&gt;0,11,IF(Q224&lt;0,(-Q224),"0"))))</f>
        <v>11</v>
      </c>
      <c r="BK224" s="67" t="str">
        <f>IF(Q224=1000,0,IF(Q224=-1000,11,IF(Q224&lt;0,11,IF(Q224&gt;0,(Q224),"0"))))</f>
        <v/>
      </c>
      <c r="BL224" s="94" t="str">
        <f>IF(Q224="","",IF(Q224&gt;9,BH224,BJ224))</f>
        <v/>
      </c>
      <c r="BM224" s="95" t="str">
        <f>IF(Q224="","","-")</f>
        <v/>
      </c>
      <c r="BN224" s="96" t="str">
        <f>IF(Q224="","",IF(Q224&lt;-9,BI224,BK224))</f>
        <v/>
      </c>
      <c r="BO224" s="67" t="e">
        <f>IF(R224=1000,11,IF(R224=-1000,0,IF(R224&gt;9,(R224+2),IF(R224&lt;0,(-R224),"0"))))</f>
        <v>#VALUE!</v>
      </c>
      <c r="BP224" s="67" t="str">
        <f>IF(R224=1000,0,IF(R224=-1000,11,IF(R224&lt;-9,-(R224-2),IF(R224&gt;0,(R224),"0"))))</f>
        <v/>
      </c>
      <c r="BQ224" s="67">
        <f>IF(R224=1000,11,IF(R224=-1000,0,IF(R224&gt;0,11,IF(R224&lt;0,(-R224),"0"))))</f>
        <v>11</v>
      </c>
      <c r="BR224" s="67" t="str">
        <f>IF(R224=1000,0,IF(R224=-1000,11,IF(R224&lt;0,11,IF(R224&gt;0,(R224),"0"))))</f>
        <v/>
      </c>
      <c r="BS224" s="94" t="str">
        <f>IF(R224="","",IF(R224&gt;9,BO224,BQ224))</f>
        <v/>
      </c>
      <c r="BT224" s="95" t="str">
        <f>IF(R224="","","-")</f>
        <v/>
      </c>
      <c r="BU224" s="96" t="str">
        <f>IF(R224="","",IF(R224&lt;-9,BP224,BR224))</f>
        <v/>
      </c>
      <c r="BV224" s="67" t="e">
        <f>IF(S224=1000,11,IF(S224=-1000,0,IF(S224&gt;9,(S224+2),IF(S224&lt;0,(-S224),"0"))))</f>
        <v>#VALUE!</v>
      </c>
      <c r="BW224" s="67" t="str">
        <f>IF(S224=1000,0,IF(S224=-1000,11,IF(S224&lt;-9,-(S224-2),IF(S224&gt;0,(S224),"0"))))</f>
        <v/>
      </c>
      <c r="BX224" s="67">
        <f>IF(S224=1000,11,IF(S224=-1000,0,IF(S224&gt;0,11,IF(S224&lt;0,(-S224),"0"))))</f>
        <v>11</v>
      </c>
      <c r="BY224" s="71" t="str">
        <f>IF(S224=1000,0,IF(S224=-1000,11,IF(S224&lt;0,11,IF(S224&gt;0,(S224),"0"))))</f>
        <v/>
      </c>
      <c r="BZ224" s="94" t="str">
        <f>IF(S224="","",IF(S224&gt;9,BV224,BX224))</f>
        <v/>
      </c>
      <c r="CA224" s="95" t="str">
        <f>IF(S224="","","-")</f>
        <v/>
      </c>
      <c r="CB224" s="96" t="str">
        <f>IF(S224="","",IF(S224&lt;-9,BW224,BY224))</f>
        <v/>
      </c>
      <c r="CC224" s="97" t="str">
        <f>IF(O224="","",SUM(T224:X224))</f>
        <v/>
      </c>
      <c r="CD224" s="88" t="str">
        <f>IF(CC224="","","-")</f>
        <v/>
      </c>
      <c r="CE224" s="98" t="str">
        <f>IF(O224="","",SUM(Y224:AC224))</f>
        <v/>
      </c>
      <c r="CP224" s="32"/>
      <c r="CQ224" s="32"/>
    </row>
    <row r="225" spans="1:95" s="31" customFormat="1" ht="15" customHeight="1" x14ac:dyDescent="0.2">
      <c r="A225" s="43"/>
      <c r="B225" s="44"/>
      <c r="C225" s="1250">
        <v>3</v>
      </c>
      <c r="D225" s="76" t="str">
        <f>IF(A225="","",VLOOKUP(A225,СписокКЖ!D:I,2,FALSE))</f>
        <v/>
      </c>
      <c r="E225" s="47"/>
      <c r="F225" s="77" t="str">
        <f>IF(B225="","",VLOOKUP(B225,СписокКЖ!D:I,2,FALSE))</f>
        <v/>
      </c>
      <c r="G225" s="49"/>
      <c r="H225" s="41"/>
      <c r="I225" s="1252"/>
      <c r="J225" s="1252"/>
      <c r="K225" s="1252"/>
      <c r="L225" s="1252"/>
      <c r="M225" s="1252"/>
      <c r="N225" s="42"/>
      <c r="O225" s="1244" t="str">
        <f>IF(I225="","",IF(I225="0",1000,IF(I225="-0",-1000,I225*1)))</f>
        <v/>
      </c>
      <c r="P225" s="1244" t="str">
        <f>IF(J225="","",IF(J225="0",1000,IF(J225="-0",-1000,J225*1)))</f>
        <v/>
      </c>
      <c r="Q225" s="1244" t="str">
        <f>IF(K225="","",IF(K225="0",1000,IF(K225="-0",-1000,K225*1)))</f>
        <v/>
      </c>
      <c r="R225" s="1244" t="str">
        <f>IF(L226="","",IF(L226="0",1000,IF(L226="-0",-1000,L226*1)))</f>
        <v/>
      </c>
      <c r="S225" s="1246" t="str">
        <f>IF(M226="","",IF(M226="0",1000,IF(M226="-0",-1000,M226*1)))</f>
        <v/>
      </c>
      <c r="T225" s="1248" t="str">
        <f>IF(O225="","",IF(O225&gt;0,1,0))</f>
        <v/>
      </c>
      <c r="U225" s="1284" t="str">
        <f>IF(P225="","",IF(P225&gt;0,1,0))</f>
        <v/>
      </c>
      <c r="V225" s="1284" t="str">
        <f>IF(Q225="","",IF(Q225&gt;0,1,0))</f>
        <v/>
      </c>
      <c r="W225" s="1284" t="str">
        <f>IF(R225="","",IF(R225&gt;0,1,0))</f>
        <v/>
      </c>
      <c r="X225" s="1284" t="str">
        <f>IF(S225="","",IF(S225&gt;0,1,0))</f>
        <v/>
      </c>
      <c r="Y225" s="1278" t="str">
        <f>IF(O225="","",IF(O225&lt;0,1,0))</f>
        <v/>
      </c>
      <c r="Z225" s="1278" t="str">
        <f>IF(P225="","",IF(P225&lt;0,1,0))</f>
        <v/>
      </c>
      <c r="AA225" s="1278" t="str">
        <f>IF(Q225="","",IF(Q225&lt;0,1,0))</f>
        <v/>
      </c>
      <c r="AB225" s="1278" t="str">
        <f>IF(R225="","",IF(R225&lt;0,1,0))</f>
        <v/>
      </c>
      <c r="AC225" s="1278" t="str">
        <f>IF(S225="","",IF(S225&lt;0,1,0))</f>
        <v/>
      </c>
      <c r="AD225" s="1280" t="str">
        <f>IF(CC225="","",IF(CC225&gt;CE225,1,-1))</f>
        <v/>
      </c>
      <c r="AE225" s="1280" t="str">
        <f>IF(CC225="","",IF(CC225&lt;CE225,1,-1))</f>
        <v/>
      </c>
      <c r="AF225" s="1282">
        <f>IF(CC225&gt;CE225,1,0)</f>
        <v>0</v>
      </c>
      <c r="AG225" s="1272">
        <f>IF(CE225&gt;CC225,1,0)</f>
        <v>0</v>
      </c>
      <c r="AH225" s="1274" t="str">
        <f>IF(O225="","",AX225*1)</f>
        <v/>
      </c>
      <c r="AI225" s="1276" t="str">
        <f>IF(P225="","",BE225*1)</f>
        <v/>
      </c>
      <c r="AJ225" s="1276" t="str">
        <f>IF(Q225="","",BL225*1)</f>
        <v/>
      </c>
      <c r="AK225" s="1276" t="str">
        <f>IF(R225="","",BS225*1)</f>
        <v/>
      </c>
      <c r="AL225" s="1276" t="str">
        <f>IF(S225="","",BZ225*1)</f>
        <v/>
      </c>
      <c r="AM225" s="1298" t="str">
        <f>IF(O225="","",AZ225*1)</f>
        <v/>
      </c>
      <c r="AN225" s="1298" t="str">
        <f>IF(P225="","",BG225*1)</f>
        <v/>
      </c>
      <c r="AO225" s="1298" t="str">
        <f>IF(Q225="","",BN225*1)</f>
        <v/>
      </c>
      <c r="AP225" s="1298" t="str">
        <f>IF(R225="","",BU225*1)</f>
        <v/>
      </c>
      <c r="AQ225" s="1298" t="str">
        <f>IF(S225="","",CB225*1)</f>
        <v/>
      </c>
      <c r="AR225" s="1300">
        <f>SUM(AH226:AL226)</f>
        <v>0</v>
      </c>
      <c r="AS225" s="1292">
        <f>SUM(AM226:AQ226)</f>
        <v>0</v>
      </c>
      <c r="AT225" s="1294">
        <f>IF(O225=1000,11,IF(O225=-1000,0,IF(O225&gt;0,11,IF(O225&lt;0,(-O225),"0"))))</f>
        <v>11</v>
      </c>
      <c r="AU225" s="1286" t="str">
        <f>IF(O225=1000,0,IF(O225=-1000,11,IF(O225&lt;-9,-(O225-2),IF(O225&gt;0,(O225),"0"))))</f>
        <v/>
      </c>
      <c r="AV225" s="1286" t="e">
        <f>IF(O225=1000,11,IF(O225=-1000,0,IF(O225&gt;9,(O225+2),IF(O225&lt;0,(-O225),"0"))))</f>
        <v>#VALUE!</v>
      </c>
      <c r="AW225" s="1286" t="str">
        <f>IF(O225=1000,0,IF(O225=-1000,11,IF(O225&lt;0,11,IF(O225&gt;0,(O225),"0"))))</f>
        <v/>
      </c>
      <c r="AX225" s="1296" t="str">
        <f>IF(O225="","",IF(O225&gt;9,AV225,AT225))</f>
        <v/>
      </c>
      <c r="AY225" s="1288" t="str">
        <f>IF(O225="","","-")</f>
        <v/>
      </c>
      <c r="AZ225" s="1290" t="str">
        <f>IF(O225="","",IF(O225&lt;-9,AU225,AW225))</f>
        <v/>
      </c>
      <c r="BA225" s="1286" t="e">
        <f>IF(P225=1000,11,IF(P225=-1000,0,IF(P225&gt;9,(P225+2),IF(P225&lt;0,(-P225),"0"))))</f>
        <v>#VALUE!</v>
      </c>
      <c r="BB225" s="1286" t="str">
        <f>IF(P225=1000,0,IF(P225=-1000,11,IF(P225&lt;-9,-(P225-2),IF(P225&gt;0,(P225),"0"))))</f>
        <v/>
      </c>
      <c r="BC225" s="1286">
        <f>IF(P225=1000,11,IF(P225=-1000,0,IF(P225&gt;0,11,IF(P225&lt;0,(-P225),"0"))))</f>
        <v>11</v>
      </c>
      <c r="BD225" s="1286" t="str">
        <f>IF(P225=1000,0,IF(P225=-1000,11,IF(P225&lt;0,11,IF(P225&gt;0,(P225),"0"))))</f>
        <v/>
      </c>
      <c r="BE225" s="1296" t="str">
        <f>IF(P225="","",IF(P225&gt;9,BA225,BC225))</f>
        <v/>
      </c>
      <c r="BF225" s="1288" t="str">
        <f>IF(P225="","","-")</f>
        <v/>
      </c>
      <c r="BG225" s="1290" t="str">
        <f>IF(P225="","",IF(P225&lt;-9,BB225,BD225))</f>
        <v/>
      </c>
      <c r="BH225" s="1286" t="e">
        <f>IF(Q225=1000,11,IF(Q225=-1000,0,IF(Q225&gt;9,(Q225+2),IF(Q225&lt;0,(-Q225),"0"))))</f>
        <v>#VALUE!</v>
      </c>
      <c r="BI225" s="1286" t="str">
        <f>IF(Q225=1000,0,IF(Q225=-1000,11,IF(Q225&lt;-9,-(Q225-2),IF(Q225&gt;0,(Q225),"0"))))</f>
        <v/>
      </c>
      <c r="BJ225" s="1286">
        <f>IF(Q225=1000,11,IF(Q225=-1000,0,IF(Q225&gt;0,11,IF(Q225&lt;0,(-Q225),"0"))))</f>
        <v>11</v>
      </c>
      <c r="BK225" s="1286" t="str">
        <f>IF(Q225=1000,0,IF(Q225=-1000,11,IF(Q225&lt;0,11,IF(Q225&gt;0,(Q225),"0"))))</f>
        <v/>
      </c>
      <c r="BL225" s="1296" t="str">
        <f>IF(Q225="","",IF(Q225&gt;9,BH225,BJ225))</f>
        <v/>
      </c>
      <c r="BM225" s="1288" t="str">
        <f>IF(Q225="","","-")</f>
        <v/>
      </c>
      <c r="BN225" s="1290" t="str">
        <f>IF(Q225="","",IF(Q225&lt;-9,BI225,BK225))</f>
        <v/>
      </c>
      <c r="BO225" s="1286" t="e">
        <f>IF(R225=1000,11,IF(R225=-1000,0,IF(R225&gt;9,(R225+2),IF(R225&lt;0,(-R225),"0"))))</f>
        <v>#VALUE!</v>
      </c>
      <c r="BP225" s="1286" t="str">
        <f>IF(R225=1000,0,IF(R225=-1000,11,IF(R225&lt;-9,-(R225-2),IF(R225&gt;0,(R225),"0"))))</f>
        <v/>
      </c>
      <c r="BQ225" s="1286">
        <f>IF(R225=1000,11,IF(R225=-1000,0,IF(R225&gt;0,11,IF(R225&lt;0,(-R225),"0"))))</f>
        <v>11</v>
      </c>
      <c r="BR225" s="1286" t="str">
        <f>IF(R225=1000,0,IF(R225=-1000,11,IF(R225&lt;0,11,IF(R225&gt;0,(R225),"0"))))</f>
        <v/>
      </c>
      <c r="BS225" s="1296" t="str">
        <f>IF(R225="","",IF(R225&gt;9,BO225,BQ225))</f>
        <v/>
      </c>
      <c r="BT225" s="1288" t="str">
        <f>IF(R225="","","-")</f>
        <v/>
      </c>
      <c r="BU225" s="1290" t="str">
        <f>IF(R225="","",IF(R225&lt;-9,BP225,BR225))</f>
        <v/>
      </c>
      <c r="BV225" s="1286" t="e">
        <f>IF(S225=1000,11,IF(S225=-1000,0,IF(S225&gt;9,(S225+2),IF(S225&lt;0,(-S225),"0"))))</f>
        <v>#VALUE!</v>
      </c>
      <c r="BW225" s="1286" t="str">
        <f>IF(S225=1000,0,IF(S225=-1000,11,IF(S225&lt;-9,-(S225-2),IF(S225&gt;0,(S225),"0"))))</f>
        <v/>
      </c>
      <c r="BX225" s="1286">
        <f>IF(S225=1000,11,IF(S225=-1000,0,IF(S225&gt;0,11,IF(S225&lt;0,(-S225),"0"))))</f>
        <v>11</v>
      </c>
      <c r="BY225" s="1286" t="str">
        <f>IF(S225=1000,0,IF(S225=-1000,11,IF(S225&lt;0,11,IF(S225&gt;0,(S225),"0"))))</f>
        <v/>
      </c>
      <c r="BZ225" s="1296" t="str">
        <f>IF(S225="","",IF(S225&gt;9,BV225,BX225))</f>
        <v/>
      </c>
      <c r="CA225" s="1288" t="str">
        <f>IF(S225="","","-")</f>
        <v/>
      </c>
      <c r="CB225" s="1290" t="str">
        <f>IF(S225="","",IF(S225&lt;-9,BW225,BY225))</f>
        <v/>
      </c>
      <c r="CC225" s="1302" t="str">
        <f>IF(O225="","",SUM(T225:X226))</f>
        <v/>
      </c>
      <c r="CD225" s="1304" t="str">
        <f>IF(CC225="","","-")</f>
        <v/>
      </c>
      <c r="CE225" s="1306" t="str">
        <f>IF(O225="","",SUM(Y225:AC226))</f>
        <v/>
      </c>
      <c r="CP225" s="32"/>
      <c r="CQ225" s="32"/>
    </row>
    <row r="226" spans="1:95" s="31" customFormat="1" ht="15" customHeight="1" x14ac:dyDescent="0.2">
      <c r="A226" s="43"/>
      <c r="B226" s="44"/>
      <c r="C226" s="1251"/>
      <c r="D226" s="46" t="str">
        <f>IF(A226="","",VLOOKUP(A226,СписокКЖ!D:I,2,FALSE))</f>
        <v/>
      </c>
      <c r="E226" s="47"/>
      <c r="F226" s="48" t="str">
        <f>IF(B226="","",VLOOKUP(B226,СписокКЖ!D:I,2,FALSE))</f>
        <v/>
      </c>
      <c r="G226" s="49"/>
      <c r="H226" s="41"/>
      <c r="I226" s="1253"/>
      <c r="J226" s="1253"/>
      <c r="K226" s="1253"/>
      <c r="L226" s="1253"/>
      <c r="M226" s="1253"/>
      <c r="N226" s="42"/>
      <c r="O226" s="1245"/>
      <c r="P226" s="1245"/>
      <c r="Q226" s="1245"/>
      <c r="R226" s="1245"/>
      <c r="S226" s="1247"/>
      <c r="T226" s="1249"/>
      <c r="U226" s="1285"/>
      <c r="V226" s="1285"/>
      <c r="W226" s="1285"/>
      <c r="X226" s="1285"/>
      <c r="Y226" s="1279"/>
      <c r="Z226" s="1279"/>
      <c r="AA226" s="1279"/>
      <c r="AB226" s="1279"/>
      <c r="AC226" s="1279"/>
      <c r="AD226" s="1281"/>
      <c r="AE226" s="1281"/>
      <c r="AF226" s="1283"/>
      <c r="AG226" s="1273"/>
      <c r="AH226" s="1275"/>
      <c r="AI226" s="1277"/>
      <c r="AJ226" s="1277"/>
      <c r="AK226" s="1277"/>
      <c r="AL226" s="1277"/>
      <c r="AM226" s="1299"/>
      <c r="AN226" s="1299"/>
      <c r="AO226" s="1299"/>
      <c r="AP226" s="1299"/>
      <c r="AQ226" s="1299"/>
      <c r="AR226" s="1301"/>
      <c r="AS226" s="1293"/>
      <c r="AT226" s="1295"/>
      <c r="AU226" s="1287"/>
      <c r="AV226" s="1287"/>
      <c r="AW226" s="1287"/>
      <c r="AX226" s="1297"/>
      <c r="AY226" s="1289"/>
      <c r="AZ226" s="1291"/>
      <c r="BA226" s="1287"/>
      <c r="BB226" s="1287"/>
      <c r="BC226" s="1287"/>
      <c r="BD226" s="1287"/>
      <c r="BE226" s="1297"/>
      <c r="BF226" s="1289"/>
      <c r="BG226" s="1291"/>
      <c r="BH226" s="1287"/>
      <c r="BI226" s="1287"/>
      <c r="BJ226" s="1287"/>
      <c r="BK226" s="1287"/>
      <c r="BL226" s="1297"/>
      <c r="BM226" s="1289"/>
      <c r="BN226" s="1291"/>
      <c r="BO226" s="1287"/>
      <c r="BP226" s="1287"/>
      <c r="BQ226" s="1287"/>
      <c r="BR226" s="1287"/>
      <c r="BS226" s="1297"/>
      <c r="BT226" s="1289"/>
      <c r="BU226" s="1291"/>
      <c r="BV226" s="1287"/>
      <c r="BW226" s="1287"/>
      <c r="BX226" s="1287"/>
      <c r="BY226" s="1287"/>
      <c r="BZ226" s="1297"/>
      <c r="CA226" s="1289"/>
      <c r="CB226" s="1291"/>
      <c r="CC226" s="1303"/>
      <c r="CD226" s="1305"/>
      <c r="CE226" s="1307"/>
      <c r="CP226" s="32"/>
      <c r="CQ226" s="32"/>
    </row>
    <row r="227" spans="1:95" s="31" customFormat="1" ht="15" customHeight="1" x14ac:dyDescent="0.2">
      <c r="A227" s="99" t="str">
        <f>IF(A223="","",A223)</f>
        <v/>
      </c>
      <c r="B227" s="99" t="str">
        <f>IF(B223="","",B224)</f>
        <v/>
      </c>
      <c r="C227" s="75">
        <v>4</v>
      </c>
      <c r="D227" s="100" t="str">
        <f>IF(A227="","",VLOOKUP(A227,СписокКЖ!D:I,2,FALSE))</f>
        <v/>
      </c>
      <c r="E227" s="101"/>
      <c r="F227" s="77" t="str">
        <f>IF(B227="","",VLOOKUP(B227,СписокКЖ!D:I,2,FALSE))</f>
        <v/>
      </c>
      <c r="G227" s="102"/>
      <c r="H227" s="41"/>
      <c r="I227" s="91"/>
      <c r="J227" s="91"/>
      <c r="K227" s="91"/>
      <c r="L227" s="91"/>
      <c r="M227" s="91"/>
      <c r="N227" s="42"/>
      <c r="O227" s="79" t="str">
        <f>IF(I227="","",IF(I227="0",1000,IF(I227="-0",-1000,I227*1)))</f>
        <v/>
      </c>
      <c r="P227" s="79" t="str">
        <f t="shared" ref="P227:S228" si="144">IF(J227="","",IF(J227="0",1000,IF(J227="-0",-1000,J227*1)))</f>
        <v/>
      </c>
      <c r="Q227" s="79" t="str">
        <f t="shared" si="144"/>
        <v/>
      </c>
      <c r="R227" s="79" t="str">
        <f t="shared" si="144"/>
        <v/>
      </c>
      <c r="S227" s="80" t="str">
        <f t="shared" si="144"/>
        <v/>
      </c>
      <c r="T227" s="103" t="str">
        <f t="shared" ref="T227:X228" si="145">IF(O227="","",IF(O227&gt;0,1,0))</f>
        <v/>
      </c>
      <c r="U227" s="104" t="str">
        <f t="shared" si="145"/>
        <v/>
      </c>
      <c r="V227" s="104" t="str">
        <f t="shared" si="145"/>
        <v/>
      </c>
      <c r="W227" s="104" t="str">
        <f t="shared" si="145"/>
        <v/>
      </c>
      <c r="X227" s="104" t="str">
        <f t="shared" si="145"/>
        <v/>
      </c>
      <c r="Y227" s="105" t="str">
        <f t="shared" ref="Y227:AC228" si="146">IF(O227="","",IF(O227&lt;0,1,0))</f>
        <v/>
      </c>
      <c r="Z227" s="105" t="str">
        <f t="shared" si="146"/>
        <v/>
      </c>
      <c r="AA227" s="105" t="str">
        <f t="shared" si="146"/>
        <v/>
      </c>
      <c r="AB227" s="105" t="str">
        <f t="shared" si="146"/>
        <v/>
      </c>
      <c r="AC227" s="105" t="str">
        <f t="shared" si="146"/>
        <v/>
      </c>
      <c r="AD227" s="106" t="str">
        <f>IF(CC227="","",IF(CC227&gt;CE227,1,-1))</f>
        <v/>
      </c>
      <c r="AE227" s="106" t="str">
        <f>IF(CC227="","",IF(CC227&lt;CE227,1,-1))</f>
        <v/>
      </c>
      <c r="AF227" s="107">
        <f>IF(CC227&gt;CE227,1,0)</f>
        <v>0</v>
      </c>
      <c r="AG227" s="108">
        <f>IF(CE227&gt;CC227,1,0)</f>
        <v>0</v>
      </c>
      <c r="AH227" s="81" t="str">
        <f>IF(O227="","",AX227*1)</f>
        <v/>
      </c>
      <c r="AI227" s="92" t="str">
        <f>IF(P227="","",BE227*1)</f>
        <v/>
      </c>
      <c r="AJ227" s="92" t="str">
        <f>IF(Q227="","",BL227*1)</f>
        <v/>
      </c>
      <c r="AK227" s="92" t="str">
        <f>IF(R227="","",BS227*1)</f>
        <v/>
      </c>
      <c r="AL227" s="92" t="str">
        <f>IF(S227="","",BZ227*1)</f>
        <v/>
      </c>
      <c r="AM227" s="93" t="str">
        <f>IF(O227="","",AZ227*1)</f>
        <v/>
      </c>
      <c r="AN227" s="93" t="str">
        <f>IF(P227="","",BG227*1)</f>
        <v/>
      </c>
      <c r="AO227" s="93" t="str">
        <f>IF(Q227="","",BN227*1)</f>
        <v/>
      </c>
      <c r="AP227" s="93" t="str">
        <f>IF(R227="","",BU227*1)</f>
        <v/>
      </c>
      <c r="AQ227" s="93" t="str">
        <f>IF(S227="","",CB227*1)</f>
        <v/>
      </c>
      <c r="AR227" s="109">
        <f>SUM(AH227:AL227)</f>
        <v>0</v>
      </c>
      <c r="AS227" s="110">
        <f>SUM(AM227:AQ227)</f>
        <v>0</v>
      </c>
      <c r="AT227" s="111">
        <f>IF(O227=1000,11,IF(O227=-1000,0,IF(O227&gt;0,11,IF(O227&lt;0,(-O227),"0"))))</f>
        <v>11</v>
      </c>
      <c r="AU227" s="112" t="str">
        <f>IF(O227=1000,0,IF(O227=-1000,11,IF(O227&lt;-9,-(O227-2),IF(O227&gt;0,(O227),"0"))))</f>
        <v/>
      </c>
      <c r="AV227" s="111" t="e">
        <f>IF(O227=1000,11,IF(O227=-1000,0,IF(O227&gt;9,(O227+2),IF(O227&lt;0,(-O227),"0"))))</f>
        <v>#VALUE!</v>
      </c>
      <c r="AW227" s="112" t="str">
        <f>IF(O227=1000,0,IF(O227=-1000,11,IF(O227&lt;0,11,IF(O227&gt;0,(O227),"0"))))</f>
        <v/>
      </c>
      <c r="AX227" s="94" t="str">
        <f>IF(O227="","",IF(O227&gt;9,AV227,AT227))</f>
        <v/>
      </c>
      <c r="AY227" s="95" t="str">
        <f>IF(O227="","","-")</f>
        <v/>
      </c>
      <c r="AZ227" s="96" t="str">
        <f>IF(O227="","",IF(O227&lt;-9,AU227,AW227))</f>
        <v/>
      </c>
      <c r="BA227" s="111" t="e">
        <f>IF(P227=1000,11,IF(P227=-1000,0,IF(P227&gt;9,(P227+2),IF(P227&lt;0,(-P227),"0"))))</f>
        <v>#VALUE!</v>
      </c>
      <c r="BB227" s="112" t="str">
        <f>IF(P227=1000,0,IF(P227=-1000,11,IF(P227&lt;-9,-(P227-2),IF(P227&gt;0,(P227),"0"))))</f>
        <v/>
      </c>
      <c r="BC227" s="112">
        <f>IF(P227=1000,11,IF(P227=-1000,0,IF(P227&gt;0,11,IF(P227&lt;0,(-P227),"0"))))</f>
        <v>11</v>
      </c>
      <c r="BD227" s="112" t="str">
        <f>IF(P227=1000,0,IF(P227=-1000,11,IF(P227&lt;0,11,IF(P227&gt;0,(P227),"0"))))</f>
        <v/>
      </c>
      <c r="BE227" s="94" t="str">
        <f>IF(P227="","",IF(P227&gt;9,BA227,BC227))</f>
        <v/>
      </c>
      <c r="BF227" s="95" t="str">
        <f>IF(P227="","","-")</f>
        <v/>
      </c>
      <c r="BG227" s="96" t="str">
        <f>IF(P227="","",IF(P227&lt;-9,BB227,BD227))</f>
        <v/>
      </c>
      <c r="BH227" s="111" t="e">
        <f>IF(Q227=1000,11,IF(Q227=-1000,0,IF(Q227&gt;9,(Q227+2),IF(Q227&lt;0,(-Q227),"0"))))</f>
        <v>#VALUE!</v>
      </c>
      <c r="BI227" s="112" t="str">
        <f>IF(Q227=1000,0,IF(Q227=-1000,11,IF(Q227&lt;-9,-(Q227-2),IF(Q227&gt;0,(Q227),"0"))))</f>
        <v/>
      </c>
      <c r="BJ227" s="112">
        <f>IF(Q227=1000,11,IF(Q227=-1000,0,IF(Q227&gt;0,11,IF(Q227&lt;0,(-Q227),"0"))))</f>
        <v>11</v>
      </c>
      <c r="BK227" s="112" t="str">
        <f>IF(Q227=1000,0,IF(Q227=-1000,11,IF(Q227&lt;0,11,IF(Q227&gt;0,(Q227),"0"))))</f>
        <v/>
      </c>
      <c r="BL227" s="94" t="str">
        <f>IF(Q227="","",IF(Q227&gt;9,BH227,BJ227))</f>
        <v/>
      </c>
      <c r="BM227" s="95" t="str">
        <f>IF(Q227="","","-")</f>
        <v/>
      </c>
      <c r="BN227" s="96" t="str">
        <f>IF(Q227="","",IF(Q227&lt;-9,BI227,BK227))</f>
        <v/>
      </c>
      <c r="BO227" s="112" t="e">
        <f>IF(R227=1000,11,IF(R227=-1000,0,IF(R227&gt;9,(R227+2),IF(R227&lt;0,(-R227),"0"))))</f>
        <v>#VALUE!</v>
      </c>
      <c r="BP227" s="112" t="str">
        <f>IF(R227=1000,0,IF(R227=-1000,11,IF(R227&lt;-9,-(R227-2),IF(R227&gt;0,(R227),"0"))))</f>
        <v/>
      </c>
      <c r="BQ227" s="112">
        <f>IF(R227=1000,11,IF(R227=-1000,0,IF(R227&gt;0,11,IF(R227&lt;0,(-R227),"0"))))</f>
        <v>11</v>
      </c>
      <c r="BR227" s="112" t="str">
        <f>IF(R227=1000,0,IF(R227=-1000,11,IF(R227&lt;0,11,IF(R227&gt;0,(R227),"0"))))</f>
        <v/>
      </c>
      <c r="BS227" s="94" t="str">
        <f>IF(R227="","",IF(R227&gt;9,BO227,BQ227))</f>
        <v/>
      </c>
      <c r="BT227" s="95" t="str">
        <f>IF(R227="","","-")</f>
        <v/>
      </c>
      <c r="BU227" s="96" t="str">
        <f>IF(R227="","",IF(R227&lt;-9,BP227,BR227))</f>
        <v/>
      </c>
      <c r="BV227" s="112" t="e">
        <f>IF(S227=1000,11,IF(S227=-1000,0,IF(S227&gt;9,(S227+2),IF(S227&lt;0,(-S227),"0"))))</f>
        <v>#VALUE!</v>
      </c>
      <c r="BW227" s="112" t="str">
        <f>IF(S227=1000,0,IF(S227=-1000,11,IF(S227&lt;-9,-(S227-2),IF(S227&gt;0,(S227),"0"))))</f>
        <v/>
      </c>
      <c r="BX227" s="112">
        <f>IF(S227=1000,11,IF(S227=-1000,0,IF(S227&gt;0,11,IF(S227&lt;0,(-S227),"0"))))</f>
        <v>11</v>
      </c>
      <c r="BY227" s="113" t="str">
        <f>IF(S227=1000,0,IF(S227=-1000,11,IF(S227&lt;0,11,IF(S227&gt;0,(S227),"0"))))</f>
        <v/>
      </c>
      <c r="BZ227" s="94" t="str">
        <f>IF(S227="","",IF(S227&gt;9,BV227,BX227))</f>
        <v/>
      </c>
      <c r="CA227" s="95" t="str">
        <f>IF(S227="","","-")</f>
        <v/>
      </c>
      <c r="CB227" s="96" t="str">
        <f>IF(S227="","",IF(S227&lt;-9,BW227,BY227))</f>
        <v/>
      </c>
      <c r="CC227" s="97" t="str">
        <f>IF(O227="","",SUM(T227:X227))</f>
        <v/>
      </c>
      <c r="CD227" s="88" t="str">
        <f>IF(CC227="","","-")</f>
        <v/>
      </c>
      <c r="CE227" s="98" t="str">
        <f>IF(O227="","",SUM(Y227:AC227))</f>
        <v/>
      </c>
      <c r="CP227" s="32"/>
      <c r="CQ227" s="32"/>
    </row>
    <row r="228" spans="1:95" s="31" customFormat="1" ht="15" customHeight="1" thickBot="1" x14ac:dyDescent="0.25">
      <c r="A228" s="99" t="str">
        <f>IF(A223="","",A224)</f>
        <v/>
      </c>
      <c r="B228" s="99" t="str">
        <f>IF(B223="","",B223)</f>
        <v/>
      </c>
      <c r="C228" s="114">
        <v>5</v>
      </c>
      <c r="D228" s="115" t="str">
        <f>IF(A228="","",VLOOKUP(A228,СписокКЖ!D:I,2,FALSE))</f>
        <v/>
      </c>
      <c r="E228" s="116"/>
      <c r="F228" s="117" t="str">
        <f>IF(B228="","",VLOOKUP(B228,СписокКЖ!D:I,2,FALSE))</f>
        <v/>
      </c>
      <c r="G228" s="118"/>
      <c r="H228" s="119"/>
      <c r="I228" s="120"/>
      <c r="J228" s="120"/>
      <c r="K228" s="120"/>
      <c r="L228" s="121"/>
      <c r="M228" s="121"/>
      <c r="N228" s="122"/>
      <c r="O228" s="123" t="str">
        <f>IF(I228="","",IF(I228="0",1000,IF(I228="-0",-1000,I228*1)))</f>
        <v/>
      </c>
      <c r="P228" s="123" t="str">
        <f t="shared" si="144"/>
        <v/>
      </c>
      <c r="Q228" s="123" t="str">
        <f t="shared" si="144"/>
        <v/>
      </c>
      <c r="R228" s="123" t="str">
        <f t="shared" si="144"/>
        <v/>
      </c>
      <c r="S228" s="124" t="str">
        <f t="shared" si="144"/>
        <v/>
      </c>
      <c r="T228" s="125" t="str">
        <f t="shared" si="145"/>
        <v/>
      </c>
      <c r="U228" s="126" t="str">
        <f t="shared" si="145"/>
        <v/>
      </c>
      <c r="V228" s="126" t="str">
        <f t="shared" si="145"/>
        <v/>
      </c>
      <c r="W228" s="126" t="str">
        <f t="shared" si="145"/>
        <v/>
      </c>
      <c r="X228" s="126" t="str">
        <f t="shared" si="145"/>
        <v/>
      </c>
      <c r="Y228" s="127" t="str">
        <f t="shared" si="146"/>
        <v/>
      </c>
      <c r="Z228" s="127" t="str">
        <f t="shared" si="146"/>
        <v/>
      </c>
      <c r="AA228" s="127" t="str">
        <f t="shared" si="146"/>
        <v/>
      </c>
      <c r="AB228" s="127" t="str">
        <f t="shared" si="146"/>
        <v/>
      </c>
      <c r="AC228" s="127" t="str">
        <f t="shared" si="146"/>
        <v/>
      </c>
      <c r="AD228" s="128" t="str">
        <f>IF(CC228="","",IF(CC228&gt;CE228,1,-1))</f>
        <v/>
      </c>
      <c r="AE228" s="128" t="str">
        <f>IF(CC228="","",IF(CC228&lt;CE228,1,-1))</f>
        <v/>
      </c>
      <c r="AF228" s="129">
        <f>IF(CC228&gt;CE228,1,0)</f>
        <v>0</v>
      </c>
      <c r="AG228" s="130">
        <f>IF(CE228&gt;CC228,1,0)</f>
        <v>0</v>
      </c>
      <c r="AH228" s="131" t="str">
        <f>IF(O228="","",AX228*1)</f>
        <v/>
      </c>
      <c r="AI228" s="132" t="str">
        <f>IF(P228="","",BE228*1)</f>
        <v/>
      </c>
      <c r="AJ228" s="132" t="str">
        <f>IF(Q228="","",BL228*1)</f>
        <v/>
      </c>
      <c r="AK228" s="132" t="str">
        <f>IF(R228="","",BS228*1)</f>
        <v/>
      </c>
      <c r="AL228" s="132" t="str">
        <f>IF(S228="","",BZ228*1)</f>
        <v/>
      </c>
      <c r="AM228" s="133" t="str">
        <f>IF(O228="","",AZ228*1)</f>
        <v/>
      </c>
      <c r="AN228" s="133" t="str">
        <f>IF(P228="","",BG228*1)</f>
        <v/>
      </c>
      <c r="AO228" s="133" t="str">
        <f>IF(Q228="","",BN228*1)</f>
        <v/>
      </c>
      <c r="AP228" s="133" t="str">
        <f>IF(R228="","",BU228*1)</f>
        <v/>
      </c>
      <c r="AQ228" s="133" t="str">
        <f>IF(S228="","",CB228*1)</f>
        <v/>
      </c>
      <c r="AR228" s="134">
        <f>SUM(AH228:AL228)</f>
        <v>0</v>
      </c>
      <c r="AS228" s="135">
        <f>SUM(AM228:AQ228)</f>
        <v>0</v>
      </c>
      <c r="AT228" s="136">
        <f>IF(O228=1000,11,IF(O228=-1000,0,IF(O228&gt;0,11,IF(O228&lt;0,(-O228),"0"))))</f>
        <v>11</v>
      </c>
      <c r="AU228" s="137" t="str">
        <f>IF(O228=1000,0,IF(O228=-1000,11,IF(O228&lt;-9,-(O228-2),IF(O228&gt;0,(O228),"0"))))</f>
        <v/>
      </c>
      <c r="AV228" s="136" t="e">
        <f>IF(O228=1000,11,IF(O228=-1000,0,IF(O228&gt;9,(O228+2),IF(O228&lt;0,(-O228),"0"))))</f>
        <v>#VALUE!</v>
      </c>
      <c r="AW228" s="137" t="str">
        <f>IF(O228=1000,0,IF(O228=-1000,11,IF(O228&lt;0,11,IF(O228&gt;0,(O228),"0"))))</f>
        <v/>
      </c>
      <c r="AX228" s="138" t="str">
        <f>IF(O228="","",IF(O228&gt;9,AV228,AT228))</f>
        <v/>
      </c>
      <c r="AY228" s="139" t="str">
        <f>IF(O228="","","-")</f>
        <v/>
      </c>
      <c r="AZ228" s="140" t="str">
        <f>IF(O228="","",IF(O228&lt;-9,AU228,AW228))</f>
        <v/>
      </c>
      <c r="BA228" s="136" t="e">
        <f>IF(P228=1000,11,IF(P228=-1000,0,IF(P228&gt;9,(P228+2),IF(P228&lt;0,(-P228),"0"))))</f>
        <v>#VALUE!</v>
      </c>
      <c r="BB228" s="137" t="str">
        <f>IF(P228=1000,0,IF(P228=-1000,11,IF(P228&lt;-9,-(P228-2),IF(P228&gt;0,(P228),"0"))))</f>
        <v/>
      </c>
      <c r="BC228" s="137">
        <f>IF(P228=1000,11,IF(P228=-1000,0,IF(P228&gt;0,11,IF(P228&lt;0,(-P228),"0"))))</f>
        <v>11</v>
      </c>
      <c r="BD228" s="137" t="str">
        <f>IF(P228=1000,0,IF(P228=-1000,11,IF(P228&lt;0,11,IF(P228&gt;0,(P228),"0"))))</f>
        <v/>
      </c>
      <c r="BE228" s="138" t="str">
        <f>IF(P228="","",IF(P228&gt;9,BA228,BC228))</f>
        <v/>
      </c>
      <c r="BF228" s="139" t="str">
        <f>IF(P228="","","-")</f>
        <v/>
      </c>
      <c r="BG228" s="140" t="str">
        <f>IF(P228="","",IF(P228&lt;-9,BB228,BD228))</f>
        <v/>
      </c>
      <c r="BH228" s="136" t="e">
        <f>IF(Q228=1000,11,IF(Q228=-1000,0,IF(Q228&gt;9,(Q228+2),IF(Q228&lt;0,(-Q228),"0"))))</f>
        <v>#VALUE!</v>
      </c>
      <c r="BI228" s="137" t="str">
        <f>IF(Q228=1000,0,IF(Q228=-1000,11,IF(Q228&lt;-9,-(Q228-2),IF(Q228&gt;0,(Q228),"0"))))</f>
        <v/>
      </c>
      <c r="BJ228" s="137">
        <f>IF(Q228=1000,11,IF(Q228=-1000,0,IF(Q228&gt;0,11,IF(Q228&lt;0,(-Q228),"0"))))</f>
        <v>11</v>
      </c>
      <c r="BK228" s="137" t="str">
        <f>IF(Q228=1000,0,IF(Q228=-1000,11,IF(Q228&lt;0,11,IF(Q228&gt;0,(Q228),"0"))))</f>
        <v/>
      </c>
      <c r="BL228" s="138" t="str">
        <f>IF(Q228="","",IF(Q228&gt;9,BH228,BJ228))</f>
        <v/>
      </c>
      <c r="BM228" s="139" t="str">
        <f>IF(Q228="","","-")</f>
        <v/>
      </c>
      <c r="BN228" s="140" t="str">
        <f>IF(Q228="","",IF(Q228&lt;-9,BI228,BK228))</f>
        <v/>
      </c>
      <c r="BO228" s="137" t="e">
        <f>IF(R228=1000,11,IF(R228=-1000,0,IF(R228&gt;9,(R228+2),IF(R228&lt;0,(-R228),"0"))))</f>
        <v>#VALUE!</v>
      </c>
      <c r="BP228" s="137" t="str">
        <f>IF(R228=1000,0,IF(R228=-1000,11,IF(R228&lt;-9,-(R228-2),IF(R228&gt;0,(R228),"0"))))</f>
        <v/>
      </c>
      <c r="BQ228" s="137">
        <f>IF(R228=1000,11,IF(R228=-1000,0,IF(R228&gt;0,11,IF(R228&lt;0,(-R228),"0"))))</f>
        <v>11</v>
      </c>
      <c r="BR228" s="137" t="str">
        <f>IF(R228=1000,0,IF(R228=-1000,11,IF(R228&lt;0,11,IF(R228&gt;0,(R228),"0"))))</f>
        <v/>
      </c>
      <c r="BS228" s="138" t="str">
        <f>IF(R228="","",IF(R228&gt;9,BO228,BQ228))</f>
        <v/>
      </c>
      <c r="BT228" s="139" t="str">
        <f>IF(R228="","","-")</f>
        <v/>
      </c>
      <c r="BU228" s="140" t="str">
        <f>IF(R228="","",IF(R228&lt;-9,BP228,BR228))</f>
        <v/>
      </c>
      <c r="BV228" s="137" t="e">
        <f>IF(S228=1000,11,IF(S228=-1000,0,IF(S228&gt;9,(S228+2),IF(S228&lt;0,(-S228),"0"))))</f>
        <v>#VALUE!</v>
      </c>
      <c r="BW228" s="137" t="str">
        <f>IF(S228=1000,0,IF(S228=-1000,11,IF(S228&lt;-9,-(S228-2),IF(S228&gt;0,(S228),"0"))))</f>
        <v/>
      </c>
      <c r="BX228" s="137">
        <f>IF(S228=1000,11,IF(S228=-1000,0,IF(S228&gt;0,11,IF(S228&lt;0,(-S228),"0"))))</f>
        <v>11</v>
      </c>
      <c r="BY228" s="141" t="str">
        <f>IF(S228=1000,0,IF(S228=-1000,11,IF(S228&lt;0,11,IF(S228&gt;0,(S228),"0"))))</f>
        <v/>
      </c>
      <c r="BZ228" s="138" t="str">
        <f>IF(S228="","",IF(S228&gt;9,BV228,BX228))</f>
        <v/>
      </c>
      <c r="CA228" s="139" t="str">
        <f>IF(S228="","","-")</f>
        <v/>
      </c>
      <c r="CB228" s="140" t="str">
        <f>IF(S228="","",IF(S228&lt;-9,BW228,BY228))</f>
        <v/>
      </c>
      <c r="CC228" s="142" t="str">
        <f>IF(O228="","",SUM(T228:X228))</f>
        <v/>
      </c>
      <c r="CD228" s="143" t="str">
        <f>IF(CC228="","","-")</f>
        <v/>
      </c>
      <c r="CE228" s="144" t="str">
        <f>IF(O228="","",SUM(Y228:AC228))</f>
        <v/>
      </c>
      <c r="CP228" s="32"/>
      <c r="CQ228" s="32"/>
    </row>
    <row r="229" spans="1:95" s="31" customFormat="1" ht="15" customHeight="1" thickBot="1" x14ac:dyDescent="0.25">
      <c r="A229" s="145"/>
      <c r="B229" s="145"/>
      <c r="C229" s="145"/>
      <c r="D229" s="146"/>
      <c r="E229" s="147"/>
      <c r="F229" s="148"/>
      <c r="G229" s="149"/>
      <c r="H229" s="150"/>
      <c r="I229" s="151"/>
      <c r="J229" s="151"/>
      <c r="K229" s="151"/>
      <c r="L229" s="151"/>
      <c r="M229" s="151"/>
      <c r="N229" s="150"/>
      <c r="O229" s="152"/>
      <c r="P229" s="152"/>
      <c r="Q229" s="152"/>
      <c r="R229" s="152"/>
      <c r="S229" s="152"/>
      <c r="T229" s="153"/>
      <c r="U229" s="153"/>
      <c r="V229" s="153"/>
      <c r="W229" s="153"/>
      <c r="X229" s="153"/>
      <c r="Y229" s="154"/>
      <c r="Z229" s="154"/>
      <c r="AA229" s="154"/>
      <c r="AB229" s="154"/>
      <c r="AC229" s="154"/>
      <c r="AD229" s="155"/>
      <c r="AE229" s="155"/>
      <c r="AF229" s="156"/>
      <c r="AG229" s="156"/>
      <c r="AH229" s="157"/>
      <c r="AI229" s="157"/>
      <c r="AJ229" s="157"/>
      <c r="AK229" s="157"/>
      <c r="AL229" s="157"/>
      <c r="AM229" s="158"/>
      <c r="AN229" s="158"/>
      <c r="AO229" s="158"/>
      <c r="AP229" s="158"/>
      <c r="AQ229" s="158"/>
      <c r="AR229" s="159"/>
      <c r="AS229" s="159"/>
      <c r="AT229" s="160"/>
      <c r="AU229" s="160"/>
      <c r="AV229" s="160"/>
      <c r="AW229" s="160"/>
      <c r="AX229" s="161"/>
      <c r="AY229" s="161"/>
      <c r="AZ229" s="161"/>
      <c r="BA229" s="160"/>
      <c r="BB229" s="160"/>
      <c r="BC229" s="160"/>
      <c r="BD229" s="160"/>
      <c r="BE229" s="161"/>
      <c r="BF229" s="161"/>
      <c r="BG229" s="161"/>
      <c r="BH229" s="160"/>
      <c r="BI229" s="160"/>
      <c r="BJ229" s="160"/>
      <c r="BK229" s="160"/>
      <c r="BL229" s="161"/>
      <c r="BM229" s="161"/>
      <c r="BN229" s="161"/>
      <c r="BO229" s="160"/>
      <c r="BP229" s="160"/>
      <c r="BQ229" s="160"/>
      <c r="BR229" s="160"/>
      <c r="BS229" s="161"/>
      <c r="BT229" s="161"/>
      <c r="BU229" s="161"/>
      <c r="BV229" s="160"/>
      <c r="BW229" s="160"/>
      <c r="BX229" s="160"/>
      <c r="BY229" s="160"/>
      <c r="BZ229" s="161"/>
      <c r="CA229" s="161"/>
      <c r="CB229" s="161"/>
      <c r="CC229" s="162"/>
      <c r="CD229" s="163"/>
      <c r="CE229" s="164"/>
      <c r="CP229" s="32"/>
      <c r="CQ229" s="32"/>
    </row>
    <row r="230" spans="1:95" s="31" customFormat="1" ht="31.5" customHeight="1" thickBot="1" x14ac:dyDescent="0.25">
      <c r="A230" s="34"/>
      <c r="B230" s="35"/>
      <c r="C230" s="1225">
        <f>1+C221</f>
        <v>26</v>
      </c>
      <c r="D230" s="1227" t="str">
        <f>IF(A230="","",VLOOKUP(A230,СписокКЖ!$A$88:$C$113,3,FALSE))</f>
        <v/>
      </c>
      <c r="E230" s="1228" t="str">
        <f>IF(B230="","",VLOOKUP(B230,СписокКЖ!E:J,2,FALSE))</f>
        <v/>
      </c>
      <c r="F230" s="1231" t="str">
        <f>IF(B230="","",VLOOKUP(B230,СписокКЖ!$A$88:$C$111,3,FALSE))</f>
        <v/>
      </c>
      <c r="G230" s="1232" t="str">
        <f>IF(D230="","",VLOOKUP(D230,СписокКЖ!G:L,2,FALSE))</f>
        <v/>
      </c>
      <c r="H230" s="36"/>
      <c r="I230" s="1235" t="s">
        <v>7</v>
      </c>
      <c r="J230" s="1235"/>
      <c r="K230" s="1235"/>
      <c r="L230" s="1235"/>
      <c r="M230" s="1235"/>
      <c r="N230" s="37"/>
      <c r="O230" s="1237"/>
      <c r="P230" s="1238"/>
      <c r="Q230" s="1238"/>
      <c r="R230" s="1238"/>
      <c r="S230" s="1238"/>
      <c r="T230" s="38" t="str">
        <f>IF(A230="","",VLOOKUP(A230,'[60]Протокол команд'!A:K,8,FALSE))</f>
        <v/>
      </c>
      <c r="U230" s="39" t="e">
        <f>T230*5-4</f>
        <v>#VALUE!</v>
      </c>
      <c r="V230" s="39" t="e">
        <f>T230*5</f>
        <v>#VALUE!</v>
      </c>
      <c r="W230" s="39" t="e">
        <f>CONCATENATE(U230,"-",V230)</f>
        <v>#VALUE!</v>
      </c>
      <c r="X230" s="39" t="str">
        <f>IF(A230="","",VLOOKUP(A230,'[60]Протокол команд'!A:K,10,FALSE))</f>
        <v/>
      </c>
      <c r="Y230" s="39" t="e">
        <f>X230*5-4</f>
        <v>#VALUE!</v>
      </c>
      <c r="Z230" s="39" t="e">
        <f>X230*5</f>
        <v>#VALUE!</v>
      </c>
      <c r="AA230" s="39" t="e">
        <f>CONCATENATE(Y230,"-",Z230)</f>
        <v>#VALUE!</v>
      </c>
      <c r="AB230" s="1241" t="str">
        <f>IF(O232="","",SUM(AF232:AF237))</f>
        <v/>
      </c>
      <c r="AC230" s="1242"/>
      <c r="AD230" s="1243"/>
      <c r="AE230" s="1242" t="str">
        <f>IF(O232="","",SUM(AG232:AG237))</f>
        <v/>
      </c>
      <c r="AF230" s="1242"/>
      <c r="AG230" s="1264"/>
      <c r="AH230" s="1241">
        <f>SUM(CC232:CC237)</f>
        <v>0</v>
      </c>
      <c r="AI230" s="1242"/>
      <c r="AJ230" s="1243"/>
      <c r="AK230" s="1242">
        <f>SUM(CE232:CE237)</f>
        <v>0</v>
      </c>
      <c r="AL230" s="1242"/>
      <c r="AM230" s="1264"/>
      <c r="AN230" s="1265">
        <f>SUM(AR232:AR237)</f>
        <v>0</v>
      </c>
      <c r="AO230" s="1266"/>
      <c r="AP230" s="1267"/>
      <c r="AQ230" s="1266">
        <f>SUM(AS232:AS237)</f>
        <v>0</v>
      </c>
      <c r="AR230" s="1266"/>
      <c r="AS230" s="1268"/>
      <c r="AT230" s="1314" t="str">
        <f>IF(A230="","",VLOOKUP(A230,'[60]Протокол команд'!A:Z,14,FALSE))</f>
        <v/>
      </c>
      <c r="AU230" s="1315"/>
      <c r="AV230" s="1315"/>
      <c r="AW230" s="1315"/>
      <c r="AX230" s="1315"/>
      <c r="AY230" s="1315"/>
      <c r="AZ230" s="1315"/>
      <c r="BA230" s="1315"/>
      <c r="BB230" s="1315"/>
      <c r="BC230" s="1315"/>
      <c r="BD230" s="1315"/>
      <c r="BE230" s="1315"/>
      <c r="BF230" s="1315"/>
      <c r="BG230" s="1315"/>
      <c r="BH230" s="1315"/>
      <c r="BI230" s="1315"/>
      <c r="BJ230" s="1315"/>
      <c r="BK230" s="1315"/>
      <c r="BL230" s="1315"/>
      <c r="BM230" s="1315"/>
      <c r="BN230" s="1315"/>
      <c r="BO230" s="1315"/>
      <c r="BP230" s="1315"/>
      <c r="BQ230" s="1315"/>
      <c r="BR230" s="1315"/>
      <c r="BS230" s="1315"/>
      <c r="BT230" s="1315"/>
      <c r="BU230" s="1315"/>
      <c r="BV230" s="1315"/>
      <c r="BW230" s="1315"/>
      <c r="BX230" s="1315"/>
      <c r="BY230" s="1315"/>
      <c r="BZ230" s="1315"/>
      <c r="CA230" s="1315"/>
      <c r="CB230" s="1316"/>
      <c r="CC230" s="1254" t="str">
        <f>IF(O232="","",SUM(AF232:AF237))</f>
        <v/>
      </c>
      <c r="CD230" s="1256" t="str">
        <f>IF(CC230="","","-")</f>
        <v/>
      </c>
      <c r="CE230" s="1258" t="str">
        <f>IF(O232="","",SUM(AG232:AG237))</f>
        <v/>
      </c>
      <c r="CP230" s="32"/>
      <c r="CQ230" s="32"/>
    </row>
    <row r="231" spans="1:95" s="31" customFormat="1" ht="13.5" customHeight="1" x14ac:dyDescent="0.2">
      <c r="A231" s="40"/>
      <c r="B231" s="40"/>
      <c r="C231" s="1226"/>
      <c r="D231" s="1229" t="str">
        <f>IF(A231="","",VLOOKUP(A231,СписокКЖ!D:I,2,FALSE))</f>
        <v/>
      </c>
      <c r="E231" s="1230" t="str">
        <f>IF(B231="","",VLOOKUP(B231,СписокКЖ!E:J,2,FALSE))</f>
        <v/>
      </c>
      <c r="F231" s="1233" t="str">
        <f>IF(C231="","",VLOOKUP(C231,СписокКЖ!F:K,2,FALSE))</f>
        <v/>
      </c>
      <c r="G231" s="1234" t="str">
        <f>IF(D231="","",VLOOKUP(D231,СписокКЖ!G:L,2,FALSE))</f>
        <v/>
      </c>
      <c r="H231" s="41"/>
      <c r="I231" s="1236"/>
      <c r="J231" s="1236"/>
      <c r="K231" s="1236"/>
      <c r="L231" s="1236"/>
      <c r="M231" s="1236"/>
      <c r="N231" s="42"/>
      <c r="O231" s="1239"/>
      <c r="P231" s="1240"/>
      <c r="Q231" s="1240"/>
      <c r="R231" s="1240"/>
      <c r="S231" s="1240"/>
      <c r="T231" s="1260" t="s">
        <v>8</v>
      </c>
      <c r="U231" s="1261"/>
      <c r="V231" s="1261"/>
      <c r="W231" s="1261"/>
      <c r="X231" s="1261"/>
      <c r="Y231" s="1261"/>
      <c r="Z231" s="1261"/>
      <c r="AA231" s="1261"/>
      <c r="AB231" s="1261"/>
      <c r="AC231" s="1261"/>
      <c r="AD231" s="1261"/>
      <c r="AE231" s="1261"/>
      <c r="AF231" s="1261"/>
      <c r="AG231" s="1262"/>
      <c r="AH231" s="1261" t="s">
        <v>9</v>
      </c>
      <c r="AI231" s="1261"/>
      <c r="AJ231" s="1261"/>
      <c r="AK231" s="1261"/>
      <c r="AL231" s="1261"/>
      <c r="AM231" s="1261"/>
      <c r="AN231" s="1261"/>
      <c r="AO231" s="1261"/>
      <c r="AP231" s="1261"/>
      <c r="AQ231" s="1261"/>
      <c r="AR231" s="1261"/>
      <c r="AS231" s="1262"/>
      <c r="AT231" s="1263" t="s">
        <v>10</v>
      </c>
      <c r="AU231" s="1263"/>
      <c r="AV231" s="1263"/>
      <c r="AW231" s="1263"/>
      <c r="AX231" s="1263"/>
      <c r="AY231" s="1263"/>
      <c r="AZ231" s="1263"/>
      <c r="BA231" s="1263" t="s">
        <v>11</v>
      </c>
      <c r="BB231" s="1263"/>
      <c r="BC231" s="1263"/>
      <c r="BD231" s="1263"/>
      <c r="BE231" s="1263"/>
      <c r="BF231" s="1263"/>
      <c r="BG231" s="1263"/>
      <c r="BH231" s="1263" t="s">
        <v>12</v>
      </c>
      <c r="BI231" s="1263"/>
      <c r="BJ231" s="1263"/>
      <c r="BK231" s="1263"/>
      <c r="BL231" s="1263"/>
      <c r="BM231" s="1263"/>
      <c r="BN231" s="1263"/>
      <c r="BO231" s="1263" t="s">
        <v>13</v>
      </c>
      <c r="BP231" s="1263"/>
      <c r="BQ231" s="1263"/>
      <c r="BR231" s="1263"/>
      <c r="BS231" s="1263"/>
      <c r="BT231" s="1263"/>
      <c r="BU231" s="1263"/>
      <c r="BV231" s="1263" t="s">
        <v>14</v>
      </c>
      <c r="BW231" s="1263"/>
      <c r="BX231" s="1263"/>
      <c r="BY231" s="1263"/>
      <c r="BZ231" s="1263"/>
      <c r="CA231" s="1263"/>
      <c r="CB231" s="1263"/>
      <c r="CC231" s="1255"/>
      <c r="CD231" s="1257"/>
      <c r="CE231" s="1259"/>
      <c r="CP231" s="32"/>
      <c r="CQ231" s="32"/>
    </row>
    <row r="232" spans="1:95" s="31" customFormat="1" ht="15" customHeight="1" x14ac:dyDescent="0.2">
      <c r="A232" s="43"/>
      <c r="B232" s="44"/>
      <c r="C232" s="90">
        <v>1</v>
      </c>
      <c r="D232" s="46" t="str">
        <f>IF(A232="","",VLOOKUP(A232,СписокКЖ!D:I,2,FALSE))</f>
        <v/>
      </c>
      <c r="E232" s="47"/>
      <c r="F232" s="48" t="str">
        <f>IF(B232="","",VLOOKUP(B232,СписокКЖ!D:I,2,FALSE))</f>
        <v/>
      </c>
      <c r="G232" s="49"/>
      <c r="H232" s="50"/>
      <c r="I232" s="51"/>
      <c r="J232" s="51"/>
      <c r="K232" s="51"/>
      <c r="L232" s="51"/>
      <c r="M232" s="51"/>
      <c r="N232" s="52"/>
      <c r="O232" s="53" t="str">
        <f>IF(I232="","",IF(I232="0",1000,IF(I232="-0",-1000,I232*1)))</f>
        <v/>
      </c>
      <c r="P232" s="53" t="str">
        <f t="shared" ref="P232:S233" si="147">IF(J232="","",IF(J232="0",1000,IF(J232="-0",-1000,J232*1)))</f>
        <v/>
      </c>
      <c r="Q232" s="53" t="str">
        <f t="shared" si="147"/>
        <v/>
      </c>
      <c r="R232" s="53" t="str">
        <f t="shared" si="147"/>
        <v/>
      </c>
      <c r="S232" s="54" t="str">
        <f t="shared" si="147"/>
        <v/>
      </c>
      <c r="T232" s="55" t="str">
        <f t="shared" ref="T232:X233" si="148">IF(O232="","",IF(O232&gt;0,1,0))</f>
        <v/>
      </c>
      <c r="U232" s="56" t="str">
        <f t="shared" si="148"/>
        <v/>
      </c>
      <c r="V232" s="56" t="str">
        <f t="shared" si="148"/>
        <v/>
      </c>
      <c r="W232" s="56" t="str">
        <f t="shared" si="148"/>
        <v/>
      </c>
      <c r="X232" s="56" t="str">
        <f t="shared" si="148"/>
        <v/>
      </c>
      <c r="Y232" s="57" t="str">
        <f t="shared" ref="Y232:AC233" si="149">IF(O232="","",IF(O232&lt;0,1,0))</f>
        <v/>
      </c>
      <c r="Z232" s="57" t="str">
        <f t="shared" si="149"/>
        <v/>
      </c>
      <c r="AA232" s="57" t="str">
        <f t="shared" si="149"/>
        <v/>
      </c>
      <c r="AB232" s="57" t="str">
        <f t="shared" si="149"/>
        <v/>
      </c>
      <c r="AC232" s="57" t="str">
        <f t="shared" si="149"/>
        <v/>
      </c>
      <c r="AD232" s="58" t="str">
        <f>IF(CC232="","",IF(CC232&gt;CE232,1,-1))</f>
        <v/>
      </c>
      <c r="AE232" s="58" t="str">
        <f>IF(CC232="","",IF(CC232&lt;CE232,1,-1))</f>
        <v/>
      </c>
      <c r="AF232" s="59">
        <f>IF(CC232&gt;CE232,1,0)</f>
        <v>0</v>
      </c>
      <c r="AG232" s="60">
        <f>IF(CE232&gt;CC232,1,0)</f>
        <v>0</v>
      </c>
      <c r="AH232" s="61" t="str">
        <f>IF(O232="","",AX232*1)</f>
        <v/>
      </c>
      <c r="AI232" s="62" t="str">
        <f>IF(P232="","",BE232*1)</f>
        <v/>
      </c>
      <c r="AJ232" s="62" t="str">
        <f>IF(Q232="","",BL232*1)</f>
        <v/>
      </c>
      <c r="AK232" s="62" t="str">
        <f>IF(R232="","",BS232*1)</f>
        <v/>
      </c>
      <c r="AL232" s="62" t="str">
        <f>IF(S232="","",BZ232*1)</f>
        <v/>
      </c>
      <c r="AM232" s="63" t="str">
        <f>IF(O232="","",AZ232*1)</f>
        <v/>
      </c>
      <c r="AN232" s="63" t="str">
        <f>IF(P232="","",BG232*1)</f>
        <v/>
      </c>
      <c r="AO232" s="63" t="str">
        <f>IF(Q232="","",BN232*1)</f>
        <v/>
      </c>
      <c r="AP232" s="63" t="str">
        <f>IF(R232="","",BU232*1)</f>
        <v/>
      </c>
      <c r="AQ232" s="63" t="str">
        <f>IF(S232="","",CB232*1)</f>
        <v/>
      </c>
      <c r="AR232" s="64">
        <f>SUM(AH232:AL232)</f>
        <v>0</v>
      </c>
      <c r="AS232" s="65">
        <f>SUM(AM232:AQ232)</f>
        <v>0</v>
      </c>
      <c r="AT232" s="66">
        <f>IF(O232=1000,11,IF(O232=-1000,0,IF(O232&gt;0,11,IF(O232&lt;0,(-O232),"0"))))</f>
        <v>11</v>
      </c>
      <c r="AU232" s="67" t="str">
        <f>IF(O232=1000,0,IF(O232=-1000,11,IF(O232&lt;-9,-(O232-2),IF(O232&gt;0,(O232),"0"))))</f>
        <v/>
      </c>
      <c r="AV232" s="66" t="e">
        <f>IF(O232=1000,11,IF(O232=-1000,0,IF(O232&lt;9,11,IF(O232&gt;9,(O232+2),"0"))))</f>
        <v>#VALUE!</v>
      </c>
      <c r="AW232" s="67" t="str">
        <f>IF(O232=1000,0,IF(O232=-1000,11,IF(O232&lt;0,11,IF(O232&gt;0,(O232),"0"))))</f>
        <v/>
      </c>
      <c r="AX232" s="68" t="str">
        <f>IF(O232="","",IF(O232&gt;9,AV232,AT232))</f>
        <v/>
      </c>
      <c r="AY232" s="69" t="str">
        <f>IF(O232="","","-")</f>
        <v/>
      </c>
      <c r="AZ232" s="70" t="str">
        <f>IF(O232="","",IF(O232&lt;-9,AU232,AW232))</f>
        <v/>
      </c>
      <c r="BA232" s="66" t="e">
        <f>IF(P232=1000,11,IF(P232=-1000,0,IF(P232&gt;9,(P232+2),IF(P232&lt;0,(-P232),"0"))))</f>
        <v>#VALUE!</v>
      </c>
      <c r="BB232" s="67" t="str">
        <f>IF(P232=1000,0,IF(P232=-1000,11,IF(P232&lt;-9,-(P232-2),IF(P232&gt;0,(P232),"0"))))</f>
        <v/>
      </c>
      <c r="BC232" s="67">
        <f>IF(P232=1000,11,IF(P232=-1000,0,IF(P232&gt;0,11,IF(P232&lt;0,(-P232),"0"))))</f>
        <v>11</v>
      </c>
      <c r="BD232" s="67" t="str">
        <f>IF(P232=1000,0,IF(P232=-1000,11,IF(P232&lt;0,11,IF(P232&gt;0,(P232),"0"))))</f>
        <v/>
      </c>
      <c r="BE232" s="68" t="str">
        <f>IF(P232="","",IF(P232&gt;9,BA232,BC232))</f>
        <v/>
      </c>
      <c r="BF232" s="69" t="str">
        <f>IF(P232="","","-")</f>
        <v/>
      </c>
      <c r="BG232" s="70" t="str">
        <f>IF(P232="","",IF(P232&lt;-9,BB232,BD232))</f>
        <v/>
      </c>
      <c r="BH232" s="66" t="e">
        <f>IF(Q232=1000,11,IF(Q232=-1000,0,IF(Q232&gt;9,(Q232+2),IF(Q232&lt;0,(-Q232),"0"))))</f>
        <v>#VALUE!</v>
      </c>
      <c r="BI232" s="67" t="str">
        <f>IF(Q232=1000,0,IF(Q232=-1000,11,IF(Q232&lt;-9,-(Q232-2),IF(Q232&gt;0,(Q232),"0"))))</f>
        <v/>
      </c>
      <c r="BJ232" s="67">
        <f>IF(Q232=1000,11,IF(Q232=-1000,0,IF(Q232&gt;0,11,IF(Q232&lt;0,(-Q232),"0"))))</f>
        <v>11</v>
      </c>
      <c r="BK232" s="67" t="str">
        <f>IF(Q232=1000,0,IF(Q232=-1000,11,IF(Q232&lt;0,11,IF(Q232&gt;0,(Q232),"0"))))</f>
        <v/>
      </c>
      <c r="BL232" s="68" t="str">
        <f>IF(Q232="","",IF(Q232&gt;9,BH232,BJ232))</f>
        <v/>
      </c>
      <c r="BM232" s="69" t="str">
        <f>IF(Q232="","","-")</f>
        <v/>
      </c>
      <c r="BN232" s="70" t="str">
        <f>IF(Q232="","",IF(Q232&lt;-9,BI232,BK232))</f>
        <v/>
      </c>
      <c r="BO232" s="67" t="e">
        <f>IF(R232=1000,11,IF(R232=-1000,0,IF(R232&gt;9,(R232+2),IF(R232&lt;0,(-R232),"0"))))</f>
        <v>#VALUE!</v>
      </c>
      <c r="BP232" s="67" t="str">
        <f>IF(R232=1000,0,IF(R232=-1000,11,IF(R232&lt;-9,-(R232-2),IF(R232&gt;0,(R232),"0"))))</f>
        <v/>
      </c>
      <c r="BQ232" s="67">
        <f>IF(R232=1000,11,IF(R232=-1000,0,IF(R232&gt;0,11,IF(R232&lt;0,(-R232),"0"))))</f>
        <v>11</v>
      </c>
      <c r="BR232" s="67" t="str">
        <f>IF(R232=1000,0,IF(R232=-1000,11,IF(R232&lt;0,11,IF(R232&gt;0,(R232),"0"))))</f>
        <v/>
      </c>
      <c r="BS232" s="68" t="str">
        <f>IF(R232="","",IF(R232&gt;9,BO232,BQ232))</f>
        <v/>
      </c>
      <c r="BT232" s="69" t="str">
        <f>IF(R232="","","-")</f>
        <v/>
      </c>
      <c r="BU232" s="70" t="str">
        <f>IF(R232="","",IF(R232&lt;-9,BP232,BR232))</f>
        <v/>
      </c>
      <c r="BV232" s="67" t="e">
        <f>IF(S232=1000,11,IF(S232=-1000,0,IF(S232&gt;9,(S232+2),IF(S232&lt;0,(-S232),"0"))))</f>
        <v>#VALUE!</v>
      </c>
      <c r="BW232" s="67" t="str">
        <f>IF(S232=1000,0,IF(S232=-1000,11,IF(S232&lt;-9,-(S232-2),IF(S232&gt;0,(S232),"0"))))</f>
        <v/>
      </c>
      <c r="BX232" s="67">
        <f>IF(S232=1000,11,IF(S232=-1000,0,IF(S232&gt;0,11,IF(S232&lt;0,(-S232),"0"))))</f>
        <v>11</v>
      </c>
      <c r="BY232" s="71" t="str">
        <f>IF(S232=1000,0,IF(S232=-1000,11,IF(S232&lt;0,11,IF(S232&gt;0,(S232),"0"))))</f>
        <v/>
      </c>
      <c r="BZ232" s="68" t="str">
        <f>IF(S232="","",IF(S232&gt;9,BV232,BX232))</f>
        <v/>
      </c>
      <c r="CA232" s="69" t="str">
        <f>IF(S232="","","-")</f>
        <v/>
      </c>
      <c r="CB232" s="70" t="str">
        <f>IF(S232="","",IF(S232&lt;-9,BW232,BY232))</f>
        <v/>
      </c>
      <c r="CC232" s="72" t="str">
        <f>IF(O232="","",SUM(T232:X232))</f>
        <v/>
      </c>
      <c r="CD232" s="73" t="str">
        <f>IF(CC232="","","-")</f>
        <v/>
      </c>
      <c r="CE232" s="74" t="str">
        <f>IF(O232="","",SUM(Y232:AC232))</f>
        <v/>
      </c>
      <c r="CP232" s="32"/>
      <c r="CQ232" s="32"/>
    </row>
    <row r="233" spans="1:95" s="31" customFormat="1" ht="15" customHeight="1" x14ac:dyDescent="0.2">
      <c r="A233" s="43"/>
      <c r="B233" s="44"/>
      <c r="C233" s="75">
        <v>2</v>
      </c>
      <c r="D233" s="76" t="str">
        <f>IF(A233="","",VLOOKUP(A233,СписокКЖ!D:I,2,FALSE))</f>
        <v/>
      </c>
      <c r="E233" s="47"/>
      <c r="F233" s="77" t="str">
        <f>IF(B233="","",VLOOKUP(B233,СписокКЖ!D:I,2,FALSE))</f>
        <v/>
      </c>
      <c r="G233" s="49"/>
      <c r="H233" s="41"/>
      <c r="I233" s="91"/>
      <c r="J233" s="91"/>
      <c r="K233" s="91"/>
      <c r="L233" s="91"/>
      <c r="M233" s="51"/>
      <c r="N233" s="42"/>
      <c r="O233" s="79" t="str">
        <f>IF(I233="","",IF(I233="0",1000,IF(I233="-0",-1000,I233*1)))</f>
        <v/>
      </c>
      <c r="P233" s="79" t="str">
        <f t="shared" si="147"/>
        <v/>
      </c>
      <c r="Q233" s="79" t="str">
        <f t="shared" si="147"/>
        <v/>
      </c>
      <c r="R233" s="79" t="str">
        <f t="shared" si="147"/>
        <v/>
      </c>
      <c r="S233" s="80" t="str">
        <f t="shared" si="147"/>
        <v/>
      </c>
      <c r="T233" s="55" t="str">
        <f t="shared" si="148"/>
        <v/>
      </c>
      <c r="U233" s="56" t="str">
        <f t="shared" si="148"/>
        <v/>
      </c>
      <c r="V233" s="56" t="str">
        <f t="shared" si="148"/>
        <v/>
      </c>
      <c r="W233" s="56" t="str">
        <f t="shared" si="148"/>
        <v/>
      </c>
      <c r="X233" s="56" t="str">
        <f t="shared" si="148"/>
        <v/>
      </c>
      <c r="Y233" s="57" t="str">
        <f t="shared" si="149"/>
        <v/>
      </c>
      <c r="Z233" s="57" t="str">
        <f t="shared" si="149"/>
        <v/>
      </c>
      <c r="AA233" s="57" t="str">
        <f t="shared" si="149"/>
        <v/>
      </c>
      <c r="AB233" s="57" t="str">
        <f t="shared" si="149"/>
        <v/>
      </c>
      <c r="AC233" s="57" t="str">
        <f t="shared" si="149"/>
        <v/>
      </c>
      <c r="AD233" s="58" t="str">
        <f>IF(CC233="","",IF(CC233&gt;CE233,1,-1))</f>
        <v/>
      </c>
      <c r="AE233" s="58" t="str">
        <f>IF(CC233="","",IF(CC233&lt;CE233,1,-1))</f>
        <v/>
      </c>
      <c r="AF233" s="59">
        <f>IF(CC233&gt;CE233,1,0)</f>
        <v>0</v>
      </c>
      <c r="AG233" s="60">
        <f>IF(CE233&gt;CC233,1,0)</f>
        <v>0</v>
      </c>
      <c r="AH233" s="81" t="str">
        <f>IF(O233="","",AX233*1)</f>
        <v/>
      </c>
      <c r="AI233" s="92" t="str">
        <f>IF(P233="","",BE233*1)</f>
        <v/>
      </c>
      <c r="AJ233" s="92" t="str">
        <f>IF(Q233="","",BL233*1)</f>
        <v/>
      </c>
      <c r="AK233" s="92" t="str">
        <f>IF(R233="","",BS233*1)</f>
        <v/>
      </c>
      <c r="AL233" s="92" t="str">
        <f>IF(S233="","",BZ233*1)</f>
        <v/>
      </c>
      <c r="AM233" s="93" t="str">
        <f>IF(O233="","",AZ233*1)</f>
        <v/>
      </c>
      <c r="AN233" s="93" t="str">
        <f>IF(P233="","",BG233*1)</f>
        <v/>
      </c>
      <c r="AO233" s="93" t="str">
        <f>IF(Q233="","",BN233*1)</f>
        <v/>
      </c>
      <c r="AP233" s="93" t="str">
        <f>IF(R233="","",BU233*1)</f>
        <v/>
      </c>
      <c r="AQ233" s="93" t="str">
        <f>IF(S233="","",CB233*1)</f>
        <v/>
      </c>
      <c r="AR233" s="64">
        <f>SUM(AH233:AL233)</f>
        <v>0</v>
      </c>
      <c r="AS233" s="65">
        <f>SUM(AM233:AQ233)</f>
        <v>0</v>
      </c>
      <c r="AT233" s="66">
        <f>IF(O233=1000,11,IF(O233=-1000,0,IF(O233&gt;0,11,IF(O233&lt;0,(-O233),"0"))))</f>
        <v>11</v>
      </c>
      <c r="AU233" s="67" t="str">
        <f>IF(O233=1000,0,IF(O233=-1000,11,IF(O233&lt;-9,-(O233-2),IF(O233&gt;0,(O233),"0"))))</f>
        <v/>
      </c>
      <c r="AV233" s="66" t="e">
        <f>IF(O233=1000,11,IF(O233=-1000,0,IF(O233&gt;9,(O233+2),IF(O233&lt;0,(-O233),"0"))))</f>
        <v>#VALUE!</v>
      </c>
      <c r="AW233" s="67" t="str">
        <f>IF(O233=1000,0,IF(O233=-1000,11,IF(O233&lt;0,11,IF(O233&gt;0,(O233),"0"))))</f>
        <v/>
      </c>
      <c r="AX233" s="94" t="str">
        <f>IF(O233="","",IF(O233&gt;9,AV233,AT233))</f>
        <v/>
      </c>
      <c r="AY233" s="95" t="str">
        <f>IF(O233="","","-")</f>
        <v/>
      </c>
      <c r="AZ233" s="96" t="str">
        <f>IF(O233="","",IF(O233&lt;-9,AU233,AW233))</f>
        <v/>
      </c>
      <c r="BA233" s="66" t="e">
        <f>IF(P233=1000,11,IF(P233=-1000,0,IF(P233&gt;9,(P233+2),IF(P233&lt;0,(-P233),"0"))))</f>
        <v>#VALUE!</v>
      </c>
      <c r="BB233" s="67" t="str">
        <f>IF(P233=1000,0,IF(P233=-1000,11,IF(P233&lt;-9,-(P233-2),IF(P233&gt;0,(P233),"0"))))</f>
        <v/>
      </c>
      <c r="BC233" s="67">
        <f>IF(P233=1000,11,IF(P233=-1000,0,IF(P233&gt;0,11,IF(P233&lt;0,(-P233),"0"))))</f>
        <v>11</v>
      </c>
      <c r="BD233" s="67" t="str">
        <f>IF(P233=1000,0,IF(P233=-1000,11,IF(P233&lt;0,11,IF(P233&gt;0,(P233),"0"))))</f>
        <v/>
      </c>
      <c r="BE233" s="94" t="str">
        <f>IF(P233="","",IF(P233&gt;9,BA233,BC233))</f>
        <v/>
      </c>
      <c r="BF233" s="95" t="str">
        <f>IF(P233="","","-")</f>
        <v/>
      </c>
      <c r="BG233" s="96" t="str">
        <f>IF(P233="","",IF(P233&lt;-9,BB233,BD233))</f>
        <v/>
      </c>
      <c r="BH233" s="66" t="e">
        <f>IF(Q233=1000,11,IF(Q233=-1000,0,IF(Q233&gt;9,(Q233+2),IF(Q233&lt;0,(-Q233),"0"))))</f>
        <v>#VALUE!</v>
      </c>
      <c r="BI233" s="67" t="str">
        <f>IF(Q233=1000,0,IF(Q233=-1000,11,IF(Q233&lt;-9,-(Q233-2),IF(Q233&gt;0,(Q233),"0"))))</f>
        <v/>
      </c>
      <c r="BJ233" s="67">
        <f>IF(Q233=1000,11,IF(Q233=-1000,0,IF(Q233&gt;0,11,IF(Q233&lt;0,(-Q233),"0"))))</f>
        <v>11</v>
      </c>
      <c r="BK233" s="67" t="str">
        <f>IF(Q233=1000,0,IF(Q233=-1000,11,IF(Q233&lt;0,11,IF(Q233&gt;0,(Q233),"0"))))</f>
        <v/>
      </c>
      <c r="BL233" s="94" t="str">
        <f>IF(Q233="","",IF(Q233&gt;9,BH233,BJ233))</f>
        <v/>
      </c>
      <c r="BM233" s="95" t="str">
        <f>IF(Q233="","","-")</f>
        <v/>
      </c>
      <c r="BN233" s="96" t="str">
        <f>IF(Q233="","",IF(Q233&lt;-9,BI233,BK233))</f>
        <v/>
      </c>
      <c r="BO233" s="67" t="e">
        <f>IF(R233=1000,11,IF(R233=-1000,0,IF(R233&gt;9,(R233+2),IF(R233&lt;0,(-R233),"0"))))</f>
        <v>#VALUE!</v>
      </c>
      <c r="BP233" s="67" t="str">
        <f>IF(R233=1000,0,IF(R233=-1000,11,IF(R233&lt;-9,-(R233-2),IF(R233&gt;0,(R233),"0"))))</f>
        <v/>
      </c>
      <c r="BQ233" s="67">
        <f>IF(R233=1000,11,IF(R233=-1000,0,IF(R233&gt;0,11,IF(R233&lt;0,(-R233),"0"))))</f>
        <v>11</v>
      </c>
      <c r="BR233" s="67" t="str">
        <f>IF(R233=1000,0,IF(R233=-1000,11,IF(R233&lt;0,11,IF(R233&gt;0,(R233),"0"))))</f>
        <v/>
      </c>
      <c r="BS233" s="94" t="str">
        <f>IF(R233="","",IF(R233&gt;9,BO233,BQ233))</f>
        <v/>
      </c>
      <c r="BT233" s="95" t="str">
        <f>IF(R233="","","-")</f>
        <v/>
      </c>
      <c r="BU233" s="96" t="str">
        <f>IF(R233="","",IF(R233&lt;-9,BP233,BR233))</f>
        <v/>
      </c>
      <c r="BV233" s="67" t="e">
        <f>IF(S233=1000,11,IF(S233=-1000,0,IF(S233&gt;9,(S233+2),IF(S233&lt;0,(-S233),"0"))))</f>
        <v>#VALUE!</v>
      </c>
      <c r="BW233" s="67" t="str">
        <f>IF(S233=1000,0,IF(S233=-1000,11,IF(S233&lt;-9,-(S233-2),IF(S233&gt;0,(S233),"0"))))</f>
        <v/>
      </c>
      <c r="BX233" s="67">
        <f>IF(S233=1000,11,IF(S233=-1000,0,IF(S233&gt;0,11,IF(S233&lt;0,(-S233),"0"))))</f>
        <v>11</v>
      </c>
      <c r="BY233" s="71" t="str">
        <f>IF(S233=1000,0,IF(S233=-1000,11,IF(S233&lt;0,11,IF(S233&gt;0,(S233),"0"))))</f>
        <v/>
      </c>
      <c r="BZ233" s="94" t="str">
        <f>IF(S233="","",IF(S233&gt;9,BV233,BX233))</f>
        <v/>
      </c>
      <c r="CA233" s="95" t="str">
        <f>IF(S233="","","-")</f>
        <v/>
      </c>
      <c r="CB233" s="96" t="str">
        <f>IF(S233="","",IF(S233&lt;-9,BW233,BY233))</f>
        <v/>
      </c>
      <c r="CC233" s="97" t="str">
        <f>IF(O233="","",SUM(T233:X233))</f>
        <v/>
      </c>
      <c r="CD233" s="88" t="str">
        <f>IF(CC233="","","-")</f>
        <v/>
      </c>
      <c r="CE233" s="98" t="str">
        <f>IF(O233="","",SUM(Y233:AC233))</f>
        <v/>
      </c>
      <c r="CP233" s="32"/>
      <c r="CQ233" s="32"/>
    </row>
    <row r="234" spans="1:95" s="31" customFormat="1" ht="15" customHeight="1" x14ac:dyDescent="0.2">
      <c r="A234" s="43"/>
      <c r="B234" s="44"/>
      <c r="C234" s="1250">
        <v>3</v>
      </c>
      <c r="D234" s="76" t="str">
        <f>IF(A234="","",VLOOKUP(A234,СписокКЖ!D:I,2,FALSE))</f>
        <v/>
      </c>
      <c r="E234" s="47"/>
      <c r="F234" s="77" t="str">
        <f>IF(B234="","",VLOOKUP(B234,СписокКЖ!D:I,2,FALSE))</f>
        <v/>
      </c>
      <c r="G234" s="49"/>
      <c r="H234" s="41"/>
      <c r="I234" s="1252"/>
      <c r="J234" s="1252"/>
      <c r="K234" s="1252"/>
      <c r="L234" s="1252"/>
      <c r="M234" s="1252"/>
      <c r="N234" s="42"/>
      <c r="O234" s="1244" t="str">
        <f>IF(I234="","",IF(I234="0",1000,IF(I234="-0",-1000,I234*1)))</f>
        <v/>
      </c>
      <c r="P234" s="1244" t="str">
        <f>IF(J234="","",IF(J234="0",1000,IF(J234="-0",-1000,J234*1)))</f>
        <v/>
      </c>
      <c r="Q234" s="1244" t="str">
        <f>IF(K234="","",IF(K234="0",1000,IF(K234="-0",-1000,K234*1)))</f>
        <v/>
      </c>
      <c r="R234" s="1244" t="str">
        <f>IF(L235="","",IF(L235="0",1000,IF(L235="-0",-1000,L235*1)))</f>
        <v/>
      </c>
      <c r="S234" s="1246" t="str">
        <f>IF(M235="","",IF(M235="0",1000,IF(M235="-0",-1000,M235*1)))</f>
        <v/>
      </c>
      <c r="T234" s="1248" t="str">
        <f>IF(O234="","",IF(O234&gt;0,1,0))</f>
        <v/>
      </c>
      <c r="U234" s="1284" t="str">
        <f>IF(P234="","",IF(P234&gt;0,1,0))</f>
        <v/>
      </c>
      <c r="V234" s="1284" t="str">
        <f>IF(Q234="","",IF(Q234&gt;0,1,0))</f>
        <v/>
      </c>
      <c r="W234" s="1284" t="str">
        <f>IF(R234="","",IF(R234&gt;0,1,0))</f>
        <v/>
      </c>
      <c r="X234" s="1284" t="str">
        <f>IF(S234="","",IF(S234&gt;0,1,0))</f>
        <v/>
      </c>
      <c r="Y234" s="1278" t="str">
        <f>IF(O234="","",IF(O234&lt;0,1,0))</f>
        <v/>
      </c>
      <c r="Z234" s="1278" t="str">
        <f>IF(P234="","",IF(P234&lt;0,1,0))</f>
        <v/>
      </c>
      <c r="AA234" s="1278" t="str">
        <f>IF(Q234="","",IF(Q234&lt;0,1,0))</f>
        <v/>
      </c>
      <c r="AB234" s="1278" t="str">
        <f>IF(R234="","",IF(R234&lt;0,1,0))</f>
        <v/>
      </c>
      <c r="AC234" s="1278" t="str">
        <f>IF(S234="","",IF(S234&lt;0,1,0))</f>
        <v/>
      </c>
      <c r="AD234" s="1280" t="str">
        <f>IF(CC234="","",IF(CC234&gt;CE234,1,-1))</f>
        <v/>
      </c>
      <c r="AE234" s="1280" t="str">
        <f>IF(CC234="","",IF(CC234&lt;CE234,1,-1))</f>
        <v/>
      </c>
      <c r="AF234" s="1282">
        <f>IF(CC234&gt;CE234,1,0)</f>
        <v>0</v>
      </c>
      <c r="AG234" s="1272">
        <f>IF(CE234&gt;CC234,1,0)</f>
        <v>0</v>
      </c>
      <c r="AH234" s="1274" t="str">
        <f>IF(O234="","",AX234*1)</f>
        <v/>
      </c>
      <c r="AI234" s="1276" t="str">
        <f>IF(P234="","",BE234*1)</f>
        <v/>
      </c>
      <c r="AJ234" s="1276" t="str">
        <f>IF(Q234="","",BL234*1)</f>
        <v/>
      </c>
      <c r="AK234" s="1276" t="str">
        <f>IF(R234="","",BS234*1)</f>
        <v/>
      </c>
      <c r="AL234" s="1276" t="str">
        <f>IF(S234="","",BZ234*1)</f>
        <v/>
      </c>
      <c r="AM234" s="1298" t="str">
        <f>IF(O234="","",AZ234*1)</f>
        <v/>
      </c>
      <c r="AN234" s="1298" t="str">
        <f>IF(P234="","",BG234*1)</f>
        <v/>
      </c>
      <c r="AO234" s="1298" t="str">
        <f>IF(Q234="","",BN234*1)</f>
        <v/>
      </c>
      <c r="AP234" s="1298" t="str">
        <f>IF(R234="","",BU234*1)</f>
        <v/>
      </c>
      <c r="AQ234" s="1298" t="str">
        <f>IF(S234="","",CB234*1)</f>
        <v/>
      </c>
      <c r="AR234" s="1300">
        <f>SUM(AH235:AL235)</f>
        <v>0</v>
      </c>
      <c r="AS234" s="1292">
        <f>SUM(AM235:AQ235)</f>
        <v>0</v>
      </c>
      <c r="AT234" s="1294">
        <f>IF(O234=1000,11,IF(O234=-1000,0,IF(O234&gt;0,11,IF(O234&lt;0,(-O234),"0"))))</f>
        <v>11</v>
      </c>
      <c r="AU234" s="1286" t="str">
        <f>IF(O234=1000,0,IF(O234=-1000,11,IF(O234&lt;-9,-(O234-2),IF(O234&gt;0,(O234),"0"))))</f>
        <v/>
      </c>
      <c r="AV234" s="1286" t="e">
        <f>IF(O234=1000,11,IF(O234=-1000,0,IF(O234&gt;9,(O234+2),IF(O234&lt;0,(-O234),"0"))))</f>
        <v>#VALUE!</v>
      </c>
      <c r="AW234" s="1286" t="str">
        <f>IF(O234=1000,0,IF(O234=-1000,11,IF(O234&lt;0,11,IF(O234&gt;0,(O234),"0"))))</f>
        <v/>
      </c>
      <c r="AX234" s="1296" t="str">
        <f>IF(O234="","",IF(O234&gt;9,AV234,AT234))</f>
        <v/>
      </c>
      <c r="AY234" s="1288" t="str">
        <f>IF(O234="","","-")</f>
        <v/>
      </c>
      <c r="AZ234" s="1290" t="str">
        <f>IF(O234="","",IF(O234&lt;-9,AU234,AW234))</f>
        <v/>
      </c>
      <c r="BA234" s="1286" t="e">
        <f>IF(P234=1000,11,IF(P234=-1000,0,IF(P234&gt;9,(P234+2),IF(P234&lt;0,(-P234),"0"))))</f>
        <v>#VALUE!</v>
      </c>
      <c r="BB234" s="1286" t="str">
        <f>IF(P234=1000,0,IF(P234=-1000,11,IF(P234&lt;-9,-(P234-2),IF(P234&gt;0,(P234),"0"))))</f>
        <v/>
      </c>
      <c r="BC234" s="1286">
        <f>IF(P234=1000,11,IF(P234=-1000,0,IF(P234&gt;0,11,IF(P234&lt;0,(-P234),"0"))))</f>
        <v>11</v>
      </c>
      <c r="BD234" s="1286" t="str">
        <f>IF(P234=1000,0,IF(P234=-1000,11,IF(P234&lt;0,11,IF(P234&gt;0,(P234),"0"))))</f>
        <v/>
      </c>
      <c r="BE234" s="1296" t="str">
        <f>IF(P234="","",IF(P234&gt;9,BA234,BC234))</f>
        <v/>
      </c>
      <c r="BF234" s="1288" t="str">
        <f>IF(P234="","","-")</f>
        <v/>
      </c>
      <c r="BG234" s="1290" t="str">
        <f>IF(P234="","",IF(P234&lt;-9,BB234,BD234))</f>
        <v/>
      </c>
      <c r="BH234" s="1286" t="e">
        <f>IF(Q234=1000,11,IF(Q234=-1000,0,IF(Q234&gt;9,(Q234+2),IF(Q234&lt;0,(-Q234),"0"))))</f>
        <v>#VALUE!</v>
      </c>
      <c r="BI234" s="1286" t="str">
        <f>IF(Q234=1000,0,IF(Q234=-1000,11,IF(Q234&lt;-9,-(Q234-2),IF(Q234&gt;0,(Q234),"0"))))</f>
        <v/>
      </c>
      <c r="BJ234" s="1286">
        <f>IF(Q234=1000,11,IF(Q234=-1000,0,IF(Q234&gt;0,11,IF(Q234&lt;0,(-Q234),"0"))))</f>
        <v>11</v>
      </c>
      <c r="BK234" s="1286" t="str">
        <f>IF(Q234=1000,0,IF(Q234=-1000,11,IF(Q234&lt;0,11,IF(Q234&gt;0,(Q234),"0"))))</f>
        <v/>
      </c>
      <c r="BL234" s="1296" t="str">
        <f>IF(Q234="","",IF(Q234&gt;9,BH234,BJ234))</f>
        <v/>
      </c>
      <c r="BM234" s="1288" t="str">
        <f>IF(Q234="","","-")</f>
        <v/>
      </c>
      <c r="BN234" s="1290" t="str">
        <f>IF(Q234="","",IF(Q234&lt;-9,BI234,BK234))</f>
        <v/>
      </c>
      <c r="BO234" s="1286" t="e">
        <f>IF(R234=1000,11,IF(R234=-1000,0,IF(R234&gt;9,(R234+2),IF(R234&lt;0,(-R234),"0"))))</f>
        <v>#VALUE!</v>
      </c>
      <c r="BP234" s="1286" t="str">
        <f>IF(R234=1000,0,IF(R234=-1000,11,IF(R234&lt;-9,-(R234-2),IF(R234&gt;0,(R234),"0"))))</f>
        <v/>
      </c>
      <c r="BQ234" s="1286">
        <f>IF(R234=1000,11,IF(R234=-1000,0,IF(R234&gt;0,11,IF(R234&lt;0,(-R234),"0"))))</f>
        <v>11</v>
      </c>
      <c r="BR234" s="1286" t="str">
        <f>IF(R234=1000,0,IF(R234=-1000,11,IF(R234&lt;0,11,IF(R234&gt;0,(R234),"0"))))</f>
        <v/>
      </c>
      <c r="BS234" s="1296" t="str">
        <f>IF(R234="","",IF(R234&gt;9,BO234,BQ234))</f>
        <v/>
      </c>
      <c r="BT234" s="1288" t="str">
        <f>IF(R234="","","-")</f>
        <v/>
      </c>
      <c r="BU234" s="1290" t="str">
        <f>IF(R234="","",IF(R234&lt;-9,BP234,BR234))</f>
        <v/>
      </c>
      <c r="BV234" s="1286" t="e">
        <f>IF(S234=1000,11,IF(S234=-1000,0,IF(S234&gt;9,(S234+2),IF(S234&lt;0,(-S234),"0"))))</f>
        <v>#VALUE!</v>
      </c>
      <c r="BW234" s="1286" t="str">
        <f>IF(S234=1000,0,IF(S234=-1000,11,IF(S234&lt;-9,-(S234-2),IF(S234&gt;0,(S234),"0"))))</f>
        <v/>
      </c>
      <c r="BX234" s="1286">
        <f>IF(S234=1000,11,IF(S234=-1000,0,IF(S234&gt;0,11,IF(S234&lt;0,(-S234),"0"))))</f>
        <v>11</v>
      </c>
      <c r="BY234" s="1286" t="str">
        <f>IF(S234=1000,0,IF(S234=-1000,11,IF(S234&lt;0,11,IF(S234&gt;0,(S234),"0"))))</f>
        <v/>
      </c>
      <c r="BZ234" s="1296" t="str">
        <f>IF(S234="","",IF(S234&gt;9,BV234,BX234))</f>
        <v/>
      </c>
      <c r="CA234" s="1288" t="str">
        <f>IF(S234="","","-")</f>
        <v/>
      </c>
      <c r="CB234" s="1290" t="str">
        <f>IF(S234="","",IF(S234&lt;-9,BW234,BY234))</f>
        <v/>
      </c>
      <c r="CC234" s="1302" t="str">
        <f>IF(O234="","",SUM(T234:X235))</f>
        <v/>
      </c>
      <c r="CD234" s="1304" t="str">
        <f>IF(CC234="","","-")</f>
        <v/>
      </c>
      <c r="CE234" s="1306" t="str">
        <f>IF(O234="","",SUM(Y234:AC235))</f>
        <v/>
      </c>
      <c r="CP234" s="32"/>
      <c r="CQ234" s="32"/>
    </row>
    <row r="235" spans="1:95" s="31" customFormat="1" ht="15" customHeight="1" x14ac:dyDescent="0.2">
      <c r="A235" s="43"/>
      <c r="B235" s="44"/>
      <c r="C235" s="1251"/>
      <c r="D235" s="46" t="str">
        <f>IF(A235="","",VLOOKUP(A235,СписокКЖ!D:I,2,FALSE))</f>
        <v/>
      </c>
      <c r="E235" s="47"/>
      <c r="F235" s="48" t="str">
        <f>IF(B235="","",VLOOKUP(B235,СписокКЖ!D:I,2,FALSE))</f>
        <v/>
      </c>
      <c r="G235" s="49"/>
      <c r="H235" s="41"/>
      <c r="I235" s="1253"/>
      <c r="J235" s="1253"/>
      <c r="K235" s="1253"/>
      <c r="L235" s="1253"/>
      <c r="M235" s="1253"/>
      <c r="N235" s="42"/>
      <c r="O235" s="1245"/>
      <c r="P235" s="1245"/>
      <c r="Q235" s="1245"/>
      <c r="R235" s="1245"/>
      <c r="S235" s="1247"/>
      <c r="T235" s="1249"/>
      <c r="U235" s="1285"/>
      <c r="V235" s="1285"/>
      <c r="W235" s="1285"/>
      <c r="X235" s="1285"/>
      <c r="Y235" s="1279"/>
      <c r="Z235" s="1279"/>
      <c r="AA235" s="1279"/>
      <c r="AB235" s="1279"/>
      <c r="AC235" s="1279"/>
      <c r="AD235" s="1281"/>
      <c r="AE235" s="1281"/>
      <c r="AF235" s="1283"/>
      <c r="AG235" s="1273"/>
      <c r="AH235" s="1275"/>
      <c r="AI235" s="1277"/>
      <c r="AJ235" s="1277"/>
      <c r="AK235" s="1277"/>
      <c r="AL235" s="1277"/>
      <c r="AM235" s="1299"/>
      <c r="AN235" s="1299"/>
      <c r="AO235" s="1299"/>
      <c r="AP235" s="1299"/>
      <c r="AQ235" s="1299"/>
      <c r="AR235" s="1301"/>
      <c r="AS235" s="1293"/>
      <c r="AT235" s="1295"/>
      <c r="AU235" s="1287"/>
      <c r="AV235" s="1287"/>
      <c r="AW235" s="1287"/>
      <c r="AX235" s="1297"/>
      <c r="AY235" s="1289"/>
      <c r="AZ235" s="1291"/>
      <c r="BA235" s="1287"/>
      <c r="BB235" s="1287"/>
      <c r="BC235" s="1287"/>
      <c r="BD235" s="1287"/>
      <c r="BE235" s="1297"/>
      <c r="BF235" s="1289"/>
      <c r="BG235" s="1291"/>
      <c r="BH235" s="1287"/>
      <c r="BI235" s="1287"/>
      <c r="BJ235" s="1287"/>
      <c r="BK235" s="1287"/>
      <c r="BL235" s="1297"/>
      <c r="BM235" s="1289"/>
      <c r="BN235" s="1291"/>
      <c r="BO235" s="1287"/>
      <c r="BP235" s="1287"/>
      <c r="BQ235" s="1287"/>
      <c r="BR235" s="1287"/>
      <c r="BS235" s="1297"/>
      <c r="BT235" s="1289"/>
      <c r="BU235" s="1291"/>
      <c r="BV235" s="1287"/>
      <c r="BW235" s="1287"/>
      <c r="BX235" s="1287"/>
      <c r="BY235" s="1287"/>
      <c r="BZ235" s="1297"/>
      <c r="CA235" s="1289"/>
      <c r="CB235" s="1291"/>
      <c r="CC235" s="1303"/>
      <c r="CD235" s="1305"/>
      <c r="CE235" s="1307"/>
      <c r="CP235" s="32"/>
      <c r="CQ235" s="32"/>
    </row>
    <row r="236" spans="1:95" s="31" customFormat="1" ht="15" customHeight="1" x14ac:dyDescent="0.2">
      <c r="A236" s="99" t="str">
        <f>IF(A232="","",A232)</f>
        <v/>
      </c>
      <c r="B236" s="99" t="str">
        <f>IF(B232="","",B233)</f>
        <v/>
      </c>
      <c r="C236" s="75">
        <v>4</v>
      </c>
      <c r="D236" s="100" t="str">
        <f>IF(A236="","",VLOOKUP(A236,СписокКЖ!D:I,2,FALSE))</f>
        <v/>
      </c>
      <c r="E236" s="101"/>
      <c r="F236" s="77" t="str">
        <f>IF(B236="","",VLOOKUP(B236,СписокКЖ!D:I,2,FALSE))</f>
        <v/>
      </c>
      <c r="G236" s="102"/>
      <c r="H236" s="41"/>
      <c r="I236" s="91"/>
      <c r="J236" s="91"/>
      <c r="K236" s="91"/>
      <c r="L236" s="91"/>
      <c r="M236" s="91"/>
      <c r="N236" s="42"/>
      <c r="O236" s="79" t="str">
        <f>IF(I236="","",IF(I236="0",1000,IF(I236="-0",-1000,I236*1)))</f>
        <v/>
      </c>
      <c r="P236" s="79" t="str">
        <f t="shared" ref="P236:S237" si="150">IF(J236="","",IF(J236="0",1000,IF(J236="-0",-1000,J236*1)))</f>
        <v/>
      </c>
      <c r="Q236" s="79" t="str">
        <f t="shared" si="150"/>
        <v/>
      </c>
      <c r="R236" s="79" t="str">
        <f t="shared" si="150"/>
        <v/>
      </c>
      <c r="S236" s="80" t="str">
        <f t="shared" si="150"/>
        <v/>
      </c>
      <c r="T236" s="103" t="str">
        <f t="shared" ref="T236:X237" si="151">IF(O236="","",IF(O236&gt;0,1,0))</f>
        <v/>
      </c>
      <c r="U236" s="104" t="str">
        <f t="shared" si="151"/>
        <v/>
      </c>
      <c r="V236" s="104" t="str">
        <f t="shared" si="151"/>
        <v/>
      </c>
      <c r="W236" s="104" t="str">
        <f t="shared" si="151"/>
        <v/>
      </c>
      <c r="X236" s="104" t="str">
        <f t="shared" si="151"/>
        <v/>
      </c>
      <c r="Y236" s="105" t="str">
        <f t="shared" ref="Y236:AC237" si="152">IF(O236="","",IF(O236&lt;0,1,0))</f>
        <v/>
      </c>
      <c r="Z236" s="105" t="str">
        <f t="shared" si="152"/>
        <v/>
      </c>
      <c r="AA236" s="105" t="str">
        <f t="shared" si="152"/>
        <v/>
      </c>
      <c r="AB236" s="105" t="str">
        <f t="shared" si="152"/>
        <v/>
      </c>
      <c r="AC236" s="105" t="str">
        <f t="shared" si="152"/>
        <v/>
      </c>
      <c r="AD236" s="106" t="str">
        <f>IF(CC236="","",IF(CC236&gt;CE236,1,-1))</f>
        <v/>
      </c>
      <c r="AE236" s="106" t="str">
        <f>IF(CC236="","",IF(CC236&lt;CE236,1,-1))</f>
        <v/>
      </c>
      <c r="AF236" s="107">
        <f>IF(CC236&gt;CE236,1,0)</f>
        <v>0</v>
      </c>
      <c r="AG236" s="108">
        <f>IF(CE236&gt;CC236,1,0)</f>
        <v>0</v>
      </c>
      <c r="AH236" s="81" t="str">
        <f>IF(O236="","",AX236*1)</f>
        <v/>
      </c>
      <c r="AI236" s="92" t="str">
        <f>IF(P236="","",BE236*1)</f>
        <v/>
      </c>
      <c r="AJ236" s="92" t="str">
        <f>IF(Q236="","",BL236*1)</f>
        <v/>
      </c>
      <c r="AK236" s="92" t="str">
        <f>IF(R236="","",BS236*1)</f>
        <v/>
      </c>
      <c r="AL236" s="92" t="str">
        <f>IF(S236="","",BZ236*1)</f>
        <v/>
      </c>
      <c r="AM236" s="93" t="str">
        <f>IF(O236="","",AZ236*1)</f>
        <v/>
      </c>
      <c r="AN236" s="93" t="str">
        <f>IF(P236="","",BG236*1)</f>
        <v/>
      </c>
      <c r="AO236" s="93" t="str">
        <f>IF(Q236="","",BN236*1)</f>
        <v/>
      </c>
      <c r="AP236" s="93" t="str">
        <f>IF(R236="","",BU236*1)</f>
        <v/>
      </c>
      <c r="AQ236" s="93" t="str">
        <f>IF(S236="","",CB236*1)</f>
        <v/>
      </c>
      <c r="AR236" s="109">
        <f>SUM(AH236:AL236)</f>
        <v>0</v>
      </c>
      <c r="AS236" s="110">
        <f>SUM(AM236:AQ236)</f>
        <v>0</v>
      </c>
      <c r="AT236" s="111">
        <f>IF(O236=1000,11,IF(O236=-1000,0,IF(O236&gt;0,11,IF(O236&lt;0,(-O236),"0"))))</f>
        <v>11</v>
      </c>
      <c r="AU236" s="112" t="str">
        <f>IF(O236=1000,0,IF(O236=-1000,11,IF(O236&lt;-9,-(O236-2),IF(O236&gt;0,(O236),"0"))))</f>
        <v/>
      </c>
      <c r="AV236" s="111" t="e">
        <f>IF(O236=1000,11,IF(O236=-1000,0,IF(O236&gt;9,(O236+2),IF(O236&lt;0,(-O236),"0"))))</f>
        <v>#VALUE!</v>
      </c>
      <c r="AW236" s="112" t="str">
        <f>IF(O236=1000,0,IF(O236=-1000,11,IF(O236&lt;0,11,IF(O236&gt;0,(O236),"0"))))</f>
        <v/>
      </c>
      <c r="AX236" s="94" t="str">
        <f>IF(O236="","",IF(O236&gt;9,AV236,AT236))</f>
        <v/>
      </c>
      <c r="AY236" s="95" t="str">
        <f>IF(O236="","","-")</f>
        <v/>
      </c>
      <c r="AZ236" s="96" t="str">
        <f>IF(O236="","",IF(O236&lt;-9,AU236,AW236))</f>
        <v/>
      </c>
      <c r="BA236" s="111" t="e">
        <f>IF(P236=1000,11,IF(P236=-1000,0,IF(P236&gt;9,(P236+2),IF(P236&lt;0,(-P236),"0"))))</f>
        <v>#VALUE!</v>
      </c>
      <c r="BB236" s="112" t="str">
        <f>IF(P236=1000,0,IF(P236=-1000,11,IF(P236&lt;-9,-(P236-2),IF(P236&gt;0,(P236),"0"))))</f>
        <v/>
      </c>
      <c r="BC236" s="112">
        <f>IF(P236=1000,11,IF(P236=-1000,0,IF(P236&gt;0,11,IF(P236&lt;0,(-P236),"0"))))</f>
        <v>11</v>
      </c>
      <c r="BD236" s="112" t="str">
        <f>IF(P236=1000,0,IF(P236=-1000,11,IF(P236&lt;0,11,IF(P236&gt;0,(P236),"0"))))</f>
        <v/>
      </c>
      <c r="BE236" s="94" t="str">
        <f>IF(P236="","",IF(P236&gt;9,BA236,BC236))</f>
        <v/>
      </c>
      <c r="BF236" s="95" t="str">
        <f>IF(P236="","","-")</f>
        <v/>
      </c>
      <c r="BG236" s="96" t="str">
        <f>IF(P236="","",IF(P236&lt;-9,BB236,BD236))</f>
        <v/>
      </c>
      <c r="BH236" s="111" t="e">
        <f>IF(Q236=1000,11,IF(Q236=-1000,0,IF(Q236&gt;9,(Q236+2),IF(Q236&lt;0,(-Q236),"0"))))</f>
        <v>#VALUE!</v>
      </c>
      <c r="BI236" s="112" t="str">
        <f>IF(Q236=1000,0,IF(Q236=-1000,11,IF(Q236&lt;-9,-(Q236-2),IF(Q236&gt;0,(Q236),"0"))))</f>
        <v/>
      </c>
      <c r="BJ236" s="112">
        <f>IF(Q236=1000,11,IF(Q236=-1000,0,IF(Q236&gt;0,11,IF(Q236&lt;0,(-Q236),"0"))))</f>
        <v>11</v>
      </c>
      <c r="BK236" s="112" t="str">
        <f>IF(Q236=1000,0,IF(Q236=-1000,11,IF(Q236&lt;0,11,IF(Q236&gt;0,(Q236),"0"))))</f>
        <v/>
      </c>
      <c r="BL236" s="94" t="str">
        <f>IF(Q236="","",IF(Q236&gt;9,BH236,BJ236))</f>
        <v/>
      </c>
      <c r="BM236" s="95" t="str">
        <f>IF(Q236="","","-")</f>
        <v/>
      </c>
      <c r="BN236" s="96" t="str">
        <f>IF(Q236="","",IF(Q236&lt;-9,BI236,BK236))</f>
        <v/>
      </c>
      <c r="BO236" s="112" t="e">
        <f>IF(R236=1000,11,IF(R236=-1000,0,IF(R236&gt;9,(R236+2),IF(R236&lt;0,(-R236),"0"))))</f>
        <v>#VALUE!</v>
      </c>
      <c r="BP236" s="112" t="str">
        <f>IF(R236=1000,0,IF(R236=-1000,11,IF(R236&lt;-9,-(R236-2),IF(R236&gt;0,(R236),"0"))))</f>
        <v/>
      </c>
      <c r="BQ236" s="112">
        <f>IF(R236=1000,11,IF(R236=-1000,0,IF(R236&gt;0,11,IF(R236&lt;0,(-R236),"0"))))</f>
        <v>11</v>
      </c>
      <c r="BR236" s="112" t="str">
        <f>IF(R236=1000,0,IF(R236=-1000,11,IF(R236&lt;0,11,IF(R236&gt;0,(R236),"0"))))</f>
        <v/>
      </c>
      <c r="BS236" s="94" t="str">
        <f>IF(R236="","",IF(R236&gt;9,BO236,BQ236))</f>
        <v/>
      </c>
      <c r="BT236" s="95" t="str">
        <f>IF(R236="","","-")</f>
        <v/>
      </c>
      <c r="BU236" s="96" t="str">
        <f>IF(R236="","",IF(R236&lt;-9,BP236,BR236))</f>
        <v/>
      </c>
      <c r="BV236" s="112" t="e">
        <f>IF(S236=1000,11,IF(S236=-1000,0,IF(S236&gt;9,(S236+2),IF(S236&lt;0,(-S236),"0"))))</f>
        <v>#VALUE!</v>
      </c>
      <c r="BW236" s="112" t="str">
        <f>IF(S236=1000,0,IF(S236=-1000,11,IF(S236&lt;-9,-(S236-2),IF(S236&gt;0,(S236),"0"))))</f>
        <v/>
      </c>
      <c r="BX236" s="112">
        <f>IF(S236=1000,11,IF(S236=-1000,0,IF(S236&gt;0,11,IF(S236&lt;0,(-S236),"0"))))</f>
        <v>11</v>
      </c>
      <c r="BY236" s="113" t="str">
        <f>IF(S236=1000,0,IF(S236=-1000,11,IF(S236&lt;0,11,IF(S236&gt;0,(S236),"0"))))</f>
        <v/>
      </c>
      <c r="BZ236" s="94" t="str">
        <f>IF(S236="","",IF(S236&gt;9,BV236,BX236))</f>
        <v/>
      </c>
      <c r="CA236" s="95" t="str">
        <f>IF(S236="","","-")</f>
        <v/>
      </c>
      <c r="CB236" s="96" t="str">
        <f>IF(S236="","",IF(S236&lt;-9,BW236,BY236))</f>
        <v/>
      </c>
      <c r="CC236" s="97" t="str">
        <f>IF(O236="","",SUM(T236:X236))</f>
        <v/>
      </c>
      <c r="CD236" s="88" t="str">
        <f>IF(CC236="","","-")</f>
        <v/>
      </c>
      <c r="CE236" s="98" t="str">
        <f>IF(O236="","",SUM(Y236:AC236))</f>
        <v/>
      </c>
      <c r="CP236" s="32"/>
      <c r="CQ236" s="32"/>
    </row>
    <row r="237" spans="1:95" s="31" customFormat="1" ht="15" customHeight="1" thickBot="1" x14ac:dyDescent="0.25">
      <c r="A237" s="99" t="str">
        <f>IF(A232="","",A233)</f>
        <v/>
      </c>
      <c r="B237" s="99" t="str">
        <f>IF(B232="","",B232)</f>
        <v/>
      </c>
      <c r="C237" s="114">
        <v>5</v>
      </c>
      <c r="D237" s="115" t="str">
        <f>IF(A237="","",VLOOKUP(A237,СписокКЖ!D:I,2,FALSE))</f>
        <v/>
      </c>
      <c r="E237" s="116"/>
      <c r="F237" s="117" t="str">
        <f>IF(B237="","",VLOOKUP(B237,СписокКЖ!D:I,2,FALSE))</f>
        <v/>
      </c>
      <c r="G237" s="118"/>
      <c r="H237" s="119"/>
      <c r="I237" s="120"/>
      <c r="J237" s="120"/>
      <c r="K237" s="120"/>
      <c r="L237" s="121"/>
      <c r="M237" s="121"/>
      <c r="N237" s="122"/>
      <c r="O237" s="123" t="str">
        <f>IF(I237="","",IF(I237="0",1000,IF(I237="-0",-1000,I237*1)))</f>
        <v/>
      </c>
      <c r="P237" s="123" t="str">
        <f t="shared" si="150"/>
        <v/>
      </c>
      <c r="Q237" s="123" t="str">
        <f t="shared" si="150"/>
        <v/>
      </c>
      <c r="R237" s="123" t="str">
        <f t="shared" si="150"/>
        <v/>
      </c>
      <c r="S237" s="124" t="str">
        <f t="shared" si="150"/>
        <v/>
      </c>
      <c r="T237" s="125" t="str">
        <f t="shared" si="151"/>
        <v/>
      </c>
      <c r="U237" s="126" t="str">
        <f t="shared" si="151"/>
        <v/>
      </c>
      <c r="V237" s="126" t="str">
        <f t="shared" si="151"/>
        <v/>
      </c>
      <c r="W237" s="126" t="str">
        <f t="shared" si="151"/>
        <v/>
      </c>
      <c r="X237" s="126" t="str">
        <f t="shared" si="151"/>
        <v/>
      </c>
      <c r="Y237" s="127" t="str">
        <f t="shared" si="152"/>
        <v/>
      </c>
      <c r="Z237" s="127" t="str">
        <f t="shared" si="152"/>
        <v/>
      </c>
      <c r="AA237" s="127" t="str">
        <f t="shared" si="152"/>
        <v/>
      </c>
      <c r="AB237" s="127" t="str">
        <f t="shared" si="152"/>
        <v/>
      </c>
      <c r="AC237" s="127" t="str">
        <f t="shared" si="152"/>
        <v/>
      </c>
      <c r="AD237" s="128" t="str">
        <f>IF(CC237="","",IF(CC237&gt;CE237,1,-1))</f>
        <v/>
      </c>
      <c r="AE237" s="128" t="str">
        <f>IF(CC237="","",IF(CC237&lt;CE237,1,-1))</f>
        <v/>
      </c>
      <c r="AF237" s="129">
        <f>IF(CC237&gt;CE237,1,0)</f>
        <v>0</v>
      </c>
      <c r="AG237" s="130">
        <f>IF(CE237&gt;CC237,1,0)</f>
        <v>0</v>
      </c>
      <c r="AH237" s="131" t="str">
        <f>IF(O237="","",AX237*1)</f>
        <v/>
      </c>
      <c r="AI237" s="132" t="str">
        <f>IF(P237="","",BE237*1)</f>
        <v/>
      </c>
      <c r="AJ237" s="132" t="str">
        <f>IF(Q237="","",BL237*1)</f>
        <v/>
      </c>
      <c r="AK237" s="132" t="str">
        <f>IF(R237="","",BS237*1)</f>
        <v/>
      </c>
      <c r="AL237" s="132" t="str">
        <f>IF(S237="","",BZ237*1)</f>
        <v/>
      </c>
      <c r="AM237" s="133" t="str">
        <f>IF(O237="","",AZ237*1)</f>
        <v/>
      </c>
      <c r="AN237" s="133" t="str">
        <f>IF(P237="","",BG237*1)</f>
        <v/>
      </c>
      <c r="AO237" s="133" t="str">
        <f>IF(Q237="","",BN237*1)</f>
        <v/>
      </c>
      <c r="AP237" s="133" t="str">
        <f>IF(R237="","",BU237*1)</f>
        <v/>
      </c>
      <c r="AQ237" s="133" t="str">
        <f>IF(S237="","",CB237*1)</f>
        <v/>
      </c>
      <c r="AR237" s="134">
        <f>SUM(AH237:AL237)</f>
        <v>0</v>
      </c>
      <c r="AS237" s="135">
        <f>SUM(AM237:AQ237)</f>
        <v>0</v>
      </c>
      <c r="AT237" s="136">
        <f>IF(O237=1000,11,IF(O237=-1000,0,IF(O237&gt;0,11,IF(O237&lt;0,(-O237),"0"))))</f>
        <v>11</v>
      </c>
      <c r="AU237" s="137" t="str">
        <f>IF(O237=1000,0,IF(O237=-1000,11,IF(O237&lt;-9,-(O237-2),IF(O237&gt;0,(O237),"0"))))</f>
        <v/>
      </c>
      <c r="AV237" s="136" t="e">
        <f>IF(O237=1000,11,IF(O237=-1000,0,IF(O237&gt;9,(O237+2),IF(O237&lt;0,(-O237),"0"))))</f>
        <v>#VALUE!</v>
      </c>
      <c r="AW237" s="137" t="str">
        <f>IF(O237=1000,0,IF(O237=-1000,11,IF(O237&lt;0,11,IF(O237&gt;0,(O237),"0"))))</f>
        <v/>
      </c>
      <c r="AX237" s="138" t="str">
        <f>IF(O237="","",IF(O237&gt;9,AV237,AT237))</f>
        <v/>
      </c>
      <c r="AY237" s="139" t="str">
        <f>IF(O237="","","-")</f>
        <v/>
      </c>
      <c r="AZ237" s="140" t="str">
        <f>IF(O237="","",IF(O237&lt;-9,AU237,AW237))</f>
        <v/>
      </c>
      <c r="BA237" s="136" t="e">
        <f>IF(P237=1000,11,IF(P237=-1000,0,IF(P237&gt;9,(P237+2),IF(P237&lt;0,(-P237),"0"))))</f>
        <v>#VALUE!</v>
      </c>
      <c r="BB237" s="137" t="str">
        <f>IF(P237=1000,0,IF(P237=-1000,11,IF(P237&lt;-9,-(P237-2),IF(P237&gt;0,(P237),"0"))))</f>
        <v/>
      </c>
      <c r="BC237" s="137">
        <f>IF(P237=1000,11,IF(P237=-1000,0,IF(P237&gt;0,11,IF(P237&lt;0,(-P237),"0"))))</f>
        <v>11</v>
      </c>
      <c r="BD237" s="137" t="str">
        <f>IF(P237=1000,0,IF(P237=-1000,11,IF(P237&lt;0,11,IF(P237&gt;0,(P237),"0"))))</f>
        <v/>
      </c>
      <c r="BE237" s="138" t="str">
        <f>IF(P237="","",IF(P237&gt;9,BA237,BC237))</f>
        <v/>
      </c>
      <c r="BF237" s="139" t="str">
        <f>IF(P237="","","-")</f>
        <v/>
      </c>
      <c r="BG237" s="140" t="str">
        <f>IF(P237="","",IF(P237&lt;-9,BB237,BD237))</f>
        <v/>
      </c>
      <c r="BH237" s="136" t="e">
        <f>IF(Q237=1000,11,IF(Q237=-1000,0,IF(Q237&gt;9,(Q237+2),IF(Q237&lt;0,(-Q237),"0"))))</f>
        <v>#VALUE!</v>
      </c>
      <c r="BI237" s="137" t="str">
        <f>IF(Q237=1000,0,IF(Q237=-1000,11,IF(Q237&lt;-9,-(Q237-2),IF(Q237&gt;0,(Q237),"0"))))</f>
        <v/>
      </c>
      <c r="BJ237" s="137">
        <f>IF(Q237=1000,11,IF(Q237=-1000,0,IF(Q237&gt;0,11,IF(Q237&lt;0,(-Q237),"0"))))</f>
        <v>11</v>
      </c>
      <c r="BK237" s="137" t="str">
        <f>IF(Q237=1000,0,IF(Q237=-1000,11,IF(Q237&lt;0,11,IF(Q237&gt;0,(Q237),"0"))))</f>
        <v/>
      </c>
      <c r="BL237" s="138" t="str">
        <f>IF(Q237="","",IF(Q237&gt;9,BH237,BJ237))</f>
        <v/>
      </c>
      <c r="BM237" s="139" t="str">
        <f>IF(Q237="","","-")</f>
        <v/>
      </c>
      <c r="BN237" s="140" t="str">
        <f>IF(Q237="","",IF(Q237&lt;-9,BI237,BK237))</f>
        <v/>
      </c>
      <c r="BO237" s="137" t="e">
        <f>IF(R237=1000,11,IF(R237=-1000,0,IF(R237&gt;9,(R237+2),IF(R237&lt;0,(-R237),"0"))))</f>
        <v>#VALUE!</v>
      </c>
      <c r="BP237" s="137" t="str">
        <f>IF(R237=1000,0,IF(R237=-1000,11,IF(R237&lt;-9,-(R237-2),IF(R237&gt;0,(R237),"0"))))</f>
        <v/>
      </c>
      <c r="BQ237" s="137">
        <f>IF(R237=1000,11,IF(R237=-1000,0,IF(R237&gt;0,11,IF(R237&lt;0,(-R237),"0"))))</f>
        <v>11</v>
      </c>
      <c r="BR237" s="137" t="str">
        <f>IF(R237=1000,0,IF(R237=-1000,11,IF(R237&lt;0,11,IF(R237&gt;0,(R237),"0"))))</f>
        <v/>
      </c>
      <c r="BS237" s="138" t="str">
        <f>IF(R237="","",IF(R237&gt;9,BO237,BQ237))</f>
        <v/>
      </c>
      <c r="BT237" s="139" t="str">
        <f>IF(R237="","","-")</f>
        <v/>
      </c>
      <c r="BU237" s="140" t="str">
        <f>IF(R237="","",IF(R237&lt;-9,BP237,BR237))</f>
        <v/>
      </c>
      <c r="BV237" s="137" t="e">
        <f>IF(S237=1000,11,IF(S237=-1000,0,IF(S237&gt;9,(S237+2),IF(S237&lt;0,(-S237),"0"))))</f>
        <v>#VALUE!</v>
      </c>
      <c r="BW237" s="137" t="str">
        <f>IF(S237=1000,0,IF(S237=-1000,11,IF(S237&lt;-9,-(S237-2),IF(S237&gt;0,(S237),"0"))))</f>
        <v/>
      </c>
      <c r="BX237" s="137">
        <f>IF(S237=1000,11,IF(S237=-1000,0,IF(S237&gt;0,11,IF(S237&lt;0,(-S237),"0"))))</f>
        <v>11</v>
      </c>
      <c r="BY237" s="141" t="str">
        <f>IF(S237=1000,0,IF(S237=-1000,11,IF(S237&lt;0,11,IF(S237&gt;0,(S237),"0"))))</f>
        <v/>
      </c>
      <c r="BZ237" s="138" t="str">
        <f>IF(S237="","",IF(S237&gt;9,BV237,BX237))</f>
        <v/>
      </c>
      <c r="CA237" s="139" t="str">
        <f>IF(S237="","","-")</f>
        <v/>
      </c>
      <c r="CB237" s="140" t="str">
        <f>IF(S237="","",IF(S237&lt;-9,BW237,BY237))</f>
        <v/>
      </c>
      <c r="CC237" s="142" t="str">
        <f>IF(O237="","",SUM(T237:X237))</f>
        <v/>
      </c>
      <c r="CD237" s="143" t="str">
        <f>IF(CC237="","","-")</f>
        <v/>
      </c>
      <c r="CE237" s="144" t="str">
        <f>IF(O237="","",SUM(Y237:AC237))</f>
        <v/>
      </c>
      <c r="CP237" s="32"/>
      <c r="CQ237" s="32"/>
    </row>
    <row r="238" spans="1:95" s="31" customFormat="1" ht="15" customHeight="1" thickBot="1" x14ac:dyDescent="0.25">
      <c r="A238" s="145"/>
      <c r="B238" s="145"/>
      <c r="C238" s="145"/>
      <c r="D238" s="146"/>
      <c r="E238" s="147"/>
      <c r="F238" s="148"/>
      <c r="G238" s="149"/>
      <c r="H238" s="150"/>
      <c r="I238" s="151"/>
      <c r="J238" s="151"/>
      <c r="K238" s="151"/>
      <c r="L238" s="151"/>
      <c r="M238" s="151"/>
      <c r="N238" s="150"/>
      <c r="O238" s="152"/>
      <c r="P238" s="152"/>
      <c r="Q238" s="152"/>
      <c r="R238" s="152"/>
      <c r="S238" s="152"/>
      <c r="T238" s="153"/>
      <c r="U238" s="153"/>
      <c r="V238" s="153"/>
      <c r="W238" s="153"/>
      <c r="X238" s="153"/>
      <c r="Y238" s="154"/>
      <c r="Z238" s="154"/>
      <c r="AA238" s="154"/>
      <c r="AB238" s="154"/>
      <c r="AC238" s="154"/>
      <c r="AD238" s="155"/>
      <c r="AE238" s="155"/>
      <c r="AF238" s="156"/>
      <c r="AG238" s="156"/>
      <c r="AH238" s="157"/>
      <c r="AI238" s="157"/>
      <c r="AJ238" s="157"/>
      <c r="AK238" s="157"/>
      <c r="AL238" s="157"/>
      <c r="AM238" s="158"/>
      <c r="AN238" s="158"/>
      <c r="AO238" s="158"/>
      <c r="AP238" s="158"/>
      <c r="AQ238" s="158"/>
      <c r="AR238" s="159"/>
      <c r="AS238" s="159"/>
      <c r="AT238" s="160"/>
      <c r="AU238" s="160"/>
      <c r="AV238" s="160"/>
      <c r="AW238" s="160"/>
      <c r="AX238" s="161"/>
      <c r="AY238" s="161"/>
      <c r="AZ238" s="161"/>
      <c r="BA238" s="160"/>
      <c r="BB238" s="160"/>
      <c r="BC238" s="160"/>
      <c r="BD238" s="160"/>
      <c r="BE238" s="161"/>
      <c r="BF238" s="161"/>
      <c r="BG238" s="161"/>
      <c r="BH238" s="160"/>
      <c r="BI238" s="160"/>
      <c r="BJ238" s="160"/>
      <c r="BK238" s="160"/>
      <c r="BL238" s="161"/>
      <c r="BM238" s="161"/>
      <c r="BN238" s="161"/>
      <c r="BO238" s="160"/>
      <c r="BP238" s="160"/>
      <c r="BQ238" s="160"/>
      <c r="BR238" s="160"/>
      <c r="BS238" s="161"/>
      <c r="BT238" s="161"/>
      <c r="BU238" s="161"/>
      <c r="BV238" s="160"/>
      <c r="BW238" s="160"/>
      <c r="BX238" s="160"/>
      <c r="BY238" s="160"/>
      <c r="BZ238" s="161"/>
      <c r="CA238" s="161"/>
      <c r="CB238" s="161"/>
      <c r="CC238" s="162"/>
      <c r="CD238" s="163"/>
      <c r="CE238" s="164"/>
      <c r="CP238" s="32"/>
      <c r="CQ238" s="32"/>
    </row>
    <row r="239" spans="1:95" s="31" customFormat="1" ht="31.5" customHeight="1" thickBot="1" x14ac:dyDescent="0.25">
      <c r="A239" s="34"/>
      <c r="B239" s="35"/>
      <c r="C239" s="1225">
        <f>1+C230</f>
        <v>27</v>
      </c>
      <c r="D239" s="1227" t="str">
        <f>IF(A239="","",VLOOKUP(A239,СписокКЖ!$A$88:$C$113,3,FALSE))</f>
        <v/>
      </c>
      <c r="E239" s="1228" t="str">
        <f>IF(B239="","",VLOOKUP(B239,СписокКЖ!E:J,2,FALSE))</f>
        <v/>
      </c>
      <c r="F239" s="1231" t="str">
        <f>IF(B239="","",VLOOKUP(B239,СписокКЖ!$A$88:$C$111,3,FALSE))</f>
        <v/>
      </c>
      <c r="G239" s="1232" t="str">
        <f>IF(D239="","",VLOOKUP(D239,СписокКЖ!G:L,2,FALSE))</f>
        <v/>
      </c>
      <c r="H239" s="36"/>
      <c r="I239" s="1235" t="s">
        <v>7</v>
      </c>
      <c r="J239" s="1235"/>
      <c r="K239" s="1235"/>
      <c r="L239" s="1235"/>
      <c r="M239" s="1235"/>
      <c r="N239" s="37"/>
      <c r="O239" s="1237"/>
      <c r="P239" s="1238"/>
      <c r="Q239" s="1238"/>
      <c r="R239" s="1238"/>
      <c r="S239" s="1238"/>
      <c r="T239" s="38" t="str">
        <f>IF(A239="","",VLOOKUP(A239,'[60]Протокол команд'!A:K,8,FALSE))</f>
        <v/>
      </c>
      <c r="U239" s="39" t="e">
        <f>T239*5-4</f>
        <v>#VALUE!</v>
      </c>
      <c r="V239" s="39" t="e">
        <f>T239*5</f>
        <v>#VALUE!</v>
      </c>
      <c r="W239" s="39" t="e">
        <f>CONCATENATE(U239,"-",V239)</f>
        <v>#VALUE!</v>
      </c>
      <c r="X239" s="39" t="str">
        <f>IF(A239="","",VLOOKUP(A239,'[60]Протокол команд'!A:K,10,FALSE))</f>
        <v/>
      </c>
      <c r="Y239" s="39" t="e">
        <f>X239*5-4</f>
        <v>#VALUE!</v>
      </c>
      <c r="Z239" s="39" t="e">
        <f>X239*5</f>
        <v>#VALUE!</v>
      </c>
      <c r="AA239" s="39" t="e">
        <f>CONCATENATE(Y239,"-",Z239)</f>
        <v>#VALUE!</v>
      </c>
      <c r="AB239" s="1241">
        <f>IF(O241="","",SUM(AF241:AF246))</f>
        <v>3</v>
      </c>
      <c r="AC239" s="1242"/>
      <c r="AD239" s="1243"/>
      <c r="AE239" s="1242">
        <f>IF(O241="","",SUM(AG241:AG246))</f>
        <v>2</v>
      </c>
      <c r="AF239" s="1242"/>
      <c r="AG239" s="1264"/>
      <c r="AH239" s="1241">
        <f>SUM(CC241:CC246)</f>
        <v>10</v>
      </c>
      <c r="AI239" s="1242"/>
      <c r="AJ239" s="1243"/>
      <c r="AK239" s="1242">
        <f>SUM(CE241:CE246)</f>
        <v>6</v>
      </c>
      <c r="AL239" s="1242"/>
      <c r="AM239" s="1264"/>
      <c r="AN239" s="1265">
        <f>SUM(AR241:AR246)</f>
        <v>139</v>
      </c>
      <c r="AO239" s="1266"/>
      <c r="AP239" s="1267"/>
      <c r="AQ239" s="1266">
        <f>SUM(AS241:AS246)</f>
        <v>103</v>
      </c>
      <c r="AR239" s="1266"/>
      <c r="AS239" s="1268"/>
      <c r="AT239" s="1314" t="str">
        <f>IF(A239="","",VLOOKUP(A239,'[60]Протокол команд'!A:Z,14,FALSE))</f>
        <v/>
      </c>
      <c r="AU239" s="1315"/>
      <c r="AV239" s="1315"/>
      <c r="AW239" s="1315"/>
      <c r="AX239" s="1315"/>
      <c r="AY239" s="1315"/>
      <c r="AZ239" s="1315"/>
      <c r="BA239" s="1315"/>
      <c r="BB239" s="1315"/>
      <c r="BC239" s="1315"/>
      <c r="BD239" s="1315"/>
      <c r="BE239" s="1315"/>
      <c r="BF239" s="1315"/>
      <c r="BG239" s="1315"/>
      <c r="BH239" s="1315"/>
      <c r="BI239" s="1315"/>
      <c r="BJ239" s="1315"/>
      <c r="BK239" s="1315"/>
      <c r="BL239" s="1315"/>
      <c r="BM239" s="1315"/>
      <c r="BN239" s="1315"/>
      <c r="BO239" s="1315"/>
      <c r="BP239" s="1315"/>
      <c r="BQ239" s="1315"/>
      <c r="BR239" s="1315"/>
      <c r="BS239" s="1315"/>
      <c r="BT239" s="1315"/>
      <c r="BU239" s="1315"/>
      <c r="BV239" s="1315"/>
      <c r="BW239" s="1315"/>
      <c r="BX239" s="1315"/>
      <c r="BY239" s="1315"/>
      <c r="BZ239" s="1315"/>
      <c r="CA239" s="1315"/>
      <c r="CB239" s="1316"/>
      <c r="CC239" s="1254">
        <f>IF(O241="","",SUM(AF241:AF246))</f>
        <v>3</v>
      </c>
      <c r="CD239" s="1256" t="str">
        <f>IF(CC239="","","-")</f>
        <v>-</v>
      </c>
      <c r="CE239" s="1258">
        <f>IF(O241="","",SUM(AG241:AG246))</f>
        <v>2</v>
      </c>
      <c r="CP239" s="32"/>
      <c r="CQ239" s="32"/>
    </row>
    <row r="240" spans="1:95" s="31" customFormat="1" ht="13.5" customHeight="1" x14ac:dyDescent="0.2">
      <c r="A240" s="40"/>
      <c r="B240" s="40"/>
      <c r="C240" s="1226"/>
      <c r="D240" s="1229" t="str">
        <f>IF(A240="","",VLOOKUP(A240,СписокКЖ!D:I,2,FALSE))</f>
        <v/>
      </c>
      <c r="E240" s="1230" t="str">
        <f>IF(B240="","",VLOOKUP(B240,СписокКЖ!E:J,2,FALSE))</f>
        <v/>
      </c>
      <c r="F240" s="1233" t="str">
        <f>IF(C240="","",VLOOKUP(C240,СписокКЖ!F:K,2,FALSE))</f>
        <v/>
      </c>
      <c r="G240" s="1234" t="str">
        <f>IF(D240="","",VLOOKUP(D240,СписокКЖ!G:L,2,FALSE))</f>
        <v/>
      </c>
      <c r="H240" s="41"/>
      <c r="I240" s="1236"/>
      <c r="J240" s="1236"/>
      <c r="K240" s="1236"/>
      <c r="L240" s="1236"/>
      <c r="M240" s="1236"/>
      <c r="N240" s="42"/>
      <c r="O240" s="1239"/>
      <c r="P240" s="1240"/>
      <c r="Q240" s="1240"/>
      <c r="R240" s="1240"/>
      <c r="S240" s="1240"/>
      <c r="T240" s="1260" t="s">
        <v>8</v>
      </c>
      <c r="U240" s="1261"/>
      <c r="V240" s="1261"/>
      <c r="W240" s="1261"/>
      <c r="X240" s="1261"/>
      <c r="Y240" s="1261"/>
      <c r="Z240" s="1261"/>
      <c r="AA240" s="1261"/>
      <c r="AB240" s="1261"/>
      <c r="AC240" s="1261"/>
      <c r="AD240" s="1261"/>
      <c r="AE240" s="1261"/>
      <c r="AF240" s="1261"/>
      <c r="AG240" s="1262"/>
      <c r="AH240" s="1261" t="s">
        <v>9</v>
      </c>
      <c r="AI240" s="1261"/>
      <c r="AJ240" s="1261"/>
      <c r="AK240" s="1261"/>
      <c r="AL240" s="1261"/>
      <c r="AM240" s="1261"/>
      <c r="AN240" s="1261"/>
      <c r="AO240" s="1261"/>
      <c r="AP240" s="1261"/>
      <c r="AQ240" s="1261"/>
      <c r="AR240" s="1261"/>
      <c r="AS240" s="1262"/>
      <c r="AT240" s="1263" t="s">
        <v>10</v>
      </c>
      <c r="AU240" s="1263"/>
      <c r="AV240" s="1263"/>
      <c r="AW240" s="1263"/>
      <c r="AX240" s="1263"/>
      <c r="AY240" s="1263"/>
      <c r="AZ240" s="1263"/>
      <c r="BA240" s="1263" t="s">
        <v>11</v>
      </c>
      <c r="BB240" s="1263"/>
      <c r="BC240" s="1263"/>
      <c r="BD240" s="1263"/>
      <c r="BE240" s="1263"/>
      <c r="BF240" s="1263"/>
      <c r="BG240" s="1263"/>
      <c r="BH240" s="1263" t="s">
        <v>12</v>
      </c>
      <c r="BI240" s="1263"/>
      <c r="BJ240" s="1263"/>
      <c r="BK240" s="1263"/>
      <c r="BL240" s="1263"/>
      <c r="BM240" s="1263"/>
      <c r="BN240" s="1263"/>
      <c r="BO240" s="1263" t="s">
        <v>13</v>
      </c>
      <c r="BP240" s="1263"/>
      <c r="BQ240" s="1263"/>
      <c r="BR240" s="1263"/>
      <c r="BS240" s="1263"/>
      <c r="BT240" s="1263"/>
      <c r="BU240" s="1263"/>
      <c r="BV240" s="1263" t="s">
        <v>14</v>
      </c>
      <c r="BW240" s="1263"/>
      <c r="BX240" s="1263"/>
      <c r="BY240" s="1263"/>
      <c r="BZ240" s="1263"/>
      <c r="CA240" s="1263"/>
      <c r="CB240" s="1263"/>
      <c r="CC240" s="1255"/>
      <c r="CD240" s="1257"/>
      <c r="CE240" s="1259"/>
      <c r="CP240" s="32"/>
      <c r="CQ240" s="32"/>
    </row>
    <row r="241" spans="1:95" s="31" customFormat="1" ht="15" customHeight="1" x14ac:dyDescent="0.2">
      <c r="A241" s="43"/>
      <c r="B241" s="44"/>
      <c r="C241" s="90">
        <v>1</v>
      </c>
      <c r="D241" s="46" t="str">
        <f>IF(A241="","",VLOOKUP(A241,СписокКЖ!D:I,2,FALSE))</f>
        <v/>
      </c>
      <c r="E241" s="47"/>
      <c r="F241" s="48" t="str">
        <f>IF(B241="","",VLOOKUP(B241,СписокКЖ!D:I,2,FALSE))</f>
        <v/>
      </c>
      <c r="G241" s="49"/>
      <c r="H241" s="50"/>
      <c r="I241" s="51" t="s">
        <v>26</v>
      </c>
      <c r="J241" s="51" t="s">
        <v>27</v>
      </c>
      <c r="K241" s="51" t="s">
        <v>27</v>
      </c>
      <c r="L241" s="51"/>
      <c r="M241" s="51"/>
      <c r="N241" s="52"/>
      <c r="O241" s="53">
        <f>IF(I241="","",IF(I241="0",1000,IF(I241="-0",-1000,I241*1)))</f>
        <v>11</v>
      </c>
      <c r="P241" s="53">
        <f t="shared" ref="P241:S242" si="153">IF(J241="","",IF(J241="0",1000,IF(J241="-0",-1000,J241*1)))</f>
        <v>1</v>
      </c>
      <c r="Q241" s="53">
        <f t="shared" si="153"/>
        <v>1</v>
      </c>
      <c r="R241" s="53" t="str">
        <f t="shared" si="153"/>
        <v/>
      </c>
      <c r="S241" s="54" t="str">
        <f t="shared" si="153"/>
        <v/>
      </c>
      <c r="T241" s="55">
        <f t="shared" ref="T241:X242" si="154">IF(O241="","",IF(O241&gt;0,1,0))</f>
        <v>1</v>
      </c>
      <c r="U241" s="56">
        <f t="shared" si="154"/>
        <v>1</v>
      </c>
      <c r="V241" s="56">
        <f t="shared" si="154"/>
        <v>1</v>
      </c>
      <c r="W241" s="56" t="str">
        <f t="shared" si="154"/>
        <v/>
      </c>
      <c r="X241" s="56" t="str">
        <f t="shared" si="154"/>
        <v/>
      </c>
      <c r="Y241" s="57">
        <f t="shared" ref="Y241:AC242" si="155">IF(O241="","",IF(O241&lt;0,1,0))</f>
        <v>0</v>
      </c>
      <c r="Z241" s="57">
        <f t="shared" si="155"/>
        <v>0</v>
      </c>
      <c r="AA241" s="57">
        <f t="shared" si="155"/>
        <v>0</v>
      </c>
      <c r="AB241" s="57" t="str">
        <f t="shared" si="155"/>
        <v/>
      </c>
      <c r="AC241" s="57" t="str">
        <f t="shared" si="155"/>
        <v/>
      </c>
      <c r="AD241" s="58">
        <f>IF(CC241="","",IF(CC241&gt;CE241,1,-1))</f>
        <v>1</v>
      </c>
      <c r="AE241" s="58">
        <f>IF(CC241="","",IF(CC241&lt;CE241,1,-1))</f>
        <v>-1</v>
      </c>
      <c r="AF241" s="59">
        <f>IF(CC241&gt;CE241,1,0)</f>
        <v>1</v>
      </c>
      <c r="AG241" s="60">
        <f>IF(CE241&gt;CC241,1,0)</f>
        <v>0</v>
      </c>
      <c r="AH241" s="61">
        <f>IF(O241="","",AX241*1)</f>
        <v>13</v>
      </c>
      <c r="AI241" s="62">
        <f>IF(P241="","",BE241*1)</f>
        <v>11</v>
      </c>
      <c r="AJ241" s="62">
        <f>IF(Q241="","",BL241*1)</f>
        <v>11</v>
      </c>
      <c r="AK241" s="62" t="str">
        <f>IF(R241="","",BS241*1)</f>
        <v/>
      </c>
      <c r="AL241" s="62" t="str">
        <f>IF(S241="","",BZ241*1)</f>
        <v/>
      </c>
      <c r="AM241" s="63">
        <f>IF(O241="","",AZ241*1)</f>
        <v>11</v>
      </c>
      <c r="AN241" s="63">
        <f>IF(P241="","",BG241*1)</f>
        <v>1</v>
      </c>
      <c r="AO241" s="63">
        <f>IF(Q241="","",BN241*1)</f>
        <v>1</v>
      </c>
      <c r="AP241" s="63" t="str">
        <f>IF(R241="","",BU241*1)</f>
        <v/>
      </c>
      <c r="AQ241" s="63" t="str">
        <f>IF(S241="","",CB241*1)</f>
        <v/>
      </c>
      <c r="AR241" s="64">
        <f>SUM(AH241:AL241)</f>
        <v>35</v>
      </c>
      <c r="AS241" s="65">
        <f>SUM(AM241:AQ241)</f>
        <v>13</v>
      </c>
      <c r="AT241" s="66">
        <f>IF(O241=1000,11,IF(O241=-1000,0,IF(O241&gt;0,11,IF(O241&lt;0,(-O241),"0"))))</f>
        <v>11</v>
      </c>
      <c r="AU241" s="67">
        <f>IF(O241=1000,0,IF(O241=-1000,11,IF(O241&lt;-9,-(O241-2),IF(O241&gt;0,(O241),"0"))))</f>
        <v>11</v>
      </c>
      <c r="AV241" s="66">
        <f>IF(O241=1000,11,IF(O241=-1000,0,IF(O241&lt;9,11,IF(O241&gt;9,(O241+2),"0"))))</f>
        <v>13</v>
      </c>
      <c r="AW241" s="67">
        <f>IF(O241=1000,0,IF(O241=-1000,11,IF(O241&lt;0,11,IF(O241&gt;0,(O241),"0"))))</f>
        <v>11</v>
      </c>
      <c r="AX241" s="68">
        <f>IF(O241="","",IF(O241&gt;9,AV241,AT241))</f>
        <v>13</v>
      </c>
      <c r="AY241" s="69" t="str">
        <f>IF(O241="","","-")</f>
        <v>-</v>
      </c>
      <c r="AZ241" s="70">
        <f>IF(O241="","",IF(O241&lt;-9,AU241,AW241))</f>
        <v>11</v>
      </c>
      <c r="BA241" s="66" t="str">
        <f>IF(P241=1000,11,IF(P241=-1000,0,IF(P241&gt;9,(P241+2),IF(P241&lt;0,(-P241),"0"))))</f>
        <v>0</v>
      </c>
      <c r="BB241" s="67">
        <f>IF(P241=1000,0,IF(P241=-1000,11,IF(P241&lt;-9,-(P241-2),IF(P241&gt;0,(P241),"0"))))</f>
        <v>1</v>
      </c>
      <c r="BC241" s="67">
        <f>IF(P241=1000,11,IF(P241=-1000,0,IF(P241&gt;0,11,IF(P241&lt;0,(-P241),"0"))))</f>
        <v>11</v>
      </c>
      <c r="BD241" s="67">
        <f>IF(P241=1000,0,IF(P241=-1000,11,IF(P241&lt;0,11,IF(P241&gt;0,(P241),"0"))))</f>
        <v>1</v>
      </c>
      <c r="BE241" s="68">
        <f>IF(P241="","",IF(P241&gt;9,BA241,BC241))</f>
        <v>11</v>
      </c>
      <c r="BF241" s="69" t="str">
        <f>IF(P241="","","-")</f>
        <v>-</v>
      </c>
      <c r="BG241" s="70">
        <f>IF(P241="","",IF(P241&lt;-9,BB241,BD241))</f>
        <v>1</v>
      </c>
      <c r="BH241" s="66" t="str">
        <f>IF(Q241=1000,11,IF(Q241=-1000,0,IF(Q241&gt;9,(Q241+2),IF(Q241&lt;0,(-Q241),"0"))))</f>
        <v>0</v>
      </c>
      <c r="BI241" s="67">
        <f>IF(Q241=1000,0,IF(Q241=-1000,11,IF(Q241&lt;-9,-(Q241-2),IF(Q241&gt;0,(Q241),"0"))))</f>
        <v>1</v>
      </c>
      <c r="BJ241" s="67">
        <f>IF(Q241=1000,11,IF(Q241=-1000,0,IF(Q241&gt;0,11,IF(Q241&lt;0,(-Q241),"0"))))</f>
        <v>11</v>
      </c>
      <c r="BK241" s="67">
        <f>IF(Q241=1000,0,IF(Q241=-1000,11,IF(Q241&lt;0,11,IF(Q241&gt;0,(Q241),"0"))))</f>
        <v>1</v>
      </c>
      <c r="BL241" s="68">
        <f>IF(Q241="","",IF(Q241&gt;9,BH241,BJ241))</f>
        <v>11</v>
      </c>
      <c r="BM241" s="69" t="str">
        <f>IF(Q241="","","-")</f>
        <v>-</v>
      </c>
      <c r="BN241" s="70">
        <f>IF(Q241="","",IF(Q241&lt;-9,BI241,BK241))</f>
        <v>1</v>
      </c>
      <c r="BO241" s="67" t="e">
        <f>IF(R241=1000,11,IF(R241=-1000,0,IF(R241&gt;9,(R241+2),IF(R241&lt;0,(-R241),"0"))))</f>
        <v>#VALUE!</v>
      </c>
      <c r="BP241" s="67" t="str">
        <f>IF(R241=1000,0,IF(R241=-1000,11,IF(R241&lt;-9,-(R241-2),IF(R241&gt;0,(R241),"0"))))</f>
        <v/>
      </c>
      <c r="BQ241" s="67">
        <f>IF(R241=1000,11,IF(R241=-1000,0,IF(R241&gt;0,11,IF(R241&lt;0,(-R241),"0"))))</f>
        <v>11</v>
      </c>
      <c r="BR241" s="67" t="str">
        <f>IF(R241=1000,0,IF(R241=-1000,11,IF(R241&lt;0,11,IF(R241&gt;0,(R241),"0"))))</f>
        <v/>
      </c>
      <c r="BS241" s="68" t="str">
        <f>IF(R241="","",IF(R241&gt;9,BO241,BQ241))</f>
        <v/>
      </c>
      <c r="BT241" s="69" t="str">
        <f>IF(R241="","","-")</f>
        <v/>
      </c>
      <c r="BU241" s="70" t="str">
        <f>IF(R241="","",IF(R241&lt;-9,BP241,BR241))</f>
        <v/>
      </c>
      <c r="BV241" s="67" t="e">
        <f>IF(S241=1000,11,IF(S241=-1000,0,IF(S241&gt;9,(S241+2),IF(S241&lt;0,(-S241),"0"))))</f>
        <v>#VALUE!</v>
      </c>
      <c r="BW241" s="67" t="str">
        <f>IF(S241=1000,0,IF(S241=-1000,11,IF(S241&lt;-9,-(S241-2),IF(S241&gt;0,(S241),"0"))))</f>
        <v/>
      </c>
      <c r="BX241" s="67">
        <f>IF(S241=1000,11,IF(S241=-1000,0,IF(S241&gt;0,11,IF(S241&lt;0,(-S241),"0"))))</f>
        <v>11</v>
      </c>
      <c r="BY241" s="71" t="str">
        <f>IF(S241=1000,0,IF(S241=-1000,11,IF(S241&lt;0,11,IF(S241&gt;0,(S241),"0"))))</f>
        <v/>
      </c>
      <c r="BZ241" s="68" t="str">
        <f>IF(S241="","",IF(S241&gt;9,BV241,BX241))</f>
        <v/>
      </c>
      <c r="CA241" s="69" t="str">
        <f>IF(S241="","","-")</f>
        <v/>
      </c>
      <c r="CB241" s="70" t="str">
        <f>IF(S241="","",IF(S241&lt;-9,BW241,BY241))</f>
        <v/>
      </c>
      <c r="CC241" s="72">
        <f>IF(O241="","",SUM(T241:X241))</f>
        <v>3</v>
      </c>
      <c r="CD241" s="73" t="str">
        <f>IF(CC241="","","-")</f>
        <v>-</v>
      </c>
      <c r="CE241" s="74">
        <f>IF(O241="","",SUM(Y241:AC241))</f>
        <v>0</v>
      </c>
      <c r="CP241" s="32"/>
      <c r="CQ241" s="32"/>
    </row>
    <row r="242" spans="1:95" s="31" customFormat="1" ht="15" customHeight="1" x14ac:dyDescent="0.2">
      <c r="A242" s="43"/>
      <c r="B242" s="44"/>
      <c r="C242" s="75">
        <v>2</v>
      </c>
      <c r="D242" s="76" t="str">
        <f>IF(A242="","",VLOOKUP(A242,СписокКЖ!D:I,2,FALSE))</f>
        <v/>
      </c>
      <c r="E242" s="47"/>
      <c r="F242" s="77" t="str">
        <f>IF(B242="","",VLOOKUP(B242,СписокКЖ!D:I,2,FALSE))</f>
        <v/>
      </c>
      <c r="G242" s="49"/>
      <c r="H242" s="41"/>
      <c r="I242" s="91" t="s">
        <v>28</v>
      </c>
      <c r="J242" s="91" t="s">
        <v>29</v>
      </c>
      <c r="K242" s="91" t="s">
        <v>28</v>
      </c>
      <c r="L242" s="91" t="s">
        <v>28</v>
      </c>
      <c r="M242" s="51"/>
      <c r="N242" s="42"/>
      <c r="O242" s="79">
        <f>IF(I242="","",IF(I242="0",1000,IF(I242="-0",-1000,I242*1)))</f>
        <v>-9</v>
      </c>
      <c r="P242" s="79">
        <f t="shared" si="153"/>
        <v>9</v>
      </c>
      <c r="Q242" s="79">
        <f t="shared" si="153"/>
        <v>-9</v>
      </c>
      <c r="R242" s="79">
        <f t="shared" si="153"/>
        <v>-9</v>
      </c>
      <c r="S242" s="80" t="str">
        <f t="shared" si="153"/>
        <v/>
      </c>
      <c r="T242" s="55">
        <f t="shared" si="154"/>
        <v>0</v>
      </c>
      <c r="U242" s="56">
        <f t="shared" si="154"/>
        <v>1</v>
      </c>
      <c r="V242" s="56">
        <f t="shared" si="154"/>
        <v>0</v>
      </c>
      <c r="W242" s="56">
        <f t="shared" si="154"/>
        <v>0</v>
      </c>
      <c r="X242" s="56" t="str">
        <f t="shared" si="154"/>
        <v/>
      </c>
      <c r="Y242" s="57">
        <f t="shared" si="155"/>
        <v>1</v>
      </c>
      <c r="Z242" s="57">
        <f t="shared" si="155"/>
        <v>0</v>
      </c>
      <c r="AA242" s="57">
        <f t="shared" si="155"/>
        <v>1</v>
      </c>
      <c r="AB242" s="57">
        <f t="shared" si="155"/>
        <v>1</v>
      </c>
      <c r="AC242" s="57" t="str">
        <f t="shared" si="155"/>
        <v/>
      </c>
      <c r="AD242" s="58">
        <f>IF(CC242="","",IF(CC242&gt;CE242,1,-1))</f>
        <v>-1</v>
      </c>
      <c r="AE242" s="58">
        <f>IF(CC242="","",IF(CC242&lt;CE242,1,-1))</f>
        <v>1</v>
      </c>
      <c r="AF242" s="59">
        <f>IF(CC242&gt;CE242,1,0)</f>
        <v>0</v>
      </c>
      <c r="AG242" s="60">
        <f>IF(CE242&gt;CC242,1,0)</f>
        <v>1</v>
      </c>
      <c r="AH242" s="81">
        <f>IF(O242="","",AX242*1)</f>
        <v>9</v>
      </c>
      <c r="AI242" s="92">
        <f>IF(P242="","",BE242*1)</f>
        <v>11</v>
      </c>
      <c r="AJ242" s="92">
        <f>IF(Q242="","",BL242*1)</f>
        <v>9</v>
      </c>
      <c r="AK242" s="92">
        <f>IF(R242="","",BS242*1)</f>
        <v>9</v>
      </c>
      <c r="AL242" s="92" t="str">
        <f>IF(S242="","",BZ242*1)</f>
        <v/>
      </c>
      <c r="AM242" s="93">
        <f>IF(O242="","",AZ242*1)</f>
        <v>11</v>
      </c>
      <c r="AN242" s="93">
        <f>IF(P242="","",BG242*1)</f>
        <v>9</v>
      </c>
      <c r="AO242" s="93">
        <f>IF(Q242="","",BN242*1)</f>
        <v>11</v>
      </c>
      <c r="AP242" s="93">
        <f>IF(R242="","",BU242*1)</f>
        <v>11</v>
      </c>
      <c r="AQ242" s="93" t="str">
        <f>IF(S242="","",CB242*1)</f>
        <v/>
      </c>
      <c r="AR242" s="64">
        <f>SUM(AH242:AL242)</f>
        <v>38</v>
      </c>
      <c r="AS242" s="65">
        <f>SUM(AM242:AQ242)</f>
        <v>42</v>
      </c>
      <c r="AT242" s="66">
        <f>IF(O242=1000,11,IF(O242=-1000,0,IF(O242&gt;0,11,IF(O242&lt;0,(-O242),"0"))))</f>
        <v>9</v>
      </c>
      <c r="AU242" s="67" t="str">
        <f>IF(O242=1000,0,IF(O242=-1000,11,IF(O242&lt;-9,-(O242-2),IF(O242&gt;0,(O242),"0"))))</f>
        <v>0</v>
      </c>
      <c r="AV242" s="66">
        <f>IF(O242=1000,11,IF(O242=-1000,0,IF(O242&gt;9,(O242+2),IF(O242&lt;0,(-O242),"0"))))</f>
        <v>9</v>
      </c>
      <c r="AW242" s="67">
        <f>IF(O242=1000,0,IF(O242=-1000,11,IF(O242&lt;0,11,IF(O242&gt;0,(O242),"0"))))</f>
        <v>11</v>
      </c>
      <c r="AX242" s="94">
        <f>IF(O242="","",IF(O242&gt;9,AV242,AT242))</f>
        <v>9</v>
      </c>
      <c r="AY242" s="95" t="str">
        <f>IF(O242="","","-")</f>
        <v>-</v>
      </c>
      <c r="AZ242" s="96">
        <f>IF(O242="","",IF(O242&lt;-9,AU242,AW242))</f>
        <v>11</v>
      </c>
      <c r="BA242" s="66" t="str">
        <f>IF(P242=1000,11,IF(P242=-1000,0,IF(P242&gt;9,(P242+2),IF(P242&lt;0,(-P242),"0"))))</f>
        <v>0</v>
      </c>
      <c r="BB242" s="67">
        <f>IF(P242=1000,0,IF(P242=-1000,11,IF(P242&lt;-9,-(P242-2),IF(P242&gt;0,(P242),"0"))))</f>
        <v>9</v>
      </c>
      <c r="BC242" s="67">
        <f>IF(P242=1000,11,IF(P242=-1000,0,IF(P242&gt;0,11,IF(P242&lt;0,(-P242),"0"))))</f>
        <v>11</v>
      </c>
      <c r="BD242" s="67">
        <f>IF(P242=1000,0,IF(P242=-1000,11,IF(P242&lt;0,11,IF(P242&gt;0,(P242),"0"))))</f>
        <v>9</v>
      </c>
      <c r="BE242" s="94">
        <f>IF(P242="","",IF(P242&gt;9,BA242,BC242))</f>
        <v>11</v>
      </c>
      <c r="BF242" s="95" t="str">
        <f>IF(P242="","","-")</f>
        <v>-</v>
      </c>
      <c r="BG242" s="96">
        <f>IF(P242="","",IF(P242&lt;-9,BB242,BD242))</f>
        <v>9</v>
      </c>
      <c r="BH242" s="66">
        <f>IF(Q242=1000,11,IF(Q242=-1000,0,IF(Q242&gt;9,(Q242+2),IF(Q242&lt;0,(-Q242),"0"))))</f>
        <v>9</v>
      </c>
      <c r="BI242" s="67" t="str">
        <f>IF(Q242=1000,0,IF(Q242=-1000,11,IF(Q242&lt;-9,-(Q242-2),IF(Q242&gt;0,(Q242),"0"))))</f>
        <v>0</v>
      </c>
      <c r="BJ242" s="67">
        <f>IF(Q242=1000,11,IF(Q242=-1000,0,IF(Q242&gt;0,11,IF(Q242&lt;0,(-Q242),"0"))))</f>
        <v>9</v>
      </c>
      <c r="BK242" s="67">
        <f>IF(Q242=1000,0,IF(Q242=-1000,11,IF(Q242&lt;0,11,IF(Q242&gt;0,(Q242),"0"))))</f>
        <v>11</v>
      </c>
      <c r="BL242" s="94">
        <f>IF(Q242="","",IF(Q242&gt;9,BH242,BJ242))</f>
        <v>9</v>
      </c>
      <c r="BM242" s="95" t="str">
        <f>IF(Q242="","","-")</f>
        <v>-</v>
      </c>
      <c r="BN242" s="96">
        <f>IF(Q242="","",IF(Q242&lt;-9,BI242,BK242))</f>
        <v>11</v>
      </c>
      <c r="BO242" s="67">
        <f>IF(R242=1000,11,IF(R242=-1000,0,IF(R242&gt;9,(R242+2),IF(R242&lt;0,(-R242),"0"))))</f>
        <v>9</v>
      </c>
      <c r="BP242" s="67" t="str">
        <f>IF(R242=1000,0,IF(R242=-1000,11,IF(R242&lt;-9,-(R242-2),IF(R242&gt;0,(R242),"0"))))</f>
        <v>0</v>
      </c>
      <c r="BQ242" s="67">
        <f>IF(R242=1000,11,IF(R242=-1000,0,IF(R242&gt;0,11,IF(R242&lt;0,(-R242),"0"))))</f>
        <v>9</v>
      </c>
      <c r="BR242" s="67">
        <f>IF(R242=1000,0,IF(R242=-1000,11,IF(R242&lt;0,11,IF(R242&gt;0,(R242),"0"))))</f>
        <v>11</v>
      </c>
      <c r="BS242" s="94">
        <f>IF(R242="","",IF(R242&gt;9,BO242,BQ242))</f>
        <v>9</v>
      </c>
      <c r="BT242" s="95" t="str">
        <f>IF(R242="","","-")</f>
        <v>-</v>
      </c>
      <c r="BU242" s="96">
        <f>IF(R242="","",IF(R242&lt;-9,BP242,BR242))</f>
        <v>11</v>
      </c>
      <c r="BV242" s="67" t="e">
        <f>IF(S242=1000,11,IF(S242=-1000,0,IF(S242&gt;9,(S242+2),IF(S242&lt;0,(-S242),"0"))))</f>
        <v>#VALUE!</v>
      </c>
      <c r="BW242" s="67" t="str">
        <f>IF(S242=1000,0,IF(S242=-1000,11,IF(S242&lt;-9,-(S242-2),IF(S242&gt;0,(S242),"0"))))</f>
        <v/>
      </c>
      <c r="BX242" s="67">
        <f>IF(S242=1000,11,IF(S242=-1000,0,IF(S242&gt;0,11,IF(S242&lt;0,(-S242),"0"))))</f>
        <v>11</v>
      </c>
      <c r="BY242" s="71" t="str">
        <f>IF(S242=1000,0,IF(S242=-1000,11,IF(S242&lt;0,11,IF(S242&gt;0,(S242),"0"))))</f>
        <v/>
      </c>
      <c r="BZ242" s="94" t="str">
        <f>IF(S242="","",IF(S242&gt;9,BV242,BX242))</f>
        <v/>
      </c>
      <c r="CA242" s="95" t="str">
        <f>IF(S242="","","-")</f>
        <v/>
      </c>
      <c r="CB242" s="96" t="str">
        <f>IF(S242="","",IF(S242&lt;-9,BW242,BY242))</f>
        <v/>
      </c>
      <c r="CC242" s="97">
        <f>IF(O242="","",SUM(T242:X242))</f>
        <v>1</v>
      </c>
      <c r="CD242" s="88" t="str">
        <f>IF(CC242="","","-")</f>
        <v>-</v>
      </c>
      <c r="CE242" s="98">
        <f>IF(O242="","",SUM(Y242:AC242))</f>
        <v>3</v>
      </c>
      <c r="CP242" s="32"/>
      <c r="CQ242" s="32"/>
    </row>
    <row r="243" spans="1:95" s="31" customFormat="1" ht="15" customHeight="1" x14ac:dyDescent="0.2">
      <c r="A243" s="43"/>
      <c r="B243" s="44"/>
      <c r="C243" s="1250">
        <v>3</v>
      </c>
      <c r="D243" s="76" t="str">
        <f>IF(A243="","",VLOOKUP(A243,СписокКЖ!D:I,2,FALSE))</f>
        <v/>
      </c>
      <c r="E243" s="47"/>
      <c r="F243" s="77" t="str">
        <f>IF(B243="","",VLOOKUP(B243,СписокКЖ!D:I,2,FALSE))</f>
        <v/>
      </c>
      <c r="G243" s="49"/>
      <c r="H243" s="41"/>
      <c r="I243" s="1252" t="s">
        <v>30</v>
      </c>
      <c r="J243" s="1252" t="s">
        <v>30</v>
      </c>
      <c r="K243" s="1252" t="s">
        <v>30</v>
      </c>
      <c r="L243" s="1252"/>
      <c r="M243" s="1252"/>
      <c r="N243" s="42"/>
      <c r="O243" s="1244">
        <f>IF(I243="","",IF(I243="0",1000,IF(I243="-0",-1000,I243*1)))</f>
        <v>-8</v>
      </c>
      <c r="P243" s="1244">
        <f>IF(J243="","",IF(J243="0",1000,IF(J243="-0",-1000,J243*1)))</f>
        <v>-8</v>
      </c>
      <c r="Q243" s="1244">
        <f>IF(K243="","",IF(K243="0",1000,IF(K243="-0",-1000,K243*1)))</f>
        <v>-8</v>
      </c>
      <c r="R243" s="1244" t="str">
        <f>IF(L244="","",IF(L244="0",1000,IF(L244="-0",-1000,L244*1)))</f>
        <v/>
      </c>
      <c r="S243" s="1246" t="str">
        <f>IF(M244="","",IF(M244="0",1000,IF(M244="-0",-1000,M244*1)))</f>
        <v/>
      </c>
      <c r="T243" s="1248">
        <f>IF(O243="","",IF(O243&gt;0,1,0))</f>
        <v>0</v>
      </c>
      <c r="U243" s="1284">
        <f>IF(P243="","",IF(P243&gt;0,1,0))</f>
        <v>0</v>
      </c>
      <c r="V243" s="1284">
        <f>IF(Q243="","",IF(Q243&gt;0,1,0))</f>
        <v>0</v>
      </c>
      <c r="W243" s="1284" t="str">
        <f>IF(R243="","",IF(R243&gt;0,1,0))</f>
        <v/>
      </c>
      <c r="X243" s="1284" t="str">
        <f>IF(S243="","",IF(S243&gt;0,1,0))</f>
        <v/>
      </c>
      <c r="Y243" s="1278">
        <f>IF(O243="","",IF(O243&lt;0,1,0))</f>
        <v>1</v>
      </c>
      <c r="Z243" s="1278">
        <f>IF(P243="","",IF(P243&lt;0,1,0))</f>
        <v>1</v>
      </c>
      <c r="AA243" s="1278">
        <f>IF(Q243="","",IF(Q243&lt;0,1,0))</f>
        <v>1</v>
      </c>
      <c r="AB243" s="1278" t="str">
        <f>IF(R243="","",IF(R243&lt;0,1,0))</f>
        <v/>
      </c>
      <c r="AC243" s="1278" t="str">
        <f>IF(S243="","",IF(S243&lt;0,1,0))</f>
        <v/>
      </c>
      <c r="AD243" s="1280">
        <f>IF(CC243="","",IF(CC243&gt;CE243,1,-1))</f>
        <v>-1</v>
      </c>
      <c r="AE243" s="1280">
        <f>IF(CC243="","",IF(CC243&lt;CE243,1,-1))</f>
        <v>1</v>
      </c>
      <c r="AF243" s="1282">
        <f>IF(CC243&gt;CE243,1,0)</f>
        <v>0</v>
      </c>
      <c r="AG243" s="1272">
        <f>IF(CE243&gt;CC243,1,0)</f>
        <v>1</v>
      </c>
      <c r="AH243" s="1274">
        <f>IF(O243="","",AX243*1)</f>
        <v>8</v>
      </c>
      <c r="AI243" s="1276">
        <f>IF(P243="","",BE243*1)</f>
        <v>8</v>
      </c>
      <c r="AJ243" s="1276">
        <f>IF(Q243="","",BL243*1)</f>
        <v>8</v>
      </c>
      <c r="AK243" s="1276" t="str">
        <f>IF(R243="","",BS243*1)</f>
        <v/>
      </c>
      <c r="AL243" s="1276" t="str">
        <f>IF(S243="","",BZ243*1)</f>
        <v/>
      </c>
      <c r="AM243" s="1298">
        <f>IF(O243="","",AZ243*1)</f>
        <v>11</v>
      </c>
      <c r="AN243" s="1298">
        <f>IF(P243="","",BG243*1)</f>
        <v>11</v>
      </c>
      <c r="AO243" s="1298">
        <f>IF(Q243="","",BN243*1)</f>
        <v>11</v>
      </c>
      <c r="AP243" s="1298" t="str">
        <f>IF(R243="","",BU243*1)</f>
        <v/>
      </c>
      <c r="AQ243" s="1298" t="str">
        <f>IF(S243="","",CB243*1)</f>
        <v/>
      </c>
      <c r="AR243" s="1300">
        <f>SUM(AH244:AL244)</f>
        <v>0</v>
      </c>
      <c r="AS243" s="1292">
        <f>SUM(AM244:AQ244)</f>
        <v>0</v>
      </c>
      <c r="AT243" s="1294">
        <f>IF(O243=1000,11,IF(O243=-1000,0,IF(O243&gt;0,11,IF(O243&lt;0,(-O243),"0"))))</f>
        <v>8</v>
      </c>
      <c r="AU243" s="1286" t="str">
        <f>IF(O243=1000,0,IF(O243=-1000,11,IF(O243&lt;-9,-(O243-2),IF(O243&gt;0,(O243),"0"))))</f>
        <v>0</v>
      </c>
      <c r="AV243" s="1286">
        <f>IF(O243=1000,11,IF(O243=-1000,0,IF(O243&gt;9,(O243+2),IF(O243&lt;0,(-O243),"0"))))</f>
        <v>8</v>
      </c>
      <c r="AW243" s="1286">
        <f>IF(O243=1000,0,IF(O243=-1000,11,IF(O243&lt;0,11,IF(O243&gt;0,(O243),"0"))))</f>
        <v>11</v>
      </c>
      <c r="AX243" s="1296">
        <f>IF(O243="","",IF(O243&gt;9,AV243,AT243))</f>
        <v>8</v>
      </c>
      <c r="AY243" s="1288" t="str">
        <f>IF(O243="","","-")</f>
        <v>-</v>
      </c>
      <c r="AZ243" s="1290">
        <f>IF(O243="","",IF(O243&lt;-9,AU243,AW243))</f>
        <v>11</v>
      </c>
      <c r="BA243" s="1286">
        <f>IF(P243=1000,11,IF(P243=-1000,0,IF(P243&gt;9,(P243+2),IF(P243&lt;0,(-P243),"0"))))</f>
        <v>8</v>
      </c>
      <c r="BB243" s="1286" t="str">
        <f>IF(P243=1000,0,IF(P243=-1000,11,IF(P243&lt;-9,-(P243-2),IF(P243&gt;0,(P243),"0"))))</f>
        <v>0</v>
      </c>
      <c r="BC243" s="1286">
        <f>IF(P243=1000,11,IF(P243=-1000,0,IF(P243&gt;0,11,IF(P243&lt;0,(-P243),"0"))))</f>
        <v>8</v>
      </c>
      <c r="BD243" s="1286">
        <f>IF(P243=1000,0,IF(P243=-1000,11,IF(P243&lt;0,11,IF(P243&gt;0,(P243),"0"))))</f>
        <v>11</v>
      </c>
      <c r="BE243" s="1296">
        <f>IF(P243="","",IF(P243&gt;9,BA243,BC243))</f>
        <v>8</v>
      </c>
      <c r="BF243" s="1288" t="str">
        <f>IF(P243="","","-")</f>
        <v>-</v>
      </c>
      <c r="BG243" s="1290">
        <f>IF(P243="","",IF(P243&lt;-9,BB243,BD243))</f>
        <v>11</v>
      </c>
      <c r="BH243" s="1286">
        <f>IF(Q243=1000,11,IF(Q243=-1000,0,IF(Q243&gt;9,(Q243+2),IF(Q243&lt;0,(-Q243),"0"))))</f>
        <v>8</v>
      </c>
      <c r="BI243" s="1286" t="str">
        <f>IF(Q243=1000,0,IF(Q243=-1000,11,IF(Q243&lt;-9,-(Q243-2),IF(Q243&gt;0,(Q243),"0"))))</f>
        <v>0</v>
      </c>
      <c r="BJ243" s="1286">
        <f>IF(Q243=1000,11,IF(Q243=-1000,0,IF(Q243&gt;0,11,IF(Q243&lt;0,(-Q243),"0"))))</f>
        <v>8</v>
      </c>
      <c r="BK243" s="1286">
        <f>IF(Q243=1000,0,IF(Q243=-1000,11,IF(Q243&lt;0,11,IF(Q243&gt;0,(Q243),"0"))))</f>
        <v>11</v>
      </c>
      <c r="BL243" s="1296">
        <f>IF(Q243="","",IF(Q243&gt;9,BH243,BJ243))</f>
        <v>8</v>
      </c>
      <c r="BM243" s="1288" t="str">
        <f>IF(Q243="","","-")</f>
        <v>-</v>
      </c>
      <c r="BN243" s="1290">
        <f>IF(Q243="","",IF(Q243&lt;-9,BI243,BK243))</f>
        <v>11</v>
      </c>
      <c r="BO243" s="1286" t="e">
        <f>IF(R243=1000,11,IF(R243=-1000,0,IF(R243&gt;9,(R243+2),IF(R243&lt;0,(-R243),"0"))))</f>
        <v>#VALUE!</v>
      </c>
      <c r="BP243" s="1286" t="str">
        <f>IF(R243=1000,0,IF(R243=-1000,11,IF(R243&lt;-9,-(R243-2),IF(R243&gt;0,(R243),"0"))))</f>
        <v/>
      </c>
      <c r="BQ243" s="1286">
        <f>IF(R243=1000,11,IF(R243=-1000,0,IF(R243&gt;0,11,IF(R243&lt;0,(-R243),"0"))))</f>
        <v>11</v>
      </c>
      <c r="BR243" s="1286" t="str">
        <f>IF(R243=1000,0,IF(R243=-1000,11,IF(R243&lt;0,11,IF(R243&gt;0,(R243),"0"))))</f>
        <v/>
      </c>
      <c r="BS243" s="1296" t="str">
        <f>IF(R243="","",IF(R243&gt;9,BO243,BQ243))</f>
        <v/>
      </c>
      <c r="BT243" s="1288" t="str">
        <f>IF(R243="","","-")</f>
        <v/>
      </c>
      <c r="BU243" s="1290" t="str">
        <f>IF(R243="","",IF(R243&lt;-9,BP243,BR243))</f>
        <v/>
      </c>
      <c r="BV243" s="1286" t="e">
        <f>IF(S243=1000,11,IF(S243=-1000,0,IF(S243&gt;9,(S243+2),IF(S243&lt;0,(-S243),"0"))))</f>
        <v>#VALUE!</v>
      </c>
      <c r="BW243" s="1286" t="str">
        <f>IF(S243=1000,0,IF(S243=-1000,11,IF(S243&lt;-9,-(S243-2),IF(S243&gt;0,(S243),"0"))))</f>
        <v/>
      </c>
      <c r="BX243" s="1286">
        <f>IF(S243=1000,11,IF(S243=-1000,0,IF(S243&gt;0,11,IF(S243&lt;0,(-S243),"0"))))</f>
        <v>11</v>
      </c>
      <c r="BY243" s="1286" t="str">
        <f>IF(S243=1000,0,IF(S243=-1000,11,IF(S243&lt;0,11,IF(S243&gt;0,(S243),"0"))))</f>
        <v/>
      </c>
      <c r="BZ243" s="1296" t="str">
        <f>IF(S243="","",IF(S243&gt;9,BV243,BX243))</f>
        <v/>
      </c>
      <c r="CA243" s="1288" t="str">
        <f>IF(S243="","","-")</f>
        <v/>
      </c>
      <c r="CB243" s="1290" t="str">
        <f>IF(S243="","",IF(S243&lt;-9,BW243,BY243))</f>
        <v/>
      </c>
      <c r="CC243" s="1302">
        <f>IF(O243="","",SUM(T243:X244))</f>
        <v>0</v>
      </c>
      <c r="CD243" s="1304" t="str">
        <f>IF(CC243="","","-")</f>
        <v>-</v>
      </c>
      <c r="CE243" s="1306">
        <f>IF(O243="","",SUM(Y243:AC244))</f>
        <v>3</v>
      </c>
      <c r="CP243" s="32"/>
      <c r="CQ243" s="32"/>
    </row>
    <row r="244" spans="1:95" s="31" customFormat="1" ht="15" customHeight="1" x14ac:dyDescent="0.2">
      <c r="A244" s="43"/>
      <c r="B244" s="44"/>
      <c r="C244" s="1251"/>
      <c r="D244" s="46" t="str">
        <f>IF(A244="","",VLOOKUP(A244,СписокКЖ!D:I,2,FALSE))</f>
        <v/>
      </c>
      <c r="E244" s="47"/>
      <c r="F244" s="48" t="str">
        <f>IF(B244="","",VLOOKUP(B244,СписокКЖ!D:I,2,FALSE))</f>
        <v/>
      </c>
      <c r="G244" s="49"/>
      <c r="H244" s="41"/>
      <c r="I244" s="1253"/>
      <c r="J244" s="1253"/>
      <c r="K244" s="1253"/>
      <c r="L244" s="1253"/>
      <c r="M244" s="1253"/>
      <c r="N244" s="42"/>
      <c r="O244" s="1245"/>
      <c r="P244" s="1245"/>
      <c r="Q244" s="1245"/>
      <c r="R244" s="1245"/>
      <c r="S244" s="1247"/>
      <c r="T244" s="1249"/>
      <c r="U244" s="1285"/>
      <c r="V244" s="1285"/>
      <c r="W244" s="1285"/>
      <c r="X244" s="1285"/>
      <c r="Y244" s="1279"/>
      <c r="Z244" s="1279"/>
      <c r="AA244" s="1279"/>
      <c r="AB244" s="1279"/>
      <c r="AC244" s="1279"/>
      <c r="AD244" s="1281"/>
      <c r="AE244" s="1281"/>
      <c r="AF244" s="1283"/>
      <c r="AG244" s="1273"/>
      <c r="AH244" s="1275"/>
      <c r="AI244" s="1277"/>
      <c r="AJ244" s="1277"/>
      <c r="AK244" s="1277"/>
      <c r="AL244" s="1277"/>
      <c r="AM244" s="1299"/>
      <c r="AN244" s="1299"/>
      <c r="AO244" s="1299"/>
      <c r="AP244" s="1299"/>
      <c r="AQ244" s="1299"/>
      <c r="AR244" s="1301"/>
      <c r="AS244" s="1293"/>
      <c r="AT244" s="1295"/>
      <c r="AU244" s="1287"/>
      <c r="AV244" s="1287"/>
      <c r="AW244" s="1287"/>
      <c r="AX244" s="1297"/>
      <c r="AY244" s="1289"/>
      <c r="AZ244" s="1291"/>
      <c r="BA244" s="1287"/>
      <c r="BB244" s="1287"/>
      <c r="BC244" s="1287"/>
      <c r="BD244" s="1287"/>
      <c r="BE244" s="1297"/>
      <c r="BF244" s="1289"/>
      <c r="BG244" s="1291"/>
      <c r="BH244" s="1287"/>
      <c r="BI244" s="1287"/>
      <c r="BJ244" s="1287"/>
      <c r="BK244" s="1287"/>
      <c r="BL244" s="1297"/>
      <c r="BM244" s="1289"/>
      <c r="BN244" s="1291"/>
      <c r="BO244" s="1287"/>
      <c r="BP244" s="1287"/>
      <c r="BQ244" s="1287"/>
      <c r="BR244" s="1287"/>
      <c r="BS244" s="1297"/>
      <c r="BT244" s="1289"/>
      <c r="BU244" s="1291"/>
      <c r="BV244" s="1287"/>
      <c r="BW244" s="1287"/>
      <c r="BX244" s="1287"/>
      <c r="BY244" s="1287"/>
      <c r="BZ244" s="1297"/>
      <c r="CA244" s="1289"/>
      <c r="CB244" s="1291"/>
      <c r="CC244" s="1303"/>
      <c r="CD244" s="1305"/>
      <c r="CE244" s="1307"/>
      <c r="CP244" s="32"/>
      <c r="CQ244" s="32"/>
    </row>
    <row r="245" spans="1:95" s="31" customFormat="1" ht="15" customHeight="1" x14ac:dyDescent="0.2">
      <c r="A245" s="99" t="str">
        <f>IF(A241="","",A241)</f>
        <v/>
      </c>
      <c r="B245" s="99" t="str">
        <f>IF(B241="","",B242)</f>
        <v/>
      </c>
      <c r="C245" s="75">
        <v>4</v>
      </c>
      <c r="D245" s="100" t="str">
        <f>IF(A245="","",VLOOKUP(A245,СписокКЖ!D:I,2,FALSE))</f>
        <v/>
      </c>
      <c r="E245" s="101"/>
      <c r="F245" s="77" t="str">
        <f>IF(B245="","",VLOOKUP(B245,СписокКЖ!D:I,2,FALSE))</f>
        <v/>
      </c>
      <c r="G245" s="102"/>
      <c r="H245" s="41"/>
      <c r="I245" s="91" t="s">
        <v>31</v>
      </c>
      <c r="J245" s="91" t="s">
        <v>31</v>
      </c>
      <c r="K245" s="91" t="s">
        <v>31</v>
      </c>
      <c r="L245" s="91"/>
      <c r="M245" s="91"/>
      <c r="N245" s="42"/>
      <c r="O245" s="79">
        <f>IF(I245="","",IF(I245="0",1000,IF(I245="-0",-1000,I245*1)))</f>
        <v>8</v>
      </c>
      <c r="P245" s="79">
        <f t="shared" ref="P245:S246" si="156">IF(J245="","",IF(J245="0",1000,IF(J245="-0",-1000,J245*1)))</f>
        <v>8</v>
      </c>
      <c r="Q245" s="79">
        <f t="shared" si="156"/>
        <v>8</v>
      </c>
      <c r="R245" s="79" t="str">
        <f t="shared" si="156"/>
        <v/>
      </c>
      <c r="S245" s="80" t="str">
        <f t="shared" si="156"/>
        <v/>
      </c>
      <c r="T245" s="103">
        <f t="shared" ref="T245:X246" si="157">IF(O245="","",IF(O245&gt;0,1,0))</f>
        <v>1</v>
      </c>
      <c r="U245" s="104">
        <f t="shared" si="157"/>
        <v>1</v>
      </c>
      <c r="V245" s="104">
        <f t="shared" si="157"/>
        <v>1</v>
      </c>
      <c r="W245" s="104" t="str">
        <f t="shared" si="157"/>
        <v/>
      </c>
      <c r="X245" s="104" t="str">
        <f t="shared" si="157"/>
        <v/>
      </c>
      <c r="Y245" s="105">
        <f t="shared" ref="Y245:AC246" si="158">IF(O245="","",IF(O245&lt;0,1,0))</f>
        <v>0</v>
      </c>
      <c r="Z245" s="105">
        <f t="shared" si="158"/>
        <v>0</v>
      </c>
      <c r="AA245" s="105">
        <f t="shared" si="158"/>
        <v>0</v>
      </c>
      <c r="AB245" s="105" t="str">
        <f t="shared" si="158"/>
        <v/>
      </c>
      <c r="AC245" s="105" t="str">
        <f t="shared" si="158"/>
        <v/>
      </c>
      <c r="AD245" s="106">
        <f>IF(CC245="","",IF(CC245&gt;CE245,1,-1))</f>
        <v>1</v>
      </c>
      <c r="AE245" s="106">
        <f>IF(CC245="","",IF(CC245&lt;CE245,1,-1))</f>
        <v>-1</v>
      </c>
      <c r="AF245" s="107">
        <f>IF(CC245&gt;CE245,1,0)</f>
        <v>1</v>
      </c>
      <c r="AG245" s="108">
        <f>IF(CE245&gt;CC245,1,0)</f>
        <v>0</v>
      </c>
      <c r="AH245" s="81">
        <f>IF(O245="","",AX245*1)</f>
        <v>11</v>
      </c>
      <c r="AI245" s="92">
        <f>IF(P245="","",BE245*1)</f>
        <v>11</v>
      </c>
      <c r="AJ245" s="92">
        <f>IF(Q245="","",BL245*1)</f>
        <v>11</v>
      </c>
      <c r="AK245" s="92" t="str">
        <f>IF(R245="","",BS245*1)</f>
        <v/>
      </c>
      <c r="AL245" s="92" t="str">
        <f>IF(S245="","",BZ245*1)</f>
        <v/>
      </c>
      <c r="AM245" s="93">
        <f>IF(O245="","",AZ245*1)</f>
        <v>8</v>
      </c>
      <c r="AN245" s="93">
        <f>IF(P245="","",BG245*1)</f>
        <v>8</v>
      </c>
      <c r="AO245" s="93">
        <f>IF(Q245="","",BN245*1)</f>
        <v>8</v>
      </c>
      <c r="AP245" s="93" t="str">
        <f>IF(R245="","",BU245*1)</f>
        <v/>
      </c>
      <c r="AQ245" s="93" t="str">
        <f>IF(S245="","",CB245*1)</f>
        <v/>
      </c>
      <c r="AR245" s="109">
        <f>SUM(AH245:AL245)</f>
        <v>33</v>
      </c>
      <c r="AS245" s="110">
        <f>SUM(AM245:AQ245)</f>
        <v>24</v>
      </c>
      <c r="AT245" s="111">
        <f>IF(O245=1000,11,IF(O245=-1000,0,IF(O245&gt;0,11,IF(O245&lt;0,(-O245),"0"))))</f>
        <v>11</v>
      </c>
      <c r="AU245" s="112">
        <f>IF(O245=1000,0,IF(O245=-1000,11,IF(O245&lt;-9,-(O245-2),IF(O245&gt;0,(O245),"0"))))</f>
        <v>8</v>
      </c>
      <c r="AV245" s="111" t="str">
        <f>IF(O245=1000,11,IF(O245=-1000,0,IF(O245&gt;9,(O245+2),IF(O245&lt;0,(-O245),"0"))))</f>
        <v>0</v>
      </c>
      <c r="AW245" s="112">
        <f>IF(O245=1000,0,IF(O245=-1000,11,IF(O245&lt;0,11,IF(O245&gt;0,(O245),"0"))))</f>
        <v>8</v>
      </c>
      <c r="AX245" s="94">
        <f>IF(O245="","",IF(O245&gt;9,AV245,AT245))</f>
        <v>11</v>
      </c>
      <c r="AY245" s="95" t="str">
        <f>IF(O245="","","-")</f>
        <v>-</v>
      </c>
      <c r="AZ245" s="96">
        <f>IF(O245="","",IF(O245&lt;-9,AU245,AW245))</f>
        <v>8</v>
      </c>
      <c r="BA245" s="111" t="str">
        <f>IF(P245=1000,11,IF(P245=-1000,0,IF(P245&gt;9,(P245+2),IF(P245&lt;0,(-P245),"0"))))</f>
        <v>0</v>
      </c>
      <c r="BB245" s="112">
        <f>IF(P245=1000,0,IF(P245=-1000,11,IF(P245&lt;-9,-(P245-2),IF(P245&gt;0,(P245),"0"))))</f>
        <v>8</v>
      </c>
      <c r="BC245" s="112">
        <f>IF(P245=1000,11,IF(P245=-1000,0,IF(P245&gt;0,11,IF(P245&lt;0,(-P245),"0"))))</f>
        <v>11</v>
      </c>
      <c r="BD245" s="112">
        <f>IF(P245=1000,0,IF(P245=-1000,11,IF(P245&lt;0,11,IF(P245&gt;0,(P245),"0"))))</f>
        <v>8</v>
      </c>
      <c r="BE245" s="94">
        <f>IF(P245="","",IF(P245&gt;9,BA245,BC245))</f>
        <v>11</v>
      </c>
      <c r="BF245" s="95" t="str">
        <f>IF(P245="","","-")</f>
        <v>-</v>
      </c>
      <c r="BG245" s="96">
        <f>IF(P245="","",IF(P245&lt;-9,BB245,BD245))</f>
        <v>8</v>
      </c>
      <c r="BH245" s="111" t="str">
        <f>IF(Q245=1000,11,IF(Q245=-1000,0,IF(Q245&gt;9,(Q245+2),IF(Q245&lt;0,(-Q245),"0"))))</f>
        <v>0</v>
      </c>
      <c r="BI245" s="112">
        <f>IF(Q245=1000,0,IF(Q245=-1000,11,IF(Q245&lt;-9,-(Q245-2),IF(Q245&gt;0,(Q245),"0"))))</f>
        <v>8</v>
      </c>
      <c r="BJ245" s="112">
        <f>IF(Q245=1000,11,IF(Q245=-1000,0,IF(Q245&gt;0,11,IF(Q245&lt;0,(-Q245),"0"))))</f>
        <v>11</v>
      </c>
      <c r="BK245" s="112">
        <f>IF(Q245=1000,0,IF(Q245=-1000,11,IF(Q245&lt;0,11,IF(Q245&gt;0,(Q245),"0"))))</f>
        <v>8</v>
      </c>
      <c r="BL245" s="94">
        <f>IF(Q245="","",IF(Q245&gt;9,BH245,BJ245))</f>
        <v>11</v>
      </c>
      <c r="BM245" s="95" t="str">
        <f>IF(Q245="","","-")</f>
        <v>-</v>
      </c>
      <c r="BN245" s="96">
        <f>IF(Q245="","",IF(Q245&lt;-9,BI245,BK245))</f>
        <v>8</v>
      </c>
      <c r="BO245" s="112" t="e">
        <f>IF(R245=1000,11,IF(R245=-1000,0,IF(R245&gt;9,(R245+2),IF(R245&lt;0,(-R245),"0"))))</f>
        <v>#VALUE!</v>
      </c>
      <c r="BP245" s="112" t="str">
        <f>IF(R245=1000,0,IF(R245=-1000,11,IF(R245&lt;-9,-(R245-2),IF(R245&gt;0,(R245),"0"))))</f>
        <v/>
      </c>
      <c r="BQ245" s="112">
        <f>IF(R245=1000,11,IF(R245=-1000,0,IF(R245&gt;0,11,IF(R245&lt;0,(-R245),"0"))))</f>
        <v>11</v>
      </c>
      <c r="BR245" s="112" t="str">
        <f>IF(R245=1000,0,IF(R245=-1000,11,IF(R245&lt;0,11,IF(R245&gt;0,(R245),"0"))))</f>
        <v/>
      </c>
      <c r="BS245" s="94" t="str">
        <f>IF(R245="","",IF(R245&gt;9,BO245,BQ245))</f>
        <v/>
      </c>
      <c r="BT245" s="95" t="str">
        <f>IF(R245="","","-")</f>
        <v/>
      </c>
      <c r="BU245" s="96" t="str">
        <f>IF(R245="","",IF(R245&lt;-9,BP245,BR245))</f>
        <v/>
      </c>
      <c r="BV245" s="112" t="e">
        <f>IF(S245=1000,11,IF(S245=-1000,0,IF(S245&gt;9,(S245+2),IF(S245&lt;0,(-S245),"0"))))</f>
        <v>#VALUE!</v>
      </c>
      <c r="BW245" s="112" t="str">
        <f>IF(S245=1000,0,IF(S245=-1000,11,IF(S245&lt;-9,-(S245-2),IF(S245&gt;0,(S245),"0"))))</f>
        <v/>
      </c>
      <c r="BX245" s="112">
        <f>IF(S245=1000,11,IF(S245=-1000,0,IF(S245&gt;0,11,IF(S245&lt;0,(-S245),"0"))))</f>
        <v>11</v>
      </c>
      <c r="BY245" s="113" t="str">
        <f>IF(S245=1000,0,IF(S245=-1000,11,IF(S245&lt;0,11,IF(S245&gt;0,(S245),"0"))))</f>
        <v/>
      </c>
      <c r="BZ245" s="94" t="str">
        <f>IF(S245="","",IF(S245&gt;9,BV245,BX245))</f>
        <v/>
      </c>
      <c r="CA245" s="95" t="str">
        <f>IF(S245="","","-")</f>
        <v/>
      </c>
      <c r="CB245" s="96" t="str">
        <f>IF(S245="","",IF(S245&lt;-9,BW245,BY245))</f>
        <v/>
      </c>
      <c r="CC245" s="97">
        <f>IF(O245="","",SUM(T245:X245))</f>
        <v>3</v>
      </c>
      <c r="CD245" s="88" t="str">
        <f>IF(CC245="","","-")</f>
        <v>-</v>
      </c>
      <c r="CE245" s="98">
        <f>IF(O245="","",SUM(Y245:AC245))</f>
        <v>0</v>
      </c>
      <c r="CP245" s="32"/>
      <c r="CQ245" s="32"/>
    </row>
    <row r="246" spans="1:95" s="31" customFormat="1" ht="15" customHeight="1" thickBot="1" x14ac:dyDescent="0.25">
      <c r="A246" s="99" t="str">
        <f>IF(A241="","",A242)</f>
        <v/>
      </c>
      <c r="B246" s="99" t="str">
        <f>IF(B241="","",B241)</f>
        <v/>
      </c>
      <c r="C246" s="114">
        <v>5</v>
      </c>
      <c r="D246" s="115" t="str">
        <f>IF(A246="","",VLOOKUP(A246,СписокКЖ!D:I,2,FALSE))</f>
        <v/>
      </c>
      <c r="E246" s="116"/>
      <c r="F246" s="117" t="str">
        <f>IF(B246="","",VLOOKUP(B246,СписокКЖ!D:I,2,FALSE))</f>
        <v/>
      </c>
      <c r="G246" s="118"/>
      <c r="H246" s="119"/>
      <c r="I246" s="120" t="s">
        <v>31</v>
      </c>
      <c r="J246" s="120" t="s">
        <v>31</v>
      </c>
      <c r="K246" s="120" t="s">
        <v>31</v>
      </c>
      <c r="L246" s="121"/>
      <c r="M246" s="121"/>
      <c r="N246" s="122"/>
      <c r="O246" s="123">
        <f>IF(I246="","",IF(I246="0",1000,IF(I246="-0",-1000,I246*1)))</f>
        <v>8</v>
      </c>
      <c r="P246" s="123">
        <f t="shared" si="156"/>
        <v>8</v>
      </c>
      <c r="Q246" s="123">
        <f t="shared" si="156"/>
        <v>8</v>
      </c>
      <c r="R246" s="123" t="str">
        <f t="shared" si="156"/>
        <v/>
      </c>
      <c r="S246" s="124" t="str">
        <f t="shared" si="156"/>
        <v/>
      </c>
      <c r="T246" s="125">
        <f t="shared" si="157"/>
        <v>1</v>
      </c>
      <c r="U246" s="126">
        <f t="shared" si="157"/>
        <v>1</v>
      </c>
      <c r="V246" s="126">
        <f t="shared" si="157"/>
        <v>1</v>
      </c>
      <c r="W246" s="126" t="str">
        <f t="shared" si="157"/>
        <v/>
      </c>
      <c r="X246" s="126" t="str">
        <f t="shared" si="157"/>
        <v/>
      </c>
      <c r="Y246" s="127">
        <f t="shared" si="158"/>
        <v>0</v>
      </c>
      <c r="Z246" s="127">
        <f t="shared" si="158"/>
        <v>0</v>
      </c>
      <c r="AA246" s="127">
        <f t="shared" si="158"/>
        <v>0</v>
      </c>
      <c r="AB246" s="127" t="str">
        <f t="shared" si="158"/>
        <v/>
      </c>
      <c r="AC246" s="127" t="str">
        <f t="shared" si="158"/>
        <v/>
      </c>
      <c r="AD246" s="128">
        <f>IF(CC246="","",IF(CC246&gt;CE246,1,-1))</f>
        <v>1</v>
      </c>
      <c r="AE246" s="128">
        <f>IF(CC246="","",IF(CC246&lt;CE246,1,-1))</f>
        <v>-1</v>
      </c>
      <c r="AF246" s="129">
        <f>IF(CC246&gt;CE246,1,0)</f>
        <v>1</v>
      </c>
      <c r="AG246" s="130">
        <f>IF(CE246&gt;CC246,1,0)</f>
        <v>0</v>
      </c>
      <c r="AH246" s="131">
        <f>IF(O246="","",AX246*1)</f>
        <v>11</v>
      </c>
      <c r="AI246" s="132">
        <f>IF(P246="","",BE246*1)</f>
        <v>11</v>
      </c>
      <c r="AJ246" s="132">
        <f>IF(Q246="","",BL246*1)</f>
        <v>11</v>
      </c>
      <c r="AK246" s="132" t="str">
        <f>IF(R246="","",BS246*1)</f>
        <v/>
      </c>
      <c r="AL246" s="132" t="str">
        <f>IF(S246="","",BZ246*1)</f>
        <v/>
      </c>
      <c r="AM246" s="133">
        <f>IF(O246="","",AZ246*1)</f>
        <v>8</v>
      </c>
      <c r="AN246" s="133">
        <f>IF(P246="","",BG246*1)</f>
        <v>8</v>
      </c>
      <c r="AO246" s="133">
        <f>IF(Q246="","",BN246*1)</f>
        <v>8</v>
      </c>
      <c r="AP246" s="133" t="str">
        <f>IF(R246="","",BU246*1)</f>
        <v/>
      </c>
      <c r="AQ246" s="133" t="str">
        <f>IF(S246="","",CB246*1)</f>
        <v/>
      </c>
      <c r="AR246" s="134">
        <f>SUM(AH246:AL246)</f>
        <v>33</v>
      </c>
      <c r="AS246" s="135">
        <f>SUM(AM246:AQ246)</f>
        <v>24</v>
      </c>
      <c r="AT246" s="136">
        <f>IF(O246=1000,11,IF(O246=-1000,0,IF(O246&gt;0,11,IF(O246&lt;0,(-O246),"0"))))</f>
        <v>11</v>
      </c>
      <c r="AU246" s="137">
        <f>IF(O246=1000,0,IF(O246=-1000,11,IF(O246&lt;-9,-(O246-2),IF(O246&gt;0,(O246),"0"))))</f>
        <v>8</v>
      </c>
      <c r="AV246" s="136" t="str">
        <f>IF(O246=1000,11,IF(O246=-1000,0,IF(O246&gt;9,(O246+2),IF(O246&lt;0,(-O246),"0"))))</f>
        <v>0</v>
      </c>
      <c r="AW246" s="137">
        <f>IF(O246=1000,0,IF(O246=-1000,11,IF(O246&lt;0,11,IF(O246&gt;0,(O246),"0"))))</f>
        <v>8</v>
      </c>
      <c r="AX246" s="138">
        <f>IF(O246="","",IF(O246&gt;9,AV246,AT246))</f>
        <v>11</v>
      </c>
      <c r="AY246" s="139" t="str">
        <f>IF(O246="","","-")</f>
        <v>-</v>
      </c>
      <c r="AZ246" s="140">
        <f>IF(O246="","",IF(O246&lt;-9,AU246,AW246))</f>
        <v>8</v>
      </c>
      <c r="BA246" s="136" t="str">
        <f>IF(P246=1000,11,IF(P246=-1000,0,IF(P246&gt;9,(P246+2),IF(P246&lt;0,(-P246),"0"))))</f>
        <v>0</v>
      </c>
      <c r="BB246" s="137">
        <f>IF(P246=1000,0,IF(P246=-1000,11,IF(P246&lt;-9,-(P246-2),IF(P246&gt;0,(P246),"0"))))</f>
        <v>8</v>
      </c>
      <c r="BC246" s="137">
        <f>IF(P246=1000,11,IF(P246=-1000,0,IF(P246&gt;0,11,IF(P246&lt;0,(-P246),"0"))))</f>
        <v>11</v>
      </c>
      <c r="BD246" s="137">
        <f>IF(P246=1000,0,IF(P246=-1000,11,IF(P246&lt;0,11,IF(P246&gt;0,(P246),"0"))))</f>
        <v>8</v>
      </c>
      <c r="BE246" s="138">
        <f>IF(P246="","",IF(P246&gt;9,BA246,BC246))</f>
        <v>11</v>
      </c>
      <c r="BF246" s="139" t="str">
        <f>IF(P246="","","-")</f>
        <v>-</v>
      </c>
      <c r="BG246" s="140">
        <f>IF(P246="","",IF(P246&lt;-9,BB246,BD246))</f>
        <v>8</v>
      </c>
      <c r="BH246" s="136" t="str">
        <f>IF(Q246=1000,11,IF(Q246=-1000,0,IF(Q246&gt;9,(Q246+2),IF(Q246&lt;0,(-Q246),"0"))))</f>
        <v>0</v>
      </c>
      <c r="BI246" s="137">
        <f>IF(Q246=1000,0,IF(Q246=-1000,11,IF(Q246&lt;-9,-(Q246-2),IF(Q246&gt;0,(Q246),"0"))))</f>
        <v>8</v>
      </c>
      <c r="BJ246" s="137">
        <f>IF(Q246=1000,11,IF(Q246=-1000,0,IF(Q246&gt;0,11,IF(Q246&lt;0,(-Q246),"0"))))</f>
        <v>11</v>
      </c>
      <c r="BK246" s="137">
        <f>IF(Q246=1000,0,IF(Q246=-1000,11,IF(Q246&lt;0,11,IF(Q246&gt;0,(Q246),"0"))))</f>
        <v>8</v>
      </c>
      <c r="BL246" s="138">
        <f>IF(Q246="","",IF(Q246&gt;9,BH246,BJ246))</f>
        <v>11</v>
      </c>
      <c r="BM246" s="139" t="str">
        <f>IF(Q246="","","-")</f>
        <v>-</v>
      </c>
      <c r="BN246" s="140">
        <f>IF(Q246="","",IF(Q246&lt;-9,BI246,BK246))</f>
        <v>8</v>
      </c>
      <c r="BO246" s="137" t="e">
        <f>IF(R246=1000,11,IF(R246=-1000,0,IF(R246&gt;9,(R246+2),IF(R246&lt;0,(-R246),"0"))))</f>
        <v>#VALUE!</v>
      </c>
      <c r="BP246" s="137" t="str">
        <f>IF(R246=1000,0,IF(R246=-1000,11,IF(R246&lt;-9,-(R246-2),IF(R246&gt;0,(R246),"0"))))</f>
        <v/>
      </c>
      <c r="BQ246" s="137">
        <f>IF(R246=1000,11,IF(R246=-1000,0,IF(R246&gt;0,11,IF(R246&lt;0,(-R246),"0"))))</f>
        <v>11</v>
      </c>
      <c r="BR246" s="137" t="str">
        <f>IF(R246=1000,0,IF(R246=-1000,11,IF(R246&lt;0,11,IF(R246&gt;0,(R246),"0"))))</f>
        <v/>
      </c>
      <c r="BS246" s="138" t="str">
        <f>IF(R246="","",IF(R246&gt;9,BO246,BQ246))</f>
        <v/>
      </c>
      <c r="BT246" s="139" t="str">
        <f>IF(R246="","","-")</f>
        <v/>
      </c>
      <c r="BU246" s="140" t="str">
        <f>IF(R246="","",IF(R246&lt;-9,BP246,BR246))</f>
        <v/>
      </c>
      <c r="BV246" s="137" t="e">
        <f>IF(S246=1000,11,IF(S246=-1000,0,IF(S246&gt;9,(S246+2),IF(S246&lt;0,(-S246),"0"))))</f>
        <v>#VALUE!</v>
      </c>
      <c r="BW246" s="137" t="str">
        <f>IF(S246=1000,0,IF(S246=-1000,11,IF(S246&lt;-9,-(S246-2),IF(S246&gt;0,(S246),"0"))))</f>
        <v/>
      </c>
      <c r="BX246" s="137">
        <f>IF(S246=1000,11,IF(S246=-1000,0,IF(S246&gt;0,11,IF(S246&lt;0,(-S246),"0"))))</f>
        <v>11</v>
      </c>
      <c r="BY246" s="141" t="str">
        <f>IF(S246=1000,0,IF(S246=-1000,11,IF(S246&lt;0,11,IF(S246&gt;0,(S246),"0"))))</f>
        <v/>
      </c>
      <c r="BZ246" s="138" t="str">
        <f>IF(S246="","",IF(S246&gt;9,BV246,BX246))</f>
        <v/>
      </c>
      <c r="CA246" s="139" t="str">
        <f>IF(S246="","","-")</f>
        <v/>
      </c>
      <c r="CB246" s="140" t="str">
        <f>IF(S246="","",IF(S246&lt;-9,BW246,BY246))</f>
        <v/>
      </c>
      <c r="CC246" s="142">
        <f>IF(O246="","",SUM(T246:X246))</f>
        <v>3</v>
      </c>
      <c r="CD246" s="143" t="str">
        <f>IF(CC246="","","-")</f>
        <v>-</v>
      </c>
      <c r="CE246" s="144">
        <f>IF(O246="","",SUM(Y246:AC246))</f>
        <v>0</v>
      </c>
      <c r="CP246" s="32"/>
      <c r="CQ246" s="32"/>
    </row>
    <row r="247" spans="1:95" s="31" customFormat="1" ht="15" customHeight="1" thickBot="1" x14ac:dyDescent="0.25">
      <c r="A247" s="145"/>
      <c r="B247" s="145"/>
      <c r="C247" s="145"/>
      <c r="D247" s="146"/>
      <c r="E247" s="147"/>
      <c r="F247" s="148"/>
      <c r="G247" s="149"/>
      <c r="H247" s="150"/>
      <c r="I247" s="151"/>
      <c r="J247" s="151"/>
      <c r="K247" s="151"/>
      <c r="L247" s="151"/>
      <c r="M247" s="151"/>
      <c r="N247" s="150"/>
      <c r="O247" s="152"/>
      <c r="P247" s="152"/>
      <c r="Q247" s="152"/>
      <c r="R247" s="152"/>
      <c r="S247" s="152"/>
      <c r="T247" s="153"/>
      <c r="U247" s="153"/>
      <c r="V247" s="153"/>
      <c r="W247" s="153"/>
      <c r="X247" s="153"/>
      <c r="Y247" s="154"/>
      <c r="Z247" s="154"/>
      <c r="AA247" s="154"/>
      <c r="AB247" s="154"/>
      <c r="AC247" s="154"/>
      <c r="AD247" s="155"/>
      <c r="AE247" s="155"/>
      <c r="AF247" s="156"/>
      <c r="AG247" s="156"/>
      <c r="AH247" s="157"/>
      <c r="AI247" s="157"/>
      <c r="AJ247" s="157"/>
      <c r="AK247" s="157"/>
      <c r="AL247" s="157"/>
      <c r="AM247" s="158"/>
      <c r="AN247" s="158"/>
      <c r="AO247" s="158"/>
      <c r="AP247" s="158"/>
      <c r="AQ247" s="158"/>
      <c r="AR247" s="159"/>
      <c r="AS247" s="159"/>
      <c r="AT247" s="160"/>
      <c r="AU247" s="160"/>
      <c r="AV247" s="160"/>
      <c r="AW247" s="160"/>
      <c r="AX247" s="161"/>
      <c r="AY247" s="161"/>
      <c r="AZ247" s="161"/>
      <c r="BA247" s="160"/>
      <c r="BB247" s="160"/>
      <c r="BC247" s="160"/>
      <c r="BD247" s="160"/>
      <c r="BE247" s="161"/>
      <c r="BF247" s="161"/>
      <c r="BG247" s="161"/>
      <c r="BH247" s="160"/>
      <c r="BI247" s="160"/>
      <c r="BJ247" s="160"/>
      <c r="BK247" s="160"/>
      <c r="BL247" s="161"/>
      <c r="BM247" s="161"/>
      <c r="BN247" s="161"/>
      <c r="BO247" s="160"/>
      <c r="BP247" s="160"/>
      <c r="BQ247" s="160"/>
      <c r="BR247" s="160"/>
      <c r="BS247" s="161"/>
      <c r="BT247" s="161"/>
      <c r="BU247" s="161"/>
      <c r="BV247" s="160"/>
      <c r="BW247" s="160"/>
      <c r="BX247" s="160"/>
      <c r="BY247" s="160"/>
      <c r="BZ247" s="161"/>
      <c r="CA247" s="161"/>
      <c r="CB247" s="161"/>
      <c r="CC247" s="162"/>
      <c r="CD247" s="163"/>
      <c r="CE247" s="164"/>
      <c r="CP247" s="32"/>
      <c r="CQ247" s="32"/>
    </row>
    <row r="248" spans="1:95" s="31" customFormat="1" ht="31.5" customHeight="1" thickBot="1" x14ac:dyDescent="0.25">
      <c r="A248" s="34"/>
      <c r="B248" s="35"/>
      <c r="C248" s="1225">
        <f>1+C239</f>
        <v>28</v>
      </c>
      <c r="D248" s="1227" t="str">
        <f>IF(A248="","",VLOOKUP(A248,СписокКЖ!$A$88:$C$113,3,FALSE))</f>
        <v/>
      </c>
      <c r="E248" s="1228" t="str">
        <f>IF(B248="","",VLOOKUP(B248,СписокКЖ!E:J,2,FALSE))</f>
        <v/>
      </c>
      <c r="F248" s="1231" t="str">
        <f>IF(B248="","",VLOOKUP(B248,СписокКЖ!$A$88:$C$111,3,FALSE))</f>
        <v/>
      </c>
      <c r="G248" s="1232" t="str">
        <f>IF(D248="","",VLOOKUP(D248,СписокКЖ!G:L,2,FALSE))</f>
        <v/>
      </c>
      <c r="H248" s="36"/>
      <c r="I248" s="1235" t="s">
        <v>7</v>
      </c>
      <c r="J248" s="1235"/>
      <c r="K248" s="1235"/>
      <c r="L248" s="1235"/>
      <c r="M248" s="1235"/>
      <c r="N248" s="37"/>
      <c r="O248" s="1237"/>
      <c r="P248" s="1238"/>
      <c r="Q248" s="1238"/>
      <c r="R248" s="1238"/>
      <c r="S248" s="1238"/>
      <c r="T248" s="38" t="str">
        <f>IF(A248="","",VLOOKUP(A248,'[60]Протокол команд'!A:K,8,FALSE))</f>
        <v/>
      </c>
      <c r="U248" s="39" t="e">
        <f>T248*5-4</f>
        <v>#VALUE!</v>
      </c>
      <c r="V248" s="39" t="e">
        <f>T248*5</f>
        <v>#VALUE!</v>
      </c>
      <c r="W248" s="39" t="e">
        <f>CONCATENATE(U248,"-",V248)</f>
        <v>#VALUE!</v>
      </c>
      <c r="X248" s="39" t="str">
        <f>IF(A248="","",VLOOKUP(A248,'[60]Протокол команд'!A:K,10,FALSE))</f>
        <v/>
      </c>
      <c r="Y248" s="39" t="e">
        <f>X248*5-4</f>
        <v>#VALUE!</v>
      </c>
      <c r="Z248" s="39" t="e">
        <f>X248*5</f>
        <v>#VALUE!</v>
      </c>
      <c r="AA248" s="39" t="e">
        <f>CONCATENATE(Y248,"-",Z248)</f>
        <v>#VALUE!</v>
      </c>
      <c r="AB248" s="1241" t="str">
        <f>IF(O250="","",SUM(AF250:AF255))</f>
        <v/>
      </c>
      <c r="AC248" s="1242"/>
      <c r="AD248" s="1243"/>
      <c r="AE248" s="1242" t="str">
        <f>IF(O250="","",SUM(AG250:AG255))</f>
        <v/>
      </c>
      <c r="AF248" s="1242"/>
      <c r="AG248" s="1264"/>
      <c r="AH248" s="1241">
        <f>SUM(CC250:CC255)</f>
        <v>0</v>
      </c>
      <c r="AI248" s="1242"/>
      <c r="AJ248" s="1243"/>
      <c r="AK248" s="1242">
        <f>SUM(CE250:CE255)</f>
        <v>0</v>
      </c>
      <c r="AL248" s="1242"/>
      <c r="AM248" s="1264"/>
      <c r="AN248" s="1265">
        <f>SUM(AR250:AR255)</f>
        <v>0</v>
      </c>
      <c r="AO248" s="1266"/>
      <c r="AP248" s="1267"/>
      <c r="AQ248" s="1266">
        <f>SUM(AS250:AS255)</f>
        <v>0</v>
      </c>
      <c r="AR248" s="1266"/>
      <c r="AS248" s="1268"/>
      <c r="AT248" s="1314" t="str">
        <f>IF(A248="","",VLOOKUP(A248,'[60]Протокол команд'!A:Z,14,FALSE))</f>
        <v/>
      </c>
      <c r="AU248" s="1315"/>
      <c r="AV248" s="1315"/>
      <c r="AW248" s="1315"/>
      <c r="AX248" s="1315"/>
      <c r="AY248" s="1315"/>
      <c r="AZ248" s="1315"/>
      <c r="BA248" s="1315"/>
      <c r="BB248" s="1315"/>
      <c r="BC248" s="1315"/>
      <c r="BD248" s="1315"/>
      <c r="BE248" s="1315"/>
      <c r="BF248" s="1315"/>
      <c r="BG248" s="1315"/>
      <c r="BH248" s="1315"/>
      <c r="BI248" s="1315"/>
      <c r="BJ248" s="1315"/>
      <c r="BK248" s="1315"/>
      <c r="BL248" s="1315"/>
      <c r="BM248" s="1315"/>
      <c r="BN248" s="1315"/>
      <c r="BO248" s="1315"/>
      <c r="BP248" s="1315"/>
      <c r="BQ248" s="1315"/>
      <c r="BR248" s="1315"/>
      <c r="BS248" s="1315"/>
      <c r="BT248" s="1315"/>
      <c r="BU248" s="1315"/>
      <c r="BV248" s="1315"/>
      <c r="BW248" s="1315"/>
      <c r="BX248" s="1315"/>
      <c r="BY248" s="1315"/>
      <c r="BZ248" s="1315"/>
      <c r="CA248" s="1315"/>
      <c r="CB248" s="1316"/>
      <c r="CC248" s="1254" t="str">
        <f>IF(O250="","",SUM(AF250:AF255))</f>
        <v/>
      </c>
      <c r="CD248" s="1256" t="str">
        <f>IF(CC248="","","-")</f>
        <v/>
      </c>
      <c r="CE248" s="1258" t="str">
        <f>IF(O250="","",SUM(AG250:AG255))</f>
        <v/>
      </c>
      <c r="CP248" s="32"/>
      <c r="CQ248" s="32"/>
    </row>
    <row r="249" spans="1:95" s="31" customFormat="1" ht="13.5" customHeight="1" x14ac:dyDescent="0.2">
      <c r="A249" s="40"/>
      <c r="B249" s="40"/>
      <c r="C249" s="1226"/>
      <c r="D249" s="1229" t="str">
        <f>IF(A249="","",VLOOKUP(A249,СписокКЖ!D:I,2,FALSE))</f>
        <v/>
      </c>
      <c r="E249" s="1230" t="str">
        <f>IF(B249="","",VLOOKUP(B249,СписокКЖ!E:J,2,FALSE))</f>
        <v/>
      </c>
      <c r="F249" s="1233" t="str">
        <f>IF(C249="","",VLOOKUP(C249,СписокКЖ!F:K,2,FALSE))</f>
        <v/>
      </c>
      <c r="G249" s="1234" t="str">
        <f>IF(D249="","",VLOOKUP(D249,СписокКЖ!G:L,2,FALSE))</f>
        <v/>
      </c>
      <c r="H249" s="41"/>
      <c r="I249" s="1236"/>
      <c r="J249" s="1236"/>
      <c r="K249" s="1236"/>
      <c r="L249" s="1236"/>
      <c r="M249" s="1236"/>
      <c r="N249" s="42"/>
      <c r="O249" s="1239"/>
      <c r="P249" s="1240"/>
      <c r="Q249" s="1240"/>
      <c r="R249" s="1240"/>
      <c r="S249" s="1240"/>
      <c r="T249" s="1260" t="s">
        <v>8</v>
      </c>
      <c r="U249" s="1261"/>
      <c r="V249" s="1261"/>
      <c r="W249" s="1261"/>
      <c r="X249" s="1261"/>
      <c r="Y249" s="1261"/>
      <c r="Z249" s="1261"/>
      <c r="AA249" s="1261"/>
      <c r="AB249" s="1261"/>
      <c r="AC249" s="1261"/>
      <c r="AD249" s="1261"/>
      <c r="AE249" s="1261"/>
      <c r="AF249" s="1261"/>
      <c r="AG249" s="1262"/>
      <c r="AH249" s="1261" t="s">
        <v>9</v>
      </c>
      <c r="AI249" s="1261"/>
      <c r="AJ249" s="1261"/>
      <c r="AK249" s="1261"/>
      <c r="AL249" s="1261"/>
      <c r="AM249" s="1261"/>
      <c r="AN249" s="1261"/>
      <c r="AO249" s="1261"/>
      <c r="AP249" s="1261"/>
      <c r="AQ249" s="1261"/>
      <c r="AR249" s="1261"/>
      <c r="AS249" s="1262"/>
      <c r="AT249" s="1263" t="s">
        <v>10</v>
      </c>
      <c r="AU249" s="1263"/>
      <c r="AV249" s="1263"/>
      <c r="AW249" s="1263"/>
      <c r="AX249" s="1263"/>
      <c r="AY249" s="1263"/>
      <c r="AZ249" s="1263"/>
      <c r="BA249" s="1263" t="s">
        <v>11</v>
      </c>
      <c r="BB249" s="1263"/>
      <c r="BC249" s="1263"/>
      <c r="BD249" s="1263"/>
      <c r="BE249" s="1263"/>
      <c r="BF249" s="1263"/>
      <c r="BG249" s="1263"/>
      <c r="BH249" s="1263" t="s">
        <v>12</v>
      </c>
      <c r="BI249" s="1263"/>
      <c r="BJ249" s="1263"/>
      <c r="BK249" s="1263"/>
      <c r="BL249" s="1263"/>
      <c r="BM249" s="1263"/>
      <c r="BN249" s="1263"/>
      <c r="BO249" s="1263" t="s">
        <v>13</v>
      </c>
      <c r="BP249" s="1263"/>
      <c r="BQ249" s="1263"/>
      <c r="BR249" s="1263"/>
      <c r="BS249" s="1263"/>
      <c r="BT249" s="1263"/>
      <c r="BU249" s="1263"/>
      <c r="BV249" s="1263" t="s">
        <v>14</v>
      </c>
      <c r="BW249" s="1263"/>
      <c r="BX249" s="1263"/>
      <c r="BY249" s="1263"/>
      <c r="BZ249" s="1263"/>
      <c r="CA249" s="1263"/>
      <c r="CB249" s="1263"/>
      <c r="CC249" s="1255"/>
      <c r="CD249" s="1257"/>
      <c r="CE249" s="1259"/>
      <c r="CP249" s="32"/>
      <c r="CQ249" s="32"/>
    </row>
    <row r="250" spans="1:95" s="31" customFormat="1" ht="15" customHeight="1" x14ac:dyDescent="0.2">
      <c r="A250" s="43"/>
      <c r="B250" s="44"/>
      <c r="C250" s="90">
        <v>1</v>
      </c>
      <c r="D250" s="46" t="str">
        <f>IF(A250="","",VLOOKUP(A250,СписокКЖ!D:I,2,FALSE))</f>
        <v/>
      </c>
      <c r="E250" s="47"/>
      <c r="F250" s="48" t="str">
        <f>IF(B250="","",VLOOKUP(B250,СписокКЖ!D:I,2,FALSE))</f>
        <v/>
      </c>
      <c r="G250" s="49"/>
      <c r="H250" s="50"/>
      <c r="I250" s="51"/>
      <c r="J250" s="51"/>
      <c r="K250" s="51"/>
      <c r="L250" s="51"/>
      <c r="M250" s="51"/>
      <c r="N250" s="52"/>
      <c r="O250" s="53" t="str">
        <f>IF(I250="","",IF(I250="0",1000,IF(I250="-0",-1000,I250*1)))</f>
        <v/>
      </c>
      <c r="P250" s="53" t="str">
        <f t="shared" ref="P250:S251" si="159">IF(J250="","",IF(J250="0",1000,IF(J250="-0",-1000,J250*1)))</f>
        <v/>
      </c>
      <c r="Q250" s="53" t="str">
        <f t="shared" si="159"/>
        <v/>
      </c>
      <c r="R250" s="53" t="str">
        <f t="shared" si="159"/>
        <v/>
      </c>
      <c r="S250" s="54" t="str">
        <f t="shared" si="159"/>
        <v/>
      </c>
      <c r="T250" s="55" t="str">
        <f t="shared" ref="T250:X251" si="160">IF(O250="","",IF(O250&gt;0,1,0))</f>
        <v/>
      </c>
      <c r="U250" s="56" t="str">
        <f t="shared" si="160"/>
        <v/>
      </c>
      <c r="V250" s="56" t="str">
        <f t="shared" si="160"/>
        <v/>
      </c>
      <c r="W250" s="56" t="str">
        <f t="shared" si="160"/>
        <v/>
      </c>
      <c r="X250" s="56" t="str">
        <f t="shared" si="160"/>
        <v/>
      </c>
      <c r="Y250" s="57" t="str">
        <f t="shared" ref="Y250:AC251" si="161">IF(O250="","",IF(O250&lt;0,1,0))</f>
        <v/>
      </c>
      <c r="Z250" s="57" t="str">
        <f t="shared" si="161"/>
        <v/>
      </c>
      <c r="AA250" s="57" t="str">
        <f t="shared" si="161"/>
        <v/>
      </c>
      <c r="AB250" s="57" t="str">
        <f t="shared" si="161"/>
        <v/>
      </c>
      <c r="AC250" s="57" t="str">
        <f t="shared" si="161"/>
        <v/>
      </c>
      <c r="AD250" s="58" t="str">
        <f>IF(CC250="","",IF(CC250&gt;CE250,1,-1))</f>
        <v/>
      </c>
      <c r="AE250" s="58" t="str">
        <f>IF(CC250="","",IF(CC250&lt;CE250,1,-1))</f>
        <v/>
      </c>
      <c r="AF250" s="59">
        <f>IF(CC250&gt;CE250,1,0)</f>
        <v>0</v>
      </c>
      <c r="AG250" s="60">
        <f>IF(CE250&gt;CC250,1,0)</f>
        <v>0</v>
      </c>
      <c r="AH250" s="61" t="str">
        <f>IF(O250="","",AX250*1)</f>
        <v/>
      </c>
      <c r="AI250" s="62" t="str">
        <f>IF(P250="","",BE250*1)</f>
        <v/>
      </c>
      <c r="AJ250" s="62" t="str">
        <f>IF(Q250="","",BL250*1)</f>
        <v/>
      </c>
      <c r="AK250" s="62" t="str">
        <f>IF(R250="","",BS250*1)</f>
        <v/>
      </c>
      <c r="AL250" s="62" t="str">
        <f>IF(S250="","",BZ250*1)</f>
        <v/>
      </c>
      <c r="AM250" s="63" t="str">
        <f>IF(O250="","",AZ250*1)</f>
        <v/>
      </c>
      <c r="AN250" s="63" t="str">
        <f>IF(P250="","",BG250*1)</f>
        <v/>
      </c>
      <c r="AO250" s="63" t="str">
        <f>IF(Q250="","",BN250*1)</f>
        <v/>
      </c>
      <c r="AP250" s="63" t="str">
        <f>IF(R250="","",BU250*1)</f>
        <v/>
      </c>
      <c r="AQ250" s="63" t="str">
        <f>IF(S250="","",CB250*1)</f>
        <v/>
      </c>
      <c r="AR250" s="64">
        <f>SUM(AH250:AL250)</f>
        <v>0</v>
      </c>
      <c r="AS250" s="65">
        <f>SUM(AM250:AQ250)</f>
        <v>0</v>
      </c>
      <c r="AT250" s="66">
        <f>IF(O250=1000,11,IF(O250=-1000,0,IF(O250&gt;0,11,IF(O250&lt;0,(-O250),"0"))))</f>
        <v>11</v>
      </c>
      <c r="AU250" s="67" t="str">
        <f>IF(O250=1000,0,IF(O250=-1000,11,IF(O250&lt;-9,-(O250-2),IF(O250&gt;0,(O250),"0"))))</f>
        <v/>
      </c>
      <c r="AV250" s="66" t="e">
        <f>IF(O250=1000,11,IF(O250=-1000,0,IF(O250&lt;9,11,IF(O250&gt;9,(O250+2),"0"))))</f>
        <v>#VALUE!</v>
      </c>
      <c r="AW250" s="67" t="str">
        <f>IF(O250=1000,0,IF(O250=-1000,11,IF(O250&lt;0,11,IF(O250&gt;0,(O250),"0"))))</f>
        <v/>
      </c>
      <c r="AX250" s="68" t="str">
        <f>IF(O250="","",IF(O250&gt;9,AV250,AT250))</f>
        <v/>
      </c>
      <c r="AY250" s="69" t="str">
        <f>IF(O250="","","-")</f>
        <v/>
      </c>
      <c r="AZ250" s="70" t="str">
        <f>IF(O250="","",IF(O250&lt;-9,AU250,AW250))</f>
        <v/>
      </c>
      <c r="BA250" s="66" t="e">
        <f>IF(P250=1000,11,IF(P250=-1000,0,IF(P250&gt;9,(P250+2),IF(P250&lt;0,(-P250),"0"))))</f>
        <v>#VALUE!</v>
      </c>
      <c r="BB250" s="67" t="str">
        <f>IF(P250=1000,0,IF(P250=-1000,11,IF(P250&lt;-9,-(P250-2),IF(P250&gt;0,(P250),"0"))))</f>
        <v/>
      </c>
      <c r="BC250" s="67">
        <f>IF(P250=1000,11,IF(P250=-1000,0,IF(P250&gt;0,11,IF(P250&lt;0,(-P250),"0"))))</f>
        <v>11</v>
      </c>
      <c r="BD250" s="67" t="str">
        <f>IF(P250=1000,0,IF(P250=-1000,11,IF(P250&lt;0,11,IF(P250&gt;0,(P250),"0"))))</f>
        <v/>
      </c>
      <c r="BE250" s="68" t="str">
        <f>IF(P250="","",IF(P250&gt;9,BA250,BC250))</f>
        <v/>
      </c>
      <c r="BF250" s="69" t="str">
        <f>IF(P250="","","-")</f>
        <v/>
      </c>
      <c r="BG250" s="70" t="str">
        <f>IF(P250="","",IF(P250&lt;-9,BB250,BD250))</f>
        <v/>
      </c>
      <c r="BH250" s="66" t="e">
        <f>IF(Q250=1000,11,IF(Q250=-1000,0,IF(Q250&gt;9,(Q250+2),IF(Q250&lt;0,(-Q250),"0"))))</f>
        <v>#VALUE!</v>
      </c>
      <c r="BI250" s="67" t="str">
        <f>IF(Q250=1000,0,IF(Q250=-1000,11,IF(Q250&lt;-9,-(Q250-2),IF(Q250&gt;0,(Q250),"0"))))</f>
        <v/>
      </c>
      <c r="BJ250" s="67">
        <f>IF(Q250=1000,11,IF(Q250=-1000,0,IF(Q250&gt;0,11,IF(Q250&lt;0,(-Q250),"0"))))</f>
        <v>11</v>
      </c>
      <c r="BK250" s="67" t="str">
        <f>IF(Q250=1000,0,IF(Q250=-1000,11,IF(Q250&lt;0,11,IF(Q250&gt;0,(Q250),"0"))))</f>
        <v/>
      </c>
      <c r="BL250" s="68" t="str">
        <f>IF(Q250="","",IF(Q250&gt;9,BH250,BJ250))</f>
        <v/>
      </c>
      <c r="BM250" s="69" t="str">
        <f>IF(Q250="","","-")</f>
        <v/>
      </c>
      <c r="BN250" s="70" t="str">
        <f>IF(Q250="","",IF(Q250&lt;-9,BI250,BK250))</f>
        <v/>
      </c>
      <c r="BO250" s="67" t="e">
        <f>IF(R250=1000,11,IF(R250=-1000,0,IF(R250&gt;9,(R250+2),IF(R250&lt;0,(-R250),"0"))))</f>
        <v>#VALUE!</v>
      </c>
      <c r="BP250" s="67" t="str">
        <f>IF(R250=1000,0,IF(R250=-1000,11,IF(R250&lt;-9,-(R250-2),IF(R250&gt;0,(R250),"0"))))</f>
        <v/>
      </c>
      <c r="BQ250" s="67">
        <f>IF(R250=1000,11,IF(R250=-1000,0,IF(R250&gt;0,11,IF(R250&lt;0,(-R250),"0"))))</f>
        <v>11</v>
      </c>
      <c r="BR250" s="67" t="str">
        <f>IF(R250=1000,0,IF(R250=-1000,11,IF(R250&lt;0,11,IF(R250&gt;0,(R250),"0"))))</f>
        <v/>
      </c>
      <c r="BS250" s="68" t="str">
        <f>IF(R250="","",IF(R250&gt;9,BO250,BQ250))</f>
        <v/>
      </c>
      <c r="BT250" s="69" t="str">
        <f>IF(R250="","","-")</f>
        <v/>
      </c>
      <c r="BU250" s="70" t="str">
        <f>IF(R250="","",IF(R250&lt;-9,BP250,BR250))</f>
        <v/>
      </c>
      <c r="BV250" s="67" t="e">
        <f>IF(S250=1000,11,IF(S250=-1000,0,IF(S250&gt;9,(S250+2),IF(S250&lt;0,(-S250),"0"))))</f>
        <v>#VALUE!</v>
      </c>
      <c r="BW250" s="67" t="str">
        <f>IF(S250=1000,0,IF(S250=-1000,11,IF(S250&lt;-9,-(S250-2),IF(S250&gt;0,(S250),"0"))))</f>
        <v/>
      </c>
      <c r="BX250" s="67">
        <f>IF(S250=1000,11,IF(S250=-1000,0,IF(S250&gt;0,11,IF(S250&lt;0,(-S250),"0"))))</f>
        <v>11</v>
      </c>
      <c r="BY250" s="71" t="str">
        <f>IF(S250=1000,0,IF(S250=-1000,11,IF(S250&lt;0,11,IF(S250&gt;0,(S250),"0"))))</f>
        <v/>
      </c>
      <c r="BZ250" s="68" t="str">
        <f>IF(S250="","",IF(S250&gt;9,BV250,BX250))</f>
        <v/>
      </c>
      <c r="CA250" s="69" t="str">
        <f>IF(S250="","","-")</f>
        <v/>
      </c>
      <c r="CB250" s="70" t="str">
        <f>IF(S250="","",IF(S250&lt;-9,BW250,BY250))</f>
        <v/>
      </c>
      <c r="CC250" s="72" t="str">
        <f>IF(O250="","",SUM(T250:X250))</f>
        <v/>
      </c>
      <c r="CD250" s="73" t="str">
        <f>IF(CC250="","","-")</f>
        <v/>
      </c>
      <c r="CE250" s="74" t="str">
        <f>IF(O250="","",SUM(Y250:AC250))</f>
        <v/>
      </c>
      <c r="CP250" s="32"/>
      <c r="CQ250" s="32"/>
    </row>
    <row r="251" spans="1:95" s="31" customFormat="1" ht="15" customHeight="1" x14ac:dyDescent="0.2">
      <c r="A251" s="43"/>
      <c r="B251" s="44"/>
      <c r="C251" s="75">
        <v>2</v>
      </c>
      <c r="D251" s="76" t="str">
        <f>IF(A251="","",VLOOKUP(A251,СписокКЖ!D:I,2,FALSE))</f>
        <v/>
      </c>
      <c r="E251" s="47"/>
      <c r="F251" s="77" t="str">
        <f>IF(B251="","",VLOOKUP(B251,СписокКЖ!D:I,2,FALSE))</f>
        <v/>
      </c>
      <c r="G251" s="49"/>
      <c r="H251" s="41"/>
      <c r="I251" s="91"/>
      <c r="J251" s="91"/>
      <c r="K251" s="91"/>
      <c r="L251" s="91"/>
      <c r="M251" s="51"/>
      <c r="N251" s="42"/>
      <c r="O251" s="79" t="str">
        <f>IF(I251="","",IF(I251="0",1000,IF(I251="-0",-1000,I251*1)))</f>
        <v/>
      </c>
      <c r="P251" s="79" t="str">
        <f t="shared" si="159"/>
        <v/>
      </c>
      <c r="Q251" s="79" t="str">
        <f t="shared" si="159"/>
        <v/>
      </c>
      <c r="R251" s="79" t="str">
        <f t="shared" si="159"/>
        <v/>
      </c>
      <c r="S251" s="80" t="str">
        <f t="shared" si="159"/>
        <v/>
      </c>
      <c r="T251" s="55" t="str">
        <f t="shared" si="160"/>
        <v/>
      </c>
      <c r="U251" s="56" t="str">
        <f t="shared" si="160"/>
        <v/>
      </c>
      <c r="V251" s="56" t="str">
        <f t="shared" si="160"/>
        <v/>
      </c>
      <c r="W251" s="56" t="str">
        <f t="shared" si="160"/>
        <v/>
      </c>
      <c r="X251" s="56" t="str">
        <f t="shared" si="160"/>
        <v/>
      </c>
      <c r="Y251" s="57" t="str">
        <f t="shared" si="161"/>
        <v/>
      </c>
      <c r="Z251" s="57" t="str">
        <f t="shared" si="161"/>
        <v/>
      </c>
      <c r="AA251" s="57" t="str">
        <f t="shared" si="161"/>
        <v/>
      </c>
      <c r="AB251" s="57" t="str">
        <f t="shared" si="161"/>
        <v/>
      </c>
      <c r="AC251" s="57" t="str">
        <f t="shared" si="161"/>
        <v/>
      </c>
      <c r="AD251" s="58" t="str">
        <f>IF(CC251="","",IF(CC251&gt;CE251,1,-1))</f>
        <v/>
      </c>
      <c r="AE251" s="58" t="str">
        <f>IF(CC251="","",IF(CC251&lt;CE251,1,-1))</f>
        <v/>
      </c>
      <c r="AF251" s="59">
        <f>IF(CC251&gt;CE251,1,0)</f>
        <v>0</v>
      </c>
      <c r="AG251" s="60">
        <f>IF(CE251&gt;CC251,1,0)</f>
        <v>0</v>
      </c>
      <c r="AH251" s="81" t="str">
        <f>IF(O251="","",AX251*1)</f>
        <v/>
      </c>
      <c r="AI251" s="92" t="str">
        <f>IF(P251="","",BE251*1)</f>
        <v/>
      </c>
      <c r="AJ251" s="92" t="str">
        <f>IF(Q251="","",BL251*1)</f>
        <v/>
      </c>
      <c r="AK251" s="92" t="str">
        <f>IF(R251="","",BS251*1)</f>
        <v/>
      </c>
      <c r="AL251" s="92" t="str">
        <f>IF(S251="","",BZ251*1)</f>
        <v/>
      </c>
      <c r="AM251" s="93" t="str">
        <f>IF(O251="","",AZ251*1)</f>
        <v/>
      </c>
      <c r="AN251" s="93" t="str">
        <f>IF(P251="","",BG251*1)</f>
        <v/>
      </c>
      <c r="AO251" s="93" t="str">
        <f>IF(Q251="","",BN251*1)</f>
        <v/>
      </c>
      <c r="AP251" s="93" t="str">
        <f>IF(R251="","",BU251*1)</f>
        <v/>
      </c>
      <c r="AQ251" s="93" t="str">
        <f>IF(S251="","",CB251*1)</f>
        <v/>
      </c>
      <c r="AR251" s="64">
        <f>SUM(AH251:AL251)</f>
        <v>0</v>
      </c>
      <c r="AS251" s="65">
        <f>SUM(AM251:AQ251)</f>
        <v>0</v>
      </c>
      <c r="AT251" s="66">
        <f>IF(O251=1000,11,IF(O251=-1000,0,IF(O251&gt;0,11,IF(O251&lt;0,(-O251),"0"))))</f>
        <v>11</v>
      </c>
      <c r="AU251" s="67" t="str">
        <f>IF(O251=1000,0,IF(O251=-1000,11,IF(O251&lt;-9,-(O251-2),IF(O251&gt;0,(O251),"0"))))</f>
        <v/>
      </c>
      <c r="AV251" s="66" t="e">
        <f>IF(O251=1000,11,IF(O251=-1000,0,IF(O251&gt;9,(O251+2),IF(O251&lt;0,(-O251),"0"))))</f>
        <v>#VALUE!</v>
      </c>
      <c r="AW251" s="67" t="str">
        <f>IF(O251=1000,0,IF(O251=-1000,11,IF(O251&lt;0,11,IF(O251&gt;0,(O251),"0"))))</f>
        <v/>
      </c>
      <c r="AX251" s="94" t="str">
        <f>IF(O251="","",IF(O251&gt;9,AV251,AT251))</f>
        <v/>
      </c>
      <c r="AY251" s="95" t="str">
        <f>IF(O251="","","-")</f>
        <v/>
      </c>
      <c r="AZ251" s="96" t="str">
        <f>IF(O251="","",IF(O251&lt;-9,AU251,AW251))</f>
        <v/>
      </c>
      <c r="BA251" s="66" t="e">
        <f>IF(P251=1000,11,IF(P251=-1000,0,IF(P251&gt;9,(P251+2),IF(P251&lt;0,(-P251),"0"))))</f>
        <v>#VALUE!</v>
      </c>
      <c r="BB251" s="67" t="str">
        <f>IF(P251=1000,0,IF(P251=-1000,11,IF(P251&lt;-9,-(P251-2),IF(P251&gt;0,(P251),"0"))))</f>
        <v/>
      </c>
      <c r="BC251" s="67">
        <f>IF(P251=1000,11,IF(P251=-1000,0,IF(P251&gt;0,11,IF(P251&lt;0,(-P251),"0"))))</f>
        <v>11</v>
      </c>
      <c r="BD251" s="67" t="str">
        <f>IF(P251=1000,0,IF(P251=-1000,11,IF(P251&lt;0,11,IF(P251&gt;0,(P251),"0"))))</f>
        <v/>
      </c>
      <c r="BE251" s="94" t="str">
        <f>IF(P251="","",IF(P251&gt;9,BA251,BC251))</f>
        <v/>
      </c>
      <c r="BF251" s="95" t="str">
        <f>IF(P251="","","-")</f>
        <v/>
      </c>
      <c r="BG251" s="96" t="str">
        <f>IF(P251="","",IF(P251&lt;-9,BB251,BD251))</f>
        <v/>
      </c>
      <c r="BH251" s="66" t="e">
        <f>IF(Q251=1000,11,IF(Q251=-1000,0,IF(Q251&gt;9,(Q251+2),IF(Q251&lt;0,(-Q251),"0"))))</f>
        <v>#VALUE!</v>
      </c>
      <c r="BI251" s="67" t="str">
        <f>IF(Q251=1000,0,IF(Q251=-1000,11,IF(Q251&lt;-9,-(Q251-2),IF(Q251&gt;0,(Q251),"0"))))</f>
        <v/>
      </c>
      <c r="BJ251" s="67">
        <f>IF(Q251=1000,11,IF(Q251=-1000,0,IF(Q251&gt;0,11,IF(Q251&lt;0,(-Q251),"0"))))</f>
        <v>11</v>
      </c>
      <c r="BK251" s="67" t="str">
        <f>IF(Q251=1000,0,IF(Q251=-1000,11,IF(Q251&lt;0,11,IF(Q251&gt;0,(Q251),"0"))))</f>
        <v/>
      </c>
      <c r="BL251" s="94" t="str">
        <f>IF(Q251="","",IF(Q251&gt;9,BH251,BJ251))</f>
        <v/>
      </c>
      <c r="BM251" s="95" t="str">
        <f>IF(Q251="","","-")</f>
        <v/>
      </c>
      <c r="BN251" s="96" t="str">
        <f>IF(Q251="","",IF(Q251&lt;-9,BI251,BK251))</f>
        <v/>
      </c>
      <c r="BO251" s="67" t="e">
        <f>IF(R251=1000,11,IF(R251=-1000,0,IF(R251&gt;9,(R251+2),IF(R251&lt;0,(-R251),"0"))))</f>
        <v>#VALUE!</v>
      </c>
      <c r="BP251" s="67" t="str">
        <f>IF(R251=1000,0,IF(R251=-1000,11,IF(R251&lt;-9,-(R251-2),IF(R251&gt;0,(R251),"0"))))</f>
        <v/>
      </c>
      <c r="BQ251" s="67">
        <f>IF(R251=1000,11,IF(R251=-1000,0,IF(R251&gt;0,11,IF(R251&lt;0,(-R251),"0"))))</f>
        <v>11</v>
      </c>
      <c r="BR251" s="67" t="str">
        <f>IF(R251=1000,0,IF(R251=-1000,11,IF(R251&lt;0,11,IF(R251&gt;0,(R251),"0"))))</f>
        <v/>
      </c>
      <c r="BS251" s="94" t="str">
        <f>IF(R251="","",IF(R251&gt;9,BO251,BQ251))</f>
        <v/>
      </c>
      <c r="BT251" s="95" t="str">
        <f>IF(R251="","","-")</f>
        <v/>
      </c>
      <c r="BU251" s="96" t="str">
        <f>IF(R251="","",IF(R251&lt;-9,BP251,BR251))</f>
        <v/>
      </c>
      <c r="BV251" s="67" t="e">
        <f>IF(S251=1000,11,IF(S251=-1000,0,IF(S251&gt;9,(S251+2),IF(S251&lt;0,(-S251),"0"))))</f>
        <v>#VALUE!</v>
      </c>
      <c r="BW251" s="67" t="str">
        <f>IF(S251=1000,0,IF(S251=-1000,11,IF(S251&lt;-9,-(S251-2),IF(S251&gt;0,(S251),"0"))))</f>
        <v/>
      </c>
      <c r="BX251" s="67">
        <f>IF(S251=1000,11,IF(S251=-1000,0,IF(S251&gt;0,11,IF(S251&lt;0,(-S251),"0"))))</f>
        <v>11</v>
      </c>
      <c r="BY251" s="71" t="str">
        <f>IF(S251=1000,0,IF(S251=-1000,11,IF(S251&lt;0,11,IF(S251&gt;0,(S251),"0"))))</f>
        <v/>
      </c>
      <c r="BZ251" s="94" t="str">
        <f>IF(S251="","",IF(S251&gt;9,BV251,BX251))</f>
        <v/>
      </c>
      <c r="CA251" s="95" t="str">
        <f>IF(S251="","","-")</f>
        <v/>
      </c>
      <c r="CB251" s="96" t="str">
        <f>IF(S251="","",IF(S251&lt;-9,BW251,BY251))</f>
        <v/>
      </c>
      <c r="CC251" s="97" t="str">
        <f>IF(O251="","",SUM(T251:X251))</f>
        <v/>
      </c>
      <c r="CD251" s="88" t="str">
        <f>IF(CC251="","","-")</f>
        <v/>
      </c>
      <c r="CE251" s="98" t="str">
        <f>IF(O251="","",SUM(Y251:AC251))</f>
        <v/>
      </c>
      <c r="CP251" s="32"/>
      <c r="CQ251" s="32"/>
    </row>
    <row r="252" spans="1:95" s="31" customFormat="1" ht="15" customHeight="1" x14ac:dyDescent="0.2">
      <c r="A252" s="43"/>
      <c r="B252" s="44"/>
      <c r="C252" s="1250">
        <v>3</v>
      </c>
      <c r="D252" s="76" t="str">
        <f>IF(A252="","",VLOOKUP(A252,СписокКЖ!D:I,2,FALSE))</f>
        <v/>
      </c>
      <c r="E252" s="47"/>
      <c r="F252" s="77" t="str">
        <f>IF(B252="","",VLOOKUP(B252,СписокКЖ!D:I,2,FALSE))</f>
        <v/>
      </c>
      <c r="G252" s="49"/>
      <c r="H252" s="41"/>
      <c r="I252" s="1252"/>
      <c r="J252" s="1252"/>
      <c r="K252" s="1252"/>
      <c r="L252" s="1252"/>
      <c r="M252" s="1252"/>
      <c r="N252" s="42"/>
      <c r="O252" s="1244" t="str">
        <f>IF(I252="","",IF(I252="0",1000,IF(I252="-0",-1000,I252*1)))</f>
        <v/>
      </c>
      <c r="P252" s="1244" t="str">
        <f>IF(J252="","",IF(J252="0",1000,IF(J252="-0",-1000,J252*1)))</f>
        <v/>
      </c>
      <c r="Q252" s="1244" t="str">
        <f>IF(K252="","",IF(K252="0",1000,IF(K252="-0",-1000,K252*1)))</f>
        <v/>
      </c>
      <c r="R252" s="1244" t="str">
        <f>IF(L253="","",IF(L253="0",1000,IF(L253="-0",-1000,L253*1)))</f>
        <v/>
      </c>
      <c r="S252" s="1246" t="str">
        <f>IF(M253="","",IF(M253="0",1000,IF(M253="-0",-1000,M253*1)))</f>
        <v/>
      </c>
      <c r="T252" s="1248" t="str">
        <f>IF(O252="","",IF(O252&gt;0,1,0))</f>
        <v/>
      </c>
      <c r="U252" s="1284" t="str">
        <f>IF(P252="","",IF(P252&gt;0,1,0))</f>
        <v/>
      </c>
      <c r="V252" s="1284" t="str">
        <f>IF(Q252="","",IF(Q252&gt;0,1,0))</f>
        <v/>
      </c>
      <c r="W252" s="1284" t="str">
        <f>IF(R252="","",IF(R252&gt;0,1,0))</f>
        <v/>
      </c>
      <c r="X252" s="1284" t="str">
        <f>IF(S252="","",IF(S252&gt;0,1,0))</f>
        <v/>
      </c>
      <c r="Y252" s="1278" t="str">
        <f>IF(O252="","",IF(O252&lt;0,1,0))</f>
        <v/>
      </c>
      <c r="Z252" s="1278" t="str">
        <f>IF(P252="","",IF(P252&lt;0,1,0))</f>
        <v/>
      </c>
      <c r="AA252" s="1278" t="str">
        <f>IF(Q252="","",IF(Q252&lt;0,1,0))</f>
        <v/>
      </c>
      <c r="AB252" s="1278" t="str">
        <f>IF(R252="","",IF(R252&lt;0,1,0))</f>
        <v/>
      </c>
      <c r="AC252" s="1278" t="str">
        <f>IF(S252="","",IF(S252&lt;0,1,0))</f>
        <v/>
      </c>
      <c r="AD252" s="1280" t="str">
        <f>IF(CC252="","",IF(CC252&gt;CE252,1,-1))</f>
        <v/>
      </c>
      <c r="AE252" s="1280" t="str">
        <f>IF(CC252="","",IF(CC252&lt;CE252,1,-1))</f>
        <v/>
      </c>
      <c r="AF252" s="1282">
        <f>IF(CC252&gt;CE252,1,0)</f>
        <v>0</v>
      </c>
      <c r="AG252" s="1272">
        <f>IF(CE252&gt;CC252,1,0)</f>
        <v>0</v>
      </c>
      <c r="AH252" s="1274" t="str">
        <f>IF(O252="","",AX252*1)</f>
        <v/>
      </c>
      <c r="AI252" s="1276" t="str">
        <f>IF(P252="","",BE252*1)</f>
        <v/>
      </c>
      <c r="AJ252" s="1276" t="str">
        <f>IF(Q252="","",BL252*1)</f>
        <v/>
      </c>
      <c r="AK252" s="1276" t="str">
        <f>IF(R252="","",BS252*1)</f>
        <v/>
      </c>
      <c r="AL252" s="1276" t="str">
        <f>IF(S252="","",BZ252*1)</f>
        <v/>
      </c>
      <c r="AM252" s="1298" t="str">
        <f>IF(O252="","",AZ252*1)</f>
        <v/>
      </c>
      <c r="AN252" s="1298" t="str">
        <f>IF(P252="","",BG252*1)</f>
        <v/>
      </c>
      <c r="AO252" s="1298" t="str">
        <f>IF(Q252="","",BN252*1)</f>
        <v/>
      </c>
      <c r="AP252" s="1298" t="str">
        <f>IF(R252="","",BU252*1)</f>
        <v/>
      </c>
      <c r="AQ252" s="1298" t="str">
        <f>IF(S252="","",CB252*1)</f>
        <v/>
      </c>
      <c r="AR252" s="1300">
        <f>SUM(AH253:AL253)</f>
        <v>0</v>
      </c>
      <c r="AS252" s="1292">
        <f>SUM(AM253:AQ253)</f>
        <v>0</v>
      </c>
      <c r="AT252" s="1294">
        <f>IF(O252=1000,11,IF(O252=-1000,0,IF(O252&gt;0,11,IF(O252&lt;0,(-O252),"0"))))</f>
        <v>11</v>
      </c>
      <c r="AU252" s="1286" t="str">
        <f>IF(O252=1000,0,IF(O252=-1000,11,IF(O252&lt;-9,-(O252-2),IF(O252&gt;0,(O252),"0"))))</f>
        <v/>
      </c>
      <c r="AV252" s="1286" t="e">
        <f>IF(O252=1000,11,IF(O252=-1000,0,IF(O252&gt;9,(O252+2),IF(O252&lt;0,(-O252),"0"))))</f>
        <v>#VALUE!</v>
      </c>
      <c r="AW252" s="1286" t="str">
        <f>IF(O252=1000,0,IF(O252=-1000,11,IF(O252&lt;0,11,IF(O252&gt;0,(O252),"0"))))</f>
        <v/>
      </c>
      <c r="AX252" s="1296" t="str">
        <f>IF(O252="","",IF(O252&gt;9,AV252,AT252))</f>
        <v/>
      </c>
      <c r="AY252" s="1288" t="str">
        <f>IF(O252="","","-")</f>
        <v/>
      </c>
      <c r="AZ252" s="1290" t="str">
        <f>IF(O252="","",IF(O252&lt;-9,AU252,AW252))</f>
        <v/>
      </c>
      <c r="BA252" s="1286" t="e">
        <f>IF(P252=1000,11,IF(P252=-1000,0,IF(P252&gt;9,(P252+2),IF(P252&lt;0,(-P252),"0"))))</f>
        <v>#VALUE!</v>
      </c>
      <c r="BB252" s="1286" t="str">
        <f>IF(P252=1000,0,IF(P252=-1000,11,IF(P252&lt;-9,-(P252-2),IF(P252&gt;0,(P252),"0"))))</f>
        <v/>
      </c>
      <c r="BC252" s="1286">
        <f>IF(P252=1000,11,IF(P252=-1000,0,IF(P252&gt;0,11,IF(P252&lt;0,(-P252),"0"))))</f>
        <v>11</v>
      </c>
      <c r="BD252" s="1286" t="str">
        <f>IF(P252=1000,0,IF(P252=-1000,11,IF(P252&lt;0,11,IF(P252&gt;0,(P252),"0"))))</f>
        <v/>
      </c>
      <c r="BE252" s="1296" t="str">
        <f>IF(P252="","",IF(P252&gt;9,BA252,BC252))</f>
        <v/>
      </c>
      <c r="BF252" s="1288" t="str">
        <f>IF(P252="","","-")</f>
        <v/>
      </c>
      <c r="BG252" s="1290" t="str">
        <f>IF(P252="","",IF(P252&lt;-9,BB252,BD252))</f>
        <v/>
      </c>
      <c r="BH252" s="1286" t="e">
        <f>IF(Q252=1000,11,IF(Q252=-1000,0,IF(Q252&gt;9,(Q252+2),IF(Q252&lt;0,(-Q252),"0"))))</f>
        <v>#VALUE!</v>
      </c>
      <c r="BI252" s="1286" t="str">
        <f>IF(Q252=1000,0,IF(Q252=-1000,11,IF(Q252&lt;-9,-(Q252-2),IF(Q252&gt;0,(Q252),"0"))))</f>
        <v/>
      </c>
      <c r="BJ252" s="1286">
        <f>IF(Q252=1000,11,IF(Q252=-1000,0,IF(Q252&gt;0,11,IF(Q252&lt;0,(-Q252),"0"))))</f>
        <v>11</v>
      </c>
      <c r="BK252" s="1286" t="str">
        <f>IF(Q252=1000,0,IF(Q252=-1000,11,IF(Q252&lt;0,11,IF(Q252&gt;0,(Q252),"0"))))</f>
        <v/>
      </c>
      <c r="BL252" s="1296" t="str">
        <f>IF(Q252="","",IF(Q252&gt;9,BH252,BJ252))</f>
        <v/>
      </c>
      <c r="BM252" s="1288" t="str">
        <f>IF(Q252="","","-")</f>
        <v/>
      </c>
      <c r="BN252" s="1290" t="str">
        <f>IF(Q252="","",IF(Q252&lt;-9,BI252,BK252))</f>
        <v/>
      </c>
      <c r="BO252" s="1286" t="e">
        <f>IF(R252=1000,11,IF(R252=-1000,0,IF(R252&gt;9,(R252+2),IF(R252&lt;0,(-R252),"0"))))</f>
        <v>#VALUE!</v>
      </c>
      <c r="BP252" s="1286" t="str">
        <f>IF(R252=1000,0,IF(R252=-1000,11,IF(R252&lt;-9,-(R252-2),IF(R252&gt;0,(R252),"0"))))</f>
        <v/>
      </c>
      <c r="BQ252" s="1286">
        <f>IF(R252=1000,11,IF(R252=-1000,0,IF(R252&gt;0,11,IF(R252&lt;0,(-R252),"0"))))</f>
        <v>11</v>
      </c>
      <c r="BR252" s="1286" t="str">
        <f>IF(R252=1000,0,IF(R252=-1000,11,IF(R252&lt;0,11,IF(R252&gt;0,(R252),"0"))))</f>
        <v/>
      </c>
      <c r="BS252" s="1296" t="str">
        <f>IF(R252="","",IF(R252&gt;9,BO252,BQ252))</f>
        <v/>
      </c>
      <c r="BT252" s="1288" t="str">
        <f>IF(R252="","","-")</f>
        <v/>
      </c>
      <c r="BU252" s="1290" t="str">
        <f>IF(R252="","",IF(R252&lt;-9,BP252,BR252))</f>
        <v/>
      </c>
      <c r="BV252" s="1286" t="e">
        <f>IF(S252=1000,11,IF(S252=-1000,0,IF(S252&gt;9,(S252+2),IF(S252&lt;0,(-S252),"0"))))</f>
        <v>#VALUE!</v>
      </c>
      <c r="BW252" s="1286" t="str">
        <f>IF(S252=1000,0,IF(S252=-1000,11,IF(S252&lt;-9,-(S252-2),IF(S252&gt;0,(S252),"0"))))</f>
        <v/>
      </c>
      <c r="BX252" s="1286">
        <f>IF(S252=1000,11,IF(S252=-1000,0,IF(S252&gt;0,11,IF(S252&lt;0,(-S252),"0"))))</f>
        <v>11</v>
      </c>
      <c r="BY252" s="1286" t="str">
        <f>IF(S252=1000,0,IF(S252=-1000,11,IF(S252&lt;0,11,IF(S252&gt;0,(S252),"0"))))</f>
        <v/>
      </c>
      <c r="BZ252" s="1296" t="str">
        <f>IF(S252="","",IF(S252&gt;9,BV252,BX252))</f>
        <v/>
      </c>
      <c r="CA252" s="1288" t="str">
        <f>IF(S252="","","-")</f>
        <v/>
      </c>
      <c r="CB252" s="1290" t="str">
        <f>IF(S252="","",IF(S252&lt;-9,BW252,BY252))</f>
        <v/>
      </c>
      <c r="CC252" s="1302" t="str">
        <f>IF(O252="","",SUM(T252:X253))</f>
        <v/>
      </c>
      <c r="CD252" s="1304" t="str">
        <f>IF(CC252="","","-")</f>
        <v/>
      </c>
      <c r="CE252" s="1306" t="str">
        <f>IF(O252="","",SUM(Y252:AC253))</f>
        <v/>
      </c>
      <c r="CP252" s="32"/>
      <c r="CQ252" s="32"/>
    </row>
    <row r="253" spans="1:95" s="31" customFormat="1" ht="15" customHeight="1" x14ac:dyDescent="0.2">
      <c r="A253" s="43"/>
      <c r="B253" s="44"/>
      <c r="C253" s="1251"/>
      <c r="D253" s="46" t="str">
        <f>IF(A253="","",VLOOKUP(A253,СписокКЖ!D:I,2,FALSE))</f>
        <v/>
      </c>
      <c r="E253" s="47"/>
      <c r="F253" s="48" t="str">
        <f>IF(B253="","",VLOOKUP(B253,СписокКЖ!D:I,2,FALSE))</f>
        <v/>
      </c>
      <c r="G253" s="49"/>
      <c r="H253" s="41"/>
      <c r="I253" s="1253"/>
      <c r="J253" s="1253"/>
      <c r="K253" s="1253"/>
      <c r="L253" s="1253"/>
      <c r="M253" s="1253"/>
      <c r="N253" s="42"/>
      <c r="O253" s="1245"/>
      <c r="P253" s="1245"/>
      <c r="Q253" s="1245"/>
      <c r="R253" s="1245"/>
      <c r="S253" s="1247"/>
      <c r="T253" s="1249"/>
      <c r="U253" s="1285"/>
      <c r="V253" s="1285"/>
      <c r="W253" s="1285"/>
      <c r="X253" s="1285"/>
      <c r="Y253" s="1279"/>
      <c r="Z253" s="1279"/>
      <c r="AA253" s="1279"/>
      <c r="AB253" s="1279"/>
      <c r="AC253" s="1279"/>
      <c r="AD253" s="1281"/>
      <c r="AE253" s="1281"/>
      <c r="AF253" s="1283"/>
      <c r="AG253" s="1273"/>
      <c r="AH253" s="1275"/>
      <c r="AI253" s="1277"/>
      <c r="AJ253" s="1277"/>
      <c r="AK253" s="1277"/>
      <c r="AL253" s="1277"/>
      <c r="AM253" s="1299"/>
      <c r="AN253" s="1299"/>
      <c r="AO253" s="1299"/>
      <c r="AP253" s="1299"/>
      <c r="AQ253" s="1299"/>
      <c r="AR253" s="1301"/>
      <c r="AS253" s="1293"/>
      <c r="AT253" s="1295"/>
      <c r="AU253" s="1287"/>
      <c r="AV253" s="1287"/>
      <c r="AW253" s="1287"/>
      <c r="AX253" s="1297"/>
      <c r="AY253" s="1289"/>
      <c r="AZ253" s="1291"/>
      <c r="BA253" s="1287"/>
      <c r="BB253" s="1287"/>
      <c r="BC253" s="1287"/>
      <c r="BD253" s="1287"/>
      <c r="BE253" s="1297"/>
      <c r="BF253" s="1289"/>
      <c r="BG253" s="1291"/>
      <c r="BH253" s="1287"/>
      <c r="BI253" s="1287"/>
      <c r="BJ253" s="1287"/>
      <c r="BK253" s="1287"/>
      <c r="BL253" s="1297"/>
      <c r="BM253" s="1289"/>
      <c r="BN253" s="1291"/>
      <c r="BO253" s="1287"/>
      <c r="BP253" s="1287"/>
      <c r="BQ253" s="1287"/>
      <c r="BR253" s="1287"/>
      <c r="BS253" s="1297"/>
      <c r="BT253" s="1289"/>
      <c r="BU253" s="1291"/>
      <c r="BV253" s="1287"/>
      <c r="BW253" s="1287"/>
      <c r="BX253" s="1287"/>
      <c r="BY253" s="1287"/>
      <c r="BZ253" s="1297"/>
      <c r="CA253" s="1289"/>
      <c r="CB253" s="1291"/>
      <c r="CC253" s="1303"/>
      <c r="CD253" s="1305"/>
      <c r="CE253" s="1307"/>
      <c r="CP253" s="32"/>
      <c r="CQ253" s="32"/>
    </row>
    <row r="254" spans="1:95" s="31" customFormat="1" ht="15" customHeight="1" x14ac:dyDescent="0.2">
      <c r="A254" s="99" t="str">
        <f>IF(A250="","",A250)</f>
        <v/>
      </c>
      <c r="B254" s="99" t="str">
        <f>IF(B250="","",B251)</f>
        <v/>
      </c>
      <c r="C254" s="75">
        <v>4</v>
      </c>
      <c r="D254" s="100" t="str">
        <f>IF(A254="","",VLOOKUP(A254,СписокКЖ!D:I,2,FALSE))</f>
        <v/>
      </c>
      <c r="E254" s="101"/>
      <c r="F254" s="77" t="str">
        <f>IF(B254="","",VLOOKUP(B254,СписокКЖ!D:I,2,FALSE))</f>
        <v/>
      </c>
      <c r="G254" s="102"/>
      <c r="H254" s="41"/>
      <c r="I254" s="91"/>
      <c r="J254" s="91"/>
      <c r="K254" s="91"/>
      <c r="L254" s="91"/>
      <c r="M254" s="91"/>
      <c r="N254" s="42"/>
      <c r="O254" s="79" t="str">
        <f>IF(I254="","",IF(I254="0",1000,IF(I254="-0",-1000,I254*1)))</f>
        <v/>
      </c>
      <c r="P254" s="79" t="str">
        <f t="shared" ref="P254:S255" si="162">IF(J254="","",IF(J254="0",1000,IF(J254="-0",-1000,J254*1)))</f>
        <v/>
      </c>
      <c r="Q254" s="79" t="str">
        <f t="shared" si="162"/>
        <v/>
      </c>
      <c r="R254" s="79" t="str">
        <f t="shared" si="162"/>
        <v/>
      </c>
      <c r="S254" s="80" t="str">
        <f t="shared" si="162"/>
        <v/>
      </c>
      <c r="T254" s="103" t="str">
        <f t="shared" ref="T254:X255" si="163">IF(O254="","",IF(O254&gt;0,1,0))</f>
        <v/>
      </c>
      <c r="U254" s="104" t="str">
        <f t="shared" si="163"/>
        <v/>
      </c>
      <c r="V254" s="104" t="str">
        <f t="shared" si="163"/>
        <v/>
      </c>
      <c r="W254" s="104" t="str">
        <f t="shared" si="163"/>
        <v/>
      </c>
      <c r="X254" s="104" t="str">
        <f t="shared" si="163"/>
        <v/>
      </c>
      <c r="Y254" s="105" t="str">
        <f t="shared" ref="Y254:AC255" si="164">IF(O254="","",IF(O254&lt;0,1,0))</f>
        <v/>
      </c>
      <c r="Z254" s="105" t="str">
        <f t="shared" si="164"/>
        <v/>
      </c>
      <c r="AA254" s="105" t="str">
        <f t="shared" si="164"/>
        <v/>
      </c>
      <c r="AB254" s="105" t="str">
        <f t="shared" si="164"/>
        <v/>
      </c>
      <c r="AC254" s="105" t="str">
        <f t="shared" si="164"/>
        <v/>
      </c>
      <c r="AD254" s="106" t="str">
        <f>IF(CC254="","",IF(CC254&gt;CE254,1,-1))</f>
        <v/>
      </c>
      <c r="AE254" s="106" t="str">
        <f>IF(CC254="","",IF(CC254&lt;CE254,1,-1))</f>
        <v/>
      </c>
      <c r="AF254" s="107">
        <f>IF(CC254&gt;CE254,1,0)</f>
        <v>0</v>
      </c>
      <c r="AG254" s="108">
        <f>IF(CE254&gt;CC254,1,0)</f>
        <v>0</v>
      </c>
      <c r="AH254" s="81" t="str">
        <f>IF(O254="","",AX254*1)</f>
        <v/>
      </c>
      <c r="AI254" s="92" t="str">
        <f>IF(P254="","",BE254*1)</f>
        <v/>
      </c>
      <c r="AJ254" s="92" t="str">
        <f>IF(Q254="","",BL254*1)</f>
        <v/>
      </c>
      <c r="AK254" s="92" t="str">
        <f>IF(R254="","",BS254*1)</f>
        <v/>
      </c>
      <c r="AL254" s="92" t="str">
        <f>IF(S254="","",BZ254*1)</f>
        <v/>
      </c>
      <c r="AM254" s="93" t="str">
        <f>IF(O254="","",AZ254*1)</f>
        <v/>
      </c>
      <c r="AN254" s="93" t="str">
        <f>IF(P254="","",BG254*1)</f>
        <v/>
      </c>
      <c r="AO254" s="93" t="str">
        <f>IF(Q254="","",BN254*1)</f>
        <v/>
      </c>
      <c r="AP254" s="93" t="str">
        <f>IF(R254="","",BU254*1)</f>
        <v/>
      </c>
      <c r="AQ254" s="93" t="str">
        <f>IF(S254="","",CB254*1)</f>
        <v/>
      </c>
      <c r="AR254" s="109">
        <f>SUM(AH254:AL254)</f>
        <v>0</v>
      </c>
      <c r="AS254" s="110">
        <f>SUM(AM254:AQ254)</f>
        <v>0</v>
      </c>
      <c r="AT254" s="111">
        <f>IF(O254=1000,11,IF(O254=-1000,0,IF(O254&gt;0,11,IF(O254&lt;0,(-O254),"0"))))</f>
        <v>11</v>
      </c>
      <c r="AU254" s="112" t="str">
        <f>IF(O254=1000,0,IF(O254=-1000,11,IF(O254&lt;-9,-(O254-2),IF(O254&gt;0,(O254),"0"))))</f>
        <v/>
      </c>
      <c r="AV254" s="111" t="e">
        <f>IF(O254=1000,11,IF(O254=-1000,0,IF(O254&gt;9,(O254+2),IF(O254&lt;0,(-O254),"0"))))</f>
        <v>#VALUE!</v>
      </c>
      <c r="AW254" s="112" t="str">
        <f>IF(O254=1000,0,IF(O254=-1000,11,IF(O254&lt;0,11,IF(O254&gt;0,(O254),"0"))))</f>
        <v/>
      </c>
      <c r="AX254" s="94" t="str">
        <f>IF(O254="","",IF(O254&gt;9,AV254,AT254))</f>
        <v/>
      </c>
      <c r="AY254" s="95" t="str">
        <f>IF(O254="","","-")</f>
        <v/>
      </c>
      <c r="AZ254" s="96" t="str">
        <f>IF(O254="","",IF(O254&lt;-9,AU254,AW254))</f>
        <v/>
      </c>
      <c r="BA254" s="111" t="e">
        <f>IF(P254=1000,11,IF(P254=-1000,0,IF(P254&gt;9,(P254+2),IF(P254&lt;0,(-P254),"0"))))</f>
        <v>#VALUE!</v>
      </c>
      <c r="BB254" s="112" t="str">
        <f>IF(P254=1000,0,IF(P254=-1000,11,IF(P254&lt;-9,-(P254-2),IF(P254&gt;0,(P254),"0"))))</f>
        <v/>
      </c>
      <c r="BC254" s="112">
        <f>IF(P254=1000,11,IF(P254=-1000,0,IF(P254&gt;0,11,IF(P254&lt;0,(-P254),"0"))))</f>
        <v>11</v>
      </c>
      <c r="BD254" s="112" t="str">
        <f>IF(P254=1000,0,IF(P254=-1000,11,IF(P254&lt;0,11,IF(P254&gt;0,(P254),"0"))))</f>
        <v/>
      </c>
      <c r="BE254" s="94" t="str">
        <f>IF(P254="","",IF(P254&gt;9,BA254,BC254))</f>
        <v/>
      </c>
      <c r="BF254" s="95" t="str">
        <f>IF(P254="","","-")</f>
        <v/>
      </c>
      <c r="BG254" s="96" t="str">
        <f>IF(P254="","",IF(P254&lt;-9,BB254,BD254))</f>
        <v/>
      </c>
      <c r="BH254" s="111" t="e">
        <f>IF(Q254=1000,11,IF(Q254=-1000,0,IF(Q254&gt;9,(Q254+2),IF(Q254&lt;0,(-Q254),"0"))))</f>
        <v>#VALUE!</v>
      </c>
      <c r="BI254" s="112" t="str">
        <f>IF(Q254=1000,0,IF(Q254=-1000,11,IF(Q254&lt;-9,-(Q254-2),IF(Q254&gt;0,(Q254),"0"))))</f>
        <v/>
      </c>
      <c r="BJ254" s="112">
        <f>IF(Q254=1000,11,IF(Q254=-1000,0,IF(Q254&gt;0,11,IF(Q254&lt;0,(-Q254),"0"))))</f>
        <v>11</v>
      </c>
      <c r="BK254" s="112" t="str">
        <f>IF(Q254=1000,0,IF(Q254=-1000,11,IF(Q254&lt;0,11,IF(Q254&gt;0,(Q254),"0"))))</f>
        <v/>
      </c>
      <c r="BL254" s="94" t="str">
        <f>IF(Q254="","",IF(Q254&gt;9,BH254,BJ254))</f>
        <v/>
      </c>
      <c r="BM254" s="95" t="str">
        <f>IF(Q254="","","-")</f>
        <v/>
      </c>
      <c r="BN254" s="96" t="str">
        <f>IF(Q254="","",IF(Q254&lt;-9,BI254,BK254))</f>
        <v/>
      </c>
      <c r="BO254" s="112" t="e">
        <f>IF(R254=1000,11,IF(R254=-1000,0,IF(R254&gt;9,(R254+2),IF(R254&lt;0,(-R254),"0"))))</f>
        <v>#VALUE!</v>
      </c>
      <c r="BP254" s="112" t="str">
        <f>IF(R254=1000,0,IF(R254=-1000,11,IF(R254&lt;-9,-(R254-2),IF(R254&gt;0,(R254),"0"))))</f>
        <v/>
      </c>
      <c r="BQ254" s="112">
        <f>IF(R254=1000,11,IF(R254=-1000,0,IF(R254&gt;0,11,IF(R254&lt;0,(-R254),"0"))))</f>
        <v>11</v>
      </c>
      <c r="BR254" s="112" t="str">
        <f>IF(R254=1000,0,IF(R254=-1000,11,IF(R254&lt;0,11,IF(R254&gt;0,(R254),"0"))))</f>
        <v/>
      </c>
      <c r="BS254" s="94" t="str">
        <f>IF(R254="","",IF(R254&gt;9,BO254,BQ254))</f>
        <v/>
      </c>
      <c r="BT254" s="95" t="str">
        <f>IF(R254="","","-")</f>
        <v/>
      </c>
      <c r="BU254" s="96" t="str">
        <f>IF(R254="","",IF(R254&lt;-9,BP254,BR254))</f>
        <v/>
      </c>
      <c r="BV254" s="112" t="e">
        <f>IF(S254=1000,11,IF(S254=-1000,0,IF(S254&gt;9,(S254+2),IF(S254&lt;0,(-S254),"0"))))</f>
        <v>#VALUE!</v>
      </c>
      <c r="BW254" s="112" t="str">
        <f>IF(S254=1000,0,IF(S254=-1000,11,IF(S254&lt;-9,-(S254-2),IF(S254&gt;0,(S254),"0"))))</f>
        <v/>
      </c>
      <c r="BX254" s="112">
        <f>IF(S254=1000,11,IF(S254=-1000,0,IF(S254&gt;0,11,IF(S254&lt;0,(-S254),"0"))))</f>
        <v>11</v>
      </c>
      <c r="BY254" s="113" t="str">
        <f>IF(S254=1000,0,IF(S254=-1000,11,IF(S254&lt;0,11,IF(S254&gt;0,(S254),"0"))))</f>
        <v/>
      </c>
      <c r="BZ254" s="94" t="str">
        <f>IF(S254="","",IF(S254&gt;9,BV254,BX254))</f>
        <v/>
      </c>
      <c r="CA254" s="95" t="str">
        <f>IF(S254="","","-")</f>
        <v/>
      </c>
      <c r="CB254" s="96" t="str">
        <f>IF(S254="","",IF(S254&lt;-9,BW254,BY254))</f>
        <v/>
      </c>
      <c r="CC254" s="97" t="str">
        <f>IF(O254="","",SUM(T254:X254))</f>
        <v/>
      </c>
      <c r="CD254" s="88" t="str">
        <f>IF(CC254="","","-")</f>
        <v/>
      </c>
      <c r="CE254" s="98" t="str">
        <f>IF(O254="","",SUM(Y254:AC254))</f>
        <v/>
      </c>
      <c r="CP254" s="32"/>
      <c r="CQ254" s="32"/>
    </row>
    <row r="255" spans="1:95" s="31" customFormat="1" ht="15" customHeight="1" thickBot="1" x14ac:dyDescent="0.25">
      <c r="A255" s="99" t="str">
        <f>IF(A250="","",A251)</f>
        <v/>
      </c>
      <c r="B255" s="99" t="str">
        <f>IF(B250="","",B250)</f>
        <v/>
      </c>
      <c r="C255" s="114">
        <v>5</v>
      </c>
      <c r="D255" s="115" t="str">
        <f>IF(A255="","",VLOOKUP(A255,СписокКЖ!D:I,2,FALSE))</f>
        <v/>
      </c>
      <c r="E255" s="116"/>
      <c r="F255" s="117" t="str">
        <f>IF(B255="","",VLOOKUP(B255,СписокКЖ!D:I,2,FALSE))</f>
        <v/>
      </c>
      <c r="G255" s="118"/>
      <c r="H255" s="119"/>
      <c r="I255" s="120"/>
      <c r="J255" s="120"/>
      <c r="K255" s="120"/>
      <c r="L255" s="121"/>
      <c r="M255" s="121"/>
      <c r="N255" s="122"/>
      <c r="O255" s="123" t="str">
        <f>IF(I255="","",IF(I255="0",1000,IF(I255="-0",-1000,I255*1)))</f>
        <v/>
      </c>
      <c r="P255" s="123" t="str">
        <f t="shared" si="162"/>
        <v/>
      </c>
      <c r="Q255" s="123" t="str">
        <f t="shared" si="162"/>
        <v/>
      </c>
      <c r="R255" s="123" t="str">
        <f t="shared" si="162"/>
        <v/>
      </c>
      <c r="S255" s="124" t="str">
        <f t="shared" si="162"/>
        <v/>
      </c>
      <c r="T255" s="125" t="str">
        <f t="shared" si="163"/>
        <v/>
      </c>
      <c r="U255" s="126" t="str">
        <f t="shared" si="163"/>
        <v/>
      </c>
      <c r="V255" s="126" t="str">
        <f t="shared" si="163"/>
        <v/>
      </c>
      <c r="W255" s="126" t="str">
        <f t="shared" si="163"/>
        <v/>
      </c>
      <c r="X255" s="126" t="str">
        <f t="shared" si="163"/>
        <v/>
      </c>
      <c r="Y255" s="127" t="str">
        <f t="shared" si="164"/>
        <v/>
      </c>
      <c r="Z255" s="127" t="str">
        <f t="shared" si="164"/>
        <v/>
      </c>
      <c r="AA255" s="127" t="str">
        <f t="shared" si="164"/>
        <v/>
      </c>
      <c r="AB255" s="127" t="str">
        <f t="shared" si="164"/>
        <v/>
      </c>
      <c r="AC255" s="127" t="str">
        <f t="shared" si="164"/>
        <v/>
      </c>
      <c r="AD255" s="128" t="str">
        <f>IF(CC255="","",IF(CC255&gt;CE255,1,-1))</f>
        <v/>
      </c>
      <c r="AE255" s="128" t="str">
        <f>IF(CC255="","",IF(CC255&lt;CE255,1,-1))</f>
        <v/>
      </c>
      <c r="AF255" s="129">
        <f>IF(CC255&gt;CE255,1,0)</f>
        <v>0</v>
      </c>
      <c r="AG255" s="130">
        <f>IF(CE255&gt;CC255,1,0)</f>
        <v>0</v>
      </c>
      <c r="AH255" s="131" t="str">
        <f>IF(O255="","",AX255*1)</f>
        <v/>
      </c>
      <c r="AI255" s="132" t="str">
        <f>IF(P255="","",BE255*1)</f>
        <v/>
      </c>
      <c r="AJ255" s="132" t="str">
        <f>IF(Q255="","",BL255*1)</f>
        <v/>
      </c>
      <c r="AK255" s="132" t="str">
        <f>IF(R255="","",BS255*1)</f>
        <v/>
      </c>
      <c r="AL255" s="132" t="str">
        <f>IF(S255="","",BZ255*1)</f>
        <v/>
      </c>
      <c r="AM255" s="133" t="str">
        <f>IF(O255="","",AZ255*1)</f>
        <v/>
      </c>
      <c r="AN255" s="133" t="str">
        <f>IF(P255="","",BG255*1)</f>
        <v/>
      </c>
      <c r="AO255" s="133" t="str">
        <f>IF(Q255="","",BN255*1)</f>
        <v/>
      </c>
      <c r="AP255" s="133" t="str">
        <f>IF(R255="","",BU255*1)</f>
        <v/>
      </c>
      <c r="AQ255" s="133" t="str">
        <f>IF(S255="","",CB255*1)</f>
        <v/>
      </c>
      <c r="AR255" s="134">
        <f>SUM(AH255:AL255)</f>
        <v>0</v>
      </c>
      <c r="AS255" s="135">
        <f>SUM(AM255:AQ255)</f>
        <v>0</v>
      </c>
      <c r="AT255" s="136">
        <f>IF(O255=1000,11,IF(O255=-1000,0,IF(O255&gt;0,11,IF(O255&lt;0,(-O255),"0"))))</f>
        <v>11</v>
      </c>
      <c r="AU255" s="137" t="str">
        <f>IF(O255=1000,0,IF(O255=-1000,11,IF(O255&lt;-9,-(O255-2),IF(O255&gt;0,(O255),"0"))))</f>
        <v/>
      </c>
      <c r="AV255" s="136" t="e">
        <f>IF(O255=1000,11,IF(O255=-1000,0,IF(O255&gt;9,(O255+2),IF(O255&lt;0,(-O255),"0"))))</f>
        <v>#VALUE!</v>
      </c>
      <c r="AW255" s="137" t="str">
        <f>IF(O255=1000,0,IF(O255=-1000,11,IF(O255&lt;0,11,IF(O255&gt;0,(O255),"0"))))</f>
        <v/>
      </c>
      <c r="AX255" s="138" t="str">
        <f>IF(O255="","",IF(O255&gt;9,AV255,AT255))</f>
        <v/>
      </c>
      <c r="AY255" s="139" t="str">
        <f>IF(O255="","","-")</f>
        <v/>
      </c>
      <c r="AZ255" s="140" t="str">
        <f>IF(O255="","",IF(O255&lt;-9,AU255,AW255))</f>
        <v/>
      </c>
      <c r="BA255" s="136" t="e">
        <f>IF(P255=1000,11,IF(P255=-1000,0,IF(P255&gt;9,(P255+2),IF(P255&lt;0,(-P255),"0"))))</f>
        <v>#VALUE!</v>
      </c>
      <c r="BB255" s="137" t="str">
        <f>IF(P255=1000,0,IF(P255=-1000,11,IF(P255&lt;-9,-(P255-2),IF(P255&gt;0,(P255),"0"))))</f>
        <v/>
      </c>
      <c r="BC255" s="137">
        <f>IF(P255=1000,11,IF(P255=-1000,0,IF(P255&gt;0,11,IF(P255&lt;0,(-P255),"0"))))</f>
        <v>11</v>
      </c>
      <c r="BD255" s="137" t="str">
        <f>IF(P255=1000,0,IF(P255=-1000,11,IF(P255&lt;0,11,IF(P255&gt;0,(P255),"0"))))</f>
        <v/>
      </c>
      <c r="BE255" s="138" t="str">
        <f>IF(P255="","",IF(P255&gt;9,BA255,BC255))</f>
        <v/>
      </c>
      <c r="BF255" s="139" t="str">
        <f>IF(P255="","","-")</f>
        <v/>
      </c>
      <c r="BG255" s="140" t="str">
        <f>IF(P255="","",IF(P255&lt;-9,BB255,BD255))</f>
        <v/>
      </c>
      <c r="BH255" s="136" t="e">
        <f>IF(Q255=1000,11,IF(Q255=-1000,0,IF(Q255&gt;9,(Q255+2),IF(Q255&lt;0,(-Q255),"0"))))</f>
        <v>#VALUE!</v>
      </c>
      <c r="BI255" s="137" t="str">
        <f>IF(Q255=1000,0,IF(Q255=-1000,11,IF(Q255&lt;-9,-(Q255-2),IF(Q255&gt;0,(Q255),"0"))))</f>
        <v/>
      </c>
      <c r="BJ255" s="137">
        <f>IF(Q255=1000,11,IF(Q255=-1000,0,IF(Q255&gt;0,11,IF(Q255&lt;0,(-Q255),"0"))))</f>
        <v>11</v>
      </c>
      <c r="BK255" s="137" t="str">
        <f>IF(Q255=1000,0,IF(Q255=-1000,11,IF(Q255&lt;0,11,IF(Q255&gt;0,(Q255),"0"))))</f>
        <v/>
      </c>
      <c r="BL255" s="138" t="str">
        <f>IF(Q255="","",IF(Q255&gt;9,BH255,BJ255))</f>
        <v/>
      </c>
      <c r="BM255" s="139" t="str">
        <f>IF(Q255="","","-")</f>
        <v/>
      </c>
      <c r="BN255" s="140" t="str">
        <f>IF(Q255="","",IF(Q255&lt;-9,BI255,BK255))</f>
        <v/>
      </c>
      <c r="BO255" s="137" t="e">
        <f>IF(R255=1000,11,IF(R255=-1000,0,IF(R255&gt;9,(R255+2),IF(R255&lt;0,(-R255),"0"))))</f>
        <v>#VALUE!</v>
      </c>
      <c r="BP255" s="137" t="str">
        <f>IF(R255=1000,0,IF(R255=-1000,11,IF(R255&lt;-9,-(R255-2),IF(R255&gt;0,(R255),"0"))))</f>
        <v/>
      </c>
      <c r="BQ255" s="137">
        <f>IF(R255=1000,11,IF(R255=-1000,0,IF(R255&gt;0,11,IF(R255&lt;0,(-R255),"0"))))</f>
        <v>11</v>
      </c>
      <c r="BR255" s="137" t="str">
        <f>IF(R255=1000,0,IF(R255=-1000,11,IF(R255&lt;0,11,IF(R255&gt;0,(R255),"0"))))</f>
        <v/>
      </c>
      <c r="BS255" s="138" t="str">
        <f>IF(R255="","",IF(R255&gt;9,BO255,BQ255))</f>
        <v/>
      </c>
      <c r="BT255" s="139" t="str">
        <f>IF(R255="","","-")</f>
        <v/>
      </c>
      <c r="BU255" s="140" t="str">
        <f>IF(R255="","",IF(R255&lt;-9,BP255,BR255))</f>
        <v/>
      </c>
      <c r="BV255" s="137" t="e">
        <f>IF(S255=1000,11,IF(S255=-1000,0,IF(S255&gt;9,(S255+2),IF(S255&lt;0,(-S255),"0"))))</f>
        <v>#VALUE!</v>
      </c>
      <c r="BW255" s="137" t="str">
        <f>IF(S255=1000,0,IF(S255=-1000,11,IF(S255&lt;-9,-(S255-2),IF(S255&gt;0,(S255),"0"))))</f>
        <v/>
      </c>
      <c r="BX255" s="137">
        <f>IF(S255=1000,11,IF(S255=-1000,0,IF(S255&gt;0,11,IF(S255&lt;0,(-S255),"0"))))</f>
        <v>11</v>
      </c>
      <c r="BY255" s="141" t="str">
        <f>IF(S255=1000,0,IF(S255=-1000,11,IF(S255&lt;0,11,IF(S255&gt;0,(S255),"0"))))</f>
        <v/>
      </c>
      <c r="BZ255" s="138" t="str">
        <f>IF(S255="","",IF(S255&gt;9,BV255,BX255))</f>
        <v/>
      </c>
      <c r="CA255" s="139" t="str">
        <f>IF(S255="","","-")</f>
        <v/>
      </c>
      <c r="CB255" s="140" t="str">
        <f>IF(S255="","",IF(S255&lt;-9,BW255,BY255))</f>
        <v/>
      </c>
      <c r="CC255" s="142" t="str">
        <f>IF(O255="","",SUM(T255:X255))</f>
        <v/>
      </c>
      <c r="CD255" s="143" t="str">
        <f>IF(CC255="","","-")</f>
        <v/>
      </c>
      <c r="CE255" s="144" t="str">
        <f>IF(O255="","",SUM(Y255:AC255))</f>
        <v/>
      </c>
      <c r="CP255" s="32"/>
      <c r="CQ255" s="32"/>
    </row>
    <row r="256" spans="1:95" s="31" customFormat="1" ht="15" customHeight="1" thickBot="1" x14ac:dyDescent="0.25">
      <c r="A256" s="145"/>
      <c r="B256" s="145"/>
      <c r="C256" s="145"/>
      <c r="D256" s="146"/>
      <c r="E256" s="147"/>
      <c r="F256" s="148"/>
      <c r="G256" s="149"/>
      <c r="H256" s="150"/>
      <c r="I256" s="151"/>
      <c r="J256" s="151"/>
      <c r="K256" s="151"/>
      <c r="L256" s="151"/>
      <c r="M256" s="151"/>
      <c r="N256" s="150"/>
      <c r="O256" s="152"/>
      <c r="P256" s="152"/>
      <c r="Q256" s="152"/>
      <c r="R256" s="152"/>
      <c r="S256" s="152"/>
      <c r="T256" s="153"/>
      <c r="U256" s="153"/>
      <c r="V256" s="153"/>
      <c r="W256" s="153"/>
      <c r="X256" s="153"/>
      <c r="Y256" s="154"/>
      <c r="Z256" s="154"/>
      <c r="AA256" s="154"/>
      <c r="AB256" s="154"/>
      <c r="AC256" s="154"/>
      <c r="AD256" s="155"/>
      <c r="AE256" s="155"/>
      <c r="AF256" s="156"/>
      <c r="AG256" s="156"/>
      <c r="AH256" s="157"/>
      <c r="AI256" s="157"/>
      <c r="AJ256" s="157"/>
      <c r="AK256" s="157"/>
      <c r="AL256" s="157"/>
      <c r="AM256" s="158"/>
      <c r="AN256" s="158"/>
      <c r="AO256" s="158"/>
      <c r="AP256" s="158"/>
      <c r="AQ256" s="158"/>
      <c r="AR256" s="159"/>
      <c r="AS256" s="159"/>
      <c r="AT256" s="160"/>
      <c r="AU256" s="160"/>
      <c r="AV256" s="160"/>
      <c r="AW256" s="160"/>
      <c r="AX256" s="161"/>
      <c r="AY256" s="161"/>
      <c r="AZ256" s="161"/>
      <c r="BA256" s="160"/>
      <c r="BB256" s="160"/>
      <c r="BC256" s="160"/>
      <c r="BD256" s="160"/>
      <c r="BE256" s="161"/>
      <c r="BF256" s="161"/>
      <c r="BG256" s="161"/>
      <c r="BH256" s="160"/>
      <c r="BI256" s="160"/>
      <c r="BJ256" s="160"/>
      <c r="BK256" s="160"/>
      <c r="BL256" s="161"/>
      <c r="BM256" s="161"/>
      <c r="BN256" s="161"/>
      <c r="BO256" s="160"/>
      <c r="BP256" s="160"/>
      <c r="BQ256" s="160"/>
      <c r="BR256" s="160"/>
      <c r="BS256" s="161"/>
      <c r="BT256" s="161"/>
      <c r="BU256" s="161"/>
      <c r="BV256" s="160"/>
      <c r="BW256" s="160"/>
      <c r="BX256" s="160"/>
      <c r="BY256" s="160"/>
      <c r="BZ256" s="161"/>
      <c r="CA256" s="161"/>
      <c r="CB256" s="161"/>
      <c r="CC256" s="162"/>
      <c r="CD256" s="163"/>
      <c r="CE256" s="164"/>
      <c r="CP256" s="32"/>
      <c r="CQ256" s="32"/>
    </row>
    <row r="257" spans="1:95" s="31" customFormat="1" ht="31.5" customHeight="1" thickBot="1" x14ac:dyDescent="0.25">
      <c r="A257" s="34"/>
      <c r="B257" s="35"/>
      <c r="C257" s="1225">
        <f>1+C248</f>
        <v>29</v>
      </c>
      <c r="D257" s="1227" t="str">
        <f>IF(A257="","",VLOOKUP(A257,СписокКЖ!$A$88:$C$113,3,FALSE))</f>
        <v/>
      </c>
      <c r="E257" s="1228" t="str">
        <f>IF(B257="","",VLOOKUP(B257,СписокКЖ!E:J,2,FALSE))</f>
        <v/>
      </c>
      <c r="F257" s="1231" t="str">
        <f>IF(B257="","",VLOOKUP(B257,СписокКЖ!$A$88:$C$111,3,FALSE))</f>
        <v/>
      </c>
      <c r="G257" s="1232" t="str">
        <f>IF(D257="","",VLOOKUP(D257,СписокКЖ!G:L,2,FALSE))</f>
        <v/>
      </c>
      <c r="H257" s="36"/>
      <c r="I257" s="1235" t="s">
        <v>7</v>
      </c>
      <c r="J257" s="1235"/>
      <c r="K257" s="1235"/>
      <c r="L257" s="1235"/>
      <c r="M257" s="1235"/>
      <c r="N257" s="37"/>
      <c r="O257" s="1237"/>
      <c r="P257" s="1238"/>
      <c r="Q257" s="1238"/>
      <c r="R257" s="1238"/>
      <c r="S257" s="1238"/>
      <c r="T257" s="38" t="str">
        <f>IF(A257="","",VLOOKUP(A257,'[60]Протокол команд'!A:K,8,FALSE))</f>
        <v/>
      </c>
      <c r="U257" s="39" t="e">
        <f>T257*5-4</f>
        <v>#VALUE!</v>
      </c>
      <c r="V257" s="39" t="e">
        <f>T257*5</f>
        <v>#VALUE!</v>
      </c>
      <c r="W257" s="39" t="e">
        <f>CONCATENATE(U257,"-",V257)</f>
        <v>#VALUE!</v>
      </c>
      <c r="X257" s="39" t="str">
        <f>IF(A257="","",VLOOKUP(A257,'[60]Протокол команд'!A:K,10,FALSE))</f>
        <v/>
      </c>
      <c r="Y257" s="39" t="e">
        <f>X257*5-4</f>
        <v>#VALUE!</v>
      </c>
      <c r="Z257" s="39" t="e">
        <f>X257*5</f>
        <v>#VALUE!</v>
      </c>
      <c r="AA257" s="39" t="e">
        <f>CONCATENATE(Y257,"-",Z257)</f>
        <v>#VALUE!</v>
      </c>
      <c r="AB257" s="1241" t="str">
        <f>IF(O259="","",SUM(AF259:AF264))</f>
        <v/>
      </c>
      <c r="AC257" s="1242"/>
      <c r="AD257" s="1243"/>
      <c r="AE257" s="1242" t="str">
        <f>IF(O259="","",SUM(AG259:AG264))</f>
        <v/>
      </c>
      <c r="AF257" s="1242"/>
      <c r="AG257" s="1264"/>
      <c r="AH257" s="1241">
        <f>SUM(CC259:CC264)</f>
        <v>0</v>
      </c>
      <c r="AI257" s="1242"/>
      <c r="AJ257" s="1243"/>
      <c r="AK257" s="1242">
        <f>SUM(CE259:CE264)</f>
        <v>0</v>
      </c>
      <c r="AL257" s="1242"/>
      <c r="AM257" s="1264"/>
      <c r="AN257" s="1265">
        <f>SUM(AR259:AR264)</f>
        <v>0</v>
      </c>
      <c r="AO257" s="1266"/>
      <c r="AP257" s="1267"/>
      <c r="AQ257" s="1266">
        <f>SUM(AS259:AS264)</f>
        <v>0</v>
      </c>
      <c r="AR257" s="1266"/>
      <c r="AS257" s="1268"/>
      <c r="AT257" s="1314" t="str">
        <f>IF(A257="","",VLOOKUP(A257,'[60]Протокол команд'!A:Z,14,FALSE))</f>
        <v/>
      </c>
      <c r="AU257" s="1315"/>
      <c r="AV257" s="1315"/>
      <c r="AW257" s="1315"/>
      <c r="AX257" s="1315"/>
      <c r="AY257" s="1315"/>
      <c r="AZ257" s="1315"/>
      <c r="BA257" s="1315"/>
      <c r="BB257" s="1315"/>
      <c r="BC257" s="1315"/>
      <c r="BD257" s="1315"/>
      <c r="BE257" s="1315"/>
      <c r="BF257" s="1315"/>
      <c r="BG257" s="1315"/>
      <c r="BH257" s="1315"/>
      <c r="BI257" s="1315"/>
      <c r="BJ257" s="1315"/>
      <c r="BK257" s="1315"/>
      <c r="BL257" s="1315"/>
      <c r="BM257" s="1315"/>
      <c r="BN257" s="1315"/>
      <c r="BO257" s="1315"/>
      <c r="BP257" s="1315"/>
      <c r="BQ257" s="1315"/>
      <c r="BR257" s="1315"/>
      <c r="BS257" s="1315"/>
      <c r="BT257" s="1315"/>
      <c r="BU257" s="1315"/>
      <c r="BV257" s="1315"/>
      <c r="BW257" s="1315"/>
      <c r="BX257" s="1315"/>
      <c r="BY257" s="1315"/>
      <c r="BZ257" s="1315"/>
      <c r="CA257" s="1315"/>
      <c r="CB257" s="1316"/>
      <c r="CC257" s="1254" t="str">
        <f>IF(O259="","",SUM(AF259:AF264))</f>
        <v/>
      </c>
      <c r="CD257" s="1256" t="str">
        <f>IF(CC257="","","-")</f>
        <v/>
      </c>
      <c r="CE257" s="1258" t="str">
        <f>IF(O259="","",SUM(AG259:AG264))</f>
        <v/>
      </c>
      <c r="CP257" s="32"/>
      <c r="CQ257" s="32"/>
    </row>
    <row r="258" spans="1:95" s="31" customFormat="1" ht="13.5" customHeight="1" x14ac:dyDescent="0.2">
      <c r="A258" s="40"/>
      <c r="B258" s="40"/>
      <c r="C258" s="1226"/>
      <c r="D258" s="1229" t="str">
        <f>IF(A258="","",VLOOKUP(A258,СписокКЖ!D:I,2,FALSE))</f>
        <v/>
      </c>
      <c r="E258" s="1230" t="str">
        <f>IF(B258="","",VLOOKUP(B258,СписокКЖ!E:J,2,FALSE))</f>
        <v/>
      </c>
      <c r="F258" s="1233" t="str">
        <f>IF(C258="","",VLOOKUP(C258,СписокКЖ!F:K,2,FALSE))</f>
        <v/>
      </c>
      <c r="G258" s="1234" t="str">
        <f>IF(D258="","",VLOOKUP(D258,СписокКЖ!G:L,2,FALSE))</f>
        <v/>
      </c>
      <c r="H258" s="41"/>
      <c r="I258" s="1236"/>
      <c r="J258" s="1236"/>
      <c r="K258" s="1236"/>
      <c r="L258" s="1236"/>
      <c r="M258" s="1236"/>
      <c r="N258" s="42"/>
      <c r="O258" s="1239"/>
      <c r="P258" s="1240"/>
      <c r="Q258" s="1240"/>
      <c r="R258" s="1240"/>
      <c r="S258" s="1240"/>
      <c r="T258" s="1260" t="s">
        <v>8</v>
      </c>
      <c r="U258" s="1261"/>
      <c r="V258" s="1261"/>
      <c r="W258" s="1261"/>
      <c r="X258" s="1261"/>
      <c r="Y258" s="1261"/>
      <c r="Z258" s="1261"/>
      <c r="AA258" s="1261"/>
      <c r="AB258" s="1261"/>
      <c r="AC258" s="1261"/>
      <c r="AD258" s="1261"/>
      <c r="AE258" s="1261"/>
      <c r="AF258" s="1261"/>
      <c r="AG258" s="1262"/>
      <c r="AH258" s="1261" t="s">
        <v>9</v>
      </c>
      <c r="AI258" s="1261"/>
      <c r="AJ258" s="1261"/>
      <c r="AK258" s="1261"/>
      <c r="AL258" s="1261"/>
      <c r="AM258" s="1261"/>
      <c r="AN258" s="1261"/>
      <c r="AO258" s="1261"/>
      <c r="AP258" s="1261"/>
      <c r="AQ258" s="1261"/>
      <c r="AR258" s="1261"/>
      <c r="AS258" s="1262"/>
      <c r="AT258" s="1263" t="s">
        <v>10</v>
      </c>
      <c r="AU258" s="1263"/>
      <c r="AV258" s="1263"/>
      <c r="AW258" s="1263"/>
      <c r="AX258" s="1263"/>
      <c r="AY258" s="1263"/>
      <c r="AZ258" s="1263"/>
      <c r="BA258" s="1263" t="s">
        <v>11</v>
      </c>
      <c r="BB258" s="1263"/>
      <c r="BC258" s="1263"/>
      <c r="BD258" s="1263"/>
      <c r="BE258" s="1263"/>
      <c r="BF258" s="1263"/>
      <c r="BG258" s="1263"/>
      <c r="BH258" s="1263" t="s">
        <v>12</v>
      </c>
      <c r="BI258" s="1263"/>
      <c r="BJ258" s="1263"/>
      <c r="BK258" s="1263"/>
      <c r="BL258" s="1263"/>
      <c r="BM258" s="1263"/>
      <c r="BN258" s="1263"/>
      <c r="BO258" s="1263" t="s">
        <v>13</v>
      </c>
      <c r="BP258" s="1263"/>
      <c r="BQ258" s="1263"/>
      <c r="BR258" s="1263"/>
      <c r="BS258" s="1263"/>
      <c r="BT258" s="1263"/>
      <c r="BU258" s="1263"/>
      <c r="BV258" s="1263" t="s">
        <v>14</v>
      </c>
      <c r="BW258" s="1263"/>
      <c r="BX258" s="1263"/>
      <c r="BY258" s="1263"/>
      <c r="BZ258" s="1263"/>
      <c r="CA258" s="1263"/>
      <c r="CB258" s="1263"/>
      <c r="CC258" s="1255"/>
      <c r="CD258" s="1257"/>
      <c r="CE258" s="1259"/>
      <c r="CP258" s="32"/>
      <c r="CQ258" s="32"/>
    </row>
    <row r="259" spans="1:95" s="31" customFormat="1" ht="15" customHeight="1" x14ac:dyDescent="0.2">
      <c r="A259" s="43"/>
      <c r="B259" s="44"/>
      <c r="C259" s="90">
        <v>1</v>
      </c>
      <c r="D259" s="46" t="str">
        <f>IF(A259="","",VLOOKUP(A259,СписокКЖ!D:I,2,FALSE))</f>
        <v/>
      </c>
      <c r="E259" s="47"/>
      <c r="F259" s="48" t="str">
        <f>IF(B259="","",VLOOKUP(B259,СписокКЖ!D:I,2,FALSE))</f>
        <v/>
      </c>
      <c r="G259" s="49"/>
      <c r="H259" s="50"/>
      <c r="I259" s="51"/>
      <c r="J259" s="51"/>
      <c r="K259" s="51"/>
      <c r="L259" s="51"/>
      <c r="M259" s="51"/>
      <c r="N259" s="52"/>
      <c r="O259" s="53" t="str">
        <f>IF(I259="","",IF(I259="0",1000,IF(I259="-0",-1000,I259*1)))</f>
        <v/>
      </c>
      <c r="P259" s="53" t="str">
        <f t="shared" ref="P259:S260" si="165">IF(J259="","",IF(J259="0",1000,IF(J259="-0",-1000,J259*1)))</f>
        <v/>
      </c>
      <c r="Q259" s="53" t="str">
        <f t="shared" si="165"/>
        <v/>
      </c>
      <c r="R259" s="53" t="str">
        <f t="shared" si="165"/>
        <v/>
      </c>
      <c r="S259" s="54" t="str">
        <f t="shared" si="165"/>
        <v/>
      </c>
      <c r="T259" s="55" t="str">
        <f t="shared" ref="T259:X260" si="166">IF(O259="","",IF(O259&gt;0,1,0))</f>
        <v/>
      </c>
      <c r="U259" s="56" t="str">
        <f t="shared" si="166"/>
        <v/>
      </c>
      <c r="V259" s="56" t="str">
        <f t="shared" si="166"/>
        <v/>
      </c>
      <c r="W259" s="56" t="str">
        <f t="shared" si="166"/>
        <v/>
      </c>
      <c r="X259" s="56" t="str">
        <f t="shared" si="166"/>
        <v/>
      </c>
      <c r="Y259" s="57" t="str">
        <f t="shared" ref="Y259:AC260" si="167">IF(O259="","",IF(O259&lt;0,1,0))</f>
        <v/>
      </c>
      <c r="Z259" s="57" t="str">
        <f t="shared" si="167"/>
        <v/>
      </c>
      <c r="AA259" s="57" t="str">
        <f t="shared" si="167"/>
        <v/>
      </c>
      <c r="AB259" s="57" t="str">
        <f t="shared" si="167"/>
        <v/>
      </c>
      <c r="AC259" s="57" t="str">
        <f t="shared" si="167"/>
        <v/>
      </c>
      <c r="AD259" s="58" t="str">
        <f>IF(CC259="","",IF(CC259&gt;CE259,1,-1))</f>
        <v/>
      </c>
      <c r="AE259" s="58" t="str">
        <f>IF(CC259="","",IF(CC259&lt;CE259,1,-1))</f>
        <v/>
      </c>
      <c r="AF259" s="59">
        <f>IF(CC259&gt;CE259,1,0)</f>
        <v>0</v>
      </c>
      <c r="AG259" s="60">
        <f>IF(CE259&gt;CC259,1,0)</f>
        <v>0</v>
      </c>
      <c r="AH259" s="61" t="str">
        <f>IF(O259="","",AX259*1)</f>
        <v/>
      </c>
      <c r="AI259" s="62" t="str">
        <f>IF(P259="","",BE259*1)</f>
        <v/>
      </c>
      <c r="AJ259" s="62" t="str">
        <f>IF(Q259="","",BL259*1)</f>
        <v/>
      </c>
      <c r="AK259" s="62" t="str">
        <f>IF(R259="","",BS259*1)</f>
        <v/>
      </c>
      <c r="AL259" s="62" t="str">
        <f>IF(S259="","",BZ259*1)</f>
        <v/>
      </c>
      <c r="AM259" s="63" t="str">
        <f>IF(O259="","",AZ259*1)</f>
        <v/>
      </c>
      <c r="AN259" s="63" t="str">
        <f>IF(P259="","",BG259*1)</f>
        <v/>
      </c>
      <c r="AO259" s="63" t="str">
        <f>IF(Q259="","",BN259*1)</f>
        <v/>
      </c>
      <c r="AP259" s="63" t="str">
        <f>IF(R259="","",BU259*1)</f>
        <v/>
      </c>
      <c r="AQ259" s="63" t="str">
        <f>IF(S259="","",CB259*1)</f>
        <v/>
      </c>
      <c r="AR259" s="64">
        <f>SUM(AH259:AL259)</f>
        <v>0</v>
      </c>
      <c r="AS259" s="65">
        <f>SUM(AM259:AQ259)</f>
        <v>0</v>
      </c>
      <c r="AT259" s="66">
        <f>IF(O259=1000,11,IF(O259=-1000,0,IF(O259&gt;0,11,IF(O259&lt;0,(-O259),"0"))))</f>
        <v>11</v>
      </c>
      <c r="AU259" s="67" t="str">
        <f>IF(O259=1000,0,IF(O259=-1000,11,IF(O259&lt;-9,-(O259-2),IF(O259&gt;0,(O259),"0"))))</f>
        <v/>
      </c>
      <c r="AV259" s="66" t="e">
        <f>IF(O259=1000,11,IF(O259=-1000,0,IF(O259&lt;9,11,IF(O259&gt;9,(O259+2),"0"))))</f>
        <v>#VALUE!</v>
      </c>
      <c r="AW259" s="67" t="str">
        <f>IF(O259=1000,0,IF(O259=-1000,11,IF(O259&lt;0,11,IF(O259&gt;0,(O259),"0"))))</f>
        <v/>
      </c>
      <c r="AX259" s="68" t="str">
        <f>IF(O259="","",IF(O259&gt;9,AV259,AT259))</f>
        <v/>
      </c>
      <c r="AY259" s="69" t="str">
        <f>IF(O259="","","-")</f>
        <v/>
      </c>
      <c r="AZ259" s="70" t="str">
        <f>IF(O259="","",IF(O259&lt;-9,AU259,AW259))</f>
        <v/>
      </c>
      <c r="BA259" s="66" t="e">
        <f>IF(P259=1000,11,IF(P259=-1000,0,IF(P259&gt;9,(P259+2),IF(P259&lt;0,(-P259),"0"))))</f>
        <v>#VALUE!</v>
      </c>
      <c r="BB259" s="67" t="str">
        <f>IF(P259=1000,0,IF(P259=-1000,11,IF(P259&lt;-9,-(P259-2),IF(P259&gt;0,(P259),"0"))))</f>
        <v/>
      </c>
      <c r="BC259" s="67">
        <f>IF(P259=1000,11,IF(P259=-1000,0,IF(P259&gt;0,11,IF(P259&lt;0,(-P259),"0"))))</f>
        <v>11</v>
      </c>
      <c r="BD259" s="67" t="str">
        <f>IF(P259=1000,0,IF(P259=-1000,11,IF(P259&lt;0,11,IF(P259&gt;0,(P259),"0"))))</f>
        <v/>
      </c>
      <c r="BE259" s="68" t="str">
        <f>IF(P259="","",IF(P259&gt;9,BA259,BC259))</f>
        <v/>
      </c>
      <c r="BF259" s="69" t="str">
        <f>IF(P259="","","-")</f>
        <v/>
      </c>
      <c r="BG259" s="70" t="str">
        <f>IF(P259="","",IF(P259&lt;-9,BB259,BD259))</f>
        <v/>
      </c>
      <c r="BH259" s="66" t="e">
        <f>IF(Q259=1000,11,IF(Q259=-1000,0,IF(Q259&gt;9,(Q259+2),IF(Q259&lt;0,(-Q259),"0"))))</f>
        <v>#VALUE!</v>
      </c>
      <c r="BI259" s="67" t="str">
        <f>IF(Q259=1000,0,IF(Q259=-1000,11,IF(Q259&lt;-9,-(Q259-2),IF(Q259&gt;0,(Q259),"0"))))</f>
        <v/>
      </c>
      <c r="BJ259" s="67">
        <f>IF(Q259=1000,11,IF(Q259=-1000,0,IF(Q259&gt;0,11,IF(Q259&lt;0,(-Q259),"0"))))</f>
        <v>11</v>
      </c>
      <c r="BK259" s="67" t="str">
        <f>IF(Q259=1000,0,IF(Q259=-1000,11,IF(Q259&lt;0,11,IF(Q259&gt;0,(Q259),"0"))))</f>
        <v/>
      </c>
      <c r="BL259" s="68" t="str">
        <f>IF(Q259="","",IF(Q259&gt;9,BH259,BJ259))</f>
        <v/>
      </c>
      <c r="BM259" s="69" t="str">
        <f>IF(Q259="","","-")</f>
        <v/>
      </c>
      <c r="BN259" s="70" t="str">
        <f>IF(Q259="","",IF(Q259&lt;-9,BI259,BK259))</f>
        <v/>
      </c>
      <c r="BO259" s="67" t="e">
        <f>IF(R259=1000,11,IF(R259=-1000,0,IF(R259&gt;9,(R259+2),IF(R259&lt;0,(-R259),"0"))))</f>
        <v>#VALUE!</v>
      </c>
      <c r="BP259" s="67" t="str">
        <f>IF(R259=1000,0,IF(R259=-1000,11,IF(R259&lt;-9,-(R259-2),IF(R259&gt;0,(R259),"0"))))</f>
        <v/>
      </c>
      <c r="BQ259" s="67">
        <f>IF(R259=1000,11,IF(R259=-1000,0,IF(R259&gt;0,11,IF(R259&lt;0,(-R259),"0"))))</f>
        <v>11</v>
      </c>
      <c r="BR259" s="67" t="str">
        <f>IF(R259=1000,0,IF(R259=-1000,11,IF(R259&lt;0,11,IF(R259&gt;0,(R259),"0"))))</f>
        <v/>
      </c>
      <c r="BS259" s="68" t="str">
        <f>IF(R259="","",IF(R259&gt;9,BO259,BQ259))</f>
        <v/>
      </c>
      <c r="BT259" s="69" t="str">
        <f>IF(R259="","","-")</f>
        <v/>
      </c>
      <c r="BU259" s="70" t="str">
        <f>IF(R259="","",IF(R259&lt;-9,BP259,BR259))</f>
        <v/>
      </c>
      <c r="BV259" s="67" t="e">
        <f>IF(S259=1000,11,IF(S259=-1000,0,IF(S259&gt;9,(S259+2),IF(S259&lt;0,(-S259),"0"))))</f>
        <v>#VALUE!</v>
      </c>
      <c r="BW259" s="67" t="str">
        <f>IF(S259=1000,0,IF(S259=-1000,11,IF(S259&lt;-9,-(S259-2),IF(S259&gt;0,(S259),"0"))))</f>
        <v/>
      </c>
      <c r="BX259" s="67">
        <f>IF(S259=1000,11,IF(S259=-1000,0,IF(S259&gt;0,11,IF(S259&lt;0,(-S259),"0"))))</f>
        <v>11</v>
      </c>
      <c r="BY259" s="71" t="str">
        <f>IF(S259=1000,0,IF(S259=-1000,11,IF(S259&lt;0,11,IF(S259&gt;0,(S259),"0"))))</f>
        <v/>
      </c>
      <c r="BZ259" s="68" t="str">
        <f>IF(S259="","",IF(S259&gt;9,BV259,BX259))</f>
        <v/>
      </c>
      <c r="CA259" s="69" t="str">
        <f>IF(S259="","","-")</f>
        <v/>
      </c>
      <c r="CB259" s="70" t="str">
        <f>IF(S259="","",IF(S259&lt;-9,BW259,BY259))</f>
        <v/>
      </c>
      <c r="CC259" s="72" t="str">
        <f>IF(O259="","",SUM(T259:X259))</f>
        <v/>
      </c>
      <c r="CD259" s="73" t="str">
        <f>IF(CC259="","","-")</f>
        <v/>
      </c>
      <c r="CE259" s="74" t="str">
        <f>IF(O259="","",SUM(Y259:AC259))</f>
        <v/>
      </c>
      <c r="CP259" s="32"/>
      <c r="CQ259" s="32"/>
    </row>
    <row r="260" spans="1:95" s="31" customFormat="1" ht="15" customHeight="1" x14ac:dyDescent="0.2">
      <c r="A260" s="43"/>
      <c r="B260" s="44"/>
      <c r="C260" s="75">
        <v>2</v>
      </c>
      <c r="D260" s="76" t="str">
        <f>IF(A260="","",VLOOKUP(A260,СписокКЖ!D:I,2,FALSE))</f>
        <v/>
      </c>
      <c r="E260" s="47"/>
      <c r="F260" s="77" t="str">
        <f>IF(B260="","",VLOOKUP(B260,СписокКЖ!D:I,2,FALSE))</f>
        <v/>
      </c>
      <c r="G260" s="49"/>
      <c r="H260" s="41"/>
      <c r="I260" s="91"/>
      <c r="J260" s="91"/>
      <c r="K260" s="91"/>
      <c r="L260" s="91"/>
      <c r="M260" s="51"/>
      <c r="N260" s="42"/>
      <c r="O260" s="79" t="str">
        <f>IF(I260="","",IF(I260="0",1000,IF(I260="-0",-1000,I260*1)))</f>
        <v/>
      </c>
      <c r="P260" s="79" t="str">
        <f t="shared" si="165"/>
        <v/>
      </c>
      <c r="Q260" s="79" t="str">
        <f t="shared" si="165"/>
        <v/>
      </c>
      <c r="R260" s="79" t="str">
        <f t="shared" si="165"/>
        <v/>
      </c>
      <c r="S260" s="80" t="str">
        <f t="shared" si="165"/>
        <v/>
      </c>
      <c r="T260" s="55" t="str">
        <f t="shared" si="166"/>
        <v/>
      </c>
      <c r="U260" s="56" t="str">
        <f t="shared" si="166"/>
        <v/>
      </c>
      <c r="V260" s="56" t="str">
        <f t="shared" si="166"/>
        <v/>
      </c>
      <c r="W260" s="56" t="str">
        <f t="shared" si="166"/>
        <v/>
      </c>
      <c r="X260" s="56" t="str">
        <f t="shared" si="166"/>
        <v/>
      </c>
      <c r="Y260" s="57" t="str">
        <f t="shared" si="167"/>
        <v/>
      </c>
      <c r="Z260" s="57" t="str">
        <f t="shared" si="167"/>
        <v/>
      </c>
      <c r="AA260" s="57" t="str">
        <f t="shared" si="167"/>
        <v/>
      </c>
      <c r="AB260" s="57" t="str">
        <f t="shared" si="167"/>
        <v/>
      </c>
      <c r="AC260" s="57" t="str">
        <f t="shared" si="167"/>
        <v/>
      </c>
      <c r="AD260" s="58" t="str">
        <f>IF(CC260="","",IF(CC260&gt;CE260,1,-1))</f>
        <v/>
      </c>
      <c r="AE260" s="58" t="str">
        <f>IF(CC260="","",IF(CC260&lt;CE260,1,-1))</f>
        <v/>
      </c>
      <c r="AF260" s="59">
        <f>IF(CC260&gt;CE260,1,0)</f>
        <v>0</v>
      </c>
      <c r="AG260" s="60">
        <f>IF(CE260&gt;CC260,1,0)</f>
        <v>0</v>
      </c>
      <c r="AH260" s="81" t="str">
        <f>IF(O260="","",AX260*1)</f>
        <v/>
      </c>
      <c r="AI260" s="92" t="str">
        <f>IF(P260="","",BE260*1)</f>
        <v/>
      </c>
      <c r="AJ260" s="92" t="str">
        <f>IF(Q260="","",BL260*1)</f>
        <v/>
      </c>
      <c r="AK260" s="92" t="str">
        <f>IF(R260="","",BS260*1)</f>
        <v/>
      </c>
      <c r="AL260" s="92" t="str">
        <f>IF(S260="","",BZ260*1)</f>
        <v/>
      </c>
      <c r="AM260" s="93" t="str">
        <f>IF(O260="","",AZ260*1)</f>
        <v/>
      </c>
      <c r="AN260" s="93" t="str">
        <f>IF(P260="","",BG260*1)</f>
        <v/>
      </c>
      <c r="AO260" s="93" t="str">
        <f>IF(Q260="","",BN260*1)</f>
        <v/>
      </c>
      <c r="AP260" s="93" t="str">
        <f>IF(R260="","",BU260*1)</f>
        <v/>
      </c>
      <c r="AQ260" s="93" t="str">
        <f>IF(S260="","",CB260*1)</f>
        <v/>
      </c>
      <c r="AR260" s="64">
        <f>SUM(AH260:AL260)</f>
        <v>0</v>
      </c>
      <c r="AS260" s="65">
        <f>SUM(AM260:AQ260)</f>
        <v>0</v>
      </c>
      <c r="AT260" s="66">
        <f>IF(O260=1000,11,IF(O260=-1000,0,IF(O260&gt;0,11,IF(O260&lt;0,(-O260),"0"))))</f>
        <v>11</v>
      </c>
      <c r="AU260" s="67" t="str">
        <f>IF(O260=1000,0,IF(O260=-1000,11,IF(O260&lt;-9,-(O260-2),IF(O260&gt;0,(O260),"0"))))</f>
        <v/>
      </c>
      <c r="AV260" s="66" t="e">
        <f>IF(O260=1000,11,IF(O260=-1000,0,IF(O260&gt;9,(O260+2),IF(O260&lt;0,(-O260),"0"))))</f>
        <v>#VALUE!</v>
      </c>
      <c r="AW260" s="67" t="str">
        <f>IF(O260=1000,0,IF(O260=-1000,11,IF(O260&lt;0,11,IF(O260&gt;0,(O260),"0"))))</f>
        <v/>
      </c>
      <c r="AX260" s="94" t="str">
        <f>IF(O260="","",IF(O260&gt;9,AV260,AT260))</f>
        <v/>
      </c>
      <c r="AY260" s="95" t="str">
        <f>IF(O260="","","-")</f>
        <v/>
      </c>
      <c r="AZ260" s="96" t="str">
        <f>IF(O260="","",IF(O260&lt;-9,AU260,AW260))</f>
        <v/>
      </c>
      <c r="BA260" s="66" t="e">
        <f>IF(P260=1000,11,IF(P260=-1000,0,IF(P260&gt;9,(P260+2),IF(P260&lt;0,(-P260),"0"))))</f>
        <v>#VALUE!</v>
      </c>
      <c r="BB260" s="67" t="str">
        <f>IF(P260=1000,0,IF(P260=-1000,11,IF(P260&lt;-9,-(P260-2),IF(P260&gt;0,(P260),"0"))))</f>
        <v/>
      </c>
      <c r="BC260" s="67">
        <f>IF(P260=1000,11,IF(P260=-1000,0,IF(P260&gt;0,11,IF(P260&lt;0,(-P260),"0"))))</f>
        <v>11</v>
      </c>
      <c r="BD260" s="67" t="str">
        <f>IF(P260=1000,0,IF(P260=-1000,11,IF(P260&lt;0,11,IF(P260&gt;0,(P260),"0"))))</f>
        <v/>
      </c>
      <c r="BE260" s="94" t="str">
        <f>IF(P260="","",IF(P260&gt;9,BA260,BC260))</f>
        <v/>
      </c>
      <c r="BF260" s="95" t="str">
        <f>IF(P260="","","-")</f>
        <v/>
      </c>
      <c r="BG260" s="96" t="str">
        <f>IF(P260="","",IF(P260&lt;-9,BB260,BD260))</f>
        <v/>
      </c>
      <c r="BH260" s="66" t="e">
        <f>IF(Q260=1000,11,IF(Q260=-1000,0,IF(Q260&gt;9,(Q260+2),IF(Q260&lt;0,(-Q260),"0"))))</f>
        <v>#VALUE!</v>
      </c>
      <c r="BI260" s="67" t="str">
        <f>IF(Q260=1000,0,IF(Q260=-1000,11,IF(Q260&lt;-9,-(Q260-2),IF(Q260&gt;0,(Q260),"0"))))</f>
        <v/>
      </c>
      <c r="BJ260" s="67">
        <f>IF(Q260=1000,11,IF(Q260=-1000,0,IF(Q260&gt;0,11,IF(Q260&lt;0,(-Q260),"0"))))</f>
        <v>11</v>
      </c>
      <c r="BK260" s="67" t="str">
        <f>IF(Q260=1000,0,IF(Q260=-1000,11,IF(Q260&lt;0,11,IF(Q260&gt;0,(Q260),"0"))))</f>
        <v/>
      </c>
      <c r="BL260" s="94" t="str">
        <f>IF(Q260="","",IF(Q260&gt;9,BH260,BJ260))</f>
        <v/>
      </c>
      <c r="BM260" s="95" t="str">
        <f>IF(Q260="","","-")</f>
        <v/>
      </c>
      <c r="BN260" s="96" t="str">
        <f>IF(Q260="","",IF(Q260&lt;-9,BI260,BK260))</f>
        <v/>
      </c>
      <c r="BO260" s="67" t="e">
        <f>IF(R260=1000,11,IF(R260=-1000,0,IF(R260&gt;9,(R260+2),IF(R260&lt;0,(-R260),"0"))))</f>
        <v>#VALUE!</v>
      </c>
      <c r="BP260" s="67" t="str">
        <f>IF(R260=1000,0,IF(R260=-1000,11,IF(R260&lt;-9,-(R260-2),IF(R260&gt;0,(R260),"0"))))</f>
        <v/>
      </c>
      <c r="BQ260" s="67">
        <f>IF(R260=1000,11,IF(R260=-1000,0,IF(R260&gt;0,11,IF(R260&lt;0,(-R260),"0"))))</f>
        <v>11</v>
      </c>
      <c r="BR260" s="67" t="str">
        <f>IF(R260=1000,0,IF(R260=-1000,11,IF(R260&lt;0,11,IF(R260&gt;0,(R260),"0"))))</f>
        <v/>
      </c>
      <c r="BS260" s="94" t="str">
        <f>IF(R260="","",IF(R260&gt;9,BO260,BQ260))</f>
        <v/>
      </c>
      <c r="BT260" s="95" t="str">
        <f>IF(R260="","","-")</f>
        <v/>
      </c>
      <c r="BU260" s="96" t="str">
        <f>IF(R260="","",IF(R260&lt;-9,BP260,BR260))</f>
        <v/>
      </c>
      <c r="BV260" s="67" t="e">
        <f>IF(S260=1000,11,IF(S260=-1000,0,IF(S260&gt;9,(S260+2),IF(S260&lt;0,(-S260),"0"))))</f>
        <v>#VALUE!</v>
      </c>
      <c r="BW260" s="67" t="str">
        <f>IF(S260=1000,0,IF(S260=-1000,11,IF(S260&lt;-9,-(S260-2),IF(S260&gt;0,(S260),"0"))))</f>
        <v/>
      </c>
      <c r="BX260" s="67">
        <f>IF(S260=1000,11,IF(S260=-1000,0,IF(S260&gt;0,11,IF(S260&lt;0,(-S260),"0"))))</f>
        <v>11</v>
      </c>
      <c r="BY260" s="71" t="str">
        <f>IF(S260=1000,0,IF(S260=-1000,11,IF(S260&lt;0,11,IF(S260&gt;0,(S260),"0"))))</f>
        <v/>
      </c>
      <c r="BZ260" s="94" t="str">
        <f>IF(S260="","",IF(S260&gt;9,BV260,BX260))</f>
        <v/>
      </c>
      <c r="CA260" s="95" t="str">
        <f>IF(S260="","","-")</f>
        <v/>
      </c>
      <c r="CB260" s="96" t="str">
        <f>IF(S260="","",IF(S260&lt;-9,BW260,BY260))</f>
        <v/>
      </c>
      <c r="CC260" s="97" t="str">
        <f>IF(O260="","",SUM(T260:X260))</f>
        <v/>
      </c>
      <c r="CD260" s="88" t="str">
        <f>IF(CC260="","","-")</f>
        <v/>
      </c>
      <c r="CE260" s="98" t="str">
        <f>IF(O260="","",SUM(Y260:AC260))</f>
        <v/>
      </c>
      <c r="CP260" s="32"/>
      <c r="CQ260" s="32"/>
    </row>
    <row r="261" spans="1:95" s="31" customFormat="1" ht="15" customHeight="1" x14ac:dyDescent="0.2">
      <c r="A261" s="43"/>
      <c r="B261" s="44"/>
      <c r="C261" s="1250">
        <v>3</v>
      </c>
      <c r="D261" s="76" t="str">
        <f>IF(A261="","",VLOOKUP(A261,СписокКЖ!D:I,2,FALSE))</f>
        <v/>
      </c>
      <c r="E261" s="47"/>
      <c r="F261" s="77" t="str">
        <f>IF(B261="","",VLOOKUP(B261,СписокКЖ!D:I,2,FALSE))</f>
        <v/>
      </c>
      <c r="G261" s="49"/>
      <c r="H261" s="41"/>
      <c r="I261" s="1252"/>
      <c r="J261" s="1252"/>
      <c r="K261" s="1252"/>
      <c r="L261" s="1252"/>
      <c r="M261" s="1252"/>
      <c r="N261" s="42"/>
      <c r="O261" s="1244" t="str">
        <f>IF(I261="","",IF(I261="0",1000,IF(I261="-0",-1000,I261*1)))</f>
        <v/>
      </c>
      <c r="P261" s="1244" t="str">
        <f>IF(J261="","",IF(J261="0",1000,IF(J261="-0",-1000,J261*1)))</f>
        <v/>
      </c>
      <c r="Q261" s="1244" t="str">
        <f>IF(K261="","",IF(K261="0",1000,IF(K261="-0",-1000,K261*1)))</f>
        <v/>
      </c>
      <c r="R261" s="1244" t="str">
        <f>IF(L262="","",IF(L262="0",1000,IF(L262="-0",-1000,L262*1)))</f>
        <v/>
      </c>
      <c r="S261" s="1246" t="str">
        <f>IF(M262="","",IF(M262="0",1000,IF(M262="-0",-1000,M262*1)))</f>
        <v/>
      </c>
      <c r="T261" s="1248" t="str">
        <f>IF(O261="","",IF(O261&gt;0,1,0))</f>
        <v/>
      </c>
      <c r="U261" s="1284" t="str">
        <f>IF(P261="","",IF(P261&gt;0,1,0))</f>
        <v/>
      </c>
      <c r="V261" s="1284" t="str">
        <f>IF(Q261="","",IF(Q261&gt;0,1,0))</f>
        <v/>
      </c>
      <c r="W261" s="1284" t="str">
        <f>IF(R261="","",IF(R261&gt;0,1,0))</f>
        <v/>
      </c>
      <c r="X261" s="1284" t="str">
        <f>IF(S261="","",IF(S261&gt;0,1,0))</f>
        <v/>
      </c>
      <c r="Y261" s="1278" t="str">
        <f>IF(O261="","",IF(O261&lt;0,1,0))</f>
        <v/>
      </c>
      <c r="Z261" s="1278" t="str">
        <f>IF(P261="","",IF(P261&lt;0,1,0))</f>
        <v/>
      </c>
      <c r="AA261" s="1278" t="str">
        <f>IF(Q261="","",IF(Q261&lt;0,1,0))</f>
        <v/>
      </c>
      <c r="AB261" s="1278" t="str">
        <f>IF(R261="","",IF(R261&lt;0,1,0))</f>
        <v/>
      </c>
      <c r="AC261" s="1278" t="str">
        <f>IF(S261="","",IF(S261&lt;0,1,0))</f>
        <v/>
      </c>
      <c r="AD261" s="1280" t="str">
        <f>IF(CC261="","",IF(CC261&gt;CE261,1,-1))</f>
        <v/>
      </c>
      <c r="AE261" s="1280" t="str">
        <f>IF(CC261="","",IF(CC261&lt;CE261,1,-1))</f>
        <v/>
      </c>
      <c r="AF261" s="1282">
        <f>IF(CC261&gt;CE261,1,0)</f>
        <v>0</v>
      </c>
      <c r="AG261" s="1272">
        <f>IF(CE261&gt;CC261,1,0)</f>
        <v>0</v>
      </c>
      <c r="AH261" s="1274" t="str">
        <f>IF(O261="","",AX261*1)</f>
        <v/>
      </c>
      <c r="AI261" s="1276" t="str">
        <f>IF(P261="","",BE261*1)</f>
        <v/>
      </c>
      <c r="AJ261" s="1276" t="str">
        <f>IF(Q261="","",BL261*1)</f>
        <v/>
      </c>
      <c r="AK261" s="1276" t="str">
        <f>IF(R261="","",BS261*1)</f>
        <v/>
      </c>
      <c r="AL261" s="1276" t="str">
        <f>IF(S261="","",BZ261*1)</f>
        <v/>
      </c>
      <c r="AM261" s="1298" t="str">
        <f>IF(O261="","",AZ261*1)</f>
        <v/>
      </c>
      <c r="AN261" s="1298" t="str">
        <f>IF(P261="","",BG261*1)</f>
        <v/>
      </c>
      <c r="AO261" s="1298" t="str">
        <f>IF(Q261="","",BN261*1)</f>
        <v/>
      </c>
      <c r="AP261" s="1298" t="str">
        <f>IF(R261="","",BU261*1)</f>
        <v/>
      </c>
      <c r="AQ261" s="1298" t="str">
        <f>IF(S261="","",CB261*1)</f>
        <v/>
      </c>
      <c r="AR261" s="1300">
        <f>SUM(AH262:AL262)</f>
        <v>0</v>
      </c>
      <c r="AS261" s="1292">
        <f>SUM(AM262:AQ262)</f>
        <v>0</v>
      </c>
      <c r="AT261" s="1294">
        <f>IF(O261=1000,11,IF(O261=-1000,0,IF(O261&gt;0,11,IF(O261&lt;0,(-O261),"0"))))</f>
        <v>11</v>
      </c>
      <c r="AU261" s="1286" t="str">
        <f>IF(O261=1000,0,IF(O261=-1000,11,IF(O261&lt;-9,-(O261-2),IF(O261&gt;0,(O261),"0"))))</f>
        <v/>
      </c>
      <c r="AV261" s="1286" t="e">
        <f>IF(O261=1000,11,IF(O261=-1000,0,IF(O261&gt;9,(O261+2),IF(O261&lt;0,(-O261),"0"))))</f>
        <v>#VALUE!</v>
      </c>
      <c r="AW261" s="1286" t="str">
        <f>IF(O261=1000,0,IF(O261=-1000,11,IF(O261&lt;0,11,IF(O261&gt;0,(O261),"0"))))</f>
        <v/>
      </c>
      <c r="AX261" s="1296" t="str">
        <f>IF(O261="","",IF(O261&gt;9,AV261,AT261))</f>
        <v/>
      </c>
      <c r="AY261" s="1288" t="str">
        <f>IF(O261="","","-")</f>
        <v/>
      </c>
      <c r="AZ261" s="1290" t="str">
        <f>IF(O261="","",IF(O261&lt;-9,AU261,AW261))</f>
        <v/>
      </c>
      <c r="BA261" s="1286" t="e">
        <f>IF(P261=1000,11,IF(P261=-1000,0,IF(P261&gt;9,(P261+2),IF(P261&lt;0,(-P261),"0"))))</f>
        <v>#VALUE!</v>
      </c>
      <c r="BB261" s="1286" t="str">
        <f>IF(P261=1000,0,IF(P261=-1000,11,IF(P261&lt;-9,-(P261-2),IF(P261&gt;0,(P261),"0"))))</f>
        <v/>
      </c>
      <c r="BC261" s="1286">
        <f>IF(P261=1000,11,IF(P261=-1000,0,IF(P261&gt;0,11,IF(P261&lt;0,(-P261),"0"))))</f>
        <v>11</v>
      </c>
      <c r="BD261" s="1286" t="str">
        <f>IF(P261=1000,0,IF(P261=-1000,11,IF(P261&lt;0,11,IF(P261&gt;0,(P261),"0"))))</f>
        <v/>
      </c>
      <c r="BE261" s="1296" t="str">
        <f>IF(P261="","",IF(P261&gt;9,BA261,BC261))</f>
        <v/>
      </c>
      <c r="BF261" s="1288" t="str">
        <f>IF(P261="","","-")</f>
        <v/>
      </c>
      <c r="BG261" s="1290" t="str">
        <f>IF(P261="","",IF(P261&lt;-9,BB261,BD261))</f>
        <v/>
      </c>
      <c r="BH261" s="1286" t="e">
        <f>IF(Q261=1000,11,IF(Q261=-1000,0,IF(Q261&gt;9,(Q261+2),IF(Q261&lt;0,(-Q261),"0"))))</f>
        <v>#VALUE!</v>
      </c>
      <c r="BI261" s="1286" t="str">
        <f>IF(Q261=1000,0,IF(Q261=-1000,11,IF(Q261&lt;-9,-(Q261-2),IF(Q261&gt;0,(Q261),"0"))))</f>
        <v/>
      </c>
      <c r="BJ261" s="1286">
        <f>IF(Q261=1000,11,IF(Q261=-1000,0,IF(Q261&gt;0,11,IF(Q261&lt;0,(-Q261),"0"))))</f>
        <v>11</v>
      </c>
      <c r="BK261" s="1286" t="str">
        <f>IF(Q261=1000,0,IF(Q261=-1000,11,IF(Q261&lt;0,11,IF(Q261&gt;0,(Q261),"0"))))</f>
        <v/>
      </c>
      <c r="BL261" s="1296" t="str">
        <f>IF(Q261="","",IF(Q261&gt;9,BH261,BJ261))</f>
        <v/>
      </c>
      <c r="BM261" s="1288" t="str">
        <f>IF(Q261="","","-")</f>
        <v/>
      </c>
      <c r="BN261" s="1290" t="str">
        <f>IF(Q261="","",IF(Q261&lt;-9,BI261,BK261))</f>
        <v/>
      </c>
      <c r="BO261" s="1286" t="e">
        <f>IF(R261=1000,11,IF(R261=-1000,0,IF(R261&gt;9,(R261+2),IF(R261&lt;0,(-R261),"0"))))</f>
        <v>#VALUE!</v>
      </c>
      <c r="BP261" s="1286" t="str">
        <f>IF(R261=1000,0,IF(R261=-1000,11,IF(R261&lt;-9,-(R261-2),IF(R261&gt;0,(R261),"0"))))</f>
        <v/>
      </c>
      <c r="BQ261" s="1286">
        <f>IF(R261=1000,11,IF(R261=-1000,0,IF(R261&gt;0,11,IF(R261&lt;0,(-R261),"0"))))</f>
        <v>11</v>
      </c>
      <c r="BR261" s="1286" t="str">
        <f>IF(R261=1000,0,IF(R261=-1000,11,IF(R261&lt;0,11,IF(R261&gt;0,(R261),"0"))))</f>
        <v/>
      </c>
      <c r="BS261" s="1296" t="str">
        <f>IF(R261="","",IF(R261&gt;9,BO261,BQ261))</f>
        <v/>
      </c>
      <c r="BT261" s="1288" t="str">
        <f>IF(R261="","","-")</f>
        <v/>
      </c>
      <c r="BU261" s="1290" t="str">
        <f>IF(R261="","",IF(R261&lt;-9,BP261,BR261))</f>
        <v/>
      </c>
      <c r="BV261" s="1286" t="e">
        <f>IF(S261=1000,11,IF(S261=-1000,0,IF(S261&gt;9,(S261+2),IF(S261&lt;0,(-S261),"0"))))</f>
        <v>#VALUE!</v>
      </c>
      <c r="BW261" s="1286" t="str">
        <f>IF(S261=1000,0,IF(S261=-1000,11,IF(S261&lt;-9,-(S261-2),IF(S261&gt;0,(S261),"0"))))</f>
        <v/>
      </c>
      <c r="BX261" s="1286">
        <f>IF(S261=1000,11,IF(S261=-1000,0,IF(S261&gt;0,11,IF(S261&lt;0,(-S261),"0"))))</f>
        <v>11</v>
      </c>
      <c r="BY261" s="1286" t="str">
        <f>IF(S261=1000,0,IF(S261=-1000,11,IF(S261&lt;0,11,IF(S261&gt;0,(S261),"0"))))</f>
        <v/>
      </c>
      <c r="BZ261" s="1296" t="str">
        <f>IF(S261="","",IF(S261&gt;9,BV261,BX261))</f>
        <v/>
      </c>
      <c r="CA261" s="1288" t="str">
        <f>IF(S261="","","-")</f>
        <v/>
      </c>
      <c r="CB261" s="1290" t="str">
        <f>IF(S261="","",IF(S261&lt;-9,BW261,BY261))</f>
        <v/>
      </c>
      <c r="CC261" s="1302" t="str">
        <f>IF(O261="","",SUM(T261:X262))</f>
        <v/>
      </c>
      <c r="CD261" s="1304" t="str">
        <f>IF(CC261="","","-")</f>
        <v/>
      </c>
      <c r="CE261" s="1306" t="str">
        <f>IF(O261="","",SUM(Y261:AC262))</f>
        <v/>
      </c>
      <c r="CP261" s="32"/>
      <c r="CQ261" s="32"/>
    </row>
    <row r="262" spans="1:95" s="31" customFormat="1" ht="15" customHeight="1" x14ac:dyDescent="0.2">
      <c r="A262" s="43"/>
      <c r="B262" s="44"/>
      <c r="C262" s="1251"/>
      <c r="D262" s="46" t="str">
        <f>IF(A262="","",VLOOKUP(A262,СписокКЖ!D:I,2,FALSE))</f>
        <v/>
      </c>
      <c r="E262" s="47"/>
      <c r="F262" s="48" t="str">
        <f>IF(B262="","",VLOOKUP(B262,СписокКЖ!D:I,2,FALSE))</f>
        <v/>
      </c>
      <c r="G262" s="49"/>
      <c r="H262" s="41"/>
      <c r="I262" s="1253"/>
      <c r="J262" s="1253"/>
      <c r="K262" s="1253"/>
      <c r="L262" s="1253"/>
      <c r="M262" s="1253"/>
      <c r="N262" s="42"/>
      <c r="O262" s="1245"/>
      <c r="P262" s="1245"/>
      <c r="Q262" s="1245"/>
      <c r="R262" s="1245"/>
      <c r="S262" s="1247"/>
      <c r="T262" s="1249"/>
      <c r="U262" s="1285"/>
      <c r="V262" s="1285"/>
      <c r="W262" s="1285"/>
      <c r="X262" s="1285"/>
      <c r="Y262" s="1279"/>
      <c r="Z262" s="1279"/>
      <c r="AA262" s="1279"/>
      <c r="AB262" s="1279"/>
      <c r="AC262" s="1279"/>
      <c r="AD262" s="1281"/>
      <c r="AE262" s="1281"/>
      <c r="AF262" s="1283"/>
      <c r="AG262" s="1273"/>
      <c r="AH262" s="1275"/>
      <c r="AI262" s="1277"/>
      <c r="AJ262" s="1277"/>
      <c r="AK262" s="1277"/>
      <c r="AL262" s="1277"/>
      <c r="AM262" s="1299"/>
      <c r="AN262" s="1299"/>
      <c r="AO262" s="1299"/>
      <c r="AP262" s="1299"/>
      <c r="AQ262" s="1299"/>
      <c r="AR262" s="1301"/>
      <c r="AS262" s="1293"/>
      <c r="AT262" s="1295"/>
      <c r="AU262" s="1287"/>
      <c r="AV262" s="1287"/>
      <c r="AW262" s="1287"/>
      <c r="AX262" s="1297"/>
      <c r="AY262" s="1289"/>
      <c r="AZ262" s="1291"/>
      <c r="BA262" s="1287"/>
      <c r="BB262" s="1287"/>
      <c r="BC262" s="1287"/>
      <c r="BD262" s="1287"/>
      <c r="BE262" s="1297"/>
      <c r="BF262" s="1289"/>
      <c r="BG262" s="1291"/>
      <c r="BH262" s="1287"/>
      <c r="BI262" s="1287"/>
      <c r="BJ262" s="1287"/>
      <c r="BK262" s="1287"/>
      <c r="BL262" s="1297"/>
      <c r="BM262" s="1289"/>
      <c r="BN262" s="1291"/>
      <c r="BO262" s="1287"/>
      <c r="BP262" s="1287"/>
      <c r="BQ262" s="1287"/>
      <c r="BR262" s="1287"/>
      <c r="BS262" s="1297"/>
      <c r="BT262" s="1289"/>
      <c r="BU262" s="1291"/>
      <c r="BV262" s="1287"/>
      <c r="BW262" s="1287"/>
      <c r="BX262" s="1287"/>
      <c r="BY262" s="1287"/>
      <c r="BZ262" s="1297"/>
      <c r="CA262" s="1289"/>
      <c r="CB262" s="1291"/>
      <c r="CC262" s="1303"/>
      <c r="CD262" s="1305"/>
      <c r="CE262" s="1307"/>
      <c r="CP262" s="32"/>
      <c r="CQ262" s="32"/>
    </row>
    <row r="263" spans="1:95" s="31" customFormat="1" ht="15" customHeight="1" x14ac:dyDescent="0.2">
      <c r="A263" s="99" t="str">
        <f>IF(A259="","",A259)</f>
        <v/>
      </c>
      <c r="B263" s="99" t="str">
        <f>IF(B259="","",B260)</f>
        <v/>
      </c>
      <c r="C263" s="75">
        <v>4</v>
      </c>
      <c r="D263" s="100" t="str">
        <f>IF(A263="","",VLOOKUP(A263,СписокКЖ!D:I,2,FALSE))</f>
        <v/>
      </c>
      <c r="E263" s="101"/>
      <c r="F263" s="77" t="str">
        <f>IF(B263="","",VLOOKUP(B263,СписокКЖ!D:I,2,FALSE))</f>
        <v/>
      </c>
      <c r="G263" s="102"/>
      <c r="H263" s="41"/>
      <c r="I263" s="91"/>
      <c r="J263" s="91"/>
      <c r="K263" s="91"/>
      <c r="L263" s="91"/>
      <c r="M263" s="91"/>
      <c r="N263" s="42"/>
      <c r="O263" s="79" t="str">
        <f>IF(I263="","",IF(I263="0",1000,IF(I263="-0",-1000,I263*1)))</f>
        <v/>
      </c>
      <c r="P263" s="79" t="str">
        <f t="shared" ref="P263:S264" si="168">IF(J263="","",IF(J263="0",1000,IF(J263="-0",-1000,J263*1)))</f>
        <v/>
      </c>
      <c r="Q263" s="79" t="str">
        <f t="shared" si="168"/>
        <v/>
      </c>
      <c r="R263" s="79" t="str">
        <f t="shared" si="168"/>
        <v/>
      </c>
      <c r="S263" s="80" t="str">
        <f t="shared" si="168"/>
        <v/>
      </c>
      <c r="T263" s="103" t="str">
        <f t="shared" ref="T263:X264" si="169">IF(O263="","",IF(O263&gt;0,1,0))</f>
        <v/>
      </c>
      <c r="U263" s="104" t="str">
        <f t="shared" si="169"/>
        <v/>
      </c>
      <c r="V263" s="104" t="str">
        <f t="shared" si="169"/>
        <v/>
      </c>
      <c r="W263" s="104" t="str">
        <f t="shared" si="169"/>
        <v/>
      </c>
      <c r="X263" s="104" t="str">
        <f t="shared" si="169"/>
        <v/>
      </c>
      <c r="Y263" s="105" t="str">
        <f t="shared" ref="Y263:AC264" si="170">IF(O263="","",IF(O263&lt;0,1,0))</f>
        <v/>
      </c>
      <c r="Z263" s="105" t="str">
        <f t="shared" si="170"/>
        <v/>
      </c>
      <c r="AA263" s="105" t="str">
        <f t="shared" si="170"/>
        <v/>
      </c>
      <c r="AB263" s="105" t="str">
        <f t="shared" si="170"/>
        <v/>
      </c>
      <c r="AC263" s="105" t="str">
        <f t="shared" si="170"/>
        <v/>
      </c>
      <c r="AD263" s="106" t="str">
        <f>IF(CC263="","",IF(CC263&gt;CE263,1,-1))</f>
        <v/>
      </c>
      <c r="AE263" s="106" t="str">
        <f>IF(CC263="","",IF(CC263&lt;CE263,1,-1))</f>
        <v/>
      </c>
      <c r="AF263" s="107">
        <f>IF(CC263&gt;CE263,1,0)</f>
        <v>0</v>
      </c>
      <c r="AG263" s="108">
        <f>IF(CE263&gt;CC263,1,0)</f>
        <v>0</v>
      </c>
      <c r="AH263" s="81" t="str">
        <f>IF(O263="","",AX263*1)</f>
        <v/>
      </c>
      <c r="AI263" s="92" t="str">
        <f>IF(P263="","",BE263*1)</f>
        <v/>
      </c>
      <c r="AJ263" s="92" t="str">
        <f>IF(Q263="","",BL263*1)</f>
        <v/>
      </c>
      <c r="AK263" s="92" t="str">
        <f>IF(R263="","",BS263*1)</f>
        <v/>
      </c>
      <c r="AL263" s="92" t="str">
        <f>IF(S263="","",BZ263*1)</f>
        <v/>
      </c>
      <c r="AM263" s="93" t="str">
        <f>IF(O263="","",AZ263*1)</f>
        <v/>
      </c>
      <c r="AN263" s="93" t="str">
        <f>IF(P263="","",BG263*1)</f>
        <v/>
      </c>
      <c r="AO263" s="93" t="str">
        <f>IF(Q263="","",BN263*1)</f>
        <v/>
      </c>
      <c r="AP263" s="93" t="str">
        <f>IF(R263="","",BU263*1)</f>
        <v/>
      </c>
      <c r="AQ263" s="93" t="str">
        <f>IF(S263="","",CB263*1)</f>
        <v/>
      </c>
      <c r="AR263" s="109">
        <f>SUM(AH263:AL263)</f>
        <v>0</v>
      </c>
      <c r="AS263" s="110">
        <f>SUM(AM263:AQ263)</f>
        <v>0</v>
      </c>
      <c r="AT263" s="111">
        <f>IF(O263=1000,11,IF(O263=-1000,0,IF(O263&gt;0,11,IF(O263&lt;0,(-O263),"0"))))</f>
        <v>11</v>
      </c>
      <c r="AU263" s="112" t="str">
        <f>IF(O263=1000,0,IF(O263=-1000,11,IF(O263&lt;-9,-(O263-2),IF(O263&gt;0,(O263),"0"))))</f>
        <v/>
      </c>
      <c r="AV263" s="111" t="e">
        <f>IF(O263=1000,11,IF(O263=-1000,0,IF(O263&gt;9,(O263+2),IF(O263&lt;0,(-O263),"0"))))</f>
        <v>#VALUE!</v>
      </c>
      <c r="AW263" s="112" t="str">
        <f>IF(O263=1000,0,IF(O263=-1000,11,IF(O263&lt;0,11,IF(O263&gt;0,(O263),"0"))))</f>
        <v/>
      </c>
      <c r="AX263" s="94" t="str">
        <f>IF(O263="","",IF(O263&gt;9,AV263,AT263))</f>
        <v/>
      </c>
      <c r="AY263" s="95" t="str">
        <f>IF(O263="","","-")</f>
        <v/>
      </c>
      <c r="AZ263" s="96" t="str">
        <f>IF(O263="","",IF(O263&lt;-9,AU263,AW263))</f>
        <v/>
      </c>
      <c r="BA263" s="111" t="e">
        <f>IF(P263=1000,11,IF(P263=-1000,0,IF(P263&gt;9,(P263+2),IF(P263&lt;0,(-P263),"0"))))</f>
        <v>#VALUE!</v>
      </c>
      <c r="BB263" s="112" t="str">
        <f>IF(P263=1000,0,IF(P263=-1000,11,IF(P263&lt;-9,-(P263-2),IF(P263&gt;0,(P263),"0"))))</f>
        <v/>
      </c>
      <c r="BC263" s="112">
        <f>IF(P263=1000,11,IF(P263=-1000,0,IF(P263&gt;0,11,IF(P263&lt;0,(-P263),"0"))))</f>
        <v>11</v>
      </c>
      <c r="BD263" s="112" t="str">
        <f>IF(P263=1000,0,IF(P263=-1000,11,IF(P263&lt;0,11,IF(P263&gt;0,(P263),"0"))))</f>
        <v/>
      </c>
      <c r="BE263" s="94" t="str">
        <f>IF(P263="","",IF(P263&gt;9,BA263,BC263))</f>
        <v/>
      </c>
      <c r="BF263" s="95" t="str">
        <f>IF(P263="","","-")</f>
        <v/>
      </c>
      <c r="BG263" s="96" t="str">
        <f>IF(P263="","",IF(P263&lt;-9,BB263,BD263))</f>
        <v/>
      </c>
      <c r="BH263" s="111" t="e">
        <f>IF(Q263=1000,11,IF(Q263=-1000,0,IF(Q263&gt;9,(Q263+2),IF(Q263&lt;0,(-Q263),"0"))))</f>
        <v>#VALUE!</v>
      </c>
      <c r="BI263" s="112" t="str">
        <f>IF(Q263=1000,0,IF(Q263=-1000,11,IF(Q263&lt;-9,-(Q263-2),IF(Q263&gt;0,(Q263),"0"))))</f>
        <v/>
      </c>
      <c r="BJ263" s="112">
        <f>IF(Q263=1000,11,IF(Q263=-1000,0,IF(Q263&gt;0,11,IF(Q263&lt;0,(-Q263),"0"))))</f>
        <v>11</v>
      </c>
      <c r="BK263" s="112" t="str">
        <f>IF(Q263=1000,0,IF(Q263=-1000,11,IF(Q263&lt;0,11,IF(Q263&gt;0,(Q263),"0"))))</f>
        <v/>
      </c>
      <c r="BL263" s="94" t="str">
        <f>IF(Q263="","",IF(Q263&gt;9,BH263,BJ263))</f>
        <v/>
      </c>
      <c r="BM263" s="95" t="str">
        <f>IF(Q263="","","-")</f>
        <v/>
      </c>
      <c r="BN263" s="96" t="str">
        <f>IF(Q263="","",IF(Q263&lt;-9,BI263,BK263))</f>
        <v/>
      </c>
      <c r="BO263" s="112" t="e">
        <f>IF(R263=1000,11,IF(R263=-1000,0,IF(R263&gt;9,(R263+2),IF(R263&lt;0,(-R263),"0"))))</f>
        <v>#VALUE!</v>
      </c>
      <c r="BP263" s="112" t="str">
        <f>IF(R263=1000,0,IF(R263=-1000,11,IF(R263&lt;-9,-(R263-2),IF(R263&gt;0,(R263),"0"))))</f>
        <v/>
      </c>
      <c r="BQ263" s="112">
        <f>IF(R263=1000,11,IF(R263=-1000,0,IF(R263&gt;0,11,IF(R263&lt;0,(-R263),"0"))))</f>
        <v>11</v>
      </c>
      <c r="BR263" s="112" t="str">
        <f>IF(R263=1000,0,IF(R263=-1000,11,IF(R263&lt;0,11,IF(R263&gt;0,(R263),"0"))))</f>
        <v/>
      </c>
      <c r="BS263" s="94" t="str">
        <f>IF(R263="","",IF(R263&gt;9,BO263,BQ263))</f>
        <v/>
      </c>
      <c r="BT263" s="95" t="str">
        <f>IF(R263="","","-")</f>
        <v/>
      </c>
      <c r="BU263" s="96" t="str">
        <f>IF(R263="","",IF(R263&lt;-9,BP263,BR263))</f>
        <v/>
      </c>
      <c r="BV263" s="112" t="e">
        <f>IF(S263=1000,11,IF(S263=-1000,0,IF(S263&gt;9,(S263+2),IF(S263&lt;0,(-S263),"0"))))</f>
        <v>#VALUE!</v>
      </c>
      <c r="BW263" s="112" t="str">
        <f>IF(S263=1000,0,IF(S263=-1000,11,IF(S263&lt;-9,-(S263-2),IF(S263&gt;0,(S263),"0"))))</f>
        <v/>
      </c>
      <c r="BX263" s="112">
        <f>IF(S263=1000,11,IF(S263=-1000,0,IF(S263&gt;0,11,IF(S263&lt;0,(-S263),"0"))))</f>
        <v>11</v>
      </c>
      <c r="BY263" s="113" t="str">
        <f>IF(S263=1000,0,IF(S263=-1000,11,IF(S263&lt;0,11,IF(S263&gt;0,(S263),"0"))))</f>
        <v/>
      </c>
      <c r="BZ263" s="94" t="str">
        <f>IF(S263="","",IF(S263&gt;9,BV263,BX263))</f>
        <v/>
      </c>
      <c r="CA263" s="95" t="str">
        <f>IF(S263="","","-")</f>
        <v/>
      </c>
      <c r="CB263" s="96" t="str">
        <f>IF(S263="","",IF(S263&lt;-9,BW263,BY263))</f>
        <v/>
      </c>
      <c r="CC263" s="97" t="str">
        <f>IF(O263="","",SUM(T263:X263))</f>
        <v/>
      </c>
      <c r="CD263" s="88" t="str">
        <f>IF(CC263="","","-")</f>
        <v/>
      </c>
      <c r="CE263" s="98" t="str">
        <f>IF(O263="","",SUM(Y263:AC263))</f>
        <v/>
      </c>
      <c r="CP263" s="32"/>
      <c r="CQ263" s="32"/>
    </row>
    <row r="264" spans="1:95" s="31" customFormat="1" ht="15" customHeight="1" thickBot="1" x14ac:dyDescent="0.25">
      <c r="A264" s="99" t="str">
        <f>IF(A259="","",A260)</f>
        <v/>
      </c>
      <c r="B264" s="99" t="str">
        <f>IF(B259="","",B259)</f>
        <v/>
      </c>
      <c r="C264" s="114">
        <v>5</v>
      </c>
      <c r="D264" s="115" t="str">
        <f>IF(A264="","",VLOOKUP(A264,СписокКЖ!D:I,2,FALSE))</f>
        <v/>
      </c>
      <c r="E264" s="116"/>
      <c r="F264" s="117" t="str">
        <f>IF(B264="","",VLOOKUP(B264,СписокКЖ!D:I,2,FALSE))</f>
        <v/>
      </c>
      <c r="G264" s="118"/>
      <c r="H264" s="119"/>
      <c r="I264" s="120"/>
      <c r="J264" s="120"/>
      <c r="K264" s="120"/>
      <c r="L264" s="121"/>
      <c r="M264" s="121"/>
      <c r="N264" s="122"/>
      <c r="O264" s="123" t="str">
        <f>IF(I264="","",IF(I264="0",1000,IF(I264="-0",-1000,I264*1)))</f>
        <v/>
      </c>
      <c r="P264" s="123" t="str">
        <f t="shared" si="168"/>
        <v/>
      </c>
      <c r="Q264" s="123" t="str">
        <f t="shared" si="168"/>
        <v/>
      </c>
      <c r="R264" s="123" t="str">
        <f t="shared" si="168"/>
        <v/>
      </c>
      <c r="S264" s="124" t="str">
        <f t="shared" si="168"/>
        <v/>
      </c>
      <c r="T264" s="125" t="str">
        <f t="shared" si="169"/>
        <v/>
      </c>
      <c r="U264" s="126" t="str">
        <f t="shared" si="169"/>
        <v/>
      </c>
      <c r="V264" s="126" t="str">
        <f t="shared" si="169"/>
        <v/>
      </c>
      <c r="W264" s="126" t="str">
        <f t="shared" si="169"/>
        <v/>
      </c>
      <c r="X264" s="126" t="str">
        <f t="shared" si="169"/>
        <v/>
      </c>
      <c r="Y264" s="127" t="str">
        <f t="shared" si="170"/>
        <v/>
      </c>
      <c r="Z264" s="127" t="str">
        <f t="shared" si="170"/>
        <v/>
      </c>
      <c r="AA264" s="127" t="str">
        <f t="shared" si="170"/>
        <v/>
      </c>
      <c r="AB264" s="127" t="str">
        <f t="shared" si="170"/>
        <v/>
      </c>
      <c r="AC264" s="127" t="str">
        <f t="shared" si="170"/>
        <v/>
      </c>
      <c r="AD264" s="128" t="str">
        <f>IF(CC264="","",IF(CC264&gt;CE264,1,-1))</f>
        <v/>
      </c>
      <c r="AE264" s="128" t="str">
        <f>IF(CC264="","",IF(CC264&lt;CE264,1,-1))</f>
        <v/>
      </c>
      <c r="AF264" s="129">
        <f>IF(CC264&gt;CE264,1,0)</f>
        <v>0</v>
      </c>
      <c r="AG264" s="130">
        <f>IF(CE264&gt;CC264,1,0)</f>
        <v>0</v>
      </c>
      <c r="AH264" s="131" t="str">
        <f>IF(O264="","",AX264*1)</f>
        <v/>
      </c>
      <c r="AI264" s="132" t="str">
        <f>IF(P264="","",BE264*1)</f>
        <v/>
      </c>
      <c r="AJ264" s="132" t="str">
        <f>IF(Q264="","",BL264*1)</f>
        <v/>
      </c>
      <c r="AK264" s="132" t="str">
        <f>IF(R264="","",BS264*1)</f>
        <v/>
      </c>
      <c r="AL264" s="132" t="str">
        <f>IF(S264="","",BZ264*1)</f>
        <v/>
      </c>
      <c r="AM264" s="133" t="str">
        <f>IF(O264="","",AZ264*1)</f>
        <v/>
      </c>
      <c r="AN264" s="133" t="str">
        <f>IF(P264="","",BG264*1)</f>
        <v/>
      </c>
      <c r="AO264" s="133" t="str">
        <f>IF(Q264="","",BN264*1)</f>
        <v/>
      </c>
      <c r="AP264" s="133" t="str">
        <f>IF(R264="","",BU264*1)</f>
        <v/>
      </c>
      <c r="AQ264" s="133" t="str">
        <f>IF(S264="","",CB264*1)</f>
        <v/>
      </c>
      <c r="AR264" s="134">
        <f>SUM(AH264:AL264)</f>
        <v>0</v>
      </c>
      <c r="AS264" s="135">
        <f>SUM(AM264:AQ264)</f>
        <v>0</v>
      </c>
      <c r="AT264" s="136">
        <f>IF(O264=1000,11,IF(O264=-1000,0,IF(O264&gt;0,11,IF(O264&lt;0,(-O264),"0"))))</f>
        <v>11</v>
      </c>
      <c r="AU264" s="137" t="str">
        <f>IF(O264=1000,0,IF(O264=-1000,11,IF(O264&lt;-9,-(O264-2),IF(O264&gt;0,(O264),"0"))))</f>
        <v/>
      </c>
      <c r="AV264" s="136" t="e">
        <f>IF(O264=1000,11,IF(O264=-1000,0,IF(O264&gt;9,(O264+2),IF(O264&lt;0,(-O264),"0"))))</f>
        <v>#VALUE!</v>
      </c>
      <c r="AW264" s="137" t="str">
        <f>IF(O264=1000,0,IF(O264=-1000,11,IF(O264&lt;0,11,IF(O264&gt;0,(O264),"0"))))</f>
        <v/>
      </c>
      <c r="AX264" s="138" t="str">
        <f>IF(O264="","",IF(O264&gt;9,AV264,AT264))</f>
        <v/>
      </c>
      <c r="AY264" s="139" t="str">
        <f>IF(O264="","","-")</f>
        <v/>
      </c>
      <c r="AZ264" s="140" t="str">
        <f>IF(O264="","",IF(O264&lt;-9,AU264,AW264))</f>
        <v/>
      </c>
      <c r="BA264" s="136" t="e">
        <f>IF(P264=1000,11,IF(P264=-1000,0,IF(P264&gt;9,(P264+2),IF(P264&lt;0,(-P264),"0"))))</f>
        <v>#VALUE!</v>
      </c>
      <c r="BB264" s="137" t="str">
        <f>IF(P264=1000,0,IF(P264=-1000,11,IF(P264&lt;-9,-(P264-2),IF(P264&gt;0,(P264),"0"))))</f>
        <v/>
      </c>
      <c r="BC264" s="137">
        <f>IF(P264=1000,11,IF(P264=-1000,0,IF(P264&gt;0,11,IF(P264&lt;0,(-P264),"0"))))</f>
        <v>11</v>
      </c>
      <c r="BD264" s="137" t="str">
        <f>IF(P264=1000,0,IF(P264=-1000,11,IF(P264&lt;0,11,IF(P264&gt;0,(P264),"0"))))</f>
        <v/>
      </c>
      <c r="BE264" s="138" t="str">
        <f>IF(P264="","",IF(P264&gt;9,BA264,BC264))</f>
        <v/>
      </c>
      <c r="BF264" s="139" t="str">
        <f>IF(P264="","","-")</f>
        <v/>
      </c>
      <c r="BG264" s="140" t="str">
        <f>IF(P264="","",IF(P264&lt;-9,BB264,BD264))</f>
        <v/>
      </c>
      <c r="BH264" s="136" t="e">
        <f>IF(Q264=1000,11,IF(Q264=-1000,0,IF(Q264&gt;9,(Q264+2),IF(Q264&lt;0,(-Q264),"0"))))</f>
        <v>#VALUE!</v>
      </c>
      <c r="BI264" s="137" t="str">
        <f>IF(Q264=1000,0,IF(Q264=-1000,11,IF(Q264&lt;-9,-(Q264-2),IF(Q264&gt;0,(Q264),"0"))))</f>
        <v/>
      </c>
      <c r="BJ264" s="137">
        <f>IF(Q264=1000,11,IF(Q264=-1000,0,IF(Q264&gt;0,11,IF(Q264&lt;0,(-Q264),"0"))))</f>
        <v>11</v>
      </c>
      <c r="BK264" s="137" t="str">
        <f>IF(Q264=1000,0,IF(Q264=-1000,11,IF(Q264&lt;0,11,IF(Q264&gt;0,(Q264),"0"))))</f>
        <v/>
      </c>
      <c r="BL264" s="138" t="str">
        <f>IF(Q264="","",IF(Q264&gt;9,BH264,BJ264))</f>
        <v/>
      </c>
      <c r="BM264" s="139" t="str">
        <f>IF(Q264="","","-")</f>
        <v/>
      </c>
      <c r="BN264" s="140" t="str">
        <f>IF(Q264="","",IF(Q264&lt;-9,BI264,BK264))</f>
        <v/>
      </c>
      <c r="BO264" s="137" t="e">
        <f>IF(R264=1000,11,IF(R264=-1000,0,IF(R264&gt;9,(R264+2),IF(R264&lt;0,(-R264),"0"))))</f>
        <v>#VALUE!</v>
      </c>
      <c r="BP264" s="137" t="str">
        <f>IF(R264=1000,0,IF(R264=-1000,11,IF(R264&lt;-9,-(R264-2),IF(R264&gt;0,(R264),"0"))))</f>
        <v/>
      </c>
      <c r="BQ264" s="137">
        <f>IF(R264=1000,11,IF(R264=-1000,0,IF(R264&gt;0,11,IF(R264&lt;0,(-R264),"0"))))</f>
        <v>11</v>
      </c>
      <c r="BR264" s="137" t="str">
        <f>IF(R264=1000,0,IF(R264=-1000,11,IF(R264&lt;0,11,IF(R264&gt;0,(R264),"0"))))</f>
        <v/>
      </c>
      <c r="BS264" s="138" t="str">
        <f>IF(R264="","",IF(R264&gt;9,BO264,BQ264))</f>
        <v/>
      </c>
      <c r="BT264" s="139" t="str">
        <f>IF(R264="","","-")</f>
        <v/>
      </c>
      <c r="BU264" s="140" t="str">
        <f>IF(R264="","",IF(R264&lt;-9,BP264,BR264))</f>
        <v/>
      </c>
      <c r="BV264" s="137" t="e">
        <f>IF(S264=1000,11,IF(S264=-1000,0,IF(S264&gt;9,(S264+2),IF(S264&lt;0,(-S264),"0"))))</f>
        <v>#VALUE!</v>
      </c>
      <c r="BW264" s="137" t="str">
        <f>IF(S264=1000,0,IF(S264=-1000,11,IF(S264&lt;-9,-(S264-2),IF(S264&gt;0,(S264),"0"))))</f>
        <v/>
      </c>
      <c r="BX264" s="137">
        <f>IF(S264=1000,11,IF(S264=-1000,0,IF(S264&gt;0,11,IF(S264&lt;0,(-S264),"0"))))</f>
        <v>11</v>
      </c>
      <c r="BY264" s="141" t="str">
        <f>IF(S264=1000,0,IF(S264=-1000,11,IF(S264&lt;0,11,IF(S264&gt;0,(S264),"0"))))</f>
        <v/>
      </c>
      <c r="BZ264" s="138" t="str">
        <f>IF(S264="","",IF(S264&gt;9,BV264,BX264))</f>
        <v/>
      </c>
      <c r="CA264" s="139" t="str">
        <f>IF(S264="","","-")</f>
        <v/>
      </c>
      <c r="CB264" s="140" t="str">
        <f>IF(S264="","",IF(S264&lt;-9,BW264,BY264))</f>
        <v/>
      </c>
      <c r="CC264" s="142" t="str">
        <f>IF(O264="","",SUM(T264:X264))</f>
        <v/>
      </c>
      <c r="CD264" s="143" t="str">
        <f>IF(CC264="","","-")</f>
        <v/>
      </c>
      <c r="CE264" s="144" t="str">
        <f>IF(O264="","",SUM(Y264:AC264))</f>
        <v/>
      </c>
      <c r="CP264" s="32"/>
      <c r="CQ264" s="32"/>
    </row>
    <row r="265" spans="1:95" s="31" customFormat="1" ht="15" customHeight="1" thickBot="1" x14ac:dyDescent="0.25">
      <c r="A265" s="145"/>
      <c r="B265" s="145"/>
      <c r="C265" s="145"/>
      <c r="D265" s="146"/>
      <c r="E265" s="147"/>
      <c r="F265" s="148"/>
      <c r="G265" s="149"/>
      <c r="H265" s="150"/>
      <c r="I265" s="151"/>
      <c r="J265" s="151"/>
      <c r="K265" s="151"/>
      <c r="L265" s="151"/>
      <c r="M265" s="151"/>
      <c r="N265" s="150"/>
      <c r="O265" s="152"/>
      <c r="P265" s="152"/>
      <c r="Q265" s="152"/>
      <c r="R265" s="152"/>
      <c r="S265" s="152"/>
      <c r="T265" s="153"/>
      <c r="U265" s="153"/>
      <c r="V265" s="153"/>
      <c r="W265" s="153"/>
      <c r="X265" s="153"/>
      <c r="Y265" s="154"/>
      <c r="Z265" s="154"/>
      <c r="AA265" s="154"/>
      <c r="AB265" s="154"/>
      <c r="AC265" s="154"/>
      <c r="AD265" s="155"/>
      <c r="AE265" s="155"/>
      <c r="AF265" s="156"/>
      <c r="AG265" s="156"/>
      <c r="AH265" s="157"/>
      <c r="AI265" s="157"/>
      <c r="AJ265" s="157"/>
      <c r="AK265" s="157"/>
      <c r="AL265" s="157"/>
      <c r="AM265" s="158"/>
      <c r="AN265" s="158"/>
      <c r="AO265" s="158"/>
      <c r="AP265" s="158"/>
      <c r="AQ265" s="158"/>
      <c r="AR265" s="159"/>
      <c r="AS265" s="159"/>
      <c r="AT265" s="160"/>
      <c r="AU265" s="160"/>
      <c r="AV265" s="160"/>
      <c r="AW265" s="160"/>
      <c r="AX265" s="161"/>
      <c r="AY265" s="161"/>
      <c r="AZ265" s="161"/>
      <c r="BA265" s="160"/>
      <c r="BB265" s="160"/>
      <c r="BC265" s="160"/>
      <c r="BD265" s="160"/>
      <c r="BE265" s="161"/>
      <c r="BF265" s="161"/>
      <c r="BG265" s="161"/>
      <c r="BH265" s="160"/>
      <c r="BI265" s="160"/>
      <c r="BJ265" s="160"/>
      <c r="BK265" s="160"/>
      <c r="BL265" s="161"/>
      <c r="BM265" s="161"/>
      <c r="BN265" s="161"/>
      <c r="BO265" s="160"/>
      <c r="BP265" s="160"/>
      <c r="BQ265" s="160"/>
      <c r="BR265" s="160"/>
      <c r="BS265" s="161"/>
      <c r="BT265" s="161"/>
      <c r="BU265" s="161"/>
      <c r="BV265" s="160"/>
      <c r="BW265" s="160"/>
      <c r="BX265" s="160"/>
      <c r="BY265" s="160"/>
      <c r="BZ265" s="161"/>
      <c r="CA265" s="161"/>
      <c r="CB265" s="161"/>
      <c r="CC265" s="162"/>
      <c r="CD265" s="163"/>
      <c r="CE265" s="164"/>
      <c r="CP265" s="32"/>
      <c r="CQ265" s="32"/>
    </row>
    <row r="266" spans="1:95" s="31" customFormat="1" ht="31.5" customHeight="1" thickBot="1" x14ac:dyDescent="0.25">
      <c r="A266" s="34"/>
      <c r="B266" s="35"/>
      <c r="C266" s="1225">
        <f>1+C257</f>
        <v>30</v>
      </c>
      <c r="D266" s="1227" t="str">
        <f>IF(A266="","",VLOOKUP(A266,СписокКЖ!$A$88:$C$113,3,FALSE))</f>
        <v/>
      </c>
      <c r="E266" s="1228" t="str">
        <f>IF(B266="","",VLOOKUP(B266,СписокКЖ!E:J,2,FALSE))</f>
        <v/>
      </c>
      <c r="F266" s="1231" t="str">
        <f>IF(B266="","",VLOOKUP(B266,СписокКЖ!$A$88:$C$111,3,FALSE))</f>
        <v/>
      </c>
      <c r="G266" s="1232" t="str">
        <f>IF(D266="","",VLOOKUP(D266,СписокКЖ!G:L,2,FALSE))</f>
        <v/>
      </c>
      <c r="H266" s="36"/>
      <c r="I266" s="1235" t="s">
        <v>7</v>
      </c>
      <c r="J266" s="1235"/>
      <c r="K266" s="1235"/>
      <c r="L266" s="1235"/>
      <c r="M266" s="1235"/>
      <c r="N266" s="37"/>
      <c r="O266" s="1237"/>
      <c r="P266" s="1238"/>
      <c r="Q266" s="1238"/>
      <c r="R266" s="1238"/>
      <c r="S266" s="1238"/>
      <c r="T266" s="38" t="str">
        <f>IF(A266="","",VLOOKUP(A266,'[60]Протокол команд'!A:K,8,FALSE))</f>
        <v/>
      </c>
      <c r="U266" s="39" t="e">
        <f>T266*5-4</f>
        <v>#VALUE!</v>
      </c>
      <c r="V266" s="39" t="e">
        <f>T266*5</f>
        <v>#VALUE!</v>
      </c>
      <c r="W266" s="39" t="e">
        <f>CONCATENATE(U266,"-",V266)</f>
        <v>#VALUE!</v>
      </c>
      <c r="X266" s="39" t="str">
        <f>IF(A266="","",VLOOKUP(A266,'[60]Протокол команд'!A:K,10,FALSE))</f>
        <v/>
      </c>
      <c r="Y266" s="39" t="e">
        <f>X266*5-4</f>
        <v>#VALUE!</v>
      </c>
      <c r="Z266" s="39" t="e">
        <f>X266*5</f>
        <v>#VALUE!</v>
      </c>
      <c r="AA266" s="39" t="e">
        <f>CONCATENATE(Y266,"-",Z266)</f>
        <v>#VALUE!</v>
      </c>
      <c r="AB266" s="1241" t="str">
        <f>IF(O268="","",SUM(AF268:AF273))</f>
        <v/>
      </c>
      <c r="AC266" s="1242"/>
      <c r="AD266" s="1243"/>
      <c r="AE266" s="1242" t="str">
        <f>IF(O268="","",SUM(AG268:AG273))</f>
        <v/>
      </c>
      <c r="AF266" s="1242"/>
      <c r="AG266" s="1264"/>
      <c r="AH266" s="1241">
        <f>SUM(CC268:CC273)</f>
        <v>0</v>
      </c>
      <c r="AI266" s="1242"/>
      <c r="AJ266" s="1243"/>
      <c r="AK266" s="1242">
        <f>SUM(CE268:CE273)</f>
        <v>0</v>
      </c>
      <c r="AL266" s="1242"/>
      <c r="AM266" s="1264"/>
      <c r="AN266" s="1265">
        <f>SUM(AR268:AR273)</f>
        <v>0</v>
      </c>
      <c r="AO266" s="1266"/>
      <c r="AP266" s="1267"/>
      <c r="AQ266" s="1266">
        <f>SUM(AS268:AS273)</f>
        <v>0</v>
      </c>
      <c r="AR266" s="1266"/>
      <c r="AS266" s="1268"/>
      <c r="AT266" s="1314" t="str">
        <f>IF(A266="","",VLOOKUP(A266,'[60]Протокол команд'!A:Z,14,FALSE))</f>
        <v/>
      </c>
      <c r="AU266" s="1315"/>
      <c r="AV266" s="1315"/>
      <c r="AW266" s="1315"/>
      <c r="AX266" s="1315"/>
      <c r="AY266" s="1315"/>
      <c r="AZ266" s="1315"/>
      <c r="BA266" s="1315"/>
      <c r="BB266" s="1315"/>
      <c r="BC266" s="1315"/>
      <c r="BD266" s="1315"/>
      <c r="BE266" s="1315"/>
      <c r="BF266" s="1315"/>
      <c r="BG266" s="1315"/>
      <c r="BH266" s="1315"/>
      <c r="BI266" s="1315"/>
      <c r="BJ266" s="1315"/>
      <c r="BK266" s="1315"/>
      <c r="BL266" s="1315"/>
      <c r="BM266" s="1315"/>
      <c r="BN266" s="1315"/>
      <c r="BO266" s="1315"/>
      <c r="BP266" s="1315"/>
      <c r="BQ266" s="1315"/>
      <c r="BR266" s="1315"/>
      <c r="BS266" s="1315"/>
      <c r="BT266" s="1315"/>
      <c r="BU266" s="1315"/>
      <c r="BV266" s="1315"/>
      <c r="BW266" s="1315"/>
      <c r="BX266" s="1315"/>
      <c r="BY266" s="1315"/>
      <c r="BZ266" s="1315"/>
      <c r="CA266" s="1315"/>
      <c r="CB266" s="1316"/>
      <c r="CC266" s="1254" t="str">
        <f>IF(O268="","",SUM(AF268:AF273))</f>
        <v/>
      </c>
      <c r="CD266" s="1256" t="str">
        <f>IF(CC266="","","-")</f>
        <v/>
      </c>
      <c r="CE266" s="1258" t="str">
        <f>IF(O268="","",SUM(AG268:AG273))</f>
        <v/>
      </c>
      <c r="CP266" s="32"/>
      <c r="CQ266" s="32"/>
    </row>
    <row r="267" spans="1:95" s="31" customFormat="1" ht="13.5" customHeight="1" x14ac:dyDescent="0.2">
      <c r="A267" s="40"/>
      <c r="B267" s="40"/>
      <c r="C267" s="1226"/>
      <c r="D267" s="1229" t="str">
        <f>IF(A267="","",VLOOKUP(A267,СписокКЖ!D:I,2,FALSE))</f>
        <v/>
      </c>
      <c r="E267" s="1230" t="str">
        <f>IF(B267="","",VLOOKUP(B267,СписокКЖ!E:J,2,FALSE))</f>
        <v/>
      </c>
      <c r="F267" s="1233" t="str">
        <f>IF(C267="","",VLOOKUP(C267,СписокКЖ!F:K,2,FALSE))</f>
        <v/>
      </c>
      <c r="G267" s="1234" t="str">
        <f>IF(D267="","",VLOOKUP(D267,СписокКЖ!G:L,2,FALSE))</f>
        <v/>
      </c>
      <c r="H267" s="41"/>
      <c r="I267" s="1236"/>
      <c r="J267" s="1236"/>
      <c r="K267" s="1236"/>
      <c r="L267" s="1236"/>
      <c r="M267" s="1236"/>
      <c r="N267" s="42"/>
      <c r="O267" s="1239"/>
      <c r="P267" s="1240"/>
      <c r="Q267" s="1240"/>
      <c r="R267" s="1240"/>
      <c r="S267" s="1240"/>
      <c r="T267" s="1260" t="s">
        <v>8</v>
      </c>
      <c r="U267" s="1261"/>
      <c r="V267" s="1261"/>
      <c r="W267" s="1261"/>
      <c r="X267" s="1261"/>
      <c r="Y267" s="1261"/>
      <c r="Z267" s="1261"/>
      <c r="AA267" s="1261"/>
      <c r="AB267" s="1261"/>
      <c r="AC267" s="1261"/>
      <c r="AD267" s="1261"/>
      <c r="AE267" s="1261"/>
      <c r="AF267" s="1261"/>
      <c r="AG267" s="1262"/>
      <c r="AH267" s="1261" t="s">
        <v>9</v>
      </c>
      <c r="AI267" s="1261"/>
      <c r="AJ267" s="1261"/>
      <c r="AK267" s="1261"/>
      <c r="AL267" s="1261"/>
      <c r="AM267" s="1261"/>
      <c r="AN267" s="1261"/>
      <c r="AO267" s="1261"/>
      <c r="AP267" s="1261"/>
      <c r="AQ267" s="1261"/>
      <c r="AR267" s="1261"/>
      <c r="AS267" s="1262"/>
      <c r="AT267" s="1263" t="s">
        <v>10</v>
      </c>
      <c r="AU267" s="1263"/>
      <c r="AV267" s="1263"/>
      <c r="AW267" s="1263"/>
      <c r="AX267" s="1263"/>
      <c r="AY267" s="1263"/>
      <c r="AZ267" s="1263"/>
      <c r="BA267" s="1263" t="s">
        <v>11</v>
      </c>
      <c r="BB267" s="1263"/>
      <c r="BC267" s="1263"/>
      <c r="BD267" s="1263"/>
      <c r="BE267" s="1263"/>
      <c r="BF267" s="1263"/>
      <c r="BG267" s="1263"/>
      <c r="BH267" s="1263" t="s">
        <v>12</v>
      </c>
      <c r="BI267" s="1263"/>
      <c r="BJ267" s="1263"/>
      <c r="BK267" s="1263"/>
      <c r="BL267" s="1263"/>
      <c r="BM267" s="1263"/>
      <c r="BN267" s="1263"/>
      <c r="BO267" s="1263" t="s">
        <v>13</v>
      </c>
      <c r="BP267" s="1263"/>
      <c r="BQ267" s="1263"/>
      <c r="BR267" s="1263"/>
      <c r="BS267" s="1263"/>
      <c r="BT267" s="1263"/>
      <c r="BU267" s="1263"/>
      <c r="BV267" s="1263" t="s">
        <v>14</v>
      </c>
      <c r="BW267" s="1263"/>
      <c r="BX267" s="1263"/>
      <c r="BY267" s="1263"/>
      <c r="BZ267" s="1263"/>
      <c r="CA267" s="1263"/>
      <c r="CB267" s="1263"/>
      <c r="CC267" s="1255"/>
      <c r="CD267" s="1257"/>
      <c r="CE267" s="1259"/>
      <c r="CP267" s="32"/>
      <c r="CQ267" s="32"/>
    </row>
    <row r="268" spans="1:95" s="31" customFormat="1" ht="15" customHeight="1" x14ac:dyDescent="0.2">
      <c r="A268" s="43"/>
      <c r="B268" s="44"/>
      <c r="C268" s="90">
        <v>1</v>
      </c>
      <c r="D268" s="46" t="str">
        <f>IF(A268="","",VLOOKUP(A268,СписокКЖ!D:I,2,FALSE))</f>
        <v/>
      </c>
      <c r="E268" s="47"/>
      <c r="F268" s="48" t="str">
        <f>IF(B268="","",VLOOKUP(B268,СписокКЖ!D:I,2,FALSE))</f>
        <v/>
      </c>
      <c r="G268" s="49"/>
      <c r="H268" s="50"/>
      <c r="I268" s="51"/>
      <c r="J268" s="51"/>
      <c r="K268" s="51"/>
      <c r="L268" s="51"/>
      <c r="M268" s="51"/>
      <c r="N268" s="52"/>
      <c r="O268" s="53" t="str">
        <f>IF(I268="","",IF(I268="0",1000,IF(I268="-0",-1000,I268*1)))</f>
        <v/>
      </c>
      <c r="P268" s="53" t="str">
        <f t="shared" ref="P268:S269" si="171">IF(J268="","",IF(J268="0",1000,IF(J268="-0",-1000,J268*1)))</f>
        <v/>
      </c>
      <c r="Q268" s="53" t="str">
        <f t="shared" si="171"/>
        <v/>
      </c>
      <c r="R268" s="53" t="str">
        <f t="shared" si="171"/>
        <v/>
      </c>
      <c r="S268" s="54" t="str">
        <f t="shared" si="171"/>
        <v/>
      </c>
      <c r="T268" s="55" t="str">
        <f t="shared" ref="T268:X269" si="172">IF(O268="","",IF(O268&gt;0,1,0))</f>
        <v/>
      </c>
      <c r="U268" s="56" t="str">
        <f t="shared" si="172"/>
        <v/>
      </c>
      <c r="V268" s="56" t="str">
        <f t="shared" si="172"/>
        <v/>
      </c>
      <c r="W268" s="56" t="str">
        <f t="shared" si="172"/>
        <v/>
      </c>
      <c r="X268" s="56" t="str">
        <f t="shared" si="172"/>
        <v/>
      </c>
      <c r="Y268" s="57" t="str">
        <f t="shared" ref="Y268:AC269" si="173">IF(O268="","",IF(O268&lt;0,1,0))</f>
        <v/>
      </c>
      <c r="Z268" s="57" t="str">
        <f t="shared" si="173"/>
        <v/>
      </c>
      <c r="AA268" s="57" t="str">
        <f t="shared" si="173"/>
        <v/>
      </c>
      <c r="AB268" s="57" t="str">
        <f t="shared" si="173"/>
        <v/>
      </c>
      <c r="AC268" s="57" t="str">
        <f t="shared" si="173"/>
        <v/>
      </c>
      <c r="AD268" s="58" t="str">
        <f>IF(CC268="","",IF(CC268&gt;CE268,1,-1))</f>
        <v/>
      </c>
      <c r="AE268" s="58" t="str">
        <f>IF(CC268="","",IF(CC268&lt;CE268,1,-1))</f>
        <v/>
      </c>
      <c r="AF268" s="59">
        <f>IF(CC268&gt;CE268,1,0)</f>
        <v>0</v>
      </c>
      <c r="AG268" s="60">
        <f>IF(CE268&gt;CC268,1,0)</f>
        <v>0</v>
      </c>
      <c r="AH268" s="61" t="str">
        <f>IF(O268="","",AX268*1)</f>
        <v/>
      </c>
      <c r="AI268" s="62" t="str">
        <f>IF(P268="","",BE268*1)</f>
        <v/>
      </c>
      <c r="AJ268" s="62" t="str">
        <f>IF(Q268="","",BL268*1)</f>
        <v/>
      </c>
      <c r="AK268" s="62" t="str">
        <f>IF(R268="","",BS268*1)</f>
        <v/>
      </c>
      <c r="AL268" s="62" t="str">
        <f>IF(S268="","",BZ268*1)</f>
        <v/>
      </c>
      <c r="AM268" s="63" t="str">
        <f>IF(O268="","",AZ268*1)</f>
        <v/>
      </c>
      <c r="AN268" s="63" t="str">
        <f>IF(P268="","",BG268*1)</f>
        <v/>
      </c>
      <c r="AO268" s="63" t="str">
        <f>IF(Q268="","",BN268*1)</f>
        <v/>
      </c>
      <c r="AP268" s="63" t="str">
        <f>IF(R268="","",BU268*1)</f>
        <v/>
      </c>
      <c r="AQ268" s="63" t="str">
        <f>IF(S268="","",CB268*1)</f>
        <v/>
      </c>
      <c r="AR268" s="64">
        <f>SUM(AH268:AL268)</f>
        <v>0</v>
      </c>
      <c r="AS268" s="65">
        <f>SUM(AM268:AQ268)</f>
        <v>0</v>
      </c>
      <c r="AT268" s="66">
        <f>IF(O268=1000,11,IF(O268=-1000,0,IF(O268&gt;0,11,IF(O268&lt;0,(-O268),"0"))))</f>
        <v>11</v>
      </c>
      <c r="AU268" s="67" t="str">
        <f>IF(O268=1000,0,IF(O268=-1000,11,IF(O268&lt;-9,-(O268-2),IF(O268&gt;0,(O268),"0"))))</f>
        <v/>
      </c>
      <c r="AV268" s="66" t="e">
        <f>IF(O268=1000,11,IF(O268=-1000,0,IF(O268&lt;9,11,IF(O268&gt;9,(O268+2),"0"))))</f>
        <v>#VALUE!</v>
      </c>
      <c r="AW268" s="67" t="str">
        <f>IF(O268=1000,0,IF(O268=-1000,11,IF(O268&lt;0,11,IF(O268&gt;0,(O268),"0"))))</f>
        <v/>
      </c>
      <c r="AX268" s="68" t="str">
        <f>IF(O268="","",IF(O268&gt;9,AV268,AT268))</f>
        <v/>
      </c>
      <c r="AY268" s="69" t="str">
        <f>IF(O268="","","-")</f>
        <v/>
      </c>
      <c r="AZ268" s="70" t="str">
        <f>IF(O268="","",IF(O268&lt;-9,AU268,AW268))</f>
        <v/>
      </c>
      <c r="BA268" s="66" t="e">
        <f>IF(P268=1000,11,IF(P268=-1000,0,IF(P268&gt;9,(P268+2),IF(P268&lt;0,(-P268),"0"))))</f>
        <v>#VALUE!</v>
      </c>
      <c r="BB268" s="67" t="str">
        <f>IF(P268=1000,0,IF(P268=-1000,11,IF(P268&lt;-9,-(P268-2),IF(P268&gt;0,(P268),"0"))))</f>
        <v/>
      </c>
      <c r="BC268" s="67">
        <f>IF(P268=1000,11,IF(P268=-1000,0,IF(P268&gt;0,11,IF(P268&lt;0,(-P268),"0"))))</f>
        <v>11</v>
      </c>
      <c r="BD268" s="67" t="str">
        <f>IF(P268=1000,0,IF(P268=-1000,11,IF(P268&lt;0,11,IF(P268&gt;0,(P268),"0"))))</f>
        <v/>
      </c>
      <c r="BE268" s="68" t="str">
        <f>IF(P268="","",IF(P268&gt;9,BA268,BC268))</f>
        <v/>
      </c>
      <c r="BF268" s="69" t="str">
        <f>IF(P268="","","-")</f>
        <v/>
      </c>
      <c r="BG268" s="70" t="str">
        <f>IF(P268="","",IF(P268&lt;-9,BB268,BD268))</f>
        <v/>
      </c>
      <c r="BH268" s="66" t="e">
        <f>IF(Q268=1000,11,IF(Q268=-1000,0,IF(Q268&gt;9,(Q268+2),IF(Q268&lt;0,(-Q268),"0"))))</f>
        <v>#VALUE!</v>
      </c>
      <c r="BI268" s="67" t="str">
        <f>IF(Q268=1000,0,IF(Q268=-1000,11,IF(Q268&lt;-9,-(Q268-2),IF(Q268&gt;0,(Q268),"0"))))</f>
        <v/>
      </c>
      <c r="BJ268" s="67">
        <f>IF(Q268=1000,11,IF(Q268=-1000,0,IF(Q268&gt;0,11,IF(Q268&lt;0,(-Q268),"0"))))</f>
        <v>11</v>
      </c>
      <c r="BK268" s="67" t="str">
        <f>IF(Q268=1000,0,IF(Q268=-1000,11,IF(Q268&lt;0,11,IF(Q268&gt;0,(Q268),"0"))))</f>
        <v/>
      </c>
      <c r="BL268" s="68" t="str">
        <f>IF(Q268="","",IF(Q268&gt;9,BH268,BJ268))</f>
        <v/>
      </c>
      <c r="BM268" s="69" t="str">
        <f>IF(Q268="","","-")</f>
        <v/>
      </c>
      <c r="BN268" s="70" t="str">
        <f>IF(Q268="","",IF(Q268&lt;-9,BI268,BK268))</f>
        <v/>
      </c>
      <c r="BO268" s="67" t="e">
        <f>IF(R268=1000,11,IF(R268=-1000,0,IF(R268&gt;9,(R268+2),IF(R268&lt;0,(-R268),"0"))))</f>
        <v>#VALUE!</v>
      </c>
      <c r="BP268" s="67" t="str">
        <f>IF(R268=1000,0,IF(R268=-1000,11,IF(R268&lt;-9,-(R268-2),IF(R268&gt;0,(R268),"0"))))</f>
        <v/>
      </c>
      <c r="BQ268" s="67">
        <f>IF(R268=1000,11,IF(R268=-1000,0,IF(R268&gt;0,11,IF(R268&lt;0,(-R268),"0"))))</f>
        <v>11</v>
      </c>
      <c r="BR268" s="67" t="str">
        <f>IF(R268=1000,0,IF(R268=-1000,11,IF(R268&lt;0,11,IF(R268&gt;0,(R268),"0"))))</f>
        <v/>
      </c>
      <c r="BS268" s="68" t="str">
        <f>IF(R268="","",IF(R268&gt;9,BO268,BQ268))</f>
        <v/>
      </c>
      <c r="BT268" s="69" t="str">
        <f>IF(R268="","","-")</f>
        <v/>
      </c>
      <c r="BU268" s="70" t="str">
        <f>IF(R268="","",IF(R268&lt;-9,BP268,BR268))</f>
        <v/>
      </c>
      <c r="BV268" s="67" t="e">
        <f>IF(S268=1000,11,IF(S268=-1000,0,IF(S268&gt;9,(S268+2),IF(S268&lt;0,(-S268),"0"))))</f>
        <v>#VALUE!</v>
      </c>
      <c r="BW268" s="67" t="str">
        <f>IF(S268=1000,0,IF(S268=-1000,11,IF(S268&lt;-9,-(S268-2),IF(S268&gt;0,(S268),"0"))))</f>
        <v/>
      </c>
      <c r="BX268" s="67">
        <f>IF(S268=1000,11,IF(S268=-1000,0,IF(S268&gt;0,11,IF(S268&lt;0,(-S268),"0"))))</f>
        <v>11</v>
      </c>
      <c r="BY268" s="71" t="str">
        <f>IF(S268=1000,0,IF(S268=-1000,11,IF(S268&lt;0,11,IF(S268&gt;0,(S268),"0"))))</f>
        <v/>
      </c>
      <c r="BZ268" s="68" t="str">
        <f>IF(S268="","",IF(S268&gt;9,BV268,BX268))</f>
        <v/>
      </c>
      <c r="CA268" s="69" t="str">
        <f>IF(S268="","","-")</f>
        <v/>
      </c>
      <c r="CB268" s="70" t="str">
        <f>IF(S268="","",IF(S268&lt;-9,BW268,BY268))</f>
        <v/>
      </c>
      <c r="CC268" s="72" t="str">
        <f>IF(O268="","",SUM(T268:X268))</f>
        <v/>
      </c>
      <c r="CD268" s="73" t="str">
        <f>IF(CC268="","","-")</f>
        <v/>
      </c>
      <c r="CE268" s="74" t="str">
        <f>IF(O268="","",SUM(Y268:AC268))</f>
        <v/>
      </c>
      <c r="CP268" s="32"/>
      <c r="CQ268" s="32"/>
    </row>
    <row r="269" spans="1:95" s="31" customFormat="1" ht="15" customHeight="1" x14ac:dyDescent="0.2">
      <c r="A269" s="43"/>
      <c r="B269" s="44"/>
      <c r="C269" s="75">
        <v>2</v>
      </c>
      <c r="D269" s="76" t="str">
        <f>IF(A269="","",VLOOKUP(A269,СписокКЖ!D:I,2,FALSE))</f>
        <v/>
      </c>
      <c r="E269" s="47"/>
      <c r="F269" s="77" t="str">
        <f>IF(B269="","",VLOOKUP(B269,СписокКЖ!D:I,2,FALSE))</f>
        <v/>
      </c>
      <c r="G269" s="49"/>
      <c r="H269" s="41"/>
      <c r="I269" s="91"/>
      <c r="J269" s="91"/>
      <c r="K269" s="91"/>
      <c r="L269" s="91"/>
      <c r="M269" s="51"/>
      <c r="N269" s="42"/>
      <c r="O269" s="79" t="str">
        <f>IF(I269="","",IF(I269="0",1000,IF(I269="-0",-1000,I269*1)))</f>
        <v/>
      </c>
      <c r="P269" s="79" t="str">
        <f t="shared" si="171"/>
        <v/>
      </c>
      <c r="Q269" s="79" t="str">
        <f t="shared" si="171"/>
        <v/>
      </c>
      <c r="R269" s="79" t="str">
        <f t="shared" si="171"/>
        <v/>
      </c>
      <c r="S269" s="80" t="str">
        <f t="shared" si="171"/>
        <v/>
      </c>
      <c r="T269" s="55" t="str">
        <f t="shared" si="172"/>
        <v/>
      </c>
      <c r="U269" s="56" t="str">
        <f t="shared" si="172"/>
        <v/>
      </c>
      <c r="V269" s="56" t="str">
        <f t="shared" si="172"/>
        <v/>
      </c>
      <c r="W269" s="56" t="str">
        <f t="shared" si="172"/>
        <v/>
      </c>
      <c r="X269" s="56" t="str">
        <f t="shared" si="172"/>
        <v/>
      </c>
      <c r="Y269" s="57" t="str">
        <f t="shared" si="173"/>
        <v/>
      </c>
      <c r="Z269" s="57" t="str">
        <f t="shared" si="173"/>
        <v/>
      </c>
      <c r="AA269" s="57" t="str">
        <f t="shared" si="173"/>
        <v/>
      </c>
      <c r="AB269" s="57" t="str">
        <f t="shared" si="173"/>
        <v/>
      </c>
      <c r="AC269" s="57" t="str">
        <f t="shared" si="173"/>
        <v/>
      </c>
      <c r="AD269" s="58" t="str">
        <f>IF(CC269="","",IF(CC269&gt;CE269,1,-1))</f>
        <v/>
      </c>
      <c r="AE269" s="58" t="str">
        <f>IF(CC269="","",IF(CC269&lt;CE269,1,-1))</f>
        <v/>
      </c>
      <c r="AF269" s="59">
        <f>IF(CC269&gt;CE269,1,0)</f>
        <v>0</v>
      </c>
      <c r="AG269" s="60">
        <f>IF(CE269&gt;CC269,1,0)</f>
        <v>0</v>
      </c>
      <c r="AH269" s="81" t="str">
        <f>IF(O269="","",AX269*1)</f>
        <v/>
      </c>
      <c r="AI269" s="92" t="str">
        <f>IF(P269="","",BE269*1)</f>
        <v/>
      </c>
      <c r="AJ269" s="92" t="str">
        <f>IF(Q269="","",BL269*1)</f>
        <v/>
      </c>
      <c r="AK269" s="92" t="str">
        <f>IF(R269="","",BS269*1)</f>
        <v/>
      </c>
      <c r="AL269" s="92" t="str">
        <f>IF(S269="","",BZ269*1)</f>
        <v/>
      </c>
      <c r="AM269" s="93" t="str">
        <f>IF(O269="","",AZ269*1)</f>
        <v/>
      </c>
      <c r="AN269" s="93" t="str">
        <f>IF(P269="","",BG269*1)</f>
        <v/>
      </c>
      <c r="AO269" s="93" t="str">
        <f>IF(Q269="","",BN269*1)</f>
        <v/>
      </c>
      <c r="AP269" s="93" t="str">
        <f>IF(R269="","",BU269*1)</f>
        <v/>
      </c>
      <c r="AQ269" s="93" t="str">
        <f>IF(S269="","",CB269*1)</f>
        <v/>
      </c>
      <c r="AR269" s="64">
        <f>SUM(AH269:AL269)</f>
        <v>0</v>
      </c>
      <c r="AS269" s="65">
        <f>SUM(AM269:AQ269)</f>
        <v>0</v>
      </c>
      <c r="AT269" s="66">
        <f>IF(O269=1000,11,IF(O269=-1000,0,IF(O269&gt;0,11,IF(O269&lt;0,(-O269),"0"))))</f>
        <v>11</v>
      </c>
      <c r="AU269" s="67" t="str">
        <f>IF(O269=1000,0,IF(O269=-1000,11,IF(O269&lt;-9,-(O269-2),IF(O269&gt;0,(O269),"0"))))</f>
        <v/>
      </c>
      <c r="AV269" s="66" t="e">
        <f>IF(O269=1000,11,IF(O269=-1000,0,IF(O269&gt;9,(O269+2),IF(O269&lt;0,(-O269),"0"))))</f>
        <v>#VALUE!</v>
      </c>
      <c r="AW269" s="67" t="str">
        <f>IF(O269=1000,0,IF(O269=-1000,11,IF(O269&lt;0,11,IF(O269&gt;0,(O269),"0"))))</f>
        <v/>
      </c>
      <c r="AX269" s="94" t="str">
        <f>IF(O269="","",IF(O269&gt;9,AV269,AT269))</f>
        <v/>
      </c>
      <c r="AY269" s="95" t="str">
        <f>IF(O269="","","-")</f>
        <v/>
      </c>
      <c r="AZ269" s="96" t="str">
        <f>IF(O269="","",IF(O269&lt;-9,AU269,AW269))</f>
        <v/>
      </c>
      <c r="BA269" s="66" t="e">
        <f>IF(P269=1000,11,IF(P269=-1000,0,IF(P269&gt;9,(P269+2),IF(P269&lt;0,(-P269),"0"))))</f>
        <v>#VALUE!</v>
      </c>
      <c r="BB269" s="67" t="str">
        <f>IF(P269=1000,0,IF(P269=-1000,11,IF(P269&lt;-9,-(P269-2),IF(P269&gt;0,(P269),"0"))))</f>
        <v/>
      </c>
      <c r="BC269" s="67">
        <f>IF(P269=1000,11,IF(P269=-1000,0,IF(P269&gt;0,11,IF(P269&lt;0,(-P269),"0"))))</f>
        <v>11</v>
      </c>
      <c r="BD269" s="67" t="str">
        <f>IF(P269=1000,0,IF(P269=-1000,11,IF(P269&lt;0,11,IF(P269&gt;0,(P269),"0"))))</f>
        <v/>
      </c>
      <c r="BE269" s="94" t="str">
        <f>IF(P269="","",IF(P269&gt;9,BA269,BC269))</f>
        <v/>
      </c>
      <c r="BF269" s="95" t="str">
        <f>IF(P269="","","-")</f>
        <v/>
      </c>
      <c r="BG269" s="96" t="str">
        <f>IF(P269="","",IF(P269&lt;-9,BB269,BD269))</f>
        <v/>
      </c>
      <c r="BH269" s="66" t="e">
        <f>IF(Q269=1000,11,IF(Q269=-1000,0,IF(Q269&gt;9,(Q269+2),IF(Q269&lt;0,(-Q269),"0"))))</f>
        <v>#VALUE!</v>
      </c>
      <c r="BI269" s="67" t="str">
        <f>IF(Q269=1000,0,IF(Q269=-1000,11,IF(Q269&lt;-9,-(Q269-2),IF(Q269&gt;0,(Q269),"0"))))</f>
        <v/>
      </c>
      <c r="BJ269" s="67">
        <f>IF(Q269=1000,11,IF(Q269=-1000,0,IF(Q269&gt;0,11,IF(Q269&lt;0,(-Q269),"0"))))</f>
        <v>11</v>
      </c>
      <c r="BK269" s="67" t="str">
        <f>IF(Q269=1000,0,IF(Q269=-1000,11,IF(Q269&lt;0,11,IF(Q269&gt;0,(Q269),"0"))))</f>
        <v/>
      </c>
      <c r="BL269" s="94" t="str">
        <f>IF(Q269="","",IF(Q269&gt;9,BH269,BJ269))</f>
        <v/>
      </c>
      <c r="BM269" s="95" t="str">
        <f>IF(Q269="","","-")</f>
        <v/>
      </c>
      <c r="BN269" s="96" t="str">
        <f>IF(Q269="","",IF(Q269&lt;-9,BI269,BK269))</f>
        <v/>
      </c>
      <c r="BO269" s="67" t="e">
        <f>IF(R269=1000,11,IF(R269=-1000,0,IF(R269&gt;9,(R269+2),IF(R269&lt;0,(-R269),"0"))))</f>
        <v>#VALUE!</v>
      </c>
      <c r="BP269" s="67" t="str">
        <f>IF(R269=1000,0,IF(R269=-1000,11,IF(R269&lt;-9,-(R269-2),IF(R269&gt;0,(R269),"0"))))</f>
        <v/>
      </c>
      <c r="BQ269" s="67">
        <f>IF(R269=1000,11,IF(R269=-1000,0,IF(R269&gt;0,11,IF(R269&lt;0,(-R269),"0"))))</f>
        <v>11</v>
      </c>
      <c r="BR269" s="67" t="str">
        <f>IF(R269=1000,0,IF(R269=-1000,11,IF(R269&lt;0,11,IF(R269&gt;0,(R269),"0"))))</f>
        <v/>
      </c>
      <c r="BS269" s="94" t="str">
        <f>IF(R269="","",IF(R269&gt;9,BO269,BQ269))</f>
        <v/>
      </c>
      <c r="BT269" s="95" t="str">
        <f>IF(R269="","","-")</f>
        <v/>
      </c>
      <c r="BU269" s="96" t="str">
        <f>IF(R269="","",IF(R269&lt;-9,BP269,BR269))</f>
        <v/>
      </c>
      <c r="BV269" s="67" t="e">
        <f>IF(S269=1000,11,IF(S269=-1000,0,IF(S269&gt;9,(S269+2),IF(S269&lt;0,(-S269),"0"))))</f>
        <v>#VALUE!</v>
      </c>
      <c r="BW269" s="67" t="str">
        <f>IF(S269=1000,0,IF(S269=-1000,11,IF(S269&lt;-9,-(S269-2),IF(S269&gt;0,(S269),"0"))))</f>
        <v/>
      </c>
      <c r="BX269" s="67">
        <f>IF(S269=1000,11,IF(S269=-1000,0,IF(S269&gt;0,11,IF(S269&lt;0,(-S269),"0"))))</f>
        <v>11</v>
      </c>
      <c r="BY269" s="71" t="str">
        <f>IF(S269=1000,0,IF(S269=-1000,11,IF(S269&lt;0,11,IF(S269&gt;0,(S269),"0"))))</f>
        <v/>
      </c>
      <c r="BZ269" s="94" t="str">
        <f>IF(S269="","",IF(S269&gt;9,BV269,BX269))</f>
        <v/>
      </c>
      <c r="CA269" s="95" t="str">
        <f>IF(S269="","","-")</f>
        <v/>
      </c>
      <c r="CB269" s="96" t="str">
        <f>IF(S269="","",IF(S269&lt;-9,BW269,BY269))</f>
        <v/>
      </c>
      <c r="CC269" s="97" t="str">
        <f>IF(O269="","",SUM(T269:X269))</f>
        <v/>
      </c>
      <c r="CD269" s="88" t="str">
        <f>IF(CC269="","","-")</f>
        <v/>
      </c>
      <c r="CE269" s="98" t="str">
        <f>IF(O269="","",SUM(Y269:AC269))</f>
        <v/>
      </c>
      <c r="CP269" s="32"/>
      <c r="CQ269" s="32"/>
    </row>
    <row r="270" spans="1:95" s="31" customFormat="1" ht="15" customHeight="1" x14ac:dyDescent="0.2">
      <c r="A270" s="43"/>
      <c r="B270" s="44"/>
      <c r="C270" s="1250">
        <v>3</v>
      </c>
      <c r="D270" s="76" t="str">
        <f>IF(A270="","",VLOOKUP(A270,СписокКЖ!D:I,2,FALSE))</f>
        <v/>
      </c>
      <c r="E270" s="47"/>
      <c r="F270" s="77" t="str">
        <f>IF(B270="","",VLOOKUP(B270,СписокКЖ!D:I,2,FALSE))</f>
        <v/>
      </c>
      <c r="G270" s="49"/>
      <c r="H270" s="41"/>
      <c r="I270" s="1252"/>
      <c r="J270" s="1252"/>
      <c r="K270" s="1252"/>
      <c r="L270" s="1252"/>
      <c r="M270" s="1252"/>
      <c r="N270" s="42"/>
      <c r="O270" s="1244" t="str">
        <f>IF(I270="","",IF(I270="0",1000,IF(I270="-0",-1000,I270*1)))</f>
        <v/>
      </c>
      <c r="P270" s="1244" t="str">
        <f>IF(J270="","",IF(J270="0",1000,IF(J270="-0",-1000,J270*1)))</f>
        <v/>
      </c>
      <c r="Q270" s="1244" t="str">
        <f>IF(K270="","",IF(K270="0",1000,IF(K270="-0",-1000,K270*1)))</f>
        <v/>
      </c>
      <c r="R270" s="1244" t="str">
        <f>IF(L271="","",IF(L271="0",1000,IF(L271="-0",-1000,L271*1)))</f>
        <v/>
      </c>
      <c r="S270" s="1246" t="str">
        <f>IF(M271="","",IF(M271="0",1000,IF(M271="-0",-1000,M271*1)))</f>
        <v/>
      </c>
      <c r="T270" s="1248" t="str">
        <f>IF(O270="","",IF(O270&gt;0,1,0))</f>
        <v/>
      </c>
      <c r="U270" s="1284" t="str">
        <f>IF(P270="","",IF(P270&gt;0,1,0))</f>
        <v/>
      </c>
      <c r="V270" s="1284" t="str">
        <f>IF(Q270="","",IF(Q270&gt;0,1,0))</f>
        <v/>
      </c>
      <c r="W270" s="1284" t="str">
        <f>IF(R270="","",IF(R270&gt;0,1,0))</f>
        <v/>
      </c>
      <c r="X270" s="1284" t="str">
        <f>IF(S270="","",IF(S270&gt;0,1,0))</f>
        <v/>
      </c>
      <c r="Y270" s="1278" t="str">
        <f>IF(O270="","",IF(O270&lt;0,1,0))</f>
        <v/>
      </c>
      <c r="Z270" s="1278" t="str">
        <f>IF(P270="","",IF(P270&lt;0,1,0))</f>
        <v/>
      </c>
      <c r="AA270" s="1278" t="str">
        <f>IF(Q270="","",IF(Q270&lt;0,1,0))</f>
        <v/>
      </c>
      <c r="AB270" s="1278" t="str">
        <f>IF(R270="","",IF(R270&lt;0,1,0))</f>
        <v/>
      </c>
      <c r="AC270" s="1278" t="str">
        <f>IF(S270="","",IF(S270&lt;0,1,0))</f>
        <v/>
      </c>
      <c r="AD270" s="1280" t="str">
        <f>IF(CC270="","",IF(CC270&gt;CE270,1,-1))</f>
        <v/>
      </c>
      <c r="AE270" s="1280" t="str">
        <f>IF(CC270="","",IF(CC270&lt;CE270,1,-1))</f>
        <v/>
      </c>
      <c r="AF270" s="1282">
        <f>IF(CC270&gt;CE270,1,0)</f>
        <v>0</v>
      </c>
      <c r="AG270" s="1272">
        <f>IF(CE270&gt;CC270,1,0)</f>
        <v>0</v>
      </c>
      <c r="AH270" s="1274" t="str">
        <f>IF(O270="","",AX270*1)</f>
        <v/>
      </c>
      <c r="AI270" s="1276" t="str">
        <f>IF(P270="","",BE270*1)</f>
        <v/>
      </c>
      <c r="AJ270" s="1276" t="str">
        <f>IF(Q270="","",BL270*1)</f>
        <v/>
      </c>
      <c r="AK270" s="1276" t="str">
        <f>IF(R270="","",BS270*1)</f>
        <v/>
      </c>
      <c r="AL270" s="1276" t="str">
        <f>IF(S270="","",BZ270*1)</f>
        <v/>
      </c>
      <c r="AM270" s="1298" t="str">
        <f>IF(O270="","",AZ270*1)</f>
        <v/>
      </c>
      <c r="AN270" s="1298" t="str">
        <f>IF(P270="","",BG270*1)</f>
        <v/>
      </c>
      <c r="AO270" s="1298" t="str">
        <f>IF(Q270="","",BN270*1)</f>
        <v/>
      </c>
      <c r="AP270" s="1298" t="str">
        <f>IF(R270="","",BU270*1)</f>
        <v/>
      </c>
      <c r="AQ270" s="1298" t="str">
        <f>IF(S270="","",CB270*1)</f>
        <v/>
      </c>
      <c r="AR270" s="1300">
        <f>SUM(AH271:AL271)</f>
        <v>0</v>
      </c>
      <c r="AS270" s="1292">
        <f>SUM(AM271:AQ271)</f>
        <v>0</v>
      </c>
      <c r="AT270" s="1294">
        <f>IF(O270=1000,11,IF(O270=-1000,0,IF(O270&gt;0,11,IF(O270&lt;0,(-O270),"0"))))</f>
        <v>11</v>
      </c>
      <c r="AU270" s="1286" t="str">
        <f>IF(O270=1000,0,IF(O270=-1000,11,IF(O270&lt;-9,-(O270-2),IF(O270&gt;0,(O270),"0"))))</f>
        <v/>
      </c>
      <c r="AV270" s="1286" t="e">
        <f>IF(O270=1000,11,IF(O270=-1000,0,IF(O270&gt;9,(O270+2),IF(O270&lt;0,(-O270),"0"))))</f>
        <v>#VALUE!</v>
      </c>
      <c r="AW270" s="1286" t="str">
        <f>IF(O270=1000,0,IF(O270=-1000,11,IF(O270&lt;0,11,IF(O270&gt;0,(O270),"0"))))</f>
        <v/>
      </c>
      <c r="AX270" s="1296" t="str">
        <f>IF(O270="","",IF(O270&gt;9,AV270,AT270))</f>
        <v/>
      </c>
      <c r="AY270" s="1288" t="str">
        <f>IF(O270="","","-")</f>
        <v/>
      </c>
      <c r="AZ270" s="1290" t="str">
        <f>IF(O270="","",IF(O270&lt;-9,AU270,AW270))</f>
        <v/>
      </c>
      <c r="BA270" s="1286" t="e">
        <f>IF(P270=1000,11,IF(P270=-1000,0,IF(P270&gt;9,(P270+2),IF(P270&lt;0,(-P270),"0"))))</f>
        <v>#VALUE!</v>
      </c>
      <c r="BB270" s="1286" t="str">
        <f>IF(P270=1000,0,IF(P270=-1000,11,IF(P270&lt;-9,-(P270-2),IF(P270&gt;0,(P270),"0"))))</f>
        <v/>
      </c>
      <c r="BC270" s="1286">
        <f>IF(P270=1000,11,IF(P270=-1000,0,IF(P270&gt;0,11,IF(P270&lt;0,(-P270),"0"))))</f>
        <v>11</v>
      </c>
      <c r="BD270" s="1286" t="str">
        <f>IF(P270=1000,0,IF(P270=-1000,11,IF(P270&lt;0,11,IF(P270&gt;0,(P270),"0"))))</f>
        <v/>
      </c>
      <c r="BE270" s="1296" t="str">
        <f>IF(P270="","",IF(P270&gt;9,BA270,BC270))</f>
        <v/>
      </c>
      <c r="BF270" s="1288" t="str">
        <f>IF(P270="","","-")</f>
        <v/>
      </c>
      <c r="BG270" s="1290" t="str">
        <f>IF(P270="","",IF(P270&lt;-9,BB270,BD270))</f>
        <v/>
      </c>
      <c r="BH270" s="1286" t="e">
        <f>IF(Q270=1000,11,IF(Q270=-1000,0,IF(Q270&gt;9,(Q270+2),IF(Q270&lt;0,(-Q270),"0"))))</f>
        <v>#VALUE!</v>
      </c>
      <c r="BI270" s="1286" t="str">
        <f>IF(Q270=1000,0,IF(Q270=-1000,11,IF(Q270&lt;-9,-(Q270-2),IF(Q270&gt;0,(Q270),"0"))))</f>
        <v/>
      </c>
      <c r="BJ270" s="1286">
        <f>IF(Q270=1000,11,IF(Q270=-1000,0,IF(Q270&gt;0,11,IF(Q270&lt;0,(-Q270),"0"))))</f>
        <v>11</v>
      </c>
      <c r="BK270" s="1286" t="str">
        <f>IF(Q270=1000,0,IF(Q270=-1000,11,IF(Q270&lt;0,11,IF(Q270&gt;0,(Q270),"0"))))</f>
        <v/>
      </c>
      <c r="BL270" s="1296" t="str">
        <f>IF(Q270="","",IF(Q270&gt;9,BH270,BJ270))</f>
        <v/>
      </c>
      <c r="BM270" s="1288" t="str">
        <f>IF(Q270="","","-")</f>
        <v/>
      </c>
      <c r="BN270" s="1290" t="str">
        <f>IF(Q270="","",IF(Q270&lt;-9,BI270,BK270))</f>
        <v/>
      </c>
      <c r="BO270" s="1286" t="e">
        <f>IF(R270=1000,11,IF(R270=-1000,0,IF(R270&gt;9,(R270+2),IF(R270&lt;0,(-R270),"0"))))</f>
        <v>#VALUE!</v>
      </c>
      <c r="BP270" s="1286" t="str">
        <f>IF(R270=1000,0,IF(R270=-1000,11,IF(R270&lt;-9,-(R270-2),IF(R270&gt;0,(R270),"0"))))</f>
        <v/>
      </c>
      <c r="BQ270" s="1286">
        <f>IF(R270=1000,11,IF(R270=-1000,0,IF(R270&gt;0,11,IF(R270&lt;0,(-R270),"0"))))</f>
        <v>11</v>
      </c>
      <c r="BR270" s="1286" t="str">
        <f>IF(R270=1000,0,IF(R270=-1000,11,IF(R270&lt;0,11,IF(R270&gt;0,(R270),"0"))))</f>
        <v/>
      </c>
      <c r="BS270" s="1296" t="str">
        <f>IF(R270="","",IF(R270&gt;9,BO270,BQ270))</f>
        <v/>
      </c>
      <c r="BT270" s="1288" t="str">
        <f>IF(R270="","","-")</f>
        <v/>
      </c>
      <c r="BU270" s="1290" t="str">
        <f>IF(R270="","",IF(R270&lt;-9,BP270,BR270))</f>
        <v/>
      </c>
      <c r="BV270" s="1286" t="e">
        <f>IF(S270=1000,11,IF(S270=-1000,0,IF(S270&gt;9,(S270+2),IF(S270&lt;0,(-S270),"0"))))</f>
        <v>#VALUE!</v>
      </c>
      <c r="BW270" s="1286" t="str">
        <f>IF(S270=1000,0,IF(S270=-1000,11,IF(S270&lt;-9,-(S270-2),IF(S270&gt;0,(S270),"0"))))</f>
        <v/>
      </c>
      <c r="BX270" s="1286">
        <f>IF(S270=1000,11,IF(S270=-1000,0,IF(S270&gt;0,11,IF(S270&lt;0,(-S270),"0"))))</f>
        <v>11</v>
      </c>
      <c r="BY270" s="1286" t="str">
        <f>IF(S270=1000,0,IF(S270=-1000,11,IF(S270&lt;0,11,IF(S270&gt;0,(S270),"0"))))</f>
        <v/>
      </c>
      <c r="BZ270" s="1296" t="str">
        <f>IF(S270="","",IF(S270&gt;9,BV270,BX270))</f>
        <v/>
      </c>
      <c r="CA270" s="1288" t="str">
        <f>IF(S270="","","-")</f>
        <v/>
      </c>
      <c r="CB270" s="1290" t="str">
        <f>IF(S270="","",IF(S270&lt;-9,BW270,BY270))</f>
        <v/>
      </c>
      <c r="CC270" s="1302" t="str">
        <f>IF(O270="","",SUM(T270:X271))</f>
        <v/>
      </c>
      <c r="CD270" s="1304" t="str">
        <f>IF(CC270="","","-")</f>
        <v/>
      </c>
      <c r="CE270" s="1306" t="str">
        <f>IF(O270="","",SUM(Y270:AC271))</f>
        <v/>
      </c>
      <c r="CP270" s="32"/>
      <c r="CQ270" s="32"/>
    </row>
    <row r="271" spans="1:95" s="31" customFormat="1" ht="15" customHeight="1" x14ac:dyDescent="0.2">
      <c r="A271" s="43"/>
      <c r="B271" s="44"/>
      <c r="C271" s="1251"/>
      <c r="D271" s="46" t="str">
        <f>IF(A271="","",VLOOKUP(A271,СписокКЖ!D:I,2,FALSE))</f>
        <v/>
      </c>
      <c r="E271" s="47"/>
      <c r="F271" s="48" t="str">
        <f>IF(B271="","",VLOOKUP(B271,СписокКЖ!D:I,2,FALSE))</f>
        <v/>
      </c>
      <c r="G271" s="49"/>
      <c r="H271" s="41"/>
      <c r="I271" s="1253"/>
      <c r="J271" s="1253"/>
      <c r="K271" s="1253"/>
      <c r="L271" s="1253"/>
      <c r="M271" s="1253"/>
      <c r="N271" s="42"/>
      <c r="O271" s="1245"/>
      <c r="P271" s="1245"/>
      <c r="Q271" s="1245"/>
      <c r="R271" s="1245"/>
      <c r="S271" s="1247"/>
      <c r="T271" s="1249"/>
      <c r="U271" s="1285"/>
      <c r="V271" s="1285"/>
      <c r="W271" s="1285"/>
      <c r="X271" s="1285"/>
      <c r="Y271" s="1279"/>
      <c r="Z271" s="1279"/>
      <c r="AA271" s="1279"/>
      <c r="AB271" s="1279"/>
      <c r="AC271" s="1279"/>
      <c r="AD271" s="1281"/>
      <c r="AE271" s="1281"/>
      <c r="AF271" s="1283"/>
      <c r="AG271" s="1273"/>
      <c r="AH271" s="1275"/>
      <c r="AI271" s="1277"/>
      <c r="AJ271" s="1277"/>
      <c r="AK271" s="1277"/>
      <c r="AL271" s="1277"/>
      <c r="AM271" s="1299"/>
      <c r="AN271" s="1299"/>
      <c r="AO271" s="1299"/>
      <c r="AP271" s="1299"/>
      <c r="AQ271" s="1299"/>
      <c r="AR271" s="1301"/>
      <c r="AS271" s="1293"/>
      <c r="AT271" s="1295"/>
      <c r="AU271" s="1287"/>
      <c r="AV271" s="1287"/>
      <c r="AW271" s="1287"/>
      <c r="AX271" s="1297"/>
      <c r="AY271" s="1289"/>
      <c r="AZ271" s="1291"/>
      <c r="BA271" s="1287"/>
      <c r="BB271" s="1287"/>
      <c r="BC271" s="1287"/>
      <c r="BD271" s="1287"/>
      <c r="BE271" s="1297"/>
      <c r="BF271" s="1289"/>
      <c r="BG271" s="1291"/>
      <c r="BH271" s="1287"/>
      <c r="BI271" s="1287"/>
      <c r="BJ271" s="1287"/>
      <c r="BK271" s="1287"/>
      <c r="BL271" s="1297"/>
      <c r="BM271" s="1289"/>
      <c r="BN271" s="1291"/>
      <c r="BO271" s="1287"/>
      <c r="BP271" s="1287"/>
      <c r="BQ271" s="1287"/>
      <c r="BR271" s="1287"/>
      <c r="BS271" s="1297"/>
      <c r="BT271" s="1289"/>
      <c r="BU271" s="1291"/>
      <c r="BV271" s="1287"/>
      <c r="BW271" s="1287"/>
      <c r="BX271" s="1287"/>
      <c r="BY271" s="1287"/>
      <c r="BZ271" s="1297"/>
      <c r="CA271" s="1289"/>
      <c r="CB271" s="1291"/>
      <c r="CC271" s="1303"/>
      <c r="CD271" s="1305"/>
      <c r="CE271" s="1307"/>
      <c r="CP271" s="32"/>
      <c r="CQ271" s="32"/>
    </row>
    <row r="272" spans="1:95" s="31" customFormat="1" ht="15" customHeight="1" x14ac:dyDescent="0.2">
      <c r="A272" s="99" t="str">
        <f>IF(A268="","",A268)</f>
        <v/>
      </c>
      <c r="B272" s="99" t="str">
        <f>IF(B268="","",B269)</f>
        <v/>
      </c>
      <c r="C272" s="75">
        <v>4</v>
      </c>
      <c r="D272" s="100" t="str">
        <f>IF(A272="","",VLOOKUP(A272,СписокКЖ!D:I,2,FALSE))</f>
        <v/>
      </c>
      <c r="E272" s="101"/>
      <c r="F272" s="77" t="str">
        <f>IF(B272="","",VLOOKUP(B272,СписокКЖ!D:I,2,FALSE))</f>
        <v/>
      </c>
      <c r="G272" s="102"/>
      <c r="H272" s="41"/>
      <c r="I272" s="91"/>
      <c r="J272" s="91"/>
      <c r="K272" s="91"/>
      <c r="L272" s="91"/>
      <c r="M272" s="91"/>
      <c r="N272" s="42"/>
      <c r="O272" s="79" t="str">
        <f>IF(I272="","",IF(I272="0",1000,IF(I272="-0",-1000,I272*1)))</f>
        <v/>
      </c>
      <c r="P272" s="79" t="str">
        <f t="shared" ref="P272:S273" si="174">IF(J272="","",IF(J272="0",1000,IF(J272="-0",-1000,J272*1)))</f>
        <v/>
      </c>
      <c r="Q272" s="79" t="str">
        <f t="shared" si="174"/>
        <v/>
      </c>
      <c r="R272" s="79" t="str">
        <f t="shared" si="174"/>
        <v/>
      </c>
      <c r="S272" s="80" t="str">
        <f t="shared" si="174"/>
        <v/>
      </c>
      <c r="T272" s="103" t="str">
        <f t="shared" ref="T272:X273" si="175">IF(O272="","",IF(O272&gt;0,1,0))</f>
        <v/>
      </c>
      <c r="U272" s="104" t="str">
        <f t="shared" si="175"/>
        <v/>
      </c>
      <c r="V272" s="104" t="str">
        <f t="shared" si="175"/>
        <v/>
      </c>
      <c r="W272" s="104" t="str">
        <f t="shared" si="175"/>
        <v/>
      </c>
      <c r="X272" s="104" t="str">
        <f t="shared" si="175"/>
        <v/>
      </c>
      <c r="Y272" s="105" t="str">
        <f t="shared" ref="Y272:AC273" si="176">IF(O272="","",IF(O272&lt;0,1,0))</f>
        <v/>
      </c>
      <c r="Z272" s="105" t="str">
        <f t="shared" si="176"/>
        <v/>
      </c>
      <c r="AA272" s="105" t="str">
        <f t="shared" si="176"/>
        <v/>
      </c>
      <c r="AB272" s="105" t="str">
        <f t="shared" si="176"/>
        <v/>
      </c>
      <c r="AC272" s="105" t="str">
        <f t="shared" si="176"/>
        <v/>
      </c>
      <c r="AD272" s="106" t="str">
        <f>IF(CC272="","",IF(CC272&gt;CE272,1,-1))</f>
        <v/>
      </c>
      <c r="AE272" s="106" t="str">
        <f>IF(CC272="","",IF(CC272&lt;CE272,1,-1))</f>
        <v/>
      </c>
      <c r="AF272" s="107">
        <f>IF(CC272&gt;CE272,1,0)</f>
        <v>0</v>
      </c>
      <c r="AG272" s="108">
        <f>IF(CE272&gt;CC272,1,0)</f>
        <v>0</v>
      </c>
      <c r="AH272" s="81" t="str">
        <f>IF(O272="","",AX272*1)</f>
        <v/>
      </c>
      <c r="AI272" s="92" t="str">
        <f>IF(P272="","",BE272*1)</f>
        <v/>
      </c>
      <c r="AJ272" s="92" t="str">
        <f>IF(Q272="","",BL272*1)</f>
        <v/>
      </c>
      <c r="AK272" s="92" t="str">
        <f>IF(R272="","",BS272*1)</f>
        <v/>
      </c>
      <c r="AL272" s="92" t="str">
        <f>IF(S272="","",BZ272*1)</f>
        <v/>
      </c>
      <c r="AM272" s="93" t="str">
        <f>IF(O272="","",AZ272*1)</f>
        <v/>
      </c>
      <c r="AN272" s="93" t="str">
        <f>IF(P272="","",BG272*1)</f>
        <v/>
      </c>
      <c r="AO272" s="93" t="str">
        <f>IF(Q272="","",BN272*1)</f>
        <v/>
      </c>
      <c r="AP272" s="93" t="str">
        <f>IF(R272="","",BU272*1)</f>
        <v/>
      </c>
      <c r="AQ272" s="93" t="str">
        <f>IF(S272="","",CB272*1)</f>
        <v/>
      </c>
      <c r="AR272" s="109">
        <f>SUM(AH272:AL272)</f>
        <v>0</v>
      </c>
      <c r="AS272" s="110">
        <f>SUM(AM272:AQ272)</f>
        <v>0</v>
      </c>
      <c r="AT272" s="111">
        <f>IF(O272=1000,11,IF(O272=-1000,0,IF(O272&gt;0,11,IF(O272&lt;0,(-O272),"0"))))</f>
        <v>11</v>
      </c>
      <c r="AU272" s="112" t="str">
        <f>IF(O272=1000,0,IF(O272=-1000,11,IF(O272&lt;-9,-(O272-2),IF(O272&gt;0,(O272),"0"))))</f>
        <v/>
      </c>
      <c r="AV272" s="111" t="e">
        <f>IF(O272=1000,11,IF(O272=-1000,0,IF(O272&gt;9,(O272+2),IF(O272&lt;0,(-O272),"0"))))</f>
        <v>#VALUE!</v>
      </c>
      <c r="AW272" s="112" t="str">
        <f>IF(O272=1000,0,IF(O272=-1000,11,IF(O272&lt;0,11,IF(O272&gt;0,(O272),"0"))))</f>
        <v/>
      </c>
      <c r="AX272" s="94" t="str">
        <f>IF(O272="","",IF(O272&gt;9,AV272,AT272))</f>
        <v/>
      </c>
      <c r="AY272" s="95" t="str">
        <f>IF(O272="","","-")</f>
        <v/>
      </c>
      <c r="AZ272" s="96" t="str">
        <f>IF(O272="","",IF(O272&lt;-9,AU272,AW272))</f>
        <v/>
      </c>
      <c r="BA272" s="111" t="e">
        <f>IF(P272=1000,11,IF(P272=-1000,0,IF(P272&gt;9,(P272+2),IF(P272&lt;0,(-P272),"0"))))</f>
        <v>#VALUE!</v>
      </c>
      <c r="BB272" s="112" t="str">
        <f>IF(P272=1000,0,IF(P272=-1000,11,IF(P272&lt;-9,-(P272-2),IF(P272&gt;0,(P272),"0"))))</f>
        <v/>
      </c>
      <c r="BC272" s="112">
        <f>IF(P272=1000,11,IF(P272=-1000,0,IF(P272&gt;0,11,IF(P272&lt;0,(-P272),"0"))))</f>
        <v>11</v>
      </c>
      <c r="BD272" s="112" t="str">
        <f>IF(P272=1000,0,IF(P272=-1000,11,IF(P272&lt;0,11,IF(P272&gt;0,(P272),"0"))))</f>
        <v/>
      </c>
      <c r="BE272" s="94" t="str">
        <f>IF(P272="","",IF(P272&gt;9,BA272,BC272))</f>
        <v/>
      </c>
      <c r="BF272" s="95" t="str">
        <f>IF(P272="","","-")</f>
        <v/>
      </c>
      <c r="BG272" s="96" t="str">
        <f>IF(P272="","",IF(P272&lt;-9,BB272,BD272))</f>
        <v/>
      </c>
      <c r="BH272" s="111" t="e">
        <f>IF(Q272=1000,11,IF(Q272=-1000,0,IF(Q272&gt;9,(Q272+2),IF(Q272&lt;0,(-Q272),"0"))))</f>
        <v>#VALUE!</v>
      </c>
      <c r="BI272" s="112" t="str">
        <f>IF(Q272=1000,0,IF(Q272=-1000,11,IF(Q272&lt;-9,-(Q272-2),IF(Q272&gt;0,(Q272),"0"))))</f>
        <v/>
      </c>
      <c r="BJ272" s="112">
        <f>IF(Q272=1000,11,IF(Q272=-1000,0,IF(Q272&gt;0,11,IF(Q272&lt;0,(-Q272),"0"))))</f>
        <v>11</v>
      </c>
      <c r="BK272" s="112" t="str">
        <f>IF(Q272=1000,0,IF(Q272=-1000,11,IF(Q272&lt;0,11,IF(Q272&gt;0,(Q272),"0"))))</f>
        <v/>
      </c>
      <c r="BL272" s="94" t="str">
        <f>IF(Q272="","",IF(Q272&gt;9,BH272,BJ272))</f>
        <v/>
      </c>
      <c r="BM272" s="95" t="str">
        <f>IF(Q272="","","-")</f>
        <v/>
      </c>
      <c r="BN272" s="96" t="str">
        <f>IF(Q272="","",IF(Q272&lt;-9,BI272,BK272))</f>
        <v/>
      </c>
      <c r="BO272" s="112" t="e">
        <f>IF(R272=1000,11,IF(R272=-1000,0,IF(R272&gt;9,(R272+2),IF(R272&lt;0,(-R272),"0"))))</f>
        <v>#VALUE!</v>
      </c>
      <c r="BP272" s="112" t="str">
        <f>IF(R272=1000,0,IF(R272=-1000,11,IF(R272&lt;-9,-(R272-2),IF(R272&gt;0,(R272),"0"))))</f>
        <v/>
      </c>
      <c r="BQ272" s="112">
        <f>IF(R272=1000,11,IF(R272=-1000,0,IF(R272&gt;0,11,IF(R272&lt;0,(-R272),"0"))))</f>
        <v>11</v>
      </c>
      <c r="BR272" s="112" t="str">
        <f>IF(R272=1000,0,IF(R272=-1000,11,IF(R272&lt;0,11,IF(R272&gt;0,(R272),"0"))))</f>
        <v/>
      </c>
      <c r="BS272" s="94" t="str">
        <f>IF(R272="","",IF(R272&gt;9,BO272,BQ272))</f>
        <v/>
      </c>
      <c r="BT272" s="95" t="str">
        <f>IF(R272="","","-")</f>
        <v/>
      </c>
      <c r="BU272" s="96" t="str">
        <f>IF(R272="","",IF(R272&lt;-9,BP272,BR272))</f>
        <v/>
      </c>
      <c r="BV272" s="112" t="e">
        <f>IF(S272=1000,11,IF(S272=-1000,0,IF(S272&gt;9,(S272+2),IF(S272&lt;0,(-S272),"0"))))</f>
        <v>#VALUE!</v>
      </c>
      <c r="BW272" s="112" t="str">
        <f>IF(S272=1000,0,IF(S272=-1000,11,IF(S272&lt;-9,-(S272-2),IF(S272&gt;0,(S272),"0"))))</f>
        <v/>
      </c>
      <c r="BX272" s="112">
        <f>IF(S272=1000,11,IF(S272=-1000,0,IF(S272&gt;0,11,IF(S272&lt;0,(-S272),"0"))))</f>
        <v>11</v>
      </c>
      <c r="BY272" s="113" t="str">
        <f>IF(S272=1000,0,IF(S272=-1000,11,IF(S272&lt;0,11,IF(S272&gt;0,(S272),"0"))))</f>
        <v/>
      </c>
      <c r="BZ272" s="94" t="str">
        <f>IF(S272="","",IF(S272&gt;9,BV272,BX272))</f>
        <v/>
      </c>
      <c r="CA272" s="95" t="str">
        <f>IF(S272="","","-")</f>
        <v/>
      </c>
      <c r="CB272" s="96" t="str">
        <f>IF(S272="","",IF(S272&lt;-9,BW272,BY272))</f>
        <v/>
      </c>
      <c r="CC272" s="97" t="str">
        <f>IF(O272="","",SUM(T272:X272))</f>
        <v/>
      </c>
      <c r="CD272" s="88" t="str">
        <f>IF(CC272="","","-")</f>
        <v/>
      </c>
      <c r="CE272" s="98" t="str">
        <f>IF(O272="","",SUM(Y272:AC272))</f>
        <v/>
      </c>
      <c r="CP272" s="32"/>
      <c r="CQ272" s="32"/>
    </row>
    <row r="273" spans="1:95" s="31" customFormat="1" ht="15" customHeight="1" thickBot="1" x14ac:dyDescent="0.25">
      <c r="A273" s="99" t="str">
        <f>IF(A268="","",A269)</f>
        <v/>
      </c>
      <c r="B273" s="99" t="str">
        <f>IF(B268="","",B268)</f>
        <v/>
      </c>
      <c r="C273" s="114">
        <v>5</v>
      </c>
      <c r="D273" s="115" t="str">
        <f>IF(A273="","",VLOOKUP(A273,СписокКЖ!D:I,2,FALSE))</f>
        <v/>
      </c>
      <c r="E273" s="116"/>
      <c r="F273" s="117" t="str">
        <f>IF(B273="","",VLOOKUP(B273,СписокКЖ!D:I,2,FALSE))</f>
        <v/>
      </c>
      <c r="G273" s="118"/>
      <c r="H273" s="119"/>
      <c r="I273" s="120"/>
      <c r="J273" s="120"/>
      <c r="K273" s="120"/>
      <c r="L273" s="121"/>
      <c r="M273" s="121"/>
      <c r="N273" s="122"/>
      <c r="O273" s="123" t="str">
        <f>IF(I273="","",IF(I273="0",1000,IF(I273="-0",-1000,I273*1)))</f>
        <v/>
      </c>
      <c r="P273" s="123" t="str">
        <f t="shared" si="174"/>
        <v/>
      </c>
      <c r="Q273" s="123" t="str">
        <f t="shared" si="174"/>
        <v/>
      </c>
      <c r="R273" s="123" t="str">
        <f t="shared" si="174"/>
        <v/>
      </c>
      <c r="S273" s="124" t="str">
        <f t="shared" si="174"/>
        <v/>
      </c>
      <c r="T273" s="125" t="str">
        <f t="shared" si="175"/>
        <v/>
      </c>
      <c r="U273" s="126" t="str">
        <f t="shared" si="175"/>
        <v/>
      </c>
      <c r="V273" s="126" t="str">
        <f t="shared" si="175"/>
        <v/>
      </c>
      <c r="W273" s="126" t="str">
        <f t="shared" si="175"/>
        <v/>
      </c>
      <c r="X273" s="126" t="str">
        <f t="shared" si="175"/>
        <v/>
      </c>
      <c r="Y273" s="127" t="str">
        <f t="shared" si="176"/>
        <v/>
      </c>
      <c r="Z273" s="127" t="str">
        <f t="shared" si="176"/>
        <v/>
      </c>
      <c r="AA273" s="127" t="str">
        <f t="shared" si="176"/>
        <v/>
      </c>
      <c r="AB273" s="127" t="str">
        <f t="shared" si="176"/>
        <v/>
      </c>
      <c r="AC273" s="127" t="str">
        <f t="shared" si="176"/>
        <v/>
      </c>
      <c r="AD273" s="128" t="str">
        <f>IF(CC273="","",IF(CC273&gt;CE273,1,-1))</f>
        <v/>
      </c>
      <c r="AE273" s="128" t="str">
        <f>IF(CC273="","",IF(CC273&lt;CE273,1,-1))</f>
        <v/>
      </c>
      <c r="AF273" s="129">
        <f>IF(CC273&gt;CE273,1,0)</f>
        <v>0</v>
      </c>
      <c r="AG273" s="130">
        <f>IF(CE273&gt;CC273,1,0)</f>
        <v>0</v>
      </c>
      <c r="AH273" s="131" t="str">
        <f>IF(O273="","",AX273*1)</f>
        <v/>
      </c>
      <c r="AI273" s="132" t="str">
        <f>IF(P273="","",BE273*1)</f>
        <v/>
      </c>
      <c r="AJ273" s="132" t="str">
        <f>IF(Q273="","",BL273*1)</f>
        <v/>
      </c>
      <c r="AK273" s="132" t="str">
        <f>IF(R273="","",BS273*1)</f>
        <v/>
      </c>
      <c r="AL273" s="132" t="str">
        <f>IF(S273="","",BZ273*1)</f>
        <v/>
      </c>
      <c r="AM273" s="133" t="str">
        <f>IF(O273="","",AZ273*1)</f>
        <v/>
      </c>
      <c r="AN273" s="133" t="str">
        <f>IF(P273="","",BG273*1)</f>
        <v/>
      </c>
      <c r="AO273" s="133" t="str">
        <f>IF(Q273="","",BN273*1)</f>
        <v/>
      </c>
      <c r="AP273" s="133" t="str">
        <f>IF(R273="","",BU273*1)</f>
        <v/>
      </c>
      <c r="AQ273" s="133" t="str">
        <f>IF(S273="","",CB273*1)</f>
        <v/>
      </c>
      <c r="AR273" s="134">
        <f>SUM(AH273:AL273)</f>
        <v>0</v>
      </c>
      <c r="AS273" s="135">
        <f>SUM(AM273:AQ273)</f>
        <v>0</v>
      </c>
      <c r="AT273" s="136">
        <f>IF(O273=1000,11,IF(O273=-1000,0,IF(O273&gt;0,11,IF(O273&lt;0,(-O273),"0"))))</f>
        <v>11</v>
      </c>
      <c r="AU273" s="137" t="str">
        <f>IF(O273=1000,0,IF(O273=-1000,11,IF(O273&lt;-9,-(O273-2),IF(O273&gt;0,(O273),"0"))))</f>
        <v/>
      </c>
      <c r="AV273" s="136" t="e">
        <f>IF(O273=1000,11,IF(O273=-1000,0,IF(O273&gt;9,(O273+2),IF(O273&lt;0,(-O273),"0"))))</f>
        <v>#VALUE!</v>
      </c>
      <c r="AW273" s="137" t="str">
        <f>IF(O273=1000,0,IF(O273=-1000,11,IF(O273&lt;0,11,IF(O273&gt;0,(O273),"0"))))</f>
        <v/>
      </c>
      <c r="AX273" s="138" t="str">
        <f>IF(O273="","",IF(O273&gt;9,AV273,AT273))</f>
        <v/>
      </c>
      <c r="AY273" s="139" t="str">
        <f>IF(O273="","","-")</f>
        <v/>
      </c>
      <c r="AZ273" s="140" t="str">
        <f>IF(O273="","",IF(O273&lt;-9,AU273,AW273))</f>
        <v/>
      </c>
      <c r="BA273" s="136" t="e">
        <f>IF(P273=1000,11,IF(P273=-1000,0,IF(P273&gt;9,(P273+2),IF(P273&lt;0,(-P273),"0"))))</f>
        <v>#VALUE!</v>
      </c>
      <c r="BB273" s="137" t="str">
        <f>IF(P273=1000,0,IF(P273=-1000,11,IF(P273&lt;-9,-(P273-2),IF(P273&gt;0,(P273),"0"))))</f>
        <v/>
      </c>
      <c r="BC273" s="137">
        <f>IF(P273=1000,11,IF(P273=-1000,0,IF(P273&gt;0,11,IF(P273&lt;0,(-P273),"0"))))</f>
        <v>11</v>
      </c>
      <c r="BD273" s="137" t="str">
        <f>IF(P273=1000,0,IF(P273=-1000,11,IF(P273&lt;0,11,IF(P273&gt;0,(P273),"0"))))</f>
        <v/>
      </c>
      <c r="BE273" s="138" t="str">
        <f>IF(P273="","",IF(P273&gt;9,BA273,BC273))</f>
        <v/>
      </c>
      <c r="BF273" s="139" t="str">
        <f>IF(P273="","","-")</f>
        <v/>
      </c>
      <c r="BG273" s="140" t="str">
        <f>IF(P273="","",IF(P273&lt;-9,BB273,BD273))</f>
        <v/>
      </c>
      <c r="BH273" s="136" t="e">
        <f>IF(Q273=1000,11,IF(Q273=-1000,0,IF(Q273&gt;9,(Q273+2),IF(Q273&lt;0,(-Q273),"0"))))</f>
        <v>#VALUE!</v>
      </c>
      <c r="BI273" s="137" t="str">
        <f>IF(Q273=1000,0,IF(Q273=-1000,11,IF(Q273&lt;-9,-(Q273-2),IF(Q273&gt;0,(Q273),"0"))))</f>
        <v/>
      </c>
      <c r="BJ273" s="137">
        <f>IF(Q273=1000,11,IF(Q273=-1000,0,IF(Q273&gt;0,11,IF(Q273&lt;0,(-Q273),"0"))))</f>
        <v>11</v>
      </c>
      <c r="BK273" s="137" t="str">
        <f>IF(Q273=1000,0,IF(Q273=-1000,11,IF(Q273&lt;0,11,IF(Q273&gt;0,(Q273),"0"))))</f>
        <v/>
      </c>
      <c r="BL273" s="138" t="str">
        <f>IF(Q273="","",IF(Q273&gt;9,BH273,BJ273))</f>
        <v/>
      </c>
      <c r="BM273" s="139" t="str">
        <f>IF(Q273="","","-")</f>
        <v/>
      </c>
      <c r="BN273" s="140" t="str">
        <f>IF(Q273="","",IF(Q273&lt;-9,BI273,BK273))</f>
        <v/>
      </c>
      <c r="BO273" s="137" t="e">
        <f>IF(R273=1000,11,IF(R273=-1000,0,IF(R273&gt;9,(R273+2),IF(R273&lt;0,(-R273),"0"))))</f>
        <v>#VALUE!</v>
      </c>
      <c r="BP273" s="137" t="str">
        <f>IF(R273=1000,0,IF(R273=-1000,11,IF(R273&lt;-9,-(R273-2),IF(R273&gt;0,(R273),"0"))))</f>
        <v/>
      </c>
      <c r="BQ273" s="137">
        <f>IF(R273=1000,11,IF(R273=-1000,0,IF(R273&gt;0,11,IF(R273&lt;0,(-R273),"0"))))</f>
        <v>11</v>
      </c>
      <c r="BR273" s="137" t="str">
        <f>IF(R273=1000,0,IF(R273=-1000,11,IF(R273&lt;0,11,IF(R273&gt;0,(R273),"0"))))</f>
        <v/>
      </c>
      <c r="BS273" s="138" t="str">
        <f>IF(R273="","",IF(R273&gt;9,BO273,BQ273))</f>
        <v/>
      </c>
      <c r="BT273" s="139" t="str">
        <f>IF(R273="","","-")</f>
        <v/>
      </c>
      <c r="BU273" s="140" t="str">
        <f>IF(R273="","",IF(R273&lt;-9,BP273,BR273))</f>
        <v/>
      </c>
      <c r="BV273" s="137" t="e">
        <f>IF(S273=1000,11,IF(S273=-1000,0,IF(S273&gt;9,(S273+2),IF(S273&lt;0,(-S273),"0"))))</f>
        <v>#VALUE!</v>
      </c>
      <c r="BW273" s="137" t="str">
        <f>IF(S273=1000,0,IF(S273=-1000,11,IF(S273&lt;-9,-(S273-2),IF(S273&gt;0,(S273),"0"))))</f>
        <v/>
      </c>
      <c r="BX273" s="137">
        <f>IF(S273=1000,11,IF(S273=-1000,0,IF(S273&gt;0,11,IF(S273&lt;0,(-S273),"0"))))</f>
        <v>11</v>
      </c>
      <c r="BY273" s="141" t="str">
        <f>IF(S273=1000,0,IF(S273=-1000,11,IF(S273&lt;0,11,IF(S273&gt;0,(S273),"0"))))</f>
        <v/>
      </c>
      <c r="BZ273" s="138" t="str">
        <f>IF(S273="","",IF(S273&gt;9,BV273,BX273))</f>
        <v/>
      </c>
      <c r="CA273" s="139" t="str">
        <f>IF(S273="","","-")</f>
        <v/>
      </c>
      <c r="CB273" s="140" t="str">
        <f>IF(S273="","",IF(S273&lt;-9,BW273,BY273))</f>
        <v/>
      </c>
      <c r="CC273" s="142" t="str">
        <f>IF(O273="","",SUM(T273:X273))</f>
        <v/>
      </c>
      <c r="CD273" s="143" t="str">
        <f>IF(CC273="","","-")</f>
        <v/>
      </c>
      <c r="CE273" s="144" t="str">
        <f>IF(O273="","",SUM(Y273:AC273))</f>
        <v/>
      </c>
      <c r="CP273" s="32"/>
      <c r="CQ273" s="32"/>
    </row>
    <row r="274" spans="1:95" s="31" customFormat="1" ht="15" customHeight="1" thickBot="1" x14ac:dyDescent="0.25">
      <c r="A274" s="145"/>
      <c r="B274" s="145"/>
      <c r="C274" s="145"/>
      <c r="D274" s="146"/>
      <c r="E274" s="147"/>
      <c r="F274" s="148"/>
      <c r="G274" s="149"/>
      <c r="H274" s="150"/>
      <c r="I274" s="151"/>
      <c r="J274" s="151"/>
      <c r="K274" s="151"/>
      <c r="L274" s="151"/>
      <c r="M274" s="151"/>
      <c r="N274" s="150"/>
      <c r="O274" s="152"/>
      <c r="P274" s="152"/>
      <c r="Q274" s="152"/>
      <c r="R274" s="152"/>
      <c r="S274" s="152"/>
      <c r="T274" s="153"/>
      <c r="U274" s="153"/>
      <c r="V274" s="153"/>
      <c r="W274" s="153"/>
      <c r="X274" s="153"/>
      <c r="Y274" s="154"/>
      <c r="Z274" s="154"/>
      <c r="AA274" s="154"/>
      <c r="AB274" s="154"/>
      <c r="AC274" s="154"/>
      <c r="AD274" s="155"/>
      <c r="AE274" s="155"/>
      <c r="AF274" s="156"/>
      <c r="AG274" s="156"/>
      <c r="AH274" s="157"/>
      <c r="AI274" s="157"/>
      <c r="AJ274" s="157"/>
      <c r="AK274" s="157"/>
      <c r="AL274" s="157"/>
      <c r="AM274" s="158"/>
      <c r="AN274" s="158"/>
      <c r="AO274" s="158"/>
      <c r="AP274" s="158"/>
      <c r="AQ274" s="158"/>
      <c r="AR274" s="159"/>
      <c r="AS274" s="159"/>
      <c r="AT274" s="160"/>
      <c r="AU274" s="160"/>
      <c r="AV274" s="160"/>
      <c r="AW274" s="160"/>
      <c r="AX274" s="161"/>
      <c r="AY274" s="161"/>
      <c r="AZ274" s="161"/>
      <c r="BA274" s="160"/>
      <c r="BB274" s="160"/>
      <c r="BC274" s="160"/>
      <c r="BD274" s="160"/>
      <c r="BE274" s="161"/>
      <c r="BF274" s="161"/>
      <c r="BG274" s="161"/>
      <c r="BH274" s="160"/>
      <c r="BI274" s="160"/>
      <c r="BJ274" s="160"/>
      <c r="BK274" s="160"/>
      <c r="BL274" s="161"/>
      <c r="BM274" s="161"/>
      <c r="BN274" s="161"/>
      <c r="BO274" s="160"/>
      <c r="BP274" s="160"/>
      <c r="BQ274" s="160"/>
      <c r="BR274" s="160"/>
      <c r="BS274" s="161"/>
      <c r="BT274" s="161"/>
      <c r="BU274" s="161"/>
      <c r="BV274" s="160"/>
      <c r="BW274" s="160"/>
      <c r="BX274" s="160"/>
      <c r="BY274" s="160"/>
      <c r="BZ274" s="161"/>
      <c r="CA274" s="161"/>
      <c r="CB274" s="161"/>
      <c r="CC274" s="162"/>
      <c r="CD274" s="163"/>
      <c r="CE274" s="164"/>
      <c r="CP274" s="32"/>
      <c r="CQ274" s="32"/>
    </row>
    <row r="275" spans="1:95" s="31" customFormat="1" ht="31.5" customHeight="1" thickBot="1" x14ac:dyDescent="0.25">
      <c r="A275" s="34"/>
      <c r="B275" s="35"/>
      <c r="C275" s="1225">
        <f>1+C266</f>
        <v>31</v>
      </c>
      <c r="D275" s="1227" t="str">
        <f>IF(A275="","",VLOOKUP(A275,СписокКЖ!$A$88:$C$113,3,FALSE))</f>
        <v/>
      </c>
      <c r="E275" s="1228" t="str">
        <f>IF(B275="","",VLOOKUP(B275,СписокКЖ!E:J,2,FALSE))</f>
        <v/>
      </c>
      <c r="F275" s="1231" t="str">
        <f>IF(B275="","",VLOOKUP(B275,СписокКЖ!$A$88:$C$111,3,FALSE))</f>
        <v/>
      </c>
      <c r="G275" s="1232" t="str">
        <f>IF(D275="","",VLOOKUP(D275,СписокКЖ!G:L,2,FALSE))</f>
        <v/>
      </c>
      <c r="H275" s="36"/>
      <c r="I275" s="1235" t="s">
        <v>7</v>
      </c>
      <c r="J275" s="1235"/>
      <c r="K275" s="1235"/>
      <c r="L275" s="1235"/>
      <c r="M275" s="1235"/>
      <c r="N275" s="37"/>
      <c r="O275" s="1237"/>
      <c r="P275" s="1238"/>
      <c r="Q275" s="1238"/>
      <c r="R275" s="1238"/>
      <c r="S275" s="1238"/>
      <c r="T275" s="38" t="str">
        <f>IF(A275="","",VLOOKUP(A275,'[60]Протокол команд'!A:K,8,FALSE))</f>
        <v/>
      </c>
      <c r="U275" s="39" t="e">
        <f>T275*5-4</f>
        <v>#VALUE!</v>
      </c>
      <c r="V275" s="39" t="e">
        <f>T275*5</f>
        <v>#VALUE!</v>
      </c>
      <c r="W275" s="39" t="e">
        <f>CONCATENATE(U275,"-",V275)</f>
        <v>#VALUE!</v>
      </c>
      <c r="X275" s="39" t="str">
        <f>IF(A275="","",VLOOKUP(A275,'[60]Протокол команд'!A:K,10,FALSE))</f>
        <v/>
      </c>
      <c r="Y275" s="39" t="e">
        <f>X275*5-4</f>
        <v>#VALUE!</v>
      </c>
      <c r="Z275" s="39" t="e">
        <f>X275*5</f>
        <v>#VALUE!</v>
      </c>
      <c r="AA275" s="39" t="e">
        <f>CONCATENATE(Y275,"-",Z275)</f>
        <v>#VALUE!</v>
      </c>
      <c r="AB275" s="1241" t="str">
        <f>IF(O277="","",SUM(AF277:AF282))</f>
        <v/>
      </c>
      <c r="AC275" s="1242"/>
      <c r="AD275" s="1243"/>
      <c r="AE275" s="1242" t="str">
        <f>IF(O277="","",SUM(AG277:AG282))</f>
        <v/>
      </c>
      <c r="AF275" s="1242"/>
      <c r="AG275" s="1264"/>
      <c r="AH275" s="1241">
        <f>SUM(CC277:CC282)</f>
        <v>0</v>
      </c>
      <c r="AI275" s="1242"/>
      <c r="AJ275" s="1243"/>
      <c r="AK275" s="1242">
        <f>SUM(CE277:CE282)</f>
        <v>0</v>
      </c>
      <c r="AL275" s="1242"/>
      <c r="AM275" s="1264"/>
      <c r="AN275" s="1265">
        <f>SUM(AR277:AR282)</f>
        <v>0</v>
      </c>
      <c r="AO275" s="1266"/>
      <c r="AP275" s="1267"/>
      <c r="AQ275" s="1266">
        <f>SUM(AS277:AS282)</f>
        <v>0</v>
      </c>
      <c r="AR275" s="1266"/>
      <c r="AS275" s="1268"/>
      <c r="AT275" s="1314" t="str">
        <f>IF(A275="","",VLOOKUP(A275,'[60]Протокол команд'!A:Z,14,FALSE))</f>
        <v/>
      </c>
      <c r="AU275" s="1315"/>
      <c r="AV275" s="1315"/>
      <c r="AW275" s="1315"/>
      <c r="AX275" s="1315"/>
      <c r="AY275" s="1315"/>
      <c r="AZ275" s="1315"/>
      <c r="BA275" s="1315"/>
      <c r="BB275" s="1315"/>
      <c r="BC275" s="1315"/>
      <c r="BD275" s="1315"/>
      <c r="BE275" s="1315"/>
      <c r="BF275" s="1315"/>
      <c r="BG275" s="1315"/>
      <c r="BH275" s="1315"/>
      <c r="BI275" s="1315"/>
      <c r="BJ275" s="1315"/>
      <c r="BK275" s="1315"/>
      <c r="BL275" s="1315"/>
      <c r="BM275" s="1315"/>
      <c r="BN275" s="1315"/>
      <c r="BO275" s="1315"/>
      <c r="BP275" s="1315"/>
      <c r="BQ275" s="1315"/>
      <c r="BR275" s="1315"/>
      <c r="BS275" s="1315"/>
      <c r="BT275" s="1315"/>
      <c r="BU275" s="1315"/>
      <c r="BV275" s="1315"/>
      <c r="BW275" s="1315"/>
      <c r="BX275" s="1315"/>
      <c r="BY275" s="1315"/>
      <c r="BZ275" s="1315"/>
      <c r="CA275" s="1315"/>
      <c r="CB275" s="1316"/>
      <c r="CC275" s="1254" t="str">
        <f>IF(O277="","",SUM(AF277:AF282))</f>
        <v/>
      </c>
      <c r="CD275" s="1256" t="str">
        <f>IF(CC275="","","-")</f>
        <v/>
      </c>
      <c r="CE275" s="1258" t="str">
        <f>IF(O277="","",SUM(AG277:AG282))</f>
        <v/>
      </c>
      <c r="CP275" s="32"/>
      <c r="CQ275" s="32"/>
    </row>
    <row r="276" spans="1:95" s="31" customFormat="1" ht="13.5" customHeight="1" x14ac:dyDescent="0.2">
      <c r="A276" s="40"/>
      <c r="B276" s="40"/>
      <c r="C276" s="1226"/>
      <c r="D276" s="1229" t="str">
        <f>IF(A276="","",VLOOKUP(A276,СписокКЖ!D:I,2,FALSE))</f>
        <v/>
      </c>
      <c r="E276" s="1230" t="str">
        <f>IF(B276="","",VLOOKUP(B276,СписокКЖ!E:J,2,FALSE))</f>
        <v/>
      </c>
      <c r="F276" s="1233" t="str">
        <f>IF(C276="","",VLOOKUP(C276,СписокКЖ!F:K,2,FALSE))</f>
        <v/>
      </c>
      <c r="G276" s="1234" t="str">
        <f>IF(D276="","",VLOOKUP(D276,СписокКЖ!G:L,2,FALSE))</f>
        <v/>
      </c>
      <c r="H276" s="41"/>
      <c r="I276" s="1236"/>
      <c r="J276" s="1236"/>
      <c r="K276" s="1236"/>
      <c r="L276" s="1236"/>
      <c r="M276" s="1236"/>
      <c r="N276" s="42"/>
      <c r="O276" s="1239"/>
      <c r="P276" s="1240"/>
      <c r="Q276" s="1240"/>
      <c r="R276" s="1240"/>
      <c r="S276" s="1240"/>
      <c r="T276" s="1260" t="s">
        <v>8</v>
      </c>
      <c r="U276" s="1261"/>
      <c r="V276" s="1261"/>
      <c r="W276" s="1261"/>
      <c r="X276" s="1261"/>
      <c r="Y276" s="1261"/>
      <c r="Z276" s="1261"/>
      <c r="AA276" s="1261"/>
      <c r="AB276" s="1261"/>
      <c r="AC276" s="1261"/>
      <c r="AD276" s="1261"/>
      <c r="AE276" s="1261"/>
      <c r="AF276" s="1261"/>
      <c r="AG276" s="1262"/>
      <c r="AH276" s="1261" t="s">
        <v>9</v>
      </c>
      <c r="AI276" s="1261"/>
      <c r="AJ276" s="1261"/>
      <c r="AK276" s="1261"/>
      <c r="AL276" s="1261"/>
      <c r="AM276" s="1261"/>
      <c r="AN276" s="1261"/>
      <c r="AO276" s="1261"/>
      <c r="AP276" s="1261"/>
      <c r="AQ276" s="1261"/>
      <c r="AR276" s="1261"/>
      <c r="AS276" s="1262"/>
      <c r="AT276" s="1263" t="s">
        <v>10</v>
      </c>
      <c r="AU276" s="1263"/>
      <c r="AV276" s="1263"/>
      <c r="AW276" s="1263"/>
      <c r="AX276" s="1263"/>
      <c r="AY276" s="1263"/>
      <c r="AZ276" s="1263"/>
      <c r="BA276" s="1263" t="s">
        <v>11</v>
      </c>
      <c r="BB276" s="1263"/>
      <c r="BC276" s="1263"/>
      <c r="BD276" s="1263"/>
      <c r="BE276" s="1263"/>
      <c r="BF276" s="1263"/>
      <c r="BG276" s="1263"/>
      <c r="BH276" s="1263" t="s">
        <v>12</v>
      </c>
      <c r="BI276" s="1263"/>
      <c r="BJ276" s="1263"/>
      <c r="BK276" s="1263"/>
      <c r="BL276" s="1263"/>
      <c r="BM276" s="1263"/>
      <c r="BN276" s="1263"/>
      <c r="BO276" s="1263" t="s">
        <v>13</v>
      </c>
      <c r="BP276" s="1263"/>
      <c r="BQ276" s="1263"/>
      <c r="BR276" s="1263"/>
      <c r="BS276" s="1263"/>
      <c r="BT276" s="1263"/>
      <c r="BU276" s="1263"/>
      <c r="BV276" s="1263" t="s">
        <v>14</v>
      </c>
      <c r="BW276" s="1263"/>
      <c r="BX276" s="1263"/>
      <c r="BY276" s="1263"/>
      <c r="BZ276" s="1263"/>
      <c r="CA276" s="1263"/>
      <c r="CB276" s="1263"/>
      <c r="CC276" s="1255"/>
      <c r="CD276" s="1257"/>
      <c r="CE276" s="1259"/>
      <c r="CP276" s="32"/>
      <c r="CQ276" s="32"/>
    </row>
    <row r="277" spans="1:95" s="31" customFormat="1" ht="15" customHeight="1" x14ac:dyDescent="0.2">
      <c r="A277" s="43"/>
      <c r="B277" s="44"/>
      <c r="C277" s="90">
        <v>1</v>
      </c>
      <c r="D277" s="46" t="str">
        <f>IF(A277="","",VLOOKUP(A277,СписокКЖ!D:I,2,FALSE))</f>
        <v/>
      </c>
      <c r="E277" s="47"/>
      <c r="F277" s="48" t="str">
        <f>IF(B277="","",VLOOKUP(B277,СписокКЖ!D:I,2,FALSE))</f>
        <v/>
      </c>
      <c r="G277" s="49"/>
      <c r="H277" s="50"/>
      <c r="I277" s="51"/>
      <c r="J277" s="51"/>
      <c r="K277" s="51"/>
      <c r="L277" s="51"/>
      <c r="M277" s="51"/>
      <c r="N277" s="52"/>
      <c r="O277" s="53" t="str">
        <f>IF(I277="","",IF(I277="0",1000,IF(I277="-0",-1000,I277*1)))</f>
        <v/>
      </c>
      <c r="P277" s="53" t="str">
        <f t="shared" ref="P277:S278" si="177">IF(J277="","",IF(J277="0",1000,IF(J277="-0",-1000,J277*1)))</f>
        <v/>
      </c>
      <c r="Q277" s="53" t="str">
        <f t="shared" si="177"/>
        <v/>
      </c>
      <c r="R277" s="53" t="str">
        <f t="shared" si="177"/>
        <v/>
      </c>
      <c r="S277" s="54" t="str">
        <f t="shared" si="177"/>
        <v/>
      </c>
      <c r="T277" s="55" t="str">
        <f t="shared" ref="T277:X278" si="178">IF(O277="","",IF(O277&gt;0,1,0))</f>
        <v/>
      </c>
      <c r="U277" s="56" t="str">
        <f t="shared" si="178"/>
        <v/>
      </c>
      <c r="V277" s="56" t="str">
        <f t="shared" si="178"/>
        <v/>
      </c>
      <c r="W277" s="56" t="str">
        <f t="shared" si="178"/>
        <v/>
      </c>
      <c r="X277" s="56" t="str">
        <f t="shared" si="178"/>
        <v/>
      </c>
      <c r="Y277" s="57" t="str">
        <f t="shared" ref="Y277:AC278" si="179">IF(O277="","",IF(O277&lt;0,1,0))</f>
        <v/>
      </c>
      <c r="Z277" s="57" t="str">
        <f t="shared" si="179"/>
        <v/>
      </c>
      <c r="AA277" s="57" t="str">
        <f t="shared" si="179"/>
        <v/>
      </c>
      <c r="AB277" s="57" t="str">
        <f t="shared" si="179"/>
        <v/>
      </c>
      <c r="AC277" s="57" t="str">
        <f t="shared" si="179"/>
        <v/>
      </c>
      <c r="AD277" s="58" t="str">
        <f>IF(CC277="","",IF(CC277&gt;CE277,1,-1))</f>
        <v/>
      </c>
      <c r="AE277" s="58" t="str">
        <f>IF(CC277="","",IF(CC277&lt;CE277,1,-1))</f>
        <v/>
      </c>
      <c r="AF277" s="59">
        <f>IF(CC277&gt;CE277,1,0)</f>
        <v>0</v>
      </c>
      <c r="AG277" s="60">
        <f>IF(CE277&gt;CC277,1,0)</f>
        <v>0</v>
      </c>
      <c r="AH277" s="61" t="str">
        <f>IF(O277="","",AX277*1)</f>
        <v/>
      </c>
      <c r="AI277" s="62" t="str">
        <f>IF(P277="","",BE277*1)</f>
        <v/>
      </c>
      <c r="AJ277" s="62" t="str">
        <f>IF(Q277="","",BL277*1)</f>
        <v/>
      </c>
      <c r="AK277" s="62" t="str">
        <f>IF(R277="","",BS277*1)</f>
        <v/>
      </c>
      <c r="AL277" s="62" t="str">
        <f>IF(S277="","",BZ277*1)</f>
        <v/>
      </c>
      <c r="AM277" s="63" t="str">
        <f>IF(O277="","",AZ277*1)</f>
        <v/>
      </c>
      <c r="AN277" s="63" t="str">
        <f>IF(P277="","",BG277*1)</f>
        <v/>
      </c>
      <c r="AO277" s="63" t="str">
        <f>IF(Q277="","",BN277*1)</f>
        <v/>
      </c>
      <c r="AP277" s="63" t="str">
        <f>IF(R277="","",BU277*1)</f>
        <v/>
      </c>
      <c r="AQ277" s="63" t="str">
        <f>IF(S277="","",CB277*1)</f>
        <v/>
      </c>
      <c r="AR277" s="64">
        <f>SUM(AH277:AL277)</f>
        <v>0</v>
      </c>
      <c r="AS277" s="65">
        <f>SUM(AM277:AQ277)</f>
        <v>0</v>
      </c>
      <c r="AT277" s="66">
        <f>IF(O277=1000,11,IF(O277=-1000,0,IF(O277&gt;0,11,IF(O277&lt;0,(-O277),"0"))))</f>
        <v>11</v>
      </c>
      <c r="AU277" s="67" t="str">
        <f>IF(O277=1000,0,IF(O277=-1000,11,IF(O277&lt;-9,-(O277-2),IF(O277&gt;0,(O277),"0"))))</f>
        <v/>
      </c>
      <c r="AV277" s="66" t="e">
        <f>IF(O277=1000,11,IF(O277=-1000,0,IF(O277&lt;9,11,IF(O277&gt;9,(O277+2),"0"))))</f>
        <v>#VALUE!</v>
      </c>
      <c r="AW277" s="67" t="str">
        <f>IF(O277=1000,0,IF(O277=-1000,11,IF(O277&lt;0,11,IF(O277&gt;0,(O277),"0"))))</f>
        <v/>
      </c>
      <c r="AX277" s="68" t="str">
        <f>IF(O277="","",IF(O277&gt;9,AV277,AT277))</f>
        <v/>
      </c>
      <c r="AY277" s="69" t="str">
        <f>IF(O277="","","-")</f>
        <v/>
      </c>
      <c r="AZ277" s="70" t="str">
        <f>IF(O277="","",IF(O277&lt;-9,AU277,AW277))</f>
        <v/>
      </c>
      <c r="BA277" s="66" t="e">
        <f>IF(P277=1000,11,IF(P277=-1000,0,IF(P277&gt;9,(P277+2),IF(P277&lt;0,(-P277),"0"))))</f>
        <v>#VALUE!</v>
      </c>
      <c r="BB277" s="67" t="str">
        <f>IF(P277=1000,0,IF(P277=-1000,11,IF(P277&lt;-9,-(P277-2),IF(P277&gt;0,(P277),"0"))))</f>
        <v/>
      </c>
      <c r="BC277" s="67">
        <f>IF(P277=1000,11,IF(P277=-1000,0,IF(P277&gt;0,11,IF(P277&lt;0,(-P277),"0"))))</f>
        <v>11</v>
      </c>
      <c r="BD277" s="67" t="str">
        <f>IF(P277=1000,0,IF(P277=-1000,11,IF(P277&lt;0,11,IF(P277&gt;0,(P277),"0"))))</f>
        <v/>
      </c>
      <c r="BE277" s="68" t="str">
        <f>IF(P277="","",IF(P277&gt;9,BA277,BC277))</f>
        <v/>
      </c>
      <c r="BF277" s="69" t="str">
        <f>IF(P277="","","-")</f>
        <v/>
      </c>
      <c r="BG277" s="70" t="str">
        <f>IF(P277="","",IF(P277&lt;-9,BB277,BD277))</f>
        <v/>
      </c>
      <c r="BH277" s="66" t="e">
        <f>IF(Q277=1000,11,IF(Q277=-1000,0,IF(Q277&gt;9,(Q277+2),IF(Q277&lt;0,(-Q277),"0"))))</f>
        <v>#VALUE!</v>
      </c>
      <c r="BI277" s="67" t="str">
        <f>IF(Q277=1000,0,IF(Q277=-1000,11,IF(Q277&lt;-9,-(Q277-2),IF(Q277&gt;0,(Q277),"0"))))</f>
        <v/>
      </c>
      <c r="BJ277" s="67">
        <f>IF(Q277=1000,11,IF(Q277=-1000,0,IF(Q277&gt;0,11,IF(Q277&lt;0,(-Q277),"0"))))</f>
        <v>11</v>
      </c>
      <c r="BK277" s="67" t="str">
        <f>IF(Q277=1000,0,IF(Q277=-1000,11,IF(Q277&lt;0,11,IF(Q277&gt;0,(Q277),"0"))))</f>
        <v/>
      </c>
      <c r="BL277" s="68" t="str">
        <f>IF(Q277="","",IF(Q277&gt;9,BH277,BJ277))</f>
        <v/>
      </c>
      <c r="BM277" s="69" t="str">
        <f>IF(Q277="","","-")</f>
        <v/>
      </c>
      <c r="BN277" s="70" t="str">
        <f>IF(Q277="","",IF(Q277&lt;-9,BI277,BK277))</f>
        <v/>
      </c>
      <c r="BO277" s="67" t="e">
        <f>IF(R277=1000,11,IF(R277=-1000,0,IF(R277&gt;9,(R277+2),IF(R277&lt;0,(-R277),"0"))))</f>
        <v>#VALUE!</v>
      </c>
      <c r="BP277" s="67" t="str">
        <f>IF(R277=1000,0,IF(R277=-1000,11,IF(R277&lt;-9,-(R277-2),IF(R277&gt;0,(R277),"0"))))</f>
        <v/>
      </c>
      <c r="BQ277" s="67">
        <f>IF(R277=1000,11,IF(R277=-1000,0,IF(R277&gt;0,11,IF(R277&lt;0,(-R277),"0"))))</f>
        <v>11</v>
      </c>
      <c r="BR277" s="67" t="str">
        <f>IF(R277=1000,0,IF(R277=-1000,11,IF(R277&lt;0,11,IF(R277&gt;0,(R277),"0"))))</f>
        <v/>
      </c>
      <c r="BS277" s="68" t="str">
        <f>IF(R277="","",IF(R277&gt;9,BO277,BQ277))</f>
        <v/>
      </c>
      <c r="BT277" s="69" t="str">
        <f>IF(R277="","","-")</f>
        <v/>
      </c>
      <c r="BU277" s="70" t="str">
        <f>IF(R277="","",IF(R277&lt;-9,BP277,BR277))</f>
        <v/>
      </c>
      <c r="BV277" s="67" t="e">
        <f>IF(S277=1000,11,IF(S277=-1000,0,IF(S277&gt;9,(S277+2),IF(S277&lt;0,(-S277),"0"))))</f>
        <v>#VALUE!</v>
      </c>
      <c r="BW277" s="67" t="str">
        <f>IF(S277=1000,0,IF(S277=-1000,11,IF(S277&lt;-9,-(S277-2),IF(S277&gt;0,(S277),"0"))))</f>
        <v/>
      </c>
      <c r="BX277" s="67">
        <f>IF(S277=1000,11,IF(S277=-1000,0,IF(S277&gt;0,11,IF(S277&lt;0,(-S277),"0"))))</f>
        <v>11</v>
      </c>
      <c r="BY277" s="71" t="str">
        <f>IF(S277=1000,0,IF(S277=-1000,11,IF(S277&lt;0,11,IF(S277&gt;0,(S277),"0"))))</f>
        <v/>
      </c>
      <c r="BZ277" s="68" t="str">
        <f>IF(S277="","",IF(S277&gt;9,BV277,BX277))</f>
        <v/>
      </c>
      <c r="CA277" s="69" t="str">
        <f>IF(S277="","","-")</f>
        <v/>
      </c>
      <c r="CB277" s="70" t="str">
        <f>IF(S277="","",IF(S277&lt;-9,BW277,BY277))</f>
        <v/>
      </c>
      <c r="CC277" s="72" t="str">
        <f>IF(O277="","",SUM(T277:X277))</f>
        <v/>
      </c>
      <c r="CD277" s="73" t="str">
        <f>IF(CC277="","","-")</f>
        <v/>
      </c>
      <c r="CE277" s="74" t="str">
        <f>IF(O277="","",SUM(Y277:AC277))</f>
        <v/>
      </c>
      <c r="CP277" s="32"/>
      <c r="CQ277" s="32"/>
    </row>
    <row r="278" spans="1:95" s="31" customFormat="1" ht="15" customHeight="1" x14ac:dyDescent="0.2">
      <c r="A278" s="43"/>
      <c r="B278" s="44"/>
      <c r="C278" s="75">
        <v>2</v>
      </c>
      <c r="D278" s="76" t="str">
        <f>IF(A278="","",VLOOKUP(A278,СписокКЖ!D:I,2,FALSE))</f>
        <v/>
      </c>
      <c r="E278" s="47"/>
      <c r="F278" s="77" t="str">
        <f>IF(B278="","",VLOOKUP(B278,СписокКЖ!D:I,2,FALSE))</f>
        <v/>
      </c>
      <c r="G278" s="49"/>
      <c r="H278" s="41"/>
      <c r="I278" s="91"/>
      <c r="J278" s="91"/>
      <c r="K278" s="91"/>
      <c r="L278" s="91"/>
      <c r="M278" s="51"/>
      <c r="N278" s="42"/>
      <c r="O278" s="79" t="str">
        <f>IF(I278="","",IF(I278="0",1000,IF(I278="-0",-1000,I278*1)))</f>
        <v/>
      </c>
      <c r="P278" s="79" t="str">
        <f t="shared" si="177"/>
        <v/>
      </c>
      <c r="Q278" s="79" t="str">
        <f t="shared" si="177"/>
        <v/>
      </c>
      <c r="R278" s="79" t="str">
        <f t="shared" si="177"/>
        <v/>
      </c>
      <c r="S278" s="80" t="str">
        <f t="shared" si="177"/>
        <v/>
      </c>
      <c r="T278" s="55" t="str">
        <f t="shared" si="178"/>
        <v/>
      </c>
      <c r="U278" s="56" t="str">
        <f t="shared" si="178"/>
        <v/>
      </c>
      <c r="V278" s="56" t="str">
        <f t="shared" si="178"/>
        <v/>
      </c>
      <c r="W278" s="56" t="str">
        <f t="shared" si="178"/>
        <v/>
      </c>
      <c r="X278" s="56" t="str">
        <f t="shared" si="178"/>
        <v/>
      </c>
      <c r="Y278" s="57" t="str">
        <f t="shared" si="179"/>
        <v/>
      </c>
      <c r="Z278" s="57" t="str">
        <f t="shared" si="179"/>
        <v/>
      </c>
      <c r="AA278" s="57" t="str">
        <f t="shared" si="179"/>
        <v/>
      </c>
      <c r="AB278" s="57" t="str">
        <f t="shared" si="179"/>
        <v/>
      </c>
      <c r="AC278" s="57" t="str">
        <f t="shared" si="179"/>
        <v/>
      </c>
      <c r="AD278" s="58" t="str">
        <f>IF(CC278="","",IF(CC278&gt;CE278,1,-1))</f>
        <v/>
      </c>
      <c r="AE278" s="58" t="str">
        <f>IF(CC278="","",IF(CC278&lt;CE278,1,-1))</f>
        <v/>
      </c>
      <c r="AF278" s="59">
        <f>IF(CC278&gt;CE278,1,0)</f>
        <v>0</v>
      </c>
      <c r="AG278" s="60">
        <f>IF(CE278&gt;CC278,1,0)</f>
        <v>0</v>
      </c>
      <c r="AH278" s="81" t="str">
        <f>IF(O278="","",AX278*1)</f>
        <v/>
      </c>
      <c r="AI278" s="92" t="str">
        <f>IF(P278="","",BE278*1)</f>
        <v/>
      </c>
      <c r="AJ278" s="92" t="str">
        <f>IF(Q278="","",BL278*1)</f>
        <v/>
      </c>
      <c r="AK278" s="92" t="str">
        <f>IF(R278="","",BS278*1)</f>
        <v/>
      </c>
      <c r="AL278" s="92" t="str">
        <f>IF(S278="","",BZ278*1)</f>
        <v/>
      </c>
      <c r="AM278" s="93" t="str">
        <f>IF(O278="","",AZ278*1)</f>
        <v/>
      </c>
      <c r="AN278" s="93" t="str">
        <f>IF(P278="","",BG278*1)</f>
        <v/>
      </c>
      <c r="AO278" s="93" t="str">
        <f>IF(Q278="","",BN278*1)</f>
        <v/>
      </c>
      <c r="AP278" s="93" t="str">
        <f>IF(R278="","",BU278*1)</f>
        <v/>
      </c>
      <c r="AQ278" s="93" t="str">
        <f>IF(S278="","",CB278*1)</f>
        <v/>
      </c>
      <c r="AR278" s="64">
        <f>SUM(AH278:AL278)</f>
        <v>0</v>
      </c>
      <c r="AS278" s="65">
        <f>SUM(AM278:AQ278)</f>
        <v>0</v>
      </c>
      <c r="AT278" s="66">
        <f>IF(O278=1000,11,IF(O278=-1000,0,IF(O278&gt;0,11,IF(O278&lt;0,(-O278),"0"))))</f>
        <v>11</v>
      </c>
      <c r="AU278" s="67" t="str">
        <f>IF(O278=1000,0,IF(O278=-1000,11,IF(O278&lt;-9,-(O278-2),IF(O278&gt;0,(O278),"0"))))</f>
        <v/>
      </c>
      <c r="AV278" s="66" t="e">
        <f>IF(O278=1000,11,IF(O278=-1000,0,IF(O278&gt;9,(O278+2),IF(O278&lt;0,(-O278),"0"))))</f>
        <v>#VALUE!</v>
      </c>
      <c r="AW278" s="67" t="str">
        <f>IF(O278=1000,0,IF(O278=-1000,11,IF(O278&lt;0,11,IF(O278&gt;0,(O278),"0"))))</f>
        <v/>
      </c>
      <c r="AX278" s="94" t="str">
        <f>IF(O278="","",IF(O278&gt;9,AV278,AT278))</f>
        <v/>
      </c>
      <c r="AY278" s="95" t="str">
        <f>IF(O278="","","-")</f>
        <v/>
      </c>
      <c r="AZ278" s="96" t="str">
        <f>IF(O278="","",IF(O278&lt;-9,AU278,AW278))</f>
        <v/>
      </c>
      <c r="BA278" s="66" t="e">
        <f>IF(P278=1000,11,IF(P278=-1000,0,IF(P278&gt;9,(P278+2),IF(P278&lt;0,(-P278),"0"))))</f>
        <v>#VALUE!</v>
      </c>
      <c r="BB278" s="67" t="str">
        <f>IF(P278=1000,0,IF(P278=-1000,11,IF(P278&lt;-9,-(P278-2),IF(P278&gt;0,(P278),"0"))))</f>
        <v/>
      </c>
      <c r="BC278" s="67">
        <f>IF(P278=1000,11,IF(P278=-1000,0,IF(P278&gt;0,11,IF(P278&lt;0,(-P278),"0"))))</f>
        <v>11</v>
      </c>
      <c r="BD278" s="67" t="str">
        <f>IF(P278=1000,0,IF(P278=-1000,11,IF(P278&lt;0,11,IF(P278&gt;0,(P278),"0"))))</f>
        <v/>
      </c>
      <c r="BE278" s="94" t="str">
        <f>IF(P278="","",IF(P278&gt;9,BA278,BC278))</f>
        <v/>
      </c>
      <c r="BF278" s="95" t="str">
        <f>IF(P278="","","-")</f>
        <v/>
      </c>
      <c r="BG278" s="96" t="str">
        <f>IF(P278="","",IF(P278&lt;-9,BB278,BD278))</f>
        <v/>
      </c>
      <c r="BH278" s="66" t="e">
        <f>IF(Q278=1000,11,IF(Q278=-1000,0,IF(Q278&gt;9,(Q278+2),IF(Q278&lt;0,(-Q278),"0"))))</f>
        <v>#VALUE!</v>
      </c>
      <c r="BI278" s="67" t="str">
        <f>IF(Q278=1000,0,IF(Q278=-1000,11,IF(Q278&lt;-9,-(Q278-2),IF(Q278&gt;0,(Q278),"0"))))</f>
        <v/>
      </c>
      <c r="BJ278" s="67">
        <f>IF(Q278=1000,11,IF(Q278=-1000,0,IF(Q278&gt;0,11,IF(Q278&lt;0,(-Q278),"0"))))</f>
        <v>11</v>
      </c>
      <c r="BK278" s="67" t="str">
        <f>IF(Q278=1000,0,IF(Q278=-1000,11,IF(Q278&lt;0,11,IF(Q278&gt;0,(Q278),"0"))))</f>
        <v/>
      </c>
      <c r="BL278" s="94" t="str">
        <f>IF(Q278="","",IF(Q278&gt;9,BH278,BJ278))</f>
        <v/>
      </c>
      <c r="BM278" s="95" t="str">
        <f>IF(Q278="","","-")</f>
        <v/>
      </c>
      <c r="BN278" s="96" t="str">
        <f>IF(Q278="","",IF(Q278&lt;-9,BI278,BK278))</f>
        <v/>
      </c>
      <c r="BO278" s="67" t="e">
        <f>IF(R278=1000,11,IF(R278=-1000,0,IF(R278&gt;9,(R278+2),IF(R278&lt;0,(-R278),"0"))))</f>
        <v>#VALUE!</v>
      </c>
      <c r="BP278" s="67" t="str">
        <f>IF(R278=1000,0,IF(R278=-1000,11,IF(R278&lt;-9,-(R278-2),IF(R278&gt;0,(R278),"0"))))</f>
        <v/>
      </c>
      <c r="BQ278" s="67">
        <f>IF(R278=1000,11,IF(R278=-1000,0,IF(R278&gt;0,11,IF(R278&lt;0,(-R278),"0"))))</f>
        <v>11</v>
      </c>
      <c r="BR278" s="67" t="str">
        <f>IF(R278=1000,0,IF(R278=-1000,11,IF(R278&lt;0,11,IF(R278&gt;0,(R278),"0"))))</f>
        <v/>
      </c>
      <c r="BS278" s="94" t="str">
        <f>IF(R278="","",IF(R278&gt;9,BO278,BQ278))</f>
        <v/>
      </c>
      <c r="BT278" s="95" t="str">
        <f>IF(R278="","","-")</f>
        <v/>
      </c>
      <c r="BU278" s="96" t="str">
        <f>IF(R278="","",IF(R278&lt;-9,BP278,BR278))</f>
        <v/>
      </c>
      <c r="BV278" s="67" t="e">
        <f>IF(S278=1000,11,IF(S278=-1000,0,IF(S278&gt;9,(S278+2),IF(S278&lt;0,(-S278),"0"))))</f>
        <v>#VALUE!</v>
      </c>
      <c r="BW278" s="67" t="str">
        <f>IF(S278=1000,0,IF(S278=-1000,11,IF(S278&lt;-9,-(S278-2),IF(S278&gt;0,(S278),"0"))))</f>
        <v/>
      </c>
      <c r="BX278" s="67">
        <f>IF(S278=1000,11,IF(S278=-1000,0,IF(S278&gt;0,11,IF(S278&lt;0,(-S278),"0"))))</f>
        <v>11</v>
      </c>
      <c r="BY278" s="71" t="str">
        <f>IF(S278=1000,0,IF(S278=-1000,11,IF(S278&lt;0,11,IF(S278&gt;0,(S278),"0"))))</f>
        <v/>
      </c>
      <c r="BZ278" s="94" t="str">
        <f>IF(S278="","",IF(S278&gt;9,BV278,BX278))</f>
        <v/>
      </c>
      <c r="CA278" s="95" t="str">
        <f>IF(S278="","","-")</f>
        <v/>
      </c>
      <c r="CB278" s="96" t="str">
        <f>IF(S278="","",IF(S278&lt;-9,BW278,BY278))</f>
        <v/>
      </c>
      <c r="CC278" s="97" t="str">
        <f>IF(O278="","",SUM(T278:X278))</f>
        <v/>
      </c>
      <c r="CD278" s="88" t="str">
        <f>IF(CC278="","","-")</f>
        <v/>
      </c>
      <c r="CE278" s="98" t="str">
        <f>IF(O278="","",SUM(Y278:AC278))</f>
        <v/>
      </c>
      <c r="CP278" s="32"/>
      <c r="CQ278" s="32"/>
    </row>
    <row r="279" spans="1:95" s="31" customFormat="1" ht="15" customHeight="1" x14ac:dyDescent="0.2">
      <c r="A279" s="43"/>
      <c r="B279" s="44"/>
      <c r="C279" s="1250">
        <v>3</v>
      </c>
      <c r="D279" s="76" t="str">
        <f>IF(A279="","",VLOOKUP(A279,СписокКЖ!D:I,2,FALSE))</f>
        <v/>
      </c>
      <c r="E279" s="47"/>
      <c r="F279" s="77" t="str">
        <f>IF(B279="","",VLOOKUP(B279,СписокКЖ!D:I,2,FALSE))</f>
        <v/>
      </c>
      <c r="G279" s="49"/>
      <c r="H279" s="41"/>
      <c r="I279" s="1252"/>
      <c r="J279" s="1252"/>
      <c r="K279" s="1252"/>
      <c r="L279" s="1252"/>
      <c r="M279" s="1252"/>
      <c r="N279" s="42"/>
      <c r="O279" s="1244" t="str">
        <f>IF(I279="","",IF(I279="0",1000,IF(I279="-0",-1000,I279*1)))</f>
        <v/>
      </c>
      <c r="P279" s="1244" t="str">
        <f>IF(J279="","",IF(J279="0",1000,IF(J279="-0",-1000,J279*1)))</f>
        <v/>
      </c>
      <c r="Q279" s="1244" t="str">
        <f>IF(K279="","",IF(K279="0",1000,IF(K279="-0",-1000,K279*1)))</f>
        <v/>
      </c>
      <c r="R279" s="1244" t="str">
        <f>IF(L280="","",IF(L280="0",1000,IF(L280="-0",-1000,L280*1)))</f>
        <v/>
      </c>
      <c r="S279" s="1246" t="str">
        <f>IF(M280="","",IF(M280="0",1000,IF(M280="-0",-1000,M280*1)))</f>
        <v/>
      </c>
      <c r="T279" s="1248" t="str">
        <f>IF(O279="","",IF(O279&gt;0,1,0))</f>
        <v/>
      </c>
      <c r="U279" s="1284" t="str">
        <f>IF(P279="","",IF(P279&gt;0,1,0))</f>
        <v/>
      </c>
      <c r="V279" s="1284" t="str">
        <f>IF(Q279="","",IF(Q279&gt;0,1,0))</f>
        <v/>
      </c>
      <c r="W279" s="1284" t="str">
        <f>IF(R279="","",IF(R279&gt;0,1,0))</f>
        <v/>
      </c>
      <c r="X279" s="1284" t="str">
        <f>IF(S279="","",IF(S279&gt;0,1,0))</f>
        <v/>
      </c>
      <c r="Y279" s="1278" t="str">
        <f>IF(O279="","",IF(O279&lt;0,1,0))</f>
        <v/>
      </c>
      <c r="Z279" s="1278" t="str">
        <f>IF(P279="","",IF(P279&lt;0,1,0))</f>
        <v/>
      </c>
      <c r="AA279" s="1278" t="str">
        <f>IF(Q279="","",IF(Q279&lt;0,1,0))</f>
        <v/>
      </c>
      <c r="AB279" s="1278" t="str">
        <f>IF(R279="","",IF(R279&lt;0,1,0))</f>
        <v/>
      </c>
      <c r="AC279" s="1278" t="str">
        <f>IF(S279="","",IF(S279&lt;0,1,0))</f>
        <v/>
      </c>
      <c r="AD279" s="1280" t="str">
        <f>IF(CC279="","",IF(CC279&gt;CE279,1,-1))</f>
        <v/>
      </c>
      <c r="AE279" s="1280" t="str">
        <f>IF(CC279="","",IF(CC279&lt;CE279,1,-1))</f>
        <v/>
      </c>
      <c r="AF279" s="1282">
        <f>IF(CC279&gt;CE279,1,0)</f>
        <v>0</v>
      </c>
      <c r="AG279" s="1272">
        <f>IF(CE279&gt;CC279,1,0)</f>
        <v>0</v>
      </c>
      <c r="AH279" s="1274" t="str">
        <f>IF(O279="","",AX279*1)</f>
        <v/>
      </c>
      <c r="AI279" s="1276" t="str">
        <f>IF(P279="","",BE279*1)</f>
        <v/>
      </c>
      <c r="AJ279" s="1276" t="str">
        <f>IF(Q279="","",BL279*1)</f>
        <v/>
      </c>
      <c r="AK279" s="1276" t="str">
        <f>IF(R279="","",BS279*1)</f>
        <v/>
      </c>
      <c r="AL279" s="1276" t="str">
        <f>IF(S279="","",BZ279*1)</f>
        <v/>
      </c>
      <c r="AM279" s="1298" t="str">
        <f>IF(O279="","",AZ279*1)</f>
        <v/>
      </c>
      <c r="AN279" s="1298" t="str">
        <f>IF(P279="","",BG279*1)</f>
        <v/>
      </c>
      <c r="AO279" s="1298" t="str">
        <f>IF(Q279="","",BN279*1)</f>
        <v/>
      </c>
      <c r="AP279" s="1298" t="str">
        <f>IF(R279="","",BU279*1)</f>
        <v/>
      </c>
      <c r="AQ279" s="1298" t="str">
        <f>IF(S279="","",CB279*1)</f>
        <v/>
      </c>
      <c r="AR279" s="1300">
        <f>SUM(AH280:AL280)</f>
        <v>0</v>
      </c>
      <c r="AS279" s="1292">
        <f>SUM(AM280:AQ280)</f>
        <v>0</v>
      </c>
      <c r="AT279" s="1294">
        <f>IF(O279=1000,11,IF(O279=-1000,0,IF(O279&gt;0,11,IF(O279&lt;0,(-O279),"0"))))</f>
        <v>11</v>
      </c>
      <c r="AU279" s="1286" t="str">
        <f>IF(O279=1000,0,IF(O279=-1000,11,IF(O279&lt;-9,-(O279-2),IF(O279&gt;0,(O279),"0"))))</f>
        <v/>
      </c>
      <c r="AV279" s="1286" t="e">
        <f>IF(O279=1000,11,IF(O279=-1000,0,IF(O279&gt;9,(O279+2),IF(O279&lt;0,(-O279),"0"))))</f>
        <v>#VALUE!</v>
      </c>
      <c r="AW279" s="1286" t="str">
        <f>IF(O279=1000,0,IF(O279=-1000,11,IF(O279&lt;0,11,IF(O279&gt;0,(O279),"0"))))</f>
        <v/>
      </c>
      <c r="AX279" s="1296" t="str">
        <f>IF(O279="","",IF(O279&gt;9,AV279,AT279))</f>
        <v/>
      </c>
      <c r="AY279" s="1288" t="str">
        <f>IF(O279="","","-")</f>
        <v/>
      </c>
      <c r="AZ279" s="1290" t="str">
        <f>IF(O279="","",IF(O279&lt;-9,AU279,AW279))</f>
        <v/>
      </c>
      <c r="BA279" s="1286" t="e">
        <f>IF(P279=1000,11,IF(P279=-1000,0,IF(P279&gt;9,(P279+2),IF(P279&lt;0,(-P279),"0"))))</f>
        <v>#VALUE!</v>
      </c>
      <c r="BB279" s="1286" t="str">
        <f>IF(P279=1000,0,IF(P279=-1000,11,IF(P279&lt;-9,-(P279-2),IF(P279&gt;0,(P279),"0"))))</f>
        <v/>
      </c>
      <c r="BC279" s="1286">
        <f>IF(P279=1000,11,IF(P279=-1000,0,IF(P279&gt;0,11,IF(P279&lt;0,(-P279),"0"))))</f>
        <v>11</v>
      </c>
      <c r="BD279" s="1286" t="str">
        <f>IF(P279=1000,0,IF(P279=-1000,11,IF(P279&lt;0,11,IF(P279&gt;0,(P279),"0"))))</f>
        <v/>
      </c>
      <c r="BE279" s="1296" t="str">
        <f>IF(P279="","",IF(P279&gt;9,BA279,BC279))</f>
        <v/>
      </c>
      <c r="BF279" s="1288" t="str">
        <f>IF(P279="","","-")</f>
        <v/>
      </c>
      <c r="BG279" s="1290" t="str">
        <f>IF(P279="","",IF(P279&lt;-9,BB279,BD279))</f>
        <v/>
      </c>
      <c r="BH279" s="1286" t="e">
        <f>IF(Q279=1000,11,IF(Q279=-1000,0,IF(Q279&gt;9,(Q279+2),IF(Q279&lt;0,(-Q279),"0"))))</f>
        <v>#VALUE!</v>
      </c>
      <c r="BI279" s="1286" t="str">
        <f>IF(Q279=1000,0,IF(Q279=-1000,11,IF(Q279&lt;-9,-(Q279-2),IF(Q279&gt;0,(Q279),"0"))))</f>
        <v/>
      </c>
      <c r="BJ279" s="1286">
        <f>IF(Q279=1000,11,IF(Q279=-1000,0,IF(Q279&gt;0,11,IF(Q279&lt;0,(-Q279),"0"))))</f>
        <v>11</v>
      </c>
      <c r="BK279" s="1286" t="str">
        <f>IF(Q279=1000,0,IF(Q279=-1000,11,IF(Q279&lt;0,11,IF(Q279&gt;0,(Q279),"0"))))</f>
        <v/>
      </c>
      <c r="BL279" s="1296" t="str">
        <f>IF(Q279="","",IF(Q279&gt;9,BH279,BJ279))</f>
        <v/>
      </c>
      <c r="BM279" s="1288" t="str">
        <f>IF(Q279="","","-")</f>
        <v/>
      </c>
      <c r="BN279" s="1290" t="str">
        <f>IF(Q279="","",IF(Q279&lt;-9,BI279,BK279))</f>
        <v/>
      </c>
      <c r="BO279" s="1286" t="e">
        <f>IF(R279=1000,11,IF(R279=-1000,0,IF(R279&gt;9,(R279+2),IF(R279&lt;0,(-R279),"0"))))</f>
        <v>#VALUE!</v>
      </c>
      <c r="BP279" s="1286" t="str">
        <f>IF(R279=1000,0,IF(R279=-1000,11,IF(R279&lt;-9,-(R279-2),IF(R279&gt;0,(R279),"0"))))</f>
        <v/>
      </c>
      <c r="BQ279" s="1286">
        <f>IF(R279=1000,11,IF(R279=-1000,0,IF(R279&gt;0,11,IF(R279&lt;0,(-R279),"0"))))</f>
        <v>11</v>
      </c>
      <c r="BR279" s="1286" t="str">
        <f>IF(R279=1000,0,IF(R279=-1000,11,IF(R279&lt;0,11,IF(R279&gt;0,(R279),"0"))))</f>
        <v/>
      </c>
      <c r="BS279" s="1296" t="str">
        <f>IF(R279="","",IF(R279&gt;9,BO279,BQ279))</f>
        <v/>
      </c>
      <c r="BT279" s="1288" t="str">
        <f>IF(R279="","","-")</f>
        <v/>
      </c>
      <c r="BU279" s="1290" t="str">
        <f>IF(R279="","",IF(R279&lt;-9,BP279,BR279))</f>
        <v/>
      </c>
      <c r="BV279" s="1286" t="e">
        <f>IF(S279=1000,11,IF(S279=-1000,0,IF(S279&gt;9,(S279+2),IF(S279&lt;0,(-S279),"0"))))</f>
        <v>#VALUE!</v>
      </c>
      <c r="BW279" s="1286" t="str">
        <f>IF(S279=1000,0,IF(S279=-1000,11,IF(S279&lt;-9,-(S279-2),IF(S279&gt;0,(S279),"0"))))</f>
        <v/>
      </c>
      <c r="BX279" s="1286">
        <f>IF(S279=1000,11,IF(S279=-1000,0,IF(S279&gt;0,11,IF(S279&lt;0,(-S279),"0"))))</f>
        <v>11</v>
      </c>
      <c r="BY279" s="1286" t="str">
        <f>IF(S279=1000,0,IF(S279=-1000,11,IF(S279&lt;0,11,IF(S279&gt;0,(S279),"0"))))</f>
        <v/>
      </c>
      <c r="BZ279" s="1296" t="str">
        <f>IF(S279="","",IF(S279&gt;9,BV279,BX279))</f>
        <v/>
      </c>
      <c r="CA279" s="1288" t="str">
        <f>IF(S279="","","-")</f>
        <v/>
      </c>
      <c r="CB279" s="1290" t="str">
        <f>IF(S279="","",IF(S279&lt;-9,BW279,BY279))</f>
        <v/>
      </c>
      <c r="CC279" s="1302" t="str">
        <f>IF(O279="","",SUM(T279:X280))</f>
        <v/>
      </c>
      <c r="CD279" s="1304" t="str">
        <f>IF(CC279="","","-")</f>
        <v/>
      </c>
      <c r="CE279" s="1306" t="str">
        <f>IF(O279="","",SUM(Y279:AC280))</f>
        <v/>
      </c>
      <c r="CP279" s="32"/>
      <c r="CQ279" s="32"/>
    </row>
    <row r="280" spans="1:95" s="31" customFormat="1" ht="15" customHeight="1" x14ac:dyDescent="0.2">
      <c r="A280" s="43"/>
      <c r="B280" s="44"/>
      <c r="C280" s="1251"/>
      <c r="D280" s="46" t="str">
        <f>IF(A280="","",VLOOKUP(A280,СписокКЖ!D:I,2,FALSE))</f>
        <v/>
      </c>
      <c r="E280" s="47"/>
      <c r="F280" s="48" t="str">
        <f>IF(B280="","",VLOOKUP(B280,СписокКЖ!D:I,2,FALSE))</f>
        <v/>
      </c>
      <c r="G280" s="49"/>
      <c r="H280" s="41"/>
      <c r="I280" s="1253"/>
      <c r="J280" s="1253"/>
      <c r="K280" s="1253"/>
      <c r="L280" s="1253"/>
      <c r="M280" s="1253"/>
      <c r="N280" s="42"/>
      <c r="O280" s="1245"/>
      <c r="P280" s="1245"/>
      <c r="Q280" s="1245"/>
      <c r="R280" s="1245"/>
      <c r="S280" s="1247"/>
      <c r="T280" s="1249"/>
      <c r="U280" s="1285"/>
      <c r="V280" s="1285"/>
      <c r="W280" s="1285"/>
      <c r="X280" s="1285"/>
      <c r="Y280" s="1279"/>
      <c r="Z280" s="1279"/>
      <c r="AA280" s="1279"/>
      <c r="AB280" s="1279"/>
      <c r="AC280" s="1279"/>
      <c r="AD280" s="1281"/>
      <c r="AE280" s="1281"/>
      <c r="AF280" s="1283"/>
      <c r="AG280" s="1273"/>
      <c r="AH280" s="1275"/>
      <c r="AI280" s="1277"/>
      <c r="AJ280" s="1277"/>
      <c r="AK280" s="1277"/>
      <c r="AL280" s="1277"/>
      <c r="AM280" s="1299"/>
      <c r="AN280" s="1299"/>
      <c r="AO280" s="1299"/>
      <c r="AP280" s="1299"/>
      <c r="AQ280" s="1299"/>
      <c r="AR280" s="1301"/>
      <c r="AS280" s="1293"/>
      <c r="AT280" s="1295"/>
      <c r="AU280" s="1287"/>
      <c r="AV280" s="1287"/>
      <c r="AW280" s="1287"/>
      <c r="AX280" s="1297"/>
      <c r="AY280" s="1289"/>
      <c r="AZ280" s="1291"/>
      <c r="BA280" s="1287"/>
      <c r="BB280" s="1287"/>
      <c r="BC280" s="1287"/>
      <c r="BD280" s="1287"/>
      <c r="BE280" s="1297"/>
      <c r="BF280" s="1289"/>
      <c r="BG280" s="1291"/>
      <c r="BH280" s="1287"/>
      <c r="BI280" s="1287"/>
      <c r="BJ280" s="1287"/>
      <c r="BK280" s="1287"/>
      <c r="BL280" s="1297"/>
      <c r="BM280" s="1289"/>
      <c r="BN280" s="1291"/>
      <c r="BO280" s="1287"/>
      <c r="BP280" s="1287"/>
      <c r="BQ280" s="1287"/>
      <c r="BR280" s="1287"/>
      <c r="BS280" s="1297"/>
      <c r="BT280" s="1289"/>
      <c r="BU280" s="1291"/>
      <c r="BV280" s="1287"/>
      <c r="BW280" s="1287"/>
      <c r="BX280" s="1287"/>
      <c r="BY280" s="1287"/>
      <c r="BZ280" s="1297"/>
      <c r="CA280" s="1289"/>
      <c r="CB280" s="1291"/>
      <c r="CC280" s="1303"/>
      <c r="CD280" s="1305"/>
      <c r="CE280" s="1307"/>
      <c r="CP280" s="32"/>
      <c r="CQ280" s="32"/>
    </row>
    <row r="281" spans="1:95" s="31" customFormat="1" ht="15" customHeight="1" x14ac:dyDescent="0.2">
      <c r="A281" s="99" t="str">
        <f>IF(A277="","",A277)</f>
        <v/>
      </c>
      <c r="B281" s="99" t="str">
        <f>IF(B277="","",B278)</f>
        <v/>
      </c>
      <c r="C281" s="75">
        <v>4</v>
      </c>
      <c r="D281" s="100" t="str">
        <f>IF(A281="","",VLOOKUP(A281,СписокКЖ!D:I,2,FALSE))</f>
        <v/>
      </c>
      <c r="E281" s="101"/>
      <c r="F281" s="77" t="str">
        <f>IF(B281="","",VLOOKUP(B281,СписокКЖ!D:I,2,FALSE))</f>
        <v/>
      </c>
      <c r="G281" s="102"/>
      <c r="H281" s="41"/>
      <c r="I281" s="91"/>
      <c r="J281" s="91"/>
      <c r="K281" s="91"/>
      <c r="L281" s="91"/>
      <c r="M281" s="91"/>
      <c r="N281" s="42"/>
      <c r="O281" s="79" t="str">
        <f>IF(I281="","",IF(I281="0",1000,IF(I281="-0",-1000,I281*1)))</f>
        <v/>
      </c>
      <c r="P281" s="79" t="str">
        <f t="shared" ref="P281:S282" si="180">IF(J281="","",IF(J281="0",1000,IF(J281="-0",-1000,J281*1)))</f>
        <v/>
      </c>
      <c r="Q281" s="79" t="str">
        <f t="shared" si="180"/>
        <v/>
      </c>
      <c r="R281" s="79" t="str">
        <f t="shared" si="180"/>
        <v/>
      </c>
      <c r="S281" s="80" t="str">
        <f t="shared" si="180"/>
        <v/>
      </c>
      <c r="T281" s="103" t="str">
        <f t="shared" ref="T281:X282" si="181">IF(O281="","",IF(O281&gt;0,1,0))</f>
        <v/>
      </c>
      <c r="U281" s="104" t="str">
        <f t="shared" si="181"/>
        <v/>
      </c>
      <c r="V281" s="104" t="str">
        <f t="shared" si="181"/>
        <v/>
      </c>
      <c r="W281" s="104" t="str">
        <f t="shared" si="181"/>
        <v/>
      </c>
      <c r="X281" s="104" t="str">
        <f t="shared" si="181"/>
        <v/>
      </c>
      <c r="Y281" s="105" t="str">
        <f t="shared" ref="Y281:AC282" si="182">IF(O281="","",IF(O281&lt;0,1,0))</f>
        <v/>
      </c>
      <c r="Z281" s="105" t="str">
        <f t="shared" si="182"/>
        <v/>
      </c>
      <c r="AA281" s="105" t="str">
        <f t="shared" si="182"/>
        <v/>
      </c>
      <c r="AB281" s="105" t="str">
        <f t="shared" si="182"/>
        <v/>
      </c>
      <c r="AC281" s="105" t="str">
        <f t="shared" si="182"/>
        <v/>
      </c>
      <c r="AD281" s="106" t="str">
        <f>IF(CC281="","",IF(CC281&gt;CE281,1,-1))</f>
        <v/>
      </c>
      <c r="AE281" s="106" t="str">
        <f>IF(CC281="","",IF(CC281&lt;CE281,1,-1))</f>
        <v/>
      </c>
      <c r="AF281" s="107">
        <f>IF(CC281&gt;CE281,1,0)</f>
        <v>0</v>
      </c>
      <c r="AG281" s="108">
        <f>IF(CE281&gt;CC281,1,0)</f>
        <v>0</v>
      </c>
      <c r="AH281" s="81" t="str">
        <f>IF(O281="","",AX281*1)</f>
        <v/>
      </c>
      <c r="AI281" s="92" t="str">
        <f>IF(P281="","",BE281*1)</f>
        <v/>
      </c>
      <c r="AJ281" s="92" t="str">
        <f>IF(Q281="","",BL281*1)</f>
        <v/>
      </c>
      <c r="AK281" s="92" t="str">
        <f>IF(R281="","",BS281*1)</f>
        <v/>
      </c>
      <c r="AL281" s="92" t="str">
        <f>IF(S281="","",BZ281*1)</f>
        <v/>
      </c>
      <c r="AM281" s="93" t="str">
        <f>IF(O281="","",AZ281*1)</f>
        <v/>
      </c>
      <c r="AN281" s="93" t="str">
        <f>IF(P281="","",BG281*1)</f>
        <v/>
      </c>
      <c r="AO281" s="93" t="str">
        <f>IF(Q281="","",BN281*1)</f>
        <v/>
      </c>
      <c r="AP281" s="93" t="str">
        <f>IF(R281="","",BU281*1)</f>
        <v/>
      </c>
      <c r="AQ281" s="93" t="str">
        <f>IF(S281="","",CB281*1)</f>
        <v/>
      </c>
      <c r="AR281" s="109">
        <f>SUM(AH281:AL281)</f>
        <v>0</v>
      </c>
      <c r="AS281" s="110">
        <f>SUM(AM281:AQ281)</f>
        <v>0</v>
      </c>
      <c r="AT281" s="111">
        <f>IF(O281=1000,11,IF(O281=-1000,0,IF(O281&gt;0,11,IF(O281&lt;0,(-O281),"0"))))</f>
        <v>11</v>
      </c>
      <c r="AU281" s="112" t="str">
        <f>IF(O281=1000,0,IF(O281=-1000,11,IF(O281&lt;-9,-(O281-2),IF(O281&gt;0,(O281),"0"))))</f>
        <v/>
      </c>
      <c r="AV281" s="111" t="e">
        <f>IF(O281=1000,11,IF(O281=-1000,0,IF(O281&gt;9,(O281+2),IF(O281&lt;0,(-O281),"0"))))</f>
        <v>#VALUE!</v>
      </c>
      <c r="AW281" s="112" t="str">
        <f>IF(O281=1000,0,IF(O281=-1000,11,IF(O281&lt;0,11,IF(O281&gt;0,(O281),"0"))))</f>
        <v/>
      </c>
      <c r="AX281" s="94" t="str">
        <f>IF(O281="","",IF(O281&gt;9,AV281,AT281))</f>
        <v/>
      </c>
      <c r="AY281" s="95" t="str">
        <f>IF(O281="","","-")</f>
        <v/>
      </c>
      <c r="AZ281" s="96" t="str">
        <f>IF(O281="","",IF(O281&lt;-9,AU281,AW281))</f>
        <v/>
      </c>
      <c r="BA281" s="111" t="e">
        <f>IF(P281=1000,11,IF(P281=-1000,0,IF(P281&gt;9,(P281+2),IF(P281&lt;0,(-P281),"0"))))</f>
        <v>#VALUE!</v>
      </c>
      <c r="BB281" s="112" t="str">
        <f>IF(P281=1000,0,IF(P281=-1000,11,IF(P281&lt;-9,-(P281-2),IF(P281&gt;0,(P281),"0"))))</f>
        <v/>
      </c>
      <c r="BC281" s="112">
        <f>IF(P281=1000,11,IF(P281=-1000,0,IF(P281&gt;0,11,IF(P281&lt;0,(-P281),"0"))))</f>
        <v>11</v>
      </c>
      <c r="BD281" s="112" t="str">
        <f>IF(P281=1000,0,IF(P281=-1000,11,IF(P281&lt;0,11,IF(P281&gt;0,(P281),"0"))))</f>
        <v/>
      </c>
      <c r="BE281" s="94" t="str">
        <f>IF(P281="","",IF(P281&gt;9,BA281,BC281))</f>
        <v/>
      </c>
      <c r="BF281" s="95" t="str">
        <f>IF(P281="","","-")</f>
        <v/>
      </c>
      <c r="BG281" s="96" t="str">
        <f>IF(P281="","",IF(P281&lt;-9,BB281,BD281))</f>
        <v/>
      </c>
      <c r="BH281" s="111" t="e">
        <f>IF(Q281=1000,11,IF(Q281=-1000,0,IF(Q281&gt;9,(Q281+2),IF(Q281&lt;0,(-Q281),"0"))))</f>
        <v>#VALUE!</v>
      </c>
      <c r="BI281" s="112" t="str">
        <f>IF(Q281=1000,0,IF(Q281=-1000,11,IF(Q281&lt;-9,-(Q281-2),IF(Q281&gt;0,(Q281),"0"))))</f>
        <v/>
      </c>
      <c r="BJ281" s="112">
        <f>IF(Q281=1000,11,IF(Q281=-1000,0,IF(Q281&gt;0,11,IF(Q281&lt;0,(-Q281),"0"))))</f>
        <v>11</v>
      </c>
      <c r="BK281" s="112" t="str">
        <f>IF(Q281=1000,0,IF(Q281=-1000,11,IF(Q281&lt;0,11,IF(Q281&gt;0,(Q281),"0"))))</f>
        <v/>
      </c>
      <c r="BL281" s="94" t="str">
        <f>IF(Q281="","",IF(Q281&gt;9,BH281,BJ281))</f>
        <v/>
      </c>
      <c r="BM281" s="95" t="str">
        <f>IF(Q281="","","-")</f>
        <v/>
      </c>
      <c r="BN281" s="96" t="str">
        <f>IF(Q281="","",IF(Q281&lt;-9,BI281,BK281))</f>
        <v/>
      </c>
      <c r="BO281" s="112" t="e">
        <f>IF(R281=1000,11,IF(R281=-1000,0,IF(R281&gt;9,(R281+2),IF(R281&lt;0,(-R281),"0"))))</f>
        <v>#VALUE!</v>
      </c>
      <c r="BP281" s="112" t="str">
        <f>IF(R281=1000,0,IF(R281=-1000,11,IF(R281&lt;-9,-(R281-2),IF(R281&gt;0,(R281),"0"))))</f>
        <v/>
      </c>
      <c r="BQ281" s="112">
        <f>IF(R281=1000,11,IF(R281=-1000,0,IF(R281&gt;0,11,IF(R281&lt;0,(-R281),"0"))))</f>
        <v>11</v>
      </c>
      <c r="BR281" s="112" t="str">
        <f>IF(R281=1000,0,IF(R281=-1000,11,IF(R281&lt;0,11,IF(R281&gt;0,(R281),"0"))))</f>
        <v/>
      </c>
      <c r="BS281" s="94" t="str">
        <f>IF(R281="","",IF(R281&gt;9,BO281,BQ281))</f>
        <v/>
      </c>
      <c r="BT281" s="95" t="str">
        <f>IF(R281="","","-")</f>
        <v/>
      </c>
      <c r="BU281" s="96" t="str">
        <f>IF(R281="","",IF(R281&lt;-9,BP281,BR281))</f>
        <v/>
      </c>
      <c r="BV281" s="112" t="e">
        <f>IF(S281=1000,11,IF(S281=-1000,0,IF(S281&gt;9,(S281+2),IF(S281&lt;0,(-S281),"0"))))</f>
        <v>#VALUE!</v>
      </c>
      <c r="BW281" s="112" t="str">
        <f>IF(S281=1000,0,IF(S281=-1000,11,IF(S281&lt;-9,-(S281-2),IF(S281&gt;0,(S281),"0"))))</f>
        <v/>
      </c>
      <c r="BX281" s="112">
        <f>IF(S281=1000,11,IF(S281=-1000,0,IF(S281&gt;0,11,IF(S281&lt;0,(-S281),"0"))))</f>
        <v>11</v>
      </c>
      <c r="BY281" s="113" t="str">
        <f>IF(S281=1000,0,IF(S281=-1000,11,IF(S281&lt;0,11,IF(S281&gt;0,(S281),"0"))))</f>
        <v/>
      </c>
      <c r="BZ281" s="94" t="str">
        <f>IF(S281="","",IF(S281&gt;9,BV281,BX281))</f>
        <v/>
      </c>
      <c r="CA281" s="95" t="str">
        <f>IF(S281="","","-")</f>
        <v/>
      </c>
      <c r="CB281" s="96" t="str">
        <f>IF(S281="","",IF(S281&lt;-9,BW281,BY281))</f>
        <v/>
      </c>
      <c r="CC281" s="97" t="str">
        <f>IF(O281="","",SUM(T281:X281))</f>
        <v/>
      </c>
      <c r="CD281" s="88" t="str">
        <f>IF(CC281="","","-")</f>
        <v/>
      </c>
      <c r="CE281" s="98" t="str">
        <f>IF(O281="","",SUM(Y281:AC281))</f>
        <v/>
      </c>
      <c r="CP281" s="32"/>
      <c r="CQ281" s="32"/>
    </row>
    <row r="282" spans="1:95" s="31" customFormat="1" ht="15" customHeight="1" thickBot="1" x14ac:dyDescent="0.25">
      <c r="A282" s="99" t="str">
        <f>IF(A277="","",A278)</f>
        <v/>
      </c>
      <c r="B282" s="99" t="str">
        <f>IF(B277="","",B277)</f>
        <v/>
      </c>
      <c r="C282" s="114">
        <v>5</v>
      </c>
      <c r="D282" s="115" t="str">
        <f>IF(A282="","",VLOOKUP(A282,СписокКЖ!D:I,2,FALSE))</f>
        <v/>
      </c>
      <c r="E282" s="116"/>
      <c r="F282" s="117" t="str">
        <f>IF(B282="","",VLOOKUP(B282,СписокКЖ!D:I,2,FALSE))</f>
        <v/>
      </c>
      <c r="G282" s="118"/>
      <c r="H282" s="119"/>
      <c r="I282" s="120"/>
      <c r="J282" s="120"/>
      <c r="K282" s="120"/>
      <c r="L282" s="121"/>
      <c r="M282" s="121"/>
      <c r="N282" s="122"/>
      <c r="O282" s="123" t="str">
        <f>IF(I282="","",IF(I282="0",1000,IF(I282="-0",-1000,I282*1)))</f>
        <v/>
      </c>
      <c r="P282" s="123" t="str">
        <f t="shared" si="180"/>
        <v/>
      </c>
      <c r="Q282" s="123" t="str">
        <f t="shared" si="180"/>
        <v/>
      </c>
      <c r="R282" s="123" t="str">
        <f t="shared" si="180"/>
        <v/>
      </c>
      <c r="S282" s="124" t="str">
        <f t="shared" si="180"/>
        <v/>
      </c>
      <c r="T282" s="125" t="str">
        <f t="shared" si="181"/>
        <v/>
      </c>
      <c r="U282" s="126" t="str">
        <f t="shared" si="181"/>
        <v/>
      </c>
      <c r="V282" s="126" t="str">
        <f t="shared" si="181"/>
        <v/>
      </c>
      <c r="W282" s="126" t="str">
        <f t="shared" si="181"/>
        <v/>
      </c>
      <c r="X282" s="126" t="str">
        <f t="shared" si="181"/>
        <v/>
      </c>
      <c r="Y282" s="127" t="str">
        <f t="shared" si="182"/>
        <v/>
      </c>
      <c r="Z282" s="127" t="str">
        <f t="shared" si="182"/>
        <v/>
      </c>
      <c r="AA282" s="127" t="str">
        <f t="shared" si="182"/>
        <v/>
      </c>
      <c r="AB282" s="127" t="str">
        <f t="shared" si="182"/>
        <v/>
      </c>
      <c r="AC282" s="127" t="str">
        <f t="shared" si="182"/>
        <v/>
      </c>
      <c r="AD282" s="128" t="str">
        <f>IF(CC282="","",IF(CC282&gt;CE282,1,-1))</f>
        <v/>
      </c>
      <c r="AE282" s="128" t="str">
        <f>IF(CC282="","",IF(CC282&lt;CE282,1,-1))</f>
        <v/>
      </c>
      <c r="AF282" s="129">
        <f>IF(CC282&gt;CE282,1,0)</f>
        <v>0</v>
      </c>
      <c r="AG282" s="130">
        <f>IF(CE282&gt;CC282,1,0)</f>
        <v>0</v>
      </c>
      <c r="AH282" s="131" t="str">
        <f>IF(O282="","",AX282*1)</f>
        <v/>
      </c>
      <c r="AI282" s="132" t="str">
        <f>IF(P282="","",BE282*1)</f>
        <v/>
      </c>
      <c r="AJ282" s="132" t="str">
        <f>IF(Q282="","",BL282*1)</f>
        <v/>
      </c>
      <c r="AK282" s="132" t="str">
        <f>IF(R282="","",BS282*1)</f>
        <v/>
      </c>
      <c r="AL282" s="132" t="str">
        <f>IF(S282="","",BZ282*1)</f>
        <v/>
      </c>
      <c r="AM282" s="133" t="str">
        <f>IF(O282="","",AZ282*1)</f>
        <v/>
      </c>
      <c r="AN282" s="133" t="str">
        <f>IF(P282="","",BG282*1)</f>
        <v/>
      </c>
      <c r="AO282" s="133" t="str">
        <f>IF(Q282="","",BN282*1)</f>
        <v/>
      </c>
      <c r="AP282" s="133" t="str">
        <f>IF(R282="","",BU282*1)</f>
        <v/>
      </c>
      <c r="AQ282" s="133" t="str">
        <f>IF(S282="","",CB282*1)</f>
        <v/>
      </c>
      <c r="AR282" s="134">
        <f>SUM(AH282:AL282)</f>
        <v>0</v>
      </c>
      <c r="AS282" s="135">
        <f>SUM(AM282:AQ282)</f>
        <v>0</v>
      </c>
      <c r="AT282" s="136">
        <f>IF(O282=1000,11,IF(O282=-1000,0,IF(O282&gt;0,11,IF(O282&lt;0,(-O282),"0"))))</f>
        <v>11</v>
      </c>
      <c r="AU282" s="137" t="str">
        <f>IF(O282=1000,0,IF(O282=-1000,11,IF(O282&lt;-9,-(O282-2),IF(O282&gt;0,(O282),"0"))))</f>
        <v/>
      </c>
      <c r="AV282" s="136" t="e">
        <f>IF(O282=1000,11,IF(O282=-1000,0,IF(O282&gt;9,(O282+2),IF(O282&lt;0,(-O282),"0"))))</f>
        <v>#VALUE!</v>
      </c>
      <c r="AW282" s="137" t="str">
        <f>IF(O282=1000,0,IF(O282=-1000,11,IF(O282&lt;0,11,IF(O282&gt;0,(O282),"0"))))</f>
        <v/>
      </c>
      <c r="AX282" s="138" t="str">
        <f>IF(O282="","",IF(O282&gt;9,AV282,AT282))</f>
        <v/>
      </c>
      <c r="AY282" s="139" t="str">
        <f>IF(O282="","","-")</f>
        <v/>
      </c>
      <c r="AZ282" s="140" t="str">
        <f>IF(O282="","",IF(O282&lt;-9,AU282,AW282))</f>
        <v/>
      </c>
      <c r="BA282" s="136" t="e">
        <f>IF(P282=1000,11,IF(P282=-1000,0,IF(P282&gt;9,(P282+2),IF(P282&lt;0,(-P282),"0"))))</f>
        <v>#VALUE!</v>
      </c>
      <c r="BB282" s="137" t="str">
        <f>IF(P282=1000,0,IF(P282=-1000,11,IF(P282&lt;-9,-(P282-2),IF(P282&gt;0,(P282),"0"))))</f>
        <v/>
      </c>
      <c r="BC282" s="137">
        <f>IF(P282=1000,11,IF(P282=-1000,0,IF(P282&gt;0,11,IF(P282&lt;0,(-P282),"0"))))</f>
        <v>11</v>
      </c>
      <c r="BD282" s="137" t="str">
        <f>IF(P282=1000,0,IF(P282=-1000,11,IF(P282&lt;0,11,IF(P282&gt;0,(P282),"0"))))</f>
        <v/>
      </c>
      <c r="BE282" s="138" t="str">
        <f>IF(P282="","",IF(P282&gt;9,BA282,BC282))</f>
        <v/>
      </c>
      <c r="BF282" s="139" t="str">
        <f>IF(P282="","","-")</f>
        <v/>
      </c>
      <c r="BG282" s="140" t="str">
        <f>IF(P282="","",IF(P282&lt;-9,BB282,BD282))</f>
        <v/>
      </c>
      <c r="BH282" s="136" t="e">
        <f>IF(Q282=1000,11,IF(Q282=-1000,0,IF(Q282&gt;9,(Q282+2),IF(Q282&lt;0,(-Q282),"0"))))</f>
        <v>#VALUE!</v>
      </c>
      <c r="BI282" s="137" t="str">
        <f>IF(Q282=1000,0,IF(Q282=-1000,11,IF(Q282&lt;-9,-(Q282-2),IF(Q282&gt;0,(Q282),"0"))))</f>
        <v/>
      </c>
      <c r="BJ282" s="137">
        <f>IF(Q282=1000,11,IF(Q282=-1000,0,IF(Q282&gt;0,11,IF(Q282&lt;0,(-Q282),"0"))))</f>
        <v>11</v>
      </c>
      <c r="BK282" s="137" t="str">
        <f>IF(Q282=1000,0,IF(Q282=-1000,11,IF(Q282&lt;0,11,IF(Q282&gt;0,(Q282),"0"))))</f>
        <v/>
      </c>
      <c r="BL282" s="138" t="str">
        <f>IF(Q282="","",IF(Q282&gt;9,BH282,BJ282))</f>
        <v/>
      </c>
      <c r="BM282" s="139" t="str">
        <f>IF(Q282="","","-")</f>
        <v/>
      </c>
      <c r="BN282" s="140" t="str">
        <f>IF(Q282="","",IF(Q282&lt;-9,BI282,BK282))</f>
        <v/>
      </c>
      <c r="BO282" s="137" t="e">
        <f>IF(R282=1000,11,IF(R282=-1000,0,IF(R282&gt;9,(R282+2),IF(R282&lt;0,(-R282),"0"))))</f>
        <v>#VALUE!</v>
      </c>
      <c r="BP282" s="137" t="str">
        <f>IF(R282=1000,0,IF(R282=-1000,11,IF(R282&lt;-9,-(R282-2),IF(R282&gt;0,(R282),"0"))))</f>
        <v/>
      </c>
      <c r="BQ282" s="137">
        <f>IF(R282=1000,11,IF(R282=-1000,0,IF(R282&gt;0,11,IF(R282&lt;0,(-R282),"0"))))</f>
        <v>11</v>
      </c>
      <c r="BR282" s="137" t="str">
        <f>IF(R282=1000,0,IF(R282=-1000,11,IF(R282&lt;0,11,IF(R282&gt;0,(R282),"0"))))</f>
        <v/>
      </c>
      <c r="BS282" s="138" t="str">
        <f>IF(R282="","",IF(R282&gt;9,BO282,BQ282))</f>
        <v/>
      </c>
      <c r="BT282" s="139" t="str">
        <f>IF(R282="","","-")</f>
        <v/>
      </c>
      <c r="BU282" s="140" t="str">
        <f>IF(R282="","",IF(R282&lt;-9,BP282,BR282))</f>
        <v/>
      </c>
      <c r="BV282" s="137" t="e">
        <f>IF(S282=1000,11,IF(S282=-1000,0,IF(S282&gt;9,(S282+2),IF(S282&lt;0,(-S282),"0"))))</f>
        <v>#VALUE!</v>
      </c>
      <c r="BW282" s="137" t="str">
        <f>IF(S282=1000,0,IF(S282=-1000,11,IF(S282&lt;-9,-(S282-2),IF(S282&gt;0,(S282),"0"))))</f>
        <v/>
      </c>
      <c r="BX282" s="137">
        <f>IF(S282=1000,11,IF(S282=-1000,0,IF(S282&gt;0,11,IF(S282&lt;0,(-S282),"0"))))</f>
        <v>11</v>
      </c>
      <c r="BY282" s="141" t="str">
        <f>IF(S282=1000,0,IF(S282=-1000,11,IF(S282&lt;0,11,IF(S282&gt;0,(S282),"0"))))</f>
        <v/>
      </c>
      <c r="BZ282" s="138" t="str">
        <f>IF(S282="","",IF(S282&gt;9,BV282,BX282))</f>
        <v/>
      </c>
      <c r="CA282" s="139" t="str">
        <f>IF(S282="","","-")</f>
        <v/>
      </c>
      <c r="CB282" s="140" t="str">
        <f>IF(S282="","",IF(S282&lt;-9,BW282,BY282))</f>
        <v/>
      </c>
      <c r="CC282" s="142" t="str">
        <f>IF(O282="","",SUM(T282:X282))</f>
        <v/>
      </c>
      <c r="CD282" s="143" t="str">
        <f>IF(CC282="","","-")</f>
        <v/>
      </c>
      <c r="CE282" s="144" t="str">
        <f>IF(O282="","",SUM(Y282:AC282))</f>
        <v/>
      </c>
      <c r="CP282" s="32"/>
      <c r="CQ282" s="32"/>
    </row>
    <row r="283" spans="1:95" s="31" customFormat="1" ht="15" customHeight="1" thickBot="1" x14ac:dyDescent="0.25">
      <c r="A283" s="145"/>
      <c r="B283" s="145"/>
      <c r="C283" s="145"/>
      <c r="D283" s="146"/>
      <c r="E283" s="147"/>
      <c r="F283" s="148"/>
      <c r="G283" s="149"/>
      <c r="H283" s="150"/>
      <c r="I283" s="151"/>
      <c r="J283" s="151"/>
      <c r="K283" s="151"/>
      <c r="L283" s="151"/>
      <c r="M283" s="151"/>
      <c r="N283" s="150"/>
      <c r="O283" s="152"/>
      <c r="P283" s="152"/>
      <c r="Q283" s="152"/>
      <c r="R283" s="152"/>
      <c r="S283" s="152"/>
      <c r="T283" s="153"/>
      <c r="U283" s="153"/>
      <c r="V283" s="153"/>
      <c r="W283" s="153"/>
      <c r="X283" s="153"/>
      <c r="Y283" s="154"/>
      <c r="Z283" s="154"/>
      <c r="AA283" s="154"/>
      <c r="AB283" s="154"/>
      <c r="AC283" s="154"/>
      <c r="AD283" s="155"/>
      <c r="AE283" s="155"/>
      <c r="AF283" s="156"/>
      <c r="AG283" s="156"/>
      <c r="AH283" s="157"/>
      <c r="AI283" s="157"/>
      <c r="AJ283" s="157"/>
      <c r="AK283" s="157"/>
      <c r="AL283" s="157"/>
      <c r="AM283" s="158"/>
      <c r="AN283" s="158"/>
      <c r="AO283" s="158"/>
      <c r="AP283" s="158"/>
      <c r="AQ283" s="158"/>
      <c r="AR283" s="159"/>
      <c r="AS283" s="159"/>
      <c r="AT283" s="160"/>
      <c r="AU283" s="160"/>
      <c r="AV283" s="160"/>
      <c r="AW283" s="160"/>
      <c r="AX283" s="161"/>
      <c r="AY283" s="161"/>
      <c r="AZ283" s="161"/>
      <c r="BA283" s="160"/>
      <c r="BB283" s="160"/>
      <c r="BC283" s="160"/>
      <c r="BD283" s="160"/>
      <c r="BE283" s="161"/>
      <c r="BF283" s="161"/>
      <c r="BG283" s="161"/>
      <c r="BH283" s="160"/>
      <c r="BI283" s="160"/>
      <c r="BJ283" s="160"/>
      <c r="BK283" s="160"/>
      <c r="BL283" s="161"/>
      <c r="BM283" s="161"/>
      <c r="BN283" s="161"/>
      <c r="BO283" s="160"/>
      <c r="BP283" s="160"/>
      <c r="BQ283" s="160"/>
      <c r="BR283" s="160"/>
      <c r="BS283" s="161"/>
      <c r="BT283" s="161"/>
      <c r="BU283" s="161"/>
      <c r="BV283" s="160"/>
      <c r="BW283" s="160"/>
      <c r="BX283" s="160"/>
      <c r="BY283" s="160"/>
      <c r="BZ283" s="161"/>
      <c r="CA283" s="161"/>
      <c r="CB283" s="161"/>
      <c r="CC283" s="162"/>
      <c r="CD283" s="163"/>
      <c r="CE283" s="164"/>
      <c r="CP283" s="32"/>
      <c r="CQ283" s="32"/>
    </row>
    <row r="284" spans="1:95" s="31" customFormat="1" ht="31.5" customHeight="1" thickBot="1" x14ac:dyDescent="0.25">
      <c r="A284" s="34"/>
      <c r="B284" s="35"/>
      <c r="C284" s="1225">
        <f>1+C275</f>
        <v>32</v>
      </c>
      <c r="D284" s="1227" t="str">
        <f>IF(A284="","",VLOOKUP(A284,СписокКЖ!$A$88:$C$113,3,FALSE))</f>
        <v/>
      </c>
      <c r="E284" s="1228" t="str">
        <f>IF(B284="","",VLOOKUP(B284,СписокКЖ!E:J,2,FALSE))</f>
        <v/>
      </c>
      <c r="F284" s="1231" t="str">
        <f>IF(B284="","",VLOOKUP(B284,СписокКЖ!$A$88:$C$111,3,FALSE))</f>
        <v/>
      </c>
      <c r="G284" s="1232" t="str">
        <f>IF(D284="","",VLOOKUP(D284,СписокКЖ!G:L,2,FALSE))</f>
        <v/>
      </c>
      <c r="H284" s="36"/>
      <c r="I284" s="1235" t="s">
        <v>7</v>
      </c>
      <c r="J284" s="1235"/>
      <c r="K284" s="1235"/>
      <c r="L284" s="1235"/>
      <c r="M284" s="1235"/>
      <c r="N284" s="37"/>
      <c r="O284" s="1237"/>
      <c r="P284" s="1238"/>
      <c r="Q284" s="1238"/>
      <c r="R284" s="1238"/>
      <c r="S284" s="1238"/>
      <c r="T284" s="38" t="str">
        <f>IF(A284="","",VLOOKUP(A284,'[60]Протокол команд'!A:K,8,FALSE))</f>
        <v/>
      </c>
      <c r="U284" s="39" t="e">
        <f>T284*5-4</f>
        <v>#VALUE!</v>
      </c>
      <c r="V284" s="39" t="e">
        <f>T284*5</f>
        <v>#VALUE!</v>
      </c>
      <c r="W284" s="39" t="e">
        <f>CONCATENATE(U284,"-",V284)</f>
        <v>#VALUE!</v>
      </c>
      <c r="X284" s="39" t="str">
        <f>IF(A284="","",VLOOKUP(A284,'[60]Протокол команд'!A:K,10,FALSE))</f>
        <v/>
      </c>
      <c r="Y284" s="39" t="e">
        <f>X284*5-4</f>
        <v>#VALUE!</v>
      </c>
      <c r="Z284" s="39" t="e">
        <f>X284*5</f>
        <v>#VALUE!</v>
      </c>
      <c r="AA284" s="39" t="e">
        <f>CONCATENATE(Y284,"-",Z284)</f>
        <v>#VALUE!</v>
      </c>
      <c r="AB284" s="1241" t="str">
        <f>IF(O286="","",SUM(AF286:AF291))</f>
        <v/>
      </c>
      <c r="AC284" s="1242"/>
      <c r="AD284" s="1243"/>
      <c r="AE284" s="1242" t="str">
        <f>IF(O286="","",SUM(AG286:AG291))</f>
        <v/>
      </c>
      <c r="AF284" s="1242"/>
      <c r="AG284" s="1264"/>
      <c r="AH284" s="1241">
        <f>SUM(CC286:CC291)</f>
        <v>0</v>
      </c>
      <c r="AI284" s="1242"/>
      <c r="AJ284" s="1243"/>
      <c r="AK284" s="1242">
        <f>SUM(CE286:CE291)</f>
        <v>0</v>
      </c>
      <c r="AL284" s="1242"/>
      <c r="AM284" s="1264"/>
      <c r="AN284" s="1265">
        <f>SUM(AR286:AR291)</f>
        <v>0</v>
      </c>
      <c r="AO284" s="1266"/>
      <c r="AP284" s="1267"/>
      <c r="AQ284" s="1266">
        <f>SUM(AS286:AS291)</f>
        <v>0</v>
      </c>
      <c r="AR284" s="1266"/>
      <c r="AS284" s="1268"/>
      <c r="AT284" s="1314" t="str">
        <f>IF(A284="","",VLOOKUP(A284,'[60]Протокол команд'!A:Z,14,FALSE))</f>
        <v/>
      </c>
      <c r="AU284" s="1315"/>
      <c r="AV284" s="1315"/>
      <c r="AW284" s="1315"/>
      <c r="AX284" s="1315"/>
      <c r="AY284" s="1315"/>
      <c r="AZ284" s="1315"/>
      <c r="BA284" s="1315"/>
      <c r="BB284" s="1315"/>
      <c r="BC284" s="1315"/>
      <c r="BD284" s="1315"/>
      <c r="BE284" s="1315"/>
      <c r="BF284" s="1315"/>
      <c r="BG284" s="1315"/>
      <c r="BH284" s="1315"/>
      <c r="BI284" s="1315"/>
      <c r="BJ284" s="1315"/>
      <c r="BK284" s="1315"/>
      <c r="BL284" s="1315"/>
      <c r="BM284" s="1315"/>
      <c r="BN284" s="1315"/>
      <c r="BO284" s="1315"/>
      <c r="BP284" s="1315"/>
      <c r="BQ284" s="1315"/>
      <c r="BR284" s="1315"/>
      <c r="BS284" s="1315"/>
      <c r="BT284" s="1315"/>
      <c r="BU284" s="1315"/>
      <c r="BV284" s="1315"/>
      <c r="BW284" s="1315"/>
      <c r="BX284" s="1315"/>
      <c r="BY284" s="1315"/>
      <c r="BZ284" s="1315"/>
      <c r="CA284" s="1315"/>
      <c r="CB284" s="1316"/>
      <c r="CC284" s="1254" t="str">
        <f>IF(O286="","",SUM(AF286:AF291))</f>
        <v/>
      </c>
      <c r="CD284" s="1256" t="str">
        <f>IF(CC284="","","-")</f>
        <v/>
      </c>
      <c r="CE284" s="1258" t="str">
        <f>IF(O286="","",SUM(AG286:AG291))</f>
        <v/>
      </c>
      <c r="CP284" s="32"/>
      <c r="CQ284" s="32"/>
    </row>
    <row r="285" spans="1:95" s="31" customFormat="1" ht="13.5" customHeight="1" x14ac:dyDescent="0.2">
      <c r="A285" s="40"/>
      <c r="B285" s="40"/>
      <c r="C285" s="1226"/>
      <c r="D285" s="1229" t="str">
        <f>IF(A285="","",VLOOKUP(A285,СписокКЖ!D:I,2,FALSE))</f>
        <v/>
      </c>
      <c r="E285" s="1230" t="str">
        <f>IF(B285="","",VLOOKUP(B285,СписокКЖ!E:J,2,FALSE))</f>
        <v/>
      </c>
      <c r="F285" s="1233" t="str">
        <f>IF(C285="","",VLOOKUP(C285,СписокКЖ!F:K,2,FALSE))</f>
        <v/>
      </c>
      <c r="G285" s="1234" t="str">
        <f>IF(D285="","",VLOOKUP(D285,СписокКЖ!G:L,2,FALSE))</f>
        <v/>
      </c>
      <c r="H285" s="41"/>
      <c r="I285" s="1236"/>
      <c r="J285" s="1236"/>
      <c r="K285" s="1236"/>
      <c r="L285" s="1236"/>
      <c r="M285" s="1236"/>
      <c r="N285" s="42"/>
      <c r="O285" s="1239"/>
      <c r="P285" s="1240"/>
      <c r="Q285" s="1240"/>
      <c r="R285" s="1240"/>
      <c r="S285" s="1240"/>
      <c r="T285" s="1260" t="s">
        <v>8</v>
      </c>
      <c r="U285" s="1261"/>
      <c r="V285" s="1261"/>
      <c r="W285" s="1261"/>
      <c r="X285" s="1261"/>
      <c r="Y285" s="1261"/>
      <c r="Z285" s="1261"/>
      <c r="AA285" s="1261"/>
      <c r="AB285" s="1261"/>
      <c r="AC285" s="1261"/>
      <c r="AD285" s="1261"/>
      <c r="AE285" s="1261"/>
      <c r="AF285" s="1261"/>
      <c r="AG285" s="1262"/>
      <c r="AH285" s="1261" t="s">
        <v>9</v>
      </c>
      <c r="AI285" s="1261"/>
      <c r="AJ285" s="1261"/>
      <c r="AK285" s="1261"/>
      <c r="AL285" s="1261"/>
      <c r="AM285" s="1261"/>
      <c r="AN285" s="1261"/>
      <c r="AO285" s="1261"/>
      <c r="AP285" s="1261"/>
      <c r="AQ285" s="1261"/>
      <c r="AR285" s="1261"/>
      <c r="AS285" s="1262"/>
      <c r="AT285" s="1263" t="s">
        <v>10</v>
      </c>
      <c r="AU285" s="1263"/>
      <c r="AV285" s="1263"/>
      <c r="AW285" s="1263"/>
      <c r="AX285" s="1263"/>
      <c r="AY285" s="1263"/>
      <c r="AZ285" s="1263"/>
      <c r="BA285" s="1263" t="s">
        <v>11</v>
      </c>
      <c r="BB285" s="1263"/>
      <c r="BC285" s="1263"/>
      <c r="BD285" s="1263"/>
      <c r="BE285" s="1263"/>
      <c r="BF285" s="1263"/>
      <c r="BG285" s="1263"/>
      <c r="BH285" s="1263" t="s">
        <v>12</v>
      </c>
      <c r="BI285" s="1263"/>
      <c r="BJ285" s="1263"/>
      <c r="BK285" s="1263"/>
      <c r="BL285" s="1263"/>
      <c r="BM285" s="1263"/>
      <c r="BN285" s="1263"/>
      <c r="BO285" s="1263" t="s">
        <v>13</v>
      </c>
      <c r="BP285" s="1263"/>
      <c r="BQ285" s="1263"/>
      <c r="BR285" s="1263"/>
      <c r="BS285" s="1263"/>
      <c r="BT285" s="1263"/>
      <c r="BU285" s="1263"/>
      <c r="BV285" s="1263" t="s">
        <v>14</v>
      </c>
      <c r="BW285" s="1263"/>
      <c r="BX285" s="1263"/>
      <c r="BY285" s="1263"/>
      <c r="BZ285" s="1263"/>
      <c r="CA285" s="1263"/>
      <c r="CB285" s="1263"/>
      <c r="CC285" s="1255"/>
      <c r="CD285" s="1257"/>
      <c r="CE285" s="1259"/>
      <c r="CP285" s="32"/>
      <c r="CQ285" s="32"/>
    </row>
    <row r="286" spans="1:95" s="31" customFormat="1" ht="15" customHeight="1" x14ac:dyDescent="0.2">
      <c r="A286" s="43"/>
      <c r="B286" s="44"/>
      <c r="C286" s="90">
        <v>1</v>
      </c>
      <c r="D286" s="46" t="str">
        <f>IF(A286="","",VLOOKUP(A286,СписокКЖ!D:I,2,FALSE))</f>
        <v/>
      </c>
      <c r="E286" s="47"/>
      <c r="F286" s="48" t="str">
        <f>IF(B286="","",VLOOKUP(B286,СписокКЖ!D:I,2,FALSE))</f>
        <v/>
      </c>
      <c r="G286" s="49"/>
      <c r="H286" s="50"/>
      <c r="I286" s="51"/>
      <c r="J286" s="51"/>
      <c r="K286" s="51"/>
      <c r="L286" s="51"/>
      <c r="M286" s="51"/>
      <c r="N286" s="52"/>
      <c r="O286" s="53" t="str">
        <f>IF(I286="","",IF(I286="0",1000,IF(I286="-0",-1000,I286*1)))</f>
        <v/>
      </c>
      <c r="P286" s="53" t="str">
        <f t="shared" ref="P286:S287" si="183">IF(J286="","",IF(J286="0",1000,IF(J286="-0",-1000,J286*1)))</f>
        <v/>
      </c>
      <c r="Q286" s="53" t="str">
        <f t="shared" si="183"/>
        <v/>
      </c>
      <c r="R286" s="53" t="str">
        <f t="shared" si="183"/>
        <v/>
      </c>
      <c r="S286" s="54" t="str">
        <f t="shared" si="183"/>
        <v/>
      </c>
      <c r="T286" s="55" t="str">
        <f t="shared" ref="T286:X287" si="184">IF(O286="","",IF(O286&gt;0,1,0))</f>
        <v/>
      </c>
      <c r="U286" s="56" t="str">
        <f t="shared" si="184"/>
        <v/>
      </c>
      <c r="V286" s="56" t="str">
        <f t="shared" si="184"/>
        <v/>
      </c>
      <c r="W286" s="56" t="str">
        <f t="shared" si="184"/>
        <v/>
      </c>
      <c r="X286" s="56" t="str">
        <f t="shared" si="184"/>
        <v/>
      </c>
      <c r="Y286" s="57" t="str">
        <f t="shared" ref="Y286:AC287" si="185">IF(O286="","",IF(O286&lt;0,1,0))</f>
        <v/>
      </c>
      <c r="Z286" s="57" t="str">
        <f t="shared" si="185"/>
        <v/>
      </c>
      <c r="AA286" s="57" t="str">
        <f t="shared" si="185"/>
        <v/>
      </c>
      <c r="AB286" s="57" t="str">
        <f t="shared" si="185"/>
        <v/>
      </c>
      <c r="AC286" s="57" t="str">
        <f t="shared" si="185"/>
        <v/>
      </c>
      <c r="AD286" s="58" t="str">
        <f>IF(CC286="","",IF(CC286&gt;CE286,1,-1))</f>
        <v/>
      </c>
      <c r="AE286" s="58" t="str">
        <f>IF(CC286="","",IF(CC286&lt;CE286,1,-1))</f>
        <v/>
      </c>
      <c r="AF286" s="59">
        <f>IF(CC286&gt;CE286,1,0)</f>
        <v>0</v>
      </c>
      <c r="AG286" s="60">
        <f>IF(CE286&gt;CC286,1,0)</f>
        <v>0</v>
      </c>
      <c r="AH286" s="61" t="str">
        <f>IF(O286="","",AX286*1)</f>
        <v/>
      </c>
      <c r="AI286" s="62" t="str">
        <f>IF(P286="","",BE286*1)</f>
        <v/>
      </c>
      <c r="AJ286" s="62" t="str">
        <f>IF(Q286="","",BL286*1)</f>
        <v/>
      </c>
      <c r="AK286" s="62" t="str">
        <f>IF(R286="","",BS286*1)</f>
        <v/>
      </c>
      <c r="AL286" s="62" t="str">
        <f>IF(S286="","",BZ286*1)</f>
        <v/>
      </c>
      <c r="AM286" s="63" t="str">
        <f>IF(O286="","",AZ286*1)</f>
        <v/>
      </c>
      <c r="AN286" s="63" t="str">
        <f>IF(P286="","",BG286*1)</f>
        <v/>
      </c>
      <c r="AO286" s="63" t="str">
        <f>IF(Q286="","",BN286*1)</f>
        <v/>
      </c>
      <c r="AP286" s="63" t="str">
        <f>IF(R286="","",BU286*1)</f>
        <v/>
      </c>
      <c r="AQ286" s="63" t="str">
        <f>IF(S286="","",CB286*1)</f>
        <v/>
      </c>
      <c r="AR286" s="64">
        <f>SUM(AH286:AL286)</f>
        <v>0</v>
      </c>
      <c r="AS286" s="65">
        <f>SUM(AM286:AQ286)</f>
        <v>0</v>
      </c>
      <c r="AT286" s="66">
        <f>IF(O286=1000,11,IF(O286=-1000,0,IF(O286&gt;0,11,IF(O286&lt;0,(-O286),"0"))))</f>
        <v>11</v>
      </c>
      <c r="AU286" s="67" t="str">
        <f>IF(O286=1000,0,IF(O286=-1000,11,IF(O286&lt;-9,-(O286-2),IF(O286&gt;0,(O286),"0"))))</f>
        <v/>
      </c>
      <c r="AV286" s="66" t="e">
        <f>IF(O286=1000,11,IF(O286=-1000,0,IF(O286&lt;9,11,IF(O286&gt;9,(O286+2),"0"))))</f>
        <v>#VALUE!</v>
      </c>
      <c r="AW286" s="67" t="str">
        <f>IF(O286=1000,0,IF(O286=-1000,11,IF(O286&lt;0,11,IF(O286&gt;0,(O286),"0"))))</f>
        <v/>
      </c>
      <c r="AX286" s="68" t="str">
        <f>IF(O286="","",IF(O286&gt;9,AV286,AT286))</f>
        <v/>
      </c>
      <c r="AY286" s="69" t="str">
        <f>IF(O286="","","-")</f>
        <v/>
      </c>
      <c r="AZ286" s="70" t="str">
        <f>IF(O286="","",IF(O286&lt;-9,AU286,AW286))</f>
        <v/>
      </c>
      <c r="BA286" s="66" t="e">
        <f>IF(P286=1000,11,IF(P286=-1000,0,IF(P286&gt;9,(P286+2),IF(P286&lt;0,(-P286),"0"))))</f>
        <v>#VALUE!</v>
      </c>
      <c r="BB286" s="67" t="str">
        <f>IF(P286=1000,0,IF(P286=-1000,11,IF(P286&lt;-9,-(P286-2),IF(P286&gt;0,(P286),"0"))))</f>
        <v/>
      </c>
      <c r="BC286" s="67">
        <f>IF(P286=1000,11,IF(P286=-1000,0,IF(P286&gt;0,11,IF(P286&lt;0,(-P286),"0"))))</f>
        <v>11</v>
      </c>
      <c r="BD286" s="67" t="str">
        <f>IF(P286=1000,0,IF(P286=-1000,11,IF(P286&lt;0,11,IF(P286&gt;0,(P286),"0"))))</f>
        <v/>
      </c>
      <c r="BE286" s="68" t="str">
        <f>IF(P286="","",IF(P286&gt;9,BA286,BC286))</f>
        <v/>
      </c>
      <c r="BF286" s="69" t="str">
        <f>IF(P286="","","-")</f>
        <v/>
      </c>
      <c r="BG286" s="70" t="str">
        <f>IF(P286="","",IF(P286&lt;-9,BB286,BD286))</f>
        <v/>
      </c>
      <c r="BH286" s="66" t="e">
        <f>IF(Q286=1000,11,IF(Q286=-1000,0,IF(Q286&gt;9,(Q286+2),IF(Q286&lt;0,(-Q286),"0"))))</f>
        <v>#VALUE!</v>
      </c>
      <c r="BI286" s="67" t="str">
        <f>IF(Q286=1000,0,IF(Q286=-1000,11,IF(Q286&lt;-9,-(Q286-2),IF(Q286&gt;0,(Q286),"0"))))</f>
        <v/>
      </c>
      <c r="BJ286" s="67">
        <f>IF(Q286=1000,11,IF(Q286=-1000,0,IF(Q286&gt;0,11,IF(Q286&lt;0,(-Q286),"0"))))</f>
        <v>11</v>
      </c>
      <c r="BK286" s="67" t="str">
        <f>IF(Q286=1000,0,IF(Q286=-1000,11,IF(Q286&lt;0,11,IF(Q286&gt;0,(Q286),"0"))))</f>
        <v/>
      </c>
      <c r="BL286" s="68" t="str">
        <f>IF(Q286="","",IF(Q286&gt;9,BH286,BJ286))</f>
        <v/>
      </c>
      <c r="BM286" s="69" t="str">
        <f>IF(Q286="","","-")</f>
        <v/>
      </c>
      <c r="BN286" s="70" t="str">
        <f>IF(Q286="","",IF(Q286&lt;-9,BI286,BK286))</f>
        <v/>
      </c>
      <c r="BO286" s="67" t="e">
        <f>IF(R286=1000,11,IF(R286=-1000,0,IF(R286&gt;9,(R286+2),IF(R286&lt;0,(-R286),"0"))))</f>
        <v>#VALUE!</v>
      </c>
      <c r="BP286" s="67" t="str">
        <f>IF(R286=1000,0,IF(R286=-1000,11,IF(R286&lt;-9,-(R286-2),IF(R286&gt;0,(R286),"0"))))</f>
        <v/>
      </c>
      <c r="BQ286" s="67">
        <f>IF(R286=1000,11,IF(R286=-1000,0,IF(R286&gt;0,11,IF(R286&lt;0,(-R286),"0"))))</f>
        <v>11</v>
      </c>
      <c r="BR286" s="67" t="str">
        <f>IF(R286=1000,0,IF(R286=-1000,11,IF(R286&lt;0,11,IF(R286&gt;0,(R286),"0"))))</f>
        <v/>
      </c>
      <c r="BS286" s="68" t="str">
        <f>IF(R286="","",IF(R286&gt;9,BO286,BQ286))</f>
        <v/>
      </c>
      <c r="BT286" s="69" t="str">
        <f>IF(R286="","","-")</f>
        <v/>
      </c>
      <c r="BU286" s="70" t="str">
        <f>IF(R286="","",IF(R286&lt;-9,BP286,BR286))</f>
        <v/>
      </c>
      <c r="BV286" s="67" t="e">
        <f>IF(S286=1000,11,IF(S286=-1000,0,IF(S286&gt;9,(S286+2),IF(S286&lt;0,(-S286),"0"))))</f>
        <v>#VALUE!</v>
      </c>
      <c r="BW286" s="67" t="str">
        <f>IF(S286=1000,0,IF(S286=-1000,11,IF(S286&lt;-9,-(S286-2),IF(S286&gt;0,(S286),"0"))))</f>
        <v/>
      </c>
      <c r="BX286" s="67">
        <f>IF(S286=1000,11,IF(S286=-1000,0,IF(S286&gt;0,11,IF(S286&lt;0,(-S286),"0"))))</f>
        <v>11</v>
      </c>
      <c r="BY286" s="71" t="str">
        <f>IF(S286=1000,0,IF(S286=-1000,11,IF(S286&lt;0,11,IF(S286&gt;0,(S286),"0"))))</f>
        <v/>
      </c>
      <c r="BZ286" s="68" t="str">
        <f>IF(S286="","",IF(S286&gt;9,BV286,BX286))</f>
        <v/>
      </c>
      <c r="CA286" s="69" t="str">
        <f>IF(S286="","","-")</f>
        <v/>
      </c>
      <c r="CB286" s="70" t="str">
        <f>IF(S286="","",IF(S286&lt;-9,BW286,BY286))</f>
        <v/>
      </c>
      <c r="CC286" s="72" t="str">
        <f>IF(O286="","",SUM(T286:X286))</f>
        <v/>
      </c>
      <c r="CD286" s="73" t="str">
        <f>IF(CC286="","","-")</f>
        <v/>
      </c>
      <c r="CE286" s="74" t="str">
        <f>IF(O286="","",SUM(Y286:AC286))</f>
        <v/>
      </c>
      <c r="CP286" s="32"/>
      <c r="CQ286" s="32"/>
    </row>
    <row r="287" spans="1:95" s="31" customFormat="1" ht="15" customHeight="1" x14ac:dyDescent="0.2">
      <c r="A287" s="43"/>
      <c r="B287" s="44"/>
      <c r="C287" s="75">
        <v>2</v>
      </c>
      <c r="D287" s="76" t="str">
        <f>IF(A287="","",VLOOKUP(A287,СписокКЖ!D:I,2,FALSE))</f>
        <v/>
      </c>
      <c r="E287" s="47"/>
      <c r="F287" s="77" t="str">
        <f>IF(B287="","",VLOOKUP(B287,СписокКЖ!D:I,2,FALSE))</f>
        <v/>
      </c>
      <c r="G287" s="49"/>
      <c r="H287" s="41"/>
      <c r="I287" s="91"/>
      <c r="J287" s="91"/>
      <c r="K287" s="91"/>
      <c r="L287" s="91"/>
      <c r="M287" s="51"/>
      <c r="N287" s="42"/>
      <c r="O287" s="79" t="str">
        <f>IF(I287="","",IF(I287="0",1000,IF(I287="-0",-1000,I287*1)))</f>
        <v/>
      </c>
      <c r="P287" s="79" t="str">
        <f t="shared" si="183"/>
        <v/>
      </c>
      <c r="Q287" s="79" t="str">
        <f t="shared" si="183"/>
        <v/>
      </c>
      <c r="R287" s="79" t="str">
        <f t="shared" si="183"/>
        <v/>
      </c>
      <c r="S287" s="80" t="str">
        <f t="shared" si="183"/>
        <v/>
      </c>
      <c r="T287" s="55" t="str">
        <f t="shared" si="184"/>
        <v/>
      </c>
      <c r="U287" s="56" t="str">
        <f t="shared" si="184"/>
        <v/>
      </c>
      <c r="V287" s="56" t="str">
        <f t="shared" si="184"/>
        <v/>
      </c>
      <c r="W287" s="56" t="str">
        <f t="shared" si="184"/>
        <v/>
      </c>
      <c r="X287" s="56" t="str">
        <f t="shared" si="184"/>
        <v/>
      </c>
      <c r="Y287" s="57" t="str">
        <f t="shared" si="185"/>
        <v/>
      </c>
      <c r="Z287" s="57" t="str">
        <f t="shared" si="185"/>
        <v/>
      </c>
      <c r="AA287" s="57" t="str">
        <f t="shared" si="185"/>
        <v/>
      </c>
      <c r="AB287" s="57" t="str">
        <f t="shared" si="185"/>
        <v/>
      </c>
      <c r="AC287" s="57" t="str">
        <f t="shared" si="185"/>
        <v/>
      </c>
      <c r="AD287" s="58" t="str">
        <f>IF(CC287="","",IF(CC287&gt;CE287,1,-1))</f>
        <v/>
      </c>
      <c r="AE287" s="58" t="str">
        <f>IF(CC287="","",IF(CC287&lt;CE287,1,-1))</f>
        <v/>
      </c>
      <c r="AF287" s="59">
        <f>IF(CC287&gt;CE287,1,0)</f>
        <v>0</v>
      </c>
      <c r="AG287" s="60">
        <f>IF(CE287&gt;CC287,1,0)</f>
        <v>0</v>
      </c>
      <c r="AH287" s="81" t="str">
        <f>IF(O287="","",AX287*1)</f>
        <v/>
      </c>
      <c r="AI287" s="92" t="str">
        <f>IF(P287="","",BE287*1)</f>
        <v/>
      </c>
      <c r="AJ287" s="92" t="str">
        <f>IF(Q287="","",BL287*1)</f>
        <v/>
      </c>
      <c r="AK287" s="92" t="str">
        <f>IF(R287="","",BS287*1)</f>
        <v/>
      </c>
      <c r="AL287" s="92" t="str">
        <f>IF(S287="","",BZ287*1)</f>
        <v/>
      </c>
      <c r="AM287" s="93" t="str">
        <f>IF(O287="","",AZ287*1)</f>
        <v/>
      </c>
      <c r="AN287" s="93" t="str">
        <f>IF(P287="","",BG287*1)</f>
        <v/>
      </c>
      <c r="AO287" s="93" t="str">
        <f>IF(Q287="","",BN287*1)</f>
        <v/>
      </c>
      <c r="AP287" s="93" t="str">
        <f>IF(R287="","",BU287*1)</f>
        <v/>
      </c>
      <c r="AQ287" s="93" t="str">
        <f>IF(S287="","",CB287*1)</f>
        <v/>
      </c>
      <c r="AR287" s="64">
        <f>SUM(AH287:AL287)</f>
        <v>0</v>
      </c>
      <c r="AS287" s="65">
        <f>SUM(AM287:AQ287)</f>
        <v>0</v>
      </c>
      <c r="AT287" s="66">
        <f>IF(O287=1000,11,IF(O287=-1000,0,IF(O287&gt;0,11,IF(O287&lt;0,(-O287),"0"))))</f>
        <v>11</v>
      </c>
      <c r="AU287" s="67" t="str">
        <f>IF(O287=1000,0,IF(O287=-1000,11,IF(O287&lt;-9,-(O287-2),IF(O287&gt;0,(O287),"0"))))</f>
        <v/>
      </c>
      <c r="AV287" s="66" t="e">
        <f>IF(O287=1000,11,IF(O287=-1000,0,IF(O287&gt;9,(O287+2),IF(O287&lt;0,(-O287),"0"))))</f>
        <v>#VALUE!</v>
      </c>
      <c r="AW287" s="67" t="str">
        <f>IF(O287=1000,0,IF(O287=-1000,11,IF(O287&lt;0,11,IF(O287&gt;0,(O287),"0"))))</f>
        <v/>
      </c>
      <c r="AX287" s="94" t="str">
        <f>IF(O287="","",IF(O287&gt;9,AV287,AT287))</f>
        <v/>
      </c>
      <c r="AY287" s="95" t="str">
        <f>IF(O287="","","-")</f>
        <v/>
      </c>
      <c r="AZ287" s="96" t="str">
        <f>IF(O287="","",IF(O287&lt;-9,AU287,AW287))</f>
        <v/>
      </c>
      <c r="BA287" s="66" t="e">
        <f>IF(P287=1000,11,IF(P287=-1000,0,IF(P287&gt;9,(P287+2),IF(P287&lt;0,(-P287),"0"))))</f>
        <v>#VALUE!</v>
      </c>
      <c r="BB287" s="67" t="str">
        <f>IF(P287=1000,0,IF(P287=-1000,11,IF(P287&lt;-9,-(P287-2),IF(P287&gt;0,(P287),"0"))))</f>
        <v/>
      </c>
      <c r="BC287" s="67">
        <f>IF(P287=1000,11,IF(P287=-1000,0,IF(P287&gt;0,11,IF(P287&lt;0,(-P287),"0"))))</f>
        <v>11</v>
      </c>
      <c r="BD287" s="67" t="str">
        <f>IF(P287=1000,0,IF(P287=-1000,11,IF(P287&lt;0,11,IF(P287&gt;0,(P287),"0"))))</f>
        <v/>
      </c>
      <c r="BE287" s="94" t="str">
        <f>IF(P287="","",IF(P287&gt;9,BA287,BC287))</f>
        <v/>
      </c>
      <c r="BF287" s="95" t="str">
        <f>IF(P287="","","-")</f>
        <v/>
      </c>
      <c r="BG287" s="96" t="str">
        <f>IF(P287="","",IF(P287&lt;-9,BB287,BD287))</f>
        <v/>
      </c>
      <c r="BH287" s="66" t="e">
        <f>IF(Q287=1000,11,IF(Q287=-1000,0,IF(Q287&gt;9,(Q287+2),IF(Q287&lt;0,(-Q287),"0"))))</f>
        <v>#VALUE!</v>
      </c>
      <c r="BI287" s="67" t="str">
        <f>IF(Q287=1000,0,IF(Q287=-1000,11,IF(Q287&lt;-9,-(Q287-2),IF(Q287&gt;0,(Q287),"0"))))</f>
        <v/>
      </c>
      <c r="BJ287" s="67">
        <f>IF(Q287=1000,11,IF(Q287=-1000,0,IF(Q287&gt;0,11,IF(Q287&lt;0,(-Q287),"0"))))</f>
        <v>11</v>
      </c>
      <c r="BK287" s="67" t="str">
        <f>IF(Q287=1000,0,IF(Q287=-1000,11,IF(Q287&lt;0,11,IF(Q287&gt;0,(Q287),"0"))))</f>
        <v/>
      </c>
      <c r="BL287" s="94" t="str">
        <f>IF(Q287="","",IF(Q287&gt;9,BH287,BJ287))</f>
        <v/>
      </c>
      <c r="BM287" s="95" t="str">
        <f>IF(Q287="","","-")</f>
        <v/>
      </c>
      <c r="BN287" s="96" t="str">
        <f>IF(Q287="","",IF(Q287&lt;-9,BI287,BK287))</f>
        <v/>
      </c>
      <c r="BO287" s="67" t="e">
        <f>IF(R287=1000,11,IF(R287=-1000,0,IF(R287&gt;9,(R287+2),IF(R287&lt;0,(-R287),"0"))))</f>
        <v>#VALUE!</v>
      </c>
      <c r="BP287" s="67" t="str">
        <f>IF(R287=1000,0,IF(R287=-1000,11,IF(R287&lt;-9,-(R287-2),IF(R287&gt;0,(R287),"0"))))</f>
        <v/>
      </c>
      <c r="BQ287" s="67">
        <f>IF(R287=1000,11,IF(R287=-1000,0,IF(R287&gt;0,11,IF(R287&lt;0,(-R287),"0"))))</f>
        <v>11</v>
      </c>
      <c r="BR287" s="67" t="str">
        <f>IF(R287=1000,0,IF(R287=-1000,11,IF(R287&lt;0,11,IF(R287&gt;0,(R287),"0"))))</f>
        <v/>
      </c>
      <c r="BS287" s="94" t="str">
        <f>IF(R287="","",IF(R287&gt;9,BO287,BQ287))</f>
        <v/>
      </c>
      <c r="BT287" s="95" t="str">
        <f>IF(R287="","","-")</f>
        <v/>
      </c>
      <c r="BU287" s="96" t="str">
        <f>IF(R287="","",IF(R287&lt;-9,BP287,BR287))</f>
        <v/>
      </c>
      <c r="BV287" s="67" t="e">
        <f>IF(S287=1000,11,IF(S287=-1000,0,IF(S287&gt;9,(S287+2),IF(S287&lt;0,(-S287),"0"))))</f>
        <v>#VALUE!</v>
      </c>
      <c r="BW287" s="67" t="str">
        <f>IF(S287=1000,0,IF(S287=-1000,11,IF(S287&lt;-9,-(S287-2),IF(S287&gt;0,(S287),"0"))))</f>
        <v/>
      </c>
      <c r="BX287" s="67">
        <f>IF(S287=1000,11,IF(S287=-1000,0,IF(S287&gt;0,11,IF(S287&lt;0,(-S287),"0"))))</f>
        <v>11</v>
      </c>
      <c r="BY287" s="71" t="str">
        <f>IF(S287=1000,0,IF(S287=-1000,11,IF(S287&lt;0,11,IF(S287&gt;0,(S287),"0"))))</f>
        <v/>
      </c>
      <c r="BZ287" s="94" t="str">
        <f>IF(S287="","",IF(S287&gt;9,BV287,BX287))</f>
        <v/>
      </c>
      <c r="CA287" s="95" t="str">
        <f>IF(S287="","","-")</f>
        <v/>
      </c>
      <c r="CB287" s="96" t="str">
        <f>IF(S287="","",IF(S287&lt;-9,BW287,BY287))</f>
        <v/>
      </c>
      <c r="CC287" s="97" t="str">
        <f>IF(O287="","",SUM(T287:X287))</f>
        <v/>
      </c>
      <c r="CD287" s="88" t="str">
        <f>IF(CC287="","","-")</f>
        <v/>
      </c>
      <c r="CE287" s="98" t="str">
        <f>IF(O287="","",SUM(Y287:AC287))</f>
        <v/>
      </c>
      <c r="CP287" s="32"/>
      <c r="CQ287" s="32"/>
    </row>
    <row r="288" spans="1:95" s="31" customFormat="1" ht="15" customHeight="1" x14ac:dyDescent="0.2">
      <c r="A288" s="43"/>
      <c r="B288" s="44"/>
      <c r="C288" s="1250">
        <v>3</v>
      </c>
      <c r="D288" s="76" t="str">
        <f>IF(A288="","",VLOOKUP(A288,СписокКЖ!D:I,2,FALSE))</f>
        <v/>
      </c>
      <c r="E288" s="47"/>
      <c r="F288" s="77" t="str">
        <f>IF(B288="","",VLOOKUP(B288,СписокКЖ!D:I,2,FALSE))</f>
        <v/>
      </c>
      <c r="G288" s="49"/>
      <c r="H288" s="41"/>
      <c r="I288" s="1252"/>
      <c r="J288" s="1252"/>
      <c r="K288" s="1252"/>
      <c r="L288" s="1252"/>
      <c r="M288" s="1252"/>
      <c r="N288" s="42"/>
      <c r="O288" s="1244" t="str">
        <f>IF(I288="","",IF(I288="0",1000,IF(I288="-0",-1000,I288*1)))</f>
        <v/>
      </c>
      <c r="P288" s="1244" t="str">
        <f>IF(J288="","",IF(J288="0",1000,IF(J288="-0",-1000,J288*1)))</f>
        <v/>
      </c>
      <c r="Q288" s="1244" t="str">
        <f>IF(K288="","",IF(K288="0",1000,IF(K288="-0",-1000,K288*1)))</f>
        <v/>
      </c>
      <c r="R288" s="1244" t="str">
        <f>IF(L289="","",IF(L289="0",1000,IF(L289="-0",-1000,L289*1)))</f>
        <v/>
      </c>
      <c r="S288" s="1246" t="str">
        <f>IF(M289="","",IF(M289="0",1000,IF(M289="-0",-1000,M289*1)))</f>
        <v/>
      </c>
      <c r="T288" s="1248" t="str">
        <f>IF(O288="","",IF(O288&gt;0,1,0))</f>
        <v/>
      </c>
      <c r="U288" s="1284" t="str">
        <f>IF(P288="","",IF(P288&gt;0,1,0))</f>
        <v/>
      </c>
      <c r="V288" s="1284" t="str">
        <f>IF(Q288="","",IF(Q288&gt;0,1,0))</f>
        <v/>
      </c>
      <c r="W288" s="1284" t="str">
        <f>IF(R288="","",IF(R288&gt;0,1,0))</f>
        <v/>
      </c>
      <c r="X288" s="1284" t="str">
        <f>IF(S288="","",IF(S288&gt;0,1,0))</f>
        <v/>
      </c>
      <c r="Y288" s="1278" t="str">
        <f>IF(O288="","",IF(O288&lt;0,1,0))</f>
        <v/>
      </c>
      <c r="Z288" s="1278" t="str">
        <f>IF(P288="","",IF(P288&lt;0,1,0))</f>
        <v/>
      </c>
      <c r="AA288" s="1278" t="str">
        <f>IF(Q288="","",IF(Q288&lt;0,1,0))</f>
        <v/>
      </c>
      <c r="AB288" s="1278" t="str">
        <f>IF(R288="","",IF(R288&lt;0,1,0))</f>
        <v/>
      </c>
      <c r="AC288" s="1278" t="str">
        <f>IF(S288="","",IF(S288&lt;0,1,0))</f>
        <v/>
      </c>
      <c r="AD288" s="1280" t="str">
        <f>IF(CC288="","",IF(CC288&gt;CE288,1,-1))</f>
        <v/>
      </c>
      <c r="AE288" s="1280" t="str">
        <f>IF(CC288="","",IF(CC288&lt;CE288,1,-1))</f>
        <v/>
      </c>
      <c r="AF288" s="1282">
        <f>IF(CC288&gt;CE288,1,0)</f>
        <v>0</v>
      </c>
      <c r="AG288" s="1272">
        <f>IF(CE288&gt;CC288,1,0)</f>
        <v>0</v>
      </c>
      <c r="AH288" s="1274" t="str">
        <f>IF(O288="","",AX288*1)</f>
        <v/>
      </c>
      <c r="AI288" s="1276" t="str">
        <f>IF(P288="","",BE288*1)</f>
        <v/>
      </c>
      <c r="AJ288" s="1276" t="str">
        <f>IF(Q288="","",BL288*1)</f>
        <v/>
      </c>
      <c r="AK288" s="1276" t="str">
        <f>IF(R288="","",BS288*1)</f>
        <v/>
      </c>
      <c r="AL288" s="1276" t="str">
        <f>IF(S288="","",BZ288*1)</f>
        <v/>
      </c>
      <c r="AM288" s="1298" t="str">
        <f>IF(O288="","",AZ288*1)</f>
        <v/>
      </c>
      <c r="AN288" s="1298" t="str">
        <f>IF(P288="","",BG288*1)</f>
        <v/>
      </c>
      <c r="AO288" s="1298" t="str">
        <f>IF(Q288="","",BN288*1)</f>
        <v/>
      </c>
      <c r="AP288" s="1298" t="str">
        <f>IF(R288="","",BU288*1)</f>
        <v/>
      </c>
      <c r="AQ288" s="1298" t="str">
        <f>IF(S288="","",CB288*1)</f>
        <v/>
      </c>
      <c r="AR288" s="1300">
        <f>SUM(AH289:AL289)</f>
        <v>0</v>
      </c>
      <c r="AS288" s="1292">
        <f>SUM(AM289:AQ289)</f>
        <v>0</v>
      </c>
      <c r="AT288" s="1294">
        <f>IF(O288=1000,11,IF(O288=-1000,0,IF(O288&gt;0,11,IF(O288&lt;0,(-O288),"0"))))</f>
        <v>11</v>
      </c>
      <c r="AU288" s="1286" t="str">
        <f>IF(O288=1000,0,IF(O288=-1000,11,IF(O288&lt;-9,-(O288-2),IF(O288&gt;0,(O288),"0"))))</f>
        <v/>
      </c>
      <c r="AV288" s="1286" t="e">
        <f>IF(O288=1000,11,IF(O288=-1000,0,IF(O288&gt;9,(O288+2),IF(O288&lt;0,(-O288),"0"))))</f>
        <v>#VALUE!</v>
      </c>
      <c r="AW288" s="1286" t="str">
        <f>IF(O288=1000,0,IF(O288=-1000,11,IF(O288&lt;0,11,IF(O288&gt;0,(O288),"0"))))</f>
        <v/>
      </c>
      <c r="AX288" s="1296" t="str">
        <f>IF(O288="","",IF(O288&gt;9,AV288,AT288))</f>
        <v/>
      </c>
      <c r="AY288" s="1288" t="str">
        <f>IF(O288="","","-")</f>
        <v/>
      </c>
      <c r="AZ288" s="1290" t="str">
        <f>IF(O288="","",IF(O288&lt;-9,AU288,AW288))</f>
        <v/>
      </c>
      <c r="BA288" s="1286" t="e">
        <f>IF(P288=1000,11,IF(P288=-1000,0,IF(P288&gt;9,(P288+2),IF(P288&lt;0,(-P288),"0"))))</f>
        <v>#VALUE!</v>
      </c>
      <c r="BB288" s="1286" t="str">
        <f>IF(P288=1000,0,IF(P288=-1000,11,IF(P288&lt;-9,-(P288-2),IF(P288&gt;0,(P288),"0"))))</f>
        <v/>
      </c>
      <c r="BC288" s="1286">
        <f>IF(P288=1000,11,IF(P288=-1000,0,IF(P288&gt;0,11,IF(P288&lt;0,(-P288),"0"))))</f>
        <v>11</v>
      </c>
      <c r="BD288" s="1286" t="str">
        <f>IF(P288=1000,0,IF(P288=-1000,11,IF(P288&lt;0,11,IF(P288&gt;0,(P288),"0"))))</f>
        <v/>
      </c>
      <c r="BE288" s="1296" t="str">
        <f>IF(P288="","",IF(P288&gt;9,BA288,BC288))</f>
        <v/>
      </c>
      <c r="BF288" s="1288" t="str">
        <f>IF(P288="","","-")</f>
        <v/>
      </c>
      <c r="BG288" s="1290" t="str">
        <f>IF(P288="","",IF(P288&lt;-9,BB288,BD288))</f>
        <v/>
      </c>
      <c r="BH288" s="1286" t="e">
        <f>IF(Q288=1000,11,IF(Q288=-1000,0,IF(Q288&gt;9,(Q288+2),IF(Q288&lt;0,(-Q288),"0"))))</f>
        <v>#VALUE!</v>
      </c>
      <c r="BI288" s="1286" t="str">
        <f>IF(Q288=1000,0,IF(Q288=-1000,11,IF(Q288&lt;-9,-(Q288-2),IF(Q288&gt;0,(Q288),"0"))))</f>
        <v/>
      </c>
      <c r="BJ288" s="1286">
        <f>IF(Q288=1000,11,IF(Q288=-1000,0,IF(Q288&gt;0,11,IF(Q288&lt;0,(-Q288),"0"))))</f>
        <v>11</v>
      </c>
      <c r="BK288" s="1286" t="str">
        <f>IF(Q288=1000,0,IF(Q288=-1000,11,IF(Q288&lt;0,11,IF(Q288&gt;0,(Q288),"0"))))</f>
        <v/>
      </c>
      <c r="BL288" s="1296" t="str">
        <f>IF(Q288="","",IF(Q288&gt;9,BH288,BJ288))</f>
        <v/>
      </c>
      <c r="BM288" s="1288" t="str">
        <f>IF(Q288="","","-")</f>
        <v/>
      </c>
      <c r="BN288" s="1290" t="str">
        <f>IF(Q288="","",IF(Q288&lt;-9,BI288,BK288))</f>
        <v/>
      </c>
      <c r="BO288" s="1286" t="e">
        <f>IF(R288=1000,11,IF(R288=-1000,0,IF(R288&gt;9,(R288+2),IF(R288&lt;0,(-R288),"0"))))</f>
        <v>#VALUE!</v>
      </c>
      <c r="BP288" s="1286" t="str">
        <f>IF(R288=1000,0,IF(R288=-1000,11,IF(R288&lt;-9,-(R288-2),IF(R288&gt;0,(R288),"0"))))</f>
        <v/>
      </c>
      <c r="BQ288" s="1286">
        <f>IF(R288=1000,11,IF(R288=-1000,0,IF(R288&gt;0,11,IF(R288&lt;0,(-R288),"0"))))</f>
        <v>11</v>
      </c>
      <c r="BR288" s="1286" t="str">
        <f>IF(R288=1000,0,IF(R288=-1000,11,IF(R288&lt;0,11,IF(R288&gt;0,(R288),"0"))))</f>
        <v/>
      </c>
      <c r="BS288" s="1296" t="str">
        <f>IF(R288="","",IF(R288&gt;9,BO288,BQ288))</f>
        <v/>
      </c>
      <c r="BT288" s="1288" t="str">
        <f>IF(R288="","","-")</f>
        <v/>
      </c>
      <c r="BU288" s="1290" t="str">
        <f>IF(R288="","",IF(R288&lt;-9,BP288,BR288))</f>
        <v/>
      </c>
      <c r="BV288" s="1286" t="e">
        <f>IF(S288=1000,11,IF(S288=-1000,0,IF(S288&gt;9,(S288+2),IF(S288&lt;0,(-S288),"0"))))</f>
        <v>#VALUE!</v>
      </c>
      <c r="BW288" s="1286" t="str">
        <f>IF(S288=1000,0,IF(S288=-1000,11,IF(S288&lt;-9,-(S288-2),IF(S288&gt;0,(S288),"0"))))</f>
        <v/>
      </c>
      <c r="BX288" s="1286">
        <f>IF(S288=1000,11,IF(S288=-1000,0,IF(S288&gt;0,11,IF(S288&lt;0,(-S288),"0"))))</f>
        <v>11</v>
      </c>
      <c r="BY288" s="1286" t="str">
        <f>IF(S288=1000,0,IF(S288=-1000,11,IF(S288&lt;0,11,IF(S288&gt;0,(S288),"0"))))</f>
        <v/>
      </c>
      <c r="BZ288" s="1296" t="str">
        <f>IF(S288="","",IF(S288&gt;9,BV288,BX288))</f>
        <v/>
      </c>
      <c r="CA288" s="1288" t="str">
        <f>IF(S288="","","-")</f>
        <v/>
      </c>
      <c r="CB288" s="1290" t="str">
        <f>IF(S288="","",IF(S288&lt;-9,BW288,BY288))</f>
        <v/>
      </c>
      <c r="CC288" s="1302" t="str">
        <f>IF(O288="","",SUM(T288:X289))</f>
        <v/>
      </c>
      <c r="CD288" s="1304" t="str">
        <f>IF(CC288="","","-")</f>
        <v/>
      </c>
      <c r="CE288" s="1306" t="str">
        <f>IF(O288="","",SUM(Y288:AC289))</f>
        <v/>
      </c>
      <c r="CP288" s="32"/>
      <c r="CQ288" s="32"/>
    </row>
    <row r="289" spans="1:95" s="31" customFormat="1" ht="15" customHeight="1" x14ac:dyDescent="0.2">
      <c r="A289" s="43"/>
      <c r="B289" s="44"/>
      <c r="C289" s="1251"/>
      <c r="D289" s="46" t="str">
        <f>IF(A289="","",VLOOKUP(A289,СписокКЖ!D:I,2,FALSE))</f>
        <v/>
      </c>
      <c r="E289" s="47"/>
      <c r="F289" s="48" t="str">
        <f>IF(B289="","",VLOOKUP(B289,СписокКЖ!D:I,2,FALSE))</f>
        <v/>
      </c>
      <c r="G289" s="49"/>
      <c r="H289" s="41"/>
      <c r="I289" s="1253"/>
      <c r="J289" s="1253"/>
      <c r="K289" s="1253"/>
      <c r="L289" s="1253"/>
      <c r="M289" s="1253"/>
      <c r="N289" s="42"/>
      <c r="O289" s="1245"/>
      <c r="P289" s="1245"/>
      <c r="Q289" s="1245"/>
      <c r="R289" s="1245"/>
      <c r="S289" s="1247"/>
      <c r="T289" s="1249"/>
      <c r="U289" s="1285"/>
      <c r="V289" s="1285"/>
      <c r="W289" s="1285"/>
      <c r="X289" s="1285"/>
      <c r="Y289" s="1279"/>
      <c r="Z289" s="1279"/>
      <c r="AA289" s="1279"/>
      <c r="AB289" s="1279"/>
      <c r="AC289" s="1279"/>
      <c r="AD289" s="1281"/>
      <c r="AE289" s="1281"/>
      <c r="AF289" s="1283"/>
      <c r="AG289" s="1273"/>
      <c r="AH289" s="1275"/>
      <c r="AI289" s="1277"/>
      <c r="AJ289" s="1277"/>
      <c r="AK289" s="1277"/>
      <c r="AL289" s="1277"/>
      <c r="AM289" s="1299"/>
      <c r="AN289" s="1299"/>
      <c r="AO289" s="1299"/>
      <c r="AP289" s="1299"/>
      <c r="AQ289" s="1299"/>
      <c r="AR289" s="1301"/>
      <c r="AS289" s="1293"/>
      <c r="AT289" s="1295"/>
      <c r="AU289" s="1287"/>
      <c r="AV289" s="1287"/>
      <c r="AW289" s="1287"/>
      <c r="AX289" s="1297"/>
      <c r="AY289" s="1289"/>
      <c r="AZ289" s="1291"/>
      <c r="BA289" s="1287"/>
      <c r="BB289" s="1287"/>
      <c r="BC289" s="1287"/>
      <c r="BD289" s="1287"/>
      <c r="BE289" s="1297"/>
      <c r="BF289" s="1289"/>
      <c r="BG289" s="1291"/>
      <c r="BH289" s="1287"/>
      <c r="BI289" s="1287"/>
      <c r="BJ289" s="1287"/>
      <c r="BK289" s="1287"/>
      <c r="BL289" s="1297"/>
      <c r="BM289" s="1289"/>
      <c r="BN289" s="1291"/>
      <c r="BO289" s="1287"/>
      <c r="BP289" s="1287"/>
      <c r="BQ289" s="1287"/>
      <c r="BR289" s="1287"/>
      <c r="BS289" s="1297"/>
      <c r="BT289" s="1289"/>
      <c r="BU289" s="1291"/>
      <c r="BV289" s="1287"/>
      <c r="BW289" s="1287"/>
      <c r="BX289" s="1287"/>
      <c r="BY289" s="1287"/>
      <c r="BZ289" s="1297"/>
      <c r="CA289" s="1289"/>
      <c r="CB289" s="1291"/>
      <c r="CC289" s="1303"/>
      <c r="CD289" s="1305"/>
      <c r="CE289" s="1307"/>
      <c r="CP289" s="32"/>
      <c r="CQ289" s="32"/>
    </row>
    <row r="290" spans="1:95" s="31" customFormat="1" ht="15" customHeight="1" x14ac:dyDescent="0.2">
      <c r="A290" s="99" t="str">
        <f>IF(A286="","",A286)</f>
        <v/>
      </c>
      <c r="B290" s="99" t="str">
        <f>IF(B286="","",B287)</f>
        <v/>
      </c>
      <c r="C290" s="75">
        <v>4</v>
      </c>
      <c r="D290" s="100" t="str">
        <f>IF(A290="","",VLOOKUP(A290,СписокКЖ!D:I,2,FALSE))</f>
        <v/>
      </c>
      <c r="E290" s="101"/>
      <c r="F290" s="77" t="str">
        <f>IF(B290="","",VLOOKUP(B290,СписокКЖ!D:I,2,FALSE))</f>
        <v/>
      </c>
      <c r="G290" s="102"/>
      <c r="H290" s="41"/>
      <c r="I290" s="91"/>
      <c r="J290" s="91"/>
      <c r="K290" s="91"/>
      <c r="L290" s="91"/>
      <c r="M290" s="91"/>
      <c r="N290" s="42"/>
      <c r="O290" s="79" t="str">
        <f>IF(I290="","",IF(I290="0",1000,IF(I290="-0",-1000,I290*1)))</f>
        <v/>
      </c>
      <c r="P290" s="79" t="str">
        <f t="shared" ref="P290:S291" si="186">IF(J290="","",IF(J290="0",1000,IF(J290="-0",-1000,J290*1)))</f>
        <v/>
      </c>
      <c r="Q290" s="79" t="str">
        <f t="shared" si="186"/>
        <v/>
      </c>
      <c r="R290" s="79" t="str">
        <f t="shared" si="186"/>
        <v/>
      </c>
      <c r="S290" s="80" t="str">
        <f t="shared" si="186"/>
        <v/>
      </c>
      <c r="T290" s="103" t="str">
        <f t="shared" ref="T290:X291" si="187">IF(O290="","",IF(O290&gt;0,1,0))</f>
        <v/>
      </c>
      <c r="U290" s="104" t="str">
        <f t="shared" si="187"/>
        <v/>
      </c>
      <c r="V290" s="104" t="str">
        <f t="shared" si="187"/>
        <v/>
      </c>
      <c r="W290" s="104" t="str">
        <f t="shared" si="187"/>
        <v/>
      </c>
      <c r="X290" s="104" t="str">
        <f t="shared" si="187"/>
        <v/>
      </c>
      <c r="Y290" s="105" t="str">
        <f t="shared" ref="Y290:AC291" si="188">IF(O290="","",IF(O290&lt;0,1,0))</f>
        <v/>
      </c>
      <c r="Z290" s="105" t="str">
        <f t="shared" si="188"/>
        <v/>
      </c>
      <c r="AA290" s="105" t="str">
        <f t="shared" si="188"/>
        <v/>
      </c>
      <c r="AB290" s="105" t="str">
        <f t="shared" si="188"/>
        <v/>
      </c>
      <c r="AC290" s="105" t="str">
        <f t="shared" si="188"/>
        <v/>
      </c>
      <c r="AD290" s="106" t="str">
        <f>IF(CC290="","",IF(CC290&gt;CE290,1,-1))</f>
        <v/>
      </c>
      <c r="AE290" s="106" t="str">
        <f>IF(CC290="","",IF(CC290&lt;CE290,1,-1))</f>
        <v/>
      </c>
      <c r="AF290" s="107">
        <f>IF(CC290&gt;CE290,1,0)</f>
        <v>0</v>
      </c>
      <c r="AG290" s="108">
        <f>IF(CE290&gt;CC290,1,0)</f>
        <v>0</v>
      </c>
      <c r="AH290" s="81" t="str">
        <f>IF(O290="","",AX290*1)</f>
        <v/>
      </c>
      <c r="AI290" s="92" t="str">
        <f>IF(P290="","",BE290*1)</f>
        <v/>
      </c>
      <c r="AJ290" s="92" t="str">
        <f>IF(Q290="","",BL290*1)</f>
        <v/>
      </c>
      <c r="AK290" s="92" t="str">
        <f>IF(R290="","",BS290*1)</f>
        <v/>
      </c>
      <c r="AL290" s="92" t="str">
        <f>IF(S290="","",BZ290*1)</f>
        <v/>
      </c>
      <c r="AM290" s="93" t="str">
        <f>IF(O290="","",AZ290*1)</f>
        <v/>
      </c>
      <c r="AN290" s="93" t="str">
        <f>IF(P290="","",BG290*1)</f>
        <v/>
      </c>
      <c r="AO290" s="93" t="str">
        <f>IF(Q290="","",BN290*1)</f>
        <v/>
      </c>
      <c r="AP290" s="93" t="str">
        <f>IF(R290="","",BU290*1)</f>
        <v/>
      </c>
      <c r="AQ290" s="93" t="str">
        <f>IF(S290="","",CB290*1)</f>
        <v/>
      </c>
      <c r="AR290" s="109">
        <f>SUM(AH290:AL290)</f>
        <v>0</v>
      </c>
      <c r="AS290" s="110">
        <f>SUM(AM290:AQ290)</f>
        <v>0</v>
      </c>
      <c r="AT290" s="111">
        <f>IF(O290=1000,11,IF(O290=-1000,0,IF(O290&gt;0,11,IF(O290&lt;0,(-O290),"0"))))</f>
        <v>11</v>
      </c>
      <c r="AU290" s="112" t="str">
        <f>IF(O290=1000,0,IF(O290=-1000,11,IF(O290&lt;-9,-(O290-2),IF(O290&gt;0,(O290),"0"))))</f>
        <v/>
      </c>
      <c r="AV290" s="111" t="e">
        <f>IF(O290=1000,11,IF(O290=-1000,0,IF(O290&gt;9,(O290+2),IF(O290&lt;0,(-O290),"0"))))</f>
        <v>#VALUE!</v>
      </c>
      <c r="AW290" s="112" t="str">
        <f>IF(O290=1000,0,IF(O290=-1000,11,IF(O290&lt;0,11,IF(O290&gt;0,(O290),"0"))))</f>
        <v/>
      </c>
      <c r="AX290" s="94" t="str">
        <f>IF(O290="","",IF(O290&gt;9,AV290,AT290))</f>
        <v/>
      </c>
      <c r="AY290" s="95" t="str">
        <f>IF(O290="","","-")</f>
        <v/>
      </c>
      <c r="AZ290" s="96" t="str">
        <f>IF(O290="","",IF(O290&lt;-9,AU290,AW290))</f>
        <v/>
      </c>
      <c r="BA290" s="111" t="e">
        <f>IF(P290=1000,11,IF(P290=-1000,0,IF(P290&gt;9,(P290+2),IF(P290&lt;0,(-P290),"0"))))</f>
        <v>#VALUE!</v>
      </c>
      <c r="BB290" s="112" t="str">
        <f>IF(P290=1000,0,IF(P290=-1000,11,IF(P290&lt;-9,-(P290-2),IF(P290&gt;0,(P290),"0"))))</f>
        <v/>
      </c>
      <c r="BC290" s="112">
        <f>IF(P290=1000,11,IF(P290=-1000,0,IF(P290&gt;0,11,IF(P290&lt;0,(-P290),"0"))))</f>
        <v>11</v>
      </c>
      <c r="BD290" s="112" t="str">
        <f>IF(P290=1000,0,IF(P290=-1000,11,IF(P290&lt;0,11,IF(P290&gt;0,(P290),"0"))))</f>
        <v/>
      </c>
      <c r="BE290" s="94" t="str">
        <f>IF(P290="","",IF(P290&gt;9,BA290,BC290))</f>
        <v/>
      </c>
      <c r="BF290" s="95" t="str">
        <f>IF(P290="","","-")</f>
        <v/>
      </c>
      <c r="BG290" s="96" t="str">
        <f>IF(P290="","",IF(P290&lt;-9,BB290,BD290))</f>
        <v/>
      </c>
      <c r="BH290" s="111" t="e">
        <f>IF(Q290=1000,11,IF(Q290=-1000,0,IF(Q290&gt;9,(Q290+2),IF(Q290&lt;0,(-Q290),"0"))))</f>
        <v>#VALUE!</v>
      </c>
      <c r="BI290" s="112" t="str">
        <f>IF(Q290=1000,0,IF(Q290=-1000,11,IF(Q290&lt;-9,-(Q290-2),IF(Q290&gt;0,(Q290),"0"))))</f>
        <v/>
      </c>
      <c r="BJ290" s="112">
        <f>IF(Q290=1000,11,IF(Q290=-1000,0,IF(Q290&gt;0,11,IF(Q290&lt;0,(-Q290),"0"))))</f>
        <v>11</v>
      </c>
      <c r="BK290" s="112" t="str">
        <f>IF(Q290=1000,0,IF(Q290=-1000,11,IF(Q290&lt;0,11,IF(Q290&gt;0,(Q290),"0"))))</f>
        <v/>
      </c>
      <c r="BL290" s="94" t="str">
        <f>IF(Q290="","",IF(Q290&gt;9,BH290,BJ290))</f>
        <v/>
      </c>
      <c r="BM290" s="95" t="str">
        <f>IF(Q290="","","-")</f>
        <v/>
      </c>
      <c r="BN290" s="96" t="str">
        <f>IF(Q290="","",IF(Q290&lt;-9,BI290,BK290))</f>
        <v/>
      </c>
      <c r="BO290" s="112" t="e">
        <f>IF(R290=1000,11,IF(R290=-1000,0,IF(R290&gt;9,(R290+2),IF(R290&lt;0,(-R290),"0"))))</f>
        <v>#VALUE!</v>
      </c>
      <c r="BP290" s="112" t="str">
        <f>IF(R290=1000,0,IF(R290=-1000,11,IF(R290&lt;-9,-(R290-2),IF(R290&gt;0,(R290),"0"))))</f>
        <v/>
      </c>
      <c r="BQ290" s="112">
        <f>IF(R290=1000,11,IF(R290=-1000,0,IF(R290&gt;0,11,IF(R290&lt;0,(-R290),"0"))))</f>
        <v>11</v>
      </c>
      <c r="BR290" s="112" t="str">
        <f>IF(R290=1000,0,IF(R290=-1000,11,IF(R290&lt;0,11,IF(R290&gt;0,(R290),"0"))))</f>
        <v/>
      </c>
      <c r="BS290" s="94" t="str">
        <f>IF(R290="","",IF(R290&gt;9,BO290,BQ290))</f>
        <v/>
      </c>
      <c r="BT290" s="95" t="str">
        <f>IF(R290="","","-")</f>
        <v/>
      </c>
      <c r="BU290" s="96" t="str">
        <f>IF(R290="","",IF(R290&lt;-9,BP290,BR290))</f>
        <v/>
      </c>
      <c r="BV290" s="112" t="e">
        <f>IF(S290=1000,11,IF(S290=-1000,0,IF(S290&gt;9,(S290+2),IF(S290&lt;0,(-S290),"0"))))</f>
        <v>#VALUE!</v>
      </c>
      <c r="BW290" s="112" t="str">
        <f>IF(S290=1000,0,IF(S290=-1000,11,IF(S290&lt;-9,-(S290-2),IF(S290&gt;0,(S290),"0"))))</f>
        <v/>
      </c>
      <c r="BX290" s="112">
        <f>IF(S290=1000,11,IF(S290=-1000,0,IF(S290&gt;0,11,IF(S290&lt;0,(-S290),"0"))))</f>
        <v>11</v>
      </c>
      <c r="BY290" s="113" t="str">
        <f>IF(S290=1000,0,IF(S290=-1000,11,IF(S290&lt;0,11,IF(S290&gt;0,(S290),"0"))))</f>
        <v/>
      </c>
      <c r="BZ290" s="94" t="str">
        <f>IF(S290="","",IF(S290&gt;9,BV290,BX290))</f>
        <v/>
      </c>
      <c r="CA290" s="95" t="str">
        <f>IF(S290="","","-")</f>
        <v/>
      </c>
      <c r="CB290" s="96" t="str">
        <f>IF(S290="","",IF(S290&lt;-9,BW290,BY290))</f>
        <v/>
      </c>
      <c r="CC290" s="97" t="str">
        <f>IF(O290="","",SUM(T290:X290))</f>
        <v/>
      </c>
      <c r="CD290" s="88" t="str">
        <f>IF(CC290="","","-")</f>
        <v/>
      </c>
      <c r="CE290" s="98" t="str">
        <f>IF(O290="","",SUM(Y290:AC290))</f>
        <v/>
      </c>
      <c r="CP290" s="32"/>
      <c r="CQ290" s="32"/>
    </row>
    <row r="291" spans="1:95" s="31" customFormat="1" ht="15" customHeight="1" thickBot="1" x14ac:dyDescent="0.25">
      <c r="A291" s="99" t="str">
        <f>IF(A286="","",A287)</f>
        <v/>
      </c>
      <c r="B291" s="99" t="str">
        <f>IF(B286="","",B286)</f>
        <v/>
      </c>
      <c r="C291" s="114">
        <v>5</v>
      </c>
      <c r="D291" s="115" t="str">
        <f>IF(A291="","",VLOOKUP(A291,СписокКЖ!D:I,2,FALSE))</f>
        <v/>
      </c>
      <c r="E291" s="116"/>
      <c r="F291" s="117" t="str">
        <f>IF(B291="","",VLOOKUP(B291,СписокКЖ!D:I,2,FALSE))</f>
        <v/>
      </c>
      <c r="G291" s="118"/>
      <c r="H291" s="119"/>
      <c r="I291" s="120"/>
      <c r="J291" s="120"/>
      <c r="K291" s="120"/>
      <c r="L291" s="121"/>
      <c r="M291" s="121"/>
      <c r="N291" s="122"/>
      <c r="O291" s="123" t="str">
        <f>IF(I291="","",IF(I291="0",1000,IF(I291="-0",-1000,I291*1)))</f>
        <v/>
      </c>
      <c r="P291" s="123" t="str">
        <f t="shared" si="186"/>
        <v/>
      </c>
      <c r="Q291" s="123" t="str">
        <f t="shared" si="186"/>
        <v/>
      </c>
      <c r="R291" s="123" t="str">
        <f t="shared" si="186"/>
        <v/>
      </c>
      <c r="S291" s="124" t="str">
        <f t="shared" si="186"/>
        <v/>
      </c>
      <c r="T291" s="125" t="str">
        <f t="shared" si="187"/>
        <v/>
      </c>
      <c r="U291" s="126" t="str">
        <f t="shared" si="187"/>
        <v/>
      </c>
      <c r="V291" s="126" t="str">
        <f t="shared" si="187"/>
        <v/>
      </c>
      <c r="W291" s="126" t="str">
        <f t="shared" si="187"/>
        <v/>
      </c>
      <c r="X291" s="126" t="str">
        <f t="shared" si="187"/>
        <v/>
      </c>
      <c r="Y291" s="127" t="str">
        <f t="shared" si="188"/>
        <v/>
      </c>
      <c r="Z291" s="127" t="str">
        <f t="shared" si="188"/>
        <v/>
      </c>
      <c r="AA291" s="127" t="str">
        <f t="shared" si="188"/>
        <v/>
      </c>
      <c r="AB291" s="127" t="str">
        <f t="shared" si="188"/>
        <v/>
      </c>
      <c r="AC291" s="127" t="str">
        <f t="shared" si="188"/>
        <v/>
      </c>
      <c r="AD291" s="128" t="str">
        <f>IF(CC291="","",IF(CC291&gt;CE291,1,-1))</f>
        <v/>
      </c>
      <c r="AE291" s="128" t="str">
        <f>IF(CC291="","",IF(CC291&lt;CE291,1,-1))</f>
        <v/>
      </c>
      <c r="AF291" s="129">
        <f>IF(CC291&gt;CE291,1,0)</f>
        <v>0</v>
      </c>
      <c r="AG291" s="130">
        <f>IF(CE291&gt;CC291,1,0)</f>
        <v>0</v>
      </c>
      <c r="AH291" s="131" t="str">
        <f>IF(O291="","",AX291*1)</f>
        <v/>
      </c>
      <c r="AI291" s="132" t="str">
        <f>IF(P291="","",BE291*1)</f>
        <v/>
      </c>
      <c r="AJ291" s="132" t="str">
        <f>IF(Q291="","",BL291*1)</f>
        <v/>
      </c>
      <c r="AK291" s="132" t="str">
        <f>IF(R291="","",BS291*1)</f>
        <v/>
      </c>
      <c r="AL291" s="132" t="str">
        <f>IF(S291="","",BZ291*1)</f>
        <v/>
      </c>
      <c r="AM291" s="133" t="str">
        <f>IF(O291="","",AZ291*1)</f>
        <v/>
      </c>
      <c r="AN291" s="133" t="str">
        <f>IF(P291="","",BG291*1)</f>
        <v/>
      </c>
      <c r="AO291" s="133" t="str">
        <f>IF(Q291="","",BN291*1)</f>
        <v/>
      </c>
      <c r="AP291" s="133" t="str">
        <f>IF(R291="","",BU291*1)</f>
        <v/>
      </c>
      <c r="AQ291" s="133" t="str">
        <f>IF(S291="","",CB291*1)</f>
        <v/>
      </c>
      <c r="AR291" s="134">
        <f>SUM(AH291:AL291)</f>
        <v>0</v>
      </c>
      <c r="AS291" s="135">
        <f>SUM(AM291:AQ291)</f>
        <v>0</v>
      </c>
      <c r="AT291" s="136">
        <f>IF(O291=1000,11,IF(O291=-1000,0,IF(O291&gt;0,11,IF(O291&lt;0,(-O291),"0"))))</f>
        <v>11</v>
      </c>
      <c r="AU291" s="137" t="str">
        <f>IF(O291=1000,0,IF(O291=-1000,11,IF(O291&lt;-9,-(O291-2),IF(O291&gt;0,(O291),"0"))))</f>
        <v/>
      </c>
      <c r="AV291" s="136" t="e">
        <f>IF(O291=1000,11,IF(O291=-1000,0,IF(O291&gt;9,(O291+2),IF(O291&lt;0,(-O291),"0"))))</f>
        <v>#VALUE!</v>
      </c>
      <c r="AW291" s="137" t="str">
        <f>IF(O291=1000,0,IF(O291=-1000,11,IF(O291&lt;0,11,IF(O291&gt;0,(O291),"0"))))</f>
        <v/>
      </c>
      <c r="AX291" s="138" t="str">
        <f>IF(O291="","",IF(O291&gt;9,AV291,AT291))</f>
        <v/>
      </c>
      <c r="AY291" s="139" t="str">
        <f>IF(O291="","","-")</f>
        <v/>
      </c>
      <c r="AZ291" s="140" t="str">
        <f>IF(O291="","",IF(O291&lt;-9,AU291,AW291))</f>
        <v/>
      </c>
      <c r="BA291" s="136" t="e">
        <f>IF(P291=1000,11,IF(P291=-1000,0,IF(P291&gt;9,(P291+2),IF(P291&lt;0,(-P291),"0"))))</f>
        <v>#VALUE!</v>
      </c>
      <c r="BB291" s="137" t="str">
        <f>IF(P291=1000,0,IF(P291=-1000,11,IF(P291&lt;-9,-(P291-2),IF(P291&gt;0,(P291),"0"))))</f>
        <v/>
      </c>
      <c r="BC291" s="137">
        <f>IF(P291=1000,11,IF(P291=-1000,0,IF(P291&gt;0,11,IF(P291&lt;0,(-P291),"0"))))</f>
        <v>11</v>
      </c>
      <c r="BD291" s="137" t="str">
        <f>IF(P291=1000,0,IF(P291=-1000,11,IF(P291&lt;0,11,IF(P291&gt;0,(P291),"0"))))</f>
        <v/>
      </c>
      <c r="BE291" s="138" t="str">
        <f>IF(P291="","",IF(P291&gt;9,BA291,BC291))</f>
        <v/>
      </c>
      <c r="BF291" s="139" t="str">
        <f>IF(P291="","","-")</f>
        <v/>
      </c>
      <c r="BG291" s="140" t="str">
        <f>IF(P291="","",IF(P291&lt;-9,BB291,BD291))</f>
        <v/>
      </c>
      <c r="BH291" s="136" t="e">
        <f>IF(Q291=1000,11,IF(Q291=-1000,0,IF(Q291&gt;9,(Q291+2),IF(Q291&lt;0,(-Q291),"0"))))</f>
        <v>#VALUE!</v>
      </c>
      <c r="BI291" s="137" t="str">
        <f>IF(Q291=1000,0,IF(Q291=-1000,11,IF(Q291&lt;-9,-(Q291-2),IF(Q291&gt;0,(Q291),"0"))))</f>
        <v/>
      </c>
      <c r="BJ291" s="137">
        <f>IF(Q291=1000,11,IF(Q291=-1000,0,IF(Q291&gt;0,11,IF(Q291&lt;0,(-Q291),"0"))))</f>
        <v>11</v>
      </c>
      <c r="BK291" s="137" t="str">
        <f>IF(Q291=1000,0,IF(Q291=-1000,11,IF(Q291&lt;0,11,IF(Q291&gt;0,(Q291),"0"))))</f>
        <v/>
      </c>
      <c r="BL291" s="138" t="str">
        <f>IF(Q291="","",IF(Q291&gt;9,BH291,BJ291))</f>
        <v/>
      </c>
      <c r="BM291" s="139" t="str">
        <f>IF(Q291="","","-")</f>
        <v/>
      </c>
      <c r="BN291" s="140" t="str">
        <f>IF(Q291="","",IF(Q291&lt;-9,BI291,BK291))</f>
        <v/>
      </c>
      <c r="BO291" s="137" t="e">
        <f>IF(R291=1000,11,IF(R291=-1000,0,IF(R291&gt;9,(R291+2),IF(R291&lt;0,(-R291),"0"))))</f>
        <v>#VALUE!</v>
      </c>
      <c r="BP291" s="137" t="str">
        <f>IF(R291=1000,0,IF(R291=-1000,11,IF(R291&lt;-9,-(R291-2),IF(R291&gt;0,(R291),"0"))))</f>
        <v/>
      </c>
      <c r="BQ291" s="137">
        <f>IF(R291=1000,11,IF(R291=-1000,0,IF(R291&gt;0,11,IF(R291&lt;0,(-R291),"0"))))</f>
        <v>11</v>
      </c>
      <c r="BR291" s="137" t="str">
        <f>IF(R291=1000,0,IF(R291=-1000,11,IF(R291&lt;0,11,IF(R291&gt;0,(R291),"0"))))</f>
        <v/>
      </c>
      <c r="BS291" s="138" t="str">
        <f>IF(R291="","",IF(R291&gt;9,BO291,BQ291))</f>
        <v/>
      </c>
      <c r="BT291" s="139" t="str">
        <f>IF(R291="","","-")</f>
        <v/>
      </c>
      <c r="BU291" s="140" t="str">
        <f>IF(R291="","",IF(R291&lt;-9,BP291,BR291))</f>
        <v/>
      </c>
      <c r="BV291" s="137" t="e">
        <f>IF(S291=1000,11,IF(S291=-1000,0,IF(S291&gt;9,(S291+2),IF(S291&lt;0,(-S291),"0"))))</f>
        <v>#VALUE!</v>
      </c>
      <c r="BW291" s="137" t="str">
        <f>IF(S291=1000,0,IF(S291=-1000,11,IF(S291&lt;-9,-(S291-2),IF(S291&gt;0,(S291),"0"))))</f>
        <v/>
      </c>
      <c r="BX291" s="137">
        <f>IF(S291=1000,11,IF(S291=-1000,0,IF(S291&gt;0,11,IF(S291&lt;0,(-S291),"0"))))</f>
        <v>11</v>
      </c>
      <c r="BY291" s="141" t="str">
        <f>IF(S291=1000,0,IF(S291=-1000,11,IF(S291&lt;0,11,IF(S291&gt;0,(S291),"0"))))</f>
        <v/>
      </c>
      <c r="BZ291" s="138" t="str">
        <f>IF(S291="","",IF(S291&gt;9,BV291,BX291))</f>
        <v/>
      </c>
      <c r="CA291" s="139" t="str">
        <f>IF(S291="","","-")</f>
        <v/>
      </c>
      <c r="CB291" s="140" t="str">
        <f>IF(S291="","",IF(S291&lt;-9,BW291,BY291))</f>
        <v/>
      </c>
      <c r="CC291" s="142" t="str">
        <f>IF(O291="","",SUM(T291:X291))</f>
        <v/>
      </c>
      <c r="CD291" s="143" t="str">
        <f>IF(CC291="","","-")</f>
        <v/>
      </c>
      <c r="CE291" s="144" t="str">
        <f>IF(O291="","",SUM(Y291:AC291))</f>
        <v/>
      </c>
      <c r="CP291" s="32"/>
      <c r="CQ291" s="32"/>
    </row>
  </sheetData>
  <mergeCells count="3107">
    <mergeCell ref="A1:CE1"/>
    <mergeCell ref="CC2:CE2"/>
    <mergeCell ref="A3:CE3"/>
    <mergeCell ref="C5:C6"/>
    <mergeCell ref="D5:E6"/>
    <mergeCell ref="F5:G6"/>
    <mergeCell ref="I5:M6"/>
    <mergeCell ref="O5:S6"/>
    <mergeCell ref="AB5:AD5"/>
    <mergeCell ref="AE5:AG5"/>
    <mergeCell ref="O9:O10"/>
    <mergeCell ref="P9:P10"/>
    <mergeCell ref="Q9:Q10"/>
    <mergeCell ref="R9:R10"/>
    <mergeCell ref="S9:S10"/>
    <mergeCell ref="T9:T10"/>
    <mergeCell ref="C9:C10"/>
    <mergeCell ref="I9:I10"/>
    <mergeCell ref="J9:J10"/>
    <mergeCell ref="K9:K10"/>
    <mergeCell ref="L9:L10"/>
    <mergeCell ref="M9:M10"/>
    <mergeCell ref="CD5:CD6"/>
    <mergeCell ref="CE5:CE6"/>
    <mergeCell ref="T6:AG6"/>
    <mergeCell ref="AH6:AS6"/>
    <mergeCell ref="AT6:AZ6"/>
    <mergeCell ref="BA6:BG6"/>
    <mergeCell ref="BH6:BN6"/>
    <mergeCell ref="BO6:BU6"/>
    <mergeCell ref="BV6:CB6"/>
    <mergeCell ref="AH5:AJ5"/>
    <mergeCell ref="AK5:AM5"/>
    <mergeCell ref="AN5:AP5"/>
    <mergeCell ref="AQ5:AS5"/>
    <mergeCell ref="AT5:CB5"/>
    <mergeCell ref="CC5:CC6"/>
    <mergeCell ref="AG9:AG10"/>
    <mergeCell ref="AH9:AH10"/>
    <mergeCell ref="AI9:AI10"/>
    <mergeCell ref="AJ9:AJ10"/>
    <mergeCell ref="AK9:AK10"/>
    <mergeCell ref="AL9:AL10"/>
    <mergeCell ref="AA9:AA10"/>
    <mergeCell ref="AB9:AB10"/>
    <mergeCell ref="AC9:AC10"/>
    <mergeCell ref="AD9:AD10"/>
    <mergeCell ref="AE9:AE10"/>
    <mergeCell ref="AF9:AF10"/>
    <mergeCell ref="CC9:CC10"/>
    <mergeCell ref="V9:V10"/>
    <mergeCell ref="W9:W10"/>
    <mergeCell ref="X9:X10"/>
    <mergeCell ref="Y9:Y10"/>
    <mergeCell ref="Z9:Z10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V9:AV10"/>
    <mergeCell ref="AW9:AW10"/>
    <mergeCell ref="AX9:AX10"/>
    <mergeCell ref="AM9:AM10"/>
    <mergeCell ref="AN9:AN10"/>
    <mergeCell ref="AO9:AO10"/>
    <mergeCell ref="AP9:AP10"/>
    <mergeCell ref="AQ9:AQ10"/>
    <mergeCell ref="AR9:AR10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U9:U10"/>
    <mergeCell ref="O18:O19"/>
    <mergeCell ref="P18:P19"/>
    <mergeCell ref="Q18:Q19"/>
    <mergeCell ref="R18:R19"/>
    <mergeCell ref="S18:S19"/>
    <mergeCell ref="T18:T19"/>
    <mergeCell ref="C18:C19"/>
    <mergeCell ref="I18:I19"/>
    <mergeCell ref="J18:J19"/>
    <mergeCell ref="K18:K19"/>
    <mergeCell ref="L18:L19"/>
    <mergeCell ref="M18:M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J18:AJ19"/>
    <mergeCell ref="AK18:AK19"/>
    <mergeCell ref="AL18:AL19"/>
    <mergeCell ref="AA18:AA19"/>
    <mergeCell ref="AB18:AB19"/>
    <mergeCell ref="AC18:AC19"/>
    <mergeCell ref="AD18:AD19"/>
    <mergeCell ref="AE18:AE19"/>
    <mergeCell ref="AF18:AF19"/>
    <mergeCell ref="U18:U19"/>
    <mergeCell ref="V18:V19"/>
    <mergeCell ref="W18:W19"/>
    <mergeCell ref="X18:X19"/>
    <mergeCell ref="Y18:Y19"/>
    <mergeCell ref="Z18:Z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BV18:BV19"/>
    <mergeCell ref="BK18:BK19"/>
    <mergeCell ref="BL18:BL19"/>
    <mergeCell ref="BM18:BM19"/>
    <mergeCell ref="BN18:BN19"/>
    <mergeCell ref="BO18:BO19"/>
    <mergeCell ref="BP18:BP19"/>
    <mergeCell ref="BE18:BE19"/>
    <mergeCell ref="BF18:BF19"/>
    <mergeCell ref="BG18:BG19"/>
    <mergeCell ref="BH18:BH19"/>
    <mergeCell ref="O27:O28"/>
    <mergeCell ref="P27:P28"/>
    <mergeCell ref="Q27:Q28"/>
    <mergeCell ref="R27:R28"/>
    <mergeCell ref="S27:S28"/>
    <mergeCell ref="T27:T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J27:AJ28"/>
    <mergeCell ref="AK27:AK28"/>
    <mergeCell ref="AL27:AL28"/>
    <mergeCell ref="AA27:AA28"/>
    <mergeCell ref="AB27:AB28"/>
    <mergeCell ref="AC27:AC28"/>
    <mergeCell ref="AD27:AD28"/>
    <mergeCell ref="AE27:AE28"/>
    <mergeCell ref="AF27:AF28"/>
    <mergeCell ref="U27:U28"/>
    <mergeCell ref="V27:V28"/>
    <mergeCell ref="W27:W28"/>
    <mergeCell ref="X27:X28"/>
    <mergeCell ref="Y27:Y28"/>
    <mergeCell ref="Z27:Z28"/>
    <mergeCell ref="BI27:BI28"/>
    <mergeCell ref="BJ27:BJ28"/>
    <mergeCell ref="AY27:AY28"/>
    <mergeCell ref="AZ27:AZ28"/>
    <mergeCell ref="BA27:BA28"/>
    <mergeCell ref="BB27:BB28"/>
    <mergeCell ref="BC27:BC28"/>
    <mergeCell ref="BD27:BD28"/>
    <mergeCell ref="AS27:AS28"/>
    <mergeCell ref="AT27:AT28"/>
    <mergeCell ref="AU27:AU28"/>
    <mergeCell ref="AV27:AV28"/>
    <mergeCell ref="AW27:AW28"/>
    <mergeCell ref="AX27:AX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E27:BE28"/>
    <mergeCell ref="BF27:BF28"/>
    <mergeCell ref="BG27:BG28"/>
    <mergeCell ref="BH27:BH28"/>
    <mergeCell ref="O36:O37"/>
    <mergeCell ref="P36:P37"/>
    <mergeCell ref="Q36:Q37"/>
    <mergeCell ref="R36:R37"/>
    <mergeCell ref="S36:S37"/>
    <mergeCell ref="T36:T37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AF36:AF37"/>
    <mergeCell ref="U36:U37"/>
    <mergeCell ref="V36:V37"/>
    <mergeCell ref="W36:W37"/>
    <mergeCell ref="X36:X37"/>
    <mergeCell ref="Y36:Y37"/>
    <mergeCell ref="Z36:Z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AP36:AP37"/>
    <mergeCell ref="AQ36:AQ37"/>
    <mergeCell ref="AR36:AR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BF36:BF37"/>
    <mergeCell ref="BG36:BG37"/>
    <mergeCell ref="BH36:BH37"/>
    <mergeCell ref="O45:O46"/>
    <mergeCell ref="P45:P46"/>
    <mergeCell ref="Q45:Q46"/>
    <mergeCell ref="R45:R46"/>
    <mergeCell ref="S45:S46"/>
    <mergeCell ref="T45:T46"/>
    <mergeCell ref="C45:C46"/>
    <mergeCell ref="I45:I46"/>
    <mergeCell ref="J45:J46"/>
    <mergeCell ref="K45:K46"/>
    <mergeCell ref="L45:L46"/>
    <mergeCell ref="M45:M46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AG45:AG46"/>
    <mergeCell ref="AH45:AH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F45:AF46"/>
    <mergeCell ref="U45:U46"/>
    <mergeCell ref="V45:V46"/>
    <mergeCell ref="W45:W46"/>
    <mergeCell ref="X45:X46"/>
    <mergeCell ref="Y45:Y46"/>
    <mergeCell ref="Z45:Z46"/>
    <mergeCell ref="BI45:BI46"/>
    <mergeCell ref="BJ45:BJ46"/>
    <mergeCell ref="AY45:AY46"/>
    <mergeCell ref="AZ45:AZ46"/>
    <mergeCell ref="BA45:BA46"/>
    <mergeCell ref="BB45:BB46"/>
    <mergeCell ref="BC45:BC46"/>
    <mergeCell ref="BD45:BD46"/>
    <mergeCell ref="AS45:AS46"/>
    <mergeCell ref="AT45:AT46"/>
    <mergeCell ref="AU45:AU46"/>
    <mergeCell ref="AV45:AV46"/>
    <mergeCell ref="AW45:AW46"/>
    <mergeCell ref="AX45:AX46"/>
    <mergeCell ref="AM45:AM46"/>
    <mergeCell ref="AN45:AN46"/>
    <mergeCell ref="AO45:AO46"/>
    <mergeCell ref="AP45:AP46"/>
    <mergeCell ref="AQ45:AQ46"/>
    <mergeCell ref="AR45:AR46"/>
    <mergeCell ref="CC45:CC46"/>
    <mergeCell ref="CD45:CD46"/>
    <mergeCell ref="CE45:CE46"/>
    <mergeCell ref="C50:C51"/>
    <mergeCell ref="D50:E51"/>
    <mergeCell ref="F50:G51"/>
    <mergeCell ref="I50:M51"/>
    <mergeCell ref="O50:S51"/>
    <mergeCell ref="AB50:AD50"/>
    <mergeCell ref="AE50:AG50"/>
    <mergeCell ref="BW45:BW46"/>
    <mergeCell ref="BX45:BX46"/>
    <mergeCell ref="BY45:BY46"/>
    <mergeCell ref="BZ45:BZ46"/>
    <mergeCell ref="CA45:CA46"/>
    <mergeCell ref="CB45:CB46"/>
    <mergeCell ref="BQ45:BQ46"/>
    <mergeCell ref="BR45:BR46"/>
    <mergeCell ref="BS45:BS46"/>
    <mergeCell ref="BT45:BT46"/>
    <mergeCell ref="BU45:BU46"/>
    <mergeCell ref="BV45:BV46"/>
    <mergeCell ref="BK45:BK46"/>
    <mergeCell ref="BL45:BL46"/>
    <mergeCell ref="BM45:BM46"/>
    <mergeCell ref="BN45:BN46"/>
    <mergeCell ref="BO45:BO46"/>
    <mergeCell ref="BP45:BP46"/>
    <mergeCell ref="BE45:BE46"/>
    <mergeCell ref="BF45:BF46"/>
    <mergeCell ref="BG45:BG46"/>
    <mergeCell ref="BH45:BH46"/>
    <mergeCell ref="O54:O55"/>
    <mergeCell ref="P54:P55"/>
    <mergeCell ref="Q54:Q55"/>
    <mergeCell ref="R54:R55"/>
    <mergeCell ref="S54:S55"/>
    <mergeCell ref="T54:T55"/>
    <mergeCell ref="C54:C55"/>
    <mergeCell ref="I54:I55"/>
    <mergeCell ref="J54:J55"/>
    <mergeCell ref="K54:K55"/>
    <mergeCell ref="L54:L55"/>
    <mergeCell ref="M54:M55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AH50:AJ50"/>
    <mergeCell ref="AK50:AM50"/>
    <mergeCell ref="AN50:AP50"/>
    <mergeCell ref="AQ50:AS50"/>
    <mergeCell ref="AT50:CB50"/>
    <mergeCell ref="CC50:CC51"/>
    <mergeCell ref="AG54:AG55"/>
    <mergeCell ref="AH54:AH55"/>
    <mergeCell ref="AI54:AI55"/>
    <mergeCell ref="AJ54:AJ55"/>
    <mergeCell ref="AK54:AK55"/>
    <mergeCell ref="AL54:AL55"/>
    <mergeCell ref="AA54:AA55"/>
    <mergeCell ref="AB54:AB55"/>
    <mergeCell ref="AC54:AC55"/>
    <mergeCell ref="AD54:AD55"/>
    <mergeCell ref="AE54:AE55"/>
    <mergeCell ref="AF54:AF55"/>
    <mergeCell ref="U54:U55"/>
    <mergeCell ref="V54:V55"/>
    <mergeCell ref="W54:W55"/>
    <mergeCell ref="X54:X55"/>
    <mergeCell ref="Y54:Y55"/>
    <mergeCell ref="Z54:Z55"/>
    <mergeCell ref="BI54:BI55"/>
    <mergeCell ref="BJ54:BJ55"/>
    <mergeCell ref="AY54:AY55"/>
    <mergeCell ref="AZ54:AZ55"/>
    <mergeCell ref="BA54:BA55"/>
    <mergeCell ref="BB54:BB55"/>
    <mergeCell ref="BC54:BC55"/>
    <mergeCell ref="BD54:BD55"/>
    <mergeCell ref="AS54:AS55"/>
    <mergeCell ref="AT54:AT55"/>
    <mergeCell ref="AU54:AU55"/>
    <mergeCell ref="AV54:AV55"/>
    <mergeCell ref="AW54:AW55"/>
    <mergeCell ref="AX54:AX55"/>
    <mergeCell ref="AM54:AM55"/>
    <mergeCell ref="AN54:AN55"/>
    <mergeCell ref="AO54:AO55"/>
    <mergeCell ref="AP54:AP55"/>
    <mergeCell ref="AQ54:AQ55"/>
    <mergeCell ref="AR54:AR55"/>
    <mergeCell ref="CC54:CC55"/>
    <mergeCell ref="CD54:CD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BW54:BW55"/>
    <mergeCell ref="BX54:BX55"/>
    <mergeCell ref="BY54:BY55"/>
    <mergeCell ref="BZ54:BZ55"/>
    <mergeCell ref="CA54:CA55"/>
    <mergeCell ref="CB54:CB55"/>
    <mergeCell ref="BQ54:BQ55"/>
    <mergeCell ref="BR54:BR55"/>
    <mergeCell ref="BS54:BS55"/>
    <mergeCell ref="BT54:BT55"/>
    <mergeCell ref="BU54:BU55"/>
    <mergeCell ref="BV54:BV55"/>
    <mergeCell ref="BK54:BK55"/>
    <mergeCell ref="BL54:BL55"/>
    <mergeCell ref="BM54:BM55"/>
    <mergeCell ref="BN54:BN55"/>
    <mergeCell ref="BO54:BO55"/>
    <mergeCell ref="BP54:BP55"/>
    <mergeCell ref="BE54:BE55"/>
    <mergeCell ref="BF54:BF55"/>
    <mergeCell ref="BG54:BG55"/>
    <mergeCell ref="BH54:BH55"/>
    <mergeCell ref="O63:O64"/>
    <mergeCell ref="P63:P64"/>
    <mergeCell ref="Q63:Q64"/>
    <mergeCell ref="R63:R64"/>
    <mergeCell ref="S63:S64"/>
    <mergeCell ref="T63:T64"/>
    <mergeCell ref="C63:C64"/>
    <mergeCell ref="I63:I64"/>
    <mergeCell ref="J63:J64"/>
    <mergeCell ref="K63:K64"/>
    <mergeCell ref="L63:L64"/>
    <mergeCell ref="M63:M64"/>
    <mergeCell ref="CD59:CD60"/>
    <mergeCell ref="CE59:CE60"/>
    <mergeCell ref="T60:AG60"/>
    <mergeCell ref="AH60:AS60"/>
    <mergeCell ref="AT60:AZ60"/>
    <mergeCell ref="BA60:BG60"/>
    <mergeCell ref="BH60:BN60"/>
    <mergeCell ref="BO60:BU60"/>
    <mergeCell ref="BV60:CB60"/>
    <mergeCell ref="AH59:AJ59"/>
    <mergeCell ref="AK59:AM59"/>
    <mergeCell ref="AN59:AP59"/>
    <mergeCell ref="AQ59:AS59"/>
    <mergeCell ref="AT59:CB59"/>
    <mergeCell ref="CC59:CC60"/>
    <mergeCell ref="AG63:AG64"/>
    <mergeCell ref="AH63:AH64"/>
    <mergeCell ref="AI63:AI64"/>
    <mergeCell ref="AJ63:AJ64"/>
    <mergeCell ref="AK63:AK64"/>
    <mergeCell ref="AL63:AL64"/>
    <mergeCell ref="AA63:AA64"/>
    <mergeCell ref="AB63:AB64"/>
    <mergeCell ref="AC63:AC64"/>
    <mergeCell ref="AD63:AD64"/>
    <mergeCell ref="AE63:AE64"/>
    <mergeCell ref="AF63:AF64"/>
    <mergeCell ref="U63:U64"/>
    <mergeCell ref="V63:V64"/>
    <mergeCell ref="W63:W64"/>
    <mergeCell ref="X63:X64"/>
    <mergeCell ref="Y63:Y64"/>
    <mergeCell ref="Z63:Z64"/>
    <mergeCell ref="BI63:BI64"/>
    <mergeCell ref="BJ63:BJ64"/>
    <mergeCell ref="AY63:AY64"/>
    <mergeCell ref="AZ63:AZ64"/>
    <mergeCell ref="BA63:BA64"/>
    <mergeCell ref="BB63:BB64"/>
    <mergeCell ref="BC63:BC64"/>
    <mergeCell ref="BD63:BD64"/>
    <mergeCell ref="AS63:AS64"/>
    <mergeCell ref="AT63:AT64"/>
    <mergeCell ref="AU63:AU64"/>
    <mergeCell ref="AV63:AV64"/>
    <mergeCell ref="AW63:AW64"/>
    <mergeCell ref="AX63:AX64"/>
    <mergeCell ref="AM63:AM64"/>
    <mergeCell ref="AN63:AN64"/>
    <mergeCell ref="AO63:AO64"/>
    <mergeCell ref="AP63:AP64"/>
    <mergeCell ref="AQ63:AQ64"/>
    <mergeCell ref="AR63:AR64"/>
    <mergeCell ref="CC63:CC64"/>
    <mergeCell ref="CD63:CD64"/>
    <mergeCell ref="CE63:CE64"/>
    <mergeCell ref="C68:C69"/>
    <mergeCell ref="D68:E69"/>
    <mergeCell ref="F68:G69"/>
    <mergeCell ref="I68:M69"/>
    <mergeCell ref="O68:S69"/>
    <mergeCell ref="AB68:AD68"/>
    <mergeCell ref="AE68:AG68"/>
    <mergeCell ref="BW63:BW64"/>
    <mergeCell ref="BX63:BX64"/>
    <mergeCell ref="BY63:BY64"/>
    <mergeCell ref="BZ63:BZ64"/>
    <mergeCell ref="CA63:CA64"/>
    <mergeCell ref="CB63:CB64"/>
    <mergeCell ref="BQ63:BQ64"/>
    <mergeCell ref="BR63:BR64"/>
    <mergeCell ref="BS63:BS64"/>
    <mergeCell ref="BT63:BT64"/>
    <mergeCell ref="BU63:BU64"/>
    <mergeCell ref="BV63:BV64"/>
    <mergeCell ref="BK63:BK64"/>
    <mergeCell ref="BL63:BL64"/>
    <mergeCell ref="BM63:BM64"/>
    <mergeCell ref="BN63:BN64"/>
    <mergeCell ref="BO63:BO64"/>
    <mergeCell ref="BP63:BP64"/>
    <mergeCell ref="BE63:BE64"/>
    <mergeCell ref="BF63:BF64"/>
    <mergeCell ref="BG63:BG64"/>
    <mergeCell ref="BH63:BH64"/>
    <mergeCell ref="O72:O73"/>
    <mergeCell ref="P72:P73"/>
    <mergeCell ref="Q72:Q73"/>
    <mergeCell ref="R72:R73"/>
    <mergeCell ref="S72:S73"/>
    <mergeCell ref="T72:T73"/>
    <mergeCell ref="C72:C73"/>
    <mergeCell ref="I72:I73"/>
    <mergeCell ref="J72:J73"/>
    <mergeCell ref="K72:K73"/>
    <mergeCell ref="L72:L73"/>
    <mergeCell ref="M72:M73"/>
    <mergeCell ref="CD68:CD69"/>
    <mergeCell ref="CE68:CE69"/>
    <mergeCell ref="T69:AG69"/>
    <mergeCell ref="AH69:AS69"/>
    <mergeCell ref="AT69:AZ69"/>
    <mergeCell ref="BA69:BG69"/>
    <mergeCell ref="BH69:BN69"/>
    <mergeCell ref="BO69:BU69"/>
    <mergeCell ref="BV69:CB69"/>
    <mergeCell ref="AH68:AJ68"/>
    <mergeCell ref="AK68:AM68"/>
    <mergeCell ref="AN68:AP68"/>
    <mergeCell ref="AQ68:AS68"/>
    <mergeCell ref="AT68:CB68"/>
    <mergeCell ref="CC68:CC69"/>
    <mergeCell ref="AG72:AG73"/>
    <mergeCell ref="AH72:AH73"/>
    <mergeCell ref="AI72:AI73"/>
    <mergeCell ref="AJ72:AJ73"/>
    <mergeCell ref="AK72:AK73"/>
    <mergeCell ref="AL72:AL73"/>
    <mergeCell ref="AA72:AA73"/>
    <mergeCell ref="AB72:AB73"/>
    <mergeCell ref="AC72:AC73"/>
    <mergeCell ref="AD72:AD73"/>
    <mergeCell ref="AE72:AE73"/>
    <mergeCell ref="AF72:AF73"/>
    <mergeCell ref="U72:U73"/>
    <mergeCell ref="V72:V73"/>
    <mergeCell ref="W72:W73"/>
    <mergeCell ref="X72:X73"/>
    <mergeCell ref="Y72:Y73"/>
    <mergeCell ref="Z72:Z73"/>
    <mergeCell ref="BI72:BI73"/>
    <mergeCell ref="BJ72:BJ73"/>
    <mergeCell ref="AY72:AY73"/>
    <mergeCell ref="AZ72:AZ73"/>
    <mergeCell ref="BA72:BA73"/>
    <mergeCell ref="BB72:BB73"/>
    <mergeCell ref="BC72:BC73"/>
    <mergeCell ref="BD72:BD73"/>
    <mergeCell ref="AS72:AS73"/>
    <mergeCell ref="AT72:AT73"/>
    <mergeCell ref="AU72:AU73"/>
    <mergeCell ref="AV72:AV73"/>
    <mergeCell ref="AW72:AW73"/>
    <mergeCell ref="AX72:AX73"/>
    <mergeCell ref="AM72:AM73"/>
    <mergeCell ref="AN72:AN73"/>
    <mergeCell ref="AO72:AO73"/>
    <mergeCell ref="AP72:AP73"/>
    <mergeCell ref="AQ72:AQ73"/>
    <mergeCell ref="AR72:AR73"/>
    <mergeCell ref="CC72:CC73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BW72:BW73"/>
    <mergeCell ref="BX72:BX73"/>
    <mergeCell ref="BY72:BY73"/>
    <mergeCell ref="BZ72:BZ73"/>
    <mergeCell ref="CA72:CA73"/>
    <mergeCell ref="CB72:CB73"/>
    <mergeCell ref="BQ72:BQ73"/>
    <mergeCell ref="BR72:BR73"/>
    <mergeCell ref="BS72:BS73"/>
    <mergeCell ref="BT72:BT73"/>
    <mergeCell ref="BU72:BU73"/>
    <mergeCell ref="BV72:BV73"/>
    <mergeCell ref="BK72:BK73"/>
    <mergeCell ref="BL72:BL73"/>
    <mergeCell ref="BM72:BM73"/>
    <mergeCell ref="BN72:BN73"/>
    <mergeCell ref="BO72:BO73"/>
    <mergeCell ref="BP72:BP73"/>
    <mergeCell ref="BE72:BE73"/>
    <mergeCell ref="BF72:BF73"/>
    <mergeCell ref="BG72:BG73"/>
    <mergeCell ref="BH72:BH73"/>
    <mergeCell ref="O81:O82"/>
    <mergeCell ref="P81:P82"/>
    <mergeCell ref="Q81:Q82"/>
    <mergeCell ref="R81:R82"/>
    <mergeCell ref="S81:S82"/>
    <mergeCell ref="T81:T82"/>
    <mergeCell ref="C81:C82"/>
    <mergeCell ref="I81:I82"/>
    <mergeCell ref="J81:J82"/>
    <mergeCell ref="K81:K82"/>
    <mergeCell ref="L81:L82"/>
    <mergeCell ref="M81:M82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BV78:CB78"/>
    <mergeCell ref="AH77:AJ77"/>
    <mergeCell ref="AK77:AM77"/>
    <mergeCell ref="AN77:AP77"/>
    <mergeCell ref="AQ77:AS77"/>
    <mergeCell ref="AT77:CB77"/>
    <mergeCell ref="CC77:CC78"/>
    <mergeCell ref="AG81:AG82"/>
    <mergeCell ref="AH81:AH82"/>
    <mergeCell ref="AI81:AI82"/>
    <mergeCell ref="AJ81:AJ82"/>
    <mergeCell ref="AK81:AK82"/>
    <mergeCell ref="AL81:AL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BI81:BI82"/>
    <mergeCell ref="BJ81:BJ82"/>
    <mergeCell ref="AY81:AY82"/>
    <mergeCell ref="AZ81:AZ82"/>
    <mergeCell ref="BA81:BA82"/>
    <mergeCell ref="BB81:BB82"/>
    <mergeCell ref="BC81:BC82"/>
    <mergeCell ref="BD81:BD82"/>
    <mergeCell ref="AS81:AS82"/>
    <mergeCell ref="AT81:AT82"/>
    <mergeCell ref="AU81:AU82"/>
    <mergeCell ref="AV81:AV82"/>
    <mergeCell ref="AW81:AW82"/>
    <mergeCell ref="AX81:AX82"/>
    <mergeCell ref="AM81:AM82"/>
    <mergeCell ref="AN81:AN82"/>
    <mergeCell ref="AO81:AO82"/>
    <mergeCell ref="AP81:AP82"/>
    <mergeCell ref="AQ81:AQ82"/>
    <mergeCell ref="AR81:AR82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BW81:BW82"/>
    <mergeCell ref="BX81:BX82"/>
    <mergeCell ref="BY81:BY82"/>
    <mergeCell ref="BZ81:BZ82"/>
    <mergeCell ref="CA81:CA82"/>
    <mergeCell ref="CB81:CB82"/>
    <mergeCell ref="BQ81:BQ82"/>
    <mergeCell ref="BR81:BR82"/>
    <mergeCell ref="BS81:BS82"/>
    <mergeCell ref="BT81:BT82"/>
    <mergeCell ref="BU81:BU82"/>
    <mergeCell ref="BV81:BV82"/>
    <mergeCell ref="BK81:BK82"/>
    <mergeCell ref="BL81:BL82"/>
    <mergeCell ref="BM81:BM82"/>
    <mergeCell ref="BN81:BN82"/>
    <mergeCell ref="BO81:BO82"/>
    <mergeCell ref="BP81:BP82"/>
    <mergeCell ref="BE81:BE82"/>
    <mergeCell ref="BF81:BF82"/>
    <mergeCell ref="BG81:BG82"/>
    <mergeCell ref="BH81:BH82"/>
    <mergeCell ref="O90:O91"/>
    <mergeCell ref="P90:P91"/>
    <mergeCell ref="Q90:Q91"/>
    <mergeCell ref="R90:R91"/>
    <mergeCell ref="S90:S91"/>
    <mergeCell ref="T90:T91"/>
    <mergeCell ref="C90:C91"/>
    <mergeCell ref="I90:I91"/>
    <mergeCell ref="J90:J91"/>
    <mergeCell ref="K90:K91"/>
    <mergeCell ref="L90:L91"/>
    <mergeCell ref="M90:M91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V87:CB87"/>
    <mergeCell ref="AH86:AJ86"/>
    <mergeCell ref="AK86:AM86"/>
    <mergeCell ref="AN86:AP86"/>
    <mergeCell ref="AQ86:AS86"/>
    <mergeCell ref="AT86:CB86"/>
    <mergeCell ref="CC86:CC87"/>
    <mergeCell ref="AG90:AG91"/>
    <mergeCell ref="AH90:AH91"/>
    <mergeCell ref="AI90:AI91"/>
    <mergeCell ref="AJ90:AJ91"/>
    <mergeCell ref="AK90:AK91"/>
    <mergeCell ref="AL90:AL91"/>
    <mergeCell ref="AA90:AA91"/>
    <mergeCell ref="AB90:AB91"/>
    <mergeCell ref="AC90:AC91"/>
    <mergeCell ref="AD90:AD91"/>
    <mergeCell ref="AE90:AE91"/>
    <mergeCell ref="AF90:AF91"/>
    <mergeCell ref="U90:U91"/>
    <mergeCell ref="V90:V91"/>
    <mergeCell ref="W90:W91"/>
    <mergeCell ref="X90:X91"/>
    <mergeCell ref="Y90:Y91"/>
    <mergeCell ref="Z90:Z91"/>
    <mergeCell ref="BI90:BI91"/>
    <mergeCell ref="BJ90:BJ91"/>
    <mergeCell ref="AY90:AY91"/>
    <mergeCell ref="AZ90:AZ91"/>
    <mergeCell ref="BA90:BA91"/>
    <mergeCell ref="BB90:BB91"/>
    <mergeCell ref="BC90:BC91"/>
    <mergeCell ref="BD90:BD91"/>
    <mergeCell ref="AS90:AS91"/>
    <mergeCell ref="AT90:AT91"/>
    <mergeCell ref="AU90:AU91"/>
    <mergeCell ref="AV90:AV91"/>
    <mergeCell ref="AW90:AW91"/>
    <mergeCell ref="AX90:AX91"/>
    <mergeCell ref="AM90:AM91"/>
    <mergeCell ref="AN90:AN91"/>
    <mergeCell ref="AO90:AO91"/>
    <mergeCell ref="AP90:AP91"/>
    <mergeCell ref="AQ90:AQ91"/>
    <mergeCell ref="AR90:AR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BW90:BW91"/>
    <mergeCell ref="BX90:BX91"/>
    <mergeCell ref="BY90:BY91"/>
    <mergeCell ref="BZ90:BZ91"/>
    <mergeCell ref="CA90:CA91"/>
    <mergeCell ref="CB90:CB91"/>
    <mergeCell ref="BQ90:BQ91"/>
    <mergeCell ref="BR90:BR91"/>
    <mergeCell ref="BS90:BS91"/>
    <mergeCell ref="BT90:BT91"/>
    <mergeCell ref="BU90:BU91"/>
    <mergeCell ref="BV90:BV91"/>
    <mergeCell ref="BK90:BK91"/>
    <mergeCell ref="BL90:BL91"/>
    <mergeCell ref="BM90:BM91"/>
    <mergeCell ref="BN90:BN91"/>
    <mergeCell ref="BO90:BO91"/>
    <mergeCell ref="BP90:BP91"/>
    <mergeCell ref="BE90:BE91"/>
    <mergeCell ref="BF90:BF91"/>
    <mergeCell ref="BG90:BG91"/>
    <mergeCell ref="BH90:BH91"/>
    <mergeCell ref="O99:O100"/>
    <mergeCell ref="P99:P100"/>
    <mergeCell ref="Q99:Q100"/>
    <mergeCell ref="R99:R100"/>
    <mergeCell ref="S99:S100"/>
    <mergeCell ref="T99:T100"/>
    <mergeCell ref="C99:C100"/>
    <mergeCell ref="I99:I100"/>
    <mergeCell ref="J99:J100"/>
    <mergeCell ref="K99:K100"/>
    <mergeCell ref="L99:L100"/>
    <mergeCell ref="M99:M100"/>
    <mergeCell ref="CD95:CD96"/>
    <mergeCell ref="CE95:CE96"/>
    <mergeCell ref="T96:AG96"/>
    <mergeCell ref="AH96:AS96"/>
    <mergeCell ref="AT96:AZ96"/>
    <mergeCell ref="BA96:BG96"/>
    <mergeCell ref="BH96:BN96"/>
    <mergeCell ref="BO96:BU96"/>
    <mergeCell ref="BV96:CB96"/>
    <mergeCell ref="AH95:AJ95"/>
    <mergeCell ref="AK95:AM95"/>
    <mergeCell ref="AN95:AP95"/>
    <mergeCell ref="AQ95:AS95"/>
    <mergeCell ref="AT95:CB95"/>
    <mergeCell ref="CC95:CC96"/>
    <mergeCell ref="AG99:AG100"/>
    <mergeCell ref="AH99:AH100"/>
    <mergeCell ref="AI99:AI100"/>
    <mergeCell ref="AJ99:AJ100"/>
    <mergeCell ref="AK99:AK100"/>
    <mergeCell ref="AL99:AL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W99:W100"/>
    <mergeCell ref="X99:X100"/>
    <mergeCell ref="Y99:Y100"/>
    <mergeCell ref="Z99:Z100"/>
    <mergeCell ref="BI99:BI100"/>
    <mergeCell ref="BJ99:BJ100"/>
    <mergeCell ref="AY99:AY100"/>
    <mergeCell ref="AZ99:AZ100"/>
    <mergeCell ref="BA99:BA100"/>
    <mergeCell ref="BB99:BB100"/>
    <mergeCell ref="BC99:BC100"/>
    <mergeCell ref="BD99:BD100"/>
    <mergeCell ref="AS99:AS100"/>
    <mergeCell ref="AT99:AT100"/>
    <mergeCell ref="AU99:AU100"/>
    <mergeCell ref="AV99:AV100"/>
    <mergeCell ref="AW99:AW100"/>
    <mergeCell ref="AX99:AX100"/>
    <mergeCell ref="AM99:AM100"/>
    <mergeCell ref="AN99:AN100"/>
    <mergeCell ref="AO99:AO100"/>
    <mergeCell ref="AP99:AP100"/>
    <mergeCell ref="AQ99:AQ100"/>
    <mergeCell ref="AR99:AR100"/>
    <mergeCell ref="CC99:CC100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BW99:BW100"/>
    <mergeCell ref="BX99:BX100"/>
    <mergeCell ref="BY99:BY100"/>
    <mergeCell ref="BZ99:BZ100"/>
    <mergeCell ref="CA99:CA100"/>
    <mergeCell ref="CB99:CB100"/>
    <mergeCell ref="BQ99:BQ100"/>
    <mergeCell ref="BR99:BR100"/>
    <mergeCell ref="BS99:BS100"/>
    <mergeCell ref="BT99:BT100"/>
    <mergeCell ref="BU99:BU100"/>
    <mergeCell ref="BV99:BV100"/>
    <mergeCell ref="BK99:BK100"/>
    <mergeCell ref="BL99:BL100"/>
    <mergeCell ref="BM99:BM100"/>
    <mergeCell ref="BN99:BN100"/>
    <mergeCell ref="BO99:BO100"/>
    <mergeCell ref="BP99:BP100"/>
    <mergeCell ref="BE99:BE100"/>
    <mergeCell ref="BF99:BF100"/>
    <mergeCell ref="BG99:BG100"/>
    <mergeCell ref="BH99:BH100"/>
    <mergeCell ref="O108:O109"/>
    <mergeCell ref="P108:P109"/>
    <mergeCell ref="Q108:Q109"/>
    <mergeCell ref="R108:R109"/>
    <mergeCell ref="S108:S109"/>
    <mergeCell ref="T108:T109"/>
    <mergeCell ref="C108:C109"/>
    <mergeCell ref="I108:I109"/>
    <mergeCell ref="J108:J109"/>
    <mergeCell ref="K108:K109"/>
    <mergeCell ref="L108:L109"/>
    <mergeCell ref="M108:M109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BV105:CB105"/>
    <mergeCell ref="AH104:AJ104"/>
    <mergeCell ref="AK104:AM104"/>
    <mergeCell ref="AN104:AP104"/>
    <mergeCell ref="AQ104:AS104"/>
    <mergeCell ref="AT104:CB104"/>
    <mergeCell ref="CC104:CC105"/>
    <mergeCell ref="AG108:AG109"/>
    <mergeCell ref="AH108:AH109"/>
    <mergeCell ref="AI108:AI109"/>
    <mergeCell ref="AJ108:AJ109"/>
    <mergeCell ref="AK108:AK109"/>
    <mergeCell ref="AL108:AL109"/>
    <mergeCell ref="AA108:AA109"/>
    <mergeCell ref="AB108:AB109"/>
    <mergeCell ref="AC108:AC109"/>
    <mergeCell ref="AD108:AD109"/>
    <mergeCell ref="AE108:AE109"/>
    <mergeCell ref="AF108:AF109"/>
    <mergeCell ref="U108:U109"/>
    <mergeCell ref="V108:V109"/>
    <mergeCell ref="W108:W109"/>
    <mergeCell ref="X108:X109"/>
    <mergeCell ref="Y108:Y109"/>
    <mergeCell ref="Z108:Z109"/>
    <mergeCell ref="BI108:BI109"/>
    <mergeCell ref="BJ108:BJ109"/>
    <mergeCell ref="AY108:AY109"/>
    <mergeCell ref="AZ108:AZ109"/>
    <mergeCell ref="BA108:BA109"/>
    <mergeCell ref="BB108:BB109"/>
    <mergeCell ref="BC108:BC109"/>
    <mergeCell ref="BD108:BD109"/>
    <mergeCell ref="AS108:AS109"/>
    <mergeCell ref="AT108:AT109"/>
    <mergeCell ref="AU108:AU109"/>
    <mergeCell ref="AV108:AV109"/>
    <mergeCell ref="AW108:AW109"/>
    <mergeCell ref="AX108:AX109"/>
    <mergeCell ref="AM108:AM109"/>
    <mergeCell ref="AN108:AN109"/>
    <mergeCell ref="AO108:AO109"/>
    <mergeCell ref="AP108:AP109"/>
    <mergeCell ref="AQ108:AQ109"/>
    <mergeCell ref="AR108:AR109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BW108:BW109"/>
    <mergeCell ref="BX108:BX109"/>
    <mergeCell ref="BY108:BY109"/>
    <mergeCell ref="BZ108:BZ109"/>
    <mergeCell ref="CA108:CA109"/>
    <mergeCell ref="CB108:CB109"/>
    <mergeCell ref="BQ108:BQ109"/>
    <mergeCell ref="BR108:BR109"/>
    <mergeCell ref="BS108:BS109"/>
    <mergeCell ref="BT108:BT109"/>
    <mergeCell ref="BU108:BU109"/>
    <mergeCell ref="BV108:BV109"/>
    <mergeCell ref="BK108:BK109"/>
    <mergeCell ref="BL108:BL109"/>
    <mergeCell ref="BM108:BM109"/>
    <mergeCell ref="BN108:BN109"/>
    <mergeCell ref="BO108:BO109"/>
    <mergeCell ref="BP108:BP109"/>
    <mergeCell ref="BE108:BE109"/>
    <mergeCell ref="BF108:BF109"/>
    <mergeCell ref="BG108:BG109"/>
    <mergeCell ref="BH108:BH109"/>
    <mergeCell ref="O117:O118"/>
    <mergeCell ref="P117:P118"/>
    <mergeCell ref="Q117:Q118"/>
    <mergeCell ref="R117:R118"/>
    <mergeCell ref="S117:S118"/>
    <mergeCell ref="T117:T118"/>
    <mergeCell ref="C117:C118"/>
    <mergeCell ref="I117:I118"/>
    <mergeCell ref="J117:J118"/>
    <mergeCell ref="K117:K118"/>
    <mergeCell ref="L117:L118"/>
    <mergeCell ref="M117:M118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V114:CB114"/>
    <mergeCell ref="AH113:AJ113"/>
    <mergeCell ref="AK113:AM113"/>
    <mergeCell ref="AN113:AP113"/>
    <mergeCell ref="AQ113:AS113"/>
    <mergeCell ref="AT113:CB113"/>
    <mergeCell ref="CC113:CC114"/>
    <mergeCell ref="AG117:AG118"/>
    <mergeCell ref="AH117:AH118"/>
    <mergeCell ref="AI117:AI118"/>
    <mergeCell ref="AJ117:AJ118"/>
    <mergeCell ref="AK117:AK118"/>
    <mergeCell ref="AL117:AL118"/>
    <mergeCell ref="AA117:AA118"/>
    <mergeCell ref="AB117:AB118"/>
    <mergeCell ref="AC117:AC118"/>
    <mergeCell ref="AD117:AD118"/>
    <mergeCell ref="AE117:AE118"/>
    <mergeCell ref="AF117:AF118"/>
    <mergeCell ref="U117:U118"/>
    <mergeCell ref="V117:V118"/>
    <mergeCell ref="W117:W118"/>
    <mergeCell ref="X117:X118"/>
    <mergeCell ref="Y117:Y118"/>
    <mergeCell ref="Z117:Z118"/>
    <mergeCell ref="BI117:BI118"/>
    <mergeCell ref="BJ117:BJ118"/>
    <mergeCell ref="AY117:AY118"/>
    <mergeCell ref="AZ117:AZ118"/>
    <mergeCell ref="BA117:BA118"/>
    <mergeCell ref="BB117:BB118"/>
    <mergeCell ref="BC117:BC118"/>
    <mergeCell ref="BD117:BD118"/>
    <mergeCell ref="AS117:AS118"/>
    <mergeCell ref="AT117:AT118"/>
    <mergeCell ref="AU117:AU118"/>
    <mergeCell ref="AV117:AV118"/>
    <mergeCell ref="AW117:AW118"/>
    <mergeCell ref="AX117:AX118"/>
    <mergeCell ref="AM117:AM118"/>
    <mergeCell ref="AN117:AN118"/>
    <mergeCell ref="AO117:AO118"/>
    <mergeCell ref="AP117:AP118"/>
    <mergeCell ref="AQ117:AQ118"/>
    <mergeCell ref="AR117:AR118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BW117:BW118"/>
    <mergeCell ref="BX117:BX118"/>
    <mergeCell ref="BY117:BY118"/>
    <mergeCell ref="BZ117:BZ118"/>
    <mergeCell ref="CA117:CA118"/>
    <mergeCell ref="CB117:CB118"/>
    <mergeCell ref="BQ117:BQ118"/>
    <mergeCell ref="BR117:BR118"/>
    <mergeCell ref="BS117:BS118"/>
    <mergeCell ref="BT117:BT118"/>
    <mergeCell ref="BU117:BU118"/>
    <mergeCell ref="BV117:BV118"/>
    <mergeCell ref="BK117:BK118"/>
    <mergeCell ref="BL117:BL118"/>
    <mergeCell ref="BM117:BM118"/>
    <mergeCell ref="BN117:BN118"/>
    <mergeCell ref="BO117:BO118"/>
    <mergeCell ref="BP117:BP118"/>
    <mergeCell ref="BE117:BE118"/>
    <mergeCell ref="BF117:BF118"/>
    <mergeCell ref="BG117:BG118"/>
    <mergeCell ref="BH117:BH118"/>
    <mergeCell ref="O126:O127"/>
    <mergeCell ref="P126:P127"/>
    <mergeCell ref="Q126:Q127"/>
    <mergeCell ref="R126:R127"/>
    <mergeCell ref="S126:S127"/>
    <mergeCell ref="T126:T127"/>
    <mergeCell ref="C126:C127"/>
    <mergeCell ref="I126:I127"/>
    <mergeCell ref="J126:J127"/>
    <mergeCell ref="K126:K127"/>
    <mergeCell ref="L126:L127"/>
    <mergeCell ref="M126:M127"/>
    <mergeCell ref="CD122:CD123"/>
    <mergeCell ref="CE122:CE123"/>
    <mergeCell ref="T123:AG123"/>
    <mergeCell ref="AH123:AS123"/>
    <mergeCell ref="AT123:AZ123"/>
    <mergeCell ref="BA123:BG123"/>
    <mergeCell ref="BH123:BN123"/>
    <mergeCell ref="BO123:BU123"/>
    <mergeCell ref="BV123:CB123"/>
    <mergeCell ref="AH122:AJ122"/>
    <mergeCell ref="AK122:AM122"/>
    <mergeCell ref="AN122:AP122"/>
    <mergeCell ref="AQ122:AS122"/>
    <mergeCell ref="AT122:CB122"/>
    <mergeCell ref="CC122:CC123"/>
    <mergeCell ref="AG126:AG127"/>
    <mergeCell ref="AH126:AH127"/>
    <mergeCell ref="AI126:AI127"/>
    <mergeCell ref="AJ126:AJ127"/>
    <mergeCell ref="AK126:AK127"/>
    <mergeCell ref="AL126:AL127"/>
    <mergeCell ref="AA126:AA127"/>
    <mergeCell ref="AB126:AB127"/>
    <mergeCell ref="AC126:AC127"/>
    <mergeCell ref="AD126:AD127"/>
    <mergeCell ref="AE126:AE127"/>
    <mergeCell ref="AF126:AF127"/>
    <mergeCell ref="U126:U127"/>
    <mergeCell ref="V126:V127"/>
    <mergeCell ref="W126:W127"/>
    <mergeCell ref="X126:X127"/>
    <mergeCell ref="Y126:Y127"/>
    <mergeCell ref="Z126:Z127"/>
    <mergeCell ref="BI126:BI127"/>
    <mergeCell ref="BJ126:BJ127"/>
    <mergeCell ref="AY126:AY127"/>
    <mergeCell ref="AZ126:AZ127"/>
    <mergeCell ref="BA126:BA127"/>
    <mergeCell ref="BB126:BB127"/>
    <mergeCell ref="BC126:BC127"/>
    <mergeCell ref="BD126:BD127"/>
    <mergeCell ref="AS126:AS127"/>
    <mergeCell ref="AT126:AT127"/>
    <mergeCell ref="AU126:AU127"/>
    <mergeCell ref="AV126:AV127"/>
    <mergeCell ref="AW126:AW127"/>
    <mergeCell ref="AX126:AX127"/>
    <mergeCell ref="AM126:AM127"/>
    <mergeCell ref="AN126:AN127"/>
    <mergeCell ref="AO126:AO127"/>
    <mergeCell ref="AP126:AP127"/>
    <mergeCell ref="AQ126:AQ127"/>
    <mergeCell ref="AR126:AR127"/>
    <mergeCell ref="CC126:CC127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BW126:BW127"/>
    <mergeCell ref="BX126:BX127"/>
    <mergeCell ref="BY126:BY127"/>
    <mergeCell ref="BZ126:BZ127"/>
    <mergeCell ref="CA126:CA127"/>
    <mergeCell ref="CB126:CB127"/>
    <mergeCell ref="BQ126:BQ127"/>
    <mergeCell ref="BR126:BR127"/>
    <mergeCell ref="BS126:BS127"/>
    <mergeCell ref="BT126:BT127"/>
    <mergeCell ref="BU126:BU127"/>
    <mergeCell ref="BV126:BV127"/>
    <mergeCell ref="BK126:BK127"/>
    <mergeCell ref="BL126:BL127"/>
    <mergeCell ref="BM126:BM127"/>
    <mergeCell ref="BN126:BN127"/>
    <mergeCell ref="BO126:BO127"/>
    <mergeCell ref="BP126:BP127"/>
    <mergeCell ref="BE126:BE127"/>
    <mergeCell ref="BF126:BF127"/>
    <mergeCell ref="BG126:BG127"/>
    <mergeCell ref="BH126:BH127"/>
    <mergeCell ref="O135:O136"/>
    <mergeCell ref="P135:P136"/>
    <mergeCell ref="Q135:Q136"/>
    <mergeCell ref="R135:R136"/>
    <mergeCell ref="S135:S136"/>
    <mergeCell ref="T135:T136"/>
    <mergeCell ref="C135:C136"/>
    <mergeCell ref="I135:I136"/>
    <mergeCell ref="J135:J136"/>
    <mergeCell ref="K135:K136"/>
    <mergeCell ref="L135:L136"/>
    <mergeCell ref="M135:M136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BV132:CB132"/>
    <mergeCell ref="AH131:AJ131"/>
    <mergeCell ref="AK131:AM131"/>
    <mergeCell ref="AN131:AP131"/>
    <mergeCell ref="AQ131:AS131"/>
    <mergeCell ref="AT131:CB131"/>
    <mergeCell ref="CC131:CC132"/>
    <mergeCell ref="AG135:AG136"/>
    <mergeCell ref="AH135:AH136"/>
    <mergeCell ref="AI135:AI136"/>
    <mergeCell ref="AJ135:AJ136"/>
    <mergeCell ref="AK135:AK136"/>
    <mergeCell ref="AL135:AL136"/>
    <mergeCell ref="AA135:AA136"/>
    <mergeCell ref="AB135:AB136"/>
    <mergeCell ref="AC135:AC136"/>
    <mergeCell ref="AD135:AD136"/>
    <mergeCell ref="AE135:AE136"/>
    <mergeCell ref="AF135:AF136"/>
    <mergeCell ref="U135:U136"/>
    <mergeCell ref="V135:V136"/>
    <mergeCell ref="W135:W136"/>
    <mergeCell ref="X135:X136"/>
    <mergeCell ref="Y135:Y136"/>
    <mergeCell ref="Z135:Z136"/>
    <mergeCell ref="BI135:BI136"/>
    <mergeCell ref="BJ135:BJ136"/>
    <mergeCell ref="AY135:AY136"/>
    <mergeCell ref="AZ135:AZ136"/>
    <mergeCell ref="BA135:BA136"/>
    <mergeCell ref="BB135:BB136"/>
    <mergeCell ref="BC135:BC136"/>
    <mergeCell ref="BD135:BD136"/>
    <mergeCell ref="AS135:AS136"/>
    <mergeCell ref="AT135:AT136"/>
    <mergeCell ref="AU135:AU136"/>
    <mergeCell ref="AV135:AV136"/>
    <mergeCell ref="AW135:AW136"/>
    <mergeCell ref="AX135:AX136"/>
    <mergeCell ref="AM135:AM136"/>
    <mergeCell ref="AN135:AN136"/>
    <mergeCell ref="AO135:AO136"/>
    <mergeCell ref="AP135:AP136"/>
    <mergeCell ref="AQ135:AQ136"/>
    <mergeCell ref="AR135:AR136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BW135:BW136"/>
    <mergeCell ref="BX135:BX136"/>
    <mergeCell ref="BY135:BY136"/>
    <mergeCell ref="BZ135:BZ136"/>
    <mergeCell ref="CA135:CA136"/>
    <mergeCell ref="CB135:CB136"/>
    <mergeCell ref="BQ135:BQ136"/>
    <mergeCell ref="BR135:BR136"/>
    <mergeCell ref="BS135:BS136"/>
    <mergeCell ref="BT135:BT136"/>
    <mergeCell ref="BU135:BU136"/>
    <mergeCell ref="BV135:BV136"/>
    <mergeCell ref="BK135:BK136"/>
    <mergeCell ref="BL135:BL136"/>
    <mergeCell ref="BM135:BM136"/>
    <mergeCell ref="BN135:BN136"/>
    <mergeCell ref="BO135:BO136"/>
    <mergeCell ref="BP135:BP136"/>
    <mergeCell ref="BE135:BE136"/>
    <mergeCell ref="BF135:BF136"/>
    <mergeCell ref="BG135:BG136"/>
    <mergeCell ref="BH135:BH136"/>
    <mergeCell ref="O144:O145"/>
    <mergeCell ref="P144:P145"/>
    <mergeCell ref="Q144:Q145"/>
    <mergeCell ref="R144:R145"/>
    <mergeCell ref="S144:S145"/>
    <mergeCell ref="T144:T145"/>
    <mergeCell ref="C144:C145"/>
    <mergeCell ref="I144:I145"/>
    <mergeCell ref="J144:J145"/>
    <mergeCell ref="K144:K145"/>
    <mergeCell ref="L144:L145"/>
    <mergeCell ref="M144:M145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V141:CB141"/>
    <mergeCell ref="AH140:AJ140"/>
    <mergeCell ref="AK140:AM140"/>
    <mergeCell ref="AN140:AP140"/>
    <mergeCell ref="AQ140:AS140"/>
    <mergeCell ref="AT140:CB140"/>
    <mergeCell ref="CC140:CC141"/>
    <mergeCell ref="AG144:AG145"/>
    <mergeCell ref="AH144:AH145"/>
    <mergeCell ref="AI144:AI145"/>
    <mergeCell ref="AJ144:AJ145"/>
    <mergeCell ref="AK144:AK145"/>
    <mergeCell ref="AL144:AL145"/>
    <mergeCell ref="AA144:AA145"/>
    <mergeCell ref="AB144:AB145"/>
    <mergeCell ref="AC144:AC145"/>
    <mergeCell ref="AD144:AD145"/>
    <mergeCell ref="AE144:AE145"/>
    <mergeCell ref="AF144:AF145"/>
    <mergeCell ref="U144:U145"/>
    <mergeCell ref="V144:V145"/>
    <mergeCell ref="W144:W145"/>
    <mergeCell ref="X144:X145"/>
    <mergeCell ref="Y144:Y145"/>
    <mergeCell ref="Z144:Z145"/>
    <mergeCell ref="BI144:BI145"/>
    <mergeCell ref="BJ144:BJ145"/>
    <mergeCell ref="AY144:AY145"/>
    <mergeCell ref="AZ144:AZ145"/>
    <mergeCell ref="BA144:BA145"/>
    <mergeCell ref="BB144:BB145"/>
    <mergeCell ref="BC144:BC145"/>
    <mergeCell ref="BD144:BD145"/>
    <mergeCell ref="AS144:AS145"/>
    <mergeCell ref="AT144:AT145"/>
    <mergeCell ref="AU144:AU145"/>
    <mergeCell ref="AV144:AV145"/>
    <mergeCell ref="AW144:AW145"/>
    <mergeCell ref="AX144:AX145"/>
    <mergeCell ref="AM144:AM145"/>
    <mergeCell ref="AN144:AN145"/>
    <mergeCell ref="AO144:AO145"/>
    <mergeCell ref="AP144:AP145"/>
    <mergeCell ref="AQ144:AQ145"/>
    <mergeCell ref="AR144:AR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BW144:BW145"/>
    <mergeCell ref="BX144:BX145"/>
    <mergeCell ref="BY144:BY145"/>
    <mergeCell ref="BZ144:BZ145"/>
    <mergeCell ref="CA144:CA145"/>
    <mergeCell ref="CB144:CB145"/>
    <mergeCell ref="BQ144:BQ145"/>
    <mergeCell ref="BR144:BR145"/>
    <mergeCell ref="BS144:BS145"/>
    <mergeCell ref="BT144:BT145"/>
    <mergeCell ref="BU144:BU145"/>
    <mergeCell ref="BV144:BV145"/>
    <mergeCell ref="BK144:BK145"/>
    <mergeCell ref="BL144:BL145"/>
    <mergeCell ref="BM144:BM145"/>
    <mergeCell ref="BN144:BN145"/>
    <mergeCell ref="BO144:BO145"/>
    <mergeCell ref="BP144:BP145"/>
    <mergeCell ref="BE144:BE145"/>
    <mergeCell ref="BF144:BF145"/>
    <mergeCell ref="BG144:BG145"/>
    <mergeCell ref="BH144:BH145"/>
    <mergeCell ref="O153:O154"/>
    <mergeCell ref="P153:P154"/>
    <mergeCell ref="Q153:Q154"/>
    <mergeCell ref="R153:R154"/>
    <mergeCell ref="S153:S154"/>
    <mergeCell ref="T153:T154"/>
    <mergeCell ref="C153:C154"/>
    <mergeCell ref="I153:I154"/>
    <mergeCell ref="J153:J154"/>
    <mergeCell ref="K153:K154"/>
    <mergeCell ref="L153:L154"/>
    <mergeCell ref="M153:M154"/>
    <mergeCell ref="CD149:CD150"/>
    <mergeCell ref="CE149:CE150"/>
    <mergeCell ref="T150:AG150"/>
    <mergeCell ref="AH150:AS150"/>
    <mergeCell ref="AT150:AZ150"/>
    <mergeCell ref="BA150:BG150"/>
    <mergeCell ref="BH150:BN150"/>
    <mergeCell ref="BO150:BU150"/>
    <mergeCell ref="BV150:CB150"/>
    <mergeCell ref="AH149:AJ149"/>
    <mergeCell ref="AK149:AM149"/>
    <mergeCell ref="AN149:AP149"/>
    <mergeCell ref="AQ149:AS149"/>
    <mergeCell ref="AT149:CB149"/>
    <mergeCell ref="CC149:CC150"/>
    <mergeCell ref="AG153:AG154"/>
    <mergeCell ref="AH153:AH154"/>
    <mergeCell ref="AI153:AI154"/>
    <mergeCell ref="AJ153:AJ154"/>
    <mergeCell ref="AK153:AK154"/>
    <mergeCell ref="AL153:AL154"/>
    <mergeCell ref="AA153:AA154"/>
    <mergeCell ref="AB153:AB154"/>
    <mergeCell ref="AC153:AC154"/>
    <mergeCell ref="AD153:AD154"/>
    <mergeCell ref="AE153:AE154"/>
    <mergeCell ref="AF153:AF154"/>
    <mergeCell ref="U153:U154"/>
    <mergeCell ref="V153:V154"/>
    <mergeCell ref="W153:W154"/>
    <mergeCell ref="X153:X154"/>
    <mergeCell ref="Y153:Y154"/>
    <mergeCell ref="Z153:Z154"/>
    <mergeCell ref="BI153:BI154"/>
    <mergeCell ref="BJ153:BJ154"/>
    <mergeCell ref="AY153:AY154"/>
    <mergeCell ref="AZ153:AZ154"/>
    <mergeCell ref="BA153:BA154"/>
    <mergeCell ref="BB153:BB154"/>
    <mergeCell ref="BC153:BC154"/>
    <mergeCell ref="BD153:BD154"/>
    <mergeCell ref="AS153:AS154"/>
    <mergeCell ref="AT153:AT154"/>
    <mergeCell ref="AU153:AU154"/>
    <mergeCell ref="AV153:AV154"/>
    <mergeCell ref="AW153:AW154"/>
    <mergeCell ref="AX153:AX154"/>
    <mergeCell ref="AM153:AM154"/>
    <mergeCell ref="AN153:AN154"/>
    <mergeCell ref="AO153:AO154"/>
    <mergeCell ref="AP153:AP154"/>
    <mergeCell ref="AQ153:AQ154"/>
    <mergeCell ref="AR153:AR154"/>
    <mergeCell ref="CC153:CC154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BW153:BW154"/>
    <mergeCell ref="BX153:BX154"/>
    <mergeCell ref="BY153:BY154"/>
    <mergeCell ref="BZ153:BZ154"/>
    <mergeCell ref="CA153:CA154"/>
    <mergeCell ref="CB153:CB154"/>
    <mergeCell ref="BQ153:BQ154"/>
    <mergeCell ref="BR153:BR154"/>
    <mergeCell ref="BS153:BS154"/>
    <mergeCell ref="BT153:BT154"/>
    <mergeCell ref="BU153:BU154"/>
    <mergeCell ref="BV153:BV154"/>
    <mergeCell ref="BK153:BK154"/>
    <mergeCell ref="BL153:BL154"/>
    <mergeCell ref="BM153:BM154"/>
    <mergeCell ref="BN153:BN154"/>
    <mergeCell ref="BO153:BO154"/>
    <mergeCell ref="BP153:BP154"/>
    <mergeCell ref="BE153:BE154"/>
    <mergeCell ref="BF153:BF154"/>
    <mergeCell ref="BG153:BG154"/>
    <mergeCell ref="BH153:BH154"/>
    <mergeCell ref="O162:O163"/>
    <mergeCell ref="P162:P163"/>
    <mergeCell ref="Q162:Q163"/>
    <mergeCell ref="R162:R163"/>
    <mergeCell ref="S162:S163"/>
    <mergeCell ref="T162:T163"/>
    <mergeCell ref="C162:C163"/>
    <mergeCell ref="I162:I163"/>
    <mergeCell ref="J162:J163"/>
    <mergeCell ref="K162:K163"/>
    <mergeCell ref="L162:L163"/>
    <mergeCell ref="M162:M163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BV159:CB159"/>
    <mergeCell ref="AH158:AJ158"/>
    <mergeCell ref="AK158:AM158"/>
    <mergeCell ref="AN158:AP158"/>
    <mergeCell ref="AQ158:AS158"/>
    <mergeCell ref="AT158:CB158"/>
    <mergeCell ref="CC158:CC159"/>
    <mergeCell ref="AG162:AG163"/>
    <mergeCell ref="AH162:AH163"/>
    <mergeCell ref="AI162:AI163"/>
    <mergeCell ref="AJ162:AJ163"/>
    <mergeCell ref="AK162:AK163"/>
    <mergeCell ref="AL162:AL163"/>
    <mergeCell ref="AA162:AA163"/>
    <mergeCell ref="AB162:AB163"/>
    <mergeCell ref="AC162:AC163"/>
    <mergeCell ref="AD162:AD163"/>
    <mergeCell ref="AE162:AE163"/>
    <mergeCell ref="AF162:AF163"/>
    <mergeCell ref="U162:U163"/>
    <mergeCell ref="V162:V163"/>
    <mergeCell ref="W162:W163"/>
    <mergeCell ref="X162:X163"/>
    <mergeCell ref="Y162:Y163"/>
    <mergeCell ref="Z162:Z163"/>
    <mergeCell ref="BI162:BI163"/>
    <mergeCell ref="BJ162:BJ163"/>
    <mergeCell ref="AY162:AY163"/>
    <mergeCell ref="AZ162:AZ163"/>
    <mergeCell ref="BA162:BA163"/>
    <mergeCell ref="BB162:BB163"/>
    <mergeCell ref="BC162:BC163"/>
    <mergeCell ref="BD162:BD163"/>
    <mergeCell ref="AS162:AS163"/>
    <mergeCell ref="AT162:AT163"/>
    <mergeCell ref="AU162:AU163"/>
    <mergeCell ref="AV162:AV163"/>
    <mergeCell ref="AW162:AW163"/>
    <mergeCell ref="AX162:AX163"/>
    <mergeCell ref="AM162:AM163"/>
    <mergeCell ref="AN162:AN163"/>
    <mergeCell ref="AO162:AO163"/>
    <mergeCell ref="AP162:AP163"/>
    <mergeCell ref="AQ162:AQ163"/>
    <mergeCell ref="AR162:AR163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BW162:BW163"/>
    <mergeCell ref="BX162:BX163"/>
    <mergeCell ref="BY162:BY163"/>
    <mergeCell ref="BZ162:BZ163"/>
    <mergeCell ref="CA162:CA163"/>
    <mergeCell ref="CB162:CB163"/>
    <mergeCell ref="BQ162:BQ163"/>
    <mergeCell ref="BR162:BR163"/>
    <mergeCell ref="BS162:BS163"/>
    <mergeCell ref="BT162:BT163"/>
    <mergeCell ref="BU162:BU163"/>
    <mergeCell ref="BV162:BV163"/>
    <mergeCell ref="BK162:BK163"/>
    <mergeCell ref="BL162:BL163"/>
    <mergeCell ref="BM162:BM163"/>
    <mergeCell ref="BN162:BN163"/>
    <mergeCell ref="BO162:BO163"/>
    <mergeCell ref="BP162:BP163"/>
    <mergeCell ref="BE162:BE163"/>
    <mergeCell ref="BF162:BF163"/>
    <mergeCell ref="BG162:BG163"/>
    <mergeCell ref="BH162:BH163"/>
    <mergeCell ref="O171:O172"/>
    <mergeCell ref="P171:P172"/>
    <mergeCell ref="Q171:Q172"/>
    <mergeCell ref="R171:R172"/>
    <mergeCell ref="S171:S172"/>
    <mergeCell ref="T171:T172"/>
    <mergeCell ref="C171:C172"/>
    <mergeCell ref="I171:I172"/>
    <mergeCell ref="J171:J172"/>
    <mergeCell ref="K171:K172"/>
    <mergeCell ref="L171:L172"/>
    <mergeCell ref="M171:M172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V168:CB168"/>
    <mergeCell ref="AH167:AJ167"/>
    <mergeCell ref="AK167:AM167"/>
    <mergeCell ref="AN167:AP167"/>
    <mergeCell ref="AQ167:AS167"/>
    <mergeCell ref="AT167:CB167"/>
    <mergeCell ref="CC167:CC168"/>
    <mergeCell ref="AG171:AG172"/>
    <mergeCell ref="AH171:AH172"/>
    <mergeCell ref="AI171:AI172"/>
    <mergeCell ref="AJ171:AJ172"/>
    <mergeCell ref="AK171:AK172"/>
    <mergeCell ref="AL171:AL172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BI171:BI172"/>
    <mergeCell ref="BJ171:BJ172"/>
    <mergeCell ref="AY171:AY172"/>
    <mergeCell ref="AZ171:AZ172"/>
    <mergeCell ref="BA171:BA172"/>
    <mergeCell ref="BB171:BB172"/>
    <mergeCell ref="BC171:BC172"/>
    <mergeCell ref="BD171:BD172"/>
    <mergeCell ref="AS171:AS172"/>
    <mergeCell ref="AT171:AT172"/>
    <mergeCell ref="AU171:AU172"/>
    <mergeCell ref="AV171:AV172"/>
    <mergeCell ref="AW171:AW172"/>
    <mergeCell ref="AX171:AX172"/>
    <mergeCell ref="AM171:AM172"/>
    <mergeCell ref="AN171:AN172"/>
    <mergeCell ref="AO171:AO172"/>
    <mergeCell ref="AP171:AP172"/>
    <mergeCell ref="AQ171:AQ172"/>
    <mergeCell ref="AR171:AR172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BW171:BW172"/>
    <mergeCell ref="BX171:BX172"/>
    <mergeCell ref="BY171:BY172"/>
    <mergeCell ref="BZ171:BZ172"/>
    <mergeCell ref="CA171:CA172"/>
    <mergeCell ref="CB171:CB172"/>
    <mergeCell ref="BQ171:BQ172"/>
    <mergeCell ref="BR171:BR172"/>
    <mergeCell ref="BS171:BS172"/>
    <mergeCell ref="BT171:BT172"/>
    <mergeCell ref="BU171:BU172"/>
    <mergeCell ref="BV171:BV172"/>
    <mergeCell ref="BK171:BK172"/>
    <mergeCell ref="BL171:BL172"/>
    <mergeCell ref="BM171:BM172"/>
    <mergeCell ref="BN171:BN172"/>
    <mergeCell ref="BO171:BO172"/>
    <mergeCell ref="BP171:BP172"/>
    <mergeCell ref="BE171:BE172"/>
    <mergeCell ref="BF171:BF172"/>
    <mergeCell ref="BG171:BG172"/>
    <mergeCell ref="BH171:BH172"/>
    <mergeCell ref="O180:O181"/>
    <mergeCell ref="P180:P181"/>
    <mergeCell ref="Q180:Q181"/>
    <mergeCell ref="R180:R181"/>
    <mergeCell ref="S180:S181"/>
    <mergeCell ref="T180:T181"/>
    <mergeCell ref="C180:C181"/>
    <mergeCell ref="I180:I181"/>
    <mergeCell ref="J180:J181"/>
    <mergeCell ref="K180:K181"/>
    <mergeCell ref="L180:L181"/>
    <mergeCell ref="M180:M181"/>
    <mergeCell ref="CD176:CD177"/>
    <mergeCell ref="CE176:CE177"/>
    <mergeCell ref="T177:AG177"/>
    <mergeCell ref="AH177:AS177"/>
    <mergeCell ref="AT177:AZ177"/>
    <mergeCell ref="BA177:BG177"/>
    <mergeCell ref="BH177:BN177"/>
    <mergeCell ref="BO177:BU177"/>
    <mergeCell ref="BV177:CB177"/>
    <mergeCell ref="AH176:AJ176"/>
    <mergeCell ref="AK176:AM176"/>
    <mergeCell ref="AN176:AP176"/>
    <mergeCell ref="AQ176:AS176"/>
    <mergeCell ref="AT176:CB176"/>
    <mergeCell ref="CC176:CC177"/>
    <mergeCell ref="AG180:AG181"/>
    <mergeCell ref="AH180:AH181"/>
    <mergeCell ref="AI180:AI181"/>
    <mergeCell ref="AJ180:AJ181"/>
    <mergeCell ref="AK180:AK181"/>
    <mergeCell ref="AL180:AL181"/>
    <mergeCell ref="AA180:AA181"/>
    <mergeCell ref="AB180:AB181"/>
    <mergeCell ref="AC180:AC181"/>
    <mergeCell ref="AD180:AD181"/>
    <mergeCell ref="AE180:AE181"/>
    <mergeCell ref="AF180:AF181"/>
    <mergeCell ref="U180:U181"/>
    <mergeCell ref="V180:V181"/>
    <mergeCell ref="W180:W181"/>
    <mergeCell ref="X180:X181"/>
    <mergeCell ref="Y180:Y181"/>
    <mergeCell ref="Z180:Z181"/>
    <mergeCell ref="BI180:BI181"/>
    <mergeCell ref="BJ180:BJ181"/>
    <mergeCell ref="AY180:AY181"/>
    <mergeCell ref="AZ180:AZ181"/>
    <mergeCell ref="BA180:BA181"/>
    <mergeCell ref="BB180:BB181"/>
    <mergeCell ref="BC180:BC181"/>
    <mergeCell ref="BD180:BD181"/>
    <mergeCell ref="AS180:AS181"/>
    <mergeCell ref="AT180:AT181"/>
    <mergeCell ref="AU180:AU181"/>
    <mergeCell ref="AV180:AV181"/>
    <mergeCell ref="AW180:AW181"/>
    <mergeCell ref="AX180:AX181"/>
    <mergeCell ref="AM180:AM181"/>
    <mergeCell ref="AN180:AN181"/>
    <mergeCell ref="AO180:AO181"/>
    <mergeCell ref="AP180:AP181"/>
    <mergeCell ref="AQ180:AQ181"/>
    <mergeCell ref="AR180:AR181"/>
    <mergeCell ref="CC180:CC181"/>
    <mergeCell ref="CD180:CD181"/>
    <mergeCell ref="CE180:CE181"/>
    <mergeCell ref="C185:C186"/>
    <mergeCell ref="D185:E186"/>
    <mergeCell ref="F185:G186"/>
    <mergeCell ref="I185:M186"/>
    <mergeCell ref="O185:S186"/>
    <mergeCell ref="AB185:AD185"/>
    <mergeCell ref="AE185:AG185"/>
    <mergeCell ref="BW180:BW181"/>
    <mergeCell ref="BX180:BX181"/>
    <mergeCell ref="BY180:BY181"/>
    <mergeCell ref="BZ180:BZ181"/>
    <mergeCell ref="CA180:CA181"/>
    <mergeCell ref="CB180:CB181"/>
    <mergeCell ref="BQ180:BQ181"/>
    <mergeCell ref="BR180:BR181"/>
    <mergeCell ref="BS180:BS181"/>
    <mergeCell ref="BT180:BT181"/>
    <mergeCell ref="BU180:BU181"/>
    <mergeCell ref="BV180:BV181"/>
    <mergeCell ref="BK180:BK181"/>
    <mergeCell ref="BL180:BL181"/>
    <mergeCell ref="BM180:BM181"/>
    <mergeCell ref="BN180:BN181"/>
    <mergeCell ref="BO180:BO181"/>
    <mergeCell ref="BP180:BP181"/>
    <mergeCell ref="BE180:BE181"/>
    <mergeCell ref="BF180:BF181"/>
    <mergeCell ref="BG180:BG181"/>
    <mergeCell ref="BH180:BH181"/>
    <mergeCell ref="O189:O190"/>
    <mergeCell ref="P189:P190"/>
    <mergeCell ref="Q189:Q190"/>
    <mergeCell ref="R189:R190"/>
    <mergeCell ref="S189:S190"/>
    <mergeCell ref="T189:T190"/>
    <mergeCell ref="C189:C190"/>
    <mergeCell ref="I189:I190"/>
    <mergeCell ref="J189:J190"/>
    <mergeCell ref="K189:K190"/>
    <mergeCell ref="L189:L190"/>
    <mergeCell ref="M189:M190"/>
    <mergeCell ref="CD185:CD186"/>
    <mergeCell ref="CE185:CE186"/>
    <mergeCell ref="T186:AG186"/>
    <mergeCell ref="AH186:AS186"/>
    <mergeCell ref="AT186:AZ186"/>
    <mergeCell ref="BA186:BG186"/>
    <mergeCell ref="BH186:BN186"/>
    <mergeCell ref="BO186:BU186"/>
    <mergeCell ref="BV186:CB186"/>
    <mergeCell ref="AH185:AJ185"/>
    <mergeCell ref="AK185:AM185"/>
    <mergeCell ref="AN185:AP185"/>
    <mergeCell ref="AQ185:AS185"/>
    <mergeCell ref="AT185:CB185"/>
    <mergeCell ref="CC185:CC186"/>
    <mergeCell ref="AG189:AG190"/>
    <mergeCell ref="AH189:AH190"/>
    <mergeCell ref="AI189:AI190"/>
    <mergeCell ref="AJ189:AJ190"/>
    <mergeCell ref="AK189:AK190"/>
    <mergeCell ref="AL189:AL190"/>
    <mergeCell ref="AA189:AA190"/>
    <mergeCell ref="AB189:AB190"/>
    <mergeCell ref="AC189:AC190"/>
    <mergeCell ref="AD189:AD190"/>
    <mergeCell ref="AE189:AE190"/>
    <mergeCell ref="AF189:AF190"/>
    <mergeCell ref="U189:U190"/>
    <mergeCell ref="V189:V190"/>
    <mergeCell ref="W189:W190"/>
    <mergeCell ref="X189:X190"/>
    <mergeCell ref="Y189:Y190"/>
    <mergeCell ref="Z189:Z190"/>
    <mergeCell ref="BI189:BI190"/>
    <mergeCell ref="BJ189:BJ190"/>
    <mergeCell ref="AY189:AY190"/>
    <mergeCell ref="AZ189:AZ190"/>
    <mergeCell ref="BA189:BA190"/>
    <mergeCell ref="BB189:BB190"/>
    <mergeCell ref="BC189:BC190"/>
    <mergeCell ref="BD189:BD190"/>
    <mergeCell ref="AS189:AS190"/>
    <mergeCell ref="AT189:AT190"/>
    <mergeCell ref="AU189:AU190"/>
    <mergeCell ref="AV189:AV190"/>
    <mergeCell ref="AW189:AW190"/>
    <mergeCell ref="AX189:AX190"/>
    <mergeCell ref="AM189:AM190"/>
    <mergeCell ref="AN189:AN190"/>
    <mergeCell ref="AO189:AO190"/>
    <mergeCell ref="AP189:AP190"/>
    <mergeCell ref="AQ189:AQ190"/>
    <mergeCell ref="AR189:AR190"/>
    <mergeCell ref="CC189:CC190"/>
    <mergeCell ref="CD189:CD190"/>
    <mergeCell ref="CE189:CE190"/>
    <mergeCell ref="C194:C195"/>
    <mergeCell ref="D194:E195"/>
    <mergeCell ref="F194:G195"/>
    <mergeCell ref="I194:M195"/>
    <mergeCell ref="O194:S195"/>
    <mergeCell ref="AB194:AD194"/>
    <mergeCell ref="AE194:AG194"/>
    <mergeCell ref="BW189:BW190"/>
    <mergeCell ref="BX189:BX190"/>
    <mergeCell ref="BY189:BY190"/>
    <mergeCell ref="BZ189:BZ190"/>
    <mergeCell ref="CA189:CA190"/>
    <mergeCell ref="CB189:CB190"/>
    <mergeCell ref="BQ189:BQ190"/>
    <mergeCell ref="BR189:BR190"/>
    <mergeCell ref="BS189:BS190"/>
    <mergeCell ref="BT189:BT190"/>
    <mergeCell ref="BU189:BU190"/>
    <mergeCell ref="BV189:BV190"/>
    <mergeCell ref="BK189:BK190"/>
    <mergeCell ref="BL189:BL190"/>
    <mergeCell ref="BM189:BM190"/>
    <mergeCell ref="BN189:BN190"/>
    <mergeCell ref="BO189:BO190"/>
    <mergeCell ref="BP189:BP190"/>
    <mergeCell ref="BE189:BE190"/>
    <mergeCell ref="BF189:BF190"/>
    <mergeCell ref="BG189:BG190"/>
    <mergeCell ref="BH189:BH190"/>
    <mergeCell ref="O198:O199"/>
    <mergeCell ref="P198:P199"/>
    <mergeCell ref="Q198:Q199"/>
    <mergeCell ref="R198:R199"/>
    <mergeCell ref="S198:S199"/>
    <mergeCell ref="T198:T199"/>
    <mergeCell ref="C198:C199"/>
    <mergeCell ref="I198:I199"/>
    <mergeCell ref="J198:J199"/>
    <mergeCell ref="K198:K199"/>
    <mergeCell ref="L198:L199"/>
    <mergeCell ref="M198:M199"/>
    <mergeCell ref="CD194:CD195"/>
    <mergeCell ref="CE194:CE195"/>
    <mergeCell ref="T195:AG195"/>
    <mergeCell ref="AH195:AS195"/>
    <mergeCell ref="AT195:AZ195"/>
    <mergeCell ref="BA195:BG195"/>
    <mergeCell ref="BH195:BN195"/>
    <mergeCell ref="BO195:BU195"/>
    <mergeCell ref="BV195:CB195"/>
    <mergeCell ref="AH194:AJ194"/>
    <mergeCell ref="AK194:AM194"/>
    <mergeCell ref="AN194:AP194"/>
    <mergeCell ref="AQ194:AS194"/>
    <mergeCell ref="AT194:CB194"/>
    <mergeCell ref="CC194:CC195"/>
    <mergeCell ref="AG198:AG199"/>
    <mergeCell ref="AH198:AH199"/>
    <mergeCell ref="AI198:AI199"/>
    <mergeCell ref="AJ198:AJ199"/>
    <mergeCell ref="AK198:AK199"/>
    <mergeCell ref="AL198:AL199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BI198:BI199"/>
    <mergeCell ref="BJ198:BJ199"/>
    <mergeCell ref="AY198:AY199"/>
    <mergeCell ref="AZ198:AZ199"/>
    <mergeCell ref="BA198:BA199"/>
    <mergeCell ref="BB198:BB199"/>
    <mergeCell ref="BC198:BC199"/>
    <mergeCell ref="BD198:BD199"/>
    <mergeCell ref="AS198:AS199"/>
    <mergeCell ref="AT198:AT199"/>
    <mergeCell ref="AU198:AU199"/>
    <mergeCell ref="AV198:AV199"/>
    <mergeCell ref="AW198:AW199"/>
    <mergeCell ref="AX198:AX199"/>
    <mergeCell ref="AM198:AM199"/>
    <mergeCell ref="AN198:AN199"/>
    <mergeCell ref="AO198:AO199"/>
    <mergeCell ref="AP198:AP199"/>
    <mergeCell ref="AQ198:AQ199"/>
    <mergeCell ref="AR198:AR199"/>
    <mergeCell ref="CC198:CC199"/>
    <mergeCell ref="CD198:CD199"/>
    <mergeCell ref="CE198:CE199"/>
    <mergeCell ref="C203:C204"/>
    <mergeCell ref="D203:E204"/>
    <mergeCell ref="F203:G204"/>
    <mergeCell ref="I203:M204"/>
    <mergeCell ref="O203:S204"/>
    <mergeCell ref="AB203:AD203"/>
    <mergeCell ref="AE203:AG203"/>
    <mergeCell ref="BW198:BW199"/>
    <mergeCell ref="BX198:BX199"/>
    <mergeCell ref="BY198:BY199"/>
    <mergeCell ref="BZ198:BZ199"/>
    <mergeCell ref="CA198:CA199"/>
    <mergeCell ref="CB198:CB199"/>
    <mergeCell ref="BQ198:BQ199"/>
    <mergeCell ref="BR198:BR199"/>
    <mergeCell ref="BS198:BS199"/>
    <mergeCell ref="BT198:BT199"/>
    <mergeCell ref="BU198:BU199"/>
    <mergeCell ref="BV198:BV199"/>
    <mergeCell ref="BK198:BK199"/>
    <mergeCell ref="BL198:BL199"/>
    <mergeCell ref="BM198:BM199"/>
    <mergeCell ref="BN198:BN199"/>
    <mergeCell ref="BO198:BO199"/>
    <mergeCell ref="BP198:BP199"/>
    <mergeCell ref="BE198:BE199"/>
    <mergeCell ref="BF198:BF199"/>
    <mergeCell ref="BG198:BG199"/>
    <mergeCell ref="BH198:BH199"/>
    <mergeCell ref="O207:O208"/>
    <mergeCell ref="P207:P208"/>
    <mergeCell ref="Q207:Q208"/>
    <mergeCell ref="R207:R208"/>
    <mergeCell ref="S207:S208"/>
    <mergeCell ref="T207:T208"/>
    <mergeCell ref="C207:C208"/>
    <mergeCell ref="I207:I208"/>
    <mergeCell ref="J207:J208"/>
    <mergeCell ref="K207:K208"/>
    <mergeCell ref="L207:L208"/>
    <mergeCell ref="M207:M208"/>
    <mergeCell ref="CD203:CD204"/>
    <mergeCell ref="CE203:CE204"/>
    <mergeCell ref="T204:AG204"/>
    <mergeCell ref="AH204:AS204"/>
    <mergeCell ref="AT204:AZ204"/>
    <mergeCell ref="BA204:BG204"/>
    <mergeCell ref="BH204:BN204"/>
    <mergeCell ref="BO204:BU204"/>
    <mergeCell ref="BV204:CB204"/>
    <mergeCell ref="AH203:AJ203"/>
    <mergeCell ref="AK203:AM203"/>
    <mergeCell ref="AN203:AP203"/>
    <mergeCell ref="AQ203:AS203"/>
    <mergeCell ref="AT203:CB203"/>
    <mergeCell ref="CC203:CC204"/>
    <mergeCell ref="AG207:AG208"/>
    <mergeCell ref="AH207:AH208"/>
    <mergeCell ref="AI207:AI208"/>
    <mergeCell ref="AJ207:AJ208"/>
    <mergeCell ref="AK207:AK208"/>
    <mergeCell ref="AL207:AL208"/>
    <mergeCell ref="AA207:AA208"/>
    <mergeCell ref="AB207:AB208"/>
    <mergeCell ref="AC207:AC208"/>
    <mergeCell ref="AD207:AD208"/>
    <mergeCell ref="AE207:AE208"/>
    <mergeCell ref="AF207:AF208"/>
    <mergeCell ref="U207:U208"/>
    <mergeCell ref="V207:V208"/>
    <mergeCell ref="W207:W208"/>
    <mergeCell ref="X207:X208"/>
    <mergeCell ref="Y207:Y208"/>
    <mergeCell ref="Z207:Z208"/>
    <mergeCell ref="BI207:BI208"/>
    <mergeCell ref="BJ207:BJ208"/>
    <mergeCell ref="AY207:AY208"/>
    <mergeCell ref="AZ207:AZ208"/>
    <mergeCell ref="BA207:BA208"/>
    <mergeCell ref="BB207:BB208"/>
    <mergeCell ref="BC207:BC208"/>
    <mergeCell ref="BD207:BD208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AQ207:AQ208"/>
    <mergeCell ref="AR207:AR208"/>
    <mergeCell ref="CC207:CC208"/>
    <mergeCell ref="CD207:CD208"/>
    <mergeCell ref="CE207:CE208"/>
    <mergeCell ref="C212:C213"/>
    <mergeCell ref="D212:E213"/>
    <mergeCell ref="F212:G213"/>
    <mergeCell ref="I212:M213"/>
    <mergeCell ref="O212:S213"/>
    <mergeCell ref="AB212:AD212"/>
    <mergeCell ref="AE212:AG212"/>
    <mergeCell ref="BW207:BW208"/>
    <mergeCell ref="BX207:BX208"/>
    <mergeCell ref="BY207:BY208"/>
    <mergeCell ref="BZ207:BZ208"/>
    <mergeCell ref="CA207:CA208"/>
    <mergeCell ref="CB207:CB208"/>
    <mergeCell ref="BQ207:BQ208"/>
    <mergeCell ref="BR207:BR208"/>
    <mergeCell ref="BS207:BS208"/>
    <mergeCell ref="BT207:BT208"/>
    <mergeCell ref="BU207:BU208"/>
    <mergeCell ref="BV207:BV208"/>
    <mergeCell ref="BK207:BK208"/>
    <mergeCell ref="BL207:BL208"/>
    <mergeCell ref="BM207:BM208"/>
    <mergeCell ref="BN207:BN208"/>
    <mergeCell ref="BO207:BO208"/>
    <mergeCell ref="BP207:BP208"/>
    <mergeCell ref="BE207:BE208"/>
    <mergeCell ref="BF207:BF208"/>
    <mergeCell ref="BG207:BG208"/>
    <mergeCell ref="BH207:BH208"/>
    <mergeCell ref="O216:O217"/>
    <mergeCell ref="P216:P217"/>
    <mergeCell ref="Q216:Q217"/>
    <mergeCell ref="R216:R217"/>
    <mergeCell ref="S216:S217"/>
    <mergeCell ref="T216:T217"/>
    <mergeCell ref="C216:C217"/>
    <mergeCell ref="I216:I217"/>
    <mergeCell ref="J216:J217"/>
    <mergeCell ref="K216:K217"/>
    <mergeCell ref="L216:L217"/>
    <mergeCell ref="M216:M217"/>
    <mergeCell ref="CD212:CD213"/>
    <mergeCell ref="CE212:CE213"/>
    <mergeCell ref="T213:AG213"/>
    <mergeCell ref="AH213:AS213"/>
    <mergeCell ref="AT213:AZ213"/>
    <mergeCell ref="BA213:BG213"/>
    <mergeCell ref="BH213:BN213"/>
    <mergeCell ref="BO213:BU213"/>
    <mergeCell ref="BV213:CB213"/>
    <mergeCell ref="AH212:AJ212"/>
    <mergeCell ref="AK212:AM212"/>
    <mergeCell ref="AN212:AP212"/>
    <mergeCell ref="AQ212:AS212"/>
    <mergeCell ref="AT212:CB212"/>
    <mergeCell ref="CC212:CC213"/>
    <mergeCell ref="AG216:AG217"/>
    <mergeCell ref="AH216:AH217"/>
    <mergeCell ref="AI216:AI217"/>
    <mergeCell ref="AJ216:AJ217"/>
    <mergeCell ref="AK216:AK217"/>
    <mergeCell ref="AL216:AL217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BI216:BI217"/>
    <mergeCell ref="BJ216:BJ217"/>
    <mergeCell ref="AY216:AY217"/>
    <mergeCell ref="AZ216:AZ217"/>
    <mergeCell ref="BA216:BA217"/>
    <mergeCell ref="BB216:BB217"/>
    <mergeCell ref="BC216:BC217"/>
    <mergeCell ref="BD216:BD217"/>
    <mergeCell ref="AS216:AS217"/>
    <mergeCell ref="AT216:AT217"/>
    <mergeCell ref="AU216:AU217"/>
    <mergeCell ref="AV216:AV217"/>
    <mergeCell ref="AW216:AW217"/>
    <mergeCell ref="AX216:AX217"/>
    <mergeCell ref="AM216:AM217"/>
    <mergeCell ref="AN216:AN217"/>
    <mergeCell ref="AO216:AO217"/>
    <mergeCell ref="AP216:AP217"/>
    <mergeCell ref="AQ216:AQ217"/>
    <mergeCell ref="AR216:AR217"/>
    <mergeCell ref="CC216:CC217"/>
    <mergeCell ref="CD216:CD217"/>
    <mergeCell ref="CE216:CE217"/>
    <mergeCell ref="C221:C222"/>
    <mergeCell ref="D221:E222"/>
    <mergeCell ref="F221:G222"/>
    <mergeCell ref="I221:M222"/>
    <mergeCell ref="O221:S222"/>
    <mergeCell ref="AB221:AD221"/>
    <mergeCell ref="AE221:AG221"/>
    <mergeCell ref="BW216:BW217"/>
    <mergeCell ref="BX216:BX217"/>
    <mergeCell ref="BY216:BY217"/>
    <mergeCell ref="BZ216:BZ217"/>
    <mergeCell ref="CA216:CA217"/>
    <mergeCell ref="CB216:CB217"/>
    <mergeCell ref="BQ216:BQ217"/>
    <mergeCell ref="BR216:BR217"/>
    <mergeCell ref="BS216:BS217"/>
    <mergeCell ref="BT216:BT217"/>
    <mergeCell ref="BU216:BU217"/>
    <mergeCell ref="BV216:BV217"/>
    <mergeCell ref="BK216:BK217"/>
    <mergeCell ref="BL216:BL217"/>
    <mergeCell ref="BM216:BM217"/>
    <mergeCell ref="BN216:BN217"/>
    <mergeCell ref="BO216:BO217"/>
    <mergeCell ref="BP216:BP217"/>
    <mergeCell ref="BE216:BE217"/>
    <mergeCell ref="BF216:BF217"/>
    <mergeCell ref="BG216:BG217"/>
    <mergeCell ref="BH216:BH217"/>
    <mergeCell ref="O225:O226"/>
    <mergeCell ref="P225:P226"/>
    <mergeCell ref="Q225:Q226"/>
    <mergeCell ref="R225:R226"/>
    <mergeCell ref="S225:S226"/>
    <mergeCell ref="T225:T226"/>
    <mergeCell ref="C225:C226"/>
    <mergeCell ref="I225:I226"/>
    <mergeCell ref="J225:J226"/>
    <mergeCell ref="K225:K226"/>
    <mergeCell ref="L225:L226"/>
    <mergeCell ref="M225:M226"/>
    <mergeCell ref="CD221:CD222"/>
    <mergeCell ref="CE221:CE222"/>
    <mergeCell ref="T222:AG222"/>
    <mergeCell ref="AH222:AS222"/>
    <mergeCell ref="AT222:AZ222"/>
    <mergeCell ref="BA222:BG222"/>
    <mergeCell ref="BH222:BN222"/>
    <mergeCell ref="BO222:BU222"/>
    <mergeCell ref="BV222:CB222"/>
    <mergeCell ref="AH221:AJ221"/>
    <mergeCell ref="AK221:AM221"/>
    <mergeCell ref="AN221:AP221"/>
    <mergeCell ref="AQ221:AS221"/>
    <mergeCell ref="AT221:CB221"/>
    <mergeCell ref="CC221:CC222"/>
    <mergeCell ref="AG225:AG226"/>
    <mergeCell ref="AH225:AH226"/>
    <mergeCell ref="AI225:AI226"/>
    <mergeCell ref="AJ225:AJ226"/>
    <mergeCell ref="AK225:AK226"/>
    <mergeCell ref="AL225:AL226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BI225:BI226"/>
    <mergeCell ref="BJ225:BJ226"/>
    <mergeCell ref="AY225:AY226"/>
    <mergeCell ref="AZ225:AZ226"/>
    <mergeCell ref="BA225:BA226"/>
    <mergeCell ref="BB225:BB226"/>
    <mergeCell ref="BC225:BC226"/>
    <mergeCell ref="BD225:BD226"/>
    <mergeCell ref="AS225:AS226"/>
    <mergeCell ref="AT225:AT226"/>
    <mergeCell ref="AU225:AU226"/>
    <mergeCell ref="AV225:AV226"/>
    <mergeCell ref="AW225:AW226"/>
    <mergeCell ref="AX225:AX226"/>
    <mergeCell ref="AM225:AM226"/>
    <mergeCell ref="AN225:AN226"/>
    <mergeCell ref="AO225:AO226"/>
    <mergeCell ref="AP225:AP226"/>
    <mergeCell ref="AQ225:AQ226"/>
    <mergeCell ref="AR225:AR226"/>
    <mergeCell ref="CC225:CC226"/>
    <mergeCell ref="CD225:CD226"/>
    <mergeCell ref="CE225:CE226"/>
    <mergeCell ref="C230:C231"/>
    <mergeCell ref="D230:E231"/>
    <mergeCell ref="F230:G231"/>
    <mergeCell ref="I230:M231"/>
    <mergeCell ref="O230:S231"/>
    <mergeCell ref="AB230:AD230"/>
    <mergeCell ref="AE230:AG230"/>
    <mergeCell ref="BW225:BW226"/>
    <mergeCell ref="BX225:BX226"/>
    <mergeCell ref="BY225:BY226"/>
    <mergeCell ref="BZ225:BZ226"/>
    <mergeCell ref="CA225:CA226"/>
    <mergeCell ref="CB225:CB226"/>
    <mergeCell ref="BQ225:BQ226"/>
    <mergeCell ref="BR225:BR226"/>
    <mergeCell ref="BS225:BS226"/>
    <mergeCell ref="BT225:BT226"/>
    <mergeCell ref="BU225:BU226"/>
    <mergeCell ref="BV225:BV226"/>
    <mergeCell ref="BK225:BK226"/>
    <mergeCell ref="BL225:BL226"/>
    <mergeCell ref="BM225:BM226"/>
    <mergeCell ref="BN225:BN226"/>
    <mergeCell ref="BO225:BO226"/>
    <mergeCell ref="BP225:BP226"/>
    <mergeCell ref="BE225:BE226"/>
    <mergeCell ref="BF225:BF226"/>
    <mergeCell ref="BG225:BG226"/>
    <mergeCell ref="BH225:BH226"/>
    <mergeCell ref="O234:O235"/>
    <mergeCell ref="P234:P235"/>
    <mergeCell ref="Q234:Q235"/>
    <mergeCell ref="R234:R235"/>
    <mergeCell ref="S234:S235"/>
    <mergeCell ref="T234:T235"/>
    <mergeCell ref="C234:C235"/>
    <mergeCell ref="I234:I235"/>
    <mergeCell ref="J234:J235"/>
    <mergeCell ref="K234:K235"/>
    <mergeCell ref="L234:L235"/>
    <mergeCell ref="M234:M235"/>
    <mergeCell ref="CD230:CD231"/>
    <mergeCell ref="CE230:CE231"/>
    <mergeCell ref="T231:AG231"/>
    <mergeCell ref="AH231:AS231"/>
    <mergeCell ref="AT231:AZ231"/>
    <mergeCell ref="BA231:BG231"/>
    <mergeCell ref="BH231:BN231"/>
    <mergeCell ref="BO231:BU231"/>
    <mergeCell ref="BV231:CB231"/>
    <mergeCell ref="AH230:AJ230"/>
    <mergeCell ref="AK230:AM230"/>
    <mergeCell ref="AN230:AP230"/>
    <mergeCell ref="AQ230:AS230"/>
    <mergeCell ref="AT230:CB230"/>
    <mergeCell ref="CC230:CC231"/>
    <mergeCell ref="AG234:AG235"/>
    <mergeCell ref="AH234:AH235"/>
    <mergeCell ref="AI234:AI235"/>
    <mergeCell ref="AJ234:AJ235"/>
    <mergeCell ref="AK234:AK235"/>
    <mergeCell ref="AL234:AL235"/>
    <mergeCell ref="AA234:AA235"/>
    <mergeCell ref="AB234:AB235"/>
    <mergeCell ref="AC234:AC235"/>
    <mergeCell ref="AD234:AD235"/>
    <mergeCell ref="AE234:AE235"/>
    <mergeCell ref="AF234:AF235"/>
    <mergeCell ref="U234:U235"/>
    <mergeCell ref="V234:V235"/>
    <mergeCell ref="W234:W235"/>
    <mergeCell ref="X234:X235"/>
    <mergeCell ref="Y234:Y235"/>
    <mergeCell ref="Z234:Z235"/>
    <mergeCell ref="BI234:BI235"/>
    <mergeCell ref="BJ234:BJ235"/>
    <mergeCell ref="AY234:AY235"/>
    <mergeCell ref="AZ234:AZ235"/>
    <mergeCell ref="BA234:BA235"/>
    <mergeCell ref="BB234:BB235"/>
    <mergeCell ref="BC234:BC235"/>
    <mergeCell ref="BD234:BD235"/>
    <mergeCell ref="AS234:AS235"/>
    <mergeCell ref="AT234:AT235"/>
    <mergeCell ref="AU234:AU235"/>
    <mergeCell ref="AV234:AV235"/>
    <mergeCell ref="AW234:AW235"/>
    <mergeCell ref="AX234:AX235"/>
    <mergeCell ref="AM234:AM235"/>
    <mergeCell ref="AN234:AN235"/>
    <mergeCell ref="AO234:AO235"/>
    <mergeCell ref="AP234:AP235"/>
    <mergeCell ref="AQ234:AQ235"/>
    <mergeCell ref="AR234:AR235"/>
    <mergeCell ref="CC234:CC235"/>
    <mergeCell ref="CD234:CD235"/>
    <mergeCell ref="CE234:CE235"/>
    <mergeCell ref="C239:C240"/>
    <mergeCell ref="D239:E240"/>
    <mergeCell ref="F239:G240"/>
    <mergeCell ref="I239:M240"/>
    <mergeCell ref="O239:S240"/>
    <mergeCell ref="AB239:AD239"/>
    <mergeCell ref="AE239:AG239"/>
    <mergeCell ref="BW234:BW235"/>
    <mergeCell ref="BX234:BX235"/>
    <mergeCell ref="BY234:BY235"/>
    <mergeCell ref="BZ234:BZ235"/>
    <mergeCell ref="CA234:CA235"/>
    <mergeCell ref="CB234:CB235"/>
    <mergeCell ref="BQ234:BQ235"/>
    <mergeCell ref="BR234:BR235"/>
    <mergeCell ref="BS234:BS235"/>
    <mergeCell ref="BT234:BT235"/>
    <mergeCell ref="BU234:BU235"/>
    <mergeCell ref="BV234:BV235"/>
    <mergeCell ref="BK234:BK235"/>
    <mergeCell ref="BL234:BL235"/>
    <mergeCell ref="BM234:BM235"/>
    <mergeCell ref="BN234:BN235"/>
    <mergeCell ref="BO234:BO235"/>
    <mergeCell ref="BP234:BP235"/>
    <mergeCell ref="BE234:BE235"/>
    <mergeCell ref="BF234:BF235"/>
    <mergeCell ref="BG234:BG235"/>
    <mergeCell ref="BH234:BH235"/>
    <mergeCell ref="O243:O244"/>
    <mergeCell ref="P243:P244"/>
    <mergeCell ref="Q243:Q244"/>
    <mergeCell ref="R243:R244"/>
    <mergeCell ref="S243:S244"/>
    <mergeCell ref="T243:T244"/>
    <mergeCell ref="C243:C244"/>
    <mergeCell ref="I243:I244"/>
    <mergeCell ref="J243:J244"/>
    <mergeCell ref="K243:K244"/>
    <mergeCell ref="L243:L244"/>
    <mergeCell ref="M243:M244"/>
    <mergeCell ref="CD239:CD240"/>
    <mergeCell ref="CE239:CE240"/>
    <mergeCell ref="T240:AG240"/>
    <mergeCell ref="AH240:AS240"/>
    <mergeCell ref="AT240:AZ240"/>
    <mergeCell ref="BA240:BG240"/>
    <mergeCell ref="BH240:BN240"/>
    <mergeCell ref="BO240:BU240"/>
    <mergeCell ref="BV240:CB240"/>
    <mergeCell ref="AH239:AJ239"/>
    <mergeCell ref="AK239:AM239"/>
    <mergeCell ref="AN239:AP239"/>
    <mergeCell ref="AQ239:AS239"/>
    <mergeCell ref="AT239:CB239"/>
    <mergeCell ref="CC239:CC240"/>
    <mergeCell ref="AG243:AG244"/>
    <mergeCell ref="AH243:AH244"/>
    <mergeCell ref="AI243:AI244"/>
    <mergeCell ref="AJ243:AJ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U243:U244"/>
    <mergeCell ref="V243:V244"/>
    <mergeCell ref="W243:W244"/>
    <mergeCell ref="X243:X244"/>
    <mergeCell ref="Y243:Y244"/>
    <mergeCell ref="Z243:Z244"/>
    <mergeCell ref="BI243:BI244"/>
    <mergeCell ref="BJ243:BJ244"/>
    <mergeCell ref="AY243:AY244"/>
    <mergeCell ref="AZ243:AZ244"/>
    <mergeCell ref="BA243:BA244"/>
    <mergeCell ref="BB243:BB244"/>
    <mergeCell ref="BC243:BC244"/>
    <mergeCell ref="BD243:BD244"/>
    <mergeCell ref="AS243:AS244"/>
    <mergeCell ref="AT243:AT244"/>
    <mergeCell ref="AU243:AU244"/>
    <mergeCell ref="AV243:AV244"/>
    <mergeCell ref="AW243:AW244"/>
    <mergeCell ref="AX243:AX244"/>
    <mergeCell ref="AM243:AM244"/>
    <mergeCell ref="AN243:AN244"/>
    <mergeCell ref="AO243:AO244"/>
    <mergeCell ref="AP243:AP244"/>
    <mergeCell ref="AQ243:AQ244"/>
    <mergeCell ref="AR243:AR244"/>
    <mergeCell ref="CC243:CC244"/>
    <mergeCell ref="CD243:CD244"/>
    <mergeCell ref="CE243:CE244"/>
    <mergeCell ref="C248:C249"/>
    <mergeCell ref="D248:E249"/>
    <mergeCell ref="F248:G249"/>
    <mergeCell ref="I248:M249"/>
    <mergeCell ref="O248:S249"/>
    <mergeCell ref="AB248:AD248"/>
    <mergeCell ref="AE248:AG248"/>
    <mergeCell ref="BW243:BW244"/>
    <mergeCell ref="BX243:BX244"/>
    <mergeCell ref="BY243:BY244"/>
    <mergeCell ref="BZ243:BZ244"/>
    <mergeCell ref="CA243:CA244"/>
    <mergeCell ref="CB243:CB244"/>
    <mergeCell ref="BQ243:BQ244"/>
    <mergeCell ref="BR243:BR244"/>
    <mergeCell ref="BS243:BS244"/>
    <mergeCell ref="BT243:BT244"/>
    <mergeCell ref="BU243:BU244"/>
    <mergeCell ref="BV243:BV244"/>
    <mergeCell ref="BK243:BK244"/>
    <mergeCell ref="BL243:BL244"/>
    <mergeCell ref="BM243:BM244"/>
    <mergeCell ref="BN243:BN244"/>
    <mergeCell ref="BO243:BO244"/>
    <mergeCell ref="BP243:BP244"/>
    <mergeCell ref="BE243:BE244"/>
    <mergeCell ref="BF243:BF244"/>
    <mergeCell ref="BG243:BG244"/>
    <mergeCell ref="BH243:BH244"/>
    <mergeCell ref="O252:O253"/>
    <mergeCell ref="P252:P253"/>
    <mergeCell ref="Q252:Q253"/>
    <mergeCell ref="R252:R253"/>
    <mergeCell ref="S252:S253"/>
    <mergeCell ref="T252:T253"/>
    <mergeCell ref="C252:C253"/>
    <mergeCell ref="I252:I253"/>
    <mergeCell ref="J252:J253"/>
    <mergeCell ref="K252:K253"/>
    <mergeCell ref="L252:L253"/>
    <mergeCell ref="M252:M253"/>
    <mergeCell ref="CD248:CD249"/>
    <mergeCell ref="CE248:CE249"/>
    <mergeCell ref="T249:AG249"/>
    <mergeCell ref="AH249:AS249"/>
    <mergeCell ref="AT249:AZ249"/>
    <mergeCell ref="BA249:BG249"/>
    <mergeCell ref="BH249:BN249"/>
    <mergeCell ref="BO249:BU249"/>
    <mergeCell ref="BV249:CB249"/>
    <mergeCell ref="AH248:AJ248"/>
    <mergeCell ref="AK248:AM248"/>
    <mergeCell ref="AN248:AP248"/>
    <mergeCell ref="AQ248:AS248"/>
    <mergeCell ref="AT248:CB248"/>
    <mergeCell ref="CC248:CC249"/>
    <mergeCell ref="AG252:AG253"/>
    <mergeCell ref="AH252:AH253"/>
    <mergeCell ref="AI252:AI253"/>
    <mergeCell ref="AJ252:AJ253"/>
    <mergeCell ref="AK252:AK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BI252:BI253"/>
    <mergeCell ref="BJ252:BJ253"/>
    <mergeCell ref="AY252:AY253"/>
    <mergeCell ref="AZ252:AZ253"/>
    <mergeCell ref="BA252:BA253"/>
    <mergeCell ref="BB252:BB253"/>
    <mergeCell ref="BC252:BC253"/>
    <mergeCell ref="BD252:BD253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AP252:AP253"/>
    <mergeCell ref="AQ252:AQ253"/>
    <mergeCell ref="AR252:AR253"/>
    <mergeCell ref="CC252:CC253"/>
    <mergeCell ref="CD252:CD253"/>
    <mergeCell ref="CE252:CE253"/>
    <mergeCell ref="C257:C258"/>
    <mergeCell ref="D257:E258"/>
    <mergeCell ref="F257:G258"/>
    <mergeCell ref="I257:M258"/>
    <mergeCell ref="O257:S258"/>
    <mergeCell ref="AB257:AD257"/>
    <mergeCell ref="AE257:AG257"/>
    <mergeCell ref="BW252:BW253"/>
    <mergeCell ref="BX252:BX253"/>
    <mergeCell ref="BY252:BY253"/>
    <mergeCell ref="BZ252:BZ253"/>
    <mergeCell ref="CA252:CA253"/>
    <mergeCell ref="CB252:CB253"/>
    <mergeCell ref="BQ252:BQ253"/>
    <mergeCell ref="BR252:BR253"/>
    <mergeCell ref="BS252:BS253"/>
    <mergeCell ref="BT252:BT253"/>
    <mergeCell ref="BU252:BU253"/>
    <mergeCell ref="BV252:BV253"/>
    <mergeCell ref="BK252:BK253"/>
    <mergeCell ref="BL252:BL253"/>
    <mergeCell ref="BM252:BM253"/>
    <mergeCell ref="BN252:BN253"/>
    <mergeCell ref="BO252:BO253"/>
    <mergeCell ref="BP252:BP253"/>
    <mergeCell ref="BE252:BE253"/>
    <mergeCell ref="BF252:BF253"/>
    <mergeCell ref="BG252:BG253"/>
    <mergeCell ref="BH252:BH253"/>
    <mergeCell ref="O261:O262"/>
    <mergeCell ref="P261:P262"/>
    <mergeCell ref="Q261:Q262"/>
    <mergeCell ref="R261:R262"/>
    <mergeCell ref="S261:S262"/>
    <mergeCell ref="T261:T262"/>
    <mergeCell ref="C261:C262"/>
    <mergeCell ref="I261:I262"/>
    <mergeCell ref="J261:J262"/>
    <mergeCell ref="K261:K262"/>
    <mergeCell ref="L261:L262"/>
    <mergeCell ref="M261:M262"/>
    <mergeCell ref="CD257:CD258"/>
    <mergeCell ref="CE257:CE258"/>
    <mergeCell ref="T258:AG258"/>
    <mergeCell ref="AH258:AS258"/>
    <mergeCell ref="AT258:AZ258"/>
    <mergeCell ref="BA258:BG258"/>
    <mergeCell ref="BH258:BN258"/>
    <mergeCell ref="BO258:BU258"/>
    <mergeCell ref="BV258:CB258"/>
    <mergeCell ref="AH257:AJ257"/>
    <mergeCell ref="AK257:AM257"/>
    <mergeCell ref="AN257:AP257"/>
    <mergeCell ref="AQ257:AS257"/>
    <mergeCell ref="AT257:CB257"/>
    <mergeCell ref="CC257:CC258"/>
    <mergeCell ref="AG261:AG262"/>
    <mergeCell ref="AH261:AH262"/>
    <mergeCell ref="AI261:AI262"/>
    <mergeCell ref="AJ261:AJ262"/>
    <mergeCell ref="AK261:AK262"/>
    <mergeCell ref="AL261:AL262"/>
    <mergeCell ref="AA261:AA262"/>
    <mergeCell ref="AB261:AB262"/>
    <mergeCell ref="AC261:AC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Z261:Z262"/>
    <mergeCell ref="BI261:BI262"/>
    <mergeCell ref="BJ261:BJ262"/>
    <mergeCell ref="AY261:AY262"/>
    <mergeCell ref="AZ261:AZ262"/>
    <mergeCell ref="BA261:BA262"/>
    <mergeCell ref="BB261:BB262"/>
    <mergeCell ref="BC261:BC262"/>
    <mergeCell ref="BD261:BD262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AP261:AP262"/>
    <mergeCell ref="AQ261:AQ262"/>
    <mergeCell ref="AR261:AR262"/>
    <mergeCell ref="CC261:CC262"/>
    <mergeCell ref="CD261:CD262"/>
    <mergeCell ref="CE261:CE262"/>
    <mergeCell ref="C266:C267"/>
    <mergeCell ref="D266:E267"/>
    <mergeCell ref="F266:G267"/>
    <mergeCell ref="I266:M267"/>
    <mergeCell ref="O266:S267"/>
    <mergeCell ref="AB266:AD266"/>
    <mergeCell ref="AE266:AG266"/>
    <mergeCell ref="BW261:BW262"/>
    <mergeCell ref="BX261:BX262"/>
    <mergeCell ref="BY261:BY262"/>
    <mergeCell ref="BZ261:BZ262"/>
    <mergeCell ref="CA261:CA262"/>
    <mergeCell ref="CB261:CB262"/>
    <mergeCell ref="BQ261:BQ262"/>
    <mergeCell ref="BR261:BR262"/>
    <mergeCell ref="BS261:BS262"/>
    <mergeCell ref="BT261:BT262"/>
    <mergeCell ref="BU261:BU262"/>
    <mergeCell ref="BV261:BV262"/>
    <mergeCell ref="BK261:BK262"/>
    <mergeCell ref="BL261:BL262"/>
    <mergeCell ref="BM261:BM262"/>
    <mergeCell ref="BN261:BN262"/>
    <mergeCell ref="BO261:BO262"/>
    <mergeCell ref="BP261:BP262"/>
    <mergeCell ref="BE261:BE262"/>
    <mergeCell ref="BF261:BF262"/>
    <mergeCell ref="BG261:BG262"/>
    <mergeCell ref="BH261:BH262"/>
    <mergeCell ref="O270:O271"/>
    <mergeCell ref="P270:P271"/>
    <mergeCell ref="Q270:Q271"/>
    <mergeCell ref="R270:R271"/>
    <mergeCell ref="S270:S271"/>
    <mergeCell ref="T270:T271"/>
    <mergeCell ref="C270:C271"/>
    <mergeCell ref="I270:I271"/>
    <mergeCell ref="J270:J271"/>
    <mergeCell ref="K270:K271"/>
    <mergeCell ref="L270:L271"/>
    <mergeCell ref="M270:M271"/>
    <mergeCell ref="CD266:CD267"/>
    <mergeCell ref="CE266:CE267"/>
    <mergeCell ref="T267:AG267"/>
    <mergeCell ref="AH267:AS267"/>
    <mergeCell ref="AT267:AZ267"/>
    <mergeCell ref="BA267:BG267"/>
    <mergeCell ref="BH267:BN267"/>
    <mergeCell ref="BO267:BU267"/>
    <mergeCell ref="BV267:CB267"/>
    <mergeCell ref="AH266:AJ266"/>
    <mergeCell ref="AK266:AM266"/>
    <mergeCell ref="AN266:AP266"/>
    <mergeCell ref="AQ266:AS266"/>
    <mergeCell ref="AT266:CB266"/>
    <mergeCell ref="CC266:CC267"/>
    <mergeCell ref="AG270:AG271"/>
    <mergeCell ref="AH270:AH271"/>
    <mergeCell ref="AI270:AI271"/>
    <mergeCell ref="AJ270:AJ271"/>
    <mergeCell ref="AK270:AK271"/>
    <mergeCell ref="AL270:AL271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X270:X271"/>
    <mergeCell ref="Y270:Y271"/>
    <mergeCell ref="Z270:Z271"/>
    <mergeCell ref="BI270:BI271"/>
    <mergeCell ref="BJ270:BJ271"/>
    <mergeCell ref="AY270:AY271"/>
    <mergeCell ref="AZ270:AZ271"/>
    <mergeCell ref="BA270:BA271"/>
    <mergeCell ref="BB270:BB271"/>
    <mergeCell ref="BC270:BC271"/>
    <mergeCell ref="BD270:BD271"/>
    <mergeCell ref="AS270:AS271"/>
    <mergeCell ref="AT270:AT271"/>
    <mergeCell ref="AU270:AU271"/>
    <mergeCell ref="AV270:AV271"/>
    <mergeCell ref="AW270:AW271"/>
    <mergeCell ref="AX270:AX271"/>
    <mergeCell ref="AM270:AM271"/>
    <mergeCell ref="AN270:AN271"/>
    <mergeCell ref="AO270:AO271"/>
    <mergeCell ref="AP270:AP271"/>
    <mergeCell ref="AQ270:AQ271"/>
    <mergeCell ref="AR270:AR271"/>
    <mergeCell ref="CC270:CC271"/>
    <mergeCell ref="CD270:CD271"/>
    <mergeCell ref="CE270:CE271"/>
    <mergeCell ref="C275:C276"/>
    <mergeCell ref="D275:E276"/>
    <mergeCell ref="F275:G276"/>
    <mergeCell ref="I275:M276"/>
    <mergeCell ref="O275:S276"/>
    <mergeCell ref="AB275:AD275"/>
    <mergeCell ref="AE275:AG275"/>
    <mergeCell ref="BW270:BW271"/>
    <mergeCell ref="BX270:BX271"/>
    <mergeCell ref="BY270:BY271"/>
    <mergeCell ref="BZ270:BZ271"/>
    <mergeCell ref="CA270:CA271"/>
    <mergeCell ref="CB270:CB271"/>
    <mergeCell ref="BQ270:BQ271"/>
    <mergeCell ref="BR270:BR271"/>
    <mergeCell ref="BS270:BS271"/>
    <mergeCell ref="BT270:BT271"/>
    <mergeCell ref="BU270:BU271"/>
    <mergeCell ref="BV270:BV271"/>
    <mergeCell ref="BK270:BK271"/>
    <mergeCell ref="BL270:BL271"/>
    <mergeCell ref="BM270:BM271"/>
    <mergeCell ref="BN270:BN271"/>
    <mergeCell ref="BO270:BO271"/>
    <mergeCell ref="BP270:BP271"/>
    <mergeCell ref="BE270:BE271"/>
    <mergeCell ref="BF270:BF271"/>
    <mergeCell ref="BG270:BG271"/>
    <mergeCell ref="BH270:BH271"/>
    <mergeCell ref="O279:O280"/>
    <mergeCell ref="P279:P280"/>
    <mergeCell ref="Q279:Q280"/>
    <mergeCell ref="R279:R280"/>
    <mergeCell ref="S279:S280"/>
    <mergeCell ref="T279:T280"/>
    <mergeCell ref="C279:C280"/>
    <mergeCell ref="I279:I280"/>
    <mergeCell ref="J279:J280"/>
    <mergeCell ref="K279:K280"/>
    <mergeCell ref="L279:L280"/>
    <mergeCell ref="M279:M280"/>
    <mergeCell ref="CD275:CD276"/>
    <mergeCell ref="CE275:CE276"/>
    <mergeCell ref="T276:AG276"/>
    <mergeCell ref="AH276:AS276"/>
    <mergeCell ref="AT276:AZ276"/>
    <mergeCell ref="BA276:BG276"/>
    <mergeCell ref="BH276:BN276"/>
    <mergeCell ref="BO276:BU276"/>
    <mergeCell ref="BV276:CB276"/>
    <mergeCell ref="AH275:AJ275"/>
    <mergeCell ref="AK275:AM275"/>
    <mergeCell ref="AN275:AP275"/>
    <mergeCell ref="AQ275:AS275"/>
    <mergeCell ref="AT275:CB275"/>
    <mergeCell ref="CC275:CC276"/>
    <mergeCell ref="AP279:AP280"/>
    <mergeCell ref="AQ279:AQ280"/>
    <mergeCell ref="AR279:AR280"/>
    <mergeCell ref="AG279:AG280"/>
    <mergeCell ref="AH279:AH280"/>
    <mergeCell ref="AI279:AI280"/>
    <mergeCell ref="AJ279:AJ280"/>
    <mergeCell ref="AK279:AK280"/>
    <mergeCell ref="AL279:AL280"/>
    <mergeCell ref="AA279:AA280"/>
    <mergeCell ref="AB279:AB280"/>
    <mergeCell ref="AC279:AC280"/>
    <mergeCell ref="AD279:AD280"/>
    <mergeCell ref="AE279:AE280"/>
    <mergeCell ref="AF279:AF280"/>
    <mergeCell ref="U279:U280"/>
    <mergeCell ref="V279:V280"/>
    <mergeCell ref="W279:W280"/>
    <mergeCell ref="X279:X280"/>
    <mergeCell ref="Y279:Y280"/>
    <mergeCell ref="Z279:Z280"/>
    <mergeCell ref="C284:C285"/>
    <mergeCell ref="D284:E285"/>
    <mergeCell ref="F284:G285"/>
    <mergeCell ref="I284:M285"/>
    <mergeCell ref="O284:S285"/>
    <mergeCell ref="AB284:AD284"/>
    <mergeCell ref="AE284:AG284"/>
    <mergeCell ref="BW279:BW280"/>
    <mergeCell ref="BX279:BX280"/>
    <mergeCell ref="BY279:BY280"/>
    <mergeCell ref="BZ279:BZ280"/>
    <mergeCell ref="CA279:CA280"/>
    <mergeCell ref="CB279:CB280"/>
    <mergeCell ref="BQ279:BQ280"/>
    <mergeCell ref="BR279:BR280"/>
    <mergeCell ref="BS279:BS280"/>
    <mergeCell ref="BT279:BT280"/>
    <mergeCell ref="BU279:BU280"/>
    <mergeCell ref="BV279:BV280"/>
    <mergeCell ref="BK279:BK280"/>
    <mergeCell ref="BL279:BL280"/>
    <mergeCell ref="BM279:BM280"/>
    <mergeCell ref="BN279:BN280"/>
    <mergeCell ref="BO279:BO280"/>
    <mergeCell ref="BP279:BP280"/>
    <mergeCell ref="BE279:BE280"/>
    <mergeCell ref="BF279:BF280"/>
    <mergeCell ref="BG279:BG280"/>
    <mergeCell ref="BH279:BH280"/>
    <mergeCell ref="BI279:BI280"/>
    <mergeCell ref="BJ279:BJ280"/>
    <mergeCell ref="AY279:AY280"/>
    <mergeCell ref="CD284:CD285"/>
    <mergeCell ref="CE284:CE285"/>
    <mergeCell ref="T285:AG285"/>
    <mergeCell ref="AH285:AS285"/>
    <mergeCell ref="AT285:AZ285"/>
    <mergeCell ref="BA285:BG285"/>
    <mergeCell ref="BH285:BN285"/>
    <mergeCell ref="BO285:BU285"/>
    <mergeCell ref="BV285:CB285"/>
    <mergeCell ref="AH284:AJ284"/>
    <mergeCell ref="AK284:AM284"/>
    <mergeCell ref="AN284:AP284"/>
    <mergeCell ref="AQ284:AS284"/>
    <mergeCell ref="AT284:CB284"/>
    <mergeCell ref="CC284:CC285"/>
    <mergeCell ref="CC279:CC280"/>
    <mergeCell ref="CD279:CD280"/>
    <mergeCell ref="CE279:CE280"/>
    <mergeCell ref="AZ279:AZ280"/>
    <mergeCell ref="BA279:BA280"/>
    <mergeCell ref="BB279:BB280"/>
    <mergeCell ref="BC279:BC280"/>
    <mergeCell ref="BD279:BD280"/>
    <mergeCell ref="AS279:AS280"/>
    <mergeCell ref="AT279:AT280"/>
    <mergeCell ref="AU279:AU280"/>
    <mergeCell ref="AV279:AV280"/>
    <mergeCell ref="AW279:AW280"/>
    <mergeCell ref="AX279:AX280"/>
    <mergeCell ref="AM279:AM280"/>
    <mergeCell ref="AN279:AN280"/>
    <mergeCell ref="AO279:AO280"/>
    <mergeCell ref="U288:U289"/>
    <mergeCell ref="V288:V289"/>
    <mergeCell ref="W288:W289"/>
    <mergeCell ref="X288:X289"/>
    <mergeCell ref="Y288:Y289"/>
    <mergeCell ref="Z288:Z289"/>
    <mergeCell ref="O288:O289"/>
    <mergeCell ref="P288:P289"/>
    <mergeCell ref="Q288:Q289"/>
    <mergeCell ref="R288:R289"/>
    <mergeCell ref="S288:S289"/>
    <mergeCell ref="T288:T289"/>
    <mergeCell ref="C288:C289"/>
    <mergeCell ref="I288:I289"/>
    <mergeCell ref="J288:J289"/>
    <mergeCell ref="K288:K289"/>
    <mergeCell ref="L288:L289"/>
    <mergeCell ref="M288:M289"/>
    <mergeCell ref="AM288:AM289"/>
    <mergeCell ref="AN288:AN289"/>
    <mergeCell ref="AO288:AO289"/>
    <mergeCell ref="AP288:AP289"/>
    <mergeCell ref="AQ288:AQ289"/>
    <mergeCell ref="AR288:AR289"/>
    <mergeCell ref="AG288:AG289"/>
    <mergeCell ref="AH288:AH289"/>
    <mergeCell ref="AI288:AI289"/>
    <mergeCell ref="AJ288:AJ289"/>
    <mergeCell ref="AK288:AK289"/>
    <mergeCell ref="AL288:AL289"/>
    <mergeCell ref="AA288:AA289"/>
    <mergeCell ref="AB288:AB289"/>
    <mergeCell ref="AC288:AC289"/>
    <mergeCell ref="AD288:AD289"/>
    <mergeCell ref="AE288:AE289"/>
    <mergeCell ref="AF288:AF289"/>
    <mergeCell ref="BE288:BE289"/>
    <mergeCell ref="BF288:BF289"/>
    <mergeCell ref="BG288:BG289"/>
    <mergeCell ref="BH288:BH289"/>
    <mergeCell ref="BI288:BI289"/>
    <mergeCell ref="BJ288:BJ289"/>
    <mergeCell ref="AY288:AY289"/>
    <mergeCell ref="AZ288:AZ289"/>
    <mergeCell ref="BA288:BA289"/>
    <mergeCell ref="BB288:BB289"/>
    <mergeCell ref="BC288:BC289"/>
    <mergeCell ref="BD288:BD289"/>
    <mergeCell ref="AS288:AS289"/>
    <mergeCell ref="AT288:AT289"/>
    <mergeCell ref="AU288:AU289"/>
    <mergeCell ref="AV288:AV289"/>
    <mergeCell ref="AW288:AW289"/>
    <mergeCell ref="AX288:AX289"/>
    <mergeCell ref="CC288:CC289"/>
    <mergeCell ref="CD288:CD289"/>
    <mergeCell ref="CE288:CE289"/>
    <mergeCell ref="BW288:BW289"/>
    <mergeCell ref="BX288:BX289"/>
    <mergeCell ref="BY288:BY289"/>
    <mergeCell ref="BZ288:BZ289"/>
    <mergeCell ref="CA288:CA289"/>
    <mergeCell ref="CB288:CB289"/>
    <mergeCell ref="BQ288:BQ289"/>
    <mergeCell ref="BR288:BR289"/>
    <mergeCell ref="BS288:BS289"/>
    <mergeCell ref="BT288:BT289"/>
    <mergeCell ref="BU288:BU289"/>
    <mergeCell ref="BV288:BV289"/>
    <mergeCell ref="BK288:BK289"/>
    <mergeCell ref="BL288:BL289"/>
    <mergeCell ref="BM288:BM289"/>
    <mergeCell ref="BN288:BN289"/>
    <mergeCell ref="BO288:BO289"/>
    <mergeCell ref="BP288:BP289"/>
  </mergeCells>
  <printOptions horizontalCentered="1"/>
  <pageMargins left="0" right="0" top="0" bottom="0" header="0" footer="0"/>
  <pageSetup paperSize="9" scale="69" orientation="portrait" r:id="rId1"/>
  <headerFooter alignWithMargins="0">
    <oddFooter>&amp;L&amp;"Georgia,полужирный курсив"&amp;12Главный судья - судья ССВК
Главный секретарь - судья МК, ССВК&amp;R&amp;"Georgia,полужирный курсив"&amp;12И.С.Иванов (г. Чебоксары)
А.С. Рожкова (г. Н.Новгород)</oddFooter>
  </headerFooter>
  <rowBreaks count="2" manualBreakCount="2">
    <brk id="57" max="82" man="1"/>
    <brk id="124" max="8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0.39997558519241921"/>
  </sheetPr>
  <dimension ref="A1:CR103"/>
  <sheetViews>
    <sheetView showGridLines="0" view="pageBreakPreview" topLeftCell="A13" zoomScaleNormal="100" zoomScaleSheetLayoutView="100" workbookViewId="0">
      <selection activeCell="AG37" sqref="AG37"/>
    </sheetView>
  </sheetViews>
  <sheetFormatPr defaultColWidth="11.42578125" defaultRowHeight="11.1" customHeight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hidden="1" customWidth="1" outlineLevel="1"/>
    <col min="70" max="70" width="5.7109375" style="303" customWidth="1" collapsed="1"/>
    <col min="71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6" width="1.7109375" style="296" customWidth="1"/>
    <col min="87" max="87" width="0.85546875" style="296" customWidth="1"/>
    <col min="88" max="90" width="4.28515625" style="224" customWidth="1"/>
    <col min="91" max="91" width="11.42578125" style="224"/>
    <col min="92" max="92" width="6.28515625" style="224" customWidth="1"/>
    <col min="93" max="93" width="4.5703125" style="224" customWidth="1"/>
    <col min="94" max="94" width="24.42578125" style="224" customWidth="1"/>
    <col min="95" max="95" width="5.7109375" style="224" customWidth="1"/>
    <col min="96" max="96" width="31.7109375" style="224" customWidth="1"/>
    <col min="97" max="97" width="9.7109375" style="224" customWidth="1"/>
    <col min="98" max="16384" width="11.42578125" style="224"/>
  </cols>
  <sheetData>
    <row r="1" spans="1:96" ht="20.100000000000001" customHeight="1" x14ac:dyDescent="0.2">
      <c r="AP1" s="228"/>
      <c r="AQ1" s="228"/>
      <c r="AR1" s="228">
        <f>SUM(AR2:AR65254)</f>
        <v>30</v>
      </c>
      <c r="AS1" s="228"/>
      <c r="AT1" s="228"/>
      <c r="AU1" s="228"/>
      <c r="BA1" s="228"/>
      <c r="BB1" s="228"/>
      <c r="BC1" s="228">
        <f>SUM(BC2:BC65254)</f>
        <v>4</v>
      </c>
      <c r="BD1" s="228"/>
      <c r="BE1" s="228"/>
      <c r="BF1" s="228"/>
      <c r="BG1" s="228"/>
      <c r="BH1" s="228"/>
      <c r="BI1" s="229"/>
      <c r="BJ1" s="229"/>
      <c r="BK1" s="230"/>
      <c r="BL1" s="1326" t="str">
        <f>СписокКЖ!A1</f>
        <v xml:space="preserve">ЧЕМПИОНАТ РОССИИ СРЕДИ лиц с ПОДА по настольному теннису  </v>
      </c>
      <c r="BM1" s="1326"/>
      <c r="BN1" s="1326"/>
      <c r="BO1" s="1326"/>
      <c r="BP1" s="1326"/>
      <c r="BQ1" s="1326"/>
      <c r="BR1" s="1326"/>
      <c r="BS1" s="1326"/>
      <c r="BT1" s="1326"/>
      <c r="BU1" s="1326"/>
      <c r="BV1" s="1326"/>
      <c r="BW1" s="1326"/>
      <c r="BX1" s="1326"/>
      <c r="BY1" s="1326"/>
      <c r="BZ1" s="1326"/>
      <c r="CA1" s="1326"/>
      <c r="CB1" s="1326"/>
      <c r="CC1" s="1326"/>
      <c r="CD1" s="1326"/>
      <c r="CE1" s="1326"/>
      <c r="CF1" s="1326"/>
      <c r="CG1" s="1326"/>
      <c r="CH1" s="1326"/>
      <c r="CI1" s="1326"/>
      <c r="CJ1" s="1326"/>
      <c r="CK1" s="1326"/>
      <c r="CL1" s="1326"/>
      <c r="CM1" s="231"/>
      <c r="CN1" s="231"/>
    </row>
    <row r="2" spans="1:96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8" t="str">
        <f>СписокКЖ!H2</f>
        <v>г. Чебоксары</v>
      </c>
      <c r="CM2" s="232"/>
      <c r="CN2" s="232"/>
    </row>
    <row r="3" spans="1:96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301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234"/>
      <c r="CN3" s="234" t="str">
        <f>BL3</f>
        <v>Командные соревнования. МУЖЧИНЫ 6-7 класс</v>
      </c>
    </row>
    <row r="4" spans="1:96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M4" s="234"/>
      <c r="CN4" s="234"/>
    </row>
    <row r="5" spans="1:96" ht="19.5" customHeight="1" x14ac:dyDescent="0.2">
      <c r="Z5" s="233"/>
      <c r="BK5" s="239"/>
      <c r="BP5" s="307" t="s">
        <v>56</v>
      </c>
      <c r="BQ5" s="307"/>
      <c r="BR5" s="307"/>
      <c r="BS5" s="307"/>
      <c r="BT5" s="307"/>
      <c r="BU5" s="307"/>
      <c r="CN5" s="314" t="str">
        <f>BP5</f>
        <v>Предварительный этап. Группа 1</v>
      </c>
      <c r="CO5" s="314"/>
      <c r="CP5" s="314"/>
    </row>
    <row r="6" spans="1:96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>IF(BE6=15,3,IF(BE6&gt;15,4))</f>
        <v>0</v>
      </c>
      <c r="BE6" s="247">
        <f>SUM(BE7,BE9,BE11,BE13)</f>
        <v>9</v>
      </c>
      <c r="BF6" s="247">
        <f>SUM(BF7,BF9,BF11,BF13)</f>
        <v>6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327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70"/>
      <c r="CJ6" s="253" t="s">
        <v>49</v>
      </c>
      <c r="CK6" s="253" t="s">
        <v>50</v>
      </c>
      <c r="CL6" s="254" t="s">
        <v>51</v>
      </c>
    </row>
    <row r="7" spans="1:96" ht="12.95" customHeight="1" x14ac:dyDescent="0.2">
      <c r="A7" s="255">
        <v>1</v>
      </c>
      <c r="B7" s="256">
        <f>IF(R6="","",VLOOKUP(R6,'[61]Посев групп'!B:N,2,FALSE))</f>
        <v>12</v>
      </c>
      <c r="C7" s="257">
        <v>1</v>
      </c>
      <c r="D7" s="258">
        <v>3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2" si="0">IF(E7="wo",0,IF(F7="wo",1,IF(E7&gt;F7,1,0)))</f>
        <v>0</v>
      </c>
      <c r="T7" s="263">
        <f t="shared" ref="T7:T12" si="1">IF(E7="wo",1,IF(F7="wo",0,IF(F7&gt;E7,1,0)))</f>
        <v>0</v>
      </c>
      <c r="U7" s="263">
        <f t="shared" ref="U7:U12" si="2">IF(G7="wo",0,IF(H7="wo",1,IF(G7&gt;H7,1,0)))</f>
        <v>0</v>
      </c>
      <c r="V7" s="263">
        <f t="shared" ref="V7:V12" si="3">IF(G7="wo",1,IF(H7="wo",0,IF(H7&gt;G7,1,0)))</f>
        <v>0</v>
      </c>
      <c r="W7" s="263">
        <f t="shared" ref="W7:W12" si="4">IF(I7="wo",0,IF(J7="wo",1,IF(I7&gt;J7,1,0)))</f>
        <v>0</v>
      </c>
      <c r="X7" s="263">
        <f t="shared" ref="X7:X12" si="5">IF(I7="wo",1,IF(J7="wo",0,IF(J7&gt;I7,1,0)))</f>
        <v>0</v>
      </c>
      <c r="Y7" s="263">
        <f t="shared" ref="Y7:Y12" si="6">IF(K7="wo",0,IF(L7="wo",1,IF(K7&gt;L7,1,0)))</f>
        <v>0</v>
      </c>
      <c r="Z7" s="263">
        <f t="shared" ref="Z7:Z12" si="7">IF(K7="wo",1,IF(L7="wo",0,IF(L7&gt;K7,1,0)))</f>
        <v>0</v>
      </c>
      <c r="AA7" s="263">
        <f t="shared" ref="AA7:AA12" si="8">IF(M7="wo",0,IF(N7="wo",1,IF(M7&gt;N7,1,0)))</f>
        <v>0</v>
      </c>
      <c r="AB7" s="263">
        <f t="shared" ref="AB7:AB12" si="9">IF(M7="wo",1,IF(N7="wo",0,IF(N7&gt;M7,1,0)))</f>
        <v>0</v>
      </c>
      <c r="AC7" s="263">
        <f t="shared" ref="AC7:AC12" si="10">IF(O7="wo",0,IF(P7="wo",1,IF(O7&gt;P7,1,0)))</f>
        <v>0</v>
      </c>
      <c r="AD7" s="263">
        <f t="shared" ref="AD7:AD12" si="11">IF(O7="wo",1,IF(P7="wo",0,IF(P7&gt;O7,1,0)))</f>
        <v>0</v>
      </c>
      <c r="AE7" s="263">
        <f t="shared" ref="AE7:AE12" si="12">IF(Q7="wo",0,IF(R7="wo",1,IF(Q7&gt;R7,1,0)))</f>
        <v>0</v>
      </c>
      <c r="AF7" s="263">
        <f t="shared" ref="AF7:AF12" si="13">IF(Q7="wo",1,IF(R7="wo",0,IF(R7&gt;Q7,1,0)))</f>
        <v>0</v>
      </c>
      <c r="AG7" s="264">
        <v>3</v>
      </c>
      <c r="AH7" s="264">
        <v>0</v>
      </c>
      <c r="AI7" s="265">
        <f t="shared" ref="AI7:AI12" si="14">IF(E7="",0,IF(E7="wo",0,IF(F7="wo",2,IF(AG7=AH7,0,IF(AG7&gt;AH7,2,1)))))</f>
        <v>2</v>
      </c>
      <c r="AJ7" s="265">
        <f t="shared" ref="AJ7:AJ12" si="15">IF(F7="",0,IF(F7="wo",0,IF(E7="wo",2,IF(AH7=AG7,0,IF(AH7&gt;AG7,2,1)))))</f>
        <v>1</v>
      </c>
      <c r="AK7" s="266" t="str">
        <f t="shared" ref="AK7:AK12" si="16">IF(E7="","",IF(E7="wo",0,IF(F7="wo",0,IF(E7=F7,"ERROR",IF(E7&gt;F7,F7,-1*E7)))))</f>
        <v>ERROR</v>
      </c>
      <c r="AL7" s="266" t="str">
        <f t="shared" ref="AL7:AL12" si="17">IF(G7="","",IF(G7="wo",0,IF(H7="wo",0,IF(G7=H7,"ERROR",IF(G7&gt;H7,H7,-1*G7)))))</f>
        <v/>
      </c>
      <c r="AM7" s="266" t="str">
        <f t="shared" ref="AM7:AM12" si="18">IF(I7="","",IF(I7="wo",0,IF(J7="wo",0,IF(I7=J7,"ERROR",IF(I7&gt;J7,J7,-1*I7)))))</f>
        <v/>
      </c>
      <c r="AN7" s="266" t="str">
        <f t="shared" ref="AN7:AN12" si="19">IF(K7="","",IF(K7="wo",0,IF(L7="wo",0,IF(K7=L7,"ERROR",IF(K7&gt;L7,L7,-1*K7)))))</f>
        <v/>
      </c>
      <c r="AO7" s="266" t="str">
        <f t="shared" ref="AO7:AO12" si="20">IF(M7="","",IF(M7="wo",0,IF(N7="wo",0,IF(M7=N7,"ERROR",IF(M7&gt;N7,N7,-1*M7)))))</f>
        <v/>
      </c>
      <c r="AP7" s="266" t="str">
        <f t="shared" ref="AP7:AP12" si="21">IF(O7="","",IF(O7="wo",0,IF(P7="wo",0,IF(O7=P7,"ERROR",IF(O7&gt;P7,P7,-1*O7)))))</f>
        <v/>
      </c>
      <c r="AQ7" s="266" t="str">
        <f t="shared" ref="AQ7:AQ12" si="22">IF(Q7="","",IF(Q7="wo",0,IF(R7="wo",0,IF(Q7=R7,"ERROR",IF(Q7&gt;R7,R7,-1*Q7)))))</f>
        <v/>
      </c>
      <c r="AR7" s="267" t="str">
        <f t="shared" ref="AR7:AR12" si="23">CONCATENATE(AG7,"  -  ",AH7)</f>
        <v>3  -  0</v>
      </c>
      <c r="AS7" s="268" t="str">
        <f t="shared" ref="AS7:AS12" si="24">AR7</f>
        <v>3  -  0</v>
      </c>
      <c r="AT7" s="265">
        <f t="shared" ref="AT7:AT12" si="25">IF(F7="",0,IF(F7="wo",0,IF(E7="wo",2,IF(AH7=AG7,0,IF(AH7&gt;AG7,2,1)))))</f>
        <v>1</v>
      </c>
      <c r="AU7" s="265">
        <f t="shared" ref="AU7:AU12" si="26">IF(E7="",0,IF(E7="wo",0,IF(F7="wo",2,IF(AG7=AH7,0,IF(AG7&gt;AH7,2,1)))))</f>
        <v>2</v>
      </c>
      <c r="AV7" s="266" t="str">
        <f t="shared" ref="AV7:AV12" si="27">IF(F7="","",IF(F7="wo",0,IF(E7="wo",0,IF(F7=E7,"ERROR",IF(F7&gt;E7,E7,-1*F7)))))</f>
        <v>ERROR</v>
      </c>
      <c r="AW7" s="266" t="str">
        <f t="shared" ref="AW7:AW12" si="28">IF(H7="","",IF(H7="wo",0,IF(G7="wo",0,IF(H7=G7,"ERROR",IF(H7&gt;G7,G7,-1*H7)))))</f>
        <v/>
      </c>
      <c r="AX7" s="266" t="str">
        <f t="shared" ref="AX7:AX12" si="29">IF(J7="","",IF(J7="wo",0,IF(I7="wo",0,IF(J7=I7,"ERROR",IF(J7&gt;I7,I7,-1*J7)))))</f>
        <v/>
      </c>
      <c r="AY7" s="266" t="str">
        <f t="shared" ref="AY7:AY12" si="30">IF(L7="","",IF(L7="wo",0,IF(K7="wo",0,IF(L7=K7,"ERROR",IF(L7&gt;K7,K7,-1*L7)))))</f>
        <v/>
      </c>
      <c r="AZ7" s="266" t="str">
        <f t="shared" ref="AZ7:AZ12" si="31">IF(N7="","",IF(N7="wo",0,IF(M7="wo",0,IF(N7=M7,"ERROR",IF(N7&gt;M7,M7,-1*N7)))))</f>
        <v/>
      </c>
      <c r="BA7" s="266" t="str">
        <f t="shared" ref="BA7:BA12" si="32">IF(P7="","",IF(P7="wo",0,IF(O7="wo",0,IF(P7=O7,"ERROR",IF(P7&gt;O7,O7,-1*P7)))))</f>
        <v/>
      </c>
      <c r="BB7" s="266" t="str">
        <f t="shared" ref="BB7:BB12" si="33">IF(R7="","",IF(R7="wo",0,IF(Q7="wo",0,IF(R7=Q7,"ERROR",IF(R7&gt;Q7,Q7,-1*R7)))))</f>
        <v/>
      </c>
      <c r="BC7" s="267" t="str">
        <f t="shared" ref="BC7:BC12" si="34">CONCATENATE(AH7,"  -  ",AG7)</f>
        <v>0  -  3</v>
      </c>
      <c r="BD7" s="268" t="str">
        <f t="shared" ref="BD7:BD12" si="35">BC7</f>
        <v>0  -  3</v>
      </c>
      <c r="BE7" s="269">
        <f>SUMIF(C7:C13,1,AI7:AI13)+SUMIF(D7:D13,1,AJ7:AJ13)</f>
        <v>4</v>
      </c>
      <c r="BF7" s="269">
        <f>IF(BE7&lt;&gt;0,RANK(BE7,BE7:BE13),"")</f>
        <v>1</v>
      </c>
      <c r="BG7" s="270">
        <f>SUMIF(A7:A10,C7,B7:B10)</f>
        <v>12</v>
      </c>
      <c r="BH7" s="271">
        <f>SUMIF(A7:A10,D7,B7:B10)</f>
        <v>3</v>
      </c>
      <c r="BI7" s="237" t="s">
        <v>52</v>
      </c>
      <c r="BJ7" s="238">
        <f>1*BJ3+1</f>
        <v>1</v>
      </c>
      <c r="BK7" s="272">
        <v>1</v>
      </c>
      <c r="BL7" s="674" t="str">
        <f t="shared" ref="BL7:BL12" si="36">CONCATENATE(C7," ","-"," ",D7)</f>
        <v>1 - 3</v>
      </c>
      <c r="BM7" s="664" t="s">
        <v>367</v>
      </c>
      <c r="BN7" s="665" t="s">
        <v>297</v>
      </c>
      <c r="BO7" s="675">
        <v>5</v>
      </c>
      <c r="BP7" s="1172">
        <v>1</v>
      </c>
      <c r="BQ7" s="1323">
        <v>8</v>
      </c>
      <c r="BR7" s="1318" t="str">
        <f>IF(BQ7="","",VLOOKUP(BQ7,СписокКМ!$A$188:$C$236,3,FALSE))</f>
        <v>Саратовская область</v>
      </c>
      <c r="BS7" s="1318" t="e">
        <f>IF(BP7="","",VLOOKUP(BP7,СписокКМ!BS:BX,2,FALSE))</f>
        <v>#N/A</v>
      </c>
      <c r="BT7" s="1318" t="str">
        <f>IF(BQ7="","",VLOOKUP(BQ7,СписокКМ!$A$188:$C$236,3,FALSE))</f>
        <v>Саратовская область</v>
      </c>
      <c r="BU7" s="1318" t="e">
        <f>IF(BR7="","",VLOOKUP(BR7,СписокКМ!BU:BZ,2,FALSE))</f>
        <v>#N/A</v>
      </c>
      <c r="BV7" s="1177"/>
      <c r="BW7" s="1179"/>
      <c r="BX7" s="1179"/>
      <c r="BY7" s="1180"/>
      <c r="BZ7" s="276"/>
      <c r="CA7" s="277">
        <f>IF(AG9&lt;AH9,AI9,IF(AH9&lt;AG9,AI9," "))</f>
        <v>2</v>
      </c>
      <c r="CB7" s="278"/>
      <c r="CC7" s="279"/>
      <c r="CD7" s="277">
        <f>IF(AG7&lt;AH7,AI7,IF(AH7&lt;AG7,AI7," "))</f>
        <v>2</v>
      </c>
      <c r="CE7" s="280"/>
      <c r="CF7" s="279"/>
      <c r="CG7" s="277" t="str">
        <f>IF(AG11&lt;AH11,AI11,IF(AH11&lt;AG11,AI11," "))</f>
        <v xml:space="preserve"> </v>
      </c>
      <c r="CH7" s="278"/>
      <c r="CI7" s="1171"/>
      <c r="CJ7" s="1190">
        <f>BE7</f>
        <v>4</v>
      </c>
      <c r="CK7" s="1183"/>
      <c r="CL7" s="1185">
        <f>IF(BF8="",BF7,BF8)</f>
        <v>1</v>
      </c>
      <c r="CN7" s="313" t="s">
        <v>59</v>
      </c>
      <c r="CO7" s="310">
        <f>BQ7</f>
        <v>8</v>
      </c>
      <c r="CP7" s="312" t="str">
        <f>IF(CO7="","",VLOOKUP(CO7,СписокКМ!$A$188:$C$236,3,FALSE))</f>
        <v>Саратовская область</v>
      </c>
      <c r="CQ7" s="658">
        <f>BQ11</f>
        <v>13</v>
      </c>
      <c r="CR7" s="312" t="str">
        <f>IF(CQ7="","",VLOOKUP(CQ7,СписокКМ!$A$188:$C$236,3,FALSE))</f>
        <v>Липецкая область</v>
      </c>
    </row>
    <row r="8" spans="1:96" ht="12.95" customHeight="1" x14ac:dyDescent="0.2">
      <c r="A8" s="255">
        <v>2</v>
      </c>
      <c r="B8" s="281">
        <f>IF(R6="","",VLOOKUP(R6,'[61]Посев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76" t="str">
        <f t="shared" si="36"/>
        <v>2 - 4</v>
      </c>
      <c r="BM8" s="664" t="s">
        <v>367</v>
      </c>
      <c r="BN8" s="665" t="s">
        <v>297</v>
      </c>
      <c r="BO8" s="677">
        <v>6</v>
      </c>
      <c r="BP8" s="1172"/>
      <c r="BQ8" s="1325"/>
      <c r="BR8" s="1321" t="e">
        <f>IF(BO8="","",VLOOKUP(BO8,СписокКМ!BR:BW,2,FALSE))</f>
        <v>#N/A</v>
      </c>
      <c r="BS8" s="1321" t="str">
        <f>IF(BP8="","",VLOOKUP(BP8,СписокКМ!BS:BX,2,FALSE))</f>
        <v/>
      </c>
      <c r="BT8" s="1321" t="str">
        <f>IF(BQ8="","",VLOOKUP(BQ8,СписокКМ!BT:BY,2,FALSE))</f>
        <v/>
      </c>
      <c r="BU8" s="1321" t="e">
        <f>IF(BR8="","",VLOOKUP(BR8,СписокКМ!BU:BZ,2,FALSE))</f>
        <v>#N/A</v>
      </c>
      <c r="BV8" s="1178"/>
      <c r="BW8" s="1181"/>
      <c r="BX8" s="1181"/>
      <c r="BY8" s="1182"/>
      <c r="BZ8" s="1187" t="str">
        <f>IF(AI9&lt;AJ9,AR9,IF(AJ9&lt;AI9,AS9," "))</f>
        <v>3  -  2</v>
      </c>
      <c r="CA8" s="1188"/>
      <c r="CB8" s="1189"/>
      <c r="CC8" s="1187" t="str">
        <f>IF(AI7&lt;AJ7,AR7,IF(AJ7&lt;AI7,AS7," "))</f>
        <v>3  -  0</v>
      </c>
      <c r="CD8" s="1188"/>
      <c r="CE8" s="1189"/>
      <c r="CF8" s="1187" t="str">
        <f>IF(AI11&lt;AJ11,AR11,IF(AJ11&lt;AI11,AS11," "))</f>
        <v xml:space="preserve"> </v>
      </c>
      <c r="CG8" s="1188"/>
      <c r="CH8" s="1189"/>
      <c r="CI8" s="1171"/>
      <c r="CJ8" s="1191"/>
      <c r="CK8" s="1184"/>
      <c r="CL8" s="1186"/>
      <c r="CN8" s="313" t="s">
        <v>60</v>
      </c>
      <c r="CO8" s="550">
        <f>BQ9</f>
        <v>11</v>
      </c>
      <c r="CP8" s="312" t="str">
        <f>IF(CO8="","",VLOOKUP(CO8,СписокКМ!$A$188:$C$236,3,FALSE))</f>
        <v>Иркутская область</v>
      </c>
      <c r="CQ8" s="658">
        <f>BQ13</f>
        <v>0</v>
      </c>
      <c r="CR8" s="312" t="str">
        <f>IF(CQ8="","",VLOOKUP(CQ8,СписокКМ!$A$188:$C$236,3,FALSE))</f>
        <v>Х</v>
      </c>
    </row>
    <row r="9" spans="1:96" ht="12.95" customHeight="1" x14ac:dyDescent="0.2">
      <c r="A9" s="255">
        <v>3</v>
      </c>
      <c r="B9" s="281">
        <f>IF(R6="","",VLOOKUP(R6,'[61]Посев групп'!B:L,6,FALSE))</f>
        <v>3</v>
      </c>
      <c r="C9" s="257">
        <v>1</v>
      </c>
      <c r="D9" s="258">
        <v>2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>
        <v>3</v>
      </c>
      <c r="AH9" s="264">
        <v>2</v>
      </c>
      <c r="AI9" s="265">
        <f t="shared" si="14"/>
        <v>2</v>
      </c>
      <c r="AJ9" s="265">
        <f t="shared" si="15"/>
        <v>1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>3  -  2</v>
      </c>
      <c r="AS9" s="268" t="str">
        <f t="shared" si="24"/>
        <v>3  -  2</v>
      </c>
      <c r="AT9" s="265">
        <f t="shared" si="25"/>
        <v>1</v>
      </c>
      <c r="AU9" s="265">
        <f t="shared" si="26"/>
        <v>2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>2  -  3</v>
      </c>
      <c r="BD9" s="268" t="str">
        <f t="shared" si="35"/>
        <v>2  -  3</v>
      </c>
      <c r="BE9" s="269">
        <f>SUMIF(C7:C13,2,AI7:AI13)+SUMIF(D7:D13,2,AJ7:AJ13)</f>
        <v>3</v>
      </c>
      <c r="BF9" s="269">
        <f>IF(BE9&lt;&gt;0,RANK(BE9,BE7:BE13),"")</f>
        <v>2</v>
      </c>
      <c r="BG9" s="270">
        <f>SUMIF(A7:A10,C9,B7:B10)</f>
        <v>12</v>
      </c>
      <c r="BH9" s="271">
        <f>SUMIF(A7:A10,D9,B7:B10)</f>
        <v>4</v>
      </c>
      <c r="BI9" s="237" t="str">
        <f>BI8</f>
        <v>Группа 1</v>
      </c>
      <c r="BJ9" s="238">
        <f>1+BJ8</f>
        <v>3</v>
      </c>
      <c r="BK9" s="272">
        <v>2</v>
      </c>
      <c r="BL9" s="676" t="str">
        <f t="shared" si="36"/>
        <v>1 - 2</v>
      </c>
      <c r="BM9" s="664" t="s">
        <v>367</v>
      </c>
      <c r="BN9" s="665" t="s">
        <v>298</v>
      </c>
      <c r="BO9" s="677">
        <v>5</v>
      </c>
      <c r="BP9" s="1192">
        <v>2</v>
      </c>
      <c r="BQ9" s="1323">
        <v>11</v>
      </c>
      <c r="BR9" s="1318" t="str">
        <f>IF(BQ9="","",VLOOKUP(BQ9,СписокКМ!$A$188:$C$236,3,FALSE))</f>
        <v>Иркутская область</v>
      </c>
      <c r="BS9" s="1318" t="e">
        <f>IF(BP9="","",VLOOKUP(BP9,СписокКМ!BS:BX,2,FALSE))</f>
        <v>#N/A</v>
      </c>
      <c r="BT9" s="1318" t="str">
        <f>IF(BQ9="","",VLOOKUP(BQ9,СписокКМ!$A$188:$C$236,3,FALSE))</f>
        <v>Иркутская область</v>
      </c>
      <c r="BU9" s="1318" t="e">
        <f>IF(BR9="","",VLOOKUP(BR9,СписокКМ!BU:BZ,2,FALSE))</f>
        <v>#N/A</v>
      </c>
      <c r="BV9" s="1177"/>
      <c r="BW9" s="288"/>
      <c r="BX9" s="277">
        <f>IF(AG9&lt;AH9,AT9,IF(AH9&lt;AG9,AT9," "))</f>
        <v>1</v>
      </c>
      <c r="BY9" s="278"/>
      <c r="BZ9" s="1179"/>
      <c r="CA9" s="1179"/>
      <c r="CB9" s="1180"/>
      <c r="CC9" s="279"/>
      <c r="CD9" s="277">
        <f>IF(AG12&lt;AH12,AI12,IF(AH12&lt;AG12,AI12," "))</f>
        <v>2</v>
      </c>
      <c r="CE9" s="278"/>
      <c r="CF9" s="289"/>
      <c r="CG9" s="290" t="str">
        <f>IF(AG8&lt;AH8,AI8,IF(AH8&lt;AG8,AI8," "))</f>
        <v xml:space="preserve"> </v>
      </c>
      <c r="CH9" s="280"/>
      <c r="CI9" s="1171"/>
      <c r="CJ9" s="1190">
        <f>BE9</f>
        <v>3</v>
      </c>
      <c r="CK9" s="1183"/>
      <c r="CL9" s="1185">
        <f>IF(BF10="",BF9,BF10)</f>
        <v>2</v>
      </c>
      <c r="CN9" s="313" t="s">
        <v>61</v>
      </c>
      <c r="CO9" s="310">
        <f>BQ7</f>
        <v>8</v>
      </c>
      <c r="CP9" s="312" t="str">
        <f>IF(CO9="","",VLOOKUP(CO9,СписокКМ!$A$188:$C$236,3,FALSE))</f>
        <v>Саратовская область</v>
      </c>
      <c r="CQ9" s="658">
        <f>BQ9</f>
        <v>11</v>
      </c>
      <c r="CR9" s="312" t="str">
        <f>IF(CQ9="","",VLOOKUP(CQ9,СписокКМ!$A$188:$C$236,3,FALSE))</f>
        <v>Иркутская область</v>
      </c>
    </row>
    <row r="10" spans="1:96" ht="12.95" customHeight="1" x14ac:dyDescent="0.2">
      <c r="A10" s="255">
        <v>4</v>
      </c>
      <c r="B10" s="281">
        <f>IF(R6="","",VLOOKUP(R6,'[61]Посев групп'!B:L,8,FALSE))</f>
        <v>0</v>
      </c>
      <c r="C10" s="257">
        <v>3</v>
      </c>
      <c r="D10" s="258">
        <v>4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76" t="str">
        <f t="shared" si="36"/>
        <v>3 - 4</v>
      </c>
      <c r="BM10" s="664" t="s">
        <v>367</v>
      </c>
      <c r="BN10" s="665" t="s">
        <v>298</v>
      </c>
      <c r="BO10" s="677">
        <v>6</v>
      </c>
      <c r="BP10" s="1193"/>
      <c r="BQ10" s="1325"/>
      <c r="BR10" s="1321" t="e">
        <f>IF(BO10="","",VLOOKUP(BO10,СписокКМ!BR:BW,2,FALSE))</f>
        <v>#N/A</v>
      </c>
      <c r="BS10" s="1321" t="str">
        <f>IF(BP10="","",VLOOKUP(BP10,СписокКМ!BS:BX,2,FALSE))</f>
        <v/>
      </c>
      <c r="BT10" s="1321" t="str">
        <f>IF(BQ10="","",VLOOKUP(BQ10,СписокКМ!BT:BY,2,FALSE))</f>
        <v/>
      </c>
      <c r="BU10" s="1321" t="e">
        <f>IF(BR10="","",VLOOKUP(BR10,СписокКМ!BU:BZ,2,FALSE))</f>
        <v>#N/A</v>
      </c>
      <c r="BV10" s="1178"/>
      <c r="BW10" s="1187" t="str">
        <f>IF(AI9&gt;AJ9,BC9,IF(AJ9&gt;AI9,BD9," "))</f>
        <v>2  -  3</v>
      </c>
      <c r="BX10" s="1188"/>
      <c r="BY10" s="1189"/>
      <c r="BZ10" s="1181"/>
      <c r="CA10" s="1181"/>
      <c r="CB10" s="1182"/>
      <c r="CC10" s="1187" t="str">
        <f>IF(AI12&lt;AJ12,AR12,IF(AJ12&lt;AI12,AS12," "))</f>
        <v>3  -  1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71"/>
      <c r="CJ10" s="1191"/>
      <c r="CK10" s="1184"/>
      <c r="CL10" s="1186"/>
      <c r="CN10" s="313" t="s">
        <v>62</v>
      </c>
      <c r="CO10" s="550">
        <f>BQ11</f>
        <v>13</v>
      </c>
      <c r="CP10" s="312" t="str">
        <f>IF(CO10="","",VLOOKUP(CO10,СписокКМ!$A$188:$C$236,3,FALSE))</f>
        <v>Липецкая область</v>
      </c>
      <c r="CQ10" s="658">
        <f>BQ13</f>
        <v>0</v>
      </c>
      <c r="CR10" s="312" t="str">
        <f>IF(CQ10="","",VLOOKUP(CQ10,СписокКМ!$A$188:$C$236,3,FALSE))</f>
        <v>Х</v>
      </c>
    </row>
    <row r="11" spans="1:96" ht="12.95" customHeight="1" x14ac:dyDescent="0.2">
      <c r="A11" s="255">
        <v>5</v>
      </c>
      <c r="B11" s="291"/>
      <c r="C11" s="257">
        <v>1</v>
      </c>
      <c r="D11" s="258">
        <v>4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>SUMIF(C7:C13,3,AI7:AI13)+SUMIF(D7:D13,3,AJ7:AJ13)</f>
        <v>2</v>
      </c>
      <c r="BF11" s="269">
        <f>IF(BE11&lt;&gt;0,RANK(BE11,BE7:BE13),"")</f>
        <v>3</v>
      </c>
      <c r="BG11" s="270">
        <f>SUMIF(A7:A10,C11,B7:B10)</f>
        <v>12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81" t="str">
        <f t="shared" si="36"/>
        <v>1 - 4</v>
      </c>
      <c r="BM11" s="664" t="s">
        <v>367</v>
      </c>
      <c r="BN11" s="665" t="s">
        <v>299</v>
      </c>
      <c r="BO11" s="677">
        <v>5</v>
      </c>
      <c r="BP11" s="1192">
        <v>3</v>
      </c>
      <c r="BQ11" s="1323">
        <v>13</v>
      </c>
      <c r="BR11" s="1318" t="str">
        <f>IF(BQ11="","",VLOOKUP(BQ11,СписокКМ!$A$188:$C$236,3,FALSE))</f>
        <v>Липецкая область</v>
      </c>
      <c r="BS11" s="1318" t="e">
        <f>IF(BP11="","",VLOOKUP(BP11,СписокКМ!BS:BX,2,FALSE))</f>
        <v>#N/A</v>
      </c>
      <c r="BT11" s="1318" t="str">
        <f>IF(BQ11="","",VLOOKUP(BQ11,СписокКМ!$A$188:$C$236,3,FALSE))</f>
        <v>Липецкая область</v>
      </c>
      <c r="BU11" s="1318" t="e">
        <f>IF(BR11="","",VLOOKUP(BR11,СписокКМ!BU:BZ,2,FALSE))</f>
        <v>#N/A</v>
      </c>
      <c r="BV11" s="1177"/>
      <c r="BW11" s="292"/>
      <c r="BX11" s="277">
        <f>IF(AG7&lt;AH7,AT7,IF(AH7&lt;AG7,AT7," "))</f>
        <v>1</v>
      </c>
      <c r="BY11" s="278"/>
      <c r="BZ11" s="279"/>
      <c r="CA11" s="277">
        <f>IF(AG12&lt;AH12,AT12,IF(AH12&lt;AG12,AT12," "))</f>
        <v>1</v>
      </c>
      <c r="CB11" s="278"/>
      <c r="CC11" s="1194"/>
      <c r="CD11" s="1194"/>
      <c r="CE11" s="1195"/>
      <c r="CF11" s="289"/>
      <c r="CG11" s="290" t="str">
        <f>IF(AG10&lt;AH10,AI10,IF(AH10&lt;AG10,AI10," "))</f>
        <v xml:space="preserve"> </v>
      </c>
      <c r="CH11" s="280"/>
      <c r="CI11" s="1171"/>
      <c r="CJ11" s="1190">
        <f>BE11</f>
        <v>2</v>
      </c>
      <c r="CK11" s="1183"/>
      <c r="CL11" s="1185">
        <f>IF(BF12="",BF11,BF12)</f>
        <v>3</v>
      </c>
      <c r="CN11" s="313" t="s">
        <v>63</v>
      </c>
      <c r="CO11" s="550">
        <f>BQ7</f>
        <v>8</v>
      </c>
      <c r="CP11" s="312" t="str">
        <f>IF(CO11="","",VLOOKUP(CO11,СписокКМ!$A$188:$C$236,3,FALSE))</f>
        <v>Саратовская область</v>
      </c>
      <c r="CQ11" s="658">
        <f>BQ13</f>
        <v>0</v>
      </c>
      <c r="CR11" s="312" t="str">
        <f>IF(CQ11="","",VLOOKUP(CQ11,СписокКМ!$A$188:$C$236,3,FALSE))</f>
        <v>Х</v>
      </c>
    </row>
    <row r="12" spans="1:96" ht="12.95" customHeight="1" x14ac:dyDescent="0.2">
      <c r="A12" s="255">
        <v>6</v>
      </c>
      <c r="C12" s="257">
        <v>2</v>
      </c>
      <c r="D12" s="258">
        <v>3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>
        <v>3</v>
      </c>
      <c r="AH12" s="264">
        <v>1</v>
      </c>
      <c r="AI12" s="265">
        <f t="shared" si="14"/>
        <v>2</v>
      </c>
      <c r="AJ12" s="265">
        <f t="shared" si="15"/>
        <v>1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>3  -  1</v>
      </c>
      <c r="AS12" s="268" t="str">
        <f t="shared" si="24"/>
        <v>3  -  1</v>
      </c>
      <c r="AT12" s="265">
        <f t="shared" si="25"/>
        <v>1</v>
      </c>
      <c r="AU12" s="265">
        <f t="shared" si="26"/>
        <v>2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>1  -  3</v>
      </c>
      <c r="BD12" s="268" t="str">
        <f t="shared" si="35"/>
        <v>1  -  3</v>
      </c>
      <c r="BE12" s="282"/>
      <c r="BF12" s="282"/>
      <c r="BG12" s="270">
        <f>SUMIF(A7:A10,C12,B7:B10)</f>
        <v>4</v>
      </c>
      <c r="BH12" s="271">
        <f>SUMIF(A7:A10,D12,B7:B10)</f>
        <v>3</v>
      </c>
      <c r="BI12" s="237" t="str">
        <f>BI11</f>
        <v>Группа 1</v>
      </c>
      <c r="BJ12" s="238">
        <f>1+BJ11</f>
        <v>6</v>
      </c>
      <c r="BK12" s="272">
        <v>3</v>
      </c>
      <c r="BL12" s="678" t="str">
        <f t="shared" si="36"/>
        <v>2 - 3</v>
      </c>
      <c r="BM12" s="679" t="s">
        <v>367</v>
      </c>
      <c r="BN12" s="679" t="s">
        <v>299</v>
      </c>
      <c r="BO12" s="680">
        <v>6</v>
      </c>
      <c r="BP12" s="1193"/>
      <c r="BQ12" s="1325"/>
      <c r="BR12" s="1321" t="e">
        <f>IF(BO12="","",VLOOKUP(BO12,СписокКМ!BR:BW,2,FALSE))</f>
        <v>#N/A</v>
      </c>
      <c r="BS12" s="1321" t="str">
        <f>IF(BP12="","",VLOOKUP(BP12,СписокКМ!BS:BX,2,FALSE))</f>
        <v/>
      </c>
      <c r="BT12" s="1321" t="str">
        <f>IF(BQ12="","",VLOOKUP(BQ12,СписокКМ!BT:BY,2,FALSE))</f>
        <v/>
      </c>
      <c r="BU12" s="1321" t="e">
        <f>IF(BR12="","",VLOOKUP(BR12,СписокКМ!BU:BZ,2,FALSE))</f>
        <v>#N/A</v>
      </c>
      <c r="BV12" s="1178"/>
      <c r="BW12" s="1187" t="str">
        <f>IF(AI7&gt;AJ7,BC7,IF(AJ7&gt;AI7,BD7," "))</f>
        <v>0  -  3</v>
      </c>
      <c r="BX12" s="1188"/>
      <c r="BY12" s="1189"/>
      <c r="BZ12" s="1187" t="str">
        <f>IF(AI12&gt;AJ12,BC12,IF(AJ12&gt;AI12,BD12," "))</f>
        <v>1  -  3</v>
      </c>
      <c r="CA12" s="1188"/>
      <c r="CB12" s="1189"/>
      <c r="CC12" s="1181"/>
      <c r="CD12" s="1181"/>
      <c r="CE12" s="1182"/>
      <c r="CF12" s="1187" t="str">
        <f>IF(AI10&lt;AJ10,AR10,IF(AJ10&lt;AI10,AS10," "))</f>
        <v xml:space="preserve"> </v>
      </c>
      <c r="CG12" s="1188"/>
      <c r="CH12" s="1189"/>
      <c r="CI12" s="1171"/>
      <c r="CJ12" s="1191"/>
      <c r="CK12" s="1184"/>
      <c r="CL12" s="1186"/>
      <c r="CN12" s="313" t="s">
        <v>64</v>
      </c>
      <c r="CO12" s="310">
        <f>BQ9</f>
        <v>11</v>
      </c>
      <c r="CP12" s="312" t="str">
        <f>IF(CO12="","",VLOOKUP(CO12,СписокКМ!$A$188:$C$236,3,FALSE))</f>
        <v>Иркутская область</v>
      </c>
      <c r="CQ12" s="658">
        <f>BQ11</f>
        <v>13</v>
      </c>
      <c r="CR12" s="312" t="str">
        <f>IF(CQ12="","",VLOOKUP(CQ12,СписокКМ!$A$188:$C$236,3,FALSE))</f>
        <v>Липецкая область</v>
      </c>
    </row>
    <row r="13" spans="1:96" ht="12.95" customHeight="1" x14ac:dyDescent="0.2"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V13" s="224"/>
      <c r="AW13" s="224"/>
      <c r="AX13" s="224"/>
      <c r="AY13" s="224"/>
      <c r="AZ13" s="224"/>
      <c r="BE13" s="269">
        <f>SUMIF(C7:C13,4,AI7:AI13)+SUMIF(D7:D13,4,AJ7:AJ13)</f>
        <v>0</v>
      </c>
      <c r="BF13" s="269" t="str">
        <f>IF(BE13&lt;&gt;0,RANK(BE13,BE7:BE13),"")</f>
        <v/>
      </c>
      <c r="BP13" s="1192">
        <v>4</v>
      </c>
      <c r="BQ13" s="1323"/>
      <c r="BR13" s="1318" t="str">
        <f>IF(BQ13="","",VLOOKUP(BQ13,СписокКМ!$A$188:$C$236,3,FALSE))</f>
        <v/>
      </c>
      <c r="BS13" s="1318" t="e">
        <f>IF(BP13="","",VLOOKUP(BP13,СписокКМ!BS:BX,2,FALSE))</f>
        <v>#N/A</v>
      </c>
      <c r="BT13" s="1318" t="str">
        <f>IF(BQ13="","",VLOOKUP(BQ13,СписокКМ!$A$188:$C$236,3,FALSE))</f>
        <v/>
      </c>
      <c r="BU13" s="1318" t="str">
        <f>IF(BR13="","",VLOOKUP(BR13,СписокКМ!BU:BZ,2,FALSE))</f>
        <v/>
      </c>
      <c r="BV13" s="1206" t="str">
        <f>IF(B7=0,"",VLOOKUP(BQ13,[61]СПИСКИ!B:Z,23,FALSE))</f>
        <v xml:space="preserve"> </v>
      </c>
      <c r="BW13" s="288"/>
      <c r="BX13" s="277" t="str">
        <f>IF(AG11&lt;AH11,AT11,IF(AH11&lt;AG11,AT11,"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IF(AG10&lt;AH10,AT10,IF(AH10&lt;AG10,AT10," "))</f>
        <v xml:space="preserve"> </v>
      </c>
      <c r="CE13" s="278"/>
      <c r="CF13" s="1208"/>
      <c r="CG13" s="1179"/>
      <c r="CH13" s="1180"/>
      <c r="CI13" s="1171"/>
      <c r="CJ13" s="1190">
        <f>BE13</f>
        <v>0</v>
      </c>
      <c r="CK13" s="1197"/>
      <c r="CL13" s="1185" t="str">
        <f>IF(BF14="",BF13,BF14)</f>
        <v/>
      </c>
    </row>
    <row r="14" spans="1:96" ht="12.95" customHeight="1" x14ac:dyDescent="0.2"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V14" s="224"/>
      <c r="AW14" s="224"/>
      <c r="AX14" s="224"/>
      <c r="AY14" s="224"/>
      <c r="AZ14" s="224"/>
      <c r="BE14" s="282"/>
      <c r="BF14" s="282"/>
      <c r="BL14" s="297"/>
      <c r="BM14" s="298"/>
      <c r="BN14" s="299"/>
      <c r="BO14" s="300"/>
      <c r="BP14" s="1203"/>
      <c r="BQ14" s="1324"/>
      <c r="BR14" s="1319" t="str">
        <f>IF(BO14="","",VLOOKUP(BO14,СписокКМ!BR:BW,2,FALSE))</f>
        <v/>
      </c>
      <c r="BS14" s="1319" t="str">
        <f>IF(BP14="","",VLOOKUP(BP14,СписокКМ!BS:BX,2,FALSE))</f>
        <v/>
      </c>
      <c r="BT14" s="1319" t="str">
        <f>IF(BQ14="","",VLOOKUP(BQ14,СписокКМ!BT:BY,2,FALSE))</f>
        <v/>
      </c>
      <c r="BU14" s="1319" t="str">
        <f>IF(BR14="","",VLOOKUP(BR14,СписокКМ!BU:BZ,2,FALSE))</f>
        <v/>
      </c>
      <c r="BV14" s="1207"/>
      <c r="BW14" s="1200" t="str">
        <f>IF(AI11&gt;AJ11,BC11,IF(AJ11&gt;AI11,BD11," "))</f>
        <v xml:space="preserve"> </v>
      </c>
      <c r="BX14" s="1201"/>
      <c r="BY14" s="1202"/>
      <c r="BZ14" s="1200" t="str">
        <f>IF(AI8&gt;AJ8,BC8,IF(AJ8&gt;AI8,BD8," "))</f>
        <v xml:space="preserve"> </v>
      </c>
      <c r="CA14" s="1201"/>
      <c r="CB14" s="1202"/>
      <c r="CC14" s="1200" t="str">
        <f>IF(AI10&gt;AJ10,BC10,IF(AJ10&gt;AI10,BD10," "))</f>
        <v xml:space="preserve"> </v>
      </c>
      <c r="CD14" s="1201"/>
      <c r="CE14" s="1202"/>
      <c r="CF14" s="1209"/>
      <c r="CG14" s="1210"/>
      <c r="CH14" s="1211"/>
      <c r="CI14" s="1322"/>
      <c r="CJ14" s="1212"/>
      <c r="CK14" s="1198"/>
      <c r="CL14" s="1199"/>
    </row>
    <row r="15" spans="1:96" ht="15.95" customHeight="1" x14ac:dyDescent="0.2">
      <c r="Z15" s="233"/>
      <c r="AP15" s="228"/>
      <c r="AQ15" s="228"/>
      <c r="AR15" s="228"/>
      <c r="AS15" s="228"/>
      <c r="AT15" s="228"/>
      <c r="AU15" s="228"/>
      <c r="BA15" s="228"/>
      <c r="BB15" s="228"/>
      <c r="BC15" s="228"/>
      <c r="BD15" s="228"/>
      <c r="BE15" s="228"/>
      <c r="BF15" s="228"/>
      <c r="BG15" s="228"/>
      <c r="BH15" s="228"/>
      <c r="BI15" s="229"/>
      <c r="BJ15" s="229"/>
      <c r="BK15" s="230"/>
      <c r="BL15" s="235"/>
      <c r="BM15" s="235"/>
      <c r="BN15" s="235"/>
      <c r="BO15" s="235"/>
      <c r="BP15" s="235"/>
      <c r="BQ15" s="235"/>
      <c r="BR15" s="236"/>
      <c r="BS15" s="236"/>
      <c r="BT15" s="236"/>
      <c r="BU15" s="236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4"/>
      <c r="CN15" s="234"/>
    </row>
    <row r="16" spans="1:96" ht="19.5" customHeight="1" x14ac:dyDescent="0.2">
      <c r="Z16" s="233"/>
      <c r="BK16" s="239"/>
      <c r="BM16" s="307"/>
      <c r="BN16" s="307"/>
      <c r="BO16" s="307"/>
      <c r="BP16" s="307" t="s">
        <v>57</v>
      </c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N16" s="314" t="str">
        <f>BP16</f>
        <v>Предварительный этап. Группа 2</v>
      </c>
    </row>
    <row r="17" spans="1:96" ht="15" customHeight="1" x14ac:dyDescent="0.2">
      <c r="A17" s="240">
        <f>1+A6</f>
        <v>2</v>
      </c>
      <c r="B17" s="241">
        <v>4</v>
      </c>
      <c r="C17" s="242" t="str">
        <f>"КОМАНДЫ. Предварительный этап. Группа "&amp;A17</f>
        <v>КОМАНДЫ. Предварительный этап. Группа 2</v>
      </c>
      <c r="D17" s="24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4"/>
      <c r="P17" s="244"/>
      <c r="Q17" s="244"/>
      <c r="R17" s="245">
        <f>1+R6</f>
        <v>2</v>
      </c>
      <c r="Z17" s="233"/>
      <c r="AR17" s="246">
        <f>IF(B18=0,0,(IF(B19=0,1,IF(B20=0,2,IF(B21=0,3,IF(B21&gt;0,4))))))</f>
        <v>4</v>
      </c>
      <c r="BC17" s="246">
        <f>IF(BE17=15,3,IF(BE17&gt;15,4))</f>
        <v>4</v>
      </c>
      <c r="BE17" s="247">
        <f>SUM(BE18,BE20,BE22,BE24)</f>
        <v>18</v>
      </c>
      <c r="BF17" s="247">
        <f>SUM(BF18,BF20,BF22,BF24)</f>
        <v>10</v>
      </c>
      <c r="BL17" s="249" t="s">
        <v>44</v>
      </c>
      <c r="BM17" s="250" t="s">
        <v>45</v>
      </c>
      <c r="BN17" s="250" t="s">
        <v>46</v>
      </c>
      <c r="BO17" s="251" t="s">
        <v>47</v>
      </c>
      <c r="BP17" s="252" t="s">
        <v>1</v>
      </c>
      <c r="BQ17" s="1165" t="s">
        <v>48</v>
      </c>
      <c r="BR17" s="1165"/>
      <c r="BS17" s="1165"/>
      <c r="BT17" s="1165"/>
      <c r="BU17" s="1165"/>
      <c r="BV17" s="1166"/>
      <c r="BW17" s="1167">
        <v>1</v>
      </c>
      <c r="BX17" s="1168"/>
      <c r="BY17" s="1169"/>
      <c r="BZ17" s="1167">
        <v>2</v>
      </c>
      <c r="CA17" s="1168"/>
      <c r="CB17" s="1169"/>
      <c r="CC17" s="1167">
        <v>3</v>
      </c>
      <c r="CD17" s="1168"/>
      <c r="CE17" s="1169"/>
      <c r="CF17" s="1167">
        <v>4</v>
      </c>
      <c r="CG17" s="1168"/>
      <c r="CH17" s="1169"/>
      <c r="CI17" s="1170"/>
      <c r="CJ17" s="253" t="s">
        <v>49</v>
      </c>
      <c r="CK17" s="253" t="s">
        <v>50</v>
      </c>
      <c r="CL17" s="254" t="s">
        <v>51</v>
      </c>
    </row>
    <row r="18" spans="1:96" ht="12.95" customHeight="1" x14ac:dyDescent="0.2">
      <c r="A18" s="255">
        <v>1</v>
      </c>
      <c r="B18" s="256">
        <f>IF(R17="","",VLOOKUP(R17,'[61]Посев групп'!B:N,2,FALSE))</f>
        <v>14</v>
      </c>
      <c r="C18" s="257">
        <v>1</v>
      </c>
      <c r="D18" s="258">
        <v>3</v>
      </c>
      <c r="E18" s="259">
        <v>1</v>
      </c>
      <c r="F18" s="260">
        <v>1</v>
      </c>
      <c r="G18" s="261"/>
      <c r="H18" s="262"/>
      <c r="I18" s="259"/>
      <c r="J18" s="260"/>
      <c r="K18" s="261"/>
      <c r="L18" s="262"/>
      <c r="M18" s="259"/>
      <c r="N18" s="260"/>
      <c r="O18" s="261"/>
      <c r="P18" s="262"/>
      <c r="Q18" s="259"/>
      <c r="R18" s="260"/>
      <c r="S18" s="263">
        <f t="shared" ref="S18:S23" si="37">IF(E18="wo",0,IF(F18="wo",1,IF(E18&gt;F18,1,0)))</f>
        <v>0</v>
      </c>
      <c r="T18" s="263">
        <f t="shared" ref="T18:T23" si="38">IF(E18="wo",1,IF(F18="wo",0,IF(F18&gt;E18,1,0)))</f>
        <v>0</v>
      </c>
      <c r="U18" s="263">
        <f t="shared" ref="U18:U23" si="39">IF(G18="wo",0,IF(H18="wo",1,IF(G18&gt;H18,1,0)))</f>
        <v>0</v>
      </c>
      <c r="V18" s="263">
        <f t="shared" ref="V18:V23" si="40">IF(G18="wo",1,IF(H18="wo",0,IF(H18&gt;G18,1,0)))</f>
        <v>0</v>
      </c>
      <c r="W18" s="263">
        <f t="shared" ref="W18:W23" si="41">IF(I18="wo",0,IF(J18="wo",1,IF(I18&gt;J18,1,0)))</f>
        <v>0</v>
      </c>
      <c r="X18" s="263">
        <f t="shared" ref="X18:X23" si="42">IF(I18="wo",1,IF(J18="wo",0,IF(J18&gt;I18,1,0)))</f>
        <v>0</v>
      </c>
      <c r="Y18" s="263">
        <f t="shared" ref="Y18:Y23" si="43">IF(K18="wo",0,IF(L18="wo",1,IF(K18&gt;L18,1,0)))</f>
        <v>0</v>
      </c>
      <c r="Z18" s="263">
        <f t="shared" ref="Z18:Z23" si="44">IF(K18="wo",1,IF(L18="wo",0,IF(L18&gt;K18,1,0)))</f>
        <v>0</v>
      </c>
      <c r="AA18" s="263">
        <f t="shared" ref="AA18:AA23" si="45">IF(M18="wo",0,IF(N18="wo",1,IF(M18&gt;N18,1,0)))</f>
        <v>0</v>
      </c>
      <c r="AB18" s="263">
        <f t="shared" ref="AB18:AB23" si="46">IF(M18="wo",1,IF(N18="wo",0,IF(N18&gt;M18,1,0)))</f>
        <v>0</v>
      </c>
      <c r="AC18" s="263">
        <f t="shared" ref="AC18:AC23" si="47">IF(O18="wo",0,IF(P18="wo",1,IF(O18&gt;P18,1,0)))</f>
        <v>0</v>
      </c>
      <c r="AD18" s="263">
        <f t="shared" ref="AD18:AD23" si="48">IF(O18="wo",1,IF(P18="wo",0,IF(P18&gt;O18,1,0)))</f>
        <v>0</v>
      </c>
      <c r="AE18" s="263">
        <f t="shared" ref="AE18:AE23" si="49">IF(Q18="wo",0,IF(R18="wo",1,IF(Q18&gt;R18,1,0)))</f>
        <v>0</v>
      </c>
      <c r="AF18" s="263">
        <f t="shared" ref="AF18:AF23" si="50">IF(Q18="wo",1,IF(R18="wo",0,IF(R18&gt;Q18,1,0)))</f>
        <v>0</v>
      </c>
      <c r="AG18" s="264">
        <v>3</v>
      </c>
      <c r="AH18" s="264">
        <v>0</v>
      </c>
      <c r="AI18" s="265">
        <f t="shared" ref="AI18:AI23" si="51">IF(E18="",0,IF(E18="wo",0,IF(F18="wo",2,IF(AG18=AH18,0,IF(AG18&gt;AH18,2,1)))))</f>
        <v>2</v>
      </c>
      <c r="AJ18" s="265">
        <f t="shared" ref="AJ18:AJ23" si="52">IF(F18="",0,IF(F18="wo",0,IF(E18="wo",2,IF(AH18=AG18,0,IF(AH18&gt;AG18,2,1)))))</f>
        <v>1</v>
      </c>
      <c r="AK18" s="266" t="str">
        <f t="shared" ref="AK18:AK23" si="53">IF(E18="","",IF(E18="wo",0,IF(F18="wo",0,IF(E18=F18,"ERROR",IF(E18&gt;F18,F18,-1*E18)))))</f>
        <v>ERROR</v>
      </c>
      <c r="AL18" s="266" t="str">
        <f t="shared" ref="AL18:AL23" si="54">IF(G18="","",IF(G18="wo",0,IF(H18="wo",0,IF(G18=H18,"ERROR",IF(G18&gt;H18,H18,-1*G18)))))</f>
        <v/>
      </c>
      <c r="AM18" s="266" t="str">
        <f t="shared" ref="AM18:AM23" si="55">IF(I18="","",IF(I18="wo",0,IF(J18="wo",0,IF(I18=J18,"ERROR",IF(I18&gt;J18,J18,-1*I18)))))</f>
        <v/>
      </c>
      <c r="AN18" s="266" t="str">
        <f t="shared" ref="AN18:AN23" si="56">IF(K18="","",IF(K18="wo",0,IF(L18="wo",0,IF(K18=L18,"ERROR",IF(K18&gt;L18,L18,-1*K18)))))</f>
        <v/>
      </c>
      <c r="AO18" s="266" t="str">
        <f t="shared" ref="AO18:AO23" si="57">IF(M18="","",IF(M18="wo",0,IF(N18="wo",0,IF(M18=N18,"ERROR",IF(M18&gt;N18,N18,-1*M18)))))</f>
        <v/>
      </c>
      <c r="AP18" s="266" t="str">
        <f t="shared" ref="AP18:AP23" si="58">IF(O18="","",IF(O18="wo",0,IF(P18="wo",0,IF(O18=P18,"ERROR",IF(O18&gt;P18,P18,-1*O18)))))</f>
        <v/>
      </c>
      <c r="AQ18" s="266" t="str">
        <f t="shared" ref="AQ18:AQ23" si="59">IF(Q18="","",IF(Q18="wo",0,IF(R18="wo",0,IF(Q18=R18,"ERROR",IF(Q18&gt;R18,R18,-1*Q18)))))</f>
        <v/>
      </c>
      <c r="AR18" s="267" t="str">
        <f t="shared" ref="AR18:AR23" si="60">CONCATENATE(AG18,"  -  ",AH18)</f>
        <v>3  -  0</v>
      </c>
      <c r="AS18" s="268" t="str">
        <f t="shared" ref="AS18:AS23" si="61">AR18</f>
        <v>3  -  0</v>
      </c>
      <c r="AT18" s="265">
        <f t="shared" ref="AT18:AT23" si="62">IF(F18="",0,IF(F18="wo",0,IF(E18="wo",2,IF(AH18=AG18,0,IF(AH18&gt;AG18,2,1)))))</f>
        <v>1</v>
      </c>
      <c r="AU18" s="265">
        <f t="shared" ref="AU18:AU23" si="63">IF(E18="",0,IF(E18="wo",0,IF(F18="wo",2,IF(AG18=AH18,0,IF(AG18&gt;AH18,2,1)))))</f>
        <v>2</v>
      </c>
      <c r="AV18" s="266" t="str">
        <f t="shared" ref="AV18:AV23" si="64">IF(F18="","",IF(F18="wo",0,IF(E18="wo",0,IF(F18=E18,"ERROR",IF(F18&gt;E18,E18,-1*F18)))))</f>
        <v>ERROR</v>
      </c>
      <c r="AW18" s="266" t="str">
        <f t="shared" ref="AW18:AW23" si="65">IF(H18="","",IF(H18="wo",0,IF(G18="wo",0,IF(H18=G18,"ERROR",IF(H18&gt;G18,G18,-1*H18)))))</f>
        <v/>
      </c>
      <c r="AX18" s="266" t="str">
        <f t="shared" ref="AX18:AX23" si="66">IF(J18="","",IF(J18="wo",0,IF(I18="wo",0,IF(J18=I18,"ERROR",IF(J18&gt;I18,I18,-1*J18)))))</f>
        <v/>
      </c>
      <c r="AY18" s="266" t="str">
        <f t="shared" ref="AY18:AY23" si="67">IF(L18="","",IF(L18="wo",0,IF(K18="wo",0,IF(L18=K18,"ERROR",IF(L18&gt;K18,K18,-1*L18)))))</f>
        <v/>
      </c>
      <c r="AZ18" s="266" t="str">
        <f t="shared" ref="AZ18:AZ23" si="68">IF(N18="","",IF(N18="wo",0,IF(M18="wo",0,IF(N18=M18,"ERROR",IF(N18&gt;M18,M18,-1*N18)))))</f>
        <v/>
      </c>
      <c r="BA18" s="266" t="str">
        <f t="shared" ref="BA18:BA23" si="69">IF(P18="","",IF(P18="wo",0,IF(O18="wo",0,IF(P18=O18,"ERROR",IF(P18&gt;O18,O18,-1*P18)))))</f>
        <v/>
      </c>
      <c r="BB18" s="266" t="str">
        <f t="shared" ref="BB18:BB23" si="70">IF(R18="","",IF(R18="wo",0,IF(Q18="wo",0,IF(R18=Q18,"ERROR",IF(R18&gt;Q18,Q18,-1*R18)))))</f>
        <v/>
      </c>
      <c r="BC18" s="267" t="str">
        <f t="shared" ref="BC18:BC23" si="71">CONCATENATE(AH18,"  -  ",AG18)</f>
        <v>0  -  3</v>
      </c>
      <c r="BD18" s="268" t="str">
        <f t="shared" ref="BD18:BD23" si="72">BC18</f>
        <v>0  -  3</v>
      </c>
      <c r="BE18" s="269">
        <f>SUMIF(C18:C24,1,AI18:AI24)+SUMIF(D18:D24,1,AJ18:AJ24)</f>
        <v>5</v>
      </c>
      <c r="BF18" s="269">
        <f>IF(BE18&lt;&gt;0,RANK(BE18,BE18:BE24),"")</f>
        <v>2</v>
      </c>
      <c r="BG18" s="270">
        <f>SUMIF(A18:A21,C18,B18:B21)</f>
        <v>14</v>
      </c>
      <c r="BH18" s="271">
        <f>SUMIF(A18:A21,D18,B18:B21)</f>
        <v>11</v>
      </c>
      <c r="BI18" s="237" t="s">
        <v>53</v>
      </c>
      <c r="BJ18" s="238">
        <f>1+BJ12</f>
        <v>7</v>
      </c>
      <c r="BK18" s="272">
        <v>1</v>
      </c>
      <c r="BL18" s="674" t="str">
        <f t="shared" ref="BL18:BL23" si="73">CONCATENATE(C18," ","-"," ",D18)</f>
        <v>1 - 3</v>
      </c>
      <c r="BM18" s="664" t="s">
        <v>367</v>
      </c>
      <c r="BN18" s="665" t="s">
        <v>297</v>
      </c>
      <c r="BO18" s="675">
        <v>7</v>
      </c>
      <c r="BP18" s="1172">
        <v>1</v>
      </c>
      <c r="BQ18" s="1173">
        <v>5</v>
      </c>
      <c r="BR18" s="1318" t="str">
        <f>IF(BQ18="","",VLOOKUP(BQ18,СписокКМ!$A$188:$C$236,3,FALSE))</f>
        <v xml:space="preserve">Челябинская область </v>
      </c>
      <c r="BS18" s="1318" t="e">
        <f>IF(BP18="","",VLOOKUP(BP18,СписокКМ!BS:BX,2,FALSE))</f>
        <v>#N/A</v>
      </c>
      <c r="BT18" s="1318" t="str">
        <f>IF(BQ18="","",VLOOKUP(BQ18,СписокКМ!$A$188:$C$236,3,FALSE))</f>
        <v xml:space="preserve">Челябинская область </v>
      </c>
      <c r="BU18" s="1318" t="e">
        <f>IF(BR18="","",VLOOKUP(BR18,СписокКМ!BU:BZ,2,FALSE))</f>
        <v>#N/A</v>
      </c>
      <c r="BV18" s="1177"/>
      <c r="BW18" s="1179"/>
      <c r="BX18" s="1179"/>
      <c r="BY18" s="1180"/>
      <c r="BZ18" s="276"/>
      <c r="CA18" s="277">
        <f>IF(AG20&lt;AH20,AI20,IF(AH20&lt;AG20,AI20," "))</f>
        <v>1</v>
      </c>
      <c r="CB18" s="278"/>
      <c r="CC18" s="279"/>
      <c r="CD18" s="277">
        <f>IF(AG18&lt;AH18,AI18,IF(AH18&lt;AG18,AI18," "))</f>
        <v>2</v>
      </c>
      <c r="CE18" s="280"/>
      <c r="CF18" s="279"/>
      <c r="CG18" s="277">
        <f>IF(AG22&lt;AH22,AI22,IF(AH22&lt;AG22,AI22," "))</f>
        <v>2</v>
      </c>
      <c r="CH18" s="278"/>
      <c r="CI18" s="1171"/>
      <c r="CJ18" s="1190">
        <f>BE18</f>
        <v>5</v>
      </c>
      <c r="CK18" s="1183"/>
      <c r="CL18" s="1185">
        <f>IF(BF19="",BF18,BF19)</f>
        <v>2</v>
      </c>
      <c r="CN18" s="313" t="s">
        <v>59</v>
      </c>
      <c r="CO18" s="310">
        <f>BQ18</f>
        <v>5</v>
      </c>
      <c r="CP18" s="312" t="str">
        <f>IF(CO18="","",VLOOKUP(CO18,СписокКМ!$A$188:$C$236,3,FALSE))</f>
        <v xml:space="preserve">Челябинская область </v>
      </c>
      <c r="CQ18" s="310">
        <f>BQ22</f>
        <v>10</v>
      </c>
      <c r="CR18" s="312" t="str">
        <f>IF(CQ18="","",VLOOKUP(CQ18,СписокКМ!$A$188:$C$236,3,FALSE))</f>
        <v>ХМАО - Югра</v>
      </c>
    </row>
    <row r="19" spans="1:96" ht="12.95" customHeight="1" x14ac:dyDescent="0.2">
      <c r="A19" s="255">
        <v>2</v>
      </c>
      <c r="B19" s="281">
        <f>IF(R17="","",VLOOKUP(R17,'[61]Посев групп'!B:L,4,FALSE))</f>
        <v>13</v>
      </c>
      <c r="C19" s="257">
        <v>2</v>
      </c>
      <c r="D19" s="258">
        <v>4</v>
      </c>
      <c r="E19" s="259">
        <v>1</v>
      </c>
      <c r="F19" s="260">
        <v>1</v>
      </c>
      <c r="G19" s="261"/>
      <c r="H19" s="262"/>
      <c r="I19" s="259"/>
      <c r="J19" s="260"/>
      <c r="K19" s="261"/>
      <c r="L19" s="262"/>
      <c r="M19" s="259"/>
      <c r="N19" s="260"/>
      <c r="O19" s="261"/>
      <c r="P19" s="262"/>
      <c r="Q19" s="259"/>
      <c r="R19" s="260"/>
      <c r="S19" s="263">
        <f t="shared" si="37"/>
        <v>0</v>
      </c>
      <c r="T19" s="263">
        <f t="shared" si="38"/>
        <v>0</v>
      </c>
      <c r="U19" s="263">
        <f t="shared" si="39"/>
        <v>0</v>
      </c>
      <c r="V19" s="263">
        <f t="shared" si="40"/>
        <v>0</v>
      </c>
      <c r="W19" s="263">
        <f t="shared" si="41"/>
        <v>0</v>
      </c>
      <c r="X19" s="263">
        <f t="shared" si="42"/>
        <v>0</v>
      </c>
      <c r="Y19" s="263">
        <f t="shared" si="43"/>
        <v>0</v>
      </c>
      <c r="Z19" s="263">
        <f t="shared" si="44"/>
        <v>0</v>
      </c>
      <c r="AA19" s="263">
        <f t="shared" si="45"/>
        <v>0</v>
      </c>
      <c r="AB19" s="263">
        <f t="shared" si="46"/>
        <v>0</v>
      </c>
      <c r="AC19" s="263">
        <f t="shared" si="47"/>
        <v>0</v>
      </c>
      <c r="AD19" s="263">
        <f t="shared" si="48"/>
        <v>0</v>
      </c>
      <c r="AE19" s="263">
        <f t="shared" si="49"/>
        <v>0</v>
      </c>
      <c r="AF19" s="263">
        <f t="shared" si="50"/>
        <v>0</v>
      </c>
      <c r="AG19" s="264">
        <v>3</v>
      </c>
      <c r="AH19" s="264">
        <v>0</v>
      </c>
      <c r="AI19" s="265">
        <f t="shared" si="51"/>
        <v>2</v>
      </c>
      <c r="AJ19" s="265">
        <f t="shared" si="52"/>
        <v>1</v>
      </c>
      <c r="AK19" s="266" t="str">
        <f t="shared" si="53"/>
        <v>ERROR</v>
      </c>
      <c r="AL19" s="266" t="str">
        <f t="shared" si="54"/>
        <v/>
      </c>
      <c r="AM19" s="266" t="str">
        <f t="shared" si="55"/>
        <v/>
      </c>
      <c r="AN19" s="266" t="str">
        <f t="shared" si="56"/>
        <v/>
      </c>
      <c r="AO19" s="266" t="str">
        <f t="shared" si="57"/>
        <v/>
      </c>
      <c r="AP19" s="266" t="str">
        <f t="shared" si="58"/>
        <v/>
      </c>
      <c r="AQ19" s="266" t="str">
        <f t="shared" si="59"/>
        <v/>
      </c>
      <c r="AR19" s="267" t="str">
        <f t="shared" si="60"/>
        <v>3  -  0</v>
      </c>
      <c r="AS19" s="268" t="str">
        <f t="shared" si="61"/>
        <v>3  -  0</v>
      </c>
      <c r="AT19" s="265">
        <f t="shared" si="62"/>
        <v>1</v>
      </c>
      <c r="AU19" s="265">
        <f t="shared" si="63"/>
        <v>2</v>
      </c>
      <c r="AV19" s="266" t="str">
        <f t="shared" si="64"/>
        <v>ERROR</v>
      </c>
      <c r="AW19" s="266" t="str">
        <f t="shared" si="65"/>
        <v/>
      </c>
      <c r="AX19" s="266" t="str">
        <f t="shared" si="66"/>
        <v/>
      </c>
      <c r="AY19" s="266" t="str">
        <f t="shared" si="67"/>
        <v/>
      </c>
      <c r="AZ19" s="266" t="str">
        <f t="shared" si="68"/>
        <v/>
      </c>
      <c r="BA19" s="266" t="str">
        <f t="shared" si="69"/>
        <v/>
      </c>
      <c r="BB19" s="266" t="str">
        <f t="shared" si="70"/>
        <v/>
      </c>
      <c r="BC19" s="267" t="str">
        <f t="shared" si="71"/>
        <v>0  -  3</v>
      </c>
      <c r="BD19" s="268" t="str">
        <f t="shared" si="72"/>
        <v>0  -  3</v>
      </c>
      <c r="BE19" s="282"/>
      <c r="BF19" s="282"/>
      <c r="BG19" s="270">
        <f>SUMIF(A18:A21,C19,B18:B21)</f>
        <v>13</v>
      </c>
      <c r="BH19" s="271">
        <f>SUMIF(A18:A21,D19,B18:B21)</f>
        <v>5</v>
      </c>
      <c r="BI19" s="237" t="str">
        <f>BI18</f>
        <v>Группа 2</v>
      </c>
      <c r="BJ19" s="238">
        <f>1+BJ18</f>
        <v>8</v>
      </c>
      <c r="BK19" s="272">
        <v>1</v>
      </c>
      <c r="BL19" s="676" t="str">
        <f t="shared" si="73"/>
        <v>2 - 4</v>
      </c>
      <c r="BM19" s="664" t="s">
        <v>367</v>
      </c>
      <c r="BN19" s="665" t="s">
        <v>297</v>
      </c>
      <c r="BO19" s="677">
        <v>8</v>
      </c>
      <c r="BP19" s="1172"/>
      <c r="BQ19" s="1174"/>
      <c r="BR19" s="1321" t="e">
        <f>IF(BO19="","",VLOOKUP(BO19,СписокКМ!BR:BW,2,FALSE))</f>
        <v>#N/A</v>
      </c>
      <c r="BS19" s="1321" t="str">
        <f>IF(BP19="","",VLOOKUP(BP19,СписокКМ!BS:BX,2,FALSE))</f>
        <v/>
      </c>
      <c r="BT19" s="1321" t="str">
        <f>IF(BQ19="","",VLOOKUP(BQ19,СписокКМ!BT:BY,2,FALSE))</f>
        <v/>
      </c>
      <c r="BU19" s="1321" t="e">
        <f>IF(BR19="","",VLOOKUP(BR19,СписокКМ!BU:BZ,2,FALSE))</f>
        <v>#N/A</v>
      </c>
      <c r="BV19" s="1178"/>
      <c r="BW19" s="1181"/>
      <c r="BX19" s="1181"/>
      <c r="BY19" s="1182"/>
      <c r="BZ19" s="1187" t="str">
        <f>IF(AI20&lt;AJ20,AR20,IF(AJ20&lt;AI20,AS20," "))</f>
        <v>2  -  3</v>
      </c>
      <c r="CA19" s="1188"/>
      <c r="CB19" s="1189"/>
      <c r="CC19" s="1187" t="str">
        <f>IF(AI18&lt;AJ18,AR18,IF(AJ18&lt;AI18,AS18," "))</f>
        <v>3  -  0</v>
      </c>
      <c r="CD19" s="1188"/>
      <c r="CE19" s="1189"/>
      <c r="CF19" s="1187" t="str">
        <f>IF(AI22&lt;AJ22,AR22,IF(AJ22&lt;AI22,AS22," "))</f>
        <v>3  -  0</v>
      </c>
      <c r="CG19" s="1188"/>
      <c r="CH19" s="1189"/>
      <c r="CI19" s="1171"/>
      <c r="CJ19" s="1191"/>
      <c r="CK19" s="1184"/>
      <c r="CL19" s="1186"/>
      <c r="CN19" s="313" t="s">
        <v>60</v>
      </c>
      <c r="CO19" s="310">
        <f>BQ20</f>
        <v>9</v>
      </c>
      <c r="CP19" s="312" t="str">
        <f>IF(CO19="","",VLOOKUP(CO19,СписокКМ!$A$188:$C$236,3,FALSE))</f>
        <v>Московская область</v>
      </c>
      <c r="CQ19" s="310">
        <f>BQ24</f>
        <v>12</v>
      </c>
      <c r="CR19" s="312" t="str">
        <f>IF(CQ19="","",VLOOKUP(CQ19,СписокКМ!$A$188:$C$236,3,FALSE))</f>
        <v>Владикавказ                          Рсо - Алания</v>
      </c>
    </row>
    <row r="20" spans="1:96" ht="12.95" customHeight="1" x14ac:dyDescent="0.2">
      <c r="A20" s="255">
        <v>3</v>
      </c>
      <c r="B20" s="281">
        <f>IF(R17="","",VLOOKUP(R17,'[61]Посев групп'!B:L,6,FALSE))</f>
        <v>11</v>
      </c>
      <c r="C20" s="257">
        <v>1</v>
      </c>
      <c r="D20" s="258">
        <v>2</v>
      </c>
      <c r="E20" s="259">
        <v>1</v>
      </c>
      <c r="F20" s="260">
        <v>1</v>
      </c>
      <c r="G20" s="261"/>
      <c r="H20" s="262"/>
      <c r="I20" s="259"/>
      <c r="J20" s="260"/>
      <c r="K20" s="261"/>
      <c r="L20" s="262"/>
      <c r="M20" s="259"/>
      <c r="N20" s="260"/>
      <c r="O20" s="261"/>
      <c r="P20" s="262"/>
      <c r="Q20" s="259"/>
      <c r="R20" s="260"/>
      <c r="S20" s="263">
        <f t="shared" si="37"/>
        <v>0</v>
      </c>
      <c r="T20" s="263">
        <f t="shared" si="38"/>
        <v>0</v>
      </c>
      <c r="U20" s="263">
        <f t="shared" si="39"/>
        <v>0</v>
      </c>
      <c r="V20" s="263">
        <f t="shared" si="40"/>
        <v>0</v>
      </c>
      <c r="W20" s="263">
        <f t="shared" si="41"/>
        <v>0</v>
      </c>
      <c r="X20" s="263">
        <f t="shared" si="42"/>
        <v>0</v>
      </c>
      <c r="Y20" s="263">
        <f t="shared" si="43"/>
        <v>0</v>
      </c>
      <c r="Z20" s="263">
        <f t="shared" si="44"/>
        <v>0</v>
      </c>
      <c r="AA20" s="263">
        <f t="shared" si="45"/>
        <v>0</v>
      </c>
      <c r="AB20" s="263">
        <f t="shared" si="46"/>
        <v>0</v>
      </c>
      <c r="AC20" s="263">
        <f t="shared" si="47"/>
        <v>0</v>
      </c>
      <c r="AD20" s="263">
        <f t="shared" si="48"/>
        <v>0</v>
      </c>
      <c r="AE20" s="263">
        <f t="shared" si="49"/>
        <v>0</v>
      </c>
      <c r="AF20" s="263">
        <f t="shared" si="50"/>
        <v>0</v>
      </c>
      <c r="AG20" s="264">
        <v>2</v>
      </c>
      <c r="AH20" s="264">
        <v>3</v>
      </c>
      <c r="AI20" s="265">
        <f t="shared" si="51"/>
        <v>1</v>
      </c>
      <c r="AJ20" s="265">
        <f t="shared" si="52"/>
        <v>2</v>
      </c>
      <c r="AK20" s="266" t="str">
        <f t="shared" si="53"/>
        <v>ERROR</v>
      </c>
      <c r="AL20" s="266" t="str">
        <f t="shared" si="54"/>
        <v/>
      </c>
      <c r="AM20" s="266" t="str">
        <f t="shared" si="55"/>
        <v/>
      </c>
      <c r="AN20" s="266" t="str">
        <f t="shared" si="56"/>
        <v/>
      </c>
      <c r="AO20" s="266" t="str">
        <f t="shared" si="57"/>
        <v/>
      </c>
      <c r="AP20" s="266" t="str">
        <f t="shared" si="58"/>
        <v/>
      </c>
      <c r="AQ20" s="266" t="str">
        <f t="shared" si="59"/>
        <v/>
      </c>
      <c r="AR20" s="267" t="str">
        <f t="shared" si="60"/>
        <v>2  -  3</v>
      </c>
      <c r="AS20" s="268" t="str">
        <f t="shared" si="61"/>
        <v>2  -  3</v>
      </c>
      <c r="AT20" s="265">
        <f t="shared" si="62"/>
        <v>2</v>
      </c>
      <c r="AU20" s="265">
        <f t="shared" si="63"/>
        <v>1</v>
      </c>
      <c r="AV20" s="266" t="str">
        <f t="shared" si="64"/>
        <v>ERROR</v>
      </c>
      <c r="AW20" s="266" t="str">
        <f t="shared" si="65"/>
        <v/>
      </c>
      <c r="AX20" s="266" t="str">
        <f t="shared" si="66"/>
        <v/>
      </c>
      <c r="AY20" s="266" t="str">
        <f t="shared" si="67"/>
        <v/>
      </c>
      <c r="AZ20" s="266" t="str">
        <f t="shared" si="68"/>
        <v/>
      </c>
      <c r="BA20" s="266" t="str">
        <f t="shared" si="69"/>
        <v/>
      </c>
      <c r="BB20" s="266" t="str">
        <f t="shared" si="70"/>
        <v/>
      </c>
      <c r="BC20" s="267" t="str">
        <f t="shared" si="71"/>
        <v>3  -  2</v>
      </c>
      <c r="BD20" s="268" t="str">
        <f t="shared" si="72"/>
        <v>3  -  2</v>
      </c>
      <c r="BE20" s="269">
        <f>SUMIF(C18:C24,2,AI18:AI24)+SUMIF(D18:D24,2,AJ18:AJ24)</f>
        <v>6</v>
      </c>
      <c r="BF20" s="269">
        <f>IF(BE20&lt;&gt;0,RANK(BE20,BE18:BE24),"")</f>
        <v>1</v>
      </c>
      <c r="BG20" s="270">
        <f>SUMIF(A18:A21,C20,B18:B21)</f>
        <v>14</v>
      </c>
      <c r="BH20" s="271">
        <f>SUMIF(A18:A21,D20,B18:B21)</f>
        <v>13</v>
      </c>
      <c r="BI20" s="237" t="str">
        <f>BI19</f>
        <v>Группа 2</v>
      </c>
      <c r="BJ20" s="238">
        <f>1+BJ19</f>
        <v>9</v>
      </c>
      <c r="BK20" s="272">
        <v>2</v>
      </c>
      <c r="BL20" s="676" t="str">
        <f t="shared" si="73"/>
        <v>1 - 2</v>
      </c>
      <c r="BM20" s="664" t="s">
        <v>367</v>
      </c>
      <c r="BN20" s="665" t="s">
        <v>298</v>
      </c>
      <c r="BO20" s="677">
        <v>7</v>
      </c>
      <c r="BP20" s="1192">
        <v>2</v>
      </c>
      <c r="BQ20" s="1173">
        <v>9</v>
      </c>
      <c r="BR20" s="1318" t="str">
        <f>IF(BQ20="","",VLOOKUP(BQ20,СписокКМ!$A$188:$C$236,3,FALSE))</f>
        <v>Московская область</v>
      </c>
      <c r="BS20" s="1318" t="e">
        <f>IF(BP20="","",VLOOKUP(BP20,СписокКМ!BS:BX,2,FALSE))</f>
        <v>#N/A</v>
      </c>
      <c r="BT20" s="1318" t="str">
        <f>IF(BQ20="","",VLOOKUP(BQ20,СписокКМ!$A$188:$C$236,3,FALSE))</f>
        <v>Московская область</v>
      </c>
      <c r="BU20" s="1318" t="e">
        <f>IF(BR20="","",VLOOKUP(BR20,СписокКМ!BU:BZ,2,FALSE))</f>
        <v>#N/A</v>
      </c>
      <c r="BV20" s="1177"/>
      <c r="BW20" s="288"/>
      <c r="BX20" s="277">
        <f>IF(AG20&lt;AH20,AT20,IF(AH20&lt;AG20,AT20," "))</f>
        <v>2</v>
      </c>
      <c r="BY20" s="278"/>
      <c r="BZ20" s="1179"/>
      <c r="CA20" s="1179"/>
      <c r="CB20" s="1180"/>
      <c r="CC20" s="279"/>
      <c r="CD20" s="277">
        <f>IF(AG23&lt;AH23,AI23,IF(AH23&lt;AG23,AI23," "))</f>
        <v>2</v>
      </c>
      <c r="CE20" s="278"/>
      <c r="CF20" s="289"/>
      <c r="CG20" s="290">
        <f>IF(AG19&lt;AH19,AI19,IF(AH19&lt;AG19,AI19," "))</f>
        <v>2</v>
      </c>
      <c r="CH20" s="280"/>
      <c r="CI20" s="1171"/>
      <c r="CJ20" s="1190">
        <f>BE20</f>
        <v>6</v>
      </c>
      <c r="CK20" s="1183"/>
      <c r="CL20" s="1185">
        <f>IF(BF21="",BF20,BF21)</f>
        <v>1</v>
      </c>
      <c r="CN20" s="313" t="s">
        <v>61</v>
      </c>
      <c r="CO20" s="310">
        <f>BQ18</f>
        <v>5</v>
      </c>
      <c r="CP20" s="312" t="str">
        <f>IF(CO20="","",VLOOKUP(CO20,СписокКМ!$A$188:$C$236,3,FALSE))</f>
        <v xml:space="preserve">Челябинская область </v>
      </c>
      <c r="CQ20" s="310">
        <f>BQ20</f>
        <v>9</v>
      </c>
      <c r="CR20" s="312" t="str">
        <f>IF(CQ20="","",VLOOKUP(CQ20,СписокКМ!$A$188:$C$236,3,FALSE))</f>
        <v>Московская область</v>
      </c>
    </row>
    <row r="21" spans="1:96" ht="12.95" customHeight="1" x14ac:dyDescent="0.2">
      <c r="A21" s="255">
        <v>4</v>
      </c>
      <c r="B21" s="281">
        <f>IF(R17="","",VLOOKUP(R17,'[61]Посев групп'!B:L,8,FALSE))</f>
        <v>5</v>
      </c>
      <c r="C21" s="257">
        <v>3</v>
      </c>
      <c r="D21" s="258">
        <v>4</v>
      </c>
      <c r="E21" s="259">
        <v>1</v>
      </c>
      <c r="F21" s="260">
        <v>1</v>
      </c>
      <c r="G21" s="261"/>
      <c r="H21" s="262"/>
      <c r="I21" s="259"/>
      <c r="J21" s="260"/>
      <c r="K21" s="261"/>
      <c r="L21" s="262"/>
      <c r="M21" s="259"/>
      <c r="N21" s="260"/>
      <c r="O21" s="261"/>
      <c r="P21" s="262"/>
      <c r="Q21" s="259"/>
      <c r="R21" s="260"/>
      <c r="S21" s="263">
        <f t="shared" si="37"/>
        <v>0</v>
      </c>
      <c r="T21" s="263">
        <f t="shared" si="38"/>
        <v>0</v>
      </c>
      <c r="U21" s="263">
        <f t="shared" si="39"/>
        <v>0</v>
      </c>
      <c r="V21" s="263">
        <f t="shared" si="40"/>
        <v>0</v>
      </c>
      <c r="W21" s="263">
        <f t="shared" si="41"/>
        <v>0</v>
      </c>
      <c r="X21" s="263">
        <f t="shared" si="42"/>
        <v>0</v>
      </c>
      <c r="Y21" s="263">
        <f t="shared" si="43"/>
        <v>0</v>
      </c>
      <c r="Z21" s="263">
        <f t="shared" si="44"/>
        <v>0</v>
      </c>
      <c r="AA21" s="263">
        <f t="shared" si="45"/>
        <v>0</v>
      </c>
      <c r="AB21" s="263">
        <f t="shared" si="46"/>
        <v>0</v>
      </c>
      <c r="AC21" s="263">
        <f t="shared" si="47"/>
        <v>0</v>
      </c>
      <c r="AD21" s="263">
        <f t="shared" si="48"/>
        <v>0</v>
      </c>
      <c r="AE21" s="263">
        <f t="shared" si="49"/>
        <v>0</v>
      </c>
      <c r="AF21" s="263">
        <f t="shared" si="50"/>
        <v>0</v>
      </c>
      <c r="AG21" s="264">
        <v>3</v>
      </c>
      <c r="AH21" s="264">
        <v>2</v>
      </c>
      <c r="AI21" s="265">
        <f t="shared" si="51"/>
        <v>2</v>
      </c>
      <c r="AJ21" s="265">
        <f t="shared" si="52"/>
        <v>1</v>
      </c>
      <c r="AK21" s="266" t="str">
        <f t="shared" si="53"/>
        <v>ERROR</v>
      </c>
      <c r="AL21" s="266" t="str">
        <f t="shared" si="54"/>
        <v/>
      </c>
      <c r="AM21" s="266" t="str">
        <f t="shared" si="55"/>
        <v/>
      </c>
      <c r="AN21" s="266" t="str">
        <f t="shared" si="56"/>
        <v/>
      </c>
      <c r="AO21" s="266" t="str">
        <f t="shared" si="57"/>
        <v/>
      </c>
      <c r="AP21" s="266" t="str">
        <f t="shared" si="58"/>
        <v/>
      </c>
      <c r="AQ21" s="266" t="str">
        <f t="shared" si="59"/>
        <v/>
      </c>
      <c r="AR21" s="267" t="str">
        <f t="shared" si="60"/>
        <v>3  -  2</v>
      </c>
      <c r="AS21" s="268" t="str">
        <f t="shared" si="61"/>
        <v>3  -  2</v>
      </c>
      <c r="AT21" s="265">
        <f t="shared" si="62"/>
        <v>1</v>
      </c>
      <c r="AU21" s="265">
        <f t="shared" si="63"/>
        <v>2</v>
      </c>
      <c r="AV21" s="266" t="str">
        <f t="shared" si="64"/>
        <v>ERROR</v>
      </c>
      <c r="AW21" s="266" t="str">
        <f t="shared" si="65"/>
        <v/>
      </c>
      <c r="AX21" s="266" t="str">
        <f t="shared" si="66"/>
        <v/>
      </c>
      <c r="AY21" s="266" t="str">
        <f t="shared" si="67"/>
        <v/>
      </c>
      <c r="AZ21" s="266" t="str">
        <f t="shared" si="68"/>
        <v/>
      </c>
      <c r="BA21" s="266" t="str">
        <f t="shared" si="69"/>
        <v/>
      </c>
      <c r="BB21" s="266" t="str">
        <f t="shared" si="70"/>
        <v/>
      </c>
      <c r="BC21" s="267" t="str">
        <f t="shared" si="71"/>
        <v>2  -  3</v>
      </c>
      <c r="BD21" s="268" t="str">
        <f t="shared" si="72"/>
        <v>2  -  3</v>
      </c>
      <c r="BE21" s="282"/>
      <c r="BF21" s="282"/>
      <c r="BG21" s="270">
        <f>SUMIF(A18:A21,C21,B18:B21)</f>
        <v>11</v>
      </c>
      <c r="BH21" s="271">
        <f>SUMIF(A18:A21,D21,B18:B21)</f>
        <v>5</v>
      </c>
      <c r="BI21" s="237" t="str">
        <f>BI20</f>
        <v>Группа 2</v>
      </c>
      <c r="BJ21" s="238">
        <f>1+BJ20</f>
        <v>10</v>
      </c>
      <c r="BK21" s="272">
        <v>2</v>
      </c>
      <c r="BL21" s="676" t="str">
        <f t="shared" si="73"/>
        <v>3 - 4</v>
      </c>
      <c r="BM21" s="664" t="s">
        <v>367</v>
      </c>
      <c r="BN21" s="665" t="s">
        <v>298</v>
      </c>
      <c r="BO21" s="677">
        <v>8</v>
      </c>
      <c r="BP21" s="1193"/>
      <c r="BQ21" s="1174"/>
      <c r="BR21" s="1321" t="e">
        <f>IF(BO21="","",VLOOKUP(BO21,СписокКМ!BR:BW,2,FALSE))</f>
        <v>#N/A</v>
      </c>
      <c r="BS21" s="1321" t="str">
        <f>IF(BP21="","",VLOOKUP(BP21,СписокКМ!BS:BX,2,FALSE))</f>
        <v/>
      </c>
      <c r="BT21" s="1321" t="str">
        <f>IF(BQ21="","",VLOOKUP(BQ21,СписокКМ!BT:BY,2,FALSE))</f>
        <v/>
      </c>
      <c r="BU21" s="1321" t="e">
        <f>IF(BR21="","",VLOOKUP(BR21,СписокКМ!BU:BZ,2,FALSE))</f>
        <v>#N/A</v>
      </c>
      <c r="BV21" s="1178"/>
      <c r="BW21" s="1187" t="str">
        <f>IF(AI20&gt;AJ20,BC20,IF(AJ20&gt;AI20,BD20," "))</f>
        <v>3  -  2</v>
      </c>
      <c r="BX21" s="1188"/>
      <c r="BY21" s="1189"/>
      <c r="BZ21" s="1181"/>
      <c r="CA21" s="1181"/>
      <c r="CB21" s="1182"/>
      <c r="CC21" s="1187" t="str">
        <f>IF(AI23&lt;AJ23,AR23,IF(AJ23&lt;AI23,AS23," "))</f>
        <v>3  -  0</v>
      </c>
      <c r="CD21" s="1188"/>
      <c r="CE21" s="1189"/>
      <c r="CF21" s="1187" t="str">
        <f>IF(AI19&lt;AJ19,AR19,IF(AJ19&lt;AI19,AS19," "))</f>
        <v>3  -  0</v>
      </c>
      <c r="CG21" s="1188"/>
      <c r="CH21" s="1189"/>
      <c r="CI21" s="1171"/>
      <c r="CJ21" s="1191"/>
      <c r="CK21" s="1184"/>
      <c r="CL21" s="1186"/>
      <c r="CN21" s="313" t="s">
        <v>62</v>
      </c>
      <c r="CO21" s="310">
        <f>BQ22</f>
        <v>10</v>
      </c>
      <c r="CP21" s="312" t="str">
        <f>IF(CO21="","",VLOOKUP(CO21,СписокКМ!$A$188:$C$236,3,FALSE))</f>
        <v>ХМАО - Югра</v>
      </c>
      <c r="CQ21" s="310">
        <f>BQ24</f>
        <v>12</v>
      </c>
      <c r="CR21" s="312" t="str">
        <f>IF(CQ21="","",VLOOKUP(CQ21,СписокКМ!$A$188:$C$236,3,FALSE))</f>
        <v>Владикавказ                          Рсо - Алания</v>
      </c>
    </row>
    <row r="22" spans="1:96" ht="12.95" customHeight="1" x14ac:dyDescent="0.2">
      <c r="A22" s="255">
        <v>5</v>
      </c>
      <c r="B22" s="291"/>
      <c r="C22" s="257">
        <v>1</v>
      </c>
      <c r="D22" s="258">
        <v>4</v>
      </c>
      <c r="E22" s="259">
        <v>1</v>
      </c>
      <c r="F22" s="260">
        <v>1</v>
      </c>
      <c r="G22" s="261"/>
      <c r="H22" s="262"/>
      <c r="I22" s="259"/>
      <c r="J22" s="260"/>
      <c r="K22" s="261"/>
      <c r="L22" s="262"/>
      <c r="M22" s="259"/>
      <c r="N22" s="260"/>
      <c r="O22" s="261"/>
      <c r="P22" s="262"/>
      <c r="Q22" s="259"/>
      <c r="R22" s="260"/>
      <c r="S22" s="263">
        <f t="shared" si="37"/>
        <v>0</v>
      </c>
      <c r="T22" s="263">
        <f t="shared" si="38"/>
        <v>0</v>
      </c>
      <c r="U22" s="263">
        <f t="shared" si="39"/>
        <v>0</v>
      </c>
      <c r="V22" s="263">
        <f t="shared" si="40"/>
        <v>0</v>
      </c>
      <c r="W22" s="263">
        <f t="shared" si="41"/>
        <v>0</v>
      </c>
      <c r="X22" s="263">
        <f t="shared" si="42"/>
        <v>0</v>
      </c>
      <c r="Y22" s="263">
        <f t="shared" si="43"/>
        <v>0</v>
      </c>
      <c r="Z22" s="263">
        <f t="shared" si="44"/>
        <v>0</v>
      </c>
      <c r="AA22" s="263">
        <f t="shared" si="45"/>
        <v>0</v>
      </c>
      <c r="AB22" s="263">
        <f t="shared" si="46"/>
        <v>0</v>
      </c>
      <c r="AC22" s="263">
        <f t="shared" si="47"/>
        <v>0</v>
      </c>
      <c r="AD22" s="263">
        <f t="shared" si="48"/>
        <v>0</v>
      </c>
      <c r="AE22" s="263">
        <f t="shared" si="49"/>
        <v>0</v>
      </c>
      <c r="AF22" s="263">
        <f t="shared" si="50"/>
        <v>0</v>
      </c>
      <c r="AG22" s="264">
        <v>3</v>
      </c>
      <c r="AH22" s="264">
        <v>0</v>
      </c>
      <c r="AI22" s="265">
        <f t="shared" si="51"/>
        <v>2</v>
      </c>
      <c r="AJ22" s="265">
        <f t="shared" si="52"/>
        <v>1</v>
      </c>
      <c r="AK22" s="266" t="str">
        <f t="shared" si="53"/>
        <v>ERROR</v>
      </c>
      <c r="AL22" s="266" t="str">
        <f t="shared" si="54"/>
        <v/>
      </c>
      <c r="AM22" s="266" t="str">
        <f t="shared" si="55"/>
        <v/>
      </c>
      <c r="AN22" s="266" t="str">
        <f t="shared" si="56"/>
        <v/>
      </c>
      <c r="AO22" s="266" t="str">
        <f t="shared" si="57"/>
        <v/>
      </c>
      <c r="AP22" s="266" t="str">
        <f t="shared" si="58"/>
        <v/>
      </c>
      <c r="AQ22" s="266" t="str">
        <f t="shared" si="59"/>
        <v/>
      </c>
      <c r="AR22" s="267" t="str">
        <f t="shared" si="60"/>
        <v>3  -  0</v>
      </c>
      <c r="AS22" s="268" t="str">
        <f t="shared" si="61"/>
        <v>3  -  0</v>
      </c>
      <c r="AT22" s="265">
        <f t="shared" si="62"/>
        <v>1</v>
      </c>
      <c r="AU22" s="265">
        <f t="shared" si="63"/>
        <v>2</v>
      </c>
      <c r="AV22" s="266" t="str">
        <f t="shared" si="64"/>
        <v>ERROR</v>
      </c>
      <c r="AW22" s="266" t="str">
        <f t="shared" si="65"/>
        <v/>
      </c>
      <c r="AX22" s="266" t="str">
        <f t="shared" si="66"/>
        <v/>
      </c>
      <c r="AY22" s="266" t="str">
        <f t="shared" si="67"/>
        <v/>
      </c>
      <c r="AZ22" s="266" t="str">
        <f t="shared" si="68"/>
        <v/>
      </c>
      <c r="BA22" s="266" t="str">
        <f t="shared" si="69"/>
        <v/>
      </c>
      <c r="BB22" s="266" t="str">
        <f t="shared" si="70"/>
        <v/>
      </c>
      <c r="BC22" s="267" t="str">
        <f t="shared" si="71"/>
        <v>0  -  3</v>
      </c>
      <c r="BD22" s="268" t="str">
        <f t="shared" si="72"/>
        <v>0  -  3</v>
      </c>
      <c r="BE22" s="269">
        <f>SUMIF(C18:C24,3,AI18:AI24)+SUMIF(D18:D24,3,AJ18:AJ24)</f>
        <v>4</v>
      </c>
      <c r="BF22" s="269">
        <f>IF(BE22&lt;&gt;0,RANK(BE22,BE18:BE24),"")</f>
        <v>3</v>
      </c>
      <c r="BG22" s="270">
        <f>SUMIF(A18:A21,C22,B18:B21)</f>
        <v>14</v>
      </c>
      <c r="BH22" s="271">
        <f>SUMIF(A18:A21,D22,B18:B21)</f>
        <v>5</v>
      </c>
      <c r="BI22" s="237" t="str">
        <f>BI21</f>
        <v>Группа 2</v>
      </c>
      <c r="BJ22" s="238">
        <f>1+BJ21</f>
        <v>11</v>
      </c>
      <c r="BK22" s="272">
        <v>3</v>
      </c>
      <c r="BL22" s="676" t="str">
        <f t="shared" si="73"/>
        <v>1 - 4</v>
      </c>
      <c r="BM22" s="664" t="s">
        <v>367</v>
      </c>
      <c r="BN22" s="665" t="s">
        <v>299</v>
      </c>
      <c r="BO22" s="677">
        <v>7</v>
      </c>
      <c r="BP22" s="1192">
        <v>3</v>
      </c>
      <c r="BQ22" s="1173">
        <v>10</v>
      </c>
      <c r="BR22" s="1318" t="str">
        <f>IF(BQ22="","",VLOOKUP(BQ22,СписокКМ!$A$188:$C$236,3,FALSE))</f>
        <v>ХМАО - Югра</v>
      </c>
      <c r="BS22" s="1318" t="e">
        <f>IF(BP22="","",VLOOKUP(BP22,СписокКМ!BS:BX,2,FALSE))</f>
        <v>#N/A</v>
      </c>
      <c r="BT22" s="1318" t="str">
        <f>IF(BQ22="","",VLOOKUP(BQ22,СписокКМ!$A$188:$C$236,3,FALSE))</f>
        <v>ХМАО - Югра</v>
      </c>
      <c r="BU22" s="1318" t="e">
        <f>IF(BR22="","",VLOOKUP(BR22,СписокКМ!BU:BZ,2,FALSE))</f>
        <v>#N/A</v>
      </c>
      <c r="BV22" s="1177"/>
      <c r="BW22" s="292"/>
      <c r="BX22" s="277">
        <f>IF(AG18&lt;AH18,AT18,IF(AH18&lt;AG18,AT18," "))</f>
        <v>1</v>
      </c>
      <c r="BY22" s="278"/>
      <c r="BZ22" s="279"/>
      <c r="CA22" s="277">
        <f>IF(AG23&lt;AH23,AT23,IF(AH23&lt;AG23,AT23," "))</f>
        <v>1</v>
      </c>
      <c r="CB22" s="278"/>
      <c r="CC22" s="1194"/>
      <c r="CD22" s="1194"/>
      <c r="CE22" s="1195"/>
      <c r="CF22" s="289"/>
      <c r="CG22" s="290">
        <f>IF(AG21&lt;AH21,AI21,IF(AH21&lt;AG21,AI21," "))</f>
        <v>2</v>
      </c>
      <c r="CH22" s="280"/>
      <c r="CI22" s="1171"/>
      <c r="CJ22" s="1190">
        <f>BE22</f>
        <v>4</v>
      </c>
      <c r="CK22" s="1183"/>
      <c r="CL22" s="1185">
        <f>IF(BF23="",BF22,BF23)</f>
        <v>3</v>
      </c>
      <c r="CN22" s="313" t="s">
        <v>63</v>
      </c>
      <c r="CO22" s="310">
        <f>BQ18</f>
        <v>5</v>
      </c>
      <c r="CP22" s="312" t="str">
        <f>IF(CO22="","",VLOOKUP(CO22,СписокКМ!$A$188:$C$236,3,FALSE))</f>
        <v xml:space="preserve">Челябинская область </v>
      </c>
      <c r="CQ22" s="310">
        <f>BQ24</f>
        <v>12</v>
      </c>
      <c r="CR22" s="312" t="str">
        <f>IF(CQ22="","",VLOOKUP(CQ22,СписокКМ!$A$188:$C$236,3,FALSE))</f>
        <v>Владикавказ                          Рсо - Алания</v>
      </c>
    </row>
    <row r="23" spans="1:96" ht="12.95" customHeight="1" x14ac:dyDescent="0.2">
      <c r="A23" s="255">
        <v>6</v>
      </c>
      <c r="C23" s="257">
        <v>2</v>
      </c>
      <c r="D23" s="258">
        <v>3</v>
      </c>
      <c r="E23" s="259">
        <v>1</v>
      </c>
      <c r="F23" s="260">
        <v>1</v>
      </c>
      <c r="G23" s="261"/>
      <c r="H23" s="262"/>
      <c r="I23" s="259"/>
      <c r="J23" s="260"/>
      <c r="K23" s="261"/>
      <c r="L23" s="262"/>
      <c r="M23" s="259"/>
      <c r="N23" s="260"/>
      <c r="O23" s="261"/>
      <c r="P23" s="262"/>
      <c r="Q23" s="259"/>
      <c r="R23" s="260"/>
      <c r="S23" s="263">
        <f t="shared" si="37"/>
        <v>0</v>
      </c>
      <c r="T23" s="263">
        <f t="shared" si="38"/>
        <v>0</v>
      </c>
      <c r="U23" s="263">
        <f t="shared" si="39"/>
        <v>0</v>
      </c>
      <c r="V23" s="263">
        <f t="shared" si="40"/>
        <v>0</v>
      </c>
      <c r="W23" s="263">
        <f t="shared" si="41"/>
        <v>0</v>
      </c>
      <c r="X23" s="263">
        <f t="shared" si="42"/>
        <v>0</v>
      </c>
      <c r="Y23" s="263">
        <f t="shared" si="43"/>
        <v>0</v>
      </c>
      <c r="Z23" s="263">
        <f t="shared" si="44"/>
        <v>0</v>
      </c>
      <c r="AA23" s="263">
        <f t="shared" si="45"/>
        <v>0</v>
      </c>
      <c r="AB23" s="263">
        <f t="shared" si="46"/>
        <v>0</v>
      </c>
      <c r="AC23" s="263">
        <f t="shared" si="47"/>
        <v>0</v>
      </c>
      <c r="AD23" s="263">
        <f t="shared" si="48"/>
        <v>0</v>
      </c>
      <c r="AE23" s="263">
        <f t="shared" si="49"/>
        <v>0</v>
      </c>
      <c r="AF23" s="263">
        <f t="shared" si="50"/>
        <v>0</v>
      </c>
      <c r="AG23" s="264">
        <v>3</v>
      </c>
      <c r="AH23" s="264">
        <v>0</v>
      </c>
      <c r="AI23" s="265">
        <f t="shared" si="51"/>
        <v>2</v>
      </c>
      <c r="AJ23" s="265">
        <f t="shared" si="52"/>
        <v>1</v>
      </c>
      <c r="AK23" s="266" t="str">
        <f t="shared" si="53"/>
        <v>ERROR</v>
      </c>
      <c r="AL23" s="266" t="str">
        <f t="shared" si="54"/>
        <v/>
      </c>
      <c r="AM23" s="266" t="str">
        <f t="shared" si="55"/>
        <v/>
      </c>
      <c r="AN23" s="266" t="str">
        <f t="shared" si="56"/>
        <v/>
      </c>
      <c r="AO23" s="266" t="str">
        <f t="shared" si="57"/>
        <v/>
      </c>
      <c r="AP23" s="266" t="str">
        <f t="shared" si="58"/>
        <v/>
      </c>
      <c r="AQ23" s="266" t="str">
        <f t="shared" si="59"/>
        <v/>
      </c>
      <c r="AR23" s="267" t="str">
        <f t="shared" si="60"/>
        <v>3  -  0</v>
      </c>
      <c r="AS23" s="268" t="str">
        <f t="shared" si="61"/>
        <v>3  -  0</v>
      </c>
      <c r="AT23" s="265">
        <f t="shared" si="62"/>
        <v>1</v>
      </c>
      <c r="AU23" s="265">
        <f t="shared" si="63"/>
        <v>2</v>
      </c>
      <c r="AV23" s="266" t="str">
        <f t="shared" si="64"/>
        <v>ERROR</v>
      </c>
      <c r="AW23" s="266" t="str">
        <f t="shared" si="65"/>
        <v/>
      </c>
      <c r="AX23" s="266" t="str">
        <f t="shared" si="66"/>
        <v/>
      </c>
      <c r="AY23" s="266" t="str">
        <f t="shared" si="67"/>
        <v/>
      </c>
      <c r="AZ23" s="266" t="str">
        <f t="shared" si="68"/>
        <v/>
      </c>
      <c r="BA23" s="266" t="str">
        <f t="shared" si="69"/>
        <v/>
      </c>
      <c r="BB23" s="266" t="str">
        <f t="shared" si="70"/>
        <v/>
      </c>
      <c r="BC23" s="267" t="str">
        <f t="shared" si="71"/>
        <v>0  -  3</v>
      </c>
      <c r="BD23" s="268" t="str">
        <f t="shared" si="72"/>
        <v>0  -  3</v>
      </c>
      <c r="BE23" s="282"/>
      <c r="BF23" s="282"/>
      <c r="BG23" s="270">
        <f>SUMIF(A18:A21,C23,B18:B21)</f>
        <v>13</v>
      </c>
      <c r="BH23" s="271">
        <f>SUMIF(A18:A21,D23,B18:B21)</f>
        <v>11</v>
      </c>
      <c r="BI23" s="237" t="str">
        <f>BI22</f>
        <v>Группа 2</v>
      </c>
      <c r="BJ23" s="238">
        <f>1+BJ22</f>
        <v>12</v>
      </c>
      <c r="BK23" s="272">
        <v>3</v>
      </c>
      <c r="BL23" s="678" t="str">
        <f t="shared" si="73"/>
        <v>2 - 3</v>
      </c>
      <c r="BM23" s="679" t="s">
        <v>367</v>
      </c>
      <c r="BN23" s="679" t="s">
        <v>299</v>
      </c>
      <c r="BO23" s="680">
        <v>8</v>
      </c>
      <c r="BP23" s="1193"/>
      <c r="BQ23" s="1174"/>
      <c r="BR23" s="1321" t="e">
        <f>IF(BO23="","",VLOOKUP(BO23,СписокКМ!BR:BW,2,FALSE))</f>
        <v>#N/A</v>
      </c>
      <c r="BS23" s="1321" t="str">
        <f>IF(BP23="","",VLOOKUP(BP23,СписокКМ!BS:BX,2,FALSE))</f>
        <v/>
      </c>
      <c r="BT23" s="1321" t="str">
        <f>IF(BQ23="","",VLOOKUP(BQ23,СписокКМ!BT:BY,2,FALSE))</f>
        <v/>
      </c>
      <c r="BU23" s="1321" t="e">
        <f>IF(BR23="","",VLOOKUP(BR23,СписокКМ!BU:BZ,2,FALSE))</f>
        <v>#N/A</v>
      </c>
      <c r="BV23" s="1178"/>
      <c r="BW23" s="1187" t="str">
        <f>IF(AI18&gt;AJ18,BC18,IF(AJ18&gt;AI18,BD18," "))</f>
        <v>0  -  3</v>
      </c>
      <c r="BX23" s="1188"/>
      <c r="BY23" s="1189"/>
      <c r="BZ23" s="1187" t="str">
        <f>IF(AI23&gt;AJ23,BC23,IF(AJ23&gt;AI23,BD23," "))</f>
        <v>0  -  3</v>
      </c>
      <c r="CA23" s="1188"/>
      <c r="CB23" s="1189"/>
      <c r="CC23" s="1181"/>
      <c r="CD23" s="1181"/>
      <c r="CE23" s="1182"/>
      <c r="CF23" s="1187" t="str">
        <f>IF(AI21&lt;AJ21,AR21,IF(AJ21&lt;AI21,AS21," "))</f>
        <v>3  -  2</v>
      </c>
      <c r="CG23" s="1188"/>
      <c r="CH23" s="1189"/>
      <c r="CI23" s="1171"/>
      <c r="CJ23" s="1191"/>
      <c r="CK23" s="1184"/>
      <c r="CL23" s="1186"/>
      <c r="CN23" s="313" t="s">
        <v>64</v>
      </c>
      <c r="CO23" s="310">
        <f>BQ20</f>
        <v>9</v>
      </c>
      <c r="CP23" s="312" t="str">
        <f>IF(CO23="","",VLOOKUP(CO23,СписокКМ!$A$188:$C$236,3,FALSE))</f>
        <v>Московская область</v>
      </c>
      <c r="CQ23" s="310">
        <f>BQ22</f>
        <v>10</v>
      </c>
      <c r="CR23" s="312" t="str">
        <f>IF(CQ23="","",VLOOKUP(CQ23,СписокКМ!$A$188:$C$236,3,FALSE))</f>
        <v>ХМАО - Югра</v>
      </c>
    </row>
    <row r="24" spans="1:96" ht="12.95" customHeight="1" x14ac:dyDescent="0.2"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V24" s="224"/>
      <c r="AW24" s="224"/>
      <c r="AX24" s="224"/>
      <c r="AY24" s="224"/>
      <c r="AZ24" s="224"/>
      <c r="BE24" s="269">
        <f>SUMIF(C18:C24,4,AI18:AI24)+SUMIF(D18:D24,4,AJ18:AJ24)</f>
        <v>3</v>
      </c>
      <c r="BF24" s="269">
        <f>IF(BE24&lt;&gt;0,RANK(BE24,BE18:BE24),"")</f>
        <v>4</v>
      </c>
      <c r="BG24" s="301"/>
      <c r="BH24" s="301"/>
      <c r="BP24" s="1192">
        <v>4</v>
      </c>
      <c r="BQ24" s="1173">
        <v>12</v>
      </c>
      <c r="BR24" s="1318" t="str">
        <f>IF(BQ24="","",VLOOKUP(BQ24,СписокКМ!$A$188:$C$236,3,FALSE))</f>
        <v>Владикавказ                          Рсо - Алания</v>
      </c>
      <c r="BS24" s="1318" t="e">
        <f>IF(BP24="","",VLOOKUP(BP24,СписокКМ!BS:BX,2,FALSE))</f>
        <v>#N/A</v>
      </c>
      <c r="BT24" s="1318" t="str">
        <f>IF(BQ24="","",VLOOKUP(BQ24,СписокКМ!$A$188:$C$236,3,FALSE))</f>
        <v>Владикавказ                          Рсо - Алания</v>
      </c>
      <c r="BU24" s="1318" t="e">
        <f>IF(BR24="","",VLOOKUP(BR24,СписокКМ!BU:BZ,2,FALSE))</f>
        <v>#N/A</v>
      </c>
      <c r="BV24" s="1177"/>
      <c r="BW24" s="288"/>
      <c r="BX24" s="277">
        <f>IF(AG22&lt;AH22,AT22,IF(AH22&lt;AG22,AT22," "))</f>
        <v>1</v>
      </c>
      <c r="BY24" s="278"/>
      <c r="BZ24" s="279"/>
      <c r="CA24" s="277">
        <f>IF(AG19&lt;AH19,AT19,IF(AH19&lt;AG19,AT19," "))</f>
        <v>1</v>
      </c>
      <c r="CB24" s="278"/>
      <c r="CC24" s="279"/>
      <c r="CD24" s="277">
        <f>IF(AG21&lt;AH21,AT21,IF(AH21&lt;AG21,AT21," "))</f>
        <v>1</v>
      </c>
      <c r="CE24" s="278"/>
      <c r="CF24" s="1208"/>
      <c r="CG24" s="1179"/>
      <c r="CH24" s="1180"/>
      <c r="CI24" s="1171"/>
      <c r="CJ24" s="1190">
        <f>BE24</f>
        <v>3</v>
      </c>
      <c r="CK24" s="1197"/>
      <c r="CL24" s="1185">
        <f>IF(BF25="",BF24,BF25)</f>
        <v>4</v>
      </c>
    </row>
    <row r="25" spans="1:96" ht="12.95" customHeight="1" x14ac:dyDescent="0.2"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V25" s="224"/>
      <c r="AW25" s="224"/>
      <c r="AX25" s="224"/>
      <c r="AY25" s="224"/>
      <c r="AZ25" s="224"/>
      <c r="BE25" s="282"/>
      <c r="BF25" s="282"/>
      <c r="BG25" s="301"/>
      <c r="BH25" s="301"/>
      <c r="BL25" s="297"/>
      <c r="BM25" s="298"/>
      <c r="BN25" s="299"/>
      <c r="BO25" s="300"/>
      <c r="BP25" s="1203"/>
      <c r="BQ25" s="1204"/>
      <c r="BR25" s="1319" t="str">
        <f>IF(BO25="","",VLOOKUP(BO25,СписокКМ!BR:BW,2,FALSE))</f>
        <v/>
      </c>
      <c r="BS25" s="1319" t="str">
        <f>IF(BP25="","",VLOOKUP(BP25,СписокКМ!BS:BX,2,FALSE))</f>
        <v/>
      </c>
      <c r="BT25" s="1319" t="str">
        <f>IF(BQ25="","",VLOOKUP(BQ25,СписокКМ!BT:BY,2,FALSE))</f>
        <v/>
      </c>
      <c r="BU25" s="1319" t="str">
        <f>IF(BR25="","",VLOOKUP(BR25,СписокКМ!BU:BZ,2,FALSE))</f>
        <v/>
      </c>
      <c r="BV25" s="1320"/>
      <c r="BW25" s="1200" t="str">
        <f>IF(AI22&gt;AJ22,BC22,IF(AJ22&gt;AI22,BD22," "))</f>
        <v>0  -  3</v>
      </c>
      <c r="BX25" s="1201"/>
      <c r="BY25" s="1202"/>
      <c r="BZ25" s="1200" t="str">
        <f>IF(AI19&gt;AJ19,BC19,IF(AJ19&gt;AI19,BD19," "))</f>
        <v>0  -  3</v>
      </c>
      <c r="CA25" s="1201"/>
      <c r="CB25" s="1202"/>
      <c r="CC25" s="1200" t="str">
        <f>IF(AI21&gt;AJ21,BC21,IF(AJ21&gt;AI21,BD21," "))</f>
        <v>2  -  3</v>
      </c>
      <c r="CD25" s="1201"/>
      <c r="CE25" s="1202"/>
      <c r="CF25" s="1209"/>
      <c r="CG25" s="1210"/>
      <c r="CH25" s="1211"/>
      <c r="CI25" s="1322"/>
      <c r="CJ25" s="1212"/>
      <c r="CK25" s="1198"/>
      <c r="CL25" s="1199"/>
    </row>
    <row r="26" spans="1:96" ht="15.95" customHeight="1" x14ac:dyDescent="0.2">
      <c r="Z26" s="233"/>
      <c r="AP26" s="228"/>
      <c r="AQ26" s="228"/>
      <c r="AR26" s="228"/>
      <c r="AS26" s="228"/>
      <c r="AT26" s="228"/>
      <c r="AU26" s="228"/>
      <c r="BA26" s="228"/>
      <c r="BB26" s="228"/>
      <c r="BC26" s="228"/>
      <c r="BD26" s="228"/>
      <c r="BE26" s="228"/>
      <c r="BF26" s="228"/>
      <c r="BG26" s="228"/>
      <c r="BH26" s="228"/>
      <c r="BI26" s="229"/>
      <c r="BJ26" s="229"/>
      <c r="BK26" s="230"/>
      <c r="BL26" s="235"/>
      <c r="BM26" s="235"/>
      <c r="BN26" s="235"/>
      <c r="BO26" s="235"/>
      <c r="BP26" s="235"/>
      <c r="BQ26" s="235"/>
      <c r="BR26" s="236"/>
      <c r="BS26" s="236"/>
      <c r="BT26" s="236"/>
      <c r="BU26" s="236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4"/>
      <c r="CN26" s="234"/>
    </row>
    <row r="27" spans="1:96" ht="19.5" customHeight="1" x14ac:dyDescent="0.2">
      <c r="Z27" s="233"/>
      <c r="BK27" s="239"/>
      <c r="BL27" s="309"/>
      <c r="BM27" s="309"/>
      <c r="BN27" s="309"/>
      <c r="BO27" s="309"/>
      <c r="BP27" s="307" t="s">
        <v>65</v>
      </c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N27" s="314" t="str">
        <f>BP27</f>
        <v>Предварительный этап. Группа 3</v>
      </c>
    </row>
    <row r="28" spans="1:96" ht="15" customHeight="1" x14ac:dyDescent="0.2">
      <c r="A28" s="240">
        <f>1+A17</f>
        <v>3</v>
      </c>
      <c r="B28" s="241">
        <v>4</v>
      </c>
      <c r="C28" s="242" t="str">
        <f>"КОМАНДЫ. Предварительный этап. Группа "&amp;A28</f>
        <v>КОМАНДЫ. Предварительный этап. Группа 3</v>
      </c>
      <c r="D28" s="242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4"/>
      <c r="P28" s="244"/>
      <c r="Q28" s="244"/>
      <c r="R28" s="245">
        <f>1+R17</f>
        <v>3</v>
      </c>
      <c r="Z28" s="233"/>
      <c r="AR28" s="246">
        <f>IF(B29=0,0,(IF(B30=0,1,IF(B31=0,2,IF(B32=0,3,IF(B32&gt;0,4))))))</f>
        <v>4</v>
      </c>
      <c r="BC28" s="246" t="b">
        <f>IF(BE28=15,3,IF(BE28&gt;15,4))</f>
        <v>0</v>
      </c>
      <c r="BE28" s="247">
        <f>SUM(BE29,BE31,BE33,BE35)</f>
        <v>9</v>
      </c>
      <c r="BF28" s="247">
        <f>SUM(BF29,BF31,BF33,BF35)</f>
        <v>6</v>
      </c>
      <c r="BL28" s="249" t="s">
        <v>44</v>
      </c>
      <c r="BM28" s="250" t="s">
        <v>45</v>
      </c>
      <c r="BN28" s="250" t="s">
        <v>46</v>
      </c>
      <c r="BO28" s="251" t="s">
        <v>47</v>
      </c>
      <c r="BP28" s="252" t="s">
        <v>1</v>
      </c>
      <c r="BQ28" s="1165" t="s">
        <v>48</v>
      </c>
      <c r="BR28" s="1165"/>
      <c r="BS28" s="1165"/>
      <c r="BT28" s="1165"/>
      <c r="BU28" s="1165"/>
      <c r="BV28" s="1166"/>
      <c r="BW28" s="1167">
        <v>1</v>
      </c>
      <c r="BX28" s="1168"/>
      <c r="BY28" s="1169"/>
      <c r="BZ28" s="1167">
        <v>2</v>
      </c>
      <c r="CA28" s="1168"/>
      <c r="CB28" s="1169"/>
      <c r="CC28" s="1167">
        <v>3</v>
      </c>
      <c r="CD28" s="1168"/>
      <c r="CE28" s="1169"/>
      <c r="CF28" s="1167">
        <v>4</v>
      </c>
      <c r="CG28" s="1168"/>
      <c r="CH28" s="1169"/>
      <c r="CI28" s="1170"/>
      <c r="CJ28" s="253" t="s">
        <v>49</v>
      </c>
      <c r="CK28" s="253" t="s">
        <v>50</v>
      </c>
      <c r="CL28" s="254" t="s">
        <v>51</v>
      </c>
    </row>
    <row r="29" spans="1:96" ht="12.95" customHeight="1" x14ac:dyDescent="0.2">
      <c r="A29" s="255">
        <v>1</v>
      </c>
      <c r="B29" s="256">
        <f>IF(R28="","",VLOOKUP(R28,'[61]Посев групп'!B:N,2,FALSE))</f>
        <v>9</v>
      </c>
      <c r="C29" s="257">
        <v>1</v>
      </c>
      <c r="D29" s="258">
        <v>3</v>
      </c>
      <c r="E29" s="259">
        <v>1</v>
      </c>
      <c r="F29" s="260">
        <v>1</v>
      </c>
      <c r="G29" s="261"/>
      <c r="H29" s="262"/>
      <c r="I29" s="259"/>
      <c r="J29" s="260"/>
      <c r="K29" s="261"/>
      <c r="L29" s="262"/>
      <c r="M29" s="259"/>
      <c r="N29" s="260"/>
      <c r="O29" s="261"/>
      <c r="P29" s="262"/>
      <c r="Q29" s="259"/>
      <c r="R29" s="260"/>
      <c r="S29" s="263">
        <f t="shared" ref="S29:S34" si="74">IF(E29="wo",0,IF(F29="wo",1,IF(E29&gt;F29,1,0)))</f>
        <v>0</v>
      </c>
      <c r="T29" s="263">
        <f t="shared" ref="T29:T34" si="75">IF(E29="wo",1,IF(F29="wo",0,IF(F29&gt;E29,1,0)))</f>
        <v>0</v>
      </c>
      <c r="U29" s="263">
        <f t="shared" ref="U29:U34" si="76">IF(G29="wo",0,IF(H29="wo",1,IF(G29&gt;H29,1,0)))</f>
        <v>0</v>
      </c>
      <c r="V29" s="263">
        <f t="shared" ref="V29:V34" si="77">IF(G29="wo",1,IF(H29="wo",0,IF(H29&gt;G29,1,0)))</f>
        <v>0</v>
      </c>
      <c r="W29" s="263">
        <f t="shared" ref="W29:W34" si="78">IF(I29="wo",0,IF(J29="wo",1,IF(I29&gt;J29,1,0)))</f>
        <v>0</v>
      </c>
      <c r="X29" s="263">
        <f t="shared" ref="X29:X34" si="79">IF(I29="wo",1,IF(J29="wo",0,IF(J29&gt;I29,1,0)))</f>
        <v>0</v>
      </c>
      <c r="Y29" s="263">
        <f t="shared" ref="Y29:Y34" si="80">IF(K29="wo",0,IF(L29="wo",1,IF(K29&gt;L29,1,0)))</f>
        <v>0</v>
      </c>
      <c r="Z29" s="263">
        <f t="shared" ref="Z29:Z34" si="81">IF(K29="wo",1,IF(L29="wo",0,IF(L29&gt;K29,1,0)))</f>
        <v>0</v>
      </c>
      <c r="AA29" s="263">
        <f t="shared" ref="AA29:AA34" si="82">IF(M29="wo",0,IF(N29="wo",1,IF(M29&gt;N29,1,0)))</f>
        <v>0</v>
      </c>
      <c r="AB29" s="263">
        <f t="shared" ref="AB29:AB34" si="83">IF(M29="wo",1,IF(N29="wo",0,IF(N29&gt;M29,1,0)))</f>
        <v>0</v>
      </c>
      <c r="AC29" s="263">
        <f t="shared" ref="AC29:AC34" si="84">IF(O29="wo",0,IF(P29="wo",1,IF(O29&gt;P29,1,0)))</f>
        <v>0</v>
      </c>
      <c r="AD29" s="263">
        <f t="shared" ref="AD29:AD34" si="85">IF(O29="wo",1,IF(P29="wo",0,IF(P29&gt;O29,1,0)))</f>
        <v>0</v>
      </c>
      <c r="AE29" s="263">
        <f t="shared" ref="AE29:AE34" si="86">IF(Q29="wo",0,IF(R29="wo",1,IF(Q29&gt;R29,1,0)))</f>
        <v>0</v>
      </c>
      <c r="AF29" s="263">
        <f t="shared" ref="AF29:AF34" si="87">IF(Q29="wo",1,IF(R29="wo",0,IF(R29&gt;Q29,1,0)))</f>
        <v>0</v>
      </c>
      <c r="AG29" s="264">
        <v>3</v>
      </c>
      <c r="AH29" s="264">
        <v>0</v>
      </c>
      <c r="AI29" s="265">
        <f t="shared" ref="AI29:AI34" si="88">IF(E29="",0,IF(E29="wo",0,IF(F29="wo",2,IF(AG29=AH29,0,IF(AG29&gt;AH29,2,1)))))</f>
        <v>2</v>
      </c>
      <c r="AJ29" s="265">
        <f t="shared" ref="AJ29:AJ34" si="89">IF(F29="",0,IF(F29="wo",0,IF(E29="wo",2,IF(AH29=AG29,0,IF(AH29&gt;AG29,2,1)))))</f>
        <v>1</v>
      </c>
      <c r="AK29" s="266" t="str">
        <f t="shared" ref="AK29:AK34" si="90">IF(E29="","",IF(E29="wo",0,IF(F29="wo",0,IF(E29=F29,"ERROR",IF(E29&gt;F29,F29,-1*E29)))))</f>
        <v>ERROR</v>
      </c>
      <c r="AL29" s="266" t="str">
        <f t="shared" ref="AL29:AL34" si="91">IF(G29="","",IF(G29="wo",0,IF(H29="wo",0,IF(G29=H29,"ERROR",IF(G29&gt;H29,H29,-1*G29)))))</f>
        <v/>
      </c>
      <c r="AM29" s="266" t="str">
        <f t="shared" ref="AM29:AM34" si="92">IF(I29="","",IF(I29="wo",0,IF(J29="wo",0,IF(I29=J29,"ERROR",IF(I29&gt;J29,J29,-1*I29)))))</f>
        <v/>
      </c>
      <c r="AN29" s="266" t="str">
        <f t="shared" ref="AN29:AN34" si="93">IF(K29="","",IF(K29="wo",0,IF(L29="wo",0,IF(K29=L29,"ERROR",IF(K29&gt;L29,L29,-1*K29)))))</f>
        <v/>
      </c>
      <c r="AO29" s="266" t="str">
        <f t="shared" ref="AO29:AO34" si="94">IF(M29="","",IF(M29="wo",0,IF(N29="wo",0,IF(M29=N29,"ERROR",IF(M29&gt;N29,N29,-1*M29)))))</f>
        <v/>
      </c>
      <c r="AP29" s="266" t="str">
        <f t="shared" ref="AP29:AP34" si="95">IF(O29="","",IF(O29="wo",0,IF(P29="wo",0,IF(O29=P29,"ERROR",IF(O29&gt;P29,P29,-1*O29)))))</f>
        <v/>
      </c>
      <c r="AQ29" s="266" t="str">
        <f t="shared" ref="AQ29:AQ34" si="96">IF(Q29="","",IF(Q29="wo",0,IF(R29="wo",0,IF(Q29=R29,"ERROR",IF(Q29&gt;R29,R29,-1*Q29)))))</f>
        <v/>
      </c>
      <c r="AR29" s="267" t="str">
        <f t="shared" ref="AR29:AR34" si="97">CONCATENATE(AG29,"  -  ",AH29)</f>
        <v>3  -  0</v>
      </c>
      <c r="AS29" s="268" t="str">
        <f t="shared" ref="AS29:AS34" si="98">AR29</f>
        <v>3  -  0</v>
      </c>
      <c r="AT29" s="265">
        <f t="shared" ref="AT29:AT34" si="99">IF(F29="",0,IF(F29="wo",0,IF(E29="wo",2,IF(AH29=AG29,0,IF(AH29&gt;AG29,2,1)))))</f>
        <v>1</v>
      </c>
      <c r="AU29" s="265">
        <f t="shared" ref="AU29:AU34" si="100">IF(E29="",0,IF(E29="wo",0,IF(F29="wo",2,IF(AG29=AH29,0,IF(AG29&gt;AH29,2,1)))))</f>
        <v>2</v>
      </c>
      <c r="AV29" s="266" t="str">
        <f t="shared" ref="AV29:AV34" si="101">IF(F29="","",IF(F29="wo",0,IF(E29="wo",0,IF(F29=E29,"ERROR",IF(F29&gt;E29,E29,-1*F29)))))</f>
        <v>ERROR</v>
      </c>
      <c r="AW29" s="266" t="str">
        <f t="shared" ref="AW29:AW34" si="102">IF(H29="","",IF(H29="wo",0,IF(G29="wo",0,IF(H29=G29,"ERROR",IF(H29&gt;G29,G29,-1*H29)))))</f>
        <v/>
      </c>
      <c r="AX29" s="266" t="str">
        <f t="shared" ref="AX29:AX34" si="103">IF(J29="","",IF(J29="wo",0,IF(I29="wo",0,IF(J29=I29,"ERROR",IF(J29&gt;I29,I29,-1*J29)))))</f>
        <v/>
      </c>
      <c r="AY29" s="266" t="str">
        <f t="shared" ref="AY29:AY34" si="104">IF(L29="","",IF(L29="wo",0,IF(K29="wo",0,IF(L29=K29,"ERROR",IF(L29&gt;K29,K29,-1*L29)))))</f>
        <v/>
      </c>
      <c r="AZ29" s="266" t="str">
        <f t="shared" ref="AZ29:AZ34" si="105">IF(N29="","",IF(N29="wo",0,IF(M29="wo",0,IF(N29=M29,"ERROR",IF(N29&gt;M29,M29,-1*N29)))))</f>
        <v/>
      </c>
      <c r="BA29" s="266" t="str">
        <f t="shared" ref="BA29:BA34" si="106">IF(P29="","",IF(P29="wo",0,IF(O29="wo",0,IF(P29=O29,"ERROR",IF(P29&gt;O29,O29,-1*P29)))))</f>
        <v/>
      </c>
      <c r="BB29" s="266" t="str">
        <f t="shared" ref="BB29:BB34" si="107">IF(R29="","",IF(R29="wo",0,IF(Q29="wo",0,IF(R29=Q29,"ERROR",IF(R29&gt;Q29,Q29,-1*R29)))))</f>
        <v/>
      </c>
      <c r="BC29" s="267" t="str">
        <f t="shared" ref="BC29:BC34" si="108">CONCATENATE(AH29,"  -  ",AG29)</f>
        <v>0  -  3</v>
      </c>
      <c r="BD29" s="268" t="str">
        <f t="shared" ref="BD29:BD34" si="109">BC29</f>
        <v>0  -  3</v>
      </c>
      <c r="BE29" s="269">
        <f>SUMIF(C29:C35,1,AI29:AI35)+SUMIF(D29:D35,1,AJ29:AJ35)</f>
        <v>4</v>
      </c>
      <c r="BF29" s="269">
        <f>IF(BE29&lt;&gt;0,RANK(BE29,BE29:BE35),"")</f>
        <v>1</v>
      </c>
      <c r="BG29" s="270">
        <f>SUMIF(A29:A32,C29,B29:B32)</f>
        <v>9</v>
      </c>
      <c r="BH29" s="271">
        <f>SUMIF(A29:A32,D29,B29:B32)</f>
        <v>8</v>
      </c>
      <c r="BI29" s="237" t="s">
        <v>54</v>
      </c>
      <c r="BJ29" s="238">
        <f>1+BJ23</f>
        <v>13</v>
      </c>
      <c r="BK29" s="272">
        <v>1</v>
      </c>
      <c r="BL29" s="674" t="str">
        <f t="shared" ref="BL29:BL34" si="110">CONCATENATE(C29," ","-"," ",D29)</f>
        <v>1 - 3</v>
      </c>
      <c r="BM29" s="679" t="s">
        <v>367</v>
      </c>
      <c r="BN29" s="665" t="s">
        <v>297</v>
      </c>
      <c r="BO29" s="675">
        <v>9</v>
      </c>
      <c r="BP29" s="1172">
        <v>1</v>
      </c>
      <c r="BQ29" s="1173">
        <v>1</v>
      </c>
      <c r="BR29" s="1318" t="str">
        <f>IF(BQ29="","",VLOOKUP(BQ29,СписокКМ!$A$188:$C$236,3,FALSE))</f>
        <v>Республика Башкортостан</v>
      </c>
      <c r="BS29" s="1318" t="e">
        <f>IF(BP29="","",VLOOKUP(BP29,СписокКМ!BS:BX,2,FALSE))</f>
        <v>#N/A</v>
      </c>
      <c r="BT29" s="1318" t="str">
        <f>IF(BQ29="","",VLOOKUP(BQ29,СписокКМ!$A$188:$C$236,3,FALSE))</f>
        <v>Республика Башкортостан</v>
      </c>
      <c r="BU29" s="1318" t="e">
        <f>IF(BR29="","",VLOOKUP(BR29,СписокКМ!BU:BZ,2,FALSE))</f>
        <v>#N/A</v>
      </c>
      <c r="BV29" s="1177"/>
      <c r="BW29" s="1179"/>
      <c r="BX29" s="1179"/>
      <c r="BY29" s="1180"/>
      <c r="BZ29" s="276"/>
      <c r="CA29" s="277">
        <f>IF(AG31&lt;AH31,AI31,IF(AH31&lt;AG31,AI31," "))</f>
        <v>2</v>
      </c>
      <c r="CB29" s="278"/>
      <c r="CC29" s="279"/>
      <c r="CD29" s="277">
        <f>IF(AG29&lt;AH29,AI29,IF(AH29&lt;AG29,AI29," "))</f>
        <v>2</v>
      </c>
      <c r="CE29" s="280"/>
      <c r="CF29" s="279"/>
      <c r="CG29" s="277" t="str">
        <f>IF(AG33&lt;AH33,AI33,IF(AH33&lt;AG33,AI33," "))</f>
        <v xml:space="preserve"> </v>
      </c>
      <c r="CH29" s="278"/>
      <c r="CI29" s="1171"/>
      <c r="CJ29" s="1190">
        <f>BE29</f>
        <v>4</v>
      </c>
      <c r="CK29" s="713"/>
      <c r="CL29" s="1185">
        <f>IF(BF30="",BF29,BF30)</f>
        <v>1</v>
      </c>
      <c r="CN29" s="313" t="s">
        <v>59</v>
      </c>
      <c r="CO29" s="310">
        <f>BQ29</f>
        <v>1</v>
      </c>
      <c r="CP29" s="312" t="str">
        <f>IF(CO29="","",VLOOKUP(CO29,СписокКМ!$A$188:$C$236,3,FALSE))</f>
        <v>Республика Башкортостан</v>
      </c>
      <c r="CQ29" s="310">
        <f>BQ33</f>
        <v>4</v>
      </c>
      <c r="CR29" s="312" t="str">
        <f>IF(CQ29="","",VLOOKUP(CQ29,СписокКМ!$A$188:$C$236,3,FALSE))</f>
        <v>Нижегородская область</v>
      </c>
    </row>
    <row r="30" spans="1:96" ht="12.95" customHeight="1" x14ac:dyDescent="0.2">
      <c r="A30" s="255">
        <v>2</v>
      </c>
      <c r="B30" s="281">
        <f>IF(R28="","",VLOOKUP(R28,'[61]Посев групп'!B:L,4,FALSE))</f>
        <v>7</v>
      </c>
      <c r="C30" s="257">
        <v>2</v>
      </c>
      <c r="D30" s="258">
        <v>4</v>
      </c>
      <c r="E30" s="259">
        <v>1</v>
      </c>
      <c r="F30" s="260">
        <v>1</v>
      </c>
      <c r="G30" s="261"/>
      <c r="H30" s="262"/>
      <c r="I30" s="259"/>
      <c r="J30" s="260"/>
      <c r="K30" s="261"/>
      <c r="L30" s="262"/>
      <c r="M30" s="259"/>
      <c r="N30" s="260"/>
      <c r="O30" s="261"/>
      <c r="P30" s="262"/>
      <c r="Q30" s="259"/>
      <c r="R30" s="260"/>
      <c r="S30" s="263">
        <f t="shared" si="74"/>
        <v>0</v>
      </c>
      <c r="T30" s="263">
        <f t="shared" si="75"/>
        <v>0</v>
      </c>
      <c r="U30" s="263">
        <f t="shared" si="76"/>
        <v>0</v>
      </c>
      <c r="V30" s="263">
        <f t="shared" si="77"/>
        <v>0</v>
      </c>
      <c r="W30" s="263">
        <f t="shared" si="78"/>
        <v>0</v>
      </c>
      <c r="X30" s="263">
        <f t="shared" si="79"/>
        <v>0</v>
      </c>
      <c r="Y30" s="263">
        <f t="shared" si="80"/>
        <v>0</v>
      </c>
      <c r="Z30" s="263">
        <f t="shared" si="81"/>
        <v>0</v>
      </c>
      <c r="AA30" s="263">
        <f t="shared" si="82"/>
        <v>0</v>
      </c>
      <c r="AB30" s="263">
        <f t="shared" si="83"/>
        <v>0</v>
      </c>
      <c r="AC30" s="263">
        <f t="shared" si="84"/>
        <v>0</v>
      </c>
      <c r="AD30" s="263">
        <f t="shared" si="85"/>
        <v>0</v>
      </c>
      <c r="AE30" s="263">
        <f t="shared" si="86"/>
        <v>0</v>
      </c>
      <c r="AF30" s="263">
        <f t="shared" si="87"/>
        <v>0</v>
      </c>
      <c r="AG30" s="264"/>
      <c r="AH30" s="264"/>
      <c r="AI30" s="265">
        <f t="shared" si="88"/>
        <v>0</v>
      </c>
      <c r="AJ30" s="265">
        <f t="shared" si="89"/>
        <v>0</v>
      </c>
      <c r="AK30" s="266" t="str">
        <f t="shared" si="90"/>
        <v>ERROR</v>
      </c>
      <c r="AL30" s="266" t="str">
        <f t="shared" si="91"/>
        <v/>
      </c>
      <c r="AM30" s="266" t="str">
        <f t="shared" si="92"/>
        <v/>
      </c>
      <c r="AN30" s="266" t="str">
        <f t="shared" si="93"/>
        <v/>
      </c>
      <c r="AO30" s="266" t="str">
        <f t="shared" si="94"/>
        <v/>
      </c>
      <c r="AP30" s="266" t="str">
        <f t="shared" si="95"/>
        <v/>
      </c>
      <c r="AQ30" s="266" t="str">
        <f t="shared" si="96"/>
        <v/>
      </c>
      <c r="AR30" s="267" t="str">
        <f t="shared" si="97"/>
        <v xml:space="preserve">  -  </v>
      </c>
      <c r="AS30" s="268" t="str">
        <f t="shared" si="98"/>
        <v xml:space="preserve">  -  </v>
      </c>
      <c r="AT30" s="265">
        <f t="shared" si="99"/>
        <v>0</v>
      </c>
      <c r="AU30" s="265">
        <f t="shared" si="100"/>
        <v>0</v>
      </c>
      <c r="AV30" s="266" t="str">
        <f t="shared" si="101"/>
        <v>ERROR</v>
      </c>
      <c r="AW30" s="266" t="str">
        <f t="shared" si="102"/>
        <v/>
      </c>
      <c r="AX30" s="266" t="str">
        <f t="shared" si="103"/>
        <v/>
      </c>
      <c r="AY30" s="266" t="str">
        <f t="shared" si="104"/>
        <v/>
      </c>
      <c r="AZ30" s="266" t="str">
        <f t="shared" si="105"/>
        <v/>
      </c>
      <c r="BA30" s="266" t="str">
        <f t="shared" si="106"/>
        <v/>
      </c>
      <c r="BB30" s="266" t="str">
        <f t="shared" si="107"/>
        <v/>
      </c>
      <c r="BC30" s="267" t="str">
        <f t="shared" si="108"/>
        <v xml:space="preserve">  -  </v>
      </c>
      <c r="BD30" s="268" t="str">
        <f t="shared" si="109"/>
        <v xml:space="preserve">  -  </v>
      </c>
      <c r="BE30" s="282"/>
      <c r="BF30" s="282"/>
      <c r="BG30" s="270">
        <f>SUMIF(A29:A32,C30,B29:B32)</f>
        <v>7</v>
      </c>
      <c r="BH30" s="271">
        <f>SUMIF(A29:A32,D30,B29:B32)</f>
        <v>6</v>
      </c>
      <c r="BI30" s="237" t="str">
        <f>BI29</f>
        <v>Группа 3</v>
      </c>
      <c r="BJ30" s="238">
        <f>1+BJ29</f>
        <v>14</v>
      </c>
      <c r="BK30" s="272">
        <v>1</v>
      </c>
      <c r="BL30" s="661" t="str">
        <f t="shared" si="110"/>
        <v>2 - 4</v>
      </c>
      <c r="BM30" s="664"/>
      <c r="BN30" s="654" t="s">
        <v>297</v>
      </c>
      <c r="BO30" s="662">
        <v>9</v>
      </c>
      <c r="BP30" s="1172"/>
      <c r="BQ30" s="1174"/>
      <c r="BR30" s="1321" t="e">
        <f>IF(BO30="","",VLOOKUP(BO30,СписокКМ!BR:BW,2,FALSE))</f>
        <v>#N/A</v>
      </c>
      <c r="BS30" s="1321" t="str">
        <f>IF(BP30="","",VLOOKUP(BP30,СписокКМ!BS:BX,2,FALSE))</f>
        <v/>
      </c>
      <c r="BT30" s="1321" t="str">
        <f>IF(BQ30="","",VLOOKUP(BQ30,СписокКМ!BT:BY,2,FALSE))</f>
        <v/>
      </c>
      <c r="BU30" s="1321" t="e">
        <f>IF(BR30="","",VLOOKUP(BR30,СписокКМ!BU:BZ,2,FALSE))</f>
        <v>#N/A</v>
      </c>
      <c r="BV30" s="1178"/>
      <c r="BW30" s="1181"/>
      <c r="BX30" s="1181"/>
      <c r="BY30" s="1182"/>
      <c r="BZ30" s="1187" t="str">
        <f>IF(AI31&lt;AJ31,AR31,IF(AJ31&lt;AI31,AS31," "))</f>
        <v>3  -  0</v>
      </c>
      <c r="CA30" s="1188"/>
      <c r="CB30" s="1189"/>
      <c r="CC30" s="1187" t="str">
        <f>IF(AI29&lt;AJ29,AR29,IF(AJ29&lt;AI29,AS29," "))</f>
        <v>3  -  0</v>
      </c>
      <c r="CD30" s="1188"/>
      <c r="CE30" s="1189"/>
      <c r="CF30" s="1187" t="str">
        <f>IF(AI33&lt;AJ33,AR33,IF(AJ33&lt;AI33,AS33," "))</f>
        <v xml:space="preserve"> </v>
      </c>
      <c r="CG30" s="1188"/>
      <c r="CH30" s="1189"/>
      <c r="CI30" s="1171"/>
      <c r="CJ30" s="1191"/>
      <c r="CK30" s="711"/>
      <c r="CL30" s="1186"/>
      <c r="CN30" s="313" t="s">
        <v>60</v>
      </c>
      <c r="CO30" s="310">
        <f>BQ31</f>
        <v>3</v>
      </c>
      <c r="CP30" s="312" t="str">
        <f>IF(CO30="","",VLOOKUP(CO30,СписокКМ!$A$188:$C$236,3,FALSE))</f>
        <v>Санкт-Петербург</v>
      </c>
      <c r="CQ30" s="310">
        <f>BQ35</f>
        <v>0</v>
      </c>
      <c r="CR30" s="312" t="str">
        <f>IF(CQ30="","",VLOOKUP(CQ30,СписокКМ!$A$188:$C$236,3,FALSE))</f>
        <v>Х</v>
      </c>
    </row>
    <row r="31" spans="1:96" ht="12.95" customHeight="1" x14ac:dyDescent="0.2">
      <c r="A31" s="255">
        <v>3</v>
      </c>
      <c r="B31" s="281">
        <f>IF(R28="","",VLOOKUP(R28,'[61]Посев групп'!B:L,6,FALSE))</f>
        <v>8</v>
      </c>
      <c r="C31" s="257">
        <v>1</v>
      </c>
      <c r="D31" s="258">
        <v>2</v>
      </c>
      <c r="E31" s="259">
        <v>1</v>
      </c>
      <c r="F31" s="260">
        <v>1</v>
      </c>
      <c r="G31" s="261"/>
      <c r="H31" s="262"/>
      <c r="I31" s="259"/>
      <c r="J31" s="260"/>
      <c r="K31" s="261"/>
      <c r="L31" s="262"/>
      <c r="M31" s="259"/>
      <c r="N31" s="260"/>
      <c r="O31" s="261"/>
      <c r="P31" s="262"/>
      <c r="Q31" s="259"/>
      <c r="R31" s="260"/>
      <c r="S31" s="263">
        <f t="shared" si="74"/>
        <v>0</v>
      </c>
      <c r="T31" s="263">
        <f t="shared" si="75"/>
        <v>0</v>
      </c>
      <c r="U31" s="263">
        <f t="shared" si="76"/>
        <v>0</v>
      </c>
      <c r="V31" s="263">
        <f t="shared" si="77"/>
        <v>0</v>
      </c>
      <c r="W31" s="263">
        <f t="shared" si="78"/>
        <v>0</v>
      </c>
      <c r="X31" s="263">
        <f t="shared" si="79"/>
        <v>0</v>
      </c>
      <c r="Y31" s="263">
        <f t="shared" si="80"/>
        <v>0</v>
      </c>
      <c r="Z31" s="263">
        <f t="shared" si="81"/>
        <v>0</v>
      </c>
      <c r="AA31" s="263">
        <f t="shared" si="82"/>
        <v>0</v>
      </c>
      <c r="AB31" s="263">
        <f t="shared" si="83"/>
        <v>0</v>
      </c>
      <c r="AC31" s="263">
        <f t="shared" si="84"/>
        <v>0</v>
      </c>
      <c r="AD31" s="263">
        <f t="shared" si="85"/>
        <v>0</v>
      </c>
      <c r="AE31" s="263">
        <f t="shared" si="86"/>
        <v>0</v>
      </c>
      <c r="AF31" s="263">
        <f t="shared" si="87"/>
        <v>0</v>
      </c>
      <c r="AG31" s="264">
        <v>3</v>
      </c>
      <c r="AH31" s="264">
        <v>0</v>
      </c>
      <c r="AI31" s="265">
        <f t="shared" si="88"/>
        <v>2</v>
      </c>
      <c r="AJ31" s="265">
        <f t="shared" si="89"/>
        <v>1</v>
      </c>
      <c r="AK31" s="266" t="str">
        <f t="shared" si="90"/>
        <v>ERROR</v>
      </c>
      <c r="AL31" s="266" t="str">
        <f t="shared" si="91"/>
        <v/>
      </c>
      <c r="AM31" s="266" t="str">
        <f t="shared" si="92"/>
        <v/>
      </c>
      <c r="AN31" s="266" t="str">
        <f t="shared" si="93"/>
        <v/>
      </c>
      <c r="AO31" s="266" t="str">
        <f t="shared" si="94"/>
        <v/>
      </c>
      <c r="AP31" s="266" t="str">
        <f t="shared" si="95"/>
        <v/>
      </c>
      <c r="AQ31" s="266" t="str">
        <f t="shared" si="96"/>
        <v/>
      </c>
      <c r="AR31" s="267" t="str">
        <f t="shared" si="97"/>
        <v>3  -  0</v>
      </c>
      <c r="AS31" s="268" t="str">
        <f t="shared" si="98"/>
        <v>3  -  0</v>
      </c>
      <c r="AT31" s="265">
        <f t="shared" si="99"/>
        <v>1</v>
      </c>
      <c r="AU31" s="265">
        <f t="shared" si="100"/>
        <v>2</v>
      </c>
      <c r="AV31" s="266" t="str">
        <f t="shared" si="101"/>
        <v>ERROR</v>
      </c>
      <c r="AW31" s="266" t="str">
        <f t="shared" si="102"/>
        <v/>
      </c>
      <c r="AX31" s="266" t="str">
        <f t="shared" si="103"/>
        <v/>
      </c>
      <c r="AY31" s="266" t="str">
        <f t="shared" si="104"/>
        <v/>
      </c>
      <c r="AZ31" s="266" t="str">
        <f t="shared" si="105"/>
        <v/>
      </c>
      <c r="BA31" s="266" t="str">
        <f t="shared" si="106"/>
        <v/>
      </c>
      <c r="BB31" s="266" t="str">
        <f t="shared" si="107"/>
        <v/>
      </c>
      <c r="BC31" s="267" t="str">
        <f t="shared" si="108"/>
        <v>0  -  3</v>
      </c>
      <c r="BD31" s="268" t="str">
        <f t="shared" si="109"/>
        <v>0  -  3</v>
      </c>
      <c r="BE31" s="269">
        <f>SUMIF(C29:C35,2,AI29:AI35)+SUMIF(D29:D35,2,AJ29:AJ35)</f>
        <v>3</v>
      </c>
      <c r="BF31" s="269">
        <f>IF(BE31&lt;&gt;0,RANK(BE31,BE29:BE35),"")</f>
        <v>2</v>
      </c>
      <c r="BG31" s="270">
        <f>SUMIF(A29:A32,C31,B29:B32)</f>
        <v>9</v>
      </c>
      <c r="BH31" s="271">
        <f>SUMIF(A29:A32,D31,B29:B32)</f>
        <v>7</v>
      </c>
      <c r="BI31" s="237" t="str">
        <f>BI30</f>
        <v>Группа 3</v>
      </c>
      <c r="BJ31" s="238">
        <f>1+BJ30</f>
        <v>15</v>
      </c>
      <c r="BK31" s="272">
        <v>2</v>
      </c>
      <c r="BL31" s="676" t="str">
        <f t="shared" si="110"/>
        <v>1 - 2</v>
      </c>
      <c r="BM31" s="679" t="s">
        <v>367</v>
      </c>
      <c r="BN31" s="665" t="s">
        <v>298</v>
      </c>
      <c r="BO31" s="677">
        <v>9</v>
      </c>
      <c r="BP31" s="1192">
        <v>2</v>
      </c>
      <c r="BQ31" s="1173">
        <v>3</v>
      </c>
      <c r="BR31" s="1318" t="str">
        <f>IF(BQ31="","",VLOOKUP(BQ31,СписокКМ!$A$188:$C$236,3,FALSE))</f>
        <v>Санкт-Петербург</v>
      </c>
      <c r="BS31" s="1318" t="e">
        <f>IF(BP31="","",VLOOKUP(BP31,СписокКМ!BS:BX,2,FALSE))</f>
        <v>#N/A</v>
      </c>
      <c r="BT31" s="1318" t="str">
        <f>IF(BQ31="","",VLOOKUP(BQ31,СписокКМ!$A$188:$C$236,3,FALSE))</f>
        <v>Санкт-Петербург</v>
      </c>
      <c r="BU31" s="1318" t="e">
        <f>IF(BR31="","",VLOOKUP(BR31,СписокКМ!BU:BZ,2,FALSE))</f>
        <v>#N/A</v>
      </c>
      <c r="BV31" s="1177"/>
      <c r="BW31" s="288"/>
      <c r="BX31" s="277">
        <f>IF(AG31&lt;AH31,AT31,IF(AH31&lt;AG31,AT31," "))</f>
        <v>1</v>
      </c>
      <c r="BY31" s="278"/>
      <c r="BZ31" s="1179"/>
      <c r="CA31" s="1179"/>
      <c r="CB31" s="1180"/>
      <c r="CC31" s="279"/>
      <c r="CD31" s="277">
        <f>IF(AG34&lt;AH34,AI34,IF(AH34&lt;AG34,AI34," "))</f>
        <v>2</v>
      </c>
      <c r="CE31" s="278"/>
      <c r="CF31" s="289"/>
      <c r="CG31" s="290" t="str">
        <f>IF(AG30&lt;AH30,AI30,IF(AH30&lt;AG30,AI30," "))</f>
        <v xml:space="preserve"> </v>
      </c>
      <c r="CH31" s="280"/>
      <c r="CI31" s="1171"/>
      <c r="CJ31" s="1190">
        <f>BE31</f>
        <v>3</v>
      </c>
      <c r="CK31" s="712"/>
      <c r="CL31" s="1185">
        <f>IF(BF32="",BF31,BF32)</f>
        <v>2</v>
      </c>
      <c r="CM31" s="224">
        <v>3</v>
      </c>
      <c r="CN31" s="313" t="s">
        <v>61</v>
      </c>
      <c r="CO31" s="310">
        <f>BQ29</f>
        <v>1</v>
      </c>
      <c r="CP31" s="312" t="str">
        <f>IF(CO31="","",VLOOKUP(CO31,СписокКМ!$A$188:$C$236,3,FALSE))</f>
        <v>Республика Башкортостан</v>
      </c>
      <c r="CQ31" s="310">
        <f>BQ31</f>
        <v>3</v>
      </c>
      <c r="CR31" s="312" t="str">
        <f>IF(CQ31="","",VLOOKUP(CQ31,СписокКМ!$A$188:$C$236,3,FALSE))</f>
        <v>Санкт-Петербург</v>
      </c>
    </row>
    <row r="32" spans="1:96" ht="12.95" customHeight="1" x14ac:dyDescent="0.2">
      <c r="A32" s="255">
        <v>4</v>
      </c>
      <c r="B32" s="281">
        <f>IF(R28="","",VLOOKUP(R28,'[61]Посев групп'!B:L,8,FALSE))</f>
        <v>6</v>
      </c>
      <c r="C32" s="257">
        <v>3</v>
      </c>
      <c r="D32" s="258">
        <v>4</v>
      </c>
      <c r="E32" s="259">
        <v>1</v>
      </c>
      <c r="F32" s="260">
        <v>1</v>
      </c>
      <c r="G32" s="261"/>
      <c r="H32" s="262"/>
      <c r="I32" s="259"/>
      <c r="J32" s="260"/>
      <c r="K32" s="261"/>
      <c r="L32" s="262"/>
      <c r="M32" s="259"/>
      <c r="N32" s="260"/>
      <c r="O32" s="261"/>
      <c r="P32" s="262"/>
      <c r="Q32" s="259"/>
      <c r="R32" s="260"/>
      <c r="S32" s="263">
        <f t="shared" si="74"/>
        <v>0</v>
      </c>
      <c r="T32" s="263">
        <f t="shared" si="75"/>
        <v>0</v>
      </c>
      <c r="U32" s="263">
        <f t="shared" si="76"/>
        <v>0</v>
      </c>
      <c r="V32" s="263">
        <f t="shared" si="77"/>
        <v>0</v>
      </c>
      <c r="W32" s="263">
        <f t="shared" si="78"/>
        <v>0</v>
      </c>
      <c r="X32" s="263">
        <f t="shared" si="79"/>
        <v>0</v>
      </c>
      <c r="Y32" s="263">
        <f t="shared" si="80"/>
        <v>0</v>
      </c>
      <c r="Z32" s="263">
        <f t="shared" si="81"/>
        <v>0</v>
      </c>
      <c r="AA32" s="263">
        <f t="shared" si="82"/>
        <v>0</v>
      </c>
      <c r="AB32" s="263">
        <f t="shared" si="83"/>
        <v>0</v>
      </c>
      <c r="AC32" s="263">
        <f t="shared" si="84"/>
        <v>0</v>
      </c>
      <c r="AD32" s="263">
        <f t="shared" si="85"/>
        <v>0</v>
      </c>
      <c r="AE32" s="263">
        <f t="shared" si="86"/>
        <v>0</v>
      </c>
      <c r="AF32" s="263">
        <f t="shared" si="87"/>
        <v>0</v>
      </c>
      <c r="AG32" s="264"/>
      <c r="AH32" s="264"/>
      <c r="AI32" s="265">
        <f t="shared" si="88"/>
        <v>0</v>
      </c>
      <c r="AJ32" s="265">
        <f t="shared" si="89"/>
        <v>0</v>
      </c>
      <c r="AK32" s="266" t="str">
        <f t="shared" si="90"/>
        <v>ERROR</v>
      </c>
      <c r="AL32" s="266" t="str">
        <f t="shared" si="91"/>
        <v/>
      </c>
      <c r="AM32" s="266" t="str">
        <f t="shared" si="92"/>
        <v/>
      </c>
      <c r="AN32" s="266" t="str">
        <f t="shared" si="93"/>
        <v/>
      </c>
      <c r="AO32" s="266" t="str">
        <f t="shared" si="94"/>
        <v/>
      </c>
      <c r="AP32" s="266" t="str">
        <f t="shared" si="95"/>
        <v/>
      </c>
      <c r="AQ32" s="266" t="str">
        <f t="shared" si="96"/>
        <v/>
      </c>
      <c r="AR32" s="267" t="str">
        <f t="shared" si="97"/>
        <v xml:space="preserve">  -  </v>
      </c>
      <c r="AS32" s="268" t="str">
        <f t="shared" si="98"/>
        <v xml:space="preserve">  -  </v>
      </c>
      <c r="AT32" s="265">
        <f t="shared" si="99"/>
        <v>0</v>
      </c>
      <c r="AU32" s="265">
        <f t="shared" si="100"/>
        <v>0</v>
      </c>
      <c r="AV32" s="266" t="str">
        <f t="shared" si="101"/>
        <v>ERROR</v>
      </c>
      <c r="AW32" s="266" t="str">
        <f t="shared" si="102"/>
        <v/>
      </c>
      <c r="AX32" s="266" t="str">
        <f t="shared" si="103"/>
        <v/>
      </c>
      <c r="AY32" s="266" t="str">
        <f t="shared" si="104"/>
        <v/>
      </c>
      <c r="AZ32" s="266" t="str">
        <f t="shared" si="105"/>
        <v/>
      </c>
      <c r="BA32" s="266" t="str">
        <f t="shared" si="106"/>
        <v/>
      </c>
      <c r="BB32" s="266" t="str">
        <f t="shared" si="107"/>
        <v/>
      </c>
      <c r="BC32" s="267" t="str">
        <f t="shared" si="108"/>
        <v xml:space="preserve">  -  </v>
      </c>
      <c r="BD32" s="268" t="str">
        <f t="shared" si="109"/>
        <v xml:space="preserve">  -  </v>
      </c>
      <c r="BE32" s="282"/>
      <c r="BF32" s="282"/>
      <c r="BG32" s="270">
        <f>SUMIF(A29:A32,C32,B29:B32)</f>
        <v>8</v>
      </c>
      <c r="BH32" s="271">
        <f>SUMIF(A29:A32,D32,B29:B32)</f>
        <v>6</v>
      </c>
      <c r="BI32" s="237" t="str">
        <f>BI31</f>
        <v>Группа 3</v>
      </c>
      <c r="BJ32" s="238">
        <f>1+BJ31</f>
        <v>16</v>
      </c>
      <c r="BK32" s="272">
        <v>2</v>
      </c>
      <c r="BL32" s="661" t="str">
        <f t="shared" si="110"/>
        <v>3 - 4</v>
      </c>
      <c r="BM32" s="654" t="s">
        <v>131</v>
      </c>
      <c r="BN32" s="654" t="s">
        <v>298</v>
      </c>
      <c r="BO32" s="662">
        <v>9</v>
      </c>
      <c r="BP32" s="1193"/>
      <c r="BQ32" s="1174"/>
      <c r="BR32" s="1321" t="e">
        <f>IF(BO32="","",VLOOKUP(BO32,СписокКМ!BR:BW,2,FALSE))</f>
        <v>#N/A</v>
      </c>
      <c r="BS32" s="1321" t="str">
        <f>IF(BP32="","",VLOOKUP(BP32,СписокКМ!BS:BX,2,FALSE))</f>
        <v/>
      </c>
      <c r="BT32" s="1321" t="str">
        <f>IF(BQ32="","",VLOOKUP(BQ32,СписокКМ!BT:BY,2,FALSE))</f>
        <v/>
      </c>
      <c r="BU32" s="1321" t="e">
        <f>IF(BR32="","",VLOOKUP(BR32,СписокКМ!BU:BZ,2,FALSE))</f>
        <v>#N/A</v>
      </c>
      <c r="BV32" s="1178"/>
      <c r="BW32" s="1187" t="str">
        <f>IF(AI31&gt;AJ31,BC31,IF(AJ31&gt;AI31,BD31," "))</f>
        <v>0  -  3</v>
      </c>
      <c r="BX32" s="1188"/>
      <c r="BY32" s="1189"/>
      <c r="BZ32" s="1181"/>
      <c r="CA32" s="1181"/>
      <c r="CB32" s="1182"/>
      <c r="CC32" s="1187" t="str">
        <f>IF(AI34&lt;AJ34,AR34,IF(AJ34&lt;AI34,AS34," "))</f>
        <v>3  -  2</v>
      </c>
      <c r="CD32" s="1188"/>
      <c r="CE32" s="1189"/>
      <c r="CF32" s="1187" t="str">
        <f>IF(AI30&lt;AJ30,AR30,IF(AJ30&lt;AI30,AS30," "))</f>
        <v xml:space="preserve"> </v>
      </c>
      <c r="CG32" s="1188"/>
      <c r="CH32" s="1189"/>
      <c r="CI32" s="1171"/>
      <c r="CJ32" s="1191"/>
      <c r="CK32" s="711"/>
      <c r="CL32" s="1186"/>
      <c r="CN32" s="313" t="s">
        <v>62</v>
      </c>
      <c r="CO32" s="310">
        <f>BQ33</f>
        <v>4</v>
      </c>
      <c r="CP32" s="312" t="str">
        <f>IF(CO32="","",VLOOKUP(CO32,СписокКМ!$A$188:$C$236,3,FALSE))</f>
        <v>Нижегородская область</v>
      </c>
      <c r="CQ32" s="310">
        <f>BQ35</f>
        <v>0</v>
      </c>
      <c r="CR32" s="312" t="str">
        <f>IF(CQ32="","",VLOOKUP(CQ32,СписокКМ!$A$188:$C$236,3,FALSE))</f>
        <v>Х</v>
      </c>
    </row>
    <row r="33" spans="1:96" ht="12.95" customHeight="1" x14ac:dyDescent="0.2">
      <c r="A33" s="255">
        <v>5</v>
      </c>
      <c r="B33" s="291"/>
      <c r="C33" s="257">
        <v>1</v>
      </c>
      <c r="D33" s="258">
        <v>4</v>
      </c>
      <c r="E33" s="259">
        <v>1</v>
      </c>
      <c r="F33" s="260">
        <v>1</v>
      </c>
      <c r="G33" s="261"/>
      <c r="H33" s="262"/>
      <c r="I33" s="259"/>
      <c r="J33" s="260"/>
      <c r="K33" s="261"/>
      <c r="L33" s="262"/>
      <c r="M33" s="259"/>
      <c r="N33" s="260"/>
      <c r="O33" s="261"/>
      <c r="P33" s="262"/>
      <c r="Q33" s="259"/>
      <c r="R33" s="260"/>
      <c r="S33" s="263">
        <f t="shared" si="74"/>
        <v>0</v>
      </c>
      <c r="T33" s="263">
        <f t="shared" si="75"/>
        <v>0</v>
      </c>
      <c r="U33" s="263">
        <f t="shared" si="76"/>
        <v>0</v>
      </c>
      <c r="V33" s="263">
        <f t="shared" si="77"/>
        <v>0</v>
      </c>
      <c r="W33" s="263">
        <f t="shared" si="78"/>
        <v>0</v>
      </c>
      <c r="X33" s="263">
        <f t="shared" si="79"/>
        <v>0</v>
      </c>
      <c r="Y33" s="263">
        <f t="shared" si="80"/>
        <v>0</v>
      </c>
      <c r="Z33" s="263">
        <f t="shared" si="81"/>
        <v>0</v>
      </c>
      <c r="AA33" s="263">
        <f t="shared" si="82"/>
        <v>0</v>
      </c>
      <c r="AB33" s="263">
        <f t="shared" si="83"/>
        <v>0</v>
      </c>
      <c r="AC33" s="263">
        <f t="shared" si="84"/>
        <v>0</v>
      </c>
      <c r="AD33" s="263">
        <f t="shared" si="85"/>
        <v>0</v>
      </c>
      <c r="AE33" s="263">
        <f t="shared" si="86"/>
        <v>0</v>
      </c>
      <c r="AF33" s="263">
        <f t="shared" si="87"/>
        <v>0</v>
      </c>
      <c r="AG33" s="264"/>
      <c r="AH33" s="264"/>
      <c r="AI33" s="265">
        <f t="shared" si="88"/>
        <v>0</v>
      </c>
      <c r="AJ33" s="265">
        <f t="shared" si="89"/>
        <v>0</v>
      </c>
      <c r="AK33" s="266" t="str">
        <f t="shared" si="90"/>
        <v>ERROR</v>
      </c>
      <c r="AL33" s="266" t="str">
        <f t="shared" si="91"/>
        <v/>
      </c>
      <c r="AM33" s="266" t="str">
        <f t="shared" si="92"/>
        <v/>
      </c>
      <c r="AN33" s="266" t="str">
        <f t="shared" si="93"/>
        <v/>
      </c>
      <c r="AO33" s="266" t="str">
        <f t="shared" si="94"/>
        <v/>
      </c>
      <c r="AP33" s="266" t="str">
        <f t="shared" si="95"/>
        <v/>
      </c>
      <c r="AQ33" s="266" t="str">
        <f t="shared" si="96"/>
        <v/>
      </c>
      <c r="AR33" s="267" t="str">
        <f t="shared" si="97"/>
        <v xml:space="preserve">  -  </v>
      </c>
      <c r="AS33" s="268" t="str">
        <f t="shared" si="98"/>
        <v xml:space="preserve">  -  </v>
      </c>
      <c r="AT33" s="265">
        <f t="shared" si="99"/>
        <v>0</v>
      </c>
      <c r="AU33" s="265">
        <f t="shared" si="100"/>
        <v>0</v>
      </c>
      <c r="AV33" s="266" t="str">
        <f t="shared" si="101"/>
        <v>ERROR</v>
      </c>
      <c r="AW33" s="266" t="str">
        <f t="shared" si="102"/>
        <v/>
      </c>
      <c r="AX33" s="266" t="str">
        <f t="shared" si="103"/>
        <v/>
      </c>
      <c r="AY33" s="266" t="str">
        <f t="shared" si="104"/>
        <v/>
      </c>
      <c r="AZ33" s="266" t="str">
        <f t="shared" si="105"/>
        <v/>
      </c>
      <c r="BA33" s="266" t="str">
        <f t="shared" si="106"/>
        <v/>
      </c>
      <c r="BB33" s="266" t="str">
        <f t="shared" si="107"/>
        <v/>
      </c>
      <c r="BC33" s="267" t="str">
        <f t="shared" si="108"/>
        <v xml:space="preserve">  -  </v>
      </c>
      <c r="BD33" s="268" t="str">
        <f t="shared" si="109"/>
        <v xml:space="preserve">  -  </v>
      </c>
      <c r="BE33" s="269">
        <f>SUMIF(C29:C35,3,AI29:AI35)+SUMIF(D29:D35,3,AJ29:AJ35)</f>
        <v>2</v>
      </c>
      <c r="BF33" s="269">
        <f>IF(BE33&lt;&gt;0,RANK(BE33,BE29:BE35),"")</f>
        <v>3</v>
      </c>
      <c r="BG33" s="270">
        <f>SUMIF(A29:A32,C33,B29:B32)</f>
        <v>9</v>
      </c>
      <c r="BH33" s="271">
        <f>SUMIF(A29:A32,D33,B29:B32)</f>
        <v>6</v>
      </c>
      <c r="BI33" s="237" t="str">
        <f>BI32</f>
        <v>Группа 3</v>
      </c>
      <c r="BJ33" s="238">
        <f>1+BJ32</f>
        <v>17</v>
      </c>
      <c r="BK33" s="272">
        <v>3</v>
      </c>
      <c r="BL33" s="661" t="str">
        <f t="shared" si="110"/>
        <v>1 - 4</v>
      </c>
      <c r="BM33" s="525" t="s">
        <v>131</v>
      </c>
      <c r="BN33" s="654" t="s">
        <v>299</v>
      </c>
      <c r="BO33" s="662">
        <v>8</v>
      </c>
      <c r="BP33" s="1192">
        <v>3</v>
      </c>
      <c r="BQ33" s="1173">
        <v>4</v>
      </c>
      <c r="BR33" s="1318" t="str">
        <f>IF(BQ33="","",VLOOKUP(BQ33,СписокКМ!$A$188:$C$236,3,FALSE))</f>
        <v>Нижегородская область</v>
      </c>
      <c r="BS33" s="1318" t="e">
        <f>IF(BP33="","",VLOOKUP(BP33,СписокКМ!BS:BX,2,FALSE))</f>
        <v>#N/A</v>
      </c>
      <c r="BT33" s="1318" t="str">
        <f>IF(BQ33="","",VLOOKUP(BQ33,СписокКМ!$A$188:$C$236,3,FALSE))</f>
        <v>Нижегородская область</v>
      </c>
      <c r="BU33" s="1318" t="e">
        <f>IF(BR33="","",VLOOKUP(BR33,СписокКМ!BU:BZ,2,FALSE))</f>
        <v>#N/A</v>
      </c>
      <c r="BV33" s="1177"/>
      <c r="BW33" s="292"/>
      <c r="BX33" s="277">
        <f>IF(AG29&lt;AH29,AT29,IF(AH29&lt;AG29,AT29," "))</f>
        <v>1</v>
      </c>
      <c r="BY33" s="278"/>
      <c r="BZ33" s="279"/>
      <c r="CA33" s="277">
        <f>IF(AG34&lt;AH34,AT34,IF(AH34&lt;AG34,AT34," "))</f>
        <v>1</v>
      </c>
      <c r="CB33" s="278"/>
      <c r="CC33" s="1194"/>
      <c r="CD33" s="1194"/>
      <c r="CE33" s="1195"/>
      <c r="CF33" s="289"/>
      <c r="CG33" s="290" t="str">
        <f>IF(AG32&lt;AH32,AI32,IF(AH32&lt;AG32,AI32," "))</f>
        <v xml:space="preserve"> </v>
      </c>
      <c r="CH33" s="280"/>
      <c r="CI33" s="1171"/>
      <c r="CJ33" s="1190">
        <f>BE33</f>
        <v>2</v>
      </c>
      <c r="CK33" s="716"/>
      <c r="CL33" s="1185">
        <f>IF(BF34="",BF33,BF34)</f>
        <v>3</v>
      </c>
      <c r="CN33" s="313" t="s">
        <v>63</v>
      </c>
      <c r="CO33" s="310">
        <f>BQ29</f>
        <v>1</v>
      </c>
      <c r="CP33" s="312" t="str">
        <f>IF(CO33="","",VLOOKUP(CO33,СписокКМ!$A$188:$C$236,3,FALSE))</f>
        <v>Республика Башкортостан</v>
      </c>
      <c r="CQ33" s="310">
        <f>BQ35</f>
        <v>0</v>
      </c>
      <c r="CR33" s="312" t="str">
        <f>IF(CQ33="","",VLOOKUP(CQ33,СписокКМ!$A$188:$C$236,3,FALSE))</f>
        <v>Х</v>
      </c>
    </row>
    <row r="34" spans="1:96" ht="12.95" customHeight="1" x14ac:dyDescent="0.2">
      <c r="A34" s="255">
        <v>6</v>
      </c>
      <c r="C34" s="257">
        <v>2</v>
      </c>
      <c r="D34" s="258">
        <v>3</v>
      </c>
      <c r="E34" s="259">
        <v>1</v>
      </c>
      <c r="F34" s="260">
        <v>1</v>
      </c>
      <c r="G34" s="261"/>
      <c r="H34" s="262"/>
      <c r="I34" s="259"/>
      <c r="J34" s="260"/>
      <c r="K34" s="261"/>
      <c r="L34" s="262"/>
      <c r="M34" s="259"/>
      <c r="N34" s="260"/>
      <c r="O34" s="261"/>
      <c r="P34" s="262"/>
      <c r="Q34" s="259"/>
      <c r="R34" s="260"/>
      <c r="S34" s="263">
        <f t="shared" si="74"/>
        <v>0</v>
      </c>
      <c r="T34" s="263">
        <f t="shared" si="75"/>
        <v>0</v>
      </c>
      <c r="U34" s="263">
        <f t="shared" si="76"/>
        <v>0</v>
      </c>
      <c r="V34" s="263">
        <f t="shared" si="77"/>
        <v>0</v>
      </c>
      <c r="W34" s="263">
        <f t="shared" si="78"/>
        <v>0</v>
      </c>
      <c r="X34" s="263">
        <f t="shared" si="79"/>
        <v>0</v>
      </c>
      <c r="Y34" s="263">
        <f t="shared" si="80"/>
        <v>0</v>
      </c>
      <c r="Z34" s="263">
        <f t="shared" si="81"/>
        <v>0</v>
      </c>
      <c r="AA34" s="263">
        <f t="shared" si="82"/>
        <v>0</v>
      </c>
      <c r="AB34" s="263">
        <f t="shared" si="83"/>
        <v>0</v>
      </c>
      <c r="AC34" s="263">
        <f t="shared" si="84"/>
        <v>0</v>
      </c>
      <c r="AD34" s="263">
        <f t="shared" si="85"/>
        <v>0</v>
      </c>
      <c r="AE34" s="263">
        <f t="shared" si="86"/>
        <v>0</v>
      </c>
      <c r="AF34" s="263">
        <f t="shared" si="87"/>
        <v>0</v>
      </c>
      <c r="AG34" s="824">
        <v>3</v>
      </c>
      <c r="AH34" s="264">
        <v>2</v>
      </c>
      <c r="AI34" s="265">
        <f t="shared" si="88"/>
        <v>2</v>
      </c>
      <c r="AJ34" s="265">
        <f t="shared" si="89"/>
        <v>1</v>
      </c>
      <c r="AK34" s="266" t="str">
        <f t="shared" si="90"/>
        <v>ERROR</v>
      </c>
      <c r="AL34" s="266" t="str">
        <f t="shared" si="91"/>
        <v/>
      </c>
      <c r="AM34" s="266" t="str">
        <f t="shared" si="92"/>
        <v/>
      </c>
      <c r="AN34" s="266" t="str">
        <f t="shared" si="93"/>
        <v/>
      </c>
      <c r="AO34" s="266" t="str">
        <f t="shared" si="94"/>
        <v/>
      </c>
      <c r="AP34" s="266" t="str">
        <f t="shared" si="95"/>
        <v/>
      </c>
      <c r="AQ34" s="266" t="str">
        <f t="shared" si="96"/>
        <v/>
      </c>
      <c r="AR34" s="267" t="str">
        <f t="shared" si="97"/>
        <v>3  -  2</v>
      </c>
      <c r="AS34" s="268" t="str">
        <f t="shared" si="98"/>
        <v>3  -  2</v>
      </c>
      <c r="AT34" s="265">
        <f t="shared" si="99"/>
        <v>1</v>
      </c>
      <c r="AU34" s="265">
        <f t="shared" si="100"/>
        <v>2</v>
      </c>
      <c r="AV34" s="266" t="str">
        <f t="shared" si="101"/>
        <v>ERROR</v>
      </c>
      <c r="AW34" s="266" t="str">
        <f t="shared" si="102"/>
        <v/>
      </c>
      <c r="AX34" s="266" t="str">
        <f t="shared" si="103"/>
        <v/>
      </c>
      <c r="AY34" s="266" t="str">
        <f t="shared" si="104"/>
        <v/>
      </c>
      <c r="AZ34" s="266" t="str">
        <f t="shared" si="105"/>
        <v/>
      </c>
      <c r="BA34" s="266" t="str">
        <f t="shared" si="106"/>
        <v/>
      </c>
      <c r="BB34" s="266" t="str">
        <f t="shared" si="107"/>
        <v/>
      </c>
      <c r="BC34" s="267" t="str">
        <f t="shared" si="108"/>
        <v>2  -  3</v>
      </c>
      <c r="BD34" s="268" t="str">
        <f t="shared" si="109"/>
        <v>2  -  3</v>
      </c>
      <c r="BE34" s="282"/>
      <c r="BF34" s="282"/>
      <c r="BG34" s="270">
        <f>SUMIF(A29:A32,C34,B29:B32)</f>
        <v>7</v>
      </c>
      <c r="BH34" s="271">
        <f>SUMIF(A29:A32,D34,B29:B32)</f>
        <v>8</v>
      </c>
      <c r="BI34" s="237" t="str">
        <f>BI33</f>
        <v>Группа 3</v>
      </c>
      <c r="BJ34" s="238">
        <f>1+BJ33</f>
        <v>18</v>
      </c>
      <c r="BK34" s="272">
        <v>3</v>
      </c>
      <c r="BL34" s="678" t="str">
        <f t="shared" si="110"/>
        <v>2 - 3</v>
      </c>
      <c r="BM34" s="679" t="s">
        <v>367</v>
      </c>
      <c r="BN34" s="679" t="s">
        <v>299</v>
      </c>
      <c r="BO34" s="680">
        <v>9</v>
      </c>
      <c r="BP34" s="1193"/>
      <c r="BQ34" s="1174"/>
      <c r="BR34" s="1321" t="e">
        <f>IF(BO34="","",VLOOKUP(BO34,СписокКМ!BR:BW,2,FALSE))</f>
        <v>#N/A</v>
      </c>
      <c r="BS34" s="1321" t="str">
        <f>IF(BP34="","",VLOOKUP(BP34,СписокКМ!BS:BX,2,FALSE))</f>
        <v/>
      </c>
      <c r="BT34" s="1321" t="str">
        <f>IF(BQ34="","",VLOOKUP(BQ34,СписокКМ!BT:BY,2,FALSE))</f>
        <v/>
      </c>
      <c r="BU34" s="1321" t="e">
        <f>IF(BR34="","",VLOOKUP(BR34,СписокКМ!BU:BZ,2,FALSE))</f>
        <v>#N/A</v>
      </c>
      <c r="BV34" s="1178"/>
      <c r="BW34" s="1187" t="str">
        <f>IF(AI29&gt;AJ29,BC29,IF(AJ29&gt;AI29,BD29," "))</f>
        <v>0  -  3</v>
      </c>
      <c r="BX34" s="1188"/>
      <c r="BY34" s="1189"/>
      <c r="BZ34" s="1187" t="str">
        <f>IF(AI34&gt;AJ34,BC34,IF(AJ34&gt;AI34,BD34," "))</f>
        <v>2  -  3</v>
      </c>
      <c r="CA34" s="1188"/>
      <c r="CB34" s="1189"/>
      <c r="CC34" s="1181"/>
      <c r="CD34" s="1181"/>
      <c r="CE34" s="1182"/>
      <c r="CF34" s="1187" t="str">
        <f>IF(AI32&lt;AJ32,AR32,IF(AJ32&lt;AI32,AS32," "))</f>
        <v xml:space="preserve"> </v>
      </c>
      <c r="CG34" s="1188"/>
      <c r="CH34" s="1189"/>
      <c r="CI34" s="1171"/>
      <c r="CJ34" s="1191"/>
      <c r="CK34" s="712"/>
      <c r="CL34" s="1186"/>
      <c r="CN34" s="313" t="s">
        <v>64</v>
      </c>
      <c r="CO34" s="310">
        <f>BQ31</f>
        <v>3</v>
      </c>
      <c r="CP34" s="312" t="str">
        <f>IF(CO34="","",VLOOKUP(CO34,СписокКМ!$A$188:$C$236,3,FALSE))</f>
        <v>Санкт-Петербург</v>
      </c>
      <c r="CQ34" s="310">
        <f>BQ33</f>
        <v>4</v>
      </c>
      <c r="CR34" s="312" t="str">
        <f>IF(CQ34="","",VLOOKUP(CQ34,СписокКМ!$A$188:$C$236,3,FALSE))</f>
        <v>Нижегородская область</v>
      </c>
    </row>
    <row r="35" spans="1:96" ht="12.95" customHeight="1" x14ac:dyDescent="0.2"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V35" s="224"/>
      <c r="AW35" s="224"/>
      <c r="AX35" s="224"/>
      <c r="AY35" s="224"/>
      <c r="AZ35" s="224"/>
      <c r="BE35" s="269">
        <f>SUMIF(C29:C35,4,AI29:AI35)+SUMIF(D29:D35,4,AJ29:AJ35)</f>
        <v>0</v>
      </c>
      <c r="BF35" s="269" t="str">
        <f>IF(BE35&lt;&gt;0,RANK(BE35,BE29:BE35),"")</f>
        <v/>
      </c>
      <c r="BG35" s="301"/>
      <c r="BH35" s="301"/>
      <c r="BP35" s="1192">
        <v>4</v>
      </c>
      <c r="BQ35" s="1173"/>
      <c r="BR35" s="1318" t="str">
        <f>IF(BQ35="","",VLOOKUP(BQ35,СписокКМ!$A$188:$C$236,3,FALSE))</f>
        <v/>
      </c>
      <c r="BS35" s="1318" t="e">
        <f>IF(BP35="","",VLOOKUP(BP35,СписокКМ!BS:BX,2,FALSE))</f>
        <v>#N/A</v>
      </c>
      <c r="BT35" s="1318" t="str">
        <f>IF(BQ35="","",VLOOKUP(BQ35,СписокКМ!$A$188:$C$236,3,FALSE))</f>
        <v/>
      </c>
      <c r="BU35" s="1318" t="str">
        <f>IF(BR35="","",VLOOKUP(BR35,СписокКМ!BU:BZ,2,FALSE))</f>
        <v/>
      </c>
      <c r="BV35" s="1177"/>
      <c r="BW35" s="288"/>
      <c r="BX35" s="277" t="str">
        <f>IF(AG33&lt;AH33,AT33,IF(AH33&lt;AG33,AT33," "))</f>
        <v xml:space="preserve"> </v>
      </c>
      <c r="BY35" s="278"/>
      <c r="BZ35" s="279"/>
      <c r="CA35" s="277" t="str">
        <f>IF(AG30&lt;AH30,AT30,IF(AH30&lt;AG30,AT30," "))</f>
        <v xml:space="preserve"> </v>
      </c>
      <c r="CB35" s="278"/>
      <c r="CC35" s="279"/>
      <c r="CD35" s="277" t="str">
        <f>IF(AG32&lt;AH32,AT32,IF(AH32&lt;AG32,AT32," "))</f>
        <v xml:space="preserve"> </v>
      </c>
      <c r="CE35" s="278"/>
      <c r="CF35" s="1208"/>
      <c r="CG35" s="1179"/>
      <c r="CH35" s="1180"/>
      <c r="CI35" s="1171"/>
      <c r="CJ35" s="1190">
        <f>BE35</f>
        <v>0</v>
      </c>
      <c r="CK35" s="714"/>
      <c r="CL35" s="1185" t="str">
        <f>IF(BF36="",BF35,BF36)</f>
        <v/>
      </c>
    </row>
    <row r="36" spans="1:96" ht="12.95" customHeight="1" x14ac:dyDescent="0.2"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V36" s="224"/>
      <c r="AW36" s="224"/>
      <c r="AX36" s="224"/>
      <c r="AY36" s="224"/>
      <c r="AZ36" s="224"/>
      <c r="BE36" s="282"/>
      <c r="BF36" s="282"/>
      <c r="BG36" s="301"/>
      <c r="BH36" s="301"/>
      <c r="BL36" s="297"/>
      <c r="BM36" s="298"/>
      <c r="BN36" s="299"/>
      <c r="BO36" s="300"/>
      <c r="BP36" s="1203"/>
      <c r="BQ36" s="1204"/>
      <c r="BR36" s="1319" t="str">
        <f>IF(BO36="","",VLOOKUP(BO36,СписокКМ!BR:BW,2,FALSE))</f>
        <v/>
      </c>
      <c r="BS36" s="1319" t="str">
        <f>IF(BP36="","",VLOOKUP(BP36,СписокКМ!BS:BX,2,FALSE))</f>
        <v/>
      </c>
      <c r="BT36" s="1319" t="str">
        <f>IF(BQ36="","",VLOOKUP(BQ36,СписокКМ!BT:BY,2,FALSE))</f>
        <v/>
      </c>
      <c r="BU36" s="1319" t="str">
        <f>IF(BR36="","",VLOOKUP(BR36,СписокКМ!BU:BZ,2,FALSE))</f>
        <v/>
      </c>
      <c r="BV36" s="1320"/>
      <c r="BW36" s="1200" t="str">
        <f>IF(AI33&gt;AJ33,BC33,IF(AJ33&gt;AI33,BD33," "))</f>
        <v xml:space="preserve"> </v>
      </c>
      <c r="BX36" s="1201"/>
      <c r="BY36" s="1202"/>
      <c r="BZ36" s="1200" t="str">
        <f>IF(AI30&gt;AJ30,BC30,IF(AJ30&gt;AI30,BD30," "))</f>
        <v xml:space="preserve"> </v>
      </c>
      <c r="CA36" s="1201"/>
      <c r="CB36" s="1202"/>
      <c r="CC36" s="1200" t="str">
        <f>IF(AI32&gt;AJ32,BC32,IF(AJ32&gt;AI32,BD32," "))</f>
        <v xml:space="preserve"> </v>
      </c>
      <c r="CD36" s="1201"/>
      <c r="CE36" s="1202"/>
      <c r="CF36" s="1209"/>
      <c r="CG36" s="1210"/>
      <c r="CH36" s="1211"/>
      <c r="CI36" s="1322"/>
      <c r="CJ36" s="1212"/>
      <c r="CK36" s="715"/>
      <c r="CL36" s="1199"/>
    </row>
    <row r="37" spans="1:96" ht="15.95" customHeight="1" x14ac:dyDescent="0.2">
      <c r="Z37" s="233"/>
      <c r="AP37" s="228"/>
      <c r="AQ37" s="228"/>
      <c r="AR37" s="228"/>
      <c r="AS37" s="228"/>
      <c r="AT37" s="228"/>
      <c r="AU37" s="228"/>
      <c r="BA37" s="228"/>
      <c r="BB37" s="228"/>
      <c r="BC37" s="228"/>
      <c r="BD37" s="228"/>
      <c r="BE37" s="228"/>
      <c r="BF37" s="228"/>
      <c r="BG37" s="228"/>
      <c r="BH37" s="228"/>
      <c r="BI37" s="229"/>
      <c r="BJ37" s="229"/>
      <c r="BK37" s="230"/>
      <c r="BL37" s="235"/>
      <c r="BM37" s="235"/>
      <c r="BN37" s="235"/>
      <c r="BO37" s="235"/>
      <c r="BP37" s="235"/>
      <c r="BQ37" s="235"/>
      <c r="BR37" s="236"/>
      <c r="BS37" s="236"/>
      <c r="BT37" s="236"/>
      <c r="BU37" s="236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4"/>
      <c r="CN37" s="234"/>
    </row>
    <row r="38" spans="1:96" ht="19.5" customHeight="1" x14ac:dyDescent="0.2">
      <c r="Z38" s="233"/>
      <c r="BK38" s="239"/>
      <c r="BL38" s="309"/>
      <c r="BM38" s="309"/>
      <c r="BN38" s="309"/>
      <c r="BO38" s="309"/>
      <c r="BP38" s="307" t="s">
        <v>58</v>
      </c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N38" s="314" t="str">
        <f>BP38</f>
        <v>Предварительный этап. Группа 4</v>
      </c>
    </row>
    <row r="39" spans="1:96" ht="15" customHeight="1" x14ac:dyDescent="0.2">
      <c r="A39" s="240">
        <f>1+A28</f>
        <v>4</v>
      </c>
      <c r="B39" s="241">
        <v>4</v>
      </c>
      <c r="C39" s="242" t="str">
        <f>"КОМАНДЫ. Предварительный этап. Группа "&amp;A39</f>
        <v>КОМАНДЫ. Предварительный этап. Группа 4</v>
      </c>
      <c r="D39" s="242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  <c r="P39" s="244"/>
      <c r="Q39" s="244"/>
      <c r="R39" s="245">
        <f>1+R28</f>
        <v>4</v>
      </c>
      <c r="Z39" s="233"/>
      <c r="AR39" s="246">
        <f>IF(B40=0,0,(IF(B41=0,1,IF(B42=0,2,IF(B43=0,3,IF(B43&gt;0,4))))))</f>
        <v>4</v>
      </c>
      <c r="BC39" s="246" t="b">
        <f>IF(BE39=15,3,IF(BE39&gt;15,4))</f>
        <v>0</v>
      </c>
      <c r="BE39" s="247">
        <f>SUM(BE40,BE42,BE44,BE46)</f>
        <v>9</v>
      </c>
      <c r="BF39" s="247">
        <f>SUM(BF40,BF42,BF44,BF46)</f>
        <v>6</v>
      </c>
      <c r="BL39" s="249" t="s">
        <v>44</v>
      </c>
      <c r="BM39" s="250" t="s">
        <v>45</v>
      </c>
      <c r="BN39" s="250" t="s">
        <v>46</v>
      </c>
      <c r="BO39" s="251" t="s">
        <v>47</v>
      </c>
      <c r="BP39" s="252" t="s">
        <v>1</v>
      </c>
      <c r="BQ39" s="1165" t="s">
        <v>48</v>
      </c>
      <c r="BR39" s="1165"/>
      <c r="BS39" s="1165"/>
      <c r="BT39" s="1165"/>
      <c r="BU39" s="1165"/>
      <c r="BV39" s="1166"/>
      <c r="BW39" s="1167">
        <v>1</v>
      </c>
      <c r="BX39" s="1168"/>
      <c r="BY39" s="1169"/>
      <c r="BZ39" s="1167">
        <v>2</v>
      </c>
      <c r="CA39" s="1168"/>
      <c r="CB39" s="1169"/>
      <c r="CC39" s="1167">
        <v>3</v>
      </c>
      <c r="CD39" s="1168"/>
      <c r="CE39" s="1169"/>
      <c r="CF39" s="1167">
        <v>4</v>
      </c>
      <c r="CG39" s="1168"/>
      <c r="CH39" s="1169"/>
      <c r="CI39" s="1170"/>
      <c r="CJ39" s="253" t="s">
        <v>49</v>
      </c>
      <c r="CK39" s="253" t="s">
        <v>50</v>
      </c>
      <c r="CL39" s="254" t="s">
        <v>51</v>
      </c>
    </row>
    <row r="40" spans="1:96" ht="12.95" customHeight="1" x14ac:dyDescent="0.2">
      <c r="A40" s="255">
        <v>1</v>
      </c>
      <c r="B40" s="256">
        <f>IF(R39="","",VLOOKUP(R39,'[61]Посев групп'!B:N,2,FALSE))</f>
        <v>10</v>
      </c>
      <c r="C40" s="257">
        <v>1</v>
      </c>
      <c r="D40" s="258">
        <v>3</v>
      </c>
      <c r="E40" s="259">
        <v>1</v>
      </c>
      <c r="F40" s="260">
        <v>1</v>
      </c>
      <c r="G40" s="261"/>
      <c r="H40" s="262"/>
      <c r="I40" s="259"/>
      <c r="J40" s="260"/>
      <c r="K40" s="261"/>
      <c r="L40" s="262"/>
      <c r="M40" s="259"/>
      <c r="N40" s="260"/>
      <c r="O40" s="261"/>
      <c r="P40" s="262"/>
      <c r="Q40" s="259"/>
      <c r="R40" s="260"/>
      <c r="S40" s="263">
        <f t="shared" ref="S40:S45" si="111">IF(E40="wo",0,IF(F40="wo",1,IF(E40&gt;F40,1,0)))</f>
        <v>0</v>
      </c>
      <c r="T40" s="263">
        <f t="shared" ref="T40:T45" si="112">IF(E40="wo",1,IF(F40="wo",0,IF(F40&gt;E40,1,0)))</f>
        <v>0</v>
      </c>
      <c r="U40" s="263">
        <f t="shared" ref="U40:U45" si="113">IF(G40="wo",0,IF(H40="wo",1,IF(G40&gt;H40,1,0)))</f>
        <v>0</v>
      </c>
      <c r="V40" s="263">
        <f t="shared" ref="V40:V45" si="114">IF(G40="wo",1,IF(H40="wo",0,IF(H40&gt;G40,1,0)))</f>
        <v>0</v>
      </c>
      <c r="W40" s="263">
        <f t="shared" ref="W40:W45" si="115">IF(I40="wo",0,IF(J40="wo",1,IF(I40&gt;J40,1,0)))</f>
        <v>0</v>
      </c>
      <c r="X40" s="263">
        <f t="shared" ref="X40:X45" si="116">IF(I40="wo",1,IF(J40="wo",0,IF(J40&gt;I40,1,0)))</f>
        <v>0</v>
      </c>
      <c r="Y40" s="263">
        <f t="shared" ref="Y40:Y45" si="117">IF(K40="wo",0,IF(L40="wo",1,IF(K40&gt;L40,1,0)))</f>
        <v>0</v>
      </c>
      <c r="Z40" s="263">
        <f t="shared" ref="Z40:Z45" si="118">IF(K40="wo",1,IF(L40="wo",0,IF(L40&gt;K40,1,0)))</f>
        <v>0</v>
      </c>
      <c r="AA40" s="263">
        <f t="shared" ref="AA40:AA45" si="119">IF(M40="wo",0,IF(N40="wo",1,IF(M40&gt;N40,1,0)))</f>
        <v>0</v>
      </c>
      <c r="AB40" s="263">
        <f t="shared" ref="AB40:AB45" si="120">IF(M40="wo",1,IF(N40="wo",0,IF(N40&gt;M40,1,0)))</f>
        <v>0</v>
      </c>
      <c r="AC40" s="263">
        <f t="shared" ref="AC40:AC45" si="121">IF(O40="wo",0,IF(P40="wo",1,IF(O40&gt;P40,1,0)))</f>
        <v>0</v>
      </c>
      <c r="AD40" s="263">
        <f t="shared" ref="AD40:AD45" si="122">IF(O40="wo",1,IF(P40="wo",0,IF(P40&gt;O40,1,0)))</f>
        <v>0</v>
      </c>
      <c r="AE40" s="263">
        <f t="shared" ref="AE40:AE45" si="123">IF(Q40="wo",0,IF(R40="wo",1,IF(Q40&gt;R40,1,0)))</f>
        <v>0</v>
      </c>
      <c r="AF40" s="263">
        <f t="shared" ref="AF40:AF45" si="124">IF(Q40="wo",1,IF(R40="wo",0,IF(R40&gt;Q40,1,0)))</f>
        <v>0</v>
      </c>
      <c r="AG40" s="264">
        <v>3</v>
      </c>
      <c r="AH40" s="264">
        <v>0</v>
      </c>
      <c r="AI40" s="265">
        <f t="shared" ref="AI40:AI45" si="125">IF(E40="",0,IF(E40="wo",0,IF(F40="wo",2,IF(AG40=AH40,0,IF(AG40&gt;AH40,2,1)))))</f>
        <v>2</v>
      </c>
      <c r="AJ40" s="265">
        <f t="shared" ref="AJ40:AJ45" si="126">IF(F40="",0,IF(F40="wo",0,IF(E40="wo",2,IF(AH40=AG40,0,IF(AH40&gt;AG40,2,1)))))</f>
        <v>1</v>
      </c>
      <c r="AK40" s="266" t="str">
        <f t="shared" ref="AK40:AK45" si="127">IF(E40="","",IF(E40="wo",0,IF(F40="wo",0,IF(E40=F40,"ERROR",IF(E40&gt;F40,F40,-1*E40)))))</f>
        <v>ERROR</v>
      </c>
      <c r="AL40" s="266" t="str">
        <f t="shared" ref="AL40:AL45" si="128">IF(G40="","",IF(G40="wo",0,IF(H40="wo",0,IF(G40=H40,"ERROR",IF(G40&gt;H40,H40,-1*G40)))))</f>
        <v/>
      </c>
      <c r="AM40" s="266" t="str">
        <f t="shared" ref="AM40:AM45" si="129">IF(I40="","",IF(I40="wo",0,IF(J40="wo",0,IF(I40=J40,"ERROR",IF(I40&gt;J40,J40,-1*I40)))))</f>
        <v/>
      </c>
      <c r="AN40" s="266" t="str">
        <f t="shared" ref="AN40:AN45" si="130">IF(K40="","",IF(K40="wo",0,IF(L40="wo",0,IF(K40=L40,"ERROR",IF(K40&gt;L40,L40,-1*K40)))))</f>
        <v/>
      </c>
      <c r="AO40" s="266" t="str">
        <f t="shared" ref="AO40:AO45" si="131">IF(M40="","",IF(M40="wo",0,IF(N40="wo",0,IF(M40=N40,"ERROR",IF(M40&gt;N40,N40,-1*M40)))))</f>
        <v/>
      </c>
      <c r="AP40" s="266" t="str">
        <f t="shared" ref="AP40:AP45" si="132">IF(O40="","",IF(O40="wo",0,IF(P40="wo",0,IF(O40=P40,"ERROR",IF(O40&gt;P40,P40,-1*O40)))))</f>
        <v/>
      </c>
      <c r="AQ40" s="266" t="str">
        <f t="shared" ref="AQ40:AQ45" si="133">IF(Q40="","",IF(Q40="wo",0,IF(R40="wo",0,IF(Q40=R40,"ERROR",IF(Q40&gt;R40,R40,-1*Q40)))))</f>
        <v/>
      </c>
      <c r="AR40" s="267" t="str">
        <f t="shared" ref="AR40:AR45" si="134">CONCATENATE(AG40,"  -  ",AH40)</f>
        <v>3  -  0</v>
      </c>
      <c r="AS40" s="268" t="str">
        <f t="shared" ref="AS40:AS45" si="135">AR40</f>
        <v>3  -  0</v>
      </c>
      <c r="AT40" s="265">
        <f t="shared" ref="AT40:AT45" si="136">IF(F40="",0,IF(F40="wo",0,IF(E40="wo",2,IF(AH40=AG40,0,IF(AH40&gt;AG40,2,1)))))</f>
        <v>1</v>
      </c>
      <c r="AU40" s="265">
        <f t="shared" ref="AU40:AU45" si="137">IF(E40="",0,IF(E40="wo",0,IF(F40="wo",2,IF(AG40=AH40,0,IF(AG40&gt;AH40,2,1)))))</f>
        <v>2</v>
      </c>
      <c r="AV40" s="266" t="str">
        <f t="shared" ref="AV40:AV45" si="138">IF(F40="","",IF(F40="wo",0,IF(E40="wo",0,IF(F40=E40,"ERROR",IF(F40&gt;E40,E40,-1*F40)))))</f>
        <v>ERROR</v>
      </c>
      <c r="AW40" s="266" t="str">
        <f t="shared" ref="AW40:AW45" si="139">IF(H40="","",IF(H40="wo",0,IF(G40="wo",0,IF(H40=G40,"ERROR",IF(H40&gt;G40,G40,-1*H40)))))</f>
        <v/>
      </c>
      <c r="AX40" s="266" t="str">
        <f t="shared" ref="AX40:AX45" si="140">IF(J40="","",IF(J40="wo",0,IF(I40="wo",0,IF(J40=I40,"ERROR",IF(J40&gt;I40,I40,-1*J40)))))</f>
        <v/>
      </c>
      <c r="AY40" s="266" t="str">
        <f t="shared" ref="AY40:AY45" si="141">IF(L40="","",IF(L40="wo",0,IF(K40="wo",0,IF(L40=K40,"ERROR",IF(L40&gt;K40,K40,-1*L40)))))</f>
        <v/>
      </c>
      <c r="AZ40" s="266" t="str">
        <f t="shared" ref="AZ40:AZ45" si="142">IF(N40="","",IF(N40="wo",0,IF(M40="wo",0,IF(N40=M40,"ERROR",IF(N40&gt;M40,M40,-1*N40)))))</f>
        <v/>
      </c>
      <c r="BA40" s="266" t="str">
        <f t="shared" ref="BA40:BA45" si="143">IF(P40="","",IF(P40="wo",0,IF(O40="wo",0,IF(P40=O40,"ERROR",IF(P40&gt;O40,O40,-1*P40)))))</f>
        <v/>
      </c>
      <c r="BB40" s="266" t="str">
        <f t="shared" ref="BB40:BB45" si="144">IF(R40="","",IF(R40="wo",0,IF(Q40="wo",0,IF(R40=Q40,"ERROR",IF(R40&gt;Q40,Q40,-1*R40)))))</f>
        <v/>
      </c>
      <c r="BC40" s="267" t="str">
        <f t="shared" ref="BC40:BC45" si="145">CONCATENATE(AH40,"  -  ",AG40)</f>
        <v>0  -  3</v>
      </c>
      <c r="BD40" s="268" t="str">
        <f t="shared" ref="BD40:BD45" si="146">BC40</f>
        <v>0  -  3</v>
      </c>
      <c r="BE40" s="269">
        <f>SUMIF(C40:C46,1,AI40:AI46)+SUMIF(D40:D46,1,AJ40:AJ46)</f>
        <v>4</v>
      </c>
      <c r="BF40" s="269">
        <f>IF(BE40&lt;&gt;0,RANK(BE40,BE40:BE46),"")</f>
        <v>1</v>
      </c>
      <c r="BG40" s="270">
        <f>SUMIF(A40:A43,C40,B40:B43)</f>
        <v>10</v>
      </c>
      <c r="BH40" s="271">
        <f>SUMIF(A40:A43,D40,B40:B43)</f>
        <v>2</v>
      </c>
      <c r="BI40" s="237" t="s">
        <v>55</v>
      </c>
      <c r="BJ40" s="238">
        <f>1+BJ34</f>
        <v>19</v>
      </c>
      <c r="BK40" s="272">
        <v>1</v>
      </c>
      <c r="BL40" s="273" t="str">
        <f t="shared" ref="BL40:BL45" si="147">CONCATENATE(C40," ","-"," ",D40)</f>
        <v>1 - 3</v>
      </c>
      <c r="BM40" s="304"/>
      <c r="BN40" s="274"/>
      <c r="BO40" s="275"/>
      <c r="BP40" s="1172">
        <v>1</v>
      </c>
      <c r="BQ40" s="1173">
        <v>6</v>
      </c>
      <c r="BR40" s="1318" t="str">
        <f>IF(BQ40="","",VLOOKUP(BQ40,СписокКМ!$A$188:$C$236,3,FALSE))</f>
        <v>Кемеровская область</v>
      </c>
      <c r="BS40" s="1318" t="e">
        <f>IF(BP40="","",VLOOKUP(BP40,СписокКМ!BS:BX,2,FALSE))</f>
        <v>#N/A</v>
      </c>
      <c r="BT40" s="1318" t="str">
        <f>IF(BQ40="","",VLOOKUP(BQ40,СписокКМ!$A$188:$C$236,3,FALSE))</f>
        <v>Кемеровская область</v>
      </c>
      <c r="BU40" s="1318" t="e">
        <f>IF(BR40="","",VLOOKUP(BR40,СписокКМ!BU:BZ,2,FALSE))</f>
        <v>#N/A</v>
      </c>
      <c r="BV40" s="1177"/>
      <c r="BW40" s="1179"/>
      <c r="BX40" s="1179"/>
      <c r="BY40" s="1180"/>
      <c r="BZ40" s="276"/>
      <c r="CA40" s="277">
        <f>IF(AG42&lt;AH42,AI42,IF(AH42&lt;AG42,AI42," "))</f>
        <v>2</v>
      </c>
      <c r="CB40" s="278"/>
      <c r="CC40" s="279"/>
      <c r="CD40" s="277">
        <f>IF(AG40&lt;AH40,AI40,IF(AH40&lt;AG40,AI40," "))</f>
        <v>2</v>
      </c>
      <c r="CE40" s="280"/>
      <c r="CF40" s="279"/>
      <c r="CG40" s="277" t="str">
        <f>IF(AG44&lt;AH44,AI44,IF(AH44&lt;AG44,AI44," "))</f>
        <v xml:space="preserve"> </v>
      </c>
      <c r="CH40" s="278"/>
      <c r="CI40" s="1171"/>
      <c r="CJ40" s="1190">
        <f>BE40</f>
        <v>4</v>
      </c>
      <c r="CK40" s="1183"/>
      <c r="CL40" s="1185">
        <f>IF(BF41="",BF40,BF41)</f>
        <v>1</v>
      </c>
      <c r="CN40" s="313" t="s">
        <v>59</v>
      </c>
      <c r="CO40" s="310">
        <f>BQ40</f>
        <v>6</v>
      </c>
      <c r="CP40" s="312" t="str">
        <f>IF(CO40="","",VLOOKUP(CO40,СписокКМ!$A$188:$C$236,3,FALSE))</f>
        <v>Кемеровская область</v>
      </c>
      <c r="CQ40" s="310">
        <f>BQ44</f>
        <v>7</v>
      </c>
      <c r="CR40" s="312" t="str">
        <f>IF(CQ40="","",VLOOKUP(CQ40,СписокКМ!$A$188:$C$236,3,FALSE))</f>
        <v>Республика Крым</v>
      </c>
    </row>
    <row r="41" spans="1:96" ht="12.95" customHeight="1" x14ac:dyDescent="0.2">
      <c r="A41" s="255">
        <v>2</v>
      </c>
      <c r="B41" s="281">
        <f>IF(R39="","",VLOOKUP(R39,'[61]Посев групп'!B:L,4,FALSE))</f>
        <v>1</v>
      </c>
      <c r="C41" s="257">
        <v>2</v>
      </c>
      <c r="D41" s="258">
        <v>4</v>
      </c>
      <c r="E41" s="259">
        <v>1</v>
      </c>
      <c r="F41" s="260">
        <v>1</v>
      </c>
      <c r="G41" s="261"/>
      <c r="H41" s="262"/>
      <c r="I41" s="259"/>
      <c r="J41" s="260"/>
      <c r="K41" s="261"/>
      <c r="L41" s="262"/>
      <c r="M41" s="259"/>
      <c r="N41" s="260"/>
      <c r="O41" s="261"/>
      <c r="P41" s="262"/>
      <c r="Q41" s="259"/>
      <c r="R41" s="260"/>
      <c r="S41" s="263">
        <f t="shared" si="111"/>
        <v>0</v>
      </c>
      <c r="T41" s="263">
        <f t="shared" si="112"/>
        <v>0</v>
      </c>
      <c r="U41" s="263">
        <f t="shared" si="113"/>
        <v>0</v>
      </c>
      <c r="V41" s="263">
        <f t="shared" si="114"/>
        <v>0</v>
      </c>
      <c r="W41" s="263">
        <f t="shared" si="115"/>
        <v>0</v>
      </c>
      <c r="X41" s="263">
        <f t="shared" si="116"/>
        <v>0</v>
      </c>
      <c r="Y41" s="263">
        <f t="shared" si="117"/>
        <v>0</v>
      </c>
      <c r="Z41" s="263">
        <f t="shared" si="118"/>
        <v>0</v>
      </c>
      <c r="AA41" s="263">
        <f t="shared" si="119"/>
        <v>0</v>
      </c>
      <c r="AB41" s="263">
        <f t="shared" si="120"/>
        <v>0</v>
      </c>
      <c r="AC41" s="263">
        <f t="shared" si="121"/>
        <v>0</v>
      </c>
      <c r="AD41" s="263">
        <f t="shared" si="122"/>
        <v>0</v>
      </c>
      <c r="AE41" s="263">
        <f t="shared" si="123"/>
        <v>0</v>
      </c>
      <c r="AF41" s="263">
        <f t="shared" si="124"/>
        <v>0</v>
      </c>
      <c r="AG41" s="264"/>
      <c r="AH41" s="264"/>
      <c r="AI41" s="265">
        <f t="shared" si="125"/>
        <v>0</v>
      </c>
      <c r="AJ41" s="265">
        <f t="shared" si="126"/>
        <v>0</v>
      </c>
      <c r="AK41" s="266" t="str">
        <f t="shared" si="127"/>
        <v>ERROR</v>
      </c>
      <c r="AL41" s="266" t="str">
        <f t="shared" si="128"/>
        <v/>
      </c>
      <c r="AM41" s="266" t="str">
        <f t="shared" si="129"/>
        <v/>
      </c>
      <c r="AN41" s="266" t="str">
        <f t="shared" si="130"/>
        <v/>
      </c>
      <c r="AO41" s="266" t="str">
        <f t="shared" si="131"/>
        <v/>
      </c>
      <c r="AP41" s="266" t="str">
        <f t="shared" si="132"/>
        <v/>
      </c>
      <c r="AQ41" s="266" t="str">
        <f t="shared" si="133"/>
        <v/>
      </c>
      <c r="AR41" s="267" t="str">
        <f t="shared" si="134"/>
        <v xml:space="preserve">  -  </v>
      </c>
      <c r="AS41" s="268" t="str">
        <f t="shared" si="135"/>
        <v xml:space="preserve">  -  </v>
      </c>
      <c r="AT41" s="265">
        <f t="shared" si="136"/>
        <v>0</v>
      </c>
      <c r="AU41" s="265">
        <f t="shared" si="137"/>
        <v>0</v>
      </c>
      <c r="AV41" s="266" t="str">
        <f t="shared" si="138"/>
        <v>ERROR</v>
      </c>
      <c r="AW41" s="266" t="str">
        <f t="shared" si="139"/>
        <v/>
      </c>
      <c r="AX41" s="266" t="str">
        <f t="shared" si="140"/>
        <v/>
      </c>
      <c r="AY41" s="266" t="str">
        <f t="shared" si="141"/>
        <v/>
      </c>
      <c r="AZ41" s="266" t="str">
        <f t="shared" si="142"/>
        <v/>
      </c>
      <c r="BA41" s="266" t="str">
        <f t="shared" si="143"/>
        <v/>
      </c>
      <c r="BB41" s="266" t="str">
        <f t="shared" si="144"/>
        <v/>
      </c>
      <c r="BC41" s="267" t="str">
        <f t="shared" si="145"/>
        <v xml:space="preserve">  -  </v>
      </c>
      <c r="BD41" s="268" t="str">
        <f t="shared" si="146"/>
        <v xml:space="preserve">  -  </v>
      </c>
      <c r="BE41" s="282"/>
      <c r="BF41" s="282"/>
      <c r="BG41" s="270">
        <f>SUMIF(A40:A43,C41,B40:B43)</f>
        <v>1</v>
      </c>
      <c r="BH41" s="271">
        <f>SUMIF(A40:A43,D41,B40:B43)</f>
        <v>15</v>
      </c>
      <c r="BI41" s="237" t="str">
        <f>BI40</f>
        <v>Группа 4</v>
      </c>
      <c r="BJ41" s="238">
        <f>1+BJ40</f>
        <v>20</v>
      </c>
      <c r="BK41" s="272">
        <v>1</v>
      </c>
      <c r="BL41" s="283" t="str">
        <f t="shared" si="147"/>
        <v>2 - 4</v>
      </c>
      <c r="BM41" s="304"/>
      <c r="BN41" s="274"/>
      <c r="BO41" s="284"/>
      <c r="BP41" s="1172"/>
      <c r="BQ41" s="1174"/>
      <c r="BR41" s="1321" t="str">
        <f>IF(BO41="","",VLOOKUP(BO41,СписокКМ!BR:BW,2,FALSE))</f>
        <v/>
      </c>
      <c r="BS41" s="1321" t="str">
        <f>IF(BP41="","",VLOOKUP(BP41,СписокКМ!BS:BX,2,FALSE))</f>
        <v/>
      </c>
      <c r="BT41" s="1321" t="str">
        <f>IF(BQ41="","",VLOOKUP(BQ41,СписокКМ!BT:BY,2,FALSE))</f>
        <v/>
      </c>
      <c r="BU41" s="1321" t="str">
        <f>IF(BR41="","",VLOOKUP(BR41,СписокКМ!BU:BZ,2,FALSE))</f>
        <v/>
      </c>
      <c r="BV41" s="1178"/>
      <c r="BW41" s="1181"/>
      <c r="BX41" s="1181"/>
      <c r="BY41" s="1182"/>
      <c r="BZ41" s="1187" t="str">
        <f>IF(AI42&lt;AJ42,AR42,IF(AJ42&lt;AI42,AS42," "))</f>
        <v>3  -  1</v>
      </c>
      <c r="CA41" s="1188"/>
      <c r="CB41" s="1189"/>
      <c r="CC41" s="1187" t="str">
        <f>IF(AI40&lt;AJ40,AR40,IF(AJ40&lt;AI40,AS40," "))</f>
        <v>3  -  0</v>
      </c>
      <c r="CD41" s="1188"/>
      <c r="CE41" s="1189"/>
      <c r="CF41" s="1187" t="str">
        <f>IF(AI44&lt;AJ44,AR44,IF(AJ44&lt;AI44,AS44," "))</f>
        <v xml:space="preserve"> </v>
      </c>
      <c r="CG41" s="1188"/>
      <c r="CH41" s="1189"/>
      <c r="CI41" s="1171"/>
      <c r="CJ41" s="1191"/>
      <c r="CK41" s="1184"/>
      <c r="CL41" s="1186"/>
      <c r="CN41" s="313" t="s">
        <v>60</v>
      </c>
      <c r="CO41" s="310">
        <f>BQ42</f>
        <v>2</v>
      </c>
      <c r="CP41" s="312" t="str">
        <f>IF(CO41="","",VLOOKUP(CO41,СписокКМ!$A$188:$C$236,3,FALSE))</f>
        <v>Архангельская область</v>
      </c>
      <c r="CQ41" s="310">
        <f>BQ46</f>
        <v>0</v>
      </c>
      <c r="CR41" s="312" t="str">
        <f>IF(CQ41="","",VLOOKUP(CQ41,СписокКМ!$A$188:$C$236,3,FALSE))</f>
        <v>Х</v>
      </c>
    </row>
    <row r="42" spans="1:96" ht="12.95" customHeight="1" x14ac:dyDescent="0.2">
      <c r="A42" s="255">
        <v>3</v>
      </c>
      <c r="B42" s="281">
        <f>IF(R39="","",VLOOKUP(R39,'[61]Посев групп'!B:L,6,FALSE))</f>
        <v>2</v>
      </c>
      <c r="C42" s="257">
        <v>1</v>
      </c>
      <c r="D42" s="258">
        <v>2</v>
      </c>
      <c r="E42" s="259">
        <v>1</v>
      </c>
      <c r="F42" s="260">
        <v>1</v>
      </c>
      <c r="G42" s="261"/>
      <c r="H42" s="262"/>
      <c r="I42" s="259"/>
      <c r="J42" s="260"/>
      <c r="K42" s="261"/>
      <c r="L42" s="262"/>
      <c r="M42" s="259"/>
      <c r="N42" s="260"/>
      <c r="O42" s="261"/>
      <c r="P42" s="262"/>
      <c r="Q42" s="259"/>
      <c r="R42" s="260"/>
      <c r="S42" s="263">
        <f t="shared" si="111"/>
        <v>0</v>
      </c>
      <c r="T42" s="263">
        <f t="shared" si="112"/>
        <v>0</v>
      </c>
      <c r="U42" s="263">
        <f t="shared" si="113"/>
        <v>0</v>
      </c>
      <c r="V42" s="263">
        <f t="shared" si="114"/>
        <v>0</v>
      </c>
      <c r="W42" s="263">
        <f t="shared" si="115"/>
        <v>0</v>
      </c>
      <c r="X42" s="263">
        <f t="shared" si="116"/>
        <v>0</v>
      </c>
      <c r="Y42" s="263">
        <f t="shared" si="117"/>
        <v>0</v>
      </c>
      <c r="Z42" s="263">
        <f t="shared" si="118"/>
        <v>0</v>
      </c>
      <c r="AA42" s="263">
        <f t="shared" si="119"/>
        <v>0</v>
      </c>
      <c r="AB42" s="263">
        <f t="shared" si="120"/>
        <v>0</v>
      </c>
      <c r="AC42" s="263">
        <f t="shared" si="121"/>
        <v>0</v>
      </c>
      <c r="AD42" s="263">
        <f t="shared" si="122"/>
        <v>0</v>
      </c>
      <c r="AE42" s="263">
        <f t="shared" si="123"/>
        <v>0</v>
      </c>
      <c r="AF42" s="263">
        <f t="shared" si="124"/>
        <v>0</v>
      </c>
      <c r="AG42" s="264">
        <v>3</v>
      </c>
      <c r="AH42" s="264">
        <v>1</v>
      </c>
      <c r="AI42" s="265">
        <f t="shared" si="125"/>
        <v>2</v>
      </c>
      <c r="AJ42" s="265">
        <f t="shared" si="126"/>
        <v>1</v>
      </c>
      <c r="AK42" s="266" t="str">
        <f t="shared" si="127"/>
        <v>ERROR</v>
      </c>
      <c r="AL42" s="266" t="str">
        <f t="shared" si="128"/>
        <v/>
      </c>
      <c r="AM42" s="266" t="str">
        <f t="shared" si="129"/>
        <v/>
      </c>
      <c r="AN42" s="266" t="str">
        <f t="shared" si="130"/>
        <v/>
      </c>
      <c r="AO42" s="266" t="str">
        <f t="shared" si="131"/>
        <v/>
      </c>
      <c r="AP42" s="266" t="str">
        <f t="shared" si="132"/>
        <v/>
      </c>
      <c r="AQ42" s="266" t="str">
        <f t="shared" si="133"/>
        <v/>
      </c>
      <c r="AR42" s="267" t="str">
        <f t="shared" si="134"/>
        <v>3  -  1</v>
      </c>
      <c r="AS42" s="268" t="str">
        <f t="shared" si="135"/>
        <v>3  -  1</v>
      </c>
      <c r="AT42" s="265">
        <f t="shared" si="136"/>
        <v>1</v>
      </c>
      <c r="AU42" s="265">
        <f t="shared" si="137"/>
        <v>2</v>
      </c>
      <c r="AV42" s="266" t="str">
        <f t="shared" si="138"/>
        <v>ERROR</v>
      </c>
      <c r="AW42" s="266" t="str">
        <f t="shared" si="139"/>
        <v/>
      </c>
      <c r="AX42" s="266" t="str">
        <f t="shared" si="140"/>
        <v/>
      </c>
      <c r="AY42" s="266" t="str">
        <f t="shared" si="141"/>
        <v/>
      </c>
      <c r="AZ42" s="266" t="str">
        <f t="shared" si="142"/>
        <v/>
      </c>
      <c r="BA42" s="266" t="str">
        <f t="shared" si="143"/>
        <v/>
      </c>
      <c r="BB42" s="266" t="str">
        <f t="shared" si="144"/>
        <v/>
      </c>
      <c r="BC42" s="267" t="str">
        <f t="shared" si="145"/>
        <v>1  -  3</v>
      </c>
      <c r="BD42" s="268" t="str">
        <f t="shared" si="146"/>
        <v>1  -  3</v>
      </c>
      <c r="BE42" s="269">
        <f>SUMIF(C40:C46,2,AI40:AI46)+SUMIF(D40:D46,2,AJ40:AJ46)</f>
        <v>3</v>
      </c>
      <c r="BF42" s="269">
        <f>IF(BE42&lt;&gt;0,RANK(BE42,BE40:BE46),"")</f>
        <v>2</v>
      </c>
      <c r="BG42" s="270">
        <f>SUMIF(A40:A43,C42,B40:B43)</f>
        <v>10</v>
      </c>
      <c r="BH42" s="271">
        <f>SUMIF(A40:A43,D42,B40:B43)</f>
        <v>1</v>
      </c>
      <c r="BI42" s="237" t="str">
        <f>BI41</f>
        <v>Группа 4</v>
      </c>
      <c r="BJ42" s="238">
        <f>1+BJ41</f>
        <v>21</v>
      </c>
      <c r="BK42" s="272">
        <v>2</v>
      </c>
      <c r="BL42" s="285" t="str">
        <f t="shared" si="147"/>
        <v>1 - 2</v>
      </c>
      <c r="BM42" s="305"/>
      <c r="BN42" s="286"/>
      <c r="BO42" s="287"/>
      <c r="BP42" s="1192">
        <v>2</v>
      </c>
      <c r="BQ42" s="1173">
        <v>2</v>
      </c>
      <c r="BR42" s="1318" t="str">
        <f>IF(BQ42="","",VLOOKUP(BQ42,СписокКМ!$A$188:$C$236,3,FALSE))</f>
        <v>Архангельская область</v>
      </c>
      <c r="BS42" s="1318" t="e">
        <f>IF(BP42="","",VLOOKUP(BP42,СписокКМ!BS:BX,2,FALSE))</f>
        <v>#N/A</v>
      </c>
      <c r="BT42" s="1318" t="str">
        <f>IF(BQ42="","",VLOOKUP(BQ42,СписокКМ!$A$188:$C$236,3,FALSE))</f>
        <v>Архангельская область</v>
      </c>
      <c r="BU42" s="1318" t="e">
        <f>IF(BR42="","",VLOOKUP(BR42,СписокКМ!BU:BZ,2,FALSE))</f>
        <v>#N/A</v>
      </c>
      <c r="BV42" s="1177"/>
      <c r="BW42" s="288"/>
      <c r="BX42" s="277">
        <f>IF(AG42&lt;AH42,AT42,IF(AH42&lt;AG42,AT42," "))</f>
        <v>1</v>
      </c>
      <c r="BY42" s="278"/>
      <c r="BZ42" s="1179"/>
      <c r="CA42" s="1179"/>
      <c r="CB42" s="1180"/>
      <c r="CC42" s="279"/>
      <c r="CD42" s="277">
        <f>IF(AG45&lt;AH45,AI45,IF(AH45&lt;AG45,AI45," "))</f>
        <v>2</v>
      </c>
      <c r="CE42" s="278"/>
      <c r="CF42" s="289"/>
      <c r="CG42" s="290" t="str">
        <f>IF(AG41&lt;AH41,AI41,IF(AH41&lt;AG41,AI41," "))</f>
        <v xml:space="preserve"> </v>
      </c>
      <c r="CH42" s="280"/>
      <c r="CI42" s="1171"/>
      <c r="CJ42" s="1190">
        <f>BE42</f>
        <v>3</v>
      </c>
      <c r="CK42" s="1183"/>
      <c r="CL42" s="1185">
        <f>IF(BF43="",BF42,BF43)</f>
        <v>2</v>
      </c>
      <c r="CN42" s="313" t="s">
        <v>61</v>
      </c>
      <c r="CO42" s="310">
        <f>BQ40</f>
        <v>6</v>
      </c>
      <c r="CP42" s="312" t="str">
        <f>IF(CO42="","",VLOOKUP(CO42,СписокКМ!$A$188:$C$236,3,FALSE))</f>
        <v>Кемеровская область</v>
      </c>
      <c r="CQ42" s="310">
        <f>BQ42</f>
        <v>2</v>
      </c>
      <c r="CR42" s="312" t="str">
        <f>IF(CQ42="","",VLOOKUP(CQ42,СписокКМ!$A$188:$C$236,3,FALSE))</f>
        <v>Архангельская область</v>
      </c>
    </row>
    <row r="43" spans="1:96" ht="12.95" customHeight="1" x14ac:dyDescent="0.2">
      <c r="A43" s="255">
        <v>4</v>
      </c>
      <c r="B43" s="281">
        <f>IF(R39="","",VLOOKUP(R39,'[61]Посев групп'!B:L,8,FALSE))</f>
        <v>15</v>
      </c>
      <c r="C43" s="257">
        <v>3</v>
      </c>
      <c r="D43" s="258">
        <v>4</v>
      </c>
      <c r="E43" s="259">
        <v>1</v>
      </c>
      <c r="F43" s="260">
        <v>1</v>
      </c>
      <c r="G43" s="261"/>
      <c r="H43" s="262"/>
      <c r="I43" s="259"/>
      <c r="J43" s="260"/>
      <c r="K43" s="261"/>
      <c r="L43" s="262"/>
      <c r="M43" s="259"/>
      <c r="N43" s="260"/>
      <c r="O43" s="261"/>
      <c r="P43" s="262"/>
      <c r="Q43" s="259"/>
      <c r="R43" s="260"/>
      <c r="S43" s="263">
        <f t="shared" si="111"/>
        <v>0</v>
      </c>
      <c r="T43" s="263">
        <f t="shared" si="112"/>
        <v>0</v>
      </c>
      <c r="U43" s="263">
        <f t="shared" si="113"/>
        <v>0</v>
      </c>
      <c r="V43" s="263">
        <f t="shared" si="114"/>
        <v>0</v>
      </c>
      <c r="W43" s="263">
        <f t="shared" si="115"/>
        <v>0</v>
      </c>
      <c r="X43" s="263">
        <f t="shared" si="116"/>
        <v>0</v>
      </c>
      <c r="Y43" s="263">
        <f t="shared" si="117"/>
        <v>0</v>
      </c>
      <c r="Z43" s="263">
        <f t="shared" si="118"/>
        <v>0</v>
      </c>
      <c r="AA43" s="263">
        <f t="shared" si="119"/>
        <v>0</v>
      </c>
      <c r="AB43" s="263">
        <f t="shared" si="120"/>
        <v>0</v>
      </c>
      <c r="AC43" s="263">
        <f t="shared" si="121"/>
        <v>0</v>
      </c>
      <c r="AD43" s="263">
        <f t="shared" si="122"/>
        <v>0</v>
      </c>
      <c r="AE43" s="263">
        <f t="shared" si="123"/>
        <v>0</v>
      </c>
      <c r="AF43" s="263">
        <f t="shared" si="124"/>
        <v>0</v>
      </c>
      <c r="AG43" s="264"/>
      <c r="AH43" s="264"/>
      <c r="AI43" s="265">
        <f t="shared" si="125"/>
        <v>0</v>
      </c>
      <c r="AJ43" s="265">
        <f t="shared" si="126"/>
        <v>0</v>
      </c>
      <c r="AK43" s="266" t="str">
        <f t="shared" si="127"/>
        <v>ERROR</v>
      </c>
      <c r="AL43" s="266" t="str">
        <f t="shared" si="128"/>
        <v/>
      </c>
      <c r="AM43" s="266" t="str">
        <f t="shared" si="129"/>
        <v/>
      </c>
      <c r="AN43" s="266" t="str">
        <f t="shared" si="130"/>
        <v/>
      </c>
      <c r="AO43" s="266" t="str">
        <f t="shared" si="131"/>
        <v/>
      </c>
      <c r="AP43" s="266" t="str">
        <f t="shared" si="132"/>
        <v/>
      </c>
      <c r="AQ43" s="266" t="str">
        <f t="shared" si="133"/>
        <v/>
      </c>
      <c r="AR43" s="267" t="str">
        <f t="shared" si="134"/>
        <v xml:space="preserve">  -  </v>
      </c>
      <c r="AS43" s="268" t="str">
        <f t="shared" si="135"/>
        <v xml:space="preserve">  -  </v>
      </c>
      <c r="AT43" s="265">
        <f t="shared" si="136"/>
        <v>0</v>
      </c>
      <c r="AU43" s="265">
        <f t="shared" si="137"/>
        <v>0</v>
      </c>
      <c r="AV43" s="266" t="str">
        <f t="shared" si="138"/>
        <v>ERROR</v>
      </c>
      <c r="AW43" s="266" t="str">
        <f t="shared" si="139"/>
        <v/>
      </c>
      <c r="AX43" s="266" t="str">
        <f t="shared" si="140"/>
        <v/>
      </c>
      <c r="AY43" s="266" t="str">
        <f t="shared" si="141"/>
        <v/>
      </c>
      <c r="AZ43" s="266" t="str">
        <f t="shared" si="142"/>
        <v/>
      </c>
      <c r="BA43" s="266" t="str">
        <f t="shared" si="143"/>
        <v/>
      </c>
      <c r="BB43" s="266" t="str">
        <f t="shared" si="144"/>
        <v/>
      </c>
      <c r="BC43" s="267" t="str">
        <f t="shared" si="145"/>
        <v xml:space="preserve">  -  </v>
      </c>
      <c r="BD43" s="268" t="str">
        <f t="shared" si="146"/>
        <v xml:space="preserve">  -  </v>
      </c>
      <c r="BE43" s="282"/>
      <c r="BF43" s="282"/>
      <c r="BG43" s="270">
        <f>SUMIF(A40:A43,C43,B40:B43)</f>
        <v>2</v>
      </c>
      <c r="BH43" s="271">
        <f>SUMIF(A40:A43,D43,B40:B43)</f>
        <v>15</v>
      </c>
      <c r="BI43" s="237" t="str">
        <f>BI42</f>
        <v>Группа 4</v>
      </c>
      <c r="BJ43" s="238">
        <f>1+BJ42</f>
        <v>22</v>
      </c>
      <c r="BK43" s="272">
        <v>2</v>
      </c>
      <c r="BL43" s="285" t="str">
        <f t="shared" si="147"/>
        <v>3 - 4</v>
      </c>
      <c r="BM43" s="305"/>
      <c r="BN43" s="286"/>
      <c r="BO43" s="287"/>
      <c r="BP43" s="1193"/>
      <c r="BQ43" s="1174"/>
      <c r="BR43" s="1321" t="str">
        <f>IF(BO43="","",VLOOKUP(BO43,СписокКМ!BR:BW,2,FALSE))</f>
        <v/>
      </c>
      <c r="BS43" s="1321" t="str">
        <f>IF(BP43="","",VLOOKUP(BP43,СписокКМ!BS:BX,2,FALSE))</f>
        <v/>
      </c>
      <c r="BT43" s="1321" t="str">
        <f>IF(BQ43="","",VLOOKUP(BQ43,СписокКМ!BT:BY,2,FALSE))</f>
        <v/>
      </c>
      <c r="BU43" s="1321" t="str">
        <f>IF(BR43="","",VLOOKUP(BR43,СписокКМ!BU:BZ,2,FALSE))</f>
        <v/>
      </c>
      <c r="BV43" s="1178"/>
      <c r="BW43" s="1187" t="str">
        <f>IF(AI42&gt;AJ42,BC42,IF(AJ42&gt;AI42,BD42," "))</f>
        <v>1  -  3</v>
      </c>
      <c r="BX43" s="1188"/>
      <c r="BY43" s="1189"/>
      <c r="BZ43" s="1181"/>
      <c r="CA43" s="1181"/>
      <c r="CB43" s="1182"/>
      <c r="CC43" s="1187" t="str">
        <f>IF(AI45&lt;AJ45,AR45,IF(AJ45&lt;AI45,AS45," "))</f>
        <v>3  -  0</v>
      </c>
      <c r="CD43" s="1188"/>
      <c r="CE43" s="1189"/>
      <c r="CF43" s="1187" t="str">
        <f>IF(AI41&lt;AJ41,AR41,IF(AJ41&lt;AI41,AS41," "))</f>
        <v xml:space="preserve"> </v>
      </c>
      <c r="CG43" s="1188"/>
      <c r="CH43" s="1189"/>
      <c r="CI43" s="1171"/>
      <c r="CJ43" s="1191"/>
      <c r="CK43" s="1184"/>
      <c r="CL43" s="1186"/>
      <c r="CN43" s="313" t="s">
        <v>62</v>
      </c>
      <c r="CO43" s="310">
        <f>BQ44</f>
        <v>7</v>
      </c>
      <c r="CP43" s="312" t="str">
        <f>IF(CO43="","",VLOOKUP(CO43,СписокКМ!$A$188:$C$236,3,FALSE))</f>
        <v>Республика Крым</v>
      </c>
      <c r="CQ43" s="310">
        <f>BQ46</f>
        <v>0</v>
      </c>
      <c r="CR43" s="312" t="str">
        <f>IF(CQ43="","",VLOOKUP(CQ43,СписокКМ!$A$188:$C$236,3,FALSE))</f>
        <v>Х</v>
      </c>
    </row>
    <row r="44" spans="1:96" ht="12.95" customHeight="1" x14ac:dyDescent="0.2">
      <c r="A44" s="255">
        <v>5</v>
      </c>
      <c r="B44" s="291"/>
      <c r="C44" s="257">
        <v>1</v>
      </c>
      <c r="D44" s="258">
        <v>4</v>
      </c>
      <c r="E44" s="259">
        <v>1</v>
      </c>
      <c r="F44" s="260">
        <v>1</v>
      </c>
      <c r="G44" s="261"/>
      <c r="H44" s="262"/>
      <c r="I44" s="259"/>
      <c r="J44" s="260"/>
      <c r="K44" s="261"/>
      <c r="L44" s="262"/>
      <c r="M44" s="259"/>
      <c r="N44" s="260"/>
      <c r="O44" s="261"/>
      <c r="P44" s="262"/>
      <c r="Q44" s="259"/>
      <c r="R44" s="260"/>
      <c r="S44" s="263">
        <f t="shared" si="111"/>
        <v>0</v>
      </c>
      <c r="T44" s="263">
        <f t="shared" si="112"/>
        <v>0</v>
      </c>
      <c r="U44" s="263">
        <f t="shared" si="113"/>
        <v>0</v>
      </c>
      <c r="V44" s="263">
        <f t="shared" si="114"/>
        <v>0</v>
      </c>
      <c r="W44" s="263">
        <f t="shared" si="115"/>
        <v>0</v>
      </c>
      <c r="X44" s="263">
        <f t="shared" si="116"/>
        <v>0</v>
      </c>
      <c r="Y44" s="263">
        <f t="shared" si="117"/>
        <v>0</v>
      </c>
      <c r="Z44" s="263">
        <f t="shared" si="118"/>
        <v>0</v>
      </c>
      <c r="AA44" s="263">
        <f t="shared" si="119"/>
        <v>0</v>
      </c>
      <c r="AB44" s="263">
        <f t="shared" si="120"/>
        <v>0</v>
      </c>
      <c r="AC44" s="263">
        <f t="shared" si="121"/>
        <v>0</v>
      </c>
      <c r="AD44" s="263">
        <f t="shared" si="122"/>
        <v>0</v>
      </c>
      <c r="AE44" s="263">
        <f t="shared" si="123"/>
        <v>0</v>
      </c>
      <c r="AF44" s="263">
        <f t="shared" si="124"/>
        <v>0</v>
      </c>
      <c r="AG44" s="264"/>
      <c r="AH44" s="264"/>
      <c r="AI44" s="265">
        <f t="shared" si="125"/>
        <v>0</v>
      </c>
      <c r="AJ44" s="265">
        <f t="shared" si="126"/>
        <v>0</v>
      </c>
      <c r="AK44" s="266" t="str">
        <f t="shared" si="127"/>
        <v>ERROR</v>
      </c>
      <c r="AL44" s="266" t="str">
        <f t="shared" si="128"/>
        <v/>
      </c>
      <c r="AM44" s="266" t="str">
        <f t="shared" si="129"/>
        <v/>
      </c>
      <c r="AN44" s="266" t="str">
        <f t="shared" si="130"/>
        <v/>
      </c>
      <c r="AO44" s="266" t="str">
        <f t="shared" si="131"/>
        <v/>
      </c>
      <c r="AP44" s="266" t="str">
        <f t="shared" si="132"/>
        <v/>
      </c>
      <c r="AQ44" s="266" t="str">
        <f t="shared" si="133"/>
        <v/>
      </c>
      <c r="AR44" s="267" t="str">
        <f t="shared" si="134"/>
        <v xml:space="preserve">  -  </v>
      </c>
      <c r="AS44" s="268" t="str">
        <f t="shared" si="135"/>
        <v xml:space="preserve">  -  </v>
      </c>
      <c r="AT44" s="265">
        <f t="shared" si="136"/>
        <v>0</v>
      </c>
      <c r="AU44" s="265">
        <f t="shared" si="137"/>
        <v>0</v>
      </c>
      <c r="AV44" s="266" t="str">
        <f t="shared" si="138"/>
        <v>ERROR</v>
      </c>
      <c r="AW44" s="266" t="str">
        <f t="shared" si="139"/>
        <v/>
      </c>
      <c r="AX44" s="266" t="str">
        <f t="shared" si="140"/>
        <v/>
      </c>
      <c r="AY44" s="266" t="str">
        <f t="shared" si="141"/>
        <v/>
      </c>
      <c r="AZ44" s="266" t="str">
        <f t="shared" si="142"/>
        <v/>
      </c>
      <c r="BA44" s="266" t="str">
        <f t="shared" si="143"/>
        <v/>
      </c>
      <c r="BB44" s="266" t="str">
        <f t="shared" si="144"/>
        <v/>
      </c>
      <c r="BC44" s="267" t="str">
        <f t="shared" si="145"/>
        <v xml:space="preserve">  -  </v>
      </c>
      <c r="BD44" s="268" t="str">
        <f t="shared" si="146"/>
        <v xml:space="preserve">  -  </v>
      </c>
      <c r="BE44" s="269">
        <f>SUMIF(C40:C46,3,AI40:AI46)+SUMIF(D40:D46,3,AJ40:AJ46)</f>
        <v>2</v>
      </c>
      <c r="BF44" s="269">
        <f>IF(BE44&lt;&gt;0,RANK(BE44,BE40:BE46),"")</f>
        <v>3</v>
      </c>
      <c r="BG44" s="270">
        <f>SUMIF(A40:A43,C44,B40:B43)</f>
        <v>10</v>
      </c>
      <c r="BH44" s="271">
        <f>SUMIF(A40:A43,D44,B40:B43)</f>
        <v>15</v>
      </c>
      <c r="BI44" s="237" t="str">
        <f>BI43</f>
        <v>Группа 4</v>
      </c>
      <c r="BJ44" s="238">
        <f>1+BJ43</f>
        <v>23</v>
      </c>
      <c r="BK44" s="272">
        <v>3</v>
      </c>
      <c r="BL44" s="283" t="str">
        <f t="shared" si="147"/>
        <v>1 - 4</v>
      </c>
      <c r="BM44" s="304"/>
      <c r="BN44" s="274"/>
      <c r="BO44" s="284"/>
      <c r="BP44" s="1192">
        <v>3</v>
      </c>
      <c r="BQ44" s="1173">
        <v>7</v>
      </c>
      <c r="BR44" s="1318" t="str">
        <f>IF(BQ44="","",VLOOKUP(BQ44,СписокКМ!$A$188:$C$236,3,FALSE))</f>
        <v>Республика Крым</v>
      </c>
      <c r="BS44" s="1318" t="e">
        <f>IF(BP44="","",VLOOKUP(BP44,СписокКМ!BS:BX,2,FALSE))</f>
        <v>#N/A</v>
      </c>
      <c r="BT44" s="1318" t="str">
        <f>IF(BQ44="","",VLOOKUP(BQ44,СписокКМ!$A$188:$C$236,3,FALSE))</f>
        <v>Республика Крым</v>
      </c>
      <c r="BU44" s="1318" t="e">
        <f>IF(BR44="","",VLOOKUP(BR44,СписокКМ!BU:BZ,2,FALSE))</f>
        <v>#N/A</v>
      </c>
      <c r="BV44" s="1177"/>
      <c r="BW44" s="292"/>
      <c r="BX44" s="277">
        <f>IF(AG40&lt;AH40,AT40,IF(AH40&lt;AG40,AT40," "))</f>
        <v>1</v>
      </c>
      <c r="BY44" s="278"/>
      <c r="BZ44" s="279"/>
      <c r="CA44" s="277">
        <f>IF(AG45&lt;AH45,AT45,IF(AH45&lt;AG45,AT45," "))</f>
        <v>1</v>
      </c>
      <c r="CB44" s="278"/>
      <c r="CC44" s="1194"/>
      <c r="CD44" s="1194"/>
      <c r="CE44" s="1195"/>
      <c r="CF44" s="289"/>
      <c r="CG44" s="290" t="str">
        <f>IF(AG43&lt;AH43,AI43,IF(AH43&lt;AG43,AI43," "))</f>
        <v xml:space="preserve"> </v>
      </c>
      <c r="CH44" s="280"/>
      <c r="CI44" s="1171"/>
      <c r="CJ44" s="1190">
        <f>BE44</f>
        <v>2</v>
      </c>
      <c r="CK44" s="1183"/>
      <c r="CL44" s="1185">
        <f>IF(BF45="",BF44,BF45)</f>
        <v>3</v>
      </c>
      <c r="CN44" s="313" t="s">
        <v>63</v>
      </c>
      <c r="CO44" s="310">
        <f>BQ40</f>
        <v>6</v>
      </c>
      <c r="CP44" s="312" t="str">
        <f>IF(CO44="","",VLOOKUP(CO44,СписокКМ!$A$188:$C$236,3,FALSE))</f>
        <v>Кемеровская область</v>
      </c>
      <c r="CQ44" s="310">
        <f>BQ46</f>
        <v>0</v>
      </c>
      <c r="CR44" s="312" t="str">
        <f>IF(CQ44="","",VLOOKUP(CQ44,СписокКМ!$A$188:$C$236,3,FALSE))</f>
        <v>Х</v>
      </c>
    </row>
    <row r="45" spans="1:96" ht="12.95" customHeight="1" x14ac:dyDescent="0.2">
      <c r="A45" s="255">
        <v>6</v>
      </c>
      <c r="C45" s="257">
        <v>2</v>
      </c>
      <c r="D45" s="258">
        <v>3</v>
      </c>
      <c r="E45" s="259">
        <v>1</v>
      </c>
      <c r="F45" s="260">
        <v>1</v>
      </c>
      <c r="G45" s="261"/>
      <c r="H45" s="262"/>
      <c r="I45" s="259"/>
      <c r="J45" s="260"/>
      <c r="K45" s="261"/>
      <c r="L45" s="262"/>
      <c r="M45" s="259"/>
      <c r="N45" s="260"/>
      <c r="O45" s="261"/>
      <c r="P45" s="262"/>
      <c r="Q45" s="259"/>
      <c r="R45" s="260"/>
      <c r="S45" s="263">
        <f t="shared" si="111"/>
        <v>0</v>
      </c>
      <c r="T45" s="263">
        <f t="shared" si="112"/>
        <v>0</v>
      </c>
      <c r="U45" s="263">
        <f t="shared" si="113"/>
        <v>0</v>
      </c>
      <c r="V45" s="263">
        <f t="shared" si="114"/>
        <v>0</v>
      </c>
      <c r="W45" s="263">
        <f t="shared" si="115"/>
        <v>0</v>
      </c>
      <c r="X45" s="263">
        <f t="shared" si="116"/>
        <v>0</v>
      </c>
      <c r="Y45" s="263">
        <f t="shared" si="117"/>
        <v>0</v>
      </c>
      <c r="Z45" s="263">
        <f t="shared" si="118"/>
        <v>0</v>
      </c>
      <c r="AA45" s="263">
        <f t="shared" si="119"/>
        <v>0</v>
      </c>
      <c r="AB45" s="263">
        <f t="shared" si="120"/>
        <v>0</v>
      </c>
      <c r="AC45" s="263">
        <f t="shared" si="121"/>
        <v>0</v>
      </c>
      <c r="AD45" s="263">
        <f t="shared" si="122"/>
        <v>0</v>
      </c>
      <c r="AE45" s="263">
        <f t="shared" si="123"/>
        <v>0</v>
      </c>
      <c r="AF45" s="263">
        <f t="shared" si="124"/>
        <v>0</v>
      </c>
      <c r="AG45" s="264">
        <v>3</v>
      </c>
      <c r="AH45" s="264">
        <v>0</v>
      </c>
      <c r="AI45" s="265">
        <f t="shared" si="125"/>
        <v>2</v>
      </c>
      <c r="AJ45" s="265">
        <f t="shared" si="126"/>
        <v>1</v>
      </c>
      <c r="AK45" s="266" t="str">
        <f t="shared" si="127"/>
        <v>ERROR</v>
      </c>
      <c r="AL45" s="266" t="str">
        <f t="shared" si="128"/>
        <v/>
      </c>
      <c r="AM45" s="266" t="str">
        <f t="shared" si="129"/>
        <v/>
      </c>
      <c r="AN45" s="266" t="str">
        <f t="shared" si="130"/>
        <v/>
      </c>
      <c r="AO45" s="266" t="str">
        <f t="shared" si="131"/>
        <v/>
      </c>
      <c r="AP45" s="266" t="str">
        <f t="shared" si="132"/>
        <v/>
      </c>
      <c r="AQ45" s="266" t="str">
        <f t="shared" si="133"/>
        <v/>
      </c>
      <c r="AR45" s="267" t="str">
        <f t="shared" si="134"/>
        <v>3  -  0</v>
      </c>
      <c r="AS45" s="268" t="str">
        <f t="shared" si="135"/>
        <v>3  -  0</v>
      </c>
      <c r="AT45" s="265">
        <f t="shared" si="136"/>
        <v>1</v>
      </c>
      <c r="AU45" s="265">
        <f t="shared" si="137"/>
        <v>2</v>
      </c>
      <c r="AV45" s="266" t="str">
        <f t="shared" si="138"/>
        <v>ERROR</v>
      </c>
      <c r="AW45" s="266" t="str">
        <f t="shared" si="139"/>
        <v/>
      </c>
      <c r="AX45" s="266" t="str">
        <f t="shared" si="140"/>
        <v/>
      </c>
      <c r="AY45" s="266" t="str">
        <f t="shared" si="141"/>
        <v/>
      </c>
      <c r="AZ45" s="266" t="str">
        <f t="shared" si="142"/>
        <v/>
      </c>
      <c r="BA45" s="266" t="str">
        <f t="shared" si="143"/>
        <v/>
      </c>
      <c r="BB45" s="266" t="str">
        <f t="shared" si="144"/>
        <v/>
      </c>
      <c r="BC45" s="267" t="str">
        <f t="shared" si="145"/>
        <v>0  -  3</v>
      </c>
      <c r="BD45" s="268" t="str">
        <f t="shared" si="146"/>
        <v>0  -  3</v>
      </c>
      <c r="BE45" s="282"/>
      <c r="BF45" s="282"/>
      <c r="BG45" s="270">
        <f>SUMIF(A40:A43,C45,B40:B43)</f>
        <v>1</v>
      </c>
      <c r="BH45" s="271">
        <f>SUMIF(A40:A43,D45,B40:B43)</f>
        <v>2</v>
      </c>
      <c r="BI45" s="237" t="str">
        <f>BI44</f>
        <v>Группа 4</v>
      </c>
      <c r="BJ45" s="238">
        <f>1+BJ44</f>
        <v>24</v>
      </c>
      <c r="BK45" s="272">
        <v>3</v>
      </c>
      <c r="BL45" s="293" t="str">
        <f t="shared" si="147"/>
        <v>2 - 3</v>
      </c>
      <c r="BM45" s="294"/>
      <c r="BN45" s="294"/>
      <c r="BO45" s="295"/>
      <c r="BP45" s="1193"/>
      <c r="BQ45" s="1174"/>
      <c r="BR45" s="1321" t="str">
        <f>IF(BO45="","",VLOOKUP(BO45,СписокКМ!BR:BW,2,FALSE))</f>
        <v/>
      </c>
      <c r="BS45" s="1321" t="str">
        <f>IF(BP45="","",VLOOKUP(BP45,СписокКМ!BS:BX,2,FALSE))</f>
        <v/>
      </c>
      <c r="BT45" s="1321" t="str">
        <f>IF(BQ45="","",VLOOKUP(BQ45,СписокКМ!BT:BY,2,FALSE))</f>
        <v/>
      </c>
      <c r="BU45" s="1321" t="str">
        <f>IF(BR45="","",VLOOKUP(BR45,СписокКМ!BU:BZ,2,FALSE))</f>
        <v/>
      </c>
      <c r="BV45" s="1178"/>
      <c r="BW45" s="1187" t="str">
        <f>IF(AI40&gt;AJ40,BC40,IF(AJ40&gt;AI40,BD40," "))</f>
        <v>0  -  3</v>
      </c>
      <c r="BX45" s="1188"/>
      <c r="BY45" s="1189"/>
      <c r="BZ45" s="1187" t="str">
        <f>IF(AI45&gt;AJ45,BC45,IF(AJ45&gt;AI45,BD45," "))</f>
        <v>0  -  3</v>
      </c>
      <c r="CA45" s="1188"/>
      <c r="CB45" s="1189"/>
      <c r="CC45" s="1181"/>
      <c r="CD45" s="1181"/>
      <c r="CE45" s="1182"/>
      <c r="CF45" s="1187" t="str">
        <f>IF(AI43&lt;AJ43,AR43,IF(AJ43&lt;AI43,AS43," "))</f>
        <v xml:space="preserve"> </v>
      </c>
      <c r="CG45" s="1188"/>
      <c r="CH45" s="1189"/>
      <c r="CI45" s="1171"/>
      <c r="CJ45" s="1191"/>
      <c r="CK45" s="1184"/>
      <c r="CL45" s="1186"/>
      <c r="CN45" s="313" t="s">
        <v>64</v>
      </c>
      <c r="CO45" s="310">
        <f>BQ42</f>
        <v>2</v>
      </c>
      <c r="CP45" s="312" t="str">
        <f>IF(CO45="","",VLOOKUP(CO45,СписокКМ!$A$188:$C$236,3,FALSE))</f>
        <v>Архангельская область</v>
      </c>
      <c r="CQ45" s="310">
        <f>BQ44</f>
        <v>7</v>
      </c>
      <c r="CR45" s="312" t="str">
        <f>IF(CQ45="","",VLOOKUP(CQ45,СписокКМ!$A$188:$C$236,3,FALSE))</f>
        <v>Республика Крым</v>
      </c>
    </row>
    <row r="46" spans="1:96" ht="12.95" customHeight="1" x14ac:dyDescent="0.2"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V46" s="224"/>
      <c r="AW46" s="224"/>
      <c r="AX46" s="224"/>
      <c r="AY46" s="224"/>
      <c r="AZ46" s="224"/>
      <c r="BE46" s="269">
        <f>SUMIF(C40:C46,4,AI40:AI46)+SUMIF(D40:D46,4,AJ40:AJ46)</f>
        <v>0</v>
      </c>
      <c r="BF46" s="269" t="str">
        <f>IF(BE46&lt;&gt;0,RANK(BE46,BE40:BE46),"")</f>
        <v/>
      </c>
      <c r="BG46" s="301"/>
      <c r="BH46" s="301"/>
      <c r="BP46" s="1192">
        <v>4</v>
      </c>
      <c r="BQ46" s="1173"/>
      <c r="BR46" s="1318" t="str">
        <f>IF(BQ46="","",VLOOKUP(BQ46,СписокКМ!$A$188:$C$236,3,FALSE))</f>
        <v/>
      </c>
      <c r="BS46" s="1318" t="e">
        <f>IF(BP46="","",VLOOKUP(BP46,СписокКМ!BS:BX,2,FALSE))</f>
        <v>#N/A</v>
      </c>
      <c r="BT46" s="1318" t="str">
        <f>IF(BQ46="","",VLOOKUP(BQ46,СписокКМ!$A$188:$C$236,3,FALSE))</f>
        <v/>
      </c>
      <c r="BU46" s="1318" t="str">
        <f>IF(BR46="","",VLOOKUP(BR46,СписокКМ!BU:BZ,2,FALSE))</f>
        <v/>
      </c>
      <c r="BV46" s="1177"/>
      <c r="BW46" s="288"/>
      <c r="BX46" s="277" t="str">
        <f>IF(AG44&lt;AH44,AT44,IF(AH44&lt;AG44,AT44," "))</f>
        <v xml:space="preserve"> </v>
      </c>
      <c r="BY46" s="278"/>
      <c r="BZ46" s="279"/>
      <c r="CA46" s="277" t="str">
        <f>IF(AG41&lt;AH41,AT41,IF(AH41&lt;AG41,AT41," "))</f>
        <v xml:space="preserve"> </v>
      </c>
      <c r="CB46" s="278"/>
      <c r="CC46" s="279"/>
      <c r="CD46" s="277" t="str">
        <f>IF(AG43&lt;AH43,AT43,IF(AH43&lt;AG43,AT43," "))</f>
        <v xml:space="preserve"> </v>
      </c>
      <c r="CE46" s="278"/>
      <c r="CF46" s="1208"/>
      <c r="CG46" s="1179"/>
      <c r="CH46" s="1180"/>
      <c r="CI46" s="1171"/>
      <c r="CJ46" s="1190">
        <f>BE46</f>
        <v>0</v>
      </c>
      <c r="CK46" s="1197"/>
      <c r="CL46" s="1185" t="str">
        <f>IF(BF47="",BF46,BF47)</f>
        <v/>
      </c>
    </row>
    <row r="47" spans="1:96" ht="12.95" customHeight="1" x14ac:dyDescent="0.2"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V47" s="224"/>
      <c r="AW47" s="224"/>
      <c r="AX47" s="224"/>
      <c r="AY47" s="224"/>
      <c r="AZ47" s="224"/>
      <c r="BE47" s="282"/>
      <c r="BF47" s="282"/>
      <c r="BG47" s="301"/>
      <c r="BH47" s="301"/>
      <c r="BL47" s="297"/>
      <c r="BM47" s="298"/>
      <c r="BN47" s="299"/>
      <c r="BO47" s="300"/>
      <c r="BP47" s="1203"/>
      <c r="BQ47" s="1204"/>
      <c r="BR47" s="1319" t="str">
        <f>IF(BO47="","",VLOOKUP(BO47,СписокКМ!BR:BW,2,FALSE))</f>
        <v/>
      </c>
      <c r="BS47" s="1319" t="str">
        <f>IF(BP47="","",VLOOKUP(BP47,СписокКМ!BS:BX,2,FALSE))</f>
        <v/>
      </c>
      <c r="BT47" s="1319" t="str">
        <f>IF(BQ47="","",VLOOKUP(BQ47,СписокКМ!BT:BY,2,FALSE))</f>
        <v/>
      </c>
      <c r="BU47" s="1319" t="str">
        <f>IF(BR47="","",VLOOKUP(BR47,СписокКМ!BU:BZ,2,FALSE))</f>
        <v/>
      </c>
      <c r="BV47" s="1320"/>
      <c r="BW47" s="1200" t="str">
        <f>IF(AI44&gt;AJ44,BC44,IF(AJ44&gt;AI44,BD44," "))</f>
        <v xml:space="preserve"> </v>
      </c>
      <c r="BX47" s="1201"/>
      <c r="BY47" s="1202"/>
      <c r="BZ47" s="1200" t="str">
        <f>IF(AI41&gt;AJ41,BC41,IF(AJ41&gt;AI41,BD41," "))</f>
        <v xml:space="preserve"> </v>
      </c>
      <c r="CA47" s="1201"/>
      <c r="CB47" s="1202"/>
      <c r="CC47" s="1200" t="str">
        <f>IF(AI43&gt;AJ43,BC43,IF(AJ43&gt;AI43,BD43," "))</f>
        <v xml:space="preserve"> </v>
      </c>
      <c r="CD47" s="1201"/>
      <c r="CE47" s="1202"/>
      <c r="CF47" s="1209"/>
      <c r="CG47" s="1210"/>
      <c r="CH47" s="1211"/>
      <c r="CI47" s="1322"/>
      <c r="CJ47" s="1212"/>
      <c r="CK47" s="1198"/>
      <c r="CL47" s="1199"/>
    </row>
    <row r="51" spans="1:96" ht="11.1" customHeight="1" x14ac:dyDescent="0.2">
      <c r="CA51" s="296" t="s">
        <v>371</v>
      </c>
      <c r="CD51" s="296" t="s">
        <v>317</v>
      </c>
    </row>
    <row r="61" spans="1:96" ht="19.5" customHeight="1" x14ac:dyDescent="0.2">
      <c r="Z61" s="233"/>
      <c r="BK61" s="239"/>
      <c r="BP61" s="307" t="s">
        <v>66</v>
      </c>
      <c r="BQ61" s="307"/>
      <c r="BR61" s="307"/>
      <c r="BS61" s="307"/>
      <c r="BT61" s="307"/>
      <c r="BU61" s="307"/>
      <c r="CN61" s="314" t="str">
        <f>BP61</f>
        <v>Предварительный этап. Группа 5</v>
      </c>
    </row>
    <row r="62" spans="1:96" ht="15" customHeight="1" x14ac:dyDescent="0.2">
      <c r="A62" s="240">
        <v>1</v>
      </c>
      <c r="B62" s="241">
        <v>4</v>
      </c>
      <c r="C62" s="242" t="str">
        <f>"КОМАНДЫ. Предварительный этап. Группа "&amp;A62</f>
        <v>КОМАНДЫ. Предварительный этап. Группа 1</v>
      </c>
      <c r="D62" s="242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4"/>
      <c r="P62" s="244"/>
      <c r="Q62" s="244"/>
      <c r="R62" s="245">
        <v>1</v>
      </c>
      <c r="Z62" s="233"/>
      <c r="AR62" s="246">
        <f>IF(B63=0,0,(IF(B64=0,1,IF(B65=0,2,IF(B66=0,3,IF(B66&gt;0,4))))))</f>
        <v>3</v>
      </c>
      <c r="BC62" s="246" t="b">
        <f>IF(BE62=15,3,IF(BE62&gt;15,4))</f>
        <v>0</v>
      </c>
      <c r="BE62" s="247">
        <f>SUM(BE63,BE65,BE67,BE69)</f>
        <v>0</v>
      </c>
      <c r="BF62" s="247">
        <f>SUM(BF63,BF65,BF67,BF69)</f>
        <v>0</v>
      </c>
      <c r="BL62" s="249" t="s">
        <v>44</v>
      </c>
      <c r="BM62" s="250" t="s">
        <v>45</v>
      </c>
      <c r="BN62" s="250" t="s">
        <v>46</v>
      </c>
      <c r="BO62" s="251" t="s">
        <v>47</v>
      </c>
      <c r="BP62" s="252" t="s">
        <v>1</v>
      </c>
      <c r="BQ62" s="1165" t="s">
        <v>48</v>
      </c>
      <c r="BR62" s="1165"/>
      <c r="BS62" s="1165"/>
      <c r="BT62" s="1165"/>
      <c r="BU62" s="1165"/>
      <c r="BV62" s="1166"/>
      <c r="BW62" s="1167">
        <v>1</v>
      </c>
      <c r="BX62" s="1168"/>
      <c r="BY62" s="1169"/>
      <c r="BZ62" s="1167">
        <v>2</v>
      </c>
      <c r="CA62" s="1168"/>
      <c r="CB62" s="1169"/>
      <c r="CC62" s="1167">
        <v>3</v>
      </c>
      <c r="CD62" s="1168"/>
      <c r="CE62" s="1169"/>
      <c r="CF62" s="1167">
        <v>4</v>
      </c>
      <c r="CG62" s="1168"/>
      <c r="CH62" s="1169"/>
      <c r="CI62" s="1170"/>
      <c r="CJ62" s="253" t="s">
        <v>49</v>
      </c>
      <c r="CK62" s="253" t="s">
        <v>50</v>
      </c>
      <c r="CL62" s="254" t="s">
        <v>51</v>
      </c>
    </row>
    <row r="63" spans="1:96" ht="12.95" customHeight="1" x14ac:dyDescent="0.2">
      <c r="A63" s="255">
        <v>1</v>
      </c>
      <c r="B63" s="256">
        <f>IF(R62="","",VLOOKUP(R62,'[61]Посев групп'!B:N,2,FALSE))</f>
        <v>12</v>
      </c>
      <c r="C63" s="257">
        <v>1</v>
      </c>
      <c r="D63" s="258">
        <v>3</v>
      </c>
      <c r="E63" s="259">
        <v>1</v>
      </c>
      <c r="F63" s="260">
        <v>1</v>
      </c>
      <c r="G63" s="261"/>
      <c r="H63" s="262"/>
      <c r="I63" s="259"/>
      <c r="J63" s="260"/>
      <c r="K63" s="261"/>
      <c r="L63" s="262"/>
      <c r="M63" s="259"/>
      <c r="N63" s="260"/>
      <c r="O63" s="261"/>
      <c r="P63" s="262"/>
      <c r="Q63" s="259"/>
      <c r="R63" s="260"/>
      <c r="S63" s="263">
        <f t="shared" ref="S63:S68" si="148">IF(E63="wo",0,IF(F63="wo",1,IF(E63&gt;F63,1,0)))</f>
        <v>0</v>
      </c>
      <c r="T63" s="263">
        <f t="shared" ref="T63:T68" si="149">IF(E63="wo",1,IF(F63="wo",0,IF(F63&gt;E63,1,0)))</f>
        <v>0</v>
      </c>
      <c r="U63" s="263">
        <f t="shared" ref="U63:U68" si="150">IF(G63="wo",0,IF(H63="wo",1,IF(G63&gt;H63,1,0)))</f>
        <v>0</v>
      </c>
      <c r="V63" s="263">
        <f t="shared" ref="V63:V68" si="151">IF(G63="wo",1,IF(H63="wo",0,IF(H63&gt;G63,1,0)))</f>
        <v>0</v>
      </c>
      <c r="W63" s="263">
        <f t="shared" ref="W63:W68" si="152">IF(I63="wo",0,IF(J63="wo",1,IF(I63&gt;J63,1,0)))</f>
        <v>0</v>
      </c>
      <c r="X63" s="263">
        <f t="shared" ref="X63:X68" si="153">IF(I63="wo",1,IF(J63="wo",0,IF(J63&gt;I63,1,0)))</f>
        <v>0</v>
      </c>
      <c r="Y63" s="263">
        <f t="shared" ref="Y63:Y68" si="154">IF(K63="wo",0,IF(L63="wo",1,IF(K63&gt;L63,1,0)))</f>
        <v>0</v>
      </c>
      <c r="Z63" s="263">
        <f t="shared" ref="Z63:Z68" si="155">IF(K63="wo",1,IF(L63="wo",0,IF(L63&gt;K63,1,0)))</f>
        <v>0</v>
      </c>
      <c r="AA63" s="263">
        <f t="shared" ref="AA63:AA68" si="156">IF(M63="wo",0,IF(N63="wo",1,IF(M63&gt;N63,1,0)))</f>
        <v>0</v>
      </c>
      <c r="AB63" s="263">
        <f t="shared" ref="AB63:AB68" si="157">IF(M63="wo",1,IF(N63="wo",0,IF(N63&gt;M63,1,0)))</f>
        <v>0</v>
      </c>
      <c r="AC63" s="263">
        <f t="shared" ref="AC63:AC68" si="158">IF(O63="wo",0,IF(P63="wo",1,IF(O63&gt;P63,1,0)))</f>
        <v>0</v>
      </c>
      <c r="AD63" s="263">
        <f t="shared" ref="AD63:AD68" si="159">IF(O63="wo",1,IF(P63="wo",0,IF(P63&gt;O63,1,0)))</f>
        <v>0</v>
      </c>
      <c r="AE63" s="263">
        <f t="shared" ref="AE63:AE68" si="160">IF(Q63="wo",0,IF(R63="wo",1,IF(Q63&gt;R63,1,0)))</f>
        <v>0</v>
      </c>
      <c r="AF63" s="263">
        <f t="shared" ref="AF63:AF68" si="161">IF(Q63="wo",1,IF(R63="wo",0,IF(R63&gt;Q63,1,0)))</f>
        <v>0</v>
      </c>
      <c r="AG63" s="264"/>
      <c r="AH63" s="264"/>
      <c r="AI63" s="265">
        <f t="shared" ref="AI63:AI68" si="162">IF(E63="",0,IF(E63="wo",0,IF(F63="wo",2,IF(AG63=AH63,0,IF(AG63&gt;AH63,2,1)))))</f>
        <v>0</v>
      </c>
      <c r="AJ63" s="265">
        <f t="shared" ref="AJ63:AJ68" si="163">IF(F63="",0,IF(F63="wo",0,IF(E63="wo",2,IF(AH63=AG63,0,IF(AH63&gt;AG63,2,1)))))</f>
        <v>0</v>
      </c>
      <c r="AK63" s="266" t="str">
        <f t="shared" ref="AK63:AK68" si="164">IF(E63="","",IF(E63="wo",0,IF(F63="wo",0,IF(E63=F63,"ERROR",IF(E63&gt;F63,F63,-1*E63)))))</f>
        <v>ERROR</v>
      </c>
      <c r="AL63" s="266" t="str">
        <f t="shared" ref="AL63:AL68" si="165">IF(G63="","",IF(G63="wo",0,IF(H63="wo",0,IF(G63=H63,"ERROR",IF(G63&gt;H63,H63,-1*G63)))))</f>
        <v/>
      </c>
      <c r="AM63" s="266" t="str">
        <f t="shared" ref="AM63:AM68" si="166">IF(I63="","",IF(I63="wo",0,IF(J63="wo",0,IF(I63=J63,"ERROR",IF(I63&gt;J63,J63,-1*I63)))))</f>
        <v/>
      </c>
      <c r="AN63" s="266" t="str">
        <f t="shared" ref="AN63:AN68" si="167">IF(K63="","",IF(K63="wo",0,IF(L63="wo",0,IF(K63=L63,"ERROR",IF(K63&gt;L63,L63,-1*K63)))))</f>
        <v/>
      </c>
      <c r="AO63" s="266" t="str">
        <f t="shared" ref="AO63:AO68" si="168">IF(M63="","",IF(M63="wo",0,IF(N63="wo",0,IF(M63=N63,"ERROR",IF(M63&gt;N63,N63,-1*M63)))))</f>
        <v/>
      </c>
      <c r="AP63" s="266" t="str">
        <f t="shared" ref="AP63:AP68" si="169">IF(O63="","",IF(O63="wo",0,IF(P63="wo",0,IF(O63=P63,"ERROR",IF(O63&gt;P63,P63,-1*O63)))))</f>
        <v/>
      </c>
      <c r="AQ63" s="266" t="str">
        <f t="shared" ref="AQ63:AQ68" si="170">IF(Q63="","",IF(Q63="wo",0,IF(R63="wo",0,IF(Q63=R63,"ERROR",IF(Q63&gt;R63,R63,-1*Q63)))))</f>
        <v/>
      </c>
      <c r="AR63" s="267" t="str">
        <f t="shared" ref="AR63:AR68" si="171">CONCATENATE(AG63,"  -  ",AH63)</f>
        <v xml:space="preserve">  -  </v>
      </c>
      <c r="AS63" s="268" t="str">
        <f t="shared" ref="AS63:AS68" si="172">AR63</f>
        <v xml:space="preserve">  -  </v>
      </c>
      <c r="AT63" s="265">
        <f t="shared" ref="AT63:AT68" si="173">IF(F63="",0,IF(F63="wo",0,IF(E63="wo",2,IF(AH63=AG63,0,IF(AH63&gt;AG63,2,1)))))</f>
        <v>0</v>
      </c>
      <c r="AU63" s="265">
        <f t="shared" ref="AU63:AU68" si="174">IF(E63="",0,IF(E63="wo",0,IF(F63="wo",2,IF(AG63=AH63,0,IF(AG63&gt;AH63,2,1)))))</f>
        <v>0</v>
      </c>
      <c r="AV63" s="266" t="str">
        <f t="shared" ref="AV63:AV68" si="175">IF(F63="","",IF(F63="wo",0,IF(E63="wo",0,IF(F63=E63,"ERROR",IF(F63&gt;E63,E63,-1*F63)))))</f>
        <v>ERROR</v>
      </c>
      <c r="AW63" s="266" t="str">
        <f t="shared" ref="AW63:AW68" si="176">IF(H63="","",IF(H63="wo",0,IF(G63="wo",0,IF(H63=G63,"ERROR",IF(H63&gt;G63,G63,-1*H63)))))</f>
        <v/>
      </c>
      <c r="AX63" s="266" t="str">
        <f t="shared" ref="AX63:AX68" si="177">IF(J63="","",IF(J63="wo",0,IF(I63="wo",0,IF(J63=I63,"ERROR",IF(J63&gt;I63,I63,-1*J63)))))</f>
        <v/>
      </c>
      <c r="AY63" s="266" t="str">
        <f t="shared" ref="AY63:AY68" si="178">IF(L63="","",IF(L63="wo",0,IF(K63="wo",0,IF(L63=K63,"ERROR",IF(L63&gt;K63,K63,-1*L63)))))</f>
        <v/>
      </c>
      <c r="AZ63" s="266" t="str">
        <f t="shared" ref="AZ63:AZ68" si="179">IF(N63="","",IF(N63="wo",0,IF(M63="wo",0,IF(N63=M63,"ERROR",IF(N63&gt;M63,M63,-1*N63)))))</f>
        <v/>
      </c>
      <c r="BA63" s="266" t="str">
        <f t="shared" ref="BA63:BA68" si="180">IF(P63="","",IF(P63="wo",0,IF(O63="wo",0,IF(P63=O63,"ERROR",IF(P63&gt;O63,O63,-1*P63)))))</f>
        <v/>
      </c>
      <c r="BB63" s="266" t="str">
        <f t="shared" ref="BB63:BB68" si="181">IF(R63="","",IF(R63="wo",0,IF(Q63="wo",0,IF(R63=Q63,"ERROR",IF(R63&gt;Q63,Q63,-1*R63)))))</f>
        <v/>
      </c>
      <c r="BC63" s="267" t="str">
        <f t="shared" ref="BC63:BC68" si="182">CONCATENATE(AH63,"  -  ",AG63)</f>
        <v xml:space="preserve">  -  </v>
      </c>
      <c r="BD63" s="268" t="str">
        <f t="shared" ref="BD63:BD68" si="183">BC63</f>
        <v xml:space="preserve">  -  </v>
      </c>
      <c r="BE63" s="269">
        <f>SUMIF(C63:C69,1,AI63:AI69)+SUMIF(D63:D69,1,AJ63:AJ69)</f>
        <v>0</v>
      </c>
      <c r="BF63" s="269" t="str">
        <f>IF(BE63&lt;&gt;0,RANK(BE63,BE63:BE69),"")</f>
        <v/>
      </c>
      <c r="BG63" s="270">
        <f>SUMIF(A63:A66,C63,B63:B66)</f>
        <v>12</v>
      </c>
      <c r="BH63" s="271">
        <f>SUMIF(A63:A66,D63,B63:B66)</f>
        <v>3</v>
      </c>
      <c r="BI63" s="237" t="s">
        <v>52</v>
      </c>
      <c r="BJ63" s="238">
        <f>1*BJ59+1</f>
        <v>1</v>
      </c>
      <c r="BK63" s="272">
        <v>1</v>
      </c>
      <c r="BL63" s="273" t="str">
        <f t="shared" ref="BL63:BL68" si="184">CONCATENATE(C63," ","-"," ",D63)</f>
        <v>1 - 3</v>
      </c>
      <c r="BM63" s="304"/>
      <c r="BN63" s="274"/>
      <c r="BO63" s="275"/>
      <c r="BP63" s="1172">
        <v>1</v>
      </c>
      <c r="BQ63" s="1173"/>
      <c r="BR63" s="1318" t="str">
        <f>IF(BQ63="","",VLOOKUP(BQ63,СписокКМ!$A$188:$C$236,3,FALSE))</f>
        <v/>
      </c>
      <c r="BS63" s="1318" t="e">
        <f>IF(BP63="","",VLOOKUP(BP63,СписокКМ!BS:BX,2,FALSE))</f>
        <v>#N/A</v>
      </c>
      <c r="BT63" s="1318" t="str">
        <f>IF(BQ63="","",VLOOKUP(BQ63,СписокКМ!$A$188:$C$236,3,FALSE))</f>
        <v/>
      </c>
      <c r="BU63" s="1318" t="str">
        <f>IF(BR63="","",VLOOKUP(BR63,СписокКМ!BU:BZ,2,FALSE))</f>
        <v/>
      </c>
      <c r="BV63" s="1177"/>
      <c r="BW63" s="1179"/>
      <c r="BX63" s="1179"/>
      <c r="BY63" s="1180"/>
      <c r="BZ63" s="276"/>
      <c r="CA63" s="277" t="str">
        <f>IF(AG65&lt;AH65,AI65,IF(AH65&lt;AG65,AI65," "))</f>
        <v xml:space="preserve"> </v>
      </c>
      <c r="CB63" s="278"/>
      <c r="CC63" s="279"/>
      <c r="CD63" s="277" t="str">
        <f>IF(AG63&lt;AH63,AI63,IF(AH63&lt;AG63,AI63," "))</f>
        <v xml:space="preserve"> </v>
      </c>
      <c r="CE63" s="280"/>
      <c r="CF63" s="279"/>
      <c r="CG63" s="277" t="str">
        <f>IF(AG67&lt;AH67,AI67,IF(AH67&lt;AG67,AI67," "))</f>
        <v xml:space="preserve"> </v>
      </c>
      <c r="CH63" s="278"/>
      <c r="CI63" s="1171"/>
      <c r="CJ63" s="1190">
        <f>BE63</f>
        <v>0</v>
      </c>
      <c r="CK63" s="1183"/>
      <c r="CL63" s="1185" t="str">
        <f>IF(BF64="",BF63,BF64)</f>
        <v/>
      </c>
      <c r="CN63" s="313" t="s">
        <v>59</v>
      </c>
      <c r="CO63" s="310">
        <f>BQ63</f>
        <v>0</v>
      </c>
      <c r="CP63" s="312" t="str">
        <f>IF(CO63="","",VLOOKUP(CO63,СписокКМ!$A$188:$C$236,3,FALSE))</f>
        <v>Х</v>
      </c>
      <c r="CQ63" s="310">
        <f>BQ67</f>
        <v>0</v>
      </c>
      <c r="CR63" s="312" t="str">
        <f>IF(CQ63="","",VLOOKUP(CQ63,СписокКМ!$A$188:$C$236,3,FALSE))</f>
        <v>Х</v>
      </c>
    </row>
    <row r="64" spans="1:96" ht="12.95" customHeight="1" x14ac:dyDescent="0.2">
      <c r="A64" s="255">
        <v>2</v>
      </c>
      <c r="B64" s="281">
        <f>IF(R62="","",VLOOKUP(R62,'[61]Посев групп'!B:L,4,FALSE))</f>
        <v>4</v>
      </c>
      <c r="C64" s="257">
        <v>2</v>
      </c>
      <c r="D64" s="258">
        <v>4</v>
      </c>
      <c r="E64" s="259">
        <v>1</v>
      </c>
      <c r="F64" s="260">
        <v>1</v>
      </c>
      <c r="G64" s="261"/>
      <c r="H64" s="262"/>
      <c r="I64" s="259"/>
      <c r="J64" s="260"/>
      <c r="K64" s="261"/>
      <c r="L64" s="262"/>
      <c r="M64" s="259"/>
      <c r="N64" s="260"/>
      <c r="O64" s="261"/>
      <c r="P64" s="262"/>
      <c r="Q64" s="259"/>
      <c r="R64" s="260"/>
      <c r="S64" s="263">
        <f t="shared" si="148"/>
        <v>0</v>
      </c>
      <c r="T64" s="263">
        <f t="shared" si="149"/>
        <v>0</v>
      </c>
      <c r="U64" s="263">
        <f t="shared" si="150"/>
        <v>0</v>
      </c>
      <c r="V64" s="263">
        <f t="shared" si="151"/>
        <v>0</v>
      </c>
      <c r="W64" s="263">
        <f t="shared" si="152"/>
        <v>0</v>
      </c>
      <c r="X64" s="263">
        <f t="shared" si="153"/>
        <v>0</v>
      </c>
      <c r="Y64" s="263">
        <f t="shared" si="154"/>
        <v>0</v>
      </c>
      <c r="Z64" s="263">
        <f t="shared" si="155"/>
        <v>0</v>
      </c>
      <c r="AA64" s="263">
        <f t="shared" si="156"/>
        <v>0</v>
      </c>
      <c r="AB64" s="263">
        <f t="shared" si="157"/>
        <v>0</v>
      </c>
      <c r="AC64" s="263">
        <f t="shared" si="158"/>
        <v>0</v>
      </c>
      <c r="AD64" s="263">
        <f t="shared" si="159"/>
        <v>0</v>
      </c>
      <c r="AE64" s="263">
        <f t="shared" si="160"/>
        <v>0</v>
      </c>
      <c r="AF64" s="263">
        <f t="shared" si="161"/>
        <v>0</v>
      </c>
      <c r="AG64" s="264"/>
      <c r="AH64" s="264"/>
      <c r="AI64" s="265">
        <f t="shared" si="162"/>
        <v>0</v>
      </c>
      <c r="AJ64" s="265">
        <f t="shared" si="163"/>
        <v>0</v>
      </c>
      <c r="AK64" s="266" t="str">
        <f t="shared" si="164"/>
        <v>ERROR</v>
      </c>
      <c r="AL64" s="266" t="str">
        <f t="shared" si="165"/>
        <v/>
      </c>
      <c r="AM64" s="266" t="str">
        <f t="shared" si="166"/>
        <v/>
      </c>
      <c r="AN64" s="266" t="str">
        <f t="shared" si="167"/>
        <v/>
      </c>
      <c r="AO64" s="266" t="str">
        <f t="shared" si="168"/>
        <v/>
      </c>
      <c r="AP64" s="266" t="str">
        <f t="shared" si="169"/>
        <v/>
      </c>
      <c r="AQ64" s="266" t="str">
        <f t="shared" si="170"/>
        <v/>
      </c>
      <c r="AR64" s="267" t="str">
        <f t="shared" si="171"/>
        <v xml:space="preserve">  -  </v>
      </c>
      <c r="AS64" s="268" t="str">
        <f t="shared" si="172"/>
        <v xml:space="preserve">  -  </v>
      </c>
      <c r="AT64" s="265">
        <f t="shared" si="173"/>
        <v>0</v>
      </c>
      <c r="AU64" s="265">
        <f t="shared" si="174"/>
        <v>0</v>
      </c>
      <c r="AV64" s="266" t="str">
        <f t="shared" si="175"/>
        <v>ERROR</v>
      </c>
      <c r="AW64" s="266" t="str">
        <f t="shared" si="176"/>
        <v/>
      </c>
      <c r="AX64" s="266" t="str">
        <f t="shared" si="177"/>
        <v/>
      </c>
      <c r="AY64" s="266" t="str">
        <f t="shared" si="178"/>
        <v/>
      </c>
      <c r="AZ64" s="266" t="str">
        <f t="shared" si="179"/>
        <v/>
      </c>
      <c r="BA64" s="266" t="str">
        <f t="shared" si="180"/>
        <v/>
      </c>
      <c r="BB64" s="266" t="str">
        <f t="shared" si="181"/>
        <v/>
      </c>
      <c r="BC64" s="267" t="str">
        <f t="shared" si="182"/>
        <v xml:space="preserve">  -  </v>
      </c>
      <c r="BD64" s="268" t="str">
        <f t="shared" si="183"/>
        <v xml:space="preserve">  -  </v>
      </c>
      <c r="BE64" s="282"/>
      <c r="BF64" s="282"/>
      <c r="BG64" s="270">
        <f>SUMIF(A63:A66,C64,B63:B66)</f>
        <v>4</v>
      </c>
      <c r="BH64" s="271">
        <f>SUMIF(A63:A66,D64,B63:B66)</f>
        <v>0</v>
      </c>
      <c r="BI64" s="237" t="str">
        <f>BI63</f>
        <v>Группа 1</v>
      </c>
      <c r="BJ64" s="238">
        <f>1+BJ63</f>
        <v>2</v>
      </c>
      <c r="BK64" s="272">
        <v>1</v>
      </c>
      <c r="BL64" s="283" t="str">
        <f t="shared" si="184"/>
        <v>2 - 4</v>
      </c>
      <c r="BM64" s="304"/>
      <c r="BN64" s="274"/>
      <c r="BO64" s="284"/>
      <c r="BP64" s="1172"/>
      <c r="BQ64" s="1174"/>
      <c r="BR64" s="1321" t="str">
        <f>IF(BO64="","",VLOOKUP(BO64,СписокКМ!BR:BW,2,FALSE))</f>
        <v/>
      </c>
      <c r="BS64" s="1321" t="str">
        <f>IF(BP64="","",VLOOKUP(BP64,СписокКМ!BS:BX,2,FALSE))</f>
        <v/>
      </c>
      <c r="BT64" s="1321" t="str">
        <f>IF(BQ64="","",VLOOKUP(BQ64,СписокКМ!BT:BY,2,FALSE))</f>
        <v/>
      </c>
      <c r="BU64" s="1321" t="str">
        <f>IF(BR64="","",VLOOKUP(BR64,СписокКМ!BU:BZ,2,FALSE))</f>
        <v/>
      </c>
      <c r="BV64" s="1178"/>
      <c r="BW64" s="1181"/>
      <c r="BX64" s="1181"/>
      <c r="BY64" s="1182"/>
      <c r="BZ64" s="1187" t="str">
        <f>IF(AI65&lt;AJ65,AR65,IF(AJ65&lt;AI65,AS65," "))</f>
        <v xml:space="preserve"> </v>
      </c>
      <c r="CA64" s="1188"/>
      <c r="CB64" s="1189"/>
      <c r="CC64" s="1187" t="str">
        <f>IF(AI63&lt;AJ63,AR63,IF(AJ63&lt;AI63,AS63," "))</f>
        <v xml:space="preserve"> </v>
      </c>
      <c r="CD64" s="1188"/>
      <c r="CE64" s="1189"/>
      <c r="CF64" s="1187" t="str">
        <f>IF(AI67&lt;AJ67,AR67,IF(AJ67&lt;AI67,AS67," "))</f>
        <v xml:space="preserve"> </v>
      </c>
      <c r="CG64" s="1188"/>
      <c r="CH64" s="1189"/>
      <c r="CI64" s="1171"/>
      <c r="CJ64" s="1191"/>
      <c r="CK64" s="1184"/>
      <c r="CL64" s="1186"/>
      <c r="CN64" s="313" t="s">
        <v>60</v>
      </c>
      <c r="CO64" s="310">
        <f>BQ65</f>
        <v>0</v>
      </c>
      <c r="CP64" s="312" t="str">
        <f>IF(CO64="","",VLOOKUP(CO64,СписокКМ!$A$188:$C$236,3,FALSE))</f>
        <v>Х</v>
      </c>
      <c r="CQ64" s="310">
        <f>BQ69</f>
        <v>0</v>
      </c>
      <c r="CR64" s="312" t="str">
        <f>IF(CQ64="","",VLOOKUP(CQ64,СписокКМ!$A$188:$C$236,3,FALSE))</f>
        <v>Х</v>
      </c>
    </row>
    <row r="65" spans="1:96" ht="12.95" customHeight="1" x14ac:dyDescent="0.2">
      <c r="A65" s="255">
        <v>3</v>
      </c>
      <c r="B65" s="281">
        <f>IF(R62="","",VLOOKUP(R62,'[61]Посев групп'!B:L,6,FALSE))</f>
        <v>3</v>
      </c>
      <c r="C65" s="257">
        <v>1</v>
      </c>
      <c r="D65" s="258">
        <v>2</v>
      </c>
      <c r="E65" s="259">
        <v>1</v>
      </c>
      <c r="F65" s="260">
        <v>1</v>
      </c>
      <c r="G65" s="261"/>
      <c r="H65" s="262"/>
      <c r="I65" s="259"/>
      <c r="J65" s="260"/>
      <c r="K65" s="261"/>
      <c r="L65" s="262"/>
      <c r="M65" s="259"/>
      <c r="N65" s="260"/>
      <c r="O65" s="261"/>
      <c r="P65" s="262"/>
      <c r="Q65" s="259"/>
      <c r="R65" s="260"/>
      <c r="S65" s="263">
        <f t="shared" si="148"/>
        <v>0</v>
      </c>
      <c r="T65" s="263">
        <f t="shared" si="149"/>
        <v>0</v>
      </c>
      <c r="U65" s="263">
        <f t="shared" si="150"/>
        <v>0</v>
      </c>
      <c r="V65" s="263">
        <f t="shared" si="151"/>
        <v>0</v>
      </c>
      <c r="W65" s="263">
        <f t="shared" si="152"/>
        <v>0</v>
      </c>
      <c r="X65" s="263">
        <f t="shared" si="153"/>
        <v>0</v>
      </c>
      <c r="Y65" s="263">
        <f t="shared" si="154"/>
        <v>0</v>
      </c>
      <c r="Z65" s="263">
        <f t="shared" si="155"/>
        <v>0</v>
      </c>
      <c r="AA65" s="263">
        <f t="shared" si="156"/>
        <v>0</v>
      </c>
      <c r="AB65" s="263">
        <f t="shared" si="157"/>
        <v>0</v>
      </c>
      <c r="AC65" s="263">
        <f t="shared" si="158"/>
        <v>0</v>
      </c>
      <c r="AD65" s="263">
        <f t="shared" si="159"/>
        <v>0</v>
      </c>
      <c r="AE65" s="263">
        <f t="shared" si="160"/>
        <v>0</v>
      </c>
      <c r="AF65" s="263">
        <f t="shared" si="161"/>
        <v>0</v>
      </c>
      <c r="AG65" s="264"/>
      <c r="AH65" s="264"/>
      <c r="AI65" s="265">
        <f t="shared" si="162"/>
        <v>0</v>
      </c>
      <c r="AJ65" s="265">
        <f t="shared" si="163"/>
        <v>0</v>
      </c>
      <c r="AK65" s="266" t="str">
        <f t="shared" si="164"/>
        <v>ERROR</v>
      </c>
      <c r="AL65" s="266" t="str">
        <f t="shared" si="165"/>
        <v/>
      </c>
      <c r="AM65" s="266" t="str">
        <f t="shared" si="166"/>
        <v/>
      </c>
      <c r="AN65" s="266" t="str">
        <f t="shared" si="167"/>
        <v/>
      </c>
      <c r="AO65" s="266" t="str">
        <f t="shared" si="168"/>
        <v/>
      </c>
      <c r="AP65" s="266" t="str">
        <f t="shared" si="169"/>
        <v/>
      </c>
      <c r="AQ65" s="266" t="str">
        <f t="shared" si="170"/>
        <v/>
      </c>
      <c r="AR65" s="267" t="str">
        <f t="shared" si="171"/>
        <v xml:space="preserve">  -  </v>
      </c>
      <c r="AS65" s="268" t="str">
        <f t="shared" si="172"/>
        <v xml:space="preserve">  -  </v>
      </c>
      <c r="AT65" s="265">
        <f t="shared" si="173"/>
        <v>0</v>
      </c>
      <c r="AU65" s="265">
        <f t="shared" si="174"/>
        <v>0</v>
      </c>
      <c r="AV65" s="266" t="str">
        <f t="shared" si="175"/>
        <v>ERROR</v>
      </c>
      <c r="AW65" s="266" t="str">
        <f t="shared" si="176"/>
        <v/>
      </c>
      <c r="AX65" s="266" t="str">
        <f t="shared" si="177"/>
        <v/>
      </c>
      <c r="AY65" s="266" t="str">
        <f t="shared" si="178"/>
        <v/>
      </c>
      <c r="AZ65" s="266" t="str">
        <f t="shared" si="179"/>
        <v/>
      </c>
      <c r="BA65" s="266" t="str">
        <f t="shared" si="180"/>
        <v/>
      </c>
      <c r="BB65" s="266" t="str">
        <f t="shared" si="181"/>
        <v/>
      </c>
      <c r="BC65" s="267" t="str">
        <f t="shared" si="182"/>
        <v xml:space="preserve">  -  </v>
      </c>
      <c r="BD65" s="268" t="str">
        <f t="shared" si="183"/>
        <v xml:space="preserve">  -  </v>
      </c>
      <c r="BE65" s="269">
        <f>SUMIF(C63:C69,2,AI63:AI69)+SUMIF(D63:D69,2,AJ63:AJ69)</f>
        <v>0</v>
      </c>
      <c r="BF65" s="269" t="str">
        <f>IF(BE65&lt;&gt;0,RANK(BE65,BE63:BE69),"")</f>
        <v/>
      </c>
      <c r="BG65" s="270">
        <f>SUMIF(A63:A66,C65,B63:B66)</f>
        <v>12</v>
      </c>
      <c r="BH65" s="271">
        <f>SUMIF(A63:A66,D65,B63:B66)</f>
        <v>4</v>
      </c>
      <c r="BI65" s="237" t="str">
        <f>BI64</f>
        <v>Группа 1</v>
      </c>
      <c r="BJ65" s="238">
        <f>1+BJ64</f>
        <v>3</v>
      </c>
      <c r="BK65" s="272">
        <v>2</v>
      </c>
      <c r="BL65" s="285" t="str">
        <f t="shared" si="184"/>
        <v>1 - 2</v>
      </c>
      <c r="BM65" s="305"/>
      <c r="BN65" s="286"/>
      <c r="BO65" s="287"/>
      <c r="BP65" s="1192">
        <v>2</v>
      </c>
      <c r="BQ65" s="1173"/>
      <c r="BR65" s="1318" t="str">
        <f>IF(BQ65="","",VLOOKUP(BQ65,СписокКМ!$A$188:$C$236,3,FALSE))</f>
        <v/>
      </c>
      <c r="BS65" s="1318" t="e">
        <f>IF(BP65="","",VLOOKUP(BP65,СписокКМ!BS:BX,2,FALSE))</f>
        <v>#N/A</v>
      </c>
      <c r="BT65" s="1318" t="str">
        <f>IF(BQ65="","",VLOOKUP(BQ65,СписокКМ!$A$188:$C$236,3,FALSE))</f>
        <v/>
      </c>
      <c r="BU65" s="1318" t="str">
        <f>IF(BR65="","",VLOOKUP(BR65,СписокКМ!BU:BZ,2,FALSE))</f>
        <v/>
      </c>
      <c r="BV65" s="1177"/>
      <c r="BW65" s="288"/>
      <c r="BX65" s="277" t="str">
        <f>IF(AG65&lt;AH65,AT65,IF(AH65&lt;AG65,AT65," "))</f>
        <v xml:space="preserve"> </v>
      </c>
      <c r="BY65" s="278"/>
      <c r="BZ65" s="1179"/>
      <c r="CA65" s="1179"/>
      <c r="CB65" s="1180"/>
      <c r="CC65" s="279"/>
      <c r="CD65" s="277" t="str">
        <f>IF(AG68&lt;AH68,AI68,IF(AH68&lt;AG68,AI68," "))</f>
        <v xml:space="preserve"> </v>
      </c>
      <c r="CE65" s="278"/>
      <c r="CF65" s="289"/>
      <c r="CG65" s="290" t="str">
        <f>IF(AG64&lt;AH64,AI64,IF(AH64&lt;AG64,AI64," "))</f>
        <v xml:space="preserve"> </v>
      </c>
      <c r="CH65" s="280"/>
      <c r="CI65" s="1171"/>
      <c r="CJ65" s="1190">
        <f>BE65</f>
        <v>0</v>
      </c>
      <c r="CK65" s="1183"/>
      <c r="CL65" s="1185" t="str">
        <f>IF(BF66="",BF65,BF66)</f>
        <v/>
      </c>
      <c r="CN65" s="313" t="s">
        <v>61</v>
      </c>
      <c r="CO65" s="310">
        <f>BQ63</f>
        <v>0</v>
      </c>
      <c r="CP65" s="312" t="str">
        <f>IF(CO65="","",VLOOKUP(CO65,СписокКМ!$A$188:$C$236,3,FALSE))</f>
        <v>Х</v>
      </c>
      <c r="CQ65" s="310">
        <f>BQ65</f>
        <v>0</v>
      </c>
      <c r="CR65" s="312" t="str">
        <f>IF(CQ65="","",VLOOKUP(CQ65,СписокКМ!$A$188:$C$236,3,FALSE))</f>
        <v>Х</v>
      </c>
    </row>
    <row r="66" spans="1:96" ht="12.95" customHeight="1" x14ac:dyDescent="0.2">
      <c r="A66" s="255">
        <v>4</v>
      </c>
      <c r="B66" s="281">
        <f>IF(R62="","",VLOOKUP(R62,'[61]Посев групп'!B:L,8,FALSE))</f>
        <v>0</v>
      </c>
      <c r="C66" s="257">
        <v>3</v>
      </c>
      <c r="D66" s="258">
        <v>4</v>
      </c>
      <c r="E66" s="259">
        <v>1</v>
      </c>
      <c r="F66" s="260">
        <v>1</v>
      </c>
      <c r="G66" s="261"/>
      <c r="H66" s="262"/>
      <c r="I66" s="259"/>
      <c r="J66" s="260"/>
      <c r="K66" s="261"/>
      <c r="L66" s="262"/>
      <c r="M66" s="259"/>
      <c r="N66" s="260"/>
      <c r="O66" s="261"/>
      <c r="P66" s="262"/>
      <c r="Q66" s="259"/>
      <c r="R66" s="260"/>
      <c r="S66" s="263">
        <f t="shared" si="148"/>
        <v>0</v>
      </c>
      <c r="T66" s="263">
        <f t="shared" si="149"/>
        <v>0</v>
      </c>
      <c r="U66" s="263">
        <f t="shared" si="150"/>
        <v>0</v>
      </c>
      <c r="V66" s="263">
        <f t="shared" si="151"/>
        <v>0</v>
      </c>
      <c r="W66" s="263">
        <f t="shared" si="152"/>
        <v>0</v>
      </c>
      <c r="X66" s="263">
        <f t="shared" si="153"/>
        <v>0</v>
      </c>
      <c r="Y66" s="263">
        <f t="shared" si="154"/>
        <v>0</v>
      </c>
      <c r="Z66" s="263">
        <f t="shared" si="155"/>
        <v>0</v>
      </c>
      <c r="AA66" s="263">
        <f t="shared" si="156"/>
        <v>0</v>
      </c>
      <c r="AB66" s="263">
        <f t="shared" si="157"/>
        <v>0</v>
      </c>
      <c r="AC66" s="263">
        <f t="shared" si="158"/>
        <v>0</v>
      </c>
      <c r="AD66" s="263">
        <f t="shared" si="159"/>
        <v>0</v>
      </c>
      <c r="AE66" s="263">
        <f t="shared" si="160"/>
        <v>0</v>
      </c>
      <c r="AF66" s="263">
        <f t="shared" si="161"/>
        <v>0</v>
      </c>
      <c r="AG66" s="264"/>
      <c r="AH66" s="264"/>
      <c r="AI66" s="265">
        <f t="shared" si="162"/>
        <v>0</v>
      </c>
      <c r="AJ66" s="265">
        <f t="shared" si="163"/>
        <v>0</v>
      </c>
      <c r="AK66" s="266" t="str">
        <f t="shared" si="164"/>
        <v>ERROR</v>
      </c>
      <c r="AL66" s="266" t="str">
        <f t="shared" si="165"/>
        <v/>
      </c>
      <c r="AM66" s="266" t="str">
        <f t="shared" si="166"/>
        <v/>
      </c>
      <c r="AN66" s="266" t="str">
        <f t="shared" si="167"/>
        <v/>
      </c>
      <c r="AO66" s="266" t="str">
        <f t="shared" si="168"/>
        <v/>
      </c>
      <c r="AP66" s="266" t="str">
        <f t="shared" si="169"/>
        <v/>
      </c>
      <c r="AQ66" s="266" t="str">
        <f t="shared" si="170"/>
        <v/>
      </c>
      <c r="AR66" s="267" t="str">
        <f t="shared" si="171"/>
        <v xml:space="preserve">  -  </v>
      </c>
      <c r="AS66" s="268" t="str">
        <f t="shared" si="172"/>
        <v xml:space="preserve">  -  </v>
      </c>
      <c r="AT66" s="265">
        <f t="shared" si="173"/>
        <v>0</v>
      </c>
      <c r="AU66" s="265">
        <f t="shared" si="174"/>
        <v>0</v>
      </c>
      <c r="AV66" s="266" t="str">
        <f t="shared" si="175"/>
        <v>ERROR</v>
      </c>
      <c r="AW66" s="266" t="str">
        <f t="shared" si="176"/>
        <v/>
      </c>
      <c r="AX66" s="266" t="str">
        <f t="shared" si="177"/>
        <v/>
      </c>
      <c r="AY66" s="266" t="str">
        <f t="shared" si="178"/>
        <v/>
      </c>
      <c r="AZ66" s="266" t="str">
        <f t="shared" si="179"/>
        <v/>
      </c>
      <c r="BA66" s="266" t="str">
        <f t="shared" si="180"/>
        <v/>
      </c>
      <c r="BB66" s="266" t="str">
        <f t="shared" si="181"/>
        <v/>
      </c>
      <c r="BC66" s="267" t="str">
        <f t="shared" si="182"/>
        <v xml:space="preserve">  -  </v>
      </c>
      <c r="BD66" s="268" t="str">
        <f t="shared" si="183"/>
        <v xml:space="preserve">  -  </v>
      </c>
      <c r="BE66" s="282"/>
      <c r="BF66" s="282"/>
      <c r="BG66" s="270">
        <f>SUMIF(A63:A66,C66,B63:B66)</f>
        <v>3</v>
      </c>
      <c r="BH66" s="271">
        <f>SUMIF(A63:A66,D66,B63:B66)</f>
        <v>0</v>
      </c>
      <c r="BI66" s="237" t="str">
        <f>BI65</f>
        <v>Группа 1</v>
      </c>
      <c r="BJ66" s="238">
        <f>1+BJ65</f>
        <v>4</v>
      </c>
      <c r="BK66" s="272">
        <v>2</v>
      </c>
      <c r="BL66" s="285" t="str">
        <f t="shared" si="184"/>
        <v>3 - 4</v>
      </c>
      <c r="BM66" s="305"/>
      <c r="BN66" s="286"/>
      <c r="BO66" s="287"/>
      <c r="BP66" s="1193"/>
      <c r="BQ66" s="1174"/>
      <c r="BR66" s="1321" t="str">
        <f>IF(BO66="","",VLOOKUP(BO66,СписокКМ!BR:BW,2,FALSE))</f>
        <v/>
      </c>
      <c r="BS66" s="1321" t="str">
        <f>IF(BP66="","",VLOOKUP(BP66,СписокКМ!BS:BX,2,FALSE))</f>
        <v/>
      </c>
      <c r="BT66" s="1321" t="str">
        <f>IF(BQ66="","",VLOOKUP(BQ66,СписокКМ!BT:BY,2,FALSE))</f>
        <v/>
      </c>
      <c r="BU66" s="1321" t="str">
        <f>IF(BR66="","",VLOOKUP(BR66,СписокКМ!BU:BZ,2,FALSE))</f>
        <v/>
      </c>
      <c r="BV66" s="1178"/>
      <c r="BW66" s="1187" t="str">
        <f>IF(AI65&gt;AJ65,BC65,IF(AJ65&gt;AI65,BD65," "))</f>
        <v xml:space="preserve"> </v>
      </c>
      <c r="BX66" s="1188"/>
      <c r="BY66" s="1189"/>
      <c r="BZ66" s="1181"/>
      <c r="CA66" s="1181"/>
      <c r="CB66" s="1182"/>
      <c r="CC66" s="1187" t="str">
        <f>IF(AI68&lt;AJ68,AR68,IF(AJ68&lt;AI68,AS68," "))</f>
        <v xml:space="preserve"> </v>
      </c>
      <c r="CD66" s="1188"/>
      <c r="CE66" s="1189"/>
      <c r="CF66" s="1187" t="str">
        <f>IF(AI64&lt;AJ64,AR64,IF(AJ64&lt;AI64,AS64," "))</f>
        <v xml:space="preserve"> </v>
      </c>
      <c r="CG66" s="1188"/>
      <c r="CH66" s="1189"/>
      <c r="CI66" s="1171"/>
      <c r="CJ66" s="1191"/>
      <c r="CK66" s="1184"/>
      <c r="CL66" s="1186"/>
      <c r="CN66" s="313" t="s">
        <v>62</v>
      </c>
      <c r="CO66" s="310">
        <f>BQ67</f>
        <v>0</v>
      </c>
      <c r="CP66" s="312" t="str">
        <f>IF(CO66="","",VLOOKUP(CO66,СписокКМ!$A$188:$C$236,3,FALSE))</f>
        <v>Х</v>
      </c>
      <c r="CQ66" s="310">
        <f>BQ69</f>
        <v>0</v>
      </c>
      <c r="CR66" s="312" t="str">
        <f>IF(CQ66="","",VLOOKUP(CQ66,СписокКМ!$A$188:$C$236,3,FALSE))</f>
        <v>Х</v>
      </c>
    </row>
    <row r="67" spans="1:96" ht="12.95" customHeight="1" x14ac:dyDescent="0.2">
      <c r="A67" s="255">
        <v>5</v>
      </c>
      <c r="B67" s="291"/>
      <c r="C67" s="257">
        <v>1</v>
      </c>
      <c r="D67" s="258">
        <v>4</v>
      </c>
      <c r="E67" s="259">
        <v>1</v>
      </c>
      <c r="F67" s="260">
        <v>1</v>
      </c>
      <c r="G67" s="261"/>
      <c r="H67" s="262"/>
      <c r="I67" s="259"/>
      <c r="J67" s="260"/>
      <c r="K67" s="261"/>
      <c r="L67" s="262"/>
      <c r="M67" s="259"/>
      <c r="N67" s="260"/>
      <c r="O67" s="261"/>
      <c r="P67" s="262"/>
      <c r="Q67" s="259"/>
      <c r="R67" s="260"/>
      <c r="S67" s="263">
        <f t="shared" si="148"/>
        <v>0</v>
      </c>
      <c r="T67" s="263">
        <f t="shared" si="149"/>
        <v>0</v>
      </c>
      <c r="U67" s="263">
        <f t="shared" si="150"/>
        <v>0</v>
      </c>
      <c r="V67" s="263">
        <f t="shared" si="151"/>
        <v>0</v>
      </c>
      <c r="W67" s="263">
        <f t="shared" si="152"/>
        <v>0</v>
      </c>
      <c r="X67" s="263">
        <f t="shared" si="153"/>
        <v>0</v>
      </c>
      <c r="Y67" s="263">
        <f t="shared" si="154"/>
        <v>0</v>
      </c>
      <c r="Z67" s="263">
        <f t="shared" si="155"/>
        <v>0</v>
      </c>
      <c r="AA67" s="263">
        <f t="shared" si="156"/>
        <v>0</v>
      </c>
      <c r="AB67" s="263">
        <f t="shared" si="157"/>
        <v>0</v>
      </c>
      <c r="AC67" s="263">
        <f t="shared" si="158"/>
        <v>0</v>
      </c>
      <c r="AD67" s="263">
        <f t="shared" si="159"/>
        <v>0</v>
      </c>
      <c r="AE67" s="263">
        <f t="shared" si="160"/>
        <v>0</v>
      </c>
      <c r="AF67" s="263">
        <f t="shared" si="161"/>
        <v>0</v>
      </c>
      <c r="AG67" s="264"/>
      <c r="AH67" s="264"/>
      <c r="AI67" s="265">
        <f t="shared" si="162"/>
        <v>0</v>
      </c>
      <c r="AJ67" s="265">
        <f t="shared" si="163"/>
        <v>0</v>
      </c>
      <c r="AK67" s="266" t="str">
        <f t="shared" si="164"/>
        <v>ERROR</v>
      </c>
      <c r="AL67" s="266" t="str">
        <f t="shared" si="165"/>
        <v/>
      </c>
      <c r="AM67" s="266" t="str">
        <f t="shared" si="166"/>
        <v/>
      </c>
      <c r="AN67" s="266" t="str">
        <f t="shared" si="167"/>
        <v/>
      </c>
      <c r="AO67" s="266" t="str">
        <f t="shared" si="168"/>
        <v/>
      </c>
      <c r="AP67" s="266" t="str">
        <f t="shared" si="169"/>
        <v/>
      </c>
      <c r="AQ67" s="266" t="str">
        <f t="shared" si="170"/>
        <v/>
      </c>
      <c r="AR67" s="267" t="str">
        <f t="shared" si="171"/>
        <v xml:space="preserve">  -  </v>
      </c>
      <c r="AS67" s="268" t="str">
        <f t="shared" si="172"/>
        <v xml:space="preserve">  -  </v>
      </c>
      <c r="AT67" s="265">
        <f t="shared" si="173"/>
        <v>0</v>
      </c>
      <c r="AU67" s="265">
        <f t="shared" si="174"/>
        <v>0</v>
      </c>
      <c r="AV67" s="266" t="str">
        <f t="shared" si="175"/>
        <v>ERROR</v>
      </c>
      <c r="AW67" s="266" t="str">
        <f t="shared" si="176"/>
        <v/>
      </c>
      <c r="AX67" s="266" t="str">
        <f t="shared" si="177"/>
        <v/>
      </c>
      <c r="AY67" s="266" t="str">
        <f t="shared" si="178"/>
        <v/>
      </c>
      <c r="AZ67" s="266" t="str">
        <f t="shared" si="179"/>
        <v/>
      </c>
      <c r="BA67" s="266" t="str">
        <f t="shared" si="180"/>
        <v/>
      </c>
      <c r="BB67" s="266" t="str">
        <f t="shared" si="181"/>
        <v/>
      </c>
      <c r="BC67" s="267" t="str">
        <f t="shared" si="182"/>
        <v xml:space="preserve">  -  </v>
      </c>
      <c r="BD67" s="268" t="str">
        <f t="shared" si="183"/>
        <v xml:space="preserve">  -  </v>
      </c>
      <c r="BE67" s="269">
        <f>SUMIF(C63:C69,3,AI63:AI69)+SUMIF(D63:D69,3,AJ63:AJ69)</f>
        <v>0</v>
      </c>
      <c r="BF67" s="269" t="str">
        <f>IF(BE67&lt;&gt;0,RANK(BE67,BE63:BE69),"")</f>
        <v/>
      </c>
      <c r="BG67" s="270">
        <f>SUMIF(A63:A66,C67,B63:B66)</f>
        <v>12</v>
      </c>
      <c r="BH67" s="271">
        <f>SUMIF(A63:A66,D67,B63:B66)</f>
        <v>0</v>
      </c>
      <c r="BI67" s="237" t="str">
        <f>BI66</f>
        <v>Группа 1</v>
      </c>
      <c r="BJ67" s="238">
        <f>1+BJ66</f>
        <v>5</v>
      </c>
      <c r="BK67" s="272">
        <v>3</v>
      </c>
      <c r="BL67" s="283" t="str">
        <f t="shared" si="184"/>
        <v>1 - 4</v>
      </c>
      <c r="BM67" s="304"/>
      <c r="BN67" s="274"/>
      <c r="BO67" s="284"/>
      <c r="BP67" s="1192">
        <v>3</v>
      </c>
      <c r="BQ67" s="1173"/>
      <c r="BR67" s="1318" t="str">
        <f>IF(BQ67="","",VLOOKUP(BQ67,СписокКМ!$A$188:$C$236,3,FALSE))</f>
        <v/>
      </c>
      <c r="BS67" s="1318" t="e">
        <f>IF(BP67="","",VLOOKUP(BP67,СписокКМ!BS:BX,2,FALSE))</f>
        <v>#N/A</v>
      </c>
      <c r="BT67" s="1318" t="str">
        <f>IF(BQ67="","",VLOOKUP(BQ67,СписокКМ!$A$188:$C$236,3,FALSE))</f>
        <v/>
      </c>
      <c r="BU67" s="1318" t="str">
        <f>IF(BR67="","",VLOOKUP(BR67,СписокКМ!BU:BZ,2,FALSE))</f>
        <v/>
      </c>
      <c r="BV67" s="1177"/>
      <c r="BW67" s="292"/>
      <c r="BX67" s="277" t="str">
        <f>IF(AG63&lt;AH63,AT63,IF(AH63&lt;AG63,AT63," "))</f>
        <v xml:space="preserve"> </v>
      </c>
      <c r="BY67" s="278"/>
      <c r="BZ67" s="279"/>
      <c r="CA67" s="277" t="str">
        <f>IF(AG68&lt;AH68,AT68,IF(AH68&lt;AG68,AT68," "))</f>
        <v xml:space="preserve"> </v>
      </c>
      <c r="CB67" s="278"/>
      <c r="CC67" s="1194"/>
      <c r="CD67" s="1194"/>
      <c r="CE67" s="1195"/>
      <c r="CF67" s="289"/>
      <c r="CG67" s="290" t="str">
        <f>IF(AG66&lt;AH66,AI66,IF(AH66&lt;AG66,AI66," "))</f>
        <v xml:space="preserve"> </v>
      </c>
      <c r="CH67" s="280"/>
      <c r="CI67" s="1171"/>
      <c r="CJ67" s="1190">
        <f>BE67</f>
        <v>0</v>
      </c>
      <c r="CK67" s="1183"/>
      <c r="CL67" s="1185" t="str">
        <f>IF(BF68="",BF67,BF68)</f>
        <v/>
      </c>
      <c r="CN67" s="313" t="s">
        <v>63</v>
      </c>
      <c r="CO67" s="310">
        <f>BQ63</f>
        <v>0</v>
      </c>
      <c r="CP67" s="312" t="str">
        <f>IF(CO67="","",VLOOKUP(CO67,СписокКМ!$A$188:$C$236,3,FALSE))</f>
        <v>Х</v>
      </c>
      <c r="CQ67" s="310">
        <f>BQ69</f>
        <v>0</v>
      </c>
      <c r="CR67" s="312" t="str">
        <f>IF(CQ67="","",VLOOKUP(CQ67,СписокКМ!$A$188:$C$236,3,FALSE))</f>
        <v>Х</v>
      </c>
    </row>
    <row r="68" spans="1:96" ht="12.95" customHeight="1" x14ac:dyDescent="0.2">
      <c r="A68" s="255">
        <v>6</v>
      </c>
      <c r="C68" s="257">
        <v>2</v>
      </c>
      <c r="D68" s="258">
        <v>3</v>
      </c>
      <c r="E68" s="259">
        <v>1</v>
      </c>
      <c r="F68" s="260">
        <v>1</v>
      </c>
      <c r="G68" s="261"/>
      <c r="H68" s="262"/>
      <c r="I68" s="259"/>
      <c r="J68" s="260"/>
      <c r="K68" s="261"/>
      <c r="L68" s="262"/>
      <c r="M68" s="259"/>
      <c r="N68" s="260"/>
      <c r="O68" s="261"/>
      <c r="P68" s="262"/>
      <c r="Q68" s="259"/>
      <c r="R68" s="260"/>
      <c r="S68" s="263">
        <f t="shared" si="148"/>
        <v>0</v>
      </c>
      <c r="T68" s="263">
        <f t="shared" si="149"/>
        <v>0</v>
      </c>
      <c r="U68" s="263">
        <f t="shared" si="150"/>
        <v>0</v>
      </c>
      <c r="V68" s="263">
        <f t="shared" si="151"/>
        <v>0</v>
      </c>
      <c r="W68" s="263">
        <f t="shared" si="152"/>
        <v>0</v>
      </c>
      <c r="X68" s="263">
        <f t="shared" si="153"/>
        <v>0</v>
      </c>
      <c r="Y68" s="263">
        <f t="shared" si="154"/>
        <v>0</v>
      </c>
      <c r="Z68" s="263">
        <f t="shared" si="155"/>
        <v>0</v>
      </c>
      <c r="AA68" s="263">
        <f t="shared" si="156"/>
        <v>0</v>
      </c>
      <c r="AB68" s="263">
        <f t="shared" si="157"/>
        <v>0</v>
      </c>
      <c r="AC68" s="263">
        <f t="shared" si="158"/>
        <v>0</v>
      </c>
      <c r="AD68" s="263">
        <f t="shared" si="159"/>
        <v>0</v>
      </c>
      <c r="AE68" s="263">
        <f t="shared" si="160"/>
        <v>0</v>
      </c>
      <c r="AF68" s="263">
        <f t="shared" si="161"/>
        <v>0</v>
      </c>
      <c r="AG68" s="264"/>
      <c r="AH68" s="264"/>
      <c r="AI68" s="265">
        <f t="shared" si="162"/>
        <v>0</v>
      </c>
      <c r="AJ68" s="265">
        <f t="shared" si="163"/>
        <v>0</v>
      </c>
      <c r="AK68" s="266" t="str">
        <f t="shared" si="164"/>
        <v>ERROR</v>
      </c>
      <c r="AL68" s="266" t="str">
        <f t="shared" si="165"/>
        <v/>
      </c>
      <c r="AM68" s="266" t="str">
        <f t="shared" si="166"/>
        <v/>
      </c>
      <c r="AN68" s="266" t="str">
        <f t="shared" si="167"/>
        <v/>
      </c>
      <c r="AO68" s="266" t="str">
        <f t="shared" si="168"/>
        <v/>
      </c>
      <c r="AP68" s="266" t="str">
        <f t="shared" si="169"/>
        <v/>
      </c>
      <c r="AQ68" s="266" t="str">
        <f t="shared" si="170"/>
        <v/>
      </c>
      <c r="AR68" s="267" t="str">
        <f t="shared" si="171"/>
        <v xml:space="preserve">  -  </v>
      </c>
      <c r="AS68" s="268" t="str">
        <f t="shared" si="172"/>
        <v xml:space="preserve">  -  </v>
      </c>
      <c r="AT68" s="265">
        <f t="shared" si="173"/>
        <v>0</v>
      </c>
      <c r="AU68" s="265">
        <f t="shared" si="174"/>
        <v>0</v>
      </c>
      <c r="AV68" s="266" t="str">
        <f t="shared" si="175"/>
        <v>ERROR</v>
      </c>
      <c r="AW68" s="266" t="str">
        <f t="shared" si="176"/>
        <v/>
      </c>
      <c r="AX68" s="266" t="str">
        <f t="shared" si="177"/>
        <v/>
      </c>
      <c r="AY68" s="266" t="str">
        <f t="shared" si="178"/>
        <v/>
      </c>
      <c r="AZ68" s="266" t="str">
        <f t="shared" si="179"/>
        <v/>
      </c>
      <c r="BA68" s="266" t="str">
        <f t="shared" si="180"/>
        <v/>
      </c>
      <c r="BB68" s="266" t="str">
        <f t="shared" si="181"/>
        <v/>
      </c>
      <c r="BC68" s="267" t="str">
        <f t="shared" si="182"/>
        <v xml:space="preserve">  -  </v>
      </c>
      <c r="BD68" s="268" t="str">
        <f t="shared" si="183"/>
        <v xml:space="preserve">  -  </v>
      </c>
      <c r="BE68" s="282"/>
      <c r="BF68" s="282"/>
      <c r="BG68" s="270">
        <f>SUMIF(A63:A66,C68,B63:B66)</f>
        <v>4</v>
      </c>
      <c r="BH68" s="271">
        <f>SUMIF(A63:A66,D68,B63:B66)</f>
        <v>3</v>
      </c>
      <c r="BI68" s="237" t="str">
        <f>BI67</f>
        <v>Группа 1</v>
      </c>
      <c r="BJ68" s="238">
        <f>1+BJ67</f>
        <v>6</v>
      </c>
      <c r="BK68" s="272">
        <v>3</v>
      </c>
      <c r="BL68" s="293" t="str">
        <f t="shared" si="184"/>
        <v>2 - 3</v>
      </c>
      <c r="BM68" s="294"/>
      <c r="BN68" s="294"/>
      <c r="BO68" s="295"/>
      <c r="BP68" s="1193"/>
      <c r="BQ68" s="1174"/>
      <c r="BR68" s="1321" t="str">
        <f>IF(BO68="","",VLOOKUP(BO68,СписокКМ!BR:BW,2,FALSE))</f>
        <v/>
      </c>
      <c r="BS68" s="1321" t="str">
        <f>IF(BP68="","",VLOOKUP(BP68,СписокКМ!BS:BX,2,FALSE))</f>
        <v/>
      </c>
      <c r="BT68" s="1321" t="str">
        <f>IF(BQ68="","",VLOOKUP(BQ68,СписокКМ!BT:BY,2,FALSE))</f>
        <v/>
      </c>
      <c r="BU68" s="1321" t="str">
        <f>IF(BR68="","",VLOOKUP(BR68,СписокКМ!BU:BZ,2,FALSE))</f>
        <v/>
      </c>
      <c r="BV68" s="1178"/>
      <c r="BW68" s="1187" t="str">
        <f>IF(AI63&gt;AJ63,BC63,IF(AJ63&gt;AI63,BD63," "))</f>
        <v xml:space="preserve"> </v>
      </c>
      <c r="BX68" s="1188"/>
      <c r="BY68" s="1189"/>
      <c r="BZ68" s="1187" t="str">
        <f>IF(AI68&gt;AJ68,BC68,IF(AJ68&gt;AI68,BD68," "))</f>
        <v xml:space="preserve"> </v>
      </c>
      <c r="CA68" s="1188"/>
      <c r="CB68" s="1189"/>
      <c r="CC68" s="1181"/>
      <c r="CD68" s="1181"/>
      <c r="CE68" s="1182"/>
      <c r="CF68" s="1187" t="str">
        <f>IF(AI66&lt;AJ66,AR66,IF(AJ66&lt;AI66,AS66," "))</f>
        <v xml:space="preserve"> </v>
      </c>
      <c r="CG68" s="1188"/>
      <c r="CH68" s="1189"/>
      <c r="CI68" s="1171"/>
      <c r="CJ68" s="1191"/>
      <c r="CK68" s="1184"/>
      <c r="CL68" s="1186"/>
      <c r="CN68" s="313" t="s">
        <v>64</v>
      </c>
      <c r="CO68" s="310">
        <f>BQ65</f>
        <v>0</v>
      </c>
      <c r="CP68" s="312" t="str">
        <f>IF(CO68="","",VLOOKUP(CO68,СписокКМ!$A$188:$C$236,3,FALSE))</f>
        <v>Х</v>
      </c>
      <c r="CQ68" s="310">
        <f>BQ67</f>
        <v>0</v>
      </c>
      <c r="CR68" s="312" t="str">
        <f>IF(CQ68="","",VLOOKUP(CQ68,СписокКМ!$A$188:$C$236,3,FALSE))</f>
        <v>Х</v>
      </c>
    </row>
    <row r="69" spans="1:96" ht="12.95" customHeight="1" x14ac:dyDescent="0.2"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V69" s="224"/>
      <c r="AW69" s="224"/>
      <c r="AX69" s="224"/>
      <c r="AY69" s="224"/>
      <c r="AZ69" s="224"/>
      <c r="BE69" s="269">
        <f>SUMIF(C63:C69,4,AI63:AI69)+SUMIF(D63:D69,4,AJ63:AJ69)</f>
        <v>0</v>
      </c>
      <c r="BF69" s="269" t="str">
        <f>IF(BE69&lt;&gt;0,RANK(BE69,BE63:BE69),"")</f>
        <v/>
      </c>
      <c r="BP69" s="1192">
        <v>4</v>
      </c>
      <c r="BQ69" s="1173"/>
      <c r="BR69" s="1318" t="str">
        <f>IF(BQ69="","",VLOOKUP(BQ69,СписокКМ!$A$188:$C$236,3,FALSE))</f>
        <v/>
      </c>
      <c r="BS69" s="1318" t="e">
        <f>IF(BP69="","",VLOOKUP(BP69,СписокКМ!BS:BX,2,FALSE))</f>
        <v>#N/A</v>
      </c>
      <c r="BT69" s="1318" t="str">
        <f>IF(BQ69="","",VLOOKUP(BQ69,СписокКМ!$A$188:$C$236,3,FALSE))</f>
        <v/>
      </c>
      <c r="BU69" s="1318" t="str">
        <f>IF(BR69="","",VLOOKUP(BR69,СписокКМ!BU:BZ,2,FALSE))</f>
        <v/>
      </c>
      <c r="BV69" s="1206" t="str">
        <f>IF(B63=0,"",VLOOKUP(BQ69,[61]СПИСКИ!B:Z,23,FALSE))</f>
        <v xml:space="preserve"> </v>
      </c>
      <c r="BW69" s="288"/>
      <c r="BX69" s="277" t="str">
        <f>IF(AG67&lt;AH67,AT67,IF(AH67&lt;AG67,AT67," "))</f>
        <v xml:space="preserve"> </v>
      </c>
      <c r="BY69" s="278"/>
      <c r="BZ69" s="279"/>
      <c r="CA69" s="277" t="str">
        <f>IF(AG64&lt;AH64,AT64,IF(AH64&lt;AG64,AT64," "))</f>
        <v xml:space="preserve"> </v>
      </c>
      <c r="CB69" s="278"/>
      <c r="CC69" s="279"/>
      <c r="CD69" s="277" t="str">
        <f>IF(AG66&lt;AH66,AT66,IF(AH66&lt;AG66,AT66," "))</f>
        <v xml:space="preserve"> </v>
      </c>
      <c r="CE69" s="278"/>
      <c r="CF69" s="1208"/>
      <c r="CG69" s="1179"/>
      <c r="CH69" s="1180"/>
      <c r="CI69" s="1171"/>
      <c r="CJ69" s="1190">
        <f>BE69</f>
        <v>0</v>
      </c>
      <c r="CK69" s="1197"/>
      <c r="CL69" s="1185" t="str">
        <f>IF(BF70="",BF69,BF70)</f>
        <v/>
      </c>
    </row>
    <row r="70" spans="1:96" ht="12.95" customHeight="1" x14ac:dyDescent="0.2"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V70" s="224"/>
      <c r="AW70" s="224"/>
      <c r="AX70" s="224"/>
      <c r="AY70" s="224"/>
      <c r="AZ70" s="224"/>
      <c r="BE70" s="282"/>
      <c r="BF70" s="282"/>
      <c r="BL70" s="297"/>
      <c r="BM70" s="298"/>
      <c r="BN70" s="299"/>
      <c r="BO70" s="300"/>
      <c r="BP70" s="1203"/>
      <c r="BQ70" s="1204"/>
      <c r="BR70" s="1319" t="str">
        <f>IF(BO70="","",VLOOKUP(BO70,СписокКМ!BR:BW,2,FALSE))</f>
        <v/>
      </c>
      <c r="BS70" s="1319" t="str">
        <f>IF(BP70="","",VLOOKUP(BP70,СписокКМ!BS:BX,2,FALSE))</f>
        <v/>
      </c>
      <c r="BT70" s="1319" t="str">
        <f>IF(BQ70="","",VLOOKUP(BQ70,СписокКМ!BT:BY,2,FALSE))</f>
        <v/>
      </c>
      <c r="BU70" s="1319" t="str">
        <f>IF(BR70="","",VLOOKUP(BR70,СписокКМ!BU:BZ,2,FALSE))</f>
        <v/>
      </c>
      <c r="BV70" s="1207"/>
      <c r="BW70" s="1200" t="str">
        <f>IF(AI67&gt;AJ67,BC67,IF(AJ67&gt;AI67,BD67," "))</f>
        <v xml:space="preserve"> </v>
      </c>
      <c r="BX70" s="1201"/>
      <c r="BY70" s="1202"/>
      <c r="BZ70" s="1200" t="str">
        <f>IF(AI64&gt;AJ64,BC64,IF(AJ64&gt;AI64,BD64," "))</f>
        <v xml:space="preserve"> </v>
      </c>
      <c r="CA70" s="1201"/>
      <c r="CB70" s="1202"/>
      <c r="CC70" s="1200" t="str">
        <f>IF(AI66&gt;AJ66,BC66,IF(AJ66&gt;AI66,BD66," "))</f>
        <v xml:space="preserve"> </v>
      </c>
      <c r="CD70" s="1201"/>
      <c r="CE70" s="1202"/>
      <c r="CF70" s="1209"/>
      <c r="CG70" s="1210"/>
      <c r="CH70" s="1211"/>
      <c r="CI70" s="1322"/>
      <c r="CJ70" s="1212"/>
      <c r="CK70" s="1198"/>
      <c r="CL70" s="1199"/>
    </row>
    <row r="71" spans="1:96" ht="15.95" customHeight="1" x14ac:dyDescent="0.2">
      <c r="Z71" s="233"/>
      <c r="AP71" s="228"/>
      <c r="AQ71" s="228"/>
      <c r="AR71" s="228"/>
      <c r="AS71" s="228"/>
      <c r="AT71" s="228"/>
      <c r="AU71" s="228"/>
      <c r="BA71" s="228"/>
      <c r="BB71" s="228"/>
      <c r="BC71" s="228"/>
      <c r="BD71" s="228"/>
      <c r="BE71" s="228"/>
      <c r="BF71" s="228"/>
      <c r="BG71" s="228"/>
      <c r="BH71" s="228"/>
      <c r="BI71" s="229"/>
      <c r="BJ71" s="229"/>
      <c r="BK71" s="230"/>
      <c r="BL71" s="235"/>
      <c r="BM71" s="235"/>
      <c r="BN71" s="235"/>
      <c r="BO71" s="235"/>
      <c r="BP71" s="235"/>
      <c r="BQ71" s="235"/>
      <c r="BR71" s="236"/>
      <c r="BS71" s="236"/>
      <c r="BT71" s="236"/>
      <c r="BU71" s="236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4"/>
      <c r="CN71" s="234"/>
    </row>
    <row r="72" spans="1:96" ht="19.5" customHeight="1" x14ac:dyDescent="0.2">
      <c r="Z72" s="233"/>
      <c r="BK72" s="239"/>
      <c r="BM72" s="307"/>
      <c r="BN72" s="307"/>
      <c r="BO72" s="307"/>
      <c r="BP72" s="307" t="s">
        <v>67</v>
      </c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N72" s="314" t="str">
        <f>BP72</f>
        <v>Предварительный этап. Группа 6</v>
      </c>
    </row>
    <row r="73" spans="1:96" ht="15" customHeight="1" x14ac:dyDescent="0.2">
      <c r="A73" s="240">
        <f>1+A62</f>
        <v>2</v>
      </c>
      <c r="B73" s="241">
        <v>4</v>
      </c>
      <c r="C73" s="242" t="str">
        <f>"КОМАНДЫ. Предварительный этап. Группа "&amp;A73</f>
        <v>КОМАНДЫ. Предварительный этап. Группа 2</v>
      </c>
      <c r="D73" s="242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4"/>
      <c r="P73" s="244"/>
      <c r="Q73" s="244"/>
      <c r="R73" s="245">
        <f>1+R62</f>
        <v>2</v>
      </c>
      <c r="Z73" s="233"/>
      <c r="AR73" s="246">
        <f>IF(B74=0,0,(IF(B75=0,1,IF(B76=0,2,IF(B77=0,3,IF(B77&gt;0,4))))))</f>
        <v>4</v>
      </c>
      <c r="BC73" s="246" t="b">
        <f>IF(BE73=15,3,IF(BE73&gt;15,4))</f>
        <v>0</v>
      </c>
      <c r="BE73" s="247">
        <f>SUM(BE74,BE76,BE78,BE80)</f>
        <v>0</v>
      </c>
      <c r="BF73" s="247">
        <f>SUM(BF74,BF76,BF78,BF80)</f>
        <v>0</v>
      </c>
      <c r="BL73" s="249" t="s">
        <v>44</v>
      </c>
      <c r="BM73" s="250" t="s">
        <v>45</v>
      </c>
      <c r="BN73" s="250" t="s">
        <v>46</v>
      </c>
      <c r="BO73" s="251" t="s">
        <v>47</v>
      </c>
      <c r="BP73" s="252" t="s">
        <v>1</v>
      </c>
      <c r="BQ73" s="1165" t="s">
        <v>48</v>
      </c>
      <c r="BR73" s="1165"/>
      <c r="BS73" s="1165"/>
      <c r="BT73" s="1165"/>
      <c r="BU73" s="1165"/>
      <c r="BV73" s="1166"/>
      <c r="BW73" s="1167">
        <v>1</v>
      </c>
      <c r="BX73" s="1168"/>
      <c r="BY73" s="1169"/>
      <c r="BZ73" s="1167">
        <v>2</v>
      </c>
      <c r="CA73" s="1168"/>
      <c r="CB73" s="1169"/>
      <c r="CC73" s="1167">
        <v>3</v>
      </c>
      <c r="CD73" s="1168"/>
      <c r="CE73" s="1169"/>
      <c r="CF73" s="1167">
        <v>4</v>
      </c>
      <c r="CG73" s="1168"/>
      <c r="CH73" s="1169"/>
      <c r="CI73" s="1170"/>
      <c r="CJ73" s="253" t="s">
        <v>49</v>
      </c>
      <c r="CK73" s="253" t="s">
        <v>50</v>
      </c>
      <c r="CL73" s="254" t="s">
        <v>51</v>
      </c>
    </row>
    <row r="74" spans="1:96" ht="12.95" customHeight="1" x14ac:dyDescent="0.2">
      <c r="A74" s="255">
        <v>1</v>
      </c>
      <c r="B74" s="256">
        <f>IF(R73="","",VLOOKUP(R73,'[61]Посев групп'!B:N,2,FALSE))</f>
        <v>14</v>
      </c>
      <c r="C74" s="257">
        <v>1</v>
      </c>
      <c r="D74" s="258">
        <v>3</v>
      </c>
      <c r="E74" s="259">
        <v>1</v>
      </c>
      <c r="F74" s="260">
        <v>1</v>
      </c>
      <c r="G74" s="261"/>
      <c r="H74" s="262"/>
      <c r="I74" s="259"/>
      <c r="J74" s="260"/>
      <c r="K74" s="261"/>
      <c r="L74" s="262"/>
      <c r="M74" s="259"/>
      <c r="N74" s="260"/>
      <c r="O74" s="261"/>
      <c r="P74" s="262"/>
      <c r="Q74" s="259"/>
      <c r="R74" s="260"/>
      <c r="S74" s="263">
        <f t="shared" ref="S74:S79" si="185">IF(E74="wo",0,IF(F74="wo",1,IF(E74&gt;F74,1,0)))</f>
        <v>0</v>
      </c>
      <c r="T74" s="263">
        <f t="shared" ref="T74:T79" si="186">IF(E74="wo",1,IF(F74="wo",0,IF(F74&gt;E74,1,0)))</f>
        <v>0</v>
      </c>
      <c r="U74" s="263">
        <f t="shared" ref="U74:U79" si="187">IF(G74="wo",0,IF(H74="wo",1,IF(G74&gt;H74,1,0)))</f>
        <v>0</v>
      </c>
      <c r="V74" s="263">
        <f t="shared" ref="V74:V79" si="188">IF(G74="wo",1,IF(H74="wo",0,IF(H74&gt;G74,1,0)))</f>
        <v>0</v>
      </c>
      <c r="W74" s="263">
        <f t="shared" ref="W74:W79" si="189">IF(I74="wo",0,IF(J74="wo",1,IF(I74&gt;J74,1,0)))</f>
        <v>0</v>
      </c>
      <c r="X74" s="263">
        <f t="shared" ref="X74:X79" si="190">IF(I74="wo",1,IF(J74="wo",0,IF(J74&gt;I74,1,0)))</f>
        <v>0</v>
      </c>
      <c r="Y74" s="263">
        <f t="shared" ref="Y74:Y79" si="191">IF(K74="wo",0,IF(L74="wo",1,IF(K74&gt;L74,1,0)))</f>
        <v>0</v>
      </c>
      <c r="Z74" s="263">
        <f t="shared" ref="Z74:Z79" si="192">IF(K74="wo",1,IF(L74="wo",0,IF(L74&gt;K74,1,0)))</f>
        <v>0</v>
      </c>
      <c r="AA74" s="263">
        <f t="shared" ref="AA74:AA79" si="193">IF(M74="wo",0,IF(N74="wo",1,IF(M74&gt;N74,1,0)))</f>
        <v>0</v>
      </c>
      <c r="AB74" s="263">
        <f t="shared" ref="AB74:AB79" si="194">IF(M74="wo",1,IF(N74="wo",0,IF(N74&gt;M74,1,0)))</f>
        <v>0</v>
      </c>
      <c r="AC74" s="263">
        <f t="shared" ref="AC74:AC79" si="195">IF(O74="wo",0,IF(P74="wo",1,IF(O74&gt;P74,1,0)))</f>
        <v>0</v>
      </c>
      <c r="AD74" s="263">
        <f t="shared" ref="AD74:AD79" si="196">IF(O74="wo",1,IF(P74="wo",0,IF(P74&gt;O74,1,0)))</f>
        <v>0</v>
      </c>
      <c r="AE74" s="263">
        <f t="shared" ref="AE74:AE79" si="197">IF(Q74="wo",0,IF(R74="wo",1,IF(Q74&gt;R74,1,0)))</f>
        <v>0</v>
      </c>
      <c r="AF74" s="263">
        <f t="shared" ref="AF74:AF79" si="198">IF(Q74="wo",1,IF(R74="wo",0,IF(R74&gt;Q74,1,0)))</f>
        <v>0</v>
      </c>
      <c r="AG74" s="264"/>
      <c r="AH74" s="264"/>
      <c r="AI74" s="265">
        <f t="shared" ref="AI74:AI79" si="199">IF(E74="",0,IF(E74="wo",0,IF(F74="wo",2,IF(AG74=AH74,0,IF(AG74&gt;AH74,2,1)))))</f>
        <v>0</v>
      </c>
      <c r="AJ74" s="265">
        <f t="shared" ref="AJ74:AJ79" si="200">IF(F74="",0,IF(F74="wo",0,IF(E74="wo",2,IF(AH74=AG74,0,IF(AH74&gt;AG74,2,1)))))</f>
        <v>0</v>
      </c>
      <c r="AK74" s="266" t="str">
        <f t="shared" ref="AK74:AK79" si="201">IF(E74="","",IF(E74="wo",0,IF(F74="wo",0,IF(E74=F74,"ERROR",IF(E74&gt;F74,F74,-1*E74)))))</f>
        <v>ERROR</v>
      </c>
      <c r="AL74" s="266" t="str">
        <f t="shared" ref="AL74:AL79" si="202">IF(G74="","",IF(G74="wo",0,IF(H74="wo",0,IF(G74=H74,"ERROR",IF(G74&gt;H74,H74,-1*G74)))))</f>
        <v/>
      </c>
      <c r="AM74" s="266" t="str">
        <f t="shared" ref="AM74:AM79" si="203">IF(I74="","",IF(I74="wo",0,IF(J74="wo",0,IF(I74=J74,"ERROR",IF(I74&gt;J74,J74,-1*I74)))))</f>
        <v/>
      </c>
      <c r="AN74" s="266" t="str">
        <f t="shared" ref="AN74:AN79" si="204">IF(K74="","",IF(K74="wo",0,IF(L74="wo",0,IF(K74=L74,"ERROR",IF(K74&gt;L74,L74,-1*K74)))))</f>
        <v/>
      </c>
      <c r="AO74" s="266" t="str">
        <f t="shared" ref="AO74:AO79" si="205">IF(M74="","",IF(M74="wo",0,IF(N74="wo",0,IF(M74=N74,"ERROR",IF(M74&gt;N74,N74,-1*M74)))))</f>
        <v/>
      </c>
      <c r="AP74" s="266" t="str">
        <f t="shared" ref="AP74:AP79" si="206">IF(O74="","",IF(O74="wo",0,IF(P74="wo",0,IF(O74=P74,"ERROR",IF(O74&gt;P74,P74,-1*O74)))))</f>
        <v/>
      </c>
      <c r="AQ74" s="266" t="str">
        <f t="shared" ref="AQ74:AQ79" si="207">IF(Q74="","",IF(Q74="wo",0,IF(R74="wo",0,IF(Q74=R74,"ERROR",IF(Q74&gt;R74,R74,-1*Q74)))))</f>
        <v/>
      </c>
      <c r="AR74" s="267" t="str">
        <f t="shared" ref="AR74:AR79" si="208">CONCATENATE(AG74,"  -  ",AH74)</f>
        <v xml:space="preserve">  -  </v>
      </c>
      <c r="AS74" s="268" t="str">
        <f t="shared" ref="AS74:AS79" si="209">AR74</f>
        <v xml:space="preserve">  -  </v>
      </c>
      <c r="AT74" s="265">
        <f t="shared" ref="AT74:AT79" si="210">IF(F74="",0,IF(F74="wo",0,IF(E74="wo",2,IF(AH74=AG74,0,IF(AH74&gt;AG74,2,1)))))</f>
        <v>0</v>
      </c>
      <c r="AU74" s="265">
        <f t="shared" ref="AU74:AU79" si="211">IF(E74="",0,IF(E74="wo",0,IF(F74="wo",2,IF(AG74=AH74,0,IF(AG74&gt;AH74,2,1)))))</f>
        <v>0</v>
      </c>
      <c r="AV74" s="266" t="str">
        <f t="shared" ref="AV74:AV79" si="212">IF(F74="","",IF(F74="wo",0,IF(E74="wo",0,IF(F74=E74,"ERROR",IF(F74&gt;E74,E74,-1*F74)))))</f>
        <v>ERROR</v>
      </c>
      <c r="AW74" s="266" t="str">
        <f t="shared" ref="AW74:AW79" si="213">IF(H74="","",IF(H74="wo",0,IF(G74="wo",0,IF(H74=G74,"ERROR",IF(H74&gt;G74,G74,-1*H74)))))</f>
        <v/>
      </c>
      <c r="AX74" s="266" t="str">
        <f t="shared" ref="AX74:AX79" si="214">IF(J74="","",IF(J74="wo",0,IF(I74="wo",0,IF(J74=I74,"ERROR",IF(J74&gt;I74,I74,-1*J74)))))</f>
        <v/>
      </c>
      <c r="AY74" s="266" t="str">
        <f t="shared" ref="AY74:AY79" si="215">IF(L74="","",IF(L74="wo",0,IF(K74="wo",0,IF(L74=K74,"ERROR",IF(L74&gt;K74,K74,-1*L74)))))</f>
        <v/>
      </c>
      <c r="AZ74" s="266" t="str">
        <f t="shared" ref="AZ74:AZ79" si="216">IF(N74="","",IF(N74="wo",0,IF(M74="wo",0,IF(N74=M74,"ERROR",IF(N74&gt;M74,M74,-1*N74)))))</f>
        <v/>
      </c>
      <c r="BA74" s="266" t="str">
        <f t="shared" ref="BA74:BA79" si="217">IF(P74="","",IF(P74="wo",0,IF(O74="wo",0,IF(P74=O74,"ERROR",IF(P74&gt;O74,O74,-1*P74)))))</f>
        <v/>
      </c>
      <c r="BB74" s="266" t="str">
        <f t="shared" ref="BB74:BB79" si="218">IF(R74="","",IF(R74="wo",0,IF(Q74="wo",0,IF(R74=Q74,"ERROR",IF(R74&gt;Q74,Q74,-1*R74)))))</f>
        <v/>
      </c>
      <c r="BC74" s="267" t="str">
        <f t="shared" ref="BC74:BC79" si="219">CONCATENATE(AH74,"  -  ",AG74)</f>
        <v xml:space="preserve">  -  </v>
      </c>
      <c r="BD74" s="268" t="str">
        <f t="shared" ref="BD74:BD79" si="220">BC74</f>
        <v xml:space="preserve">  -  </v>
      </c>
      <c r="BE74" s="269">
        <f>SUMIF(C74:C80,1,AI74:AI80)+SUMIF(D74:D80,1,AJ74:AJ80)</f>
        <v>0</v>
      </c>
      <c r="BF74" s="269" t="str">
        <f>IF(BE74&lt;&gt;0,RANK(BE74,BE74:BE80),"")</f>
        <v/>
      </c>
      <c r="BG74" s="270">
        <f>SUMIF(A74:A77,C74,B74:B77)</f>
        <v>14</v>
      </c>
      <c r="BH74" s="271">
        <f>SUMIF(A74:A77,D74,B74:B77)</f>
        <v>11</v>
      </c>
      <c r="BI74" s="237" t="s">
        <v>53</v>
      </c>
      <c r="BJ74" s="238">
        <f>1+BJ68</f>
        <v>7</v>
      </c>
      <c r="BK74" s="272">
        <v>1</v>
      </c>
      <c r="BL74" s="273" t="str">
        <f t="shared" ref="BL74:BL79" si="221">CONCATENATE(C74," ","-"," ",D74)</f>
        <v>1 - 3</v>
      </c>
      <c r="BM74" s="304"/>
      <c r="BN74" s="274"/>
      <c r="BO74" s="275"/>
      <c r="BP74" s="1172">
        <v>1</v>
      </c>
      <c r="BQ74" s="1173"/>
      <c r="BR74" s="1318" t="str">
        <f>IF(BQ74="","",VLOOKUP(BQ74,СписокКМ!$A$188:$C$236,3,FALSE))</f>
        <v/>
      </c>
      <c r="BS74" s="1318" t="e">
        <f>IF(BP74="","",VLOOKUP(BP74,СписокКМ!BS:BX,2,FALSE))</f>
        <v>#N/A</v>
      </c>
      <c r="BT74" s="1318" t="str">
        <f>IF(BQ74="","",VLOOKUP(BQ74,СписокКМ!$A$188:$C$236,3,FALSE))</f>
        <v/>
      </c>
      <c r="BU74" s="1318" t="str">
        <f>IF(BR74="","",VLOOKUP(BR74,СписокКМ!BU:BZ,2,FALSE))</f>
        <v/>
      </c>
      <c r="BV74" s="1177"/>
      <c r="BW74" s="1179"/>
      <c r="BX74" s="1179"/>
      <c r="BY74" s="1180"/>
      <c r="BZ74" s="276"/>
      <c r="CA74" s="277" t="str">
        <f>IF(AG76&lt;AH76,AI76,IF(AH76&lt;AG76,AI76," "))</f>
        <v xml:space="preserve"> </v>
      </c>
      <c r="CB74" s="278"/>
      <c r="CC74" s="279"/>
      <c r="CD74" s="277" t="str">
        <f>IF(AG74&lt;AH74,AI74,IF(AH74&lt;AG74,AI74," "))</f>
        <v xml:space="preserve"> </v>
      </c>
      <c r="CE74" s="280"/>
      <c r="CF74" s="279"/>
      <c r="CG74" s="277" t="str">
        <f>IF(AG78&lt;AH78,AI78,IF(AH78&lt;AG78,AI78," "))</f>
        <v xml:space="preserve"> </v>
      </c>
      <c r="CH74" s="278"/>
      <c r="CI74" s="1171"/>
      <c r="CJ74" s="1190">
        <f>BE74</f>
        <v>0</v>
      </c>
      <c r="CK74" s="1183"/>
      <c r="CL74" s="1185" t="str">
        <f>IF(BF75="",BF74,BF75)</f>
        <v/>
      </c>
      <c r="CN74" s="313" t="s">
        <v>59</v>
      </c>
      <c r="CO74" s="310">
        <f>BQ74</f>
        <v>0</v>
      </c>
      <c r="CP74" s="312" t="str">
        <f>IF(CO74="","",VLOOKUP(CO74,СписокКМ!$A$188:$C$236,3,FALSE))</f>
        <v>Х</v>
      </c>
      <c r="CQ74" s="310">
        <f>BQ78</f>
        <v>0</v>
      </c>
      <c r="CR74" s="312" t="str">
        <f>IF(CQ74="","",VLOOKUP(CQ74,СписокКМ!$A$188:$C$236,3,FALSE))</f>
        <v>Х</v>
      </c>
    </row>
    <row r="75" spans="1:96" ht="12.95" customHeight="1" x14ac:dyDescent="0.2">
      <c r="A75" s="255">
        <v>2</v>
      </c>
      <c r="B75" s="281">
        <f>IF(R73="","",VLOOKUP(R73,'[61]Посев групп'!B:L,4,FALSE))</f>
        <v>13</v>
      </c>
      <c r="C75" s="257">
        <v>2</v>
      </c>
      <c r="D75" s="258">
        <v>4</v>
      </c>
      <c r="E75" s="259">
        <v>1</v>
      </c>
      <c r="F75" s="260">
        <v>1</v>
      </c>
      <c r="G75" s="261"/>
      <c r="H75" s="262"/>
      <c r="I75" s="259"/>
      <c r="J75" s="260"/>
      <c r="K75" s="261"/>
      <c r="L75" s="262"/>
      <c r="M75" s="259"/>
      <c r="N75" s="260"/>
      <c r="O75" s="261"/>
      <c r="P75" s="262"/>
      <c r="Q75" s="259"/>
      <c r="R75" s="260"/>
      <c r="S75" s="263">
        <f t="shared" si="185"/>
        <v>0</v>
      </c>
      <c r="T75" s="263">
        <f t="shared" si="186"/>
        <v>0</v>
      </c>
      <c r="U75" s="263">
        <f t="shared" si="187"/>
        <v>0</v>
      </c>
      <c r="V75" s="263">
        <f t="shared" si="188"/>
        <v>0</v>
      </c>
      <c r="W75" s="263">
        <f t="shared" si="189"/>
        <v>0</v>
      </c>
      <c r="X75" s="263">
        <f t="shared" si="190"/>
        <v>0</v>
      </c>
      <c r="Y75" s="263">
        <f t="shared" si="191"/>
        <v>0</v>
      </c>
      <c r="Z75" s="263">
        <f t="shared" si="192"/>
        <v>0</v>
      </c>
      <c r="AA75" s="263">
        <f t="shared" si="193"/>
        <v>0</v>
      </c>
      <c r="AB75" s="263">
        <f t="shared" si="194"/>
        <v>0</v>
      </c>
      <c r="AC75" s="263">
        <f t="shared" si="195"/>
        <v>0</v>
      </c>
      <c r="AD75" s="263">
        <f t="shared" si="196"/>
        <v>0</v>
      </c>
      <c r="AE75" s="263">
        <f t="shared" si="197"/>
        <v>0</v>
      </c>
      <c r="AF75" s="263">
        <f t="shared" si="198"/>
        <v>0</v>
      </c>
      <c r="AG75" s="264"/>
      <c r="AH75" s="264"/>
      <c r="AI75" s="265">
        <f t="shared" si="199"/>
        <v>0</v>
      </c>
      <c r="AJ75" s="265">
        <f t="shared" si="200"/>
        <v>0</v>
      </c>
      <c r="AK75" s="266" t="str">
        <f t="shared" si="201"/>
        <v>ERROR</v>
      </c>
      <c r="AL75" s="266" t="str">
        <f t="shared" si="202"/>
        <v/>
      </c>
      <c r="AM75" s="266" t="str">
        <f t="shared" si="203"/>
        <v/>
      </c>
      <c r="AN75" s="266" t="str">
        <f t="shared" si="204"/>
        <v/>
      </c>
      <c r="AO75" s="266" t="str">
        <f t="shared" si="205"/>
        <v/>
      </c>
      <c r="AP75" s="266" t="str">
        <f t="shared" si="206"/>
        <v/>
      </c>
      <c r="AQ75" s="266" t="str">
        <f t="shared" si="207"/>
        <v/>
      </c>
      <c r="AR75" s="267" t="str">
        <f t="shared" si="208"/>
        <v xml:space="preserve">  -  </v>
      </c>
      <c r="AS75" s="268" t="str">
        <f t="shared" si="209"/>
        <v xml:space="preserve">  -  </v>
      </c>
      <c r="AT75" s="265">
        <f t="shared" si="210"/>
        <v>0</v>
      </c>
      <c r="AU75" s="265">
        <f t="shared" si="211"/>
        <v>0</v>
      </c>
      <c r="AV75" s="266" t="str">
        <f t="shared" si="212"/>
        <v>ERROR</v>
      </c>
      <c r="AW75" s="266" t="str">
        <f t="shared" si="213"/>
        <v/>
      </c>
      <c r="AX75" s="266" t="str">
        <f t="shared" si="214"/>
        <v/>
      </c>
      <c r="AY75" s="266" t="str">
        <f t="shared" si="215"/>
        <v/>
      </c>
      <c r="AZ75" s="266" t="str">
        <f t="shared" si="216"/>
        <v/>
      </c>
      <c r="BA75" s="266" t="str">
        <f t="shared" si="217"/>
        <v/>
      </c>
      <c r="BB75" s="266" t="str">
        <f t="shared" si="218"/>
        <v/>
      </c>
      <c r="BC75" s="267" t="str">
        <f t="shared" si="219"/>
        <v xml:space="preserve">  -  </v>
      </c>
      <c r="BD75" s="268" t="str">
        <f t="shared" si="220"/>
        <v xml:space="preserve">  -  </v>
      </c>
      <c r="BE75" s="282"/>
      <c r="BF75" s="282"/>
      <c r="BG75" s="270">
        <f>SUMIF(A74:A77,C75,B74:B77)</f>
        <v>13</v>
      </c>
      <c r="BH75" s="271">
        <f>SUMIF(A74:A77,D75,B74:B77)</f>
        <v>5</v>
      </c>
      <c r="BI75" s="237" t="str">
        <f>BI74</f>
        <v>Группа 2</v>
      </c>
      <c r="BJ75" s="238">
        <f>1+BJ74</f>
        <v>8</v>
      </c>
      <c r="BK75" s="272">
        <v>1</v>
      </c>
      <c r="BL75" s="283" t="str">
        <f t="shared" si="221"/>
        <v>2 - 4</v>
      </c>
      <c r="BM75" s="304"/>
      <c r="BN75" s="274"/>
      <c r="BO75" s="284"/>
      <c r="BP75" s="1172"/>
      <c r="BQ75" s="1174"/>
      <c r="BR75" s="1321" t="str">
        <f>IF(BO75="","",VLOOKUP(BO75,СписокКМ!BR:BW,2,FALSE))</f>
        <v/>
      </c>
      <c r="BS75" s="1321" t="str">
        <f>IF(BP75="","",VLOOKUP(BP75,СписокКМ!BS:BX,2,FALSE))</f>
        <v/>
      </c>
      <c r="BT75" s="1321" t="str">
        <f>IF(BQ75="","",VLOOKUP(BQ75,СписокКМ!BT:BY,2,FALSE))</f>
        <v/>
      </c>
      <c r="BU75" s="1321" t="str">
        <f>IF(BR75="","",VLOOKUP(BR75,СписокКМ!BU:BZ,2,FALSE))</f>
        <v/>
      </c>
      <c r="BV75" s="1178"/>
      <c r="BW75" s="1181"/>
      <c r="BX75" s="1181"/>
      <c r="BY75" s="1182"/>
      <c r="BZ75" s="1187" t="str">
        <f>IF(AI76&lt;AJ76,AR76,IF(AJ76&lt;AI76,AS76," "))</f>
        <v xml:space="preserve"> </v>
      </c>
      <c r="CA75" s="1188"/>
      <c r="CB75" s="1189"/>
      <c r="CC75" s="1187" t="str">
        <f>IF(AI74&lt;AJ74,AR74,IF(AJ74&lt;AI74,AS74," "))</f>
        <v xml:space="preserve"> </v>
      </c>
      <c r="CD75" s="1188"/>
      <c r="CE75" s="1189"/>
      <c r="CF75" s="1187" t="str">
        <f>IF(AI78&lt;AJ78,AR78,IF(AJ78&lt;AI78,AS78," "))</f>
        <v xml:space="preserve"> </v>
      </c>
      <c r="CG75" s="1188"/>
      <c r="CH75" s="1189"/>
      <c r="CI75" s="1171"/>
      <c r="CJ75" s="1191"/>
      <c r="CK75" s="1184"/>
      <c r="CL75" s="1186"/>
      <c r="CN75" s="313" t="s">
        <v>60</v>
      </c>
      <c r="CO75" s="310">
        <f>BQ76</f>
        <v>0</v>
      </c>
      <c r="CP75" s="312" t="str">
        <f>IF(CO75="","",VLOOKUP(CO75,СписокКМ!$A$188:$C$236,3,FALSE))</f>
        <v>Х</v>
      </c>
      <c r="CQ75" s="310">
        <f>BQ80</f>
        <v>0</v>
      </c>
      <c r="CR75" s="312" t="str">
        <f>IF(CQ75="","",VLOOKUP(CQ75,СписокКМ!$A$188:$C$236,3,FALSE))</f>
        <v>Х</v>
      </c>
    </row>
    <row r="76" spans="1:96" ht="12.95" customHeight="1" x14ac:dyDescent="0.2">
      <c r="A76" s="255">
        <v>3</v>
      </c>
      <c r="B76" s="281">
        <f>IF(R73="","",VLOOKUP(R73,'[61]Посев групп'!B:L,6,FALSE))</f>
        <v>11</v>
      </c>
      <c r="C76" s="257">
        <v>1</v>
      </c>
      <c r="D76" s="258">
        <v>2</v>
      </c>
      <c r="E76" s="259">
        <v>1</v>
      </c>
      <c r="F76" s="260">
        <v>1</v>
      </c>
      <c r="G76" s="261"/>
      <c r="H76" s="262"/>
      <c r="I76" s="259"/>
      <c r="J76" s="260"/>
      <c r="K76" s="261"/>
      <c r="L76" s="262"/>
      <c r="M76" s="259"/>
      <c r="N76" s="260"/>
      <c r="O76" s="261"/>
      <c r="P76" s="262"/>
      <c r="Q76" s="259"/>
      <c r="R76" s="260"/>
      <c r="S76" s="263">
        <f t="shared" si="185"/>
        <v>0</v>
      </c>
      <c r="T76" s="263">
        <f t="shared" si="186"/>
        <v>0</v>
      </c>
      <c r="U76" s="263">
        <f t="shared" si="187"/>
        <v>0</v>
      </c>
      <c r="V76" s="263">
        <f t="shared" si="188"/>
        <v>0</v>
      </c>
      <c r="W76" s="263">
        <f t="shared" si="189"/>
        <v>0</v>
      </c>
      <c r="X76" s="263">
        <f t="shared" si="190"/>
        <v>0</v>
      </c>
      <c r="Y76" s="263">
        <f t="shared" si="191"/>
        <v>0</v>
      </c>
      <c r="Z76" s="263">
        <f t="shared" si="192"/>
        <v>0</v>
      </c>
      <c r="AA76" s="263">
        <f t="shared" si="193"/>
        <v>0</v>
      </c>
      <c r="AB76" s="263">
        <f t="shared" si="194"/>
        <v>0</v>
      </c>
      <c r="AC76" s="263">
        <f t="shared" si="195"/>
        <v>0</v>
      </c>
      <c r="AD76" s="263">
        <f t="shared" si="196"/>
        <v>0</v>
      </c>
      <c r="AE76" s="263">
        <f t="shared" si="197"/>
        <v>0</v>
      </c>
      <c r="AF76" s="263">
        <f t="shared" si="198"/>
        <v>0</v>
      </c>
      <c r="AG76" s="264"/>
      <c r="AH76" s="264"/>
      <c r="AI76" s="265">
        <f t="shared" si="199"/>
        <v>0</v>
      </c>
      <c r="AJ76" s="265">
        <f t="shared" si="200"/>
        <v>0</v>
      </c>
      <c r="AK76" s="266" t="str">
        <f t="shared" si="201"/>
        <v>ERROR</v>
      </c>
      <c r="AL76" s="266" t="str">
        <f t="shared" si="202"/>
        <v/>
      </c>
      <c r="AM76" s="266" t="str">
        <f t="shared" si="203"/>
        <v/>
      </c>
      <c r="AN76" s="266" t="str">
        <f t="shared" si="204"/>
        <v/>
      </c>
      <c r="AO76" s="266" t="str">
        <f t="shared" si="205"/>
        <v/>
      </c>
      <c r="AP76" s="266" t="str">
        <f t="shared" si="206"/>
        <v/>
      </c>
      <c r="AQ76" s="266" t="str">
        <f t="shared" si="207"/>
        <v/>
      </c>
      <c r="AR76" s="267" t="str">
        <f t="shared" si="208"/>
        <v xml:space="preserve">  -  </v>
      </c>
      <c r="AS76" s="268" t="str">
        <f t="shared" si="209"/>
        <v xml:space="preserve">  -  </v>
      </c>
      <c r="AT76" s="265">
        <f t="shared" si="210"/>
        <v>0</v>
      </c>
      <c r="AU76" s="265">
        <f t="shared" si="211"/>
        <v>0</v>
      </c>
      <c r="AV76" s="266" t="str">
        <f t="shared" si="212"/>
        <v>ERROR</v>
      </c>
      <c r="AW76" s="266" t="str">
        <f t="shared" si="213"/>
        <v/>
      </c>
      <c r="AX76" s="266" t="str">
        <f t="shared" si="214"/>
        <v/>
      </c>
      <c r="AY76" s="266" t="str">
        <f t="shared" si="215"/>
        <v/>
      </c>
      <c r="AZ76" s="266" t="str">
        <f t="shared" si="216"/>
        <v/>
      </c>
      <c r="BA76" s="266" t="str">
        <f t="shared" si="217"/>
        <v/>
      </c>
      <c r="BB76" s="266" t="str">
        <f t="shared" si="218"/>
        <v/>
      </c>
      <c r="BC76" s="267" t="str">
        <f t="shared" si="219"/>
        <v xml:space="preserve">  -  </v>
      </c>
      <c r="BD76" s="268" t="str">
        <f t="shared" si="220"/>
        <v xml:space="preserve">  -  </v>
      </c>
      <c r="BE76" s="269">
        <f>SUMIF(C74:C80,2,AI74:AI80)+SUMIF(D74:D80,2,AJ74:AJ80)</f>
        <v>0</v>
      </c>
      <c r="BF76" s="269" t="str">
        <f>IF(BE76&lt;&gt;0,RANK(BE76,BE74:BE80),"")</f>
        <v/>
      </c>
      <c r="BG76" s="270">
        <f>SUMIF(A74:A77,C76,B74:B77)</f>
        <v>14</v>
      </c>
      <c r="BH76" s="271">
        <f>SUMIF(A74:A77,D76,B74:B77)</f>
        <v>13</v>
      </c>
      <c r="BI76" s="237" t="str">
        <f>BI75</f>
        <v>Группа 2</v>
      </c>
      <c r="BJ76" s="238">
        <f>1+BJ75</f>
        <v>9</v>
      </c>
      <c r="BK76" s="272">
        <v>2</v>
      </c>
      <c r="BL76" s="285" t="str">
        <f t="shared" si="221"/>
        <v>1 - 2</v>
      </c>
      <c r="BM76" s="305"/>
      <c r="BN76" s="286"/>
      <c r="BO76" s="287"/>
      <c r="BP76" s="1192">
        <v>2</v>
      </c>
      <c r="BQ76" s="1173"/>
      <c r="BR76" s="1318" t="str">
        <f>IF(BQ76="","",VLOOKUP(BQ76,СписокКМ!$A$188:$C$236,3,FALSE))</f>
        <v/>
      </c>
      <c r="BS76" s="1318" t="e">
        <f>IF(BP76="","",VLOOKUP(BP76,СписокКМ!BS:BX,2,FALSE))</f>
        <v>#N/A</v>
      </c>
      <c r="BT76" s="1318" t="str">
        <f>IF(BQ76="","",VLOOKUP(BQ76,СписокКМ!$A$188:$C$236,3,FALSE))</f>
        <v/>
      </c>
      <c r="BU76" s="1318" t="str">
        <f>IF(BR76="","",VLOOKUP(BR76,СписокКМ!BU:BZ,2,FALSE))</f>
        <v/>
      </c>
      <c r="BV76" s="1177"/>
      <c r="BW76" s="288"/>
      <c r="BX76" s="277" t="str">
        <f>IF(AG76&lt;AH76,AT76,IF(AH76&lt;AG76,AT76," "))</f>
        <v xml:space="preserve"> </v>
      </c>
      <c r="BY76" s="278"/>
      <c r="BZ76" s="1179"/>
      <c r="CA76" s="1179"/>
      <c r="CB76" s="1180"/>
      <c r="CC76" s="279"/>
      <c r="CD76" s="277" t="str">
        <f>IF(AG79&lt;AH79,AI79,IF(AH79&lt;AG79,AI79," "))</f>
        <v xml:space="preserve"> </v>
      </c>
      <c r="CE76" s="278"/>
      <c r="CF76" s="289"/>
      <c r="CG76" s="290" t="str">
        <f>IF(AG75&lt;AH75,AI75,IF(AH75&lt;AG75,AI75," "))</f>
        <v xml:space="preserve"> </v>
      </c>
      <c r="CH76" s="280"/>
      <c r="CI76" s="1171"/>
      <c r="CJ76" s="1190">
        <f>BE76</f>
        <v>0</v>
      </c>
      <c r="CK76" s="1183"/>
      <c r="CL76" s="1185" t="str">
        <f>IF(BF77="",BF76,BF77)</f>
        <v/>
      </c>
      <c r="CN76" s="313" t="s">
        <v>61</v>
      </c>
      <c r="CO76" s="310">
        <f>BQ74</f>
        <v>0</v>
      </c>
      <c r="CP76" s="312" t="str">
        <f>IF(CO76="","",VLOOKUP(CO76,СписокКМ!$A$188:$C$236,3,FALSE))</f>
        <v>Х</v>
      </c>
      <c r="CQ76" s="310">
        <f>BQ76</f>
        <v>0</v>
      </c>
      <c r="CR76" s="312" t="str">
        <f>IF(CQ76="","",VLOOKUP(CQ76,СписокКМ!$A$188:$C$236,3,FALSE))</f>
        <v>Х</v>
      </c>
    </row>
    <row r="77" spans="1:96" ht="12.95" customHeight="1" x14ac:dyDescent="0.2">
      <c r="A77" s="255">
        <v>4</v>
      </c>
      <c r="B77" s="281">
        <f>IF(R73="","",VLOOKUP(R73,'[61]Посев групп'!B:L,8,FALSE))</f>
        <v>5</v>
      </c>
      <c r="C77" s="257">
        <v>3</v>
      </c>
      <c r="D77" s="258">
        <v>4</v>
      </c>
      <c r="E77" s="259">
        <v>1</v>
      </c>
      <c r="F77" s="260">
        <v>1</v>
      </c>
      <c r="G77" s="261"/>
      <c r="H77" s="262"/>
      <c r="I77" s="259"/>
      <c r="J77" s="260"/>
      <c r="K77" s="261"/>
      <c r="L77" s="262"/>
      <c r="M77" s="259"/>
      <c r="N77" s="260"/>
      <c r="O77" s="261"/>
      <c r="P77" s="262"/>
      <c r="Q77" s="259"/>
      <c r="R77" s="260"/>
      <c r="S77" s="263">
        <f t="shared" si="185"/>
        <v>0</v>
      </c>
      <c r="T77" s="263">
        <f t="shared" si="186"/>
        <v>0</v>
      </c>
      <c r="U77" s="263">
        <f t="shared" si="187"/>
        <v>0</v>
      </c>
      <c r="V77" s="263">
        <f t="shared" si="188"/>
        <v>0</v>
      </c>
      <c r="W77" s="263">
        <f t="shared" si="189"/>
        <v>0</v>
      </c>
      <c r="X77" s="263">
        <f t="shared" si="190"/>
        <v>0</v>
      </c>
      <c r="Y77" s="263">
        <f t="shared" si="191"/>
        <v>0</v>
      </c>
      <c r="Z77" s="263">
        <f t="shared" si="192"/>
        <v>0</v>
      </c>
      <c r="AA77" s="263">
        <f t="shared" si="193"/>
        <v>0</v>
      </c>
      <c r="AB77" s="263">
        <f t="shared" si="194"/>
        <v>0</v>
      </c>
      <c r="AC77" s="263">
        <f t="shared" si="195"/>
        <v>0</v>
      </c>
      <c r="AD77" s="263">
        <f t="shared" si="196"/>
        <v>0</v>
      </c>
      <c r="AE77" s="263">
        <f t="shared" si="197"/>
        <v>0</v>
      </c>
      <c r="AF77" s="263">
        <f t="shared" si="198"/>
        <v>0</v>
      </c>
      <c r="AG77" s="264"/>
      <c r="AH77" s="264"/>
      <c r="AI77" s="265">
        <f t="shared" si="199"/>
        <v>0</v>
      </c>
      <c r="AJ77" s="265">
        <f t="shared" si="200"/>
        <v>0</v>
      </c>
      <c r="AK77" s="266" t="str">
        <f t="shared" si="201"/>
        <v>ERROR</v>
      </c>
      <c r="AL77" s="266" t="str">
        <f t="shared" si="202"/>
        <v/>
      </c>
      <c r="AM77" s="266" t="str">
        <f t="shared" si="203"/>
        <v/>
      </c>
      <c r="AN77" s="266" t="str">
        <f t="shared" si="204"/>
        <v/>
      </c>
      <c r="AO77" s="266" t="str">
        <f t="shared" si="205"/>
        <v/>
      </c>
      <c r="AP77" s="266" t="str">
        <f t="shared" si="206"/>
        <v/>
      </c>
      <c r="AQ77" s="266" t="str">
        <f t="shared" si="207"/>
        <v/>
      </c>
      <c r="AR77" s="267" t="str">
        <f t="shared" si="208"/>
        <v xml:space="preserve">  -  </v>
      </c>
      <c r="AS77" s="268" t="str">
        <f t="shared" si="209"/>
        <v xml:space="preserve">  -  </v>
      </c>
      <c r="AT77" s="265">
        <f t="shared" si="210"/>
        <v>0</v>
      </c>
      <c r="AU77" s="265">
        <f t="shared" si="211"/>
        <v>0</v>
      </c>
      <c r="AV77" s="266" t="str">
        <f t="shared" si="212"/>
        <v>ERROR</v>
      </c>
      <c r="AW77" s="266" t="str">
        <f t="shared" si="213"/>
        <v/>
      </c>
      <c r="AX77" s="266" t="str">
        <f t="shared" si="214"/>
        <v/>
      </c>
      <c r="AY77" s="266" t="str">
        <f t="shared" si="215"/>
        <v/>
      </c>
      <c r="AZ77" s="266" t="str">
        <f t="shared" si="216"/>
        <v/>
      </c>
      <c r="BA77" s="266" t="str">
        <f t="shared" si="217"/>
        <v/>
      </c>
      <c r="BB77" s="266" t="str">
        <f t="shared" si="218"/>
        <v/>
      </c>
      <c r="BC77" s="267" t="str">
        <f t="shared" si="219"/>
        <v xml:space="preserve">  -  </v>
      </c>
      <c r="BD77" s="268" t="str">
        <f t="shared" si="220"/>
        <v xml:space="preserve">  -  </v>
      </c>
      <c r="BE77" s="282"/>
      <c r="BF77" s="282"/>
      <c r="BG77" s="270">
        <f>SUMIF(A74:A77,C77,B74:B77)</f>
        <v>11</v>
      </c>
      <c r="BH77" s="271">
        <f>SUMIF(A74:A77,D77,B74:B77)</f>
        <v>5</v>
      </c>
      <c r="BI77" s="237" t="str">
        <f>BI76</f>
        <v>Группа 2</v>
      </c>
      <c r="BJ77" s="238">
        <f>1+BJ76</f>
        <v>10</v>
      </c>
      <c r="BK77" s="272">
        <v>2</v>
      </c>
      <c r="BL77" s="285" t="str">
        <f t="shared" si="221"/>
        <v>3 - 4</v>
      </c>
      <c r="BM77" s="305"/>
      <c r="BN77" s="286"/>
      <c r="BO77" s="287"/>
      <c r="BP77" s="1193"/>
      <c r="BQ77" s="1174"/>
      <c r="BR77" s="1321" t="str">
        <f>IF(BO77="","",VLOOKUP(BO77,СписокКМ!BR:BW,2,FALSE))</f>
        <v/>
      </c>
      <c r="BS77" s="1321" t="str">
        <f>IF(BP77="","",VLOOKUP(BP77,СписокКМ!BS:BX,2,FALSE))</f>
        <v/>
      </c>
      <c r="BT77" s="1321" t="str">
        <f>IF(BQ77="","",VLOOKUP(BQ77,СписокКМ!BT:BY,2,FALSE))</f>
        <v/>
      </c>
      <c r="BU77" s="1321" t="str">
        <f>IF(BR77="","",VLOOKUP(BR77,СписокКМ!BU:BZ,2,FALSE))</f>
        <v/>
      </c>
      <c r="BV77" s="1178"/>
      <c r="BW77" s="1187" t="str">
        <f>IF(AI76&gt;AJ76,BC76,IF(AJ76&gt;AI76,BD76," "))</f>
        <v xml:space="preserve"> </v>
      </c>
      <c r="BX77" s="1188"/>
      <c r="BY77" s="1189"/>
      <c r="BZ77" s="1181"/>
      <c r="CA77" s="1181"/>
      <c r="CB77" s="1182"/>
      <c r="CC77" s="1187" t="str">
        <f>IF(AI79&lt;AJ79,AR79,IF(AJ79&lt;AI79,AS79," "))</f>
        <v xml:space="preserve"> </v>
      </c>
      <c r="CD77" s="1188"/>
      <c r="CE77" s="1189"/>
      <c r="CF77" s="1187" t="str">
        <f>IF(AI75&lt;AJ75,AR75,IF(AJ75&lt;AI75,AS75," "))</f>
        <v xml:space="preserve"> </v>
      </c>
      <c r="CG77" s="1188"/>
      <c r="CH77" s="1189"/>
      <c r="CI77" s="1171"/>
      <c r="CJ77" s="1191"/>
      <c r="CK77" s="1184"/>
      <c r="CL77" s="1186"/>
      <c r="CN77" s="313" t="s">
        <v>62</v>
      </c>
      <c r="CO77" s="310">
        <f>BQ78</f>
        <v>0</v>
      </c>
      <c r="CP77" s="312" t="str">
        <f>IF(CO77="","",VLOOKUP(CO77,СписокКМ!$A$188:$C$236,3,FALSE))</f>
        <v>Х</v>
      </c>
      <c r="CQ77" s="310">
        <f>BQ80</f>
        <v>0</v>
      </c>
      <c r="CR77" s="312" t="str">
        <f>IF(CQ77="","",VLOOKUP(CQ77,СписокКМ!$A$188:$C$236,3,FALSE))</f>
        <v>Х</v>
      </c>
    </row>
    <row r="78" spans="1:96" ht="12.95" customHeight="1" x14ac:dyDescent="0.2">
      <c r="A78" s="255">
        <v>5</v>
      </c>
      <c r="B78" s="291"/>
      <c r="C78" s="257">
        <v>1</v>
      </c>
      <c r="D78" s="258">
        <v>4</v>
      </c>
      <c r="E78" s="259">
        <v>1</v>
      </c>
      <c r="F78" s="260">
        <v>1</v>
      </c>
      <c r="G78" s="261"/>
      <c r="H78" s="262"/>
      <c r="I78" s="259"/>
      <c r="J78" s="260"/>
      <c r="K78" s="261"/>
      <c r="L78" s="262"/>
      <c r="M78" s="259"/>
      <c r="N78" s="260"/>
      <c r="O78" s="261"/>
      <c r="P78" s="262"/>
      <c r="Q78" s="259"/>
      <c r="R78" s="260"/>
      <c r="S78" s="263">
        <f t="shared" si="185"/>
        <v>0</v>
      </c>
      <c r="T78" s="263">
        <f t="shared" si="186"/>
        <v>0</v>
      </c>
      <c r="U78" s="263">
        <f t="shared" si="187"/>
        <v>0</v>
      </c>
      <c r="V78" s="263">
        <f t="shared" si="188"/>
        <v>0</v>
      </c>
      <c r="W78" s="263">
        <f t="shared" si="189"/>
        <v>0</v>
      </c>
      <c r="X78" s="263">
        <f t="shared" si="190"/>
        <v>0</v>
      </c>
      <c r="Y78" s="263">
        <f t="shared" si="191"/>
        <v>0</v>
      </c>
      <c r="Z78" s="263">
        <f t="shared" si="192"/>
        <v>0</v>
      </c>
      <c r="AA78" s="263">
        <f t="shared" si="193"/>
        <v>0</v>
      </c>
      <c r="AB78" s="263">
        <f t="shared" si="194"/>
        <v>0</v>
      </c>
      <c r="AC78" s="263">
        <f t="shared" si="195"/>
        <v>0</v>
      </c>
      <c r="AD78" s="263">
        <f t="shared" si="196"/>
        <v>0</v>
      </c>
      <c r="AE78" s="263">
        <f t="shared" si="197"/>
        <v>0</v>
      </c>
      <c r="AF78" s="263">
        <f t="shared" si="198"/>
        <v>0</v>
      </c>
      <c r="AG78" s="264"/>
      <c r="AH78" s="264"/>
      <c r="AI78" s="265">
        <f t="shared" si="199"/>
        <v>0</v>
      </c>
      <c r="AJ78" s="265">
        <f t="shared" si="200"/>
        <v>0</v>
      </c>
      <c r="AK78" s="266" t="str">
        <f t="shared" si="201"/>
        <v>ERROR</v>
      </c>
      <c r="AL78" s="266" t="str">
        <f t="shared" si="202"/>
        <v/>
      </c>
      <c r="AM78" s="266" t="str">
        <f t="shared" si="203"/>
        <v/>
      </c>
      <c r="AN78" s="266" t="str">
        <f t="shared" si="204"/>
        <v/>
      </c>
      <c r="AO78" s="266" t="str">
        <f t="shared" si="205"/>
        <v/>
      </c>
      <c r="AP78" s="266" t="str">
        <f t="shared" si="206"/>
        <v/>
      </c>
      <c r="AQ78" s="266" t="str">
        <f t="shared" si="207"/>
        <v/>
      </c>
      <c r="AR78" s="267" t="str">
        <f t="shared" si="208"/>
        <v xml:space="preserve">  -  </v>
      </c>
      <c r="AS78" s="268" t="str">
        <f t="shared" si="209"/>
        <v xml:space="preserve">  -  </v>
      </c>
      <c r="AT78" s="265">
        <f t="shared" si="210"/>
        <v>0</v>
      </c>
      <c r="AU78" s="265">
        <f t="shared" si="211"/>
        <v>0</v>
      </c>
      <c r="AV78" s="266" t="str">
        <f t="shared" si="212"/>
        <v>ERROR</v>
      </c>
      <c r="AW78" s="266" t="str">
        <f t="shared" si="213"/>
        <v/>
      </c>
      <c r="AX78" s="266" t="str">
        <f t="shared" si="214"/>
        <v/>
      </c>
      <c r="AY78" s="266" t="str">
        <f t="shared" si="215"/>
        <v/>
      </c>
      <c r="AZ78" s="266" t="str">
        <f t="shared" si="216"/>
        <v/>
      </c>
      <c r="BA78" s="266" t="str">
        <f t="shared" si="217"/>
        <v/>
      </c>
      <c r="BB78" s="266" t="str">
        <f t="shared" si="218"/>
        <v/>
      </c>
      <c r="BC78" s="267" t="str">
        <f t="shared" si="219"/>
        <v xml:space="preserve">  -  </v>
      </c>
      <c r="BD78" s="268" t="str">
        <f t="shared" si="220"/>
        <v xml:space="preserve">  -  </v>
      </c>
      <c r="BE78" s="269">
        <f>SUMIF(C74:C80,3,AI74:AI80)+SUMIF(D74:D80,3,AJ74:AJ80)</f>
        <v>0</v>
      </c>
      <c r="BF78" s="269" t="str">
        <f>IF(BE78&lt;&gt;0,RANK(BE78,BE74:BE80),"")</f>
        <v/>
      </c>
      <c r="BG78" s="270">
        <f>SUMIF(A74:A77,C78,B74:B77)</f>
        <v>14</v>
      </c>
      <c r="BH78" s="271">
        <f>SUMIF(A74:A77,D78,B74:B77)</f>
        <v>5</v>
      </c>
      <c r="BI78" s="237" t="str">
        <f>BI77</f>
        <v>Группа 2</v>
      </c>
      <c r="BJ78" s="238">
        <f>1+BJ77</f>
        <v>11</v>
      </c>
      <c r="BK78" s="272">
        <v>3</v>
      </c>
      <c r="BL78" s="283" t="str">
        <f t="shared" si="221"/>
        <v>1 - 4</v>
      </c>
      <c r="BM78" s="304"/>
      <c r="BN78" s="274"/>
      <c r="BO78" s="284"/>
      <c r="BP78" s="1192">
        <v>3</v>
      </c>
      <c r="BQ78" s="1173"/>
      <c r="BR78" s="1318" t="str">
        <f>IF(BQ78="","",VLOOKUP(BQ78,СписокКМ!$A$188:$C$236,3,FALSE))</f>
        <v/>
      </c>
      <c r="BS78" s="1318" t="e">
        <f>IF(BP78="","",VLOOKUP(BP78,СписокКМ!BS:BX,2,FALSE))</f>
        <v>#N/A</v>
      </c>
      <c r="BT78" s="1318" t="str">
        <f>IF(BQ78="","",VLOOKUP(BQ78,СписокКМ!$A$188:$C$236,3,FALSE))</f>
        <v/>
      </c>
      <c r="BU78" s="1318" t="str">
        <f>IF(BR78="","",VLOOKUP(BR78,СписокКМ!BU:BZ,2,FALSE))</f>
        <v/>
      </c>
      <c r="BV78" s="1177"/>
      <c r="BW78" s="292"/>
      <c r="BX78" s="277" t="str">
        <f>IF(AG74&lt;AH74,AT74,IF(AH74&lt;AG74,AT74," "))</f>
        <v xml:space="preserve"> </v>
      </c>
      <c r="BY78" s="278"/>
      <c r="BZ78" s="279"/>
      <c r="CA78" s="277" t="str">
        <f>IF(AG79&lt;AH79,AT79,IF(AH79&lt;AG79,AT79," "))</f>
        <v xml:space="preserve"> </v>
      </c>
      <c r="CB78" s="278"/>
      <c r="CC78" s="1194"/>
      <c r="CD78" s="1194"/>
      <c r="CE78" s="1195"/>
      <c r="CF78" s="289"/>
      <c r="CG78" s="290" t="str">
        <f>IF(AG77&lt;AH77,AI77,IF(AH77&lt;AG77,AI77," "))</f>
        <v xml:space="preserve"> </v>
      </c>
      <c r="CH78" s="280"/>
      <c r="CI78" s="1171"/>
      <c r="CJ78" s="1190">
        <f>BE78</f>
        <v>0</v>
      </c>
      <c r="CK78" s="1183"/>
      <c r="CL78" s="1185" t="str">
        <f>IF(BF79="",BF78,BF79)</f>
        <v/>
      </c>
      <c r="CN78" s="313" t="s">
        <v>63</v>
      </c>
      <c r="CO78" s="310">
        <f>BQ74</f>
        <v>0</v>
      </c>
      <c r="CP78" s="312" t="str">
        <f>IF(CO78="","",VLOOKUP(CO78,СписокКМ!$A$188:$C$236,3,FALSE))</f>
        <v>Х</v>
      </c>
      <c r="CQ78" s="310">
        <f>BQ80</f>
        <v>0</v>
      </c>
      <c r="CR78" s="312" t="str">
        <f>IF(CQ78="","",VLOOKUP(CQ78,СписокКМ!$A$188:$C$236,3,FALSE))</f>
        <v>Х</v>
      </c>
    </row>
    <row r="79" spans="1:96" ht="12.95" customHeight="1" x14ac:dyDescent="0.2">
      <c r="A79" s="255">
        <v>6</v>
      </c>
      <c r="C79" s="257">
        <v>2</v>
      </c>
      <c r="D79" s="258">
        <v>3</v>
      </c>
      <c r="E79" s="259">
        <v>1</v>
      </c>
      <c r="F79" s="260">
        <v>1</v>
      </c>
      <c r="G79" s="261"/>
      <c r="H79" s="262"/>
      <c r="I79" s="259"/>
      <c r="J79" s="260"/>
      <c r="K79" s="261"/>
      <c r="L79" s="262"/>
      <c r="M79" s="259"/>
      <c r="N79" s="260"/>
      <c r="O79" s="261"/>
      <c r="P79" s="262"/>
      <c r="Q79" s="259"/>
      <c r="R79" s="260"/>
      <c r="S79" s="263">
        <f t="shared" si="185"/>
        <v>0</v>
      </c>
      <c r="T79" s="263">
        <f t="shared" si="186"/>
        <v>0</v>
      </c>
      <c r="U79" s="263">
        <f t="shared" si="187"/>
        <v>0</v>
      </c>
      <c r="V79" s="263">
        <f t="shared" si="188"/>
        <v>0</v>
      </c>
      <c r="W79" s="263">
        <f t="shared" si="189"/>
        <v>0</v>
      </c>
      <c r="X79" s="263">
        <f t="shared" si="190"/>
        <v>0</v>
      </c>
      <c r="Y79" s="263">
        <f t="shared" si="191"/>
        <v>0</v>
      </c>
      <c r="Z79" s="263">
        <f t="shared" si="192"/>
        <v>0</v>
      </c>
      <c r="AA79" s="263">
        <f t="shared" si="193"/>
        <v>0</v>
      </c>
      <c r="AB79" s="263">
        <f t="shared" si="194"/>
        <v>0</v>
      </c>
      <c r="AC79" s="263">
        <f t="shared" si="195"/>
        <v>0</v>
      </c>
      <c r="AD79" s="263">
        <f t="shared" si="196"/>
        <v>0</v>
      </c>
      <c r="AE79" s="263">
        <f t="shared" si="197"/>
        <v>0</v>
      </c>
      <c r="AF79" s="263">
        <f t="shared" si="198"/>
        <v>0</v>
      </c>
      <c r="AG79" s="264"/>
      <c r="AH79" s="264"/>
      <c r="AI79" s="265">
        <f t="shared" si="199"/>
        <v>0</v>
      </c>
      <c r="AJ79" s="265">
        <f t="shared" si="200"/>
        <v>0</v>
      </c>
      <c r="AK79" s="266" t="str">
        <f t="shared" si="201"/>
        <v>ERROR</v>
      </c>
      <c r="AL79" s="266" t="str">
        <f t="shared" si="202"/>
        <v/>
      </c>
      <c r="AM79" s="266" t="str">
        <f t="shared" si="203"/>
        <v/>
      </c>
      <c r="AN79" s="266" t="str">
        <f t="shared" si="204"/>
        <v/>
      </c>
      <c r="AO79" s="266" t="str">
        <f t="shared" si="205"/>
        <v/>
      </c>
      <c r="AP79" s="266" t="str">
        <f t="shared" si="206"/>
        <v/>
      </c>
      <c r="AQ79" s="266" t="str">
        <f t="shared" si="207"/>
        <v/>
      </c>
      <c r="AR79" s="267" t="str">
        <f t="shared" si="208"/>
        <v xml:space="preserve">  -  </v>
      </c>
      <c r="AS79" s="268" t="str">
        <f t="shared" si="209"/>
        <v xml:space="preserve">  -  </v>
      </c>
      <c r="AT79" s="265">
        <f t="shared" si="210"/>
        <v>0</v>
      </c>
      <c r="AU79" s="265">
        <f t="shared" si="211"/>
        <v>0</v>
      </c>
      <c r="AV79" s="266" t="str">
        <f t="shared" si="212"/>
        <v>ERROR</v>
      </c>
      <c r="AW79" s="266" t="str">
        <f t="shared" si="213"/>
        <v/>
      </c>
      <c r="AX79" s="266" t="str">
        <f t="shared" si="214"/>
        <v/>
      </c>
      <c r="AY79" s="266" t="str">
        <f t="shared" si="215"/>
        <v/>
      </c>
      <c r="AZ79" s="266" t="str">
        <f t="shared" si="216"/>
        <v/>
      </c>
      <c r="BA79" s="266" t="str">
        <f t="shared" si="217"/>
        <v/>
      </c>
      <c r="BB79" s="266" t="str">
        <f t="shared" si="218"/>
        <v/>
      </c>
      <c r="BC79" s="267" t="str">
        <f t="shared" si="219"/>
        <v xml:space="preserve">  -  </v>
      </c>
      <c r="BD79" s="268" t="str">
        <f t="shared" si="220"/>
        <v xml:space="preserve">  -  </v>
      </c>
      <c r="BE79" s="282"/>
      <c r="BF79" s="282"/>
      <c r="BG79" s="270">
        <f>SUMIF(A74:A77,C79,B74:B77)</f>
        <v>13</v>
      </c>
      <c r="BH79" s="271">
        <f>SUMIF(A74:A77,D79,B74:B77)</f>
        <v>11</v>
      </c>
      <c r="BI79" s="237" t="str">
        <f>BI78</f>
        <v>Группа 2</v>
      </c>
      <c r="BJ79" s="238">
        <f>1+BJ78</f>
        <v>12</v>
      </c>
      <c r="BK79" s="272">
        <v>3</v>
      </c>
      <c r="BL79" s="293" t="str">
        <f t="shared" si="221"/>
        <v>2 - 3</v>
      </c>
      <c r="BM79" s="294"/>
      <c r="BN79" s="294"/>
      <c r="BO79" s="295"/>
      <c r="BP79" s="1193"/>
      <c r="BQ79" s="1174"/>
      <c r="BR79" s="1321" t="str">
        <f>IF(BO79="","",VLOOKUP(BO79,СписокКМ!BR:BW,2,FALSE))</f>
        <v/>
      </c>
      <c r="BS79" s="1321" t="str">
        <f>IF(BP79="","",VLOOKUP(BP79,СписокКМ!BS:BX,2,FALSE))</f>
        <v/>
      </c>
      <c r="BT79" s="1321" t="str">
        <f>IF(BQ79="","",VLOOKUP(BQ79,СписокКМ!BT:BY,2,FALSE))</f>
        <v/>
      </c>
      <c r="BU79" s="1321" t="str">
        <f>IF(BR79="","",VLOOKUP(BR79,СписокКМ!BU:BZ,2,FALSE))</f>
        <v/>
      </c>
      <c r="BV79" s="1178"/>
      <c r="BW79" s="1187" t="str">
        <f>IF(AI74&gt;AJ74,BC74,IF(AJ74&gt;AI74,BD74," "))</f>
        <v xml:space="preserve"> </v>
      </c>
      <c r="BX79" s="1188"/>
      <c r="BY79" s="1189"/>
      <c r="BZ79" s="1187" t="str">
        <f>IF(AI79&gt;AJ79,BC79,IF(AJ79&gt;AI79,BD79," "))</f>
        <v xml:space="preserve"> </v>
      </c>
      <c r="CA79" s="1188"/>
      <c r="CB79" s="1189"/>
      <c r="CC79" s="1181"/>
      <c r="CD79" s="1181"/>
      <c r="CE79" s="1182"/>
      <c r="CF79" s="1187" t="str">
        <f>IF(AI77&lt;AJ77,AR77,IF(AJ77&lt;AI77,AS77," "))</f>
        <v xml:space="preserve"> </v>
      </c>
      <c r="CG79" s="1188"/>
      <c r="CH79" s="1189"/>
      <c r="CI79" s="1171"/>
      <c r="CJ79" s="1191"/>
      <c r="CK79" s="1184"/>
      <c r="CL79" s="1186"/>
      <c r="CN79" s="313" t="s">
        <v>64</v>
      </c>
      <c r="CO79" s="310">
        <f>BQ76</f>
        <v>0</v>
      </c>
      <c r="CP79" s="312" t="str">
        <f>IF(CO79="","",VLOOKUP(CO79,СписокКМ!$A$188:$C$236,3,FALSE))</f>
        <v>Х</v>
      </c>
      <c r="CQ79" s="310">
        <f>BQ78</f>
        <v>0</v>
      </c>
      <c r="CR79" s="312" t="str">
        <f>IF(CQ79="","",VLOOKUP(CQ79,СписокКМ!$A$188:$C$236,3,FALSE))</f>
        <v>Х</v>
      </c>
    </row>
    <row r="80" spans="1:96" ht="12.95" customHeight="1" x14ac:dyDescent="0.2"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V80" s="224"/>
      <c r="AW80" s="224"/>
      <c r="AX80" s="224"/>
      <c r="AY80" s="224"/>
      <c r="AZ80" s="224"/>
      <c r="BE80" s="269">
        <f>SUMIF(C74:C80,4,AI74:AI80)+SUMIF(D74:D80,4,AJ74:AJ80)</f>
        <v>0</v>
      </c>
      <c r="BF80" s="269" t="str">
        <f>IF(BE80&lt;&gt;0,RANK(BE80,BE74:BE80),"")</f>
        <v/>
      </c>
      <c r="BG80" s="301"/>
      <c r="BH80" s="301"/>
      <c r="BP80" s="1192">
        <v>4</v>
      </c>
      <c r="BQ80" s="1173"/>
      <c r="BR80" s="1318" t="str">
        <f>IF(BQ80="","",VLOOKUP(BQ80,СписокКМ!$A$188:$C$236,3,FALSE))</f>
        <v/>
      </c>
      <c r="BS80" s="1318" t="e">
        <f>IF(BP80="","",VLOOKUP(BP80,СписокКМ!BS:BX,2,FALSE))</f>
        <v>#N/A</v>
      </c>
      <c r="BT80" s="1318" t="str">
        <f>IF(BQ80="","",VLOOKUP(BQ80,СписокКМ!$A$188:$C$236,3,FALSE))</f>
        <v/>
      </c>
      <c r="BU80" s="1318" t="str">
        <f>IF(BR80="","",VLOOKUP(BR80,СписокКМ!BU:BZ,2,FALSE))</f>
        <v/>
      </c>
      <c r="BV80" s="1177"/>
      <c r="BW80" s="288"/>
      <c r="BX80" s="277" t="str">
        <f>IF(AG78&lt;AH78,AT78,IF(AH78&lt;AG78,AT78," "))</f>
        <v xml:space="preserve"> </v>
      </c>
      <c r="BY80" s="278"/>
      <c r="BZ80" s="279"/>
      <c r="CA80" s="277" t="str">
        <f>IF(AG75&lt;AH75,AT75,IF(AH75&lt;AG75,AT75," "))</f>
        <v xml:space="preserve"> </v>
      </c>
      <c r="CB80" s="278"/>
      <c r="CC80" s="279"/>
      <c r="CD80" s="277" t="str">
        <f>IF(AG77&lt;AH77,AT77,IF(AH77&lt;AG77,AT77," "))</f>
        <v xml:space="preserve"> </v>
      </c>
      <c r="CE80" s="278"/>
      <c r="CF80" s="1208"/>
      <c r="CG80" s="1179"/>
      <c r="CH80" s="1180"/>
      <c r="CI80" s="1171"/>
      <c r="CJ80" s="1190">
        <f>BE80</f>
        <v>0</v>
      </c>
      <c r="CK80" s="1197"/>
      <c r="CL80" s="1185" t="str">
        <f>IF(BF81="",BF80,BF81)</f>
        <v/>
      </c>
      <c r="CN80" s="315"/>
      <c r="CO80" s="316"/>
      <c r="CP80" s="317"/>
      <c r="CQ80" s="316"/>
      <c r="CR80" s="317"/>
    </row>
    <row r="81" spans="1:96" ht="12.95" customHeight="1" x14ac:dyDescent="0.2"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V81" s="224"/>
      <c r="AW81" s="224"/>
      <c r="AX81" s="224"/>
      <c r="AY81" s="224"/>
      <c r="AZ81" s="224"/>
      <c r="BE81" s="282"/>
      <c r="BF81" s="282"/>
      <c r="BG81" s="301"/>
      <c r="BH81" s="301"/>
      <c r="BL81" s="297"/>
      <c r="BM81" s="298"/>
      <c r="BN81" s="299"/>
      <c r="BO81" s="300"/>
      <c r="BP81" s="1203"/>
      <c r="BQ81" s="1204"/>
      <c r="BR81" s="1319" t="str">
        <f>IF(BO81="","",VLOOKUP(BO81,СписокКМ!BR:BW,2,FALSE))</f>
        <v/>
      </c>
      <c r="BS81" s="1319" t="str">
        <f>IF(BP81="","",VLOOKUP(BP81,СписокКМ!BS:BX,2,FALSE))</f>
        <v/>
      </c>
      <c r="BT81" s="1319" t="str">
        <f>IF(BQ81="","",VLOOKUP(BQ81,СписокКМ!BT:BY,2,FALSE))</f>
        <v/>
      </c>
      <c r="BU81" s="1319" t="str">
        <f>IF(BR81="","",VLOOKUP(BR81,СписокКМ!BU:BZ,2,FALSE))</f>
        <v/>
      </c>
      <c r="BV81" s="1320"/>
      <c r="BW81" s="1200" t="str">
        <f>IF(AI78&gt;AJ78,BC78,IF(AJ78&gt;AI78,BD78," "))</f>
        <v xml:space="preserve"> </v>
      </c>
      <c r="BX81" s="1201"/>
      <c r="BY81" s="1202"/>
      <c r="BZ81" s="1200" t="str">
        <f>IF(AI75&gt;AJ75,BC75,IF(AJ75&gt;AI75,BD75," "))</f>
        <v xml:space="preserve"> </v>
      </c>
      <c r="CA81" s="1201"/>
      <c r="CB81" s="1202"/>
      <c r="CC81" s="1200" t="str">
        <f>IF(AI77&gt;AJ77,BC77,IF(AJ77&gt;AI77,BD77," "))</f>
        <v xml:space="preserve"> </v>
      </c>
      <c r="CD81" s="1201"/>
      <c r="CE81" s="1202"/>
      <c r="CF81" s="1209"/>
      <c r="CG81" s="1210"/>
      <c r="CH81" s="1211"/>
      <c r="CI81" s="1322"/>
      <c r="CJ81" s="1212"/>
      <c r="CK81" s="1198"/>
      <c r="CL81" s="1199"/>
    </row>
    <row r="82" spans="1:96" ht="15.95" customHeight="1" x14ac:dyDescent="0.2">
      <c r="Z82" s="233"/>
      <c r="AP82" s="228"/>
      <c r="AQ82" s="228"/>
      <c r="AR82" s="228"/>
      <c r="AS82" s="228"/>
      <c r="AT82" s="228"/>
      <c r="AU82" s="228"/>
      <c r="BA82" s="228"/>
      <c r="BB82" s="228"/>
      <c r="BC82" s="228"/>
      <c r="BD82" s="228"/>
      <c r="BE82" s="228"/>
      <c r="BF82" s="228"/>
      <c r="BG82" s="228"/>
      <c r="BH82" s="228"/>
      <c r="BI82" s="229"/>
      <c r="BJ82" s="229"/>
      <c r="BK82" s="230"/>
      <c r="BL82" s="235"/>
      <c r="BM82" s="235"/>
      <c r="BN82" s="235"/>
      <c r="BO82" s="235"/>
      <c r="BP82" s="235"/>
      <c r="BQ82" s="235"/>
      <c r="BR82" s="236"/>
      <c r="BS82" s="236"/>
      <c r="BT82" s="236"/>
      <c r="BU82" s="236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4"/>
      <c r="CN82" s="234"/>
    </row>
    <row r="83" spans="1:96" ht="19.5" customHeight="1" x14ac:dyDescent="0.2">
      <c r="Z83" s="233"/>
      <c r="BK83" s="239"/>
      <c r="BL83" s="309"/>
      <c r="BM83" s="309"/>
      <c r="BN83" s="309"/>
      <c r="BO83" s="309"/>
      <c r="BP83" s="307" t="s">
        <v>68</v>
      </c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N83" s="314" t="str">
        <f>BP83</f>
        <v>Предварительный этап. Группа 7</v>
      </c>
    </row>
    <row r="84" spans="1:96" ht="15" customHeight="1" x14ac:dyDescent="0.2">
      <c r="A84" s="240">
        <f>1+A73</f>
        <v>3</v>
      </c>
      <c r="B84" s="241">
        <v>4</v>
      </c>
      <c r="C84" s="242" t="str">
        <f>"КОМАНДЫ. Предварительный этап. Группа "&amp;A84</f>
        <v>КОМАНДЫ. Предварительный этап. Группа 3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4"/>
      <c r="P84" s="244"/>
      <c r="Q84" s="244"/>
      <c r="R84" s="245">
        <f>1+R73</f>
        <v>3</v>
      </c>
      <c r="Z84" s="233"/>
      <c r="AR84" s="246">
        <f>IF(B85=0,0,(IF(B86=0,1,IF(B87=0,2,IF(B88=0,3,IF(B88&gt;0,4))))))</f>
        <v>4</v>
      </c>
      <c r="BC84" s="246" t="b">
        <f>IF(BE84=15,3,IF(BE84&gt;15,4))</f>
        <v>0</v>
      </c>
      <c r="BE84" s="247">
        <f>SUM(BE85,BE87,BE89,BE91)</f>
        <v>0</v>
      </c>
      <c r="BF84" s="247">
        <f>SUM(BF85,BF87,BF89,BF91)</f>
        <v>0</v>
      </c>
      <c r="BL84" s="249" t="s">
        <v>44</v>
      </c>
      <c r="BM84" s="250" t="s">
        <v>45</v>
      </c>
      <c r="BN84" s="250" t="s">
        <v>46</v>
      </c>
      <c r="BO84" s="251" t="s">
        <v>47</v>
      </c>
      <c r="BP84" s="252" t="s">
        <v>1</v>
      </c>
      <c r="BQ84" s="1165" t="s">
        <v>48</v>
      </c>
      <c r="BR84" s="1165"/>
      <c r="BS84" s="1165"/>
      <c r="BT84" s="1165"/>
      <c r="BU84" s="1165"/>
      <c r="BV84" s="1166"/>
      <c r="BW84" s="1167">
        <v>1</v>
      </c>
      <c r="BX84" s="1168"/>
      <c r="BY84" s="1169"/>
      <c r="BZ84" s="1167">
        <v>2</v>
      </c>
      <c r="CA84" s="1168"/>
      <c r="CB84" s="1169"/>
      <c r="CC84" s="1167">
        <v>3</v>
      </c>
      <c r="CD84" s="1168"/>
      <c r="CE84" s="1169"/>
      <c r="CF84" s="1167">
        <v>4</v>
      </c>
      <c r="CG84" s="1168"/>
      <c r="CH84" s="1169"/>
      <c r="CI84" s="1170"/>
      <c r="CJ84" s="253" t="s">
        <v>49</v>
      </c>
      <c r="CK84" s="253" t="s">
        <v>50</v>
      </c>
      <c r="CL84" s="254" t="s">
        <v>51</v>
      </c>
    </row>
    <row r="85" spans="1:96" ht="12.95" customHeight="1" x14ac:dyDescent="0.2">
      <c r="A85" s="255">
        <v>1</v>
      </c>
      <c r="B85" s="256">
        <f>IF(R84="","",VLOOKUP(R84,'[61]Посев групп'!B:N,2,FALSE))</f>
        <v>9</v>
      </c>
      <c r="C85" s="257">
        <v>1</v>
      </c>
      <c r="D85" s="258">
        <v>3</v>
      </c>
      <c r="E85" s="259">
        <v>1</v>
      </c>
      <c r="F85" s="260">
        <v>1</v>
      </c>
      <c r="G85" s="261"/>
      <c r="H85" s="262"/>
      <c r="I85" s="259"/>
      <c r="J85" s="260"/>
      <c r="K85" s="261"/>
      <c r="L85" s="262"/>
      <c r="M85" s="259"/>
      <c r="N85" s="260"/>
      <c r="O85" s="261"/>
      <c r="P85" s="262"/>
      <c r="Q85" s="259"/>
      <c r="R85" s="260"/>
      <c r="S85" s="263">
        <f t="shared" ref="S85:S90" si="222">IF(E85="wo",0,IF(F85="wo",1,IF(E85&gt;F85,1,0)))</f>
        <v>0</v>
      </c>
      <c r="T85" s="263">
        <f t="shared" ref="T85:T90" si="223">IF(E85="wo",1,IF(F85="wo",0,IF(F85&gt;E85,1,0)))</f>
        <v>0</v>
      </c>
      <c r="U85" s="263">
        <f t="shared" ref="U85:U90" si="224">IF(G85="wo",0,IF(H85="wo",1,IF(G85&gt;H85,1,0)))</f>
        <v>0</v>
      </c>
      <c r="V85" s="263">
        <f t="shared" ref="V85:V90" si="225">IF(G85="wo",1,IF(H85="wo",0,IF(H85&gt;G85,1,0)))</f>
        <v>0</v>
      </c>
      <c r="W85" s="263">
        <f t="shared" ref="W85:W90" si="226">IF(I85="wo",0,IF(J85="wo",1,IF(I85&gt;J85,1,0)))</f>
        <v>0</v>
      </c>
      <c r="X85" s="263">
        <f t="shared" ref="X85:X90" si="227">IF(I85="wo",1,IF(J85="wo",0,IF(J85&gt;I85,1,0)))</f>
        <v>0</v>
      </c>
      <c r="Y85" s="263">
        <f t="shared" ref="Y85:Y90" si="228">IF(K85="wo",0,IF(L85="wo",1,IF(K85&gt;L85,1,0)))</f>
        <v>0</v>
      </c>
      <c r="Z85" s="263">
        <f t="shared" ref="Z85:Z90" si="229">IF(K85="wo",1,IF(L85="wo",0,IF(L85&gt;K85,1,0)))</f>
        <v>0</v>
      </c>
      <c r="AA85" s="263">
        <f t="shared" ref="AA85:AA90" si="230">IF(M85="wo",0,IF(N85="wo",1,IF(M85&gt;N85,1,0)))</f>
        <v>0</v>
      </c>
      <c r="AB85" s="263">
        <f t="shared" ref="AB85:AB90" si="231">IF(M85="wo",1,IF(N85="wo",0,IF(N85&gt;M85,1,0)))</f>
        <v>0</v>
      </c>
      <c r="AC85" s="263">
        <f t="shared" ref="AC85:AC90" si="232">IF(O85="wo",0,IF(P85="wo",1,IF(O85&gt;P85,1,0)))</f>
        <v>0</v>
      </c>
      <c r="AD85" s="263">
        <f t="shared" ref="AD85:AD90" si="233">IF(O85="wo",1,IF(P85="wo",0,IF(P85&gt;O85,1,0)))</f>
        <v>0</v>
      </c>
      <c r="AE85" s="263">
        <f t="shared" ref="AE85:AE90" si="234">IF(Q85="wo",0,IF(R85="wo",1,IF(Q85&gt;R85,1,0)))</f>
        <v>0</v>
      </c>
      <c r="AF85" s="263">
        <f t="shared" ref="AF85:AF90" si="235">IF(Q85="wo",1,IF(R85="wo",0,IF(R85&gt;Q85,1,0)))</f>
        <v>0</v>
      </c>
      <c r="AG85" s="264"/>
      <c r="AH85" s="264"/>
      <c r="AI85" s="265">
        <f t="shared" ref="AI85:AI90" si="236">IF(E85="",0,IF(E85="wo",0,IF(F85="wo",2,IF(AG85=AH85,0,IF(AG85&gt;AH85,2,1)))))</f>
        <v>0</v>
      </c>
      <c r="AJ85" s="265">
        <f t="shared" ref="AJ85:AJ90" si="237">IF(F85="",0,IF(F85="wo",0,IF(E85="wo",2,IF(AH85=AG85,0,IF(AH85&gt;AG85,2,1)))))</f>
        <v>0</v>
      </c>
      <c r="AK85" s="266" t="str">
        <f t="shared" ref="AK85:AK90" si="238">IF(E85="","",IF(E85="wo",0,IF(F85="wo",0,IF(E85=F85,"ERROR",IF(E85&gt;F85,F85,-1*E85)))))</f>
        <v>ERROR</v>
      </c>
      <c r="AL85" s="266" t="str">
        <f t="shared" ref="AL85:AL90" si="239">IF(G85="","",IF(G85="wo",0,IF(H85="wo",0,IF(G85=H85,"ERROR",IF(G85&gt;H85,H85,-1*G85)))))</f>
        <v/>
      </c>
      <c r="AM85" s="266" t="str">
        <f t="shared" ref="AM85:AM90" si="240">IF(I85="","",IF(I85="wo",0,IF(J85="wo",0,IF(I85=J85,"ERROR",IF(I85&gt;J85,J85,-1*I85)))))</f>
        <v/>
      </c>
      <c r="AN85" s="266" t="str">
        <f t="shared" ref="AN85:AN90" si="241">IF(K85="","",IF(K85="wo",0,IF(L85="wo",0,IF(K85=L85,"ERROR",IF(K85&gt;L85,L85,-1*K85)))))</f>
        <v/>
      </c>
      <c r="AO85" s="266" t="str">
        <f t="shared" ref="AO85:AO90" si="242">IF(M85="","",IF(M85="wo",0,IF(N85="wo",0,IF(M85=N85,"ERROR",IF(M85&gt;N85,N85,-1*M85)))))</f>
        <v/>
      </c>
      <c r="AP85" s="266" t="str">
        <f t="shared" ref="AP85:AP90" si="243">IF(O85="","",IF(O85="wo",0,IF(P85="wo",0,IF(O85=P85,"ERROR",IF(O85&gt;P85,P85,-1*O85)))))</f>
        <v/>
      </c>
      <c r="AQ85" s="266" t="str">
        <f t="shared" ref="AQ85:AQ90" si="244">IF(Q85="","",IF(Q85="wo",0,IF(R85="wo",0,IF(Q85=R85,"ERROR",IF(Q85&gt;R85,R85,-1*Q85)))))</f>
        <v/>
      </c>
      <c r="AR85" s="267" t="str">
        <f t="shared" ref="AR85:AR90" si="245">CONCATENATE(AG85,"  -  ",AH85)</f>
        <v xml:space="preserve">  -  </v>
      </c>
      <c r="AS85" s="268" t="str">
        <f t="shared" ref="AS85:AS90" si="246">AR85</f>
        <v xml:space="preserve">  -  </v>
      </c>
      <c r="AT85" s="265">
        <f t="shared" ref="AT85:AT90" si="247">IF(F85="",0,IF(F85="wo",0,IF(E85="wo",2,IF(AH85=AG85,0,IF(AH85&gt;AG85,2,1)))))</f>
        <v>0</v>
      </c>
      <c r="AU85" s="265">
        <f t="shared" ref="AU85:AU90" si="248">IF(E85="",0,IF(E85="wo",0,IF(F85="wo",2,IF(AG85=AH85,0,IF(AG85&gt;AH85,2,1)))))</f>
        <v>0</v>
      </c>
      <c r="AV85" s="266" t="str">
        <f t="shared" ref="AV85:AV90" si="249">IF(F85="","",IF(F85="wo",0,IF(E85="wo",0,IF(F85=E85,"ERROR",IF(F85&gt;E85,E85,-1*F85)))))</f>
        <v>ERROR</v>
      </c>
      <c r="AW85" s="266" t="str">
        <f t="shared" ref="AW85:AW90" si="250">IF(H85="","",IF(H85="wo",0,IF(G85="wo",0,IF(H85=G85,"ERROR",IF(H85&gt;G85,G85,-1*H85)))))</f>
        <v/>
      </c>
      <c r="AX85" s="266" t="str">
        <f t="shared" ref="AX85:AX90" si="251">IF(J85="","",IF(J85="wo",0,IF(I85="wo",0,IF(J85=I85,"ERROR",IF(J85&gt;I85,I85,-1*J85)))))</f>
        <v/>
      </c>
      <c r="AY85" s="266" t="str">
        <f t="shared" ref="AY85:AY90" si="252">IF(L85="","",IF(L85="wo",0,IF(K85="wo",0,IF(L85=K85,"ERROR",IF(L85&gt;K85,K85,-1*L85)))))</f>
        <v/>
      </c>
      <c r="AZ85" s="266" t="str">
        <f t="shared" ref="AZ85:AZ90" si="253">IF(N85="","",IF(N85="wo",0,IF(M85="wo",0,IF(N85=M85,"ERROR",IF(N85&gt;M85,M85,-1*N85)))))</f>
        <v/>
      </c>
      <c r="BA85" s="266" t="str">
        <f t="shared" ref="BA85:BA90" si="254">IF(P85="","",IF(P85="wo",0,IF(O85="wo",0,IF(P85=O85,"ERROR",IF(P85&gt;O85,O85,-1*P85)))))</f>
        <v/>
      </c>
      <c r="BB85" s="266" t="str">
        <f t="shared" ref="BB85:BB90" si="255">IF(R85="","",IF(R85="wo",0,IF(Q85="wo",0,IF(R85=Q85,"ERROR",IF(R85&gt;Q85,Q85,-1*R85)))))</f>
        <v/>
      </c>
      <c r="BC85" s="267" t="str">
        <f t="shared" ref="BC85:BC90" si="256">CONCATENATE(AH85,"  -  ",AG85)</f>
        <v xml:space="preserve">  -  </v>
      </c>
      <c r="BD85" s="268" t="str">
        <f t="shared" ref="BD85:BD90" si="257">BC85</f>
        <v xml:space="preserve">  -  </v>
      </c>
      <c r="BE85" s="269">
        <f>SUMIF(C85:C91,1,AI85:AI91)+SUMIF(D85:D91,1,AJ85:AJ91)</f>
        <v>0</v>
      </c>
      <c r="BF85" s="269" t="str">
        <f>IF(BE85&lt;&gt;0,RANK(BE85,BE85:BE91),"")</f>
        <v/>
      </c>
      <c r="BG85" s="270">
        <f>SUMIF(A85:A88,C85,B85:B88)</f>
        <v>9</v>
      </c>
      <c r="BH85" s="271">
        <f>SUMIF(A85:A88,D85,B85:B88)</f>
        <v>8</v>
      </c>
      <c r="BI85" s="237" t="s">
        <v>54</v>
      </c>
      <c r="BJ85" s="238">
        <f>1+BJ79</f>
        <v>13</v>
      </c>
      <c r="BK85" s="272">
        <v>1</v>
      </c>
      <c r="BL85" s="273" t="str">
        <f t="shared" ref="BL85:BL90" si="258">CONCATENATE(C85," ","-"," ",D85)</f>
        <v>1 - 3</v>
      </c>
      <c r="BM85" s="304"/>
      <c r="BN85" s="274"/>
      <c r="BO85" s="275"/>
      <c r="BP85" s="1172">
        <v>1</v>
      </c>
      <c r="BQ85" s="1173"/>
      <c r="BR85" s="1318" t="str">
        <f>IF(BQ85="","",VLOOKUP(BQ85,СписокКМ!$A$188:$C$236,3,FALSE))</f>
        <v/>
      </c>
      <c r="BS85" s="1318" t="e">
        <f>IF(BP85="","",VLOOKUP(BP85,СписокКМ!BS:BX,2,FALSE))</f>
        <v>#N/A</v>
      </c>
      <c r="BT85" s="1318" t="str">
        <f>IF(BQ85="","",VLOOKUP(BQ85,СписокКМ!$A$188:$C$236,3,FALSE))</f>
        <v/>
      </c>
      <c r="BU85" s="1318" t="str">
        <f>IF(BR85="","",VLOOKUP(BR85,СписокКМ!BU:BZ,2,FALSE))</f>
        <v/>
      </c>
      <c r="BV85" s="1177"/>
      <c r="BW85" s="1179"/>
      <c r="BX85" s="1179"/>
      <c r="BY85" s="1180"/>
      <c r="BZ85" s="276"/>
      <c r="CA85" s="277" t="str">
        <f>IF(AG87&lt;AH87,AI87,IF(AH87&lt;AG87,AI87," "))</f>
        <v xml:space="preserve"> </v>
      </c>
      <c r="CB85" s="278"/>
      <c r="CC85" s="279"/>
      <c r="CD85" s="277" t="str">
        <f>IF(AG85&lt;AH85,AI85,IF(AH85&lt;AG85,AI85," "))</f>
        <v xml:space="preserve"> </v>
      </c>
      <c r="CE85" s="280"/>
      <c r="CF85" s="279"/>
      <c r="CG85" s="277" t="str">
        <f>IF(AG89&lt;AH89,AI89,IF(AH89&lt;AG89,AI89," "))</f>
        <v xml:space="preserve"> </v>
      </c>
      <c r="CH85" s="278"/>
      <c r="CI85" s="1171"/>
      <c r="CJ85" s="1190">
        <f>BE85</f>
        <v>0</v>
      </c>
      <c r="CK85" s="1183"/>
      <c r="CL85" s="1185" t="str">
        <f>IF(BF86="",BF85,BF86)</f>
        <v/>
      </c>
      <c r="CN85" s="313" t="s">
        <v>59</v>
      </c>
      <c r="CO85" s="310">
        <f>BQ85</f>
        <v>0</v>
      </c>
      <c r="CP85" s="312" t="str">
        <f>IF(CO85="","",VLOOKUP(CO85,СписокКМ!$A$188:$C$236,3,FALSE))</f>
        <v>Х</v>
      </c>
      <c r="CQ85" s="310">
        <f>BQ89</f>
        <v>0</v>
      </c>
      <c r="CR85" s="312" t="str">
        <f>IF(CQ85="","",VLOOKUP(CQ85,СписокКМ!$A$188:$C$236,3,FALSE))</f>
        <v>Х</v>
      </c>
    </row>
    <row r="86" spans="1:96" ht="12.95" customHeight="1" x14ac:dyDescent="0.2">
      <c r="A86" s="255">
        <v>2</v>
      </c>
      <c r="B86" s="281">
        <f>IF(R84="","",VLOOKUP(R84,'[61]Посев групп'!B:L,4,FALSE))</f>
        <v>7</v>
      </c>
      <c r="C86" s="257">
        <v>2</v>
      </c>
      <c r="D86" s="258">
        <v>4</v>
      </c>
      <c r="E86" s="259">
        <v>1</v>
      </c>
      <c r="F86" s="260">
        <v>1</v>
      </c>
      <c r="G86" s="261"/>
      <c r="H86" s="262"/>
      <c r="I86" s="259"/>
      <c r="J86" s="260"/>
      <c r="K86" s="261"/>
      <c r="L86" s="262"/>
      <c r="M86" s="259"/>
      <c r="N86" s="260"/>
      <c r="O86" s="261"/>
      <c r="P86" s="262"/>
      <c r="Q86" s="259"/>
      <c r="R86" s="260"/>
      <c r="S86" s="263">
        <f t="shared" si="222"/>
        <v>0</v>
      </c>
      <c r="T86" s="263">
        <f t="shared" si="223"/>
        <v>0</v>
      </c>
      <c r="U86" s="263">
        <f t="shared" si="224"/>
        <v>0</v>
      </c>
      <c r="V86" s="263">
        <f t="shared" si="225"/>
        <v>0</v>
      </c>
      <c r="W86" s="263">
        <f t="shared" si="226"/>
        <v>0</v>
      </c>
      <c r="X86" s="263">
        <f t="shared" si="227"/>
        <v>0</v>
      </c>
      <c r="Y86" s="263">
        <f t="shared" si="228"/>
        <v>0</v>
      </c>
      <c r="Z86" s="263">
        <f t="shared" si="229"/>
        <v>0</v>
      </c>
      <c r="AA86" s="263">
        <f t="shared" si="230"/>
        <v>0</v>
      </c>
      <c r="AB86" s="263">
        <f t="shared" si="231"/>
        <v>0</v>
      </c>
      <c r="AC86" s="263">
        <f t="shared" si="232"/>
        <v>0</v>
      </c>
      <c r="AD86" s="263">
        <f t="shared" si="233"/>
        <v>0</v>
      </c>
      <c r="AE86" s="263">
        <f t="shared" si="234"/>
        <v>0</v>
      </c>
      <c r="AF86" s="263">
        <f t="shared" si="235"/>
        <v>0</v>
      </c>
      <c r="AG86" s="264"/>
      <c r="AH86" s="264"/>
      <c r="AI86" s="265">
        <f t="shared" si="236"/>
        <v>0</v>
      </c>
      <c r="AJ86" s="265">
        <f t="shared" si="237"/>
        <v>0</v>
      </c>
      <c r="AK86" s="266" t="str">
        <f t="shared" si="238"/>
        <v>ERROR</v>
      </c>
      <c r="AL86" s="266" t="str">
        <f t="shared" si="239"/>
        <v/>
      </c>
      <c r="AM86" s="266" t="str">
        <f t="shared" si="240"/>
        <v/>
      </c>
      <c r="AN86" s="266" t="str">
        <f t="shared" si="241"/>
        <v/>
      </c>
      <c r="AO86" s="266" t="str">
        <f t="shared" si="242"/>
        <v/>
      </c>
      <c r="AP86" s="266" t="str">
        <f t="shared" si="243"/>
        <v/>
      </c>
      <c r="AQ86" s="266" t="str">
        <f t="shared" si="244"/>
        <v/>
      </c>
      <c r="AR86" s="267" t="str">
        <f t="shared" si="245"/>
        <v xml:space="preserve">  -  </v>
      </c>
      <c r="AS86" s="268" t="str">
        <f t="shared" si="246"/>
        <v xml:space="preserve">  -  </v>
      </c>
      <c r="AT86" s="265">
        <f t="shared" si="247"/>
        <v>0</v>
      </c>
      <c r="AU86" s="265">
        <f t="shared" si="248"/>
        <v>0</v>
      </c>
      <c r="AV86" s="266" t="str">
        <f t="shared" si="249"/>
        <v>ERROR</v>
      </c>
      <c r="AW86" s="266" t="str">
        <f t="shared" si="250"/>
        <v/>
      </c>
      <c r="AX86" s="266" t="str">
        <f t="shared" si="251"/>
        <v/>
      </c>
      <c r="AY86" s="266" t="str">
        <f t="shared" si="252"/>
        <v/>
      </c>
      <c r="AZ86" s="266" t="str">
        <f t="shared" si="253"/>
        <v/>
      </c>
      <c r="BA86" s="266" t="str">
        <f t="shared" si="254"/>
        <v/>
      </c>
      <c r="BB86" s="266" t="str">
        <f t="shared" si="255"/>
        <v/>
      </c>
      <c r="BC86" s="267" t="str">
        <f t="shared" si="256"/>
        <v xml:space="preserve">  -  </v>
      </c>
      <c r="BD86" s="268" t="str">
        <f t="shared" si="257"/>
        <v xml:space="preserve">  -  </v>
      </c>
      <c r="BE86" s="282"/>
      <c r="BF86" s="282"/>
      <c r="BG86" s="270">
        <f>SUMIF(A85:A88,C86,B85:B88)</f>
        <v>7</v>
      </c>
      <c r="BH86" s="271">
        <f>SUMIF(A85:A88,D86,B85:B88)</f>
        <v>6</v>
      </c>
      <c r="BI86" s="237" t="str">
        <f>BI85</f>
        <v>Группа 3</v>
      </c>
      <c r="BJ86" s="238">
        <f>1+BJ85</f>
        <v>14</v>
      </c>
      <c r="BK86" s="272">
        <v>1</v>
      </c>
      <c r="BL86" s="283" t="str">
        <f t="shared" si="258"/>
        <v>2 - 4</v>
      </c>
      <c r="BM86" s="304"/>
      <c r="BN86" s="274"/>
      <c r="BO86" s="284"/>
      <c r="BP86" s="1172"/>
      <c r="BQ86" s="1174"/>
      <c r="BR86" s="1321" t="str">
        <f>IF(BO86="","",VLOOKUP(BO86,СписокКМ!BR:BW,2,FALSE))</f>
        <v/>
      </c>
      <c r="BS86" s="1321" t="str">
        <f>IF(BP86="","",VLOOKUP(BP86,СписокКМ!BS:BX,2,FALSE))</f>
        <v/>
      </c>
      <c r="BT86" s="1321" t="str">
        <f>IF(BQ86="","",VLOOKUP(BQ86,СписокКМ!BT:BY,2,FALSE))</f>
        <v/>
      </c>
      <c r="BU86" s="1321" t="str">
        <f>IF(BR86="","",VLOOKUP(BR86,СписокКМ!BU:BZ,2,FALSE))</f>
        <v/>
      </c>
      <c r="BV86" s="1178"/>
      <c r="BW86" s="1181"/>
      <c r="BX86" s="1181"/>
      <c r="BY86" s="1182"/>
      <c r="BZ86" s="1187" t="str">
        <f>IF(AI87&lt;AJ87,AR87,IF(AJ87&lt;AI87,AS87," "))</f>
        <v xml:space="preserve"> </v>
      </c>
      <c r="CA86" s="1188"/>
      <c r="CB86" s="1189"/>
      <c r="CC86" s="1187" t="str">
        <f>IF(AI85&lt;AJ85,AR85,IF(AJ85&lt;AI85,AS85," "))</f>
        <v xml:space="preserve"> </v>
      </c>
      <c r="CD86" s="1188"/>
      <c r="CE86" s="1189"/>
      <c r="CF86" s="1187" t="str">
        <f>IF(AI89&lt;AJ89,AR89,IF(AJ89&lt;AI89,AS89," "))</f>
        <v xml:space="preserve"> </v>
      </c>
      <c r="CG86" s="1188"/>
      <c r="CH86" s="1189"/>
      <c r="CI86" s="1171"/>
      <c r="CJ86" s="1191"/>
      <c r="CK86" s="1184"/>
      <c r="CL86" s="1186"/>
      <c r="CN86" s="313" t="s">
        <v>60</v>
      </c>
      <c r="CO86" s="310">
        <f>BQ87</f>
        <v>0</v>
      </c>
      <c r="CP86" s="312" t="str">
        <f>IF(CO86="","",VLOOKUP(CO86,СписокКМ!$A$188:$C$236,3,FALSE))</f>
        <v>Х</v>
      </c>
      <c r="CQ86" s="310">
        <f>BQ91</f>
        <v>0</v>
      </c>
      <c r="CR86" s="312" t="str">
        <f>IF(CQ86="","",VLOOKUP(CQ86,СписокКМ!$A$188:$C$236,3,FALSE))</f>
        <v>Х</v>
      </c>
    </row>
    <row r="87" spans="1:96" ht="12.95" customHeight="1" x14ac:dyDescent="0.2">
      <c r="A87" s="255">
        <v>3</v>
      </c>
      <c r="B87" s="281">
        <f>IF(R84="","",VLOOKUP(R84,'[61]Посев групп'!B:L,6,FALSE))</f>
        <v>8</v>
      </c>
      <c r="C87" s="257">
        <v>1</v>
      </c>
      <c r="D87" s="258">
        <v>2</v>
      </c>
      <c r="E87" s="259">
        <v>1</v>
      </c>
      <c r="F87" s="260">
        <v>1</v>
      </c>
      <c r="G87" s="261"/>
      <c r="H87" s="262"/>
      <c r="I87" s="259"/>
      <c r="J87" s="260"/>
      <c r="K87" s="261"/>
      <c r="L87" s="262"/>
      <c r="M87" s="259"/>
      <c r="N87" s="260"/>
      <c r="O87" s="261"/>
      <c r="P87" s="262"/>
      <c r="Q87" s="259"/>
      <c r="R87" s="260"/>
      <c r="S87" s="263">
        <f t="shared" si="222"/>
        <v>0</v>
      </c>
      <c r="T87" s="263">
        <f t="shared" si="223"/>
        <v>0</v>
      </c>
      <c r="U87" s="263">
        <f t="shared" si="224"/>
        <v>0</v>
      </c>
      <c r="V87" s="263">
        <f t="shared" si="225"/>
        <v>0</v>
      </c>
      <c r="W87" s="263">
        <f t="shared" si="226"/>
        <v>0</v>
      </c>
      <c r="X87" s="263">
        <f t="shared" si="227"/>
        <v>0</v>
      </c>
      <c r="Y87" s="263">
        <f t="shared" si="228"/>
        <v>0</v>
      </c>
      <c r="Z87" s="263">
        <f t="shared" si="229"/>
        <v>0</v>
      </c>
      <c r="AA87" s="263">
        <f t="shared" si="230"/>
        <v>0</v>
      </c>
      <c r="AB87" s="263">
        <f t="shared" si="231"/>
        <v>0</v>
      </c>
      <c r="AC87" s="263">
        <f t="shared" si="232"/>
        <v>0</v>
      </c>
      <c r="AD87" s="263">
        <f t="shared" si="233"/>
        <v>0</v>
      </c>
      <c r="AE87" s="263">
        <f t="shared" si="234"/>
        <v>0</v>
      </c>
      <c r="AF87" s="263">
        <f t="shared" si="235"/>
        <v>0</v>
      </c>
      <c r="AG87" s="264"/>
      <c r="AH87" s="264"/>
      <c r="AI87" s="265">
        <f t="shared" si="236"/>
        <v>0</v>
      </c>
      <c r="AJ87" s="265">
        <f t="shared" si="237"/>
        <v>0</v>
      </c>
      <c r="AK87" s="266" t="str">
        <f t="shared" si="238"/>
        <v>ERROR</v>
      </c>
      <c r="AL87" s="266" t="str">
        <f t="shared" si="239"/>
        <v/>
      </c>
      <c r="AM87" s="266" t="str">
        <f t="shared" si="240"/>
        <v/>
      </c>
      <c r="AN87" s="266" t="str">
        <f t="shared" si="241"/>
        <v/>
      </c>
      <c r="AO87" s="266" t="str">
        <f t="shared" si="242"/>
        <v/>
      </c>
      <c r="AP87" s="266" t="str">
        <f t="shared" si="243"/>
        <v/>
      </c>
      <c r="AQ87" s="266" t="str">
        <f t="shared" si="244"/>
        <v/>
      </c>
      <c r="AR87" s="267" t="str">
        <f t="shared" si="245"/>
        <v xml:space="preserve">  -  </v>
      </c>
      <c r="AS87" s="268" t="str">
        <f t="shared" si="246"/>
        <v xml:space="preserve">  -  </v>
      </c>
      <c r="AT87" s="265">
        <f t="shared" si="247"/>
        <v>0</v>
      </c>
      <c r="AU87" s="265">
        <f t="shared" si="248"/>
        <v>0</v>
      </c>
      <c r="AV87" s="266" t="str">
        <f t="shared" si="249"/>
        <v>ERROR</v>
      </c>
      <c r="AW87" s="266" t="str">
        <f t="shared" si="250"/>
        <v/>
      </c>
      <c r="AX87" s="266" t="str">
        <f t="shared" si="251"/>
        <v/>
      </c>
      <c r="AY87" s="266" t="str">
        <f t="shared" si="252"/>
        <v/>
      </c>
      <c r="AZ87" s="266" t="str">
        <f t="shared" si="253"/>
        <v/>
      </c>
      <c r="BA87" s="266" t="str">
        <f t="shared" si="254"/>
        <v/>
      </c>
      <c r="BB87" s="266" t="str">
        <f t="shared" si="255"/>
        <v/>
      </c>
      <c r="BC87" s="267" t="str">
        <f t="shared" si="256"/>
        <v xml:space="preserve">  -  </v>
      </c>
      <c r="BD87" s="268" t="str">
        <f t="shared" si="257"/>
        <v xml:space="preserve">  -  </v>
      </c>
      <c r="BE87" s="269">
        <f>SUMIF(C85:C91,2,AI85:AI91)+SUMIF(D85:D91,2,AJ85:AJ91)</f>
        <v>0</v>
      </c>
      <c r="BF87" s="269" t="str">
        <f>IF(BE87&lt;&gt;0,RANK(BE87,BE85:BE91),"")</f>
        <v/>
      </c>
      <c r="BG87" s="270">
        <f>SUMIF(A85:A88,C87,B85:B88)</f>
        <v>9</v>
      </c>
      <c r="BH87" s="271">
        <f>SUMIF(A85:A88,D87,B85:B88)</f>
        <v>7</v>
      </c>
      <c r="BI87" s="237" t="str">
        <f>BI86</f>
        <v>Группа 3</v>
      </c>
      <c r="BJ87" s="238">
        <f>1+BJ86</f>
        <v>15</v>
      </c>
      <c r="BK87" s="272">
        <v>2</v>
      </c>
      <c r="BL87" s="285" t="str">
        <f t="shared" si="258"/>
        <v>1 - 2</v>
      </c>
      <c r="BM87" s="305"/>
      <c r="BN87" s="286"/>
      <c r="BO87" s="287"/>
      <c r="BP87" s="1192">
        <v>2</v>
      </c>
      <c r="BQ87" s="1173"/>
      <c r="BR87" s="1318" t="str">
        <f>IF(BQ87="","",VLOOKUP(BQ87,СписокКМ!$A$188:$C$236,3,FALSE))</f>
        <v/>
      </c>
      <c r="BS87" s="1318" t="e">
        <f>IF(BP87="","",VLOOKUP(BP87,СписокКМ!BS:BX,2,FALSE))</f>
        <v>#N/A</v>
      </c>
      <c r="BT87" s="1318" t="str">
        <f>IF(BQ87="","",VLOOKUP(BQ87,СписокКМ!$A$188:$C$236,3,FALSE))</f>
        <v/>
      </c>
      <c r="BU87" s="1318" t="str">
        <f>IF(BR87="","",VLOOKUP(BR87,СписокКМ!BU:BZ,2,FALSE))</f>
        <v/>
      </c>
      <c r="BV87" s="1177"/>
      <c r="BW87" s="288"/>
      <c r="BX87" s="277" t="str">
        <f>IF(AG87&lt;AH87,AT87,IF(AH87&lt;AG87,AT87," "))</f>
        <v xml:space="preserve"> </v>
      </c>
      <c r="BY87" s="278"/>
      <c r="BZ87" s="1179"/>
      <c r="CA87" s="1179"/>
      <c r="CB87" s="1180"/>
      <c r="CC87" s="279"/>
      <c r="CD87" s="277" t="str">
        <f>IF(AG90&lt;AH90,AI90,IF(AH90&lt;AG90,AI90," "))</f>
        <v xml:space="preserve"> </v>
      </c>
      <c r="CE87" s="278"/>
      <c r="CF87" s="289"/>
      <c r="CG87" s="290" t="str">
        <f>IF(AG86&lt;AH86,AI86,IF(AH86&lt;AG86,AI86," "))</f>
        <v xml:space="preserve"> </v>
      </c>
      <c r="CH87" s="280"/>
      <c r="CI87" s="1171"/>
      <c r="CJ87" s="1190">
        <f>BE87</f>
        <v>0</v>
      </c>
      <c r="CK87" s="1183"/>
      <c r="CL87" s="1185" t="str">
        <f>IF(BF88="",BF87,BF88)</f>
        <v/>
      </c>
      <c r="CN87" s="313" t="s">
        <v>61</v>
      </c>
      <c r="CO87" s="310">
        <f>BQ85</f>
        <v>0</v>
      </c>
      <c r="CP87" s="312" t="str">
        <f>IF(CO87="","",VLOOKUP(CO87,СписокКМ!$A$188:$C$236,3,FALSE))</f>
        <v>Х</v>
      </c>
      <c r="CQ87" s="310">
        <f>BQ87</f>
        <v>0</v>
      </c>
      <c r="CR87" s="312" t="str">
        <f>IF(CQ87="","",VLOOKUP(CQ87,СписокКМ!$A$188:$C$236,3,FALSE))</f>
        <v>Х</v>
      </c>
    </row>
    <row r="88" spans="1:96" ht="12.95" customHeight="1" x14ac:dyDescent="0.2">
      <c r="A88" s="255">
        <v>4</v>
      </c>
      <c r="B88" s="281">
        <f>IF(R84="","",VLOOKUP(R84,'[61]Посев групп'!B:L,8,FALSE))</f>
        <v>6</v>
      </c>
      <c r="C88" s="257">
        <v>3</v>
      </c>
      <c r="D88" s="258">
        <v>4</v>
      </c>
      <c r="E88" s="259">
        <v>1</v>
      </c>
      <c r="F88" s="260">
        <v>1</v>
      </c>
      <c r="G88" s="261"/>
      <c r="H88" s="262"/>
      <c r="I88" s="259"/>
      <c r="J88" s="260"/>
      <c r="K88" s="261"/>
      <c r="L88" s="262"/>
      <c r="M88" s="259"/>
      <c r="N88" s="260"/>
      <c r="O88" s="261"/>
      <c r="P88" s="262"/>
      <c r="Q88" s="259"/>
      <c r="R88" s="260"/>
      <c r="S88" s="263">
        <f t="shared" si="222"/>
        <v>0</v>
      </c>
      <c r="T88" s="263">
        <f t="shared" si="223"/>
        <v>0</v>
      </c>
      <c r="U88" s="263">
        <f t="shared" si="224"/>
        <v>0</v>
      </c>
      <c r="V88" s="263">
        <f t="shared" si="225"/>
        <v>0</v>
      </c>
      <c r="W88" s="263">
        <f t="shared" si="226"/>
        <v>0</v>
      </c>
      <c r="X88" s="263">
        <f t="shared" si="227"/>
        <v>0</v>
      </c>
      <c r="Y88" s="263">
        <f t="shared" si="228"/>
        <v>0</v>
      </c>
      <c r="Z88" s="263">
        <f t="shared" si="229"/>
        <v>0</v>
      </c>
      <c r="AA88" s="263">
        <f t="shared" si="230"/>
        <v>0</v>
      </c>
      <c r="AB88" s="263">
        <f t="shared" si="231"/>
        <v>0</v>
      </c>
      <c r="AC88" s="263">
        <f t="shared" si="232"/>
        <v>0</v>
      </c>
      <c r="AD88" s="263">
        <f t="shared" si="233"/>
        <v>0</v>
      </c>
      <c r="AE88" s="263">
        <f t="shared" si="234"/>
        <v>0</v>
      </c>
      <c r="AF88" s="263">
        <f t="shared" si="235"/>
        <v>0</v>
      </c>
      <c r="AG88" s="264"/>
      <c r="AH88" s="264"/>
      <c r="AI88" s="265">
        <f t="shared" si="236"/>
        <v>0</v>
      </c>
      <c r="AJ88" s="265">
        <f t="shared" si="237"/>
        <v>0</v>
      </c>
      <c r="AK88" s="266" t="str">
        <f t="shared" si="238"/>
        <v>ERROR</v>
      </c>
      <c r="AL88" s="266" t="str">
        <f t="shared" si="239"/>
        <v/>
      </c>
      <c r="AM88" s="266" t="str">
        <f t="shared" si="240"/>
        <v/>
      </c>
      <c r="AN88" s="266" t="str">
        <f t="shared" si="241"/>
        <v/>
      </c>
      <c r="AO88" s="266" t="str">
        <f t="shared" si="242"/>
        <v/>
      </c>
      <c r="AP88" s="266" t="str">
        <f t="shared" si="243"/>
        <v/>
      </c>
      <c r="AQ88" s="266" t="str">
        <f t="shared" si="244"/>
        <v/>
      </c>
      <c r="AR88" s="267" t="str">
        <f t="shared" si="245"/>
        <v xml:space="preserve">  -  </v>
      </c>
      <c r="AS88" s="268" t="str">
        <f t="shared" si="246"/>
        <v xml:space="preserve">  -  </v>
      </c>
      <c r="AT88" s="265">
        <f t="shared" si="247"/>
        <v>0</v>
      </c>
      <c r="AU88" s="265">
        <f t="shared" si="248"/>
        <v>0</v>
      </c>
      <c r="AV88" s="266" t="str">
        <f t="shared" si="249"/>
        <v>ERROR</v>
      </c>
      <c r="AW88" s="266" t="str">
        <f t="shared" si="250"/>
        <v/>
      </c>
      <c r="AX88" s="266" t="str">
        <f t="shared" si="251"/>
        <v/>
      </c>
      <c r="AY88" s="266" t="str">
        <f t="shared" si="252"/>
        <v/>
      </c>
      <c r="AZ88" s="266" t="str">
        <f t="shared" si="253"/>
        <v/>
      </c>
      <c r="BA88" s="266" t="str">
        <f t="shared" si="254"/>
        <v/>
      </c>
      <c r="BB88" s="266" t="str">
        <f t="shared" si="255"/>
        <v/>
      </c>
      <c r="BC88" s="267" t="str">
        <f t="shared" si="256"/>
        <v xml:space="preserve">  -  </v>
      </c>
      <c r="BD88" s="268" t="str">
        <f t="shared" si="257"/>
        <v xml:space="preserve">  -  </v>
      </c>
      <c r="BE88" s="282"/>
      <c r="BF88" s="282"/>
      <c r="BG88" s="270">
        <f>SUMIF(A85:A88,C88,B85:B88)</f>
        <v>8</v>
      </c>
      <c r="BH88" s="271">
        <f>SUMIF(A85:A88,D88,B85:B88)</f>
        <v>6</v>
      </c>
      <c r="BI88" s="237" t="str">
        <f>BI87</f>
        <v>Группа 3</v>
      </c>
      <c r="BJ88" s="238">
        <f>1+BJ87</f>
        <v>16</v>
      </c>
      <c r="BK88" s="272">
        <v>2</v>
      </c>
      <c r="BL88" s="285" t="str">
        <f t="shared" si="258"/>
        <v>3 - 4</v>
      </c>
      <c r="BM88" s="305"/>
      <c r="BN88" s="286"/>
      <c r="BO88" s="287"/>
      <c r="BP88" s="1193"/>
      <c r="BQ88" s="1174"/>
      <c r="BR88" s="1321" t="str">
        <f>IF(BO88="","",VLOOKUP(BO88,СписокКМ!BR:BW,2,FALSE))</f>
        <v/>
      </c>
      <c r="BS88" s="1321" t="str">
        <f>IF(BP88="","",VLOOKUP(BP88,СписокКМ!BS:BX,2,FALSE))</f>
        <v/>
      </c>
      <c r="BT88" s="1321" t="str">
        <f>IF(BQ88="","",VLOOKUP(BQ88,СписокКМ!BT:BY,2,FALSE))</f>
        <v/>
      </c>
      <c r="BU88" s="1321" t="str">
        <f>IF(BR88="","",VLOOKUP(BR88,СписокКМ!BU:BZ,2,FALSE))</f>
        <v/>
      </c>
      <c r="BV88" s="1178"/>
      <c r="BW88" s="1187" t="str">
        <f>IF(AI87&gt;AJ87,BC87,IF(AJ87&gt;AI87,BD87," "))</f>
        <v xml:space="preserve"> </v>
      </c>
      <c r="BX88" s="1188"/>
      <c r="BY88" s="1189"/>
      <c r="BZ88" s="1181"/>
      <c r="CA88" s="1181"/>
      <c r="CB88" s="1182"/>
      <c r="CC88" s="1187" t="str">
        <f>IF(AI90&lt;AJ90,AR90,IF(AJ90&lt;AI90,AS90," "))</f>
        <v xml:space="preserve"> </v>
      </c>
      <c r="CD88" s="1188"/>
      <c r="CE88" s="1189"/>
      <c r="CF88" s="1187" t="str">
        <f>IF(AI86&lt;AJ86,AR86,IF(AJ86&lt;AI86,AS86," "))</f>
        <v xml:space="preserve"> </v>
      </c>
      <c r="CG88" s="1188"/>
      <c r="CH88" s="1189"/>
      <c r="CI88" s="1171"/>
      <c r="CJ88" s="1191"/>
      <c r="CK88" s="1184"/>
      <c r="CL88" s="1186"/>
      <c r="CN88" s="313" t="s">
        <v>62</v>
      </c>
      <c r="CO88" s="310">
        <f>BQ89</f>
        <v>0</v>
      </c>
      <c r="CP88" s="312" t="str">
        <f>IF(CO88="","",VLOOKUP(CO88,СписокКМ!$A$188:$C$236,3,FALSE))</f>
        <v>Х</v>
      </c>
      <c r="CQ88" s="310">
        <f>BQ91</f>
        <v>0</v>
      </c>
      <c r="CR88" s="312" t="str">
        <f>IF(CQ88="","",VLOOKUP(CQ88,СписокКМ!$A$188:$C$236,3,FALSE))</f>
        <v>Х</v>
      </c>
    </row>
    <row r="89" spans="1:96" ht="12.95" customHeight="1" x14ac:dyDescent="0.2">
      <c r="A89" s="255">
        <v>5</v>
      </c>
      <c r="B89" s="291"/>
      <c r="C89" s="257">
        <v>1</v>
      </c>
      <c r="D89" s="258">
        <v>4</v>
      </c>
      <c r="E89" s="259">
        <v>1</v>
      </c>
      <c r="F89" s="260">
        <v>1</v>
      </c>
      <c r="G89" s="261"/>
      <c r="H89" s="262"/>
      <c r="I89" s="259"/>
      <c r="J89" s="260"/>
      <c r="K89" s="261"/>
      <c r="L89" s="262"/>
      <c r="M89" s="259"/>
      <c r="N89" s="260"/>
      <c r="O89" s="261"/>
      <c r="P89" s="262"/>
      <c r="Q89" s="259"/>
      <c r="R89" s="260"/>
      <c r="S89" s="263">
        <f t="shared" si="222"/>
        <v>0</v>
      </c>
      <c r="T89" s="263">
        <f t="shared" si="223"/>
        <v>0</v>
      </c>
      <c r="U89" s="263">
        <f t="shared" si="224"/>
        <v>0</v>
      </c>
      <c r="V89" s="263">
        <f t="shared" si="225"/>
        <v>0</v>
      </c>
      <c r="W89" s="263">
        <f t="shared" si="226"/>
        <v>0</v>
      </c>
      <c r="X89" s="263">
        <f t="shared" si="227"/>
        <v>0</v>
      </c>
      <c r="Y89" s="263">
        <f t="shared" si="228"/>
        <v>0</v>
      </c>
      <c r="Z89" s="263">
        <f t="shared" si="229"/>
        <v>0</v>
      </c>
      <c r="AA89" s="263">
        <f t="shared" si="230"/>
        <v>0</v>
      </c>
      <c r="AB89" s="263">
        <f t="shared" si="231"/>
        <v>0</v>
      </c>
      <c r="AC89" s="263">
        <f t="shared" si="232"/>
        <v>0</v>
      </c>
      <c r="AD89" s="263">
        <f t="shared" si="233"/>
        <v>0</v>
      </c>
      <c r="AE89" s="263">
        <f t="shared" si="234"/>
        <v>0</v>
      </c>
      <c r="AF89" s="263">
        <f t="shared" si="235"/>
        <v>0</v>
      </c>
      <c r="AG89" s="264"/>
      <c r="AH89" s="264"/>
      <c r="AI89" s="265">
        <f t="shared" si="236"/>
        <v>0</v>
      </c>
      <c r="AJ89" s="265">
        <f t="shared" si="237"/>
        <v>0</v>
      </c>
      <c r="AK89" s="266" t="str">
        <f t="shared" si="238"/>
        <v>ERROR</v>
      </c>
      <c r="AL89" s="266" t="str">
        <f t="shared" si="239"/>
        <v/>
      </c>
      <c r="AM89" s="266" t="str">
        <f t="shared" si="240"/>
        <v/>
      </c>
      <c r="AN89" s="266" t="str">
        <f t="shared" si="241"/>
        <v/>
      </c>
      <c r="AO89" s="266" t="str">
        <f t="shared" si="242"/>
        <v/>
      </c>
      <c r="AP89" s="266" t="str">
        <f t="shared" si="243"/>
        <v/>
      </c>
      <c r="AQ89" s="266" t="str">
        <f t="shared" si="244"/>
        <v/>
      </c>
      <c r="AR89" s="267" t="str">
        <f t="shared" si="245"/>
        <v xml:space="preserve">  -  </v>
      </c>
      <c r="AS89" s="268" t="str">
        <f t="shared" si="246"/>
        <v xml:space="preserve">  -  </v>
      </c>
      <c r="AT89" s="265">
        <f t="shared" si="247"/>
        <v>0</v>
      </c>
      <c r="AU89" s="265">
        <f t="shared" si="248"/>
        <v>0</v>
      </c>
      <c r="AV89" s="266" t="str">
        <f t="shared" si="249"/>
        <v>ERROR</v>
      </c>
      <c r="AW89" s="266" t="str">
        <f t="shared" si="250"/>
        <v/>
      </c>
      <c r="AX89" s="266" t="str">
        <f t="shared" si="251"/>
        <v/>
      </c>
      <c r="AY89" s="266" t="str">
        <f t="shared" si="252"/>
        <v/>
      </c>
      <c r="AZ89" s="266" t="str">
        <f t="shared" si="253"/>
        <v/>
      </c>
      <c r="BA89" s="266" t="str">
        <f t="shared" si="254"/>
        <v/>
      </c>
      <c r="BB89" s="266" t="str">
        <f t="shared" si="255"/>
        <v/>
      </c>
      <c r="BC89" s="267" t="str">
        <f t="shared" si="256"/>
        <v xml:space="preserve">  -  </v>
      </c>
      <c r="BD89" s="268" t="str">
        <f t="shared" si="257"/>
        <v xml:space="preserve">  -  </v>
      </c>
      <c r="BE89" s="269">
        <f>SUMIF(C85:C91,3,AI85:AI91)+SUMIF(D85:D91,3,AJ85:AJ91)</f>
        <v>0</v>
      </c>
      <c r="BF89" s="269" t="str">
        <f>IF(BE89&lt;&gt;0,RANK(BE89,BE85:BE91),"")</f>
        <v/>
      </c>
      <c r="BG89" s="270">
        <f>SUMIF(A85:A88,C89,B85:B88)</f>
        <v>9</v>
      </c>
      <c r="BH89" s="271">
        <f>SUMIF(A85:A88,D89,B85:B88)</f>
        <v>6</v>
      </c>
      <c r="BI89" s="237" t="str">
        <f>BI88</f>
        <v>Группа 3</v>
      </c>
      <c r="BJ89" s="238">
        <f>1+BJ88</f>
        <v>17</v>
      </c>
      <c r="BK89" s="272">
        <v>3</v>
      </c>
      <c r="BL89" s="283" t="str">
        <f t="shared" si="258"/>
        <v>1 - 4</v>
      </c>
      <c r="BM89" s="304"/>
      <c r="BN89" s="274"/>
      <c r="BO89" s="284"/>
      <c r="BP89" s="1192">
        <v>3</v>
      </c>
      <c r="BQ89" s="1173"/>
      <c r="BR89" s="1318" t="str">
        <f>IF(BQ89="","",VLOOKUP(BQ89,СписокКМ!$A$188:$C$236,3,FALSE))</f>
        <v/>
      </c>
      <c r="BS89" s="1318" t="e">
        <f>IF(BP89="","",VLOOKUP(BP89,СписокКМ!BS:BX,2,FALSE))</f>
        <v>#N/A</v>
      </c>
      <c r="BT89" s="1318" t="str">
        <f>IF(BQ89="","",VLOOKUP(BQ89,СписокКМ!$A$188:$C$236,3,FALSE))</f>
        <v/>
      </c>
      <c r="BU89" s="1318" t="str">
        <f>IF(BR89="","",VLOOKUP(BR89,СписокКМ!BU:BZ,2,FALSE))</f>
        <v/>
      </c>
      <c r="BV89" s="1177"/>
      <c r="BW89" s="292"/>
      <c r="BX89" s="277" t="str">
        <f>IF(AG85&lt;AH85,AT85,IF(AH85&lt;AG85,AT85," "))</f>
        <v xml:space="preserve"> </v>
      </c>
      <c r="BY89" s="278"/>
      <c r="BZ89" s="279"/>
      <c r="CA89" s="277" t="str">
        <f>IF(AG90&lt;AH90,AT90,IF(AH90&lt;AG90,AT90," "))</f>
        <v xml:space="preserve"> </v>
      </c>
      <c r="CB89" s="278"/>
      <c r="CC89" s="1194"/>
      <c r="CD89" s="1194"/>
      <c r="CE89" s="1195"/>
      <c r="CF89" s="289"/>
      <c r="CG89" s="290" t="str">
        <f>IF(AG88&lt;AH88,AI88,IF(AH88&lt;AG88,AI88," "))</f>
        <v xml:space="preserve"> </v>
      </c>
      <c r="CH89" s="280"/>
      <c r="CI89" s="1171"/>
      <c r="CJ89" s="1190">
        <f>BE89</f>
        <v>0</v>
      </c>
      <c r="CK89" s="1183"/>
      <c r="CL89" s="1185" t="str">
        <f>IF(BF90="",BF89,BF90)</f>
        <v/>
      </c>
      <c r="CN89" s="313" t="s">
        <v>63</v>
      </c>
      <c r="CO89" s="310">
        <f>BQ85</f>
        <v>0</v>
      </c>
      <c r="CP89" s="312" t="str">
        <f>IF(CO89="","",VLOOKUP(CO89,СписокКМ!$A$188:$C$236,3,FALSE))</f>
        <v>Х</v>
      </c>
      <c r="CQ89" s="310">
        <f>BQ91</f>
        <v>0</v>
      </c>
      <c r="CR89" s="312" t="str">
        <f>IF(CQ89="","",VLOOKUP(CQ89,СписокКМ!$A$188:$C$236,3,FALSE))</f>
        <v>Х</v>
      </c>
    </row>
    <row r="90" spans="1:96" ht="12.95" customHeight="1" x14ac:dyDescent="0.2">
      <c r="A90" s="255">
        <v>6</v>
      </c>
      <c r="C90" s="257">
        <v>2</v>
      </c>
      <c r="D90" s="258">
        <v>3</v>
      </c>
      <c r="E90" s="259">
        <v>1</v>
      </c>
      <c r="F90" s="260">
        <v>1</v>
      </c>
      <c r="G90" s="261"/>
      <c r="H90" s="262"/>
      <c r="I90" s="259"/>
      <c r="J90" s="260"/>
      <c r="K90" s="261"/>
      <c r="L90" s="262"/>
      <c r="M90" s="259"/>
      <c r="N90" s="260"/>
      <c r="O90" s="261"/>
      <c r="P90" s="262"/>
      <c r="Q90" s="259"/>
      <c r="R90" s="260"/>
      <c r="S90" s="263">
        <f t="shared" si="222"/>
        <v>0</v>
      </c>
      <c r="T90" s="263">
        <f t="shared" si="223"/>
        <v>0</v>
      </c>
      <c r="U90" s="263">
        <f t="shared" si="224"/>
        <v>0</v>
      </c>
      <c r="V90" s="263">
        <f t="shared" si="225"/>
        <v>0</v>
      </c>
      <c r="W90" s="263">
        <f t="shared" si="226"/>
        <v>0</v>
      </c>
      <c r="X90" s="263">
        <f t="shared" si="227"/>
        <v>0</v>
      </c>
      <c r="Y90" s="263">
        <f t="shared" si="228"/>
        <v>0</v>
      </c>
      <c r="Z90" s="263">
        <f t="shared" si="229"/>
        <v>0</v>
      </c>
      <c r="AA90" s="263">
        <f t="shared" si="230"/>
        <v>0</v>
      </c>
      <c r="AB90" s="263">
        <f t="shared" si="231"/>
        <v>0</v>
      </c>
      <c r="AC90" s="263">
        <f t="shared" si="232"/>
        <v>0</v>
      </c>
      <c r="AD90" s="263">
        <f t="shared" si="233"/>
        <v>0</v>
      </c>
      <c r="AE90" s="263">
        <f t="shared" si="234"/>
        <v>0</v>
      </c>
      <c r="AF90" s="263">
        <f t="shared" si="235"/>
        <v>0</v>
      </c>
      <c r="AG90" s="264"/>
      <c r="AH90" s="264"/>
      <c r="AI90" s="265">
        <f t="shared" si="236"/>
        <v>0</v>
      </c>
      <c r="AJ90" s="265">
        <f t="shared" si="237"/>
        <v>0</v>
      </c>
      <c r="AK90" s="266" t="str">
        <f t="shared" si="238"/>
        <v>ERROR</v>
      </c>
      <c r="AL90" s="266" t="str">
        <f t="shared" si="239"/>
        <v/>
      </c>
      <c r="AM90" s="266" t="str">
        <f t="shared" si="240"/>
        <v/>
      </c>
      <c r="AN90" s="266" t="str">
        <f t="shared" si="241"/>
        <v/>
      </c>
      <c r="AO90" s="266" t="str">
        <f t="shared" si="242"/>
        <v/>
      </c>
      <c r="AP90" s="266" t="str">
        <f t="shared" si="243"/>
        <v/>
      </c>
      <c r="AQ90" s="266" t="str">
        <f t="shared" si="244"/>
        <v/>
      </c>
      <c r="AR90" s="267" t="str">
        <f t="shared" si="245"/>
        <v xml:space="preserve">  -  </v>
      </c>
      <c r="AS90" s="268" t="str">
        <f t="shared" si="246"/>
        <v xml:space="preserve">  -  </v>
      </c>
      <c r="AT90" s="265">
        <f t="shared" si="247"/>
        <v>0</v>
      </c>
      <c r="AU90" s="265">
        <f t="shared" si="248"/>
        <v>0</v>
      </c>
      <c r="AV90" s="266" t="str">
        <f t="shared" si="249"/>
        <v>ERROR</v>
      </c>
      <c r="AW90" s="266" t="str">
        <f t="shared" si="250"/>
        <v/>
      </c>
      <c r="AX90" s="266" t="str">
        <f t="shared" si="251"/>
        <v/>
      </c>
      <c r="AY90" s="266" t="str">
        <f t="shared" si="252"/>
        <v/>
      </c>
      <c r="AZ90" s="266" t="str">
        <f t="shared" si="253"/>
        <v/>
      </c>
      <c r="BA90" s="266" t="str">
        <f t="shared" si="254"/>
        <v/>
      </c>
      <c r="BB90" s="266" t="str">
        <f t="shared" si="255"/>
        <v/>
      </c>
      <c r="BC90" s="267" t="str">
        <f t="shared" si="256"/>
        <v xml:space="preserve">  -  </v>
      </c>
      <c r="BD90" s="268" t="str">
        <f t="shared" si="257"/>
        <v xml:space="preserve">  -  </v>
      </c>
      <c r="BE90" s="282"/>
      <c r="BF90" s="282"/>
      <c r="BG90" s="270">
        <f>SUMIF(A85:A88,C90,B85:B88)</f>
        <v>7</v>
      </c>
      <c r="BH90" s="271">
        <f>SUMIF(A85:A88,D90,B85:B88)</f>
        <v>8</v>
      </c>
      <c r="BI90" s="237" t="str">
        <f>BI89</f>
        <v>Группа 3</v>
      </c>
      <c r="BJ90" s="238">
        <f>1+BJ89</f>
        <v>18</v>
      </c>
      <c r="BK90" s="272">
        <v>3</v>
      </c>
      <c r="BL90" s="293" t="str">
        <f t="shared" si="258"/>
        <v>2 - 3</v>
      </c>
      <c r="BM90" s="294"/>
      <c r="BN90" s="294"/>
      <c r="BO90" s="295"/>
      <c r="BP90" s="1193"/>
      <c r="BQ90" s="1174"/>
      <c r="BR90" s="1321" t="str">
        <f>IF(BO90="","",VLOOKUP(BO90,СписокКМ!BR:BW,2,FALSE))</f>
        <v/>
      </c>
      <c r="BS90" s="1321" t="str">
        <f>IF(BP90="","",VLOOKUP(BP90,СписокКМ!BS:BX,2,FALSE))</f>
        <v/>
      </c>
      <c r="BT90" s="1321" t="str">
        <f>IF(BQ90="","",VLOOKUP(BQ90,СписокКМ!BT:BY,2,FALSE))</f>
        <v/>
      </c>
      <c r="BU90" s="1321" t="str">
        <f>IF(BR90="","",VLOOKUP(BR90,СписокКМ!BU:BZ,2,FALSE))</f>
        <v/>
      </c>
      <c r="BV90" s="1178"/>
      <c r="BW90" s="1187" t="str">
        <f>IF(AI85&gt;AJ85,BC85,IF(AJ85&gt;AI85,BD85," "))</f>
        <v xml:space="preserve"> </v>
      </c>
      <c r="BX90" s="1188"/>
      <c r="BY90" s="1189"/>
      <c r="BZ90" s="1187" t="str">
        <f>IF(AI90&gt;AJ90,BC90,IF(AJ90&gt;AI90,BD90," "))</f>
        <v xml:space="preserve"> </v>
      </c>
      <c r="CA90" s="1188"/>
      <c r="CB90" s="1189"/>
      <c r="CC90" s="1181"/>
      <c r="CD90" s="1181"/>
      <c r="CE90" s="1182"/>
      <c r="CF90" s="1187" t="str">
        <f>IF(AI88&lt;AJ88,AR88,IF(AJ88&lt;AI88,AS88," "))</f>
        <v xml:space="preserve"> </v>
      </c>
      <c r="CG90" s="1188"/>
      <c r="CH90" s="1189"/>
      <c r="CI90" s="1171"/>
      <c r="CJ90" s="1191"/>
      <c r="CK90" s="1184"/>
      <c r="CL90" s="1186"/>
      <c r="CN90" s="313" t="s">
        <v>64</v>
      </c>
      <c r="CO90" s="310">
        <f>BQ87</f>
        <v>0</v>
      </c>
      <c r="CP90" s="312" t="str">
        <f>IF(CO90="","",VLOOKUP(CO90,СписокКМ!$A$188:$C$236,3,FALSE))</f>
        <v>Х</v>
      </c>
      <c r="CQ90" s="310">
        <f>BQ89</f>
        <v>0</v>
      </c>
      <c r="CR90" s="312" t="str">
        <f>IF(CQ90="","",VLOOKUP(CQ90,СписокКМ!$A$188:$C$236,3,FALSE))</f>
        <v>Х</v>
      </c>
    </row>
    <row r="91" spans="1:96" ht="12.95" customHeight="1" x14ac:dyDescent="0.2"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V91" s="224"/>
      <c r="AW91" s="224"/>
      <c r="AX91" s="224"/>
      <c r="AY91" s="224"/>
      <c r="AZ91" s="224"/>
      <c r="BE91" s="269">
        <f>SUMIF(C85:C91,4,AI85:AI91)+SUMIF(D85:D91,4,AJ85:AJ91)</f>
        <v>0</v>
      </c>
      <c r="BF91" s="269" t="str">
        <f>IF(BE91&lt;&gt;0,RANK(BE91,BE85:BE91),"")</f>
        <v/>
      </c>
      <c r="BG91" s="301"/>
      <c r="BH91" s="301"/>
      <c r="BP91" s="1192">
        <v>4</v>
      </c>
      <c r="BQ91" s="1173"/>
      <c r="BR91" s="1318" t="str">
        <f>IF(BQ91="","",VLOOKUP(BQ91,СписокКМ!$A$188:$C$236,3,FALSE))</f>
        <v/>
      </c>
      <c r="BS91" s="1318" t="e">
        <f>IF(BP91="","",VLOOKUP(BP91,СписокКМ!BS:BX,2,FALSE))</f>
        <v>#N/A</v>
      </c>
      <c r="BT91" s="1318" t="str">
        <f>IF(BQ91="","",VLOOKUP(BQ91,СписокКМ!$A$188:$C$236,3,FALSE))</f>
        <v/>
      </c>
      <c r="BU91" s="1318" t="str">
        <f>IF(BR91="","",VLOOKUP(BR91,СписокКМ!BU:BZ,2,FALSE))</f>
        <v/>
      </c>
      <c r="BV91" s="1177"/>
      <c r="BW91" s="288"/>
      <c r="BX91" s="277" t="str">
        <f>IF(AG89&lt;AH89,AT89,IF(AH89&lt;AG89,AT89," "))</f>
        <v xml:space="preserve"> </v>
      </c>
      <c r="BY91" s="278"/>
      <c r="BZ91" s="279"/>
      <c r="CA91" s="277" t="str">
        <f>IF(AG86&lt;AH86,AT86,IF(AH86&lt;AG86,AT86," "))</f>
        <v xml:space="preserve"> </v>
      </c>
      <c r="CB91" s="278"/>
      <c r="CC91" s="279"/>
      <c r="CD91" s="277" t="str">
        <f>IF(AG88&lt;AH88,AT88,IF(AH88&lt;AG88,AT88," "))</f>
        <v xml:space="preserve"> </v>
      </c>
      <c r="CE91" s="278"/>
      <c r="CF91" s="1208"/>
      <c r="CG91" s="1179"/>
      <c r="CH91" s="1180"/>
      <c r="CI91" s="1171"/>
      <c r="CJ91" s="1190">
        <f>BE91</f>
        <v>0</v>
      </c>
      <c r="CK91" s="1197"/>
      <c r="CL91" s="1185" t="str">
        <f>IF(BF92="",BF91,BF92)</f>
        <v/>
      </c>
      <c r="CN91" s="315"/>
      <c r="CO91" s="316"/>
      <c r="CP91" s="317"/>
      <c r="CQ91" s="316"/>
      <c r="CR91" s="317"/>
    </row>
    <row r="92" spans="1:96" ht="12.95" customHeight="1" x14ac:dyDescent="0.2"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V92" s="224"/>
      <c r="AW92" s="224"/>
      <c r="AX92" s="224"/>
      <c r="AY92" s="224"/>
      <c r="AZ92" s="224"/>
      <c r="BE92" s="282"/>
      <c r="BF92" s="282"/>
      <c r="BG92" s="301"/>
      <c r="BH92" s="301"/>
      <c r="BL92" s="297"/>
      <c r="BM92" s="298"/>
      <c r="BN92" s="299"/>
      <c r="BO92" s="300"/>
      <c r="BP92" s="1203"/>
      <c r="BQ92" s="1204"/>
      <c r="BR92" s="1319" t="str">
        <f>IF(BO92="","",VLOOKUP(BO92,СписокКМ!BR:BW,2,FALSE))</f>
        <v/>
      </c>
      <c r="BS92" s="1319" t="str">
        <f>IF(BP92="","",VLOOKUP(BP92,СписокКМ!BS:BX,2,FALSE))</f>
        <v/>
      </c>
      <c r="BT92" s="1319" t="str">
        <f>IF(BQ92="","",VLOOKUP(BQ92,СписокКМ!BT:BY,2,FALSE))</f>
        <v/>
      </c>
      <c r="BU92" s="1319" t="str">
        <f>IF(BR92="","",VLOOKUP(BR92,СписокКМ!BU:BZ,2,FALSE))</f>
        <v/>
      </c>
      <c r="BV92" s="1320"/>
      <c r="BW92" s="1200" t="str">
        <f>IF(AI89&gt;AJ89,BC89,IF(AJ89&gt;AI89,BD89," "))</f>
        <v xml:space="preserve"> </v>
      </c>
      <c r="BX92" s="1201"/>
      <c r="BY92" s="1202"/>
      <c r="BZ92" s="1200" t="str">
        <f>IF(AI86&gt;AJ86,BC86,IF(AJ86&gt;AI86,BD86," "))</f>
        <v xml:space="preserve"> </v>
      </c>
      <c r="CA92" s="1201"/>
      <c r="CB92" s="1202"/>
      <c r="CC92" s="1200" t="str">
        <f>IF(AI88&gt;AJ88,BC88,IF(AJ88&gt;AI88,BD88," "))</f>
        <v xml:space="preserve"> </v>
      </c>
      <c r="CD92" s="1201"/>
      <c r="CE92" s="1202"/>
      <c r="CF92" s="1209"/>
      <c r="CG92" s="1210"/>
      <c r="CH92" s="1211"/>
      <c r="CI92" s="1322"/>
      <c r="CJ92" s="1212"/>
      <c r="CK92" s="1198"/>
      <c r="CL92" s="1199"/>
    </row>
    <row r="93" spans="1:96" ht="15.95" customHeight="1" x14ac:dyDescent="0.2">
      <c r="Z93" s="233"/>
      <c r="AP93" s="228"/>
      <c r="AQ93" s="228"/>
      <c r="AR93" s="228"/>
      <c r="AS93" s="228"/>
      <c r="AT93" s="228"/>
      <c r="AU93" s="228"/>
      <c r="BA93" s="228"/>
      <c r="BB93" s="228"/>
      <c r="BC93" s="228"/>
      <c r="BD93" s="228"/>
      <c r="BE93" s="228"/>
      <c r="BF93" s="228"/>
      <c r="BG93" s="228"/>
      <c r="BH93" s="228"/>
      <c r="BI93" s="229"/>
      <c r="BJ93" s="229"/>
      <c r="BK93" s="230"/>
      <c r="BL93" s="235"/>
      <c r="BM93" s="235"/>
      <c r="BN93" s="235"/>
      <c r="BO93" s="235"/>
      <c r="BP93" s="235"/>
      <c r="BQ93" s="235"/>
      <c r="BR93" s="236"/>
      <c r="BS93" s="236"/>
      <c r="BT93" s="236"/>
      <c r="BU93" s="236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4"/>
      <c r="CN93" s="234"/>
    </row>
    <row r="94" spans="1:96" ht="19.5" customHeight="1" x14ac:dyDescent="0.2">
      <c r="Z94" s="233"/>
      <c r="BK94" s="239"/>
      <c r="BL94" s="309"/>
      <c r="BM94" s="309"/>
      <c r="BN94" s="309"/>
      <c r="BO94" s="309"/>
      <c r="BP94" s="307" t="s">
        <v>69</v>
      </c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N94" s="314" t="str">
        <f>BP94</f>
        <v>Предварительный этап. Группа 8</v>
      </c>
    </row>
    <row r="95" spans="1:96" ht="15" customHeight="1" x14ac:dyDescent="0.2">
      <c r="A95" s="240">
        <f>1+A84</f>
        <v>4</v>
      </c>
      <c r="B95" s="241">
        <v>4</v>
      </c>
      <c r="C95" s="242" t="str">
        <f>"КОМАНДЫ. Предварительный этап. Группа "&amp;A95</f>
        <v>КОМАНДЫ. Предварительный этап. Группа 4</v>
      </c>
      <c r="D95" s="242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4"/>
      <c r="P95" s="244"/>
      <c r="Q95" s="244"/>
      <c r="R95" s="245">
        <f>1+R84</f>
        <v>4</v>
      </c>
      <c r="Z95" s="233"/>
      <c r="AR95" s="246">
        <f>IF(B96=0,0,(IF(B97=0,1,IF(B98=0,2,IF(B99=0,3,IF(B99&gt;0,4))))))</f>
        <v>4</v>
      </c>
      <c r="BC95" s="246" t="b">
        <f>IF(BE95=15,3,IF(BE95&gt;15,4))</f>
        <v>0</v>
      </c>
      <c r="BE95" s="247">
        <f>SUM(BE96,BE98,BE100,BE102)</f>
        <v>0</v>
      </c>
      <c r="BF95" s="247">
        <f>SUM(BF96,BF98,BF100,BF102)</f>
        <v>0</v>
      </c>
      <c r="BL95" s="249" t="s">
        <v>44</v>
      </c>
      <c r="BM95" s="250" t="s">
        <v>45</v>
      </c>
      <c r="BN95" s="250" t="s">
        <v>46</v>
      </c>
      <c r="BO95" s="251" t="s">
        <v>47</v>
      </c>
      <c r="BP95" s="252" t="s">
        <v>1</v>
      </c>
      <c r="BQ95" s="1165" t="s">
        <v>48</v>
      </c>
      <c r="BR95" s="1165"/>
      <c r="BS95" s="1165"/>
      <c r="BT95" s="1165"/>
      <c r="BU95" s="1165"/>
      <c r="BV95" s="1166"/>
      <c r="BW95" s="1167">
        <v>1</v>
      </c>
      <c r="BX95" s="1168"/>
      <c r="BY95" s="1169"/>
      <c r="BZ95" s="1167">
        <v>2</v>
      </c>
      <c r="CA95" s="1168"/>
      <c r="CB95" s="1169"/>
      <c r="CC95" s="1167">
        <v>3</v>
      </c>
      <c r="CD95" s="1168"/>
      <c r="CE95" s="1169"/>
      <c r="CF95" s="1167">
        <v>4</v>
      </c>
      <c r="CG95" s="1168"/>
      <c r="CH95" s="1169"/>
      <c r="CI95" s="1170"/>
      <c r="CJ95" s="253" t="s">
        <v>49</v>
      </c>
      <c r="CK95" s="253" t="s">
        <v>50</v>
      </c>
      <c r="CL95" s="254" t="s">
        <v>51</v>
      </c>
    </row>
    <row r="96" spans="1:96" ht="12.95" customHeight="1" x14ac:dyDescent="0.2">
      <c r="A96" s="255">
        <v>1</v>
      </c>
      <c r="B96" s="256">
        <f>IF(R95="","",VLOOKUP(R95,'[61]Посев групп'!B:N,2,FALSE))</f>
        <v>10</v>
      </c>
      <c r="C96" s="257">
        <v>1</v>
      </c>
      <c r="D96" s="258">
        <v>3</v>
      </c>
      <c r="E96" s="259">
        <v>1</v>
      </c>
      <c r="F96" s="260">
        <v>1</v>
      </c>
      <c r="G96" s="261"/>
      <c r="H96" s="262"/>
      <c r="I96" s="259"/>
      <c r="J96" s="260"/>
      <c r="K96" s="261"/>
      <c r="L96" s="262"/>
      <c r="M96" s="259"/>
      <c r="N96" s="260"/>
      <c r="O96" s="261"/>
      <c r="P96" s="262"/>
      <c r="Q96" s="259"/>
      <c r="R96" s="260"/>
      <c r="S96" s="263">
        <f t="shared" ref="S96:S101" si="259">IF(E96="wo",0,IF(F96="wo",1,IF(E96&gt;F96,1,0)))</f>
        <v>0</v>
      </c>
      <c r="T96" s="263">
        <f t="shared" ref="T96:T101" si="260">IF(E96="wo",1,IF(F96="wo",0,IF(F96&gt;E96,1,0)))</f>
        <v>0</v>
      </c>
      <c r="U96" s="263">
        <f t="shared" ref="U96:U101" si="261">IF(G96="wo",0,IF(H96="wo",1,IF(G96&gt;H96,1,0)))</f>
        <v>0</v>
      </c>
      <c r="V96" s="263">
        <f t="shared" ref="V96:V101" si="262">IF(G96="wo",1,IF(H96="wo",0,IF(H96&gt;G96,1,0)))</f>
        <v>0</v>
      </c>
      <c r="W96" s="263">
        <f t="shared" ref="W96:W101" si="263">IF(I96="wo",0,IF(J96="wo",1,IF(I96&gt;J96,1,0)))</f>
        <v>0</v>
      </c>
      <c r="X96" s="263">
        <f t="shared" ref="X96:X101" si="264">IF(I96="wo",1,IF(J96="wo",0,IF(J96&gt;I96,1,0)))</f>
        <v>0</v>
      </c>
      <c r="Y96" s="263">
        <f t="shared" ref="Y96:Y101" si="265">IF(K96="wo",0,IF(L96="wo",1,IF(K96&gt;L96,1,0)))</f>
        <v>0</v>
      </c>
      <c r="Z96" s="263">
        <f t="shared" ref="Z96:Z101" si="266">IF(K96="wo",1,IF(L96="wo",0,IF(L96&gt;K96,1,0)))</f>
        <v>0</v>
      </c>
      <c r="AA96" s="263">
        <f t="shared" ref="AA96:AA101" si="267">IF(M96="wo",0,IF(N96="wo",1,IF(M96&gt;N96,1,0)))</f>
        <v>0</v>
      </c>
      <c r="AB96" s="263">
        <f t="shared" ref="AB96:AB101" si="268">IF(M96="wo",1,IF(N96="wo",0,IF(N96&gt;M96,1,0)))</f>
        <v>0</v>
      </c>
      <c r="AC96" s="263">
        <f t="shared" ref="AC96:AC101" si="269">IF(O96="wo",0,IF(P96="wo",1,IF(O96&gt;P96,1,0)))</f>
        <v>0</v>
      </c>
      <c r="AD96" s="263">
        <f t="shared" ref="AD96:AD101" si="270">IF(O96="wo",1,IF(P96="wo",0,IF(P96&gt;O96,1,0)))</f>
        <v>0</v>
      </c>
      <c r="AE96" s="263">
        <f t="shared" ref="AE96:AE101" si="271">IF(Q96="wo",0,IF(R96="wo",1,IF(Q96&gt;R96,1,0)))</f>
        <v>0</v>
      </c>
      <c r="AF96" s="263">
        <f t="shared" ref="AF96:AF101" si="272">IF(Q96="wo",1,IF(R96="wo",0,IF(R96&gt;Q96,1,0)))</f>
        <v>0</v>
      </c>
      <c r="AG96" s="264"/>
      <c r="AH96" s="264"/>
      <c r="AI96" s="265">
        <f t="shared" ref="AI96:AI101" si="273">IF(E96="",0,IF(E96="wo",0,IF(F96="wo",2,IF(AG96=AH96,0,IF(AG96&gt;AH96,2,1)))))</f>
        <v>0</v>
      </c>
      <c r="AJ96" s="265">
        <f t="shared" ref="AJ96:AJ101" si="274">IF(F96="",0,IF(F96="wo",0,IF(E96="wo",2,IF(AH96=AG96,0,IF(AH96&gt;AG96,2,1)))))</f>
        <v>0</v>
      </c>
      <c r="AK96" s="266" t="str">
        <f t="shared" ref="AK96:AK101" si="275">IF(E96="","",IF(E96="wo",0,IF(F96="wo",0,IF(E96=F96,"ERROR",IF(E96&gt;F96,F96,-1*E96)))))</f>
        <v>ERROR</v>
      </c>
      <c r="AL96" s="266" t="str">
        <f t="shared" ref="AL96:AL101" si="276">IF(G96="","",IF(G96="wo",0,IF(H96="wo",0,IF(G96=H96,"ERROR",IF(G96&gt;H96,H96,-1*G96)))))</f>
        <v/>
      </c>
      <c r="AM96" s="266" t="str">
        <f t="shared" ref="AM96:AM101" si="277">IF(I96="","",IF(I96="wo",0,IF(J96="wo",0,IF(I96=J96,"ERROR",IF(I96&gt;J96,J96,-1*I96)))))</f>
        <v/>
      </c>
      <c r="AN96" s="266" t="str">
        <f t="shared" ref="AN96:AN101" si="278">IF(K96="","",IF(K96="wo",0,IF(L96="wo",0,IF(K96=L96,"ERROR",IF(K96&gt;L96,L96,-1*K96)))))</f>
        <v/>
      </c>
      <c r="AO96" s="266" t="str">
        <f t="shared" ref="AO96:AO101" si="279">IF(M96="","",IF(M96="wo",0,IF(N96="wo",0,IF(M96=N96,"ERROR",IF(M96&gt;N96,N96,-1*M96)))))</f>
        <v/>
      </c>
      <c r="AP96" s="266" t="str">
        <f t="shared" ref="AP96:AP101" si="280">IF(O96="","",IF(O96="wo",0,IF(P96="wo",0,IF(O96=P96,"ERROR",IF(O96&gt;P96,P96,-1*O96)))))</f>
        <v/>
      </c>
      <c r="AQ96" s="266" t="str">
        <f t="shared" ref="AQ96:AQ101" si="281">IF(Q96="","",IF(Q96="wo",0,IF(R96="wo",0,IF(Q96=R96,"ERROR",IF(Q96&gt;R96,R96,-1*Q96)))))</f>
        <v/>
      </c>
      <c r="AR96" s="267" t="str">
        <f t="shared" ref="AR96:AR101" si="282">CONCATENATE(AG96,"  -  ",AH96)</f>
        <v xml:space="preserve">  -  </v>
      </c>
      <c r="AS96" s="268" t="str">
        <f t="shared" ref="AS96:AS101" si="283">AR96</f>
        <v xml:space="preserve">  -  </v>
      </c>
      <c r="AT96" s="265">
        <f t="shared" ref="AT96:AT101" si="284">IF(F96="",0,IF(F96="wo",0,IF(E96="wo",2,IF(AH96=AG96,0,IF(AH96&gt;AG96,2,1)))))</f>
        <v>0</v>
      </c>
      <c r="AU96" s="265">
        <f t="shared" ref="AU96:AU101" si="285">IF(E96="",0,IF(E96="wo",0,IF(F96="wo",2,IF(AG96=AH96,0,IF(AG96&gt;AH96,2,1)))))</f>
        <v>0</v>
      </c>
      <c r="AV96" s="266" t="str">
        <f t="shared" ref="AV96:AV101" si="286">IF(F96="","",IF(F96="wo",0,IF(E96="wo",0,IF(F96=E96,"ERROR",IF(F96&gt;E96,E96,-1*F96)))))</f>
        <v>ERROR</v>
      </c>
      <c r="AW96" s="266" t="str">
        <f t="shared" ref="AW96:AW101" si="287">IF(H96="","",IF(H96="wo",0,IF(G96="wo",0,IF(H96=G96,"ERROR",IF(H96&gt;G96,G96,-1*H96)))))</f>
        <v/>
      </c>
      <c r="AX96" s="266" t="str">
        <f t="shared" ref="AX96:AX101" si="288">IF(J96="","",IF(J96="wo",0,IF(I96="wo",0,IF(J96=I96,"ERROR",IF(J96&gt;I96,I96,-1*J96)))))</f>
        <v/>
      </c>
      <c r="AY96" s="266" t="str">
        <f t="shared" ref="AY96:AY101" si="289">IF(L96="","",IF(L96="wo",0,IF(K96="wo",0,IF(L96=K96,"ERROR",IF(L96&gt;K96,K96,-1*L96)))))</f>
        <v/>
      </c>
      <c r="AZ96" s="266" t="str">
        <f t="shared" ref="AZ96:AZ101" si="290">IF(N96="","",IF(N96="wo",0,IF(M96="wo",0,IF(N96=M96,"ERROR",IF(N96&gt;M96,M96,-1*N96)))))</f>
        <v/>
      </c>
      <c r="BA96" s="266" t="str">
        <f t="shared" ref="BA96:BA101" si="291">IF(P96="","",IF(P96="wo",0,IF(O96="wo",0,IF(P96=O96,"ERROR",IF(P96&gt;O96,O96,-1*P96)))))</f>
        <v/>
      </c>
      <c r="BB96" s="266" t="str">
        <f t="shared" ref="BB96:BB101" si="292">IF(R96="","",IF(R96="wo",0,IF(Q96="wo",0,IF(R96=Q96,"ERROR",IF(R96&gt;Q96,Q96,-1*R96)))))</f>
        <v/>
      </c>
      <c r="BC96" s="267" t="str">
        <f t="shared" ref="BC96:BC101" si="293">CONCATENATE(AH96,"  -  ",AG96)</f>
        <v xml:space="preserve">  -  </v>
      </c>
      <c r="BD96" s="268" t="str">
        <f t="shared" ref="BD96:BD101" si="294">BC96</f>
        <v xml:space="preserve">  -  </v>
      </c>
      <c r="BE96" s="269">
        <f>SUMIF(C96:C102,1,AI96:AI102)+SUMIF(D96:D102,1,AJ96:AJ102)</f>
        <v>0</v>
      </c>
      <c r="BF96" s="269" t="str">
        <f>IF(BE96&lt;&gt;0,RANK(BE96,BE96:BE102),"")</f>
        <v/>
      </c>
      <c r="BG96" s="270">
        <f>SUMIF(A96:A99,C96,B96:B99)</f>
        <v>10</v>
      </c>
      <c r="BH96" s="271">
        <f>SUMIF(A96:A99,D96,B96:B99)</f>
        <v>2</v>
      </c>
      <c r="BI96" s="237" t="s">
        <v>55</v>
      </c>
      <c r="BJ96" s="238">
        <f>1+BJ90</f>
        <v>19</v>
      </c>
      <c r="BK96" s="272">
        <v>1</v>
      </c>
      <c r="BL96" s="273" t="str">
        <f t="shared" ref="BL96:BL101" si="295">CONCATENATE(C96," ","-"," ",D96)</f>
        <v>1 - 3</v>
      </c>
      <c r="BM96" s="304"/>
      <c r="BN96" s="274"/>
      <c r="BO96" s="275"/>
      <c r="BP96" s="1172">
        <v>1</v>
      </c>
      <c r="BQ96" s="1173"/>
      <c r="BR96" s="1318" t="str">
        <f>IF(BQ96="","",VLOOKUP(BQ96,СписокКМ!$A$188:$C$236,3,FALSE))</f>
        <v/>
      </c>
      <c r="BS96" s="1318" t="e">
        <f>IF(BP96="","",VLOOKUP(BP96,СписокКМ!BS:BX,2,FALSE))</f>
        <v>#N/A</v>
      </c>
      <c r="BT96" s="1318" t="str">
        <f>IF(BQ96="","",VLOOKUP(BQ96,СписокКМ!$A$188:$C$236,3,FALSE))</f>
        <v/>
      </c>
      <c r="BU96" s="1318" t="str">
        <f>IF(BR96="","",VLOOKUP(BR96,СписокКМ!BU:BZ,2,FALSE))</f>
        <v/>
      </c>
      <c r="BV96" s="1177"/>
      <c r="BW96" s="1179"/>
      <c r="BX96" s="1179"/>
      <c r="BY96" s="1180"/>
      <c r="BZ96" s="276"/>
      <c r="CA96" s="277" t="str">
        <f>IF(AG98&lt;AH98,AI98,IF(AH98&lt;AG98,AI98," "))</f>
        <v xml:space="preserve"> </v>
      </c>
      <c r="CB96" s="278"/>
      <c r="CC96" s="279"/>
      <c r="CD96" s="277" t="str">
        <f>IF(AG96&lt;AH96,AI96,IF(AH96&lt;AG96,AI96," "))</f>
        <v xml:space="preserve"> </v>
      </c>
      <c r="CE96" s="280"/>
      <c r="CF96" s="279"/>
      <c r="CG96" s="277" t="str">
        <f>IF(AG100&lt;AH100,AI100,IF(AH100&lt;AG100,AI100," "))</f>
        <v xml:space="preserve"> </v>
      </c>
      <c r="CH96" s="278"/>
      <c r="CI96" s="1171"/>
      <c r="CJ96" s="1190">
        <f>BE96</f>
        <v>0</v>
      </c>
      <c r="CK96" s="1183"/>
      <c r="CL96" s="1185" t="str">
        <f>IF(BF97="",BF96,BF97)</f>
        <v/>
      </c>
      <c r="CN96" s="311" t="s">
        <v>59</v>
      </c>
      <c r="CO96" s="311">
        <f>BQ96</f>
        <v>0</v>
      </c>
      <c r="CP96" s="311" t="str">
        <f>IF(CO96="","",VLOOKUP(CO96,СписокКМ!$A$188:$C$236,3,FALSE))</f>
        <v>Х</v>
      </c>
      <c r="CQ96" s="311">
        <f>BQ100</f>
        <v>0</v>
      </c>
      <c r="CR96" s="311" t="str">
        <f>IF(CQ96="","",VLOOKUP(CQ96,СписокКМ!$A$188:$C$236,3,FALSE))</f>
        <v>Х</v>
      </c>
    </row>
    <row r="97" spans="1:96" ht="12.95" customHeight="1" x14ac:dyDescent="0.2">
      <c r="A97" s="255">
        <v>2</v>
      </c>
      <c r="B97" s="281">
        <f>IF(R95="","",VLOOKUP(R95,'[61]Посев групп'!B:L,4,FALSE))</f>
        <v>1</v>
      </c>
      <c r="C97" s="257">
        <v>2</v>
      </c>
      <c r="D97" s="258">
        <v>4</v>
      </c>
      <c r="E97" s="259">
        <v>1</v>
      </c>
      <c r="F97" s="260">
        <v>1</v>
      </c>
      <c r="G97" s="261"/>
      <c r="H97" s="262"/>
      <c r="I97" s="259"/>
      <c r="J97" s="260"/>
      <c r="K97" s="261"/>
      <c r="L97" s="262"/>
      <c r="M97" s="259"/>
      <c r="N97" s="260"/>
      <c r="O97" s="261"/>
      <c r="P97" s="262"/>
      <c r="Q97" s="259"/>
      <c r="R97" s="260"/>
      <c r="S97" s="263">
        <f t="shared" si="259"/>
        <v>0</v>
      </c>
      <c r="T97" s="263">
        <f t="shared" si="260"/>
        <v>0</v>
      </c>
      <c r="U97" s="263">
        <f t="shared" si="261"/>
        <v>0</v>
      </c>
      <c r="V97" s="263">
        <f t="shared" si="262"/>
        <v>0</v>
      </c>
      <c r="W97" s="263">
        <f t="shared" si="263"/>
        <v>0</v>
      </c>
      <c r="X97" s="263">
        <f t="shared" si="264"/>
        <v>0</v>
      </c>
      <c r="Y97" s="263">
        <f t="shared" si="265"/>
        <v>0</v>
      </c>
      <c r="Z97" s="263">
        <f t="shared" si="266"/>
        <v>0</v>
      </c>
      <c r="AA97" s="263">
        <f t="shared" si="267"/>
        <v>0</v>
      </c>
      <c r="AB97" s="263">
        <f t="shared" si="268"/>
        <v>0</v>
      </c>
      <c r="AC97" s="263">
        <f t="shared" si="269"/>
        <v>0</v>
      </c>
      <c r="AD97" s="263">
        <f t="shared" si="270"/>
        <v>0</v>
      </c>
      <c r="AE97" s="263">
        <f t="shared" si="271"/>
        <v>0</v>
      </c>
      <c r="AF97" s="263">
        <f t="shared" si="272"/>
        <v>0</v>
      </c>
      <c r="AG97" s="264"/>
      <c r="AH97" s="264"/>
      <c r="AI97" s="265">
        <f t="shared" si="273"/>
        <v>0</v>
      </c>
      <c r="AJ97" s="265">
        <f t="shared" si="274"/>
        <v>0</v>
      </c>
      <c r="AK97" s="266" t="str">
        <f t="shared" si="275"/>
        <v>ERROR</v>
      </c>
      <c r="AL97" s="266" t="str">
        <f t="shared" si="276"/>
        <v/>
      </c>
      <c r="AM97" s="266" t="str">
        <f t="shared" si="277"/>
        <v/>
      </c>
      <c r="AN97" s="266" t="str">
        <f t="shared" si="278"/>
        <v/>
      </c>
      <c r="AO97" s="266" t="str">
        <f t="shared" si="279"/>
        <v/>
      </c>
      <c r="AP97" s="266" t="str">
        <f t="shared" si="280"/>
        <v/>
      </c>
      <c r="AQ97" s="266" t="str">
        <f t="shared" si="281"/>
        <v/>
      </c>
      <c r="AR97" s="267" t="str">
        <f t="shared" si="282"/>
        <v xml:space="preserve">  -  </v>
      </c>
      <c r="AS97" s="268" t="str">
        <f t="shared" si="283"/>
        <v xml:space="preserve">  -  </v>
      </c>
      <c r="AT97" s="265">
        <f t="shared" si="284"/>
        <v>0</v>
      </c>
      <c r="AU97" s="265">
        <f t="shared" si="285"/>
        <v>0</v>
      </c>
      <c r="AV97" s="266" t="str">
        <f t="shared" si="286"/>
        <v>ERROR</v>
      </c>
      <c r="AW97" s="266" t="str">
        <f t="shared" si="287"/>
        <v/>
      </c>
      <c r="AX97" s="266" t="str">
        <f t="shared" si="288"/>
        <v/>
      </c>
      <c r="AY97" s="266" t="str">
        <f t="shared" si="289"/>
        <v/>
      </c>
      <c r="AZ97" s="266" t="str">
        <f t="shared" si="290"/>
        <v/>
      </c>
      <c r="BA97" s="266" t="str">
        <f t="shared" si="291"/>
        <v/>
      </c>
      <c r="BB97" s="266" t="str">
        <f t="shared" si="292"/>
        <v/>
      </c>
      <c r="BC97" s="267" t="str">
        <f t="shared" si="293"/>
        <v xml:space="preserve">  -  </v>
      </c>
      <c r="BD97" s="268" t="str">
        <f t="shared" si="294"/>
        <v xml:space="preserve">  -  </v>
      </c>
      <c r="BE97" s="282"/>
      <c r="BF97" s="282"/>
      <c r="BG97" s="270">
        <f>SUMIF(A96:A99,C97,B96:B99)</f>
        <v>1</v>
      </c>
      <c r="BH97" s="271">
        <f>SUMIF(A96:A99,D97,B96:B99)</f>
        <v>15</v>
      </c>
      <c r="BI97" s="237" t="str">
        <f>BI96</f>
        <v>Группа 4</v>
      </c>
      <c r="BJ97" s="238">
        <f>1+BJ96</f>
        <v>20</v>
      </c>
      <c r="BK97" s="272">
        <v>1</v>
      </c>
      <c r="BL97" s="283" t="str">
        <f t="shared" si="295"/>
        <v>2 - 4</v>
      </c>
      <c r="BM97" s="304"/>
      <c r="BN97" s="274"/>
      <c r="BO97" s="284"/>
      <c r="BP97" s="1172"/>
      <c r="BQ97" s="1174"/>
      <c r="BR97" s="1321" t="str">
        <f>IF(BO97="","",VLOOKUP(BO97,СписокКМ!BR:BW,2,FALSE))</f>
        <v/>
      </c>
      <c r="BS97" s="1321" t="str">
        <f>IF(BP97="","",VLOOKUP(BP97,СписокКМ!BS:BX,2,FALSE))</f>
        <v/>
      </c>
      <c r="BT97" s="1321" t="str">
        <f>IF(BQ97="","",VLOOKUP(BQ97,СписокКМ!BT:BY,2,FALSE))</f>
        <v/>
      </c>
      <c r="BU97" s="1321" t="str">
        <f>IF(BR97="","",VLOOKUP(BR97,СписокКМ!BU:BZ,2,FALSE))</f>
        <v/>
      </c>
      <c r="BV97" s="1178"/>
      <c r="BW97" s="1181"/>
      <c r="BX97" s="1181"/>
      <c r="BY97" s="1182"/>
      <c r="BZ97" s="1187" t="str">
        <f>IF(AI98&lt;AJ98,AR98,IF(AJ98&lt;AI98,AS98," "))</f>
        <v xml:space="preserve"> </v>
      </c>
      <c r="CA97" s="1188"/>
      <c r="CB97" s="1189"/>
      <c r="CC97" s="1187" t="str">
        <f>IF(AI96&lt;AJ96,AR96,IF(AJ96&lt;AI96,AS96," "))</f>
        <v xml:space="preserve"> </v>
      </c>
      <c r="CD97" s="1188"/>
      <c r="CE97" s="1189"/>
      <c r="CF97" s="1187" t="str">
        <f>IF(AI100&lt;AJ100,AR100,IF(AJ100&lt;AI100,AS100," "))</f>
        <v xml:space="preserve"> </v>
      </c>
      <c r="CG97" s="1188"/>
      <c r="CH97" s="1189"/>
      <c r="CI97" s="1171"/>
      <c r="CJ97" s="1191"/>
      <c r="CK97" s="1184"/>
      <c r="CL97" s="1186"/>
      <c r="CN97" s="311" t="s">
        <v>60</v>
      </c>
      <c r="CO97" s="311">
        <f>BQ98</f>
        <v>0</v>
      </c>
      <c r="CP97" s="311" t="str">
        <f>IF(CO97="","",VLOOKUP(CO97,СписокКМ!$A$188:$C$236,3,FALSE))</f>
        <v>Х</v>
      </c>
      <c r="CQ97" s="311">
        <f>BQ102</f>
        <v>0</v>
      </c>
      <c r="CR97" s="311" t="str">
        <f>IF(CQ97="","",VLOOKUP(CQ97,СписокКМ!$A$188:$C$236,3,FALSE))</f>
        <v>Х</v>
      </c>
    </row>
    <row r="98" spans="1:96" ht="12.95" customHeight="1" x14ac:dyDescent="0.2">
      <c r="A98" s="255">
        <v>3</v>
      </c>
      <c r="B98" s="281">
        <f>IF(R95="","",VLOOKUP(R95,'[61]Посев групп'!B:L,6,FALSE))</f>
        <v>2</v>
      </c>
      <c r="C98" s="257">
        <v>1</v>
      </c>
      <c r="D98" s="258">
        <v>2</v>
      </c>
      <c r="E98" s="259">
        <v>1</v>
      </c>
      <c r="F98" s="260">
        <v>1</v>
      </c>
      <c r="G98" s="261"/>
      <c r="H98" s="262"/>
      <c r="I98" s="259"/>
      <c r="J98" s="260"/>
      <c r="K98" s="261"/>
      <c r="L98" s="262"/>
      <c r="M98" s="259"/>
      <c r="N98" s="260"/>
      <c r="O98" s="261"/>
      <c r="P98" s="262"/>
      <c r="Q98" s="259"/>
      <c r="R98" s="260"/>
      <c r="S98" s="263">
        <f t="shared" si="259"/>
        <v>0</v>
      </c>
      <c r="T98" s="263">
        <f t="shared" si="260"/>
        <v>0</v>
      </c>
      <c r="U98" s="263">
        <f t="shared" si="261"/>
        <v>0</v>
      </c>
      <c r="V98" s="263">
        <f t="shared" si="262"/>
        <v>0</v>
      </c>
      <c r="W98" s="263">
        <f t="shared" si="263"/>
        <v>0</v>
      </c>
      <c r="X98" s="263">
        <f t="shared" si="264"/>
        <v>0</v>
      </c>
      <c r="Y98" s="263">
        <f t="shared" si="265"/>
        <v>0</v>
      </c>
      <c r="Z98" s="263">
        <f t="shared" si="266"/>
        <v>0</v>
      </c>
      <c r="AA98" s="263">
        <f t="shared" si="267"/>
        <v>0</v>
      </c>
      <c r="AB98" s="263">
        <f t="shared" si="268"/>
        <v>0</v>
      </c>
      <c r="AC98" s="263">
        <f t="shared" si="269"/>
        <v>0</v>
      </c>
      <c r="AD98" s="263">
        <f t="shared" si="270"/>
        <v>0</v>
      </c>
      <c r="AE98" s="263">
        <f t="shared" si="271"/>
        <v>0</v>
      </c>
      <c r="AF98" s="263">
        <f t="shared" si="272"/>
        <v>0</v>
      </c>
      <c r="AG98" s="264"/>
      <c r="AH98" s="264"/>
      <c r="AI98" s="265">
        <f t="shared" si="273"/>
        <v>0</v>
      </c>
      <c r="AJ98" s="265">
        <f t="shared" si="274"/>
        <v>0</v>
      </c>
      <c r="AK98" s="266" t="str">
        <f t="shared" si="275"/>
        <v>ERROR</v>
      </c>
      <c r="AL98" s="266" t="str">
        <f t="shared" si="276"/>
        <v/>
      </c>
      <c r="AM98" s="266" t="str">
        <f t="shared" si="277"/>
        <v/>
      </c>
      <c r="AN98" s="266" t="str">
        <f t="shared" si="278"/>
        <v/>
      </c>
      <c r="AO98" s="266" t="str">
        <f t="shared" si="279"/>
        <v/>
      </c>
      <c r="AP98" s="266" t="str">
        <f t="shared" si="280"/>
        <v/>
      </c>
      <c r="AQ98" s="266" t="str">
        <f t="shared" si="281"/>
        <v/>
      </c>
      <c r="AR98" s="267" t="str">
        <f t="shared" si="282"/>
        <v xml:space="preserve">  -  </v>
      </c>
      <c r="AS98" s="268" t="str">
        <f t="shared" si="283"/>
        <v xml:space="preserve">  -  </v>
      </c>
      <c r="AT98" s="265">
        <f t="shared" si="284"/>
        <v>0</v>
      </c>
      <c r="AU98" s="265">
        <f t="shared" si="285"/>
        <v>0</v>
      </c>
      <c r="AV98" s="266" t="str">
        <f t="shared" si="286"/>
        <v>ERROR</v>
      </c>
      <c r="AW98" s="266" t="str">
        <f t="shared" si="287"/>
        <v/>
      </c>
      <c r="AX98" s="266" t="str">
        <f t="shared" si="288"/>
        <v/>
      </c>
      <c r="AY98" s="266" t="str">
        <f t="shared" si="289"/>
        <v/>
      </c>
      <c r="AZ98" s="266" t="str">
        <f t="shared" si="290"/>
        <v/>
      </c>
      <c r="BA98" s="266" t="str">
        <f t="shared" si="291"/>
        <v/>
      </c>
      <c r="BB98" s="266" t="str">
        <f t="shared" si="292"/>
        <v/>
      </c>
      <c r="BC98" s="267" t="str">
        <f t="shared" si="293"/>
        <v xml:space="preserve">  -  </v>
      </c>
      <c r="BD98" s="268" t="str">
        <f t="shared" si="294"/>
        <v xml:space="preserve">  -  </v>
      </c>
      <c r="BE98" s="269">
        <f>SUMIF(C96:C102,2,AI96:AI102)+SUMIF(D96:D102,2,AJ96:AJ102)</f>
        <v>0</v>
      </c>
      <c r="BF98" s="269" t="str">
        <f>IF(BE98&lt;&gt;0,RANK(BE98,BE96:BE102),"")</f>
        <v/>
      </c>
      <c r="BG98" s="270">
        <f>SUMIF(A96:A99,C98,B96:B99)</f>
        <v>10</v>
      </c>
      <c r="BH98" s="271">
        <f>SUMIF(A96:A99,D98,B96:B99)</f>
        <v>1</v>
      </c>
      <c r="BI98" s="237" t="str">
        <f>BI97</f>
        <v>Группа 4</v>
      </c>
      <c r="BJ98" s="238">
        <f>1+BJ97</f>
        <v>21</v>
      </c>
      <c r="BK98" s="272">
        <v>2</v>
      </c>
      <c r="BL98" s="285" t="str">
        <f t="shared" si="295"/>
        <v>1 - 2</v>
      </c>
      <c r="BM98" s="305"/>
      <c r="BN98" s="286"/>
      <c r="BO98" s="287"/>
      <c r="BP98" s="1192">
        <v>2</v>
      </c>
      <c r="BQ98" s="1173"/>
      <c r="BR98" s="1318" t="str">
        <f>IF(BQ98="","",VLOOKUP(BQ98,СписокКМ!$A$188:$C$236,3,FALSE))</f>
        <v/>
      </c>
      <c r="BS98" s="1318" t="e">
        <f>IF(BP98="","",VLOOKUP(BP98,СписокКМ!BS:BX,2,FALSE))</f>
        <v>#N/A</v>
      </c>
      <c r="BT98" s="1318" t="str">
        <f>IF(BQ98="","",VLOOKUP(BQ98,СписокКМ!$A$188:$C$236,3,FALSE))</f>
        <v/>
      </c>
      <c r="BU98" s="1318" t="str">
        <f>IF(BR98="","",VLOOKUP(BR98,СписокКМ!BU:BZ,2,FALSE))</f>
        <v/>
      </c>
      <c r="BV98" s="1177"/>
      <c r="BW98" s="288"/>
      <c r="BX98" s="277" t="str">
        <f>IF(AG98&lt;AH98,AT98,IF(AH98&lt;AG98,AT98," "))</f>
        <v xml:space="preserve"> </v>
      </c>
      <c r="BY98" s="278"/>
      <c r="BZ98" s="1179"/>
      <c r="CA98" s="1179"/>
      <c r="CB98" s="1180"/>
      <c r="CC98" s="279"/>
      <c r="CD98" s="277" t="str">
        <f>IF(AG101&lt;AH101,AI101,IF(AH101&lt;AG101,AI101," "))</f>
        <v xml:space="preserve"> </v>
      </c>
      <c r="CE98" s="278"/>
      <c r="CF98" s="289"/>
      <c r="CG98" s="290" t="str">
        <f>IF(AG97&lt;AH97,AI97,IF(AH97&lt;AG97,AI97," "))</f>
        <v xml:space="preserve"> </v>
      </c>
      <c r="CH98" s="280"/>
      <c r="CI98" s="1171"/>
      <c r="CJ98" s="1190">
        <f>BE98</f>
        <v>0</v>
      </c>
      <c r="CK98" s="1183"/>
      <c r="CL98" s="1185" t="str">
        <f>IF(BF99="",BF98,BF99)</f>
        <v/>
      </c>
      <c r="CN98" s="311" t="s">
        <v>61</v>
      </c>
      <c r="CO98" s="311">
        <f>BQ96</f>
        <v>0</v>
      </c>
      <c r="CP98" s="311" t="str">
        <f>IF(CO98="","",VLOOKUP(CO98,СписокКМ!$A$188:$C$236,3,FALSE))</f>
        <v>Х</v>
      </c>
      <c r="CQ98" s="311">
        <f>BQ98</f>
        <v>0</v>
      </c>
      <c r="CR98" s="311" t="str">
        <f>IF(CQ98="","",VLOOKUP(CQ98,СписокКМ!$A$188:$C$236,3,FALSE))</f>
        <v>Х</v>
      </c>
    </row>
    <row r="99" spans="1:96" ht="12.95" customHeight="1" x14ac:dyDescent="0.2">
      <c r="A99" s="255">
        <v>4</v>
      </c>
      <c r="B99" s="281">
        <f>IF(R95="","",VLOOKUP(R95,'[61]Посев групп'!B:L,8,FALSE))</f>
        <v>15</v>
      </c>
      <c r="C99" s="257">
        <v>3</v>
      </c>
      <c r="D99" s="258">
        <v>4</v>
      </c>
      <c r="E99" s="259">
        <v>1</v>
      </c>
      <c r="F99" s="260">
        <v>1</v>
      </c>
      <c r="G99" s="261"/>
      <c r="H99" s="262"/>
      <c r="I99" s="259"/>
      <c r="J99" s="260"/>
      <c r="K99" s="261"/>
      <c r="L99" s="262"/>
      <c r="M99" s="259"/>
      <c r="N99" s="260"/>
      <c r="O99" s="261"/>
      <c r="P99" s="262"/>
      <c r="Q99" s="259"/>
      <c r="R99" s="260"/>
      <c r="S99" s="263">
        <f t="shared" si="259"/>
        <v>0</v>
      </c>
      <c r="T99" s="263">
        <f t="shared" si="260"/>
        <v>0</v>
      </c>
      <c r="U99" s="263">
        <f t="shared" si="261"/>
        <v>0</v>
      </c>
      <c r="V99" s="263">
        <f t="shared" si="262"/>
        <v>0</v>
      </c>
      <c r="W99" s="263">
        <f t="shared" si="263"/>
        <v>0</v>
      </c>
      <c r="X99" s="263">
        <f t="shared" si="264"/>
        <v>0</v>
      </c>
      <c r="Y99" s="263">
        <f t="shared" si="265"/>
        <v>0</v>
      </c>
      <c r="Z99" s="263">
        <f t="shared" si="266"/>
        <v>0</v>
      </c>
      <c r="AA99" s="263">
        <f t="shared" si="267"/>
        <v>0</v>
      </c>
      <c r="AB99" s="263">
        <f t="shared" si="268"/>
        <v>0</v>
      </c>
      <c r="AC99" s="263">
        <f t="shared" si="269"/>
        <v>0</v>
      </c>
      <c r="AD99" s="263">
        <f t="shared" si="270"/>
        <v>0</v>
      </c>
      <c r="AE99" s="263">
        <f t="shared" si="271"/>
        <v>0</v>
      </c>
      <c r="AF99" s="263">
        <f t="shared" si="272"/>
        <v>0</v>
      </c>
      <c r="AG99" s="264"/>
      <c r="AH99" s="264"/>
      <c r="AI99" s="265">
        <f t="shared" si="273"/>
        <v>0</v>
      </c>
      <c r="AJ99" s="265">
        <f t="shared" si="274"/>
        <v>0</v>
      </c>
      <c r="AK99" s="266" t="str">
        <f t="shared" si="275"/>
        <v>ERROR</v>
      </c>
      <c r="AL99" s="266" t="str">
        <f t="shared" si="276"/>
        <v/>
      </c>
      <c r="AM99" s="266" t="str">
        <f t="shared" si="277"/>
        <v/>
      </c>
      <c r="AN99" s="266" t="str">
        <f t="shared" si="278"/>
        <v/>
      </c>
      <c r="AO99" s="266" t="str">
        <f t="shared" si="279"/>
        <v/>
      </c>
      <c r="AP99" s="266" t="str">
        <f t="shared" si="280"/>
        <v/>
      </c>
      <c r="AQ99" s="266" t="str">
        <f t="shared" si="281"/>
        <v/>
      </c>
      <c r="AR99" s="267" t="str">
        <f t="shared" si="282"/>
        <v xml:space="preserve">  -  </v>
      </c>
      <c r="AS99" s="268" t="str">
        <f t="shared" si="283"/>
        <v xml:space="preserve">  -  </v>
      </c>
      <c r="AT99" s="265">
        <f t="shared" si="284"/>
        <v>0</v>
      </c>
      <c r="AU99" s="265">
        <f t="shared" si="285"/>
        <v>0</v>
      </c>
      <c r="AV99" s="266" t="str">
        <f t="shared" si="286"/>
        <v>ERROR</v>
      </c>
      <c r="AW99" s="266" t="str">
        <f t="shared" si="287"/>
        <v/>
      </c>
      <c r="AX99" s="266" t="str">
        <f t="shared" si="288"/>
        <v/>
      </c>
      <c r="AY99" s="266" t="str">
        <f t="shared" si="289"/>
        <v/>
      </c>
      <c r="AZ99" s="266" t="str">
        <f t="shared" si="290"/>
        <v/>
      </c>
      <c r="BA99" s="266" t="str">
        <f t="shared" si="291"/>
        <v/>
      </c>
      <c r="BB99" s="266" t="str">
        <f t="shared" si="292"/>
        <v/>
      </c>
      <c r="BC99" s="267" t="str">
        <f t="shared" si="293"/>
        <v xml:space="preserve">  -  </v>
      </c>
      <c r="BD99" s="268" t="str">
        <f t="shared" si="294"/>
        <v xml:space="preserve">  -  </v>
      </c>
      <c r="BE99" s="282"/>
      <c r="BF99" s="282"/>
      <c r="BG99" s="270">
        <f>SUMIF(A96:A99,C99,B96:B99)</f>
        <v>2</v>
      </c>
      <c r="BH99" s="271">
        <f>SUMIF(A96:A99,D99,B96:B99)</f>
        <v>15</v>
      </c>
      <c r="BI99" s="237" t="str">
        <f>BI98</f>
        <v>Группа 4</v>
      </c>
      <c r="BJ99" s="238">
        <f>1+BJ98</f>
        <v>22</v>
      </c>
      <c r="BK99" s="272">
        <v>2</v>
      </c>
      <c r="BL99" s="285" t="str">
        <f t="shared" si="295"/>
        <v>3 - 4</v>
      </c>
      <c r="BM99" s="305"/>
      <c r="BN99" s="286"/>
      <c r="BO99" s="287"/>
      <c r="BP99" s="1193"/>
      <c r="BQ99" s="1174"/>
      <c r="BR99" s="1321" t="str">
        <f>IF(BO99="","",VLOOKUP(BO99,СписокКМ!BR:BW,2,FALSE))</f>
        <v/>
      </c>
      <c r="BS99" s="1321" t="str">
        <f>IF(BP99="","",VLOOKUP(BP99,СписокКМ!BS:BX,2,FALSE))</f>
        <v/>
      </c>
      <c r="BT99" s="1321" t="str">
        <f>IF(BQ99="","",VLOOKUP(BQ99,СписокКМ!BT:BY,2,FALSE))</f>
        <v/>
      </c>
      <c r="BU99" s="1321" t="str">
        <f>IF(BR99="","",VLOOKUP(BR99,СписокКМ!BU:BZ,2,FALSE))</f>
        <v/>
      </c>
      <c r="BV99" s="1178"/>
      <c r="BW99" s="1187" t="str">
        <f>IF(AI98&gt;AJ98,BC98,IF(AJ98&gt;AI98,BD98," "))</f>
        <v xml:space="preserve"> </v>
      </c>
      <c r="BX99" s="1188"/>
      <c r="BY99" s="1189"/>
      <c r="BZ99" s="1181"/>
      <c r="CA99" s="1181"/>
      <c r="CB99" s="1182"/>
      <c r="CC99" s="1187" t="str">
        <f>IF(AI101&lt;AJ101,AR101,IF(AJ101&lt;AI101,AS101," "))</f>
        <v xml:space="preserve"> </v>
      </c>
      <c r="CD99" s="1188"/>
      <c r="CE99" s="1189"/>
      <c r="CF99" s="1187" t="str">
        <f>IF(AI97&lt;AJ97,AR97,IF(AJ97&lt;AI97,AS97," "))</f>
        <v xml:space="preserve"> </v>
      </c>
      <c r="CG99" s="1188"/>
      <c r="CH99" s="1189"/>
      <c r="CI99" s="1171"/>
      <c r="CJ99" s="1191"/>
      <c r="CK99" s="1184"/>
      <c r="CL99" s="1186"/>
      <c r="CN99" s="311" t="s">
        <v>62</v>
      </c>
      <c r="CO99" s="311">
        <f>BQ100</f>
        <v>0</v>
      </c>
      <c r="CP99" s="311" t="str">
        <f>IF(CO99="","",VLOOKUP(CO99,СписокКМ!$A$188:$C$236,3,FALSE))</f>
        <v>Х</v>
      </c>
      <c r="CQ99" s="311">
        <f>BQ102</f>
        <v>0</v>
      </c>
      <c r="CR99" s="311" t="str">
        <f>IF(CQ99="","",VLOOKUP(CQ99,СписокКМ!$A$188:$C$236,3,FALSE))</f>
        <v>Х</v>
      </c>
    </row>
    <row r="100" spans="1:96" ht="12.95" customHeight="1" x14ac:dyDescent="0.2">
      <c r="A100" s="255">
        <v>5</v>
      </c>
      <c r="B100" s="291"/>
      <c r="C100" s="257">
        <v>1</v>
      </c>
      <c r="D100" s="258">
        <v>4</v>
      </c>
      <c r="E100" s="259">
        <v>1</v>
      </c>
      <c r="F100" s="260">
        <v>1</v>
      </c>
      <c r="G100" s="261"/>
      <c r="H100" s="262"/>
      <c r="I100" s="259"/>
      <c r="J100" s="260"/>
      <c r="K100" s="261"/>
      <c r="L100" s="262"/>
      <c r="M100" s="259"/>
      <c r="N100" s="260"/>
      <c r="O100" s="261"/>
      <c r="P100" s="262"/>
      <c r="Q100" s="259"/>
      <c r="R100" s="260"/>
      <c r="S100" s="263">
        <f t="shared" si="259"/>
        <v>0</v>
      </c>
      <c r="T100" s="263">
        <f t="shared" si="260"/>
        <v>0</v>
      </c>
      <c r="U100" s="263">
        <f t="shared" si="261"/>
        <v>0</v>
      </c>
      <c r="V100" s="263">
        <f t="shared" si="262"/>
        <v>0</v>
      </c>
      <c r="W100" s="263">
        <f t="shared" si="263"/>
        <v>0</v>
      </c>
      <c r="X100" s="263">
        <f t="shared" si="264"/>
        <v>0</v>
      </c>
      <c r="Y100" s="263">
        <f t="shared" si="265"/>
        <v>0</v>
      </c>
      <c r="Z100" s="263">
        <f t="shared" si="266"/>
        <v>0</v>
      </c>
      <c r="AA100" s="263">
        <f t="shared" si="267"/>
        <v>0</v>
      </c>
      <c r="AB100" s="263">
        <f t="shared" si="268"/>
        <v>0</v>
      </c>
      <c r="AC100" s="263">
        <f t="shared" si="269"/>
        <v>0</v>
      </c>
      <c r="AD100" s="263">
        <f t="shared" si="270"/>
        <v>0</v>
      </c>
      <c r="AE100" s="263">
        <f t="shared" si="271"/>
        <v>0</v>
      </c>
      <c r="AF100" s="263">
        <f t="shared" si="272"/>
        <v>0</v>
      </c>
      <c r="AG100" s="264"/>
      <c r="AH100" s="264"/>
      <c r="AI100" s="265">
        <f t="shared" si="273"/>
        <v>0</v>
      </c>
      <c r="AJ100" s="265">
        <f t="shared" si="274"/>
        <v>0</v>
      </c>
      <c r="AK100" s="266" t="str">
        <f t="shared" si="275"/>
        <v>ERROR</v>
      </c>
      <c r="AL100" s="266" t="str">
        <f t="shared" si="276"/>
        <v/>
      </c>
      <c r="AM100" s="266" t="str">
        <f t="shared" si="277"/>
        <v/>
      </c>
      <c r="AN100" s="266" t="str">
        <f t="shared" si="278"/>
        <v/>
      </c>
      <c r="AO100" s="266" t="str">
        <f t="shared" si="279"/>
        <v/>
      </c>
      <c r="AP100" s="266" t="str">
        <f t="shared" si="280"/>
        <v/>
      </c>
      <c r="AQ100" s="266" t="str">
        <f t="shared" si="281"/>
        <v/>
      </c>
      <c r="AR100" s="267" t="str">
        <f t="shared" si="282"/>
        <v xml:space="preserve">  -  </v>
      </c>
      <c r="AS100" s="268" t="str">
        <f t="shared" si="283"/>
        <v xml:space="preserve">  -  </v>
      </c>
      <c r="AT100" s="265">
        <f t="shared" si="284"/>
        <v>0</v>
      </c>
      <c r="AU100" s="265">
        <f t="shared" si="285"/>
        <v>0</v>
      </c>
      <c r="AV100" s="266" t="str">
        <f t="shared" si="286"/>
        <v>ERROR</v>
      </c>
      <c r="AW100" s="266" t="str">
        <f t="shared" si="287"/>
        <v/>
      </c>
      <c r="AX100" s="266" t="str">
        <f t="shared" si="288"/>
        <v/>
      </c>
      <c r="AY100" s="266" t="str">
        <f t="shared" si="289"/>
        <v/>
      </c>
      <c r="AZ100" s="266" t="str">
        <f t="shared" si="290"/>
        <v/>
      </c>
      <c r="BA100" s="266" t="str">
        <f t="shared" si="291"/>
        <v/>
      </c>
      <c r="BB100" s="266" t="str">
        <f t="shared" si="292"/>
        <v/>
      </c>
      <c r="BC100" s="267" t="str">
        <f t="shared" si="293"/>
        <v xml:space="preserve">  -  </v>
      </c>
      <c r="BD100" s="268" t="str">
        <f t="shared" si="294"/>
        <v xml:space="preserve">  -  </v>
      </c>
      <c r="BE100" s="269">
        <f>SUMIF(C96:C102,3,AI96:AI102)+SUMIF(D96:D102,3,AJ96:AJ102)</f>
        <v>0</v>
      </c>
      <c r="BF100" s="269" t="str">
        <f>IF(BE100&lt;&gt;0,RANK(BE100,BE96:BE102),"")</f>
        <v/>
      </c>
      <c r="BG100" s="270">
        <f>SUMIF(A96:A99,C100,B96:B99)</f>
        <v>10</v>
      </c>
      <c r="BH100" s="271">
        <f>SUMIF(A96:A99,D100,B96:B99)</f>
        <v>15</v>
      </c>
      <c r="BI100" s="237" t="str">
        <f>BI99</f>
        <v>Группа 4</v>
      </c>
      <c r="BJ100" s="238">
        <f>1+BJ99</f>
        <v>23</v>
      </c>
      <c r="BK100" s="272">
        <v>3</v>
      </c>
      <c r="BL100" s="283" t="str">
        <f t="shared" si="295"/>
        <v>1 - 4</v>
      </c>
      <c r="BM100" s="304"/>
      <c r="BN100" s="274"/>
      <c r="BO100" s="284"/>
      <c r="BP100" s="1192">
        <v>3</v>
      </c>
      <c r="BQ100" s="1173"/>
      <c r="BR100" s="1318" t="str">
        <f>IF(BQ100="","",VLOOKUP(BQ100,СписокКМ!$A$188:$C$236,3,FALSE))</f>
        <v/>
      </c>
      <c r="BS100" s="1318" t="e">
        <f>IF(BP100="","",VLOOKUP(BP100,СписокКМ!BS:BX,2,FALSE))</f>
        <v>#N/A</v>
      </c>
      <c r="BT100" s="1318" t="str">
        <f>IF(BQ100="","",VLOOKUP(BQ100,СписокКМ!$A$188:$C$236,3,FALSE))</f>
        <v/>
      </c>
      <c r="BU100" s="1318" t="str">
        <f>IF(BR100="","",VLOOKUP(BR100,СписокКМ!BU:BZ,2,FALSE))</f>
        <v/>
      </c>
      <c r="BV100" s="1177"/>
      <c r="BW100" s="292"/>
      <c r="BX100" s="277" t="str">
        <f>IF(AG96&lt;AH96,AT96,IF(AH96&lt;AG96,AT96," "))</f>
        <v xml:space="preserve"> </v>
      </c>
      <c r="BY100" s="278"/>
      <c r="BZ100" s="279"/>
      <c r="CA100" s="277" t="str">
        <f>IF(AG101&lt;AH101,AT101,IF(AH101&lt;AG101,AT101," "))</f>
        <v xml:space="preserve"> </v>
      </c>
      <c r="CB100" s="278"/>
      <c r="CC100" s="1194"/>
      <c r="CD100" s="1194"/>
      <c r="CE100" s="1195"/>
      <c r="CF100" s="289"/>
      <c r="CG100" s="290" t="str">
        <f>IF(AG99&lt;AH99,AI99,IF(AH99&lt;AG99,AI99," "))</f>
        <v xml:space="preserve"> </v>
      </c>
      <c r="CH100" s="280"/>
      <c r="CI100" s="1171"/>
      <c r="CJ100" s="1190">
        <f>BE100</f>
        <v>0</v>
      </c>
      <c r="CK100" s="1183"/>
      <c r="CL100" s="1185" t="str">
        <f>IF(BF101="",BF100,BF101)</f>
        <v/>
      </c>
      <c r="CN100" s="311" t="s">
        <v>63</v>
      </c>
      <c r="CO100" s="311">
        <f>BQ96</f>
        <v>0</v>
      </c>
      <c r="CP100" s="311" t="str">
        <f>IF(CO100="","",VLOOKUP(CO100,СписокКМ!$A$188:$C$236,3,FALSE))</f>
        <v>Х</v>
      </c>
      <c r="CQ100" s="311">
        <f>BQ102</f>
        <v>0</v>
      </c>
      <c r="CR100" s="311" t="str">
        <f>IF(CQ100="","",VLOOKUP(CQ100,СписокКМ!$A$188:$C$236,3,FALSE))</f>
        <v>Х</v>
      </c>
    </row>
    <row r="101" spans="1:96" ht="12.95" customHeight="1" x14ac:dyDescent="0.2">
      <c r="A101" s="255">
        <v>6</v>
      </c>
      <c r="C101" s="257">
        <v>2</v>
      </c>
      <c r="D101" s="258">
        <v>3</v>
      </c>
      <c r="E101" s="259">
        <v>1</v>
      </c>
      <c r="F101" s="260">
        <v>1</v>
      </c>
      <c r="G101" s="261"/>
      <c r="H101" s="262"/>
      <c r="I101" s="259"/>
      <c r="J101" s="260"/>
      <c r="K101" s="261"/>
      <c r="L101" s="262"/>
      <c r="M101" s="259"/>
      <c r="N101" s="260"/>
      <c r="O101" s="261"/>
      <c r="P101" s="262"/>
      <c r="Q101" s="259"/>
      <c r="R101" s="260"/>
      <c r="S101" s="263">
        <f t="shared" si="259"/>
        <v>0</v>
      </c>
      <c r="T101" s="263">
        <f t="shared" si="260"/>
        <v>0</v>
      </c>
      <c r="U101" s="263">
        <f t="shared" si="261"/>
        <v>0</v>
      </c>
      <c r="V101" s="263">
        <f t="shared" si="262"/>
        <v>0</v>
      </c>
      <c r="W101" s="263">
        <f t="shared" si="263"/>
        <v>0</v>
      </c>
      <c r="X101" s="263">
        <f t="shared" si="264"/>
        <v>0</v>
      </c>
      <c r="Y101" s="263">
        <f t="shared" si="265"/>
        <v>0</v>
      </c>
      <c r="Z101" s="263">
        <f t="shared" si="266"/>
        <v>0</v>
      </c>
      <c r="AA101" s="263">
        <f t="shared" si="267"/>
        <v>0</v>
      </c>
      <c r="AB101" s="263">
        <f t="shared" si="268"/>
        <v>0</v>
      </c>
      <c r="AC101" s="263">
        <f t="shared" si="269"/>
        <v>0</v>
      </c>
      <c r="AD101" s="263">
        <f t="shared" si="270"/>
        <v>0</v>
      </c>
      <c r="AE101" s="263">
        <f t="shared" si="271"/>
        <v>0</v>
      </c>
      <c r="AF101" s="263">
        <f t="shared" si="272"/>
        <v>0</v>
      </c>
      <c r="AG101" s="264"/>
      <c r="AH101" s="264"/>
      <c r="AI101" s="265">
        <f t="shared" si="273"/>
        <v>0</v>
      </c>
      <c r="AJ101" s="265">
        <f t="shared" si="274"/>
        <v>0</v>
      </c>
      <c r="AK101" s="266" t="str">
        <f t="shared" si="275"/>
        <v>ERROR</v>
      </c>
      <c r="AL101" s="266" t="str">
        <f t="shared" si="276"/>
        <v/>
      </c>
      <c r="AM101" s="266" t="str">
        <f t="shared" si="277"/>
        <v/>
      </c>
      <c r="AN101" s="266" t="str">
        <f t="shared" si="278"/>
        <v/>
      </c>
      <c r="AO101" s="266" t="str">
        <f t="shared" si="279"/>
        <v/>
      </c>
      <c r="AP101" s="266" t="str">
        <f t="shared" si="280"/>
        <v/>
      </c>
      <c r="AQ101" s="266" t="str">
        <f t="shared" si="281"/>
        <v/>
      </c>
      <c r="AR101" s="267" t="str">
        <f t="shared" si="282"/>
        <v xml:space="preserve">  -  </v>
      </c>
      <c r="AS101" s="268" t="str">
        <f t="shared" si="283"/>
        <v xml:space="preserve">  -  </v>
      </c>
      <c r="AT101" s="265">
        <f t="shared" si="284"/>
        <v>0</v>
      </c>
      <c r="AU101" s="265">
        <f t="shared" si="285"/>
        <v>0</v>
      </c>
      <c r="AV101" s="266" t="str">
        <f t="shared" si="286"/>
        <v>ERROR</v>
      </c>
      <c r="AW101" s="266" t="str">
        <f t="shared" si="287"/>
        <v/>
      </c>
      <c r="AX101" s="266" t="str">
        <f t="shared" si="288"/>
        <v/>
      </c>
      <c r="AY101" s="266" t="str">
        <f t="shared" si="289"/>
        <v/>
      </c>
      <c r="AZ101" s="266" t="str">
        <f t="shared" si="290"/>
        <v/>
      </c>
      <c r="BA101" s="266" t="str">
        <f t="shared" si="291"/>
        <v/>
      </c>
      <c r="BB101" s="266" t="str">
        <f t="shared" si="292"/>
        <v/>
      </c>
      <c r="BC101" s="267" t="str">
        <f t="shared" si="293"/>
        <v xml:space="preserve">  -  </v>
      </c>
      <c r="BD101" s="268" t="str">
        <f t="shared" si="294"/>
        <v xml:space="preserve">  -  </v>
      </c>
      <c r="BE101" s="282"/>
      <c r="BF101" s="282"/>
      <c r="BG101" s="270">
        <f>SUMIF(A96:A99,C101,B96:B99)</f>
        <v>1</v>
      </c>
      <c r="BH101" s="271">
        <f>SUMIF(A96:A99,D101,B96:B99)</f>
        <v>2</v>
      </c>
      <c r="BI101" s="237" t="str">
        <f>BI100</f>
        <v>Группа 4</v>
      </c>
      <c r="BJ101" s="238">
        <f>1+BJ100</f>
        <v>24</v>
      </c>
      <c r="BK101" s="272">
        <v>3</v>
      </c>
      <c r="BL101" s="293" t="str">
        <f t="shared" si="295"/>
        <v>2 - 3</v>
      </c>
      <c r="BM101" s="294"/>
      <c r="BN101" s="294"/>
      <c r="BO101" s="295"/>
      <c r="BP101" s="1193"/>
      <c r="BQ101" s="1174"/>
      <c r="BR101" s="1321" t="str">
        <f>IF(BO101="","",VLOOKUP(BO101,СписокКМ!BR:BW,2,FALSE))</f>
        <v/>
      </c>
      <c r="BS101" s="1321" t="str">
        <f>IF(BP101="","",VLOOKUP(BP101,СписокКМ!BS:BX,2,FALSE))</f>
        <v/>
      </c>
      <c r="BT101" s="1321" t="str">
        <f>IF(BQ101="","",VLOOKUP(BQ101,СписокКМ!BT:BY,2,FALSE))</f>
        <v/>
      </c>
      <c r="BU101" s="1321" t="str">
        <f>IF(BR101="","",VLOOKUP(BR101,СписокКМ!BU:BZ,2,FALSE))</f>
        <v/>
      </c>
      <c r="BV101" s="1178"/>
      <c r="BW101" s="1187" t="str">
        <f>IF(AI96&gt;AJ96,BC96,IF(AJ96&gt;AI96,BD96," "))</f>
        <v xml:space="preserve"> </v>
      </c>
      <c r="BX101" s="1188"/>
      <c r="BY101" s="1189"/>
      <c r="BZ101" s="1187" t="str">
        <f>IF(AI101&gt;AJ101,BC101,IF(AJ101&gt;AI101,BD101," "))</f>
        <v xml:space="preserve"> </v>
      </c>
      <c r="CA101" s="1188"/>
      <c r="CB101" s="1189"/>
      <c r="CC101" s="1181"/>
      <c r="CD101" s="1181"/>
      <c r="CE101" s="1182"/>
      <c r="CF101" s="1187" t="str">
        <f>IF(AI99&lt;AJ99,AR99,IF(AJ99&lt;AI99,AS99," "))</f>
        <v xml:space="preserve"> </v>
      </c>
      <c r="CG101" s="1188"/>
      <c r="CH101" s="1189"/>
      <c r="CI101" s="1171"/>
      <c r="CJ101" s="1191"/>
      <c r="CK101" s="1184"/>
      <c r="CL101" s="1186"/>
      <c r="CN101" s="311" t="s">
        <v>64</v>
      </c>
      <c r="CO101" s="311">
        <f>BQ98</f>
        <v>0</v>
      </c>
      <c r="CP101" s="311" t="str">
        <f>IF(CO101="","",VLOOKUP(CO101,СписокКМ!$A$188:$C$236,3,FALSE))</f>
        <v>Х</v>
      </c>
      <c r="CQ101" s="311">
        <f>BQ100</f>
        <v>0</v>
      </c>
      <c r="CR101" s="311" t="str">
        <f>IF(CQ101="","",VLOOKUP(CQ101,СписокКМ!$A$188:$C$236,3,FALSE))</f>
        <v>Х</v>
      </c>
    </row>
    <row r="102" spans="1:96" ht="12.95" customHeight="1" x14ac:dyDescent="0.2"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V102" s="224"/>
      <c r="AW102" s="224"/>
      <c r="AX102" s="224"/>
      <c r="AY102" s="224"/>
      <c r="AZ102" s="224"/>
      <c r="BE102" s="269">
        <f>SUMIF(C96:C102,4,AI96:AI102)+SUMIF(D96:D102,4,AJ96:AJ102)</f>
        <v>0</v>
      </c>
      <c r="BF102" s="269" t="str">
        <f>IF(BE102&lt;&gt;0,RANK(BE102,BE96:BE102),"")</f>
        <v/>
      </c>
      <c r="BG102" s="301"/>
      <c r="BH102" s="301"/>
      <c r="BP102" s="1192">
        <v>4</v>
      </c>
      <c r="BQ102" s="1173"/>
      <c r="BR102" s="1318" t="str">
        <f>IF(BQ102="","",VLOOKUP(BQ102,СписокКМ!$A$188:$C$236,3,FALSE))</f>
        <v/>
      </c>
      <c r="BS102" s="1318" t="e">
        <f>IF(BP102="","",VLOOKUP(BP102,СписокКМ!BS:BX,2,FALSE))</f>
        <v>#N/A</v>
      </c>
      <c r="BT102" s="1318" t="str">
        <f>IF(BQ102="","",VLOOKUP(BQ102,СписокКМ!$A$188:$C$236,3,FALSE))</f>
        <v/>
      </c>
      <c r="BU102" s="1318" t="str">
        <f>IF(BR102="","",VLOOKUP(BR102,СписокКМ!BU:BZ,2,FALSE))</f>
        <v/>
      </c>
      <c r="BV102" s="1177"/>
      <c r="BW102" s="288"/>
      <c r="BX102" s="277" t="str">
        <f>IF(AG100&lt;AH100,AT100,IF(AH100&lt;AG100,AT100," "))</f>
        <v xml:space="preserve"> </v>
      </c>
      <c r="BY102" s="278"/>
      <c r="BZ102" s="279"/>
      <c r="CA102" s="277" t="str">
        <f>IF(AG97&lt;AH97,AT97,IF(AH97&lt;AG97,AT97," "))</f>
        <v xml:space="preserve"> </v>
      </c>
      <c r="CB102" s="278"/>
      <c r="CC102" s="279"/>
      <c r="CD102" s="277" t="str">
        <f>IF(AG99&lt;AH99,AT99,IF(AH99&lt;AG99,AT99," "))</f>
        <v xml:space="preserve"> </v>
      </c>
      <c r="CE102" s="278"/>
      <c r="CF102" s="1208"/>
      <c r="CG102" s="1179"/>
      <c r="CH102" s="1180"/>
      <c r="CI102" s="1171"/>
      <c r="CJ102" s="1190">
        <f>BE102</f>
        <v>0</v>
      </c>
      <c r="CK102" s="1197"/>
      <c r="CL102" s="1185" t="str">
        <f>IF(BF103="",BF102,BF103)</f>
        <v/>
      </c>
    </row>
    <row r="103" spans="1:96" ht="12.95" customHeight="1" x14ac:dyDescent="0.2"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V103" s="224"/>
      <c r="AW103" s="224"/>
      <c r="AX103" s="224"/>
      <c r="AY103" s="224"/>
      <c r="AZ103" s="224"/>
      <c r="BE103" s="282"/>
      <c r="BF103" s="282"/>
      <c r="BG103" s="301"/>
      <c r="BH103" s="301"/>
      <c r="BL103" s="297"/>
      <c r="BM103" s="298"/>
      <c r="BN103" s="299"/>
      <c r="BO103" s="300"/>
      <c r="BP103" s="1203"/>
      <c r="BQ103" s="1204"/>
      <c r="BR103" s="1319" t="str">
        <f>IF(BO103="","",VLOOKUP(BO103,СписокКМ!BR:BW,2,FALSE))</f>
        <v/>
      </c>
      <c r="BS103" s="1319" t="str">
        <f>IF(BP103="","",VLOOKUP(BP103,СписокКМ!BS:BX,2,FALSE))</f>
        <v/>
      </c>
      <c r="BT103" s="1319" t="str">
        <f>IF(BQ103="","",VLOOKUP(BQ103,СписокКМ!BT:BY,2,FALSE))</f>
        <v/>
      </c>
      <c r="BU103" s="1319" t="str">
        <f>IF(BR103="","",VLOOKUP(BR103,СписокКМ!BU:BZ,2,FALSE))</f>
        <v/>
      </c>
      <c r="BV103" s="1320"/>
      <c r="BW103" s="1200" t="str">
        <f>IF(AI100&gt;AJ100,BC100,IF(AJ100&gt;AI100,BD100," "))</f>
        <v xml:space="preserve"> </v>
      </c>
      <c r="BX103" s="1201"/>
      <c r="BY103" s="1202"/>
      <c r="BZ103" s="1200" t="str">
        <f>IF(AI97&gt;AJ97,BC97,IF(AJ97&gt;AI97,BD97," "))</f>
        <v xml:space="preserve"> </v>
      </c>
      <c r="CA103" s="1201"/>
      <c r="CB103" s="1202"/>
      <c r="CC103" s="1200" t="str">
        <f>IF(AI99&gt;AJ99,BC99,IF(AJ99&gt;AI99,BD99," "))</f>
        <v xml:space="preserve"> </v>
      </c>
      <c r="CD103" s="1201"/>
      <c r="CE103" s="1202"/>
      <c r="CF103" s="1209"/>
      <c r="CG103" s="1210"/>
      <c r="CH103" s="1211"/>
      <c r="CI103" s="1322"/>
      <c r="CJ103" s="1212"/>
      <c r="CK103" s="1198"/>
      <c r="CL103" s="1199"/>
    </row>
  </sheetData>
  <mergeCells count="398">
    <mergeCell ref="BL1:CL1"/>
    <mergeCell ref="BL3:CL3"/>
    <mergeCell ref="BQ6:BV6"/>
    <mergeCell ref="BW6:BY6"/>
    <mergeCell ref="BZ6:CB6"/>
    <mergeCell ref="CC6:CE6"/>
    <mergeCell ref="CF6:CH6"/>
    <mergeCell ref="CI6:CI14"/>
    <mergeCell ref="BP7:BP8"/>
    <mergeCell ref="BQ7:BQ8"/>
    <mergeCell ref="BR7:BU8"/>
    <mergeCell ref="BV7:BV8"/>
    <mergeCell ref="BW7:BY8"/>
    <mergeCell ref="CJ7:CJ8"/>
    <mergeCell ref="CK7:CK8"/>
    <mergeCell ref="CL7:CL8"/>
    <mergeCell ref="BZ8:CB8"/>
    <mergeCell ref="CC8:CE8"/>
    <mergeCell ref="CF8:CH8"/>
    <mergeCell ref="CK9:CK10"/>
    <mergeCell ref="CL9:CL10"/>
    <mergeCell ref="BW10:BY10"/>
    <mergeCell ref="CC10:CE10"/>
    <mergeCell ref="CF10:CH10"/>
    <mergeCell ref="CJ9:CJ10"/>
    <mergeCell ref="BP13:BP14"/>
    <mergeCell ref="BQ13:BQ14"/>
    <mergeCell ref="BR13:BU14"/>
    <mergeCell ref="BV13:BV14"/>
    <mergeCell ref="CF13:CH14"/>
    <mergeCell ref="CJ13:CJ14"/>
    <mergeCell ref="CJ11:CJ12"/>
    <mergeCell ref="CK11:CK12"/>
    <mergeCell ref="BP11:BP12"/>
    <mergeCell ref="BQ11:BQ12"/>
    <mergeCell ref="BR11:BU12"/>
    <mergeCell ref="BV11:BV12"/>
    <mergeCell ref="CC11:CE12"/>
    <mergeCell ref="BP9:BP10"/>
    <mergeCell ref="BQ9:BQ10"/>
    <mergeCell ref="BR9:BU10"/>
    <mergeCell ref="BV9:BV10"/>
    <mergeCell ref="BZ9:CB10"/>
    <mergeCell ref="CL11:CL12"/>
    <mergeCell ref="BW12:BY12"/>
    <mergeCell ref="BZ12:CB12"/>
    <mergeCell ref="CF12:CH12"/>
    <mergeCell ref="CK13:CK14"/>
    <mergeCell ref="CL13:CL14"/>
    <mergeCell ref="BW14:BY14"/>
    <mergeCell ref="BZ14:CB14"/>
    <mergeCell ref="CC14:CE14"/>
    <mergeCell ref="BQ17:BV17"/>
    <mergeCell ref="BW17:BY17"/>
    <mergeCell ref="BZ17:CB17"/>
    <mergeCell ref="CC17:CE17"/>
    <mergeCell ref="CF17:CH17"/>
    <mergeCell ref="BP18:BP19"/>
    <mergeCell ref="BQ18:BQ19"/>
    <mergeCell ref="BR18:BU19"/>
    <mergeCell ref="BV18:BV19"/>
    <mergeCell ref="BW18:BY19"/>
    <mergeCell ref="BP20:BP21"/>
    <mergeCell ref="BQ20:BQ21"/>
    <mergeCell ref="BR20:BU21"/>
    <mergeCell ref="BV20:BV21"/>
    <mergeCell ref="BZ20:CB21"/>
    <mergeCell ref="CJ20:CJ21"/>
    <mergeCell ref="CK20:CK21"/>
    <mergeCell ref="CL20:CL21"/>
    <mergeCell ref="BW21:BY21"/>
    <mergeCell ref="CC21:CE21"/>
    <mergeCell ref="CF21:CH21"/>
    <mergeCell ref="CJ18:CJ19"/>
    <mergeCell ref="CK18:CK19"/>
    <mergeCell ref="CL18:CL19"/>
    <mergeCell ref="BZ19:CB19"/>
    <mergeCell ref="CC19:CE19"/>
    <mergeCell ref="CF19:CH19"/>
    <mergeCell ref="CI17:CI25"/>
    <mergeCell ref="CK22:CK23"/>
    <mergeCell ref="CL22:CL23"/>
    <mergeCell ref="CJ22:CJ23"/>
    <mergeCell ref="BW23:BY23"/>
    <mergeCell ref="BZ23:CB23"/>
    <mergeCell ref="CF23:CH23"/>
    <mergeCell ref="BP24:BP25"/>
    <mergeCell ref="BQ24:BQ25"/>
    <mergeCell ref="BR24:BU25"/>
    <mergeCell ref="BV24:BV25"/>
    <mergeCell ref="CF24:CH25"/>
    <mergeCell ref="BP22:BP23"/>
    <mergeCell ref="BQ22:BQ23"/>
    <mergeCell ref="BR22:BU23"/>
    <mergeCell ref="BV22:BV23"/>
    <mergeCell ref="CC22:CE23"/>
    <mergeCell ref="BQ28:BV28"/>
    <mergeCell ref="BW28:BY28"/>
    <mergeCell ref="BZ28:CB28"/>
    <mergeCell ref="CC28:CE28"/>
    <mergeCell ref="CF28:CH28"/>
    <mergeCell ref="CI28:CI36"/>
    <mergeCell ref="CJ24:CJ25"/>
    <mergeCell ref="CK24:CK25"/>
    <mergeCell ref="CL24:CL25"/>
    <mergeCell ref="BW25:BY25"/>
    <mergeCell ref="BZ25:CB25"/>
    <mergeCell ref="CC25:CE25"/>
    <mergeCell ref="CJ31:CJ32"/>
    <mergeCell ref="CL31:CL32"/>
    <mergeCell ref="CC32:CE32"/>
    <mergeCell ref="CF32:CH32"/>
    <mergeCell ref="CL29:CL30"/>
    <mergeCell ref="CC30:CE30"/>
    <mergeCell ref="CF30:CH30"/>
    <mergeCell ref="CJ29:CJ30"/>
    <mergeCell ref="CL33:CL34"/>
    <mergeCell ref="CJ33:CJ34"/>
    <mergeCell ref="CL35:CL36"/>
    <mergeCell ref="BP31:BP32"/>
    <mergeCell ref="BQ31:BQ32"/>
    <mergeCell ref="BR31:BU32"/>
    <mergeCell ref="BV31:BV32"/>
    <mergeCell ref="BZ31:CB32"/>
    <mergeCell ref="BP29:BP30"/>
    <mergeCell ref="BQ29:BQ30"/>
    <mergeCell ref="BR29:BU30"/>
    <mergeCell ref="BV29:BV30"/>
    <mergeCell ref="BW29:BY30"/>
    <mergeCell ref="BW32:BY32"/>
    <mergeCell ref="BZ30:CB30"/>
    <mergeCell ref="BP35:BP36"/>
    <mergeCell ref="BQ35:BQ36"/>
    <mergeCell ref="BR35:BU36"/>
    <mergeCell ref="BV35:BV36"/>
    <mergeCell ref="CF35:CH36"/>
    <mergeCell ref="BP33:BP34"/>
    <mergeCell ref="BQ33:BQ34"/>
    <mergeCell ref="BR33:BU34"/>
    <mergeCell ref="BV33:BV34"/>
    <mergeCell ref="CC33:CE34"/>
    <mergeCell ref="BW34:BY34"/>
    <mergeCell ref="BZ34:CB34"/>
    <mergeCell ref="CF34:CH34"/>
    <mergeCell ref="BQ39:BV39"/>
    <mergeCell ref="BW39:BY39"/>
    <mergeCell ref="BZ39:CB39"/>
    <mergeCell ref="CC39:CE39"/>
    <mergeCell ref="CF39:CH39"/>
    <mergeCell ref="CI39:CI47"/>
    <mergeCell ref="CJ35:CJ36"/>
    <mergeCell ref="CF41:CH41"/>
    <mergeCell ref="CJ40:CJ41"/>
    <mergeCell ref="BW36:BY36"/>
    <mergeCell ref="BZ36:CB36"/>
    <mergeCell ref="CC36:CE36"/>
    <mergeCell ref="CJ42:CJ43"/>
    <mergeCell ref="BP42:BP43"/>
    <mergeCell ref="BQ42:BQ43"/>
    <mergeCell ref="BR42:BU43"/>
    <mergeCell ref="BV42:BV43"/>
    <mergeCell ref="BZ42:CB43"/>
    <mergeCell ref="BP40:BP41"/>
    <mergeCell ref="BQ40:BQ41"/>
    <mergeCell ref="BR40:BU41"/>
    <mergeCell ref="BV40:BV41"/>
    <mergeCell ref="BW40:BY41"/>
    <mergeCell ref="CK42:CK43"/>
    <mergeCell ref="CL42:CL43"/>
    <mergeCell ref="BW43:BY43"/>
    <mergeCell ref="CC43:CE43"/>
    <mergeCell ref="CF43:CH43"/>
    <mergeCell ref="CK40:CK41"/>
    <mergeCell ref="CL40:CL41"/>
    <mergeCell ref="BZ41:CB41"/>
    <mergeCell ref="CC41:CE41"/>
    <mergeCell ref="CL44:CL45"/>
    <mergeCell ref="BW45:BY45"/>
    <mergeCell ref="BZ45:CB45"/>
    <mergeCell ref="CF45:CH45"/>
    <mergeCell ref="BP46:BP47"/>
    <mergeCell ref="BQ46:BQ47"/>
    <mergeCell ref="BR46:BU47"/>
    <mergeCell ref="BV46:BV47"/>
    <mergeCell ref="CF46:CH47"/>
    <mergeCell ref="BP44:BP45"/>
    <mergeCell ref="BQ44:BQ45"/>
    <mergeCell ref="BR44:BU45"/>
    <mergeCell ref="BV44:BV45"/>
    <mergeCell ref="CC44:CE45"/>
    <mergeCell ref="CJ44:CJ45"/>
    <mergeCell ref="CK44:CK45"/>
    <mergeCell ref="BQ62:BV62"/>
    <mergeCell ref="BW62:BY62"/>
    <mergeCell ref="BZ62:CB62"/>
    <mergeCell ref="CC62:CE62"/>
    <mergeCell ref="CF62:CH62"/>
    <mergeCell ref="CI62:CI70"/>
    <mergeCell ref="CJ46:CJ47"/>
    <mergeCell ref="CK46:CK47"/>
    <mergeCell ref="CL46:CL47"/>
    <mergeCell ref="BW47:BY47"/>
    <mergeCell ref="BZ47:CB47"/>
    <mergeCell ref="CC47:CE47"/>
    <mergeCell ref="CJ65:CJ66"/>
    <mergeCell ref="CK65:CK66"/>
    <mergeCell ref="CL65:CL66"/>
    <mergeCell ref="CC66:CE66"/>
    <mergeCell ref="CF66:CH66"/>
    <mergeCell ref="CK63:CK64"/>
    <mergeCell ref="CL63:CL64"/>
    <mergeCell ref="CC64:CE64"/>
    <mergeCell ref="CF64:CH64"/>
    <mergeCell ref="CJ63:CJ64"/>
    <mergeCell ref="CK67:CK68"/>
    <mergeCell ref="CL67:CL68"/>
    <mergeCell ref="BP65:BP66"/>
    <mergeCell ref="BQ65:BQ66"/>
    <mergeCell ref="BR65:BU66"/>
    <mergeCell ref="BV65:BV66"/>
    <mergeCell ref="BZ65:CB66"/>
    <mergeCell ref="BP63:BP64"/>
    <mergeCell ref="BQ63:BQ64"/>
    <mergeCell ref="BR63:BU64"/>
    <mergeCell ref="BV63:BV64"/>
    <mergeCell ref="BW63:BY64"/>
    <mergeCell ref="BW66:BY66"/>
    <mergeCell ref="BZ64:CB64"/>
    <mergeCell ref="BP69:BP70"/>
    <mergeCell ref="BQ69:BQ70"/>
    <mergeCell ref="BR69:BU70"/>
    <mergeCell ref="BV69:BV70"/>
    <mergeCell ref="CF69:CH70"/>
    <mergeCell ref="BP67:BP68"/>
    <mergeCell ref="BQ67:BQ68"/>
    <mergeCell ref="BR67:BU68"/>
    <mergeCell ref="BV67:BV68"/>
    <mergeCell ref="CC67:CE68"/>
    <mergeCell ref="CJ67:CJ68"/>
    <mergeCell ref="BQ73:BV73"/>
    <mergeCell ref="BW73:BY73"/>
    <mergeCell ref="BZ73:CB73"/>
    <mergeCell ref="CC73:CE73"/>
    <mergeCell ref="CF73:CH73"/>
    <mergeCell ref="CI73:CI81"/>
    <mergeCell ref="CJ69:CJ70"/>
    <mergeCell ref="CK69:CK70"/>
    <mergeCell ref="CF75:CH75"/>
    <mergeCell ref="CJ74:CJ75"/>
    <mergeCell ref="CK78:CK79"/>
    <mergeCell ref="BW68:BY68"/>
    <mergeCell ref="BZ68:CB68"/>
    <mergeCell ref="CF68:CH68"/>
    <mergeCell ref="CL69:CL70"/>
    <mergeCell ref="BW70:BY70"/>
    <mergeCell ref="BZ70:CB70"/>
    <mergeCell ref="CC70:CE70"/>
    <mergeCell ref="BP76:BP77"/>
    <mergeCell ref="BQ76:BQ77"/>
    <mergeCell ref="BR76:BU77"/>
    <mergeCell ref="BV76:BV77"/>
    <mergeCell ref="BZ76:CB77"/>
    <mergeCell ref="BP74:BP75"/>
    <mergeCell ref="BQ74:BQ75"/>
    <mergeCell ref="BR74:BU75"/>
    <mergeCell ref="BV74:BV75"/>
    <mergeCell ref="BW74:BY75"/>
    <mergeCell ref="CJ76:CJ77"/>
    <mergeCell ref="CK76:CK77"/>
    <mergeCell ref="CL76:CL77"/>
    <mergeCell ref="BW77:BY77"/>
    <mergeCell ref="CC77:CE77"/>
    <mergeCell ref="CF77:CH77"/>
    <mergeCell ref="CK74:CK75"/>
    <mergeCell ref="CL74:CL75"/>
    <mergeCell ref="BZ75:CB75"/>
    <mergeCell ref="CC75:CE75"/>
    <mergeCell ref="CL78:CL79"/>
    <mergeCell ref="BW79:BY79"/>
    <mergeCell ref="BZ79:CB79"/>
    <mergeCell ref="CF79:CH79"/>
    <mergeCell ref="BP80:BP81"/>
    <mergeCell ref="BQ80:BQ81"/>
    <mergeCell ref="BR80:BU81"/>
    <mergeCell ref="BV80:BV81"/>
    <mergeCell ref="CF80:CH81"/>
    <mergeCell ref="BP78:BP79"/>
    <mergeCell ref="BQ78:BQ79"/>
    <mergeCell ref="BR78:BU79"/>
    <mergeCell ref="BV78:BV79"/>
    <mergeCell ref="CC78:CE79"/>
    <mergeCell ref="CJ78:CJ79"/>
    <mergeCell ref="BQ84:BV84"/>
    <mergeCell ref="BW84:BY84"/>
    <mergeCell ref="BZ84:CB84"/>
    <mergeCell ref="CC84:CE84"/>
    <mergeCell ref="CF84:CH84"/>
    <mergeCell ref="CI84:CI92"/>
    <mergeCell ref="CJ80:CJ81"/>
    <mergeCell ref="CK80:CK81"/>
    <mergeCell ref="CL80:CL81"/>
    <mergeCell ref="BW81:BY81"/>
    <mergeCell ref="BZ81:CB81"/>
    <mergeCell ref="CC81:CE81"/>
    <mergeCell ref="CJ87:CJ88"/>
    <mergeCell ref="CK87:CK88"/>
    <mergeCell ref="CL87:CL88"/>
    <mergeCell ref="CC88:CE88"/>
    <mergeCell ref="CF88:CH88"/>
    <mergeCell ref="CK85:CK86"/>
    <mergeCell ref="CL85:CL86"/>
    <mergeCell ref="CC86:CE86"/>
    <mergeCell ref="CF86:CH86"/>
    <mergeCell ref="CJ85:CJ86"/>
    <mergeCell ref="CK89:CK90"/>
    <mergeCell ref="CL89:CL90"/>
    <mergeCell ref="BP87:BP88"/>
    <mergeCell ref="BQ87:BQ88"/>
    <mergeCell ref="BR87:BU88"/>
    <mergeCell ref="BV87:BV88"/>
    <mergeCell ref="BZ87:CB88"/>
    <mergeCell ref="BP85:BP86"/>
    <mergeCell ref="BQ85:BQ86"/>
    <mergeCell ref="BR85:BU86"/>
    <mergeCell ref="BV85:BV86"/>
    <mergeCell ref="BW85:BY86"/>
    <mergeCell ref="BW88:BY88"/>
    <mergeCell ref="BZ86:CB86"/>
    <mergeCell ref="BP91:BP92"/>
    <mergeCell ref="BQ91:BQ92"/>
    <mergeCell ref="BR91:BU92"/>
    <mergeCell ref="BV91:BV92"/>
    <mergeCell ref="CF91:CH92"/>
    <mergeCell ref="BP89:BP90"/>
    <mergeCell ref="BQ89:BQ90"/>
    <mergeCell ref="BR89:BU90"/>
    <mergeCell ref="BV89:BV90"/>
    <mergeCell ref="CC89:CE90"/>
    <mergeCell ref="CJ89:CJ90"/>
    <mergeCell ref="BQ95:BV95"/>
    <mergeCell ref="BW95:BY95"/>
    <mergeCell ref="BZ95:CB95"/>
    <mergeCell ref="CC95:CE95"/>
    <mergeCell ref="CF95:CH95"/>
    <mergeCell ref="CI95:CI103"/>
    <mergeCell ref="CJ91:CJ92"/>
    <mergeCell ref="CK91:CK92"/>
    <mergeCell ref="CF97:CH97"/>
    <mergeCell ref="CJ96:CJ97"/>
    <mergeCell ref="CJ102:CJ103"/>
    <mergeCell ref="CK102:CK103"/>
    <mergeCell ref="BW90:BY90"/>
    <mergeCell ref="BZ90:CB90"/>
    <mergeCell ref="CF90:CH90"/>
    <mergeCell ref="CL91:CL92"/>
    <mergeCell ref="BW92:BY92"/>
    <mergeCell ref="BZ92:CB92"/>
    <mergeCell ref="CC92:CE92"/>
    <mergeCell ref="BP98:BP99"/>
    <mergeCell ref="BQ98:BQ99"/>
    <mergeCell ref="BR98:BU99"/>
    <mergeCell ref="BV98:BV99"/>
    <mergeCell ref="BZ98:CB99"/>
    <mergeCell ref="BP96:BP97"/>
    <mergeCell ref="BQ96:BQ97"/>
    <mergeCell ref="BR96:BU97"/>
    <mergeCell ref="BV96:BV97"/>
    <mergeCell ref="BW96:BY97"/>
    <mergeCell ref="CJ98:CJ99"/>
    <mergeCell ref="CK98:CK99"/>
    <mergeCell ref="CL98:CL99"/>
    <mergeCell ref="BW99:BY99"/>
    <mergeCell ref="CC99:CE99"/>
    <mergeCell ref="CF99:CH99"/>
    <mergeCell ref="CK96:CK97"/>
    <mergeCell ref="CL96:CL97"/>
    <mergeCell ref="BZ97:CB97"/>
    <mergeCell ref="CC97:CE97"/>
    <mergeCell ref="BP102:BP103"/>
    <mergeCell ref="BQ102:BQ103"/>
    <mergeCell ref="BR102:BU103"/>
    <mergeCell ref="BV102:BV103"/>
    <mergeCell ref="CF102:CH103"/>
    <mergeCell ref="BP100:BP101"/>
    <mergeCell ref="BQ100:BQ101"/>
    <mergeCell ref="BR100:BU101"/>
    <mergeCell ref="BV100:BV101"/>
    <mergeCell ref="CC100:CE101"/>
    <mergeCell ref="CL102:CL103"/>
    <mergeCell ref="BW103:BY103"/>
    <mergeCell ref="BZ103:CB103"/>
    <mergeCell ref="CC103:CE103"/>
    <mergeCell ref="CK100:CK101"/>
    <mergeCell ref="CL100:CL101"/>
    <mergeCell ref="BW101:BY101"/>
    <mergeCell ref="BZ101:CB101"/>
    <mergeCell ref="CF101:CH101"/>
    <mergeCell ref="CJ100:CJ101"/>
  </mergeCells>
  <conditionalFormatting sqref="CJ13:CK13 CK10 CK12 CK8 CJ11:CK11 CJ9:CK9 CJ7:CK7 CJ24:CK25 CK21 CK23 CK19 CJ22:CK22 CJ20:CK20 CJ17:CK18 CK32 CK30 CJ33:CK33 CJ31:CK31 CJ28:CK29 CJ46:CK47 CK43 CK45 CK41 CJ44:CK44 CJ42:CK42 CJ39:CK40 CJ35:CK35 CJ36 CK34">
    <cfRule type="cellIs" dxfId="11" priority="2" stopIfTrue="1" operator="equal">
      <formula>0</formula>
    </cfRule>
  </conditionalFormatting>
  <conditionalFormatting sqref="CJ69:CK69 CK66 CK68 CK64 CJ67:CK67 CJ65:CK65 CJ63:CK63 CJ80:CK81 CK77 CK79 CK75 CJ78:CK78 CJ76:CK76 CJ73:CK74 CJ91:CK92 CK88 CK90 CK86 CJ89:CK89 CJ87:CK87 CJ84:CK85 CJ102:CK103 CK99 CK101 CK97 CJ100:CK100 CJ98:CK98 CJ95:CK96">
    <cfRule type="cellIs" dxfId="10" priority="1" stopIfTrue="1" operator="equal">
      <formula>0</formula>
    </cfRule>
  </conditionalFormatting>
  <printOptions horizontalCentered="1"/>
  <pageMargins left="0.19685039370078741" right="0.19685039370078741" top="0.19685039370078741" bottom="0.39370078740157483" header="0.19685039370078741" footer="0.98425196850393704"/>
  <pageSetup paperSize="9" scale="97" orientation="portrait" r:id="rId1"/>
  <headerFooter alignWithMargins="0">
    <oddFooter>&amp;L&amp;"Georgia,полужирный"&amp;12Главный судья - судья ССВК
Главный секретарь - судья МК(ССВК)&amp;R&amp;"Georgia,полужирный курсив"&amp;12И.С. Иванов (г. Чебоксары)
А.С. Рожкова (г. Н.Новгород)</oddFooter>
  </headerFooter>
  <rowBreaks count="1" manualBreakCount="1">
    <brk id="58" min="63" max="95" man="1"/>
  </rowBreaks>
  <colBreaks count="1" manualBreakCount="1">
    <brk id="90" max="57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0.39997558519241921"/>
    <pageSetUpPr fitToPage="1"/>
  </sheetPr>
  <dimension ref="A1:P56"/>
  <sheetViews>
    <sheetView view="pageBreakPreview" topLeftCell="A7" zoomScale="87" zoomScaleNormal="100" zoomScaleSheetLayoutView="87" workbookViewId="0">
      <selection activeCell="S21" sqref="S21"/>
    </sheetView>
  </sheetViews>
  <sheetFormatPr defaultRowHeight="12" outlineLevelCol="1" x14ac:dyDescent="0.2"/>
  <cols>
    <col min="1" max="1" width="3.7109375" style="182" customWidth="1"/>
    <col min="2" max="2" width="3.7109375" style="182" hidden="1" customWidth="1" outlineLevel="1"/>
    <col min="3" max="3" width="17.7109375" style="183" customWidth="1" collapsed="1"/>
    <col min="4" max="4" width="3.7109375" style="182" customWidth="1"/>
    <col min="5" max="5" width="3.7109375" style="182" hidden="1" customWidth="1" outlineLevel="1"/>
    <col min="6" max="6" width="18.28515625" style="183" customWidth="1" collapsed="1"/>
    <col min="7" max="7" width="3.7109375" style="182" customWidth="1"/>
    <col min="8" max="8" width="3.7109375" style="182" hidden="1" customWidth="1" outlineLevel="1"/>
    <col min="9" max="9" width="17.28515625" style="182" customWidth="1" collapsed="1"/>
    <col min="10" max="10" width="3.7109375" style="182" customWidth="1"/>
    <col min="11" max="11" width="3.7109375" style="182" hidden="1" customWidth="1" outlineLevel="1"/>
    <col min="12" max="12" width="17.140625" style="182" customWidth="1" collapsed="1"/>
    <col min="13" max="13" width="4.7109375" style="182" customWidth="1"/>
    <col min="14" max="14" width="3.7109375" style="182" hidden="1" customWidth="1" outlineLevel="1"/>
    <col min="15" max="15" width="4.7109375" style="184" customWidth="1" collapsed="1"/>
    <col min="16" max="16" width="16.140625" style="195" customWidth="1"/>
    <col min="17" max="256" width="9.140625" style="182"/>
    <col min="257" max="257" width="3.7109375" style="182" customWidth="1"/>
    <col min="258" max="258" width="0" style="182" hidden="1" customWidth="1"/>
    <col min="259" max="259" width="17.7109375" style="182" customWidth="1"/>
    <col min="260" max="260" width="3.7109375" style="182" customWidth="1"/>
    <col min="261" max="261" width="0" style="182" hidden="1" customWidth="1"/>
    <col min="262" max="262" width="18.28515625" style="182" customWidth="1"/>
    <col min="263" max="263" width="3.7109375" style="182" customWidth="1"/>
    <col min="264" max="264" width="0" style="182" hidden="1" customWidth="1"/>
    <col min="265" max="265" width="17.28515625" style="182" customWidth="1"/>
    <col min="266" max="266" width="3.7109375" style="182" customWidth="1"/>
    <col min="267" max="267" width="0" style="182" hidden="1" customWidth="1"/>
    <col min="268" max="268" width="17.140625" style="182" customWidth="1"/>
    <col min="269" max="270" width="3.7109375" style="182" customWidth="1"/>
    <col min="271" max="271" width="4.7109375" style="182" customWidth="1"/>
    <col min="272" max="272" width="16.140625" style="182" customWidth="1"/>
    <col min="273" max="512" width="9.140625" style="182"/>
    <col min="513" max="513" width="3.7109375" style="182" customWidth="1"/>
    <col min="514" max="514" width="0" style="182" hidden="1" customWidth="1"/>
    <col min="515" max="515" width="17.7109375" style="182" customWidth="1"/>
    <col min="516" max="516" width="3.7109375" style="182" customWidth="1"/>
    <col min="517" max="517" width="0" style="182" hidden="1" customWidth="1"/>
    <col min="518" max="518" width="18.28515625" style="182" customWidth="1"/>
    <col min="519" max="519" width="3.7109375" style="182" customWidth="1"/>
    <col min="520" max="520" width="0" style="182" hidden="1" customWidth="1"/>
    <col min="521" max="521" width="17.28515625" style="182" customWidth="1"/>
    <col min="522" max="522" width="3.7109375" style="182" customWidth="1"/>
    <col min="523" max="523" width="0" style="182" hidden="1" customWidth="1"/>
    <col min="524" max="524" width="17.140625" style="182" customWidth="1"/>
    <col min="525" max="526" width="3.7109375" style="182" customWidth="1"/>
    <col min="527" max="527" width="4.7109375" style="182" customWidth="1"/>
    <col min="528" max="528" width="16.140625" style="182" customWidth="1"/>
    <col min="529" max="768" width="9.140625" style="182"/>
    <col min="769" max="769" width="3.7109375" style="182" customWidth="1"/>
    <col min="770" max="770" width="0" style="182" hidden="1" customWidth="1"/>
    <col min="771" max="771" width="17.7109375" style="182" customWidth="1"/>
    <col min="772" max="772" width="3.7109375" style="182" customWidth="1"/>
    <col min="773" max="773" width="0" style="182" hidden="1" customWidth="1"/>
    <col min="774" max="774" width="18.28515625" style="182" customWidth="1"/>
    <col min="775" max="775" width="3.7109375" style="182" customWidth="1"/>
    <col min="776" max="776" width="0" style="182" hidden="1" customWidth="1"/>
    <col min="777" max="777" width="17.28515625" style="182" customWidth="1"/>
    <col min="778" max="778" width="3.7109375" style="182" customWidth="1"/>
    <col min="779" max="779" width="0" style="182" hidden="1" customWidth="1"/>
    <col min="780" max="780" width="17.140625" style="182" customWidth="1"/>
    <col min="781" max="782" width="3.7109375" style="182" customWidth="1"/>
    <col min="783" max="783" width="4.7109375" style="182" customWidth="1"/>
    <col min="784" max="784" width="16.140625" style="182" customWidth="1"/>
    <col min="785" max="1024" width="9.140625" style="182"/>
    <col min="1025" max="1025" width="3.7109375" style="182" customWidth="1"/>
    <col min="1026" max="1026" width="0" style="182" hidden="1" customWidth="1"/>
    <col min="1027" max="1027" width="17.7109375" style="182" customWidth="1"/>
    <col min="1028" max="1028" width="3.7109375" style="182" customWidth="1"/>
    <col min="1029" max="1029" width="0" style="182" hidden="1" customWidth="1"/>
    <col min="1030" max="1030" width="18.28515625" style="182" customWidth="1"/>
    <col min="1031" max="1031" width="3.7109375" style="182" customWidth="1"/>
    <col min="1032" max="1032" width="0" style="182" hidden="1" customWidth="1"/>
    <col min="1033" max="1033" width="17.28515625" style="182" customWidth="1"/>
    <col min="1034" max="1034" width="3.7109375" style="182" customWidth="1"/>
    <col min="1035" max="1035" width="0" style="182" hidden="1" customWidth="1"/>
    <col min="1036" max="1036" width="17.140625" style="182" customWidth="1"/>
    <col min="1037" max="1038" width="3.7109375" style="182" customWidth="1"/>
    <col min="1039" max="1039" width="4.7109375" style="182" customWidth="1"/>
    <col min="1040" max="1040" width="16.140625" style="182" customWidth="1"/>
    <col min="1041" max="1280" width="9.140625" style="182"/>
    <col min="1281" max="1281" width="3.7109375" style="182" customWidth="1"/>
    <col min="1282" max="1282" width="0" style="182" hidden="1" customWidth="1"/>
    <col min="1283" max="1283" width="17.7109375" style="182" customWidth="1"/>
    <col min="1284" max="1284" width="3.7109375" style="182" customWidth="1"/>
    <col min="1285" max="1285" width="0" style="182" hidden="1" customWidth="1"/>
    <col min="1286" max="1286" width="18.28515625" style="182" customWidth="1"/>
    <col min="1287" max="1287" width="3.7109375" style="182" customWidth="1"/>
    <col min="1288" max="1288" width="0" style="182" hidden="1" customWidth="1"/>
    <col min="1289" max="1289" width="17.28515625" style="182" customWidth="1"/>
    <col min="1290" max="1290" width="3.7109375" style="182" customWidth="1"/>
    <col min="1291" max="1291" width="0" style="182" hidden="1" customWidth="1"/>
    <col min="1292" max="1292" width="17.140625" style="182" customWidth="1"/>
    <col min="1293" max="1294" width="3.7109375" style="182" customWidth="1"/>
    <col min="1295" max="1295" width="4.7109375" style="182" customWidth="1"/>
    <col min="1296" max="1296" width="16.140625" style="182" customWidth="1"/>
    <col min="1297" max="1536" width="9.140625" style="182"/>
    <col min="1537" max="1537" width="3.7109375" style="182" customWidth="1"/>
    <col min="1538" max="1538" width="0" style="182" hidden="1" customWidth="1"/>
    <col min="1539" max="1539" width="17.7109375" style="182" customWidth="1"/>
    <col min="1540" max="1540" width="3.7109375" style="182" customWidth="1"/>
    <col min="1541" max="1541" width="0" style="182" hidden="1" customWidth="1"/>
    <col min="1542" max="1542" width="18.28515625" style="182" customWidth="1"/>
    <col min="1543" max="1543" width="3.7109375" style="182" customWidth="1"/>
    <col min="1544" max="1544" width="0" style="182" hidden="1" customWidth="1"/>
    <col min="1545" max="1545" width="17.28515625" style="182" customWidth="1"/>
    <col min="1546" max="1546" width="3.7109375" style="182" customWidth="1"/>
    <col min="1547" max="1547" width="0" style="182" hidden="1" customWidth="1"/>
    <col min="1548" max="1548" width="17.140625" style="182" customWidth="1"/>
    <col min="1549" max="1550" width="3.7109375" style="182" customWidth="1"/>
    <col min="1551" max="1551" width="4.7109375" style="182" customWidth="1"/>
    <col min="1552" max="1552" width="16.140625" style="182" customWidth="1"/>
    <col min="1553" max="1792" width="9.140625" style="182"/>
    <col min="1793" max="1793" width="3.7109375" style="182" customWidth="1"/>
    <col min="1794" max="1794" width="0" style="182" hidden="1" customWidth="1"/>
    <col min="1795" max="1795" width="17.7109375" style="182" customWidth="1"/>
    <col min="1796" max="1796" width="3.7109375" style="182" customWidth="1"/>
    <col min="1797" max="1797" width="0" style="182" hidden="1" customWidth="1"/>
    <col min="1798" max="1798" width="18.28515625" style="182" customWidth="1"/>
    <col min="1799" max="1799" width="3.7109375" style="182" customWidth="1"/>
    <col min="1800" max="1800" width="0" style="182" hidden="1" customWidth="1"/>
    <col min="1801" max="1801" width="17.28515625" style="182" customWidth="1"/>
    <col min="1802" max="1802" width="3.7109375" style="182" customWidth="1"/>
    <col min="1803" max="1803" width="0" style="182" hidden="1" customWidth="1"/>
    <col min="1804" max="1804" width="17.140625" style="182" customWidth="1"/>
    <col min="1805" max="1806" width="3.7109375" style="182" customWidth="1"/>
    <col min="1807" max="1807" width="4.7109375" style="182" customWidth="1"/>
    <col min="1808" max="1808" width="16.140625" style="182" customWidth="1"/>
    <col min="1809" max="2048" width="9.140625" style="182"/>
    <col min="2049" max="2049" width="3.7109375" style="182" customWidth="1"/>
    <col min="2050" max="2050" width="0" style="182" hidden="1" customWidth="1"/>
    <col min="2051" max="2051" width="17.7109375" style="182" customWidth="1"/>
    <col min="2052" max="2052" width="3.7109375" style="182" customWidth="1"/>
    <col min="2053" max="2053" width="0" style="182" hidden="1" customWidth="1"/>
    <col min="2054" max="2054" width="18.28515625" style="182" customWidth="1"/>
    <col min="2055" max="2055" width="3.7109375" style="182" customWidth="1"/>
    <col min="2056" max="2056" width="0" style="182" hidden="1" customWidth="1"/>
    <col min="2057" max="2057" width="17.28515625" style="182" customWidth="1"/>
    <col min="2058" max="2058" width="3.7109375" style="182" customWidth="1"/>
    <col min="2059" max="2059" width="0" style="182" hidden="1" customWidth="1"/>
    <col min="2060" max="2060" width="17.140625" style="182" customWidth="1"/>
    <col min="2061" max="2062" width="3.7109375" style="182" customWidth="1"/>
    <col min="2063" max="2063" width="4.7109375" style="182" customWidth="1"/>
    <col min="2064" max="2064" width="16.140625" style="182" customWidth="1"/>
    <col min="2065" max="2304" width="9.140625" style="182"/>
    <col min="2305" max="2305" width="3.7109375" style="182" customWidth="1"/>
    <col min="2306" max="2306" width="0" style="182" hidden="1" customWidth="1"/>
    <col min="2307" max="2307" width="17.7109375" style="182" customWidth="1"/>
    <col min="2308" max="2308" width="3.7109375" style="182" customWidth="1"/>
    <col min="2309" max="2309" width="0" style="182" hidden="1" customWidth="1"/>
    <col min="2310" max="2310" width="18.28515625" style="182" customWidth="1"/>
    <col min="2311" max="2311" width="3.7109375" style="182" customWidth="1"/>
    <col min="2312" max="2312" width="0" style="182" hidden="1" customWidth="1"/>
    <col min="2313" max="2313" width="17.28515625" style="182" customWidth="1"/>
    <col min="2314" max="2314" width="3.7109375" style="182" customWidth="1"/>
    <col min="2315" max="2315" width="0" style="182" hidden="1" customWidth="1"/>
    <col min="2316" max="2316" width="17.140625" style="182" customWidth="1"/>
    <col min="2317" max="2318" width="3.7109375" style="182" customWidth="1"/>
    <col min="2319" max="2319" width="4.7109375" style="182" customWidth="1"/>
    <col min="2320" max="2320" width="16.140625" style="182" customWidth="1"/>
    <col min="2321" max="2560" width="9.140625" style="182"/>
    <col min="2561" max="2561" width="3.7109375" style="182" customWidth="1"/>
    <col min="2562" max="2562" width="0" style="182" hidden="1" customWidth="1"/>
    <col min="2563" max="2563" width="17.7109375" style="182" customWidth="1"/>
    <col min="2564" max="2564" width="3.7109375" style="182" customWidth="1"/>
    <col min="2565" max="2565" width="0" style="182" hidden="1" customWidth="1"/>
    <col min="2566" max="2566" width="18.28515625" style="182" customWidth="1"/>
    <col min="2567" max="2567" width="3.7109375" style="182" customWidth="1"/>
    <col min="2568" max="2568" width="0" style="182" hidden="1" customWidth="1"/>
    <col min="2569" max="2569" width="17.28515625" style="182" customWidth="1"/>
    <col min="2570" max="2570" width="3.7109375" style="182" customWidth="1"/>
    <col min="2571" max="2571" width="0" style="182" hidden="1" customWidth="1"/>
    <col min="2572" max="2572" width="17.140625" style="182" customWidth="1"/>
    <col min="2573" max="2574" width="3.7109375" style="182" customWidth="1"/>
    <col min="2575" max="2575" width="4.7109375" style="182" customWidth="1"/>
    <col min="2576" max="2576" width="16.140625" style="182" customWidth="1"/>
    <col min="2577" max="2816" width="9.140625" style="182"/>
    <col min="2817" max="2817" width="3.7109375" style="182" customWidth="1"/>
    <col min="2818" max="2818" width="0" style="182" hidden="1" customWidth="1"/>
    <col min="2819" max="2819" width="17.7109375" style="182" customWidth="1"/>
    <col min="2820" max="2820" width="3.7109375" style="182" customWidth="1"/>
    <col min="2821" max="2821" width="0" style="182" hidden="1" customWidth="1"/>
    <col min="2822" max="2822" width="18.28515625" style="182" customWidth="1"/>
    <col min="2823" max="2823" width="3.7109375" style="182" customWidth="1"/>
    <col min="2824" max="2824" width="0" style="182" hidden="1" customWidth="1"/>
    <col min="2825" max="2825" width="17.28515625" style="182" customWidth="1"/>
    <col min="2826" max="2826" width="3.7109375" style="182" customWidth="1"/>
    <col min="2827" max="2827" width="0" style="182" hidden="1" customWidth="1"/>
    <col min="2828" max="2828" width="17.140625" style="182" customWidth="1"/>
    <col min="2829" max="2830" width="3.7109375" style="182" customWidth="1"/>
    <col min="2831" max="2831" width="4.7109375" style="182" customWidth="1"/>
    <col min="2832" max="2832" width="16.140625" style="182" customWidth="1"/>
    <col min="2833" max="3072" width="9.140625" style="182"/>
    <col min="3073" max="3073" width="3.7109375" style="182" customWidth="1"/>
    <col min="3074" max="3074" width="0" style="182" hidden="1" customWidth="1"/>
    <col min="3075" max="3075" width="17.7109375" style="182" customWidth="1"/>
    <col min="3076" max="3076" width="3.7109375" style="182" customWidth="1"/>
    <col min="3077" max="3077" width="0" style="182" hidden="1" customWidth="1"/>
    <col min="3078" max="3078" width="18.28515625" style="182" customWidth="1"/>
    <col min="3079" max="3079" width="3.7109375" style="182" customWidth="1"/>
    <col min="3080" max="3080" width="0" style="182" hidden="1" customWidth="1"/>
    <col min="3081" max="3081" width="17.28515625" style="182" customWidth="1"/>
    <col min="3082" max="3082" width="3.7109375" style="182" customWidth="1"/>
    <col min="3083" max="3083" width="0" style="182" hidden="1" customWidth="1"/>
    <col min="3084" max="3084" width="17.140625" style="182" customWidth="1"/>
    <col min="3085" max="3086" width="3.7109375" style="182" customWidth="1"/>
    <col min="3087" max="3087" width="4.7109375" style="182" customWidth="1"/>
    <col min="3088" max="3088" width="16.140625" style="182" customWidth="1"/>
    <col min="3089" max="3328" width="9.140625" style="182"/>
    <col min="3329" max="3329" width="3.7109375" style="182" customWidth="1"/>
    <col min="3330" max="3330" width="0" style="182" hidden="1" customWidth="1"/>
    <col min="3331" max="3331" width="17.7109375" style="182" customWidth="1"/>
    <col min="3332" max="3332" width="3.7109375" style="182" customWidth="1"/>
    <col min="3333" max="3333" width="0" style="182" hidden="1" customWidth="1"/>
    <col min="3334" max="3334" width="18.28515625" style="182" customWidth="1"/>
    <col min="3335" max="3335" width="3.7109375" style="182" customWidth="1"/>
    <col min="3336" max="3336" width="0" style="182" hidden="1" customWidth="1"/>
    <col min="3337" max="3337" width="17.28515625" style="182" customWidth="1"/>
    <col min="3338" max="3338" width="3.7109375" style="182" customWidth="1"/>
    <col min="3339" max="3339" width="0" style="182" hidden="1" customWidth="1"/>
    <col min="3340" max="3340" width="17.140625" style="182" customWidth="1"/>
    <col min="3341" max="3342" width="3.7109375" style="182" customWidth="1"/>
    <col min="3343" max="3343" width="4.7109375" style="182" customWidth="1"/>
    <col min="3344" max="3344" width="16.140625" style="182" customWidth="1"/>
    <col min="3345" max="3584" width="9.140625" style="182"/>
    <col min="3585" max="3585" width="3.7109375" style="182" customWidth="1"/>
    <col min="3586" max="3586" width="0" style="182" hidden="1" customWidth="1"/>
    <col min="3587" max="3587" width="17.7109375" style="182" customWidth="1"/>
    <col min="3588" max="3588" width="3.7109375" style="182" customWidth="1"/>
    <col min="3589" max="3589" width="0" style="182" hidden="1" customWidth="1"/>
    <col min="3590" max="3590" width="18.28515625" style="182" customWidth="1"/>
    <col min="3591" max="3591" width="3.7109375" style="182" customWidth="1"/>
    <col min="3592" max="3592" width="0" style="182" hidden="1" customWidth="1"/>
    <col min="3593" max="3593" width="17.28515625" style="182" customWidth="1"/>
    <col min="3594" max="3594" width="3.7109375" style="182" customWidth="1"/>
    <col min="3595" max="3595" width="0" style="182" hidden="1" customWidth="1"/>
    <col min="3596" max="3596" width="17.140625" style="182" customWidth="1"/>
    <col min="3597" max="3598" width="3.7109375" style="182" customWidth="1"/>
    <col min="3599" max="3599" width="4.7109375" style="182" customWidth="1"/>
    <col min="3600" max="3600" width="16.140625" style="182" customWidth="1"/>
    <col min="3601" max="3840" width="9.140625" style="182"/>
    <col min="3841" max="3841" width="3.7109375" style="182" customWidth="1"/>
    <col min="3842" max="3842" width="0" style="182" hidden="1" customWidth="1"/>
    <col min="3843" max="3843" width="17.7109375" style="182" customWidth="1"/>
    <col min="3844" max="3844" width="3.7109375" style="182" customWidth="1"/>
    <col min="3845" max="3845" width="0" style="182" hidden="1" customWidth="1"/>
    <col min="3846" max="3846" width="18.28515625" style="182" customWidth="1"/>
    <col min="3847" max="3847" width="3.7109375" style="182" customWidth="1"/>
    <col min="3848" max="3848" width="0" style="182" hidden="1" customWidth="1"/>
    <col min="3849" max="3849" width="17.28515625" style="182" customWidth="1"/>
    <col min="3850" max="3850" width="3.7109375" style="182" customWidth="1"/>
    <col min="3851" max="3851" width="0" style="182" hidden="1" customWidth="1"/>
    <col min="3852" max="3852" width="17.140625" style="182" customWidth="1"/>
    <col min="3853" max="3854" width="3.7109375" style="182" customWidth="1"/>
    <col min="3855" max="3855" width="4.7109375" style="182" customWidth="1"/>
    <col min="3856" max="3856" width="16.140625" style="182" customWidth="1"/>
    <col min="3857" max="4096" width="9.140625" style="182"/>
    <col min="4097" max="4097" width="3.7109375" style="182" customWidth="1"/>
    <col min="4098" max="4098" width="0" style="182" hidden="1" customWidth="1"/>
    <col min="4099" max="4099" width="17.7109375" style="182" customWidth="1"/>
    <col min="4100" max="4100" width="3.7109375" style="182" customWidth="1"/>
    <col min="4101" max="4101" width="0" style="182" hidden="1" customWidth="1"/>
    <col min="4102" max="4102" width="18.28515625" style="182" customWidth="1"/>
    <col min="4103" max="4103" width="3.7109375" style="182" customWidth="1"/>
    <col min="4104" max="4104" width="0" style="182" hidden="1" customWidth="1"/>
    <col min="4105" max="4105" width="17.28515625" style="182" customWidth="1"/>
    <col min="4106" max="4106" width="3.7109375" style="182" customWidth="1"/>
    <col min="4107" max="4107" width="0" style="182" hidden="1" customWidth="1"/>
    <col min="4108" max="4108" width="17.140625" style="182" customWidth="1"/>
    <col min="4109" max="4110" width="3.7109375" style="182" customWidth="1"/>
    <col min="4111" max="4111" width="4.7109375" style="182" customWidth="1"/>
    <col min="4112" max="4112" width="16.140625" style="182" customWidth="1"/>
    <col min="4113" max="4352" width="9.140625" style="182"/>
    <col min="4353" max="4353" width="3.7109375" style="182" customWidth="1"/>
    <col min="4354" max="4354" width="0" style="182" hidden="1" customWidth="1"/>
    <col min="4355" max="4355" width="17.7109375" style="182" customWidth="1"/>
    <col min="4356" max="4356" width="3.7109375" style="182" customWidth="1"/>
    <col min="4357" max="4357" width="0" style="182" hidden="1" customWidth="1"/>
    <col min="4358" max="4358" width="18.28515625" style="182" customWidth="1"/>
    <col min="4359" max="4359" width="3.7109375" style="182" customWidth="1"/>
    <col min="4360" max="4360" width="0" style="182" hidden="1" customWidth="1"/>
    <col min="4361" max="4361" width="17.28515625" style="182" customWidth="1"/>
    <col min="4362" max="4362" width="3.7109375" style="182" customWidth="1"/>
    <col min="4363" max="4363" width="0" style="182" hidden="1" customWidth="1"/>
    <col min="4364" max="4364" width="17.140625" style="182" customWidth="1"/>
    <col min="4365" max="4366" width="3.7109375" style="182" customWidth="1"/>
    <col min="4367" max="4367" width="4.7109375" style="182" customWidth="1"/>
    <col min="4368" max="4368" width="16.140625" style="182" customWidth="1"/>
    <col min="4369" max="4608" width="9.140625" style="182"/>
    <col min="4609" max="4609" width="3.7109375" style="182" customWidth="1"/>
    <col min="4610" max="4610" width="0" style="182" hidden="1" customWidth="1"/>
    <col min="4611" max="4611" width="17.7109375" style="182" customWidth="1"/>
    <col min="4612" max="4612" width="3.7109375" style="182" customWidth="1"/>
    <col min="4613" max="4613" width="0" style="182" hidden="1" customWidth="1"/>
    <col min="4614" max="4614" width="18.28515625" style="182" customWidth="1"/>
    <col min="4615" max="4615" width="3.7109375" style="182" customWidth="1"/>
    <col min="4616" max="4616" width="0" style="182" hidden="1" customWidth="1"/>
    <col min="4617" max="4617" width="17.28515625" style="182" customWidth="1"/>
    <col min="4618" max="4618" width="3.7109375" style="182" customWidth="1"/>
    <col min="4619" max="4619" width="0" style="182" hidden="1" customWidth="1"/>
    <col min="4620" max="4620" width="17.140625" style="182" customWidth="1"/>
    <col min="4621" max="4622" width="3.7109375" style="182" customWidth="1"/>
    <col min="4623" max="4623" width="4.7109375" style="182" customWidth="1"/>
    <col min="4624" max="4624" width="16.140625" style="182" customWidth="1"/>
    <col min="4625" max="4864" width="9.140625" style="182"/>
    <col min="4865" max="4865" width="3.7109375" style="182" customWidth="1"/>
    <col min="4866" max="4866" width="0" style="182" hidden="1" customWidth="1"/>
    <col min="4867" max="4867" width="17.7109375" style="182" customWidth="1"/>
    <col min="4868" max="4868" width="3.7109375" style="182" customWidth="1"/>
    <col min="4869" max="4869" width="0" style="182" hidden="1" customWidth="1"/>
    <col min="4870" max="4870" width="18.28515625" style="182" customWidth="1"/>
    <col min="4871" max="4871" width="3.7109375" style="182" customWidth="1"/>
    <col min="4872" max="4872" width="0" style="182" hidden="1" customWidth="1"/>
    <col min="4873" max="4873" width="17.28515625" style="182" customWidth="1"/>
    <col min="4874" max="4874" width="3.7109375" style="182" customWidth="1"/>
    <col min="4875" max="4875" width="0" style="182" hidden="1" customWidth="1"/>
    <col min="4876" max="4876" width="17.140625" style="182" customWidth="1"/>
    <col min="4877" max="4878" width="3.7109375" style="182" customWidth="1"/>
    <col min="4879" max="4879" width="4.7109375" style="182" customWidth="1"/>
    <col min="4880" max="4880" width="16.140625" style="182" customWidth="1"/>
    <col min="4881" max="5120" width="9.140625" style="182"/>
    <col min="5121" max="5121" width="3.7109375" style="182" customWidth="1"/>
    <col min="5122" max="5122" width="0" style="182" hidden="1" customWidth="1"/>
    <col min="5123" max="5123" width="17.7109375" style="182" customWidth="1"/>
    <col min="5124" max="5124" width="3.7109375" style="182" customWidth="1"/>
    <col min="5125" max="5125" width="0" style="182" hidden="1" customWidth="1"/>
    <col min="5126" max="5126" width="18.28515625" style="182" customWidth="1"/>
    <col min="5127" max="5127" width="3.7109375" style="182" customWidth="1"/>
    <col min="5128" max="5128" width="0" style="182" hidden="1" customWidth="1"/>
    <col min="5129" max="5129" width="17.28515625" style="182" customWidth="1"/>
    <col min="5130" max="5130" width="3.7109375" style="182" customWidth="1"/>
    <col min="5131" max="5131" width="0" style="182" hidden="1" customWidth="1"/>
    <col min="5132" max="5132" width="17.140625" style="182" customWidth="1"/>
    <col min="5133" max="5134" width="3.7109375" style="182" customWidth="1"/>
    <col min="5135" max="5135" width="4.7109375" style="182" customWidth="1"/>
    <col min="5136" max="5136" width="16.140625" style="182" customWidth="1"/>
    <col min="5137" max="5376" width="9.140625" style="182"/>
    <col min="5377" max="5377" width="3.7109375" style="182" customWidth="1"/>
    <col min="5378" max="5378" width="0" style="182" hidden="1" customWidth="1"/>
    <col min="5379" max="5379" width="17.7109375" style="182" customWidth="1"/>
    <col min="5380" max="5380" width="3.7109375" style="182" customWidth="1"/>
    <col min="5381" max="5381" width="0" style="182" hidden="1" customWidth="1"/>
    <col min="5382" max="5382" width="18.28515625" style="182" customWidth="1"/>
    <col min="5383" max="5383" width="3.7109375" style="182" customWidth="1"/>
    <col min="5384" max="5384" width="0" style="182" hidden="1" customWidth="1"/>
    <col min="5385" max="5385" width="17.28515625" style="182" customWidth="1"/>
    <col min="5386" max="5386" width="3.7109375" style="182" customWidth="1"/>
    <col min="5387" max="5387" width="0" style="182" hidden="1" customWidth="1"/>
    <col min="5388" max="5388" width="17.140625" style="182" customWidth="1"/>
    <col min="5389" max="5390" width="3.7109375" style="182" customWidth="1"/>
    <col min="5391" max="5391" width="4.7109375" style="182" customWidth="1"/>
    <col min="5392" max="5392" width="16.140625" style="182" customWidth="1"/>
    <col min="5393" max="5632" width="9.140625" style="182"/>
    <col min="5633" max="5633" width="3.7109375" style="182" customWidth="1"/>
    <col min="5634" max="5634" width="0" style="182" hidden="1" customWidth="1"/>
    <col min="5635" max="5635" width="17.7109375" style="182" customWidth="1"/>
    <col min="5636" max="5636" width="3.7109375" style="182" customWidth="1"/>
    <col min="5637" max="5637" width="0" style="182" hidden="1" customWidth="1"/>
    <col min="5638" max="5638" width="18.28515625" style="182" customWidth="1"/>
    <col min="5639" max="5639" width="3.7109375" style="182" customWidth="1"/>
    <col min="5640" max="5640" width="0" style="182" hidden="1" customWidth="1"/>
    <col min="5641" max="5641" width="17.28515625" style="182" customWidth="1"/>
    <col min="5642" max="5642" width="3.7109375" style="182" customWidth="1"/>
    <col min="5643" max="5643" width="0" style="182" hidden="1" customWidth="1"/>
    <col min="5644" max="5644" width="17.140625" style="182" customWidth="1"/>
    <col min="5645" max="5646" width="3.7109375" style="182" customWidth="1"/>
    <col min="5647" max="5647" width="4.7109375" style="182" customWidth="1"/>
    <col min="5648" max="5648" width="16.140625" style="182" customWidth="1"/>
    <col min="5649" max="5888" width="9.140625" style="182"/>
    <col min="5889" max="5889" width="3.7109375" style="182" customWidth="1"/>
    <col min="5890" max="5890" width="0" style="182" hidden="1" customWidth="1"/>
    <col min="5891" max="5891" width="17.7109375" style="182" customWidth="1"/>
    <col min="5892" max="5892" width="3.7109375" style="182" customWidth="1"/>
    <col min="5893" max="5893" width="0" style="182" hidden="1" customWidth="1"/>
    <col min="5894" max="5894" width="18.28515625" style="182" customWidth="1"/>
    <col min="5895" max="5895" width="3.7109375" style="182" customWidth="1"/>
    <col min="5896" max="5896" width="0" style="182" hidden="1" customWidth="1"/>
    <col min="5897" max="5897" width="17.28515625" style="182" customWidth="1"/>
    <col min="5898" max="5898" width="3.7109375" style="182" customWidth="1"/>
    <col min="5899" max="5899" width="0" style="182" hidden="1" customWidth="1"/>
    <col min="5900" max="5900" width="17.140625" style="182" customWidth="1"/>
    <col min="5901" max="5902" width="3.7109375" style="182" customWidth="1"/>
    <col min="5903" max="5903" width="4.7109375" style="182" customWidth="1"/>
    <col min="5904" max="5904" width="16.140625" style="182" customWidth="1"/>
    <col min="5905" max="6144" width="9.140625" style="182"/>
    <col min="6145" max="6145" width="3.7109375" style="182" customWidth="1"/>
    <col min="6146" max="6146" width="0" style="182" hidden="1" customWidth="1"/>
    <col min="6147" max="6147" width="17.7109375" style="182" customWidth="1"/>
    <col min="6148" max="6148" width="3.7109375" style="182" customWidth="1"/>
    <col min="6149" max="6149" width="0" style="182" hidden="1" customWidth="1"/>
    <col min="6150" max="6150" width="18.28515625" style="182" customWidth="1"/>
    <col min="6151" max="6151" width="3.7109375" style="182" customWidth="1"/>
    <col min="6152" max="6152" width="0" style="182" hidden="1" customWidth="1"/>
    <col min="6153" max="6153" width="17.28515625" style="182" customWidth="1"/>
    <col min="6154" max="6154" width="3.7109375" style="182" customWidth="1"/>
    <col min="6155" max="6155" width="0" style="182" hidden="1" customWidth="1"/>
    <col min="6156" max="6156" width="17.140625" style="182" customWidth="1"/>
    <col min="6157" max="6158" width="3.7109375" style="182" customWidth="1"/>
    <col min="6159" max="6159" width="4.7109375" style="182" customWidth="1"/>
    <col min="6160" max="6160" width="16.140625" style="182" customWidth="1"/>
    <col min="6161" max="6400" width="9.140625" style="182"/>
    <col min="6401" max="6401" width="3.7109375" style="182" customWidth="1"/>
    <col min="6402" max="6402" width="0" style="182" hidden="1" customWidth="1"/>
    <col min="6403" max="6403" width="17.7109375" style="182" customWidth="1"/>
    <col min="6404" max="6404" width="3.7109375" style="182" customWidth="1"/>
    <col min="6405" max="6405" width="0" style="182" hidden="1" customWidth="1"/>
    <col min="6406" max="6406" width="18.28515625" style="182" customWidth="1"/>
    <col min="6407" max="6407" width="3.7109375" style="182" customWidth="1"/>
    <col min="6408" max="6408" width="0" style="182" hidden="1" customWidth="1"/>
    <col min="6409" max="6409" width="17.28515625" style="182" customWidth="1"/>
    <col min="6410" max="6410" width="3.7109375" style="182" customWidth="1"/>
    <col min="6411" max="6411" width="0" style="182" hidden="1" customWidth="1"/>
    <col min="6412" max="6412" width="17.140625" style="182" customWidth="1"/>
    <col min="6413" max="6414" width="3.7109375" style="182" customWidth="1"/>
    <col min="6415" max="6415" width="4.7109375" style="182" customWidth="1"/>
    <col min="6416" max="6416" width="16.140625" style="182" customWidth="1"/>
    <col min="6417" max="6656" width="9.140625" style="182"/>
    <col min="6657" max="6657" width="3.7109375" style="182" customWidth="1"/>
    <col min="6658" max="6658" width="0" style="182" hidden="1" customWidth="1"/>
    <col min="6659" max="6659" width="17.7109375" style="182" customWidth="1"/>
    <col min="6660" max="6660" width="3.7109375" style="182" customWidth="1"/>
    <col min="6661" max="6661" width="0" style="182" hidden="1" customWidth="1"/>
    <col min="6662" max="6662" width="18.28515625" style="182" customWidth="1"/>
    <col min="6663" max="6663" width="3.7109375" style="182" customWidth="1"/>
    <col min="6664" max="6664" width="0" style="182" hidden="1" customWidth="1"/>
    <col min="6665" max="6665" width="17.28515625" style="182" customWidth="1"/>
    <col min="6666" max="6666" width="3.7109375" style="182" customWidth="1"/>
    <col min="6667" max="6667" width="0" style="182" hidden="1" customWidth="1"/>
    <col min="6668" max="6668" width="17.140625" style="182" customWidth="1"/>
    <col min="6669" max="6670" width="3.7109375" style="182" customWidth="1"/>
    <col min="6671" max="6671" width="4.7109375" style="182" customWidth="1"/>
    <col min="6672" max="6672" width="16.140625" style="182" customWidth="1"/>
    <col min="6673" max="6912" width="9.140625" style="182"/>
    <col min="6913" max="6913" width="3.7109375" style="182" customWidth="1"/>
    <col min="6914" max="6914" width="0" style="182" hidden="1" customWidth="1"/>
    <col min="6915" max="6915" width="17.7109375" style="182" customWidth="1"/>
    <col min="6916" max="6916" width="3.7109375" style="182" customWidth="1"/>
    <col min="6917" max="6917" width="0" style="182" hidden="1" customWidth="1"/>
    <col min="6918" max="6918" width="18.28515625" style="182" customWidth="1"/>
    <col min="6919" max="6919" width="3.7109375" style="182" customWidth="1"/>
    <col min="6920" max="6920" width="0" style="182" hidden="1" customWidth="1"/>
    <col min="6921" max="6921" width="17.28515625" style="182" customWidth="1"/>
    <col min="6922" max="6922" width="3.7109375" style="182" customWidth="1"/>
    <col min="6923" max="6923" width="0" style="182" hidden="1" customWidth="1"/>
    <col min="6924" max="6924" width="17.140625" style="182" customWidth="1"/>
    <col min="6925" max="6926" width="3.7109375" style="182" customWidth="1"/>
    <col min="6927" max="6927" width="4.7109375" style="182" customWidth="1"/>
    <col min="6928" max="6928" width="16.140625" style="182" customWidth="1"/>
    <col min="6929" max="7168" width="9.140625" style="182"/>
    <col min="7169" max="7169" width="3.7109375" style="182" customWidth="1"/>
    <col min="7170" max="7170" width="0" style="182" hidden="1" customWidth="1"/>
    <col min="7171" max="7171" width="17.7109375" style="182" customWidth="1"/>
    <col min="7172" max="7172" width="3.7109375" style="182" customWidth="1"/>
    <col min="7173" max="7173" width="0" style="182" hidden="1" customWidth="1"/>
    <col min="7174" max="7174" width="18.28515625" style="182" customWidth="1"/>
    <col min="7175" max="7175" width="3.7109375" style="182" customWidth="1"/>
    <col min="7176" max="7176" width="0" style="182" hidden="1" customWidth="1"/>
    <col min="7177" max="7177" width="17.28515625" style="182" customWidth="1"/>
    <col min="7178" max="7178" width="3.7109375" style="182" customWidth="1"/>
    <col min="7179" max="7179" width="0" style="182" hidden="1" customWidth="1"/>
    <col min="7180" max="7180" width="17.140625" style="182" customWidth="1"/>
    <col min="7181" max="7182" width="3.7109375" style="182" customWidth="1"/>
    <col min="7183" max="7183" width="4.7109375" style="182" customWidth="1"/>
    <col min="7184" max="7184" width="16.140625" style="182" customWidth="1"/>
    <col min="7185" max="7424" width="9.140625" style="182"/>
    <col min="7425" max="7425" width="3.7109375" style="182" customWidth="1"/>
    <col min="7426" max="7426" width="0" style="182" hidden="1" customWidth="1"/>
    <col min="7427" max="7427" width="17.7109375" style="182" customWidth="1"/>
    <col min="7428" max="7428" width="3.7109375" style="182" customWidth="1"/>
    <col min="7429" max="7429" width="0" style="182" hidden="1" customWidth="1"/>
    <col min="7430" max="7430" width="18.28515625" style="182" customWidth="1"/>
    <col min="7431" max="7431" width="3.7109375" style="182" customWidth="1"/>
    <col min="7432" max="7432" width="0" style="182" hidden="1" customWidth="1"/>
    <col min="7433" max="7433" width="17.28515625" style="182" customWidth="1"/>
    <col min="7434" max="7434" width="3.7109375" style="182" customWidth="1"/>
    <col min="7435" max="7435" width="0" style="182" hidden="1" customWidth="1"/>
    <col min="7436" max="7436" width="17.140625" style="182" customWidth="1"/>
    <col min="7437" max="7438" width="3.7109375" style="182" customWidth="1"/>
    <col min="7439" max="7439" width="4.7109375" style="182" customWidth="1"/>
    <col min="7440" max="7440" width="16.140625" style="182" customWidth="1"/>
    <col min="7441" max="7680" width="9.140625" style="182"/>
    <col min="7681" max="7681" width="3.7109375" style="182" customWidth="1"/>
    <col min="7682" max="7682" width="0" style="182" hidden="1" customWidth="1"/>
    <col min="7683" max="7683" width="17.7109375" style="182" customWidth="1"/>
    <col min="7684" max="7684" width="3.7109375" style="182" customWidth="1"/>
    <col min="7685" max="7685" width="0" style="182" hidden="1" customWidth="1"/>
    <col min="7686" max="7686" width="18.28515625" style="182" customWidth="1"/>
    <col min="7687" max="7687" width="3.7109375" style="182" customWidth="1"/>
    <col min="7688" max="7688" width="0" style="182" hidden="1" customWidth="1"/>
    <col min="7689" max="7689" width="17.28515625" style="182" customWidth="1"/>
    <col min="7690" max="7690" width="3.7109375" style="182" customWidth="1"/>
    <col min="7691" max="7691" width="0" style="182" hidden="1" customWidth="1"/>
    <col min="7692" max="7692" width="17.140625" style="182" customWidth="1"/>
    <col min="7693" max="7694" width="3.7109375" style="182" customWidth="1"/>
    <col min="7695" max="7695" width="4.7109375" style="182" customWidth="1"/>
    <col min="7696" max="7696" width="16.140625" style="182" customWidth="1"/>
    <col min="7697" max="7936" width="9.140625" style="182"/>
    <col min="7937" max="7937" width="3.7109375" style="182" customWidth="1"/>
    <col min="7938" max="7938" width="0" style="182" hidden="1" customWidth="1"/>
    <col min="7939" max="7939" width="17.7109375" style="182" customWidth="1"/>
    <col min="7940" max="7940" width="3.7109375" style="182" customWidth="1"/>
    <col min="7941" max="7941" width="0" style="182" hidden="1" customWidth="1"/>
    <col min="7942" max="7942" width="18.28515625" style="182" customWidth="1"/>
    <col min="7943" max="7943" width="3.7109375" style="182" customWidth="1"/>
    <col min="7944" max="7944" width="0" style="182" hidden="1" customWidth="1"/>
    <col min="7945" max="7945" width="17.28515625" style="182" customWidth="1"/>
    <col min="7946" max="7946" width="3.7109375" style="182" customWidth="1"/>
    <col min="7947" max="7947" width="0" style="182" hidden="1" customWidth="1"/>
    <col min="7948" max="7948" width="17.140625" style="182" customWidth="1"/>
    <col min="7949" max="7950" width="3.7109375" style="182" customWidth="1"/>
    <col min="7951" max="7951" width="4.7109375" style="182" customWidth="1"/>
    <col min="7952" max="7952" width="16.140625" style="182" customWidth="1"/>
    <col min="7953" max="8192" width="9.140625" style="182"/>
    <col min="8193" max="8193" width="3.7109375" style="182" customWidth="1"/>
    <col min="8194" max="8194" width="0" style="182" hidden="1" customWidth="1"/>
    <col min="8195" max="8195" width="17.7109375" style="182" customWidth="1"/>
    <col min="8196" max="8196" width="3.7109375" style="182" customWidth="1"/>
    <col min="8197" max="8197" width="0" style="182" hidden="1" customWidth="1"/>
    <col min="8198" max="8198" width="18.28515625" style="182" customWidth="1"/>
    <col min="8199" max="8199" width="3.7109375" style="182" customWidth="1"/>
    <col min="8200" max="8200" width="0" style="182" hidden="1" customWidth="1"/>
    <col min="8201" max="8201" width="17.28515625" style="182" customWidth="1"/>
    <col min="8202" max="8202" width="3.7109375" style="182" customWidth="1"/>
    <col min="8203" max="8203" width="0" style="182" hidden="1" customWidth="1"/>
    <col min="8204" max="8204" width="17.140625" style="182" customWidth="1"/>
    <col min="8205" max="8206" width="3.7109375" style="182" customWidth="1"/>
    <col min="8207" max="8207" width="4.7109375" style="182" customWidth="1"/>
    <col min="8208" max="8208" width="16.140625" style="182" customWidth="1"/>
    <col min="8209" max="8448" width="9.140625" style="182"/>
    <col min="8449" max="8449" width="3.7109375" style="182" customWidth="1"/>
    <col min="8450" max="8450" width="0" style="182" hidden="1" customWidth="1"/>
    <col min="8451" max="8451" width="17.7109375" style="182" customWidth="1"/>
    <col min="8452" max="8452" width="3.7109375" style="182" customWidth="1"/>
    <col min="8453" max="8453" width="0" style="182" hidden="1" customWidth="1"/>
    <col min="8454" max="8454" width="18.28515625" style="182" customWidth="1"/>
    <col min="8455" max="8455" width="3.7109375" style="182" customWidth="1"/>
    <col min="8456" max="8456" width="0" style="182" hidden="1" customWidth="1"/>
    <col min="8457" max="8457" width="17.28515625" style="182" customWidth="1"/>
    <col min="8458" max="8458" width="3.7109375" style="182" customWidth="1"/>
    <col min="8459" max="8459" width="0" style="182" hidden="1" customWidth="1"/>
    <col min="8460" max="8460" width="17.140625" style="182" customWidth="1"/>
    <col min="8461" max="8462" width="3.7109375" style="182" customWidth="1"/>
    <col min="8463" max="8463" width="4.7109375" style="182" customWidth="1"/>
    <col min="8464" max="8464" width="16.140625" style="182" customWidth="1"/>
    <col min="8465" max="8704" width="9.140625" style="182"/>
    <col min="8705" max="8705" width="3.7109375" style="182" customWidth="1"/>
    <col min="8706" max="8706" width="0" style="182" hidden="1" customWidth="1"/>
    <col min="8707" max="8707" width="17.7109375" style="182" customWidth="1"/>
    <col min="8708" max="8708" width="3.7109375" style="182" customWidth="1"/>
    <col min="8709" max="8709" width="0" style="182" hidden="1" customWidth="1"/>
    <col min="8710" max="8710" width="18.28515625" style="182" customWidth="1"/>
    <col min="8711" max="8711" width="3.7109375" style="182" customWidth="1"/>
    <col min="8712" max="8712" width="0" style="182" hidden="1" customWidth="1"/>
    <col min="8713" max="8713" width="17.28515625" style="182" customWidth="1"/>
    <col min="8714" max="8714" width="3.7109375" style="182" customWidth="1"/>
    <col min="8715" max="8715" width="0" style="182" hidden="1" customWidth="1"/>
    <col min="8716" max="8716" width="17.140625" style="182" customWidth="1"/>
    <col min="8717" max="8718" width="3.7109375" style="182" customWidth="1"/>
    <col min="8719" max="8719" width="4.7109375" style="182" customWidth="1"/>
    <col min="8720" max="8720" width="16.140625" style="182" customWidth="1"/>
    <col min="8721" max="8960" width="9.140625" style="182"/>
    <col min="8961" max="8961" width="3.7109375" style="182" customWidth="1"/>
    <col min="8962" max="8962" width="0" style="182" hidden="1" customWidth="1"/>
    <col min="8963" max="8963" width="17.7109375" style="182" customWidth="1"/>
    <col min="8964" max="8964" width="3.7109375" style="182" customWidth="1"/>
    <col min="8965" max="8965" width="0" style="182" hidden="1" customWidth="1"/>
    <col min="8966" max="8966" width="18.28515625" style="182" customWidth="1"/>
    <col min="8967" max="8967" width="3.7109375" style="182" customWidth="1"/>
    <col min="8968" max="8968" width="0" style="182" hidden="1" customWidth="1"/>
    <col min="8969" max="8969" width="17.28515625" style="182" customWidth="1"/>
    <col min="8970" max="8970" width="3.7109375" style="182" customWidth="1"/>
    <col min="8971" max="8971" width="0" style="182" hidden="1" customWidth="1"/>
    <col min="8972" max="8972" width="17.140625" style="182" customWidth="1"/>
    <col min="8973" max="8974" width="3.7109375" style="182" customWidth="1"/>
    <col min="8975" max="8975" width="4.7109375" style="182" customWidth="1"/>
    <col min="8976" max="8976" width="16.140625" style="182" customWidth="1"/>
    <col min="8977" max="9216" width="9.140625" style="182"/>
    <col min="9217" max="9217" width="3.7109375" style="182" customWidth="1"/>
    <col min="9218" max="9218" width="0" style="182" hidden="1" customWidth="1"/>
    <col min="9219" max="9219" width="17.7109375" style="182" customWidth="1"/>
    <col min="9220" max="9220" width="3.7109375" style="182" customWidth="1"/>
    <col min="9221" max="9221" width="0" style="182" hidden="1" customWidth="1"/>
    <col min="9222" max="9222" width="18.28515625" style="182" customWidth="1"/>
    <col min="9223" max="9223" width="3.7109375" style="182" customWidth="1"/>
    <col min="9224" max="9224" width="0" style="182" hidden="1" customWidth="1"/>
    <col min="9225" max="9225" width="17.28515625" style="182" customWidth="1"/>
    <col min="9226" max="9226" width="3.7109375" style="182" customWidth="1"/>
    <col min="9227" max="9227" width="0" style="182" hidden="1" customWidth="1"/>
    <col min="9228" max="9228" width="17.140625" style="182" customWidth="1"/>
    <col min="9229" max="9230" width="3.7109375" style="182" customWidth="1"/>
    <col min="9231" max="9231" width="4.7109375" style="182" customWidth="1"/>
    <col min="9232" max="9232" width="16.140625" style="182" customWidth="1"/>
    <col min="9233" max="9472" width="9.140625" style="182"/>
    <col min="9473" max="9473" width="3.7109375" style="182" customWidth="1"/>
    <col min="9474" max="9474" width="0" style="182" hidden="1" customWidth="1"/>
    <col min="9475" max="9475" width="17.7109375" style="182" customWidth="1"/>
    <col min="9476" max="9476" width="3.7109375" style="182" customWidth="1"/>
    <col min="9477" max="9477" width="0" style="182" hidden="1" customWidth="1"/>
    <col min="9478" max="9478" width="18.28515625" style="182" customWidth="1"/>
    <col min="9479" max="9479" width="3.7109375" style="182" customWidth="1"/>
    <col min="9480" max="9480" width="0" style="182" hidden="1" customWidth="1"/>
    <col min="9481" max="9481" width="17.28515625" style="182" customWidth="1"/>
    <col min="9482" max="9482" width="3.7109375" style="182" customWidth="1"/>
    <col min="9483" max="9483" width="0" style="182" hidden="1" customWidth="1"/>
    <col min="9484" max="9484" width="17.140625" style="182" customWidth="1"/>
    <col min="9485" max="9486" width="3.7109375" style="182" customWidth="1"/>
    <col min="9487" max="9487" width="4.7109375" style="182" customWidth="1"/>
    <col min="9488" max="9488" width="16.140625" style="182" customWidth="1"/>
    <col min="9489" max="9728" width="9.140625" style="182"/>
    <col min="9729" max="9729" width="3.7109375" style="182" customWidth="1"/>
    <col min="9730" max="9730" width="0" style="182" hidden="1" customWidth="1"/>
    <col min="9731" max="9731" width="17.7109375" style="182" customWidth="1"/>
    <col min="9732" max="9732" width="3.7109375" style="182" customWidth="1"/>
    <col min="9733" max="9733" width="0" style="182" hidden="1" customWidth="1"/>
    <col min="9734" max="9734" width="18.28515625" style="182" customWidth="1"/>
    <col min="9735" max="9735" width="3.7109375" style="182" customWidth="1"/>
    <col min="9736" max="9736" width="0" style="182" hidden="1" customWidth="1"/>
    <col min="9737" max="9737" width="17.28515625" style="182" customWidth="1"/>
    <col min="9738" max="9738" width="3.7109375" style="182" customWidth="1"/>
    <col min="9739" max="9739" width="0" style="182" hidden="1" customWidth="1"/>
    <col min="9740" max="9740" width="17.140625" style="182" customWidth="1"/>
    <col min="9741" max="9742" width="3.7109375" style="182" customWidth="1"/>
    <col min="9743" max="9743" width="4.7109375" style="182" customWidth="1"/>
    <col min="9744" max="9744" width="16.140625" style="182" customWidth="1"/>
    <col min="9745" max="9984" width="9.140625" style="182"/>
    <col min="9985" max="9985" width="3.7109375" style="182" customWidth="1"/>
    <col min="9986" max="9986" width="0" style="182" hidden="1" customWidth="1"/>
    <col min="9987" max="9987" width="17.7109375" style="182" customWidth="1"/>
    <col min="9988" max="9988" width="3.7109375" style="182" customWidth="1"/>
    <col min="9989" max="9989" width="0" style="182" hidden="1" customWidth="1"/>
    <col min="9990" max="9990" width="18.28515625" style="182" customWidth="1"/>
    <col min="9991" max="9991" width="3.7109375" style="182" customWidth="1"/>
    <col min="9992" max="9992" width="0" style="182" hidden="1" customWidth="1"/>
    <col min="9993" max="9993" width="17.28515625" style="182" customWidth="1"/>
    <col min="9994" max="9994" width="3.7109375" style="182" customWidth="1"/>
    <col min="9995" max="9995" width="0" style="182" hidden="1" customWidth="1"/>
    <col min="9996" max="9996" width="17.140625" style="182" customWidth="1"/>
    <col min="9997" max="9998" width="3.7109375" style="182" customWidth="1"/>
    <col min="9999" max="9999" width="4.7109375" style="182" customWidth="1"/>
    <col min="10000" max="10000" width="16.140625" style="182" customWidth="1"/>
    <col min="10001" max="10240" width="9.140625" style="182"/>
    <col min="10241" max="10241" width="3.7109375" style="182" customWidth="1"/>
    <col min="10242" max="10242" width="0" style="182" hidden="1" customWidth="1"/>
    <col min="10243" max="10243" width="17.7109375" style="182" customWidth="1"/>
    <col min="10244" max="10244" width="3.7109375" style="182" customWidth="1"/>
    <col min="10245" max="10245" width="0" style="182" hidden="1" customWidth="1"/>
    <col min="10246" max="10246" width="18.28515625" style="182" customWidth="1"/>
    <col min="10247" max="10247" width="3.7109375" style="182" customWidth="1"/>
    <col min="10248" max="10248" width="0" style="182" hidden="1" customWidth="1"/>
    <col min="10249" max="10249" width="17.28515625" style="182" customWidth="1"/>
    <col min="10250" max="10250" width="3.7109375" style="182" customWidth="1"/>
    <col min="10251" max="10251" width="0" style="182" hidden="1" customWidth="1"/>
    <col min="10252" max="10252" width="17.140625" style="182" customWidth="1"/>
    <col min="10253" max="10254" width="3.7109375" style="182" customWidth="1"/>
    <col min="10255" max="10255" width="4.7109375" style="182" customWidth="1"/>
    <col min="10256" max="10256" width="16.140625" style="182" customWidth="1"/>
    <col min="10257" max="10496" width="9.140625" style="182"/>
    <col min="10497" max="10497" width="3.7109375" style="182" customWidth="1"/>
    <col min="10498" max="10498" width="0" style="182" hidden="1" customWidth="1"/>
    <col min="10499" max="10499" width="17.7109375" style="182" customWidth="1"/>
    <col min="10500" max="10500" width="3.7109375" style="182" customWidth="1"/>
    <col min="10501" max="10501" width="0" style="182" hidden="1" customWidth="1"/>
    <col min="10502" max="10502" width="18.28515625" style="182" customWidth="1"/>
    <col min="10503" max="10503" width="3.7109375" style="182" customWidth="1"/>
    <col min="10504" max="10504" width="0" style="182" hidden="1" customWidth="1"/>
    <col min="10505" max="10505" width="17.28515625" style="182" customWidth="1"/>
    <col min="10506" max="10506" width="3.7109375" style="182" customWidth="1"/>
    <col min="10507" max="10507" width="0" style="182" hidden="1" customWidth="1"/>
    <col min="10508" max="10508" width="17.140625" style="182" customWidth="1"/>
    <col min="10509" max="10510" width="3.7109375" style="182" customWidth="1"/>
    <col min="10511" max="10511" width="4.7109375" style="182" customWidth="1"/>
    <col min="10512" max="10512" width="16.140625" style="182" customWidth="1"/>
    <col min="10513" max="10752" width="9.140625" style="182"/>
    <col min="10753" max="10753" width="3.7109375" style="182" customWidth="1"/>
    <col min="10754" max="10754" width="0" style="182" hidden="1" customWidth="1"/>
    <col min="10755" max="10755" width="17.7109375" style="182" customWidth="1"/>
    <col min="10756" max="10756" width="3.7109375" style="182" customWidth="1"/>
    <col min="10757" max="10757" width="0" style="182" hidden="1" customWidth="1"/>
    <col min="10758" max="10758" width="18.28515625" style="182" customWidth="1"/>
    <col min="10759" max="10759" width="3.7109375" style="182" customWidth="1"/>
    <col min="10760" max="10760" width="0" style="182" hidden="1" customWidth="1"/>
    <col min="10761" max="10761" width="17.28515625" style="182" customWidth="1"/>
    <col min="10762" max="10762" width="3.7109375" style="182" customWidth="1"/>
    <col min="10763" max="10763" width="0" style="182" hidden="1" customWidth="1"/>
    <col min="10764" max="10764" width="17.140625" style="182" customWidth="1"/>
    <col min="10765" max="10766" width="3.7109375" style="182" customWidth="1"/>
    <col min="10767" max="10767" width="4.7109375" style="182" customWidth="1"/>
    <col min="10768" max="10768" width="16.140625" style="182" customWidth="1"/>
    <col min="10769" max="11008" width="9.140625" style="182"/>
    <col min="11009" max="11009" width="3.7109375" style="182" customWidth="1"/>
    <col min="11010" max="11010" width="0" style="182" hidden="1" customWidth="1"/>
    <col min="11011" max="11011" width="17.7109375" style="182" customWidth="1"/>
    <col min="11012" max="11012" width="3.7109375" style="182" customWidth="1"/>
    <col min="11013" max="11013" width="0" style="182" hidden="1" customWidth="1"/>
    <col min="11014" max="11014" width="18.28515625" style="182" customWidth="1"/>
    <col min="11015" max="11015" width="3.7109375" style="182" customWidth="1"/>
    <col min="11016" max="11016" width="0" style="182" hidden="1" customWidth="1"/>
    <col min="11017" max="11017" width="17.28515625" style="182" customWidth="1"/>
    <col min="11018" max="11018" width="3.7109375" style="182" customWidth="1"/>
    <col min="11019" max="11019" width="0" style="182" hidden="1" customWidth="1"/>
    <col min="11020" max="11020" width="17.140625" style="182" customWidth="1"/>
    <col min="11021" max="11022" width="3.7109375" style="182" customWidth="1"/>
    <col min="11023" max="11023" width="4.7109375" style="182" customWidth="1"/>
    <col min="11024" max="11024" width="16.140625" style="182" customWidth="1"/>
    <col min="11025" max="11264" width="9.140625" style="182"/>
    <col min="11265" max="11265" width="3.7109375" style="182" customWidth="1"/>
    <col min="11266" max="11266" width="0" style="182" hidden="1" customWidth="1"/>
    <col min="11267" max="11267" width="17.7109375" style="182" customWidth="1"/>
    <col min="11268" max="11268" width="3.7109375" style="182" customWidth="1"/>
    <col min="11269" max="11269" width="0" style="182" hidden="1" customWidth="1"/>
    <col min="11270" max="11270" width="18.28515625" style="182" customWidth="1"/>
    <col min="11271" max="11271" width="3.7109375" style="182" customWidth="1"/>
    <col min="11272" max="11272" width="0" style="182" hidden="1" customWidth="1"/>
    <col min="11273" max="11273" width="17.28515625" style="182" customWidth="1"/>
    <col min="11274" max="11274" width="3.7109375" style="182" customWidth="1"/>
    <col min="11275" max="11275" width="0" style="182" hidden="1" customWidth="1"/>
    <col min="11276" max="11276" width="17.140625" style="182" customWidth="1"/>
    <col min="11277" max="11278" width="3.7109375" style="182" customWidth="1"/>
    <col min="11279" max="11279" width="4.7109375" style="182" customWidth="1"/>
    <col min="11280" max="11280" width="16.140625" style="182" customWidth="1"/>
    <col min="11281" max="11520" width="9.140625" style="182"/>
    <col min="11521" max="11521" width="3.7109375" style="182" customWidth="1"/>
    <col min="11522" max="11522" width="0" style="182" hidden="1" customWidth="1"/>
    <col min="11523" max="11523" width="17.7109375" style="182" customWidth="1"/>
    <col min="11524" max="11524" width="3.7109375" style="182" customWidth="1"/>
    <col min="11525" max="11525" width="0" style="182" hidden="1" customWidth="1"/>
    <col min="11526" max="11526" width="18.28515625" style="182" customWidth="1"/>
    <col min="11527" max="11527" width="3.7109375" style="182" customWidth="1"/>
    <col min="11528" max="11528" width="0" style="182" hidden="1" customWidth="1"/>
    <col min="11529" max="11529" width="17.28515625" style="182" customWidth="1"/>
    <col min="11530" max="11530" width="3.7109375" style="182" customWidth="1"/>
    <col min="11531" max="11531" width="0" style="182" hidden="1" customWidth="1"/>
    <col min="11532" max="11532" width="17.140625" style="182" customWidth="1"/>
    <col min="11533" max="11534" width="3.7109375" style="182" customWidth="1"/>
    <col min="11535" max="11535" width="4.7109375" style="182" customWidth="1"/>
    <col min="11536" max="11536" width="16.140625" style="182" customWidth="1"/>
    <col min="11537" max="11776" width="9.140625" style="182"/>
    <col min="11777" max="11777" width="3.7109375" style="182" customWidth="1"/>
    <col min="11778" max="11778" width="0" style="182" hidden="1" customWidth="1"/>
    <col min="11779" max="11779" width="17.7109375" style="182" customWidth="1"/>
    <col min="11780" max="11780" width="3.7109375" style="182" customWidth="1"/>
    <col min="11781" max="11781" width="0" style="182" hidden="1" customWidth="1"/>
    <col min="11782" max="11782" width="18.28515625" style="182" customWidth="1"/>
    <col min="11783" max="11783" width="3.7109375" style="182" customWidth="1"/>
    <col min="11784" max="11784" width="0" style="182" hidden="1" customWidth="1"/>
    <col min="11785" max="11785" width="17.28515625" style="182" customWidth="1"/>
    <col min="11786" max="11786" width="3.7109375" style="182" customWidth="1"/>
    <col min="11787" max="11787" width="0" style="182" hidden="1" customWidth="1"/>
    <col min="11788" max="11788" width="17.140625" style="182" customWidth="1"/>
    <col min="11789" max="11790" width="3.7109375" style="182" customWidth="1"/>
    <col min="11791" max="11791" width="4.7109375" style="182" customWidth="1"/>
    <col min="11792" max="11792" width="16.140625" style="182" customWidth="1"/>
    <col min="11793" max="12032" width="9.140625" style="182"/>
    <col min="12033" max="12033" width="3.7109375" style="182" customWidth="1"/>
    <col min="12034" max="12034" width="0" style="182" hidden="1" customWidth="1"/>
    <col min="12035" max="12035" width="17.7109375" style="182" customWidth="1"/>
    <col min="12036" max="12036" width="3.7109375" style="182" customWidth="1"/>
    <col min="12037" max="12037" width="0" style="182" hidden="1" customWidth="1"/>
    <col min="12038" max="12038" width="18.28515625" style="182" customWidth="1"/>
    <col min="12039" max="12039" width="3.7109375" style="182" customWidth="1"/>
    <col min="12040" max="12040" width="0" style="182" hidden="1" customWidth="1"/>
    <col min="12041" max="12041" width="17.28515625" style="182" customWidth="1"/>
    <col min="12042" max="12042" width="3.7109375" style="182" customWidth="1"/>
    <col min="12043" max="12043" width="0" style="182" hidden="1" customWidth="1"/>
    <col min="12044" max="12044" width="17.140625" style="182" customWidth="1"/>
    <col min="12045" max="12046" width="3.7109375" style="182" customWidth="1"/>
    <col min="12047" max="12047" width="4.7109375" style="182" customWidth="1"/>
    <col min="12048" max="12048" width="16.140625" style="182" customWidth="1"/>
    <col min="12049" max="12288" width="9.140625" style="182"/>
    <col min="12289" max="12289" width="3.7109375" style="182" customWidth="1"/>
    <col min="12290" max="12290" width="0" style="182" hidden="1" customWidth="1"/>
    <col min="12291" max="12291" width="17.7109375" style="182" customWidth="1"/>
    <col min="12292" max="12292" width="3.7109375" style="182" customWidth="1"/>
    <col min="12293" max="12293" width="0" style="182" hidden="1" customWidth="1"/>
    <col min="12294" max="12294" width="18.28515625" style="182" customWidth="1"/>
    <col min="12295" max="12295" width="3.7109375" style="182" customWidth="1"/>
    <col min="12296" max="12296" width="0" style="182" hidden="1" customWidth="1"/>
    <col min="12297" max="12297" width="17.28515625" style="182" customWidth="1"/>
    <col min="12298" max="12298" width="3.7109375" style="182" customWidth="1"/>
    <col min="12299" max="12299" width="0" style="182" hidden="1" customWidth="1"/>
    <col min="12300" max="12300" width="17.140625" style="182" customWidth="1"/>
    <col min="12301" max="12302" width="3.7109375" style="182" customWidth="1"/>
    <col min="12303" max="12303" width="4.7109375" style="182" customWidth="1"/>
    <col min="12304" max="12304" width="16.140625" style="182" customWidth="1"/>
    <col min="12305" max="12544" width="9.140625" style="182"/>
    <col min="12545" max="12545" width="3.7109375" style="182" customWidth="1"/>
    <col min="12546" max="12546" width="0" style="182" hidden="1" customWidth="1"/>
    <col min="12547" max="12547" width="17.7109375" style="182" customWidth="1"/>
    <col min="12548" max="12548" width="3.7109375" style="182" customWidth="1"/>
    <col min="12549" max="12549" width="0" style="182" hidden="1" customWidth="1"/>
    <col min="12550" max="12550" width="18.28515625" style="182" customWidth="1"/>
    <col min="12551" max="12551" width="3.7109375" style="182" customWidth="1"/>
    <col min="12552" max="12552" width="0" style="182" hidden="1" customWidth="1"/>
    <col min="12553" max="12553" width="17.28515625" style="182" customWidth="1"/>
    <col min="12554" max="12554" width="3.7109375" style="182" customWidth="1"/>
    <col min="12555" max="12555" width="0" style="182" hidden="1" customWidth="1"/>
    <col min="12556" max="12556" width="17.140625" style="182" customWidth="1"/>
    <col min="12557" max="12558" width="3.7109375" style="182" customWidth="1"/>
    <col min="12559" max="12559" width="4.7109375" style="182" customWidth="1"/>
    <col min="12560" max="12560" width="16.140625" style="182" customWidth="1"/>
    <col min="12561" max="12800" width="9.140625" style="182"/>
    <col min="12801" max="12801" width="3.7109375" style="182" customWidth="1"/>
    <col min="12802" max="12802" width="0" style="182" hidden="1" customWidth="1"/>
    <col min="12803" max="12803" width="17.7109375" style="182" customWidth="1"/>
    <col min="12804" max="12804" width="3.7109375" style="182" customWidth="1"/>
    <col min="12805" max="12805" width="0" style="182" hidden="1" customWidth="1"/>
    <col min="12806" max="12806" width="18.28515625" style="182" customWidth="1"/>
    <col min="12807" max="12807" width="3.7109375" style="182" customWidth="1"/>
    <col min="12808" max="12808" width="0" style="182" hidden="1" customWidth="1"/>
    <col min="12809" max="12809" width="17.28515625" style="182" customWidth="1"/>
    <col min="12810" max="12810" width="3.7109375" style="182" customWidth="1"/>
    <col min="12811" max="12811" width="0" style="182" hidden="1" customWidth="1"/>
    <col min="12812" max="12812" width="17.140625" style="182" customWidth="1"/>
    <col min="12813" max="12814" width="3.7109375" style="182" customWidth="1"/>
    <col min="12815" max="12815" width="4.7109375" style="182" customWidth="1"/>
    <col min="12816" max="12816" width="16.140625" style="182" customWidth="1"/>
    <col min="12817" max="13056" width="9.140625" style="182"/>
    <col min="13057" max="13057" width="3.7109375" style="182" customWidth="1"/>
    <col min="13058" max="13058" width="0" style="182" hidden="1" customWidth="1"/>
    <col min="13059" max="13059" width="17.7109375" style="182" customWidth="1"/>
    <col min="13060" max="13060" width="3.7109375" style="182" customWidth="1"/>
    <col min="13061" max="13061" width="0" style="182" hidden="1" customWidth="1"/>
    <col min="13062" max="13062" width="18.28515625" style="182" customWidth="1"/>
    <col min="13063" max="13063" width="3.7109375" style="182" customWidth="1"/>
    <col min="13064" max="13064" width="0" style="182" hidden="1" customWidth="1"/>
    <col min="13065" max="13065" width="17.28515625" style="182" customWidth="1"/>
    <col min="13066" max="13066" width="3.7109375" style="182" customWidth="1"/>
    <col min="13067" max="13067" width="0" style="182" hidden="1" customWidth="1"/>
    <col min="13068" max="13068" width="17.140625" style="182" customWidth="1"/>
    <col min="13069" max="13070" width="3.7109375" style="182" customWidth="1"/>
    <col min="13071" max="13071" width="4.7109375" style="182" customWidth="1"/>
    <col min="13072" max="13072" width="16.140625" style="182" customWidth="1"/>
    <col min="13073" max="13312" width="9.140625" style="182"/>
    <col min="13313" max="13313" width="3.7109375" style="182" customWidth="1"/>
    <col min="13314" max="13314" width="0" style="182" hidden="1" customWidth="1"/>
    <col min="13315" max="13315" width="17.7109375" style="182" customWidth="1"/>
    <col min="13316" max="13316" width="3.7109375" style="182" customWidth="1"/>
    <col min="13317" max="13317" width="0" style="182" hidden="1" customWidth="1"/>
    <col min="13318" max="13318" width="18.28515625" style="182" customWidth="1"/>
    <col min="13319" max="13319" width="3.7109375" style="182" customWidth="1"/>
    <col min="13320" max="13320" width="0" style="182" hidden="1" customWidth="1"/>
    <col min="13321" max="13321" width="17.28515625" style="182" customWidth="1"/>
    <col min="13322" max="13322" width="3.7109375" style="182" customWidth="1"/>
    <col min="13323" max="13323" width="0" style="182" hidden="1" customWidth="1"/>
    <col min="13324" max="13324" width="17.140625" style="182" customWidth="1"/>
    <col min="13325" max="13326" width="3.7109375" style="182" customWidth="1"/>
    <col min="13327" max="13327" width="4.7109375" style="182" customWidth="1"/>
    <col min="13328" max="13328" width="16.140625" style="182" customWidth="1"/>
    <col min="13329" max="13568" width="9.140625" style="182"/>
    <col min="13569" max="13569" width="3.7109375" style="182" customWidth="1"/>
    <col min="13570" max="13570" width="0" style="182" hidden="1" customWidth="1"/>
    <col min="13571" max="13571" width="17.7109375" style="182" customWidth="1"/>
    <col min="13572" max="13572" width="3.7109375" style="182" customWidth="1"/>
    <col min="13573" max="13573" width="0" style="182" hidden="1" customWidth="1"/>
    <col min="13574" max="13574" width="18.28515625" style="182" customWidth="1"/>
    <col min="13575" max="13575" width="3.7109375" style="182" customWidth="1"/>
    <col min="13576" max="13576" width="0" style="182" hidden="1" customWidth="1"/>
    <col min="13577" max="13577" width="17.28515625" style="182" customWidth="1"/>
    <col min="13578" max="13578" width="3.7109375" style="182" customWidth="1"/>
    <col min="13579" max="13579" width="0" style="182" hidden="1" customWidth="1"/>
    <col min="13580" max="13580" width="17.140625" style="182" customWidth="1"/>
    <col min="13581" max="13582" width="3.7109375" style="182" customWidth="1"/>
    <col min="13583" max="13583" width="4.7109375" style="182" customWidth="1"/>
    <col min="13584" max="13584" width="16.140625" style="182" customWidth="1"/>
    <col min="13585" max="13824" width="9.140625" style="182"/>
    <col min="13825" max="13825" width="3.7109375" style="182" customWidth="1"/>
    <col min="13826" max="13826" width="0" style="182" hidden="1" customWidth="1"/>
    <col min="13827" max="13827" width="17.7109375" style="182" customWidth="1"/>
    <col min="13828" max="13828" width="3.7109375" style="182" customWidth="1"/>
    <col min="13829" max="13829" width="0" style="182" hidden="1" customWidth="1"/>
    <col min="13830" max="13830" width="18.28515625" style="182" customWidth="1"/>
    <col min="13831" max="13831" width="3.7109375" style="182" customWidth="1"/>
    <col min="13832" max="13832" width="0" style="182" hidden="1" customWidth="1"/>
    <col min="13833" max="13833" width="17.28515625" style="182" customWidth="1"/>
    <col min="13834" max="13834" width="3.7109375" style="182" customWidth="1"/>
    <col min="13835" max="13835" width="0" style="182" hidden="1" customWidth="1"/>
    <col min="13836" max="13836" width="17.140625" style="182" customWidth="1"/>
    <col min="13837" max="13838" width="3.7109375" style="182" customWidth="1"/>
    <col min="13839" max="13839" width="4.7109375" style="182" customWidth="1"/>
    <col min="13840" max="13840" width="16.140625" style="182" customWidth="1"/>
    <col min="13841" max="14080" width="9.140625" style="182"/>
    <col min="14081" max="14081" width="3.7109375" style="182" customWidth="1"/>
    <col min="14082" max="14082" width="0" style="182" hidden="1" customWidth="1"/>
    <col min="14083" max="14083" width="17.7109375" style="182" customWidth="1"/>
    <col min="14084" max="14084" width="3.7109375" style="182" customWidth="1"/>
    <col min="14085" max="14085" width="0" style="182" hidden="1" customWidth="1"/>
    <col min="14086" max="14086" width="18.28515625" style="182" customWidth="1"/>
    <col min="14087" max="14087" width="3.7109375" style="182" customWidth="1"/>
    <col min="14088" max="14088" width="0" style="182" hidden="1" customWidth="1"/>
    <col min="14089" max="14089" width="17.28515625" style="182" customWidth="1"/>
    <col min="14090" max="14090" width="3.7109375" style="182" customWidth="1"/>
    <col min="14091" max="14091" width="0" style="182" hidden="1" customWidth="1"/>
    <col min="14092" max="14092" width="17.140625" style="182" customWidth="1"/>
    <col min="14093" max="14094" width="3.7109375" style="182" customWidth="1"/>
    <col min="14095" max="14095" width="4.7109375" style="182" customWidth="1"/>
    <col min="14096" max="14096" width="16.140625" style="182" customWidth="1"/>
    <col min="14097" max="14336" width="9.140625" style="182"/>
    <col min="14337" max="14337" width="3.7109375" style="182" customWidth="1"/>
    <col min="14338" max="14338" width="0" style="182" hidden="1" customWidth="1"/>
    <col min="14339" max="14339" width="17.7109375" style="182" customWidth="1"/>
    <col min="14340" max="14340" width="3.7109375" style="182" customWidth="1"/>
    <col min="14341" max="14341" width="0" style="182" hidden="1" customWidth="1"/>
    <col min="14342" max="14342" width="18.28515625" style="182" customWidth="1"/>
    <col min="14343" max="14343" width="3.7109375" style="182" customWidth="1"/>
    <col min="14344" max="14344" width="0" style="182" hidden="1" customWidth="1"/>
    <col min="14345" max="14345" width="17.28515625" style="182" customWidth="1"/>
    <col min="14346" max="14346" width="3.7109375" style="182" customWidth="1"/>
    <col min="14347" max="14347" width="0" style="182" hidden="1" customWidth="1"/>
    <col min="14348" max="14348" width="17.140625" style="182" customWidth="1"/>
    <col min="14349" max="14350" width="3.7109375" style="182" customWidth="1"/>
    <col min="14351" max="14351" width="4.7109375" style="182" customWidth="1"/>
    <col min="14352" max="14352" width="16.140625" style="182" customWidth="1"/>
    <col min="14353" max="14592" width="9.140625" style="182"/>
    <col min="14593" max="14593" width="3.7109375" style="182" customWidth="1"/>
    <col min="14594" max="14594" width="0" style="182" hidden="1" customWidth="1"/>
    <col min="14595" max="14595" width="17.7109375" style="182" customWidth="1"/>
    <col min="14596" max="14596" width="3.7109375" style="182" customWidth="1"/>
    <col min="14597" max="14597" width="0" style="182" hidden="1" customWidth="1"/>
    <col min="14598" max="14598" width="18.28515625" style="182" customWidth="1"/>
    <col min="14599" max="14599" width="3.7109375" style="182" customWidth="1"/>
    <col min="14600" max="14600" width="0" style="182" hidden="1" customWidth="1"/>
    <col min="14601" max="14601" width="17.28515625" style="182" customWidth="1"/>
    <col min="14602" max="14602" width="3.7109375" style="182" customWidth="1"/>
    <col min="14603" max="14603" width="0" style="182" hidden="1" customWidth="1"/>
    <col min="14604" max="14604" width="17.140625" style="182" customWidth="1"/>
    <col min="14605" max="14606" width="3.7109375" style="182" customWidth="1"/>
    <col min="14607" max="14607" width="4.7109375" style="182" customWidth="1"/>
    <col min="14608" max="14608" width="16.140625" style="182" customWidth="1"/>
    <col min="14609" max="14848" width="9.140625" style="182"/>
    <col min="14849" max="14849" width="3.7109375" style="182" customWidth="1"/>
    <col min="14850" max="14850" width="0" style="182" hidden="1" customWidth="1"/>
    <col min="14851" max="14851" width="17.7109375" style="182" customWidth="1"/>
    <col min="14852" max="14852" width="3.7109375" style="182" customWidth="1"/>
    <col min="14853" max="14853" width="0" style="182" hidden="1" customWidth="1"/>
    <col min="14854" max="14854" width="18.28515625" style="182" customWidth="1"/>
    <col min="14855" max="14855" width="3.7109375" style="182" customWidth="1"/>
    <col min="14856" max="14856" width="0" style="182" hidden="1" customWidth="1"/>
    <col min="14857" max="14857" width="17.28515625" style="182" customWidth="1"/>
    <col min="14858" max="14858" width="3.7109375" style="182" customWidth="1"/>
    <col min="14859" max="14859" width="0" style="182" hidden="1" customWidth="1"/>
    <col min="14860" max="14860" width="17.140625" style="182" customWidth="1"/>
    <col min="14861" max="14862" width="3.7109375" style="182" customWidth="1"/>
    <col min="14863" max="14863" width="4.7109375" style="182" customWidth="1"/>
    <col min="14864" max="14864" width="16.140625" style="182" customWidth="1"/>
    <col min="14865" max="15104" width="9.140625" style="182"/>
    <col min="15105" max="15105" width="3.7109375" style="182" customWidth="1"/>
    <col min="15106" max="15106" width="0" style="182" hidden="1" customWidth="1"/>
    <col min="15107" max="15107" width="17.7109375" style="182" customWidth="1"/>
    <col min="15108" max="15108" width="3.7109375" style="182" customWidth="1"/>
    <col min="15109" max="15109" width="0" style="182" hidden="1" customWidth="1"/>
    <col min="15110" max="15110" width="18.28515625" style="182" customWidth="1"/>
    <col min="15111" max="15111" width="3.7109375" style="182" customWidth="1"/>
    <col min="15112" max="15112" width="0" style="182" hidden="1" customWidth="1"/>
    <col min="15113" max="15113" width="17.28515625" style="182" customWidth="1"/>
    <col min="15114" max="15114" width="3.7109375" style="182" customWidth="1"/>
    <col min="15115" max="15115" width="0" style="182" hidden="1" customWidth="1"/>
    <col min="15116" max="15116" width="17.140625" style="182" customWidth="1"/>
    <col min="15117" max="15118" width="3.7109375" style="182" customWidth="1"/>
    <col min="15119" max="15119" width="4.7109375" style="182" customWidth="1"/>
    <col min="15120" max="15120" width="16.140625" style="182" customWidth="1"/>
    <col min="15121" max="15360" width="9.140625" style="182"/>
    <col min="15361" max="15361" width="3.7109375" style="182" customWidth="1"/>
    <col min="15362" max="15362" width="0" style="182" hidden="1" customWidth="1"/>
    <col min="15363" max="15363" width="17.7109375" style="182" customWidth="1"/>
    <col min="15364" max="15364" width="3.7109375" style="182" customWidth="1"/>
    <col min="15365" max="15365" width="0" style="182" hidden="1" customWidth="1"/>
    <col min="15366" max="15366" width="18.28515625" style="182" customWidth="1"/>
    <col min="15367" max="15367" width="3.7109375" style="182" customWidth="1"/>
    <col min="15368" max="15368" width="0" style="182" hidden="1" customWidth="1"/>
    <col min="15369" max="15369" width="17.28515625" style="182" customWidth="1"/>
    <col min="15370" max="15370" width="3.7109375" style="182" customWidth="1"/>
    <col min="15371" max="15371" width="0" style="182" hidden="1" customWidth="1"/>
    <col min="15372" max="15372" width="17.140625" style="182" customWidth="1"/>
    <col min="15373" max="15374" width="3.7109375" style="182" customWidth="1"/>
    <col min="15375" max="15375" width="4.7109375" style="182" customWidth="1"/>
    <col min="15376" max="15376" width="16.140625" style="182" customWidth="1"/>
    <col min="15377" max="15616" width="9.140625" style="182"/>
    <col min="15617" max="15617" width="3.7109375" style="182" customWidth="1"/>
    <col min="15618" max="15618" width="0" style="182" hidden="1" customWidth="1"/>
    <col min="15619" max="15619" width="17.7109375" style="182" customWidth="1"/>
    <col min="15620" max="15620" width="3.7109375" style="182" customWidth="1"/>
    <col min="15621" max="15621" width="0" style="182" hidden="1" customWidth="1"/>
    <col min="15622" max="15622" width="18.28515625" style="182" customWidth="1"/>
    <col min="15623" max="15623" width="3.7109375" style="182" customWidth="1"/>
    <col min="15624" max="15624" width="0" style="182" hidden="1" customWidth="1"/>
    <col min="15625" max="15625" width="17.28515625" style="182" customWidth="1"/>
    <col min="15626" max="15626" width="3.7109375" style="182" customWidth="1"/>
    <col min="15627" max="15627" width="0" style="182" hidden="1" customWidth="1"/>
    <col min="15628" max="15628" width="17.140625" style="182" customWidth="1"/>
    <col min="15629" max="15630" width="3.7109375" style="182" customWidth="1"/>
    <col min="15631" max="15631" width="4.7109375" style="182" customWidth="1"/>
    <col min="15632" max="15632" width="16.140625" style="182" customWidth="1"/>
    <col min="15633" max="15872" width="9.140625" style="182"/>
    <col min="15873" max="15873" width="3.7109375" style="182" customWidth="1"/>
    <col min="15874" max="15874" width="0" style="182" hidden="1" customWidth="1"/>
    <col min="15875" max="15875" width="17.7109375" style="182" customWidth="1"/>
    <col min="15876" max="15876" width="3.7109375" style="182" customWidth="1"/>
    <col min="15877" max="15877" width="0" style="182" hidden="1" customWidth="1"/>
    <col min="15878" max="15878" width="18.28515625" style="182" customWidth="1"/>
    <col min="15879" max="15879" width="3.7109375" style="182" customWidth="1"/>
    <col min="15880" max="15880" width="0" style="182" hidden="1" customWidth="1"/>
    <col min="15881" max="15881" width="17.28515625" style="182" customWidth="1"/>
    <col min="15882" max="15882" width="3.7109375" style="182" customWidth="1"/>
    <col min="15883" max="15883" width="0" style="182" hidden="1" customWidth="1"/>
    <col min="15884" max="15884" width="17.140625" style="182" customWidth="1"/>
    <col min="15885" max="15886" width="3.7109375" style="182" customWidth="1"/>
    <col min="15887" max="15887" width="4.7109375" style="182" customWidth="1"/>
    <col min="15888" max="15888" width="16.140625" style="182" customWidth="1"/>
    <col min="15889" max="16128" width="9.140625" style="182"/>
    <col min="16129" max="16129" width="3.7109375" style="182" customWidth="1"/>
    <col min="16130" max="16130" width="0" style="182" hidden="1" customWidth="1"/>
    <col min="16131" max="16131" width="17.7109375" style="182" customWidth="1"/>
    <col min="16132" max="16132" width="3.7109375" style="182" customWidth="1"/>
    <col min="16133" max="16133" width="0" style="182" hidden="1" customWidth="1"/>
    <col min="16134" max="16134" width="18.28515625" style="182" customWidth="1"/>
    <col min="16135" max="16135" width="3.7109375" style="182" customWidth="1"/>
    <col min="16136" max="16136" width="0" style="182" hidden="1" customWidth="1"/>
    <col min="16137" max="16137" width="17.28515625" style="182" customWidth="1"/>
    <col min="16138" max="16138" width="3.7109375" style="182" customWidth="1"/>
    <col min="16139" max="16139" width="0" style="182" hidden="1" customWidth="1"/>
    <col min="16140" max="16140" width="17.140625" style="182" customWidth="1"/>
    <col min="16141" max="16142" width="3.7109375" style="182" customWidth="1"/>
    <col min="16143" max="16143" width="4.7109375" style="182" customWidth="1"/>
    <col min="16144" max="16144" width="16.140625" style="182" customWidth="1"/>
    <col min="16145" max="16384" width="9.140625" style="182"/>
  </cols>
  <sheetData>
    <row r="1" spans="1:16" ht="15" x14ac:dyDescent="0.2">
      <c r="A1" s="1079" t="str">
        <f>СписокКМ!A1</f>
        <v xml:space="preserve">ЧЕМПИОНАТ РОССИИ СРЕДИ лиц с ПОДА по настольному теннису  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  <c r="N1" s="1079"/>
      <c r="O1" s="1079"/>
      <c r="P1" s="1079"/>
    </row>
    <row r="2" spans="1:16" ht="13.5" thickBot="1" x14ac:dyDescent="0.25">
      <c r="A2" s="355"/>
      <c r="B2" s="355"/>
      <c r="C2" s="356" t="str">
        <f>СписокКМ!A2</f>
        <v>25 - 30 сентября 2020 г.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7" t="str">
        <f>СписокКМ!H2</f>
        <v>г. Чебоксары</v>
      </c>
    </row>
    <row r="3" spans="1:16" ht="15.75" customHeight="1" x14ac:dyDescent="0.2">
      <c r="A3" s="1329" t="s">
        <v>301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</row>
    <row r="4" spans="1:16" ht="12.75" customHeight="1" x14ac:dyDescent="0.25">
      <c r="C4" s="185"/>
      <c r="F4" s="185"/>
      <c r="I4" s="195" t="s">
        <v>582</v>
      </c>
      <c r="M4" s="186"/>
      <c r="N4" s="186"/>
      <c r="O4" s="186"/>
      <c r="P4" s="186"/>
    </row>
    <row r="5" spans="1:16" ht="12.75" customHeight="1" x14ac:dyDescent="0.25">
      <c r="B5" s="809"/>
      <c r="C5" s="360" t="str">
        <f>IF(B5="","",VLOOKUP(B5,СписокКМ!$A$186:$D$241,3,FALSE))</f>
        <v/>
      </c>
      <c r="I5" s="185"/>
      <c r="J5" s="188"/>
      <c r="K5" s="188"/>
      <c r="L5" s="188"/>
      <c r="M5" s="188"/>
      <c r="N5" s="188"/>
      <c r="O5" s="188"/>
      <c r="P5" s="188"/>
    </row>
    <row r="6" spans="1:16" ht="12.75" customHeight="1" x14ac:dyDescent="0.25">
      <c r="A6" s="189"/>
      <c r="B6" s="189"/>
      <c r="C6" s="801"/>
      <c r="D6" s="810">
        <v>1</v>
      </c>
      <c r="E6" s="809">
        <v>8</v>
      </c>
      <c r="F6" s="558" t="str">
        <f>IF(E6="","",VLOOKUP(E6,СписокКМ!$A$186:$D$241,3,FALSE))</f>
        <v>Саратовская область</v>
      </c>
      <c r="I6" s="191"/>
      <c r="J6" s="191"/>
      <c r="K6" s="191"/>
      <c r="L6" s="185"/>
      <c r="M6" s="191"/>
      <c r="N6" s="191"/>
      <c r="O6" s="191"/>
      <c r="P6" s="191"/>
    </row>
    <row r="7" spans="1:16" ht="12.75" customHeight="1" x14ac:dyDescent="0.25">
      <c r="A7" s="189"/>
      <c r="B7" s="809"/>
      <c r="C7" s="805" t="str">
        <f>IF(B7="","",VLOOKUP(B7,СписокКМ!$A$186:$D$241,3,FALSE))</f>
        <v/>
      </c>
      <c r="D7" s="810"/>
      <c r="E7" s="189"/>
      <c r="F7" s="193"/>
      <c r="G7" s="190"/>
      <c r="H7" s="189"/>
      <c r="L7" s="194"/>
      <c r="O7" s="182"/>
    </row>
    <row r="8" spans="1:16" ht="12.75" customHeight="1" x14ac:dyDescent="0.25">
      <c r="B8" s="809"/>
      <c r="C8" s="360" t="str">
        <f>IF(B8="","",VLOOKUP(B8,СписокКМ!$A$186:$D$241,3,FALSE))</f>
        <v/>
      </c>
      <c r="F8" s="445"/>
      <c r="G8" s="196">
        <v>9</v>
      </c>
      <c r="H8" s="187">
        <v>8</v>
      </c>
      <c r="I8" s="559" t="str">
        <f>IF(H8="","",VLOOKUP(H8,СписокКМ!$A$186:$D$241,3,FALSE))</f>
        <v>Саратовская область</v>
      </c>
      <c r="J8" s="198"/>
      <c r="K8" s="198"/>
      <c r="M8" s="198"/>
      <c r="N8" s="198"/>
    </row>
    <row r="9" spans="1:16" ht="12.75" customHeight="1" x14ac:dyDescent="0.25">
      <c r="A9" s="189"/>
      <c r="B9" s="189"/>
      <c r="C9" s="801"/>
      <c r="D9" s="810">
        <v>2</v>
      </c>
      <c r="E9" s="809">
        <v>5</v>
      </c>
      <c r="F9" s="557" t="str">
        <f>IF(E9="","",VLOOKUP(E9,СписокКМ!$A$186:$D$241,3,FALSE))</f>
        <v xml:space="preserve">Челябинская область </v>
      </c>
      <c r="G9" s="192"/>
      <c r="H9" s="189"/>
      <c r="I9" s="199" t="s">
        <v>593</v>
      </c>
      <c r="J9" s="200"/>
      <c r="K9" s="201"/>
      <c r="L9" s="198"/>
      <c r="M9" s="198"/>
      <c r="N9" s="198"/>
    </row>
    <row r="10" spans="1:16" ht="12.75" customHeight="1" x14ac:dyDescent="0.25">
      <c r="A10" s="189"/>
      <c r="B10" s="809"/>
      <c r="C10" s="805" t="str">
        <f>IF(B10="","",VLOOKUP(B10,СписокКМ!$A$186:$D$241,3,FALSE))</f>
        <v/>
      </c>
      <c r="D10" s="810"/>
      <c r="E10" s="189"/>
      <c r="F10" s="199"/>
      <c r="I10" s="202"/>
      <c r="J10" s="203"/>
      <c r="K10" s="201"/>
      <c r="L10" s="198"/>
      <c r="M10" s="198"/>
      <c r="N10" s="198"/>
    </row>
    <row r="11" spans="1:16" ht="12.75" customHeight="1" x14ac:dyDescent="0.25">
      <c r="A11" s="204"/>
      <c r="B11" s="809"/>
      <c r="C11" s="360" t="str">
        <f>IF(B11="","",VLOOKUP(B11,СписокКМ!$A$186:$D$241,3,FALSE))</f>
        <v/>
      </c>
      <c r="I11" s="1335" t="s">
        <v>308</v>
      </c>
      <c r="J11" s="1336">
        <v>13</v>
      </c>
      <c r="K11" s="205">
        <v>8</v>
      </c>
      <c r="L11" s="559" t="str">
        <f>IF(K11="","",VLOOKUP(K11,СписокКМ!$A$186:$D$241,3,FALSE))</f>
        <v>Саратовская область</v>
      </c>
      <c r="M11" s="198"/>
      <c r="N11" s="198"/>
    </row>
    <row r="12" spans="1:16" ht="12.75" customHeight="1" x14ac:dyDescent="0.25">
      <c r="A12" s="189"/>
      <c r="B12" s="189"/>
      <c r="C12" s="801"/>
      <c r="D12" s="810">
        <v>3</v>
      </c>
      <c r="E12" s="187">
        <v>3</v>
      </c>
      <c r="F12" s="557" t="str">
        <f>IF(E12="","",VLOOKUP(E12,СписокКМ!$A$186:$D$241,3,FALSE))</f>
        <v>Санкт-Петербург</v>
      </c>
      <c r="I12" s="1335"/>
      <c r="J12" s="1336"/>
      <c r="K12" s="201"/>
      <c r="L12" s="199" t="s">
        <v>593</v>
      </c>
      <c r="M12" s="200"/>
      <c r="N12" s="201"/>
    </row>
    <row r="13" spans="1:16" ht="12.75" customHeight="1" x14ac:dyDescent="0.25">
      <c r="A13" s="189"/>
      <c r="B13" s="809"/>
      <c r="C13" s="805" t="str">
        <f>IF(B13="","",VLOOKUP(B13,СписокКМ!$A$186:$D$241,3,FALSE))</f>
        <v/>
      </c>
      <c r="D13" s="810"/>
      <c r="E13" s="189"/>
      <c r="F13" s="199"/>
      <c r="G13" s="190"/>
      <c r="H13" s="189"/>
      <c r="I13" s="202"/>
      <c r="J13" s="203"/>
      <c r="K13" s="201"/>
      <c r="L13" s="202"/>
      <c r="M13" s="203"/>
      <c r="N13" s="201"/>
    </row>
    <row r="14" spans="1:16" ht="12.75" customHeight="1" x14ac:dyDescent="0.25">
      <c r="A14" s="204"/>
      <c r="B14" s="809"/>
      <c r="C14" s="360" t="str">
        <f>IF(B14="","",VLOOKUP(B14,СписокКМ!$A$186:$D$241,3,FALSE))</f>
        <v/>
      </c>
      <c r="F14" s="730" t="s">
        <v>306</v>
      </c>
      <c r="G14" s="196">
        <v>10</v>
      </c>
      <c r="H14" s="187">
        <v>6</v>
      </c>
      <c r="I14" s="559" t="str">
        <f>IF(H14="","",VLOOKUP(H14,СписокКМ!$A$186:$D$241,3,FALSE))</f>
        <v>Кемеровская область</v>
      </c>
      <c r="J14" s="206"/>
      <c r="K14" s="201"/>
      <c r="L14" s="202"/>
      <c r="M14" s="203"/>
      <c r="N14" s="201"/>
    </row>
    <row r="15" spans="1:16" ht="12.75" customHeight="1" x14ac:dyDescent="0.25">
      <c r="A15" s="189"/>
      <c r="B15" s="189"/>
      <c r="C15" s="801"/>
      <c r="D15" s="810">
        <v>4</v>
      </c>
      <c r="E15" s="187">
        <v>6</v>
      </c>
      <c r="F15" s="557" t="str">
        <f>IF(E15="","",VLOOKUP(E15,СписокКМ!$A$186:$D$241,3,FALSE))</f>
        <v>Кемеровская область</v>
      </c>
      <c r="G15" s="192"/>
      <c r="H15" s="189"/>
      <c r="I15" s="199" t="s">
        <v>591</v>
      </c>
      <c r="J15" s="198"/>
      <c r="K15" s="198"/>
      <c r="L15" s="202"/>
      <c r="M15" s="203"/>
      <c r="N15" s="201"/>
    </row>
    <row r="16" spans="1:16" ht="12.75" customHeight="1" x14ac:dyDescent="0.25">
      <c r="A16" s="189"/>
      <c r="B16" s="809"/>
      <c r="C16" s="805" t="str">
        <f>IF(B16="","",VLOOKUP(B16,СписокКМ!$A$186:$D$241,3,FALSE))</f>
        <v/>
      </c>
      <c r="D16" s="810"/>
      <c r="E16" s="189"/>
      <c r="F16" s="199"/>
      <c r="I16" s="183"/>
      <c r="J16" s="198"/>
      <c r="K16" s="198"/>
      <c r="L16" s="202"/>
      <c r="M16" s="203"/>
      <c r="N16" s="201"/>
    </row>
    <row r="17" spans="1:16" ht="12.75" customHeight="1" x14ac:dyDescent="0.25">
      <c r="A17" s="204"/>
      <c r="B17" s="809"/>
      <c r="C17" s="360" t="str">
        <f>IF(B17="","",VLOOKUP(B17,СписокКМ!$A$186:$D$241,3,FALSE))</f>
        <v/>
      </c>
      <c r="I17" s="183"/>
      <c r="J17" s="198"/>
      <c r="K17" s="198"/>
      <c r="L17" s="1335" t="s">
        <v>369</v>
      </c>
      <c r="M17" s="1336">
        <v>15</v>
      </c>
      <c r="N17" s="205">
        <v>8</v>
      </c>
      <c r="O17" s="1328" t="str">
        <f>IF(N17="","",VLOOKUP(N17,СписокКМ!$A$186:$D$241,3,FALSE))</f>
        <v>Саратовская область</v>
      </c>
      <c r="P17" s="1328" t="e">
        <f>IF(O17="","",VLOOKUP(O17,СписокКМ!$A$186:$D$241,3,FALSE))</f>
        <v>#N/A</v>
      </c>
    </row>
    <row r="18" spans="1:16" ht="12.75" customHeight="1" x14ac:dyDescent="0.25">
      <c r="A18" s="189"/>
      <c r="B18" s="189"/>
      <c r="C18" s="801"/>
      <c r="D18" s="810">
        <v>5</v>
      </c>
      <c r="E18" s="187">
        <v>1</v>
      </c>
      <c r="F18" s="557" t="str">
        <f>IF(E18="","",VLOOKUP(E18,СписокКМ!$A$186:$D$241,3,FALSE))</f>
        <v>Республика Башкортостан</v>
      </c>
      <c r="I18" s="183"/>
      <c r="J18" s="198"/>
      <c r="K18" s="198"/>
      <c r="L18" s="1335"/>
      <c r="M18" s="1336"/>
      <c r="N18" s="201"/>
      <c r="O18" s="207" t="s">
        <v>593</v>
      </c>
      <c r="P18" s="208" t="s">
        <v>36</v>
      </c>
    </row>
    <row r="19" spans="1:16" ht="12.75" customHeight="1" x14ac:dyDescent="0.25">
      <c r="A19" s="189"/>
      <c r="B19" s="809"/>
      <c r="C19" s="805" t="str">
        <f>IF(B19="","",VLOOKUP(B19,СписокКМ!$A$186:$D$241,3,FALSE))</f>
        <v/>
      </c>
      <c r="D19" s="810"/>
      <c r="E19" s="189"/>
      <c r="F19" s="199"/>
      <c r="G19" s="190"/>
      <c r="H19" s="189"/>
      <c r="I19" s="183"/>
      <c r="J19" s="198"/>
      <c r="K19" s="198"/>
      <c r="L19" s="202"/>
      <c r="M19" s="203"/>
      <c r="N19" s="201"/>
    </row>
    <row r="20" spans="1:16" ht="12.75" customHeight="1" x14ac:dyDescent="0.25">
      <c r="A20" s="204"/>
      <c r="B20" s="809"/>
      <c r="C20" s="360" t="str">
        <f>IF(B20="","",VLOOKUP(B20,СписокКМ!$A$186:$D$241,3,FALSE))</f>
        <v/>
      </c>
      <c r="F20" s="730" t="s">
        <v>307</v>
      </c>
      <c r="G20" s="196">
        <v>11</v>
      </c>
      <c r="H20" s="187">
        <v>1</v>
      </c>
      <c r="I20" s="559" t="str">
        <f>IF(H20="","",VLOOKUP(H20,СписокКМ!$A$186:$D$241,3,FALSE))</f>
        <v>Республика Башкортостан</v>
      </c>
      <c r="J20" s="198"/>
      <c r="K20" s="198"/>
      <c r="L20" s="202"/>
      <c r="M20" s="203"/>
      <c r="N20" s="201"/>
    </row>
    <row r="21" spans="1:16" ht="12.75" customHeight="1" x14ac:dyDescent="0.25">
      <c r="A21" s="189"/>
      <c r="B21" s="189"/>
      <c r="C21" s="801"/>
      <c r="D21" s="810">
        <v>6</v>
      </c>
      <c r="E21" s="187">
        <v>11</v>
      </c>
      <c r="F21" s="557" t="str">
        <f>IF(E21="","",VLOOKUP(E21,СписокКМ!$A$186:$D$241,3,FALSE))</f>
        <v>Иркутская область</v>
      </c>
      <c r="G21" s="192"/>
      <c r="H21" s="189"/>
      <c r="I21" s="199" t="s">
        <v>382</v>
      </c>
      <c r="J21" s="200"/>
      <c r="K21" s="201"/>
      <c r="L21" s="202"/>
      <c r="M21" s="203"/>
      <c r="N21" s="201"/>
    </row>
    <row r="22" spans="1:16" ht="12.75" customHeight="1" x14ac:dyDescent="0.25">
      <c r="A22" s="189"/>
      <c r="B22" s="809"/>
      <c r="C22" s="805" t="str">
        <f>IF(B22="","",VLOOKUP(B22,СписокКМ!$A$186:$D$241,3,FALSE))</f>
        <v/>
      </c>
      <c r="D22" s="810"/>
      <c r="E22" s="189"/>
      <c r="F22" s="199"/>
      <c r="I22" s="202"/>
      <c r="J22" s="203"/>
      <c r="K22" s="201"/>
      <c r="L22" s="202"/>
      <c r="M22" s="203"/>
      <c r="N22" s="201"/>
    </row>
    <row r="23" spans="1:16" ht="12.75" customHeight="1" x14ac:dyDescent="0.25">
      <c r="A23" s="204"/>
      <c r="B23" s="809"/>
      <c r="C23" s="360" t="str">
        <f>IF(B23="","",VLOOKUP(B23,СписокКМ!$A$186:$D$241,3,FALSE))</f>
        <v/>
      </c>
      <c r="I23" s="1335" t="s">
        <v>309</v>
      </c>
      <c r="J23" s="1336">
        <v>14</v>
      </c>
      <c r="K23" s="205">
        <v>1</v>
      </c>
      <c r="L23" s="559" t="str">
        <f>IF(K23="","",VLOOKUP(K23,СписокКМ!$A$186:$D$241,3,FALSE))</f>
        <v>Республика Башкортостан</v>
      </c>
      <c r="M23" s="206"/>
      <c r="N23" s="201"/>
    </row>
    <row r="24" spans="1:16" ht="12.75" customHeight="1" x14ac:dyDescent="0.25">
      <c r="A24" s="189"/>
      <c r="B24" s="189"/>
      <c r="C24" s="801"/>
      <c r="D24" s="810">
        <v>7</v>
      </c>
      <c r="E24" s="187">
        <v>2</v>
      </c>
      <c r="F24" s="557" t="str">
        <f>IF(E24="","",VLOOKUP(E24,СписокКМ!$A$186:$D$241,3,FALSE))</f>
        <v>Архангельская область</v>
      </c>
      <c r="I24" s="1335"/>
      <c r="J24" s="1336"/>
      <c r="K24" s="201"/>
      <c r="L24" s="199" t="s">
        <v>382</v>
      </c>
      <c r="M24" s="198"/>
      <c r="N24" s="198"/>
    </row>
    <row r="25" spans="1:16" ht="12.75" customHeight="1" x14ac:dyDescent="0.25">
      <c r="A25" s="189"/>
      <c r="B25" s="809"/>
      <c r="C25" s="805" t="str">
        <f>IF(B25="","",VLOOKUP(B25,СписокКМ!$A$186:$D$241,3,FALSE))</f>
        <v/>
      </c>
      <c r="D25" s="810"/>
      <c r="E25" s="189"/>
      <c r="F25" s="199"/>
      <c r="G25" s="190"/>
      <c r="H25" s="189"/>
      <c r="I25" s="202"/>
      <c r="J25" s="203"/>
      <c r="K25" s="201"/>
      <c r="L25" s="183"/>
      <c r="M25" s="209">
        <v>-15</v>
      </c>
      <c r="N25" s="210">
        <f>IF(N17="","",IF(N17=K11,K23,IF(N17=K23,K11)))</f>
        <v>1</v>
      </c>
      <c r="O25" s="1328" t="str">
        <f>IF(N25="","",VLOOKUP(N25,СписокКМ!$A$186:$D$241,3,FALSE))</f>
        <v>Республика Башкортостан</v>
      </c>
      <c r="P25" s="1328" t="e">
        <f>IF(O25="","",VLOOKUP(O25,СписокКМ!$A$186:$D$241,3,FALSE))</f>
        <v>#N/A</v>
      </c>
    </row>
    <row r="26" spans="1:16" ht="12.75" customHeight="1" x14ac:dyDescent="0.25">
      <c r="A26" s="204"/>
      <c r="B26" s="809"/>
      <c r="C26" s="360" t="str">
        <f>IF(B26="","",VLOOKUP(B26,СписокКМ!$A$186:$D$241,3,FALSE))</f>
        <v/>
      </c>
      <c r="F26" s="445"/>
      <c r="G26" s="196">
        <v>12</v>
      </c>
      <c r="H26" s="187">
        <v>2</v>
      </c>
      <c r="I26" s="559" t="str">
        <f>IF(H26="","",VLOOKUP(H26,СписокКМ!$A$186:$D$241,3,FALSE))</f>
        <v>Архангельская область</v>
      </c>
      <c r="J26" s="206"/>
      <c r="K26" s="201"/>
      <c r="L26" s="183"/>
      <c r="M26" s="198"/>
      <c r="N26" s="198"/>
      <c r="O26" s="208"/>
      <c r="P26" s="208" t="s">
        <v>37</v>
      </c>
    </row>
    <row r="27" spans="1:16" ht="12.75" customHeight="1" x14ac:dyDescent="0.25">
      <c r="A27" s="189"/>
      <c r="B27" s="189"/>
      <c r="C27" s="801"/>
      <c r="D27" s="810">
        <v>8</v>
      </c>
      <c r="E27" s="187">
        <v>9</v>
      </c>
      <c r="F27" s="557" t="str">
        <f>IF(E27="","",VLOOKUP(E27,СписокКМ!$A$186:$D$241,3,FALSE))</f>
        <v>Московская область</v>
      </c>
      <c r="G27" s="192"/>
      <c r="H27" s="189"/>
      <c r="I27" s="199" t="s">
        <v>593</v>
      </c>
      <c r="J27" s="198"/>
      <c r="K27" s="198"/>
      <c r="L27" s="183"/>
      <c r="M27" s="198"/>
      <c r="N27" s="198"/>
    </row>
    <row r="28" spans="1:16" ht="12.75" customHeight="1" x14ac:dyDescent="0.25">
      <c r="A28" s="189"/>
      <c r="B28" s="809"/>
      <c r="C28" s="805" t="str">
        <f>IF(B28="","",VLOOKUP(B28,СписокКМ!$A$186:$D$241,3,FALSE))</f>
        <v/>
      </c>
      <c r="D28" s="810"/>
      <c r="E28" s="189"/>
      <c r="F28" s="199"/>
      <c r="I28" s="183"/>
      <c r="J28" s="198">
        <v>-13</v>
      </c>
      <c r="K28" s="211">
        <f>IF(K11="","",IF(K11=H8,H14,IF(K11=H14,H8)))</f>
        <v>6</v>
      </c>
      <c r="L28" s="984" t="str">
        <f>IF(K28="","",VLOOKUP(K28,СписокКМ!$A$186:$D$241,3,FALSE))</f>
        <v>Кемеровская область</v>
      </c>
      <c r="M28" s="198"/>
      <c r="N28" s="198"/>
    </row>
    <row r="29" spans="1:16" ht="12.75" customHeight="1" x14ac:dyDescent="0.2">
      <c r="A29" s="201"/>
      <c r="B29" s="201"/>
      <c r="C29" s="202"/>
      <c r="D29" s="201"/>
      <c r="E29" s="201"/>
      <c r="G29" s="198"/>
      <c r="H29" s="198"/>
      <c r="I29" s="183"/>
      <c r="J29" s="215"/>
      <c r="K29" s="215"/>
      <c r="L29" s="732" t="s">
        <v>370</v>
      </c>
      <c r="M29" s="200">
        <v>16</v>
      </c>
      <c r="N29" s="205">
        <v>6</v>
      </c>
      <c r="O29" s="1328" t="str">
        <f>IF(N29="","",VLOOKUP(N29,СписокКМ!$A$186:$D$241,3,FALSE))</f>
        <v>Кемеровская область</v>
      </c>
      <c r="P29" s="1328" t="e">
        <f>IF(O29="","",VLOOKUP(O29,СписокКМ!$A$186:$D$241,3,FALSE))</f>
        <v>#N/A</v>
      </c>
    </row>
    <row r="30" spans="1:16" ht="12.75" customHeight="1" x14ac:dyDescent="0.2">
      <c r="A30" s="201"/>
      <c r="B30" s="201"/>
      <c r="C30" s="202"/>
      <c r="D30" s="201"/>
      <c r="E30" s="201"/>
      <c r="G30" s="198"/>
      <c r="H30" s="198"/>
      <c r="I30" s="183"/>
      <c r="J30" s="209">
        <v>-14</v>
      </c>
      <c r="K30" s="210">
        <f>IF(K23="","",IF(K23=H20,H26,IF(K23=H26,H20)))</f>
        <v>2</v>
      </c>
      <c r="L30" s="984" t="str">
        <f>IF(K30="","",VLOOKUP(K30,СписокКМ!$A$186:$D$241,3,FALSE))</f>
        <v>Архангельская область</v>
      </c>
      <c r="M30" s="206"/>
      <c r="N30" s="201"/>
      <c r="O30" s="213" t="s">
        <v>593</v>
      </c>
      <c r="P30" s="208" t="s">
        <v>38</v>
      </c>
    </row>
    <row r="31" spans="1:16" ht="12.75" customHeight="1" x14ac:dyDescent="0.2">
      <c r="A31" s="198"/>
      <c r="B31" s="198"/>
      <c r="D31" s="201"/>
      <c r="E31" s="201"/>
      <c r="F31" s="202"/>
      <c r="G31" s="201"/>
      <c r="H31" s="201"/>
      <c r="I31" s="185"/>
      <c r="J31" s="201"/>
      <c r="K31" s="201"/>
      <c r="L31" s="202"/>
      <c r="M31" s="209">
        <v>-14</v>
      </c>
      <c r="N31" s="210">
        <f>IF(N29="","",IF(N29=K28,K30,IF(N29=K30,K28)))</f>
        <v>2</v>
      </c>
      <c r="O31" s="1328" t="str">
        <f>IF(N31="","",VLOOKUP(N31,СписокКМ!$A$186:$D$241,3,FALSE))</f>
        <v>Архангельская область</v>
      </c>
      <c r="P31" s="1328" t="e">
        <f>IF(O31="","",VLOOKUP(O31,СписокКМ!$A$186:$D$241,3,FALSE))</f>
        <v>#N/A</v>
      </c>
    </row>
    <row r="32" spans="1:16" ht="12.75" customHeight="1" x14ac:dyDescent="0.2">
      <c r="A32" s="198"/>
      <c r="B32" s="198"/>
      <c r="D32" s="198"/>
      <c r="E32" s="198"/>
      <c r="G32" s="198">
        <v>-9</v>
      </c>
      <c r="H32" s="210">
        <f>IF(H8="","",IF(H8=E6,E9,IF(H8=E9,E6)))</f>
        <v>5</v>
      </c>
      <c r="I32" s="822" t="str">
        <f>IF(H32="","",VLOOKUP(H32,СписокКМ!$A$186:$D$241,3,FALSE))</f>
        <v xml:space="preserve">Челябинская область </v>
      </c>
      <c r="J32" s="198"/>
      <c r="K32" s="198"/>
      <c r="L32" s="214"/>
      <c r="M32" s="212"/>
      <c r="N32" s="212"/>
      <c r="O32" s="208"/>
      <c r="P32" s="208" t="s">
        <v>102</v>
      </c>
    </row>
    <row r="33" spans="1:16" ht="12.75" customHeight="1" x14ac:dyDescent="0.2">
      <c r="A33" s="198"/>
      <c r="B33" s="198"/>
      <c r="D33" s="198"/>
      <c r="E33" s="198"/>
      <c r="G33" s="215"/>
      <c r="H33" s="201"/>
      <c r="I33" s="823" t="str">
        <f>IF(H33="","",VLOOKUP(H33,СписокКМ!$A$186:$D$241,3,FALSE))</f>
        <v/>
      </c>
      <c r="J33" s="200">
        <v>17</v>
      </c>
      <c r="K33" s="205">
        <v>5</v>
      </c>
      <c r="L33" s="984" t="str">
        <f>IF(K33="","",VLOOKUP(K33,СписокКМ!$A$186:$D$241,3,FALSE))</f>
        <v xml:space="preserve">Челябинская область </v>
      </c>
      <c r="M33" s="212"/>
      <c r="N33" s="212"/>
      <c r="O33" s="217"/>
    </row>
    <row r="34" spans="1:16" ht="12.75" customHeight="1" x14ac:dyDescent="0.2">
      <c r="A34" s="198"/>
      <c r="B34" s="198"/>
      <c r="D34" s="198"/>
      <c r="E34" s="198"/>
      <c r="G34" s="209">
        <v>-10</v>
      </c>
      <c r="H34" s="210">
        <f>IF(H14="","",IF(H14=E12,E15,IF(H14=E15,E12)))</f>
        <v>3</v>
      </c>
      <c r="I34" s="577" t="str">
        <f>IF(H34="","",VLOOKUP(H34,СписокКМ!$A$186:$D$241,3,FALSE))</f>
        <v>Санкт-Петербург</v>
      </c>
      <c r="J34" s="206"/>
      <c r="K34" s="201"/>
      <c r="L34" s="199" t="s">
        <v>593</v>
      </c>
      <c r="M34" s="200"/>
      <c r="N34" s="201"/>
      <c r="O34" s="217"/>
    </row>
    <row r="35" spans="1:16" ht="12.75" customHeight="1" x14ac:dyDescent="0.2">
      <c r="A35" s="198"/>
      <c r="B35" s="198"/>
      <c r="D35" s="198"/>
      <c r="E35" s="198"/>
      <c r="G35" s="201"/>
      <c r="H35" s="201"/>
      <c r="I35" s="971" t="str">
        <f>IF(H35="","",VLOOKUP(H35,СписокКМ!$A$186:$D$241,3,FALSE))</f>
        <v/>
      </c>
      <c r="J35" s="201"/>
      <c r="K35" s="201"/>
      <c r="L35" s="1335" t="s">
        <v>310</v>
      </c>
      <c r="M35" s="1336">
        <v>19</v>
      </c>
      <c r="N35" s="205">
        <v>5</v>
      </c>
      <c r="O35" s="1328" t="str">
        <f>IF(N35="","",VLOOKUP(N35,СписокКМ!$A$186:$D$241,3,FALSE))</f>
        <v xml:space="preserve">Челябинская область </v>
      </c>
      <c r="P35" s="1328" t="e">
        <f>IF(O35="","",VLOOKUP(O35,СписокКМ!$A$186:$D$241,3,FALSE))</f>
        <v>#N/A</v>
      </c>
    </row>
    <row r="36" spans="1:16" ht="12.75" customHeight="1" x14ac:dyDescent="0.2">
      <c r="A36" s="198"/>
      <c r="B36" s="198"/>
      <c r="D36" s="198"/>
      <c r="E36" s="198"/>
      <c r="G36" s="198">
        <v>-11</v>
      </c>
      <c r="H36" s="211">
        <f>IF(H20="","",IF(H20=E18,E21,IF(H20=E21,E18)))</f>
        <v>11</v>
      </c>
      <c r="I36" s="822" t="str">
        <f>IF(H36="","",VLOOKUP(H36,СписокКМ!$A$186:$D$241,3,FALSE))</f>
        <v>Иркутская область</v>
      </c>
      <c r="J36" s="198"/>
      <c r="K36" s="198"/>
      <c r="L36" s="1335"/>
      <c r="M36" s="1336"/>
      <c r="N36" s="201"/>
      <c r="O36" s="207" t="s">
        <v>593</v>
      </c>
      <c r="P36" s="208" t="s">
        <v>39</v>
      </c>
    </row>
    <row r="37" spans="1:16" ht="12.75" customHeight="1" x14ac:dyDescent="0.2">
      <c r="A37" s="198"/>
      <c r="B37" s="198"/>
      <c r="D37" s="198"/>
      <c r="E37" s="198"/>
      <c r="G37" s="215"/>
      <c r="H37" s="215"/>
      <c r="I37" s="823" t="str">
        <f>IF(H37="","",VLOOKUP(H37,СписокКМ!$A$186:$D$241,3,FALSE))</f>
        <v/>
      </c>
      <c r="J37" s="200">
        <v>18</v>
      </c>
      <c r="K37" s="205">
        <v>11</v>
      </c>
      <c r="L37" s="984" t="str">
        <f>IF(K37="","",VLOOKUP(K37,СписокКМ!$A$186:$D$241,3,FALSE))</f>
        <v>Иркутская область</v>
      </c>
      <c r="M37" s="206"/>
      <c r="N37" s="201"/>
      <c r="O37" s="217"/>
    </row>
    <row r="38" spans="1:16" ht="12.75" customHeight="1" x14ac:dyDescent="0.2">
      <c r="A38" s="198"/>
      <c r="B38" s="198"/>
      <c r="D38" s="198"/>
      <c r="E38" s="198"/>
      <c r="G38" s="209">
        <v>-12</v>
      </c>
      <c r="H38" s="210">
        <f>IF(H26="","",IF(H26=E24,E27,IF(H26=E27,E24)))</f>
        <v>9</v>
      </c>
      <c r="I38" s="577" t="str">
        <f>IF(H38="","",VLOOKUP(H38,СписокКМ!$A$186:$D$241,3,FALSE))</f>
        <v>Московская область</v>
      </c>
      <c r="J38" s="206"/>
      <c r="K38" s="201"/>
      <c r="L38" s="199" t="s">
        <v>382</v>
      </c>
      <c r="M38" s="209">
        <v>-19</v>
      </c>
      <c r="N38" s="210">
        <f>IF(N35="","",IF(N35=K33,K37,IF(N35=K37,K33)))</f>
        <v>11</v>
      </c>
      <c r="O38" s="1328" t="str">
        <f>IF(N38="","",VLOOKUP(N38,СписокКМ!$A$186:$D$241,3,FALSE))</f>
        <v>Иркутская область</v>
      </c>
      <c r="P38" s="1328" t="e">
        <f>IF(O38="","",VLOOKUP(O38,СписокКМ!$A$186:$D$241,3,FALSE))</f>
        <v>#N/A</v>
      </c>
    </row>
    <row r="39" spans="1:16" ht="12.75" customHeight="1" x14ac:dyDescent="0.2">
      <c r="A39" s="198"/>
      <c r="B39" s="198"/>
      <c r="D39" s="198"/>
      <c r="E39" s="198"/>
      <c r="G39" s="198"/>
      <c r="H39" s="198"/>
      <c r="I39" s="183"/>
      <c r="J39" s="198">
        <v>-17</v>
      </c>
      <c r="K39" s="211">
        <f>IF(K33="","",IF(K33=H32,H34,IF(K33=H34,H32)))</f>
        <v>3</v>
      </c>
      <c r="L39" s="984" t="str">
        <f>IF(K39="","",VLOOKUP(K39,СписокКМ!$A$186:$D$241,3,FALSE))</f>
        <v>Санкт-Петербург</v>
      </c>
      <c r="M39" s="198"/>
      <c r="N39" s="198"/>
      <c r="O39" s="208" t="s">
        <v>40</v>
      </c>
      <c r="P39" s="208" t="s">
        <v>41</v>
      </c>
    </row>
    <row r="40" spans="1:16" ht="12.75" customHeight="1" x14ac:dyDescent="0.2">
      <c r="A40" s="198"/>
      <c r="B40" s="198"/>
      <c r="D40" s="198"/>
      <c r="E40" s="198"/>
      <c r="G40" s="198"/>
      <c r="H40" s="198"/>
      <c r="I40" s="183"/>
      <c r="J40" s="215"/>
      <c r="K40" s="215"/>
      <c r="L40" s="216"/>
      <c r="M40" s="200">
        <v>20</v>
      </c>
      <c r="N40" s="205">
        <v>9</v>
      </c>
      <c r="O40" s="1328" t="str">
        <f>IF(N40="","",VLOOKUP(N40,СписокКМ!$A$186:$D$241,3,FALSE))</f>
        <v>Московская область</v>
      </c>
      <c r="P40" s="1328" t="e">
        <f>IF(O40="","",VLOOKUP(O40,СписокКМ!$A$186:$D$241,3,FALSE))</f>
        <v>#N/A</v>
      </c>
    </row>
    <row r="41" spans="1:16" ht="12.75" customHeight="1" x14ac:dyDescent="0.2">
      <c r="A41" s="198"/>
      <c r="B41" s="198"/>
      <c r="D41" s="198"/>
      <c r="E41" s="198"/>
      <c r="G41" s="198"/>
      <c r="H41" s="198"/>
      <c r="I41" s="183"/>
      <c r="J41" s="209">
        <v>-18</v>
      </c>
      <c r="K41" s="210">
        <f>IF(K37="","",IF(K37=H36,H38,IF(K37=H38,H36)))</f>
        <v>9</v>
      </c>
      <c r="L41" s="984" t="str">
        <f>IF(K41="","",VLOOKUP(K41,СписокКМ!$A$186:$D$241,3,FALSE))</f>
        <v>Московская область</v>
      </c>
      <c r="M41" s="206"/>
      <c r="N41" s="201"/>
      <c r="O41" s="207" t="s">
        <v>591</v>
      </c>
      <c r="P41" s="562" t="s">
        <v>42</v>
      </c>
    </row>
    <row r="42" spans="1:16" ht="12.75" customHeight="1" x14ac:dyDescent="0.25">
      <c r="A42" s="198"/>
      <c r="B42" s="198"/>
      <c r="D42" s="198"/>
      <c r="E42" s="211"/>
      <c r="F42" s="560"/>
      <c r="G42" s="198"/>
      <c r="H42" s="198"/>
      <c r="I42" s="183"/>
      <c r="J42" s="198"/>
      <c r="K42" s="198"/>
      <c r="L42" s="185"/>
      <c r="M42" s="198"/>
      <c r="N42" s="198"/>
      <c r="O42" s="563"/>
      <c r="P42" s="208" t="s">
        <v>42</v>
      </c>
    </row>
    <row r="43" spans="1:16" ht="12.75" customHeight="1" x14ac:dyDescent="0.25">
      <c r="A43" s="198"/>
      <c r="B43" s="198"/>
      <c r="D43" s="201"/>
      <c r="E43" s="201"/>
      <c r="F43" s="799"/>
      <c r="G43" s="212"/>
      <c r="H43" s="205"/>
      <c r="I43" s="802"/>
      <c r="J43" s="201"/>
      <c r="K43" s="201"/>
      <c r="L43" s="202"/>
      <c r="M43" s="209">
        <v>-20</v>
      </c>
      <c r="N43" s="210">
        <f>IF(N40="","",IF(N40=K39,K41,IF(N40=K41,K39)))</f>
        <v>3</v>
      </c>
      <c r="O43" s="1328" t="str">
        <f>IF(N43="","",VLOOKUP(N43,СписокКМ!$A$186:$D$241,3,FALSE))</f>
        <v>Санкт-Петербург</v>
      </c>
      <c r="P43" s="1328" t="e">
        <f>IF(O43="","",VLOOKUP(O43,СписокКМ!$A$186:$D$241,3,FALSE))</f>
        <v>#N/A</v>
      </c>
    </row>
    <row r="44" spans="1:16" ht="12.75" customHeight="1" x14ac:dyDescent="0.25">
      <c r="A44" s="198"/>
      <c r="B44" s="198"/>
      <c r="D44" s="201"/>
      <c r="E44" s="219"/>
      <c r="F44" s="800"/>
      <c r="G44" s="212"/>
      <c r="H44" s="201"/>
      <c r="I44" s="803"/>
      <c r="J44" s="212"/>
      <c r="K44" s="201"/>
      <c r="L44" s="202"/>
      <c r="M44" s="198"/>
      <c r="N44" s="198"/>
      <c r="O44" s="563"/>
      <c r="P44" s="208" t="s">
        <v>43</v>
      </c>
    </row>
    <row r="45" spans="1:16" ht="12.75" customHeight="1" x14ac:dyDescent="0.25">
      <c r="A45" s="198"/>
      <c r="B45" s="198"/>
      <c r="D45" s="201"/>
      <c r="E45" s="219"/>
      <c r="F45" s="800"/>
      <c r="G45" s="201"/>
      <c r="H45" s="198"/>
      <c r="I45" s="707"/>
      <c r="J45" s="212"/>
      <c r="K45" s="804"/>
      <c r="L45" s="802" t="str">
        <f>IF(K45="","",VLOOKUP(K45,СписокКМ!$A$186:$D$241,3,FALSE))</f>
        <v/>
      </c>
      <c r="M45" s="198"/>
      <c r="N45" s="198"/>
      <c r="O45" s="563"/>
    </row>
    <row r="46" spans="1:16" ht="12.75" customHeight="1" x14ac:dyDescent="0.25">
      <c r="A46" s="198"/>
      <c r="B46" s="198"/>
      <c r="D46" s="201"/>
      <c r="E46" s="201"/>
      <c r="F46" s="799"/>
      <c r="G46" s="212"/>
      <c r="H46" s="205"/>
      <c r="I46" s="802"/>
      <c r="J46" s="212"/>
      <c r="K46" s="201"/>
      <c r="L46" s="803"/>
      <c r="M46" s="212"/>
      <c r="N46" s="201"/>
      <c r="O46" s="563"/>
      <c r="P46" s="564"/>
    </row>
    <row r="47" spans="1:16" ht="15.75" x14ac:dyDescent="0.2">
      <c r="G47" s="189"/>
      <c r="H47" s="218"/>
      <c r="I47" s="354"/>
      <c r="J47" s="201"/>
      <c r="K47" s="219"/>
      <c r="L47" s="808"/>
      <c r="M47" s="212"/>
      <c r="N47" s="201"/>
      <c r="O47" s="806"/>
      <c r="P47" s="807"/>
    </row>
    <row r="48" spans="1:16" ht="12.75" x14ac:dyDescent="0.2">
      <c r="G48" s="189"/>
      <c r="H48" s="218"/>
      <c r="I48" s="354"/>
      <c r="J48" s="354"/>
      <c r="K48" s="354"/>
      <c r="L48" s="354"/>
      <c r="M48" s="354"/>
      <c r="N48" s="219"/>
      <c r="O48" s="1330"/>
      <c r="P48" s="1330"/>
    </row>
    <row r="49" spans="1:16" ht="12.75" x14ac:dyDescent="0.2">
      <c r="A49" s="174" t="str">
        <f>СписокКМ!A177</f>
        <v>Главный судья-судья ССВК</v>
      </c>
      <c r="B49" s="174"/>
      <c r="C49" s="174"/>
      <c r="D49" s="174"/>
      <c r="E49" s="174"/>
      <c r="F49" s="174"/>
      <c r="G49" s="174"/>
      <c r="H49" s="174"/>
      <c r="I49" s="174"/>
      <c r="J49" s="174" t="s">
        <v>432</v>
      </c>
      <c r="K49" s="354"/>
      <c r="L49" s="354"/>
      <c r="M49" s="354"/>
      <c r="N49" s="354"/>
      <c r="O49" s="565"/>
      <c r="P49" s="796"/>
    </row>
    <row r="50" spans="1:16" ht="12.75" x14ac:dyDescent="0.2">
      <c r="A50" s="174"/>
      <c r="B50" s="174"/>
      <c r="C50" s="174"/>
      <c r="D50" s="174"/>
      <c r="E50" s="174"/>
      <c r="F50" s="174"/>
      <c r="G50" s="174"/>
      <c r="H50" s="174"/>
      <c r="I50" s="174"/>
      <c r="J50" s="174"/>
      <c r="K50" s="354"/>
      <c r="L50" s="354"/>
      <c r="M50" s="354"/>
      <c r="N50" s="354"/>
      <c r="O50" s="354"/>
      <c r="P50" s="354"/>
    </row>
    <row r="51" spans="1:16" ht="12.75" x14ac:dyDescent="0.2">
      <c r="A51" s="174"/>
      <c r="B51" s="174"/>
      <c r="C51" s="174"/>
      <c r="D51" s="174"/>
      <c r="E51" s="174"/>
      <c r="F51" s="174"/>
      <c r="G51" s="174"/>
      <c r="H51" s="174"/>
      <c r="I51" s="174"/>
      <c r="J51" s="174"/>
      <c r="K51" s="354"/>
      <c r="L51" s="354"/>
      <c r="M51" s="354"/>
      <c r="N51" s="354"/>
      <c r="O51" s="354"/>
      <c r="P51" s="354"/>
    </row>
    <row r="52" spans="1:16" ht="12.75" x14ac:dyDescent="0.2">
      <c r="A52" s="174" t="str">
        <f>СписокКМ!A179</f>
        <v>Главный секретарь-судья МК(ССВК)</v>
      </c>
      <c r="B52" s="174"/>
      <c r="C52" s="174"/>
      <c r="D52" s="174"/>
      <c r="E52" s="174"/>
      <c r="F52" s="174"/>
      <c r="G52" s="174"/>
      <c r="H52" s="174"/>
      <c r="I52" s="174"/>
      <c r="J52" s="174" t="s">
        <v>433</v>
      </c>
      <c r="K52" s="354"/>
      <c r="L52" s="354"/>
      <c r="M52" s="354"/>
      <c r="N52" s="354"/>
      <c r="O52" s="354"/>
      <c r="P52" s="354"/>
    </row>
    <row r="53" spans="1:16" x14ac:dyDescent="0.2">
      <c r="G53" s="189"/>
      <c r="H53" s="201"/>
      <c r="I53" s="354"/>
      <c r="J53" s="354"/>
      <c r="K53" s="354"/>
      <c r="L53" s="354"/>
      <c r="M53" s="354"/>
      <c r="N53" s="354"/>
      <c r="O53" s="354"/>
      <c r="P53" s="354"/>
    </row>
    <row r="54" spans="1:16" ht="12.75" customHeight="1" x14ac:dyDescent="0.2">
      <c r="G54" s="189"/>
      <c r="H54" s="201"/>
      <c r="I54" s="354"/>
      <c r="J54" s="354"/>
      <c r="K54" s="354"/>
      <c r="L54" s="354"/>
      <c r="M54" s="354"/>
      <c r="N54" s="354"/>
      <c r="O54" s="354"/>
      <c r="P54" s="354"/>
    </row>
    <row r="55" spans="1:16" x14ac:dyDescent="0.2">
      <c r="G55" s="189"/>
      <c r="H55" s="201"/>
      <c r="I55" s="354"/>
      <c r="J55" s="354"/>
      <c r="K55" s="354"/>
      <c r="L55" s="354"/>
      <c r="M55" s="354"/>
      <c r="N55" s="354"/>
      <c r="O55" s="354"/>
      <c r="P55" s="354"/>
    </row>
    <row r="56" spans="1:16" x14ac:dyDescent="0.2">
      <c r="G56" s="189"/>
      <c r="H56" s="189"/>
      <c r="I56" s="354"/>
      <c r="J56" s="354"/>
      <c r="K56" s="354"/>
      <c r="L56" s="354"/>
      <c r="M56" s="354"/>
      <c r="N56" s="354"/>
      <c r="O56" s="354"/>
      <c r="P56" s="354"/>
    </row>
  </sheetData>
  <mergeCells count="19">
    <mergeCell ref="A1:P1"/>
    <mergeCell ref="A3:P3"/>
    <mergeCell ref="I11:I12"/>
    <mergeCell ref="J11:J12"/>
    <mergeCell ref="L17:L18"/>
    <mergeCell ref="M17:M18"/>
    <mergeCell ref="O17:P17"/>
    <mergeCell ref="I23:I24"/>
    <mergeCell ref="J23:J24"/>
    <mergeCell ref="O25:P25"/>
    <mergeCell ref="O29:P29"/>
    <mergeCell ref="O31:P31"/>
    <mergeCell ref="O43:P43"/>
    <mergeCell ref="O48:P48"/>
    <mergeCell ref="L35:L36"/>
    <mergeCell ref="M35:M36"/>
    <mergeCell ref="O35:P35"/>
    <mergeCell ref="O38:P38"/>
    <mergeCell ref="O40:P40"/>
  </mergeCells>
  <printOptions horizontalCentered="1"/>
  <pageMargins left="0.19685039370078741" right="0.19685039370078741" top="0" bottom="7.874015748031496E-2" header="0.11811023622047245" footer="0.51181102362204722"/>
  <pageSetup paperSize="9" scale="1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39997558519241921"/>
  </sheetPr>
  <dimension ref="A1:P61"/>
  <sheetViews>
    <sheetView view="pageBreakPreview" zoomScale="60" zoomScaleNormal="100" workbookViewId="0">
      <selection activeCell="E28" sqref="E28"/>
    </sheetView>
  </sheetViews>
  <sheetFormatPr defaultRowHeight="12.75" outlineLevelCol="1" x14ac:dyDescent="0.2"/>
  <cols>
    <col min="1" max="1" width="3.7109375" style="182" customWidth="1"/>
    <col min="2" max="2" width="3.7109375" style="182" hidden="1" customWidth="1" outlineLevel="1"/>
    <col min="3" max="3" width="17.7109375" style="183" customWidth="1" collapsed="1"/>
    <col min="4" max="4" width="3.7109375" style="182" customWidth="1"/>
    <col min="5" max="5" width="3.7109375" style="182" customWidth="1" outlineLevel="1"/>
    <col min="6" max="6" width="18.28515625" style="183" customWidth="1"/>
    <col min="7" max="7" width="3.7109375" style="182" customWidth="1"/>
    <col min="8" max="8" width="3.7109375" style="182" hidden="1" customWidth="1" outlineLevel="1"/>
    <col min="9" max="9" width="17.28515625" style="182" customWidth="1" collapsed="1"/>
    <col min="10" max="10" width="3.7109375" style="182" customWidth="1"/>
    <col min="11" max="11" width="3.7109375" style="182" hidden="1" customWidth="1" outlineLevel="1"/>
    <col min="12" max="12" width="17.140625" style="182" customWidth="1" collapsed="1"/>
    <col min="13" max="13" width="4.7109375" style="182" customWidth="1"/>
    <col min="14" max="14" width="3.7109375" style="182" hidden="1" customWidth="1" outlineLevel="1"/>
    <col min="15" max="15" width="4.7109375" style="184" customWidth="1" collapsed="1"/>
    <col min="16" max="16" width="16.140625" style="195" customWidth="1"/>
  </cols>
  <sheetData>
    <row r="1" spans="1:16" ht="15" x14ac:dyDescent="0.2">
      <c r="A1" s="1079" t="str">
        <f>СписокКМ!A1</f>
        <v xml:space="preserve">ЧЕМПИОНАТ РОССИИ СРЕДИ лиц с ПОДА по настольному теннису  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  <c r="N1" s="1079"/>
      <c r="O1" s="1079"/>
      <c r="P1" s="1079"/>
    </row>
    <row r="2" spans="1:16" ht="13.5" thickBot="1" x14ac:dyDescent="0.25">
      <c r="A2" s="355"/>
      <c r="B2" s="355"/>
      <c r="C2" s="356" t="str">
        <f>СписокКМ!A2</f>
        <v>25 - 30 сентября 2020 г.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7" t="str">
        <f>СписокКМ!H2</f>
        <v>г. Чебоксары</v>
      </c>
    </row>
    <row r="3" spans="1:16" ht="15.75" x14ac:dyDescent="0.2">
      <c r="A3" s="1329" t="s">
        <v>301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</row>
    <row r="4" spans="1:16" ht="15.75" x14ac:dyDescent="0.25">
      <c r="C4" s="185"/>
      <c r="F4" s="185"/>
      <c r="I4" s="195" t="s">
        <v>579</v>
      </c>
      <c r="M4" s="186"/>
      <c r="N4" s="186"/>
      <c r="O4" s="186"/>
      <c r="P4" s="186"/>
    </row>
    <row r="5" spans="1:16" ht="15.75" x14ac:dyDescent="0.25">
      <c r="B5" s="809"/>
      <c r="C5" s="360" t="str">
        <f>IF(B5="","",VLOOKUP(B5,СписокКМ!$A$186:$D$241,3,FALSE))</f>
        <v/>
      </c>
      <c r="I5" s="185"/>
      <c r="J5" s="188"/>
      <c r="K5" s="188"/>
      <c r="L5" s="188"/>
      <c r="M5" s="188"/>
      <c r="N5" s="188"/>
      <c r="O5" s="188"/>
      <c r="P5" s="188"/>
    </row>
    <row r="6" spans="1:16" ht="15.75" x14ac:dyDescent="0.25">
      <c r="A6" s="189"/>
      <c r="B6" s="189"/>
      <c r="C6" s="801"/>
      <c r="D6" s="810">
        <v>1</v>
      </c>
      <c r="E6" s="809">
        <v>13</v>
      </c>
      <c r="F6" s="558" t="str">
        <f>IF(E6="","",VLOOKUP(E6,СписокКМ!$A$186:$D$241,3,FALSE))</f>
        <v>Липецкая область</v>
      </c>
      <c r="I6" s="191"/>
      <c r="J6" s="191"/>
      <c r="K6" s="191"/>
      <c r="L6" s="185"/>
      <c r="M6" s="191"/>
      <c r="N6" s="191"/>
      <c r="O6" s="191"/>
      <c r="P6" s="191"/>
    </row>
    <row r="7" spans="1:16" ht="15.75" x14ac:dyDescent="0.25">
      <c r="A7" s="189"/>
      <c r="B7" s="809"/>
      <c r="C7" s="805" t="str">
        <f>IF(B7="","",VLOOKUP(B7,СписокКМ!$A$186:$D$241,3,FALSE))</f>
        <v/>
      </c>
      <c r="D7" s="810"/>
      <c r="E7" s="189"/>
      <c r="F7" s="193"/>
      <c r="G7" s="190"/>
      <c r="H7" s="189"/>
      <c r="L7" s="194"/>
      <c r="O7" s="182"/>
    </row>
    <row r="8" spans="1:16" ht="15.75" x14ac:dyDescent="0.25">
      <c r="B8" s="809"/>
      <c r="C8" s="360" t="str">
        <f>IF(B8="","",VLOOKUP(B8,СписокКМ!$A$186:$D$241,3,FALSE))</f>
        <v/>
      </c>
      <c r="F8" s="707"/>
      <c r="G8" s="196">
        <v>9</v>
      </c>
      <c r="H8" s="187"/>
      <c r="I8" s="559" t="str">
        <f>IF(H8="","",VLOOKUP(H8,СписокКМ!$A$186:$D$241,3,FALSE))</f>
        <v/>
      </c>
      <c r="J8" s="198"/>
      <c r="K8" s="198"/>
      <c r="M8" s="198"/>
      <c r="N8" s="198"/>
    </row>
    <row r="9" spans="1:16" ht="15.75" x14ac:dyDescent="0.25">
      <c r="A9" s="189"/>
      <c r="B9" s="189"/>
      <c r="C9" s="801"/>
      <c r="D9" s="810">
        <v>2</v>
      </c>
      <c r="E9" s="809"/>
      <c r="F9" s="557" t="str">
        <f>IF(E9="","",VLOOKUP(E9,СписокКМ!$A$186:$D$241,3,FALSE))</f>
        <v/>
      </c>
      <c r="G9" s="192"/>
      <c r="H9" s="189"/>
      <c r="I9" s="199"/>
      <c r="J9" s="200"/>
      <c r="K9" s="201"/>
      <c r="L9" s="198"/>
      <c r="M9" s="198"/>
      <c r="N9" s="198"/>
    </row>
    <row r="10" spans="1:16" ht="15.75" x14ac:dyDescent="0.25">
      <c r="A10" s="189"/>
      <c r="B10" s="809"/>
      <c r="C10" s="805" t="str">
        <f>IF(B10="","",VLOOKUP(B10,СписокКМ!$A$186:$D$241,3,FALSE))</f>
        <v/>
      </c>
      <c r="D10" s="810"/>
      <c r="E10" s="189"/>
      <c r="F10" s="199"/>
      <c r="I10" s="202"/>
      <c r="J10" s="203"/>
      <c r="K10" s="201"/>
      <c r="L10" s="198"/>
      <c r="M10" s="198"/>
      <c r="N10" s="198"/>
    </row>
    <row r="11" spans="1:16" ht="15.75" x14ac:dyDescent="0.25">
      <c r="A11" s="204"/>
      <c r="B11" s="809"/>
      <c r="C11" s="360" t="str">
        <f>IF(B11="","",VLOOKUP(B11,СписокКМ!$A$186:$D$241,3,FALSE))</f>
        <v/>
      </c>
      <c r="I11" s="1335" t="s">
        <v>308</v>
      </c>
      <c r="J11" s="1336">
        <v>13</v>
      </c>
      <c r="K11" s="205"/>
      <c r="L11" s="559" t="str">
        <f>IF(K11="","",VLOOKUP(K11,СписокКМ!$A$186:$D$241,3,FALSE))</f>
        <v/>
      </c>
      <c r="M11" s="198"/>
      <c r="N11" s="198"/>
    </row>
    <row r="12" spans="1:16" ht="15.75" x14ac:dyDescent="0.25">
      <c r="A12" s="189"/>
      <c r="B12" s="189"/>
      <c r="C12" s="801"/>
      <c r="D12" s="810">
        <v>3</v>
      </c>
      <c r="E12" s="187"/>
      <c r="F12" s="557" t="str">
        <f>IF(E12="","",VLOOKUP(E12,СписокКМ!$A$186:$D$241,3,FALSE))</f>
        <v/>
      </c>
      <c r="I12" s="1335"/>
      <c r="J12" s="1336"/>
      <c r="K12" s="201"/>
      <c r="L12" s="199"/>
      <c r="M12" s="200"/>
      <c r="N12" s="201"/>
    </row>
    <row r="13" spans="1:16" ht="15.75" x14ac:dyDescent="0.25">
      <c r="A13" s="189"/>
      <c r="B13" s="809"/>
      <c r="C13" s="805" t="str">
        <f>IF(B13="","",VLOOKUP(B13,СписокКМ!$A$186:$D$241,3,FALSE))</f>
        <v/>
      </c>
      <c r="D13" s="810"/>
      <c r="E13" s="189"/>
      <c r="F13" s="199"/>
      <c r="G13" s="190"/>
      <c r="H13" s="189"/>
      <c r="I13" s="202"/>
      <c r="J13" s="203"/>
      <c r="K13" s="201"/>
      <c r="L13" s="202"/>
      <c r="M13" s="203"/>
      <c r="N13" s="201"/>
    </row>
    <row r="14" spans="1:16" ht="15.75" x14ac:dyDescent="0.25">
      <c r="A14" s="204"/>
      <c r="B14" s="809"/>
      <c r="C14" s="360" t="str">
        <f>IF(B14="","",VLOOKUP(B14,СписокКМ!$A$186:$D$241,3,FALSE))</f>
        <v/>
      </c>
      <c r="F14" s="962" t="s">
        <v>306</v>
      </c>
      <c r="G14" s="196">
        <v>10</v>
      </c>
      <c r="H14" s="187"/>
      <c r="I14" s="559" t="str">
        <f>IF(H14="","",VLOOKUP(H14,СписокКМ!$A$186:$D$241,3,FALSE))</f>
        <v/>
      </c>
      <c r="J14" s="206"/>
      <c r="K14" s="201"/>
      <c r="L14" s="202"/>
      <c r="M14" s="203"/>
      <c r="N14" s="201"/>
    </row>
    <row r="15" spans="1:16" ht="15.75" x14ac:dyDescent="0.25">
      <c r="A15" s="189"/>
      <c r="B15" s="189"/>
      <c r="C15" s="801"/>
      <c r="D15" s="810">
        <v>4</v>
      </c>
      <c r="E15" s="187"/>
      <c r="F15" s="557" t="str">
        <f>IF(E15="","",VLOOKUP(E15,СписокКМ!$A$186:$D$241,3,FALSE))</f>
        <v/>
      </c>
      <c r="G15" s="192"/>
      <c r="H15" s="189"/>
      <c r="I15" s="199"/>
      <c r="J15" s="198"/>
      <c r="K15" s="198"/>
      <c r="L15" s="202"/>
      <c r="M15" s="203"/>
      <c r="N15" s="201"/>
    </row>
    <row r="16" spans="1:16" ht="15.75" x14ac:dyDescent="0.25">
      <c r="A16" s="189"/>
      <c r="B16" s="809"/>
      <c r="C16" s="805" t="str">
        <f>IF(B16="","",VLOOKUP(B16,СписокКМ!$A$186:$D$241,3,FALSE))</f>
        <v/>
      </c>
      <c r="D16" s="810"/>
      <c r="E16" s="189"/>
      <c r="F16" s="199"/>
      <c r="I16" s="183"/>
      <c r="J16" s="198"/>
      <c r="K16" s="198"/>
      <c r="L16" s="202"/>
      <c r="M16" s="203"/>
      <c r="N16" s="201"/>
    </row>
    <row r="17" spans="1:16" ht="15.75" x14ac:dyDescent="0.25">
      <c r="A17" s="204"/>
      <c r="B17" s="809"/>
      <c r="C17" s="360" t="str">
        <f>IF(B17="","",VLOOKUP(B17,СписокКМ!$A$186:$D$241,3,FALSE))</f>
        <v/>
      </c>
      <c r="I17" s="183"/>
      <c r="J17" s="198"/>
      <c r="K17" s="198"/>
      <c r="L17" s="1335" t="s">
        <v>369</v>
      </c>
      <c r="M17" s="1336">
        <v>15</v>
      </c>
      <c r="N17" s="205"/>
      <c r="O17" s="1328" t="str">
        <f>IF(N17="","",VLOOKUP(N17,СписокКМ!$A$186:$D$241,3,FALSE))</f>
        <v/>
      </c>
      <c r="P17" s="1328" t="str">
        <f>IF(O17="","",VLOOKUP(O17,СписокКМ!$A$186:$D$241,3,FALSE))</f>
        <v/>
      </c>
    </row>
    <row r="18" spans="1:16" ht="15.75" x14ac:dyDescent="0.25">
      <c r="A18" s="189"/>
      <c r="B18" s="189"/>
      <c r="C18" s="801"/>
      <c r="D18" s="810">
        <v>5</v>
      </c>
      <c r="E18" s="187"/>
      <c r="F18" s="557" t="str">
        <f>IF(E18="","",VLOOKUP(E18,СписокКМ!$A$186:$D$241,3,FALSE))</f>
        <v/>
      </c>
      <c r="I18" s="183"/>
      <c r="J18" s="198"/>
      <c r="K18" s="198"/>
      <c r="L18" s="1335"/>
      <c r="M18" s="1336"/>
      <c r="N18" s="201"/>
      <c r="O18" s="207"/>
      <c r="P18" s="208" t="s">
        <v>583</v>
      </c>
    </row>
    <row r="19" spans="1:16" ht="15.75" x14ac:dyDescent="0.25">
      <c r="A19" s="189"/>
      <c r="B19" s="809"/>
      <c r="C19" s="805" t="str">
        <f>IF(B19="","",VLOOKUP(B19,СписокКМ!$A$186:$D$241,3,FALSE))</f>
        <v/>
      </c>
      <c r="D19" s="810"/>
      <c r="E19" s="189"/>
      <c r="F19" s="199"/>
      <c r="G19" s="190"/>
      <c r="H19" s="189"/>
      <c r="I19" s="183"/>
      <c r="J19" s="198"/>
      <c r="K19" s="198"/>
      <c r="L19" s="202"/>
      <c r="M19" s="203"/>
      <c r="N19" s="201"/>
    </row>
    <row r="20" spans="1:16" ht="15.75" x14ac:dyDescent="0.25">
      <c r="A20" s="204"/>
      <c r="B20" s="809"/>
      <c r="C20" s="360" t="str">
        <f>IF(B20="","",VLOOKUP(B20,СписокКМ!$A$186:$D$241,3,FALSE))</f>
        <v/>
      </c>
      <c r="F20" s="962" t="s">
        <v>307</v>
      </c>
      <c r="G20" s="196">
        <v>11</v>
      </c>
      <c r="H20" s="187"/>
      <c r="I20" s="559" t="str">
        <f>IF(H20="","",VLOOKUP(H20,СписокКМ!$A$186:$D$241,3,FALSE))</f>
        <v/>
      </c>
      <c r="J20" s="198"/>
      <c r="K20" s="198"/>
      <c r="L20" s="202"/>
      <c r="M20" s="203"/>
      <c r="N20" s="201"/>
    </row>
    <row r="21" spans="1:16" ht="15.75" x14ac:dyDescent="0.25">
      <c r="A21" s="189"/>
      <c r="B21" s="189"/>
      <c r="C21" s="801"/>
      <c r="D21" s="810">
        <v>6</v>
      </c>
      <c r="E21" s="187"/>
      <c r="F21" s="557" t="str">
        <f>IF(E21="","",VLOOKUP(E21,СписокКМ!$A$186:$D$241,3,FALSE))</f>
        <v/>
      </c>
      <c r="G21" s="192"/>
      <c r="H21" s="189"/>
      <c r="I21" s="199"/>
      <c r="J21" s="200"/>
      <c r="K21" s="201"/>
      <c r="L21" s="202"/>
      <c r="M21" s="203"/>
      <c r="N21" s="201"/>
    </row>
    <row r="22" spans="1:16" ht="15.75" x14ac:dyDescent="0.25">
      <c r="A22" s="189"/>
      <c r="B22" s="809"/>
      <c r="C22" s="805" t="str">
        <f>IF(B22="","",VLOOKUP(B22,СписокКМ!$A$186:$D$241,3,FALSE))</f>
        <v/>
      </c>
      <c r="D22" s="810"/>
      <c r="E22" s="189"/>
      <c r="F22" s="199"/>
      <c r="I22" s="202"/>
      <c r="J22" s="203"/>
      <c r="K22" s="201"/>
      <c r="L22" s="202"/>
      <c r="M22" s="203"/>
      <c r="N22" s="201"/>
    </row>
    <row r="23" spans="1:16" ht="15.75" x14ac:dyDescent="0.25">
      <c r="A23" s="204"/>
      <c r="B23" s="809"/>
      <c r="C23" s="360" t="str">
        <f>IF(B23="","",VLOOKUP(B23,СписокКМ!$A$186:$D$241,3,FALSE))</f>
        <v/>
      </c>
      <c r="I23" s="1335" t="s">
        <v>309</v>
      </c>
      <c r="J23" s="1336">
        <v>14</v>
      </c>
      <c r="K23" s="205"/>
      <c r="L23" s="559" t="str">
        <f>IF(K23="","",VLOOKUP(K23,СписокКМ!$A$186:$D$241,3,FALSE))</f>
        <v/>
      </c>
      <c r="M23" s="206"/>
      <c r="N23" s="201"/>
    </row>
    <row r="24" spans="1:16" ht="15.75" x14ac:dyDescent="0.25">
      <c r="A24" s="189"/>
      <c r="B24" s="189"/>
      <c r="C24" s="801"/>
      <c r="D24" s="810">
        <v>7</v>
      </c>
      <c r="E24" s="187"/>
      <c r="F24" s="361" t="str">
        <f>IF(E24="","",VLOOKUP(E24,СписокКМ!$A$186:$D$241,3,FALSE))</f>
        <v/>
      </c>
      <c r="I24" s="1335"/>
      <c r="J24" s="1336"/>
      <c r="K24" s="201"/>
      <c r="L24" s="199"/>
      <c r="M24" s="198"/>
      <c r="N24" s="198"/>
    </row>
    <row r="25" spans="1:16" ht="15.75" x14ac:dyDescent="0.25">
      <c r="A25" s="189"/>
      <c r="B25" s="809"/>
      <c r="C25" s="805" t="str">
        <f>IF(B25="","",VLOOKUP(B25,СписокКМ!$A$186:$D$241,3,FALSE))</f>
        <v/>
      </c>
      <c r="D25" s="810"/>
      <c r="E25" s="189"/>
      <c r="F25" s="199"/>
      <c r="G25" s="190"/>
      <c r="H25" s="189"/>
      <c r="I25" s="202"/>
      <c r="J25" s="203"/>
      <c r="K25" s="201"/>
      <c r="L25" s="183"/>
      <c r="M25" s="209">
        <v>-15</v>
      </c>
      <c r="N25" s="210" t="str">
        <f>IF(N17="","",IF(N17=K11,K23,IF(N17=K23,K11)))</f>
        <v/>
      </c>
      <c r="O25" s="1328" t="str">
        <f>IF(N25="","",VLOOKUP(N25,СписокКМ!$A$186:$D$241,3,FALSE))</f>
        <v/>
      </c>
      <c r="P25" s="1328" t="str">
        <f>IF(O25="","",VLOOKUP(O25,СписокКМ!$A$186:$D$241,3,FALSE))</f>
        <v/>
      </c>
    </row>
    <row r="26" spans="1:16" ht="15.75" x14ac:dyDescent="0.25">
      <c r="A26" s="204"/>
      <c r="B26" s="809"/>
      <c r="C26" s="360" t="str">
        <f>IF(B26="","",VLOOKUP(B26,СписокКМ!$A$186:$D$241,3,FALSE))</f>
        <v/>
      </c>
      <c r="F26" s="707"/>
      <c r="G26" s="196">
        <v>12</v>
      </c>
      <c r="H26" s="187"/>
      <c r="I26" s="559" t="str">
        <f>IF(H26="","",VLOOKUP(H26,СписокКМ!$A$186:$D$241,3,FALSE))</f>
        <v/>
      </c>
      <c r="J26" s="206"/>
      <c r="K26" s="201"/>
      <c r="L26" s="183"/>
      <c r="M26" s="198"/>
      <c r="N26" s="198"/>
      <c r="O26" s="208"/>
      <c r="P26" s="208" t="s">
        <v>584</v>
      </c>
    </row>
    <row r="27" spans="1:16" ht="15.75" x14ac:dyDescent="0.25">
      <c r="A27" s="189"/>
      <c r="B27" s="189"/>
      <c r="C27" s="801"/>
      <c r="D27" s="810">
        <v>8</v>
      </c>
      <c r="E27" s="187">
        <v>10</v>
      </c>
      <c r="F27" s="557" t="str">
        <f>IF(E27="","",VLOOKUP(E27,СписокКМ!$A$186:$D$241,3,FALSE))</f>
        <v>ХМАО - Югра</v>
      </c>
      <c r="G27" s="192"/>
      <c r="H27" s="189"/>
      <c r="I27" s="199"/>
      <c r="J27" s="198"/>
      <c r="K27" s="198"/>
      <c r="L27" s="183"/>
      <c r="M27" s="198"/>
      <c r="N27" s="198"/>
    </row>
    <row r="28" spans="1:16" ht="15.75" x14ac:dyDescent="0.25">
      <c r="A28" s="189"/>
      <c r="B28" s="809"/>
      <c r="C28" s="805" t="str">
        <f>IF(B28="","",VLOOKUP(B28,СписокКМ!$A$186:$D$241,3,FALSE))</f>
        <v/>
      </c>
      <c r="D28" s="810"/>
      <c r="E28" s="189"/>
      <c r="F28" s="199"/>
      <c r="I28" s="183"/>
      <c r="J28" s="198">
        <v>-13</v>
      </c>
      <c r="K28" s="211" t="str">
        <f>IF(K11="","",IF(K11=H8,H14,IF(K11=H14,H8)))</f>
        <v/>
      </c>
      <c r="L28" s="197" t="str">
        <f>IF(K28="","",VLOOKUP(K28,СписокКМ!$A$186:$D$241,3,FALSE))</f>
        <v/>
      </c>
      <c r="M28" s="198"/>
      <c r="N28" s="198"/>
    </row>
    <row r="29" spans="1:16" x14ac:dyDescent="0.2">
      <c r="A29" s="201"/>
      <c r="B29" s="201"/>
      <c r="C29" s="202"/>
      <c r="D29" s="201"/>
      <c r="E29" s="201"/>
      <c r="G29" s="198"/>
      <c r="H29" s="198"/>
      <c r="I29" s="183"/>
      <c r="J29" s="215"/>
      <c r="K29" s="215"/>
      <c r="L29" s="732" t="s">
        <v>370</v>
      </c>
      <c r="M29" s="200">
        <v>16</v>
      </c>
      <c r="N29" s="205"/>
      <c r="O29" s="1328" t="str">
        <f>IF(N29="","",VLOOKUP(N29,СписокКМ!$A$186:$D$241,3,FALSE))</f>
        <v/>
      </c>
      <c r="P29" s="1328" t="str">
        <f>IF(O29="","",VLOOKUP(O29,СписокКМ!$A$186:$D$241,3,FALSE))</f>
        <v/>
      </c>
    </row>
    <row r="30" spans="1:16" x14ac:dyDescent="0.2">
      <c r="A30" s="201"/>
      <c r="B30" s="201"/>
      <c r="C30" s="202"/>
      <c r="D30" s="201"/>
      <c r="E30" s="201"/>
      <c r="G30" s="198"/>
      <c r="H30" s="198"/>
      <c r="I30" s="183"/>
      <c r="J30" s="209">
        <v>-14</v>
      </c>
      <c r="K30" s="210" t="str">
        <f>IF(K23="","",IF(K23=H20,H26,IF(K23=H26,H20)))</f>
        <v/>
      </c>
      <c r="L30" s="197" t="str">
        <f>IF(K30="","",VLOOKUP(K30,СписокКМ!$A$186:$D$241,3,FALSE))</f>
        <v/>
      </c>
      <c r="M30" s="206"/>
      <c r="N30" s="201"/>
      <c r="O30" s="213"/>
      <c r="P30" s="208" t="s">
        <v>585</v>
      </c>
    </row>
    <row r="31" spans="1:16" x14ac:dyDescent="0.2">
      <c r="A31" s="198"/>
      <c r="B31" s="198"/>
      <c r="D31" s="201"/>
      <c r="E31" s="201"/>
      <c r="F31" s="202"/>
      <c r="G31" s="201"/>
      <c r="H31" s="201"/>
      <c r="I31" s="185"/>
      <c r="J31" s="201"/>
      <c r="K31" s="201"/>
      <c r="L31" s="202"/>
      <c r="M31" s="209">
        <v>-14</v>
      </c>
      <c r="N31" s="210" t="str">
        <f>IF(N29="","",IF(N29=K28,K30,IF(N29=K30,K28)))</f>
        <v/>
      </c>
      <c r="O31" s="1328" t="str">
        <f>IF(N31="","",VLOOKUP(N31,СписокКМ!$A$186:$D$241,3,FALSE))</f>
        <v/>
      </c>
      <c r="P31" s="1328" t="str">
        <f>IF(O31="","",VLOOKUP(O31,СписокКМ!$A$186:$D$241,3,FALSE))</f>
        <v/>
      </c>
    </row>
    <row r="32" spans="1:16" ht="15.75" x14ac:dyDescent="0.2">
      <c r="A32" s="198"/>
      <c r="B32" s="198"/>
      <c r="D32" s="198"/>
      <c r="E32" s="198"/>
      <c r="G32" s="198">
        <v>-9</v>
      </c>
      <c r="H32" s="210" t="str">
        <f>IF(H8="","",IF(H8=E6,E9,IF(H8=E9,E6)))</f>
        <v/>
      </c>
      <c r="I32" s="358" t="str">
        <f>IF(H32="","",VLOOKUP(H32,СписокКМ!$A$186:$D$241,3,FALSE))</f>
        <v/>
      </c>
      <c r="J32" s="198"/>
      <c r="K32" s="198"/>
      <c r="L32" s="214"/>
      <c r="M32" s="212"/>
      <c r="N32" s="212"/>
      <c r="O32" s="208"/>
      <c r="P32" s="208" t="s">
        <v>586</v>
      </c>
    </row>
    <row r="33" spans="1:16" ht="15.75" x14ac:dyDescent="0.2">
      <c r="A33" s="198"/>
      <c r="B33" s="198"/>
      <c r="D33" s="198"/>
      <c r="E33" s="198"/>
      <c r="G33" s="215"/>
      <c r="H33" s="201"/>
      <c r="I33" s="359" t="str">
        <f>IF(H33="","",VLOOKUP(H33,СписокКМ!$A$186:$D$241,3,FALSE))</f>
        <v/>
      </c>
      <c r="J33" s="200">
        <v>17</v>
      </c>
      <c r="K33" s="205"/>
      <c r="L33" s="197" t="str">
        <f>IF(K33="","",VLOOKUP(K33,СписокКМ!$A$186:$D$241,3,FALSE))</f>
        <v/>
      </c>
      <c r="M33" s="212"/>
      <c r="N33" s="212"/>
      <c r="O33" s="217"/>
    </row>
    <row r="34" spans="1:16" ht="15.75" x14ac:dyDescent="0.2">
      <c r="A34" s="198"/>
      <c r="B34" s="198"/>
      <c r="D34" s="198"/>
      <c r="E34" s="198"/>
      <c r="G34" s="209">
        <v>-10</v>
      </c>
      <c r="H34" s="210" t="str">
        <f>IF(H14="","",IF(H14=E12,E15,IF(H14=E15,E12)))</f>
        <v/>
      </c>
      <c r="I34" s="577" t="str">
        <f>IF(H34="","",VLOOKUP(H34,СписокКМ!$A$186:$D$241,3,FALSE))</f>
        <v/>
      </c>
      <c r="J34" s="206"/>
      <c r="K34" s="201"/>
      <c r="L34" s="199"/>
      <c r="M34" s="200"/>
      <c r="N34" s="201"/>
      <c r="O34" s="217"/>
    </row>
    <row r="35" spans="1:16" ht="15" x14ac:dyDescent="0.2">
      <c r="A35" s="198"/>
      <c r="B35" s="198"/>
      <c r="D35" s="198"/>
      <c r="E35" s="198"/>
      <c r="G35" s="201"/>
      <c r="H35" s="201"/>
      <c r="I35" s="362" t="str">
        <f>IF(H35="","",VLOOKUP(H35,СписокКМ!$A$186:$D$241,3,FALSE))</f>
        <v/>
      </c>
      <c r="J35" s="201"/>
      <c r="K35" s="201"/>
      <c r="L35" s="1335" t="s">
        <v>310</v>
      </c>
      <c r="M35" s="1336">
        <v>19</v>
      </c>
      <c r="N35" s="205"/>
      <c r="O35" s="1328" t="str">
        <f>IF(N35="","",VLOOKUP(N35,СписокКМ!$A$186:$D$241,3,FALSE))</f>
        <v/>
      </c>
      <c r="P35" s="1328" t="str">
        <f>IF(O35="","",VLOOKUP(O35,СписокКМ!$A$186:$D$241,3,FALSE))</f>
        <v/>
      </c>
    </row>
    <row r="36" spans="1:16" ht="15.75" x14ac:dyDescent="0.2">
      <c r="A36" s="198"/>
      <c r="B36" s="198"/>
      <c r="D36" s="198"/>
      <c r="E36" s="198"/>
      <c r="G36" s="198">
        <v>-11</v>
      </c>
      <c r="H36" s="211" t="str">
        <f>IF(H20="","",IF(H20=E18,E21,IF(H20=E21,E18)))</f>
        <v/>
      </c>
      <c r="I36" s="822" t="str">
        <f>IF(H36="","",VLOOKUP(H36,СписокКМ!$A$186:$D$241,3,FALSE))</f>
        <v/>
      </c>
      <c r="J36" s="198"/>
      <c r="K36" s="198"/>
      <c r="L36" s="1335"/>
      <c r="M36" s="1336"/>
      <c r="N36" s="201"/>
      <c r="O36" s="207"/>
      <c r="P36" s="208" t="s">
        <v>587</v>
      </c>
    </row>
    <row r="37" spans="1:16" ht="15.75" x14ac:dyDescent="0.2">
      <c r="A37" s="198"/>
      <c r="B37" s="198"/>
      <c r="D37" s="198"/>
      <c r="E37" s="198"/>
      <c r="G37" s="215"/>
      <c r="H37" s="215"/>
      <c r="I37" s="823" t="str">
        <f>IF(H37="","",VLOOKUP(H37,СписокКМ!$A$186:$D$241,3,FALSE))</f>
        <v/>
      </c>
      <c r="J37" s="200">
        <v>18</v>
      </c>
      <c r="K37" s="205"/>
      <c r="L37" s="197" t="str">
        <f>IF(K37="","",VLOOKUP(K37,СписокКМ!$A$186:$D$241,3,FALSE))</f>
        <v/>
      </c>
      <c r="M37" s="206"/>
      <c r="N37" s="201"/>
      <c r="O37" s="217"/>
    </row>
    <row r="38" spans="1:16" ht="15.75" x14ac:dyDescent="0.2">
      <c r="A38" s="198"/>
      <c r="B38" s="198"/>
      <c r="D38" s="198"/>
      <c r="E38" s="198"/>
      <c r="G38" s="209">
        <v>-12</v>
      </c>
      <c r="H38" s="210" t="str">
        <f>IF(H26="","",IF(H26=E24,E27,IF(H26=E27,E24)))</f>
        <v/>
      </c>
      <c r="I38" s="577" t="str">
        <f>IF(H38="","",VLOOKUP(H38,СписокКМ!$A$186:$D$241,3,FALSE))</f>
        <v/>
      </c>
      <c r="J38" s="206"/>
      <c r="K38" s="201"/>
      <c r="L38" s="199"/>
      <c r="M38" s="209">
        <v>-19</v>
      </c>
      <c r="N38" s="210" t="str">
        <f>IF(N35="","",IF(N35=K33,K37,IF(N35=K37,K33)))</f>
        <v/>
      </c>
      <c r="O38" s="1328" t="str">
        <f>IF(N38="","",VLOOKUP(N38,СписокКМ!$A$186:$D$241,3,FALSE))</f>
        <v/>
      </c>
      <c r="P38" s="1328" t="str">
        <f>IF(O38="","",VLOOKUP(O38,СписокКМ!$A$186:$D$241,3,FALSE))</f>
        <v/>
      </c>
    </row>
    <row r="39" spans="1:16" x14ac:dyDescent="0.2">
      <c r="A39" s="198"/>
      <c r="B39" s="198"/>
      <c r="D39" s="198"/>
      <c r="E39" s="198"/>
      <c r="G39" s="198"/>
      <c r="H39" s="198"/>
      <c r="I39" s="183"/>
      <c r="J39" s="198">
        <v>-17</v>
      </c>
      <c r="K39" s="211" t="str">
        <f>IF(K33="","",IF(K33=H32,H34,IF(K33=H34,H32)))</f>
        <v/>
      </c>
      <c r="L39" s="197" t="str">
        <f>IF(K39="","",VLOOKUP(K39,СписокКМ!$A$186:$D$241,3,FALSE))</f>
        <v/>
      </c>
      <c r="M39" s="198"/>
      <c r="N39" s="198"/>
      <c r="O39" s="208" t="s">
        <v>40</v>
      </c>
      <c r="P39" s="208"/>
    </row>
    <row r="40" spans="1:16" x14ac:dyDescent="0.2">
      <c r="A40" s="198"/>
      <c r="B40" s="198"/>
      <c r="D40" s="198"/>
      <c r="E40" s="198"/>
      <c r="G40" s="198"/>
      <c r="H40" s="198"/>
      <c r="I40" s="183"/>
      <c r="J40" s="215"/>
      <c r="K40" s="215"/>
      <c r="L40" s="216"/>
      <c r="M40" s="200">
        <v>20</v>
      </c>
      <c r="N40" s="205"/>
      <c r="O40" s="1328" t="str">
        <f>IF(N40="","",VLOOKUP(N40,СписокКМ!$A$186:$D$241,3,FALSE))</f>
        <v/>
      </c>
      <c r="P40" s="1328" t="str">
        <f>IF(O40="","",VLOOKUP(O40,СписокКМ!$A$186:$D$241,3,FALSE))</f>
        <v/>
      </c>
    </row>
    <row r="41" spans="1:16" x14ac:dyDescent="0.2">
      <c r="A41" s="198"/>
      <c r="B41" s="198"/>
      <c r="D41" s="198"/>
      <c r="E41" s="198"/>
      <c r="G41" s="198"/>
      <c r="H41" s="198"/>
      <c r="I41" s="183"/>
      <c r="J41" s="209">
        <v>-18</v>
      </c>
      <c r="K41" s="210" t="str">
        <f>IF(K37="","",IF(K37=H36,H38,IF(K37=H38,H36)))</f>
        <v/>
      </c>
      <c r="L41" s="197" t="str">
        <f>IF(K41="","",VLOOKUP(K41,СписокКМ!$A$186:$D$241,3,FALSE))</f>
        <v/>
      </c>
      <c r="M41" s="206"/>
      <c r="N41" s="201"/>
      <c r="O41" s="207"/>
      <c r="P41" s="562" t="s">
        <v>42</v>
      </c>
    </row>
    <row r="42" spans="1:16" ht="15.75" x14ac:dyDescent="0.25">
      <c r="A42" s="198"/>
      <c r="B42" s="198"/>
      <c r="D42" s="198"/>
      <c r="E42" s="211"/>
      <c r="F42" s="560"/>
      <c r="G42" s="198"/>
      <c r="H42" s="198"/>
      <c r="I42" s="183"/>
      <c r="J42" s="198"/>
      <c r="K42" s="198"/>
      <c r="L42" s="185"/>
      <c r="M42" s="198"/>
      <c r="N42" s="198"/>
      <c r="O42" s="563"/>
      <c r="P42" s="208"/>
    </row>
    <row r="43" spans="1:16" ht="15.75" x14ac:dyDescent="0.25">
      <c r="A43" s="198"/>
      <c r="B43" s="198"/>
      <c r="D43" s="201"/>
      <c r="E43" s="201"/>
      <c r="F43" s="799"/>
      <c r="G43" s="212"/>
      <c r="H43" s="205"/>
      <c r="I43" s="802"/>
      <c r="J43" s="201"/>
      <c r="K43" s="201"/>
      <c r="L43" s="202"/>
      <c r="M43" s="209">
        <v>-20</v>
      </c>
      <c r="N43" s="210" t="str">
        <f>IF(N40="","",IF(N40=K39,K41,IF(N40=K41,K39)))</f>
        <v/>
      </c>
      <c r="O43" s="1328" t="str">
        <f>IF(N43="","",VLOOKUP(N43,СписокКМ!$A$186:$D$241,3,FALSE))</f>
        <v/>
      </c>
      <c r="P43" s="1328" t="str">
        <f>IF(O43="","",VLOOKUP(O43,СписокКМ!$A$186:$D$241,3,FALSE))</f>
        <v/>
      </c>
    </row>
    <row r="44" spans="1:16" ht="15.75" x14ac:dyDescent="0.25">
      <c r="A44" s="198"/>
      <c r="B44" s="198"/>
      <c r="D44" s="201"/>
      <c r="E44" s="219"/>
      <c r="F44" s="800"/>
      <c r="G44" s="212"/>
      <c r="H44" s="201"/>
      <c r="I44" s="803"/>
      <c r="J44" s="212"/>
      <c r="K44" s="201"/>
      <c r="L44" s="202"/>
      <c r="M44" s="198"/>
      <c r="N44" s="198"/>
      <c r="O44" s="563"/>
      <c r="P44" s="208"/>
    </row>
    <row r="45" spans="1:16" ht="15.75" x14ac:dyDescent="0.25">
      <c r="A45" s="198"/>
      <c r="B45" s="198"/>
      <c r="D45" s="201"/>
      <c r="E45" s="219"/>
      <c r="F45" s="800"/>
      <c r="G45" s="201"/>
      <c r="H45" s="198"/>
      <c r="I45" s="707"/>
      <c r="J45" s="212"/>
      <c r="K45" s="804"/>
      <c r="L45" s="802" t="str">
        <f>IF(K45="","",VLOOKUP(K45,СписокКМ!$A$186:$D$241,3,FALSE))</f>
        <v/>
      </c>
      <c r="M45" s="198"/>
      <c r="N45" s="198"/>
      <c r="O45" s="563"/>
    </row>
    <row r="46" spans="1:16" ht="15.75" x14ac:dyDescent="0.2">
      <c r="A46" s="198"/>
      <c r="B46" s="198"/>
      <c r="D46" s="198"/>
      <c r="E46" s="198"/>
      <c r="G46" s="201"/>
      <c r="H46" s="219"/>
      <c r="I46" s="963"/>
      <c r="J46" s="201"/>
      <c r="K46" s="201"/>
      <c r="L46" s="364"/>
      <c r="M46" s="212"/>
      <c r="N46" s="804"/>
      <c r="O46" s="1330"/>
      <c r="P46" s="1330"/>
    </row>
    <row r="47" spans="1:16" ht="15.75" x14ac:dyDescent="0.25">
      <c r="A47" s="221"/>
      <c r="B47" s="221"/>
      <c r="C47" s="221"/>
      <c r="D47" s="221"/>
      <c r="E47" s="221"/>
      <c r="F47" s="221"/>
      <c r="G47" s="201"/>
      <c r="H47" s="201"/>
      <c r="I47" s="364"/>
      <c r="J47" s="212"/>
      <c r="K47" s="804"/>
      <c r="L47" s="1337"/>
      <c r="M47" s="1337"/>
      <c r="N47" s="201"/>
      <c r="O47" s="806"/>
      <c r="P47" s="807"/>
    </row>
    <row r="48" spans="1:16" ht="15.75" x14ac:dyDescent="0.25">
      <c r="A48" s="222"/>
      <c r="B48" s="222"/>
      <c r="C48" s="222"/>
      <c r="D48" s="222"/>
      <c r="E48" s="222"/>
      <c r="F48" s="222"/>
      <c r="G48" s="201"/>
      <c r="H48" s="219"/>
      <c r="I48" s="963"/>
      <c r="J48" s="212"/>
      <c r="K48" s="201"/>
      <c r="L48" s="366"/>
      <c r="M48" s="201"/>
      <c r="N48" s="219"/>
      <c r="O48" s="1330"/>
      <c r="P48" s="1330"/>
    </row>
    <row r="49" spans="1:16" ht="15" x14ac:dyDescent="0.25">
      <c r="A49" s="221"/>
      <c r="B49" s="221"/>
      <c r="C49" s="221"/>
      <c r="D49" s="221"/>
      <c r="E49" s="221"/>
      <c r="F49" s="221"/>
      <c r="G49" s="353"/>
      <c r="H49" s="201"/>
      <c r="I49" s="354"/>
      <c r="J49" s="354"/>
      <c r="K49" s="354"/>
      <c r="L49" s="366"/>
      <c r="M49" s="354"/>
      <c r="N49" s="354"/>
      <c r="O49" s="565"/>
      <c r="P49" s="796"/>
    </row>
    <row r="50" spans="1:16" ht="15.75" x14ac:dyDescent="0.2">
      <c r="A50" s="198"/>
      <c r="B50" s="198"/>
      <c r="D50" s="198"/>
      <c r="E50" s="198"/>
      <c r="G50" s="201"/>
      <c r="H50" s="201"/>
      <c r="I50" s="354"/>
      <c r="J50" s="201"/>
      <c r="K50" s="219"/>
      <c r="L50" s="963"/>
      <c r="M50" s="201"/>
      <c r="N50" s="201"/>
      <c r="O50" s="565"/>
      <c r="P50" s="796"/>
    </row>
    <row r="51" spans="1:16" ht="15.75" x14ac:dyDescent="0.2">
      <c r="G51" s="189"/>
      <c r="H51" s="218"/>
      <c r="I51" s="354"/>
      <c r="J51" s="201"/>
      <c r="K51" s="201"/>
      <c r="L51" s="364"/>
      <c r="M51" s="212"/>
      <c r="N51" s="804"/>
      <c r="O51" s="1330"/>
      <c r="P51" s="1330"/>
    </row>
    <row r="52" spans="1:16" ht="15.75" x14ac:dyDescent="0.2">
      <c r="G52" s="189"/>
      <c r="H52" s="218"/>
      <c r="I52" s="354"/>
      <c r="J52" s="201"/>
      <c r="K52" s="219"/>
      <c r="L52" s="963"/>
      <c r="M52" s="212"/>
      <c r="N52" s="201"/>
      <c r="O52" s="806"/>
      <c r="P52" s="807"/>
    </row>
    <row r="53" spans="1:16" x14ac:dyDescent="0.2">
      <c r="G53" s="189"/>
      <c r="H53" s="218"/>
      <c r="I53" s="354"/>
      <c r="J53" s="354"/>
      <c r="K53" s="354"/>
      <c r="L53" s="354"/>
      <c r="M53" s="354"/>
      <c r="N53" s="219" t="str">
        <f>IF(N51="","",IF(N51=K50,K52,IF(N51=K52,K50)))</f>
        <v/>
      </c>
      <c r="O53" s="1330"/>
      <c r="P53" s="1330"/>
    </row>
    <row r="54" spans="1:16" x14ac:dyDescent="0.2">
      <c r="A54" s="174" t="str">
        <f>СписокКМ!A177</f>
        <v>Главный судья-судья ССВК</v>
      </c>
      <c r="B54" s="174"/>
      <c r="C54" s="174"/>
      <c r="D54" s="174"/>
      <c r="E54" s="174"/>
      <c r="F54" s="174"/>
      <c r="G54" s="174"/>
      <c r="H54" s="174"/>
      <c r="I54" s="174"/>
      <c r="J54" s="174" t="s">
        <v>432</v>
      </c>
      <c r="K54" s="354"/>
      <c r="L54" s="354"/>
      <c r="M54" s="354"/>
      <c r="N54" s="354"/>
      <c r="O54" s="565"/>
      <c r="P54" s="796"/>
    </row>
    <row r="55" spans="1:16" x14ac:dyDescent="0.2">
      <c r="A55" s="174"/>
      <c r="B55" s="174"/>
      <c r="C55" s="174"/>
      <c r="D55" s="174"/>
      <c r="E55" s="174"/>
      <c r="F55" s="174"/>
      <c r="G55" s="174"/>
      <c r="H55" s="174"/>
      <c r="I55" s="174"/>
      <c r="J55" s="174"/>
      <c r="K55" s="354"/>
      <c r="L55" s="354"/>
      <c r="M55" s="354"/>
      <c r="N55" s="354"/>
      <c r="O55" s="354"/>
      <c r="P55" s="354"/>
    </row>
    <row r="56" spans="1:16" x14ac:dyDescent="0.2">
      <c r="A56" s="174"/>
      <c r="B56" s="174"/>
      <c r="C56" s="174"/>
      <c r="D56" s="174"/>
      <c r="E56" s="174"/>
      <c r="F56" s="174"/>
      <c r="G56" s="174"/>
      <c r="H56" s="174"/>
      <c r="I56" s="174"/>
      <c r="J56" s="174"/>
      <c r="K56" s="354"/>
      <c r="L56" s="354"/>
      <c r="M56" s="354"/>
      <c r="N56" s="354"/>
      <c r="O56" s="354"/>
      <c r="P56" s="354"/>
    </row>
    <row r="57" spans="1:16" x14ac:dyDescent="0.2">
      <c r="A57" s="174" t="str">
        <f>СписокКМ!A179</f>
        <v>Главный секретарь-судья МК(ССВК)</v>
      </c>
      <c r="B57" s="174"/>
      <c r="C57" s="174"/>
      <c r="D57" s="174"/>
      <c r="E57" s="174"/>
      <c r="F57" s="174"/>
      <c r="G57" s="174"/>
      <c r="H57" s="174"/>
      <c r="I57" s="174"/>
      <c r="J57" s="174" t="s">
        <v>433</v>
      </c>
      <c r="K57" s="354"/>
      <c r="L57" s="354"/>
      <c r="M57" s="354"/>
      <c r="N57" s="354"/>
      <c r="O57" s="354"/>
      <c r="P57" s="354"/>
    </row>
    <row r="58" spans="1:16" x14ac:dyDescent="0.2">
      <c r="G58" s="189"/>
      <c r="H58" s="201"/>
      <c r="I58" s="354"/>
      <c r="J58" s="354"/>
      <c r="K58" s="354"/>
      <c r="L58" s="354"/>
      <c r="M58" s="354"/>
      <c r="N58" s="354"/>
      <c r="O58" s="354"/>
      <c r="P58" s="354"/>
    </row>
    <row r="59" spans="1:16" x14ac:dyDescent="0.2">
      <c r="G59" s="189"/>
      <c r="H59" s="201"/>
      <c r="I59" s="354"/>
      <c r="J59" s="354"/>
      <c r="K59" s="354"/>
      <c r="L59" s="354"/>
      <c r="M59" s="354"/>
      <c r="N59" s="354"/>
      <c r="O59" s="354"/>
      <c r="P59" s="354"/>
    </row>
    <row r="60" spans="1:16" x14ac:dyDescent="0.2">
      <c r="G60" s="189"/>
      <c r="H60" s="201"/>
      <c r="I60" s="354"/>
      <c r="J60" s="354"/>
      <c r="K60" s="354"/>
      <c r="L60" s="354"/>
      <c r="M60" s="354"/>
      <c r="N60" s="354"/>
      <c r="O60" s="354"/>
      <c r="P60" s="354"/>
    </row>
    <row r="61" spans="1:16" x14ac:dyDescent="0.2">
      <c r="G61" s="189"/>
      <c r="H61" s="189"/>
      <c r="I61" s="354"/>
      <c r="J61" s="354"/>
      <c r="K61" s="354"/>
      <c r="L61" s="354"/>
      <c r="M61" s="354"/>
      <c r="N61" s="354"/>
      <c r="O61" s="354"/>
      <c r="P61" s="354"/>
    </row>
  </sheetData>
  <mergeCells count="23">
    <mergeCell ref="O51:P51"/>
    <mergeCell ref="O53:P53"/>
    <mergeCell ref="O46:P46"/>
    <mergeCell ref="L47:M47"/>
    <mergeCell ref="O48:P48"/>
    <mergeCell ref="O38:P38"/>
    <mergeCell ref="O40:P40"/>
    <mergeCell ref="O43:P43"/>
    <mergeCell ref="I23:I24"/>
    <mergeCell ref="J23:J24"/>
    <mergeCell ref="O25:P25"/>
    <mergeCell ref="O29:P29"/>
    <mergeCell ref="O31:P31"/>
    <mergeCell ref="L35:L36"/>
    <mergeCell ref="M35:M36"/>
    <mergeCell ref="O35:P35"/>
    <mergeCell ref="A1:P1"/>
    <mergeCell ref="A3:P3"/>
    <mergeCell ref="I11:I12"/>
    <mergeCell ref="J11:J12"/>
    <mergeCell ref="L17:L18"/>
    <mergeCell ref="M17:M18"/>
    <mergeCell ref="O17:P17"/>
  </mergeCell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</sheetPr>
  <dimension ref="A1:H207"/>
  <sheetViews>
    <sheetView view="pageBreakPreview" topLeftCell="A19" zoomScaleNormal="100" zoomScaleSheetLayoutView="100" workbookViewId="0">
      <selection activeCell="H77" sqref="H77"/>
    </sheetView>
  </sheetViews>
  <sheetFormatPr defaultRowHeight="12.75" outlineLevelCol="1" x14ac:dyDescent="0.2"/>
  <cols>
    <col min="1" max="1" width="6.42578125" style="626" customWidth="1" outlineLevel="1"/>
    <col min="2" max="2" width="5.140625" customWidth="1"/>
    <col min="3" max="3" width="31.5703125" style="894" customWidth="1"/>
    <col min="4" max="4" width="13" style="644" customWidth="1"/>
    <col min="5" max="5" width="9.140625" style="645" customWidth="1"/>
    <col min="6" max="6" width="28" customWidth="1"/>
    <col min="7" max="7" width="28.5703125" style="876" customWidth="1"/>
    <col min="8" max="8" width="11.85546875" style="737" customWidth="1"/>
    <col min="223" max="223" width="6" customWidth="1"/>
    <col min="224" max="224" width="4.85546875" customWidth="1"/>
    <col min="225" max="225" width="29.7109375" customWidth="1"/>
    <col min="226" max="226" width="12.28515625" customWidth="1"/>
    <col min="227" max="227" width="7.85546875" customWidth="1"/>
    <col min="228" max="228" width="23.85546875" customWidth="1"/>
    <col min="229" max="229" width="27" customWidth="1"/>
    <col min="230" max="230" width="0" hidden="1" customWidth="1"/>
    <col min="231" max="231" width="11.140625" customWidth="1"/>
    <col min="232" max="232" width="13.85546875" customWidth="1"/>
    <col min="233" max="233" width="25.5703125" customWidth="1"/>
    <col min="234" max="234" width="12" customWidth="1"/>
    <col min="235" max="235" width="12.28515625" customWidth="1"/>
    <col min="236" max="236" width="13.140625" customWidth="1"/>
    <col min="237" max="237" width="12" customWidth="1"/>
    <col min="238" max="238" width="12.140625" customWidth="1"/>
    <col min="241" max="241" width="25.28515625" customWidth="1"/>
    <col min="242" max="242" width="11" bestFit="1" customWidth="1"/>
    <col min="244" max="247" width="0" hidden="1" customWidth="1"/>
    <col min="479" max="479" width="6" customWidth="1"/>
    <col min="480" max="480" width="4.85546875" customWidth="1"/>
    <col min="481" max="481" width="29.7109375" customWidth="1"/>
    <col min="482" max="482" width="12.28515625" customWidth="1"/>
    <col min="483" max="483" width="7.85546875" customWidth="1"/>
    <col min="484" max="484" width="23.85546875" customWidth="1"/>
    <col min="485" max="485" width="27" customWidth="1"/>
    <col min="486" max="486" width="0" hidden="1" customWidth="1"/>
    <col min="487" max="487" width="11.140625" customWidth="1"/>
    <col min="488" max="488" width="13.85546875" customWidth="1"/>
    <col min="489" max="489" width="25.5703125" customWidth="1"/>
    <col min="490" max="490" width="12" customWidth="1"/>
    <col min="491" max="491" width="12.28515625" customWidth="1"/>
    <col min="492" max="492" width="13.140625" customWidth="1"/>
    <col min="493" max="493" width="12" customWidth="1"/>
    <col min="494" max="494" width="12.140625" customWidth="1"/>
    <col min="497" max="497" width="25.28515625" customWidth="1"/>
    <col min="498" max="498" width="11" bestFit="1" customWidth="1"/>
    <col min="500" max="503" width="0" hidden="1" customWidth="1"/>
    <col min="735" max="735" width="6" customWidth="1"/>
    <col min="736" max="736" width="4.85546875" customWidth="1"/>
    <col min="737" max="737" width="29.7109375" customWidth="1"/>
    <col min="738" max="738" width="12.28515625" customWidth="1"/>
    <col min="739" max="739" width="7.85546875" customWidth="1"/>
    <col min="740" max="740" width="23.85546875" customWidth="1"/>
    <col min="741" max="741" width="27" customWidth="1"/>
    <col min="742" max="742" width="0" hidden="1" customWidth="1"/>
    <col min="743" max="743" width="11.140625" customWidth="1"/>
    <col min="744" max="744" width="13.85546875" customWidth="1"/>
    <col min="745" max="745" width="25.5703125" customWidth="1"/>
    <col min="746" max="746" width="12" customWidth="1"/>
    <col min="747" max="747" width="12.28515625" customWidth="1"/>
    <col min="748" max="748" width="13.140625" customWidth="1"/>
    <col min="749" max="749" width="12" customWidth="1"/>
    <col min="750" max="750" width="12.140625" customWidth="1"/>
    <col min="753" max="753" width="25.28515625" customWidth="1"/>
    <col min="754" max="754" width="11" bestFit="1" customWidth="1"/>
    <col min="756" max="759" width="0" hidden="1" customWidth="1"/>
    <col min="991" max="991" width="6" customWidth="1"/>
    <col min="992" max="992" width="4.85546875" customWidth="1"/>
    <col min="993" max="993" width="29.7109375" customWidth="1"/>
    <col min="994" max="994" width="12.28515625" customWidth="1"/>
    <col min="995" max="995" width="7.85546875" customWidth="1"/>
    <col min="996" max="996" width="23.85546875" customWidth="1"/>
    <col min="997" max="997" width="27" customWidth="1"/>
    <col min="998" max="998" width="0" hidden="1" customWidth="1"/>
    <col min="999" max="999" width="11.140625" customWidth="1"/>
    <col min="1000" max="1000" width="13.85546875" customWidth="1"/>
    <col min="1001" max="1001" width="25.5703125" customWidth="1"/>
    <col min="1002" max="1002" width="12" customWidth="1"/>
    <col min="1003" max="1003" width="12.28515625" customWidth="1"/>
    <col min="1004" max="1004" width="13.140625" customWidth="1"/>
    <col min="1005" max="1005" width="12" customWidth="1"/>
    <col min="1006" max="1006" width="12.140625" customWidth="1"/>
    <col min="1009" max="1009" width="25.28515625" customWidth="1"/>
    <col min="1010" max="1010" width="11" bestFit="1" customWidth="1"/>
    <col min="1012" max="1015" width="0" hidden="1" customWidth="1"/>
    <col min="1247" max="1247" width="6" customWidth="1"/>
    <col min="1248" max="1248" width="4.85546875" customWidth="1"/>
    <col min="1249" max="1249" width="29.7109375" customWidth="1"/>
    <col min="1250" max="1250" width="12.28515625" customWidth="1"/>
    <col min="1251" max="1251" width="7.85546875" customWidth="1"/>
    <col min="1252" max="1252" width="23.85546875" customWidth="1"/>
    <col min="1253" max="1253" width="27" customWidth="1"/>
    <col min="1254" max="1254" width="0" hidden="1" customWidth="1"/>
    <col min="1255" max="1255" width="11.140625" customWidth="1"/>
    <col min="1256" max="1256" width="13.85546875" customWidth="1"/>
    <col min="1257" max="1257" width="25.5703125" customWidth="1"/>
    <col min="1258" max="1258" width="12" customWidth="1"/>
    <col min="1259" max="1259" width="12.28515625" customWidth="1"/>
    <col min="1260" max="1260" width="13.140625" customWidth="1"/>
    <col min="1261" max="1261" width="12" customWidth="1"/>
    <col min="1262" max="1262" width="12.140625" customWidth="1"/>
    <col min="1265" max="1265" width="25.28515625" customWidth="1"/>
    <col min="1266" max="1266" width="11" bestFit="1" customWidth="1"/>
    <col min="1268" max="1271" width="0" hidden="1" customWidth="1"/>
    <col min="1503" max="1503" width="6" customWidth="1"/>
    <col min="1504" max="1504" width="4.85546875" customWidth="1"/>
    <col min="1505" max="1505" width="29.7109375" customWidth="1"/>
    <col min="1506" max="1506" width="12.28515625" customWidth="1"/>
    <col min="1507" max="1507" width="7.85546875" customWidth="1"/>
    <col min="1508" max="1508" width="23.85546875" customWidth="1"/>
    <col min="1509" max="1509" width="27" customWidth="1"/>
    <col min="1510" max="1510" width="0" hidden="1" customWidth="1"/>
    <col min="1511" max="1511" width="11.140625" customWidth="1"/>
    <col min="1512" max="1512" width="13.85546875" customWidth="1"/>
    <col min="1513" max="1513" width="25.5703125" customWidth="1"/>
    <col min="1514" max="1514" width="12" customWidth="1"/>
    <col min="1515" max="1515" width="12.28515625" customWidth="1"/>
    <col min="1516" max="1516" width="13.140625" customWidth="1"/>
    <col min="1517" max="1517" width="12" customWidth="1"/>
    <col min="1518" max="1518" width="12.140625" customWidth="1"/>
    <col min="1521" max="1521" width="25.28515625" customWidth="1"/>
    <col min="1522" max="1522" width="11" bestFit="1" customWidth="1"/>
    <col min="1524" max="1527" width="0" hidden="1" customWidth="1"/>
    <col min="1759" max="1759" width="6" customWidth="1"/>
    <col min="1760" max="1760" width="4.85546875" customWidth="1"/>
    <col min="1761" max="1761" width="29.7109375" customWidth="1"/>
    <col min="1762" max="1762" width="12.28515625" customWidth="1"/>
    <col min="1763" max="1763" width="7.85546875" customWidth="1"/>
    <col min="1764" max="1764" width="23.85546875" customWidth="1"/>
    <col min="1765" max="1765" width="27" customWidth="1"/>
    <col min="1766" max="1766" width="0" hidden="1" customWidth="1"/>
    <col min="1767" max="1767" width="11.140625" customWidth="1"/>
    <col min="1768" max="1768" width="13.85546875" customWidth="1"/>
    <col min="1769" max="1769" width="25.5703125" customWidth="1"/>
    <col min="1770" max="1770" width="12" customWidth="1"/>
    <col min="1771" max="1771" width="12.28515625" customWidth="1"/>
    <col min="1772" max="1772" width="13.140625" customWidth="1"/>
    <col min="1773" max="1773" width="12" customWidth="1"/>
    <col min="1774" max="1774" width="12.140625" customWidth="1"/>
    <col min="1777" max="1777" width="25.28515625" customWidth="1"/>
    <col min="1778" max="1778" width="11" bestFit="1" customWidth="1"/>
    <col min="1780" max="1783" width="0" hidden="1" customWidth="1"/>
    <col min="2015" max="2015" width="6" customWidth="1"/>
    <col min="2016" max="2016" width="4.85546875" customWidth="1"/>
    <col min="2017" max="2017" width="29.7109375" customWidth="1"/>
    <col min="2018" max="2018" width="12.28515625" customWidth="1"/>
    <col min="2019" max="2019" width="7.85546875" customWidth="1"/>
    <col min="2020" max="2020" width="23.85546875" customWidth="1"/>
    <col min="2021" max="2021" width="27" customWidth="1"/>
    <col min="2022" max="2022" width="0" hidden="1" customWidth="1"/>
    <col min="2023" max="2023" width="11.140625" customWidth="1"/>
    <col min="2024" max="2024" width="13.85546875" customWidth="1"/>
    <col min="2025" max="2025" width="25.5703125" customWidth="1"/>
    <col min="2026" max="2026" width="12" customWidth="1"/>
    <col min="2027" max="2027" width="12.28515625" customWidth="1"/>
    <col min="2028" max="2028" width="13.140625" customWidth="1"/>
    <col min="2029" max="2029" width="12" customWidth="1"/>
    <col min="2030" max="2030" width="12.140625" customWidth="1"/>
    <col min="2033" max="2033" width="25.28515625" customWidth="1"/>
    <col min="2034" max="2034" width="11" bestFit="1" customWidth="1"/>
    <col min="2036" max="2039" width="0" hidden="1" customWidth="1"/>
    <col min="2271" max="2271" width="6" customWidth="1"/>
    <col min="2272" max="2272" width="4.85546875" customWidth="1"/>
    <col min="2273" max="2273" width="29.7109375" customWidth="1"/>
    <col min="2274" max="2274" width="12.28515625" customWidth="1"/>
    <col min="2275" max="2275" width="7.85546875" customWidth="1"/>
    <col min="2276" max="2276" width="23.85546875" customWidth="1"/>
    <col min="2277" max="2277" width="27" customWidth="1"/>
    <col min="2278" max="2278" width="0" hidden="1" customWidth="1"/>
    <col min="2279" max="2279" width="11.140625" customWidth="1"/>
    <col min="2280" max="2280" width="13.85546875" customWidth="1"/>
    <col min="2281" max="2281" width="25.5703125" customWidth="1"/>
    <col min="2282" max="2282" width="12" customWidth="1"/>
    <col min="2283" max="2283" width="12.28515625" customWidth="1"/>
    <col min="2284" max="2284" width="13.140625" customWidth="1"/>
    <col min="2285" max="2285" width="12" customWidth="1"/>
    <col min="2286" max="2286" width="12.140625" customWidth="1"/>
    <col min="2289" max="2289" width="25.28515625" customWidth="1"/>
    <col min="2290" max="2290" width="11" bestFit="1" customWidth="1"/>
    <col min="2292" max="2295" width="0" hidden="1" customWidth="1"/>
    <col min="2527" max="2527" width="6" customWidth="1"/>
    <col min="2528" max="2528" width="4.85546875" customWidth="1"/>
    <col min="2529" max="2529" width="29.7109375" customWidth="1"/>
    <col min="2530" max="2530" width="12.28515625" customWidth="1"/>
    <col min="2531" max="2531" width="7.85546875" customWidth="1"/>
    <col min="2532" max="2532" width="23.85546875" customWidth="1"/>
    <col min="2533" max="2533" width="27" customWidth="1"/>
    <col min="2534" max="2534" width="0" hidden="1" customWidth="1"/>
    <col min="2535" max="2535" width="11.140625" customWidth="1"/>
    <col min="2536" max="2536" width="13.85546875" customWidth="1"/>
    <col min="2537" max="2537" width="25.5703125" customWidth="1"/>
    <col min="2538" max="2538" width="12" customWidth="1"/>
    <col min="2539" max="2539" width="12.28515625" customWidth="1"/>
    <col min="2540" max="2540" width="13.140625" customWidth="1"/>
    <col min="2541" max="2541" width="12" customWidth="1"/>
    <col min="2542" max="2542" width="12.140625" customWidth="1"/>
    <col min="2545" max="2545" width="25.28515625" customWidth="1"/>
    <col min="2546" max="2546" width="11" bestFit="1" customWidth="1"/>
    <col min="2548" max="2551" width="0" hidden="1" customWidth="1"/>
    <col min="2783" max="2783" width="6" customWidth="1"/>
    <col min="2784" max="2784" width="4.85546875" customWidth="1"/>
    <col min="2785" max="2785" width="29.7109375" customWidth="1"/>
    <col min="2786" max="2786" width="12.28515625" customWidth="1"/>
    <col min="2787" max="2787" width="7.85546875" customWidth="1"/>
    <col min="2788" max="2788" width="23.85546875" customWidth="1"/>
    <col min="2789" max="2789" width="27" customWidth="1"/>
    <col min="2790" max="2790" width="0" hidden="1" customWidth="1"/>
    <col min="2791" max="2791" width="11.140625" customWidth="1"/>
    <col min="2792" max="2792" width="13.85546875" customWidth="1"/>
    <col min="2793" max="2793" width="25.5703125" customWidth="1"/>
    <col min="2794" max="2794" width="12" customWidth="1"/>
    <col min="2795" max="2795" width="12.28515625" customWidth="1"/>
    <col min="2796" max="2796" width="13.140625" customWidth="1"/>
    <col min="2797" max="2797" width="12" customWidth="1"/>
    <col min="2798" max="2798" width="12.140625" customWidth="1"/>
    <col min="2801" max="2801" width="25.28515625" customWidth="1"/>
    <col min="2802" max="2802" width="11" bestFit="1" customWidth="1"/>
    <col min="2804" max="2807" width="0" hidden="1" customWidth="1"/>
    <col min="3039" max="3039" width="6" customWidth="1"/>
    <col min="3040" max="3040" width="4.85546875" customWidth="1"/>
    <col min="3041" max="3041" width="29.7109375" customWidth="1"/>
    <col min="3042" max="3042" width="12.28515625" customWidth="1"/>
    <col min="3043" max="3043" width="7.85546875" customWidth="1"/>
    <col min="3044" max="3044" width="23.85546875" customWidth="1"/>
    <col min="3045" max="3045" width="27" customWidth="1"/>
    <col min="3046" max="3046" width="0" hidden="1" customWidth="1"/>
    <col min="3047" max="3047" width="11.140625" customWidth="1"/>
    <col min="3048" max="3048" width="13.85546875" customWidth="1"/>
    <col min="3049" max="3049" width="25.5703125" customWidth="1"/>
    <col min="3050" max="3050" width="12" customWidth="1"/>
    <col min="3051" max="3051" width="12.28515625" customWidth="1"/>
    <col min="3052" max="3052" width="13.140625" customWidth="1"/>
    <col min="3053" max="3053" width="12" customWidth="1"/>
    <col min="3054" max="3054" width="12.140625" customWidth="1"/>
    <col min="3057" max="3057" width="25.28515625" customWidth="1"/>
    <col min="3058" max="3058" width="11" bestFit="1" customWidth="1"/>
    <col min="3060" max="3063" width="0" hidden="1" customWidth="1"/>
    <col min="3295" max="3295" width="6" customWidth="1"/>
    <col min="3296" max="3296" width="4.85546875" customWidth="1"/>
    <col min="3297" max="3297" width="29.7109375" customWidth="1"/>
    <col min="3298" max="3298" width="12.28515625" customWidth="1"/>
    <col min="3299" max="3299" width="7.85546875" customWidth="1"/>
    <col min="3300" max="3300" width="23.85546875" customWidth="1"/>
    <col min="3301" max="3301" width="27" customWidth="1"/>
    <col min="3302" max="3302" width="0" hidden="1" customWidth="1"/>
    <col min="3303" max="3303" width="11.140625" customWidth="1"/>
    <col min="3304" max="3304" width="13.85546875" customWidth="1"/>
    <col min="3305" max="3305" width="25.5703125" customWidth="1"/>
    <col min="3306" max="3306" width="12" customWidth="1"/>
    <col min="3307" max="3307" width="12.28515625" customWidth="1"/>
    <col min="3308" max="3308" width="13.140625" customWidth="1"/>
    <col min="3309" max="3309" width="12" customWidth="1"/>
    <col min="3310" max="3310" width="12.140625" customWidth="1"/>
    <col min="3313" max="3313" width="25.28515625" customWidth="1"/>
    <col min="3314" max="3314" width="11" bestFit="1" customWidth="1"/>
    <col min="3316" max="3319" width="0" hidden="1" customWidth="1"/>
    <col min="3551" max="3551" width="6" customWidth="1"/>
    <col min="3552" max="3552" width="4.85546875" customWidth="1"/>
    <col min="3553" max="3553" width="29.7109375" customWidth="1"/>
    <col min="3554" max="3554" width="12.28515625" customWidth="1"/>
    <col min="3555" max="3555" width="7.85546875" customWidth="1"/>
    <col min="3556" max="3556" width="23.85546875" customWidth="1"/>
    <col min="3557" max="3557" width="27" customWidth="1"/>
    <col min="3558" max="3558" width="0" hidden="1" customWidth="1"/>
    <col min="3559" max="3559" width="11.140625" customWidth="1"/>
    <col min="3560" max="3560" width="13.85546875" customWidth="1"/>
    <col min="3561" max="3561" width="25.5703125" customWidth="1"/>
    <col min="3562" max="3562" width="12" customWidth="1"/>
    <col min="3563" max="3563" width="12.28515625" customWidth="1"/>
    <col min="3564" max="3564" width="13.140625" customWidth="1"/>
    <col min="3565" max="3565" width="12" customWidth="1"/>
    <col min="3566" max="3566" width="12.140625" customWidth="1"/>
    <col min="3569" max="3569" width="25.28515625" customWidth="1"/>
    <col min="3570" max="3570" width="11" bestFit="1" customWidth="1"/>
    <col min="3572" max="3575" width="0" hidden="1" customWidth="1"/>
    <col min="3807" max="3807" width="6" customWidth="1"/>
    <col min="3808" max="3808" width="4.85546875" customWidth="1"/>
    <col min="3809" max="3809" width="29.7109375" customWidth="1"/>
    <col min="3810" max="3810" width="12.28515625" customWidth="1"/>
    <col min="3811" max="3811" width="7.85546875" customWidth="1"/>
    <col min="3812" max="3812" width="23.85546875" customWidth="1"/>
    <col min="3813" max="3813" width="27" customWidth="1"/>
    <col min="3814" max="3814" width="0" hidden="1" customWidth="1"/>
    <col min="3815" max="3815" width="11.140625" customWidth="1"/>
    <col min="3816" max="3816" width="13.85546875" customWidth="1"/>
    <col min="3817" max="3817" width="25.5703125" customWidth="1"/>
    <col min="3818" max="3818" width="12" customWidth="1"/>
    <col min="3819" max="3819" width="12.28515625" customWidth="1"/>
    <col min="3820" max="3820" width="13.140625" customWidth="1"/>
    <col min="3821" max="3821" width="12" customWidth="1"/>
    <col min="3822" max="3822" width="12.140625" customWidth="1"/>
    <col min="3825" max="3825" width="25.28515625" customWidth="1"/>
    <col min="3826" max="3826" width="11" bestFit="1" customWidth="1"/>
    <col min="3828" max="3831" width="0" hidden="1" customWidth="1"/>
    <col min="4063" max="4063" width="6" customWidth="1"/>
    <col min="4064" max="4064" width="4.85546875" customWidth="1"/>
    <col min="4065" max="4065" width="29.7109375" customWidth="1"/>
    <col min="4066" max="4066" width="12.28515625" customWidth="1"/>
    <col min="4067" max="4067" width="7.85546875" customWidth="1"/>
    <col min="4068" max="4068" width="23.85546875" customWidth="1"/>
    <col min="4069" max="4069" width="27" customWidth="1"/>
    <col min="4070" max="4070" width="0" hidden="1" customWidth="1"/>
    <col min="4071" max="4071" width="11.140625" customWidth="1"/>
    <col min="4072" max="4072" width="13.85546875" customWidth="1"/>
    <col min="4073" max="4073" width="25.5703125" customWidth="1"/>
    <col min="4074" max="4074" width="12" customWidth="1"/>
    <col min="4075" max="4075" width="12.28515625" customWidth="1"/>
    <col min="4076" max="4076" width="13.140625" customWidth="1"/>
    <col min="4077" max="4077" width="12" customWidth="1"/>
    <col min="4078" max="4078" width="12.140625" customWidth="1"/>
    <col min="4081" max="4081" width="25.28515625" customWidth="1"/>
    <col min="4082" max="4082" width="11" bestFit="1" customWidth="1"/>
    <col min="4084" max="4087" width="0" hidden="1" customWidth="1"/>
    <col min="4319" max="4319" width="6" customWidth="1"/>
    <col min="4320" max="4320" width="4.85546875" customWidth="1"/>
    <col min="4321" max="4321" width="29.7109375" customWidth="1"/>
    <col min="4322" max="4322" width="12.28515625" customWidth="1"/>
    <col min="4323" max="4323" width="7.85546875" customWidth="1"/>
    <col min="4324" max="4324" width="23.85546875" customWidth="1"/>
    <col min="4325" max="4325" width="27" customWidth="1"/>
    <col min="4326" max="4326" width="0" hidden="1" customWidth="1"/>
    <col min="4327" max="4327" width="11.140625" customWidth="1"/>
    <col min="4328" max="4328" width="13.85546875" customWidth="1"/>
    <col min="4329" max="4329" width="25.5703125" customWidth="1"/>
    <col min="4330" max="4330" width="12" customWidth="1"/>
    <col min="4331" max="4331" width="12.28515625" customWidth="1"/>
    <col min="4332" max="4332" width="13.140625" customWidth="1"/>
    <col min="4333" max="4333" width="12" customWidth="1"/>
    <col min="4334" max="4334" width="12.140625" customWidth="1"/>
    <col min="4337" max="4337" width="25.28515625" customWidth="1"/>
    <col min="4338" max="4338" width="11" bestFit="1" customWidth="1"/>
    <col min="4340" max="4343" width="0" hidden="1" customWidth="1"/>
    <col min="4575" max="4575" width="6" customWidth="1"/>
    <col min="4576" max="4576" width="4.85546875" customWidth="1"/>
    <col min="4577" max="4577" width="29.7109375" customWidth="1"/>
    <col min="4578" max="4578" width="12.28515625" customWidth="1"/>
    <col min="4579" max="4579" width="7.85546875" customWidth="1"/>
    <col min="4580" max="4580" width="23.85546875" customWidth="1"/>
    <col min="4581" max="4581" width="27" customWidth="1"/>
    <col min="4582" max="4582" width="0" hidden="1" customWidth="1"/>
    <col min="4583" max="4583" width="11.140625" customWidth="1"/>
    <col min="4584" max="4584" width="13.85546875" customWidth="1"/>
    <col min="4585" max="4585" width="25.5703125" customWidth="1"/>
    <col min="4586" max="4586" width="12" customWidth="1"/>
    <col min="4587" max="4587" width="12.28515625" customWidth="1"/>
    <col min="4588" max="4588" width="13.140625" customWidth="1"/>
    <col min="4589" max="4589" width="12" customWidth="1"/>
    <col min="4590" max="4590" width="12.140625" customWidth="1"/>
    <col min="4593" max="4593" width="25.28515625" customWidth="1"/>
    <col min="4594" max="4594" width="11" bestFit="1" customWidth="1"/>
    <col min="4596" max="4599" width="0" hidden="1" customWidth="1"/>
    <col min="4831" max="4831" width="6" customWidth="1"/>
    <col min="4832" max="4832" width="4.85546875" customWidth="1"/>
    <col min="4833" max="4833" width="29.7109375" customWidth="1"/>
    <col min="4834" max="4834" width="12.28515625" customWidth="1"/>
    <col min="4835" max="4835" width="7.85546875" customWidth="1"/>
    <col min="4836" max="4836" width="23.85546875" customWidth="1"/>
    <col min="4837" max="4837" width="27" customWidth="1"/>
    <col min="4838" max="4838" width="0" hidden="1" customWidth="1"/>
    <col min="4839" max="4839" width="11.140625" customWidth="1"/>
    <col min="4840" max="4840" width="13.85546875" customWidth="1"/>
    <col min="4841" max="4841" width="25.5703125" customWidth="1"/>
    <col min="4842" max="4842" width="12" customWidth="1"/>
    <col min="4843" max="4843" width="12.28515625" customWidth="1"/>
    <col min="4844" max="4844" width="13.140625" customWidth="1"/>
    <col min="4845" max="4845" width="12" customWidth="1"/>
    <col min="4846" max="4846" width="12.140625" customWidth="1"/>
    <col min="4849" max="4849" width="25.28515625" customWidth="1"/>
    <col min="4850" max="4850" width="11" bestFit="1" customWidth="1"/>
    <col min="4852" max="4855" width="0" hidden="1" customWidth="1"/>
    <col min="5087" max="5087" width="6" customWidth="1"/>
    <col min="5088" max="5088" width="4.85546875" customWidth="1"/>
    <col min="5089" max="5089" width="29.7109375" customWidth="1"/>
    <col min="5090" max="5090" width="12.28515625" customWidth="1"/>
    <col min="5091" max="5091" width="7.85546875" customWidth="1"/>
    <col min="5092" max="5092" width="23.85546875" customWidth="1"/>
    <col min="5093" max="5093" width="27" customWidth="1"/>
    <col min="5094" max="5094" width="0" hidden="1" customWidth="1"/>
    <col min="5095" max="5095" width="11.140625" customWidth="1"/>
    <col min="5096" max="5096" width="13.85546875" customWidth="1"/>
    <col min="5097" max="5097" width="25.5703125" customWidth="1"/>
    <col min="5098" max="5098" width="12" customWidth="1"/>
    <col min="5099" max="5099" width="12.28515625" customWidth="1"/>
    <col min="5100" max="5100" width="13.140625" customWidth="1"/>
    <col min="5101" max="5101" width="12" customWidth="1"/>
    <col min="5102" max="5102" width="12.140625" customWidth="1"/>
    <col min="5105" max="5105" width="25.28515625" customWidth="1"/>
    <col min="5106" max="5106" width="11" bestFit="1" customWidth="1"/>
    <col min="5108" max="5111" width="0" hidden="1" customWidth="1"/>
    <col min="5343" max="5343" width="6" customWidth="1"/>
    <col min="5344" max="5344" width="4.85546875" customWidth="1"/>
    <col min="5345" max="5345" width="29.7109375" customWidth="1"/>
    <col min="5346" max="5346" width="12.28515625" customWidth="1"/>
    <col min="5347" max="5347" width="7.85546875" customWidth="1"/>
    <col min="5348" max="5348" width="23.85546875" customWidth="1"/>
    <col min="5349" max="5349" width="27" customWidth="1"/>
    <col min="5350" max="5350" width="0" hidden="1" customWidth="1"/>
    <col min="5351" max="5351" width="11.140625" customWidth="1"/>
    <col min="5352" max="5352" width="13.85546875" customWidth="1"/>
    <col min="5353" max="5353" width="25.5703125" customWidth="1"/>
    <col min="5354" max="5354" width="12" customWidth="1"/>
    <col min="5355" max="5355" width="12.28515625" customWidth="1"/>
    <col min="5356" max="5356" width="13.140625" customWidth="1"/>
    <col min="5357" max="5357" width="12" customWidth="1"/>
    <col min="5358" max="5358" width="12.140625" customWidth="1"/>
    <col min="5361" max="5361" width="25.28515625" customWidth="1"/>
    <col min="5362" max="5362" width="11" bestFit="1" customWidth="1"/>
    <col min="5364" max="5367" width="0" hidden="1" customWidth="1"/>
    <col min="5599" max="5599" width="6" customWidth="1"/>
    <col min="5600" max="5600" width="4.85546875" customWidth="1"/>
    <col min="5601" max="5601" width="29.7109375" customWidth="1"/>
    <col min="5602" max="5602" width="12.28515625" customWidth="1"/>
    <col min="5603" max="5603" width="7.85546875" customWidth="1"/>
    <col min="5604" max="5604" width="23.85546875" customWidth="1"/>
    <col min="5605" max="5605" width="27" customWidth="1"/>
    <col min="5606" max="5606" width="0" hidden="1" customWidth="1"/>
    <col min="5607" max="5607" width="11.140625" customWidth="1"/>
    <col min="5608" max="5608" width="13.85546875" customWidth="1"/>
    <col min="5609" max="5609" width="25.5703125" customWidth="1"/>
    <col min="5610" max="5610" width="12" customWidth="1"/>
    <col min="5611" max="5611" width="12.28515625" customWidth="1"/>
    <col min="5612" max="5612" width="13.140625" customWidth="1"/>
    <col min="5613" max="5613" width="12" customWidth="1"/>
    <col min="5614" max="5614" width="12.140625" customWidth="1"/>
    <col min="5617" max="5617" width="25.28515625" customWidth="1"/>
    <col min="5618" max="5618" width="11" bestFit="1" customWidth="1"/>
    <col min="5620" max="5623" width="0" hidden="1" customWidth="1"/>
    <col min="5855" max="5855" width="6" customWidth="1"/>
    <col min="5856" max="5856" width="4.85546875" customWidth="1"/>
    <col min="5857" max="5857" width="29.7109375" customWidth="1"/>
    <col min="5858" max="5858" width="12.28515625" customWidth="1"/>
    <col min="5859" max="5859" width="7.85546875" customWidth="1"/>
    <col min="5860" max="5860" width="23.85546875" customWidth="1"/>
    <col min="5861" max="5861" width="27" customWidth="1"/>
    <col min="5862" max="5862" width="0" hidden="1" customWidth="1"/>
    <col min="5863" max="5863" width="11.140625" customWidth="1"/>
    <col min="5864" max="5864" width="13.85546875" customWidth="1"/>
    <col min="5865" max="5865" width="25.5703125" customWidth="1"/>
    <col min="5866" max="5866" width="12" customWidth="1"/>
    <col min="5867" max="5867" width="12.28515625" customWidth="1"/>
    <col min="5868" max="5868" width="13.140625" customWidth="1"/>
    <col min="5869" max="5869" width="12" customWidth="1"/>
    <col min="5870" max="5870" width="12.140625" customWidth="1"/>
    <col min="5873" max="5873" width="25.28515625" customWidth="1"/>
    <col min="5874" max="5874" width="11" bestFit="1" customWidth="1"/>
    <col min="5876" max="5879" width="0" hidden="1" customWidth="1"/>
    <col min="6111" max="6111" width="6" customWidth="1"/>
    <col min="6112" max="6112" width="4.85546875" customWidth="1"/>
    <col min="6113" max="6113" width="29.7109375" customWidth="1"/>
    <col min="6114" max="6114" width="12.28515625" customWidth="1"/>
    <col min="6115" max="6115" width="7.85546875" customWidth="1"/>
    <col min="6116" max="6116" width="23.85546875" customWidth="1"/>
    <col min="6117" max="6117" width="27" customWidth="1"/>
    <col min="6118" max="6118" width="0" hidden="1" customWidth="1"/>
    <col min="6119" max="6119" width="11.140625" customWidth="1"/>
    <col min="6120" max="6120" width="13.85546875" customWidth="1"/>
    <col min="6121" max="6121" width="25.5703125" customWidth="1"/>
    <col min="6122" max="6122" width="12" customWidth="1"/>
    <col min="6123" max="6123" width="12.28515625" customWidth="1"/>
    <col min="6124" max="6124" width="13.140625" customWidth="1"/>
    <col min="6125" max="6125" width="12" customWidth="1"/>
    <col min="6126" max="6126" width="12.140625" customWidth="1"/>
    <col min="6129" max="6129" width="25.28515625" customWidth="1"/>
    <col min="6130" max="6130" width="11" bestFit="1" customWidth="1"/>
    <col min="6132" max="6135" width="0" hidden="1" customWidth="1"/>
    <col min="6367" max="6367" width="6" customWidth="1"/>
    <col min="6368" max="6368" width="4.85546875" customWidth="1"/>
    <col min="6369" max="6369" width="29.7109375" customWidth="1"/>
    <col min="6370" max="6370" width="12.28515625" customWidth="1"/>
    <col min="6371" max="6371" width="7.85546875" customWidth="1"/>
    <col min="6372" max="6372" width="23.85546875" customWidth="1"/>
    <col min="6373" max="6373" width="27" customWidth="1"/>
    <col min="6374" max="6374" width="0" hidden="1" customWidth="1"/>
    <col min="6375" max="6375" width="11.140625" customWidth="1"/>
    <col min="6376" max="6376" width="13.85546875" customWidth="1"/>
    <col min="6377" max="6377" width="25.5703125" customWidth="1"/>
    <col min="6378" max="6378" width="12" customWidth="1"/>
    <col min="6379" max="6379" width="12.28515625" customWidth="1"/>
    <col min="6380" max="6380" width="13.140625" customWidth="1"/>
    <col min="6381" max="6381" width="12" customWidth="1"/>
    <col min="6382" max="6382" width="12.140625" customWidth="1"/>
    <col min="6385" max="6385" width="25.28515625" customWidth="1"/>
    <col min="6386" max="6386" width="11" bestFit="1" customWidth="1"/>
    <col min="6388" max="6391" width="0" hidden="1" customWidth="1"/>
    <col min="6623" max="6623" width="6" customWidth="1"/>
    <col min="6624" max="6624" width="4.85546875" customWidth="1"/>
    <col min="6625" max="6625" width="29.7109375" customWidth="1"/>
    <col min="6626" max="6626" width="12.28515625" customWidth="1"/>
    <col min="6627" max="6627" width="7.85546875" customWidth="1"/>
    <col min="6628" max="6628" width="23.85546875" customWidth="1"/>
    <col min="6629" max="6629" width="27" customWidth="1"/>
    <col min="6630" max="6630" width="0" hidden="1" customWidth="1"/>
    <col min="6631" max="6631" width="11.140625" customWidth="1"/>
    <col min="6632" max="6632" width="13.85546875" customWidth="1"/>
    <col min="6633" max="6633" width="25.5703125" customWidth="1"/>
    <col min="6634" max="6634" width="12" customWidth="1"/>
    <col min="6635" max="6635" width="12.28515625" customWidth="1"/>
    <col min="6636" max="6636" width="13.140625" customWidth="1"/>
    <col min="6637" max="6637" width="12" customWidth="1"/>
    <col min="6638" max="6638" width="12.140625" customWidth="1"/>
    <col min="6641" max="6641" width="25.28515625" customWidth="1"/>
    <col min="6642" max="6642" width="11" bestFit="1" customWidth="1"/>
    <col min="6644" max="6647" width="0" hidden="1" customWidth="1"/>
    <col min="6879" max="6879" width="6" customWidth="1"/>
    <col min="6880" max="6880" width="4.85546875" customWidth="1"/>
    <col min="6881" max="6881" width="29.7109375" customWidth="1"/>
    <col min="6882" max="6882" width="12.28515625" customWidth="1"/>
    <col min="6883" max="6883" width="7.85546875" customWidth="1"/>
    <col min="6884" max="6884" width="23.85546875" customWidth="1"/>
    <col min="6885" max="6885" width="27" customWidth="1"/>
    <col min="6886" max="6886" width="0" hidden="1" customWidth="1"/>
    <col min="6887" max="6887" width="11.140625" customWidth="1"/>
    <col min="6888" max="6888" width="13.85546875" customWidth="1"/>
    <col min="6889" max="6889" width="25.5703125" customWidth="1"/>
    <col min="6890" max="6890" width="12" customWidth="1"/>
    <col min="6891" max="6891" width="12.28515625" customWidth="1"/>
    <col min="6892" max="6892" width="13.140625" customWidth="1"/>
    <col min="6893" max="6893" width="12" customWidth="1"/>
    <col min="6894" max="6894" width="12.140625" customWidth="1"/>
    <col min="6897" max="6897" width="25.28515625" customWidth="1"/>
    <col min="6898" max="6898" width="11" bestFit="1" customWidth="1"/>
    <col min="6900" max="6903" width="0" hidden="1" customWidth="1"/>
    <col min="7135" max="7135" width="6" customWidth="1"/>
    <col min="7136" max="7136" width="4.85546875" customWidth="1"/>
    <col min="7137" max="7137" width="29.7109375" customWidth="1"/>
    <col min="7138" max="7138" width="12.28515625" customWidth="1"/>
    <col min="7139" max="7139" width="7.85546875" customWidth="1"/>
    <col min="7140" max="7140" width="23.85546875" customWidth="1"/>
    <col min="7141" max="7141" width="27" customWidth="1"/>
    <col min="7142" max="7142" width="0" hidden="1" customWidth="1"/>
    <col min="7143" max="7143" width="11.140625" customWidth="1"/>
    <col min="7144" max="7144" width="13.85546875" customWidth="1"/>
    <col min="7145" max="7145" width="25.5703125" customWidth="1"/>
    <col min="7146" max="7146" width="12" customWidth="1"/>
    <col min="7147" max="7147" width="12.28515625" customWidth="1"/>
    <col min="7148" max="7148" width="13.140625" customWidth="1"/>
    <col min="7149" max="7149" width="12" customWidth="1"/>
    <col min="7150" max="7150" width="12.140625" customWidth="1"/>
    <col min="7153" max="7153" width="25.28515625" customWidth="1"/>
    <col min="7154" max="7154" width="11" bestFit="1" customWidth="1"/>
    <col min="7156" max="7159" width="0" hidden="1" customWidth="1"/>
    <col min="7391" max="7391" width="6" customWidth="1"/>
    <col min="7392" max="7392" width="4.85546875" customWidth="1"/>
    <col min="7393" max="7393" width="29.7109375" customWidth="1"/>
    <col min="7394" max="7394" width="12.28515625" customWidth="1"/>
    <col min="7395" max="7395" width="7.85546875" customWidth="1"/>
    <col min="7396" max="7396" width="23.85546875" customWidth="1"/>
    <col min="7397" max="7397" width="27" customWidth="1"/>
    <col min="7398" max="7398" width="0" hidden="1" customWidth="1"/>
    <col min="7399" max="7399" width="11.140625" customWidth="1"/>
    <col min="7400" max="7400" width="13.85546875" customWidth="1"/>
    <col min="7401" max="7401" width="25.5703125" customWidth="1"/>
    <col min="7402" max="7402" width="12" customWidth="1"/>
    <col min="7403" max="7403" width="12.28515625" customWidth="1"/>
    <col min="7404" max="7404" width="13.140625" customWidth="1"/>
    <col min="7405" max="7405" width="12" customWidth="1"/>
    <col min="7406" max="7406" width="12.140625" customWidth="1"/>
    <col min="7409" max="7409" width="25.28515625" customWidth="1"/>
    <col min="7410" max="7410" width="11" bestFit="1" customWidth="1"/>
    <col min="7412" max="7415" width="0" hidden="1" customWidth="1"/>
    <col min="7647" max="7647" width="6" customWidth="1"/>
    <col min="7648" max="7648" width="4.85546875" customWidth="1"/>
    <col min="7649" max="7649" width="29.7109375" customWidth="1"/>
    <col min="7650" max="7650" width="12.28515625" customWidth="1"/>
    <col min="7651" max="7651" width="7.85546875" customWidth="1"/>
    <col min="7652" max="7652" width="23.85546875" customWidth="1"/>
    <col min="7653" max="7653" width="27" customWidth="1"/>
    <col min="7654" max="7654" width="0" hidden="1" customWidth="1"/>
    <col min="7655" max="7655" width="11.140625" customWidth="1"/>
    <col min="7656" max="7656" width="13.85546875" customWidth="1"/>
    <col min="7657" max="7657" width="25.5703125" customWidth="1"/>
    <col min="7658" max="7658" width="12" customWidth="1"/>
    <col min="7659" max="7659" width="12.28515625" customWidth="1"/>
    <col min="7660" max="7660" width="13.140625" customWidth="1"/>
    <col min="7661" max="7661" width="12" customWidth="1"/>
    <col min="7662" max="7662" width="12.140625" customWidth="1"/>
    <col min="7665" max="7665" width="25.28515625" customWidth="1"/>
    <col min="7666" max="7666" width="11" bestFit="1" customWidth="1"/>
    <col min="7668" max="7671" width="0" hidden="1" customWidth="1"/>
    <col min="7903" max="7903" width="6" customWidth="1"/>
    <col min="7904" max="7904" width="4.85546875" customWidth="1"/>
    <col min="7905" max="7905" width="29.7109375" customWidth="1"/>
    <col min="7906" max="7906" width="12.28515625" customWidth="1"/>
    <col min="7907" max="7907" width="7.85546875" customWidth="1"/>
    <col min="7908" max="7908" width="23.85546875" customWidth="1"/>
    <col min="7909" max="7909" width="27" customWidth="1"/>
    <col min="7910" max="7910" width="0" hidden="1" customWidth="1"/>
    <col min="7911" max="7911" width="11.140625" customWidth="1"/>
    <col min="7912" max="7912" width="13.85546875" customWidth="1"/>
    <col min="7913" max="7913" width="25.5703125" customWidth="1"/>
    <col min="7914" max="7914" width="12" customWidth="1"/>
    <col min="7915" max="7915" width="12.28515625" customWidth="1"/>
    <col min="7916" max="7916" width="13.140625" customWidth="1"/>
    <col min="7917" max="7917" width="12" customWidth="1"/>
    <col min="7918" max="7918" width="12.140625" customWidth="1"/>
    <col min="7921" max="7921" width="25.28515625" customWidth="1"/>
    <col min="7922" max="7922" width="11" bestFit="1" customWidth="1"/>
    <col min="7924" max="7927" width="0" hidden="1" customWidth="1"/>
    <col min="8159" max="8159" width="6" customWidth="1"/>
    <col min="8160" max="8160" width="4.85546875" customWidth="1"/>
    <col min="8161" max="8161" width="29.7109375" customWidth="1"/>
    <col min="8162" max="8162" width="12.28515625" customWidth="1"/>
    <col min="8163" max="8163" width="7.85546875" customWidth="1"/>
    <col min="8164" max="8164" width="23.85546875" customWidth="1"/>
    <col min="8165" max="8165" width="27" customWidth="1"/>
    <col min="8166" max="8166" width="0" hidden="1" customWidth="1"/>
    <col min="8167" max="8167" width="11.140625" customWidth="1"/>
    <col min="8168" max="8168" width="13.85546875" customWidth="1"/>
    <col min="8169" max="8169" width="25.5703125" customWidth="1"/>
    <col min="8170" max="8170" width="12" customWidth="1"/>
    <col min="8171" max="8171" width="12.28515625" customWidth="1"/>
    <col min="8172" max="8172" width="13.140625" customWidth="1"/>
    <col min="8173" max="8173" width="12" customWidth="1"/>
    <col min="8174" max="8174" width="12.140625" customWidth="1"/>
    <col min="8177" max="8177" width="25.28515625" customWidth="1"/>
    <col min="8178" max="8178" width="11" bestFit="1" customWidth="1"/>
    <col min="8180" max="8183" width="0" hidden="1" customWidth="1"/>
    <col min="8415" max="8415" width="6" customWidth="1"/>
    <col min="8416" max="8416" width="4.85546875" customWidth="1"/>
    <col min="8417" max="8417" width="29.7109375" customWidth="1"/>
    <col min="8418" max="8418" width="12.28515625" customWidth="1"/>
    <col min="8419" max="8419" width="7.85546875" customWidth="1"/>
    <col min="8420" max="8420" width="23.85546875" customWidth="1"/>
    <col min="8421" max="8421" width="27" customWidth="1"/>
    <col min="8422" max="8422" width="0" hidden="1" customWidth="1"/>
    <col min="8423" max="8423" width="11.140625" customWidth="1"/>
    <col min="8424" max="8424" width="13.85546875" customWidth="1"/>
    <col min="8425" max="8425" width="25.5703125" customWidth="1"/>
    <col min="8426" max="8426" width="12" customWidth="1"/>
    <col min="8427" max="8427" width="12.28515625" customWidth="1"/>
    <col min="8428" max="8428" width="13.140625" customWidth="1"/>
    <col min="8429" max="8429" width="12" customWidth="1"/>
    <col min="8430" max="8430" width="12.140625" customWidth="1"/>
    <col min="8433" max="8433" width="25.28515625" customWidth="1"/>
    <col min="8434" max="8434" width="11" bestFit="1" customWidth="1"/>
    <col min="8436" max="8439" width="0" hidden="1" customWidth="1"/>
    <col min="8671" max="8671" width="6" customWidth="1"/>
    <col min="8672" max="8672" width="4.85546875" customWidth="1"/>
    <col min="8673" max="8673" width="29.7109375" customWidth="1"/>
    <col min="8674" max="8674" width="12.28515625" customWidth="1"/>
    <col min="8675" max="8675" width="7.85546875" customWidth="1"/>
    <col min="8676" max="8676" width="23.85546875" customWidth="1"/>
    <col min="8677" max="8677" width="27" customWidth="1"/>
    <col min="8678" max="8678" width="0" hidden="1" customWidth="1"/>
    <col min="8679" max="8679" width="11.140625" customWidth="1"/>
    <col min="8680" max="8680" width="13.85546875" customWidth="1"/>
    <col min="8681" max="8681" width="25.5703125" customWidth="1"/>
    <col min="8682" max="8682" width="12" customWidth="1"/>
    <col min="8683" max="8683" width="12.28515625" customWidth="1"/>
    <col min="8684" max="8684" width="13.140625" customWidth="1"/>
    <col min="8685" max="8685" width="12" customWidth="1"/>
    <col min="8686" max="8686" width="12.140625" customWidth="1"/>
    <col min="8689" max="8689" width="25.28515625" customWidth="1"/>
    <col min="8690" max="8690" width="11" bestFit="1" customWidth="1"/>
    <col min="8692" max="8695" width="0" hidden="1" customWidth="1"/>
    <col min="8927" max="8927" width="6" customWidth="1"/>
    <col min="8928" max="8928" width="4.85546875" customWidth="1"/>
    <col min="8929" max="8929" width="29.7109375" customWidth="1"/>
    <col min="8930" max="8930" width="12.28515625" customWidth="1"/>
    <col min="8931" max="8931" width="7.85546875" customWidth="1"/>
    <col min="8932" max="8932" width="23.85546875" customWidth="1"/>
    <col min="8933" max="8933" width="27" customWidth="1"/>
    <col min="8934" max="8934" width="0" hidden="1" customWidth="1"/>
    <col min="8935" max="8935" width="11.140625" customWidth="1"/>
    <col min="8936" max="8936" width="13.85546875" customWidth="1"/>
    <col min="8937" max="8937" width="25.5703125" customWidth="1"/>
    <col min="8938" max="8938" width="12" customWidth="1"/>
    <col min="8939" max="8939" width="12.28515625" customWidth="1"/>
    <col min="8940" max="8940" width="13.140625" customWidth="1"/>
    <col min="8941" max="8941" width="12" customWidth="1"/>
    <col min="8942" max="8942" width="12.140625" customWidth="1"/>
    <col min="8945" max="8945" width="25.28515625" customWidth="1"/>
    <col min="8946" max="8946" width="11" bestFit="1" customWidth="1"/>
    <col min="8948" max="8951" width="0" hidden="1" customWidth="1"/>
    <col min="9183" max="9183" width="6" customWidth="1"/>
    <col min="9184" max="9184" width="4.85546875" customWidth="1"/>
    <col min="9185" max="9185" width="29.7109375" customWidth="1"/>
    <col min="9186" max="9186" width="12.28515625" customWidth="1"/>
    <col min="9187" max="9187" width="7.85546875" customWidth="1"/>
    <col min="9188" max="9188" width="23.85546875" customWidth="1"/>
    <col min="9189" max="9189" width="27" customWidth="1"/>
    <col min="9190" max="9190" width="0" hidden="1" customWidth="1"/>
    <col min="9191" max="9191" width="11.140625" customWidth="1"/>
    <col min="9192" max="9192" width="13.85546875" customWidth="1"/>
    <col min="9193" max="9193" width="25.5703125" customWidth="1"/>
    <col min="9194" max="9194" width="12" customWidth="1"/>
    <col min="9195" max="9195" width="12.28515625" customWidth="1"/>
    <col min="9196" max="9196" width="13.140625" customWidth="1"/>
    <col min="9197" max="9197" width="12" customWidth="1"/>
    <col min="9198" max="9198" width="12.140625" customWidth="1"/>
    <col min="9201" max="9201" width="25.28515625" customWidth="1"/>
    <col min="9202" max="9202" width="11" bestFit="1" customWidth="1"/>
    <col min="9204" max="9207" width="0" hidden="1" customWidth="1"/>
    <col min="9439" max="9439" width="6" customWidth="1"/>
    <col min="9440" max="9440" width="4.85546875" customWidth="1"/>
    <col min="9441" max="9441" width="29.7109375" customWidth="1"/>
    <col min="9442" max="9442" width="12.28515625" customWidth="1"/>
    <col min="9443" max="9443" width="7.85546875" customWidth="1"/>
    <col min="9444" max="9444" width="23.85546875" customWidth="1"/>
    <col min="9445" max="9445" width="27" customWidth="1"/>
    <col min="9446" max="9446" width="0" hidden="1" customWidth="1"/>
    <col min="9447" max="9447" width="11.140625" customWidth="1"/>
    <col min="9448" max="9448" width="13.85546875" customWidth="1"/>
    <col min="9449" max="9449" width="25.5703125" customWidth="1"/>
    <col min="9450" max="9450" width="12" customWidth="1"/>
    <col min="9451" max="9451" width="12.28515625" customWidth="1"/>
    <col min="9452" max="9452" width="13.140625" customWidth="1"/>
    <col min="9453" max="9453" width="12" customWidth="1"/>
    <col min="9454" max="9454" width="12.140625" customWidth="1"/>
    <col min="9457" max="9457" width="25.28515625" customWidth="1"/>
    <col min="9458" max="9458" width="11" bestFit="1" customWidth="1"/>
    <col min="9460" max="9463" width="0" hidden="1" customWidth="1"/>
    <col min="9695" max="9695" width="6" customWidth="1"/>
    <col min="9696" max="9696" width="4.85546875" customWidth="1"/>
    <col min="9697" max="9697" width="29.7109375" customWidth="1"/>
    <col min="9698" max="9698" width="12.28515625" customWidth="1"/>
    <col min="9699" max="9699" width="7.85546875" customWidth="1"/>
    <col min="9700" max="9700" width="23.85546875" customWidth="1"/>
    <col min="9701" max="9701" width="27" customWidth="1"/>
    <col min="9702" max="9702" width="0" hidden="1" customWidth="1"/>
    <col min="9703" max="9703" width="11.140625" customWidth="1"/>
    <col min="9704" max="9704" width="13.85546875" customWidth="1"/>
    <col min="9705" max="9705" width="25.5703125" customWidth="1"/>
    <col min="9706" max="9706" width="12" customWidth="1"/>
    <col min="9707" max="9707" width="12.28515625" customWidth="1"/>
    <col min="9708" max="9708" width="13.140625" customWidth="1"/>
    <col min="9709" max="9709" width="12" customWidth="1"/>
    <col min="9710" max="9710" width="12.140625" customWidth="1"/>
    <col min="9713" max="9713" width="25.28515625" customWidth="1"/>
    <col min="9714" max="9714" width="11" bestFit="1" customWidth="1"/>
    <col min="9716" max="9719" width="0" hidden="1" customWidth="1"/>
    <col min="9951" max="9951" width="6" customWidth="1"/>
    <col min="9952" max="9952" width="4.85546875" customWidth="1"/>
    <col min="9953" max="9953" width="29.7109375" customWidth="1"/>
    <col min="9954" max="9954" width="12.28515625" customWidth="1"/>
    <col min="9955" max="9955" width="7.85546875" customWidth="1"/>
    <col min="9956" max="9956" width="23.85546875" customWidth="1"/>
    <col min="9957" max="9957" width="27" customWidth="1"/>
    <col min="9958" max="9958" width="0" hidden="1" customWidth="1"/>
    <col min="9959" max="9959" width="11.140625" customWidth="1"/>
    <col min="9960" max="9960" width="13.85546875" customWidth="1"/>
    <col min="9961" max="9961" width="25.5703125" customWidth="1"/>
    <col min="9962" max="9962" width="12" customWidth="1"/>
    <col min="9963" max="9963" width="12.28515625" customWidth="1"/>
    <col min="9964" max="9964" width="13.140625" customWidth="1"/>
    <col min="9965" max="9965" width="12" customWidth="1"/>
    <col min="9966" max="9966" width="12.140625" customWidth="1"/>
    <col min="9969" max="9969" width="25.28515625" customWidth="1"/>
    <col min="9970" max="9970" width="11" bestFit="1" customWidth="1"/>
    <col min="9972" max="9975" width="0" hidden="1" customWidth="1"/>
    <col min="10207" max="10207" width="6" customWidth="1"/>
    <col min="10208" max="10208" width="4.85546875" customWidth="1"/>
    <col min="10209" max="10209" width="29.7109375" customWidth="1"/>
    <col min="10210" max="10210" width="12.28515625" customWidth="1"/>
    <col min="10211" max="10211" width="7.85546875" customWidth="1"/>
    <col min="10212" max="10212" width="23.85546875" customWidth="1"/>
    <col min="10213" max="10213" width="27" customWidth="1"/>
    <col min="10214" max="10214" width="0" hidden="1" customWidth="1"/>
    <col min="10215" max="10215" width="11.140625" customWidth="1"/>
    <col min="10216" max="10216" width="13.85546875" customWidth="1"/>
    <col min="10217" max="10217" width="25.5703125" customWidth="1"/>
    <col min="10218" max="10218" width="12" customWidth="1"/>
    <col min="10219" max="10219" width="12.28515625" customWidth="1"/>
    <col min="10220" max="10220" width="13.140625" customWidth="1"/>
    <col min="10221" max="10221" width="12" customWidth="1"/>
    <col min="10222" max="10222" width="12.140625" customWidth="1"/>
    <col min="10225" max="10225" width="25.28515625" customWidth="1"/>
    <col min="10226" max="10226" width="11" bestFit="1" customWidth="1"/>
    <col min="10228" max="10231" width="0" hidden="1" customWidth="1"/>
    <col min="10463" max="10463" width="6" customWidth="1"/>
    <col min="10464" max="10464" width="4.85546875" customWidth="1"/>
    <col min="10465" max="10465" width="29.7109375" customWidth="1"/>
    <col min="10466" max="10466" width="12.28515625" customWidth="1"/>
    <col min="10467" max="10467" width="7.85546875" customWidth="1"/>
    <col min="10468" max="10468" width="23.85546875" customWidth="1"/>
    <col min="10469" max="10469" width="27" customWidth="1"/>
    <col min="10470" max="10470" width="0" hidden="1" customWidth="1"/>
    <col min="10471" max="10471" width="11.140625" customWidth="1"/>
    <col min="10472" max="10472" width="13.85546875" customWidth="1"/>
    <col min="10473" max="10473" width="25.5703125" customWidth="1"/>
    <col min="10474" max="10474" width="12" customWidth="1"/>
    <col min="10475" max="10475" width="12.28515625" customWidth="1"/>
    <col min="10476" max="10476" width="13.140625" customWidth="1"/>
    <col min="10477" max="10477" width="12" customWidth="1"/>
    <col min="10478" max="10478" width="12.140625" customWidth="1"/>
    <col min="10481" max="10481" width="25.28515625" customWidth="1"/>
    <col min="10482" max="10482" width="11" bestFit="1" customWidth="1"/>
    <col min="10484" max="10487" width="0" hidden="1" customWidth="1"/>
    <col min="10719" max="10719" width="6" customWidth="1"/>
    <col min="10720" max="10720" width="4.85546875" customWidth="1"/>
    <col min="10721" max="10721" width="29.7109375" customWidth="1"/>
    <col min="10722" max="10722" width="12.28515625" customWidth="1"/>
    <col min="10723" max="10723" width="7.85546875" customWidth="1"/>
    <col min="10724" max="10724" width="23.85546875" customWidth="1"/>
    <col min="10725" max="10725" width="27" customWidth="1"/>
    <col min="10726" max="10726" width="0" hidden="1" customWidth="1"/>
    <col min="10727" max="10727" width="11.140625" customWidth="1"/>
    <col min="10728" max="10728" width="13.85546875" customWidth="1"/>
    <col min="10729" max="10729" width="25.5703125" customWidth="1"/>
    <col min="10730" max="10730" width="12" customWidth="1"/>
    <col min="10731" max="10731" width="12.28515625" customWidth="1"/>
    <col min="10732" max="10732" width="13.140625" customWidth="1"/>
    <col min="10733" max="10733" width="12" customWidth="1"/>
    <col min="10734" max="10734" width="12.140625" customWidth="1"/>
    <col min="10737" max="10737" width="25.28515625" customWidth="1"/>
    <col min="10738" max="10738" width="11" bestFit="1" customWidth="1"/>
    <col min="10740" max="10743" width="0" hidden="1" customWidth="1"/>
    <col min="10975" max="10975" width="6" customWidth="1"/>
    <col min="10976" max="10976" width="4.85546875" customWidth="1"/>
    <col min="10977" max="10977" width="29.7109375" customWidth="1"/>
    <col min="10978" max="10978" width="12.28515625" customWidth="1"/>
    <col min="10979" max="10979" width="7.85546875" customWidth="1"/>
    <col min="10980" max="10980" width="23.85546875" customWidth="1"/>
    <col min="10981" max="10981" width="27" customWidth="1"/>
    <col min="10982" max="10982" width="0" hidden="1" customWidth="1"/>
    <col min="10983" max="10983" width="11.140625" customWidth="1"/>
    <col min="10984" max="10984" width="13.85546875" customWidth="1"/>
    <col min="10985" max="10985" width="25.5703125" customWidth="1"/>
    <col min="10986" max="10986" width="12" customWidth="1"/>
    <col min="10987" max="10987" width="12.28515625" customWidth="1"/>
    <col min="10988" max="10988" width="13.140625" customWidth="1"/>
    <col min="10989" max="10989" width="12" customWidth="1"/>
    <col min="10990" max="10990" width="12.140625" customWidth="1"/>
    <col min="10993" max="10993" width="25.28515625" customWidth="1"/>
    <col min="10994" max="10994" width="11" bestFit="1" customWidth="1"/>
    <col min="10996" max="10999" width="0" hidden="1" customWidth="1"/>
    <col min="11231" max="11231" width="6" customWidth="1"/>
    <col min="11232" max="11232" width="4.85546875" customWidth="1"/>
    <col min="11233" max="11233" width="29.7109375" customWidth="1"/>
    <col min="11234" max="11234" width="12.28515625" customWidth="1"/>
    <col min="11235" max="11235" width="7.85546875" customWidth="1"/>
    <col min="11236" max="11236" width="23.85546875" customWidth="1"/>
    <col min="11237" max="11237" width="27" customWidth="1"/>
    <col min="11238" max="11238" width="0" hidden="1" customWidth="1"/>
    <col min="11239" max="11239" width="11.140625" customWidth="1"/>
    <col min="11240" max="11240" width="13.85546875" customWidth="1"/>
    <col min="11241" max="11241" width="25.5703125" customWidth="1"/>
    <col min="11242" max="11242" width="12" customWidth="1"/>
    <col min="11243" max="11243" width="12.28515625" customWidth="1"/>
    <col min="11244" max="11244" width="13.140625" customWidth="1"/>
    <col min="11245" max="11245" width="12" customWidth="1"/>
    <col min="11246" max="11246" width="12.140625" customWidth="1"/>
    <col min="11249" max="11249" width="25.28515625" customWidth="1"/>
    <col min="11250" max="11250" width="11" bestFit="1" customWidth="1"/>
    <col min="11252" max="11255" width="0" hidden="1" customWidth="1"/>
    <col min="11487" max="11487" width="6" customWidth="1"/>
    <col min="11488" max="11488" width="4.85546875" customWidth="1"/>
    <col min="11489" max="11489" width="29.7109375" customWidth="1"/>
    <col min="11490" max="11490" width="12.28515625" customWidth="1"/>
    <col min="11491" max="11491" width="7.85546875" customWidth="1"/>
    <col min="11492" max="11492" width="23.85546875" customWidth="1"/>
    <col min="11493" max="11493" width="27" customWidth="1"/>
    <col min="11494" max="11494" width="0" hidden="1" customWidth="1"/>
    <col min="11495" max="11495" width="11.140625" customWidth="1"/>
    <col min="11496" max="11496" width="13.85546875" customWidth="1"/>
    <col min="11497" max="11497" width="25.5703125" customWidth="1"/>
    <col min="11498" max="11498" width="12" customWidth="1"/>
    <col min="11499" max="11499" width="12.28515625" customWidth="1"/>
    <col min="11500" max="11500" width="13.140625" customWidth="1"/>
    <col min="11501" max="11501" width="12" customWidth="1"/>
    <col min="11502" max="11502" width="12.140625" customWidth="1"/>
    <col min="11505" max="11505" width="25.28515625" customWidth="1"/>
    <col min="11506" max="11506" width="11" bestFit="1" customWidth="1"/>
    <col min="11508" max="11511" width="0" hidden="1" customWidth="1"/>
    <col min="11743" max="11743" width="6" customWidth="1"/>
    <col min="11744" max="11744" width="4.85546875" customWidth="1"/>
    <col min="11745" max="11745" width="29.7109375" customWidth="1"/>
    <col min="11746" max="11746" width="12.28515625" customWidth="1"/>
    <col min="11747" max="11747" width="7.85546875" customWidth="1"/>
    <col min="11748" max="11748" width="23.85546875" customWidth="1"/>
    <col min="11749" max="11749" width="27" customWidth="1"/>
    <col min="11750" max="11750" width="0" hidden="1" customWidth="1"/>
    <col min="11751" max="11751" width="11.140625" customWidth="1"/>
    <col min="11752" max="11752" width="13.85546875" customWidth="1"/>
    <col min="11753" max="11753" width="25.5703125" customWidth="1"/>
    <col min="11754" max="11754" width="12" customWidth="1"/>
    <col min="11755" max="11755" width="12.28515625" customWidth="1"/>
    <col min="11756" max="11756" width="13.140625" customWidth="1"/>
    <col min="11757" max="11757" width="12" customWidth="1"/>
    <col min="11758" max="11758" width="12.140625" customWidth="1"/>
    <col min="11761" max="11761" width="25.28515625" customWidth="1"/>
    <col min="11762" max="11762" width="11" bestFit="1" customWidth="1"/>
    <col min="11764" max="11767" width="0" hidden="1" customWidth="1"/>
    <col min="11999" max="11999" width="6" customWidth="1"/>
    <col min="12000" max="12000" width="4.85546875" customWidth="1"/>
    <col min="12001" max="12001" width="29.7109375" customWidth="1"/>
    <col min="12002" max="12002" width="12.28515625" customWidth="1"/>
    <col min="12003" max="12003" width="7.85546875" customWidth="1"/>
    <col min="12004" max="12004" width="23.85546875" customWidth="1"/>
    <col min="12005" max="12005" width="27" customWidth="1"/>
    <col min="12006" max="12006" width="0" hidden="1" customWidth="1"/>
    <col min="12007" max="12007" width="11.140625" customWidth="1"/>
    <col min="12008" max="12008" width="13.85546875" customWidth="1"/>
    <col min="12009" max="12009" width="25.5703125" customWidth="1"/>
    <col min="12010" max="12010" width="12" customWidth="1"/>
    <col min="12011" max="12011" width="12.28515625" customWidth="1"/>
    <col min="12012" max="12012" width="13.140625" customWidth="1"/>
    <col min="12013" max="12013" width="12" customWidth="1"/>
    <col min="12014" max="12014" width="12.140625" customWidth="1"/>
    <col min="12017" max="12017" width="25.28515625" customWidth="1"/>
    <col min="12018" max="12018" width="11" bestFit="1" customWidth="1"/>
    <col min="12020" max="12023" width="0" hidden="1" customWidth="1"/>
    <col min="12255" max="12255" width="6" customWidth="1"/>
    <col min="12256" max="12256" width="4.85546875" customWidth="1"/>
    <col min="12257" max="12257" width="29.7109375" customWidth="1"/>
    <col min="12258" max="12258" width="12.28515625" customWidth="1"/>
    <col min="12259" max="12259" width="7.85546875" customWidth="1"/>
    <col min="12260" max="12260" width="23.85546875" customWidth="1"/>
    <col min="12261" max="12261" width="27" customWidth="1"/>
    <col min="12262" max="12262" width="0" hidden="1" customWidth="1"/>
    <col min="12263" max="12263" width="11.140625" customWidth="1"/>
    <col min="12264" max="12264" width="13.85546875" customWidth="1"/>
    <col min="12265" max="12265" width="25.5703125" customWidth="1"/>
    <col min="12266" max="12266" width="12" customWidth="1"/>
    <col min="12267" max="12267" width="12.28515625" customWidth="1"/>
    <col min="12268" max="12268" width="13.140625" customWidth="1"/>
    <col min="12269" max="12269" width="12" customWidth="1"/>
    <col min="12270" max="12270" width="12.140625" customWidth="1"/>
    <col min="12273" max="12273" width="25.28515625" customWidth="1"/>
    <col min="12274" max="12274" width="11" bestFit="1" customWidth="1"/>
    <col min="12276" max="12279" width="0" hidden="1" customWidth="1"/>
    <col min="12511" max="12511" width="6" customWidth="1"/>
    <col min="12512" max="12512" width="4.85546875" customWidth="1"/>
    <col min="12513" max="12513" width="29.7109375" customWidth="1"/>
    <col min="12514" max="12514" width="12.28515625" customWidth="1"/>
    <col min="12515" max="12515" width="7.85546875" customWidth="1"/>
    <col min="12516" max="12516" width="23.85546875" customWidth="1"/>
    <col min="12517" max="12517" width="27" customWidth="1"/>
    <col min="12518" max="12518" width="0" hidden="1" customWidth="1"/>
    <col min="12519" max="12519" width="11.140625" customWidth="1"/>
    <col min="12520" max="12520" width="13.85546875" customWidth="1"/>
    <col min="12521" max="12521" width="25.5703125" customWidth="1"/>
    <col min="12522" max="12522" width="12" customWidth="1"/>
    <col min="12523" max="12523" width="12.28515625" customWidth="1"/>
    <col min="12524" max="12524" width="13.140625" customWidth="1"/>
    <col min="12525" max="12525" width="12" customWidth="1"/>
    <col min="12526" max="12526" width="12.140625" customWidth="1"/>
    <col min="12529" max="12529" width="25.28515625" customWidth="1"/>
    <col min="12530" max="12530" width="11" bestFit="1" customWidth="1"/>
    <col min="12532" max="12535" width="0" hidden="1" customWidth="1"/>
    <col min="12767" max="12767" width="6" customWidth="1"/>
    <col min="12768" max="12768" width="4.85546875" customWidth="1"/>
    <col min="12769" max="12769" width="29.7109375" customWidth="1"/>
    <col min="12770" max="12770" width="12.28515625" customWidth="1"/>
    <col min="12771" max="12771" width="7.85546875" customWidth="1"/>
    <col min="12772" max="12772" width="23.85546875" customWidth="1"/>
    <col min="12773" max="12773" width="27" customWidth="1"/>
    <col min="12774" max="12774" width="0" hidden="1" customWidth="1"/>
    <col min="12775" max="12775" width="11.140625" customWidth="1"/>
    <col min="12776" max="12776" width="13.85546875" customWidth="1"/>
    <col min="12777" max="12777" width="25.5703125" customWidth="1"/>
    <col min="12778" max="12778" width="12" customWidth="1"/>
    <col min="12779" max="12779" width="12.28515625" customWidth="1"/>
    <col min="12780" max="12780" width="13.140625" customWidth="1"/>
    <col min="12781" max="12781" width="12" customWidth="1"/>
    <col min="12782" max="12782" width="12.140625" customWidth="1"/>
    <col min="12785" max="12785" width="25.28515625" customWidth="1"/>
    <col min="12786" max="12786" width="11" bestFit="1" customWidth="1"/>
    <col min="12788" max="12791" width="0" hidden="1" customWidth="1"/>
    <col min="13023" max="13023" width="6" customWidth="1"/>
    <col min="13024" max="13024" width="4.85546875" customWidth="1"/>
    <col min="13025" max="13025" width="29.7109375" customWidth="1"/>
    <col min="13026" max="13026" width="12.28515625" customWidth="1"/>
    <col min="13027" max="13027" width="7.85546875" customWidth="1"/>
    <col min="13028" max="13028" width="23.85546875" customWidth="1"/>
    <col min="13029" max="13029" width="27" customWidth="1"/>
    <col min="13030" max="13030" width="0" hidden="1" customWidth="1"/>
    <col min="13031" max="13031" width="11.140625" customWidth="1"/>
    <col min="13032" max="13032" width="13.85546875" customWidth="1"/>
    <col min="13033" max="13033" width="25.5703125" customWidth="1"/>
    <col min="13034" max="13034" width="12" customWidth="1"/>
    <col min="13035" max="13035" width="12.28515625" customWidth="1"/>
    <col min="13036" max="13036" width="13.140625" customWidth="1"/>
    <col min="13037" max="13037" width="12" customWidth="1"/>
    <col min="13038" max="13038" width="12.140625" customWidth="1"/>
    <col min="13041" max="13041" width="25.28515625" customWidth="1"/>
    <col min="13042" max="13042" width="11" bestFit="1" customWidth="1"/>
    <col min="13044" max="13047" width="0" hidden="1" customWidth="1"/>
    <col min="13279" max="13279" width="6" customWidth="1"/>
    <col min="13280" max="13280" width="4.85546875" customWidth="1"/>
    <col min="13281" max="13281" width="29.7109375" customWidth="1"/>
    <col min="13282" max="13282" width="12.28515625" customWidth="1"/>
    <col min="13283" max="13283" width="7.85546875" customWidth="1"/>
    <col min="13284" max="13284" width="23.85546875" customWidth="1"/>
    <col min="13285" max="13285" width="27" customWidth="1"/>
    <col min="13286" max="13286" width="0" hidden="1" customWidth="1"/>
    <col min="13287" max="13287" width="11.140625" customWidth="1"/>
    <col min="13288" max="13288" width="13.85546875" customWidth="1"/>
    <col min="13289" max="13289" width="25.5703125" customWidth="1"/>
    <col min="13290" max="13290" width="12" customWidth="1"/>
    <col min="13291" max="13291" width="12.28515625" customWidth="1"/>
    <col min="13292" max="13292" width="13.140625" customWidth="1"/>
    <col min="13293" max="13293" width="12" customWidth="1"/>
    <col min="13294" max="13294" width="12.140625" customWidth="1"/>
    <col min="13297" max="13297" width="25.28515625" customWidth="1"/>
    <col min="13298" max="13298" width="11" bestFit="1" customWidth="1"/>
    <col min="13300" max="13303" width="0" hidden="1" customWidth="1"/>
    <col min="13535" max="13535" width="6" customWidth="1"/>
    <col min="13536" max="13536" width="4.85546875" customWidth="1"/>
    <col min="13537" max="13537" width="29.7109375" customWidth="1"/>
    <col min="13538" max="13538" width="12.28515625" customWidth="1"/>
    <col min="13539" max="13539" width="7.85546875" customWidth="1"/>
    <col min="13540" max="13540" width="23.85546875" customWidth="1"/>
    <col min="13541" max="13541" width="27" customWidth="1"/>
    <col min="13542" max="13542" width="0" hidden="1" customWidth="1"/>
    <col min="13543" max="13543" width="11.140625" customWidth="1"/>
    <col min="13544" max="13544" width="13.85546875" customWidth="1"/>
    <col min="13545" max="13545" width="25.5703125" customWidth="1"/>
    <col min="13546" max="13546" width="12" customWidth="1"/>
    <col min="13547" max="13547" width="12.28515625" customWidth="1"/>
    <col min="13548" max="13548" width="13.140625" customWidth="1"/>
    <col min="13549" max="13549" width="12" customWidth="1"/>
    <col min="13550" max="13550" width="12.140625" customWidth="1"/>
    <col min="13553" max="13553" width="25.28515625" customWidth="1"/>
    <col min="13554" max="13554" width="11" bestFit="1" customWidth="1"/>
    <col min="13556" max="13559" width="0" hidden="1" customWidth="1"/>
    <col min="13791" max="13791" width="6" customWidth="1"/>
    <col min="13792" max="13792" width="4.85546875" customWidth="1"/>
    <col min="13793" max="13793" width="29.7109375" customWidth="1"/>
    <col min="13794" max="13794" width="12.28515625" customWidth="1"/>
    <col min="13795" max="13795" width="7.85546875" customWidth="1"/>
    <col min="13796" max="13796" width="23.85546875" customWidth="1"/>
    <col min="13797" max="13797" width="27" customWidth="1"/>
    <col min="13798" max="13798" width="0" hidden="1" customWidth="1"/>
    <col min="13799" max="13799" width="11.140625" customWidth="1"/>
    <col min="13800" max="13800" width="13.85546875" customWidth="1"/>
    <col min="13801" max="13801" width="25.5703125" customWidth="1"/>
    <col min="13802" max="13802" width="12" customWidth="1"/>
    <col min="13803" max="13803" width="12.28515625" customWidth="1"/>
    <col min="13804" max="13804" width="13.140625" customWidth="1"/>
    <col min="13805" max="13805" width="12" customWidth="1"/>
    <col min="13806" max="13806" width="12.140625" customWidth="1"/>
    <col min="13809" max="13809" width="25.28515625" customWidth="1"/>
    <col min="13810" max="13810" width="11" bestFit="1" customWidth="1"/>
    <col min="13812" max="13815" width="0" hidden="1" customWidth="1"/>
    <col min="14047" max="14047" width="6" customWidth="1"/>
    <col min="14048" max="14048" width="4.85546875" customWidth="1"/>
    <col min="14049" max="14049" width="29.7109375" customWidth="1"/>
    <col min="14050" max="14050" width="12.28515625" customWidth="1"/>
    <col min="14051" max="14051" width="7.85546875" customWidth="1"/>
    <col min="14052" max="14052" width="23.85546875" customWidth="1"/>
    <col min="14053" max="14053" width="27" customWidth="1"/>
    <col min="14054" max="14054" width="0" hidden="1" customWidth="1"/>
    <col min="14055" max="14055" width="11.140625" customWidth="1"/>
    <col min="14056" max="14056" width="13.85546875" customWidth="1"/>
    <col min="14057" max="14057" width="25.5703125" customWidth="1"/>
    <col min="14058" max="14058" width="12" customWidth="1"/>
    <col min="14059" max="14059" width="12.28515625" customWidth="1"/>
    <col min="14060" max="14060" width="13.140625" customWidth="1"/>
    <col min="14061" max="14061" width="12" customWidth="1"/>
    <col min="14062" max="14062" width="12.140625" customWidth="1"/>
    <col min="14065" max="14065" width="25.28515625" customWidth="1"/>
    <col min="14066" max="14066" width="11" bestFit="1" customWidth="1"/>
    <col min="14068" max="14071" width="0" hidden="1" customWidth="1"/>
    <col min="14303" max="14303" width="6" customWidth="1"/>
    <col min="14304" max="14304" width="4.85546875" customWidth="1"/>
    <col min="14305" max="14305" width="29.7109375" customWidth="1"/>
    <col min="14306" max="14306" width="12.28515625" customWidth="1"/>
    <col min="14307" max="14307" width="7.85546875" customWidth="1"/>
    <col min="14308" max="14308" width="23.85546875" customWidth="1"/>
    <col min="14309" max="14309" width="27" customWidth="1"/>
    <col min="14310" max="14310" width="0" hidden="1" customWidth="1"/>
    <col min="14311" max="14311" width="11.140625" customWidth="1"/>
    <col min="14312" max="14312" width="13.85546875" customWidth="1"/>
    <col min="14313" max="14313" width="25.5703125" customWidth="1"/>
    <col min="14314" max="14314" width="12" customWidth="1"/>
    <col min="14315" max="14315" width="12.28515625" customWidth="1"/>
    <col min="14316" max="14316" width="13.140625" customWidth="1"/>
    <col min="14317" max="14317" width="12" customWidth="1"/>
    <col min="14318" max="14318" width="12.140625" customWidth="1"/>
    <col min="14321" max="14321" width="25.28515625" customWidth="1"/>
    <col min="14322" max="14322" width="11" bestFit="1" customWidth="1"/>
    <col min="14324" max="14327" width="0" hidden="1" customWidth="1"/>
    <col min="14559" max="14559" width="6" customWidth="1"/>
    <col min="14560" max="14560" width="4.85546875" customWidth="1"/>
    <col min="14561" max="14561" width="29.7109375" customWidth="1"/>
    <col min="14562" max="14562" width="12.28515625" customWidth="1"/>
    <col min="14563" max="14563" width="7.85546875" customWidth="1"/>
    <col min="14564" max="14564" width="23.85546875" customWidth="1"/>
    <col min="14565" max="14565" width="27" customWidth="1"/>
    <col min="14566" max="14566" width="0" hidden="1" customWidth="1"/>
    <col min="14567" max="14567" width="11.140625" customWidth="1"/>
    <col min="14568" max="14568" width="13.85546875" customWidth="1"/>
    <col min="14569" max="14569" width="25.5703125" customWidth="1"/>
    <col min="14570" max="14570" width="12" customWidth="1"/>
    <col min="14571" max="14571" width="12.28515625" customWidth="1"/>
    <col min="14572" max="14572" width="13.140625" customWidth="1"/>
    <col min="14573" max="14573" width="12" customWidth="1"/>
    <col min="14574" max="14574" width="12.140625" customWidth="1"/>
    <col min="14577" max="14577" width="25.28515625" customWidth="1"/>
    <col min="14578" max="14578" width="11" bestFit="1" customWidth="1"/>
    <col min="14580" max="14583" width="0" hidden="1" customWidth="1"/>
    <col min="14815" max="14815" width="6" customWidth="1"/>
    <col min="14816" max="14816" width="4.85546875" customWidth="1"/>
    <col min="14817" max="14817" width="29.7109375" customWidth="1"/>
    <col min="14818" max="14818" width="12.28515625" customWidth="1"/>
    <col min="14819" max="14819" width="7.85546875" customWidth="1"/>
    <col min="14820" max="14820" width="23.85546875" customWidth="1"/>
    <col min="14821" max="14821" width="27" customWidth="1"/>
    <col min="14822" max="14822" width="0" hidden="1" customWidth="1"/>
    <col min="14823" max="14823" width="11.140625" customWidth="1"/>
    <col min="14824" max="14824" width="13.85546875" customWidth="1"/>
    <col min="14825" max="14825" width="25.5703125" customWidth="1"/>
    <col min="14826" max="14826" width="12" customWidth="1"/>
    <col min="14827" max="14827" width="12.28515625" customWidth="1"/>
    <col min="14828" max="14828" width="13.140625" customWidth="1"/>
    <col min="14829" max="14829" width="12" customWidth="1"/>
    <col min="14830" max="14830" width="12.140625" customWidth="1"/>
    <col min="14833" max="14833" width="25.28515625" customWidth="1"/>
    <col min="14834" max="14834" width="11" bestFit="1" customWidth="1"/>
    <col min="14836" max="14839" width="0" hidden="1" customWidth="1"/>
    <col min="15071" max="15071" width="6" customWidth="1"/>
    <col min="15072" max="15072" width="4.85546875" customWidth="1"/>
    <col min="15073" max="15073" width="29.7109375" customWidth="1"/>
    <col min="15074" max="15074" width="12.28515625" customWidth="1"/>
    <col min="15075" max="15075" width="7.85546875" customWidth="1"/>
    <col min="15076" max="15076" width="23.85546875" customWidth="1"/>
    <col min="15077" max="15077" width="27" customWidth="1"/>
    <col min="15078" max="15078" width="0" hidden="1" customWidth="1"/>
    <col min="15079" max="15079" width="11.140625" customWidth="1"/>
    <col min="15080" max="15080" width="13.85546875" customWidth="1"/>
    <col min="15081" max="15081" width="25.5703125" customWidth="1"/>
    <col min="15082" max="15082" width="12" customWidth="1"/>
    <col min="15083" max="15083" width="12.28515625" customWidth="1"/>
    <col min="15084" max="15084" width="13.140625" customWidth="1"/>
    <col min="15085" max="15085" width="12" customWidth="1"/>
    <col min="15086" max="15086" width="12.140625" customWidth="1"/>
    <col min="15089" max="15089" width="25.28515625" customWidth="1"/>
    <col min="15090" max="15090" width="11" bestFit="1" customWidth="1"/>
    <col min="15092" max="15095" width="0" hidden="1" customWidth="1"/>
    <col min="15327" max="15327" width="6" customWidth="1"/>
    <col min="15328" max="15328" width="4.85546875" customWidth="1"/>
    <col min="15329" max="15329" width="29.7109375" customWidth="1"/>
    <col min="15330" max="15330" width="12.28515625" customWidth="1"/>
    <col min="15331" max="15331" width="7.85546875" customWidth="1"/>
    <col min="15332" max="15332" width="23.85546875" customWidth="1"/>
    <col min="15333" max="15333" width="27" customWidth="1"/>
    <col min="15334" max="15334" width="0" hidden="1" customWidth="1"/>
    <col min="15335" max="15335" width="11.140625" customWidth="1"/>
    <col min="15336" max="15336" width="13.85546875" customWidth="1"/>
    <col min="15337" max="15337" width="25.5703125" customWidth="1"/>
    <col min="15338" max="15338" width="12" customWidth="1"/>
    <col min="15339" max="15339" width="12.28515625" customWidth="1"/>
    <col min="15340" max="15340" width="13.140625" customWidth="1"/>
    <col min="15341" max="15341" width="12" customWidth="1"/>
    <col min="15342" max="15342" width="12.140625" customWidth="1"/>
    <col min="15345" max="15345" width="25.28515625" customWidth="1"/>
    <col min="15346" max="15346" width="11" bestFit="1" customWidth="1"/>
    <col min="15348" max="15351" width="0" hidden="1" customWidth="1"/>
    <col min="15583" max="15583" width="6" customWidth="1"/>
    <col min="15584" max="15584" width="4.85546875" customWidth="1"/>
    <col min="15585" max="15585" width="29.7109375" customWidth="1"/>
    <col min="15586" max="15586" width="12.28515625" customWidth="1"/>
    <col min="15587" max="15587" width="7.85546875" customWidth="1"/>
    <col min="15588" max="15588" width="23.85546875" customWidth="1"/>
    <col min="15589" max="15589" width="27" customWidth="1"/>
    <col min="15590" max="15590" width="0" hidden="1" customWidth="1"/>
    <col min="15591" max="15591" width="11.140625" customWidth="1"/>
    <col min="15592" max="15592" width="13.85546875" customWidth="1"/>
    <col min="15593" max="15593" width="25.5703125" customWidth="1"/>
    <col min="15594" max="15594" width="12" customWidth="1"/>
    <col min="15595" max="15595" width="12.28515625" customWidth="1"/>
    <col min="15596" max="15596" width="13.140625" customWidth="1"/>
    <col min="15597" max="15597" width="12" customWidth="1"/>
    <col min="15598" max="15598" width="12.140625" customWidth="1"/>
    <col min="15601" max="15601" width="25.28515625" customWidth="1"/>
    <col min="15602" max="15602" width="11" bestFit="1" customWidth="1"/>
    <col min="15604" max="15607" width="0" hidden="1" customWidth="1"/>
    <col min="15839" max="15839" width="6" customWidth="1"/>
    <col min="15840" max="15840" width="4.85546875" customWidth="1"/>
    <col min="15841" max="15841" width="29.7109375" customWidth="1"/>
    <col min="15842" max="15842" width="12.28515625" customWidth="1"/>
    <col min="15843" max="15843" width="7.85546875" customWidth="1"/>
    <col min="15844" max="15844" width="23.85546875" customWidth="1"/>
    <col min="15845" max="15845" width="27" customWidth="1"/>
    <col min="15846" max="15846" width="0" hidden="1" customWidth="1"/>
    <col min="15847" max="15847" width="11.140625" customWidth="1"/>
    <col min="15848" max="15848" width="13.85546875" customWidth="1"/>
    <col min="15849" max="15849" width="25.5703125" customWidth="1"/>
    <col min="15850" max="15850" width="12" customWidth="1"/>
    <col min="15851" max="15851" width="12.28515625" customWidth="1"/>
    <col min="15852" max="15852" width="13.140625" customWidth="1"/>
    <col min="15853" max="15853" width="12" customWidth="1"/>
    <col min="15854" max="15854" width="12.140625" customWidth="1"/>
    <col min="15857" max="15857" width="25.28515625" customWidth="1"/>
    <col min="15858" max="15858" width="11" bestFit="1" customWidth="1"/>
    <col min="15860" max="15863" width="0" hidden="1" customWidth="1"/>
    <col min="16095" max="16095" width="6" customWidth="1"/>
    <col min="16096" max="16096" width="4.85546875" customWidth="1"/>
    <col min="16097" max="16097" width="29.7109375" customWidth="1"/>
    <col min="16098" max="16098" width="12.28515625" customWidth="1"/>
    <col min="16099" max="16099" width="7.85546875" customWidth="1"/>
    <col min="16100" max="16100" width="23.85546875" customWidth="1"/>
    <col min="16101" max="16101" width="27" customWidth="1"/>
    <col min="16102" max="16102" width="0" hidden="1" customWidth="1"/>
    <col min="16103" max="16103" width="11.140625" customWidth="1"/>
    <col min="16104" max="16104" width="13.85546875" customWidth="1"/>
    <col min="16105" max="16105" width="25.5703125" customWidth="1"/>
    <col min="16106" max="16106" width="12" customWidth="1"/>
    <col min="16107" max="16107" width="12.28515625" customWidth="1"/>
    <col min="16108" max="16108" width="13.140625" customWidth="1"/>
    <col min="16109" max="16109" width="12" customWidth="1"/>
    <col min="16110" max="16110" width="12.140625" customWidth="1"/>
    <col min="16113" max="16113" width="25.28515625" customWidth="1"/>
    <col min="16114" max="16114" width="11" bestFit="1" customWidth="1"/>
    <col min="16116" max="16119" width="0" hidden="1" customWidth="1"/>
  </cols>
  <sheetData>
    <row r="1" spans="1:8" ht="40.5" customHeight="1" thickBot="1" x14ac:dyDescent="0.25">
      <c r="A1" s="1014" t="s">
        <v>133</v>
      </c>
      <c r="B1" s="1014"/>
      <c r="C1" s="1014"/>
      <c r="D1" s="1014"/>
      <c r="E1" s="1014"/>
      <c r="F1" s="1014"/>
      <c r="G1" s="1014"/>
    </row>
    <row r="2" spans="1:8" ht="15.95" customHeight="1" x14ac:dyDescent="0.2">
      <c r="A2" s="623"/>
      <c r="B2" s="174" t="str">
        <f>'[57]ИТОГИ(классы)'!B2</f>
        <v>25 - 30 сентября 2020 г.</v>
      </c>
      <c r="C2" s="738"/>
      <c r="D2" s="174"/>
      <c r="E2" s="174"/>
      <c r="F2" s="174"/>
      <c r="G2" s="624" t="s">
        <v>385</v>
      </c>
    </row>
    <row r="3" spans="1:8" ht="17.25" customHeight="1" x14ac:dyDescent="0.2">
      <c r="A3" s="625"/>
      <c r="B3" s="1009" t="s">
        <v>134</v>
      </c>
      <c r="C3" s="1009"/>
      <c r="D3" s="1009"/>
      <c r="E3" s="1009"/>
      <c r="F3" s="1009"/>
      <c r="G3" s="1009"/>
    </row>
    <row r="4" spans="1:8" ht="13.5" customHeight="1" x14ac:dyDescent="0.2">
      <c r="B4" s="1009" t="s">
        <v>135</v>
      </c>
      <c r="C4" s="1009"/>
      <c r="D4" s="1009"/>
      <c r="E4" s="1009"/>
      <c r="F4" s="1009"/>
      <c r="G4" s="1009"/>
    </row>
    <row r="5" spans="1:8" ht="18" customHeight="1" thickBot="1" x14ac:dyDescent="0.25">
      <c r="A5" s="627"/>
      <c r="B5" s="875"/>
      <c r="C5" s="627" t="s">
        <v>136</v>
      </c>
      <c r="D5" s="875"/>
      <c r="E5" s="875"/>
      <c r="F5" s="1015" t="s">
        <v>137</v>
      </c>
      <c r="G5" s="1015"/>
    </row>
    <row r="6" spans="1:8" ht="24.75" customHeight="1" thickTop="1" thickBot="1" x14ac:dyDescent="0.25">
      <c r="B6" s="628" t="s">
        <v>138</v>
      </c>
      <c r="C6" s="739" t="s">
        <v>139</v>
      </c>
      <c r="D6" s="629" t="s">
        <v>140</v>
      </c>
      <c r="E6" s="630" t="s">
        <v>22</v>
      </c>
      <c r="F6" s="628" t="s">
        <v>141</v>
      </c>
      <c r="G6" s="628" t="s">
        <v>142</v>
      </c>
      <c r="H6" s="740" t="s">
        <v>386</v>
      </c>
    </row>
    <row r="7" spans="1:8" ht="15" customHeight="1" thickTop="1" x14ac:dyDescent="0.25">
      <c r="A7" s="631">
        <v>2</v>
      </c>
      <c r="B7" s="638" t="s">
        <v>145</v>
      </c>
      <c r="C7" s="741" t="s">
        <v>162</v>
      </c>
      <c r="D7" s="650">
        <v>28554</v>
      </c>
      <c r="E7" s="651" t="s">
        <v>147</v>
      </c>
      <c r="F7" s="510" t="s">
        <v>206</v>
      </c>
      <c r="G7" s="651" t="s">
        <v>163</v>
      </c>
      <c r="H7" s="881"/>
    </row>
    <row r="8" spans="1:8" ht="15" customHeight="1" x14ac:dyDescent="0.25">
      <c r="A8" s="631">
        <v>18</v>
      </c>
      <c r="B8" s="632" t="s">
        <v>171</v>
      </c>
      <c r="C8" s="744" t="s">
        <v>390</v>
      </c>
      <c r="D8" s="493">
        <v>38057</v>
      </c>
      <c r="E8" s="495" t="s">
        <v>27</v>
      </c>
      <c r="F8" s="496" t="s">
        <v>206</v>
      </c>
      <c r="G8" s="494" t="s">
        <v>163</v>
      </c>
      <c r="H8" s="882"/>
    </row>
    <row r="9" spans="1:8" ht="15" customHeight="1" x14ac:dyDescent="0.25">
      <c r="A9" s="631">
        <v>13</v>
      </c>
      <c r="B9" s="632" t="s">
        <v>164</v>
      </c>
      <c r="C9" s="744" t="s">
        <v>476</v>
      </c>
      <c r="D9" s="493">
        <v>38860</v>
      </c>
      <c r="E9" s="495" t="s">
        <v>145</v>
      </c>
      <c r="F9" s="497" t="s">
        <v>477</v>
      </c>
      <c r="G9" s="494" t="s">
        <v>422</v>
      </c>
      <c r="H9" s="882"/>
    </row>
    <row r="10" spans="1:8" ht="15" customHeight="1" x14ac:dyDescent="0.25">
      <c r="A10" s="631">
        <v>22</v>
      </c>
      <c r="B10" s="632" t="s">
        <v>177</v>
      </c>
      <c r="C10" s="744" t="s">
        <v>279</v>
      </c>
      <c r="D10" s="493">
        <v>34178</v>
      </c>
      <c r="E10" s="495" t="s">
        <v>27</v>
      </c>
      <c r="F10" s="497" t="s">
        <v>186</v>
      </c>
      <c r="G10" s="494" t="s">
        <v>482</v>
      </c>
      <c r="H10" s="883"/>
    </row>
    <row r="11" spans="1:8" ht="15" customHeight="1" x14ac:dyDescent="0.25">
      <c r="A11" s="631">
        <v>5</v>
      </c>
      <c r="B11" s="632" t="s">
        <v>152</v>
      </c>
      <c r="C11" s="744" t="s">
        <v>334</v>
      </c>
      <c r="D11" s="493">
        <v>29022</v>
      </c>
      <c r="E11" s="495" t="s">
        <v>147</v>
      </c>
      <c r="F11" s="497" t="s">
        <v>364</v>
      </c>
      <c r="G11" s="494" t="s">
        <v>335</v>
      </c>
      <c r="H11" s="883"/>
    </row>
    <row r="12" spans="1:8" ht="15" customHeight="1" x14ac:dyDescent="0.25">
      <c r="A12" s="631">
        <v>11</v>
      </c>
      <c r="B12" s="632" t="s">
        <v>26</v>
      </c>
      <c r="C12" s="744" t="s">
        <v>170</v>
      </c>
      <c r="D12" s="493">
        <v>32064</v>
      </c>
      <c r="E12" s="768" t="s">
        <v>151</v>
      </c>
      <c r="F12" s="497" t="s">
        <v>202</v>
      </c>
      <c r="G12" s="494" t="s">
        <v>475</v>
      </c>
      <c r="H12" s="883"/>
    </row>
    <row r="13" spans="1:8" ht="15" customHeight="1" x14ac:dyDescent="0.25">
      <c r="A13" s="631">
        <v>24</v>
      </c>
      <c r="B13" s="632" t="s">
        <v>179</v>
      </c>
      <c r="C13" s="744" t="s">
        <v>201</v>
      </c>
      <c r="D13" s="493">
        <v>15250</v>
      </c>
      <c r="E13" s="495" t="s">
        <v>147</v>
      </c>
      <c r="F13" s="497" t="s">
        <v>202</v>
      </c>
      <c r="G13" s="494" t="s">
        <v>283</v>
      </c>
      <c r="H13" s="883"/>
    </row>
    <row r="14" spans="1:8" ht="15" customHeight="1" x14ac:dyDescent="0.25">
      <c r="A14" s="631">
        <v>71</v>
      </c>
      <c r="B14" s="632" t="s">
        <v>181</v>
      </c>
      <c r="C14" s="744" t="s">
        <v>396</v>
      </c>
      <c r="D14" s="498">
        <v>38002</v>
      </c>
      <c r="E14" s="494" t="s">
        <v>145</v>
      </c>
      <c r="F14" s="499" t="s">
        <v>202</v>
      </c>
      <c r="G14" s="494" t="s">
        <v>483</v>
      </c>
      <c r="H14" s="883"/>
    </row>
    <row r="15" spans="1:8" ht="15" customHeight="1" x14ac:dyDescent="0.25">
      <c r="A15" s="631">
        <v>23</v>
      </c>
      <c r="B15" s="632" t="s">
        <v>178</v>
      </c>
      <c r="C15" s="744" t="s">
        <v>391</v>
      </c>
      <c r="D15" s="493">
        <v>27203</v>
      </c>
      <c r="E15" s="495" t="s">
        <v>145</v>
      </c>
      <c r="F15" s="497" t="s">
        <v>24</v>
      </c>
      <c r="G15" s="494" t="s">
        <v>251</v>
      </c>
      <c r="H15" s="883"/>
    </row>
    <row r="16" spans="1:8" ht="15" customHeight="1" x14ac:dyDescent="0.25">
      <c r="A16" s="631">
        <v>7</v>
      </c>
      <c r="B16" s="632" t="s">
        <v>155</v>
      </c>
      <c r="C16" s="744" t="s">
        <v>160</v>
      </c>
      <c r="D16" s="493">
        <v>19703</v>
      </c>
      <c r="E16" s="495" t="s">
        <v>147</v>
      </c>
      <c r="F16" s="497" t="s">
        <v>195</v>
      </c>
      <c r="G16" s="494" t="s">
        <v>278</v>
      </c>
      <c r="H16" s="883"/>
    </row>
    <row r="17" spans="1:8" ht="15" customHeight="1" x14ac:dyDescent="0.25">
      <c r="A17" s="631">
        <v>15</v>
      </c>
      <c r="B17" s="632" t="s">
        <v>166</v>
      </c>
      <c r="C17" s="744" t="s">
        <v>479</v>
      </c>
      <c r="D17" s="493">
        <v>24054</v>
      </c>
      <c r="E17" s="495" t="s">
        <v>145</v>
      </c>
      <c r="F17" s="497" t="s">
        <v>195</v>
      </c>
      <c r="G17" s="494" t="s">
        <v>480</v>
      </c>
      <c r="H17" s="883"/>
    </row>
    <row r="18" spans="1:8" ht="15" customHeight="1" x14ac:dyDescent="0.25">
      <c r="A18" s="631">
        <v>6</v>
      </c>
      <c r="B18" s="632" t="s">
        <v>154</v>
      </c>
      <c r="C18" s="747" t="s">
        <v>158</v>
      </c>
      <c r="D18" s="493">
        <v>26120</v>
      </c>
      <c r="E18" s="495" t="s">
        <v>151</v>
      </c>
      <c r="F18" s="497" t="s">
        <v>460</v>
      </c>
      <c r="G18" s="494" t="s">
        <v>268</v>
      </c>
      <c r="H18" s="883"/>
    </row>
    <row r="19" spans="1:8" ht="15" customHeight="1" x14ac:dyDescent="0.25">
      <c r="A19" s="631">
        <v>3</v>
      </c>
      <c r="B19" s="632" t="s">
        <v>149</v>
      </c>
      <c r="C19" s="744" t="s">
        <v>146</v>
      </c>
      <c r="D19" s="500">
        <v>30747</v>
      </c>
      <c r="E19" s="501" t="s">
        <v>147</v>
      </c>
      <c r="F19" s="502" t="s">
        <v>425</v>
      </c>
      <c r="G19" s="494" t="s">
        <v>148</v>
      </c>
      <c r="H19" s="883"/>
    </row>
    <row r="20" spans="1:8" ht="15" customHeight="1" x14ac:dyDescent="0.25">
      <c r="A20" s="631">
        <v>8</v>
      </c>
      <c r="B20" s="632" t="s">
        <v>31</v>
      </c>
      <c r="C20" s="744" t="s">
        <v>153</v>
      </c>
      <c r="D20" s="500">
        <v>31675</v>
      </c>
      <c r="E20" s="501" t="s">
        <v>151</v>
      </c>
      <c r="F20" s="502" t="s">
        <v>425</v>
      </c>
      <c r="G20" s="494" t="s">
        <v>148</v>
      </c>
      <c r="H20" s="883"/>
    </row>
    <row r="21" spans="1:8" ht="15" customHeight="1" x14ac:dyDescent="0.25">
      <c r="A21" s="631">
        <v>17</v>
      </c>
      <c r="B21" s="632" t="s">
        <v>169</v>
      </c>
      <c r="C21" s="744" t="s">
        <v>167</v>
      </c>
      <c r="D21" s="500">
        <v>34665</v>
      </c>
      <c r="E21" s="501" t="s">
        <v>147</v>
      </c>
      <c r="F21" s="502" t="s">
        <v>425</v>
      </c>
      <c r="G21" s="494" t="s">
        <v>148</v>
      </c>
      <c r="H21" s="883"/>
    </row>
    <row r="22" spans="1:8" ht="15" customHeight="1" x14ac:dyDescent="0.25">
      <c r="A22" s="631">
        <v>10</v>
      </c>
      <c r="B22" s="632" t="s">
        <v>159</v>
      </c>
      <c r="C22" s="747" t="s">
        <v>388</v>
      </c>
      <c r="D22" s="500">
        <v>32241</v>
      </c>
      <c r="E22" s="501" t="s">
        <v>145</v>
      </c>
      <c r="F22" s="502" t="s">
        <v>261</v>
      </c>
      <c r="G22" s="494" t="s">
        <v>338</v>
      </c>
      <c r="H22" s="883"/>
    </row>
    <row r="23" spans="1:8" ht="15" customHeight="1" x14ac:dyDescent="0.25">
      <c r="A23" s="631">
        <v>16</v>
      </c>
      <c r="B23" s="632" t="s">
        <v>168</v>
      </c>
      <c r="C23" s="744" t="s">
        <v>337</v>
      </c>
      <c r="D23" s="500">
        <v>31947</v>
      </c>
      <c r="E23" s="501" t="s">
        <v>27</v>
      </c>
      <c r="F23" s="502" t="s">
        <v>118</v>
      </c>
      <c r="G23" s="494" t="s">
        <v>172</v>
      </c>
      <c r="H23" s="883"/>
    </row>
    <row r="24" spans="1:8" ht="15" customHeight="1" x14ac:dyDescent="0.25">
      <c r="A24" s="631">
        <v>12</v>
      </c>
      <c r="B24" s="632" t="s">
        <v>161</v>
      </c>
      <c r="C24" s="747" t="s">
        <v>336</v>
      </c>
      <c r="D24" s="500">
        <v>19453</v>
      </c>
      <c r="E24" s="501" t="s">
        <v>145</v>
      </c>
      <c r="F24" s="502" t="s">
        <v>174</v>
      </c>
      <c r="G24" s="494" t="s">
        <v>389</v>
      </c>
      <c r="H24" s="883"/>
    </row>
    <row r="25" spans="1:8" ht="15" customHeight="1" x14ac:dyDescent="0.25">
      <c r="A25" s="631">
        <v>1</v>
      </c>
      <c r="B25" s="632" t="s">
        <v>27</v>
      </c>
      <c r="C25" s="744" t="s">
        <v>143</v>
      </c>
      <c r="D25" s="500">
        <v>31165</v>
      </c>
      <c r="E25" s="914" t="s">
        <v>144</v>
      </c>
      <c r="F25" s="915" t="s">
        <v>209</v>
      </c>
      <c r="G25" s="494" t="s">
        <v>293</v>
      </c>
      <c r="H25" s="884"/>
    </row>
    <row r="26" spans="1:8" ht="15" customHeight="1" x14ac:dyDescent="0.25">
      <c r="A26" s="631">
        <v>19</v>
      </c>
      <c r="B26" s="632" t="s">
        <v>173</v>
      </c>
      <c r="C26" s="747" t="s">
        <v>180</v>
      </c>
      <c r="D26" s="500">
        <v>32700</v>
      </c>
      <c r="E26" s="501" t="s">
        <v>147</v>
      </c>
      <c r="F26" s="502" t="s">
        <v>209</v>
      </c>
      <c r="G26" s="494" t="s">
        <v>481</v>
      </c>
      <c r="H26" s="884"/>
    </row>
    <row r="27" spans="1:8" ht="15" customHeight="1" x14ac:dyDescent="0.25">
      <c r="A27" s="631">
        <v>20</v>
      </c>
      <c r="B27" s="632" t="s">
        <v>175</v>
      </c>
      <c r="C27" s="747" t="s">
        <v>294</v>
      </c>
      <c r="D27" s="500">
        <v>28256</v>
      </c>
      <c r="E27" s="501" t="s">
        <v>147</v>
      </c>
      <c r="F27" s="502" t="s">
        <v>209</v>
      </c>
      <c r="G27" s="494" t="s">
        <v>293</v>
      </c>
      <c r="H27" s="884"/>
    </row>
    <row r="28" spans="1:8" ht="15" customHeight="1" x14ac:dyDescent="0.25">
      <c r="A28" s="631">
        <v>21</v>
      </c>
      <c r="B28" s="632" t="s">
        <v>176</v>
      </c>
      <c r="C28" s="747" t="s">
        <v>333</v>
      </c>
      <c r="D28" s="500">
        <v>37968</v>
      </c>
      <c r="E28" s="501" t="s">
        <v>151</v>
      </c>
      <c r="F28" s="502" t="s">
        <v>209</v>
      </c>
      <c r="G28" s="494" t="s">
        <v>481</v>
      </c>
      <c r="H28" s="884"/>
    </row>
    <row r="29" spans="1:8" ht="15" customHeight="1" x14ac:dyDescent="0.25">
      <c r="A29" s="631">
        <v>14</v>
      </c>
      <c r="B29" s="632" t="s">
        <v>165</v>
      </c>
      <c r="C29" s="744" t="s">
        <v>478</v>
      </c>
      <c r="D29" s="500">
        <v>28504</v>
      </c>
      <c r="E29" s="501" t="s">
        <v>145</v>
      </c>
      <c r="F29" s="502" t="s">
        <v>214</v>
      </c>
      <c r="G29" s="494" t="s">
        <v>215</v>
      </c>
      <c r="H29" s="884"/>
    </row>
    <row r="30" spans="1:8" ht="15" customHeight="1" x14ac:dyDescent="0.25">
      <c r="A30" s="885">
        <v>25</v>
      </c>
      <c r="B30" s="632" t="s">
        <v>182</v>
      </c>
      <c r="C30" s="759" t="s">
        <v>484</v>
      </c>
      <c r="D30" s="500">
        <v>37901</v>
      </c>
      <c r="E30" s="501" t="s">
        <v>145</v>
      </c>
      <c r="F30" s="502" t="s">
        <v>485</v>
      </c>
      <c r="G30" s="886" t="s">
        <v>486</v>
      </c>
      <c r="H30" s="887"/>
    </row>
    <row r="31" spans="1:8" ht="15" customHeight="1" x14ac:dyDescent="0.25">
      <c r="A31" s="631">
        <v>4</v>
      </c>
      <c r="B31" s="635" t="s">
        <v>150</v>
      </c>
      <c r="C31" s="747" t="s">
        <v>277</v>
      </c>
      <c r="D31" s="913">
        <v>34964</v>
      </c>
      <c r="E31" s="501" t="s">
        <v>147</v>
      </c>
      <c r="F31" s="502" t="s">
        <v>223</v>
      </c>
      <c r="G31" s="494" t="s">
        <v>387</v>
      </c>
      <c r="H31" s="748"/>
    </row>
    <row r="32" spans="1:8" ht="15" customHeight="1" thickBot="1" x14ac:dyDescent="0.3">
      <c r="A32" s="647">
        <v>9</v>
      </c>
      <c r="B32" s="888" t="s">
        <v>29</v>
      </c>
      <c r="C32" s="755" t="s">
        <v>156</v>
      </c>
      <c r="D32" s="760">
        <v>24130</v>
      </c>
      <c r="E32" s="648" t="s">
        <v>151</v>
      </c>
      <c r="F32" s="504" t="s">
        <v>223</v>
      </c>
      <c r="G32" s="503" t="s">
        <v>157</v>
      </c>
      <c r="H32" s="750"/>
    </row>
    <row r="33" spans="1:8" ht="15" customHeight="1" thickTop="1" thickBot="1" x14ac:dyDescent="0.25">
      <c r="A33" s="637"/>
      <c r="B33" s="1009" t="s">
        <v>183</v>
      </c>
      <c r="C33" s="1009"/>
      <c r="D33" s="634"/>
      <c r="E33" s="634"/>
      <c r="F33" s="1010" t="s">
        <v>184</v>
      </c>
      <c r="G33" s="1010"/>
      <c r="H33" s="751"/>
    </row>
    <row r="34" spans="1:8" ht="15" customHeight="1" thickTop="1" thickBot="1" x14ac:dyDescent="0.25">
      <c r="A34" s="631"/>
      <c r="B34" s="628" t="s">
        <v>138</v>
      </c>
      <c r="C34" s="739" t="s">
        <v>139</v>
      </c>
      <c r="D34" s="629" t="s">
        <v>140</v>
      </c>
      <c r="E34" s="630" t="s">
        <v>22</v>
      </c>
      <c r="F34" s="628" t="s">
        <v>141</v>
      </c>
      <c r="G34" s="628" t="s">
        <v>142</v>
      </c>
      <c r="H34" s="740" t="s">
        <v>386</v>
      </c>
    </row>
    <row r="35" spans="1:8" ht="15" customHeight="1" thickTop="1" x14ac:dyDescent="0.25">
      <c r="A35" s="631">
        <v>70</v>
      </c>
      <c r="B35" s="638" t="s">
        <v>175</v>
      </c>
      <c r="C35" s="741" t="s">
        <v>281</v>
      </c>
      <c r="D35" s="650">
        <v>38112</v>
      </c>
      <c r="E35" s="651" t="s">
        <v>27</v>
      </c>
      <c r="F35" s="510" t="s">
        <v>206</v>
      </c>
      <c r="G35" s="742" t="s">
        <v>163</v>
      </c>
      <c r="H35" s="743"/>
    </row>
    <row r="36" spans="1:8" ht="15" customHeight="1" x14ac:dyDescent="0.25">
      <c r="A36" s="631">
        <v>66</v>
      </c>
      <c r="B36" s="635" t="s">
        <v>168</v>
      </c>
      <c r="C36" s="744" t="s">
        <v>495</v>
      </c>
      <c r="D36" s="493">
        <v>25435</v>
      </c>
      <c r="E36" s="495" t="s">
        <v>145</v>
      </c>
      <c r="F36" s="767" t="s">
        <v>496</v>
      </c>
      <c r="G36" s="495" t="s">
        <v>422</v>
      </c>
      <c r="H36" s="745"/>
    </row>
    <row r="37" spans="1:8" ht="15" customHeight="1" x14ac:dyDescent="0.25">
      <c r="A37" s="631">
        <v>61</v>
      </c>
      <c r="B37" s="632" t="s">
        <v>26</v>
      </c>
      <c r="C37" s="744" t="s">
        <v>192</v>
      </c>
      <c r="D37" s="493">
        <v>20566</v>
      </c>
      <c r="E37" s="495" t="s">
        <v>151</v>
      </c>
      <c r="F37" s="497" t="s">
        <v>193</v>
      </c>
      <c r="G37" s="494" t="s">
        <v>490</v>
      </c>
      <c r="H37" s="745"/>
    </row>
    <row r="38" spans="1:8" ht="21" customHeight="1" x14ac:dyDescent="0.25">
      <c r="A38" s="631">
        <v>52</v>
      </c>
      <c r="B38" s="635" t="s">
        <v>145</v>
      </c>
      <c r="C38" s="744" t="s">
        <v>185</v>
      </c>
      <c r="D38" s="493">
        <v>29510</v>
      </c>
      <c r="E38" s="495" t="s">
        <v>147</v>
      </c>
      <c r="F38" s="497" t="s">
        <v>186</v>
      </c>
      <c r="G38" s="494" t="s">
        <v>487</v>
      </c>
      <c r="H38" s="746"/>
    </row>
    <row r="39" spans="1:8" ht="24.75" customHeight="1" x14ac:dyDescent="0.25">
      <c r="A39" s="631">
        <v>55</v>
      </c>
      <c r="B39" s="632" t="s">
        <v>152</v>
      </c>
      <c r="C39" s="744" t="s">
        <v>392</v>
      </c>
      <c r="D39" s="493">
        <v>33289</v>
      </c>
      <c r="E39" s="495" t="s">
        <v>151</v>
      </c>
      <c r="F39" s="497" t="s">
        <v>364</v>
      </c>
      <c r="G39" s="494" t="s">
        <v>335</v>
      </c>
      <c r="H39" s="746"/>
    </row>
    <row r="40" spans="1:8" ht="15" customHeight="1" x14ac:dyDescent="0.25">
      <c r="A40" s="631">
        <v>62</v>
      </c>
      <c r="B40" s="632" t="s">
        <v>161</v>
      </c>
      <c r="C40" s="747" t="s">
        <v>342</v>
      </c>
      <c r="D40" s="500">
        <v>35779</v>
      </c>
      <c r="E40" s="501" t="s">
        <v>151</v>
      </c>
      <c r="F40" s="502" t="s">
        <v>364</v>
      </c>
      <c r="G40" s="494" t="s">
        <v>335</v>
      </c>
      <c r="H40" s="748"/>
    </row>
    <row r="41" spans="1:8" ht="15" customHeight="1" x14ac:dyDescent="0.25">
      <c r="A41" s="631">
        <v>54</v>
      </c>
      <c r="B41" s="632" t="s">
        <v>150</v>
      </c>
      <c r="C41" s="744" t="s">
        <v>194</v>
      </c>
      <c r="D41" s="500">
        <v>36352</v>
      </c>
      <c r="E41" s="501" t="s">
        <v>27</v>
      </c>
      <c r="F41" s="502" t="s">
        <v>195</v>
      </c>
      <c r="G41" s="495" t="s">
        <v>196</v>
      </c>
      <c r="H41" s="746"/>
    </row>
    <row r="42" spans="1:8" ht="15" customHeight="1" x14ac:dyDescent="0.25">
      <c r="A42" s="631">
        <v>73</v>
      </c>
      <c r="B42" s="632" t="s">
        <v>177</v>
      </c>
      <c r="C42" s="747" t="s">
        <v>344</v>
      </c>
      <c r="D42" s="500">
        <v>27234</v>
      </c>
      <c r="E42" s="501" t="s">
        <v>145</v>
      </c>
      <c r="F42" s="502" t="s">
        <v>460</v>
      </c>
      <c r="G42" s="494" t="s">
        <v>398</v>
      </c>
      <c r="H42" s="746"/>
    </row>
    <row r="43" spans="1:8" ht="15" customHeight="1" x14ac:dyDescent="0.25">
      <c r="A43" s="631">
        <v>68</v>
      </c>
      <c r="B43" s="632" t="s">
        <v>171</v>
      </c>
      <c r="C43" s="744" t="s">
        <v>498</v>
      </c>
      <c r="D43" s="493">
        <v>32052</v>
      </c>
      <c r="E43" s="495" t="s">
        <v>151</v>
      </c>
      <c r="F43" s="497" t="s">
        <v>499</v>
      </c>
      <c r="G43" s="494" t="s">
        <v>500</v>
      </c>
      <c r="H43" s="746"/>
    </row>
    <row r="44" spans="1:8" ht="15" customHeight="1" x14ac:dyDescent="0.25">
      <c r="A44" s="631">
        <v>65</v>
      </c>
      <c r="B44" s="635" t="s">
        <v>166</v>
      </c>
      <c r="C44" s="744" t="s">
        <v>493</v>
      </c>
      <c r="D44" s="493">
        <v>26435</v>
      </c>
      <c r="E44" s="495" t="s">
        <v>151</v>
      </c>
      <c r="F44" s="497" t="s">
        <v>429</v>
      </c>
      <c r="G44" s="494" t="s">
        <v>494</v>
      </c>
      <c r="H44" s="746"/>
    </row>
    <row r="45" spans="1:8" ht="15" customHeight="1" x14ac:dyDescent="0.25">
      <c r="A45" s="631">
        <v>53</v>
      </c>
      <c r="B45" s="635" t="s">
        <v>149</v>
      </c>
      <c r="C45" s="744" t="s">
        <v>197</v>
      </c>
      <c r="D45" s="493">
        <v>32442</v>
      </c>
      <c r="E45" s="495" t="s">
        <v>147</v>
      </c>
      <c r="F45" s="497" t="s">
        <v>198</v>
      </c>
      <c r="G45" s="494" t="s">
        <v>488</v>
      </c>
      <c r="H45" s="746"/>
    </row>
    <row r="46" spans="1:8" ht="15" customHeight="1" x14ac:dyDescent="0.25">
      <c r="A46" s="631">
        <v>63</v>
      </c>
      <c r="B46" s="632" t="s">
        <v>164</v>
      </c>
      <c r="C46" s="744" t="s">
        <v>339</v>
      </c>
      <c r="D46" s="493">
        <v>31316</v>
      </c>
      <c r="E46" s="495" t="s">
        <v>151</v>
      </c>
      <c r="F46" s="497" t="s">
        <v>340</v>
      </c>
      <c r="G46" s="494" t="s">
        <v>341</v>
      </c>
      <c r="H46" s="746"/>
    </row>
    <row r="47" spans="1:8" ht="15" customHeight="1" x14ac:dyDescent="0.25">
      <c r="A47" s="631">
        <v>56</v>
      </c>
      <c r="B47" s="635" t="s">
        <v>154</v>
      </c>
      <c r="C47" s="744" t="s">
        <v>199</v>
      </c>
      <c r="D47" s="493">
        <v>30856</v>
      </c>
      <c r="E47" s="495" t="s">
        <v>151</v>
      </c>
      <c r="F47" s="497" t="s">
        <v>174</v>
      </c>
      <c r="G47" s="494" t="s">
        <v>200</v>
      </c>
      <c r="H47" s="746"/>
    </row>
    <row r="48" spans="1:8" ht="15" customHeight="1" x14ac:dyDescent="0.25">
      <c r="A48" s="631">
        <v>64</v>
      </c>
      <c r="B48" s="635" t="s">
        <v>165</v>
      </c>
      <c r="C48" s="744" t="s">
        <v>491</v>
      </c>
      <c r="D48" s="493">
        <v>34934</v>
      </c>
      <c r="E48" s="495" t="s">
        <v>151</v>
      </c>
      <c r="F48" s="497" t="s">
        <v>174</v>
      </c>
      <c r="G48" s="494" t="s">
        <v>492</v>
      </c>
      <c r="H48" s="746"/>
    </row>
    <row r="49" spans="1:8" ht="15" customHeight="1" x14ac:dyDescent="0.25">
      <c r="A49" s="631">
        <v>69</v>
      </c>
      <c r="B49" s="635" t="s">
        <v>173</v>
      </c>
      <c r="C49" s="744" t="s">
        <v>221</v>
      </c>
      <c r="D49" s="493">
        <v>21391</v>
      </c>
      <c r="E49" s="495" t="s">
        <v>151</v>
      </c>
      <c r="F49" s="497" t="s">
        <v>174</v>
      </c>
      <c r="G49" s="494" t="s">
        <v>222</v>
      </c>
      <c r="H49" s="746"/>
    </row>
    <row r="50" spans="1:8" ht="15" customHeight="1" x14ac:dyDescent="0.25">
      <c r="A50" s="631">
        <v>57</v>
      </c>
      <c r="B50" s="635" t="s">
        <v>155</v>
      </c>
      <c r="C50" s="744" t="s">
        <v>190</v>
      </c>
      <c r="D50" s="493">
        <v>33459</v>
      </c>
      <c r="E50" s="495" t="s">
        <v>147</v>
      </c>
      <c r="F50" s="497" t="s">
        <v>209</v>
      </c>
      <c r="G50" s="494" t="s">
        <v>280</v>
      </c>
      <c r="H50" s="746"/>
    </row>
    <row r="51" spans="1:8" ht="15" customHeight="1" x14ac:dyDescent="0.25">
      <c r="A51" s="631">
        <v>67</v>
      </c>
      <c r="B51" s="635" t="s">
        <v>169</v>
      </c>
      <c r="C51" s="744" t="s">
        <v>497</v>
      </c>
      <c r="D51" s="493">
        <v>36969</v>
      </c>
      <c r="E51" s="495" t="s">
        <v>151</v>
      </c>
      <c r="F51" s="497" t="s">
        <v>209</v>
      </c>
      <c r="G51" s="494" t="s">
        <v>481</v>
      </c>
      <c r="H51" s="746"/>
    </row>
    <row r="52" spans="1:8" ht="15" customHeight="1" x14ac:dyDescent="0.25">
      <c r="A52" s="631">
        <v>51</v>
      </c>
      <c r="B52" s="635" t="s">
        <v>27</v>
      </c>
      <c r="C52" s="744" t="s">
        <v>188</v>
      </c>
      <c r="D52" s="493">
        <v>17608</v>
      </c>
      <c r="E52" s="916" t="s">
        <v>147</v>
      </c>
      <c r="F52" s="495" t="s">
        <v>214</v>
      </c>
      <c r="G52" s="494" t="s">
        <v>189</v>
      </c>
      <c r="H52" s="746"/>
    </row>
    <row r="53" spans="1:8" ht="15" customHeight="1" x14ac:dyDescent="0.25">
      <c r="A53" s="631">
        <v>72</v>
      </c>
      <c r="B53" s="635" t="s">
        <v>176</v>
      </c>
      <c r="C53" s="744" t="s">
        <v>343</v>
      </c>
      <c r="D53" s="493">
        <v>35092</v>
      </c>
      <c r="E53" s="495" t="s">
        <v>27</v>
      </c>
      <c r="F53" s="497" t="s">
        <v>501</v>
      </c>
      <c r="G53" s="494" t="s">
        <v>397</v>
      </c>
      <c r="H53" s="746"/>
    </row>
    <row r="54" spans="1:8" ht="15" customHeight="1" x14ac:dyDescent="0.25">
      <c r="A54" s="631">
        <v>74</v>
      </c>
      <c r="B54" s="635" t="s">
        <v>178</v>
      </c>
      <c r="C54" s="752" t="s">
        <v>502</v>
      </c>
      <c r="D54" s="511">
        <v>37015</v>
      </c>
      <c r="E54" s="506" t="s">
        <v>145</v>
      </c>
      <c r="F54" s="497" t="s">
        <v>485</v>
      </c>
      <c r="G54" s="494" t="s">
        <v>486</v>
      </c>
      <c r="H54" s="748"/>
    </row>
    <row r="55" spans="1:8" ht="15" customHeight="1" x14ac:dyDescent="0.25">
      <c r="A55" s="631">
        <v>59</v>
      </c>
      <c r="B55" s="635" t="s">
        <v>29</v>
      </c>
      <c r="C55" s="753" t="s">
        <v>393</v>
      </c>
      <c r="D55" s="511">
        <v>32682</v>
      </c>
      <c r="E55" s="506" t="s">
        <v>145</v>
      </c>
      <c r="F55" s="497" t="s">
        <v>223</v>
      </c>
      <c r="G55" s="494" t="s">
        <v>157</v>
      </c>
      <c r="H55" s="748"/>
    </row>
    <row r="56" spans="1:8" ht="15" customHeight="1" x14ac:dyDescent="0.25">
      <c r="A56" s="631">
        <v>60</v>
      </c>
      <c r="B56" s="632" t="s">
        <v>159</v>
      </c>
      <c r="C56" s="754" t="s">
        <v>191</v>
      </c>
      <c r="D56" s="511">
        <v>28457</v>
      </c>
      <c r="E56" s="506" t="s">
        <v>147</v>
      </c>
      <c r="F56" s="497" t="s">
        <v>223</v>
      </c>
      <c r="G56" s="495" t="s">
        <v>489</v>
      </c>
      <c r="H56" s="748"/>
    </row>
    <row r="57" spans="1:8" ht="15" customHeight="1" thickBot="1" x14ac:dyDescent="0.3">
      <c r="A57" s="647">
        <v>58</v>
      </c>
      <c r="B57" s="633" t="s">
        <v>31</v>
      </c>
      <c r="C57" s="755" t="s">
        <v>204</v>
      </c>
      <c r="D57" s="764">
        <v>34262</v>
      </c>
      <c r="E57" s="648" t="s">
        <v>151</v>
      </c>
      <c r="F57" s="889" t="s">
        <v>257</v>
      </c>
      <c r="G57" s="503" t="s">
        <v>205</v>
      </c>
      <c r="H57" s="750"/>
    </row>
    <row r="58" spans="1:8" ht="15" customHeight="1" thickTop="1" x14ac:dyDescent="0.25">
      <c r="A58" s="639"/>
      <c r="B58" s="890"/>
      <c r="C58" s="770"/>
      <c r="D58" s="891"/>
      <c r="E58" s="522"/>
      <c r="F58" s="641"/>
      <c r="G58" s="892"/>
      <c r="H58" s="893"/>
    </row>
    <row r="59" spans="1:8" ht="15" customHeight="1" x14ac:dyDescent="0.2">
      <c r="A59" s="639"/>
      <c r="B59" s="640"/>
      <c r="H59" s="893"/>
    </row>
    <row r="60" spans="1:8" ht="15" customHeight="1" x14ac:dyDescent="0.2">
      <c r="B60" s="569" t="s">
        <v>410</v>
      </c>
      <c r="C60" s="762"/>
      <c r="D60" s="642"/>
      <c r="E60" s="643"/>
      <c r="F60" s="1008" t="s">
        <v>411</v>
      </c>
      <c r="G60" s="1008"/>
    </row>
    <row r="61" spans="1:8" ht="15" customHeight="1" x14ac:dyDescent="0.2"/>
    <row r="62" spans="1:8" ht="15" customHeight="1" x14ac:dyDescent="0.2">
      <c r="B62" s="569" t="s">
        <v>503</v>
      </c>
      <c r="F62" s="1008" t="s">
        <v>412</v>
      </c>
      <c r="G62" s="1008"/>
    </row>
    <row r="63" spans="1:8" ht="15" customHeight="1" thickBot="1" x14ac:dyDescent="0.25">
      <c r="A63" s="637"/>
      <c r="B63" s="1009" t="s">
        <v>183</v>
      </c>
      <c r="C63" s="1009"/>
      <c r="D63" s="634"/>
      <c r="E63" s="634"/>
      <c r="F63" s="1010" t="s">
        <v>207</v>
      </c>
      <c r="G63" s="1010"/>
      <c r="H63" s="751"/>
    </row>
    <row r="64" spans="1:8" ht="15" customHeight="1" thickTop="1" thickBot="1" x14ac:dyDescent="0.25">
      <c r="A64" s="631"/>
      <c r="B64" s="628" t="s">
        <v>138</v>
      </c>
      <c r="C64" s="739" t="s">
        <v>139</v>
      </c>
      <c r="D64" s="629" t="s">
        <v>140</v>
      </c>
      <c r="E64" s="630" t="s">
        <v>22</v>
      </c>
      <c r="F64" s="628" t="s">
        <v>141</v>
      </c>
      <c r="G64" s="628" t="s">
        <v>142</v>
      </c>
      <c r="H64" s="895" t="s">
        <v>386</v>
      </c>
    </row>
    <row r="65" spans="1:8" ht="15" customHeight="1" thickTop="1" x14ac:dyDescent="0.25">
      <c r="A65" s="631">
        <v>110</v>
      </c>
      <c r="B65" s="638" t="s">
        <v>159</v>
      </c>
      <c r="C65" s="741" t="s">
        <v>506</v>
      </c>
      <c r="D65" s="650">
        <v>37476</v>
      </c>
      <c r="E65" s="651" t="s">
        <v>27</v>
      </c>
      <c r="F65" s="510" t="s">
        <v>206</v>
      </c>
      <c r="G65" s="651" t="s">
        <v>163</v>
      </c>
      <c r="H65" s="881"/>
    </row>
    <row r="66" spans="1:8" ht="15" customHeight="1" x14ac:dyDescent="0.25">
      <c r="A66" s="631">
        <v>107</v>
      </c>
      <c r="B66" s="635" t="s">
        <v>155</v>
      </c>
      <c r="C66" s="744" t="s">
        <v>348</v>
      </c>
      <c r="D66" s="493">
        <v>28870</v>
      </c>
      <c r="E66" s="495" t="s">
        <v>151</v>
      </c>
      <c r="F66" s="497" t="s">
        <v>186</v>
      </c>
      <c r="G66" s="494" t="s">
        <v>187</v>
      </c>
      <c r="H66" s="883"/>
    </row>
    <row r="67" spans="1:8" ht="15" customHeight="1" x14ac:dyDescent="0.25">
      <c r="A67" s="631">
        <v>103</v>
      </c>
      <c r="B67" s="635" t="s">
        <v>149</v>
      </c>
      <c r="C67" s="744" t="s">
        <v>216</v>
      </c>
      <c r="D67" s="493">
        <v>23998</v>
      </c>
      <c r="E67" s="495" t="s">
        <v>147</v>
      </c>
      <c r="F67" s="497" t="s">
        <v>24</v>
      </c>
      <c r="G67" s="494" t="s">
        <v>217</v>
      </c>
      <c r="H67" s="883"/>
    </row>
    <row r="68" spans="1:8" ht="15" customHeight="1" x14ac:dyDescent="0.25">
      <c r="A68" s="631">
        <v>112</v>
      </c>
      <c r="B68" s="635" t="s">
        <v>161</v>
      </c>
      <c r="C68" s="744" t="s">
        <v>218</v>
      </c>
      <c r="D68" s="493">
        <v>37762</v>
      </c>
      <c r="E68" s="495" t="s">
        <v>151</v>
      </c>
      <c r="F68" s="497" t="s">
        <v>24</v>
      </c>
      <c r="G68" s="494" t="s">
        <v>219</v>
      </c>
      <c r="H68" s="883"/>
    </row>
    <row r="69" spans="1:8" ht="15" customHeight="1" x14ac:dyDescent="0.25">
      <c r="A69" s="631">
        <v>115</v>
      </c>
      <c r="B69" s="632" t="s">
        <v>166</v>
      </c>
      <c r="C69" s="744" t="s">
        <v>345</v>
      </c>
      <c r="D69" s="493">
        <v>30625</v>
      </c>
      <c r="E69" s="495" t="s">
        <v>145</v>
      </c>
      <c r="F69" s="497" t="s">
        <v>195</v>
      </c>
      <c r="G69" s="494" t="s">
        <v>224</v>
      </c>
      <c r="H69" s="883"/>
    </row>
    <row r="70" spans="1:8" ht="15" customHeight="1" x14ac:dyDescent="0.25">
      <c r="A70" s="631">
        <v>114</v>
      </c>
      <c r="B70" s="632" t="s">
        <v>165</v>
      </c>
      <c r="C70" s="744" t="s">
        <v>282</v>
      </c>
      <c r="D70" s="493">
        <v>35597</v>
      </c>
      <c r="E70" s="495" t="s">
        <v>151</v>
      </c>
      <c r="F70" s="497" t="s">
        <v>235</v>
      </c>
      <c r="G70" s="494" t="s">
        <v>346</v>
      </c>
      <c r="H70" s="883"/>
    </row>
    <row r="71" spans="1:8" ht="23.25" customHeight="1" x14ac:dyDescent="0.25">
      <c r="A71" s="631">
        <v>109</v>
      </c>
      <c r="B71" s="635" t="s">
        <v>29</v>
      </c>
      <c r="C71" s="744" t="s">
        <v>405</v>
      </c>
      <c r="D71" s="493">
        <v>24408</v>
      </c>
      <c r="E71" s="495" t="s">
        <v>151</v>
      </c>
      <c r="F71" s="497" t="s">
        <v>402</v>
      </c>
      <c r="G71" s="494" t="s">
        <v>403</v>
      </c>
      <c r="H71" s="883"/>
    </row>
    <row r="72" spans="1:8" ht="23.25" customHeight="1" x14ac:dyDescent="0.25">
      <c r="A72" s="631">
        <v>105</v>
      </c>
      <c r="B72" s="635" t="s">
        <v>152</v>
      </c>
      <c r="C72" s="744" t="s">
        <v>212</v>
      </c>
      <c r="D72" s="493">
        <v>33128</v>
      </c>
      <c r="E72" s="495" t="s">
        <v>151</v>
      </c>
      <c r="F72" s="497" t="s">
        <v>203</v>
      </c>
      <c r="G72" s="494" t="s">
        <v>148</v>
      </c>
      <c r="H72" s="883"/>
    </row>
    <row r="73" spans="1:8" ht="15" customHeight="1" x14ac:dyDescent="0.25">
      <c r="A73" s="631">
        <v>101</v>
      </c>
      <c r="B73" s="635" t="s">
        <v>27</v>
      </c>
      <c r="C73" s="744" t="s">
        <v>208</v>
      </c>
      <c r="D73" s="493">
        <v>36219</v>
      </c>
      <c r="E73" s="495" t="s">
        <v>147</v>
      </c>
      <c r="F73" s="497" t="s">
        <v>209</v>
      </c>
      <c r="G73" s="494" t="s">
        <v>293</v>
      </c>
      <c r="H73" s="883"/>
    </row>
    <row r="74" spans="1:8" ht="15" customHeight="1" x14ac:dyDescent="0.25">
      <c r="A74" s="631">
        <v>102</v>
      </c>
      <c r="B74" s="635" t="s">
        <v>145</v>
      </c>
      <c r="C74" s="744" t="s">
        <v>210</v>
      </c>
      <c r="D74" s="493">
        <v>34515</v>
      </c>
      <c r="E74" s="495" t="s">
        <v>147</v>
      </c>
      <c r="F74" s="497" t="s">
        <v>209</v>
      </c>
      <c r="G74" s="494" t="s">
        <v>504</v>
      </c>
      <c r="H74" s="883"/>
    </row>
    <row r="75" spans="1:8" ht="15" customHeight="1" x14ac:dyDescent="0.25">
      <c r="A75" s="631">
        <v>106</v>
      </c>
      <c r="B75" s="635" t="s">
        <v>154</v>
      </c>
      <c r="C75" s="744" t="s">
        <v>213</v>
      </c>
      <c r="D75" s="493">
        <v>35691</v>
      </c>
      <c r="E75" s="495" t="s">
        <v>147</v>
      </c>
      <c r="F75" s="497" t="s">
        <v>214</v>
      </c>
      <c r="G75" s="494" t="s">
        <v>215</v>
      </c>
      <c r="H75" s="883"/>
    </row>
    <row r="76" spans="1:8" ht="15" customHeight="1" x14ac:dyDescent="0.25">
      <c r="A76" s="631">
        <v>104</v>
      </c>
      <c r="B76" s="635" t="s">
        <v>150</v>
      </c>
      <c r="C76" s="744" t="s">
        <v>245</v>
      </c>
      <c r="D76" s="493">
        <v>35307</v>
      </c>
      <c r="E76" s="495" t="s">
        <v>151</v>
      </c>
      <c r="F76" s="497" t="s">
        <v>246</v>
      </c>
      <c r="G76" s="494" t="s">
        <v>220</v>
      </c>
      <c r="H76" s="883"/>
    </row>
    <row r="77" spans="1:8" ht="15" customHeight="1" x14ac:dyDescent="0.25">
      <c r="A77" s="631">
        <v>108</v>
      </c>
      <c r="B77" s="632" t="s">
        <v>31</v>
      </c>
      <c r="C77" s="744" t="s">
        <v>395</v>
      </c>
      <c r="D77" s="493">
        <v>37397</v>
      </c>
      <c r="E77" s="495" t="s">
        <v>147</v>
      </c>
      <c r="F77" s="497" t="s">
        <v>223</v>
      </c>
      <c r="G77" s="494" t="s">
        <v>387</v>
      </c>
      <c r="H77" s="883"/>
    </row>
    <row r="78" spans="1:8" ht="15" customHeight="1" x14ac:dyDescent="0.25">
      <c r="A78" s="631">
        <v>111</v>
      </c>
      <c r="B78" s="635" t="s">
        <v>26</v>
      </c>
      <c r="C78" s="744" t="s">
        <v>507</v>
      </c>
      <c r="D78" s="493">
        <v>20195</v>
      </c>
      <c r="E78" s="495" t="s">
        <v>145</v>
      </c>
      <c r="F78" s="497" t="s">
        <v>223</v>
      </c>
      <c r="G78" s="494" t="s">
        <v>157</v>
      </c>
      <c r="H78" s="884"/>
    </row>
    <row r="79" spans="1:8" ht="15" customHeight="1" thickBot="1" x14ac:dyDescent="0.3">
      <c r="A79" s="631">
        <v>113</v>
      </c>
      <c r="B79" s="633" t="s">
        <v>164</v>
      </c>
      <c r="C79" s="755" t="s">
        <v>349</v>
      </c>
      <c r="D79" s="507">
        <v>33209</v>
      </c>
      <c r="E79" s="503" t="s">
        <v>145</v>
      </c>
      <c r="F79" s="504" t="s">
        <v>347</v>
      </c>
      <c r="G79" s="503" t="s">
        <v>272</v>
      </c>
      <c r="H79" s="887"/>
    </row>
    <row r="80" spans="1:8" ht="15" customHeight="1" thickTop="1" thickBot="1" x14ac:dyDescent="0.25">
      <c r="A80" s="631"/>
      <c r="B80" s="1009" t="s">
        <v>183</v>
      </c>
      <c r="C80" s="1009"/>
      <c r="D80" s="634"/>
      <c r="E80" s="634"/>
      <c r="F80" s="1011" t="s">
        <v>225</v>
      </c>
      <c r="G80" s="1012"/>
      <c r="H80" s="896"/>
    </row>
    <row r="81" spans="1:8" ht="15" customHeight="1" thickTop="1" thickBot="1" x14ac:dyDescent="0.25">
      <c r="A81" s="631"/>
      <c r="B81" s="628" t="s">
        <v>169</v>
      </c>
      <c r="C81" s="739" t="s">
        <v>139</v>
      </c>
      <c r="D81" s="629" t="s">
        <v>140</v>
      </c>
      <c r="E81" s="630" t="s">
        <v>22</v>
      </c>
      <c r="F81" s="628" t="s">
        <v>141</v>
      </c>
      <c r="G81" s="628" t="s">
        <v>142</v>
      </c>
      <c r="H81" s="740" t="s">
        <v>386</v>
      </c>
    </row>
    <row r="82" spans="1:8" ht="15" customHeight="1" thickTop="1" x14ac:dyDescent="0.25">
      <c r="A82" s="631">
        <v>163</v>
      </c>
      <c r="B82" s="632" t="s">
        <v>161</v>
      </c>
      <c r="C82" s="744" t="s">
        <v>514</v>
      </c>
      <c r="D82" s="493">
        <v>27175</v>
      </c>
      <c r="E82" s="495" t="s">
        <v>27</v>
      </c>
      <c r="F82" s="497" t="s">
        <v>414</v>
      </c>
      <c r="G82" s="494" t="s">
        <v>515</v>
      </c>
      <c r="H82" s="881"/>
    </row>
    <row r="83" spans="1:8" ht="15" customHeight="1" x14ac:dyDescent="0.25">
      <c r="A83" s="631">
        <v>160</v>
      </c>
      <c r="B83" s="632" t="s">
        <v>29</v>
      </c>
      <c r="C83" s="744" t="s">
        <v>511</v>
      </c>
      <c r="D83" s="493">
        <v>27466</v>
      </c>
      <c r="E83" s="495" t="s">
        <v>27</v>
      </c>
      <c r="F83" s="497" t="s">
        <v>512</v>
      </c>
      <c r="G83" s="494" t="s">
        <v>513</v>
      </c>
      <c r="H83" s="882"/>
    </row>
    <row r="84" spans="1:8" ht="15" customHeight="1" x14ac:dyDescent="0.25">
      <c r="A84" s="631">
        <v>153</v>
      </c>
      <c r="B84" s="632" t="s">
        <v>149</v>
      </c>
      <c r="C84" s="744" t="s">
        <v>228</v>
      </c>
      <c r="D84" s="493">
        <v>24350</v>
      </c>
      <c r="E84" s="495" t="s">
        <v>147</v>
      </c>
      <c r="F84" s="497" t="s">
        <v>202</v>
      </c>
      <c r="G84" s="494" t="s">
        <v>509</v>
      </c>
      <c r="H84" s="882"/>
    </row>
    <row r="85" spans="1:8" ht="15" customHeight="1" x14ac:dyDescent="0.25">
      <c r="A85" s="631">
        <v>154</v>
      </c>
      <c r="B85" s="632" t="s">
        <v>150</v>
      </c>
      <c r="C85" s="744" t="s">
        <v>230</v>
      </c>
      <c r="D85" s="493">
        <v>20951</v>
      </c>
      <c r="E85" s="495" t="s">
        <v>144</v>
      </c>
      <c r="F85" s="497" t="s">
        <v>202</v>
      </c>
      <c r="G85" s="494" t="s">
        <v>229</v>
      </c>
      <c r="H85" s="883"/>
    </row>
    <row r="86" spans="1:8" ht="15" customHeight="1" x14ac:dyDescent="0.25">
      <c r="A86" s="631">
        <v>152</v>
      </c>
      <c r="B86" s="632" t="s">
        <v>145</v>
      </c>
      <c r="C86" s="744" t="s">
        <v>231</v>
      </c>
      <c r="D86" s="493">
        <v>36254</v>
      </c>
      <c r="E86" s="495" t="s">
        <v>151</v>
      </c>
      <c r="F86" s="497" t="s">
        <v>24</v>
      </c>
      <c r="G86" s="494" t="s">
        <v>219</v>
      </c>
      <c r="H86" s="883"/>
    </row>
    <row r="87" spans="1:8" ht="15" customHeight="1" x14ac:dyDescent="0.25">
      <c r="A87" s="631">
        <v>155</v>
      </c>
      <c r="B87" s="632" t="s">
        <v>152</v>
      </c>
      <c r="C87" s="744" t="s">
        <v>350</v>
      </c>
      <c r="D87" s="493">
        <v>38307</v>
      </c>
      <c r="E87" s="495" t="s">
        <v>151</v>
      </c>
      <c r="F87" s="497" t="s">
        <v>24</v>
      </c>
      <c r="G87" s="494" t="s">
        <v>444</v>
      </c>
      <c r="H87" s="883"/>
    </row>
    <row r="88" spans="1:8" ht="15" customHeight="1" x14ac:dyDescent="0.25">
      <c r="A88" s="631">
        <v>161</v>
      </c>
      <c r="B88" s="632" t="s">
        <v>159</v>
      </c>
      <c r="C88" s="744" t="s">
        <v>399</v>
      </c>
      <c r="D88" s="493">
        <v>29986</v>
      </c>
      <c r="E88" s="495" t="s">
        <v>151</v>
      </c>
      <c r="F88" s="497" t="s">
        <v>24</v>
      </c>
      <c r="G88" s="494" t="s">
        <v>217</v>
      </c>
      <c r="H88" s="883"/>
    </row>
    <row r="89" spans="1:8" ht="15" customHeight="1" x14ac:dyDescent="0.25">
      <c r="A89" s="631">
        <v>157</v>
      </c>
      <c r="B89" s="632" t="s">
        <v>155</v>
      </c>
      <c r="C89" s="744" t="s">
        <v>510</v>
      </c>
      <c r="D89" s="493">
        <v>31009</v>
      </c>
      <c r="E89" s="495" t="s">
        <v>151</v>
      </c>
      <c r="F89" s="497" t="s">
        <v>195</v>
      </c>
      <c r="G89" s="494" t="s">
        <v>196</v>
      </c>
      <c r="H89" s="883"/>
    </row>
    <row r="90" spans="1:8" ht="15" customHeight="1" x14ac:dyDescent="0.25">
      <c r="A90" s="631">
        <v>151</v>
      </c>
      <c r="B90" s="632" t="s">
        <v>27</v>
      </c>
      <c r="C90" s="744" t="s">
        <v>226</v>
      </c>
      <c r="D90" s="493">
        <v>32855</v>
      </c>
      <c r="E90" s="495" t="s">
        <v>144</v>
      </c>
      <c r="F90" s="508" t="s">
        <v>508</v>
      </c>
      <c r="G90" s="494" t="s">
        <v>227</v>
      </c>
      <c r="H90" s="883"/>
    </row>
    <row r="91" spans="1:8" ht="15" customHeight="1" x14ac:dyDescent="0.25">
      <c r="A91" s="631">
        <v>162</v>
      </c>
      <c r="B91" s="632" t="s">
        <v>26</v>
      </c>
      <c r="C91" s="744" t="s">
        <v>234</v>
      </c>
      <c r="D91" s="493">
        <v>21166</v>
      </c>
      <c r="E91" s="495" t="s">
        <v>147</v>
      </c>
      <c r="F91" s="497" t="s">
        <v>235</v>
      </c>
      <c r="G91" s="494" t="s">
        <v>346</v>
      </c>
      <c r="H91" s="883"/>
    </row>
    <row r="92" spans="1:8" ht="15" customHeight="1" x14ac:dyDescent="0.25">
      <c r="A92" s="631">
        <v>164</v>
      </c>
      <c r="B92" s="632" t="s">
        <v>164</v>
      </c>
      <c r="C92" s="744" t="s">
        <v>516</v>
      </c>
      <c r="D92" s="493">
        <v>20833</v>
      </c>
      <c r="E92" s="495" t="s">
        <v>27</v>
      </c>
      <c r="F92" s="497" t="s">
        <v>429</v>
      </c>
      <c r="G92" s="494" t="s">
        <v>403</v>
      </c>
      <c r="H92" s="883"/>
    </row>
    <row r="93" spans="1:8" ht="15" customHeight="1" x14ac:dyDescent="0.25">
      <c r="A93" s="631">
        <v>165</v>
      </c>
      <c r="B93" s="632" t="s">
        <v>165</v>
      </c>
      <c r="C93" s="744" t="s">
        <v>406</v>
      </c>
      <c r="D93" s="493">
        <v>37347</v>
      </c>
      <c r="E93" s="495" t="s">
        <v>151</v>
      </c>
      <c r="F93" s="497" t="s">
        <v>407</v>
      </c>
      <c r="G93" s="494" t="s">
        <v>404</v>
      </c>
      <c r="H93" s="883"/>
    </row>
    <row r="94" spans="1:8" ht="15" customHeight="1" x14ac:dyDescent="0.25">
      <c r="A94" s="631">
        <v>156</v>
      </c>
      <c r="B94" s="632" t="s">
        <v>154</v>
      </c>
      <c r="C94" s="744" t="s">
        <v>232</v>
      </c>
      <c r="D94" s="493">
        <v>35387</v>
      </c>
      <c r="E94" s="495" t="s">
        <v>151</v>
      </c>
      <c r="F94" s="497" t="s">
        <v>233</v>
      </c>
      <c r="G94" s="494" t="s">
        <v>220</v>
      </c>
      <c r="H94" s="883"/>
    </row>
    <row r="95" spans="1:8" ht="16.5" customHeight="1" thickBot="1" x14ac:dyDescent="0.3">
      <c r="A95" s="631">
        <v>158</v>
      </c>
      <c r="B95" s="633" t="s">
        <v>31</v>
      </c>
      <c r="C95" s="749" t="s">
        <v>247</v>
      </c>
      <c r="D95" s="512">
        <v>23884</v>
      </c>
      <c r="E95" s="505" t="s">
        <v>151</v>
      </c>
      <c r="F95" s="513" t="s">
        <v>223</v>
      </c>
      <c r="G95" s="505" t="s">
        <v>157</v>
      </c>
      <c r="H95" s="897"/>
    </row>
    <row r="96" spans="1:8" ht="15" customHeight="1" thickTop="1" thickBot="1" x14ac:dyDescent="0.25">
      <c r="A96" s="637"/>
      <c r="B96" s="1009" t="s">
        <v>183</v>
      </c>
      <c r="C96" s="1009"/>
      <c r="D96" s="634"/>
      <c r="E96" s="634"/>
      <c r="F96" s="1010" t="s">
        <v>236</v>
      </c>
      <c r="G96" s="1010"/>
    </row>
    <row r="97" spans="1:8" ht="15" customHeight="1" thickTop="1" thickBot="1" x14ac:dyDescent="0.25">
      <c r="B97" s="628" t="s">
        <v>138</v>
      </c>
      <c r="C97" s="739" t="s">
        <v>139</v>
      </c>
      <c r="D97" s="629" t="s">
        <v>140</v>
      </c>
      <c r="E97" s="630" t="s">
        <v>22</v>
      </c>
      <c r="F97" s="628" t="s">
        <v>141</v>
      </c>
      <c r="G97" s="628" t="s">
        <v>142</v>
      </c>
      <c r="H97" s="740" t="s">
        <v>386</v>
      </c>
    </row>
    <row r="98" spans="1:8" ht="15" customHeight="1" thickTop="1" x14ac:dyDescent="0.25">
      <c r="A98" s="647">
        <v>209</v>
      </c>
      <c r="B98" s="638" t="s">
        <v>31</v>
      </c>
      <c r="C98" s="744" t="s">
        <v>517</v>
      </c>
      <c r="D98" s="493">
        <v>26860</v>
      </c>
      <c r="E98" s="495" t="s">
        <v>27</v>
      </c>
      <c r="F98" s="497" t="s">
        <v>206</v>
      </c>
      <c r="G98" s="494" t="s">
        <v>163</v>
      </c>
      <c r="H98" s="881"/>
    </row>
    <row r="99" spans="1:8" ht="15" customHeight="1" x14ac:dyDescent="0.25">
      <c r="A99" s="647">
        <v>159</v>
      </c>
      <c r="B99" s="632" t="s">
        <v>161</v>
      </c>
      <c r="C99" s="744" t="s">
        <v>520</v>
      </c>
      <c r="D99" s="493">
        <v>26177</v>
      </c>
      <c r="E99" s="495" t="s">
        <v>145</v>
      </c>
      <c r="F99" s="497" t="s">
        <v>202</v>
      </c>
      <c r="G99" s="494" t="s">
        <v>475</v>
      </c>
      <c r="H99" s="898"/>
    </row>
    <row r="100" spans="1:8" ht="15" customHeight="1" x14ac:dyDescent="0.25">
      <c r="A100" s="647">
        <v>201</v>
      </c>
      <c r="B100" s="632" t="s">
        <v>27</v>
      </c>
      <c r="C100" s="744" t="s">
        <v>237</v>
      </c>
      <c r="D100" s="493">
        <v>29084</v>
      </c>
      <c r="E100" s="495" t="s">
        <v>144</v>
      </c>
      <c r="F100" s="497" t="s">
        <v>24</v>
      </c>
      <c r="G100" s="494" t="s">
        <v>217</v>
      </c>
      <c r="H100" s="899"/>
    </row>
    <row r="101" spans="1:8" ht="15" customHeight="1" x14ac:dyDescent="0.25">
      <c r="A101" s="647">
        <v>210</v>
      </c>
      <c r="B101" s="632" t="s">
        <v>29</v>
      </c>
      <c r="C101" s="744" t="s">
        <v>248</v>
      </c>
      <c r="D101" s="493">
        <v>36266</v>
      </c>
      <c r="E101" s="495" t="s">
        <v>147</v>
      </c>
      <c r="F101" s="497" t="s">
        <v>24</v>
      </c>
      <c r="G101" s="494" t="s">
        <v>219</v>
      </c>
      <c r="H101" s="899"/>
    </row>
    <row r="102" spans="1:8" ht="15" customHeight="1" x14ac:dyDescent="0.25">
      <c r="A102" s="647">
        <v>211</v>
      </c>
      <c r="B102" s="632" t="s">
        <v>159</v>
      </c>
      <c r="C102" s="744" t="s">
        <v>240</v>
      </c>
      <c r="D102" s="493">
        <v>36453</v>
      </c>
      <c r="E102" s="495" t="s">
        <v>147</v>
      </c>
      <c r="F102" s="497" t="s">
        <v>24</v>
      </c>
      <c r="G102" s="494" t="s">
        <v>219</v>
      </c>
      <c r="H102" s="900"/>
    </row>
    <row r="103" spans="1:8" ht="15" customHeight="1" x14ac:dyDescent="0.25">
      <c r="A103" s="647">
        <v>206</v>
      </c>
      <c r="B103" s="632" t="s">
        <v>152</v>
      </c>
      <c r="C103" s="744" t="s">
        <v>285</v>
      </c>
      <c r="D103" s="493">
        <v>29940</v>
      </c>
      <c r="E103" s="495" t="s">
        <v>147</v>
      </c>
      <c r="F103" s="497" t="s">
        <v>195</v>
      </c>
      <c r="G103" s="494" t="s">
        <v>196</v>
      </c>
      <c r="H103" s="899"/>
    </row>
    <row r="104" spans="1:8" ht="15" customHeight="1" x14ac:dyDescent="0.25">
      <c r="A104" s="647">
        <v>212</v>
      </c>
      <c r="B104" s="632" t="s">
        <v>26</v>
      </c>
      <c r="C104" s="744" t="s">
        <v>518</v>
      </c>
      <c r="D104" s="493">
        <v>35951</v>
      </c>
      <c r="E104" s="495" t="s">
        <v>27</v>
      </c>
      <c r="F104" s="497" t="s">
        <v>195</v>
      </c>
      <c r="G104" s="494" t="s">
        <v>519</v>
      </c>
      <c r="H104" s="899"/>
    </row>
    <row r="105" spans="1:8" ht="15" customHeight="1" x14ac:dyDescent="0.25">
      <c r="A105" s="647">
        <v>213</v>
      </c>
      <c r="B105" s="632" t="s">
        <v>164</v>
      </c>
      <c r="C105" s="744" t="s">
        <v>284</v>
      </c>
      <c r="D105" s="493">
        <v>27097</v>
      </c>
      <c r="E105" s="495" t="s">
        <v>145</v>
      </c>
      <c r="F105" s="497" t="s">
        <v>195</v>
      </c>
      <c r="G105" s="494" t="s">
        <v>278</v>
      </c>
      <c r="H105" s="899"/>
    </row>
    <row r="106" spans="1:8" ht="15" customHeight="1" x14ac:dyDescent="0.25">
      <c r="A106" s="647">
        <v>207</v>
      </c>
      <c r="B106" s="632" t="s">
        <v>154</v>
      </c>
      <c r="C106" s="744" t="s">
        <v>241</v>
      </c>
      <c r="D106" s="493">
        <v>32323</v>
      </c>
      <c r="E106" s="495" t="s">
        <v>151</v>
      </c>
      <c r="F106" s="497" t="s">
        <v>242</v>
      </c>
      <c r="G106" s="494" t="s">
        <v>409</v>
      </c>
      <c r="H106" s="899"/>
    </row>
    <row r="107" spans="1:8" ht="15" customHeight="1" x14ac:dyDescent="0.25">
      <c r="A107" s="647">
        <v>204</v>
      </c>
      <c r="B107" s="632" t="s">
        <v>149</v>
      </c>
      <c r="C107" s="744" t="s">
        <v>238</v>
      </c>
      <c r="D107" s="493">
        <v>33598</v>
      </c>
      <c r="E107" s="495" t="s">
        <v>147</v>
      </c>
      <c r="F107" s="497" t="s">
        <v>235</v>
      </c>
      <c r="G107" s="494" t="s">
        <v>227</v>
      </c>
      <c r="H107" s="899"/>
    </row>
    <row r="108" spans="1:8" ht="15" customHeight="1" x14ac:dyDescent="0.25">
      <c r="A108" s="647">
        <v>203</v>
      </c>
      <c r="B108" s="901" t="s">
        <v>145</v>
      </c>
      <c r="C108" s="747" t="s">
        <v>243</v>
      </c>
      <c r="D108" s="493">
        <v>33993</v>
      </c>
      <c r="E108" s="495" t="s">
        <v>151</v>
      </c>
      <c r="F108" s="497" t="s">
        <v>418</v>
      </c>
      <c r="G108" s="495" t="s">
        <v>404</v>
      </c>
      <c r="H108" s="899"/>
    </row>
    <row r="109" spans="1:8" ht="15" customHeight="1" x14ac:dyDescent="0.25">
      <c r="A109" s="631">
        <v>208</v>
      </c>
      <c r="B109" s="632" t="s">
        <v>155</v>
      </c>
      <c r="C109" s="744" t="s">
        <v>408</v>
      </c>
      <c r="D109" s="493">
        <v>31041</v>
      </c>
      <c r="E109" s="495" t="s">
        <v>27</v>
      </c>
      <c r="F109" s="497" t="s">
        <v>233</v>
      </c>
      <c r="G109" s="494" t="s">
        <v>220</v>
      </c>
      <c r="H109" s="883"/>
    </row>
    <row r="110" spans="1:8" ht="15" customHeight="1" thickBot="1" x14ac:dyDescent="0.3">
      <c r="A110" s="647">
        <v>205</v>
      </c>
      <c r="B110" s="636" t="s">
        <v>150</v>
      </c>
      <c r="C110" s="749" t="s">
        <v>239</v>
      </c>
      <c r="D110" s="512">
        <v>35649</v>
      </c>
      <c r="E110" s="505" t="s">
        <v>147</v>
      </c>
      <c r="F110" s="513" t="s">
        <v>505</v>
      </c>
      <c r="G110" s="505" t="s">
        <v>387</v>
      </c>
      <c r="H110" s="769"/>
    </row>
    <row r="111" spans="1:8" ht="15" customHeight="1" thickTop="1" x14ac:dyDescent="0.25">
      <c r="A111" s="639"/>
      <c r="B111" s="640"/>
      <c r="C111" s="774"/>
      <c r="D111" s="891"/>
      <c r="E111" s="522"/>
      <c r="F111" s="641"/>
      <c r="G111" s="522"/>
      <c r="H111" s="893"/>
    </row>
    <row r="112" spans="1:8" ht="15" customHeight="1" x14ac:dyDescent="0.2">
      <c r="A112" s="639"/>
      <c r="B112" s="640"/>
      <c r="H112" s="893"/>
    </row>
    <row r="113" spans="1:8" ht="15" customHeight="1" x14ac:dyDescent="0.2">
      <c r="B113" s="569" t="s">
        <v>410</v>
      </c>
      <c r="C113" s="762"/>
      <c r="D113" s="642"/>
      <c r="E113" s="643"/>
      <c r="F113" s="1008" t="s">
        <v>411</v>
      </c>
      <c r="G113" s="1008"/>
    </row>
    <row r="114" spans="1:8" ht="15" customHeight="1" x14ac:dyDescent="0.2"/>
    <row r="115" spans="1:8" ht="15" customHeight="1" x14ac:dyDescent="0.2">
      <c r="B115" s="569" t="s">
        <v>503</v>
      </c>
      <c r="F115" s="1008" t="s">
        <v>412</v>
      </c>
      <c r="G115" s="1008"/>
    </row>
    <row r="116" spans="1:8" ht="15" customHeight="1" thickBot="1" x14ac:dyDescent="0.25">
      <c r="A116" s="637"/>
      <c r="B116" s="1009" t="s">
        <v>249</v>
      </c>
      <c r="C116" s="1009"/>
      <c r="D116" s="634"/>
      <c r="E116" s="634"/>
      <c r="F116" s="1010" t="s">
        <v>137</v>
      </c>
      <c r="G116" s="1010"/>
    </row>
    <row r="117" spans="1:8" ht="15" customHeight="1" thickTop="1" thickBot="1" x14ac:dyDescent="0.25">
      <c r="B117" s="628" t="s">
        <v>138</v>
      </c>
      <c r="C117" s="739" t="s">
        <v>139</v>
      </c>
      <c r="D117" s="629" t="s">
        <v>140</v>
      </c>
      <c r="E117" s="630" t="s">
        <v>22</v>
      </c>
      <c r="F117" s="628" t="s">
        <v>141</v>
      </c>
      <c r="G117" s="628" t="s">
        <v>142</v>
      </c>
      <c r="H117" s="740" t="s">
        <v>386</v>
      </c>
    </row>
    <row r="118" spans="1:8" s="646" customFormat="1" ht="16.5" thickTop="1" x14ac:dyDescent="0.25">
      <c r="A118" s="647">
        <v>251</v>
      </c>
      <c r="B118" s="632" t="s">
        <v>27</v>
      </c>
      <c r="C118" s="744" t="s">
        <v>252</v>
      </c>
      <c r="D118" s="493">
        <v>28530</v>
      </c>
      <c r="E118" s="495" t="s">
        <v>147</v>
      </c>
      <c r="F118" s="497" t="s">
        <v>202</v>
      </c>
      <c r="G118" s="494" t="s">
        <v>229</v>
      </c>
      <c r="H118" s="745"/>
    </row>
    <row r="119" spans="1:8" s="622" customFormat="1" ht="13.7" customHeight="1" x14ac:dyDescent="0.25">
      <c r="A119" s="647">
        <v>255</v>
      </c>
      <c r="B119" s="632" t="s">
        <v>152</v>
      </c>
      <c r="C119" s="744" t="s">
        <v>254</v>
      </c>
      <c r="D119" s="493">
        <v>24441</v>
      </c>
      <c r="E119" s="495" t="s">
        <v>151</v>
      </c>
      <c r="F119" s="497" t="s">
        <v>24</v>
      </c>
      <c r="G119" s="495" t="s">
        <v>251</v>
      </c>
      <c r="H119" s="745"/>
    </row>
    <row r="120" spans="1:8" s="622" customFormat="1" ht="15.75" x14ac:dyDescent="0.25">
      <c r="A120" s="647">
        <v>252</v>
      </c>
      <c r="B120" s="632" t="s">
        <v>145</v>
      </c>
      <c r="C120" s="744" t="s">
        <v>250</v>
      </c>
      <c r="D120" s="493">
        <v>23563</v>
      </c>
      <c r="E120" s="495" t="s">
        <v>144</v>
      </c>
      <c r="F120" s="497" t="s">
        <v>195</v>
      </c>
      <c r="G120" s="494" t="s">
        <v>251</v>
      </c>
      <c r="H120" s="902"/>
    </row>
    <row r="121" spans="1:8" s="622" customFormat="1" ht="15.75" x14ac:dyDescent="0.25">
      <c r="A121" s="647">
        <v>257</v>
      </c>
      <c r="B121" s="632" t="s">
        <v>155</v>
      </c>
      <c r="C121" s="744" t="s">
        <v>286</v>
      </c>
      <c r="D121" s="493">
        <v>28806</v>
      </c>
      <c r="E121" s="495" t="s">
        <v>151</v>
      </c>
      <c r="F121" s="497" t="s">
        <v>195</v>
      </c>
      <c r="G121" s="494" t="s">
        <v>278</v>
      </c>
      <c r="H121" s="757"/>
    </row>
    <row r="122" spans="1:8" ht="15.75" x14ac:dyDescent="0.25">
      <c r="A122" s="647">
        <v>253</v>
      </c>
      <c r="B122" s="632" t="s">
        <v>149</v>
      </c>
      <c r="C122" s="744" t="s">
        <v>521</v>
      </c>
      <c r="D122" s="493">
        <v>32808</v>
      </c>
      <c r="E122" s="495" t="s">
        <v>151</v>
      </c>
      <c r="F122" s="497" t="s">
        <v>242</v>
      </c>
      <c r="G122" s="494" t="s">
        <v>415</v>
      </c>
      <c r="H122" s="757"/>
    </row>
    <row r="123" spans="1:8" ht="15.75" x14ac:dyDescent="0.25">
      <c r="A123" s="647">
        <v>254</v>
      </c>
      <c r="B123" s="632" t="s">
        <v>150</v>
      </c>
      <c r="C123" s="744" t="s">
        <v>253</v>
      </c>
      <c r="D123" s="493">
        <v>27985</v>
      </c>
      <c r="E123" s="495" t="s">
        <v>147</v>
      </c>
      <c r="F123" s="497" t="s">
        <v>174</v>
      </c>
      <c r="G123" s="494" t="s">
        <v>416</v>
      </c>
      <c r="H123" s="758"/>
    </row>
    <row r="124" spans="1:8" ht="15.75" x14ac:dyDescent="0.25">
      <c r="A124" s="647">
        <v>256</v>
      </c>
      <c r="B124" s="632" t="s">
        <v>154</v>
      </c>
      <c r="C124" s="744" t="s">
        <v>255</v>
      </c>
      <c r="D124" s="493">
        <v>30717</v>
      </c>
      <c r="E124" s="495" t="s">
        <v>147</v>
      </c>
      <c r="F124" s="497" t="s">
        <v>174</v>
      </c>
      <c r="G124" s="494" t="s">
        <v>522</v>
      </c>
      <c r="H124" s="757"/>
    </row>
    <row r="125" spans="1:8" s="622" customFormat="1" ht="15.75" x14ac:dyDescent="0.25">
      <c r="A125" s="647">
        <v>258</v>
      </c>
      <c r="B125" s="756" t="s">
        <v>31</v>
      </c>
      <c r="C125" s="759" t="s">
        <v>351</v>
      </c>
      <c r="D125" s="500">
        <v>32805</v>
      </c>
      <c r="E125" s="501" t="s">
        <v>151</v>
      </c>
      <c r="F125" s="502" t="s">
        <v>209</v>
      </c>
      <c r="G125" s="886" t="s">
        <v>481</v>
      </c>
      <c r="H125" s="903"/>
    </row>
    <row r="126" spans="1:8" ht="15.75" x14ac:dyDescent="0.25">
      <c r="A126" s="647">
        <v>259</v>
      </c>
      <c r="B126" s="632" t="s">
        <v>29</v>
      </c>
      <c r="C126" s="747" t="s">
        <v>256</v>
      </c>
      <c r="D126" s="511">
        <v>34766</v>
      </c>
      <c r="E126" s="495" t="s">
        <v>147</v>
      </c>
      <c r="F126" s="497" t="s">
        <v>209</v>
      </c>
      <c r="G126" s="495" t="s">
        <v>293</v>
      </c>
      <c r="H126" s="757"/>
    </row>
    <row r="127" spans="1:8" ht="16.5" thickBot="1" x14ac:dyDescent="0.3">
      <c r="A127" s="631">
        <v>260</v>
      </c>
      <c r="B127" s="633" t="s">
        <v>159</v>
      </c>
      <c r="C127" s="904" t="s">
        <v>523</v>
      </c>
      <c r="D127" s="760">
        <v>38688</v>
      </c>
      <c r="E127" s="503" t="s">
        <v>145</v>
      </c>
      <c r="F127" s="504" t="s">
        <v>485</v>
      </c>
      <c r="G127" s="503" t="s">
        <v>486</v>
      </c>
      <c r="H127" s="905"/>
    </row>
    <row r="128" spans="1:8" ht="19.5" thickTop="1" thickBot="1" x14ac:dyDescent="0.25">
      <c r="A128" s="631"/>
      <c r="B128" s="1009" t="s">
        <v>249</v>
      </c>
      <c r="C128" s="1009"/>
      <c r="D128" s="634"/>
      <c r="E128" s="634"/>
      <c r="F128" s="1010" t="s">
        <v>184</v>
      </c>
      <c r="G128" s="1010"/>
      <c r="H128" s="765"/>
    </row>
    <row r="129" spans="1:8" ht="27" thickTop="1" thickBot="1" x14ac:dyDescent="0.25">
      <c r="B129" s="628" t="s">
        <v>138</v>
      </c>
      <c r="C129" s="739" t="s">
        <v>139</v>
      </c>
      <c r="D129" s="649" t="s">
        <v>140</v>
      </c>
      <c r="E129" s="630" t="s">
        <v>22</v>
      </c>
      <c r="F129" s="628" t="s">
        <v>141</v>
      </c>
      <c r="G129" s="628" t="s">
        <v>142</v>
      </c>
      <c r="H129" s="740" t="s">
        <v>386</v>
      </c>
    </row>
    <row r="130" spans="1:8" ht="16.5" thickTop="1" x14ac:dyDescent="0.25">
      <c r="A130" s="647">
        <v>310</v>
      </c>
      <c r="B130" s="638" t="s">
        <v>159</v>
      </c>
      <c r="C130" s="744" t="s">
        <v>413</v>
      </c>
      <c r="D130" s="509">
        <v>36825</v>
      </c>
      <c r="E130" s="494" t="s">
        <v>151</v>
      </c>
      <c r="F130" s="510" t="s">
        <v>414</v>
      </c>
      <c r="G130" s="651" t="s">
        <v>528</v>
      </c>
      <c r="H130" s="743"/>
    </row>
    <row r="131" spans="1:8" ht="15.75" x14ac:dyDescent="0.25">
      <c r="A131" s="647">
        <v>305</v>
      </c>
      <c r="B131" s="632" t="s">
        <v>152</v>
      </c>
      <c r="C131" s="747" t="s">
        <v>527</v>
      </c>
      <c r="D131" s="511">
        <v>39194</v>
      </c>
      <c r="E131" s="495" t="s">
        <v>149</v>
      </c>
      <c r="F131" s="497" t="s">
        <v>206</v>
      </c>
      <c r="G131" s="495" t="s">
        <v>163</v>
      </c>
      <c r="H131" s="763"/>
    </row>
    <row r="132" spans="1:8" ht="15.75" x14ac:dyDescent="0.25">
      <c r="A132" s="647">
        <v>302</v>
      </c>
      <c r="B132" s="632" t="s">
        <v>145</v>
      </c>
      <c r="C132" s="747" t="s">
        <v>262</v>
      </c>
      <c r="D132" s="511">
        <v>30468</v>
      </c>
      <c r="E132" s="495" t="s">
        <v>151</v>
      </c>
      <c r="F132" s="497" t="s">
        <v>438</v>
      </c>
      <c r="G132" s="495" t="s">
        <v>524</v>
      </c>
      <c r="H132" s="763"/>
    </row>
    <row r="133" spans="1:8" ht="15.75" x14ac:dyDescent="0.25">
      <c r="A133" s="647">
        <v>306</v>
      </c>
      <c r="B133" s="632" t="s">
        <v>154</v>
      </c>
      <c r="C133" s="747" t="s">
        <v>259</v>
      </c>
      <c r="D133" s="511">
        <v>23436</v>
      </c>
      <c r="E133" s="495" t="s">
        <v>151</v>
      </c>
      <c r="F133" s="497" t="s">
        <v>24</v>
      </c>
      <c r="G133" s="495" t="s">
        <v>219</v>
      </c>
      <c r="H133" s="763"/>
    </row>
    <row r="134" spans="1:8" ht="15.75" x14ac:dyDescent="0.25">
      <c r="A134" s="647">
        <v>303</v>
      </c>
      <c r="B134" s="632" t="s">
        <v>149</v>
      </c>
      <c r="C134" s="747" t="s">
        <v>525</v>
      </c>
      <c r="D134" s="511">
        <v>37337</v>
      </c>
      <c r="E134" s="495" t="s">
        <v>151</v>
      </c>
      <c r="F134" s="497" t="s">
        <v>425</v>
      </c>
      <c r="G134" s="495" t="s">
        <v>148</v>
      </c>
      <c r="H134" s="763"/>
    </row>
    <row r="135" spans="1:8" ht="15.75" x14ac:dyDescent="0.25">
      <c r="A135" s="647">
        <v>309</v>
      </c>
      <c r="B135" s="632" t="s">
        <v>29</v>
      </c>
      <c r="C135" s="747" t="s">
        <v>260</v>
      </c>
      <c r="D135" s="511">
        <v>30425</v>
      </c>
      <c r="E135" s="495">
        <v>1</v>
      </c>
      <c r="F135" s="497" t="s">
        <v>261</v>
      </c>
      <c r="G135" s="495" t="s">
        <v>172</v>
      </c>
      <c r="H135" s="757"/>
    </row>
    <row r="136" spans="1:8" ht="15.75" x14ac:dyDescent="0.25">
      <c r="A136" s="647">
        <v>304</v>
      </c>
      <c r="B136" s="632" t="s">
        <v>150</v>
      </c>
      <c r="C136" s="747" t="s">
        <v>526</v>
      </c>
      <c r="D136" s="511">
        <v>38491</v>
      </c>
      <c r="E136" s="495" t="s">
        <v>145</v>
      </c>
      <c r="F136" s="497" t="s">
        <v>418</v>
      </c>
      <c r="G136" s="495" t="s">
        <v>404</v>
      </c>
      <c r="H136" s="757"/>
    </row>
    <row r="137" spans="1:8" ht="15.75" x14ac:dyDescent="0.25">
      <c r="A137" s="647">
        <v>307</v>
      </c>
      <c r="B137" s="632" t="s">
        <v>155</v>
      </c>
      <c r="C137" s="747" t="s">
        <v>417</v>
      </c>
      <c r="D137" s="511">
        <v>36668</v>
      </c>
      <c r="E137" s="495" t="s">
        <v>151</v>
      </c>
      <c r="F137" s="497" t="s">
        <v>418</v>
      </c>
      <c r="G137" s="495" t="s">
        <v>404</v>
      </c>
      <c r="H137" s="757"/>
    </row>
    <row r="138" spans="1:8" ht="15.75" x14ac:dyDescent="0.25">
      <c r="A138" s="647">
        <v>301</v>
      </c>
      <c r="B138" s="756" t="s">
        <v>27</v>
      </c>
      <c r="C138" s="747" t="s">
        <v>258</v>
      </c>
      <c r="D138" s="906">
        <v>32251</v>
      </c>
      <c r="E138" s="495" t="s">
        <v>144</v>
      </c>
      <c r="F138" s="502" t="s">
        <v>287</v>
      </c>
      <c r="G138" s="501" t="s">
        <v>296</v>
      </c>
      <c r="H138" s="903"/>
    </row>
    <row r="139" spans="1:8" ht="18" customHeight="1" thickBot="1" x14ac:dyDescent="0.3">
      <c r="A139" s="631">
        <v>308</v>
      </c>
      <c r="B139" s="756" t="s">
        <v>31</v>
      </c>
      <c r="C139" s="759" t="s">
        <v>352</v>
      </c>
      <c r="D139" s="764">
        <v>35744</v>
      </c>
      <c r="E139" s="505" t="s">
        <v>151</v>
      </c>
      <c r="F139" s="504" t="s">
        <v>209</v>
      </c>
      <c r="G139" s="503" t="s">
        <v>353</v>
      </c>
      <c r="H139" s="761"/>
    </row>
    <row r="140" spans="1:8" ht="19.5" thickTop="1" thickBot="1" x14ac:dyDescent="0.25">
      <c r="A140" s="631"/>
      <c r="B140" s="1013" t="s">
        <v>249</v>
      </c>
      <c r="C140" s="1013"/>
      <c r="D140" s="634"/>
      <c r="E140" s="634"/>
      <c r="F140" s="1010" t="s">
        <v>207</v>
      </c>
      <c r="G140" s="1010"/>
      <c r="H140" s="765"/>
    </row>
    <row r="141" spans="1:8" ht="27" thickTop="1" thickBot="1" x14ac:dyDescent="0.25">
      <c r="B141" s="907" t="s">
        <v>138</v>
      </c>
      <c r="C141" s="908" t="s">
        <v>139</v>
      </c>
      <c r="D141" s="629" t="s">
        <v>140</v>
      </c>
      <c r="E141" s="630" t="s">
        <v>22</v>
      </c>
      <c r="F141" s="628" t="s">
        <v>141</v>
      </c>
      <c r="G141" s="628" t="s">
        <v>142</v>
      </c>
      <c r="H141" s="740" t="s">
        <v>386</v>
      </c>
    </row>
    <row r="142" spans="1:8" ht="16.5" thickTop="1" x14ac:dyDescent="0.25">
      <c r="A142" s="647">
        <v>357</v>
      </c>
      <c r="B142" s="638" t="s">
        <v>155</v>
      </c>
      <c r="C142" s="741" t="s">
        <v>531</v>
      </c>
      <c r="D142" s="650">
        <v>34614</v>
      </c>
      <c r="E142" s="651" t="s">
        <v>27</v>
      </c>
      <c r="F142" s="510" t="s">
        <v>512</v>
      </c>
      <c r="G142" s="651" t="s">
        <v>513</v>
      </c>
      <c r="H142" s="743"/>
    </row>
    <row r="143" spans="1:8" ht="15.75" x14ac:dyDescent="0.25">
      <c r="A143" s="647">
        <v>358</v>
      </c>
      <c r="B143" s="632" t="s">
        <v>31</v>
      </c>
      <c r="C143" s="744" t="s">
        <v>532</v>
      </c>
      <c r="D143" s="493">
        <v>34795</v>
      </c>
      <c r="E143" s="495" t="s">
        <v>145</v>
      </c>
      <c r="F143" s="497" t="s">
        <v>24</v>
      </c>
      <c r="G143" s="494" t="s">
        <v>219</v>
      </c>
      <c r="H143" s="763"/>
    </row>
    <row r="144" spans="1:8" ht="15.75" x14ac:dyDescent="0.25">
      <c r="A144" s="647">
        <v>354</v>
      </c>
      <c r="B144" s="632" t="s">
        <v>150</v>
      </c>
      <c r="C144" s="744" t="s">
        <v>264</v>
      </c>
      <c r="D144" s="493">
        <v>26025</v>
      </c>
      <c r="E144" s="495" t="s">
        <v>147</v>
      </c>
      <c r="F144" s="497" t="s">
        <v>195</v>
      </c>
      <c r="G144" s="494" t="s">
        <v>224</v>
      </c>
      <c r="H144" s="763"/>
    </row>
    <row r="145" spans="1:8" ht="15.75" x14ac:dyDescent="0.25">
      <c r="A145" s="647">
        <v>356</v>
      </c>
      <c r="B145" s="632" t="s">
        <v>154</v>
      </c>
      <c r="C145" s="744" t="s">
        <v>530</v>
      </c>
      <c r="D145" s="493">
        <v>39406</v>
      </c>
      <c r="E145" s="495" t="s">
        <v>145</v>
      </c>
      <c r="F145" s="497" t="s">
        <v>418</v>
      </c>
      <c r="G145" s="494" t="s">
        <v>404</v>
      </c>
      <c r="H145" s="746"/>
    </row>
    <row r="146" spans="1:8" ht="15.75" x14ac:dyDescent="0.25">
      <c r="A146" s="647">
        <v>359</v>
      </c>
      <c r="B146" s="632" t="s">
        <v>29</v>
      </c>
      <c r="C146" s="744" t="s">
        <v>419</v>
      </c>
      <c r="D146" s="493">
        <v>36871</v>
      </c>
      <c r="E146" s="495" t="s">
        <v>145</v>
      </c>
      <c r="F146" s="497" t="s">
        <v>418</v>
      </c>
      <c r="G146" s="494" t="s">
        <v>404</v>
      </c>
      <c r="H146" s="757"/>
    </row>
    <row r="147" spans="1:8" ht="15.75" x14ac:dyDescent="0.25">
      <c r="A147" s="647">
        <v>360</v>
      </c>
      <c r="B147" s="632" t="s">
        <v>159</v>
      </c>
      <c r="C147" s="744" t="s">
        <v>420</v>
      </c>
      <c r="D147" s="493">
        <v>36897</v>
      </c>
      <c r="E147" s="495" t="s">
        <v>151</v>
      </c>
      <c r="F147" s="497" t="s">
        <v>418</v>
      </c>
      <c r="G147" s="494" t="s">
        <v>404</v>
      </c>
      <c r="H147" s="757"/>
    </row>
    <row r="148" spans="1:8" ht="15.75" x14ac:dyDescent="0.25">
      <c r="A148" s="647">
        <v>351</v>
      </c>
      <c r="B148" s="632" t="s">
        <v>27</v>
      </c>
      <c r="C148" s="744" t="s">
        <v>263</v>
      </c>
      <c r="D148" s="493">
        <v>32126</v>
      </c>
      <c r="E148" s="495" t="s">
        <v>144</v>
      </c>
      <c r="F148" s="497" t="s">
        <v>174</v>
      </c>
      <c r="G148" s="494" t="s">
        <v>222</v>
      </c>
      <c r="H148" s="757"/>
    </row>
    <row r="149" spans="1:8" ht="15.75" x14ac:dyDescent="0.25">
      <c r="A149" s="647">
        <v>352</v>
      </c>
      <c r="B149" s="632" t="s">
        <v>145</v>
      </c>
      <c r="C149" s="744" t="s">
        <v>265</v>
      </c>
      <c r="D149" s="493">
        <v>34942</v>
      </c>
      <c r="E149" s="495" t="s">
        <v>147</v>
      </c>
      <c r="F149" s="497" t="s">
        <v>174</v>
      </c>
      <c r="G149" s="494" t="s">
        <v>292</v>
      </c>
      <c r="H149" s="757"/>
    </row>
    <row r="150" spans="1:8" ht="15.75" x14ac:dyDescent="0.25">
      <c r="A150" s="647">
        <v>353</v>
      </c>
      <c r="B150" s="632" t="s">
        <v>149</v>
      </c>
      <c r="C150" s="744" t="s">
        <v>266</v>
      </c>
      <c r="D150" s="493">
        <v>31062</v>
      </c>
      <c r="E150" s="495" t="s">
        <v>151</v>
      </c>
      <c r="F150" s="497" t="s">
        <v>209</v>
      </c>
      <c r="G150" s="494" t="s">
        <v>332</v>
      </c>
      <c r="H150" s="757"/>
    </row>
    <row r="151" spans="1:8" ht="16.5" thickBot="1" x14ac:dyDescent="0.3">
      <c r="A151" s="647">
        <v>355</v>
      </c>
      <c r="B151" s="633" t="s">
        <v>152</v>
      </c>
      <c r="C151" s="755" t="s">
        <v>529</v>
      </c>
      <c r="D151" s="507">
        <v>36943</v>
      </c>
      <c r="E151" s="503" t="s">
        <v>27</v>
      </c>
      <c r="F151" s="504" t="s">
        <v>209</v>
      </c>
      <c r="G151" s="503" t="s">
        <v>293</v>
      </c>
      <c r="H151" s="761"/>
    </row>
    <row r="152" spans="1:8" ht="19.5" thickTop="1" thickBot="1" x14ac:dyDescent="0.25">
      <c r="A152" s="631"/>
      <c r="B152" s="1009" t="s">
        <v>249</v>
      </c>
      <c r="C152" s="1009"/>
      <c r="D152" s="634"/>
      <c r="E152" s="634"/>
      <c r="F152" s="1010" t="s">
        <v>225</v>
      </c>
      <c r="G152" s="1010"/>
    </row>
    <row r="153" spans="1:8" ht="27" thickTop="1" thickBot="1" x14ac:dyDescent="0.25">
      <c r="A153" s="639"/>
      <c r="B153" s="628" t="s">
        <v>138</v>
      </c>
      <c r="C153" s="739" t="s">
        <v>139</v>
      </c>
      <c r="D153" s="629" t="s">
        <v>140</v>
      </c>
      <c r="E153" s="630" t="s">
        <v>22</v>
      </c>
      <c r="F153" s="628" t="s">
        <v>141</v>
      </c>
      <c r="G153" s="628" t="s">
        <v>142</v>
      </c>
      <c r="H153" s="740" t="s">
        <v>386</v>
      </c>
    </row>
    <row r="154" spans="1:8" ht="16.5" thickTop="1" x14ac:dyDescent="0.25">
      <c r="A154" s="647">
        <v>405</v>
      </c>
      <c r="B154" s="917" t="s">
        <v>152</v>
      </c>
      <c r="C154" s="744" t="s">
        <v>421</v>
      </c>
      <c r="D154" s="493">
        <v>23925</v>
      </c>
      <c r="E154" s="495" t="s">
        <v>151</v>
      </c>
      <c r="F154" s="497" t="s">
        <v>496</v>
      </c>
      <c r="G154" s="494" t="s">
        <v>422</v>
      </c>
      <c r="H154" s="743"/>
    </row>
    <row r="155" spans="1:8" ht="15.75" x14ac:dyDescent="0.25">
      <c r="A155" s="647">
        <v>404</v>
      </c>
      <c r="B155" s="632" t="s">
        <v>150</v>
      </c>
      <c r="C155" s="744" t="s">
        <v>273</v>
      </c>
      <c r="D155" s="493">
        <v>37492</v>
      </c>
      <c r="E155" s="495" t="s">
        <v>151</v>
      </c>
      <c r="F155" s="497" t="s">
        <v>24</v>
      </c>
      <c r="G155" s="494" t="s">
        <v>219</v>
      </c>
      <c r="H155" s="763"/>
    </row>
    <row r="156" spans="1:8" ht="15.75" x14ac:dyDescent="0.25">
      <c r="A156" s="647">
        <v>402</v>
      </c>
      <c r="B156" s="632" t="s">
        <v>145</v>
      </c>
      <c r="C156" s="744" t="s">
        <v>267</v>
      </c>
      <c r="D156" s="493">
        <v>36909</v>
      </c>
      <c r="E156" s="495" t="s">
        <v>147</v>
      </c>
      <c r="F156" s="497" t="s">
        <v>460</v>
      </c>
      <c r="G156" s="494" t="s">
        <v>268</v>
      </c>
      <c r="H156" s="745"/>
    </row>
    <row r="157" spans="1:8" ht="15.75" x14ac:dyDescent="0.25">
      <c r="A157" s="647">
        <v>403</v>
      </c>
      <c r="B157" s="632" t="s">
        <v>149</v>
      </c>
      <c r="C157" s="744" t="s">
        <v>271</v>
      </c>
      <c r="D157" s="493">
        <v>23686</v>
      </c>
      <c r="E157" s="495" t="s">
        <v>147</v>
      </c>
      <c r="F157" s="497" t="s">
        <v>174</v>
      </c>
      <c r="G157" s="494" t="s">
        <v>222</v>
      </c>
      <c r="H157" s="757"/>
    </row>
    <row r="158" spans="1:8" ht="15.75" x14ac:dyDescent="0.25">
      <c r="A158" s="647">
        <v>406</v>
      </c>
      <c r="B158" s="766" t="s">
        <v>154</v>
      </c>
      <c r="C158" s="744" t="s">
        <v>423</v>
      </c>
      <c r="D158" s="493">
        <v>32111</v>
      </c>
      <c r="E158" s="495" t="s">
        <v>144</v>
      </c>
      <c r="F158" s="497" t="s">
        <v>174</v>
      </c>
      <c r="G158" s="494" t="s">
        <v>424</v>
      </c>
      <c r="H158" s="758"/>
    </row>
    <row r="159" spans="1:8" ht="16.5" thickBot="1" x14ac:dyDescent="0.3">
      <c r="A159" s="647">
        <v>401</v>
      </c>
      <c r="B159" s="633" t="s">
        <v>27</v>
      </c>
      <c r="C159" s="755" t="s">
        <v>269</v>
      </c>
      <c r="D159" s="507">
        <v>31249</v>
      </c>
      <c r="E159" s="503" t="s">
        <v>144</v>
      </c>
      <c r="F159" s="918" t="s">
        <v>270</v>
      </c>
      <c r="G159" s="503" t="s">
        <v>533</v>
      </c>
      <c r="H159" s="909"/>
    </row>
    <row r="160" spans="1:8" ht="19.5" thickTop="1" thickBot="1" x14ac:dyDescent="0.25">
      <c r="A160" s="631"/>
      <c r="B160" s="1009" t="s">
        <v>249</v>
      </c>
      <c r="C160" s="1009"/>
      <c r="D160" s="634"/>
      <c r="E160" s="634"/>
      <c r="F160" s="1010" t="s">
        <v>236</v>
      </c>
      <c r="G160" s="1010"/>
      <c r="H160" s="765"/>
    </row>
    <row r="161" spans="1:8" ht="27" thickTop="1" thickBot="1" x14ac:dyDescent="0.25">
      <c r="A161" s="639"/>
      <c r="B161" s="628" t="s">
        <v>138</v>
      </c>
      <c r="C161" s="739" t="s">
        <v>139</v>
      </c>
      <c r="D161" s="629" t="s">
        <v>140</v>
      </c>
      <c r="E161" s="630" t="s">
        <v>22</v>
      </c>
      <c r="F161" s="628" t="s">
        <v>141</v>
      </c>
      <c r="G161" s="628" t="s">
        <v>142</v>
      </c>
      <c r="H161" s="740" t="s">
        <v>386</v>
      </c>
    </row>
    <row r="162" spans="1:8" ht="16.5" thickTop="1" x14ac:dyDescent="0.25">
      <c r="A162" s="647">
        <v>456</v>
      </c>
      <c r="B162" s="632" t="s">
        <v>154</v>
      </c>
      <c r="C162" s="744" t="s">
        <v>539</v>
      </c>
      <c r="D162" s="493">
        <v>39393</v>
      </c>
      <c r="E162" s="495" t="s">
        <v>149</v>
      </c>
      <c r="F162" s="497" t="s">
        <v>206</v>
      </c>
      <c r="G162" s="494" t="s">
        <v>163</v>
      </c>
      <c r="H162" s="743"/>
    </row>
    <row r="163" spans="1:8" ht="15.75" x14ac:dyDescent="0.25">
      <c r="A163" s="647">
        <v>454</v>
      </c>
      <c r="B163" s="632" t="s">
        <v>150</v>
      </c>
      <c r="C163" s="744" t="s">
        <v>536</v>
      </c>
      <c r="D163" s="493">
        <v>38175</v>
      </c>
      <c r="E163" s="495" t="s">
        <v>27</v>
      </c>
      <c r="F163" s="497" t="s">
        <v>202</v>
      </c>
      <c r="G163" s="494" t="s">
        <v>537</v>
      </c>
      <c r="H163" s="745"/>
    </row>
    <row r="164" spans="1:8" ht="15.75" x14ac:dyDescent="0.25">
      <c r="A164" s="647">
        <v>457</v>
      </c>
      <c r="B164" s="632" t="s">
        <v>155</v>
      </c>
      <c r="C164" s="744" t="s">
        <v>354</v>
      </c>
      <c r="D164" s="493">
        <v>37901</v>
      </c>
      <c r="E164" s="495" t="s">
        <v>145</v>
      </c>
      <c r="F164" s="497" t="s">
        <v>24</v>
      </c>
      <c r="G164" s="494" t="s">
        <v>251</v>
      </c>
      <c r="H164" s="763"/>
    </row>
    <row r="165" spans="1:8" ht="15.75" x14ac:dyDescent="0.25">
      <c r="A165" s="647">
        <v>452</v>
      </c>
      <c r="B165" s="632" t="s">
        <v>145</v>
      </c>
      <c r="C165" s="744" t="s">
        <v>274</v>
      </c>
      <c r="D165" s="493">
        <v>25137</v>
      </c>
      <c r="E165" s="495" t="s">
        <v>144</v>
      </c>
      <c r="F165" s="767" t="s">
        <v>425</v>
      </c>
      <c r="G165" s="494" t="s">
        <v>148</v>
      </c>
      <c r="H165" s="763"/>
    </row>
    <row r="166" spans="1:8" ht="15.75" x14ac:dyDescent="0.25">
      <c r="A166" s="647">
        <v>453</v>
      </c>
      <c r="B166" s="632" t="s">
        <v>149</v>
      </c>
      <c r="C166" s="744" t="s">
        <v>355</v>
      </c>
      <c r="D166" s="493">
        <v>27308</v>
      </c>
      <c r="E166" s="495" t="s">
        <v>151</v>
      </c>
      <c r="F166" s="497" t="s">
        <v>425</v>
      </c>
      <c r="G166" s="494" t="s">
        <v>148</v>
      </c>
      <c r="H166" s="763"/>
    </row>
    <row r="167" spans="1:8" ht="15.75" x14ac:dyDescent="0.25">
      <c r="A167" s="647">
        <v>455</v>
      </c>
      <c r="B167" s="632" t="s">
        <v>152</v>
      </c>
      <c r="C167" s="744" t="s">
        <v>538</v>
      </c>
      <c r="D167" s="493">
        <v>33040</v>
      </c>
      <c r="E167" s="495" t="s">
        <v>145</v>
      </c>
      <c r="F167" s="497" t="s">
        <v>418</v>
      </c>
      <c r="G167" s="494" t="s">
        <v>404</v>
      </c>
      <c r="H167" s="763"/>
    </row>
    <row r="168" spans="1:8" ht="15.75" x14ac:dyDescent="0.25">
      <c r="A168" s="647">
        <v>458</v>
      </c>
      <c r="B168" s="632" t="s">
        <v>31</v>
      </c>
      <c r="C168" s="744" t="s">
        <v>426</v>
      </c>
      <c r="D168" s="493">
        <v>38816</v>
      </c>
      <c r="E168" s="495" t="s">
        <v>145</v>
      </c>
      <c r="F168" s="497" t="s">
        <v>418</v>
      </c>
      <c r="G168" s="494" t="s">
        <v>404</v>
      </c>
      <c r="H168" s="757"/>
    </row>
    <row r="169" spans="1:8" ht="16.5" thickBot="1" x14ac:dyDescent="0.3">
      <c r="A169" s="647">
        <v>451</v>
      </c>
      <c r="B169" s="633" t="s">
        <v>27</v>
      </c>
      <c r="C169" s="749" t="s">
        <v>534</v>
      </c>
      <c r="D169" s="507">
        <v>37249</v>
      </c>
      <c r="E169" s="503" t="s">
        <v>145</v>
      </c>
      <c r="F169" s="504" t="s">
        <v>223</v>
      </c>
      <c r="G169" s="503" t="s">
        <v>535</v>
      </c>
      <c r="H169" s="769"/>
    </row>
    <row r="170" spans="1:8" ht="16.5" thickTop="1" x14ac:dyDescent="0.25">
      <c r="A170" s="639"/>
      <c r="B170" s="640"/>
      <c r="C170" s="770"/>
      <c r="D170" s="771"/>
      <c r="E170" s="522"/>
      <c r="F170" s="641"/>
      <c r="G170" s="522"/>
      <c r="H170" s="772"/>
    </row>
    <row r="171" spans="1:8" ht="15.75" x14ac:dyDescent="0.2">
      <c r="A171" s="626">
        <v>0</v>
      </c>
      <c r="B171" s="773"/>
      <c r="C171" s="774" t="s">
        <v>86</v>
      </c>
    </row>
    <row r="172" spans="1:8" ht="15.75" x14ac:dyDescent="0.2">
      <c r="C172" s="774"/>
    </row>
    <row r="173" spans="1:8" ht="14.25" x14ac:dyDescent="0.2">
      <c r="B173" s="569" t="s">
        <v>410</v>
      </c>
      <c r="C173" s="762"/>
      <c r="D173" s="642"/>
      <c r="E173" s="643"/>
      <c r="F173" s="1008" t="s">
        <v>411</v>
      </c>
      <c r="G173" s="1008"/>
    </row>
    <row r="174" spans="1:8" ht="15.75" customHeight="1" x14ac:dyDescent="0.2">
      <c r="F174" s="869"/>
    </row>
    <row r="175" spans="1:8" ht="14.25" x14ac:dyDescent="0.2">
      <c r="B175" s="569" t="s">
        <v>503</v>
      </c>
      <c r="F175" s="1008" t="s">
        <v>412</v>
      </c>
      <c r="G175" s="1008"/>
    </row>
    <row r="176" spans="1:8" ht="14.25" x14ac:dyDescent="0.2">
      <c r="B176" s="569"/>
      <c r="C176" s="762"/>
      <c r="D176" s="642"/>
      <c r="E176" s="643"/>
      <c r="F176" s="775"/>
    </row>
    <row r="177" spans="2:6" ht="14.25" x14ac:dyDescent="0.2">
      <c r="B177" s="569"/>
      <c r="C177" s="762"/>
      <c r="D177" s="642"/>
      <c r="E177" s="643"/>
      <c r="F177" s="775"/>
    </row>
    <row r="178" spans="2:6" ht="14.25" x14ac:dyDescent="0.2">
      <c r="C178" s="762"/>
      <c r="D178" s="642"/>
      <c r="E178" s="643"/>
    </row>
    <row r="179" spans="2:6" x14ac:dyDescent="0.2">
      <c r="B179">
        <v>1</v>
      </c>
      <c r="C179" s="894" t="s">
        <v>540</v>
      </c>
    </row>
    <row r="180" spans="2:6" x14ac:dyDescent="0.2">
      <c r="B180">
        <v>2</v>
      </c>
      <c r="C180" s="894" t="s">
        <v>414</v>
      </c>
    </row>
    <row r="181" spans="2:6" ht="16.5" customHeight="1" x14ac:dyDescent="0.2">
      <c r="B181">
        <v>3</v>
      </c>
      <c r="C181" s="894" t="s">
        <v>541</v>
      </c>
    </row>
    <row r="182" spans="2:6" x14ac:dyDescent="0.2">
      <c r="B182">
        <v>4</v>
      </c>
      <c r="C182" s="894" t="s">
        <v>209</v>
      </c>
    </row>
    <row r="183" spans="2:6" x14ac:dyDescent="0.2">
      <c r="B183">
        <v>5</v>
      </c>
      <c r="C183" s="894" t="s">
        <v>195</v>
      </c>
      <c r="D183" s="652" t="s">
        <v>356</v>
      </c>
    </row>
    <row r="184" spans="2:6" x14ac:dyDescent="0.2">
      <c r="B184">
        <v>6</v>
      </c>
      <c r="C184" s="894" t="s">
        <v>223</v>
      </c>
    </row>
    <row r="185" spans="2:6" x14ac:dyDescent="0.2">
      <c r="B185">
        <v>7</v>
      </c>
      <c r="C185" s="894" t="s">
        <v>512</v>
      </c>
    </row>
    <row r="186" spans="2:6" x14ac:dyDescent="0.2">
      <c r="B186">
        <v>8</v>
      </c>
      <c r="C186" s="894" t="s">
        <v>206</v>
      </c>
    </row>
    <row r="187" spans="2:6" x14ac:dyDescent="0.2">
      <c r="B187">
        <v>9</v>
      </c>
      <c r="C187" s="894" t="s">
        <v>438</v>
      </c>
    </row>
    <row r="188" spans="2:6" x14ac:dyDescent="0.2">
      <c r="B188">
        <v>10</v>
      </c>
      <c r="C188" s="894" t="s">
        <v>542</v>
      </c>
    </row>
    <row r="189" spans="2:6" x14ac:dyDescent="0.2">
      <c r="B189">
        <v>11</v>
      </c>
      <c r="C189" s="894" t="s">
        <v>198</v>
      </c>
    </row>
    <row r="190" spans="2:6" x14ac:dyDescent="0.2">
      <c r="B190">
        <v>12</v>
      </c>
      <c r="C190" s="894" t="s">
        <v>425</v>
      </c>
    </row>
    <row r="191" spans="2:6" x14ac:dyDescent="0.2">
      <c r="B191">
        <v>13</v>
      </c>
      <c r="C191" s="894" t="s">
        <v>202</v>
      </c>
    </row>
    <row r="192" spans="2:6" x14ac:dyDescent="0.2">
      <c r="B192">
        <v>14</v>
      </c>
      <c r="C192" s="894" t="s">
        <v>418</v>
      </c>
    </row>
    <row r="193" spans="2:3" x14ac:dyDescent="0.2">
      <c r="B193">
        <v>15</v>
      </c>
      <c r="C193" s="894" t="s">
        <v>499</v>
      </c>
    </row>
    <row r="194" spans="2:3" x14ac:dyDescent="0.2">
      <c r="B194">
        <v>16</v>
      </c>
      <c r="C194" s="894" t="s">
        <v>186</v>
      </c>
    </row>
    <row r="195" spans="2:3" x14ac:dyDescent="0.2">
      <c r="B195">
        <v>17</v>
      </c>
      <c r="C195" s="894" t="s">
        <v>460</v>
      </c>
    </row>
    <row r="196" spans="2:3" x14ac:dyDescent="0.2">
      <c r="B196">
        <v>18</v>
      </c>
      <c r="C196" s="894" t="s">
        <v>543</v>
      </c>
    </row>
    <row r="197" spans="2:3" x14ac:dyDescent="0.2">
      <c r="B197">
        <v>19</v>
      </c>
      <c r="C197" s="894" t="s">
        <v>193</v>
      </c>
    </row>
    <row r="198" spans="2:3" x14ac:dyDescent="0.2">
      <c r="B198">
        <v>20</v>
      </c>
      <c r="C198" s="894" t="s">
        <v>257</v>
      </c>
    </row>
    <row r="199" spans="2:3" x14ac:dyDescent="0.2">
      <c r="B199">
        <v>21</v>
      </c>
      <c r="C199" s="894" t="s">
        <v>501</v>
      </c>
    </row>
    <row r="200" spans="2:3" x14ac:dyDescent="0.2">
      <c r="B200">
        <v>22</v>
      </c>
      <c r="C200" s="894" t="s">
        <v>544</v>
      </c>
    </row>
    <row r="201" spans="2:3" x14ac:dyDescent="0.2">
      <c r="B201">
        <v>23</v>
      </c>
      <c r="C201" s="894" t="s">
        <v>496</v>
      </c>
    </row>
    <row r="202" spans="2:3" x14ac:dyDescent="0.2">
      <c r="B202">
        <v>24</v>
      </c>
      <c r="C202" s="894" t="s">
        <v>347</v>
      </c>
    </row>
    <row r="203" spans="2:3" x14ac:dyDescent="0.2">
      <c r="B203">
        <v>25</v>
      </c>
      <c r="C203" s="894" t="s">
        <v>242</v>
      </c>
    </row>
    <row r="204" spans="2:3" x14ac:dyDescent="0.2">
      <c r="B204">
        <v>26</v>
      </c>
      <c r="C204" s="894" t="s">
        <v>364</v>
      </c>
    </row>
    <row r="205" spans="2:3" x14ac:dyDescent="0.2">
      <c r="B205">
        <v>27</v>
      </c>
      <c r="C205" s="894" t="s">
        <v>235</v>
      </c>
    </row>
    <row r="206" spans="2:3" x14ac:dyDescent="0.2">
      <c r="B206">
        <v>28</v>
      </c>
      <c r="C206" s="894" t="s">
        <v>545</v>
      </c>
    </row>
    <row r="207" spans="2:3" x14ac:dyDescent="0.2">
      <c r="B207">
        <v>29</v>
      </c>
      <c r="C207" s="894" t="s">
        <v>394</v>
      </c>
    </row>
  </sheetData>
  <sortState ref="A162:G169">
    <sortCondition ref="F162:F169"/>
  </sortState>
  <mergeCells count="28">
    <mergeCell ref="A1:G1"/>
    <mergeCell ref="B3:G3"/>
    <mergeCell ref="B4:G4"/>
    <mergeCell ref="F5:G5"/>
    <mergeCell ref="B33:C33"/>
    <mergeCell ref="F33:G33"/>
    <mergeCell ref="F175:G175"/>
    <mergeCell ref="F96:G96"/>
    <mergeCell ref="B96:C96"/>
    <mergeCell ref="F113:G113"/>
    <mergeCell ref="F115:G115"/>
    <mergeCell ref="B116:C116"/>
    <mergeCell ref="F116:G116"/>
    <mergeCell ref="B128:C128"/>
    <mergeCell ref="F128:G128"/>
    <mergeCell ref="B140:C140"/>
    <mergeCell ref="F140:G140"/>
    <mergeCell ref="B152:C152"/>
    <mergeCell ref="F152:G152"/>
    <mergeCell ref="B160:C160"/>
    <mergeCell ref="F160:G160"/>
    <mergeCell ref="F173:G173"/>
    <mergeCell ref="F60:G60"/>
    <mergeCell ref="F62:G62"/>
    <mergeCell ref="B63:C63"/>
    <mergeCell ref="F63:G63"/>
    <mergeCell ref="B80:C80"/>
    <mergeCell ref="F80:G80"/>
  </mergeCells>
  <printOptions horizontalCentered="1"/>
  <pageMargins left="0.19685039370078741" right="0.19685039370078741" top="0.19685039370078741" bottom="0.19685039370078741" header="0.11811023622047245" footer="0.31496062992125984"/>
  <pageSetup paperSize="9" scale="69" fitToWidth="0" fitToHeight="3" orientation="portrait" r:id="rId1"/>
  <headerFooter alignWithMargins="0"/>
  <rowBreaks count="2" manualBreakCount="2">
    <brk id="68" max="16383" man="1"/>
    <brk id="13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249977111117893"/>
  </sheetPr>
  <dimension ref="A1:CQ340"/>
  <sheetViews>
    <sheetView view="pageBreakPreview" topLeftCell="C237" zoomScale="85" zoomScaleNormal="100" zoomScaleSheetLayoutView="85" workbookViewId="0">
      <selection activeCell="CF218" sqref="CF218"/>
    </sheetView>
  </sheetViews>
  <sheetFormatPr defaultColWidth="9.140625" defaultRowHeight="15" outlineLevelRow="1" outlineLevelCol="2" x14ac:dyDescent="0.2"/>
  <cols>
    <col min="1" max="1" width="10" style="33" hidden="1" customWidth="1" outlineLevel="1"/>
    <col min="2" max="2" width="10.28515625" style="33" hidden="1" customWidth="1" outlineLevel="1"/>
    <col min="3" max="3" width="5.28515625" style="165" customWidth="1" collapsed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hidden="1" customWidth="1" outlineLevel="1" collapsed="1"/>
    <col min="9" max="13" width="4.7109375" style="168" hidden="1" customWidth="1" outlineLevel="1"/>
    <col min="14" max="14" width="0.5703125" style="168" hidden="1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 collapsed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15.75" x14ac:dyDescent="0.2">
      <c r="A1" s="1223" t="str">
        <f>СписокКМ!A1</f>
        <v xml:space="preserve">ЧЕМПИОНАТ РОССИИ СРЕДИ лиц с ПОДА по настольному теннису  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1223"/>
      <c r="S1" s="1223"/>
      <c r="T1" s="1223"/>
      <c r="U1" s="1223"/>
      <c r="V1" s="1223"/>
      <c r="W1" s="1223"/>
      <c r="X1" s="1223"/>
      <c r="Y1" s="1223"/>
      <c r="Z1" s="1223"/>
      <c r="AA1" s="1223"/>
      <c r="AB1" s="1223"/>
      <c r="AC1" s="1223"/>
      <c r="AD1" s="1223"/>
      <c r="AE1" s="1223"/>
      <c r="AF1" s="1223"/>
      <c r="AG1" s="1223"/>
      <c r="AH1" s="1223"/>
      <c r="AI1" s="1223"/>
      <c r="AJ1" s="1223"/>
      <c r="AK1" s="1223"/>
      <c r="AL1" s="1223"/>
      <c r="AM1" s="1223"/>
      <c r="AN1" s="1223"/>
      <c r="AO1" s="1223"/>
      <c r="AP1" s="1223"/>
      <c r="AQ1" s="1223"/>
      <c r="AR1" s="1223"/>
      <c r="AS1" s="1223"/>
      <c r="AT1" s="1223"/>
      <c r="AU1" s="1223"/>
      <c r="AV1" s="1223"/>
      <c r="AW1" s="1223"/>
      <c r="AX1" s="1223"/>
      <c r="AY1" s="1223"/>
      <c r="AZ1" s="1223"/>
      <c r="BA1" s="1223"/>
      <c r="BB1" s="1223"/>
      <c r="BC1" s="1223"/>
      <c r="BD1" s="1223"/>
      <c r="BE1" s="1223"/>
      <c r="BF1" s="1223"/>
      <c r="BG1" s="1223"/>
      <c r="BH1" s="1223"/>
      <c r="BI1" s="1223"/>
      <c r="BJ1" s="1223"/>
      <c r="BK1" s="1223"/>
      <c r="BL1" s="1223"/>
      <c r="BM1" s="1223"/>
      <c r="BN1" s="1223"/>
      <c r="BO1" s="1223"/>
      <c r="BP1" s="1223"/>
      <c r="BQ1" s="1223"/>
      <c r="BR1" s="1223"/>
      <c r="BS1" s="1223"/>
      <c r="BT1" s="1223"/>
      <c r="BU1" s="1223"/>
      <c r="BV1" s="1223"/>
      <c r="BW1" s="1223"/>
      <c r="BX1" s="1223"/>
      <c r="BY1" s="1223"/>
      <c r="BZ1" s="1223"/>
      <c r="CA1" s="1223"/>
      <c r="CB1" s="1223"/>
      <c r="CC1" s="1223"/>
      <c r="CD1" s="1223"/>
      <c r="CE1" s="1223"/>
    </row>
    <row r="2" spans="1:95" s="32" customFormat="1" ht="16.5" customHeight="1" x14ac:dyDescent="0.2">
      <c r="A2" s="173"/>
      <c r="B2" s="173"/>
      <c r="C2" s="173" t="str">
        <f>СписокКМ!A2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СписокКМ!H2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224" t="s">
        <v>318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  <c r="U3" s="1224"/>
      <c r="V3" s="1224"/>
      <c r="W3" s="1224"/>
      <c r="X3" s="1224"/>
      <c r="Y3" s="1224"/>
      <c r="Z3" s="1224"/>
      <c r="AA3" s="1224"/>
      <c r="AB3" s="1224"/>
      <c r="AC3" s="1224"/>
      <c r="AD3" s="1224"/>
      <c r="AE3" s="1224"/>
      <c r="AF3" s="1224"/>
      <c r="AG3" s="1224"/>
      <c r="AH3" s="1224"/>
      <c r="AI3" s="1224"/>
      <c r="AJ3" s="1224"/>
      <c r="AK3" s="1224"/>
      <c r="AL3" s="1224"/>
      <c r="AM3" s="1224"/>
      <c r="AN3" s="1224"/>
      <c r="AO3" s="1224"/>
      <c r="AP3" s="1224"/>
      <c r="AQ3" s="1224"/>
      <c r="AR3" s="1224"/>
      <c r="AS3" s="1224"/>
      <c r="AT3" s="1224"/>
      <c r="AU3" s="1224"/>
      <c r="AV3" s="1224"/>
      <c r="AW3" s="1224"/>
      <c r="AX3" s="1224"/>
      <c r="AY3" s="1224"/>
      <c r="AZ3" s="1224"/>
      <c r="BA3" s="1224"/>
      <c r="BB3" s="1224"/>
      <c r="BC3" s="1224"/>
      <c r="BD3" s="1224"/>
      <c r="BE3" s="1224"/>
      <c r="BF3" s="1224"/>
      <c r="BG3" s="1224"/>
      <c r="BH3" s="1224"/>
      <c r="BI3" s="1224"/>
      <c r="BJ3" s="1224"/>
      <c r="BK3" s="1224"/>
      <c r="BL3" s="1224"/>
      <c r="BM3" s="1224"/>
      <c r="BN3" s="1224"/>
      <c r="BO3" s="1224"/>
      <c r="BP3" s="1224"/>
      <c r="BQ3" s="1224"/>
      <c r="BR3" s="1224"/>
      <c r="BS3" s="1224"/>
      <c r="BT3" s="1224"/>
      <c r="BU3" s="1224"/>
      <c r="BV3" s="1224"/>
      <c r="BW3" s="1224"/>
      <c r="BX3" s="1224"/>
      <c r="BY3" s="1224"/>
      <c r="BZ3" s="1224"/>
      <c r="CA3" s="1224"/>
      <c r="CB3" s="1224"/>
      <c r="CC3" s="1224"/>
      <c r="CD3" s="1224"/>
      <c r="CE3" s="122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>
        <v>10</v>
      </c>
      <c r="B5" s="35">
        <v>5</v>
      </c>
      <c r="C5" s="1225">
        <v>1</v>
      </c>
      <c r="D5" s="1227" t="str">
        <f>IF(A5="","",VLOOKUP(A5,СписокКМ!$A$186:$D$236,3,FALSE))</f>
        <v>ХМАО - Югра</v>
      </c>
      <c r="E5" s="1228" t="e">
        <f>IF(B5="","",VLOOKUP(B5,СписокКМ!E:J,2,FALSE))</f>
        <v>#N/A</v>
      </c>
      <c r="F5" s="1231" t="str">
        <f>IF(B5="","",VLOOKUP(B5,СписокКМ!$A$186:$D$236,3,FALSE))</f>
        <v xml:space="preserve">Челябинская область </v>
      </c>
      <c r="G5" s="1232" t="e">
        <f>IF(D5="","",VLOOKUP(D5,СписокКМ!G:L,2,FALSE))</f>
        <v>#N/A</v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str">
        <f>IF(A5="","",VLOOKUP(A5,'[60]Протокол команд'!A:K,8,FALSE))</f>
        <v>-</v>
      </c>
      <c r="U5" s="39" t="e">
        <f>T5*5-4</f>
        <v>#VALUE!</v>
      </c>
      <c r="V5" s="39" t="e">
        <f>T5*5</f>
        <v>#VALUE!</v>
      </c>
      <c r="W5" s="39" t="e">
        <f>CONCATENATE(U5,"-",V5)</f>
        <v>#VALUE!</v>
      </c>
      <c r="X5" s="39">
        <f>IF(A5="","",VLOOKUP(A5,'[60]Протокол команд'!A:K,10,FALSE))</f>
        <v>0</v>
      </c>
      <c r="Y5" s="39">
        <f>X5*5-4</f>
        <v>-4</v>
      </c>
      <c r="Z5" s="39">
        <f>X5*5</f>
        <v>0</v>
      </c>
      <c r="AA5" s="39" t="str">
        <f>CONCATENATE(Y5,"-",Z5)</f>
        <v>-4-0</v>
      </c>
      <c r="AB5" s="1241">
        <f>IF(O7="","",SUM(AF7:AF12))</f>
        <v>0</v>
      </c>
      <c r="AC5" s="1242"/>
      <c r="AD5" s="1243"/>
      <c r="AE5" s="1242">
        <f>IF(O7="","",SUM(AG7:AG12))</f>
        <v>3</v>
      </c>
      <c r="AF5" s="1242"/>
      <c r="AG5" s="1264"/>
      <c r="AH5" s="1241">
        <f>SUM(CC7:CC12)</f>
        <v>1</v>
      </c>
      <c r="AI5" s="1242"/>
      <c r="AJ5" s="1243"/>
      <c r="AK5" s="1242">
        <f>SUM(CE7:CE12)</f>
        <v>9</v>
      </c>
      <c r="AL5" s="1242"/>
      <c r="AM5" s="1264"/>
      <c r="AN5" s="1265">
        <f>SUM(AR7:AR12)</f>
        <v>25</v>
      </c>
      <c r="AO5" s="1266"/>
      <c r="AP5" s="1267"/>
      <c r="AQ5" s="1266">
        <f>SUM(AS7:AS12)</f>
        <v>66</v>
      </c>
      <c r="AR5" s="1266"/>
      <c r="AS5" s="1268"/>
      <c r="AT5" s="1314" t="s">
        <v>603</v>
      </c>
      <c r="AU5" s="1315"/>
      <c r="AV5" s="1315"/>
      <c r="AW5" s="1315"/>
      <c r="AX5" s="1315"/>
      <c r="AY5" s="1315"/>
      <c r="AZ5" s="1315"/>
      <c r="BA5" s="1315"/>
      <c r="BB5" s="1315"/>
      <c r="BC5" s="1315"/>
      <c r="BD5" s="1315"/>
      <c r="BE5" s="1315"/>
      <c r="BF5" s="1315"/>
      <c r="BG5" s="1315"/>
      <c r="BH5" s="1315"/>
      <c r="BI5" s="1315"/>
      <c r="BJ5" s="1315"/>
      <c r="BK5" s="1315"/>
      <c r="BL5" s="1315"/>
      <c r="BM5" s="1315"/>
      <c r="BN5" s="1315"/>
      <c r="BO5" s="1315"/>
      <c r="BP5" s="1315"/>
      <c r="BQ5" s="1315"/>
      <c r="BR5" s="1315"/>
      <c r="BS5" s="1315"/>
      <c r="BT5" s="1315"/>
      <c r="BU5" s="1315"/>
      <c r="BV5" s="1315"/>
      <c r="BW5" s="1315"/>
      <c r="BX5" s="1315"/>
      <c r="BY5" s="1315"/>
      <c r="BZ5" s="1315"/>
      <c r="CA5" s="1315"/>
      <c r="CB5" s="1316"/>
      <c r="CC5" s="1254">
        <f>IF(O7="","",SUM(AF7:AF12))</f>
        <v>0</v>
      </c>
      <c r="CD5" s="1256" t="str">
        <f>IF(CC5="","","-")</f>
        <v>-</v>
      </c>
      <c r="CE5" s="1258">
        <f>IF(O7="","",SUM(AG7:AG12))</f>
        <v>3</v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IF(A6="","",VLOOKUP(A6,СписокКМ!D:I,2,FALSE))</f>
        <v/>
      </c>
      <c r="E6" s="1230" t="str">
        <f>IF(B6="","",VLOOKUP(B6,СписокКМ!E:J,2,FALSE))</f>
        <v/>
      </c>
      <c r="F6" s="1233" t="str">
        <f>IF(C6="","",VLOOKUP(C6,СписокКМ!F:K,2,FALSE))</f>
        <v/>
      </c>
      <c r="G6" s="1234" t="str">
        <f>IF(D6="","",VLOOKUP(D6,СписокКМ!G:L,2,FALSE))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>
        <v>25</v>
      </c>
      <c r="B7" s="44">
        <v>4</v>
      </c>
      <c r="C7" s="90">
        <v>1</v>
      </c>
      <c r="D7" s="46" t="str">
        <f>IF(A7="","",VLOOKUP(A7,СписокКМ!D:I,2,FALSE))</f>
        <v>ЕРОФЕЕВ Дмитрий</v>
      </c>
      <c r="E7" s="47"/>
      <c r="F7" s="48" t="str">
        <f>IF(B7="","",VLOOKUP(B7,СписокКМ!D:I,2,FALSE))</f>
        <v>ХУСНУЛЛИН Тимур</v>
      </c>
      <c r="G7" s="49"/>
      <c r="H7" s="50"/>
      <c r="I7" s="51" t="s">
        <v>564</v>
      </c>
      <c r="J7" s="51" t="s">
        <v>565</v>
      </c>
      <c r="K7" s="51" t="s">
        <v>566</v>
      </c>
      <c r="L7" s="51"/>
      <c r="M7" s="51"/>
      <c r="N7" s="52"/>
      <c r="O7" s="53">
        <f>IF(I7="","",IF(I7="0",1000,IF(I7="-0",-1000,I7*1)))</f>
        <v>-6</v>
      </c>
      <c r="P7" s="53">
        <f t="shared" ref="P7:S12" si="0">IF(J7="","",IF(J7="0",1000,IF(J7="-0",-1000,J7*1)))</f>
        <v>-3</v>
      </c>
      <c r="Q7" s="53">
        <f t="shared" si="0"/>
        <v>-2</v>
      </c>
      <c r="R7" s="53" t="str">
        <f t="shared" si="0"/>
        <v/>
      </c>
      <c r="S7" s="54" t="str">
        <f t="shared" si="0"/>
        <v/>
      </c>
      <c r="T7" s="55">
        <f t="shared" ref="T7:X12" si="1">IF(O7="","",IF(O7&gt;0,1,0))</f>
        <v>0</v>
      </c>
      <c r="U7" s="56">
        <f t="shared" si="1"/>
        <v>0</v>
      </c>
      <c r="V7" s="56">
        <f t="shared" si="1"/>
        <v>0</v>
      </c>
      <c r="W7" s="56" t="str">
        <f t="shared" si="1"/>
        <v/>
      </c>
      <c r="X7" s="56" t="str">
        <f t="shared" si="1"/>
        <v/>
      </c>
      <c r="Y7" s="57">
        <f t="shared" ref="Y7:AC12" si="2">IF(O7="","",IF(O7&lt;0,1,0))</f>
        <v>1</v>
      </c>
      <c r="Z7" s="57">
        <f t="shared" si="2"/>
        <v>1</v>
      </c>
      <c r="AA7" s="57">
        <f t="shared" si="2"/>
        <v>1</v>
      </c>
      <c r="AB7" s="57" t="str">
        <f t="shared" si="2"/>
        <v/>
      </c>
      <c r="AC7" s="57" t="str">
        <f t="shared" si="2"/>
        <v/>
      </c>
      <c r="AD7" s="58">
        <f>IF(CC7="","",IF(CC7&gt;CE7,1,-1))</f>
        <v>-1</v>
      </c>
      <c r="AE7" s="58">
        <f>IF(CC7="","",IF(CC7&lt;CE7,1,-1))</f>
        <v>1</v>
      </c>
      <c r="AF7" s="59">
        <f>IF(CC7&gt;CE7,1,0)</f>
        <v>0</v>
      </c>
      <c r="AG7" s="60">
        <f>IF(CE7&gt;CC7,1,0)</f>
        <v>1</v>
      </c>
      <c r="AH7" s="61">
        <f>IF(O7="","",AX7*1)</f>
        <v>6</v>
      </c>
      <c r="AI7" s="62">
        <f>IF(P7="","",BE7*1)</f>
        <v>3</v>
      </c>
      <c r="AJ7" s="62">
        <f>IF(Q7="","",BL7*1)</f>
        <v>2</v>
      </c>
      <c r="AK7" s="62" t="str">
        <f>IF(R7="","",BS7*1)</f>
        <v/>
      </c>
      <c r="AL7" s="62" t="str">
        <f>IF(S7="","",BZ7*1)</f>
        <v/>
      </c>
      <c r="AM7" s="63">
        <f>IF(O7="","",AZ7*1)</f>
        <v>11</v>
      </c>
      <c r="AN7" s="63">
        <f>IF(P7="","",BG7*1)</f>
        <v>11</v>
      </c>
      <c r="AO7" s="63">
        <f>IF(Q7="","",BN7*1)</f>
        <v>11</v>
      </c>
      <c r="AP7" s="63" t="str">
        <f>IF(R7="","",BU7*1)</f>
        <v/>
      </c>
      <c r="AQ7" s="63" t="str">
        <f>IF(S7="","",CB7*1)</f>
        <v/>
      </c>
      <c r="AR7" s="64">
        <f>SUM(AH7:AL7)</f>
        <v>11</v>
      </c>
      <c r="AS7" s="65">
        <f>SUM(AM7:AQ7)</f>
        <v>33</v>
      </c>
      <c r="AT7" s="66">
        <f>IF(O7=1000,11,IF(O7=-1000,0,IF(O7&gt;0,11,IF(O7&lt;0,(-O7),"0"))))</f>
        <v>6</v>
      </c>
      <c r="AU7" s="67" t="str">
        <f>IF(O7=1000,0,IF(O7=-1000,11,IF(O7&lt;-9,-(O7-2),IF(O7&gt;0,(O7),"0"))))</f>
        <v>0</v>
      </c>
      <c r="AV7" s="66">
        <f>IF(O7=1000,11,IF(O7=-1000,0,IF(O7&lt;9,11,IF(O7&gt;9,(O7+2),"0"))))</f>
        <v>11</v>
      </c>
      <c r="AW7" s="67">
        <f>IF(O7=1000,0,IF(O7=-1000,11,IF(O7&lt;0,11,IF(O7&gt;0,(O7),"0"))))</f>
        <v>11</v>
      </c>
      <c r="AX7" s="68">
        <f>IF(O7="","",IF(O7&gt;9,AV7,AT7))</f>
        <v>6</v>
      </c>
      <c r="AY7" s="69" t="str">
        <f>IF(O7="","","-")</f>
        <v>-</v>
      </c>
      <c r="AZ7" s="70">
        <f>IF(O7="","",IF(O7&lt;-9,AU7,AW7))</f>
        <v>11</v>
      </c>
      <c r="BA7" s="66">
        <f>IF(P7=1000,11,IF(P7=-1000,0,IF(P7&gt;9,(P7+2),IF(P7&lt;0,(-P7),"0"))))</f>
        <v>3</v>
      </c>
      <c r="BB7" s="67" t="str">
        <f>IF(P7=1000,0,IF(P7=-1000,11,IF(P7&lt;-9,-(P7-2),IF(P7&gt;0,(P7),"0"))))</f>
        <v>0</v>
      </c>
      <c r="BC7" s="67">
        <f>IF(P7=1000,11,IF(P7=-1000,0,IF(P7&gt;0,11,IF(P7&lt;0,(-P7),"0"))))</f>
        <v>3</v>
      </c>
      <c r="BD7" s="67">
        <f>IF(P7=1000,0,IF(P7=-1000,11,IF(P7&lt;0,11,IF(P7&gt;0,(P7),"0"))))</f>
        <v>11</v>
      </c>
      <c r="BE7" s="68">
        <f>IF(P7="","",IF(P7&gt;9,BA7,BC7))</f>
        <v>3</v>
      </c>
      <c r="BF7" s="69" t="str">
        <f>IF(P7="","","-")</f>
        <v>-</v>
      </c>
      <c r="BG7" s="70">
        <f>IF(P7="","",IF(P7&lt;-9,BB7,BD7))</f>
        <v>11</v>
      </c>
      <c r="BH7" s="66">
        <f>IF(Q7=1000,11,IF(Q7=-1000,0,IF(Q7&gt;9,(Q7+2),IF(Q7&lt;0,(-Q7),"0"))))</f>
        <v>2</v>
      </c>
      <c r="BI7" s="67" t="str">
        <f>IF(Q7=1000,0,IF(Q7=-1000,11,IF(Q7&lt;-9,-(Q7-2),IF(Q7&gt;0,(Q7),"0"))))</f>
        <v>0</v>
      </c>
      <c r="BJ7" s="67">
        <f>IF(Q7=1000,11,IF(Q7=-1000,0,IF(Q7&gt;0,11,IF(Q7&lt;0,(-Q7),"0"))))</f>
        <v>2</v>
      </c>
      <c r="BK7" s="67">
        <f>IF(Q7=1000,0,IF(Q7=-1000,11,IF(Q7&lt;0,11,IF(Q7&gt;0,(Q7),"0"))))</f>
        <v>11</v>
      </c>
      <c r="BL7" s="68">
        <f>IF(Q7="","",IF(Q7&gt;9,BH7,BJ7))</f>
        <v>2</v>
      </c>
      <c r="BM7" s="69" t="str">
        <f>IF(Q7="","","-")</f>
        <v>-</v>
      </c>
      <c r="BN7" s="70">
        <f>IF(Q7="","",IF(Q7&lt;-9,BI7,BK7))</f>
        <v>11</v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>
        <f>IF(O7="","",SUM(T7:X7))</f>
        <v>0</v>
      </c>
      <c r="CD7" s="73" t="str">
        <f>IF(CC7="","","-")</f>
        <v>-</v>
      </c>
      <c r="CE7" s="74">
        <f>IF(O7="","",SUM(Y7:AC7))</f>
        <v>3</v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>
        <v>74</v>
      </c>
      <c r="B8" s="44">
        <v>59</v>
      </c>
      <c r="C8" s="75">
        <v>2</v>
      </c>
      <c r="D8" s="76" t="str">
        <f>IF(A8="","",VLOOKUP(A8,СписокКМ!D:I,2,FALSE))</f>
        <v>КОСТЫЛИН Александр</v>
      </c>
      <c r="E8" s="47"/>
      <c r="F8" s="77" t="str">
        <f>IF(B8="","",VLOOKUP(B8,СписокКМ!D:I,2,FALSE))</f>
        <v>ИВАНОВ Максим</v>
      </c>
      <c r="G8" s="49"/>
      <c r="H8" s="41"/>
      <c r="I8" s="91" t="s">
        <v>567</v>
      </c>
      <c r="J8" s="91" t="s">
        <v>566</v>
      </c>
      <c r="K8" s="91" t="s">
        <v>568</v>
      </c>
      <c r="L8" s="91"/>
      <c r="M8" s="51"/>
      <c r="N8" s="42"/>
      <c r="O8" s="79">
        <f>IF(I8="","",IF(I8="0",1000,IF(I8="-0",-1000,I8*1)))</f>
        <v>-5</v>
      </c>
      <c r="P8" s="79">
        <f t="shared" si="0"/>
        <v>-2</v>
      </c>
      <c r="Q8" s="79">
        <f t="shared" si="0"/>
        <v>-7</v>
      </c>
      <c r="R8" s="79" t="str">
        <f t="shared" si="0"/>
        <v/>
      </c>
      <c r="S8" s="80" t="str">
        <f t="shared" si="0"/>
        <v/>
      </c>
      <c r="T8" s="55">
        <f t="shared" si="1"/>
        <v>0</v>
      </c>
      <c r="U8" s="56">
        <f t="shared" si="1"/>
        <v>0</v>
      </c>
      <c r="V8" s="56">
        <f t="shared" si="1"/>
        <v>0</v>
      </c>
      <c r="W8" s="56" t="str">
        <f t="shared" si="1"/>
        <v/>
      </c>
      <c r="X8" s="56" t="str">
        <f t="shared" si="1"/>
        <v/>
      </c>
      <c r="Y8" s="57">
        <f t="shared" si="2"/>
        <v>1</v>
      </c>
      <c r="Z8" s="57">
        <f t="shared" si="2"/>
        <v>1</v>
      </c>
      <c r="AA8" s="57">
        <f t="shared" si="2"/>
        <v>1</v>
      </c>
      <c r="AB8" s="57" t="str">
        <f t="shared" si="2"/>
        <v/>
      </c>
      <c r="AC8" s="57" t="str">
        <f t="shared" si="2"/>
        <v/>
      </c>
      <c r="AD8" s="58">
        <f>IF(CC8="","",IF(CC8&gt;CE8,1,-1))</f>
        <v>-1</v>
      </c>
      <c r="AE8" s="58">
        <f>IF(CC8="","",IF(CC8&lt;CE8,1,-1))</f>
        <v>1</v>
      </c>
      <c r="AF8" s="59">
        <f>IF(CC8&gt;CE8,1,0)</f>
        <v>0</v>
      </c>
      <c r="AG8" s="60">
        <f>IF(CE8&gt;CC8,1,0)</f>
        <v>1</v>
      </c>
      <c r="AH8" s="81">
        <f>IF(O8="","",AX8*1)</f>
        <v>5</v>
      </c>
      <c r="AI8" s="92">
        <f>IF(P8="","",BE8*1)</f>
        <v>2</v>
      </c>
      <c r="AJ8" s="92">
        <f>IF(Q8="","",BL8*1)</f>
        <v>7</v>
      </c>
      <c r="AK8" s="92" t="str">
        <f>IF(R8="","",BS8*1)</f>
        <v/>
      </c>
      <c r="AL8" s="92" t="str">
        <f>IF(S8="","",BZ8*1)</f>
        <v/>
      </c>
      <c r="AM8" s="93">
        <f>IF(O8="","",AZ8*1)</f>
        <v>11</v>
      </c>
      <c r="AN8" s="93">
        <f>IF(P8="","",BG8*1)</f>
        <v>11</v>
      </c>
      <c r="AO8" s="93">
        <f>IF(Q8="","",BN8*1)</f>
        <v>11</v>
      </c>
      <c r="AP8" s="93" t="str">
        <f>IF(R8="","",BU8*1)</f>
        <v/>
      </c>
      <c r="AQ8" s="93" t="str">
        <f>IF(S8="","",CB8*1)</f>
        <v/>
      </c>
      <c r="AR8" s="64">
        <f>SUM(AH8:AL8)</f>
        <v>14</v>
      </c>
      <c r="AS8" s="65">
        <f>SUM(AM8:AQ8)</f>
        <v>33</v>
      </c>
      <c r="AT8" s="66">
        <f>IF(O8=1000,11,IF(O8=-1000,0,IF(O8&gt;0,11,IF(O8&lt;0,(-O8),"0"))))</f>
        <v>5</v>
      </c>
      <c r="AU8" s="67" t="str">
        <f>IF(O8=1000,0,IF(O8=-1000,11,IF(O8&lt;-9,-(O8-2),IF(O8&gt;0,(O8),"0"))))</f>
        <v>0</v>
      </c>
      <c r="AV8" s="66">
        <f>IF(O8=1000,11,IF(O8=-1000,0,IF(O8&gt;9,(O8+2),IF(O8&lt;0,(-O8),"0"))))</f>
        <v>5</v>
      </c>
      <c r="AW8" s="67">
        <f>IF(O8=1000,0,IF(O8=-1000,11,IF(O8&lt;0,11,IF(O8&gt;0,(O8),"0"))))</f>
        <v>11</v>
      </c>
      <c r="AX8" s="94">
        <f>IF(O8="","",IF(O8&gt;9,AV8,AT8))</f>
        <v>5</v>
      </c>
      <c r="AY8" s="95" t="str">
        <f>IF(O8="","","-")</f>
        <v>-</v>
      </c>
      <c r="AZ8" s="96">
        <f>IF(O8="","",IF(O8&lt;-9,AU8,AW8))</f>
        <v>11</v>
      </c>
      <c r="BA8" s="66">
        <f>IF(P8=1000,11,IF(P8=-1000,0,IF(P8&gt;9,(P8+2),IF(P8&lt;0,(-P8),"0"))))</f>
        <v>2</v>
      </c>
      <c r="BB8" s="67" t="str">
        <f>IF(P8=1000,0,IF(P8=-1000,11,IF(P8&lt;-9,-(P8-2),IF(P8&gt;0,(P8),"0"))))</f>
        <v>0</v>
      </c>
      <c r="BC8" s="67">
        <f>IF(P8=1000,11,IF(P8=-1000,0,IF(P8&gt;0,11,IF(P8&lt;0,(-P8),"0"))))</f>
        <v>2</v>
      </c>
      <c r="BD8" s="67">
        <f>IF(P8=1000,0,IF(P8=-1000,11,IF(P8&lt;0,11,IF(P8&gt;0,(P8),"0"))))</f>
        <v>11</v>
      </c>
      <c r="BE8" s="94">
        <f>IF(P8="","",IF(P8&gt;9,BA8,BC8))</f>
        <v>2</v>
      </c>
      <c r="BF8" s="95" t="str">
        <f>IF(P8="","","-")</f>
        <v>-</v>
      </c>
      <c r="BG8" s="96">
        <f>IF(P8="","",IF(P8&lt;-9,BB8,BD8))</f>
        <v>11</v>
      </c>
      <c r="BH8" s="66">
        <f>IF(Q8=1000,11,IF(Q8=-1000,0,IF(Q8&gt;9,(Q8+2),IF(Q8&lt;0,(-Q8),"0"))))</f>
        <v>7</v>
      </c>
      <c r="BI8" s="67" t="str">
        <f>IF(Q8=1000,0,IF(Q8=-1000,11,IF(Q8&lt;-9,-(Q8-2),IF(Q8&gt;0,(Q8),"0"))))</f>
        <v>0</v>
      </c>
      <c r="BJ8" s="67">
        <f>IF(Q8=1000,11,IF(Q8=-1000,0,IF(Q8&gt;0,11,IF(Q8&lt;0,(-Q8),"0"))))</f>
        <v>7</v>
      </c>
      <c r="BK8" s="67">
        <f>IF(Q8=1000,0,IF(Q8=-1000,11,IF(Q8&lt;0,11,IF(Q8&gt;0,(Q8),"0"))))</f>
        <v>11</v>
      </c>
      <c r="BL8" s="94">
        <f>IF(Q8="","",IF(Q8&gt;9,BH8,BJ8))</f>
        <v>7</v>
      </c>
      <c r="BM8" s="95" t="str">
        <f>IF(Q8="","","-")</f>
        <v>-</v>
      </c>
      <c r="BN8" s="96">
        <f>IF(Q8="","",IF(Q8&lt;-9,BI8,BK8))</f>
        <v>11</v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94" t="str">
        <f>IF(R8="","",IF(R8&gt;9,BO8,BQ8))</f>
        <v/>
      </c>
      <c r="BT8" s="95" t="str">
        <f>IF(R8="","","-")</f>
        <v/>
      </c>
      <c r="BU8" s="96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94" t="str">
        <f>IF(S8="","",IF(S8&gt;9,BV8,BX8))</f>
        <v/>
      </c>
      <c r="CA8" s="95" t="str">
        <f>IF(S8="","","-")</f>
        <v/>
      </c>
      <c r="CB8" s="96" t="str">
        <f>IF(S8="","",IF(S8&lt;-9,BW8,BY8))</f>
        <v/>
      </c>
      <c r="CC8" s="97">
        <f>IF(O8="","",SUM(T8:X8))</f>
        <v>0</v>
      </c>
      <c r="CD8" s="88" t="str">
        <f>IF(CC8="","","-")</f>
        <v>-</v>
      </c>
      <c r="CE8" s="98">
        <f>IF(O8="","",SUM(Y8:AC8))</f>
        <v>3</v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>
        <v>25</v>
      </c>
      <c r="B9" s="44">
        <v>9</v>
      </c>
      <c r="C9" s="1250" t="s">
        <v>563</v>
      </c>
      <c r="D9" s="76" t="str">
        <f>IF(A9="","",VLOOKUP(A9,СписокКМ!D:I,2,FALSE))</f>
        <v>ЕРОФЕЕВ Дмитрий</v>
      </c>
      <c r="E9" s="47"/>
      <c r="F9" s="77" t="str">
        <f>IF(B9="","",VLOOKUP(B9,СписокКМ!D:I,2,FALSE))</f>
        <v>СКОРОДИХИН Николай</v>
      </c>
      <c r="G9" s="49"/>
      <c r="H9" s="41"/>
      <c r="I9" s="1252" t="s">
        <v>564</v>
      </c>
      <c r="J9" s="1252" t="s">
        <v>567</v>
      </c>
      <c r="K9" s="1252" t="s">
        <v>155</v>
      </c>
      <c r="L9" s="1252" t="s">
        <v>564</v>
      </c>
      <c r="M9" s="1252"/>
      <c r="N9" s="42"/>
      <c r="O9" s="1244">
        <f>IF(I9="","",IF(I9="0",1000,IF(I9="-0",-1000,I9*1)))</f>
        <v>-6</v>
      </c>
      <c r="P9" s="1244">
        <f>IF(J9="","",IF(J9="0",1000,IF(J9="-0",-1000,J9*1)))</f>
        <v>-5</v>
      </c>
      <c r="Q9" s="1244">
        <f>IF(K9="","",IF(K9="0",1000,IF(K9="-0",-1000,K9*1)))</f>
        <v>7</v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>
        <f>IF(O9="","",IF(O9&gt;0,1,0))</f>
        <v>0</v>
      </c>
      <c r="U9" s="1284">
        <f>IF(P9="","",IF(P9&gt;0,1,0))</f>
        <v>0</v>
      </c>
      <c r="V9" s="1284">
        <f>IF(Q9="","",IF(Q9&gt;0,1,0))</f>
        <v>1</v>
      </c>
      <c r="W9" s="1284" t="str">
        <f>IF(R9="","",IF(R9&gt;0,1,0))</f>
        <v/>
      </c>
      <c r="X9" s="1284" t="str">
        <f>IF(S9="","",IF(S9&gt;0,1,0))</f>
        <v/>
      </c>
      <c r="Y9" s="1278">
        <f>IF(O9="","",IF(O9&lt;0,1,0))</f>
        <v>1</v>
      </c>
      <c r="Z9" s="1278">
        <f>IF(P9="","",IF(P9&lt;0,1,0))</f>
        <v>1</v>
      </c>
      <c r="AA9" s="1278">
        <f>IF(Q9="","",IF(Q9&lt;0,1,0))</f>
        <v>0</v>
      </c>
      <c r="AB9" s="1278" t="str">
        <f>IF(R9="","",IF(R9&lt;0,1,0))</f>
        <v/>
      </c>
      <c r="AC9" s="1278" t="str">
        <f>IF(S9="","",IF(S9&lt;0,1,0))</f>
        <v/>
      </c>
      <c r="AD9" s="1280">
        <f>IF(CC9="","",IF(CC9&gt;CE9,1,-1))</f>
        <v>-1</v>
      </c>
      <c r="AE9" s="1280">
        <f>IF(CC9="","",IF(CC9&lt;CE9,1,-1))</f>
        <v>1</v>
      </c>
      <c r="AF9" s="1282">
        <f>IF(CC9&gt;CE9,1,0)</f>
        <v>0</v>
      </c>
      <c r="AG9" s="1272">
        <f>IF(CE9&gt;CC9,1,0)</f>
        <v>1</v>
      </c>
      <c r="AH9" s="1274">
        <f>IF(O9="","",AX9*1)</f>
        <v>6</v>
      </c>
      <c r="AI9" s="1276">
        <f>IF(P9="","",BE9*1)</f>
        <v>5</v>
      </c>
      <c r="AJ9" s="1276">
        <f>IF(Q9="","",BL9*1)</f>
        <v>11</v>
      </c>
      <c r="AK9" s="1276" t="str">
        <f>IF(R9="","",BS9*1)</f>
        <v/>
      </c>
      <c r="AL9" s="1276" t="str">
        <f>IF(S9="","",BZ9*1)</f>
        <v/>
      </c>
      <c r="AM9" s="1298">
        <f>IF(O9="","",AZ9*1)</f>
        <v>11</v>
      </c>
      <c r="AN9" s="1298">
        <f>IF(P9="","",BG9*1)</f>
        <v>11</v>
      </c>
      <c r="AO9" s="1298">
        <f>IF(Q9="","",BN9*1)</f>
        <v>7</v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6</v>
      </c>
      <c r="AU9" s="1286" t="str">
        <f>IF(O9=1000,0,IF(O9=-1000,11,IF(O9&lt;-9,-(O9-2),IF(O9&gt;0,(O9),"0"))))</f>
        <v>0</v>
      </c>
      <c r="AV9" s="1286">
        <f>IF(O9=1000,11,IF(O9=-1000,0,IF(O9&gt;9,(O9+2),IF(O9&lt;0,(-O9),"0"))))</f>
        <v>6</v>
      </c>
      <c r="AW9" s="1286">
        <f>IF(O9=1000,0,IF(O9=-1000,11,IF(O9&lt;0,11,IF(O9&gt;0,(O9),"0"))))</f>
        <v>11</v>
      </c>
      <c r="AX9" s="1296">
        <f>IF(O9="","",IF(O9&gt;9,AV9,AT9))</f>
        <v>6</v>
      </c>
      <c r="AY9" s="1288" t="str">
        <f>IF(O9="","","-")</f>
        <v>-</v>
      </c>
      <c r="AZ9" s="1290">
        <f>IF(O9="","",IF(O9&lt;-9,AU9,AW9))</f>
        <v>11</v>
      </c>
      <c r="BA9" s="1286">
        <f>IF(P9=1000,11,IF(P9=-1000,0,IF(P9&gt;9,(P9+2),IF(P9&lt;0,(-P9),"0"))))</f>
        <v>5</v>
      </c>
      <c r="BB9" s="1286" t="str">
        <f>IF(P9=1000,0,IF(P9=-1000,11,IF(P9&lt;-9,-(P9-2),IF(P9&gt;0,(P9),"0"))))</f>
        <v>0</v>
      </c>
      <c r="BC9" s="1286">
        <f>IF(P9=1000,11,IF(P9=-1000,0,IF(P9&gt;0,11,IF(P9&lt;0,(-P9),"0"))))</f>
        <v>5</v>
      </c>
      <c r="BD9" s="1286">
        <f>IF(P9=1000,0,IF(P9=-1000,11,IF(P9&lt;0,11,IF(P9&gt;0,(P9),"0"))))</f>
        <v>11</v>
      </c>
      <c r="BE9" s="1296">
        <f>IF(P9="","",IF(P9&gt;9,BA9,BC9))</f>
        <v>5</v>
      </c>
      <c r="BF9" s="1288" t="str">
        <f>IF(P9="","","-")</f>
        <v>-</v>
      </c>
      <c r="BG9" s="1290">
        <f>IF(P9="","",IF(P9&lt;-9,BB9,BD9))</f>
        <v>11</v>
      </c>
      <c r="BH9" s="1286" t="str">
        <f>IF(Q9=1000,11,IF(Q9=-1000,0,IF(Q9&gt;9,(Q9+2),IF(Q9&lt;0,(-Q9),"0"))))</f>
        <v>0</v>
      </c>
      <c r="BI9" s="1286">
        <f>IF(Q9=1000,0,IF(Q9=-1000,11,IF(Q9&lt;-9,-(Q9-2),IF(Q9&gt;0,(Q9),"0"))))</f>
        <v>7</v>
      </c>
      <c r="BJ9" s="1286">
        <f>IF(Q9=1000,11,IF(Q9=-1000,0,IF(Q9&gt;0,11,IF(Q9&lt;0,(-Q9),"0"))))</f>
        <v>11</v>
      </c>
      <c r="BK9" s="1286">
        <f>IF(Q9=1000,0,IF(Q9=-1000,11,IF(Q9&lt;0,11,IF(Q9&gt;0,(Q9),"0"))))</f>
        <v>7</v>
      </c>
      <c r="BL9" s="1296">
        <f>IF(Q9="","",IF(Q9&gt;9,BH9,BJ9))</f>
        <v>11</v>
      </c>
      <c r="BM9" s="1288" t="str">
        <f>IF(Q9="","","-")</f>
        <v>-</v>
      </c>
      <c r="BN9" s="1290">
        <f>IF(Q9="","",IF(Q9&lt;-9,BI9,BK9))</f>
        <v>7</v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344">
        <v>6</v>
      </c>
      <c r="BT9" s="1346" t="s">
        <v>569</v>
      </c>
      <c r="BU9" s="1290">
        <v>11</v>
      </c>
      <c r="BV9" s="1286" t="e">
        <f t="shared" ref="BV9:BV12" si="3">IF(S9=1000,11,IF(S9=-1000,0,IF(S9&gt;9,(S9+2),IF(S9&lt;0,(-S9),"0"))))</f>
        <v>#VALUE!</v>
      </c>
      <c r="BW9" s="1286" t="str">
        <f t="shared" ref="BW9:BW12" si="4">IF(S9=1000,0,IF(S9=-1000,11,IF(S9&lt;-9,-(S9-2),IF(S9&gt;0,(S9),"0"))))</f>
        <v/>
      </c>
      <c r="BX9" s="1286">
        <f t="shared" ref="BX9:BX12" si="5">IF(S9=1000,11,IF(S9=-1000,0,IF(S9&gt;0,11,IF(S9&lt;0,(-S9),"0"))))</f>
        <v>11</v>
      </c>
      <c r="BY9" s="1286" t="str">
        <f t="shared" ref="BY9:BY12" si="6">IF(S9=1000,0,IF(S9=-1000,11,IF(S9&lt;0,11,IF(S9&gt;0,(S9),"0"))))</f>
        <v/>
      </c>
      <c r="BZ9" s="1296" t="str">
        <f t="shared" ref="BZ9:BZ12" si="7">IF(S9="","",IF(S9&gt;9,BV9,BX9))</f>
        <v/>
      </c>
      <c r="CA9" s="1288" t="str">
        <f t="shared" ref="CA9:CA12" si="8">IF(S9="","","-")</f>
        <v/>
      </c>
      <c r="CB9" s="1290" t="str">
        <f t="shared" ref="CB9:CB12" si="9">IF(S9="","",IF(S9&lt;-9,BW9,BY9))</f>
        <v/>
      </c>
      <c r="CC9" s="1302">
        <v>1</v>
      </c>
      <c r="CD9" s="1304" t="str">
        <f>IF(CC9="","","-")</f>
        <v>-</v>
      </c>
      <c r="CE9" s="1306">
        <v>3</v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>
        <v>74</v>
      </c>
      <c r="B10" s="44">
        <v>60</v>
      </c>
      <c r="C10" s="1251"/>
      <c r="D10" s="46" t="str">
        <f>IF(A10="","",VLOOKUP(A10,СписокКМ!D:I,2,FALSE))</f>
        <v>КОСТЫЛИН Александр</v>
      </c>
      <c r="E10" s="47"/>
      <c r="F10" s="48" t="str">
        <f>IF(B10="","",VLOOKUP(B10,СписокКМ!D:I,2,FALSE))</f>
        <v>ОСАДЧЕВ Никита</v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345"/>
      <c r="BT10" s="1347" t="str">
        <f t="shared" ref="BT10:BT12" si="10">IF(R10="","","-")</f>
        <v/>
      </c>
      <c r="BU10" s="1291" t="str">
        <f t="shared" ref="BU10:BU12" si="11">IF(R10="","",IF(R10&lt;-9,BP10,BR10))</f>
        <v/>
      </c>
      <c r="BV10" s="1287" t="str">
        <f t="shared" si="3"/>
        <v>0</v>
      </c>
      <c r="BW10" s="1287" t="str">
        <f t="shared" si="4"/>
        <v>0</v>
      </c>
      <c r="BX10" s="1287" t="str">
        <f t="shared" si="5"/>
        <v>0</v>
      </c>
      <c r="BY10" s="1287" t="str">
        <f t="shared" si="6"/>
        <v>0</v>
      </c>
      <c r="BZ10" s="1297" t="str">
        <f t="shared" si="7"/>
        <v/>
      </c>
      <c r="CA10" s="1289" t="str">
        <f t="shared" si="8"/>
        <v/>
      </c>
      <c r="CB10" s="1291" t="str">
        <f t="shared" si="9"/>
        <v/>
      </c>
      <c r="CC10" s="1303"/>
      <c r="CD10" s="1305"/>
      <c r="CE10" s="1307"/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>
        <f>IF(A7="","",A7)</f>
        <v>25</v>
      </c>
      <c r="B11" s="99">
        <f>IF(B7="","",B8)</f>
        <v>59</v>
      </c>
      <c r="C11" s="75">
        <v>4</v>
      </c>
      <c r="D11" s="100" t="str">
        <f>IF(A11="","",VLOOKUP(A11,СписокКМ!D:I,2,FALSE))</f>
        <v>ЕРОФЕЕВ Дмитрий</v>
      </c>
      <c r="E11" s="101"/>
      <c r="F11" s="77" t="str">
        <f>IF(B11="","",VLOOKUP(B11,СписокКМ!D:I,2,FALSE))</f>
        <v>ИВАНОВ Максим</v>
      </c>
      <c r="G11" s="102"/>
      <c r="H11" s="41"/>
      <c r="I11" s="91"/>
      <c r="J11" s="91"/>
      <c r="K11" s="91"/>
      <c r="L11" s="91"/>
      <c r="M11" s="91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103" t="str">
        <f t="shared" si="1"/>
        <v/>
      </c>
      <c r="U11" s="104" t="str">
        <f t="shared" si="1"/>
        <v/>
      </c>
      <c r="V11" s="104" t="str">
        <f t="shared" si="1"/>
        <v/>
      </c>
      <c r="W11" s="104" t="str">
        <f t="shared" si="1"/>
        <v/>
      </c>
      <c r="X11" s="104" t="str">
        <f t="shared" si="1"/>
        <v/>
      </c>
      <c r="Y11" s="105" t="str">
        <f t="shared" si="2"/>
        <v/>
      </c>
      <c r="Z11" s="105" t="str">
        <f t="shared" si="2"/>
        <v/>
      </c>
      <c r="AA11" s="105" t="str">
        <f t="shared" si="2"/>
        <v/>
      </c>
      <c r="AB11" s="105" t="str">
        <f t="shared" si="2"/>
        <v/>
      </c>
      <c r="AC11" s="105" t="str">
        <f t="shared" si="2"/>
        <v/>
      </c>
      <c r="AD11" s="106" t="str">
        <f>IF(CC11="","",IF(CC11&gt;CE11,1,-1))</f>
        <v/>
      </c>
      <c r="AE11" s="106" t="str">
        <f>IF(CC11="","",IF(CC11&lt;CE11,1,-1))</f>
        <v/>
      </c>
      <c r="AF11" s="107">
        <f>IF(CC11&gt;CE11,1,0)</f>
        <v>0</v>
      </c>
      <c r="AG11" s="108">
        <f>IF(CE11&gt;CC11,1,0)</f>
        <v>0</v>
      </c>
      <c r="AH11" s="81" t="str">
        <f>IF(O11="","",AX11*1)</f>
        <v/>
      </c>
      <c r="AI11" s="92" t="str">
        <f>IF(P11="","",BE11*1)</f>
        <v/>
      </c>
      <c r="AJ11" s="92" t="str">
        <f>IF(Q11="","",BL11*1)</f>
        <v/>
      </c>
      <c r="AK11" s="92" t="str">
        <f>IF(R11="","",BS11*1)</f>
        <v/>
      </c>
      <c r="AL11" s="92" t="str">
        <f>IF(S11="","",BZ11*1)</f>
        <v/>
      </c>
      <c r="AM11" s="93" t="str">
        <f>IF(O11="","",AZ11*1)</f>
        <v/>
      </c>
      <c r="AN11" s="93" t="str">
        <f>IF(P11="","",BG11*1)</f>
        <v/>
      </c>
      <c r="AO11" s="93" t="str">
        <f>IF(Q11="","",BN11*1)</f>
        <v/>
      </c>
      <c r="AP11" s="93" t="str">
        <f>IF(R11="","",BU11*1)</f>
        <v/>
      </c>
      <c r="AQ11" s="93" t="str">
        <f>IF(S11="","",CB11*1)</f>
        <v/>
      </c>
      <c r="AR11" s="109">
        <f>SUM(AH11:AL11)</f>
        <v>0</v>
      </c>
      <c r="AS11" s="110">
        <f>SUM(AM11:AQ11)</f>
        <v>0</v>
      </c>
      <c r="AT11" s="111">
        <f>IF(O11=1000,11,IF(O11=-1000,0,IF(O11&gt;0,11,IF(O11&lt;0,(-O11),"0"))))</f>
        <v>11</v>
      </c>
      <c r="AU11" s="112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112" t="str">
        <f>IF(O11=1000,0,IF(O11=-1000,11,IF(O11&lt;0,11,IF(O11&gt;0,(O11),"0"))))</f>
        <v/>
      </c>
      <c r="AX11" s="94" t="str">
        <f>IF(O11="","",IF(O11&gt;9,AV11,AT11))</f>
        <v/>
      </c>
      <c r="AY11" s="95" t="str">
        <f>IF(O11="","","-")</f>
        <v/>
      </c>
      <c r="AZ11" s="96" t="str">
        <f>IF(O11="","",IF(O11&lt;-9,AU11,AW11))</f>
        <v/>
      </c>
      <c r="BA11" s="111" t="e">
        <f>IF(P11=1000,11,IF(P11=-1000,0,IF(P11&gt;9,(P11+2),IF(P11&lt;0,(-P11),"0"))))</f>
        <v>#VALUE!</v>
      </c>
      <c r="BB11" s="112" t="str">
        <f>IF(P11=1000,0,IF(P11=-1000,11,IF(P11&lt;-9,-(P11-2),IF(P11&gt;0,(P11),"0"))))</f>
        <v/>
      </c>
      <c r="BC11" s="112">
        <f>IF(P11=1000,11,IF(P11=-1000,0,IF(P11&gt;0,11,IF(P11&lt;0,(-P11),"0"))))</f>
        <v>11</v>
      </c>
      <c r="BD11" s="112" t="str">
        <f>IF(P11=1000,0,IF(P11=-1000,11,IF(P11&lt;0,11,IF(P11&gt;0,(P11),"0"))))</f>
        <v/>
      </c>
      <c r="BE11" s="94" t="str">
        <f>IF(P11="","",IF(P11&gt;9,BA11,BC11))</f>
        <v/>
      </c>
      <c r="BF11" s="95" t="str">
        <f>IF(P11="","","-")</f>
        <v/>
      </c>
      <c r="BG11" s="96" t="str">
        <f>IF(P11="","",IF(P11&lt;-9,BB11,BD11))</f>
        <v/>
      </c>
      <c r="BH11" s="111" t="e">
        <f>IF(Q11=1000,11,IF(Q11=-1000,0,IF(Q11&gt;9,(Q11+2),IF(Q11&lt;0,(-Q11),"0"))))</f>
        <v>#VALUE!</v>
      </c>
      <c r="BI11" s="112" t="str">
        <f>IF(Q11=1000,0,IF(Q11=-1000,11,IF(Q11&lt;-9,-(Q11-2),IF(Q11&gt;0,(Q11),"0"))))</f>
        <v/>
      </c>
      <c r="BJ11" s="112">
        <f>IF(Q11=1000,11,IF(Q11=-1000,0,IF(Q11&gt;0,11,IF(Q11&lt;0,(-Q11),"0"))))</f>
        <v>11</v>
      </c>
      <c r="BK11" s="112" t="str">
        <f>IF(Q11=1000,0,IF(Q11=-1000,11,IF(Q11&lt;0,11,IF(Q11&gt;0,(Q11),"0"))))</f>
        <v/>
      </c>
      <c r="BL11" s="94" t="str">
        <f>IF(Q11="","",IF(Q11&gt;9,BH11,BJ11))</f>
        <v/>
      </c>
      <c r="BM11" s="95" t="str">
        <f>IF(Q11="","","-")</f>
        <v/>
      </c>
      <c r="BN11" s="96" t="str">
        <f>IF(Q11="","",IF(Q11&lt;-9,BI11,BK11))</f>
        <v/>
      </c>
      <c r="BO11" s="112" t="e">
        <f>IF(R11=1000,11,IF(R11=-1000,0,IF(R11&gt;9,(R11+2),IF(R11&lt;0,(-R11),"0"))))</f>
        <v>#VALUE!</v>
      </c>
      <c r="BP11" s="112" t="str">
        <f>IF(R11=1000,0,IF(R11=-1000,11,IF(R11&lt;-9,-(R11-2),IF(R11&gt;0,(R11),"0"))))</f>
        <v/>
      </c>
      <c r="BQ11" s="112">
        <f>IF(R11=1000,11,IF(R11=-1000,0,IF(R11&gt;0,11,IF(R11&lt;0,(-R11),"0"))))</f>
        <v>11</v>
      </c>
      <c r="BR11" s="112" t="str">
        <f>IF(R11=1000,0,IF(R11=-1000,11,IF(R11&lt;0,11,IF(R11&gt;0,(R11),"0"))))</f>
        <v/>
      </c>
      <c r="BS11" s="94" t="str">
        <f t="shared" ref="BS11:BS12" si="12">IF(R11="","",IF(R11&gt;9,BO11,BQ11))</f>
        <v/>
      </c>
      <c r="BT11" s="95" t="str">
        <f t="shared" si="10"/>
        <v/>
      </c>
      <c r="BU11" s="96" t="str">
        <f t="shared" si="11"/>
        <v/>
      </c>
      <c r="BV11" s="112" t="e">
        <f t="shared" si="3"/>
        <v>#VALUE!</v>
      </c>
      <c r="BW11" s="112" t="str">
        <f t="shared" si="4"/>
        <v/>
      </c>
      <c r="BX11" s="112">
        <f t="shared" si="5"/>
        <v>11</v>
      </c>
      <c r="BY11" s="113" t="str">
        <f t="shared" si="6"/>
        <v/>
      </c>
      <c r="BZ11" s="94" t="str">
        <f t="shared" si="7"/>
        <v/>
      </c>
      <c r="CA11" s="95" t="str">
        <f t="shared" si="8"/>
        <v/>
      </c>
      <c r="CB11" s="96" t="str">
        <f t="shared" si="9"/>
        <v/>
      </c>
      <c r="CC11" s="97" t="str">
        <f>IF(O11="","",SUM(T11:X11))</f>
        <v/>
      </c>
      <c r="CD11" s="88" t="str">
        <f>IF(CC11="","","-")</f>
        <v/>
      </c>
      <c r="CE11" s="98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>
        <f>IF(A7="","",A8)</f>
        <v>74</v>
      </c>
      <c r="B12" s="99">
        <f>IF(B7="","",B7)</f>
        <v>4</v>
      </c>
      <c r="C12" s="114">
        <v>5</v>
      </c>
      <c r="D12" s="115" t="str">
        <f>IF(A12="","",VLOOKUP(A12,СписокКМ!D:I,2,FALSE))</f>
        <v>КОСТЫЛИН Александр</v>
      </c>
      <c r="E12" s="116"/>
      <c r="F12" s="117" t="str">
        <f>IF(B12="","",VLOOKUP(B12,СписокКМ!D:I,2,FALSE))</f>
        <v>ХУСНУЛЛИН Тимур</v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 t="shared" si="12"/>
        <v/>
      </c>
      <c r="BT12" s="139" t="str">
        <f t="shared" si="10"/>
        <v/>
      </c>
      <c r="BU12" s="140" t="str">
        <f t="shared" si="11"/>
        <v/>
      </c>
      <c r="BV12" s="137" t="e">
        <f t="shared" si="3"/>
        <v>#VALUE!</v>
      </c>
      <c r="BW12" s="137" t="str">
        <f t="shared" si="4"/>
        <v/>
      </c>
      <c r="BX12" s="137">
        <f t="shared" si="5"/>
        <v>11</v>
      </c>
      <c r="BY12" s="141" t="str">
        <f t="shared" si="6"/>
        <v/>
      </c>
      <c r="BZ12" s="138" t="str">
        <f t="shared" si="7"/>
        <v/>
      </c>
      <c r="CA12" s="139" t="str">
        <f t="shared" si="8"/>
        <v/>
      </c>
      <c r="CB12" s="140" t="str">
        <f t="shared" si="9"/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>
        <v>8</v>
      </c>
      <c r="B14" s="35">
        <v>13</v>
      </c>
      <c r="C14" s="1225">
        <f>1+C5</f>
        <v>2</v>
      </c>
      <c r="D14" s="1227" t="str">
        <f>IF(A14="","",VLOOKUP(A14,СписокКМ!$A$186:$D$236,3,FALSE))</f>
        <v>Саратовская область</v>
      </c>
      <c r="E14" s="1228" t="e">
        <f>IF(B14="","",VLOOKUP(B14,СписокКМ!E:J,2,FALSE))</f>
        <v>#N/A</v>
      </c>
      <c r="F14" s="1231" t="str">
        <f>IF(B14="","",VLOOKUP(B14,СписокКМ!$A$186:$D$236,3,FALSE))</f>
        <v>Липецкая область</v>
      </c>
      <c r="G14" s="1232" t="e">
        <f>IF(D14="","",VLOOKUP(D14,СписокКМ!G:L,2,FALSE))</f>
        <v>#N/A</v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 t="e">
        <f>IF(A14="","",VLOOKUP(A14,'[60]Протокол команд'!A:K,8,FALSE))</f>
        <v>#N/A</v>
      </c>
      <c r="U14" s="39" t="e">
        <f>T14*5-4</f>
        <v>#N/A</v>
      </c>
      <c r="V14" s="39" t="e">
        <f>T14*5</f>
        <v>#N/A</v>
      </c>
      <c r="W14" s="39" t="e">
        <f>CONCATENATE(U14,"-",V14)</f>
        <v>#N/A</v>
      </c>
      <c r="X14" s="39" t="e">
        <f>IF(A14="","",VLOOKUP(A14,'[60]Протокол команд'!A:K,10,FALSE))</f>
        <v>#N/A</v>
      </c>
      <c r="Y14" s="39" t="e">
        <f>X14*5-4</f>
        <v>#N/A</v>
      </c>
      <c r="Z14" s="39" t="e">
        <f>X14*5</f>
        <v>#N/A</v>
      </c>
      <c r="AA14" s="39" t="e">
        <f>CONCATENATE(Y14,"-",Z14)</f>
        <v>#N/A</v>
      </c>
      <c r="AB14" s="1241">
        <f>IF(O16="","",SUM(AF16:AF21))</f>
        <v>3</v>
      </c>
      <c r="AC14" s="1242"/>
      <c r="AD14" s="1243"/>
      <c r="AE14" s="1242">
        <f>IF(O16="","",SUM(AG16:AG21))</f>
        <v>0</v>
      </c>
      <c r="AF14" s="1242"/>
      <c r="AG14" s="1264"/>
      <c r="AH14" s="1241">
        <f>SUM(CC16:CC21)</f>
        <v>9</v>
      </c>
      <c r="AI14" s="1242"/>
      <c r="AJ14" s="1243"/>
      <c r="AK14" s="1242">
        <f>SUM(CE16:CE21)</f>
        <v>2</v>
      </c>
      <c r="AL14" s="1242"/>
      <c r="AM14" s="1264"/>
      <c r="AN14" s="1265">
        <f>SUM(AR16:AR21)</f>
        <v>79</v>
      </c>
      <c r="AO14" s="1266"/>
      <c r="AP14" s="1267"/>
      <c r="AQ14" s="1266">
        <f>SUM(AS16:AS21)</f>
        <v>48</v>
      </c>
      <c r="AR14" s="1266"/>
      <c r="AS14" s="1268"/>
      <c r="AT14" s="1314" t="s">
        <v>604</v>
      </c>
      <c r="AU14" s="1315"/>
      <c r="AV14" s="1315"/>
      <c r="AW14" s="1315"/>
      <c r="AX14" s="1315"/>
      <c r="AY14" s="1315"/>
      <c r="AZ14" s="1315"/>
      <c r="BA14" s="1315"/>
      <c r="BB14" s="1315"/>
      <c r="BC14" s="1315"/>
      <c r="BD14" s="1315"/>
      <c r="BE14" s="1315"/>
      <c r="BF14" s="1315"/>
      <c r="BG14" s="1315"/>
      <c r="BH14" s="1315"/>
      <c r="BI14" s="1315"/>
      <c r="BJ14" s="1315"/>
      <c r="BK14" s="1315"/>
      <c r="BL14" s="1315"/>
      <c r="BM14" s="1315"/>
      <c r="BN14" s="1315"/>
      <c r="BO14" s="1315"/>
      <c r="BP14" s="1315"/>
      <c r="BQ14" s="1315"/>
      <c r="BR14" s="1315"/>
      <c r="BS14" s="1315"/>
      <c r="BT14" s="1315"/>
      <c r="BU14" s="1315"/>
      <c r="BV14" s="1315"/>
      <c r="BW14" s="1315"/>
      <c r="BX14" s="1315"/>
      <c r="BY14" s="1315"/>
      <c r="BZ14" s="1315"/>
      <c r="CA14" s="1315"/>
      <c r="CB14" s="1316"/>
      <c r="CC14" s="1254">
        <f>IF(O16="","",SUM(AF16:AF21))</f>
        <v>3</v>
      </c>
      <c r="CD14" s="1256" t="str">
        <f>IF(CC14="","","-")</f>
        <v>-</v>
      </c>
      <c r="CE14" s="1258">
        <f>IF(O16="","",SUM(AG16:AG21))</f>
        <v>0</v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IF(A15="","",VLOOKUP(A15,СписокКМ!D:I,2,FALSE))</f>
        <v/>
      </c>
      <c r="E15" s="1230" t="str">
        <f>IF(B15="","",VLOOKUP(B15,СписокКМ!E:J,2,FALSE))</f>
        <v/>
      </c>
      <c r="F15" s="1233" t="str">
        <f>IF(C15="","",VLOOKUP(C15,СписокКМ!F:K,2,FALSE))</f>
        <v/>
      </c>
      <c r="G15" s="1234" t="str">
        <f>IF(D15="","",VLOOKUP(D15,СписокКМ!G:L,2,FALSE))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>
        <v>57</v>
      </c>
      <c r="B16" s="44">
        <v>71</v>
      </c>
      <c r="C16" s="90">
        <v>1</v>
      </c>
      <c r="D16" s="46" t="str">
        <f>IF(A16="","",VLOOKUP(A16,СписокКМ!D:I,2,FALSE))</f>
        <v>ПАЛИН Денис</v>
      </c>
      <c r="E16" s="47"/>
      <c r="F16" s="48" t="str">
        <f>IF(B16="","",VLOOKUP(B16,СписокКМ!D:I,2,FALSE))</f>
        <v>БОГУСЛАВСКИЙ Артемий</v>
      </c>
      <c r="G16" s="49"/>
      <c r="H16" s="50"/>
      <c r="I16" s="51" t="s">
        <v>150</v>
      </c>
      <c r="J16" s="51" t="s">
        <v>149</v>
      </c>
      <c r="K16" s="51" t="s">
        <v>152</v>
      </c>
      <c r="L16" s="51"/>
      <c r="M16" s="51"/>
      <c r="N16" s="52"/>
      <c r="O16" s="53">
        <f>IF(I16="","",IF(I16="0",1000,IF(I16="-0",-1000,I16*1)))</f>
        <v>4</v>
      </c>
      <c r="P16" s="53">
        <f t="shared" ref="P16:S17" si="13">IF(J16="","",IF(J16="0",1000,IF(J16="-0",-1000,J16*1)))</f>
        <v>3</v>
      </c>
      <c r="Q16" s="53">
        <f t="shared" si="13"/>
        <v>5</v>
      </c>
      <c r="R16" s="53" t="str">
        <f t="shared" si="13"/>
        <v/>
      </c>
      <c r="S16" s="54" t="str">
        <f t="shared" si="13"/>
        <v/>
      </c>
      <c r="T16" s="55">
        <f t="shared" ref="T16:X17" si="14">IF(O16="","",IF(O16&gt;0,1,0))</f>
        <v>1</v>
      </c>
      <c r="U16" s="56">
        <f t="shared" si="14"/>
        <v>1</v>
      </c>
      <c r="V16" s="56">
        <f t="shared" si="14"/>
        <v>1</v>
      </c>
      <c r="W16" s="56" t="str">
        <f t="shared" si="14"/>
        <v/>
      </c>
      <c r="X16" s="56" t="str">
        <f t="shared" si="14"/>
        <v/>
      </c>
      <c r="Y16" s="57">
        <f t="shared" ref="Y16:AC17" si="15">IF(O16="","",IF(O16&lt;0,1,0))</f>
        <v>0</v>
      </c>
      <c r="Z16" s="57">
        <f t="shared" si="15"/>
        <v>0</v>
      </c>
      <c r="AA16" s="57">
        <f t="shared" si="15"/>
        <v>0</v>
      </c>
      <c r="AB16" s="57" t="str">
        <f t="shared" si="15"/>
        <v/>
      </c>
      <c r="AC16" s="57" t="str">
        <f t="shared" si="15"/>
        <v/>
      </c>
      <c r="AD16" s="58">
        <f>IF(CC16="","",IF(CC16&gt;CE16,1,-1))</f>
        <v>1</v>
      </c>
      <c r="AE16" s="58">
        <f>IF(CC16="","",IF(CC16&lt;CE16,1,-1))</f>
        <v>-1</v>
      </c>
      <c r="AF16" s="59">
        <f>IF(CC16&gt;CE16,1,0)</f>
        <v>1</v>
      </c>
      <c r="AG16" s="60">
        <f>IF(CE16&gt;CC16,1,0)</f>
        <v>0</v>
      </c>
      <c r="AH16" s="61">
        <f>IF(O16="","",AX16*1)</f>
        <v>11</v>
      </c>
      <c r="AI16" s="62">
        <f>IF(P16="","",BE16*1)</f>
        <v>11</v>
      </c>
      <c r="AJ16" s="62">
        <f>IF(Q16="","",BL16*1)</f>
        <v>11</v>
      </c>
      <c r="AK16" s="62" t="str">
        <f>IF(R16="","",BS16*1)</f>
        <v/>
      </c>
      <c r="AL16" s="62" t="str">
        <f>IF(S16="","",BZ16*1)</f>
        <v/>
      </c>
      <c r="AM16" s="63">
        <f>IF(O16="","",AZ16*1)</f>
        <v>4</v>
      </c>
      <c r="AN16" s="63">
        <f>IF(P16="","",BG16*1)</f>
        <v>3</v>
      </c>
      <c r="AO16" s="63">
        <f>IF(Q16="","",BN16*1)</f>
        <v>5</v>
      </c>
      <c r="AP16" s="63" t="str">
        <f>IF(R16="","",BU16*1)</f>
        <v/>
      </c>
      <c r="AQ16" s="63" t="str">
        <f>IF(S16="","",CB16*1)</f>
        <v/>
      </c>
      <c r="AR16" s="64">
        <f>SUM(AH16:AL16)</f>
        <v>33</v>
      </c>
      <c r="AS16" s="65">
        <f>SUM(AM16:AQ16)</f>
        <v>12</v>
      </c>
      <c r="AT16" s="66">
        <f>IF(O16=1000,11,IF(O16=-1000,0,IF(O16&gt;0,11,IF(O16&lt;0,(-O16),"0"))))</f>
        <v>11</v>
      </c>
      <c r="AU16" s="67">
        <f>IF(O16=1000,0,IF(O16=-1000,11,IF(O16&lt;-9,-(O16-2),IF(O16&gt;0,(O16),"0"))))</f>
        <v>4</v>
      </c>
      <c r="AV16" s="66">
        <f>IF(O16=1000,11,IF(O16=-1000,0,IF(O16&lt;9,11,IF(O16&gt;9,(O16+2),"0"))))</f>
        <v>11</v>
      </c>
      <c r="AW16" s="67">
        <f>IF(O16=1000,0,IF(O16=-1000,11,IF(O16&lt;0,11,IF(O16&gt;0,(O16),"0"))))</f>
        <v>4</v>
      </c>
      <c r="AX16" s="68">
        <f>IF(O16="","",IF(O16&gt;9,AV16,AT16))</f>
        <v>11</v>
      </c>
      <c r="AY16" s="69" t="str">
        <f>IF(O16="","","-")</f>
        <v>-</v>
      </c>
      <c r="AZ16" s="70">
        <f>IF(O16="","",IF(O16&lt;-9,AU16,AW16))</f>
        <v>4</v>
      </c>
      <c r="BA16" s="66" t="str">
        <f>IF(P16=1000,11,IF(P16=-1000,0,IF(P16&gt;9,(P16+2),IF(P16&lt;0,(-P16),"0"))))</f>
        <v>0</v>
      </c>
      <c r="BB16" s="67">
        <f>IF(P16=1000,0,IF(P16=-1000,11,IF(P16&lt;-9,-(P16-2),IF(P16&gt;0,(P16),"0"))))</f>
        <v>3</v>
      </c>
      <c r="BC16" s="67">
        <f>IF(P16=1000,11,IF(P16=-1000,0,IF(P16&gt;0,11,IF(P16&lt;0,(-P16),"0"))))</f>
        <v>11</v>
      </c>
      <c r="BD16" s="67">
        <f>IF(P16=1000,0,IF(P16=-1000,11,IF(P16&lt;0,11,IF(P16&gt;0,(P16),"0"))))</f>
        <v>3</v>
      </c>
      <c r="BE16" s="68">
        <f>IF(P16="","",IF(P16&gt;9,BA16,BC16))</f>
        <v>11</v>
      </c>
      <c r="BF16" s="69" t="str">
        <f>IF(P16="","","-")</f>
        <v>-</v>
      </c>
      <c r="BG16" s="70">
        <f>IF(P16="","",IF(P16&lt;-9,BB16,BD16))</f>
        <v>3</v>
      </c>
      <c r="BH16" s="66" t="str">
        <f>IF(Q16=1000,11,IF(Q16=-1000,0,IF(Q16&gt;9,(Q16+2),IF(Q16&lt;0,(-Q16),"0"))))</f>
        <v>0</v>
      </c>
      <c r="BI16" s="67">
        <f>IF(Q16=1000,0,IF(Q16=-1000,11,IF(Q16&lt;-9,-(Q16-2),IF(Q16&gt;0,(Q16),"0"))))</f>
        <v>5</v>
      </c>
      <c r="BJ16" s="67">
        <f>IF(Q16=1000,11,IF(Q16=-1000,0,IF(Q16&gt;0,11,IF(Q16&lt;0,(-Q16),"0"))))</f>
        <v>11</v>
      </c>
      <c r="BK16" s="67">
        <f>IF(Q16=1000,0,IF(Q16=-1000,11,IF(Q16&lt;0,11,IF(Q16&gt;0,(Q16),"0"))))</f>
        <v>5</v>
      </c>
      <c r="BL16" s="68">
        <f>IF(Q16="","",IF(Q16&gt;9,BH16,BJ16))</f>
        <v>11</v>
      </c>
      <c r="BM16" s="69" t="str">
        <f>IF(Q16="","","-")</f>
        <v>-</v>
      </c>
      <c r="BN16" s="70">
        <f>IF(Q16="","",IF(Q16&lt;-9,BI16,BK16))</f>
        <v>5</v>
      </c>
      <c r="BO16" s="67" t="e">
        <f>IF(R16=1000,11,IF(R16=-1000,0,IF(R16&gt;9,(R16+2),IF(R16&lt;0,(-R16),"0"))))</f>
        <v>#VALUE!</v>
      </c>
      <c r="BP16" s="67" t="str">
        <f>IF(R16=1000,0,IF(R16=-1000,11,IF(R16&lt;-9,-(R16-2),IF(R16&gt;0,(R16),"0"))))</f>
        <v/>
      </c>
      <c r="BQ16" s="67">
        <f>IF(R16=1000,11,IF(R16=-1000,0,IF(R16&gt;0,11,IF(R16&lt;0,(-R16),"0"))))</f>
        <v>11</v>
      </c>
      <c r="BR16" s="67" t="str">
        <f>IF(R16=1000,0,IF(R16=-1000,11,IF(R16&lt;0,11,IF(R16&gt;0,(R16),"0"))))</f>
        <v/>
      </c>
      <c r="BS16" s="68" t="str">
        <f>IF(R16="","",IF(R16&gt;9,BO16,BQ16))</f>
        <v/>
      </c>
      <c r="BT16" s="69" t="str">
        <f>IF(R16="","","-")</f>
        <v/>
      </c>
      <c r="BU16" s="70" t="str">
        <f>IF(R16="","",IF(R16&lt;-9,BP16,BR16))</f>
        <v/>
      </c>
      <c r="BV16" s="67" t="e">
        <f>IF(S16=1000,11,IF(S16=-1000,0,IF(S16&gt;9,(S16+2),IF(S16&lt;0,(-S16),"0"))))</f>
        <v>#VALUE!</v>
      </c>
      <c r="BW16" s="67" t="str">
        <f>IF(S16=1000,0,IF(S16=-1000,11,IF(S16&lt;-9,-(S16-2),IF(S16&gt;0,(S16),"0"))))</f>
        <v/>
      </c>
      <c r="BX16" s="67">
        <f>IF(S16=1000,11,IF(S16=-1000,0,IF(S16&gt;0,11,IF(S16&lt;0,(-S16),"0"))))</f>
        <v>11</v>
      </c>
      <c r="BY16" s="71" t="str">
        <f>IF(S16=1000,0,IF(S16=-1000,11,IF(S16&lt;0,11,IF(S16&gt;0,(S16),"0"))))</f>
        <v/>
      </c>
      <c r="BZ16" s="68" t="str">
        <f>IF(S16="","",IF(S16&gt;9,BV16,BX16))</f>
        <v/>
      </c>
      <c r="CA16" s="69" t="str">
        <f>IF(S16="","","-")</f>
        <v/>
      </c>
      <c r="CB16" s="70" t="str">
        <f>IF(S16="","",IF(S16&lt;-9,BW16,BY16))</f>
        <v/>
      </c>
      <c r="CC16" s="72">
        <f>IF(O16="","",SUM(T16:X16))</f>
        <v>3</v>
      </c>
      <c r="CD16" s="73" t="str">
        <f>IF(CC16="","","-")</f>
        <v>-</v>
      </c>
      <c r="CE16" s="74">
        <f>IF(O16="","",SUM(Y16:AC16))</f>
        <v>0</v>
      </c>
      <c r="CP16" s="32"/>
      <c r="CQ16" s="32"/>
    </row>
    <row r="17" spans="1:95" s="31" customFormat="1" ht="15" customHeight="1" x14ac:dyDescent="0.2">
      <c r="A17" s="43">
        <v>1</v>
      </c>
      <c r="B17" s="44">
        <v>11</v>
      </c>
      <c r="C17" s="75">
        <v>2</v>
      </c>
      <c r="D17" s="76" t="str">
        <f>IF(A17="","",VLOOKUP(A17,СписокКМ!D:I,2,FALSE))</f>
        <v>ЭСАУЛОВ Александр</v>
      </c>
      <c r="E17" s="47"/>
      <c r="F17" s="77" t="str">
        <f>IF(B17="","",VLOOKUP(B17,СписокКМ!D:I,2,FALSE))</f>
        <v>КУЗЬМЕНКО Артем</v>
      </c>
      <c r="G17" s="49"/>
      <c r="H17" s="41"/>
      <c r="I17" s="91" t="s">
        <v>165</v>
      </c>
      <c r="J17" s="91" t="s">
        <v>30</v>
      </c>
      <c r="K17" s="91" t="s">
        <v>150</v>
      </c>
      <c r="L17" s="91" t="s">
        <v>155</v>
      </c>
      <c r="M17" s="51"/>
      <c r="N17" s="42"/>
      <c r="O17" s="79">
        <f>IF(I17="","",IF(I17="0",1000,IF(I17="-0",-1000,I17*1)))</f>
        <v>14</v>
      </c>
      <c r="P17" s="79">
        <f t="shared" si="13"/>
        <v>-8</v>
      </c>
      <c r="Q17" s="79">
        <f t="shared" si="13"/>
        <v>4</v>
      </c>
      <c r="R17" s="79">
        <f t="shared" si="13"/>
        <v>7</v>
      </c>
      <c r="S17" s="80" t="str">
        <f t="shared" si="13"/>
        <v/>
      </c>
      <c r="T17" s="55">
        <f t="shared" si="14"/>
        <v>1</v>
      </c>
      <c r="U17" s="56">
        <f t="shared" si="14"/>
        <v>0</v>
      </c>
      <c r="V17" s="56">
        <f t="shared" si="14"/>
        <v>1</v>
      </c>
      <c r="W17" s="56">
        <f t="shared" si="14"/>
        <v>1</v>
      </c>
      <c r="X17" s="56" t="str">
        <f t="shared" si="14"/>
        <v/>
      </c>
      <c r="Y17" s="57">
        <f t="shared" si="15"/>
        <v>0</v>
      </c>
      <c r="Z17" s="57">
        <f t="shared" si="15"/>
        <v>1</v>
      </c>
      <c r="AA17" s="57">
        <f t="shared" si="15"/>
        <v>0</v>
      </c>
      <c r="AB17" s="57">
        <f t="shared" si="15"/>
        <v>0</v>
      </c>
      <c r="AC17" s="57" t="str">
        <f t="shared" si="15"/>
        <v/>
      </c>
      <c r="AD17" s="58">
        <f>IF(CC17="","",IF(CC17&gt;CE17,1,-1))</f>
        <v>1</v>
      </c>
      <c r="AE17" s="58">
        <f>IF(CC17="","",IF(CC17&lt;CE17,1,-1))</f>
        <v>-1</v>
      </c>
      <c r="AF17" s="59">
        <f>IF(CC17&gt;CE17,1,0)</f>
        <v>1</v>
      </c>
      <c r="AG17" s="60">
        <f>IF(CE17&gt;CC17,1,0)</f>
        <v>0</v>
      </c>
      <c r="AH17" s="81">
        <f>IF(O17="","",AX17*1)</f>
        <v>16</v>
      </c>
      <c r="AI17" s="92">
        <f>IF(P17="","",BE17*1)</f>
        <v>8</v>
      </c>
      <c r="AJ17" s="92">
        <f>IF(Q17="","",BL17*1)</f>
        <v>11</v>
      </c>
      <c r="AK17" s="92">
        <f>IF(R17="","",BS17*1)</f>
        <v>11</v>
      </c>
      <c r="AL17" s="92" t="str">
        <f>IF(S17="","",BZ17*1)</f>
        <v/>
      </c>
      <c r="AM17" s="93">
        <f>IF(O17="","",AZ17*1)</f>
        <v>14</v>
      </c>
      <c r="AN17" s="93">
        <f>IF(P17="","",BG17*1)</f>
        <v>11</v>
      </c>
      <c r="AO17" s="93">
        <f>IF(Q17="","",BN17*1)</f>
        <v>4</v>
      </c>
      <c r="AP17" s="93">
        <f>IF(R17="","",BU17*1)</f>
        <v>7</v>
      </c>
      <c r="AQ17" s="93" t="str">
        <f>IF(S17="","",CB17*1)</f>
        <v/>
      </c>
      <c r="AR17" s="64">
        <f>SUM(AH17:AL17)</f>
        <v>46</v>
      </c>
      <c r="AS17" s="65">
        <f>SUM(AM17:AQ17)</f>
        <v>36</v>
      </c>
      <c r="AT17" s="66">
        <f>IF(O17=1000,11,IF(O17=-1000,0,IF(O17&gt;0,11,IF(O17&lt;0,(-O17),"0"))))</f>
        <v>11</v>
      </c>
      <c r="AU17" s="67">
        <f>IF(O17=1000,0,IF(O17=-1000,11,IF(O17&lt;-9,-(O17-2),IF(O17&gt;0,(O17),"0"))))</f>
        <v>14</v>
      </c>
      <c r="AV17" s="66">
        <f>IF(O17=1000,11,IF(O17=-1000,0,IF(O17&gt;9,(O17+2),IF(O17&lt;0,(-O17),"0"))))</f>
        <v>16</v>
      </c>
      <c r="AW17" s="67">
        <f>IF(O17=1000,0,IF(O17=-1000,11,IF(O17&lt;0,11,IF(O17&gt;0,(O17),"0"))))</f>
        <v>14</v>
      </c>
      <c r="AX17" s="94">
        <f>IF(O17="","",IF(O17&gt;9,AV17,AT17))</f>
        <v>16</v>
      </c>
      <c r="AY17" s="95" t="str">
        <f>IF(O17="","","-")</f>
        <v>-</v>
      </c>
      <c r="AZ17" s="96">
        <f>IF(O17="","",IF(O17&lt;-9,AU17,AW17))</f>
        <v>14</v>
      </c>
      <c r="BA17" s="66">
        <f>IF(P17=1000,11,IF(P17=-1000,0,IF(P17&gt;9,(P17+2),IF(P17&lt;0,(-P17),"0"))))</f>
        <v>8</v>
      </c>
      <c r="BB17" s="67" t="str">
        <f>IF(P17=1000,0,IF(P17=-1000,11,IF(P17&lt;-9,-(P17-2),IF(P17&gt;0,(P17),"0"))))</f>
        <v>0</v>
      </c>
      <c r="BC17" s="67">
        <f>IF(P17=1000,11,IF(P17=-1000,0,IF(P17&gt;0,11,IF(P17&lt;0,(-P17),"0"))))</f>
        <v>8</v>
      </c>
      <c r="BD17" s="67">
        <f>IF(P17=1000,0,IF(P17=-1000,11,IF(P17&lt;0,11,IF(P17&gt;0,(P17),"0"))))</f>
        <v>11</v>
      </c>
      <c r="BE17" s="94">
        <f>IF(P17="","",IF(P17&gt;9,BA17,BC17))</f>
        <v>8</v>
      </c>
      <c r="BF17" s="95" t="str">
        <f>IF(P17="","","-")</f>
        <v>-</v>
      </c>
      <c r="BG17" s="96">
        <f>IF(P17="","",IF(P17&lt;-9,BB17,BD17))</f>
        <v>11</v>
      </c>
      <c r="BH17" s="66" t="str">
        <f>IF(Q17=1000,11,IF(Q17=-1000,0,IF(Q17&gt;9,(Q17+2),IF(Q17&lt;0,(-Q17),"0"))))</f>
        <v>0</v>
      </c>
      <c r="BI17" s="67">
        <f>IF(Q17=1000,0,IF(Q17=-1000,11,IF(Q17&lt;-9,-(Q17-2),IF(Q17&gt;0,(Q17),"0"))))</f>
        <v>4</v>
      </c>
      <c r="BJ17" s="67">
        <f>IF(Q17=1000,11,IF(Q17=-1000,0,IF(Q17&gt;0,11,IF(Q17&lt;0,(-Q17),"0"))))</f>
        <v>11</v>
      </c>
      <c r="BK17" s="67">
        <f>IF(Q17=1000,0,IF(Q17=-1000,11,IF(Q17&lt;0,11,IF(Q17&gt;0,(Q17),"0"))))</f>
        <v>4</v>
      </c>
      <c r="BL17" s="94">
        <f>IF(Q17="","",IF(Q17&gt;9,BH17,BJ17))</f>
        <v>11</v>
      </c>
      <c r="BM17" s="95" t="str">
        <f>IF(Q17="","","-")</f>
        <v>-</v>
      </c>
      <c r="BN17" s="96">
        <f>IF(Q17="","",IF(Q17&lt;-9,BI17,BK17))</f>
        <v>4</v>
      </c>
      <c r="BO17" s="67" t="str">
        <f>IF(R17=1000,11,IF(R17=-1000,0,IF(R17&gt;9,(R17+2),IF(R17&lt;0,(-R17),"0"))))</f>
        <v>0</v>
      </c>
      <c r="BP17" s="67">
        <f>IF(R17=1000,0,IF(R17=-1000,11,IF(R17&lt;-9,-(R17-2),IF(R17&gt;0,(R17),"0"))))</f>
        <v>7</v>
      </c>
      <c r="BQ17" s="67">
        <f>IF(R17=1000,11,IF(R17=-1000,0,IF(R17&gt;0,11,IF(R17&lt;0,(-R17),"0"))))</f>
        <v>11</v>
      </c>
      <c r="BR17" s="67">
        <f>IF(R17=1000,0,IF(R17=-1000,11,IF(R17&lt;0,11,IF(R17&gt;0,(R17),"0"))))</f>
        <v>7</v>
      </c>
      <c r="BS17" s="94">
        <f>IF(R17="","",IF(R17&gt;9,BO17,BQ17))</f>
        <v>11</v>
      </c>
      <c r="BT17" s="95" t="str">
        <f>IF(R17="","","-")</f>
        <v>-</v>
      </c>
      <c r="BU17" s="96">
        <f>IF(R17="","",IF(R17&lt;-9,BP17,BR17))</f>
        <v>7</v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94" t="str">
        <f>IF(S17="","",IF(S17&gt;9,BV17,BX17))</f>
        <v/>
      </c>
      <c r="CA17" s="95" t="str">
        <f>IF(S17="","","-")</f>
        <v/>
      </c>
      <c r="CB17" s="96" t="str">
        <f>IF(S17="","",IF(S17&lt;-9,BW17,BY17))</f>
        <v/>
      </c>
      <c r="CC17" s="97">
        <f>IF(O17="","",SUM(T17:X17))</f>
        <v>3</v>
      </c>
      <c r="CD17" s="88" t="str">
        <f>IF(CC17="","","-")</f>
        <v>-</v>
      </c>
      <c r="CE17" s="98">
        <f>IF(O17="","",SUM(Y17:AC17))</f>
        <v>1</v>
      </c>
      <c r="CP17" s="32"/>
      <c r="CQ17" s="32"/>
    </row>
    <row r="18" spans="1:95" s="31" customFormat="1" ht="15" customHeight="1" x14ac:dyDescent="0.2">
      <c r="A18" s="43">
        <v>57</v>
      </c>
      <c r="B18" s="44">
        <v>71</v>
      </c>
      <c r="C18" s="1250" t="s">
        <v>563</v>
      </c>
      <c r="D18" s="76" t="str">
        <f>IF(A18="","",VLOOKUP(A18,СписокКМ!D:I,2,FALSE))</f>
        <v>ПАЛИН Денис</v>
      </c>
      <c r="E18" s="47"/>
      <c r="F18" s="77" t="str">
        <f>IF(B18="","",VLOOKUP(B18,СписокКМ!D:I,2,FALSE))</f>
        <v>БОГУСЛАВСКИЙ Артемий</v>
      </c>
      <c r="G18" s="49"/>
      <c r="H18" s="41"/>
      <c r="I18" s="1252" t="s">
        <v>155</v>
      </c>
      <c r="J18" s="1252" t="s">
        <v>29</v>
      </c>
      <c r="K18" s="1252" t="s">
        <v>565</v>
      </c>
      <c r="L18" s="1252" t="s">
        <v>155</v>
      </c>
      <c r="M18" s="1252"/>
      <c r="N18" s="42"/>
      <c r="O18" s="1244">
        <f>IF(I18="","",IF(I18="0",1000,IF(I18="-0",-1000,I18*1)))</f>
        <v>7</v>
      </c>
      <c r="P18" s="1244">
        <f>IF(J18="","",IF(J18="0",1000,IF(J18="-0",-1000,J18*1)))</f>
        <v>9</v>
      </c>
      <c r="Q18" s="1244">
        <f>IF(K18="","",IF(K18="0",1000,IF(K18="-0",-1000,K18*1)))</f>
        <v>-3</v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>
        <f>IF(O18="","",IF(O18&gt;0,1,0))</f>
        <v>1</v>
      </c>
      <c r="U18" s="1284">
        <f>IF(P18="","",IF(P18&gt;0,1,0))</f>
        <v>1</v>
      </c>
      <c r="V18" s="1284">
        <f>IF(Q18="","",IF(Q18&gt;0,1,0))</f>
        <v>0</v>
      </c>
      <c r="W18" s="1284" t="str">
        <f>IF(R18="","",IF(R18&gt;0,1,0))</f>
        <v/>
      </c>
      <c r="X18" s="1284" t="str">
        <f>IF(S18="","",IF(S18&gt;0,1,0))</f>
        <v/>
      </c>
      <c r="Y18" s="1278">
        <f>IF(O18="","",IF(O18&lt;0,1,0))</f>
        <v>0</v>
      </c>
      <c r="Z18" s="1278">
        <f>IF(P18="","",IF(P18&lt;0,1,0))</f>
        <v>0</v>
      </c>
      <c r="AA18" s="1278">
        <f>IF(Q18="","",IF(Q18&lt;0,1,0))</f>
        <v>1</v>
      </c>
      <c r="AB18" s="1278" t="str">
        <f>IF(R18="","",IF(R18&lt;0,1,0))</f>
        <v/>
      </c>
      <c r="AC18" s="1278" t="str">
        <f>IF(S18="","",IF(S18&lt;0,1,0))</f>
        <v/>
      </c>
      <c r="AD18" s="1280">
        <f>IF(CC18="","",IF(CC18&gt;CE18,1,-1))</f>
        <v>1</v>
      </c>
      <c r="AE18" s="1280">
        <f>IF(CC18="","",IF(CC18&lt;CE18,1,-1))</f>
        <v>-1</v>
      </c>
      <c r="AF18" s="1282">
        <f>IF(CC18&gt;CE18,1,0)</f>
        <v>1</v>
      </c>
      <c r="AG18" s="1272">
        <f>IF(CE18&gt;CC18,1,0)</f>
        <v>0</v>
      </c>
      <c r="AH18" s="1274">
        <f>IF(O18="","",AX18*1)</f>
        <v>11</v>
      </c>
      <c r="AI18" s="1276">
        <f>IF(P18="","",BE18*1)</f>
        <v>11</v>
      </c>
      <c r="AJ18" s="1276">
        <f>IF(Q18="","",BL18*1)</f>
        <v>3</v>
      </c>
      <c r="AK18" s="1276" t="str">
        <f>IF(R18="","",BS18*1)</f>
        <v/>
      </c>
      <c r="AL18" s="1276" t="str">
        <f>IF(S18="","",BZ18*1)</f>
        <v/>
      </c>
      <c r="AM18" s="1298">
        <f>IF(O18="","",AZ18*1)</f>
        <v>7</v>
      </c>
      <c r="AN18" s="1298">
        <f>IF(P18="","",BG18*1)</f>
        <v>9</v>
      </c>
      <c r="AO18" s="1298">
        <f>IF(Q18="","",BN18*1)</f>
        <v>11</v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11</v>
      </c>
      <c r="AU18" s="1286">
        <f>IF(O18=1000,0,IF(O18=-1000,11,IF(O18&lt;-9,-(O18-2),IF(O18&gt;0,(O18),"0"))))</f>
        <v>7</v>
      </c>
      <c r="AV18" s="1286" t="str">
        <f>IF(O18=1000,11,IF(O18=-1000,0,IF(O18&gt;9,(O18+2),IF(O18&lt;0,(-O18),"0"))))</f>
        <v>0</v>
      </c>
      <c r="AW18" s="1286">
        <f>IF(O18=1000,0,IF(O18=-1000,11,IF(O18&lt;0,11,IF(O18&gt;0,(O18),"0"))))</f>
        <v>7</v>
      </c>
      <c r="AX18" s="1296">
        <f>IF(O18="","",IF(O18&gt;9,AV18,AT18))</f>
        <v>11</v>
      </c>
      <c r="AY18" s="1288" t="str">
        <f>IF(O18="","","-")</f>
        <v>-</v>
      </c>
      <c r="AZ18" s="1290">
        <f>IF(O18="","",IF(O18&lt;-9,AU18,AW18))</f>
        <v>7</v>
      </c>
      <c r="BA18" s="1286" t="str">
        <f>IF(P18=1000,11,IF(P18=-1000,0,IF(P18&gt;9,(P18+2),IF(P18&lt;0,(-P18),"0"))))</f>
        <v>0</v>
      </c>
      <c r="BB18" s="1286">
        <f>IF(P18=1000,0,IF(P18=-1000,11,IF(P18&lt;-9,-(P18-2),IF(P18&gt;0,(P18),"0"))))</f>
        <v>9</v>
      </c>
      <c r="BC18" s="1286">
        <f>IF(P18=1000,11,IF(P18=-1000,0,IF(P18&gt;0,11,IF(P18&lt;0,(-P18),"0"))))</f>
        <v>11</v>
      </c>
      <c r="BD18" s="1286">
        <f>IF(P18=1000,0,IF(P18=-1000,11,IF(P18&lt;0,11,IF(P18&gt;0,(P18),"0"))))</f>
        <v>9</v>
      </c>
      <c r="BE18" s="1296">
        <f>IF(P18="","",IF(P18&gt;9,BA18,BC18))</f>
        <v>11</v>
      </c>
      <c r="BF18" s="1288" t="str">
        <f>IF(P18="","","-")</f>
        <v>-</v>
      </c>
      <c r="BG18" s="1290">
        <f>IF(P18="","",IF(P18&lt;-9,BB18,BD18))</f>
        <v>9</v>
      </c>
      <c r="BH18" s="1286">
        <f>IF(Q18=1000,11,IF(Q18=-1000,0,IF(Q18&gt;9,(Q18+2),IF(Q18&lt;0,(-Q18),"0"))))</f>
        <v>3</v>
      </c>
      <c r="BI18" s="1286" t="str">
        <f>IF(Q18=1000,0,IF(Q18=-1000,11,IF(Q18&lt;-9,-(Q18-2),IF(Q18&gt;0,(Q18),"0"))))</f>
        <v>0</v>
      </c>
      <c r="BJ18" s="1286">
        <f>IF(Q18=1000,11,IF(Q18=-1000,0,IF(Q18&gt;0,11,IF(Q18&lt;0,(-Q18),"0"))))</f>
        <v>3</v>
      </c>
      <c r="BK18" s="1286">
        <f>IF(Q18=1000,0,IF(Q18=-1000,11,IF(Q18&lt;0,11,IF(Q18&gt;0,(Q18),"0"))))</f>
        <v>11</v>
      </c>
      <c r="BL18" s="1296">
        <f>IF(Q18="","",IF(Q18&gt;9,BH18,BJ18))</f>
        <v>3</v>
      </c>
      <c r="BM18" s="1288" t="str">
        <f>IF(Q18="","","-")</f>
        <v>-</v>
      </c>
      <c r="BN18" s="1290">
        <f>IF(Q18="","",IF(Q18&lt;-9,BI18,BK18))</f>
        <v>11</v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308" t="s">
        <v>26</v>
      </c>
      <c r="BT18" s="1310" t="s">
        <v>569</v>
      </c>
      <c r="BU18" s="1312" t="s">
        <v>155</v>
      </c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>
        <v>3</v>
      </c>
      <c r="CD18" s="1304" t="str">
        <f>IF(CC18="","","-")</f>
        <v>-</v>
      </c>
      <c r="CE18" s="1306">
        <f>IF(O18="","",SUM(Y18:AC19))</f>
        <v>1</v>
      </c>
      <c r="CP18" s="32"/>
      <c r="CQ18" s="32"/>
    </row>
    <row r="19" spans="1:95" s="31" customFormat="1" ht="15" customHeight="1" x14ac:dyDescent="0.2">
      <c r="A19" s="43">
        <v>1</v>
      </c>
      <c r="B19" s="44">
        <v>11</v>
      </c>
      <c r="C19" s="1251"/>
      <c r="D19" s="46" t="str">
        <f>IF(A19="","",VLOOKUP(A19,СписокКМ!D:I,2,FALSE))</f>
        <v>ЭСАУЛОВ Александр</v>
      </c>
      <c r="E19" s="47"/>
      <c r="F19" s="48" t="str">
        <f>IF(B19="","",VLOOKUP(B19,СписокКМ!D:I,2,FALSE))</f>
        <v>КУЗЬМЕНКО Артем</v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309"/>
      <c r="BT19" s="1311"/>
      <c r="BU19" s="1313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>
        <f>IF(A16="","",A16)</f>
        <v>57</v>
      </c>
      <c r="B20" s="99">
        <f>IF(B16="","",B17)</f>
        <v>11</v>
      </c>
      <c r="C20" s="75">
        <v>4</v>
      </c>
      <c r="D20" s="100" t="str">
        <f>IF(A20="","",VLOOKUP(A20,СписокКМ!D:I,2,FALSE))</f>
        <v>ПАЛИН Денис</v>
      </c>
      <c r="E20" s="101"/>
      <c r="F20" s="77" t="str">
        <f>IF(B20="","",VLOOKUP(B20,СписокКМ!D:I,2,FALSE))</f>
        <v>КУЗЬМЕНКО Артем</v>
      </c>
      <c r="G20" s="102"/>
      <c r="H20" s="41"/>
      <c r="I20" s="91"/>
      <c r="J20" s="91"/>
      <c r="K20" s="91"/>
      <c r="L20" s="91"/>
      <c r="M20" s="91"/>
      <c r="N20" s="42"/>
      <c r="O20" s="79" t="str">
        <f>IF(I20="","",IF(I20="0",1000,IF(I20="-0",-1000,I20*1)))</f>
        <v/>
      </c>
      <c r="P20" s="79" t="str">
        <f t="shared" ref="P20:S21" si="16">IF(J20="","",IF(J20="0",1000,IF(J20="-0",-1000,J20*1)))</f>
        <v/>
      </c>
      <c r="Q20" s="79" t="str">
        <f t="shared" si="16"/>
        <v/>
      </c>
      <c r="R20" s="79" t="str">
        <f t="shared" si="16"/>
        <v/>
      </c>
      <c r="S20" s="80" t="str">
        <f t="shared" si="16"/>
        <v/>
      </c>
      <c r="T20" s="103" t="str">
        <f t="shared" ref="T20:X21" si="17">IF(O20="","",IF(O20&gt;0,1,0))</f>
        <v/>
      </c>
      <c r="U20" s="104" t="str">
        <f t="shared" si="17"/>
        <v/>
      </c>
      <c r="V20" s="104" t="str">
        <f t="shared" si="17"/>
        <v/>
      </c>
      <c r="W20" s="104" t="str">
        <f t="shared" si="17"/>
        <v/>
      </c>
      <c r="X20" s="104" t="str">
        <f t="shared" si="17"/>
        <v/>
      </c>
      <c r="Y20" s="105" t="str">
        <f t="shared" ref="Y20:AC21" si="18">IF(O20="","",IF(O20&lt;0,1,0))</f>
        <v/>
      </c>
      <c r="Z20" s="105" t="str">
        <f t="shared" si="18"/>
        <v/>
      </c>
      <c r="AA20" s="105" t="str">
        <f t="shared" si="18"/>
        <v/>
      </c>
      <c r="AB20" s="105" t="str">
        <f t="shared" si="18"/>
        <v/>
      </c>
      <c r="AC20" s="105" t="str">
        <f t="shared" si="18"/>
        <v/>
      </c>
      <c r="AD20" s="106" t="str">
        <f>IF(CC20="","",IF(CC20&gt;CE20,1,-1))</f>
        <v/>
      </c>
      <c r="AE20" s="106" t="str">
        <f>IF(CC20="","",IF(CC20&lt;CE20,1,-1))</f>
        <v/>
      </c>
      <c r="AF20" s="107">
        <f>IF(CC20&gt;CE20,1,0)</f>
        <v>0</v>
      </c>
      <c r="AG20" s="108">
        <f>IF(CE20&gt;CC20,1,0)</f>
        <v>0</v>
      </c>
      <c r="AH20" s="81" t="str">
        <f>IF(O20="","",AX20*1)</f>
        <v/>
      </c>
      <c r="AI20" s="92" t="str">
        <f>IF(P20="","",BE20*1)</f>
        <v/>
      </c>
      <c r="AJ20" s="92" t="str">
        <f>IF(Q20="","",BL20*1)</f>
        <v/>
      </c>
      <c r="AK20" s="92" t="str">
        <f>IF(R20="","",BS20*1)</f>
        <v/>
      </c>
      <c r="AL20" s="92" t="str">
        <f>IF(S20="","",BZ20*1)</f>
        <v/>
      </c>
      <c r="AM20" s="93" t="str">
        <f>IF(O20="","",AZ20*1)</f>
        <v/>
      </c>
      <c r="AN20" s="93" t="str">
        <f>IF(P20="","",BG20*1)</f>
        <v/>
      </c>
      <c r="AO20" s="93" t="str">
        <f>IF(Q20="","",BN20*1)</f>
        <v/>
      </c>
      <c r="AP20" s="93" t="str">
        <f>IF(R20="","",BU20*1)</f>
        <v/>
      </c>
      <c r="AQ20" s="93" t="str">
        <f>IF(S20="","",CB20*1)</f>
        <v/>
      </c>
      <c r="AR20" s="109">
        <f>SUM(AH20:AL20)</f>
        <v>0</v>
      </c>
      <c r="AS20" s="110">
        <f>SUM(AM20:AQ20)</f>
        <v>0</v>
      </c>
      <c r="AT20" s="111">
        <f>IF(O20=1000,11,IF(O20=-1000,0,IF(O20&gt;0,11,IF(O20&lt;0,(-O20),"0"))))</f>
        <v>11</v>
      </c>
      <c r="AU20" s="112" t="str">
        <f>IF(O20=1000,0,IF(O20=-1000,11,IF(O20&lt;-9,-(O20-2),IF(O20&gt;0,(O20),"0"))))</f>
        <v/>
      </c>
      <c r="AV20" s="111" t="e">
        <f>IF(O20=1000,11,IF(O20=-1000,0,IF(O20&gt;9,(O20+2),IF(O20&lt;0,(-O20),"0"))))</f>
        <v>#VALUE!</v>
      </c>
      <c r="AW20" s="112" t="str">
        <f>IF(O20=1000,0,IF(O20=-1000,11,IF(O20&lt;0,11,IF(O20&gt;0,(O20),"0"))))</f>
        <v/>
      </c>
      <c r="AX20" s="94" t="str">
        <f>IF(O20="","",IF(O20&gt;9,AV20,AT20))</f>
        <v/>
      </c>
      <c r="AY20" s="95" t="str">
        <f>IF(O20="","","-")</f>
        <v/>
      </c>
      <c r="AZ20" s="96" t="str">
        <f>IF(O20="","",IF(O20&lt;-9,AU20,AW20))</f>
        <v/>
      </c>
      <c r="BA20" s="111" t="e">
        <f>IF(P20=1000,11,IF(P20=-1000,0,IF(P20&gt;9,(P20+2),IF(P20&lt;0,(-P20),"0"))))</f>
        <v>#VALUE!</v>
      </c>
      <c r="BB20" s="112" t="str">
        <f>IF(P20=1000,0,IF(P20=-1000,11,IF(P20&lt;-9,-(P20-2),IF(P20&gt;0,(P20),"0"))))</f>
        <v/>
      </c>
      <c r="BC20" s="112">
        <f>IF(P20=1000,11,IF(P20=-1000,0,IF(P20&gt;0,11,IF(P20&lt;0,(-P20),"0"))))</f>
        <v>11</v>
      </c>
      <c r="BD20" s="112" t="str">
        <f>IF(P20=1000,0,IF(P20=-1000,11,IF(P20&lt;0,11,IF(P20&gt;0,(P20),"0"))))</f>
        <v/>
      </c>
      <c r="BE20" s="94" t="str">
        <f>IF(P20="","",IF(P20&gt;9,BA20,BC20))</f>
        <v/>
      </c>
      <c r="BF20" s="95" t="str">
        <f>IF(P20="","","-")</f>
        <v/>
      </c>
      <c r="BG20" s="96" t="str">
        <f>IF(P20="","",IF(P20&lt;-9,BB20,BD20))</f>
        <v/>
      </c>
      <c r="BH20" s="111" t="e">
        <f>IF(Q20=1000,11,IF(Q20=-1000,0,IF(Q20&gt;9,(Q20+2),IF(Q20&lt;0,(-Q20),"0"))))</f>
        <v>#VALUE!</v>
      </c>
      <c r="BI20" s="112" t="str">
        <f>IF(Q20=1000,0,IF(Q20=-1000,11,IF(Q20&lt;-9,-(Q20-2),IF(Q20&gt;0,(Q20),"0"))))</f>
        <v/>
      </c>
      <c r="BJ20" s="112">
        <f>IF(Q20=1000,11,IF(Q20=-1000,0,IF(Q20&gt;0,11,IF(Q20&lt;0,(-Q20),"0"))))</f>
        <v>11</v>
      </c>
      <c r="BK20" s="112" t="str">
        <f>IF(Q20=1000,0,IF(Q20=-1000,11,IF(Q20&lt;0,11,IF(Q20&gt;0,(Q20),"0"))))</f>
        <v/>
      </c>
      <c r="BL20" s="94" t="str">
        <f>IF(Q20="","",IF(Q20&gt;9,BH20,BJ20))</f>
        <v/>
      </c>
      <c r="BM20" s="95" t="str">
        <f>IF(Q20="","","-")</f>
        <v/>
      </c>
      <c r="BN20" s="96" t="str">
        <f>IF(Q20="","",IF(Q20&lt;-9,BI20,BK20))</f>
        <v/>
      </c>
      <c r="BO20" s="112" t="e">
        <f>IF(R20=1000,11,IF(R20=-1000,0,IF(R20&gt;9,(R20+2),IF(R20&lt;0,(-R20),"0"))))</f>
        <v>#VALUE!</v>
      </c>
      <c r="BP20" s="112" t="str">
        <f>IF(R20=1000,0,IF(R20=-1000,11,IF(R20&lt;-9,-(R20-2),IF(R20&gt;0,(R20),"0"))))</f>
        <v/>
      </c>
      <c r="BQ20" s="112">
        <f>IF(R20=1000,11,IF(R20=-1000,0,IF(R20&gt;0,11,IF(R20&lt;0,(-R20),"0"))))</f>
        <v>11</v>
      </c>
      <c r="BR20" s="112" t="str">
        <f>IF(R20=1000,0,IF(R20=-1000,11,IF(R20&lt;0,11,IF(R20&gt;0,(R20),"0"))))</f>
        <v/>
      </c>
      <c r="BS20" s="94" t="str">
        <f>IF(R20="","",IF(R20&gt;9,BO20,BQ20))</f>
        <v/>
      </c>
      <c r="BT20" s="95" t="str">
        <f>IF(R20="","","-")</f>
        <v/>
      </c>
      <c r="BU20" s="96" t="str">
        <f>IF(R20="","",IF(R20&lt;-9,BP20,BR20))</f>
        <v/>
      </c>
      <c r="BV20" s="112" t="e">
        <f>IF(S20=1000,11,IF(S20=-1000,0,IF(S20&gt;9,(S20+2),IF(S20&lt;0,(-S20),"0"))))</f>
        <v>#VALUE!</v>
      </c>
      <c r="BW20" s="112" t="str">
        <f>IF(S20=1000,0,IF(S20=-1000,11,IF(S20&lt;-9,-(S20-2),IF(S20&gt;0,(S20),"0"))))</f>
        <v/>
      </c>
      <c r="BX20" s="112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94" t="str">
        <f>IF(S20="","",IF(S20&gt;9,BV20,BX20))</f>
        <v/>
      </c>
      <c r="CA20" s="95" t="str">
        <f>IF(S20="","","-")</f>
        <v/>
      </c>
      <c r="CB20" s="96" t="str">
        <f>IF(S20="","",IF(S20&lt;-9,BW20,BY20))</f>
        <v/>
      </c>
      <c r="CC20" s="97" t="str">
        <f>IF(O20="","",SUM(T20:X20))</f>
        <v/>
      </c>
      <c r="CD20" s="88" t="str">
        <f>IF(CC20="","","-")</f>
        <v/>
      </c>
      <c r="CE20" s="98" t="str">
        <f>IF(O20="","",SUM(Y20:AC20))</f>
        <v/>
      </c>
      <c r="CP20" s="32"/>
      <c r="CQ20" s="32"/>
    </row>
    <row r="21" spans="1:95" s="31" customFormat="1" ht="15" customHeight="1" thickBot="1" x14ac:dyDescent="0.25">
      <c r="A21" s="99">
        <f>IF(A16="","",A17)</f>
        <v>1</v>
      </c>
      <c r="B21" s="99">
        <f>IF(B16="","",B16)</f>
        <v>71</v>
      </c>
      <c r="C21" s="114">
        <v>5</v>
      </c>
      <c r="D21" s="115" t="str">
        <f>IF(A21="","",VLOOKUP(A21,СписокКМ!D:I,2,FALSE))</f>
        <v>ЭСАУЛОВ Александр</v>
      </c>
      <c r="E21" s="116"/>
      <c r="F21" s="117" t="str">
        <f>IF(B21="","",VLOOKUP(B21,СписокКМ!D:I,2,FALSE))</f>
        <v>БОГУСЛАВСКИЙ Артемий</v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16"/>
        <v/>
      </c>
      <c r="Q21" s="123" t="str">
        <f t="shared" si="16"/>
        <v/>
      </c>
      <c r="R21" s="123" t="str">
        <f t="shared" si="16"/>
        <v/>
      </c>
      <c r="S21" s="124" t="str">
        <f t="shared" si="16"/>
        <v/>
      </c>
      <c r="T21" s="125" t="str">
        <f t="shared" si="17"/>
        <v/>
      </c>
      <c r="U21" s="126" t="str">
        <f t="shared" si="17"/>
        <v/>
      </c>
      <c r="V21" s="126" t="str">
        <f t="shared" si="17"/>
        <v/>
      </c>
      <c r="W21" s="126" t="str">
        <f t="shared" si="17"/>
        <v/>
      </c>
      <c r="X21" s="126" t="str">
        <f t="shared" si="17"/>
        <v/>
      </c>
      <c r="Y21" s="127" t="str">
        <f t="shared" si="18"/>
        <v/>
      </c>
      <c r="Z21" s="127" t="str">
        <f t="shared" si="18"/>
        <v/>
      </c>
      <c r="AA21" s="127" t="str">
        <f t="shared" si="18"/>
        <v/>
      </c>
      <c r="AB21" s="127" t="str">
        <f t="shared" si="18"/>
        <v/>
      </c>
      <c r="AC21" s="127" t="str">
        <f t="shared" si="18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>
        <v>12</v>
      </c>
      <c r="B23" s="35">
        <v>9</v>
      </c>
      <c r="C23" s="1225">
        <f>1+C14</f>
        <v>3</v>
      </c>
      <c r="D23" s="1227" t="str">
        <f>IF(A23="","",VLOOKUP(A23,СписокКМ!$A$186:$D$236,3,FALSE))</f>
        <v>Владикавказ                          Рсо - Алания</v>
      </c>
      <c r="E23" s="1228" t="e">
        <f>IF(B23="","",VLOOKUP(B23,СписокКМ!E:J,2,FALSE))</f>
        <v>#N/A</v>
      </c>
      <c r="F23" s="1231" t="str">
        <f>IF(B23="","",VLOOKUP(B23,СписокКМ!$A$186:$D$236,3,FALSE))</f>
        <v>Московская область</v>
      </c>
      <c r="G23" s="1232" t="e">
        <f>IF(D23="","",VLOOKUP(D23,СписокКМ!G:L,2,FALSE))</f>
        <v>#N/A</v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 t="str">
        <f>IF(A23="","",VLOOKUP(A23,'[60]Протокол команд'!A:K,8,FALSE))</f>
        <v>-</v>
      </c>
      <c r="U23" s="39" t="e">
        <f>T23*5-4</f>
        <v>#VALUE!</v>
      </c>
      <c r="V23" s="39" t="e">
        <f>T23*5</f>
        <v>#VALUE!</v>
      </c>
      <c r="W23" s="39" t="e">
        <f>CONCATENATE(U23,"-",V23)</f>
        <v>#VALUE!</v>
      </c>
      <c r="X23" s="39">
        <f>IF(A23="","",VLOOKUP(A23,'[60]Протокол команд'!A:K,10,FALSE))</f>
        <v>0</v>
      </c>
      <c r="Y23" s="39">
        <f>X23*5-4</f>
        <v>-4</v>
      </c>
      <c r="Z23" s="39">
        <f>X23*5</f>
        <v>0</v>
      </c>
      <c r="AA23" s="39" t="str">
        <f>CONCATENATE(Y23,"-",Z23)</f>
        <v>-4-0</v>
      </c>
      <c r="AB23" s="1241">
        <f>IF(O25="","",SUM(AF25:AF30))</f>
        <v>0</v>
      </c>
      <c r="AC23" s="1242"/>
      <c r="AD23" s="1243"/>
      <c r="AE23" s="1242">
        <f>IF(O25="","",SUM(AG25:AG30))</f>
        <v>3</v>
      </c>
      <c r="AF23" s="1242"/>
      <c r="AG23" s="1264"/>
      <c r="AH23" s="1241">
        <f>SUM(CC25:CC30)</f>
        <v>0</v>
      </c>
      <c r="AI23" s="1242"/>
      <c r="AJ23" s="1243"/>
      <c r="AK23" s="1242">
        <f>SUM(CE25:CE30)</f>
        <v>9</v>
      </c>
      <c r="AL23" s="1242"/>
      <c r="AM23" s="1264"/>
      <c r="AN23" s="1265">
        <f>SUM(AR25:AR30)</f>
        <v>25</v>
      </c>
      <c r="AO23" s="1266"/>
      <c r="AP23" s="1267"/>
      <c r="AQ23" s="1266">
        <f>SUM(AS25:AS30)</f>
        <v>66</v>
      </c>
      <c r="AR23" s="1266"/>
      <c r="AS23" s="1268"/>
      <c r="AT23" s="1314" t="s">
        <v>605</v>
      </c>
      <c r="AU23" s="1315"/>
      <c r="AV23" s="1315"/>
      <c r="AW23" s="1315"/>
      <c r="AX23" s="1315"/>
      <c r="AY23" s="1315"/>
      <c r="AZ23" s="1315"/>
      <c r="BA23" s="1315"/>
      <c r="BB23" s="1315"/>
      <c r="BC23" s="1315"/>
      <c r="BD23" s="1315"/>
      <c r="BE23" s="1315"/>
      <c r="BF23" s="1315"/>
      <c r="BG23" s="1315"/>
      <c r="BH23" s="1315"/>
      <c r="BI23" s="1315"/>
      <c r="BJ23" s="1315"/>
      <c r="BK23" s="1315"/>
      <c r="BL23" s="1315"/>
      <c r="BM23" s="1315"/>
      <c r="BN23" s="1315"/>
      <c r="BO23" s="1315"/>
      <c r="BP23" s="1315"/>
      <c r="BQ23" s="1315"/>
      <c r="BR23" s="1315"/>
      <c r="BS23" s="1315"/>
      <c r="BT23" s="1315"/>
      <c r="BU23" s="1315"/>
      <c r="BV23" s="1315"/>
      <c r="BW23" s="1315"/>
      <c r="BX23" s="1315"/>
      <c r="BY23" s="1315"/>
      <c r="BZ23" s="1315"/>
      <c r="CA23" s="1315"/>
      <c r="CB23" s="1316"/>
      <c r="CC23" s="1254">
        <f>IF(O25="","",SUM(AF25:AF30))</f>
        <v>0</v>
      </c>
      <c r="CD23" s="1256" t="str">
        <f>IF(CC23="","","-")</f>
        <v>-</v>
      </c>
      <c r="CE23" s="1258">
        <f>IF(O25="","",SUM(AG25:AG30))</f>
        <v>3</v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IF(A24="","",VLOOKUP(A24,СписокКМ!D:I,2,FALSE))</f>
        <v/>
      </c>
      <c r="E24" s="1230" t="str">
        <f>IF(B24="","",VLOOKUP(B24,СписокКМ!E:J,2,FALSE))</f>
        <v/>
      </c>
      <c r="F24" s="1233" t="str">
        <f>IF(C24="","",VLOOKUP(C24,СписокКМ!F:K,2,FALSE))</f>
        <v/>
      </c>
      <c r="G24" s="1234" t="str">
        <f>IF(D24="","",VLOOKUP(D24,СписокКМ!G:L,2,FALSE))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>
        <v>66</v>
      </c>
      <c r="B25" s="44">
        <v>54</v>
      </c>
      <c r="C25" s="90">
        <v>1</v>
      </c>
      <c r="D25" s="46" t="str">
        <f>IF(A25="","",VLOOKUP(A25,СписокКМ!D:I,2,FALSE))</f>
        <v>КУДЗИЕВ Игорь</v>
      </c>
      <c r="E25" s="47"/>
      <c r="F25" s="48" t="str">
        <f>IF(B25="","",VLOOKUP(B25,СписокКМ!D:I,2,FALSE))</f>
        <v>КУСТОВ Дмитрий</v>
      </c>
      <c r="G25" s="49"/>
      <c r="H25" s="50"/>
      <c r="I25" s="51" t="s">
        <v>565</v>
      </c>
      <c r="J25" s="51" t="s">
        <v>567</v>
      </c>
      <c r="K25" s="51" t="s">
        <v>570</v>
      </c>
      <c r="L25" s="51"/>
      <c r="M25" s="51"/>
      <c r="N25" s="52"/>
      <c r="O25" s="53">
        <f>IF(I25="","",IF(I25="0",1000,IF(I25="-0",-1000,I25*1)))</f>
        <v>-3</v>
      </c>
      <c r="P25" s="53">
        <f t="shared" ref="P25:S26" si="19">IF(J25="","",IF(J25="0",1000,IF(J25="-0",-1000,J25*1)))</f>
        <v>-5</v>
      </c>
      <c r="Q25" s="53">
        <f t="shared" si="19"/>
        <v>-1</v>
      </c>
      <c r="R25" s="53" t="str">
        <f t="shared" si="19"/>
        <v/>
      </c>
      <c r="S25" s="54" t="str">
        <f t="shared" si="19"/>
        <v/>
      </c>
      <c r="T25" s="55">
        <f t="shared" ref="T25:X26" si="20">IF(O25="","",IF(O25&gt;0,1,0))</f>
        <v>0</v>
      </c>
      <c r="U25" s="56">
        <f t="shared" si="20"/>
        <v>0</v>
      </c>
      <c r="V25" s="56">
        <f t="shared" si="20"/>
        <v>0</v>
      </c>
      <c r="W25" s="56" t="str">
        <f t="shared" si="20"/>
        <v/>
      </c>
      <c r="X25" s="56" t="str">
        <f t="shared" si="20"/>
        <v/>
      </c>
      <c r="Y25" s="57">
        <f t="shared" ref="Y25:AC26" si="21">IF(O25="","",IF(O25&lt;0,1,0))</f>
        <v>1</v>
      </c>
      <c r="Z25" s="57">
        <f t="shared" si="21"/>
        <v>1</v>
      </c>
      <c r="AA25" s="57">
        <f t="shared" si="21"/>
        <v>1</v>
      </c>
      <c r="AB25" s="57" t="str">
        <f t="shared" si="21"/>
        <v/>
      </c>
      <c r="AC25" s="57" t="str">
        <f t="shared" si="21"/>
        <v/>
      </c>
      <c r="AD25" s="58">
        <f>IF(CC25="","",IF(CC25&gt;CE25,1,-1))</f>
        <v>-1</v>
      </c>
      <c r="AE25" s="58">
        <f>IF(CC25="","",IF(CC25&lt;CE25,1,-1))</f>
        <v>1</v>
      </c>
      <c r="AF25" s="59">
        <f>IF(CC25&gt;CE25,1,0)</f>
        <v>0</v>
      </c>
      <c r="AG25" s="60">
        <f>IF(CE25&gt;CC25,1,0)</f>
        <v>1</v>
      </c>
      <c r="AH25" s="61">
        <f>IF(O25="","",AX25*1)</f>
        <v>3</v>
      </c>
      <c r="AI25" s="62">
        <f>IF(P25="","",BE25*1)</f>
        <v>5</v>
      </c>
      <c r="AJ25" s="62">
        <f>IF(Q25="","",BL25*1)</f>
        <v>1</v>
      </c>
      <c r="AK25" s="62" t="str">
        <f>IF(R25="","",BS25*1)</f>
        <v/>
      </c>
      <c r="AL25" s="62" t="str">
        <f>IF(S25="","",BZ25*1)</f>
        <v/>
      </c>
      <c r="AM25" s="63">
        <f>IF(O25="","",AZ25*1)</f>
        <v>11</v>
      </c>
      <c r="AN25" s="63">
        <f>IF(P25="","",BG25*1)</f>
        <v>11</v>
      </c>
      <c r="AO25" s="63">
        <f>IF(Q25="","",BN25*1)</f>
        <v>11</v>
      </c>
      <c r="AP25" s="63" t="str">
        <f>IF(R25="","",BU25*1)</f>
        <v/>
      </c>
      <c r="AQ25" s="63" t="str">
        <f>IF(S25="","",CB25*1)</f>
        <v/>
      </c>
      <c r="AR25" s="64">
        <f>SUM(AH25:AL25)</f>
        <v>9</v>
      </c>
      <c r="AS25" s="65">
        <f>SUM(AM25:AQ25)</f>
        <v>33</v>
      </c>
      <c r="AT25" s="66">
        <f>IF(O25=1000,11,IF(O25=-1000,0,IF(O25&gt;0,11,IF(O25&lt;0,(-O25),"0"))))</f>
        <v>3</v>
      </c>
      <c r="AU25" s="67" t="str">
        <f>IF(O25=1000,0,IF(O25=-1000,11,IF(O25&lt;-9,-(O25-2),IF(O25&gt;0,(O25),"0"))))</f>
        <v>0</v>
      </c>
      <c r="AV25" s="66">
        <f>IF(O25=1000,11,IF(O25=-1000,0,IF(O25&lt;9,11,IF(O25&gt;9,(O25+2),"0"))))</f>
        <v>11</v>
      </c>
      <c r="AW25" s="67">
        <f>IF(O25=1000,0,IF(O25=-1000,11,IF(O25&lt;0,11,IF(O25&gt;0,(O25),"0"))))</f>
        <v>11</v>
      </c>
      <c r="AX25" s="68">
        <f>IF(O25="","",IF(O25&gt;9,AV25,AT25))</f>
        <v>3</v>
      </c>
      <c r="AY25" s="69" t="str">
        <f>IF(O25="","","-")</f>
        <v>-</v>
      </c>
      <c r="AZ25" s="70">
        <f>IF(O25="","",IF(O25&lt;-9,AU25,AW25))</f>
        <v>11</v>
      </c>
      <c r="BA25" s="66">
        <f>IF(P25=1000,11,IF(P25=-1000,0,IF(P25&gt;9,(P25+2),IF(P25&lt;0,(-P25),"0"))))</f>
        <v>5</v>
      </c>
      <c r="BB25" s="67" t="str">
        <f>IF(P25=1000,0,IF(P25=-1000,11,IF(P25&lt;-9,-(P25-2),IF(P25&gt;0,(P25),"0"))))</f>
        <v>0</v>
      </c>
      <c r="BC25" s="67">
        <f>IF(P25=1000,11,IF(P25=-1000,0,IF(P25&gt;0,11,IF(P25&lt;0,(-P25),"0"))))</f>
        <v>5</v>
      </c>
      <c r="BD25" s="67">
        <f>IF(P25=1000,0,IF(P25=-1000,11,IF(P25&lt;0,11,IF(P25&gt;0,(P25),"0"))))</f>
        <v>11</v>
      </c>
      <c r="BE25" s="68">
        <f>IF(P25="","",IF(P25&gt;9,BA25,BC25))</f>
        <v>5</v>
      </c>
      <c r="BF25" s="69" t="str">
        <f>IF(P25="","","-")</f>
        <v>-</v>
      </c>
      <c r="BG25" s="70">
        <f>IF(P25="","",IF(P25&lt;-9,BB25,BD25))</f>
        <v>11</v>
      </c>
      <c r="BH25" s="66">
        <f>IF(Q25=1000,11,IF(Q25=-1000,0,IF(Q25&gt;9,(Q25+2),IF(Q25&lt;0,(-Q25),"0"))))</f>
        <v>1</v>
      </c>
      <c r="BI25" s="67" t="str">
        <f>IF(Q25=1000,0,IF(Q25=-1000,11,IF(Q25&lt;-9,-(Q25-2),IF(Q25&gt;0,(Q25),"0"))))</f>
        <v>0</v>
      </c>
      <c r="BJ25" s="67">
        <f>IF(Q25=1000,11,IF(Q25=-1000,0,IF(Q25&gt;0,11,IF(Q25&lt;0,(-Q25),"0"))))</f>
        <v>1</v>
      </c>
      <c r="BK25" s="67">
        <f>IF(Q25=1000,0,IF(Q25=-1000,11,IF(Q25&lt;0,11,IF(Q25&gt;0,(Q25),"0"))))</f>
        <v>11</v>
      </c>
      <c r="BL25" s="68">
        <f>IF(Q25="","",IF(Q25&gt;9,BH25,BJ25))</f>
        <v>1</v>
      </c>
      <c r="BM25" s="69" t="str">
        <f>IF(Q25="","","-")</f>
        <v>-</v>
      </c>
      <c r="BN25" s="70">
        <f>IF(Q25="","",IF(Q25&lt;-9,BI25,BK25))</f>
        <v>11</v>
      </c>
      <c r="BO25" s="67" t="e">
        <f>IF(R25=1000,11,IF(R25=-1000,0,IF(R25&gt;9,(R25+2),IF(R25&lt;0,(-R25),"0"))))</f>
        <v>#VALUE!</v>
      </c>
      <c r="BP25" s="67" t="str">
        <f>IF(R25=1000,0,IF(R25=-1000,11,IF(R25&lt;-9,-(R25-2),IF(R25&gt;0,(R25),"0"))))</f>
        <v/>
      </c>
      <c r="BQ25" s="67">
        <f>IF(R25=1000,11,IF(R25=-1000,0,IF(R25&gt;0,11,IF(R25&lt;0,(-R25),"0"))))</f>
        <v>11</v>
      </c>
      <c r="BR25" s="67" t="str">
        <f>IF(R25=1000,0,IF(R25=-1000,11,IF(R25&lt;0,11,IF(R25&gt;0,(R25),"0"))))</f>
        <v/>
      </c>
      <c r="BS25" s="68" t="str">
        <f>IF(R25="","",IF(R25&gt;9,BO25,BQ25))</f>
        <v/>
      </c>
      <c r="BT25" s="69" t="str">
        <f>IF(R25="","","-")</f>
        <v/>
      </c>
      <c r="BU25" s="70" t="str">
        <f>IF(R25="","",IF(R25&lt;-9,BP25,BR25))</f>
        <v/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>
        <f>IF(O25="","",SUM(T25:X25))</f>
        <v>0</v>
      </c>
      <c r="CD25" s="73" t="str">
        <f>IF(CC25="","","-")</f>
        <v>-</v>
      </c>
      <c r="CE25" s="74">
        <f>IF(O25="","",SUM(Y25:AC25))</f>
        <v>3</v>
      </c>
      <c r="CP25" s="32"/>
      <c r="CQ25" s="32"/>
    </row>
    <row r="26" spans="1:95" s="31" customFormat="1" ht="15" customHeight="1" x14ac:dyDescent="0.2">
      <c r="A26" s="43">
        <v>13</v>
      </c>
      <c r="B26" s="44">
        <v>7</v>
      </c>
      <c r="C26" s="75">
        <v>2</v>
      </c>
      <c r="D26" s="76" t="str">
        <f>IF(A26="","",VLOOKUP(A26,СписокКМ!D:I,2,FALSE))</f>
        <v>КОЗАЕВ Олег</v>
      </c>
      <c r="E26" s="47"/>
      <c r="F26" s="77" t="str">
        <f>IF(B26="","",VLOOKUP(B26,СписокКМ!D:I,2,FALSE))</f>
        <v>БОГАЧ Николай</v>
      </c>
      <c r="G26" s="49"/>
      <c r="H26" s="41"/>
      <c r="I26" s="91" t="s">
        <v>571</v>
      </c>
      <c r="J26" s="91" t="s">
        <v>564</v>
      </c>
      <c r="K26" s="91" t="s">
        <v>564</v>
      </c>
      <c r="L26" s="91"/>
      <c r="M26" s="51"/>
      <c r="N26" s="42"/>
      <c r="O26" s="79">
        <f>IF(I26="","",IF(I26="0",1000,IF(I26="-0",-1000,I26*1)))</f>
        <v>-4</v>
      </c>
      <c r="P26" s="79">
        <f t="shared" si="19"/>
        <v>-6</v>
      </c>
      <c r="Q26" s="79">
        <f t="shared" si="19"/>
        <v>-6</v>
      </c>
      <c r="R26" s="79" t="str">
        <f t="shared" si="19"/>
        <v/>
      </c>
      <c r="S26" s="80" t="str">
        <f t="shared" si="19"/>
        <v/>
      </c>
      <c r="T26" s="55">
        <f t="shared" si="20"/>
        <v>0</v>
      </c>
      <c r="U26" s="56">
        <f t="shared" si="20"/>
        <v>0</v>
      </c>
      <c r="V26" s="56">
        <f t="shared" si="20"/>
        <v>0</v>
      </c>
      <c r="W26" s="56" t="str">
        <f t="shared" si="20"/>
        <v/>
      </c>
      <c r="X26" s="56" t="str">
        <f t="shared" si="20"/>
        <v/>
      </c>
      <c r="Y26" s="57">
        <f t="shared" si="21"/>
        <v>1</v>
      </c>
      <c r="Z26" s="57">
        <f t="shared" si="21"/>
        <v>1</v>
      </c>
      <c r="AA26" s="57">
        <f t="shared" si="21"/>
        <v>1</v>
      </c>
      <c r="AB26" s="57" t="str">
        <f t="shared" si="21"/>
        <v/>
      </c>
      <c r="AC26" s="57" t="str">
        <f t="shared" si="21"/>
        <v/>
      </c>
      <c r="AD26" s="58">
        <f>IF(CC26="","",IF(CC26&gt;CE26,1,-1))</f>
        <v>-1</v>
      </c>
      <c r="AE26" s="58">
        <f>IF(CC26="","",IF(CC26&lt;CE26,1,-1))</f>
        <v>1</v>
      </c>
      <c r="AF26" s="59">
        <f>IF(CC26&gt;CE26,1,0)</f>
        <v>0</v>
      </c>
      <c r="AG26" s="60">
        <f>IF(CE26&gt;CC26,1,0)</f>
        <v>1</v>
      </c>
      <c r="AH26" s="81">
        <f>IF(O26="","",AX26*1)</f>
        <v>4</v>
      </c>
      <c r="AI26" s="92">
        <f>IF(P26="","",BE26*1)</f>
        <v>6</v>
      </c>
      <c r="AJ26" s="92">
        <f>IF(Q26="","",BL26*1)</f>
        <v>6</v>
      </c>
      <c r="AK26" s="92" t="str">
        <f>IF(R26="","",BS26*1)</f>
        <v/>
      </c>
      <c r="AL26" s="92" t="str">
        <f>IF(S26="","",BZ26*1)</f>
        <v/>
      </c>
      <c r="AM26" s="93">
        <f>IF(O26="","",AZ26*1)</f>
        <v>11</v>
      </c>
      <c r="AN26" s="93">
        <f>IF(P26="","",BG26*1)</f>
        <v>11</v>
      </c>
      <c r="AO26" s="93">
        <f>IF(Q26="","",BN26*1)</f>
        <v>11</v>
      </c>
      <c r="AP26" s="93" t="str">
        <f>IF(R26="","",BU26*1)</f>
        <v/>
      </c>
      <c r="AQ26" s="93" t="str">
        <f>IF(S26="","",CB26*1)</f>
        <v/>
      </c>
      <c r="AR26" s="64">
        <f>SUM(AH26:AL26)</f>
        <v>16</v>
      </c>
      <c r="AS26" s="65">
        <f>SUM(AM26:AQ26)</f>
        <v>33</v>
      </c>
      <c r="AT26" s="66">
        <f>IF(O26=1000,11,IF(O26=-1000,0,IF(O26&gt;0,11,IF(O26&lt;0,(-O26),"0"))))</f>
        <v>4</v>
      </c>
      <c r="AU26" s="67" t="str">
        <f>IF(O26=1000,0,IF(O26=-1000,11,IF(O26&lt;-9,-(O26-2),IF(O26&gt;0,(O26),"0"))))</f>
        <v>0</v>
      </c>
      <c r="AV26" s="66">
        <f>IF(O26=1000,11,IF(O26=-1000,0,IF(O26&gt;9,(O26+2),IF(O26&lt;0,(-O26),"0"))))</f>
        <v>4</v>
      </c>
      <c r="AW26" s="67">
        <f>IF(O26=1000,0,IF(O26=-1000,11,IF(O26&lt;0,11,IF(O26&gt;0,(O26),"0"))))</f>
        <v>11</v>
      </c>
      <c r="AX26" s="94">
        <f>IF(O26="","",IF(O26&gt;9,AV26,AT26))</f>
        <v>4</v>
      </c>
      <c r="AY26" s="95" t="str">
        <f>IF(O26="","","-")</f>
        <v>-</v>
      </c>
      <c r="AZ26" s="96">
        <f>IF(O26="","",IF(O26&lt;-9,AU26,AW26))</f>
        <v>11</v>
      </c>
      <c r="BA26" s="66">
        <f>IF(P26=1000,11,IF(P26=-1000,0,IF(P26&gt;9,(P26+2),IF(P26&lt;0,(-P26),"0"))))</f>
        <v>6</v>
      </c>
      <c r="BB26" s="67" t="str">
        <f>IF(P26=1000,0,IF(P26=-1000,11,IF(P26&lt;-9,-(P26-2),IF(P26&gt;0,(P26),"0"))))</f>
        <v>0</v>
      </c>
      <c r="BC26" s="67">
        <f>IF(P26=1000,11,IF(P26=-1000,0,IF(P26&gt;0,11,IF(P26&lt;0,(-P26),"0"))))</f>
        <v>6</v>
      </c>
      <c r="BD26" s="67">
        <f>IF(P26=1000,0,IF(P26=-1000,11,IF(P26&lt;0,11,IF(P26&gt;0,(P26),"0"))))</f>
        <v>11</v>
      </c>
      <c r="BE26" s="94">
        <f>IF(P26="","",IF(P26&gt;9,BA26,BC26))</f>
        <v>6</v>
      </c>
      <c r="BF26" s="95" t="str">
        <f>IF(P26="","","-")</f>
        <v>-</v>
      </c>
      <c r="BG26" s="96">
        <f>IF(P26="","",IF(P26&lt;-9,BB26,BD26))</f>
        <v>11</v>
      </c>
      <c r="BH26" s="66">
        <f>IF(Q26=1000,11,IF(Q26=-1000,0,IF(Q26&gt;9,(Q26+2),IF(Q26&lt;0,(-Q26),"0"))))</f>
        <v>6</v>
      </c>
      <c r="BI26" s="67" t="str">
        <f>IF(Q26=1000,0,IF(Q26=-1000,11,IF(Q26&lt;-9,-(Q26-2),IF(Q26&gt;0,(Q26),"0"))))</f>
        <v>0</v>
      </c>
      <c r="BJ26" s="67">
        <f>IF(Q26=1000,11,IF(Q26=-1000,0,IF(Q26&gt;0,11,IF(Q26&lt;0,(-Q26),"0"))))</f>
        <v>6</v>
      </c>
      <c r="BK26" s="67">
        <f>IF(Q26=1000,0,IF(Q26=-1000,11,IF(Q26&lt;0,11,IF(Q26&gt;0,(Q26),"0"))))</f>
        <v>11</v>
      </c>
      <c r="BL26" s="94">
        <f>IF(Q26="","",IF(Q26&gt;9,BH26,BJ26))</f>
        <v>6</v>
      </c>
      <c r="BM26" s="95" t="str">
        <f>IF(Q26="","","-")</f>
        <v>-</v>
      </c>
      <c r="BN26" s="96">
        <f>IF(Q26="","",IF(Q26&lt;-9,BI26,BK26))</f>
        <v>11</v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94" t="str">
        <f>IF(R26="","",IF(R26&gt;9,BO26,BQ26))</f>
        <v/>
      </c>
      <c r="BT26" s="95" t="str">
        <f>IF(R26="","","-")</f>
        <v/>
      </c>
      <c r="BU26" s="96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94" t="str">
        <f>IF(S26="","",IF(S26&gt;9,BV26,BX26))</f>
        <v/>
      </c>
      <c r="CA26" s="95" t="str">
        <f>IF(S26="","","-")</f>
        <v/>
      </c>
      <c r="CB26" s="96" t="str">
        <f>IF(S26="","",IF(S26&lt;-9,BW26,BY26))</f>
        <v/>
      </c>
      <c r="CC26" s="97">
        <f>IF(O26="","",SUM(T26:X26))</f>
        <v>0</v>
      </c>
      <c r="CD26" s="88" t="str">
        <f>IF(CC26="","","-")</f>
        <v>-</v>
      </c>
      <c r="CE26" s="98">
        <f>IF(O26="","",SUM(Y26:AC26))</f>
        <v>3</v>
      </c>
      <c r="CP26" s="32"/>
      <c r="CQ26" s="32"/>
    </row>
    <row r="27" spans="1:95" s="31" customFormat="1" ht="15" customHeight="1" x14ac:dyDescent="0.2">
      <c r="A27" s="43">
        <v>66</v>
      </c>
      <c r="B27" s="44">
        <v>54</v>
      </c>
      <c r="C27" s="1250" t="s">
        <v>563</v>
      </c>
      <c r="D27" s="76" t="str">
        <f>IF(A27="","",VLOOKUP(A27,СписокКМ!D:I,2,FALSE))</f>
        <v>КУДЗИЕВ Игорь</v>
      </c>
      <c r="E27" s="47"/>
      <c r="F27" s="77" t="str">
        <f>IF(B27="","",VLOOKUP(B27,СписокКМ!D:I,2,FALSE))</f>
        <v>КУСТОВ Дмитрий</v>
      </c>
      <c r="G27" s="49"/>
      <c r="H27" s="41"/>
      <c r="I27" s="1252" t="s">
        <v>571</v>
      </c>
      <c r="J27" s="1252" t="s">
        <v>571</v>
      </c>
      <c r="K27" s="1252" t="s">
        <v>564</v>
      </c>
      <c r="L27" s="1252"/>
      <c r="M27" s="1252"/>
      <c r="N27" s="42"/>
      <c r="O27" s="1244">
        <f>IF(I27="","",IF(I27="0",1000,IF(I27="-0",-1000,I27*1)))</f>
        <v>-4</v>
      </c>
      <c r="P27" s="1244">
        <f>IF(J27="","",IF(J27="0",1000,IF(J27="-0",-1000,J27*1)))</f>
        <v>-4</v>
      </c>
      <c r="Q27" s="1244">
        <f>IF(K27="","",IF(K27="0",1000,IF(K27="-0",-1000,K27*1)))</f>
        <v>-6</v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>
        <f>IF(O27="","",IF(O27&gt;0,1,0))</f>
        <v>0</v>
      </c>
      <c r="U27" s="1284">
        <f>IF(P27="","",IF(P27&gt;0,1,0))</f>
        <v>0</v>
      </c>
      <c r="V27" s="1284">
        <f>IF(Q27="","",IF(Q27&gt;0,1,0))</f>
        <v>0</v>
      </c>
      <c r="W27" s="1284" t="str">
        <f>IF(R27="","",IF(R27&gt;0,1,0))</f>
        <v/>
      </c>
      <c r="X27" s="1284" t="str">
        <f>IF(S27="","",IF(S27&gt;0,1,0))</f>
        <v/>
      </c>
      <c r="Y27" s="1278">
        <f>IF(O27="","",IF(O27&lt;0,1,0))</f>
        <v>1</v>
      </c>
      <c r="Z27" s="1278">
        <f>IF(P27="","",IF(P27&lt;0,1,0))</f>
        <v>1</v>
      </c>
      <c r="AA27" s="1278">
        <f>IF(Q27="","",IF(Q27&lt;0,1,0))</f>
        <v>1</v>
      </c>
      <c r="AB27" s="1278" t="str">
        <f>IF(R27="","",IF(R27&lt;0,1,0))</f>
        <v/>
      </c>
      <c r="AC27" s="1278" t="str">
        <f>IF(S27="","",IF(S27&lt;0,1,0))</f>
        <v/>
      </c>
      <c r="AD27" s="1280">
        <f>IF(CC27="","",IF(CC27&gt;CE27,1,-1))</f>
        <v>-1</v>
      </c>
      <c r="AE27" s="1280">
        <f>IF(CC27="","",IF(CC27&lt;CE27,1,-1))</f>
        <v>1</v>
      </c>
      <c r="AF27" s="1282">
        <f>IF(CC27&gt;CE27,1,0)</f>
        <v>0</v>
      </c>
      <c r="AG27" s="1272">
        <f>IF(CE27&gt;CC27,1,0)</f>
        <v>1</v>
      </c>
      <c r="AH27" s="1274">
        <f>IF(O27="","",AX27*1)</f>
        <v>4</v>
      </c>
      <c r="AI27" s="1276">
        <f>IF(P27="","",BE27*1)</f>
        <v>4</v>
      </c>
      <c r="AJ27" s="1276">
        <f>IF(Q27="","",BL27*1)</f>
        <v>6</v>
      </c>
      <c r="AK27" s="1276" t="str">
        <f>IF(R27="","",BS27*1)</f>
        <v/>
      </c>
      <c r="AL27" s="1276" t="str">
        <f>IF(S27="","",BZ27*1)</f>
        <v/>
      </c>
      <c r="AM27" s="1298">
        <f>IF(O27="","",AZ27*1)</f>
        <v>11</v>
      </c>
      <c r="AN27" s="1298">
        <f>IF(P27="","",BG27*1)</f>
        <v>11</v>
      </c>
      <c r="AO27" s="1298">
        <f>IF(Q27="","",BN27*1)</f>
        <v>11</v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4</v>
      </c>
      <c r="AU27" s="1286" t="str">
        <f>IF(O27=1000,0,IF(O27=-1000,11,IF(O27&lt;-9,-(O27-2),IF(O27&gt;0,(O27),"0"))))</f>
        <v>0</v>
      </c>
      <c r="AV27" s="1286">
        <f>IF(O27=1000,11,IF(O27=-1000,0,IF(O27&gt;9,(O27+2),IF(O27&lt;0,(-O27),"0"))))</f>
        <v>4</v>
      </c>
      <c r="AW27" s="1286">
        <f>IF(O27=1000,0,IF(O27=-1000,11,IF(O27&lt;0,11,IF(O27&gt;0,(O27),"0"))))</f>
        <v>11</v>
      </c>
      <c r="AX27" s="1296">
        <f>IF(O27="","",IF(O27&gt;9,AV27,AT27))</f>
        <v>4</v>
      </c>
      <c r="AY27" s="1288" t="str">
        <f>IF(O27="","","-")</f>
        <v>-</v>
      </c>
      <c r="AZ27" s="1290">
        <f>IF(O27="","",IF(O27&lt;-9,AU27,AW27))</f>
        <v>11</v>
      </c>
      <c r="BA27" s="1286">
        <f>IF(P27=1000,11,IF(P27=-1000,0,IF(P27&gt;9,(P27+2),IF(P27&lt;0,(-P27),"0"))))</f>
        <v>4</v>
      </c>
      <c r="BB27" s="1286" t="str">
        <f>IF(P27=1000,0,IF(P27=-1000,11,IF(P27&lt;-9,-(P27-2),IF(P27&gt;0,(P27),"0"))))</f>
        <v>0</v>
      </c>
      <c r="BC27" s="1286">
        <f>IF(P27=1000,11,IF(P27=-1000,0,IF(P27&gt;0,11,IF(P27&lt;0,(-P27),"0"))))</f>
        <v>4</v>
      </c>
      <c r="BD27" s="1286">
        <f>IF(P27=1000,0,IF(P27=-1000,11,IF(P27&lt;0,11,IF(P27&gt;0,(P27),"0"))))</f>
        <v>11</v>
      </c>
      <c r="BE27" s="1296">
        <f>IF(P27="","",IF(P27&gt;9,BA27,BC27))</f>
        <v>4</v>
      </c>
      <c r="BF27" s="1288" t="str">
        <f>IF(P27="","","-")</f>
        <v>-</v>
      </c>
      <c r="BG27" s="1290">
        <f>IF(P27="","",IF(P27&lt;-9,BB27,BD27))</f>
        <v>11</v>
      </c>
      <c r="BH27" s="1286">
        <f>IF(Q27=1000,11,IF(Q27=-1000,0,IF(Q27&gt;9,(Q27+2),IF(Q27&lt;0,(-Q27),"0"))))</f>
        <v>6</v>
      </c>
      <c r="BI27" s="1286" t="str">
        <f>IF(Q27=1000,0,IF(Q27=-1000,11,IF(Q27&lt;-9,-(Q27-2),IF(Q27&gt;0,(Q27),"0"))))</f>
        <v>0</v>
      </c>
      <c r="BJ27" s="1286">
        <f>IF(Q27=1000,11,IF(Q27=-1000,0,IF(Q27&gt;0,11,IF(Q27&lt;0,(-Q27),"0"))))</f>
        <v>6</v>
      </c>
      <c r="BK27" s="1286">
        <f>IF(Q27=1000,0,IF(Q27=-1000,11,IF(Q27&lt;0,11,IF(Q27&gt;0,(Q27),"0"))))</f>
        <v>11</v>
      </c>
      <c r="BL27" s="1296">
        <f>IF(Q27="","",IF(Q27&gt;9,BH27,BJ27))</f>
        <v>6</v>
      </c>
      <c r="BM27" s="1288" t="str">
        <f>IF(Q27="","","-")</f>
        <v>-</v>
      </c>
      <c r="BN27" s="1290">
        <f>IF(Q27="","",IF(Q27&lt;-9,BI27,BK27))</f>
        <v>11</v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/>
      <c r="BT27" s="1288"/>
      <c r="BU27" s="1290"/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/>
      <c r="CA27" s="1288" t="str">
        <f>IF(S27="","","-")</f>
        <v/>
      </c>
      <c r="CB27" s="1290"/>
      <c r="CC27" s="1302">
        <f t="shared" ref="CC27:CC28" si="22">IF(O27="","",SUM(T27:X27))</f>
        <v>0</v>
      </c>
      <c r="CD27" s="1304" t="str">
        <f t="shared" ref="CD27:CD28" si="23">IF(CC27="","","-")</f>
        <v>-</v>
      </c>
      <c r="CE27" s="1306">
        <f t="shared" ref="CE27:CE28" si="24">IF(O27="","",SUM(Y27:AC27))</f>
        <v>3</v>
      </c>
      <c r="CP27" s="32"/>
      <c r="CQ27" s="32"/>
    </row>
    <row r="28" spans="1:95" s="31" customFormat="1" ht="15" customHeight="1" x14ac:dyDescent="0.2">
      <c r="A28" s="43">
        <v>13</v>
      </c>
      <c r="B28" s="44">
        <v>7</v>
      </c>
      <c r="C28" s="1251"/>
      <c r="D28" s="46" t="str">
        <f>IF(A28="","",VLOOKUP(A28,СписокКМ!D:I,2,FALSE))</f>
        <v>КОЗАЕВ Олег</v>
      </c>
      <c r="E28" s="47"/>
      <c r="F28" s="48" t="str">
        <f>IF(B28="","",VLOOKUP(B28,СписокКМ!D:I,2,FALSE))</f>
        <v>БОГАЧ Николай</v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 t="str">
        <f t="shared" si="22"/>
        <v/>
      </c>
      <c r="CD28" s="1305" t="str">
        <f t="shared" si="23"/>
        <v/>
      </c>
      <c r="CE28" s="1307" t="str">
        <f t="shared" si="24"/>
        <v/>
      </c>
      <c r="CP28" s="32"/>
      <c r="CQ28" s="32"/>
    </row>
    <row r="29" spans="1:95" s="31" customFormat="1" ht="15" customHeight="1" x14ac:dyDescent="0.2">
      <c r="A29" s="99">
        <f>IF(A25="","",A25)</f>
        <v>66</v>
      </c>
      <c r="B29" s="99">
        <f>IF(B25="","",B26)</f>
        <v>7</v>
      </c>
      <c r="C29" s="75">
        <v>4</v>
      </c>
      <c r="D29" s="100" t="str">
        <f>IF(A29="","",VLOOKUP(A29,СписокКМ!D:I,2,FALSE))</f>
        <v>КУДЗИЕВ Игорь</v>
      </c>
      <c r="E29" s="101"/>
      <c r="F29" s="77" t="str">
        <f>IF(B29="","",VLOOKUP(B29,СписокКМ!D:I,2,FALSE))</f>
        <v>БОГАЧ Николай</v>
      </c>
      <c r="G29" s="102"/>
      <c r="H29" s="41"/>
      <c r="I29" s="91"/>
      <c r="J29" s="91"/>
      <c r="K29" s="91"/>
      <c r="L29" s="91"/>
      <c r="M29" s="91"/>
      <c r="N29" s="42"/>
      <c r="O29" s="79" t="str">
        <f>IF(I29="","",IF(I29="0",1000,IF(I29="-0",-1000,I29*1)))</f>
        <v/>
      </c>
      <c r="P29" s="79" t="str">
        <f t="shared" ref="P29:S30" si="25">IF(J29="","",IF(J29="0",1000,IF(J29="-0",-1000,J29*1)))</f>
        <v/>
      </c>
      <c r="Q29" s="79" t="str">
        <f t="shared" si="25"/>
        <v/>
      </c>
      <c r="R29" s="79" t="str">
        <f t="shared" si="25"/>
        <v/>
      </c>
      <c r="S29" s="80" t="str">
        <f t="shared" si="25"/>
        <v/>
      </c>
      <c r="T29" s="103" t="str">
        <f t="shared" ref="T29:X30" si="26">IF(O29="","",IF(O29&gt;0,1,0))</f>
        <v/>
      </c>
      <c r="U29" s="104" t="str">
        <f t="shared" si="26"/>
        <v/>
      </c>
      <c r="V29" s="104" t="str">
        <f t="shared" si="26"/>
        <v/>
      </c>
      <c r="W29" s="104" t="str">
        <f t="shared" si="26"/>
        <v/>
      </c>
      <c r="X29" s="104" t="str">
        <f t="shared" si="26"/>
        <v/>
      </c>
      <c r="Y29" s="105" t="str">
        <f t="shared" ref="Y29:AC30" si="27">IF(O29="","",IF(O29&lt;0,1,0))</f>
        <v/>
      </c>
      <c r="Z29" s="105" t="str">
        <f t="shared" si="27"/>
        <v/>
      </c>
      <c r="AA29" s="105" t="str">
        <f t="shared" si="27"/>
        <v/>
      </c>
      <c r="AB29" s="105" t="str">
        <f t="shared" si="27"/>
        <v/>
      </c>
      <c r="AC29" s="105" t="str">
        <f t="shared" si="27"/>
        <v/>
      </c>
      <c r="AD29" s="106" t="str">
        <f>IF(CC29="","",IF(CC29&gt;CE29,1,-1))</f>
        <v/>
      </c>
      <c r="AE29" s="106" t="str">
        <f>IF(CC29="","",IF(CC29&lt;CE29,1,-1))</f>
        <v/>
      </c>
      <c r="AF29" s="107">
        <f>IF(CC29&gt;CE29,1,0)</f>
        <v>0</v>
      </c>
      <c r="AG29" s="108">
        <f>IF(CE29&gt;CC29,1,0)</f>
        <v>0</v>
      </c>
      <c r="AH29" s="81" t="str">
        <f>IF(O29="","",AX29*1)</f>
        <v/>
      </c>
      <c r="AI29" s="92" t="str">
        <f>IF(P29="","",BE29*1)</f>
        <v/>
      </c>
      <c r="AJ29" s="92" t="str">
        <f>IF(Q29="","",BL29*1)</f>
        <v/>
      </c>
      <c r="AK29" s="92" t="str">
        <f>IF(R29="","",BS29*1)</f>
        <v/>
      </c>
      <c r="AL29" s="92" t="str">
        <f>IF(S29="","",BZ29*1)</f>
        <v/>
      </c>
      <c r="AM29" s="93" t="str">
        <f>IF(O29="","",AZ29*1)</f>
        <v/>
      </c>
      <c r="AN29" s="93" t="str">
        <f>IF(P29="","",BG29*1)</f>
        <v/>
      </c>
      <c r="AO29" s="93" t="str">
        <f>IF(Q29="","",BN29*1)</f>
        <v/>
      </c>
      <c r="AP29" s="93" t="str">
        <f>IF(R29="","",BU29*1)</f>
        <v/>
      </c>
      <c r="AQ29" s="93" t="str">
        <f>IF(S29="","",CB29*1)</f>
        <v/>
      </c>
      <c r="AR29" s="109">
        <f>SUM(AH29:AL29)</f>
        <v>0</v>
      </c>
      <c r="AS29" s="110">
        <f>SUM(AM29:AQ29)</f>
        <v>0</v>
      </c>
      <c r="AT29" s="111">
        <f>IF(O29=1000,11,IF(O29=-1000,0,IF(O29&gt;0,11,IF(O29&lt;0,(-O29),"0"))))</f>
        <v>11</v>
      </c>
      <c r="AU29" s="112" t="str">
        <f>IF(O29=1000,0,IF(O29=-1000,11,IF(O29&lt;-9,-(O29-2),IF(O29&gt;0,(O29),"0"))))</f>
        <v/>
      </c>
      <c r="AV29" s="111" t="e">
        <f>IF(O29=1000,11,IF(O29=-1000,0,IF(O29&gt;9,(O29+2),IF(O29&lt;0,(-O29),"0"))))</f>
        <v>#VALUE!</v>
      </c>
      <c r="AW29" s="112" t="str">
        <f>IF(O29=1000,0,IF(O29=-1000,11,IF(O29&lt;0,11,IF(O29&gt;0,(O29),"0"))))</f>
        <v/>
      </c>
      <c r="AX29" s="94" t="str">
        <f>IF(O29="","",IF(O29&gt;9,AV29,AT29))</f>
        <v/>
      </c>
      <c r="AY29" s="95" t="str">
        <f>IF(O29="","","-")</f>
        <v/>
      </c>
      <c r="AZ29" s="96" t="str">
        <f>IF(O29="","",IF(O29&lt;-9,AU29,AW29))</f>
        <v/>
      </c>
      <c r="BA29" s="111" t="e">
        <f>IF(P29=1000,11,IF(P29=-1000,0,IF(P29&gt;9,(P29+2),IF(P29&lt;0,(-P29),"0"))))</f>
        <v>#VALUE!</v>
      </c>
      <c r="BB29" s="112" t="str">
        <f>IF(P29=1000,0,IF(P29=-1000,11,IF(P29&lt;-9,-(P29-2),IF(P29&gt;0,(P29),"0"))))</f>
        <v/>
      </c>
      <c r="BC29" s="112">
        <f>IF(P29=1000,11,IF(P29=-1000,0,IF(P29&gt;0,11,IF(P29&lt;0,(-P29),"0"))))</f>
        <v>11</v>
      </c>
      <c r="BD29" s="112" t="str">
        <f>IF(P29=1000,0,IF(P29=-1000,11,IF(P29&lt;0,11,IF(P29&gt;0,(P29),"0"))))</f>
        <v/>
      </c>
      <c r="BE29" s="94" t="str">
        <f>IF(P29="","",IF(P29&gt;9,BA29,BC29))</f>
        <v/>
      </c>
      <c r="BF29" s="95" t="str">
        <f>IF(P29="","","-")</f>
        <v/>
      </c>
      <c r="BG29" s="96" t="str">
        <f>IF(P29="","",IF(P29&lt;-9,BB29,BD29))</f>
        <v/>
      </c>
      <c r="BH29" s="111" t="e">
        <f>IF(Q29=1000,11,IF(Q29=-1000,0,IF(Q29&gt;9,(Q29+2),IF(Q29&lt;0,(-Q29),"0"))))</f>
        <v>#VALUE!</v>
      </c>
      <c r="BI29" s="112" t="str">
        <f>IF(Q29=1000,0,IF(Q29=-1000,11,IF(Q29&lt;-9,-(Q29-2),IF(Q29&gt;0,(Q29),"0"))))</f>
        <v/>
      </c>
      <c r="BJ29" s="112">
        <f>IF(Q29=1000,11,IF(Q29=-1000,0,IF(Q29&gt;0,11,IF(Q29&lt;0,(-Q29),"0"))))</f>
        <v>11</v>
      </c>
      <c r="BK29" s="112" t="str">
        <f>IF(Q29=1000,0,IF(Q29=-1000,11,IF(Q29&lt;0,11,IF(Q29&gt;0,(Q29),"0"))))</f>
        <v/>
      </c>
      <c r="BL29" s="94" t="str">
        <f>IF(Q29="","",IF(Q29&gt;9,BH29,BJ29))</f>
        <v/>
      </c>
      <c r="BM29" s="95" t="str">
        <f>IF(Q29="","","-")</f>
        <v/>
      </c>
      <c r="BN29" s="96" t="str">
        <f>IF(Q29="","",IF(Q29&lt;-9,BI29,BK29))</f>
        <v/>
      </c>
      <c r="BO29" s="112" t="e">
        <f>IF(R29=1000,11,IF(R29=-1000,0,IF(R29&gt;9,(R29+2),IF(R29&lt;0,(-R29),"0"))))</f>
        <v>#VALUE!</v>
      </c>
      <c r="BP29" s="112" t="str">
        <f>IF(R29=1000,0,IF(R29=-1000,11,IF(R29&lt;-9,-(R29-2),IF(R29&gt;0,(R29),"0"))))</f>
        <v/>
      </c>
      <c r="BQ29" s="112">
        <f>IF(R29=1000,11,IF(R29=-1000,0,IF(R29&gt;0,11,IF(R29&lt;0,(-R29),"0"))))</f>
        <v>11</v>
      </c>
      <c r="BR29" s="112" t="str">
        <f>IF(R29=1000,0,IF(R29=-1000,11,IF(R29&lt;0,11,IF(R29&gt;0,(R29),"0"))))</f>
        <v/>
      </c>
      <c r="BS29" s="94" t="str">
        <f>IF(R29="","",IF(R29&gt;9,BO29,BQ29))</f>
        <v/>
      </c>
      <c r="BT29" s="95" t="str">
        <f>IF(R29="","","-")</f>
        <v/>
      </c>
      <c r="BU29" s="96" t="str">
        <f>IF(R29="","",IF(R29&lt;-9,BP29,BR29))</f>
        <v/>
      </c>
      <c r="BV29" s="112" t="e">
        <f>IF(S29=1000,11,IF(S29=-1000,0,IF(S29&gt;9,(S29+2),IF(S29&lt;0,(-S29),"0"))))</f>
        <v>#VALUE!</v>
      </c>
      <c r="BW29" s="112" t="str">
        <f>IF(S29=1000,0,IF(S29=-1000,11,IF(S29&lt;-9,-(S29-2),IF(S29&gt;0,(S29),"0"))))</f>
        <v/>
      </c>
      <c r="BX29" s="112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94" t="str">
        <f>IF(S29="","",IF(S29&gt;9,BV29,BX29))</f>
        <v/>
      </c>
      <c r="CA29" s="95" t="str">
        <f>IF(S29="","","-")</f>
        <v/>
      </c>
      <c r="CB29" s="96" t="str">
        <f>IF(S29="","",IF(S29&lt;-9,BW29,BY29))</f>
        <v/>
      </c>
      <c r="CC29" s="97" t="str">
        <f>IF(O29="","",SUM(T29:X29))</f>
        <v/>
      </c>
      <c r="CD29" s="88" t="str">
        <f>IF(CC29="","","-")</f>
        <v/>
      </c>
      <c r="CE29" s="98" t="str">
        <f>IF(O29="","",SUM(Y29:AC29))</f>
        <v/>
      </c>
      <c r="CP29" s="32"/>
      <c r="CQ29" s="32"/>
    </row>
    <row r="30" spans="1:95" s="31" customFormat="1" ht="15" customHeight="1" thickBot="1" x14ac:dyDescent="0.25">
      <c r="A30" s="99">
        <f>IF(A25="","",A26)</f>
        <v>13</v>
      </c>
      <c r="B30" s="99">
        <f>IF(B25="","",B25)</f>
        <v>54</v>
      </c>
      <c r="C30" s="114">
        <v>5</v>
      </c>
      <c r="D30" s="115" t="str">
        <f>IF(A30="","",VLOOKUP(A30,СписокКМ!D:I,2,FALSE))</f>
        <v>КОЗАЕВ Олег</v>
      </c>
      <c r="E30" s="116"/>
      <c r="F30" s="117" t="str">
        <f>IF(B30="","",VLOOKUP(B30,СписокКМ!D:I,2,FALSE))</f>
        <v>КУСТОВ Дмитрий</v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25"/>
        <v/>
      </c>
      <c r="Q30" s="123" t="str">
        <f t="shared" si="25"/>
        <v/>
      </c>
      <c r="R30" s="123" t="str">
        <f t="shared" si="25"/>
        <v/>
      </c>
      <c r="S30" s="124" t="str">
        <f t="shared" si="25"/>
        <v/>
      </c>
      <c r="T30" s="125" t="str">
        <f t="shared" si="26"/>
        <v/>
      </c>
      <c r="U30" s="126" t="str">
        <f t="shared" si="26"/>
        <v/>
      </c>
      <c r="V30" s="126" t="str">
        <f t="shared" si="26"/>
        <v/>
      </c>
      <c r="W30" s="126" t="str">
        <f t="shared" si="26"/>
        <v/>
      </c>
      <c r="X30" s="126" t="str">
        <f t="shared" si="26"/>
        <v/>
      </c>
      <c r="Y30" s="127" t="str">
        <f t="shared" si="27"/>
        <v/>
      </c>
      <c r="Z30" s="127" t="str">
        <f t="shared" si="27"/>
        <v/>
      </c>
      <c r="AA30" s="127" t="str">
        <f t="shared" si="27"/>
        <v/>
      </c>
      <c r="AB30" s="127" t="str">
        <f t="shared" si="27"/>
        <v/>
      </c>
      <c r="AC30" s="127" t="str">
        <f t="shared" si="27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>
        <v>7</v>
      </c>
      <c r="B32" s="35">
        <v>6</v>
      </c>
      <c r="C32" s="1225">
        <f>1+C23</f>
        <v>4</v>
      </c>
      <c r="D32" s="1227" t="str">
        <f>IF(A32="","",VLOOKUP(A32,СписокКМ!$A$186:$D$236,3,FALSE))</f>
        <v>Республика Крым</v>
      </c>
      <c r="E32" s="1228" t="e">
        <f>IF(B32="","",VLOOKUP(B32,СписокКМ!E:J,2,FALSE))</f>
        <v>#N/A</v>
      </c>
      <c r="F32" s="1231" t="str">
        <f>IF(B32="","",VLOOKUP(B32,СписокКМ!$A$186:$D$236,3,FALSE))</f>
        <v>Кемеровская область</v>
      </c>
      <c r="G32" s="1232" t="e">
        <f>IF(D32="","",VLOOKUP(D32,СписокКМ!G:L,2,FALSE))</f>
        <v>#N/A</v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>
        <f>IF(A32="","",VLOOKUP(A32,'[60]Протокол команд'!A:K,8,FALSE))</f>
        <v>0</v>
      </c>
      <c r="U32" s="39">
        <f>T32*5-4</f>
        <v>-4</v>
      </c>
      <c r="V32" s="39">
        <f>T32*5</f>
        <v>0</v>
      </c>
      <c r="W32" s="39" t="str">
        <f>CONCATENATE(U32,"-",V32)</f>
        <v>-4-0</v>
      </c>
      <c r="X32" s="39">
        <f>IF(A32="","",VLOOKUP(A32,'[60]Протокол команд'!A:K,10,FALSE))</f>
        <v>0</v>
      </c>
      <c r="Y32" s="39">
        <f>X32*5-4</f>
        <v>-4</v>
      </c>
      <c r="Z32" s="39">
        <f>X32*5</f>
        <v>0</v>
      </c>
      <c r="AA32" s="39" t="str">
        <f>CONCATENATE(Y32,"-",Z32)</f>
        <v>-4-0</v>
      </c>
      <c r="AB32" s="1241">
        <f>IF(O34="","",SUM(AF34:AF39))</f>
        <v>0</v>
      </c>
      <c r="AC32" s="1242"/>
      <c r="AD32" s="1243"/>
      <c r="AE32" s="1242">
        <f>IF(O34="","",SUM(AG34:AG39))</f>
        <v>3</v>
      </c>
      <c r="AF32" s="1242"/>
      <c r="AG32" s="1264"/>
      <c r="AH32" s="1241">
        <f>SUM(CC34:CC39)</f>
        <v>1</v>
      </c>
      <c r="AI32" s="1242"/>
      <c r="AJ32" s="1243"/>
      <c r="AK32" s="1242">
        <f>SUM(CE34:CE39)</f>
        <v>9</v>
      </c>
      <c r="AL32" s="1242"/>
      <c r="AM32" s="1264"/>
      <c r="AN32" s="1265">
        <f>SUM(AR34:AR39)</f>
        <v>48</v>
      </c>
      <c r="AO32" s="1266"/>
      <c r="AP32" s="1267"/>
      <c r="AQ32" s="1266">
        <f>SUM(AS34:AS39)</f>
        <v>77</v>
      </c>
      <c r="AR32" s="1266"/>
      <c r="AS32" s="1268"/>
      <c r="AT32" s="1314" t="s">
        <v>606</v>
      </c>
      <c r="AU32" s="1315"/>
      <c r="AV32" s="1315"/>
      <c r="AW32" s="1315"/>
      <c r="AX32" s="1315"/>
      <c r="AY32" s="1315"/>
      <c r="AZ32" s="1315"/>
      <c r="BA32" s="1315"/>
      <c r="BB32" s="1315"/>
      <c r="BC32" s="1315"/>
      <c r="BD32" s="1315"/>
      <c r="BE32" s="1315"/>
      <c r="BF32" s="1315"/>
      <c r="BG32" s="1315"/>
      <c r="BH32" s="1315"/>
      <c r="BI32" s="1315"/>
      <c r="BJ32" s="1315"/>
      <c r="BK32" s="1315"/>
      <c r="BL32" s="1315"/>
      <c r="BM32" s="1315"/>
      <c r="BN32" s="1315"/>
      <c r="BO32" s="1315"/>
      <c r="BP32" s="1315"/>
      <c r="BQ32" s="1315"/>
      <c r="BR32" s="1315"/>
      <c r="BS32" s="1315"/>
      <c r="BT32" s="1315"/>
      <c r="BU32" s="1315"/>
      <c r="BV32" s="1315"/>
      <c r="BW32" s="1315"/>
      <c r="BX32" s="1315"/>
      <c r="BY32" s="1315"/>
      <c r="BZ32" s="1315"/>
      <c r="CA32" s="1315"/>
      <c r="CB32" s="1316"/>
      <c r="CC32" s="1254">
        <f>IF(O34="","",SUM(AF34:AF39))</f>
        <v>0</v>
      </c>
      <c r="CD32" s="1256" t="str">
        <f>IF(CC32="","","-")</f>
        <v>-</v>
      </c>
      <c r="CE32" s="1258">
        <f>IF(O34="","",SUM(AG34:AG39))</f>
        <v>3</v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IF(A33="","",VLOOKUP(A33,СписокКМ!D:I,2,FALSE))</f>
        <v/>
      </c>
      <c r="E33" s="1230" t="str">
        <f>IF(B33="","",VLOOKUP(B33,СписокКМ!E:J,2,FALSE))</f>
        <v/>
      </c>
      <c r="F33" s="1233" t="str">
        <f>IF(C33="","",VLOOKUP(C33,СписокКМ!F:K,2,FALSE))</f>
        <v/>
      </c>
      <c r="G33" s="1234" t="str">
        <f>IF(D33="","",VLOOKUP(D33,СписокКМ!G:L,2,FALSE))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>
        <v>10</v>
      </c>
      <c r="B34" s="44">
        <v>5</v>
      </c>
      <c r="C34" s="90">
        <v>1</v>
      </c>
      <c r="D34" s="46" t="str">
        <f>IF(A34="","",VLOOKUP(A34,СписокКМ!D:I,2,FALSE))</f>
        <v>ГУСЬКОВ Олег</v>
      </c>
      <c r="E34" s="47"/>
      <c r="F34" s="48" t="str">
        <f>IF(B34="","",VLOOKUP(B34,СписокКМ!D:I,2,FALSE))</f>
        <v>БЕДАРЬКОВ Вадим</v>
      </c>
      <c r="G34" s="49"/>
      <c r="H34" s="50"/>
      <c r="I34" s="51" t="s">
        <v>572</v>
      </c>
      <c r="J34" s="51" t="s">
        <v>564</v>
      </c>
      <c r="K34" s="51" t="s">
        <v>571</v>
      </c>
      <c r="L34" s="51"/>
      <c r="M34" s="51"/>
      <c r="N34" s="52"/>
      <c r="O34" s="53">
        <f>IF(I34="","",IF(I34="0",1000,IF(I34="-0",-1000,I34*1)))</f>
        <v>-10</v>
      </c>
      <c r="P34" s="53">
        <f t="shared" ref="P34:S35" si="28">IF(J34="","",IF(J34="0",1000,IF(J34="-0",-1000,J34*1)))</f>
        <v>-6</v>
      </c>
      <c r="Q34" s="53">
        <f t="shared" si="28"/>
        <v>-4</v>
      </c>
      <c r="R34" s="53" t="str">
        <f t="shared" si="28"/>
        <v/>
      </c>
      <c r="S34" s="54" t="str">
        <f t="shared" si="28"/>
        <v/>
      </c>
      <c r="T34" s="55">
        <f t="shared" ref="T34:X35" si="29">IF(O34="","",IF(O34&gt;0,1,0))</f>
        <v>0</v>
      </c>
      <c r="U34" s="56">
        <f t="shared" si="29"/>
        <v>0</v>
      </c>
      <c r="V34" s="56">
        <f t="shared" si="29"/>
        <v>0</v>
      </c>
      <c r="W34" s="56" t="str">
        <f t="shared" si="29"/>
        <v/>
      </c>
      <c r="X34" s="56" t="str">
        <f t="shared" si="29"/>
        <v/>
      </c>
      <c r="Y34" s="57">
        <f t="shared" ref="Y34:AC35" si="30">IF(O34="","",IF(O34&lt;0,1,0))</f>
        <v>1</v>
      </c>
      <c r="Z34" s="57">
        <f t="shared" si="30"/>
        <v>1</v>
      </c>
      <c r="AA34" s="57">
        <f t="shared" si="30"/>
        <v>1</v>
      </c>
      <c r="AB34" s="57" t="str">
        <f t="shared" si="30"/>
        <v/>
      </c>
      <c r="AC34" s="57" t="str">
        <f t="shared" si="30"/>
        <v/>
      </c>
      <c r="AD34" s="58">
        <f>IF(CC34="","",IF(CC34&gt;CE34,1,-1))</f>
        <v>-1</v>
      </c>
      <c r="AE34" s="58">
        <f>IF(CC34="","",IF(CC34&lt;CE34,1,-1))</f>
        <v>1</v>
      </c>
      <c r="AF34" s="59">
        <f>IF(CC34&gt;CE34,1,0)</f>
        <v>0</v>
      </c>
      <c r="AG34" s="60">
        <f>IF(CE34&gt;CC34,1,0)</f>
        <v>1</v>
      </c>
      <c r="AH34" s="61">
        <f>IF(O34="","",AX34*1)</f>
        <v>10</v>
      </c>
      <c r="AI34" s="62">
        <f>IF(P34="","",BE34*1)</f>
        <v>6</v>
      </c>
      <c r="AJ34" s="62">
        <f>IF(Q34="","",BL34*1)</f>
        <v>4</v>
      </c>
      <c r="AK34" s="62" t="str">
        <f>IF(R34="","",BS34*1)</f>
        <v/>
      </c>
      <c r="AL34" s="62" t="str">
        <f>IF(S34="","",BZ34*1)</f>
        <v/>
      </c>
      <c r="AM34" s="63">
        <f>IF(O34="","",AZ34*1)</f>
        <v>12</v>
      </c>
      <c r="AN34" s="63">
        <f>IF(P34="","",BG34*1)</f>
        <v>11</v>
      </c>
      <c r="AO34" s="63">
        <f>IF(Q34="","",BN34*1)</f>
        <v>11</v>
      </c>
      <c r="AP34" s="63" t="str">
        <f>IF(R34="","",BU34*1)</f>
        <v/>
      </c>
      <c r="AQ34" s="63" t="str">
        <f>IF(S34="","",CB34*1)</f>
        <v/>
      </c>
      <c r="AR34" s="64">
        <f>SUM(AH34:AL34)</f>
        <v>20</v>
      </c>
      <c r="AS34" s="65">
        <f>SUM(AM34:AQ34)</f>
        <v>34</v>
      </c>
      <c r="AT34" s="66">
        <f>IF(O34=1000,11,IF(O34=-1000,0,IF(O34&gt;0,11,IF(O34&lt;0,(-O34),"0"))))</f>
        <v>10</v>
      </c>
      <c r="AU34" s="67">
        <f>IF(O34=1000,0,IF(O34=-1000,11,IF(O34&lt;-9,-(O34-2),IF(O34&gt;0,(O34),"0"))))</f>
        <v>12</v>
      </c>
      <c r="AV34" s="66">
        <f>IF(O34=1000,11,IF(O34=-1000,0,IF(O34&lt;9,11,IF(O34&gt;9,(O34+2),"0"))))</f>
        <v>11</v>
      </c>
      <c r="AW34" s="67">
        <f>IF(O34=1000,0,IF(O34=-1000,11,IF(O34&lt;0,11,IF(O34&gt;0,(O34),"0"))))</f>
        <v>11</v>
      </c>
      <c r="AX34" s="68">
        <f>IF(O34="","",IF(O34&gt;9,AV34,AT34))</f>
        <v>10</v>
      </c>
      <c r="AY34" s="69" t="str">
        <f>IF(O34="","","-")</f>
        <v>-</v>
      </c>
      <c r="AZ34" s="70">
        <f>IF(O34="","",IF(O34&lt;-9,AU34,AW34))</f>
        <v>12</v>
      </c>
      <c r="BA34" s="66">
        <f>IF(P34=1000,11,IF(P34=-1000,0,IF(P34&gt;9,(P34+2),IF(P34&lt;0,(-P34),"0"))))</f>
        <v>6</v>
      </c>
      <c r="BB34" s="67" t="str">
        <f>IF(P34=1000,0,IF(P34=-1000,11,IF(P34&lt;-9,-(P34-2),IF(P34&gt;0,(P34),"0"))))</f>
        <v>0</v>
      </c>
      <c r="BC34" s="67">
        <f>IF(P34=1000,11,IF(P34=-1000,0,IF(P34&gt;0,11,IF(P34&lt;0,(-P34),"0"))))</f>
        <v>6</v>
      </c>
      <c r="BD34" s="67">
        <f>IF(P34=1000,0,IF(P34=-1000,11,IF(P34&lt;0,11,IF(P34&gt;0,(P34),"0"))))</f>
        <v>11</v>
      </c>
      <c r="BE34" s="68">
        <f>IF(P34="","",IF(P34&gt;9,BA34,BC34))</f>
        <v>6</v>
      </c>
      <c r="BF34" s="69" t="str">
        <f>IF(P34="","","-")</f>
        <v>-</v>
      </c>
      <c r="BG34" s="70">
        <f>IF(P34="","",IF(P34&lt;-9,BB34,BD34))</f>
        <v>11</v>
      </c>
      <c r="BH34" s="66">
        <f>IF(Q34=1000,11,IF(Q34=-1000,0,IF(Q34&gt;9,(Q34+2),IF(Q34&lt;0,(-Q34),"0"))))</f>
        <v>4</v>
      </c>
      <c r="BI34" s="67" t="str">
        <f>IF(Q34=1000,0,IF(Q34=-1000,11,IF(Q34&lt;-9,-(Q34-2),IF(Q34&gt;0,(Q34),"0"))))</f>
        <v>0</v>
      </c>
      <c r="BJ34" s="67">
        <f>IF(Q34=1000,11,IF(Q34=-1000,0,IF(Q34&gt;0,11,IF(Q34&lt;0,(-Q34),"0"))))</f>
        <v>4</v>
      </c>
      <c r="BK34" s="67">
        <f>IF(Q34=1000,0,IF(Q34=-1000,11,IF(Q34&lt;0,11,IF(Q34&gt;0,(Q34),"0"))))</f>
        <v>11</v>
      </c>
      <c r="BL34" s="68">
        <f>IF(Q34="","",IF(Q34&gt;9,BH34,BJ34))</f>
        <v>4</v>
      </c>
      <c r="BM34" s="69" t="str">
        <f>IF(Q34="","","-")</f>
        <v>-</v>
      </c>
      <c r="BN34" s="70">
        <f>IF(Q34="","",IF(Q34&lt;-9,BI34,BK34))</f>
        <v>11</v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>
        <f>IF(O34="","",SUM(T34:X34))</f>
        <v>0</v>
      </c>
      <c r="CD34" s="73" t="str">
        <f>IF(CC34="","","-")</f>
        <v>-</v>
      </c>
      <c r="CE34" s="74">
        <f>IF(O34="","",SUM(Y34:AC34))</f>
        <v>3</v>
      </c>
      <c r="CP34" s="32"/>
      <c r="CQ34" s="32"/>
    </row>
    <row r="35" spans="1:95" s="31" customFormat="1" ht="15" customHeight="1" x14ac:dyDescent="0.2">
      <c r="A35" s="43">
        <v>16</v>
      </c>
      <c r="B35" s="44">
        <v>55</v>
      </c>
      <c r="C35" s="75">
        <v>2</v>
      </c>
      <c r="D35" s="76" t="str">
        <f>IF(A35="","",VLOOKUP(A35,СписокКМ!D:I,2,FALSE))</f>
        <v>ЛУКАШЕНКО Вадим</v>
      </c>
      <c r="E35" s="47"/>
      <c r="F35" s="77" t="str">
        <f>IF(B35="","",VLOOKUP(B35,СписокКМ!D:I,2,FALSE))</f>
        <v>ЛУКЬЯНЧИКОВ Кирилл</v>
      </c>
      <c r="G35" s="49"/>
      <c r="H35" s="41"/>
      <c r="I35" s="91" t="s">
        <v>566</v>
      </c>
      <c r="J35" s="91" t="s">
        <v>30</v>
      </c>
      <c r="K35" s="91" t="s">
        <v>159</v>
      </c>
      <c r="L35" s="91" t="s">
        <v>564</v>
      </c>
      <c r="M35" s="51"/>
      <c r="N35" s="42"/>
      <c r="O35" s="79">
        <f>IF(I35="","",IF(I35="0",1000,IF(I35="-0",-1000,I35*1)))</f>
        <v>-2</v>
      </c>
      <c r="P35" s="79">
        <f t="shared" si="28"/>
        <v>-8</v>
      </c>
      <c r="Q35" s="79">
        <f t="shared" si="28"/>
        <v>10</v>
      </c>
      <c r="R35" s="79">
        <f t="shared" si="28"/>
        <v>-6</v>
      </c>
      <c r="S35" s="80" t="str">
        <f t="shared" si="28"/>
        <v/>
      </c>
      <c r="T35" s="55">
        <f t="shared" si="29"/>
        <v>0</v>
      </c>
      <c r="U35" s="56">
        <f t="shared" si="29"/>
        <v>0</v>
      </c>
      <c r="V35" s="56">
        <f t="shared" si="29"/>
        <v>1</v>
      </c>
      <c r="W35" s="56">
        <f t="shared" si="29"/>
        <v>0</v>
      </c>
      <c r="X35" s="56" t="str">
        <f t="shared" si="29"/>
        <v/>
      </c>
      <c r="Y35" s="57">
        <f t="shared" si="30"/>
        <v>1</v>
      </c>
      <c r="Z35" s="57">
        <f t="shared" si="30"/>
        <v>1</v>
      </c>
      <c r="AA35" s="57">
        <f t="shared" si="30"/>
        <v>0</v>
      </c>
      <c r="AB35" s="57">
        <f t="shared" si="30"/>
        <v>1</v>
      </c>
      <c r="AC35" s="57" t="str">
        <f t="shared" si="30"/>
        <v/>
      </c>
      <c r="AD35" s="58">
        <f>IF(CC35="","",IF(CC35&gt;CE35,1,-1))</f>
        <v>-1</v>
      </c>
      <c r="AE35" s="58">
        <f>IF(CC35="","",IF(CC35&lt;CE35,1,-1))</f>
        <v>1</v>
      </c>
      <c r="AF35" s="59">
        <f>IF(CC35&gt;CE35,1,0)</f>
        <v>0</v>
      </c>
      <c r="AG35" s="60">
        <f>IF(CE35&gt;CC35,1,0)</f>
        <v>1</v>
      </c>
      <c r="AH35" s="81">
        <f>IF(O35="","",AX35*1)</f>
        <v>2</v>
      </c>
      <c r="AI35" s="92">
        <f>IF(P35="","",BE35*1)</f>
        <v>8</v>
      </c>
      <c r="AJ35" s="92">
        <f>IF(Q35="","",BL35*1)</f>
        <v>12</v>
      </c>
      <c r="AK35" s="92">
        <f>IF(R35="","",BS35*1)</f>
        <v>6</v>
      </c>
      <c r="AL35" s="92" t="str">
        <f>IF(S35="","",BZ35*1)</f>
        <v/>
      </c>
      <c r="AM35" s="93">
        <f>IF(O35="","",AZ35*1)</f>
        <v>11</v>
      </c>
      <c r="AN35" s="93">
        <f>IF(P35="","",BG35*1)</f>
        <v>11</v>
      </c>
      <c r="AO35" s="93">
        <f>IF(Q35="","",BN35*1)</f>
        <v>10</v>
      </c>
      <c r="AP35" s="93">
        <f>IF(R35="","",BU35*1)</f>
        <v>11</v>
      </c>
      <c r="AQ35" s="93" t="str">
        <f>IF(S35="","",CB35*1)</f>
        <v/>
      </c>
      <c r="AR35" s="64">
        <f>SUM(AH35:AL35)</f>
        <v>28</v>
      </c>
      <c r="AS35" s="65">
        <f>SUM(AM35:AQ35)</f>
        <v>43</v>
      </c>
      <c r="AT35" s="66">
        <f>IF(O35=1000,11,IF(O35=-1000,0,IF(O35&gt;0,11,IF(O35&lt;0,(-O35),"0"))))</f>
        <v>2</v>
      </c>
      <c r="AU35" s="67" t="str">
        <f>IF(O35=1000,0,IF(O35=-1000,11,IF(O35&lt;-9,-(O35-2),IF(O35&gt;0,(O35),"0"))))</f>
        <v>0</v>
      </c>
      <c r="AV35" s="66">
        <f>IF(O35=1000,11,IF(O35=-1000,0,IF(O35&gt;9,(O35+2),IF(O35&lt;0,(-O35),"0"))))</f>
        <v>2</v>
      </c>
      <c r="AW35" s="67">
        <f>IF(O35=1000,0,IF(O35=-1000,11,IF(O35&lt;0,11,IF(O35&gt;0,(O35),"0"))))</f>
        <v>11</v>
      </c>
      <c r="AX35" s="94">
        <f>IF(O35="","",IF(O35&gt;9,AV35,AT35))</f>
        <v>2</v>
      </c>
      <c r="AY35" s="95" t="str">
        <f>IF(O35="","","-")</f>
        <v>-</v>
      </c>
      <c r="AZ35" s="96">
        <f>IF(O35="","",IF(O35&lt;-9,AU35,AW35))</f>
        <v>11</v>
      </c>
      <c r="BA35" s="66">
        <f>IF(P35=1000,11,IF(P35=-1000,0,IF(P35&gt;9,(P35+2),IF(P35&lt;0,(-P35),"0"))))</f>
        <v>8</v>
      </c>
      <c r="BB35" s="67" t="str">
        <f>IF(P35=1000,0,IF(P35=-1000,11,IF(P35&lt;-9,-(P35-2),IF(P35&gt;0,(P35),"0"))))</f>
        <v>0</v>
      </c>
      <c r="BC35" s="67">
        <f>IF(P35=1000,11,IF(P35=-1000,0,IF(P35&gt;0,11,IF(P35&lt;0,(-P35),"0"))))</f>
        <v>8</v>
      </c>
      <c r="BD35" s="67">
        <f>IF(P35=1000,0,IF(P35=-1000,11,IF(P35&lt;0,11,IF(P35&gt;0,(P35),"0"))))</f>
        <v>11</v>
      </c>
      <c r="BE35" s="94">
        <f>IF(P35="","",IF(P35&gt;9,BA35,BC35))</f>
        <v>8</v>
      </c>
      <c r="BF35" s="95" t="str">
        <f>IF(P35="","","-")</f>
        <v>-</v>
      </c>
      <c r="BG35" s="96">
        <f>IF(P35="","",IF(P35&lt;-9,BB35,BD35))</f>
        <v>11</v>
      </c>
      <c r="BH35" s="66">
        <f>IF(Q35=1000,11,IF(Q35=-1000,0,IF(Q35&gt;9,(Q35+2),IF(Q35&lt;0,(-Q35),"0"))))</f>
        <v>12</v>
      </c>
      <c r="BI35" s="67">
        <f>IF(Q35=1000,0,IF(Q35=-1000,11,IF(Q35&lt;-9,-(Q35-2),IF(Q35&gt;0,(Q35),"0"))))</f>
        <v>10</v>
      </c>
      <c r="BJ35" s="67">
        <f>IF(Q35=1000,11,IF(Q35=-1000,0,IF(Q35&gt;0,11,IF(Q35&lt;0,(-Q35),"0"))))</f>
        <v>11</v>
      </c>
      <c r="BK35" s="67">
        <f>IF(Q35=1000,0,IF(Q35=-1000,11,IF(Q35&lt;0,11,IF(Q35&gt;0,(Q35),"0"))))</f>
        <v>10</v>
      </c>
      <c r="BL35" s="94">
        <f>IF(Q35="","",IF(Q35&gt;9,BH35,BJ35))</f>
        <v>12</v>
      </c>
      <c r="BM35" s="95" t="str">
        <f>IF(Q35="","","-")</f>
        <v>-</v>
      </c>
      <c r="BN35" s="96">
        <f>IF(Q35="","",IF(Q35&lt;-9,BI35,BK35))</f>
        <v>10</v>
      </c>
      <c r="BO35" s="67">
        <f>IF(R35=1000,11,IF(R35=-1000,0,IF(R35&gt;9,(R35+2),IF(R35&lt;0,(-R35),"0"))))</f>
        <v>6</v>
      </c>
      <c r="BP35" s="67" t="str">
        <f>IF(R35=1000,0,IF(R35=-1000,11,IF(R35&lt;-9,-(R35-2),IF(R35&gt;0,(R35),"0"))))</f>
        <v>0</v>
      </c>
      <c r="BQ35" s="67">
        <f>IF(R35=1000,11,IF(R35=-1000,0,IF(R35&gt;0,11,IF(R35&lt;0,(-R35),"0"))))</f>
        <v>6</v>
      </c>
      <c r="BR35" s="67">
        <f>IF(R35=1000,0,IF(R35=-1000,11,IF(R35&lt;0,11,IF(R35&gt;0,(R35),"0"))))</f>
        <v>11</v>
      </c>
      <c r="BS35" s="94">
        <f>IF(R35="","",IF(R35&gt;9,BO35,BQ35))</f>
        <v>6</v>
      </c>
      <c r="BT35" s="95" t="str">
        <f>IF(R35="","","-")</f>
        <v>-</v>
      </c>
      <c r="BU35" s="96">
        <f>IF(R35="","",IF(R35&lt;-9,BP35,BR35))</f>
        <v>11</v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94"/>
      <c r="CA35" s="95" t="str">
        <f>IF(S35="","","-")</f>
        <v/>
      </c>
      <c r="CB35" s="96"/>
      <c r="CC35" s="97">
        <f>IF(O35="","",SUM(T35:X35))</f>
        <v>1</v>
      </c>
      <c r="CD35" s="88" t="str">
        <f>IF(CC35="","","-")</f>
        <v>-</v>
      </c>
      <c r="CE35" s="98">
        <f>IF(O35="","",SUM(Y35:AC35))</f>
        <v>3</v>
      </c>
      <c r="CP35" s="32"/>
      <c r="CQ35" s="32"/>
    </row>
    <row r="36" spans="1:95" s="31" customFormat="1" ht="15" customHeight="1" x14ac:dyDescent="0.2">
      <c r="A36" s="43">
        <v>10</v>
      </c>
      <c r="B36" s="44">
        <v>55</v>
      </c>
      <c r="C36" s="1250" t="s">
        <v>563</v>
      </c>
      <c r="D36" s="76" t="str">
        <f>IF(A36="","",VLOOKUP(A36,СписокКМ!D:I,2,FALSE))</f>
        <v>ГУСЬКОВ Олег</v>
      </c>
      <c r="E36" s="47"/>
      <c r="F36" s="77" t="str">
        <f>IF(B36="","",VLOOKUP(B36,СписокКМ!D:I,2,FALSE))</f>
        <v>ЛУКЬЯНЧИКОВ Кирилл</v>
      </c>
      <c r="G36" s="49"/>
      <c r="H36" s="41"/>
      <c r="I36" s="1252" t="s">
        <v>573</v>
      </c>
      <c r="J36" s="1252" t="s">
        <v>567</v>
      </c>
      <c r="K36" s="1252" t="s">
        <v>564</v>
      </c>
      <c r="L36" s="1252"/>
      <c r="M36" s="1252"/>
      <c r="N36" s="42"/>
      <c r="O36" s="1244">
        <f>IF(I36="","",IF(I36="0",1000,IF(I36="-0",-1000,I36*1)))</f>
        <v>-11</v>
      </c>
      <c r="P36" s="1244">
        <f>IF(J36="","",IF(J36="0",1000,IF(J36="-0",-1000,J36*1)))</f>
        <v>-5</v>
      </c>
      <c r="Q36" s="1244">
        <f>IF(K36="","",IF(K36="0",1000,IF(K36="-0",-1000,K36*1)))</f>
        <v>-6</v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>
        <f>IF(O36="","",IF(O36&gt;0,1,0))</f>
        <v>0</v>
      </c>
      <c r="U36" s="1284">
        <f>IF(P36="","",IF(P36&gt;0,1,0))</f>
        <v>0</v>
      </c>
      <c r="V36" s="1284">
        <f>IF(Q36="","",IF(Q36&gt;0,1,0))</f>
        <v>0</v>
      </c>
      <c r="W36" s="1284" t="str">
        <f>IF(R36="","",IF(R36&gt;0,1,0))</f>
        <v/>
      </c>
      <c r="X36" s="1284" t="str">
        <f>IF(S36="","",IF(S36&gt;0,1,0))</f>
        <v/>
      </c>
      <c r="Y36" s="1278">
        <f>IF(O36="","",IF(O36&lt;0,1,0))</f>
        <v>1</v>
      </c>
      <c r="Z36" s="1278">
        <f>IF(P36="","",IF(P36&lt;0,1,0))</f>
        <v>1</v>
      </c>
      <c r="AA36" s="1278">
        <f>IF(Q36="","",IF(Q36&lt;0,1,0))</f>
        <v>1</v>
      </c>
      <c r="AB36" s="1278" t="str">
        <f>IF(R36="","",IF(R36&lt;0,1,0))</f>
        <v/>
      </c>
      <c r="AC36" s="1278" t="str">
        <f>IF(S36="","",IF(S36&lt;0,1,0))</f>
        <v/>
      </c>
      <c r="AD36" s="1280">
        <f>IF(CC36="","",IF(CC36&gt;CE36,1,-1))</f>
        <v>-1</v>
      </c>
      <c r="AE36" s="1280">
        <f>IF(CC36="","",IF(CC36&lt;CE36,1,-1))</f>
        <v>1</v>
      </c>
      <c r="AF36" s="1282">
        <f>IF(CC36&gt;CE36,1,0)</f>
        <v>0</v>
      </c>
      <c r="AG36" s="1272">
        <f>IF(CE36&gt;CC36,1,0)</f>
        <v>1</v>
      </c>
      <c r="AH36" s="1274">
        <f>IF(O36="","",AX36*1)</f>
        <v>11</v>
      </c>
      <c r="AI36" s="1276">
        <f>IF(P36="","",BE36*1)</f>
        <v>5</v>
      </c>
      <c r="AJ36" s="1276">
        <f>IF(Q36="","",BL36*1)</f>
        <v>6</v>
      </c>
      <c r="AK36" s="1276" t="str">
        <f>IF(R36="","",BS36*1)</f>
        <v/>
      </c>
      <c r="AL36" s="1276" t="str">
        <f>IF(S36="","",BZ36*1)</f>
        <v/>
      </c>
      <c r="AM36" s="1298">
        <f>IF(O36="","",AZ36*1)</f>
        <v>13</v>
      </c>
      <c r="AN36" s="1298">
        <f>IF(P36="","",BG36*1)</f>
        <v>11</v>
      </c>
      <c r="AO36" s="1298">
        <f>IF(Q36="","",BN36*1)</f>
        <v>11</v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11</v>
      </c>
      <c r="AU36" s="1286">
        <f>IF(O36=1000,0,IF(O36=-1000,11,IF(O36&lt;-9,-(O36-2),IF(O36&gt;0,(O36),"0"))))</f>
        <v>13</v>
      </c>
      <c r="AV36" s="1286">
        <f>IF(O36=1000,11,IF(O36=-1000,0,IF(O36&gt;9,(O36+2),IF(O36&lt;0,(-O36),"0"))))</f>
        <v>11</v>
      </c>
      <c r="AW36" s="1286">
        <f>IF(O36=1000,0,IF(O36=-1000,11,IF(O36&lt;0,11,IF(O36&gt;0,(O36),"0"))))</f>
        <v>11</v>
      </c>
      <c r="AX36" s="1296">
        <f>IF(O36="","",IF(O36&gt;9,AV36,AT36))</f>
        <v>11</v>
      </c>
      <c r="AY36" s="1288" t="str">
        <f>IF(O36="","","-")</f>
        <v>-</v>
      </c>
      <c r="AZ36" s="1290">
        <f>IF(O36="","",IF(O36&lt;-9,AU36,AW36))</f>
        <v>13</v>
      </c>
      <c r="BA36" s="1286">
        <f>IF(P36=1000,11,IF(P36=-1000,0,IF(P36&gt;9,(P36+2),IF(P36&lt;0,(-P36),"0"))))</f>
        <v>5</v>
      </c>
      <c r="BB36" s="1286" t="str">
        <f>IF(P36=1000,0,IF(P36=-1000,11,IF(P36&lt;-9,-(P36-2),IF(P36&gt;0,(P36),"0"))))</f>
        <v>0</v>
      </c>
      <c r="BC36" s="1286">
        <f>IF(P36=1000,11,IF(P36=-1000,0,IF(P36&gt;0,11,IF(P36&lt;0,(-P36),"0"))))</f>
        <v>5</v>
      </c>
      <c r="BD36" s="1286">
        <f>IF(P36=1000,0,IF(P36=-1000,11,IF(P36&lt;0,11,IF(P36&gt;0,(P36),"0"))))</f>
        <v>11</v>
      </c>
      <c r="BE36" s="1296">
        <f>IF(P36="","",IF(P36&gt;9,BA36,BC36))</f>
        <v>5</v>
      </c>
      <c r="BF36" s="1288" t="str">
        <f>IF(P36="","","-")</f>
        <v>-</v>
      </c>
      <c r="BG36" s="1290">
        <f>IF(P36="","",IF(P36&lt;-9,BB36,BD36))</f>
        <v>11</v>
      </c>
      <c r="BH36" s="1286">
        <f>IF(Q36=1000,11,IF(Q36=-1000,0,IF(Q36&gt;9,(Q36+2),IF(Q36&lt;0,(-Q36),"0"))))</f>
        <v>6</v>
      </c>
      <c r="BI36" s="1286" t="str">
        <f>IF(Q36=1000,0,IF(Q36=-1000,11,IF(Q36&lt;-9,-(Q36-2),IF(Q36&gt;0,(Q36),"0"))))</f>
        <v>0</v>
      </c>
      <c r="BJ36" s="1286">
        <f>IF(Q36=1000,11,IF(Q36=-1000,0,IF(Q36&gt;0,11,IF(Q36&lt;0,(-Q36),"0"))))</f>
        <v>6</v>
      </c>
      <c r="BK36" s="1286">
        <f>IF(Q36=1000,0,IF(Q36=-1000,11,IF(Q36&lt;0,11,IF(Q36&gt;0,(Q36),"0"))))</f>
        <v>11</v>
      </c>
      <c r="BL36" s="1296">
        <f>IF(Q36="","",IF(Q36&gt;9,BH36,BJ36))</f>
        <v>6</v>
      </c>
      <c r="BM36" s="1288" t="str">
        <f>IF(Q36="","","-")</f>
        <v>-</v>
      </c>
      <c r="BN36" s="1290">
        <f>IF(Q36="","",IF(Q36&lt;-9,BI36,BK36))</f>
        <v>11</v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/>
      <c r="BT36" s="1288" t="str">
        <f>IF(R36="","","-")</f>
        <v/>
      </c>
      <c r="BU36" s="1290"/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40">
        <v>0</v>
      </c>
      <c r="CD36" s="1304" t="str">
        <f>IF(CC36="","","-")</f>
        <v>-</v>
      </c>
      <c r="CE36" s="1342">
        <f>IF(O36="","",SUM(Y36:AC37))</f>
        <v>3</v>
      </c>
      <c r="CP36" s="32"/>
      <c r="CQ36" s="32"/>
    </row>
    <row r="37" spans="1:95" s="31" customFormat="1" ht="15" customHeight="1" x14ac:dyDescent="0.2">
      <c r="A37" s="43">
        <v>16</v>
      </c>
      <c r="B37" s="44">
        <v>62</v>
      </c>
      <c r="C37" s="1251"/>
      <c r="D37" s="46" t="str">
        <f>IF(A37="","",VLOOKUP(A37,СписокКМ!D:I,2,FALSE))</f>
        <v>ЛУКАШЕНКО Вадим</v>
      </c>
      <c r="E37" s="47"/>
      <c r="F37" s="48" t="str">
        <f>IF(B37="","",VLOOKUP(B37,СписокКМ!D:I,2,FALSE))</f>
        <v>КОЙНОВ Захар</v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41"/>
      <c r="CD37" s="1305"/>
      <c r="CE37" s="1343"/>
      <c r="CP37" s="32"/>
      <c r="CQ37" s="32"/>
    </row>
    <row r="38" spans="1:95" s="31" customFormat="1" ht="15" customHeight="1" x14ac:dyDescent="0.2">
      <c r="A38" s="99">
        <f>IF(A34="","",A34)</f>
        <v>10</v>
      </c>
      <c r="B38" s="99">
        <f>IF(B34="","",B35)</f>
        <v>55</v>
      </c>
      <c r="C38" s="75">
        <v>4</v>
      </c>
      <c r="D38" s="100" t="str">
        <f>IF(A38="","",VLOOKUP(A38,СписокКМ!D:I,2,FALSE))</f>
        <v>ГУСЬКОВ Олег</v>
      </c>
      <c r="E38" s="101"/>
      <c r="F38" s="77" t="str">
        <f>IF(B38="","",VLOOKUP(B38,СписокКМ!D:I,2,FALSE))</f>
        <v>ЛУКЬЯНЧИКОВ Кирилл</v>
      </c>
      <c r="G38" s="102"/>
      <c r="H38" s="41"/>
      <c r="I38" s="91"/>
      <c r="J38" s="91"/>
      <c r="K38" s="91"/>
      <c r="L38" s="91"/>
      <c r="M38" s="91"/>
      <c r="N38" s="42"/>
      <c r="O38" s="79" t="str">
        <f>IF(I38="","",IF(I38="0",1000,IF(I38="-0",-1000,I38*1)))</f>
        <v/>
      </c>
      <c r="P38" s="79" t="str">
        <f t="shared" ref="P38:S39" si="31">IF(J38="","",IF(J38="0",1000,IF(J38="-0",-1000,J38*1)))</f>
        <v/>
      </c>
      <c r="Q38" s="79" t="str">
        <f t="shared" si="31"/>
        <v/>
      </c>
      <c r="R38" s="79" t="str">
        <f t="shared" si="31"/>
        <v/>
      </c>
      <c r="S38" s="80" t="str">
        <f t="shared" si="31"/>
        <v/>
      </c>
      <c r="T38" s="103" t="str">
        <f t="shared" ref="T38:X39" si="32">IF(O38="","",IF(O38&gt;0,1,0))</f>
        <v/>
      </c>
      <c r="U38" s="104" t="str">
        <f t="shared" si="32"/>
        <v/>
      </c>
      <c r="V38" s="104" t="str">
        <f t="shared" si="32"/>
        <v/>
      </c>
      <c r="W38" s="104" t="str">
        <f t="shared" si="32"/>
        <v/>
      </c>
      <c r="X38" s="104" t="str">
        <f t="shared" si="32"/>
        <v/>
      </c>
      <c r="Y38" s="105" t="str">
        <f t="shared" ref="Y38:AC39" si="33">IF(O38="","",IF(O38&lt;0,1,0))</f>
        <v/>
      </c>
      <c r="Z38" s="105" t="str">
        <f t="shared" si="33"/>
        <v/>
      </c>
      <c r="AA38" s="105" t="str">
        <f t="shared" si="33"/>
        <v/>
      </c>
      <c r="AB38" s="105" t="str">
        <f t="shared" si="33"/>
        <v/>
      </c>
      <c r="AC38" s="105" t="str">
        <f t="shared" si="33"/>
        <v/>
      </c>
      <c r="AD38" s="106" t="str">
        <f>IF(CC38="","",IF(CC38&gt;CE38,1,-1))</f>
        <v/>
      </c>
      <c r="AE38" s="106" t="str">
        <f>IF(CC38="","",IF(CC38&lt;CE38,1,-1))</f>
        <v/>
      </c>
      <c r="AF38" s="107">
        <f>IF(CC38&gt;CE38,1,0)</f>
        <v>0</v>
      </c>
      <c r="AG38" s="108">
        <f>IF(CE38&gt;CC38,1,0)</f>
        <v>0</v>
      </c>
      <c r="AH38" s="81" t="str">
        <f>IF(O38="","",AX38*1)</f>
        <v/>
      </c>
      <c r="AI38" s="92" t="str">
        <f>IF(P38="","",BE38*1)</f>
        <v/>
      </c>
      <c r="AJ38" s="92" t="str">
        <f>IF(Q38="","",BL38*1)</f>
        <v/>
      </c>
      <c r="AK38" s="92" t="str">
        <f>IF(R38="","",BS38*1)</f>
        <v/>
      </c>
      <c r="AL38" s="92" t="str">
        <f>IF(S38="","",BZ38*1)</f>
        <v/>
      </c>
      <c r="AM38" s="93" t="str">
        <f>IF(O38="","",AZ38*1)</f>
        <v/>
      </c>
      <c r="AN38" s="93" t="str">
        <f>IF(P38="","",BG38*1)</f>
        <v/>
      </c>
      <c r="AO38" s="93" t="str">
        <f>IF(Q38="","",BN38*1)</f>
        <v/>
      </c>
      <c r="AP38" s="93" t="str">
        <f>IF(R38="","",BU38*1)</f>
        <v/>
      </c>
      <c r="AQ38" s="93" t="str">
        <f>IF(S38="","",CB38*1)</f>
        <v/>
      </c>
      <c r="AR38" s="109">
        <f>SUM(AH38:AL38)</f>
        <v>0</v>
      </c>
      <c r="AS38" s="110">
        <f>SUM(AM38:AQ38)</f>
        <v>0</v>
      </c>
      <c r="AT38" s="111">
        <f>IF(O38=1000,11,IF(O38=-1000,0,IF(O38&gt;0,11,IF(O38&lt;0,(-O38),"0"))))</f>
        <v>11</v>
      </c>
      <c r="AU38" s="112" t="str">
        <f>IF(O38=1000,0,IF(O38=-1000,11,IF(O38&lt;-9,-(O38-2),IF(O38&gt;0,(O38),"0"))))</f>
        <v/>
      </c>
      <c r="AV38" s="111" t="e">
        <f>IF(O38=1000,11,IF(O38=-1000,0,IF(O38&gt;9,(O38+2),IF(O38&lt;0,(-O38),"0"))))</f>
        <v>#VALUE!</v>
      </c>
      <c r="AW38" s="112" t="str">
        <f>IF(O38=1000,0,IF(O38=-1000,11,IF(O38&lt;0,11,IF(O38&gt;0,(O38),"0"))))</f>
        <v/>
      </c>
      <c r="AX38" s="94" t="str">
        <f>IF(O38="","",IF(O38&gt;9,AV38,AT38))</f>
        <v/>
      </c>
      <c r="AY38" s="95" t="str">
        <f>IF(O38="","","-")</f>
        <v/>
      </c>
      <c r="AZ38" s="96" t="str">
        <f>IF(O38="","",IF(O38&lt;-9,AU38,AW38))</f>
        <v/>
      </c>
      <c r="BA38" s="111" t="e">
        <f>IF(P38=1000,11,IF(P38=-1000,0,IF(P38&gt;9,(P38+2),IF(P38&lt;0,(-P38),"0"))))</f>
        <v>#VALUE!</v>
      </c>
      <c r="BB38" s="112" t="str">
        <f>IF(P38=1000,0,IF(P38=-1000,11,IF(P38&lt;-9,-(P38-2),IF(P38&gt;0,(P38),"0"))))</f>
        <v/>
      </c>
      <c r="BC38" s="112">
        <f>IF(P38=1000,11,IF(P38=-1000,0,IF(P38&gt;0,11,IF(P38&lt;0,(-P38),"0"))))</f>
        <v>11</v>
      </c>
      <c r="BD38" s="112" t="str">
        <f>IF(P38=1000,0,IF(P38=-1000,11,IF(P38&lt;0,11,IF(P38&gt;0,(P38),"0"))))</f>
        <v/>
      </c>
      <c r="BE38" s="94" t="str">
        <f>IF(P38="","",IF(P38&gt;9,BA38,BC38))</f>
        <v/>
      </c>
      <c r="BF38" s="95" t="str">
        <f>IF(P38="","","-")</f>
        <v/>
      </c>
      <c r="BG38" s="96" t="str">
        <f>IF(P38="","",IF(P38&lt;-9,BB38,BD38))</f>
        <v/>
      </c>
      <c r="BH38" s="111" t="e">
        <f>IF(Q38=1000,11,IF(Q38=-1000,0,IF(Q38&gt;9,(Q38+2),IF(Q38&lt;0,(-Q38),"0"))))</f>
        <v>#VALUE!</v>
      </c>
      <c r="BI38" s="112" t="str">
        <f>IF(Q38=1000,0,IF(Q38=-1000,11,IF(Q38&lt;-9,-(Q38-2),IF(Q38&gt;0,(Q38),"0"))))</f>
        <v/>
      </c>
      <c r="BJ38" s="112">
        <f>IF(Q38=1000,11,IF(Q38=-1000,0,IF(Q38&gt;0,11,IF(Q38&lt;0,(-Q38),"0"))))</f>
        <v>11</v>
      </c>
      <c r="BK38" s="112" t="str">
        <f>IF(Q38=1000,0,IF(Q38=-1000,11,IF(Q38&lt;0,11,IF(Q38&gt;0,(Q38),"0"))))</f>
        <v/>
      </c>
      <c r="BL38" s="94" t="str">
        <f>IF(Q38="","",IF(Q38&gt;9,BH38,BJ38))</f>
        <v/>
      </c>
      <c r="BM38" s="95" t="str">
        <f>IF(Q38="","","-")</f>
        <v/>
      </c>
      <c r="BN38" s="96" t="str">
        <f>IF(Q38="","",IF(Q38&lt;-9,BI38,BK38))</f>
        <v/>
      </c>
      <c r="BO38" s="112" t="e">
        <f>IF(R38=1000,11,IF(R38=-1000,0,IF(R38&gt;9,(R38+2),IF(R38&lt;0,(-R38),"0"))))</f>
        <v>#VALUE!</v>
      </c>
      <c r="BP38" s="112" t="str">
        <f>IF(R38=1000,0,IF(R38=-1000,11,IF(R38&lt;-9,-(R38-2),IF(R38&gt;0,(R38),"0"))))</f>
        <v/>
      </c>
      <c r="BQ38" s="112">
        <f>IF(R38=1000,11,IF(R38=-1000,0,IF(R38&gt;0,11,IF(R38&lt;0,(-R38),"0"))))</f>
        <v>11</v>
      </c>
      <c r="BR38" s="112" t="str">
        <f>IF(R38=1000,0,IF(R38=-1000,11,IF(R38&lt;0,11,IF(R38&gt;0,(R38),"0"))))</f>
        <v/>
      </c>
      <c r="BS38" s="94" t="str">
        <f>IF(R38="","",IF(R38&gt;9,BO38,BQ38))</f>
        <v/>
      </c>
      <c r="BT38" s="95" t="str">
        <f>IF(R38="","","-")</f>
        <v/>
      </c>
      <c r="BU38" s="96" t="str">
        <f>IF(R38="","",IF(R38&lt;-9,BP38,BR38))</f>
        <v/>
      </c>
      <c r="BV38" s="112" t="e">
        <f>IF(S38=1000,11,IF(S38=-1000,0,IF(S38&gt;9,(S38+2),IF(S38&lt;0,(-S38),"0"))))</f>
        <v>#VALUE!</v>
      </c>
      <c r="BW38" s="112" t="str">
        <f>IF(S38=1000,0,IF(S38=-1000,11,IF(S38&lt;-9,-(S38-2),IF(S38&gt;0,(S38),"0"))))</f>
        <v/>
      </c>
      <c r="BX38" s="112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94" t="str">
        <f>IF(S38="","",IF(S38&gt;9,BV38,BX38))</f>
        <v/>
      </c>
      <c r="CA38" s="95" t="str">
        <f>IF(S38="","","-")</f>
        <v/>
      </c>
      <c r="CB38" s="96" t="str">
        <f>IF(S38="","",IF(S38&lt;-9,BW38,BY38))</f>
        <v/>
      </c>
      <c r="CC38" s="97" t="str">
        <f>IF(O38="","",SUM(T38:X38))</f>
        <v/>
      </c>
      <c r="CD38" s="88" t="str">
        <f>IF(CC38="","","-")</f>
        <v/>
      </c>
      <c r="CE38" s="98" t="str">
        <f>IF(O38="","",SUM(Y38:AC38))</f>
        <v/>
      </c>
      <c r="CP38" s="32"/>
      <c r="CQ38" s="32"/>
    </row>
    <row r="39" spans="1:95" s="31" customFormat="1" ht="15" customHeight="1" thickBot="1" x14ac:dyDescent="0.25">
      <c r="A39" s="99">
        <f>IF(A34="","",A35)</f>
        <v>16</v>
      </c>
      <c r="B39" s="99">
        <f>IF(B34="","",B34)</f>
        <v>5</v>
      </c>
      <c r="C39" s="114">
        <v>5</v>
      </c>
      <c r="D39" s="115" t="str">
        <f>IF(A39="","",VLOOKUP(A39,СписокКМ!D:I,2,FALSE))</f>
        <v>ЛУКАШЕНКО Вадим</v>
      </c>
      <c r="E39" s="116"/>
      <c r="F39" s="117" t="str">
        <f>IF(B39="","",VLOOKUP(B39,СписокКМ!D:I,2,FALSE))</f>
        <v>БЕДАРЬКОВ Вадим</v>
      </c>
      <c r="G39" s="118"/>
      <c r="H39" s="119"/>
      <c r="I39" s="120"/>
      <c r="J39" s="120"/>
      <c r="K39" s="120"/>
      <c r="L39" s="121"/>
      <c r="M39" s="121"/>
      <c r="N39" s="122"/>
      <c r="O39" s="123" t="str">
        <f>IF(I39="","",IF(I39="0",1000,IF(I39="-0",-1000,I39*1)))</f>
        <v/>
      </c>
      <c r="P39" s="123" t="str">
        <f t="shared" si="31"/>
        <v/>
      </c>
      <c r="Q39" s="123" t="str">
        <f t="shared" si="31"/>
        <v/>
      </c>
      <c r="R39" s="123" t="str">
        <f t="shared" si="31"/>
        <v/>
      </c>
      <c r="S39" s="124" t="str">
        <f t="shared" si="31"/>
        <v/>
      </c>
      <c r="T39" s="125" t="str">
        <f t="shared" si="32"/>
        <v/>
      </c>
      <c r="U39" s="126" t="str">
        <f t="shared" si="32"/>
        <v/>
      </c>
      <c r="V39" s="126" t="str">
        <f t="shared" si="32"/>
        <v/>
      </c>
      <c r="W39" s="126" t="str">
        <f t="shared" si="32"/>
        <v/>
      </c>
      <c r="X39" s="126" t="str">
        <f t="shared" si="32"/>
        <v/>
      </c>
      <c r="Y39" s="127" t="str">
        <f t="shared" si="33"/>
        <v/>
      </c>
      <c r="Z39" s="127" t="str">
        <f t="shared" si="33"/>
        <v/>
      </c>
      <c r="AA39" s="127" t="str">
        <f t="shared" si="33"/>
        <v/>
      </c>
      <c r="AB39" s="127" t="str">
        <f t="shared" si="33"/>
        <v/>
      </c>
      <c r="AC39" s="127" t="str">
        <f t="shared" si="33"/>
        <v/>
      </c>
      <c r="AD39" s="128" t="str">
        <f>IF(CC39="","",IF(CC39&gt;CE39,1,-1))</f>
        <v/>
      </c>
      <c r="AE39" s="128" t="str">
        <f>IF(CC39="","",IF(CC39&lt;CE39,1,-1))</f>
        <v/>
      </c>
      <c r="AF39" s="129">
        <f>IF(CC39&gt;CE39,1,0)</f>
        <v>0</v>
      </c>
      <c r="AG39" s="130">
        <f>IF(CE39&gt;CC39,1,0)</f>
        <v>0</v>
      </c>
      <c r="AH39" s="131" t="str">
        <f>IF(O39="","",AX39*1)</f>
        <v/>
      </c>
      <c r="AI39" s="132" t="str">
        <f>IF(P39="","",BE39*1)</f>
        <v/>
      </c>
      <c r="AJ39" s="132" t="str">
        <f>IF(Q39="","",BL39*1)</f>
        <v/>
      </c>
      <c r="AK39" s="132" t="str">
        <f>IF(R39="","",BS39*1)</f>
        <v/>
      </c>
      <c r="AL39" s="132" t="str">
        <f>IF(S39="","",BZ39*1)</f>
        <v/>
      </c>
      <c r="AM39" s="133" t="str">
        <f>IF(O39="","",AZ39*1)</f>
        <v/>
      </c>
      <c r="AN39" s="133" t="str">
        <f>IF(P39="","",BG39*1)</f>
        <v/>
      </c>
      <c r="AO39" s="133" t="str">
        <f>IF(Q39="","",BN39*1)</f>
        <v/>
      </c>
      <c r="AP39" s="133" t="str">
        <f>IF(R39="","",BU39*1)</f>
        <v/>
      </c>
      <c r="AQ39" s="133" t="str">
        <f>IF(S39="","",CB39*1)</f>
        <v/>
      </c>
      <c r="AR39" s="134">
        <f>SUM(AH39:AL39)</f>
        <v>0</v>
      </c>
      <c r="AS39" s="135">
        <f>SUM(AM39:AQ39)</f>
        <v>0</v>
      </c>
      <c r="AT39" s="136">
        <f>IF(O39=1000,11,IF(O39=-1000,0,IF(O39&gt;0,11,IF(O39&lt;0,(-O39),"0"))))</f>
        <v>11</v>
      </c>
      <c r="AU39" s="137" t="str">
        <f>IF(O39=1000,0,IF(O39=-1000,11,IF(O39&lt;-9,-(O39-2),IF(O39&gt;0,(O39),"0"))))</f>
        <v/>
      </c>
      <c r="AV39" s="136" t="e">
        <f>IF(O39=1000,11,IF(O39=-1000,0,IF(O39&gt;9,(O39+2),IF(O39&lt;0,(-O39),"0"))))</f>
        <v>#VALUE!</v>
      </c>
      <c r="AW39" s="137" t="str">
        <f>IF(O39=1000,0,IF(O39=-1000,11,IF(O39&lt;0,11,IF(O39&gt;0,(O39),"0"))))</f>
        <v/>
      </c>
      <c r="AX39" s="138" t="str">
        <f>IF(O39="","",IF(O39&gt;9,AV39,AT39))</f>
        <v/>
      </c>
      <c r="AY39" s="139" t="str">
        <f>IF(O39="","","-")</f>
        <v/>
      </c>
      <c r="AZ39" s="140" t="str">
        <f>IF(O39="","",IF(O39&lt;-9,AU39,AW39))</f>
        <v/>
      </c>
      <c r="BA39" s="136" t="e">
        <f>IF(P39=1000,11,IF(P39=-1000,0,IF(P39&gt;9,(P39+2),IF(P39&lt;0,(-P39),"0"))))</f>
        <v>#VALUE!</v>
      </c>
      <c r="BB39" s="137" t="str">
        <f>IF(P39=1000,0,IF(P39=-1000,11,IF(P39&lt;-9,-(P39-2),IF(P39&gt;0,(P39),"0"))))</f>
        <v/>
      </c>
      <c r="BC39" s="137">
        <f>IF(P39=1000,11,IF(P39=-1000,0,IF(P39&gt;0,11,IF(P39&lt;0,(-P39),"0"))))</f>
        <v>11</v>
      </c>
      <c r="BD39" s="137" t="str">
        <f>IF(P39=1000,0,IF(P39=-1000,11,IF(P39&lt;0,11,IF(P39&gt;0,(P39),"0"))))</f>
        <v/>
      </c>
      <c r="BE39" s="138" t="str">
        <f>IF(P39="","",IF(P39&gt;9,BA39,BC39))</f>
        <v/>
      </c>
      <c r="BF39" s="139" t="str">
        <f>IF(P39="","","-")</f>
        <v/>
      </c>
      <c r="BG39" s="140" t="str">
        <f>IF(P39="","",IF(P39&lt;-9,BB39,BD39))</f>
        <v/>
      </c>
      <c r="BH39" s="136" t="e">
        <f>IF(Q39=1000,11,IF(Q39=-1000,0,IF(Q39&gt;9,(Q39+2),IF(Q39&lt;0,(-Q39),"0"))))</f>
        <v>#VALUE!</v>
      </c>
      <c r="BI39" s="137" t="str">
        <f>IF(Q39=1000,0,IF(Q39=-1000,11,IF(Q39&lt;-9,-(Q39-2),IF(Q39&gt;0,(Q39),"0"))))</f>
        <v/>
      </c>
      <c r="BJ39" s="137">
        <f>IF(Q39=1000,11,IF(Q39=-1000,0,IF(Q39&gt;0,11,IF(Q39&lt;0,(-Q39),"0"))))</f>
        <v>11</v>
      </c>
      <c r="BK39" s="137" t="str">
        <f>IF(Q39=1000,0,IF(Q39=-1000,11,IF(Q39&lt;0,11,IF(Q39&gt;0,(Q39),"0"))))</f>
        <v/>
      </c>
      <c r="BL39" s="138" t="str">
        <f>IF(Q39="","",IF(Q39&gt;9,BH39,BJ39))</f>
        <v/>
      </c>
      <c r="BM39" s="139" t="str">
        <f>IF(Q39="","","-")</f>
        <v/>
      </c>
      <c r="BN39" s="140" t="str">
        <f>IF(Q39="","",IF(Q39&lt;-9,BI39,BK39))</f>
        <v/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 t="str">
        <f>IF(O39="","",SUM(T39:X39))</f>
        <v/>
      </c>
      <c r="CD39" s="143" t="str">
        <f>IF(CC39="","","-")</f>
        <v/>
      </c>
      <c r="CE39" s="144" t="str">
        <f>IF(O39="","",SUM(Y39:AC39))</f>
        <v/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>
        <v>4</v>
      </c>
      <c r="B41" s="35">
        <v>1</v>
      </c>
      <c r="C41" s="1225">
        <f>1+C32</f>
        <v>5</v>
      </c>
      <c r="D41" s="1227" t="str">
        <f>IF(A41="","",VLOOKUP(A41,СписокКМ!$A$186:$D$236,3,FALSE))</f>
        <v>Нижегородская область</v>
      </c>
      <c r="E41" s="1228" t="e">
        <f>IF(B41="","",VLOOKUP(B41,СписокКМ!E:J,2,FALSE))</f>
        <v>#N/A</v>
      </c>
      <c r="F41" s="1231" t="str">
        <f>IF(B41="","",VLOOKUP(B41,СписокКМ!$A$186:$D$236,3,FALSE))</f>
        <v>Республика Башкортостан</v>
      </c>
      <c r="G41" s="1232" t="e">
        <f>IF(D41="","",VLOOKUP(D41,СписокКМ!G:L,2,FALSE))</f>
        <v>#N/A</v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 t="e">
        <f>IF(A41="","",VLOOKUP(A41,'[60]Протокол команд'!A:K,8,FALSE))</f>
        <v>#N/A</v>
      </c>
      <c r="U41" s="39" t="e">
        <f>T41*5-4</f>
        <v>#N/A</v>
      </c>
      <c r="V41" s="39" t="e">
        <f>T41*5</f>
        <v>#N/A</v>
      </c>
      <c r="W41" s="39" t="e">
        <f>CONCATENATE(U41,"-",V41)</f>
        <v>#N/A</v>
      </c>
      <c r="X41" s="39" t="e">
        <f>IF(A41="","",VLOOKUP(A41,'[60]Протокол команд'!A:K,10,FALSE))</f>
        <v>#N/A</v>
      </c>
      <c r="Y41" s="39" t="e">
        <f>X41*5-4</f>
        <v>#N/A</v>
      </c>
      <c r="Z41" s="39" t="e">
        <f>X41*5</f>
        <v>#N/A</v>
      </c>
      <c r="AA41" s="39" t="e">
        <f>CONCATENATE(Y41,"-",Z41)</f>
        <v>#N/A</v>
      </c>
      <c r="AB41" s="1241">
        <f>IF(O43="","",SUM(AF43:AF48))</f>
        <v>0</v>
      </c>
      <c r="AC41" s="1242"/>
      <c r="AD41" s="1243"/>
      <c r="AE41" s="1242">
        <f>IF(O43="","",SUM(AG43:AG48))</f>
        <v>3</v>
      </c>
      <c r="AF41" s="1242"/>
      <c r="AG41" s="1264"/>
      <c r="AH41" s="1241">
        <f>SUM(CC43:CC48)</f>
        <v>1</v>
      </c>
      <c r="AI41" s="1242"/>
      <c r="AJ41" s="1243"/>
      <c r="AK41" s="1242">
        <f>SUM(CE43:CE48)</f>
        <v>9</v>
      </c>
      <c r="AL41" s="1242"/>
      <c r="AM41" s="1264"/>
      <c r="AN41" s="1265">
        <f>SUM(AR43:AR48)</f>
        <v>34</v>
      </c>
      <c r="AO41" s="1266"/>
      <c r="AP41" s="1267"/>
      <c r="AQ41" s="1266">
        <f>SUM(AS43:AS48)</f>
        <v>71</v>
      </c>
      <c r="AR41" s="1266"/>
      <c r="AS41" s="1268"/>
      <c r="AT41" s="1314" t="s">
        <v>607</v>
      </c>
      <c r="AU41" s="1315"/>
      <c r="AV41" s="1315"/>
      <c r="AW41" s="1315"/>
      <c r="AX41" s="1315"/>
      <c r="AY41" s="1315"/>
      <c r="AZ41" s="1315"/>
      <c r="BA41" s="1315"/>
      <c r="BB41" s="1315"/>
      <c r="BC41" s="1315"/>
      <c r="BD41" s="1315"/>
      <c r="BE41" s="1315"/>
      <c r="BF41" s="1315"/>
      <c r="BG41" s="1315"/>
      <c r="BH41" s="1315"/>
      <c r="BI41" s="1315"/>
      <c r="BJ41" s="1315"/>
      <c r="BK41" s="1315"/>
      <c r="BL41" s="1315"/>
      <c r="BM41" s="1315"/>
      <c r="BN41" s="1315"/>
      <c r="BO41" s="1315"/>
      <c r="BP41" s="1315"/>
      <c r="BQ41" s="1315"/>
      <c r="BR41" s="1315"/>
      <c r="BS41" s="1315"/>
      <c r="BT41" s="1315"/>
      <c r="BU41" s="1315"/>
      <c r="BV41" s="1315"/>
      <c r="BW41" s="1315"/>
      <c r="BX41" s="1315"/>
      <c r="BY41" s="1315"/>
      <c r="BZ41" s="1315"/>
      <c r="CA41" s="1315"/>
      <c r="CB41" s="1316"/>
      <c r="CC41" s="1254">
        <f>IF(O43="","",SUM(AF43:AF48))</f>
        <v>0</v>
      </c>
      <c r="CD41" s="1256" t="str">
        <f>IF(CC41="","","-")</f>
        <v>-</v>
      </c>
      <c r="CE41" s="1258">
        <f>IF(O43="","",SUM(AG43:AG48))</f>
        <v>3</v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IF(A42="","",VLOOKUP(A42,СписокКМ!D:I,2,FALSE))</f>
        <v/>
      </c>
      <c r="E42" s="1230" t="str">
        <f>IF(B42="","",VLOOKUP(B42,СписокКМ!E:J,2,FALSE))</f>
        <v/>
      </c>
      <c r="F42" s="1233" t="str">
        <f>IF(C42="","",VLOOKUP(C42,СписокКМ!F:K,2,FALSE))</f>
        <v/>
      </c>
      <c r="G42" s="1234" t="str">
        <f>IF(D42="","",VLOOKUP(D42,СписокКМ!G:L,2,FALSE))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>
        <v>6</v>
      </c>
      <c r="B43" s="44">
        <v>3</v>
      </c>
      <c r="C43" s="90">
        <v>1</v>
      </c>
      <c r="D43" s="46" t="str">
        <f>IF(A43="","",VLOOKUP(A43,СписокКМ!D:I,2,FALSE))</f>
        <v>ЗАЙЦЕВ Александр</v>
      </c>
      <c r="E43" s="47"/>
      <c r="F43" s="48" t="str">
        <f>IF(B43="","",VLOOKUP(B43,СписокКМ!D:I,2,FALSE))</f>
        <v>ГАБДУЛЛИН Марс</v>
      </c>
      <c r="G43" s="49"/>
      <c r="H43" s="50"/>
      <c r="I43" s="51" t="s">
        <v>571</v>
      </c>
      <c r="J43" s="51" t="s">
        <v>564</v>
      </c>
      <c r="K43" s="51" t="s">
        <v>152</v>
      </c>
      <c r="L43" s="51" t="s">
        <v>564</v>
      </c>
      <c r="M43" s="51"/>
      <c r="N43" s="52"/>
      <c r="O43" s="53">
        <f>IF(I43="","",IF(I43="0",1000,IF(I43="-0",-1000,I43*1)))</f>
        <v>-4</v>
      </c>
      <c r="P43" s="53">
        <f t="shared" ref="P43:S44" si="34">IF(J43="","",IF(J43="0",1000,IF(J43="-0",-1000,J43*1)))</f>
        <v>-6</v>
      </c>
      <c r="Q43" s="53">
        <f t="shared" si="34"/>
        <v>5</v>
      </c>
      <c r="R43" s="53">
        <f t="shared" si="34"/>
        <v>-6</v>
      </c>
      <c r="S43" s="54" t="str">
        <f t="shared" si="34"/>
        <v/>
      </c>
      <c r="T43" s="55">
        <f t="shared" ref="T43:X44" si="35">IF(O43="","",IF(O43&gt;0,1,0))</f>
        <v>0</v>
      </c>
      <c r="U43" s="56">
        <f t="shared" si="35"/>
        <v>0</v>
      </c>
      <c r="V43" s="56">
        <f t="shared" si="35"/>
        <v>1</v>
      </c>
      <c r="W43" s="56">
        <f t="shared" si="35"/>
        <v>0</v>
      </c>
      <c r="X43" s="56" t="str">
        <f t="shared" si="35"/>
        <v/>
      </c>
      <c r="Y43" s="57">
        <f t="shared" ref="Y43:AC44" si="36">IF(O43="","",IF(O43&lt;0,1,0))</f>
        <v>1</v>
      </c>
      <c r="Z43" s="57">
        <f t="shared" si="36"/>
        <v>1</v>
      </c>
      <c r="AA43" s="57">
        <f t="shared" si="36"/>
        <v>0</v>
      </c>
      <c r="AB43" s="57">
        <f t="shared" si="36"/>
        <v>1</v>
      </c>
      <c r="AC43" s="57" t="str">
        <f t="shared" si="36"/>
        <v/>
      </c>
      <c r="AD43" s="58">
        <f>IF(CC43="","",IF(CC43&gt;CE43,1,-1))</f>
        <v>-1</v>
      </c>
      <c r="AE43" s="58">
        <f>IF(CC43="","",IF(CC43&lt;CE43,1,-1))</f>
        <v>1</v>
      </c>
      <c r="AF43" s="59">
        <f>IF(CC43&gt;CE43,1,0)</f>
        <v>0</v>
      </c>
      <c r="AG43" s="60">
        <f>IF(CE43&gt;CC43,1,0)</f>
        <v>1</v>
      </c>
      <c r="AH43" s="61">
        <f>IF(O43="","",AX43*1)</f>
        <v>4</v>
      </c>
      <c r="AI43" s="62">
        <f>IF(P43="","",BE43*1)</f>
        <v>6</v>
      </c>
      <c r="AJ43" s="62">
        <f>IF(Q43="","",BL43*1)</f>
        <v>11</v>
      </c>
      <c r="AK43" s="62">
        <f>IF(R43="","",BS43*1)</f>
        <v>6</v>
      </c>
      <c r="AL43" s="62" t="str">
        <f>IF(S43="","",BZ43*1)</f>
        <v/>
      </c>
      <c r="AM43" s="63">
        <f>IF(O43="","",AZ43*1)</f>
        <v>11</v>
      </c>
      <c r="AN43" s="63">
        <f>IF(P43="","",BG43*1)</f>
        <v>11</v>
      </c>
      <c r="AO43" s="63">
        <f>IF(Q43="","",BN43*1)</f>
        <v>5</v>
      </c>
      <c r="AP43" s="63">
        <f>IF(R43="","",BU43*1)</f>
        <v>11</v>
      </c>
      <c r="AQ43" s="63" t="str">
        <f>IF(S43="","",CB43*1)</f>
        <v/>
      </c>
      <c r="AR43" s="64">
        <f>SUM(AH43:AL43)</f>
        <v>27</v>
      </c>
      <c r="AS43" s="65">
        <f>SUM(AM43:AQ43)</f>
        <v>38</v>
      </c>
      <c r="AT43" s="66">
        <f>IF(O43=1000,11,IF(O43=-1000,0,IF(O43&gt;0,11,IF(O43&lt;0,(-O43),"0"))))</f>
        <v>4</v>
      </c>
      <c r="AU43" s="67" t="str">
        <f>IF(O43=1000,0,IF(O43=-1000,11,IF(O43&lt;-9,-(O43-2),IF(O43&gt;0,(O43),"0"))))</f>
        <v>0</v>
      </c>
      <c r="AV43" s="66">
        <f>IF(O43=1000,11,IF(O43=-1000,0,IF(O43&lt;9,11,IF(O43&gt;9,(O43+2),"0"))))</f>
        <v>11</v>
      </c>
      <c r="AW43" s="67">
        <f>IF(O43=1000,0,IF(O43=-1000,11,IF(O43&lt;0,11,IF(O43&gt;0,(O43),"0"))))</f>
        <v>11</v>
      </c>
      <c r="AX43" s="68">
        <f>IF(O43="","",IF(O43&gt;9,AV43,AT43))</f>
        <v>4</v>
      </c>
      <c r="AY43" s="69" t="str">
        <f>IF(O43="","","-")</f>
        <v>-</v>
      </c>
      <c r="AZ43" s="70">
        <f>IF(O43="","",IF(O43&lt;-9,AU43,AW43))</f>
        <v>11</v>
      </c>
      <c r="BA43" s="66">
        <f>IF(P43=1000,11,IF(P43=-1000,0,IF(P43&gt;9,(P43+2),IF(P43&lt;0,(-P43),"0"))))</f>
        <v>6</v>
      </c>
      <c r="BB43" s="67" t="str">
        <f>IF(P43=1000,0,IF(P43=-1000,11,IF(P43&lt;-9,-(P43-2),IF(P43&gt;0,(P43),"0"))))</f>
        <v>0</v>
      </c>
      <c r="BC43" s="67">
        <f>IF(P43=1000,11,IF(P43=-1000,0,IF(P43&gt;0,11,IF(P43&lt;0,(-P43),"0"))))</f>
        <v>6</v>
      </c>
      <c r="BD43" s="67">
        <f>IF(P43=1000,0,IF(P43=-1000,11,IF(P43&lt;0,11,IF(P43&gt;0,(P43),"0"))))</f>
        <v>11</v>
      </c>
      <c r="BE43" s="68">
        <f>IF(P43="","",IF(P43&gt;9,BA43,BC43))</f>
        <v>6</v>
      </c>
      <c r="BF43" s="69" t="str">
        <f>IF(P43="","","-")</f>
        <v>-</v>
      </c>
      <c r="BG43" s="70">
        <f>IF(P43="","",IF(P43&lt;-9,BB43,BD43))</f>
        <v>11</v>
      </c>
      <c r="BH43" s="66" t="str">
        <f>IF(Q43=1000,11,IF(Q43=-1000,0,IF(Q43&gt;9,(Q43+2),IF(Q43&lt;0,(-Q43),"0"))))</f>
        <v>0</v>
      </c>
      <c r="BI43" s="67">
        <f>IF(Q43=1000,0,IF(Q43=-1000,11,IF(Q43&lt;-9,-(Q43-2),IF(Q43&gt;0,(Q43),"0"))))</f>
        <v>5</v>
      </c>
      <c r="BJ43" s="67">
        <f>IF(Q43=1000,11,IF(Q43=-1000,0,IF(Q43&gt;0,11,IF(Q43&lt;0,(-Q43),"0"))))</f>
        <v>11</v>
      </c>
      <c r="BK43" s="67">
        <f>IF(Q43=1000,0,IF(Q43=-1000,11,IF(Q43&lt;0,11,IF(Q43&gt;0,(Q43),"0"))))</f>
        <v>5</v>
      </c>
      <c r="BL43" s="68">
        <f>IF(Q43="","",IF(Q43&gt;9,BH43,BJ43))</f>
        <v>11</v>
      </c>
      <c r="BM43" s="69" t="str">
        <f>IF(Q43="","","-")</f>
        <v>-</v>
      </c>
      <c r="BN43" s="70">
        <f>IF(Q43="","",IF(Q43&lt;-9,BI43,BK43))</f>
        <v>5</v>
      </c>
      <c r="BO43" s="67">
        <f>IF(R43=1000,11,IF(R43=-1000,0,IF(R43&gt;9,(R43+2),IF(R43&lt;0,(-R43),"0"))))</f>
        <v>6</v>
      </c>
      <c r="BP43" s="67" t="str">
        <f>IF(R43=1000,0,IF(R43=-1000,11,IF(R43&lt;-9,-(R43-2),IF(R43&gt;0,(R43),"0"))))</f>
        <v>0</v>
      </c>
      <c r="BQ43" s="67">
        <f>IF(R43=1000,11,IF(R43=-1000,0,IF(R43&gt;0,11,IF(R43&lt;0,(-R43),"0"))))</f>
        <v>6</v>
      </c>
      <c r="BR43" s="67">
        <f>IF(R43=1000,0,IF(R43=-1000,11,IF(R43&lt;0,11,IF(R43&gt;0,(R43),"0"))))</f>
        <v>11</v>
      </c>
      <c r="BS43" s="68">
        <f>IF(R43="","",IF(R43&gt;9,BO43,BQ43))</f>
        <v>6</v>
      </c>
      <c r="BT43" s="69" t="str">
        <f>IF(R43="","","-")</f>
        <v>-</v>
      </c>
      <c r="BU43" s="70">
        <f>IF(R43="","",IF(R43&lt;-9,BP43,BR43))</f>
        <v>11</v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>
        <f>IF(O43="","",SUM(T43:X43))</f>
        <v>1</v>
      </c>
      <c r="CD43" s="73" t="str">
        <f>IF(CC43="","","-")</f>
        <v>-</v>
      </c>
      <c r="CE43" s="74">
        <f>IF(O43="","",SUM(Y43:AC43))</f>
        <v>3</v>
      </c>
      <c r="CP43" s="32"/>
      <c r="CQ43" s="32"/>
    </row>
    <row r="44" spans="1:95" s="31" customFormat="1" ht="15" customHeight="1" x14ac:dyDescent="0.2">
      <c r="A44" s="43">
        <v>73</v>
      </c>
      <c r="B44" s="44">
        <v>8</v>
      </c>
      <c r="C44" s="75">
        <v>2</v>
      </c>
      <c r="D44" s="76" t="str">
        <f>IF(A44="","",VLOOKUP(A44,СписокКМ!D:I,2,FALSE))</f>
        <v>ШИПАЕВ Дмитрий</v>
      </c>
      <c r="E44" s="47"/>
      <c r="F44" s="77" t="str">
        <f>IF(B44="","",VLOOKUP(B44,СписокКМ!D:I,2,FALSE))</f>
        <v>САФИУЛЛИН Динар</v>
      </c>
      <c r="G44" s="49"/>
      <c r="H44" s="41"/>
      <c r="I44" s="91" t="s">
        <v>570</v>
      </c>
      <c r="J44" s="91" t="s">
        <v>566</v>
      </c>
      <c r="K44" s="91" t="s">
        <v>571</v>
      </c>
      <c r="L44" s="91"/>
      <c r="M44" s="51"/>
      <c r="N44" s="42"/>
      <c r="O44" s="79">
        <f>IF(I44="","",IF(I44="0",1000,IF(I44="-0",-1000,I44*1)))</f>
        <v>-1</v>
      </c>
      <c r="P44" s="79">
        <f t="shared" si="34"/>
        <v>-2</v>
      </c>
      <c r="Q44" s="79">
        <f t="shared" si="34"/>
        <v>-4</v>
      </c>
      <c r="R44" s="79" t="str">
        <f t="shared" si="34"/>
        <v/>
      </c>
      <c r="S44" s="80" t="str">
        <f t="shared" si="34"/>
        <v/>
      </c>
      <c r="T44" s="55">
        <f t="shared" si="35"/>
        <v>0</v>
      </c>
      <c r="U44" s="56">
        <f t="shared" si="35"/>
        <v>0</v>
      </c>
      <c r="V44" s="56">
        <f t="shared" si="35"/>
        <v>0</v>
      </c>
      <c r="W44" s="56" t="str">
        <f t="shared" si="35"/>
        <v/>
      </c>
      <c r="X44" s="56" t="str">
        <f t="shared" si="35"/>
        <v/>
      </c>
      <c r="Y44" s="57">
        <f t="shared" si="36"/>
        <v>1</v>
      </c>
      <c r="Z44" s="57">
        <f t="shared" si="36"/>
        <v>1</v>
      </c>
      <c r="AA44" s="57">
        <f t="shared" si="36"/>
        <v>1</v>
      </c>
      <c r="AB44" s="57" t="str">
        <f t="shared" si="36"/>
        <v/>
      </c>
      <c r="AC44" s="57" t="str">
        <f t="shared" si="36"/>
        <v/>
      </c>
      <c r="AD44" s="58">
        <f>IF(CC44="","",IF(CC44&gt;CE44,1,-1))</f>
        <v>-1</v>
      </c>
      <c r="AE44" s="58">
        <f>IF(CC44="","",IF(CC44&lt;CE44,1,-1))</f>
        <v>1</v>
      </c>
      <c r="AF44" s="59">
        <f>IF(CC44&gt;CE44,1,0)</f>
        <v>0</v>
      </c>
      <c r="AG44" s="60">
        <f>IF(CE44&gt;CC44,1,0)</f>
        <v>1</v>
      </c>
      <c r="AH44" s="81">
        <f>IF(O44="","",AX44*1)</f>
        <v>1</v>
      </c>
      <c r="AI44" s="92">
        <f>IF(P44="","",BE44*1)</f>
        <v>2</v>
      </c>
      <c r="AJ44" s="92">
        <f>IF(Q44="","",BL44*1)</f>
        <v>4</v>
      </c>
      <c r="AK44" s="92" t="str">
        <f>IF(R44="","",BS44*1)</f>
        <v/>
      </c>
      <c r="AL44" s="92" t="str">
        <f>IF(S44="","",BZ44*1)</f>
        <v/>
      </c>
      <c r="AM44" s="93">
        <f>IF(O44="","",AZ44*1)</f>
        <v>11</v>
      </c>
      <c r="AN44" s="93">
        <f>IF(P44="","",BG44*1)</f>
        <v>11</v>
      </c>
      <c r="AO44" s="93">
        <f>IF(Q44="","",BN44*1)</f>
        <v>11</v>
      </c>
      <c r="AP44" s="93" t="str">
        <f>IF(R44="","",BU44*1)</f>
        <v/>
      </c>
      <c r="AQ44" s="93" t="str">
        <f>IF(S44="","",CB44*1)</f>
        <v/>
      </c>
      <c r="AR44" s="64">
        <f>SUM(AH44:AL44)</f>
        <v>7</v>
      </c>
      <c r="AS44" s="65">
        <f>SUM(AM44:AQ44)</f>
        <v>33</v>
      </c>
      <c r="AT44" s="66">
        <f>IF(O44=1000,11,IF(O44=-1000,0,IF(O44&gt;0,11,IF(O44&lt;0,(-O44),"0"))))</f>
        <v>1</v>
      </c>
      <c r="AU44" s="67" t="str">
        <f>IF(O44=1000,0,IF(O44=-1000,11,IF(O44&lt;-9,-(O44-2),IF(O44&gt;0,(O44),"0"))))</f>
        <v>0</v>
      </c>
      <c r="AV44" s="66">
        <f>IF(O44=1000,11,IF(O44=-1000,0,IF(O44&gt;9,(O44+2),IF(O44&lt;0,(-O44),"0"))))</f>
        <v>1</v>
      </c>
      <c r="AW44" s="67">
        <f>IF(O44=1000,0,IF(O44=-1000,11,IF(O44&lt;0,11,IF(O44&gt;0,(O44),"0"))))</f>
        <v>11</v>
      </c>
      <c r="AX44" s="94">
        <f>IF(O44="","",IF(O44&gt;9,AV44,AT44))</f>
        <v>1</v>
      </c>
      <c r="AY44" s="95" t="str">
        <f>IF(O44="","","-")</f>
        <v>-</v>
      </c>
      <c r="AZ44" s="96">
        <f>IF(O44="","",IF(O44&lt;-9,AU44,AW44))</f>
        <v>11</v>
      </c>
      <c r="BA44" s="66">
        <f>IF(P44=1000,11,IF(P44=-1000,0,IF(P44&gt;9,(P44+2),IF(P44&lt;0,(-P44),"0"))))</f>
        <v>2</v>
      </c>
      <c r="BB44" s="67" t="str">
        <f>IF(P44=1000,0,IF(P44=-1000,11,IF(P44&lt;-9,-(P44-2),IF(P44&gt;0,(P44),"0"))))</f>
        <v>0</v>
      </c>
      <c r="BC44" s="67">
        <f>IF(P44=1000,11,IF(P44=-1000,0,IF(P44&gt;0,11,IF(P44&lt;0,(-P44),"0"))))</f>
        <v>2</v>
      </c>
      <c r="BD44" s="67">
        <f>IF(P44=1000,0,IF(P44=-1000,11,IF(P44&lt;0,11,IF(P44&gt;0,(P44),"0"))))</f>
        <v>11</v>
      </c>
      <c r="BE44" s="94">
        <f>IF(P44="","",IF(P44&gt;9,BA44,BC44))</f>
        <v>2</v>
      </c>
      <c r="BF44" s="95" t="str">
        <f>IF(P44="","","-")</f>
        <v>-</v>
      </c>
      <c r="BG44" s="96">
        <f>IF(P44="","",IF(P44&lt;-9,BB44,BD44))</f>
        <v>11</v>
      </c>
      <c r="BH44" s="66">
        <f>IF(Q44=1000,11,IF(Q44=-1000,0,IF(Q44&gt;9,(Q44+2),IF(Q44&lt;0,(-Q44),"0"))))</f>
        <v>4</v>
      </c>
      <c r="BI44" s="67" t="str">
        <f>IF(Q44=1000,0,IF(Q44=-1000,11,IF(Q44&lt;-9,-(Q44-2),IF(Q44&gt;0,(Q44),"0"))))</f>
        <v>0</v>
      </c>
      <c r="BJ44" s="67">
        <f>IF(Q44=1000,11,IF(Q44=-1000,0,IF(Q44&gt;0,11,IF(Q44&lt;0,(-Q44),"0"))))</f>
        <v>4</v>
      </c>
      <c r="BK44" s="67">
        <f>IF(Q44=1000,0,IF(Q44=-1000,11,IF(Q44&lt;0,11,IF(Q44&gt;0,(Q44),"0"))))</f>
        <v>11</v>
      </c>
      <c r="BL44" s="94">
        <f>IF(Q44="","",IF(Q44&gt;9,BH44,BJ44))</f>
        <v>4</v>
      </c>
      <c r="BM44" s="95" t="str">
        <f>IF(Q44="","","-")</f>
        <v>-</v>
      </c>
      <c r="BN44" s="96">
        <f>IF(Q44="","",IF(Q44&lt;-9,BI44,BK44))</f>
        <v>11</v>
      </c>
      <c r="BO44" s="67" t="e">
        <f>IF(R44=1000,11,IF(R44=-1000,0,IF(R44&gt;9,(R44+2),IF(R44&lt;0,(-R44),"0"))))</f>
        <v>#VALUE!</v>
      </c>
      <c r="BP44" s="67" t="str">
        <f>IF(R44=1000,0,IF(R44=-1000,11,IF(R44&lt;-9,-(R44-2),IF(R44&gt;0,(R44),"0"))))</f>
        <v/>
      </c>
      <c r="BQ44" s="67">
        <f>IF(R44=1000,11,IF(R44=-1000,0,IF(R44&gt;0,11,IF(R44&lt;0,(-R44),"0"))))</f>
        <v>11</v>
      </c>
      <c r="BR44" s="67" t="str">
        <f>IF(R44=1000,0,IF(R44=-1000,11,IF(R44&lt;0,11,IF(R44&gt;0,(R44),"0"))))</f>
        <v/>
      </c>
      <c r="BS44" s="94" t="str">
        <f>IF(R44="","",IF(R44&gt;9,BO44,BQ44))</f>
        <v/>
      </c>
      <c r="BT44" s="95" t="str">
        <f>IF(R44="","","-")</f>
        <v/>
      </c>
      <c r="BU44" s="96" t="str">
        <f>IF(R44="","",IF(R44&lt;-9,BP44,BR44))</f>
        <v/>
      </c>
      <c r="BV44" s="67" t="e">
        <f>IF(S44=1000,11,IF(S44=-1000,0,IF(S44&gt;9,(S44+2),IF(S44&lt;0,(-S44),"0"))))</f>
        <v>#VALUE!</v>
      </c>
      <c r="BW44" s="67" t="str">
        <f>IF(S44=1000,0,IF(S44=-1000,11,IF(S44&lt;-9,-(S44-2),IF(S44&gt;0,(S44),"0"))))</f>
        <v/>
      </c>
      <c r="BX44" s="67">
        <f>IF(S44=1000,11,IF(S44=-1000,0,IF(S44&gt;0,11,IF(S44&lt;0,(-S44),"0"))))</f>
        <v>11</v>
      </c>
      <c r="BY44" s="71" t="str">
        <f>IF(S44=1000,0,IF(S44=-1000,11,IF(S44&lt;0,11,IF(S44&gt;0,(S44),"0"))))</f>
        <v/>
      </c>
      <c r="BZ44" s="94" t="str">
        <f>IF(S44="","",IF(S44&gt;9,BV44,BX44))</f>
        <v/>
      </c>
      <c r="CA44" s="95" t="str">
        <f>IF(S44="","","-")</f>
        <v/>
      </c>
      <c r="CB44" s="96" t="str">
        <f>IF(S44="","",IF(S44&lt;-9,BW44,BY44))</f>
        <v/>
      </c>
      <c r="CC44" s="97">
        <f>IF(O44="","",SUM(T44:X44))</f>
        <v>0</v>
      </c>
      <c r="CD44" s="88" t="str">
        <f>IF(CC44="","","-")</f>
        <v>-</v>
      </c>
      <c r="CE44" s="98">
        <f>IF(O44="","",SUM(Y44:AC44))</f>
        <v>3</v>
      </c>
      <c r="CP44" s="32"/>
      <c r="CQ44" s="32"/>
    </row>
    <row r="45" spans="1:95" s="31" customFormat="1" ht="15" customHeight="1" x14ac:dyDescent="0.2">
      <c r="A45" s="43">
        <v>6</v>
      </c>
      <c r="B45" s="44">
        <v>17</v>
      </c>
      <c r="C45" s="1250" t="s">
        <v>563</v>
      </c>
      <c r="D45" s="76" t="str">
        <f>IF(A45="","",VLOOKUP(A45,СписокКМ!D:I,2,FALSE))</f>
        <v>ЗАЙЦЕВ Александр</v>
      </c>
      <c r="E45" s="47"/>
      <c r="F45" s="77" t="str">
        <f>IF(B45="","",VLOOKUP(B45,СписокКМ!D:I,2,FALSE))</f>
        <v>ОСИПОВ Роман</v>
      </c>
      <c r="G45" s="49"/>
      <c r="H45" s="41"/>
      <c r="I45" s="1252" t="s">
        <v>568</v>
      </c>
      <c r="J45" s="1252" t="s">
        <v>30</v>
      </c>
      <c r="K45" s="1252" t="s">
        <v>565</v>
      </c>
      <c r="L45" s="1252"/>
      <c r="M45" s="1252"/>
      <c r="N45" s="42"/>
      <c r="O45" s="1244">
        <f>IF(I45="","",IF(I45="0",1000,IF(I45="-0",-1000,I45*1)))</f>
        <v>-7</v>
      </c>
      <c r="P45" s="1244">
        <f>IF(J45="","",IF(J45="0",1000,IF(J45="-0",-1000,J45*1)))</f>
        <v>-8</v>
      </c>
      <c r="Q45" s="1244">
        <f>IF(K45="","",IF(K45="0",1000,IF(K45="-0",-1000,K45*1)))</f>
        <v>-3</v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>
        <f>IF(O45="","",IF(O45&gt;0,1,0))</f>
        <v>0</v>
      </c>
      <c r="U45" s="1284">
        <f>IF(P45="","",IF(P45&gt;0,1,0))</f>
        <v>0</v>
      </c>
      <c r="V45" s="1284">
        <f>IF(Q45="","",IF(Q45&gt;0,1,0))</f>
        <v>0</v>
      </c>
      <c r="W45" s="1284" t="str">
        <f>IF(R45="","",IF(R45&gt;0,1,0))</f>
        <v/>
      </c>
      <c r="X45" s="1284" t="str">
        <f>IF(S45="","",IF(S45&gt;0,1,0))</f>
        <v/>
      </c>
      <c r="Y45" s="1278">
        <f>IF(O45="","",IF(O45&lt;0,1,0))</f>
        <v>1</v>
      </c>
      <c r="Z45" s="1278">
        <f>IF(P45="","",IF(P45&lt;0,1,0))</f>
        <v>1</v>
      </c>
      <c r="AA45" s="1278">
        <f>IF(Q45="","",IF(Q45&lt;0,1,0))</f>
        <v>1</v>
      </c>
      <c r="AB45" s="1278" t="str">
        <f>IF(R45="","",IF(R45&lt;0,1,0))</f>
        <v/>
      </c>
      <c r="AC45" s="1278" t="str">
        <f>IF(S45="","",IF(S45&lt;0,1,0))</f>
        <v/>
      </c>
      <c r="AD45" s="1280">
        <f>IF(CC45="","",IF(CC45&gt;CE45,1,-1))</f>
        <v>-1</v>
      </c>
      <c r="AE45" s="1280">
        <f>IF(CC45="","",IF(CC45&lt;CE45,1,-1))</f>
        <v>1</v>
      </c>
      <c r="AF45" s="1282">
        <f>IF(CC45&gt;CE45,1,0)</f>
        <v>0</v>
      </c>
      <c r="AG45" s="1272">
        <f>IF(CE45&gt;CC45,1,0)</f>
        <v>1</v>
      </c>
      <c r="AH45" s="1274">
        <f>IF(O45="","",AX45*1)</f>
        <v>7</v>
      </c>
      <c r="AI45" s="1276">
        <f>IF(P45="","",BE45*1)</f>
        <v>8</v>
      </c>
      <c r="AJ45" s="1276">
        <f>IF(Q45="","",BL45*1)</f>
        <v>3</v>
      </c>
      <c r="AK45" s="1276" t="str">
        <f>IF(R45="","",BS45*1)</f>
        <v/>
      </c>
      <c r="AL45" s="1276" t="str">
        <f>IF(S45="","",BZ45*1)</f>
        <v/>
      </c>
      <c r="AM45" s="1298">
        <f>IF(O45="","",AZ45*1)</f>
        <v>11</v>
      </c>
      <c r="AN45" s="1298">
        <f>IF(P45="","",BG45*1)</f>
        <v>11</v>
      </c>
      <c r="AO45" s="1298">
        <f>IF(Q45="","",BN45*1)</f>
        <v>11</v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7</v>
      </c>
      <c r="AU45" s="1286" t="str">
        <f>IF(O45=1000,0,IF(O45=-1000,11,IF(O45&lt;-9,-(O45-2),IF(O45&gt;0,(O45),"0"))))</f>
        <v>0</v>
      </c>
      <c r="AV45" s="1286">
        <f>IF(O45=1000,11,IF(O45=-1000,0,IF(O45&gt;9,(O45+2),IF(O45&lt;0,(-O45),"0"))))</f>
        <v>7</v>
      </c>
      <c r="AW45" s="1286">
        <f>IF(O45=1000,0,IF(O45=-1000,11,IF(O45&lt;0,11,IF(O45&gt;0,(O45),"0"))))</f>
        <v>11</v>
      </c>
      <c r="AX45" s="1296">
        <f>IF(O45="","",IF(O45&gt;9,AV45,AT45))</f>
        <v>7</v>
      </c>
      <c r="AY45" s="1288" t="str">
        <f>IF(O45="","","-")</f>
        <v>-</v>
      </c>
      <c r="AZ45" s="1290">
        <f>IF(O45="","",IF(O45&lt;-9,AU45,AW45))</f>
        <v>11</v>
      </c>
      <c r="BA45" s="1286">
        <f>IF(P45=1000,11,IF(P45=-1000,0,IF(P45&gt;9,(P45+2),IF(P45&lt;0,(-P45),"0"))))</f>
        <v>8</v>
      </c>
      <c r="BB45" s="1286" t="str">
        <f>IF(P45=1000,0,IF(P45=-1000,11,IF(P45&lt;-9,-(P45-2),IF(P45&gt;0,(P45),"0"))))</f>
        <v>0</v>
      </c>
      <c r="BC45" s="1286">
        <f>IF(P45=1000,11,IF(P45=-1000,0,IF(P45&gt;0,11,IF(P45&lt;0,(-P45),"0"))))</f>
        <v>8</v>
      </c>
      <c r="BD45" s="1286">
        <f>IF(P45=1000,0,IF(P45=-1000,11,IF(P45&lt;0,11,IF(P45&gt;0,(P45),"0"))))</f>
        <v>11</v>
      </c>
      <c r="BE45" s="1296">
        <f>IF(P45="","",IF(P45&gt;9,BA45,BC45))</f>
        <v>8</v>
      </c>
      <c r="BF45" s="1288" t="str">
        <f>IF(P45="","","-")</f>
        <v>-</v>
      </c>
      <c r="BG45" s="1290">
        <f>IF(P45="","",IF(P45&lt;-9,BB45,BD45))</f>
        <v>11</v>
      </c>
      <c r="BH45" s="1286">
        <f>IF(Q45=1000,11,IF(Q45=-1000,0,IF(Q45&gt;9,(Q45+2),IF(Q45&lt;0,(-Q45),"0"))))</f>
        <v>3</v>
      </c>
      <c r="BI45" s="1286" t="str">
        <f>IF(Q45=1000,0,IF(Q45=-1000,11,IF(Q45&lt;-9,-(Q45-2),IF(Q45&gt;0,(Q45),"0"))))</f>
        <v>0</v>
      </c>
      <c r="BJ45" s="1286">
        <f>IF(Q45=1000,11,IF(Q45=-1000,0,IF(Q45&gt;0,11,IF(Q45&lt;0,(-Q45),"0"))))</f>
        <v>3</v>
      </c>
      <c r="BK45" s="1286">
        <f>IF(Q45=1000,0,IF(Q45=-1000,11,IF(Q45&lt;0,11,IF(Q45&gt;0,(Q45),"0"))))</f>
        <v>11</v>
      </c>
      <c r="BL45" s="1296">
        <f>IF(Q45="","",IF(Q45&gt;9,BH45,BJ45))</f>
        <v>3</v>
      </c>
      <c r="BM45" s="1288" t="str">
        <f>IF(Q45="","","-")</f>
        <v>-</v>
      </c>
      <c r="BN45" s="1290">
        <f>IF(Q45="","",IF(Q45&lt;-9,BI45,BK45))</f>
        <v>11</v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296" t="str">
        <f>IF(R45="","",IF(R45&gt;9,BO45,BQ45))</f>
        <v/>
      </c>
      <c r="BT45" s="1288" t="str">
        <f>IF(R45="","","-")</f>
        <v/>
      </c>
      <c r="BU45" s="1290" t="str">
        <f>IF(R45="","",IF(R45&lt;-9,BP45,BR45))</f>
        <v/>
      </c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 t="str">
        <f>IF(S45="","",IF(S45&gt;9,BV45,BX45))</f>
        <v/>
      </c>
      <c r="CA45" s="1288" t="str">
        <f>IF(S45="","","-")</f>
        <v/>
      </c>
      <c r="CB45" s="1290" t="str">
        <f>IF(S45="","",IF(S45&lt;-9,BW45,BY45))</f>
        <v/>
      </c>
      <c r="CC45" s="1302">
        <f>IF(O45="","",SUM(T45:X46))</f>
        <v>0</v>
      </c>
      <c r="CD45" s="1304" t="str">
        <f>IF(CC45="","","-")</f>
        <v>-</v>
      </c>
      <c r="CE45" s="1306">
        <f>IF(O45="","",SUM(Y45:AC46))</f>
        <v>3</v>
      </c>
      <c r="CP45" s="32"/>
      <c r="CQ45" s="32"/>
    </row>
    <row r="46" spans="1:95" s="31" customFormat="1" ht="15" customHeight="1" x14ac:dyDescent="0.2">
      <c r="A46" s="43">
        <v>73</v>
      </c>
      <c r="B46" s="44">
        <v>8</v>
      </c>
      <c r="C46" s="1251"/>
      <c r="D46" s="46" t="str">
        <f>IF(A46="","",VLOOKUP(A46,СписокКМ!D:I,2,FALSE))</f>
        <v>ШИПАЕВ Дмитрий</v>
      </c>
      <c r="E46" s="47"/>
      <c r="F46" s="48" t="str">
        <f>IF(B46="","",VLOOKUP(B46,СписокКМ!D:I,2,FALSE))</f>
        <v>САФИУЛЛИН Динар</v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297"/>
      <c r="BT46" s="1289"/>
      <c r="BU46" s="1291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>
        <f>IF(A43="","",A43)</f>
        <v>6</v>
      </c>
      <c r="B47" s="99">
        <f>IF(B43="","",B44)</f>
        <v>8</v>
      </c>
      <c r="C47" s="75">
        <v>4</v>
      </c>
      <c r="D47" s="100" t="str">
        <f>IF(A47="","",VLOOKUP(A47,СписокКМ!D:I,2,FALSE))</f>
        <v>ЗАЙЦЕВ Александр</v>
      </c>
      <c r="E47" s="101"/>
      <c r="F47" s="77" t="str">
        <f>IF(B47="","",VLOOKUP(B47,СписокКМ!D:I,2,FALSE))</f>
        <v>САФИУЛЛИН Динар</v>
      </c>
      <c r="G47" s="102"/>
      <c r="H47" s="41"/>
      <c r="I47" s="91"/>
      <c r="J47" s="91"/>
      <c r="K47" s="91"/>
      <c r="L47" s="91"/>
      <c r="M47" s="91"/>
      <c r="N47" s="42"/>
      <c r="O47" s="79" t="str">
        <f>IF(I47="","",IF(I47="0",1000,IF(I47="-0",-1000,I47*1)))</f>
        <v/>
      </c>
      <c r="P47" s="79" t="str">
        <f t="shared" ref="P47:S48" si="37">IF(J47="","",IF(J47="0",1000,IF(J47="-0",-1000,J47*1)))</f>
        <v/>
      </c>
      <c r="Q47" s="79" t="str">
        <f t="shared" si="37"/>
        <v/>
      </c>
      <c r="R47" s="79" t="str">
        <f t="shared" si="37"/>
        <v/>
      </c>
      <c r="S47" s="80" t="str">
        <f t="shared" si="37"/>
        <v/>
      </c>
      <c r="T47" s="103" t="str">
        <f t="shared" ref="T47:X48" si="38">IF(O47="","",IF(O47&gt;0,1,0))</f>
        <v/>
      </c>
      <c r="U47" s="104" t="str">
        <f t="shared" si="38"/>
        <v/>
      </c>
      <c r="V47" s="104" t="str">
        <f t="shared" si="38"/>
        <v/>
      </c>
      <c r="W47" s="104" t="str">
        <f t="shared" si="38"/>
        <v/>
      </c>
      <c r="X47" s="104" t="str">
        <f t="shared" si="38"/>
        <v/>
      </c>
      <c r="Y47" s="105" t="str">
        <f t="shared" ref="Y47:AC48" si="39">IF(O47="","",IF(O47&lt;0,1,0))</f>
        <v/>
      </c>
      <c r="Z47" s="105" t="str">
        <f t="shared" si="39"/>
        <v/>
      </c>
      <c r="AA47" s="105" t="str">
        <f t="shared" si="39"/>
        <v/>
      </c>
      <c r="AB47" s="105" t="str">
        <f t="shared" si="39"/>
        <v/>
      </c>
      <c r="AC47" s="105" t="str">
        <f t="shared" si="39"/>
        <v/>
      </c>
      <c r="AD47" s="106" t="str">
        <f>IF(CC47="","",IF(CC47&gt;CE47,1,-1))</f>
        <v/>
      </c>
      <c r="AE47" s="106" t="str">
        <f>IF(CC47="","",IF(CC47&lt;CE47,1,-1))</f>
        <v/>
      </c>
      <c r="AF47" s="107">
        <f>IF(CC47&gt;CE47,1,0)</f>
        <v>0</v>
      </c>
      <c r="AG47" s="108">
        <f>IF(CE47&gt;CC47,1,0)</f>
        <v>0</v>
      </c>
      <c r="AH47" s="81" t="str">
        <f>IF(O47="","",AX47*1)</f>
        <v/>
      </c>
      <c r="AI47" s="92" t="str">
        <f>IF(P47="","",BE47*1)</f>
        <v/>
      </c>
      <c r="AJ47" s="92" t="str">
        <f>IF(Q47="","",BL47*1)</f>
        <v/>
      </c>
      <c r="AK47" s="92" t="str">
        <f>IF(R47="","",BS47*1)</f>
        <v/>
      </c>
      <c r="AL47" s="92" t="str">
        <f>IF(S47="","",BZ47*1)</f>
        <v/>
      </c>
      <c r="AM47" s="93" t="str">
        <f>IF(O47="","",AZ47*1)</f>
        <v/>
      </c>
      <c r="AN47" s="93" t="str">
        <f>IF(P47="","",BG47*1)</f>
        <v/>
      </c>
      <c r="AO47" s="93" t="str">
        <f>IF(Q47="","",BN47*1)</f>
        <v/>
      </c>
      <c r="AP47" s="93" t="str">
        <f>IF(R47="","",BU47*1)</f>
        <v/>
      </c>
      <c r="AQ47" s="93" t="str">
        <f>IF(S47="","",CB47*1)</f>
        <v/>
      </c>
      <c r="AR47" s="109">
        <f>SUM(AH47:AL47)</f>
        <v>0</v>
      </c>
      <c r="AS47" s="110">
        <f>SUM(AM47:AQ47)</f>
        <v>0</v>
      </c>
      <c r="AT47" s="111">
        <f>IF(O47=1000,11,IF(O47=-1000,0,IF(O47&gt;0,11,IF(O47&lt;0,(-O47),"0"))))</f>
        <v>11</v>
      </c>
      <c r="AU47" s="112" t="str">
        <f>IF(O47=1000,0,IF(O47=-1000,11,IF(O47&lt;-9,-(O47-2),IF(O47&gt;0,(O47),"0"))))</f>
        <v/>
      </c>
      <c r="AV47" s="111" t="e">
        <f>IF(O47=1000,11,IF(O47=-1000,0,IF(O47&gt;9,(O47+2),IF(O47&lt;0,(-O47),"0"))))</f>
        <v>#VALUE!</v>
      </c>
      <c r="AW47" s="112" t="str">
        <f>IF(O47=1000,0,IF(O47=-1000,11,IF(O47&lt;0,11,IF(O47&gt;0,(O47),"0"))))</f>
        <v/>
      </c>
      <c r="AX47" s="94" t="str">
        <f>IF(O47="","",IF(O47&gt;9,AV47,AT47))</f>
        <v/>
      </c>
      <c r="AY47" s="95" t="str">
        <f>IF(O47="","","-")</f>
        <v/>
      </c>
      <c r="AZ47" s="96" t="str">
        <f>IF(O47="","",IF(O47&lt;-9,AU47,AW47))</f>
        <v/>
      </c>
      <c r="BA47" s="111" t="e">
        <f>IF(P47=1000,11,IF(P47=-1000,0,IF(P47&gt;9,(P47+2),IF(P47&lt;0,(-P47),"0"))))</f>
        <v>#VALUE!</v>
      </c>
      <c r="BB47" s="112" t="str">
        <f>IF(P47=1000,0,IF(P47=-1000,11,IF(P47&lt;-9,-(P47-2),IF(P47&gt;0,(P47),"0"))))</f>
        <v/>
      </c>
      <c r="BC47" s="112">
        <f>IF(P47=1000,11,IF(P47=-1000,0,IF(P47&gt;0,11,IF(P47&lt;0,(-P47),"0"))))</f>
        <v>11</v>
      </c>
      <c r="BD47" s="112" t="str">
        <f>IF(P47=1000,0,IF(P47=-1000,11,IF(P47&lt;0,11,IF(P47&gt;0,(P47),"0"))))</f>
        <v/>
      </c>
      <c r="BE47" s="94" t="str">
        <f>IF(P47="","",IF(P47&gt;9,BA47,BC47))</f>
        <v/>
      </c>
      <c r="BF47" s="95" t="str">
        <f>IF(P47="","","-")</f>
        <v/>
      </c>
      <c r="BG47" s="96" t="str">
        <f>IF(P47="","",IF(P47&lt;-9,BB47,BD47))</f>
        <v/>
      </c>
      <c r="BH47" s="111" t="e">
        <f>IF(Q47=1000,11,IF(Q47=-1000,0,IF(Q47&gt;9,(Q47+2),IF(Q47&lt;0,(-Q47),"0"))))</f>
        <v>#VALUE!</v>
      </c>
      <c r="BI47" s="112" t="str">
        <f>IF(Q47=1000,0,IF(Q47=-1000,11,IF(Q47&lt;-9,-(Q47-2),IF(Q47&gt;0,(Q47),"0"))))</f>
        <v/>
      </c>
      <c r="BJ47" s="112">
        <f>IF(Q47=1000,11,IF(Q47=-1000,0,IF(Q47&gt;0,11,IF(Q47&lt;0,(-Q47),"0"))))</f>
        <v>11</v>
      </c>
      <c r="BK47" s="112" t="str">
        <f>IF(Q47=1000,0,IF(Q47=-1000,11,IF(Q47&lt;0,11,IF(Q47&gt;0,(Q47),"0"))))</f>
        <v/>
      </c>
      <c r="BL47" s="94" t="str">
        <f>IF(Q47="","",IF(Q47&gt;9,BH47,BJ47))</f>
        <v/>
      </c>
      <c r="BM47" s="95" t="str">
        <f>IF(Q47="","","-")</f>
        <v/>
      </c>
      <c r="BN47" s="96" t="str">
        <f>IF(Q47="","",IF(Q47&lt;-9,BI47,BK47))</f>
        <v/>
      </c>
      <c r="BO47" s="112" t="e">
        <f>IF(R47=1000,11,IF(R47=-1000,0,IF(R47&gt;9,(R47+2),IF(R47&lt;0,(-R47),"0"))))</f>
        <v>#VALUE!</v>
      </c>
      <c r="BP47" s="112" t="str">
        <f>IF(R47=1000,0,IF(R47=-1000,11,IF(R47&lt;-9,-(R47-2),IF(R47&gt;0,(R47),"0"))))</f>
        <v/>
      </c>
      <c r="BQ47" s="112">
        <f>IF(R47=1000,11,IF(R47=-1000,0,IF(R47&gt;0,11,IF(R47&lt;0,(-R47),"0"))))</f>
        <v>11</v>
      </c>
      <c r="BR47" s="112" t="str">
        <f>IF(R47=1000,0,IF(R47=-1000,11,IF(R47&lt;0,11,IF(R47&gt;0,(R47),"0"))))</f>
        <v/>
      </c>
      <c r="BS47" s="94" t="str">
        <f>IF(R47="","",IF(R47&gt;9,BO47,BQ47))</f>
        <v/>
      </c>
      <c r="BT47" s="95" t="str">
        <f>IF(R47="","","-")</f>
        <v/>
      </c>
      <c r="BU47" s="96" t="str">
        <f>IF(R47="","",IF(R47&lt;-9,BP47,BR47))</f>
        <v/>
      </c>
      <c r="BV47" s="112" t="e">
        <f>IF(S47=1000,11,IF(S47=-1000,0,IF(S47&gt;9,(S47+2),IF(S47&lt;0,(-S47),"0"))))</f>
        <v>#VALUE!</v>
      </c>
      <c r="BW47" s="112" t="str">
        <f>IF(S47=1000,0,IF(S47=-1000,11,IF(S47&lt;-9,-(S47-2),IF(S47&gt;0,(S47),"0"))))</f>
        <v/>
      </c>
      <c r="BX47" s="112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94" t="str">
        <f>IF(S47="","",IF(S47&gt;9,BV47,BX47))</f>
        <v/>
      </c>
      <c r="CA47" s="95" t="str">
        <f>IF(S47="","","-")</f>
        <v/>
      </c>
      <c r="CB47" s="96" t="str">
        <f>IF(S47="","",IF(S47&lt;-9,BW47,BY47))</f>
        <v/>
      </c>
      <c r="CC47" s="97" t="str">
        <f>IF(O47="","",SUM(T47:X47))</f>
        <v/>
      </c>
      <c r="CD47" s="88" t="str">
        <f>IF(CC47="","","-")</f>
        <v/>
      </c>
      <c r="CE47" s="98" t="str">
        <f>IF(O47="","",SUM(Y47:AC47))</f>
        <v/>
      </c>
      <c r="CP47" s="32"/>
      <c r="CQ47" s="32"/>
    </row>
    <row r="48" spans="1:95" s="31" customFormat="1" ht="15" customHeight="1" thickBot="1" x14ac:dyDescent="0.25">
      <c r="A48" s="99">
        <f>IF(A43="","",A44)</f>
        <v>73</v>
      </c>
      <c r="B48" s="99">
        <f>IF(B43="","",B43)</f>
        <v>3</v>
      </c>
      <c r="C48" s="114">
        <v>5</v>
      </c>
      <c r="D48" s="115" t="str">
        <f>IF(A48="","",VLOOKUP(A48,СписокКМ!D:I,2,FALSE))</f>
        <v>ШИПАЕВ Дмитрий</v>
      </c>
      <c r="E48" s="116"/>
      <c r="F48" s="117" t="str">
        <f>IF(B48="","",VLOOKUP(B48,СписокКМ!D:I,2,FALSE))</f>
        <v>ГАБДУЛЛИН Марс</v>
      </c>
      <c r="G48" s="118"/>
      <c r="H48" s="119"/>
      <c r="I48" s="120"/>
      <c r="J48" s="120"/>
      <c r="K48" s="120"/>
      <c r="L48" s="121"/>
      <c r="M48" s="121"/>
      <c r="N48" s="122"/>
      <c r="O48" s="123" t="str">
        <f>IF(I48="","",IF(I48="0",1000,IF(I48="-0",-1000,I48*1)))</f>
        <v/>
      </c>
      <c r="P48" s="123" t="str">
        <f t="shared" si="37"/>
        <v/>
      </c>
      <c r="Q48" s="123" t="str">
        <f t="shared" si="37"/>
        <v/>
      </c>
      <c r="R48" s="123" t="str">
        <f t="shared" si="37"/>
        <v/>
      </c>
      <c r="S48" s="124" t="str">
        <f t="shared" si="37"/>
        <v/>
      </c>
      <c r="T48" s="125" t="str">
        <f t="shared" si="38"/>
        <v/>
      </c>
      <c r="U48" s="126" t="str">
        <f t="shared" si="38"/>
        <v/>
      </c>
      <c r="V48" s="126" t="str">
        <f t="shared" si="38"/>
        <v/>
      </c>
      <c r="W48" s="126" t="str">
        <f t="shared" si="38"/>
        <v/>
      </c>
      <c r="X48" s="126" t="str">
        <f t="shared" si="38"/>
        <v/>
      </c>
      <c r="Y48" s="127" t="str">
        <f t="shared" si="39"/>
        <v/>
      </c>
      <c r="Z48" s="127" t="str">
        <f t="shared" si="39"/>
        <v/>
      </c>
      <c r="AA48" s="127" t="str">
        <f t="shared" si="39"/>
        <v/>
      </c>
      <c r="AB48" s="127" t="str">
        <f t="shared" si="39"/>
        <v/>
      </c>
      <c r="AC48" s="127" t="str">
        <f t="shared" si="39"/>
        <v/>
      </c>
      <c r="AD48" s="128" t="str">
        <f>IF(CC48="","",IF(CC48&gt;CE48,1,-1))</f>
        <v/>
      </c>
      <c r="AE48" s="128" t="str">
        <f>IF(CC48="","",IF(CC48&lt;CE48,1,-1))</f>
        <v/>
      </c>
      <c r="AF48" s="129">
        <f>IF(CC48&gt;CE48,1,0)</f>
        <v>0</v>
      </c>
      <c r="AG48" s="130">
        <f>IF(CE48&gt;CC48,1,0)</f>
        <v>0</v>
      </c>
      <c r="AH48" s="131" t="str">
        <f>IF(O48="","",AX48*1)</f>
        <v/>
      </c>
      <c r="AI48" s="132" t="str">
        <f>IF(P48="","",BE48*1)</f>
        <v/>
      </c>
      <c r="AJ48" s="132" t="str">
        <f>IF(Q48="","",BL48*1)</f>
        <v/>
      </c>
      <c r="AK48" s="132" t="str">
        <f>IF(R48="","",BS48*1)</f>
        <v/>
      </c>
      <c r="AL48" s="132" t="str">
        <f>IF(S48="","",BZ48*1)</f>
        <v/>
      </c>
      <c r="AM48" s="133" t="str">
        <f>IF(O48="","",AZ48*1)</f>
        <v/>
      </c>
      <c r="AN48" s="133" t="str">
        <f>IF(P48="","",BG48*1)</f>
        <v/>
      </c>
      <c r="AO48" s="133" t="str">
        <f>IF(Q48="","",BN48*1)</f>
        <v/>
      </c>
      <c r="AP48" s="133" t="str">
        <f>IF(R48="","",BU48*1)</f>
        <v/>
      </c>
      <c r="AQ48" s="133" t="str">
        <f>IF(S48="","",CB48*1)</f>
        <v/>
      </c>
      <c r="AR48" s="134">
        <f>SUM(AH48:AL48)</f>
        <v>0</v>
      </c>
      <c r="AS48" s="135">
        <f>SUM(AM48:AQ48)</f>
        <v>0</v>
      </c>
      <c r="AT48" s="136">
        <f>IF(O48=1000,11,IF(O48=-1000,0,IF(O48&gt;0,11,IF(O48&lt;0,(-O48),"0"))))</f>
        <v>11</v>
      </c>
      <c r="AU48" s="137" t="str">
        <f>IF(O48=1000,0,IF(O48=-1000,11,IF(O48&lt;-9,-(O48-2),IF(O48&gt;0,(O48),"0"))))</f>
        <v/>
      </c>
      <c r="AV48" s="136" t="e">
        <f>IF(O48=1000,11,IF(O48=-1000,0,IF(O48&gt;9,(O48+2),IF(O48&lt;0,(-O48),"0"))))</f>
        <v>#VALUE!</v>
      </c>
      <c r="AW48" s="137" t="str">
        <f>IF(O48=1000,0,IF(O48=-1000,11,IF(O48&lt;0,11,IF(O48&gt;0,(O48),"0"))))</f>
        <v/>
      </c>
      <c r="AX48" s="138" t="str">
        <f>IF(O48="","",IF(O48&gt;9,AV48,AT48))</f>
        <v/>
      </c>
      <c r="AY48" s="139" t="str">
        <f>IF(O48="","","-")</f>
        <v/>
      </c>
      <c r="AZ48" s="140" t="str">
        <f>IF(O48="","",IF(O48&lt;-9,AU48,AW48))</f>
        <v/>
      </c>
      <c r="BA48" s="136" t="e">
        <f>IF(P48=1000,11,IF(P48=-1000,0,IF(P48&gt;9,(P48+2),IF(P48&lt;0,(-P48),"0"))))</f>
        <v>#VALUE!</v>
      </c>
      <c r="BB48" s="137" t="str">
        <f>IF(P48=1000,0,IF(P48=-1000,11,IF(P48&lt;-9,-(P48-2),IF(P48&gt;0,(P48),"0"))))</f>
        <v/>
      </c>
      <c r="BC48" s="137">
        <f>IF(P48=1000,11,IF(P48=-1000,0,IF(P48&gt;0,11,IF(P48&lt;0,(-P48),"0"))))</f>
        <v>11</v>
      </c>
      <c r="BD48" s="137" t="str">
        <f>IF(P48=1000,0,IF(P48=-1000,11,IF(P48&lt;0,11,IF(P48&gt;0,(P48),"0"))))</f>
        <v/>
      </c>
      <c r="BE48" s="138" t="str">
        <f>IF(P48="","",IF(P48&gt;9,BA48,BC48))</f>
        <v/>
      </c>
      <c r="BF48" s="139" t="str">
        <f>IF(P48="","","-")</f>
        <v/>
      </c>
      <c r="BG48" s="140" t="str">
        <f>IF(P48="","",IF(P48&lt;-9,BB48,BD48))</f>
        <v/>
      </c>
      <c r="BH48" s="136" t="e">
        <f>IF(Q48=1000,11,IF(Q48=-1000,0,IF(Q48&gt;9,(Q48+2),IF(Q48&lt;0,(-Q48),"0"))))</f>
        <v>#VALUE!</v>
      </c>
      <c r="BI48" s="137" t="str">
        <f>IF(Q48=1000,0,IF(Q48=-1000,11,IF(Q48&lt;-9,-(Q48-2),IF(Q48&gt;0,(Q48),"0"))))</f>
        <v/>
      </c>
      <c r="BJ48" s="137">
        <f>IF(Q48=1000,11,IF(Q48=-1000,0,IF(Q48&gt;0,11,IF(Q48&lt;0,(-Q48),"0"))))</f>
        <v>11</v>
      </c>
      <c r="BK48" s="137" t="str">
        <f>IF(Q48=1000,0,IF(Q48=-1000,11,IF(Q48&lt;0,11,IF(Q48&gt;0,(Q48),"0"))))</f>
        <v/>
      </c>
      <c r="BL48" s="138" t="str">
        <f>IF(Q48="","",IF(Q48&gt;9,BH48,BJ48))</f>
        <v/>
      </c>
      <c r="BM48" s="139" t="str">
        <f>IF(Q48="","","-")</f>
        <v/>
      </c>
      <c r="BN48" s="140" t="str">
        <f>IF(Q48="","",IF(Q48&lt;-9,BI48,BK48))</f>
        <v/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 t="str">
        <f>IF(O48="","",SUM(T48:X48))</f>
        <v/>
      </c>
      <c r="CD48" s="143" t="str">
        <f>IF(CC48="","","-")</f>
        <v/>
      </c>
      <c r="CE48" s="144" t="str">
        <f>IF(O48="","",SUM(Y48:AC48))</f>
        <v/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>
        <v>1</v>
      </c>
      <c r="B50" s="35">
        <v>3</v>
      </c>
      <c r="C50" s="1225">
        <f>1+C41</f>
        <v>6</v>
      </c>
      <c r="D50" s="1227" t="str">
        <f>IF(A50="","",VLOOKUP(A50,СписокКМ!$A$186:$D$236,3,FALSE))</f>
        <v>Республика Башкортостан</v>
      </c>
      <c r="E50" s="1228" t="e">
        <f>IF(B50="","",VLOOKUP(B50,СписокКМ!E:J,2,FALSE))</f>
        <v>#N/A</v>
      </c>
      <c r="F50" s="1231" t="str">
        <f>IF(B50="","",VLOOKUP(B50,СписокКМ!$A$186:$D$236,3,FALSE))</f>
        <v>Санкт-Петербург</v>
      </c>
      <c r="G50" s="1232" t="e">
        <f>IF(D50="","",VLOOKUP(D50,СписокКМ!G:L,2,FALSE))</f>
        <v>#N/A</v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e">
        <f>IF(A50="","",VLOOKUP(A50,'[60]Протокол команд'!A:K,8,FALSE))</f>
        <v>#N/A</v>
      </c>
      <c r="U50" s="39" t="e">
        <f>T50*5-4</f>
        <v>#N/A</v>
      </c>
      <c r="V50" s="39" t="e">
        <f>T50*5</f>
        <v>#N/A</v>
      </c>
      <c r="W50" s="39" t="e">
        <f>CONCATENATE(U50,"-",V50)</f>
        <v>#N/A</v>
      </c>
      <c r="X50" s="39" t="e">
        <f>IF(A50="","",VLOOKUP(A50,'[60]Протокол команд'!A:K,10,FALSE))</f>
        <v>#N/A</v>
      </c>
      <c r="Y50" s="39" t="e">
        <f>X50*5-4</f>
        <v>#N/A</v>
      </c>
      <c r="Z50" s="39" t="e">
        <f>X50*5</f>
        <v>#N/A</v>
      </c>
      <c r="AA50" s="39" t="e">
        <f>CONCATENATE(Y50,"-",Z50)</f>
        <v>#N/A</v>
      </c>
      <c r="AB50" s="1241">
        <f>IF(O52="","",SUM(AF52:AF57))</f>
        <v>3</v>
      </c>
      <c r="AC50" s="1242"/>
      <c r="AD50" s="1243"/>
      <c r="AE50" s="1242">
        <f>IF(O52="","",SUM(AG52:AG57))</f>
        <v>0</v>
      </c>
      <c r="AF50" s="1242"/>
      <c r="AG50" s="1264"/>
      <c r="AH50" s="1241">
        <f>SUM(CC52:CC57)</f>
        <v>9</v>
      </c>
      <c r="AI50" s="1242"/>
      <c r="AJ50" s="1243"/>
      <c r="AK50" s="1242">
        <f>SUM(CE52:CE57)</f>
        <v>0</v>
      </c>
      <c r="AL50" s="1242"/>
      <c r="AM50" s="1264"/>
      <c r="AN50" s="1265">
        <f>SUM(AR52:AR57)</f>
        <v>66</v>
      </c>
      <c r="AO50" s="1266"/>
      <c r="AP50" s="1267"/>
      <c r="AQ50" s="1266">
        <f>SUM(AS52:AS57)</f>
        <v>30</v>
      </c>
      <c r="AR50" s="1266"/>
      <c r="AS50" s="1268"/>
      <c r="AT50" s="1314" t="s">
        <v>608</v>
      </c>
      <c r="AU50" s="1315"/>
      <c r="AV50" s="1315"/>
      <c r="AW50" s="1315"/>
      <c r="AX50" s="1315"/>
      <c r="AY50" s="1315"/>
      <c r="AZ50" s="1315"/>
      <c r="BA50" s="1315"/>
      <c r="BB50" s="1315"/>
      <c r="BC50" s="1315"/>
      <c r="BD50" s="1315"/>
      <c r="BE50" s="1315"/>
      <c r="BF50" s="1315"/>
      <c r="BG50" s="1315"/>
      <c r="BH50" s="1315"/>
      <c r="BI50" s="1315"/>
      <c r="BJ50" s="1315"/>
      <c r="BK50" s="1315"/>
      <c r="BL50" s="1315"/>
      <c r="BM50" s="1315"/>
      <c r="BN50" s="1315"/>
      <c r="BO50" s="1315"/>
      <c r="BP50" s="1315"/>
      <c r="BQ50" s="1315"/>
      <c r="BR50" s="1315"/>
      <c r="BS50" s="1315"/>
      <c r="BT50" s="1315"/>
      <c r="BU50" s="1315"/>
      <c r="BV50" s="1315"/>
      <c r="BW50" s="1315"/>
      <c r="BX50" s="1315"/>
      <c r="BY50" s="1315"/>
      <c r="BZ50" s="1315"/>
      <c r="CA50" s="1315"/>
      <c r="CB50" s="1316"/>
      <c r="CC50" s="1254">
        <f>IF(O52="","",SUM(AF52:AF57))</f>
        <v>3</v>
      </c>
      <c r="CD50" s="1256" t="str">
        <f>IF(CC50="","","-")</f>
        <v>-</v>
      </c>
      <c r="CE50" s="1258">
        <f>IF(O52="","",SUM(AG52:AG57))</f>
        <v>0</v>
      </c>
      <c r="CP50" s="32"/>
      <c r="CQ50" s="32"/>
    </row>
    <row r="51" spans="1:95" s="31" customFormat="1" ht="13.5" customHeight="1" x14ac:dyDescent="0.2">
      <c r="A51" s="40" t="e">
        <f>W50</f>
        <v>#N/A</v>
      </c>
      <c r="B51" s="40" t="e">
        <f>AA50</f>
        <v>#N/A</v>
      </c>
      <c r="C51" s="1226"/>
      <c r="D51" s="1229" t="e">
        <f>IF(A51="","",VLOOKUP(A51,СписокКМ!D:I,2,FALSE))</f>
        <v>#N/A</v>
      </c>
      <c r="E51" s="1230" t="e">
        <f>IF(B51="","",VLOOKUP(B51,СписокКМ!E:J,2,FALSE))</f>
        <v>#N/A</v>
      </c>
      <c r="F51" s="1233" t="str">
        <f>IF(C51="","",VLOOKUP(C51,СписокКМ!F:K,2,FALSE))</f>
        <v/>
      </c>
      <c r="G51" s="1234" t="e">
        <f>IF(D51="","",VLOOKUP(D51,СписокКМ!G:L,2,FALSE))</f>
        <v>#N/A</v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>
        <v>8</v>
      </c>
      <c r="B52" s="44">
        <v>56</v>
      </c>
      <c r="C52" s="90">
        <v>1</v>
      </c>
      <c r="D52" s="46" t="str">
        <f>IF(A52="","",VLOOKUP(A52,СписокКМ!D:I,2,FALSE))</f>
        <v>САФИУЛЛИН Динар</v>
      </c>
      <c r="E52" s="47"/>
      <c r="F52" s="48" t="str">
        <f>IF(B52="","",VLOOKUP(B52,СписокКМ!D:I,2,FALSE))</f>
        <v>ПАВЛОВ Даниил</v>
      </c>
      <c r="G52" s="49"/>
      <c r="H52" s="50"/>
      <c r="I52" s="51" t="s">
        <v>149</v>
      </c>
      <c r="J52" s="51" t="s">
        <v>149</v>
      </c>
      <c r="K52" s="51" t="s">
        <v>29</v>
      </c>
      <c r="L52" s="51"/>
      <c r="M52" s="51"/>
      <c r="N52" s="52"/>
      <c r="O52" s="53">
        <f>IF(I52="","",IF(I52="0",1000,IF(I52="-0",-1000,I52*1)))</f>
        <v>3</v>
      </c>
      <c r="P52" s="53">
        <f t="shared" ref="P52:S53" si="40">IF(J52="","",IF(J52="0",1000,IF(J52="-0",-1000,J52*1)))</f>
        <v>3</v>
      </c>
      <c r="Q52" s="53">
        <f t="shared" si="40"/>
        <v>9</v>
      </c>
      <c r="R52" s="53" t="str">
        <f t="shared" si="40"/>
        <v/>
      </c>
      <c r="S52" s="54" t="str">
        <f t="shared" si="40"/>
        <v/>
      </c>
      <c r="T52" s="55">
        <f t="shared" ref="T52:X53" si="41">IF(O52="","",IF(O52&gt;0,1,0))</f>
        <v>1</v>
      </c>
      <c r="U52" s="56">
        <f t="shared" si="41"/>
        <v>1</v>
      </c>
      <c r="V52" s="56">
        <f t="shared" si="41"/>
        <v>1</v>
      </c>
      <c r="W52" s="56" t="str">
        <f t="shared" si="41"/>
        <v/>
      </c>
      <c r="X52" s="56" t="str">
        <f t="shared" si="41"/>
        <v/>
      </c>
      <c r="Y52" s="57">
        <f t="shared" ref="Y52:AC53" si="42">IF(O52="","",IF(O52&lt;0,1,0))</f>
        <v>0</v>
      </c>
      <c r="Z52" s="57">
        <f t="shared" si="42"/>
        <v>0</v>
      </c>
      <c r="AA52" s="57">
        <f t="shared" si="42"/>
        <v>0</v>
      </c>
      <c r="AB52" s="57" t="str">
        <f t="shared" si="42"/>
        <v/>
      </c>
      <c r="AC52" s="57" t="str">
        <f t="shared" si="42"/>
        <v/>
      </c>
      <c r="AD52" s="58">
        <f>IF(CC52="","",IF(CC52&gt;CE52,1,-1))</f>
        <v>1</v>
      </c>
      <c r="AE52" s="58">
        <f>IF(CC52="","",IF(CC52&lt;CE52,1,-1))</f>
        <v>-1</v>
      </c>
      <c r="AF52" s="59">
        <f>IF(CC52&gt;CE52,1,0)</f>
        <v>1</v>
      </c>
      <c r="AG52" s="60">
        <f>IF(CE52&gt;CC52,1,0)</f>
        <v>0</v>
      </c>
      <c r="AH52" s="61">
        <f>IF(O52="","",AX52*1)</f>
        <v>11</v>
      </c>
      <c r="AI52" s="62">
        <f>IF(P52="","",BE52*1)</f>
        <v>11</v>
      </c>
      <c r="AJ52" s="62">
        <f>IF(Q52="","",BL52*1)</f>
        <v>11</v>
      </c>
      <c r="AK52" s="62" t="str">
        <f>IF(R52="","",BS52*1)</f>
        <v/>
      </c>
      <c r="AL52" s="62" t="str">
        <f>IF(S52="","",BZ52*1)</f>
        <v/>
      </c>
      <c r="AM52" s="63">
        <f>IF(O52="","",AZ52*1)</f>
        <v>3</v>
      </c>
      <c r="AN52" s="63">
        <f>IF(P52="","",BG52*1)</f>
        <v>3</v>
      </c>
      <c r="AO52" s="63">
        <f>IF(Q52="","",BN52*1)</f>
        <v>9</v>
      </c>
      <c r="AP52" s="63" t="str">
        <f>IF(R52="","",BU52*1)</f>
        <v/>
      </c>
      <c r="AQ52" s="63" t="str">
        <f>IF(S52="","",CB52*1)</f>
        <v/>
      </c>
      <c r="AR52" s="64">
        <f>SUM(AH52:AL52)</f>
        <v>33</v>
      </c>
      <c r="AS52" s="65">
        <f>SUM(AM52:AQ52)</f>
        <v>15</v>
      </c>
      <c r="AT52" s="66">
        <f>IF(O52=1000,11,IF(O52=-1000,0,IF(O52&gt;0,11,IF(O52&lt;0,(-O52),"0"))))</f>
        <v>11</v>
      </c>
      <c r="AU52" s="67">
        <f>IF(O52=1000,0,IF(O52=-1000,11,IF(O52&lt;-9,-(O52-2),IF(O52&gt;0,(O52),"0"))))</f>
        <v>3</v>
      </c>
      <c r="AV52" s="66">
        <f>IF(O52=1000,11,IF(O52=-1000,0,IF(O52&lt;9,11,IF(O52&gt;9,(O52+2),"0"))))</f>
        <v>11</v>
      </c>
      <c r="AW52" s="67">
        <f>IF(O52=1000,0,IF(O52=-1000,11,IF(O52&lt;0,11,IF(O52&gt;0,(O52),"0"))))</f>
        <v>3</v>
      </c>
      <c r="AX52" s="68">
        <f>IF(O52="","",IF(O52&gt;9,AV52,AT52))</f>
        <v>11</v>
      </c>
      <c r="AY52" s="69" t="str">
        <f>IF(O52="","","-")</f>
        <v>-</v>
      </c>
      <c r="AZ52" s="70">
        <f>IF(O52="","",IF(O52&lt;-9,AU52,AW52))</f>
        <v>3</v>
      </c>
      <c r="BA52" s="66" t="str">
        <f>IF(P52=1000,11,IF(P52=-1000,0,IF(P52&gt;9,(P52+2),IF(P52&lt;0,(-P52),"0"))))</f>
        <v>0</v>
      </c>
      <c r="BB52" s="67">
        <f>IF(P52=1000,0,IF(P52=-1000,11,IF(P52&lt;-9,-(P52-2),IF(P52&gt;0,(P52),"0"))))</f>
        <v>3</v>
      </c>
      <c r="BC52" s="67">
        <f>IF(P52=1000,11,IF(P52=-1000,0,IF(P52&gt;0,11,IF(P52&lt;0,(-P52),"0"))))</f>
        <v>11</v>
      </c>
      <c r="BD52" s="67">
        <f>IF(P52=1000,0,IF(P52=-1000,11,IF(P52&lt;0,11,IF(P52&gt;0,(P52),"0"))))</f>
        <v>3</v>
      </c>
      <c r="BE52" s="68">
        <f>IF(P52="","",IF(P52&gt;9,BA52,BC52))</f>
        <v>11</v>
      </c>
      <c r="BF52" s="69" t="str">
        <f>IF(P52="","","-")</f>
        <v>-</v>
      </c>
      <c r="BG52" s="70">
        <f>IF(P52="","",IF(P52&lt;-9,BB52,BD52))</f>
        <v>3</v>
      </c>
      <c r="BH52" s="66" t="str">
        <f>IF(Q52=1000,11,IF(Q52=-1000,0,IF(Q52&gt;9,(Q52+2),IF(Q52&lt;0,(-Q52),"0"))))</f>
        <v>0</v>
      </c>
      <c r="BI52" s="67">
        <f>IF(Q52=1000,0,IF(Q52=-1000,11,IF(Q52&lt;-9,-(Q52-2),IF(Q52&gt;0,(Q52),"0"))))</f>
        <v>9</v>
      </c>
      <c r="BJ52" s="67">
        <f>IF(Q52=1000,11,IF(Q52=-1000,0,IF(Q52&gt;0,11,IF(Q52&lt;0,(-Q52),"0"))))</f>
        <v>11</v>
      </c>
      <c r="BK52" s="67">
        <f>IF(Q52=1000,0,IF(Q52=-1000,11,IF(Q52&lt;0,11,IF(Q52&gt;0,(Q52),"0"))))</f>
        <v>9</v>
      </c>
      <c r="BL52" s="68">
        <f>IF(Q52="","",IF(Q52&gt;9,BH52,BJ52))</f>
        <v>11</v>
      </c>
      <c r="BM52" s="69" t="str">
        <f>IF(Q52="","","-")</f>
        <v>-</v>
      </c>
      <c r="BN52" s="70">
        <f>IF(Q52="","",IF(Q52&lt;-9,BI52,BK52))</f>
        <v>9</v>
      </c>
      <c r="BO52" s="67" t="e">
        <f>IF(R52=1000,11,IF(R52=-1000,0,IF(R52&gt;9,(R52+2),IF(R52&lt;0,(-R52),"0"))))</f>
        <v>#VALUE!</v>
      </c>
      <c r="BP52" s="67" t="str">
        <f>IF(R52=1000,0,IF(R52=-1000,11,IF(R52&lt;-9,-(R52-2),IF(R52&gt;0,(R52),"0"))))</f>
        <v/>
      </c>
      <c r="BQ52" s="67">
        <f>IF(R52=1000,11,IF(R52=-1000,0,IF(R52&gt;0,11,IF(R52&lt;0,(-R52),"0"))))</f>
        <v>11</v>
      </c>
      <c r="BR52" s="67" t="str">
        <f>IF(R52=1000,0,IF(R52=-1000,11,IF(R52&lt;0,11,IF(R52&gt;0,(R52),"0"))))</f>
        <v/>
      </c>
      <c r="BS52" s="68" t="str">
        <f>IF(R52="","",IF(R52&gt;9,BO52,BQ52))</f>
        <v/>
      </c>
      <c r="BT52" s="69" t="str">
        <f>IF(R52="","","-")</f>
        <v/>
      </c>
      <c r="BU52" s="70" t="str">
        <f>IF(R52="","",IF(R52&lt;-9,BP52,BR52))</f>
        <v/>
      </c>
      <c r="BV52" s="67" t="e">
        <f>IF(S52=1000,11,IF(S52=-1000,0,IF(S52&gt;9,(S52+2),IF(S52&lt;0,(-S52),"0"))))</f>
        <v>#VALUE!</v>
      </c>
      <c r="BW52" s="67" t="str">
        <f>IF(S52=1000,0,IF(S52=-1000,11,IF(S52&lt;-9,-(S52-2),IF(S52&gt;0,(S52),"0"))))</f>
        <v/>
      </c>
      <c r="BX52" s="67">
        <f>IF(S52=1000,11,IF(S52=-1000,0,IF(S52&gt;0,11,IF(S52&lt;0,(-S52),"0"))))</f>
        <v>11</v>
      </c>
      <c r="BY52" s="71" t="str">
        <f>IF(S52=1000,0,IF(S52=-1000,11,IF(S52&lt;0,11,IF(S52&gt;0,(S52),"0"))))</f>
        <v/>
      </c>
      <c r="BZ52" s="68" t="str">
        <f>IF(S52="","",IF(S52&gt;9,BV52,BX52))</f>
        <v/>
      </c>
      <c r="CA52" s="69" t="str">
        <f>IF(S52="","","-")</f>
        <v/>
      </c>
      <c r="CB52" s="70" t="str">
        <f>IF(S52="","",IF(S52&lt;-9,BW52,BY52))</f>
        <v/>
      </c>
      <c r="CC52" s="72">
        <f>IF(O52="","",SUM(T52:X52))</f>
        <v>3</v>
      </c>
      <c r="CD52" s="73" t="str">
        <f>IF(CC52="","","-")</f>
        <v>-</v>
      </c>
      <c r="CE52" s="74">
        <f>IF(O52="","",SUM(Y52:AC52))</f>
        <v>0</v>
      </c>
      <c r="CP52" s="32"/>
      <c r="CQ52" s="32"/>
    </row>
    <row r="53" spans="1:95" s="31" customFormat="1" ht="15" customHeight="1" x14ac:dyDescent="0.2">
      <c r="A53" s="43">
        <v>3</v>
      </c>
      <c r="B53" s="44">
        <v>69</v>
      </c>
      <c r="C53" s="75">
        <v>2</v>
      </c>
      <c r="D53" s="76" t="str">
        <f>IF(A53="","",VLOOKUP(A53,СписокКМ!D:I,2,FALSE))</f>
        <v>ГАБДУЛЛИН Марс</v>
      </c>
      <c r="E53" s="47"/>
      <c r="F53" s="77" t="str">
        <f>IF(B53="","",VLOOKUP(B53,СписокКМ!D:I,2,FALSE))</f>
        <v>МИХАЙЛОВ Игорь</v>
      </c>
      <c r="G53" s="49"/>
      <c r="H53" s="41"/>
      <c r="I53" s="91" t="s">
        <v>150</v>
      </c>
      <c r="J53" s="91" t="s">
        <v>150</v>
      </c>
      <c r="K53" s="91" t="s">
        <v>155</v>
      </c>
      <c r="L53" s="91"/>
      <c r="M53" s="51"/>
      <c r="N53" s="42"/>
      <c r="O53" s="79">
        <f>IF(I53="","",IF(I53="0",1000,IF(I53="-0",-1000,I53*1)))</f>
        <v>4</v>
      </c>
      <c r="P53" s="79">
        <f t="shared" si="40"/>
        <v>4</v>
      </c>
      <c r="Q53" s="79">
        <f t="shared" si="40"/>
        <v>7</v>
      </c>
      <c r="R53" s="79" t="str">
        <f t="shared" si="40"/>
        <v/>
      </c>
      <c r="S53" s="80" t="str">
        <f t="shared" si="40"/>
        <v/>
      </c>
      <c r="T53" s="55">
        <f t="shared" si="41"/>
        <v>1</v>
      </c>
      <c r="U53" s="56">
        <f t="shared" si="41"/>
        <v>1</v>
      </c>
      <c r="V53" s="56">
        <f t="shared" si="41"/>
        <v>1</v>
      </c>
      <c r="W53" s="56" t="str">
        <f t="shared" si="41"/>
        <v/>
      </c>
      <c r="X53" s="56" t="str">
        <f t="shared" si="41"/>
        <v/>
      </c>
      <c r="Y53" s="57">
        <f t="shared" si="42"/>
        <v>0</v>
      </c>
      <c r="Z53" s="57">
        <f t="shared" si="42"/>
        <v>0</v>
      </c>
      <c r="AA53" s="57">
        <f t="shared" si="42"/>
        <v>0</v>
      </c>
      <c r="AB53" s="57" t="str">
        <f t="shared" si="42"/>
        <v/>
      </c>
      <c r="AC53" s="57" t="str">
        <f t="shared" si="42"/>
        <v/>
      </c>
      <c r="AD53" s="58">
        <f>IF(CC53="","",IF(CC53&gt;CE53,1,-1))</f>
        <v>1</v>
      </c>
      <c r="AE53" s="58">
        <f>IF(CC53="","",IF(CC53&lt;CE53,1,-1))</f>
        <v>-1</v>
      </c>
      <c r="AF53" s="59">
        <f>IF(CC53&gt;CE53,1,0)</f>
        <v>1</v>
      </c>
      <c r="AG53" s="60">
        <f>IF(CE53&gt;CC53,1,0)</f>
        <v>0</v>
      </c>
      <c r="AH53" s="81">
        <f>IF(O53="","",AX53*1)</f>
        <v>11</v>
      </c>
      <c r="AI53" s="92">
        <f>IF(P53="","",BE53*1)</f>
        <v>11</v>
      </c>
      <c r="AJ53" s="92">
        <f>IF(Q53="","",BL53*1)</f>
        <v>11</v>
      </c>
      <c r="AK53" s="92" t="str">
        <f>IF(R53="","",BS53*1)</f>
        <v/>
      </c>
      <c r="AL53" s="92" t="str">
        <f>IF(S53="","",BZ53*1)</f>
        <v/>
      </c>
      <c r="AM53" s="93">
        <f>IF(O53="","",AZ53*1)</f>
        <v>4</v>
      </c>
      <c r="AN53" s="93">
        <f>IF(P53="","",BG53*1)</f>
        <v>4</v>
      </c>
      <c r="AO53" s="93">
        <f>IF(Q53="","",BN53*1)</f>
        <v>7</v>
      </c>
      <c r="AP53" s="93" t="str">
        <f>IF(R53="","",BU53*1)</f>
        <v/>
      </c>
      <c r="AQ53" s="93" t="str">
        <f>IF(S53="","",CB53*1)</f>
        <v/>
      </c>
      <c r="AR53" s="64">
        <f>SUM(AH53:AL53)</f>
        <v>33</v>
      </c>
      <c r="AS53" s="65">
        <f>SUM(AM53:AQ53)</f>
        <v>15</v>
      </c>
      <c r="AT53" s="66">
        <f>IF(O53=1000,11,IF(O53=-1000,0,IF(O53&gt;0,11,IF(O53&lt;0,(-O53),"0"))))</f>
        <v>11</v>
      </c>
      <c r="AU53" s="67">
        <f>IF(O53=1000,0,IF(O53=-1000,11,IF(O53&lt;-9,-(O53-2),IF(O53&gt;0,(O53),"0"))))</f>
        <v>4</v>
      </c>
      <c r="AV53" s="66" t="str">
        <f>IF(O53=1000,11,IF(O53=-1000,0,IF(O53&gt;9,(O53+2),IF(O53&lt;0,(-O53),"0"))))</f>
        <v>0</v>
      </c>
      <c r="AW53" s="67">
        <f>IF(O53=1000,0,IF(O53=-1000,11,IF(O53&lt;0,11,IF(O53&gt;0,(O53),"0"))))</f>
        <v>4</v>
      </c>
      <c r="AX53" s="94">
        <f>IF(O53="","",IF(O53&gt;9,AV53,AT53))</f>
        <v>11</v>
      </c>
      <c r="AY53" s="95" t="str">
        <f>IF(O53="","","-")</f>
        <v>-</v>
      </c>
      <c r="AZ53" s="96">
        <f>IF(O53="","",IF(O53&lt;-9,AU53,AW53))</f>
        <v>4</v>
      </c>
      <c r="BA53" s="66" t="str">
        <f>IF(P53=1000,11,IF(P53=-1000,0,IF(P53&gt;9,(P53+2),IF(P53&lt;0,(-P53),"0"))))</f>
        <v>0</v>
      </c>
      <c r="BB53" s="67">
        <f>IF(P53=1000,0,IF(P53=-1000,11,IF(P53&lt;-9,-(P53-2),IF(P53&gt;0,(P53),"0"))))</f>
        <v>4</v>
      </c>
      <c r="BC53" s="67">
        <f>IF(P53=1000,11,IF(P53=-1000,0,IF(P53&gt;0,11,IF(P53&lt;0,(-P53),"0"))))</f>
        <v>11</v>
      </c>
      <c r="BD53" s="67">
        <f>IF(P53=1000,0,IF(P53=-1000,11,IF(P53&lt;0,11,IF(P53&gt;0,(P53),"0"))))</f>
        <v>4</v>
      </c>
      <c r="BE53" s="94">
        <f>IF(P53="","",IF(P53&gt;9,BA53,BC53))</f>
        <v>11</v>
      </c>
      <c r="BF53" s="95" t="str">
        <f>IF(P53="","","-")</f>
        <v>-</v>
      </c>
      <c r="BG53" s="96">
        <f>IF(P53="","",IF(P53&lt;-9,BB53,BD53))</f>
        <v>4</v>
      </c>
      <c r="BH53" s="66" t="str">
        <f>IF(Q53=1000,11,IF(Q53=-1000,0,IF(Q53&gt;9,(Q53+2),IF(Q53&lt;0,(-Q53),"0"))))</f>
        <v>0</v>
      </c>
      <c r="BI53" s="67">
        <f>IF(Q53=1000,0,IF(Q53=-1000,11,IF(Q53&lt;-9,-(Q53-2),IF(Q53&gt;0,(Q53),"0"))))</f>
        <v>7</v>
      </c>
      <c r="BJ53" s="67">
        <f>IF(Q53=1000,11,IF(Q53=-1000,0,IF(Q53&gt;0,11,IF(Q53&lt;0,(-Q53),"0"))))</f>
        <v>11</v>
      </c>
      <c r="BK53" s="67">
        <f>IF(Q53=1000,0,IF(Q53=-1000,11,IF(Q53&lt;0,11,IF(Q53&gt;0,(Q53),"0"))))</f>
        <v>7</v>
      </c>
      <c r="BL53" s="94">
        <f>IF(Q53="","",IF(Q53&gt;9,BH53,BJ53))</f>
        <v>11</v>
      </c>
      <c r="BM53" s="95" t="str">
        <f>IF(Q53="","","-")</f>
        <v>-</v>
      </c>
      <c r="BN53" s="96">
        <f>IF(Q53="","",IF(Q53&lt;-9,BI53,BK53))</f>
        <v>7</v>
      </c>
      <c r="BO53" s="67" t="e">
        <f>IF(R53=1000,11,IF(R53=-1000,0,IF(R53&gt;9,(R53+2),IF(R53&lt;0,(-R53),"0"))))</f>
        <v>#VALUE!</v>
      </c>
      <c r="BP53" s="67" t="str">
        <f>IF(R53=1000,0,IF(R53=-1000,11,IF(R53&lt;-9,-(R53-2),IF(R53&gt;0,(R53),"0"))))</f>
        <v/>
      </c>
      <c r="BQ53" s="67">
        <f>IF(R53=1000,11,IF(R53=-1000,0,IF(R53&gt;0,11,IF(R53&lt;0,(-R53),"0"))))</f>
        <v>11</v>
      </c>
      <c r="BR53" s="67" t="str">
        <f>IF(R53=1000,0,IF(R53=-1000,11,IF(R53&lt;0,11,IF(R53&gt;0,(R53),"0"))))</f>
        <v/>
      </c>
      <c r="BS53" s="94" t="str">
        <f>IF(R53="","",IF(R53&gt;9,BO53,BQ53))</f>
        <v/>
      </c>
      <c r="BT53" s="95" t="str">
        <f>IF(R53="","","-")</f>
        <v/>
      </c>
      <c r="BU53" s="96" t="str">
        <f>IF(R53="","",IF(R53&lt;-9,BP53,BR53))</f>
        <v/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94" t="str">
        <f>IF(S53="","",IF(S53&gt;9,BV53,BX53))</f>
        <v/>
      </c>
      <c r="CA53" s="95" t="str">
        <f>IF(S53="","","-")</f>
        <v/>
      </c>
      <c r="CB53" s="96" t="str">
        <f>IF(S53="","",IF(S53&lt;-9,BW53,BY53))</f>
        <v/>
      </c>
      <c r="CC53" s="97">
        <f>IF(O53="","",SUM(T53:X53))</f>
        <v>3</v>
      </c>
      <c r="CD53" s="88" t="str">
        <f>IF(CC53="","","-")</f>
        <v>-</v>
      </c>
      <c r="CE53" s="98">
        <f>IF(O53="","",SUM(Y53:AC53))</f>
        <v>0</v>
      </c>
      <c r="CP53" s="32"/>
      <c r="CQ53" s="32"/>
    </row>
    <row r="54" spans="1:95" s="31" customFormat="1" ht="15" customHeight="1" x14ac:dyDescent="0.2">
      <c r="A54" s="43">
        <v>8</v>
      </c>
      <c r="B54" s="44">
        <v>56</v>
      </c>
      <c r="C54" s="1250" t="s">
        <v>563</v>
      </c>
      <c r="D54" s="76" t="str">
        <f>IF(A54="","",VLOOKUP(A54,СписокКМ!D:I,2,FALSE))</f>
        <v>САФИУЛЛИН Динар</v>
      </c>
      <c r="E54" s="47"/>
      <c r="F54" s="77" t="str">
        <f>IF(B54="","",VLOOKUP(B54,СписокКМ!D:I,2,FALSE))</f>
        <v>ПАВЛОВ Даниил</v>
      </c>
      <c r="G54" s="49"/>
      <c r="H54" s="41"/>
      <c r="I54" s="1252" t="s">
        <v>29</v>
      </c>
      <c r="J54" s="1252" t="s">
        <v>159</v>
      </c>
      <c r="K54" s="1252" t="s">
        <v>31</v>
      </c>
      <c r="L54" s="1252"/>
      <c r="M54" s="1252"/>
      <c r="N54" s="42"/>
      <c r="O54" s="1244">
        <f>IF(I54="","",IF(I54="0",1000,IF(I54="-0",-1000,I54*1)))</f>
        <v>9</v>
      </c>
      <c r="P54" s="1244">
        <f>IF(J54="","",IF(J54="0",1000,IF(J54="-0",-1000,J54*1)))</f>
        <v>10</v>
      </c>
      <c r="Q54" s="1244">
        <f>IF(K54="","",IF(K54="0",1000,IF(K54="-0",-1000,K54*1)))</f>
        <v>8</v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>
        <f>IF(O54="","",IF(O54&gt;0,1,0))</f>
        <v>1</v>
      </c>
      <c r="U54" s="1284">
        <f>IF(P54="","",IF(P54&gt;0,1,0))</f>
        <v>1</v>
      </c>
      <c r="V54" s="1284">
        <f>IF(Q54="","",IF(Q54&gt;0,1,0))</f>
        <v>1</v>
      </c>
      <c r="W54" s="1284" t="str">
        <f>IF(R54="","",IF(R54&gt;0,1,0))</f>
        <v/>
      </c>
      <c r="X54" s="1284" t="str">
        <f>IF(S54="","",IF(S54&gt;0,1,0))</f>
        <v/>
      </c>
      <c r="Y54" s="1278">
        <f>IF(O54="","",IF(O54&lt;0,1,0))</f>
        <v>0</v>
      </c>
      <c r="Z54" s="1278">
        <f>IF(P54="","",IF(P54&lt;0,1,0))</f>
        <v>0</v>
      </c>
      <c r="AA54" s="1278">
        <f>IF(Q54="","",IF(Q54&lt;0,1,0))</f>
        <v>0</v>
      </c>
      <c r="AB54" s="1278" t="str">
        <f>IF(R54="","",IF(R54&lt;0,1,0))</f>
        <v/>
      </c>
      <c r="AC54" s="1278" t="str">
        <f>IF(S54="","",IF(S54&lt;0,1,0))</f>
        <v/>
      </c>
      <c r="AD54" s="1280">
        <f>IF(CC54="","",IF(CC54&gt;CE54,1,-1))</f>
        <v>1</v>
      </c>
      <c r="AE54" s="1280">
        <f>IF(CC54="","",IF(CC54&lt;CE54,1,-1))</f>
        <v>-1</v>
      </c>
      <c r="AF54" s="1282">
        <f>IF(CC54&gt;CE54,1,0)</f>
        <v>1</v>
      </c>
      <c r="AG54" s="1272">
        <f>IF(CE54&gt;CC54,1,0)</f>
        <v>0</v>
      </c>
      <c r="AH54" s="1274">
        <f>IF(O54="","",AX54*1)</f>
        <v>11</v>
      </c>
      <c r="AI54" s="1276">
        <f>IF(P54="","",BE54*1)</f>
        <v>12</v>
      </c>
      <c r="AJ54" s="1276">
        <f>IF(Q54="","",BL54*1)</f>
        <v>11</v>
      </c>
      <c r="AK54" s="1276" t="str">
        <f>IF(R54="","",BS54*1)</f>
        <v/>
      </c>
      <c r="AL54" s="1276" t="str">
        <f>IF(S54="","",BZ54*1)</f>
        <v/>
      </c>
      <c r="AM54" s="1298">
        <f>IF(O54="","",AZ54*1)</f>
        <v>9</v>
      </c>
      <c r="AN54" s="1298">
        <f>IF(P54="","",BG54*1)</f>
        <v>10</v>
      </c>
      <c r="AO54" s="1298">
        <f>IF(Q54="","",BN54*1)</f>
        <v>8</v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11</v>
      </c>
      <c r="AU54" s="1286">
        <f>IF(O54=1000,0,IF(O54=-1000,11,IF(O54&lt;-9,-(O54-2),IF(O54&gt;0,(O54),"0"))))</f>
        <v>9</v>
      </c>
      <c r="AV54" s="1286" t="str">
        <f>IF(O54=1000,11,IF(O54=-1000,0,IF(O54&gt;9,(O54+2),IF(O54&lt;0,(-O54),"0"))))</f>
        <v>0</v>
      </c>
      <c r="AW54" s="1286">
        <f>IF(O54=1000,0,IF(O54=-1000,11,IF(O54&lt;0,11,IF(O54&gt;0,(O54),"0"))))</f>
        <v>9</v>
      </c>
      <c r="AX54" s="1296">
        <f>IF(O54="","",IF(O54&gt;9,AV54,AT54))</f>
        <v>11</v>
      </c>
      <c r="AY54" s="1288" t="str">
        <f>IF(O54="","","-")</f>
        <v>-</v>
      </c>
      <c r="AZ54" s="1290">
        <f>IF(O54="","",IF(O54&lt;-9,AU54,AW54))</f>
        <v>9</v>
      </c>
      <c r="BA54" s="1286">
        <f>IF(P54=1000,11,IF(P54=-1000,0,IF(P54&gt;9,(P54+2),IF(P54&lt;0,(-P54),"0"))))</f>
        <v>12</v>
      </c>
      <c r="BB54" s="1286">
        <f>IF(P54=1000,0,IF(P54=-1000,11,IF(P54&lt;-9,-(P54-2),IF(P54&gt;0,(P54),"0"))))</f>
        <v>10</v>
      </c>
      <c r="BC54" s="1286">
        <f>IF(P54=1000,11,IF(P54=-1000,0,IF(P54&gt;0,11,IF(P54&lt;0,(-P54),"0"))))</f>
        <v>11</v>
      </c>
      <c r="BD54" s="1286">
        <f>IF(P54=1000,0,IF(P54=-1000,11,IF(P54&lt;0,11,IF(P54&gt;0,(P54),"0"))))</f>
        <v>10</v>
      </c>
      <c r="BE54" s="1296">
        <f>IF(P54="","",IF(P54&gt;9,BA54,BC54))</f>
        <v>12</v>
      </c>
      <c r="BF54" s="1288" t="str">
        <f>IF(P54="","","-")</f>
        <v>-</v>
      </c>
      <c r="BG54" s="1290">
        <f>IF(P54="","",IF(P54&lt;-9,BB54,BD54))</f>
        <v>10</v>
      </c>
      <c r="BH54" s="1286" t="str">
        <f>IF(Q54=1000,11,IF(Q54=-1000,0,IF(Q54&gt;9,(Q54+2),IF(Q54&lt;0,(-Q54),"0"))))</f>
        <v>0</v>
      </c>
      <c r="BI54" s="1286">
        <f>IF(Q54=1000,0,IF(Q54=-1000,11,IF(Q54&lt;-9,-(Q54-2),IF(Q54&gt;0,(Q54),"0"))))</f>
        <v>8</v>
      </c>
      <c r="BJ54" s="1286">
        <f>IF(Q54=1000,11,IF(Q54=-1000,0,IF(Q54&gt;0,11,IF(Q54&lt;0,(-Q54),"0"))))</f>
        <v>11</v>
      </c>
      <c r="BK54" s="1286">
        <f>IF(Q54=1000,0,IF(Q54=-1000,11,IF(Q54&lt;0,11,IF(Q54&gt;0,(Q54),"0"))))</f>
        <v>8</v>
      </c>
      <c r="BL54" s="1296">
        <f>IF(Q54="","",IF(Q54&gt;9,BH54,BJ54))</f>
        <v>11</v>
      </c>
      <c r="BM54" s="1288" t="str">
        <f>IF(Q54="","","-")</f>
        <v>-</v>
      </c>
      <c r="BN54" s="1290">
        <f>IF(Q54="","",IF(Q54&lt;-9,BI54,BK54))</f>
        <v>8</v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 t="str">
        <f>IF(R54="","",IF(R54&gt;9,BO54,BQ54))</f>
        <v/>
      </c>
      <c r="BT54" s="1288" t="str">
        <f>IF(R54="","","-")</f>
        <v/>
      </c>
      <c r="BU54" s="1290" t="str">
        <f>IF(R54="","",IF(R54&lt;-9,BP54,BR54))</f>
        <v/>
      </c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 t="str">
        <f>IF(S54="","",IF(S54&gt;9,BV54,BX54))</f>
        <v/>
      </c>
      <c r="CA54" s="1288" t="str">
        <f>IF(S54="","","-")</f>
        <v/>
      </c>
      <c r="CB54" s="1290" t="str">
        <f>IF(S54="","",IF(S54&lt;-9,BW54,BY54))</f>
        <v/>
      </c>
      <c r="CC54" s="1302">
        <f>IF(O54="","",SUM(T54:X55))</f>
        <v>3</v>
      </c>
      <c r="CD54" s="1304" t="str">
        <f>IF(CC54="","","-")</f>
        <v>-</v>
      </c>
      <c r="CE54" s="1306">
        <f>IF(O54="","",SUM(Y54:AC55))</f>
        <v>0</v>
      </c>
      <c r="CP54" s="32"/>
      <c r="CQ54" s="32"/>
    </row>
    <row r="55" spans="1:95" s="31" customFormat="1" ht="15" customHeight="1" x14ac:dyDescent="0.2">
      <c r="A55" s="43">
        <v>3</v>
      </c>
      <c r="B55" s="44">
        <v>69</v>
      </c>
      <c r="C55" s="1251"/>
      <c r="D55" s="46" t="str">
        <f>IF(A55="","",VLOOKUP(A55,СписокКМ!D:I,2,FALSE))</f>
        <v>ГАБДУЛЛИН Марс</v>
      </c>
      <c r="E55" s="47"/>
      <c r="F55" s="48" t="str">
        <f>IF(B55="","",VLOOKUP(B55,СписокКМ!D:I,2,FALSE))</f>
        <v>МИХАЙЛОВ Игорь</v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>
        <f>IF(A52="","",A52)</f>
        <v>8</v>
      </c>
      <c r="B56" s="99">
        <f>IF(B52="","",B53)</f>
        <v>69</v>
      </c>
      <c r="C56" s="75">
        <v>4</v>
      </c>
      <c r="D56" s="100" t="str">
        <f>IF(A56="","",VLOOKUP(A56,СписокКМ!D:I,2,FALSE))</f>
        <v>САФИУЛЛИН Динар</v>
      </c>
      <c r="E56" s="101"/>
      <c r="F56" s="77" t="str">
        <f>IF(B56="","",VLOOKUP(B56,СписокКМ!D:I,2,FALSE))</f>
        <v>МИХАЙЛОВ Игорь</v>
      </c>
      <c r="G56" s="102"/>
      <c r="H56" s="41"/>
      <c r="I56" s="91"/>
      <c r="J56" s="91"/>
      <c r="K56" s="91"/>
      <c r="L56" s="91"/>
      <c r="M56" s="91"/>
      <c r="N56" s="42"/>
      <c r="O56" s="79" t="str">
        <f>IF(I56="","",IF(I56="0",1000,IF(I56="-0",-1000,I56*1)))</f>
        <v/>
      </c>
      <c r="P56" s="79" t="str">
        <f t="shared" ref="P56:S57" si="43">IF(J56="","",IF(J56="0",1000,IF(J56="-0",-1000,J56*1)))</f>
        <v/>
      </c>
      <c r="Q56" s="79" t="str">
        <f t="shared" si="43"/>
        <v/>
      </c>
      <c r="R56" s="79" t="str">
        <f t="shared" si="43"/>
        <v/>
      </c>
      <c r="S56" s="80" t="str">
        <f t="shared" si="43"/>
        <v/>
      </c>
      <c r="T56" s="103" t="str">
        <f t="shared" ref="T56:X57" si="44">IF(O56="","",IF(O56&gt;0,1,0))</f>
        <v/>
      </c>
      <c r="U56" s="104" t="str">
        <f t="shared" si="44"/>
        <v/>
      </c>
      <c r="V56" s="104" t="str">
        <f t="shared" si="44"/>
        <v/>
      </c>
      <c r="W56" s="104" t="str">
        <f t="shared" si="44"/>
        <v/>
      </c>
      <c r="X56" s="104" t="str">
        <f t="shared" si="44"/>
        <v/>
      </c>
      <c r="Y56" s="105" t="str">
        <f t="shared" ref="Y56:AC57" si="45">IF(O56="","",IF(O56&lt;0,1,0))</f>
        <v/>
      </c>
      <c r="Z56" s="105" t="str">
        <f t="shared" si="45"/>
        <v/>
      </c>
      <c r="AA56" s="105" t="str">
        <f t="shared" si="45"/>
        <v/>
      </c>
      <c r="AB56" s="105" t="str">
        <f t="shared" si="45"/>
        <v/>
      </c>
      <c r="AC56" s="105" t="str">
        <f t="shared" si="45"/>
        <v/>
      </c>
      <c r="AD56" s="106" t="str">
        <f>IF(CC56="","",IF(CC56&gt;CE56,1,-1))</f>
        <v/>
      </c>
      <c r="AE56" s="106" t="str">
        <f>IF(CC56="","",IF(CC56&lt;CE56,1,-1))</f>
        <v/>
      </c>
      <c r="AF56" s="107">
        <f>IF(CC56&gt;CE56,1,0)</f>
        <v>0</v>
      </c>
      <c r="AG56" s="108">
        <f>IF(CE56&gt;CC56,1,0)</f>
        <v>0</v>
      </c>
      <c r="AH56" s="81" t="str">
        <f>IF(O56="","",AX56*1)</f>
        <v/>
      </c>
      <c r="AI56" s="92" t="str">
        <f>IF(P56="","",BE56*1)</f>
        <v/>
      </c>
      <c r="AJ56" s="92" t="str">
        <f>IF(Q56="","",BL56*1)</f>
        <v/>
      </c>
      <c r="AK56" s="92" t="str">
        <f>IF(R56="","",BS56*1)</f>
        <v/>
      </c>
      <c r="AL56" s="92" t="str">
        <f>IF(S56="","",BZ56*1)</f>
        <v/>
      </c>
      <c r="AM56" s="93" t="str">
        <f>IF(O56="","",AZ56*1)</f>
        <v/>
      </c>
      <c r="AN56" s="93" t="str">
        <f>IF(P56="","",BG56*1)</f>
        <v/>
      </c>
      <c r="AO56" s="93" t="str">
        <f>IF(Q56="","",BN56*1)</f>
        <v/>
      </c>
      <c r="AP56" s="93" t="str">
        <f>IF(R56="","",BU56*1)</f>
        <v/>
      </c>
      <c r="AQ56" s="93" t="str">
        <f>IF(S56="","",CB56*1)</f>
        <v/>
      </c>
      <c r="AR56" s="109">
        <f>SUM(AH56:AL56)</f>
        <v>0</v>
      </c>
      <c r="AS56" s="110">
        <f>SUM(AM56:AQ56)</f>
        <v>0</v>
      </c>
      <c r="AT56" s="111">
        <f>IF(O56=1000,11,IF(O56=-1000,0,IF(O56&gt;0,11,IF(O56&lt;0,(-O56),"0"))))</f>
        <v>11</v>
      </c>
      <c r="AU56" s="112" t="str">
        <f>IF(O56=1000,0,IF(O56=-1000,11,IF(O56&lt;-9,-(O56-2),IF(O56&gt;0,(O56),"0"))))</f>
        <v/>
      </c>
      <c r="AV56" s="111" t="e">
        <f>IF(O56=1000,11,IF(O56=-1000,0,IF(O56&gt;9,(O56+2),IF(O56&lt;0,(-O56),"0"))))</f>
        <v>#VALUE!</v>
      </c>
      <c r="AW56" s="112" t="str">
        <f>IF(O56=1000,0,IF(O56=-1000,11,IF(O56&lt;0,11,IF(O56&gt;0,(O56),"0"))))</f>
        <v/>
      </c>
      <c r="AX56" s="94" t="str">
        <f>IF(O56="","",IF(O56&gt;9,AV56,AT56))</f>
        <v/>
      </c>
      <c r="AY56" s="95" t="str">
        <f>IF(O56="","","-")</f>
        <v/>
      </c>
      <c r="AZ56" s="96" t="str">
        <f>IF(O56="","",IF(O56&lt;-9,AU56,AW56))</f>
        <v/>
      </c>
      <c r="BA56" s="111" t="e">
        <f>IF(P56=1000,11,IF(P56=-1000,0,IF(P56&gt;9,(P56+2),IF(P56&lt;0,(-P56),"0"))))</f>
        <v>#VALUE!</v>
      </c>
      <c r="BB56" s="112" t="str">
        <f>IF(P56=1000,0,IF(P56=-1000,11,IF(P56&lt;-9,-(P56-2),IF(P56&gt;0,(P56),"0"))))</f>
        <v/>
      </c>
      <c r="BC56" s="112">
        <f>IF(P56=1000,11,IF(P56=-1000,0,IF(P56&gt;0,11,IF(P56&lt;0,(-P56),"0"))))</f>
        <v>11</v>
      </c>
      <c r="BD56" s="112" t="str">
        <f>IF(P56=1000,0,IF(P56=-1000,11,IF(P56&lt;0,11,IF(P56&gt;0,(P56),"0"))))</f>
        <v/>
      </c>
      <c r="BE56" s="94" t="str">
        <f>IF(P56="","",IF(P56&gt;9,BA56,BC56))</f>
        <v/>
      </c>
      <c r="BF56" s="95" t="str">
        <f>IF(P56="","","-")</f>
        <v/>
      </c>
      <c r="BG56" s="96" t="str">
        <f>IF(P56="","",IF(P56&lt;-9,BB56,BD56))</f>
        <v/>
      </c>
      <c r="BH56" s="111" t="e">
        <f>IF(Q56=1000,11,IF(Q56=-1000,0,IF(Q56&gt;9,(Q56+2),IF(Q56&lt;0,(-Q56),"0"))))</f>
        <v>#VALUE!</v>
      </c>
      <c r="BI56" s="112" t="str">
        <f>IF(Q56=1000,0,IF(Q56=-1000,11,IF(Q56&lt;-9,-(Q56-2),IF(Q56&gt;0,(Q56),"0"))))</f>
        <v/>
      </c>
      <c r="BJ56" s="112">
        <f>IF(Q56=1000,11,IF(Q56=-1000,0,IF(Q56&gt;0,11,IF(Q56&lt;0,(-Q56),"0"))))</f>
        <v>11</v>
      </c>
      <c r="BK56" s="112" t="str">
        <f>IF(Q56=1000,0,IF(Q56=-1000,11,IF(Q56&lt;0,11,IF(Q56&gt;0,(Q56),"0"))))</f>
        <v/>
      </c>
      <c r="BL56" s="94" t="str">
        <f>IF(Q56="","",IF(Q56&gt;9,BH56,BJ56))</f>
        <v/>
      </c>
      <c r="BM56" s="95" t="str">
        <f>IF(Q56="","","-")</f>
        <v/>
      </c>
      <c r="BN56" s="96" t="str">
        <f>IF(Q56="","",IF(Q56&lt;-9,BI56,BK56))</f>
        <v/>
      </c>
      <c r="BO56" s="112" t="e">
        <f>IF(R56=1000,11,IF(R56=-1000,0,IF(R56&gt;9,(R56+2),IF(R56&lt;0,(-R56),"0"))))</f>
        <v>#VALUE!</v>
      </c>
      <c r="BP56" s="112" t="str">
        <f>IF(R56=1000,0,IF(R56=-1000,11,IF(R56&lt;-9,-(R56-2),IF(R56&gt;0,(R56),"0"))))</f>
        <v/>
      </c>
      <c r="BQ56" s="112">
        <f>IF(R56=1000,11,IF(R56=-1000,0,IF(R56&gt;0,11,IF(R56&lt;0,(-R56),"0"))))</f>
        <v>11</v>
      </c>
      <c r="BR56" s="112" t="str">
        <f>IF(R56=1000,0,IF(R56=-1000,11,IF(R56&lt;0,11,IF(R56&gt;0,(R56),"0"))))</f>
        <v/>
      </c>
      <c r="BS56" s="94" t="str">
        <f>IF(R56="","",IF(R56&gt;9,BO56,BQ56))</f>
        <v/>
      </c>
      <c r="BT56" s="95" t="str">
        <f>IF(R56="","","-")</f>
        <v/>
      </c>
      <c r="BU56" s="96" t="str">
        <f>IF(R56="","",IF(R56&lt;-9,BP56,BR56))</f>
        <v/>
      </c>
      <c r="BV56" s="112" t="e">
        <f>IF(S56=1000,11,IF(S56=-1000,0,IF(S56&gt;9,(S56+2),IF(S56&lt;0,(-S56),"0"))))</f>
        <v>#VALUE!</v>
      </c>
      <c r="BW56" s="112" t="str">
        <f>IF(S56=1000,0,IF(S56=-1000,11,IF(S56&lt;-9,-(S56-2),IF(S56&gt;0,(S56),"0"))))</f>
        <v/>
      </c>
      <c r="BX56" s="112">
        <f>IF(S56=1000,11,IF(S56=-1000,0,IF(S56&gt;0,11,IF(S56&lt;0,(-S56),"0"))))</f>
        <v>11</v>
      </c>
      <c r="BY56" s="113" t="str">
        <f>IF(S56=1000,0,IF(S56=-1000,11,IF(S56&lt;0,11,IF(S56&gt;0,(S56),"0"))))</f>
        <v/>
      </c>
      <c r="BZ56" s="94" t="str">
        <f>IF(S56="","",IF(S56&gt;9,BV56,BX56))</f>
        <v/>
      </c>
      <c r="CA56" s="95" t="str">
        <f>IF(S56="","","-")</f>
        <v/>
      </c>
      <c r="CB56" s="96" t="str">
        <f>IF(S56="","",IF(S56&lt;-9,BW56,BY56))</f>
        <v/>
      </c>
      <c r="CC56" s="97" t="str">
        <f>IF(O56="","",SUM(T56:X56))</f>
        <v/>
      </c>
      <c r="CD56" s="88" t="str">
        <f>IF(CC56="","","-")</f>
        <v/>
      </c>
      <c r="CE56" s="98" t="str">
        <f>IF(O56="","",SUM(Y56:AC56))</f>
        <v/>
      </c>
      <c r="CP56" s="32"/>
      <c r="CQ56" s="32"/>
    </row>
    <row r="57" spans="1:95" s="31" customFormat="1" ht="15" customHeight="1" thickBot="1" x14ac:dyDescent="0.25">
      <c r="A57" s="99">
        <f>IF(A52="","",A53)</f>
        <v>3</v>
      </c>
      <c r="B57" s="99">
        <f>IF(B52="","",B52)</f>
        <v>56</v>
      </c>
      <c r="C57" s="114">
        <v>5</v>
      </c>
      <c r="D57" s="115" t="str">
        <f>IF(A57="","",VLOOKUP(A57,СписокКМ!D:I,2,FALSE))</f>
        <v>ГАБДУЛЛИН Марс</v>
      </c>
      <c r="E57" s="116"/>
      <c r="F57" s="117" t="str">
        <f>IF(B57="","",VLOOKUP(B57,СписокКМ!D:I,2,FALSE))</f>
        <v>ПАВЛОВ Даниил</v>
      </c>
      <c r="G57" s="118"/>
      <c r="H57" s="119"/>
      <c r="I57" s="120"/>
      <c r="J57" s="120"/>
      <c r="K57" s="120"/>
      <c r="L57" s="121"/>
      <c r="M57" s="121"/>
      <c r="N57" s="122"/>
      <c r="O57" s="123" t="str">
        <f>IF(I57="","",IF(I57="0",1000,IF(I57="-0",-1000,I57*1)))</f>
        <v/>
      </c>
      <c r="P57" s="123" t="str">
        <f t="shared" si="43"/>
        <v/>
      </c>
      <c r="Q57" s="123" t="str">
        <f t="shared" si="43"/>
        <v/>
      </c>
      <c r="R57" s="123" t="str">
        <f t="shared" si="43"/>
        <v/>
      </c>
      <c r="S57" s="124" t="str">
        <f t="shared" si="43"/>
        <v/>
      </c>
      <c r="T57" s="125" t="str">
        <f t="shared" si="44"/>
        <v/>
      </c>
      <c r="U57" s="126" t="str">
        <f t="shared" si="44"/>
        <v/>
      </c>
      <c r="V57" s="126" t="str">
        <f t="shared" si="44"/>
        <v/>
      </c>
      <c r="W57" s="126" t="str">
        <f t="shared" si="44"/>
        <v/>
      </c>
      <c r="X57" s="126" t="str">
        <f t="shared" si="44"/>
        <v/>
      </c>
      <c r="Y57" s="127" t="str">
        <f t="shared" si="45"/>
        <v/>
      </c>
      <c r="Z57" s="127" t="str">
        <f t="shared" si="45"/>
        <v/>
      </c>
      <c r="AA57" s="127" t="str">
        <f t="shared" si="45"/>
        <v/>
      </c>
      <c r="AB57" s="127" t="str">
        <f t="shared" si="45"/>
        <v/>
      </c>
      <c r="AC57" s="127" t="str">
        <f t="shared" si="45"/>
        <v/>
      </c>
      <c r="AD57" s="128" t="str">
        <f>IF(CC57="","",IF(CC57&gt;CE57,1,-1))</f>
        <v/>
      </c>
      <c r="AE57" s="128" t="str">
        <f>IF(CC57="","",IF(CC57&lt;CE57,1,-1))</f>
        <v/>
      </c>
      <c r="AF57" s="129">
        <f>IF(CC57&gt;CE57,1,0)</f>
        <v>0</v>
      </c>
      <c r="AG57" s="130">
        <f>IF(CE57&gt;CC57,1,0)</f>
        <v>0</v>
      </c>
      <c r="AH57" s="131" t="str">
        <f>IF(O57="","",AX57*1)</f>
        <v/>
      </c>
      <c r="AI57" s="132" t="str">
        <f>IF(P57="","",BE57*1)</f>
        <v/>
      </c>
      <c r="AJ57" s="132" t="str">
        <f>IF(Q57="","",BL57*1)</f>
        <v/>
      </c>
      <c r="AK57" s="132" t="str">
        <f>IF(R57="","",BS57*1)</f>
        <v/>
      </c>
      <c r="AL57" s="132" t="str">
        <f>IF(S57="","",BZ57*1)</f>
        <v/>
      </c>
      <c r="AM57" s="133" t="str">
        <f>IF(O57="","",AZ57*1)</f>
        <v/>
      </c>
      <c r="AN57" s="133" t="str">
        <f>IF(P57="","",BG57*1)</f>
        <v/>
      </c>
      <c r="AO57" s="133" t="str">
        <f>IF(Q57="","",BN57*1)</f>
        <v/>
      </c>
      <c r="AP57" s="133" t="str">
        <f>IF(R57="","",BU57*1)</f>
        <v/>
      </c>
      <c r="AQ57" s="133" t="str">
        <f>IF(S57="","",CB57*1)</f>
        <v/>
      </c>
      <c r="AR57" s="134">
        <f>SUM(AH57:AL57)</f>
        <v>0</v>
      </c>
      <c r="AS57" s="135">
        <f>SUM(AM57:AQ57)</f>
        <v>0</v>
      </c>
      <c r="AT57" s="136">
        <f>IF(O57=1000,11,IF(O57=-1000,0,IF(O57&gt;0,11,IF(O57&lt;0,(-O57),"0"))))</f>
        <v>11</v>
      </c>
      <c r="AU57" s="137" t="str">
        <f>IF(O57=1000,0,IF(O57=-1000,11,IF(O57&lt;-9,-(O57-2),IF(O57&gt;0,(O57),"0"))))</f>
        <v/>
      </c>
      <c r="AV57" s="136" t="e">
        <f>IF(O57=1000,11,IF(O57=-1000,0,IF(O57&gt;9,(O57+2),IF(O57&lt;0,(-O57),"0"))))</f>
        <v>#VALUE!</v>
      </c>
      <c r="AW57" s="137" t="str">
        <f>IF(O57=1000,0,IF(O57=-1000,11,IF(O57&lt;0,11,IF(O57&gt;0,(O57),"0"))))</f>
        <v/>
      </c>
      <c r="AX57" s="138" t="str">
        <f>IF(O57="","",IF(O57&gt;9,AV57,AT57))</f>
        <v/>
      </c>
      <c r="AY57" s="139" t="str">
        <f>IF(O57="","","-")</f>
        <v/>
      </c>
      <c r="AZ57" s="140" t="str">
        <f>IF(O57="","",IF(O57&lt;-9,AU57,AW57))</f>
        <v/>
      </c>
      <c r="BA57" s="136" t="e">
        <f>IF(P57=1000,11,IF(P57=-1000,0,IF(P57&gt;9,(P57+2),IF(P57&lt;0,(-P57),"0"))))</f>
        <v>#VALUE!</v>
      </c>
      <c r="BB57" s="137" t="str">
        <f>IF(P57=1000,0,IF(P57=-1000,11,IF(P57&lt;-9,-(P57-2),IF(P57&gt;0,(P57),"0"))))</f>
        <v/>
      </c>
      <c r="BC57" s="137">
        <f>IF(P57=1000,11,IF(P57=-1000,0,IF(P57&gt;0,11,IF(P57&lt;0,(-P57),"0"))))</f>
        <v>11</v>
      </c>
      <c r="BD57" s="137" t="str">
        <f>IF(P57=1000,0,IF(P57=-1000,11,IF(P57&lt;0,11,IF(P57&gt;0,(P57),"0"))))</f>
        <v/>
      </c>
      <c r="BE57" s="138" t="str">
        <f>IF(P57="","",IF(P57&gt;9,BA57,BC57))</f>
        <v/>
      </c>
      <c r="BF57" s="139" t="str">
        <f>IF(P57="","","-")</f>
        <v/>
      </c>
      <c r="BG57" s="140" t="str">
        <f>IF(P57="","",IF(P57&lt;-9,BB57,BD57))</f>
        <v/>
      </c>
      <c r="BH57" s="136" t="e">
        <f>IF(Q57=1000,11,IF(Q57=-1000,0,IF(Q57&gt;9,(Q57+2),IF(Q57&lt;0,(-Q57),"0"))))</f>
        <v>#VALUE!</v>
      </c>
      <c r="BI57" s="137" t="str">
        <f>IF(Q57=1000,0,IF(Q57=-1000,11,IF(Q57&lt;-9,-(Q57-2),IF(Q57&gt;0,(Q57),"0"))))</f>
        <v/>
      </c>
      <c r="BJ57" s="137">
        <f>IF(Q57=1000,11,IF(Q57=-1000,0,IF(Q57&gt;0,11,IF(Q57&lt;0,(-Q57),"0"))))</f>
        <v>11</v>
      </c>
      <c r="BK57" s="137" t="str">
        <f>IF(Q57=1000,0,IF(Q57=-1000,11,IF(Q57&lt;0,11,IF(Q57&gt;0,(Q57),"0"))))</f>
        <v/>
      </c>
      <c r="BL57" s="138" t="str">
        <f>IF(Q57="","",IF(Q57&gt;9,BH57,BJ57))</f>
        <v/>
      </c>
      <c r="BM57" s="139" t="str">
        <f>IF(Q57="","","-")</f>
        <v/>
      </c>
      <c r="BN57" s="140" t="str">
        <f>IF(Q57="","",IF(Q57&lt;-9,BI57,BK57))</f>
        <v/>
      </c>
      <c r="BO57" s="137" t="e">
        <f>IF(R57=1000,11,IF(R57=-1000,0,IF(R57&gt;9,(R57+2),IF(R57&lt;0,(-R57),"0"))))</f>
        <v>#VALUE!</v>
      </c>
      <c r="BP57" s="137" t="str">
        <f>IF(R57=1000,0,IF(R57=-1000,11,IF(R57&lt;-9,-(R57-2),IF(R57&gt;0,(R57),"0"))))</f>
        <v/>
      </c>
      <c r="BQ57" s="137">
        <f>IF(R57=1000,11,IF(R57=-1000,0,IF(R57&gt;0,11,IF(R57&lt;0,(-R57),"0"))))</f>
        <v>11</v>
      </c>
      <c r="BR57" s="137" t="str">
        <f>IF(R57=1000,0,IF(R57=-1000,11,IF(R57&lt;0,11,IF(R57&gt;0,(R57),"0"))))</f>
        <v/>
      </c>
      <c r="BS57" s="138" t="str">
        <f>IF(R57="","",IF(R57&gt;9,BO57,BQ57))</f>
        <v/>
      </c>
      <c r="BT57" s="139" t="str">
        <f>IF(R57="","","-")</f>
        <v/>
      </c>
      <c r="BU57" s="140" t="str">
        <f>IF(R57="","",IF(R57&lt;-9,BP57,BR57))</f>
        <v/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 t="str">
        <f>IF(O57="","",SUM(T57:X57))</f>
        <v/>
      </c>
      <c r="CD57" s="143" t="str">
        <f>IF(CC57="","","-")</f>
        <v/>
      </c>
      <c r="CE57" s="144" t="str">
        <f>IF(O57="","",SUM(Y57:AC57))</f>
        <v/>
      </c>
      <c r="CP57" s="32"/>
      <c r="CQ57" s="32"/>
    </row>
    <row r="58" spans="1:95" s="31" customFormat="1" ht="15" customHeight="1" thickBot="1" x14ac:dyDescent="0.25">
      <c r="A58" s="145"/>
      <c r="B58" s="145"/>
      <c r="C58" s="145"/>
      <c r="D58" s="146"/>
      <c r="E58" s="147"/>
      <c r="F58" s="148"/>
      <c r="G58" s="149"/>
      <c r="H58" s="150"/>
      <c r="I58" s="151"/>
      <c r="J58" s="151"/>
      <c r="K58" s="151"/>
      <c r="L58" s="151"/>
      <c r="M58" s="151"/>
      <c r="N58" s="150"/>
      <c r="O58" s="152"/>
      <c r="P58" s="152"/>
      <c r="Q58" s="152"/>
      <c r="R58" s="152"/>
      <c r="S58" s="152"/>
      <c r="T58" s="153"/>
      <c r="U58" s="153"/>
      <c r="V58" s="153"/>
      <c r="W58" s="153"/>
      <c r="X58" s="153"/>
      <c r="Y58" s="154"/>
      <c r="Z58" s="154"/>
      <c r="AA58" s="154"/>
      <c r="AB58" s="154"/>
      <c r="AC58" s="154"/>
      <c r="AD58" s="155"/>
      <c r="AE58" s="155"/>
      <c r="AF58" s="156"/>
      <c r="AG58" s="156"/>
      <c r="AH58" s="157"/>
      <c r="AI58" s="157"/>
      <c r="AJ58" s="157"/>
      <c r="AK58" s="157"/>
      <c r="AL58" s="157"/>
      <c r="AM58" s="158"/>
      <c r="AN58" s="158"/>
      <c r="AO58" s="158"/>
      <c r="AP58" s="158"/>
      <c r="AQ58" s="158"/>
      <c r="AR58" s="159"/>
      <c r="AS58" s="159"/>
      <c r="AT58" s="160"/>
      <c r="AU58" s="160"/>
      <c r="AV58" s="160"/>
      <c r="AW58" s="160"/>
      <c r="AX58" s="161"/>
      <c r="AY58" s="161"/>
      <c r="AZ58" s="161"/>
      <c r="BA58" s="160"/>
      <c r="BB58" s="160"/>
      <c r="BC58" s="160"/>
      <c r="BD58" s="160"/>
      <c r="BE58" s="161"/>
      <c r="BF58" s="161"/>
      <c r="BG58" s="161"/>
      <c r="BH58" s="160"/>
      <c r="BI58" s="160"/>
      <c r="BJ58" s="160"/>
      <c r="BK58" s="160"/>
      <c r="BL58" s="161"/>
      <c r="BM58" s="161"/>
      <c r="BN58" s="161"/>
      <c r="BO58" s="160"/>
      <c r="BP58" s="160"/>
      <c r="BQ58" s="160"/>
      <c r="BR58" s="160"/>
      <c r="BS58" s="161"/>
      <c r="BT58" s="161"/>
      <c r="BU58" s="161"/>
      <c r="BV58" s="160"/>
      <c r="BW58" s="160"/>
      <c r="BX58" s="160"/>
      <c r="BY58" s="160"/>
      <c r="BZ58" s="161"/>
      <c r="CA58" s="161"/>
      <c r="CB58" s="161"/>
      <c r="CC58" s="162"/>
      <c r="CD58" s="163"/>
      <c r="CE58" s="164"/>
      <c r="CP58" s="32"/>
      <c r="CQ58" s="32"/>
    </row>
    <row r="59" spans="1:95" s="31" customFormat="1" ht="31.5" customHeight="1" thickBot="1" x14ac:dyDescent="0.25">
      <c r="A59" s="34">
        <v>8</v>
      </c>
      <c r="B59" s="35">
        <v>11</v>
      </c>
      <c r="C59" s="1225">
        <f>1+C50</f>
        <v>7</v>
      </c>
      <c r="D59" s="1227" t="str">
        <f>IF(A59="","",VLOOKUP(A59,СписокКМ!$A$186:$D$236,3,FALSE))</f>
        <v>Саратовская область</v>
      </c>
      <c r="E59" s="1228" t="e">
        <f>IF(B59="","",VLOOKUP(B59,СписокКМ!E:J,2,FALSE))</f>
        <v>#N/A</v>
      </c>
      <c r="F59" s="1231" t="str">
        <f>IF(B59="","",VLOOKUP(B59,СписокКМ!$A$186:$D$236,3,FALSE))</f>
        <v>Иркутская область</v>
      </c>
      <c r="G59" s="1232" t="e">
        <f>IF(D59="","",VLOOKUP(D59,СписокКМ!G:L,2,FALSE))</f>
        <v>#N/A</v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 t="e">
        <f>IF(A59="","",VLOOKUP(A59,'[60]Протокол команд'!A:K,8,FALSE))</f>
        <v>#N/A</v>
      </c>
      <c r="U59" s="39" t="e">
        <f>T59*5-4</f>
        <v>#N/A</v>
      </c>
      <c r="V59" s="39" t="e">
        <f>T59*5</f>
        <v>#N/A</v>
      </c>
      <c r="W59" s="39" t="e">
        <f>CONCATENATE(U59,"-",V59)</f>
        <v>#N/A</v>
      </c>
      <c r="X59" s="39" t="e">
        <f>IF(A59="","",VLOOKUP(A59,'[60]Протокол команд'!A:K,10,FALSE))</f>
        <v>#N/A</v>
      </c>
      <c r="Y59" s="39" t="e">
        <f>X59*5-4</f>
        <v>#N/A</v>
      </c>
      <c r="Z59" s="39" t="e">
        <f>X59*5</f>
        <v>#N/A</v>
      </c>
      <c r="AA59" s="39" t="e">
        <f>CONCATENATE(Y59,"-",Z59)</f>
        <v>#N/A</v>
      </c>
      <c r="AB59" s="1241">
        <f>IF(O61="","",SUM(AF61:AF66))</f>
        <v>3</v>
      </c>
      <c r="AC59" s="1242"/>
      <c r="AD59" s="1243"/>
      <c r="AE59" s="1242">
        <f>IF(O61="","",SUM(AG61:AG66))</f>
        <v>2</v>
      </c>
      <c r="AF59" s="1242"/>
      <c r="AG59" s="1264"/>
      <c r="AH59" s="1241">
        <f>SUM(CC61:CC66)</f>
        <v>11</v>
      </c>
      <c r="AI59" s="1242"/>
      <c r="AJ59" s="1243"/>
      <c r="AK59" s="1242">
        <f>SUM(CE61:CE66)</f>
        <v>7</v>
      </c>
      <c r="AL59" s="1242"/>
      <c r="AM59" s="1264"/>
      <c r="AN59" s="1265">
        <f>SUM(AR61:AR66)</f>
        <v>120</v>
      </c>
      <c r="AO59" s="1266"/>
      <c r="AP59" s="1267"/>
      <c r="AQ59" s="1266">
        <f>SUM(AS61:AS66)</f>
        <v>106</v>
      </c>
      <c r="AR59" s="1266"/>
      <c r="AS59" s="1268"/>
      <c r="AT59" s="1314" t="s">
        <v>609</v>
      </c>
      <c r="AU59" s="1315"/>
      <c r="AV59" s="1315"/>
      <c r="AW59" s="1315"/>
      <c r="AX59" s="1315"/>
      <c r="AY59" s="1315"/>
      <c r="AZ59" s="1315"/>
      <c r="BA59" s="1315"/>
      <c r="BB59" s="1315"/>
      <c r="BC59" s="1315"/>
      <c r="BD59" s="1315"/>
      <c r="BE59" s="1315"/>
      <c r="BF59" s="1315"/>
      <c r="BG59" s="1315"/>
      <c r="BH59" s="1315"/>
      <c r="BI59" s="1315"/>
      <c r="BJ59" s="1315"/>
      <c r="BK59" s="1315"/>
      <c r="BL59" s="1315"/>
      <c r="BM59" s="1315"/>
      <c r="BN59" s="1315"/>
      <c r="BO59" s="1315"/>
      <c r="BP59" s="1315"/>
      <c r="BQ59" s="1315"/>
      <c r="BR59" s="1315"/>
      <c r="BS59" s="1315"/>
      <c r="BT59" s="1315"/>
      <c r="BU59" s="1315"/>
      <c r="BV59" s="1315"/>
      <c r="BW59" s="1315"/>
      <c r="BX59" s="1315"/>
      <c r="BY59" s="1315"/>
      <c r="BZ59" s="1315"/>
      <c r="CA59" s="1315"/>
      <c r="CB59" s="1316"/>
      <c r="CC59" s="1254">
        <f>IF(O61="","",SUM(AF61:AF66))</f>
        <v>3</v>
      </c>
      <c r="CD59" s="1256" t="str">
        <f>IF(CC59="","","-")</f>
        <v>-</v>
      </c>
      <c r="CE59" s="1258">
        <f>IF(O61="","",SUM(AG61:AG66))</f>
        <v>2</v>
      </c>
      <c r="CP59" s="32"/>
      <c r="CQ59" s="32"/>
    </row>
    <row r="60" spans="1:95" s="31" customFormat="1" ht="13.5" customHeight="1" x14ac:dyDescent="0.2">
      <c r="A60" s="40"/>
      <c r="B60" s="40"/>
      <c r="C60" s="1226"/>
      <c r="D60" s="1229" t="str">
        <f>IF(A60="","",VLOOKUP(A60,СписокКМ!D:I,2,FALSE))</f>
        <v/>
      </c>
      <c r="E60" s="1230" t="str">
        <f>IF(B60="","",VLOOKUP(B60,СписокКМ!E:J,2,FALSE))</f>
        <v/>
      </c>
      <c r="F60" s="1233" t="str">
        <f>IF(C60="","",VLOOKUP(C60,СписокКМ!F:K,2,FALSE))</f>
        <v/>
      </c>
      <c r="G60" s="1234" t="str">
        <f>IF(D60="","",VLOOKUP(D60,СписокКМ!G:L,2,FALSE))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x14ac:dyDescent="0.2">
      <c r="A61" s="43">
        <v>57</v>
      </c>
      <c r="B61" s="44">
        <v>22</v>
      </c>
      <c r="C61" s="90">
        <v>1</v>
      </c>
      <c r="D61" s="46" t="str">
        <f>IF(A61="","",VLOOKUP(A61,СписокКМ!D:I,2,FALSE))</f>
        <v>ПАЛИН Денис</v>
      </c>
      <c r="E61" s="47"/>
      <c r="F61" s="48" t="str">
        <f>IF(B61="","",VLOOKUP(B61,СписокКМ!D:I,2,FALSE))</f>
        <v>СЕРЕБРЕННИКОВ Михаил</v>
      </c>
      <c r="G61" s="49"/>
      <c r="H61" s="50"/>
      <c r="I61" s="51" t="s">
        <v>154</v>
      </c>
      <c r="J61" s="51" t="s">
        <v>149</v>
      </c>
      <c r="K61" s="51" t="s">
        <v>27</v>
      </c>
      <c r="L61" s="51"/>
      <c r="M61" s="51"/>
      <c r="N61" s="52"/>
      <c r="O61" s="53">
        <f>IF(I61="","",IF(I61="0",1000,IF(I61="-0",-1000,I61*1)))</f>
        <v>6</v>
      </c>
      <c r="P61" s="53">
        <f t="shared" ref="P61:S62" si="46">IF(J61="","",IF(J61="0",1000,IF(J61="-0",-1000,J61*1)))</f>
        <v>3</v>
      </c>
      <c r="Q61" s="53">
        <f t="shared" si="46"/>
        <v>1</v>
      </c>
      <c r="R61" s="53" t="str">
        <f t="shared" si="46"/>
        <v/>
      </c>
      <c r="S61" s="54" t="str">
        <f t="shared" si="46"/>
        <v/>
      </c>
      <c r="T61" s="55">
        <f t="shared" ref="T61:X62" si="47">IF(O61="","",IF(O61&gt;0,1,0))</f>
        <v>1</v>
      </c>
      <c r="U61" s="56">
        <f t="shared" si="47"/>
        <v>1</v>
      </c>
      <c r="V61" s="56">
        <f t="shared" si="47"/>
        <v>1</v>
      </c>
      <c r="W61" s="56" t="str">
        <f t="shared" si="47"/>
        <v/>
      </c>
      <c r="X61" s="56" t="str">
        <f t="shared" si="47"/>
        <v/>
      </c>
      <c r="Y61" s="57">
        <f t="shared" ref="Y61:AC62" si="48">IF(O61="","",IF(O61&lt;0,1,0))</f>
        <v>0</v>
      </c>
      <c r="Z61" s="57">
        <f t="shared" si="48"/>
        <v>0</v>
      </c>
      <c r="AA61" s="57">
        <f t="shared" si="48"/>
        <v>0</v>
      </c>
      <c r="AB61" s="57" t="str">
        <f t="shared" si="48"/>
        <v/>
      </c>
      <c r="AC61" s="57" t="str">
        <f t="shared" si="48"/>
        <v/>
      </c>
      <c r="AD61" s="58">
        <f>IF(CC61="","",IF(CC61&gt;CE61,1,-1))</f>
        <v>1</v>
      </c>
      <c r="AE61" s="58">
        <f>IF(CC61="","",IF(CC61&lt;CE61,1,-1))</f>
        <v>-1</v>
      </c>
      <c r="AF61" s="59">
        <f>IF(CC61&gt;CE61,1,0)</f>
        <v>1</v>
      </c>
      <c r="AG61" s="60">
        <f>IF(CE61&gt;CC61,1,0)</f>
        <v>0</v>
      </c>
      <c r="AH61" s="61">
        <f>IF(O61="","",AX61*1)</f>
        <v>11</v>
      </c>
      <c r="AI61" s="62">
        <f>IF(P61="","",BE61*1)</f>
        <v>11</v>
      </c>
      <c r="AJ61" s="62">
        <f>IF(Q61="","",BL61*1)</f>
        <v>11</v>
      </c>
      <c r="AK61" s="62" t="str">
        <f>IF(R61="","",BS61*1)</f>
        <v/>
      </c>
      <c r="AL61" s="62" t="str">
        <f>IF(S61="","",BZ61*1)</f>
        <v/>
      </c>
      <c r="AM61" s="63">
        <f>IF(O61="","",AZ61*1)</f>
        <v>6</v>
      </c>
      <c r="AN61" s="63">
        <f>IF(P61="","",BG61*1)</f>
        <v>3</v>
      </c>
      <c r="AO61" s="63">
        <f>IF(Q61="","",BN61*1)</f>
        <v>1</v>
      </c>
      <c r="AP61" s="63" t="str">
        <f>IF(R61="","",BU61*1)</f>
        <v/>
      </c>
      <c r="AQ61" s="63" t="str">
        <f>IF(S61="","",CB61*1)</f>
        <v/>
      </c>
      <c r="AR61" s="64">
        <f>SUM(AH61:AL61)</f>
        <v>33</v>
      </c>
      <c r="AS61" s="65">
        <f>SUM(AM61:AQ61)</f>
        <v>10</v>
      </c>
      <c r="AT61" s="66">
        <f>IF(O61=1000,11,IF(O61=-1000,0,IF(O61&gt;0,11,IF(O61&lt;0,(-O61),"0"))))</f>
        <v>11</v>
      </c>
      <c r="AU61" s="67">
        <f>IF(O61=1000,0,IF(O61=-1000,11,IF(O61&lt;-9,-(O61-2),IF(O61&gt;0,(O61),"0"))))</f>
        <v>6</v>
      </c>
      <c r="AV61" s="66">
        <f>IF(O61=1000,11,IF(O61=-1000,0,IF(O61&lt;9,11,IF(O61&gt;9,(O61+2),"0"))))</f>
        <v>11</v>
      </c>
      <c r="AW61" s="67">
        <f>IF(O61=1000,0,IF(O61=-1000,11,IF(O61&lt;0,11,IF(O61&gt;0,(O61),"0"))))</f>
        <v>6</v>
      </c>
      <c r="AX61" s="68">
        <f>IF(O61="","",IF(O61&gt;9,AV61,AT61))</f>
        <v>11</v>
      </c>
      <c r="AY61" s="69" t="str">
        <f>IF(O61="","","-")</f>
        <v>-</v>
      </c>
      <c r="AZ61" s="70">
        <f>IF(O61="","",IF(O61&lt;-9,AU61,AW61))</f>
        <v>6</v>
      </c>
      <c r="BA61" s="66" t="str">
        <f>IF(P61=1000,11,IF(P61=-1000,0,IF(P61&gt;9,(P61+2),IF(P61&lt;0,(-P61),"0"))))</f>
        <v>0</v>
      </c>
      <c r="BB61" s="67">
        <f>IF(P61=1000,0,IF(P61=-1000,11,IF(P61&lt;-9,-(P61-2),IF(P61&gt;0,(P61),"0"))))</f>
        <v>3</v>
      </c>
      <c r="BC61" s="67">
        <f>IF(P61=1000,11,IF(P61=-1000,0,IF(P61&gt;0,11,IF(P61&lt;0,(-P61),"0"))))</f>
        <v>11</v>
      </c>
      <c r="BD61" s="67">
        <f>IF(P61=1000,0,IF(P61=-1000,11,IF(P61&lt;0,11,IF(P61&gt;0,(P61),"0"))))</f>
        <v>3</v>
      </c>
      <c r="BE61" s="68">
        <f>IF(P61="","",IF(P61&gt;9,BA61,BC61))</f>
        <v>11</v>
      </c>
      <c r="BF61" s="69" t="str">
        <f>IF(P61="","","-")</f>
        <v>-</v>
      </c>
      <c r="BG61" s="70">
        <f>IF(P61="","",IF(P61&lt;-9,BB61,BD61))</f>
        <v>3</v>
      </c>
      <c r="BH61" s="66" t="str">
        <f>IF(Q61=1000,11,IF(Q61=-1000,0,IF(Q61&gt;9,(Q61+2),IF(Q61&lt;0,(-Q61),"0"))))</f>
        <v>0</v>
      </c>
      <c r="BI61" s="67">
        <f>IF(Q61=1000,0,IF(Q61=-1000,11,IF(Q61&lt;-9,-(Q61-2),IF(Q61&gt;0,(Q61),"0"))))</f>
        <v>1</v>
      </c>
      <c r="BJ61" s="67">
        <f>IF(Q61=1000,11,IF(Q61=-1000,0,IF(Q61&gt;0,11,IF(Q61&lt;0,(-Q61),"0"))))</f>
        <v>11</v>
      </c>
      <c r="BK61" s="67">
        <f>IF(Q61=1000,0,IF(Q61=-1000,11,IF(Q61&lt;0,11,IF(Q61&gt;0,(Q61),"0"))))</f>
        <v>1</v>
      </c>
      <c r="BL61" s="68">
        <f>IF(Q61="","",IF(Q61&gt;9,BH61,BJ61))</f>
        <v>11</v>
      </c>
      <c r="BM61" s="69" t="str">
        <f>IF(Q61="","","-")</f>
        <v>-</v>
      </c>
      <c r="BN61" s="70">
        <f>IF(Q61="","",IF(Q61&lt;-9,BI61,BK61))</f>
        <v>1</v>
      </c>
      <c r="BO61" s="67" t="e">
        <f>IF(R61=1000,11,IF(R61=-1000,0,IF(R61&gt;9,(R61+2),IF(R61&lt;0,(-R61),"0"))))</f>
        <v>#VALUE!</v>
      </c>
      <c r="BP61" s="67" t="str">
        <f>IF(R61=1000,0,IF(R61=-1000,11,IF(R61&lt;-9,-(R61-2),IF(R61&gt;0,(R61),"0"))))</f>
        <v/>
      </c>
      <c r="BQ61" s="67">
        <f>IF(R61=1000,11,IF(R61=-1000,0,IF(R61&gt;0,11,IF(R61&lt;0,(-R61),"0"))))</f>
        <v>11</v>
      </c>
      <c r="BR61" s="67" t="str">
        <f>IF(R61=1000,0,IF(R61=-1000,11,IF(R61&lt;0,11,IF(R61&gt;0,(R61),"0"))))</f>
        <v/>
      </c>
      <c r="BS61" s="68" t="str">
        <f>IF(R61="","",IF(R61&gt;9,BO61,BQ61))</f>
        <v/>
      </c>
      <c r="BT61" s="69" t="str">
        <f>IF(R61="","","-")</f>
        <v/>
      </c>
      <c r="BU61" s="70" t="str">
        <f>IF(R61="","",IF(R61&lt;-9,BP61,BR61))</f>
        <v/>
      </c>
      <c r="BV61" s="67" t="e">
        <f>IF(S61=1000,11,IF(S61=-1000,0,IF(S61&gt;9,(S61+2),IF(S61&lt;0,(-S61),"0"))))</f>
        <v>#VALUE!</v>
      </c>
      <c r="BW61" s="67" t="str">
        <f>IF(S61=1000,0,IF(S61=-1000,11,IF(S61&lt;-9,-(S61-2),IF(S61&gt;0,(S61),"0"))))</f>
        <v/>
      </c>
      <c r="BX61" s="67">
        <f>IF(S61=1000,11,IF(S61=-1000,0,IF(S61&gt;0,11,IF(S61&lt;0,(-S61),"0"))))</f>
        <v>11</v>
      </c>
      <c r="BY61" s="71" t="str">
        <f>IF(S61=1000,0,IF(S61=-1000,11,IF(S61&lt;0,11,IF(S61&gt;0,(S61),"0"))))</f>
        <v/>
      </c>
      <c r="BZ61" s="68" t="str">
        <f>IF(S61="","",IF(S61&gt;9,BV61,BX61))</f>
        <v/>
      </c>
      <c r="CA61" s="69" t="str">
        <f>IF(S61="","","-")</f>
        <v/>
      </c>
      <c r="CB61" s="70" t="str">
        <f>IF(S61="","",IF(S61&lt;-9,BW61,BY61))</f>
        <v/>
      </c>
      <c r="CC61" s="72">
        <f>IF(O61="","",SUM(T61:X61))</f>
        <v>3</v>
      </c>
      <c r="CD61" s="73" t="str">
        <f>IF(CC61="","","-")</f>
        <v>-</v>
      </c>
      <c r="CE61" s="74">
        <f>IF(O61="","",SUM(Y61:AC61))</f>
        <v>0</v>
      </c>
      <c r="CP61" s="32"/>
      <c r="CQ61" s="32"/>
    </row>
    <row r="62" spans="1:95" s="31" customFormat="1" ht="15" customHeight="1" x14ac:dyDescent="0.2">
      <c r="A62" s="43">
        <v>1</v>
      </c>
      <c r="B62" s="44">
        <v>52</v>
      </c>
      <c r="C62" s="75">
        <v>2</v>
      </c>
      <c r="D62" s="76" t="str">
        <f>IF(A62="","",VLOOKUP(A62,СписокКМ!D:I,2,FALSE))</f>
        <v>ЭСАУЛОВ Александр</v>
      </c>
      <c r="E62" s="47"/>
      <c r="F62" s="77" t="str">
        <f>IF(B62="","",VLOOKUP(B62,СписокКМ!D:I,2,FALSE))</f>
        <v>САМСОНОВ Алексей</v>
      </c>
      <c r="G62" s="49"/>
      <c r="H62" s="41"/>
      <c r="I62" s="91" t="s">
        <v>571</v>
      </c>
      <c r="J62" s="91" t="s">
        <v>28</v>
      </c>
      <c r="K62" s="91" t="s">
        <v>565</v>
      </c>
      <c r="L62" s="91"/>
      <c r="M62" s="51"/>
      <c r="N62" s="42"/>
      <c r="O62" s="79">
        <f>IF(I62="","",IF(I62="0",1000,IF(I62="-0",-1000,I62*1)))</f>
        <v>-4</v>
      </c>
      <c r="P62" s="79">
        <f t="shared" si="46"/>
        <v>-9</v>
      </c>
      <c r="Q62" s="79">
        <f t="shared" si="46"/>
        <v>-3</v>
      </c>
      <c r="R62" s="79" t="str">
        <f t="shared" si="46"/>
        <v/>
      </c>
      <c r="S62" s="80" t="str">
        <f t="shared" si="46"/>
        <v/>
      </c>
      <c r="T62" s="55">
        <f t="shared" si="47"/>
        <v>0</v>
      </c>
      <c r="U62" s="56">
        <f t="shared" si="47"/>
        <v>0</v>
      </c>
      <c r="V62" s="56">
        <f t="shared" si="47"/>
        <v>0</v>
      </c>
      <c r="W62" s="56" t="str">
        <f t="shared" si="47"/>
        <v/>
      </c>
      <c r="X62" s="56" t="str">
        <f t="shared" si="47"/>
        <v/>
      </c>
      <c r="Y62" s="57">
        <f t="shared" si="48"/>
        <v>1</v>
      </c>
      <c r="Z62" s="57">
        <f t="shared" si="48"/>
        <v>1</v>
      </c>
      <c r="AA62" s="57">
        <f t="shared" si="48"/>
        <v>1</v>
      </c>
      <c r="AB62" s="57" t="str">
        <f t="shared" si="48"/>
        <v/>
      </c>
      <c r="AC62" s="57" t="str">
        <f t="shared" si="48"/>
        <v/>
      </c>
      <c r="AD62" s="58">
        <f>IF(CC62="","",IF(CC62&gt;CE62,1,-1))</f>
        <v>-1</v>
      </c>
      <c r="AE62" s="58">
        <f>IF(CC62="","",IF(CC62&lt;CE62,1,-1))</f>
        <v>1</v>
      </c>
      <c r="AF62" s="59">
        <f>IF(CC62&gt;CE62,1,0)</f>
        <v>0</v>
      </c>
      <c r="AG62" s="60">
        <f>IF(CE62&gt;CC62,1,0)</f>
        <v>1</v>
      </c>
      <c r="AH62" s="81">
        <f>IF(O62="","",AX62*1)</f>
        <v>4</v>
      </c>
      <c r="AI62" s="92">
        <f>IF(P62="","",BE62*1)</f>
        <v>9</v>
      </c>
      <c r="AJ62" s="92">
        <f>IF(Q62="","",BL62*1)</f>
        <v>3</v>
      </c>
      <c r="AK62" s="92" t="str">
        <f>IF(R62="","",BS62*1)</f>
        <v/>
      </c>
      <c r="AL62" s="92" t="str">
        <f>IF(S62="","",BZ62*1)</f>
        <v/>
      </c>
      <c r="AM62" s="93">
        <f>IF(O62="","",AZ62*1)</f>
        <v>11</v>
      </c>
      <c r="AN62" s="93">
        <f>IF(P62="","",BG62*1)</f>
        <v>11</v>
      </c>
      <c r="AO62" s="93">
        <f>IF(Q62="","",BN62*1)</f>
        <v>11</v>
      </c>
      <c r="AP62" s="93" t="str">
        <f>IF(R62="","",BU62*1)</f>
        <v/>
      </c>
      <c r="AQ62" s="93" t="str">
        <f>IF(S62="","",CB62*1)</f>
        <v/>
      </c>
      <c r="AR62" s="64">
        <f>SUM(AH62:AL62)</f>
        <v>16</v>
      </c>
      <c r="AS62" s="65">
        <f>SUM(AM62:AQ62)</f>
        <v>33</v>
      </c>
      <c r="AT62" s="66">
        <f>IF(O62=1000,11,IF(O62=-1000,0,IF(O62&gt;0,11,IF(O62&lt;0,(-O62),"0"))))</f>
        <v>4</v>
      </c>
      <c r="AU62" s="67" t="str">
        <f>IF(O62=1000,0,IF(O62=-1000,11,IF(O62&lt;-9,-(O62-2),IF(O62&gt;0,(O62),"0"))))</f>
        <v>0</v>
      </c>
      <c r="AV62" s="66">
        <f>IF(O62=1000,11,IF(O62=-1000,0,IF(O62&gt;9,(O62+2),IF(O62&lt;0,(-O62),"0"))))</f>
        <v>4</v>
      </c>
      <c r="AW62" s="67">
        <f>IF(O62=1000,0,IF(O62=-1000,11,IF(O62&lt;0,11,IF(O62&gt;0,(O62),"0"))))</f>
        <v>11</v>
      </c>
      <c r="AX62" s="94">
        <f>IF(O62="","",IF(O62&gt;9,AV62,AT62))</f>
        <v>4</v>
      </c>
      <c r="AY62" s="95" t="str">
        <f>IF(O62="","","-")</f>
        <v>-</v>
      </c>
      <c r="AZ62" s="96">
        <f>IF(O62="","",IF(O62&lt;-9,AU62,AW62))</f>
        <v>11</v>
      </c>
      <c r="BA62" s="66">
        <f>IF(P62=1000,11,IF(P62=-1000,0,IF(P62&gt;9,(P62+2),IF(P62&lt;0,(-P62),"0"))))</f>
        <v>9</v>
      </c>
      <c r="BB62" s="67" t="str">
        <f>IF(P62=1000,0,IF(P62=-1000,11,IF(P62&lt;-9,-(P62-2),IF(P62&gt;0,(P62),"0"))))</f>
        <v>0</v>
      </c>
      <c r="BC62" s="67">
        <f>IF(P62=1000,11,IF(P62=-1000,0,IF(P62&gt;0,11,IF(P62&lt;0,(-P62),"0"))))</f>
        <v>9</v>
      </c>
      <c r="BD62" s="67">
        <f>IF(P62=1000,0,IF(P62=-1000,11,IF(P62&lt;0,11,IF(P62&gt;0,(P62),"0"))))</f>
        <v>11</v>
      </c>
      <c r="BE62" s="94">
        <f>IF(P62="","",IF(P62&gt;9,BA62,BC62))</f>
        <v>9</v>
      </c>
      <c r="BF62" s="95" t="str">
        <f>IF(P62="","","-")</f>
        <v>-</v>
      </c>
      <c r="BG62" s="96">
        <f>IF(P62="","",IF(P62&lt;-9,BB62,BD62))</f>
        <v>11</v>
      </c>
      <c r="BH62" s="66">
        <f>IF(Q62=1000,11,IF(Q62=-1000,0,IF(Q62&gt;9,(Q62+2),IF(Q62&lt;0,(-Q62),"0"))))</f>
        <v>3</v>
      </c>
      <c r="BI62" s="67" t="str">
        <f>IF(Q62=1000,0,IF(Q62=-1000,11,IF(Q62&lt;-9,-(Q62-2),IF(Q62&gt;0,(Q62),"0"))))</f>
        <v>0</v>
      </c>
      <c r="BJ62" s="67">
        <f>IF(Q62=1000,11,IF(Q62=-1000,0,IF(Q62&gt;0,11,IF(Q62&lt;0,(-Q62),"0"))))</f>
        <v>3</v>
      </c>
      <c r="BK62" s="67">
        <f>IF(Q62=1000,0,IF(Q62=-1000,11,IF(Q62&lt;0,11,IF(Q62&gt;0,(Q62),"0"))))</f>
        <v>11</v>
      </c>
      <c r="BL62" s="94">
        <f>IF(Q62="","",IF(Q62&gt;9,BH62,BJ62))</f>
        <v>3</v>
      </c>
      <c r="BM62" s="95" t="str">
        <f>IF(Q62="","","-")</f>
        <v>-</v>
      </c>
      <c r="BN62" s="96">
        <f>IF(Q62="","",IF(Q62&lt;-9,BI62,BK62))</f>
        <v>11</v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94" t="str">
        <f>IF(R62="","",IF(R62&gt;9,BO62,BQ62))</f>
        <v/>
      </c>
      <c r="BT62" s="95" t="str">
        <f>IF(R62="","","-")</f>
        <v/>
      </c>
      <c r="BU62" s="96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94" t="str">
        <f>IF(S62="","",IF(S62&gt;9,BV62,BX62))</f>
        <v/>
      </c>
      <c r="CA62" s="95" t="str">
        <f>IF(S62="","","-")</f>
        <v/>
      </c>
      <c r="CB62" s="96" t="str">
        <f>IF(S62="","",IF(S62&lt;-9,BW62,BY62))</f>
        <v/>
      </c>
      <c r="CC62" s="97">
        <f>IF(O62="","",SUM(T62:X62))</f>
        <v>0</v>
      </c>
      <c r="CD62" s="88" t="str">
        <f>IF(CC62="","","-")</f>
        <v>-</v>
      </c>
      <c r="CE62" s="98">
        <f>IF(O62="","",SUM(Y62:AC62))</f>
        <v>3</v>
      </c>
      <c r="CP62" s="32"/>
      <c r="CQ62" s="32"/>
    </row>
    <row r="63" spans="1:95" s="31" customFormat="1" ht="15" customHeight="1" x14ac:dyDescent="0.2">
      <c r="A63" s="43">
        <v>57</v>
      </c>
      <c r="B63" s="44">
        <v>22</v>
      </c>
      <c r="C63" s="1250" t="s">
        <v>563</v>
      </c>
      <c r="D63" s="76" t="str">
        <f>IF(A63="","",VLOOKUP(A63,СписокКМ!D:I,2,FALSE))</f>
        <v>ПАЛИН Денис</v>
      </c>
      <c r="E63" s="47"/>
      <c r="F63" s="77" t="str">
        <f>IF(B63="","",VLOOKUP(B63,СписокКМ!D:I,2,FALSE))</f>
        <v>СЕРЕБРЕННИКОВ Михаил</v>
      </c>
      <c r="G63" s="49"/>
      <c r="H63" s="41"/>
      <c r="I63" s="1252" t="s">
        <v>564</v>
      </c>
      <c r="J63" s="1252" t="s">
        <v>152</v>
      </c>
      <c r="K63" s="1252" t="s">
        <v>155</v>
      </c>
      <c r="L63" s="1252" t="s">
        <v>154</v>
      </c>
      <c r="M63" s="1252"/>
      <c r="N63" s="42"/>
      <c r="O63" s="1244">
        <f>IF(I63="","",IF(I63="0",1000,IF(I63="-0",-1000,I63*1)))</f>
        <v>-6</v>
      </c>
      <c r="P63" s="1244">
        <f>IF(J63="","",IF(J63="0",1000,IF(J63="-0",-1000,J63*1)))</f>
        <v>5</v>
      </c>
      <c r="Q63" s="1244">
        <f>IF(K63="","",IF(K63="0",1000,IF(K63="-0",-1000,K63*1)))</f>
        <v>7</v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>
        <f>IF(O63="","",IF(O63&gt;0,1,0))</f>
        <v>0</v>
      </c>
      <c r="U63" s="1284">
        <f>IF(P63="","",IF(P63&gt;0,1,0))</f>
        <v>1</v>
      </c>
      <c r="V63" s="1284">
        <f>IF(Q63="","",IF(Q63&gt;0,1,0))</f>
        <v>1</v>
      </c>
      <c r="W63" s="1284" t="str">
        <f>IF(R63="","",IF(R63&gt;0,1,0))</f>
        <v/>
      </c>
      <c r="X63" s="1284" t="str">
        <f>IF(S63="","",IF(S63&gt;0,1,0))</f>
        <v/>
      </c>
      <c r="Y63" s="1278">
        <f>IF(O63="","",IF(O63&lt;0,1,0))</f>
        <v>1</v>
      </c>
      <c r="Z63" s="1278">
        <f>IF(P63="","",IF(P63&lt;0,1,0))</f>
        <v>0</v>
      </c>
      <c r="AA63" s="1278">
        <f>IF(Q63="","",IF(Q63&lt;0,1,0))</f>
        <v>0</v>
      </c>
      <c r="AB63" s="1278" t="str">
        <f>IF(R63="","",IF(R63&lt;0,1,0))</f>
        <v/>
      </c>
      <c r="AC63" s="1278" t="str">
        <f>IF(S63="","",IF(S63&lt;0,1,0))</f>
        <v/>
      </c>
      <c r="AD63" s="1280">
        <f>IF(CC63="","",IF(CC63&gt;CE63,1,-1))</f>
        <v>1</v>
      </c>
      <c r="AE63" s="1280">
        <f>IF(CC63="","",IF(CC63&lt;CE63,1,-1))</f>
        <v>-1</v>
      </c>
      <c r="AF63" s="1282">
        <f>IF(CC63&gt;CE63,1,0)</f>
        <v>1</v>
      </c>
      <c r="AG63" s="1272">
        <f>IF(CE63&gt;CC63,1,0)</f>
        <v>0</v>
      </c>
      <c r="AH63" s="1274">
        <f>IF(O63="","",AX63*1)</f>
        <v>6</v>
      </c>
      <c r="AI63" s="1276">
        <f>IF(P63="","",BE63*1)</f>
        <v>11</v>
      </c>
      <c r="AJ63" s="1276">
        <f>IF(Q63="","",BL63*1)</f>
        <v>11</v>
      </c>
      <c r="AK63" s="1276" t="str">
        <f>IF(R63="","",BS63*1)</f>
        <v/>
      </c>
      <c r="AL63" s="1276" t="str">
        <f>IF(S63="","",BZ63*1)</f>
        <v/>
      </c>
      <c r="AM63" s="1298">
        <f>IF(O63="","",AZ63*1)</f>
        <v>11</v>
      </c>
      <c r="AN63" s="1298">
        <f>IF(P63="","",BG63*1)</f>
        <v>5</v>
      </c>
      <c r="AO63" s="1298">
        <f>IF(Q63="","",BN63*1)</f>
        <v>7</v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6</v>
      </c>
      <c r="AU63" s="1286" t="str">
        <f>IF(O63=1000,0,IF(O63=-1000,11,IF(O63&lt;-9,-(O63-2),IF(O63&gt;0,(O63),"0"))))</f>
        <v>0</v>
      </c>
      <c r="AV63" s="1286">
        <f>IF(O63=1000,11,IF(O63=-1000,0,IF(O63&gt;9,(O63+2),IF(O63&lt;0,(-O63),"0"))))</f>
        <v>6</v>
      </c>
      <c r="AW63" s="1286">
        <f>IF(O63=1000,0,IF(O63=-1000,11,IF(O63&lt;0,11,IF(O63&gt;0,(O63),"0"))))</f>
        <v>11</v>
      </c>
      <c r="AX63" s="1296">
        <f>IF(O63="","",IF(O63&gt;9,AV63,AT63))</f>
        <v>6</v>
      </c>
      <c r="AY63" s="1288" t="str">
        <f>IF(O63="","","-")</f>
        <v>-</v>
      </c>
      <c r="AZ63" s="1290">
        <f>IF(O63="","",IF(O63&lt;-9,AU63,AW63))</f>
        <v>11</v>
      </c>
      <c r="BA63" s="1286" t="str">
        <f>IF(P63=1000,11,IF(P63=-1000,0,IF(P63&gt;9,(P63+2),IF(P63&lt;0,(-P63),"0"))))</f>
        <v>0</v>
      </c>
      <c r="BB63" s="1286">
        <f>IF(P63=1000,0,IF(P63=-1000,11,IF(P63&lt;-9,-(P63-2),IF(P63&gt;0,(P63),"0"))))</f>
        <v>5</v>
      </c>
      <c r="BC63" s="1286">
        <f>IF(P63=1000,11,IF(P63=-1000,0,IF(P63&gt;0,11,IF(P63&lt;0,(-P63),"0"))))</f>
        <v>11</v>
      </c>
      <c r="BD63" s="1286">
        <f>IF(P63=1000,0,IF(P63=-1000,11,IF(P63&lt;0,11,IF(P63&gt;0,(P63),"0"))))</f>
        <v>5</v>
      </c>
      <c r="BE63" s="1296">
        <f>IF(P63="","",IF(P63&gt;9,BA63,BC63))</f>
        <v>11</v>
      </c>
      <c r="BF63" s="1288" t="str">
        <f>IF(P63="","","-")</f>
        <v>-</v>
      </c>
      <c r="BG63" s="1290">
        <f>IF(P63="","",IF(P63&lt;-9,BB63,BD63))</f>
        <v>5</v>
      </c>
      <c r="BH63" s="1286" t="str">
        <f>IF(Q63=1000,11,IF(Q63=-1000,0,IF(Q63&gt;9,(Q63+2),IF(Q63&lt;0,(-Q63),"0"))))</f>
        <v>0</v>
      </c>
      <c r="BI63" s="1286">
        <f>IF(Q63=1000,0,IF(Q63=-1000,11,IF(Q63&lt;-9,-(Q63-2),IF(Q63&gt;0,(Q63),"0"))))</f>
        <v>7</v>
      </c>
      <c r="BJ63" s="1286">
        <f>IF(Q63=1000,11,IF(Q63=-1000,0,IF(Q63&gt;0,11,IF(Q63&lt;0,(-Q63),"0"))))</f>
        <v>11</v>
      </c>
      <c r="BK63" s="1286">
        <f>IF(Q63=1000,0,IF(Q63=-1000,11,IF(Q63&lt;0,11,IF(Q63&gt;0,(Q63),"0"))))</f>
        <v>7</v>
      </c>
      <c r="BL63" s="1296">
        <f>IF(Q63="","",IF(Q63&gt;9,BH63,BJ63))</f>
        <v>11</v>
      </c>
      <c r="BM63" s="1288" t="str">
        <f>IF(Q63="","","-")</f>
        <v>-</v>
      </c>
      <c r="BN63" s="1290">
        <f>IF(Q63="","",IF(Q63&lt;-9,BI63,BK63))</f>
        <v>7</v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308" t="s">
        <v>26</v>
      </c>
      <c r="BT63" s="1310" t="s">
        <v>569</v>
      </c>
      <c r="BU63" s="1312" t="s">
        <v>154</v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 t="str">
        <f>IF(S63="","",IF(S63&gt;9,BV63,BX63))</f>
        <v/>
      </c>
      <c r="CA63" s="1288" t="str">
        <f>IF(S63="","","-")</f>
        <v/>
      </c>
      <c r="CB63" s="1290" t="str">
        <f>IF(S63="","",IF(S63&lt;-9,BW63,BY63))</f>
        <v/>
      </c>
      <c r="CC63" s="1302">
        <v>3</v>
      </c>
      <c r="CD63" s="1304" t="str">
        <f>IF(CC63="","","-")</f>
        <v>-</v>
      </c>
      <c r="CE63" s="1306">
        <f>IF(O63="","",SUM(Y63:AC64))</f>
        <v>1</v>
      </c>
      <c r="CP63" s="32"/>
      <c r="CQ63" s="32"/>
    </row>
    <row r="64" spans="1:95" s="31" customFormat="1" ht="15" customHeight="1" x14ac:dyDescent="0.2">
      <c r="A64" s="43">
        <v>1</v>
      </c>
      <c r="B64" s="44">
        <v>52</v>
      </c>
      <c r="C64" s="1251"/>
      <c r="D64" s="46" t="str">
        <f>IF(A64="","",VLOOKUP(A64,СписокКМ!D:I,2,FALSE))</f>
        <v>ЭСАУЛОВ Александр</v>
      </c>
      <c r="E64" s="47"/>
      <c r="F64" s="48" t="str">
        <f>IF(B64="","",VLOOKUP(B64,СписокКМ!D:I,2,FALSE))</f>
        <v>САМСОНОВ Алексей</v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309"/>
      <c r="BT64" s="1311"/>
      <c r="BU64" s="1313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x14ac:dyDescent="0.2">
      <c r="A65" s="99">
        <f>IF(A61="","",A61)</f>
        <v>57</v>
      </c>
      <c r="B65" s="99">
        <f>IF(B61="","",B62)</f>
        <v>52</v>
      </c>
      <c r="C65" s="75">
        <v>4</v>
      </c>
      <c r="D65" s="100" t="str">
        <f>IF(A65="","",VLOOKUP(A65,СписокКМ!D:I,2,FALSE))</f>
        <v>ПАЛИН Денис</v>
      </c>
      <c r="E65" s="101"/>
      <c r="F65" s="77" t="str">
        <f>IF(B65="","",VLOOKUP(B65,СписокКМ!D:I,2,FALSE))</f>
        <v>САМСОНОВ Алексей</v>
      </c>
      <c r="G65" s="102"/>
      <c r="H65" s="41"/>
      <c r="I65" s="91" t="s">
        <v>568</v>
      </c>
      <c r="J65" s="91" t="s">
        <v>152</v>
      </c>
      <c r="K65" s="91" t="s">
        <v>26</v>
      </c>
      <c r="L65" s="91" t="s">
        <v>564</v>
      </c>
      <c r="M65" s="91" t="s">
        <v>570</v>
      </c>
      <c r="N65" s="42"/>
      <c r="O65" s="79">
        <f>IF(I65="","",IF(I65="0",1000,IF(I65="-0",-1000,I65*1)))</f>
        <v>-7</v>
      </c>
      <c r="P65" s="79">
        <f t="shared" ref="P65:S66" si="49">IF(J65="","",IF(J65="0",1000,IF(J65="-0",-1000,J65*1)))</f>
        <v>5</v>
      </c>
      <c r="Q65" s="79">
        <f t="shared" si="49"/>
        <v>11</v>
      </c>
      <c r="R65" s="79">
        <f t="shared" si="49"/>
        <v>-6</v>
      </c>
      <c r="S65" s="80">
        <f t="shared" si="49"/>
        <v>-1</v>
      </c>
      <c r="T65" s="103">
        <f t="shared" ref="T65:X66" si="50">IF(O65="","",IF(O65&gt;0,1,0))</f>
        <v>0</v>
      </c>
      <c r="U65" s="104">
        <f t="shared" si="50"/>
        <v>1</v>
      </c>
      <c r="V65" s="104">
        <f t="shared" si="50"/>
        <v>1</v>
      </c>
      <c r="W65" s="104">
        <f t="shared" si="50"/>
        <v>0</v>
      </c>
      <c r="X65" s="104">
        <f t="shared" si="50"/>
        <v>0</v>
      </c>
      <c r="Y65" s="105">
        <f t="shared" ref="Y65:AC66" si="51">IF(O65="","",IF(O65&lt;0,1,0))</f>
        <v>1</v>
      </c>
      <c r="Z65" s="105">
        <f t="shared" si="51"/>
        <v>0</v>
      </c>
      <c r="AA65" s="105">
        <f t="shared" si="51"/>
        <v>0</v>
      </c>
      <c r="AB65" s="105">
        <f t="shared" si="51"/>
        <v>1</v>
      </c>
      <c r="AC65" s="105">
        <f t="shared" si="51"/>
        <v>1</v>
      </c>
      <c r="AD65" s="106">
        <f>IF(CC65="","",IF(CC65&gt;CE65,1,-1))</f>
        <v>-1</v>
      </c>
      <c r="AE65" s="106">
        <f>IF(CC65="","",IF(CC65&lt;CE65,1,-1))</f>
        <v>1</v>
      </c>
      <c r="AF65" s="107">
        <f>IF(CC65&gt;CE65,1,0)</f>
        <v>0</v>
      </c>
      <c r="AG65" s="108">
        <f>IF(CE65&gt;CC65,1,0)</f>
        <v>1</v>
      </c>
      <c r="AH65" s="81">
        <f>IF(O65="","",AX65*1)</f>
        <v>7</v>
      </c>
      <c r="AI65" s="92">
        <f>IF(P65="","",BE65*1)</f>
        <v>11</v>
      </c>
      <c r="AJ65" s="92">
        <f>IF(Q65="","",BL65*1)</f>
        <v>13</v>
      </c>
      <c r="AK65" s="92">
        <f>IF(R65="","",BS65*1)</f>
        <v>6</v>
      </c>
      <c r="AL65" s="92">
        <f>IF(S65="","",BZ65*1)</f>
        <v>1</v>
      </c>
      <c r="AM65" s="93">
        <f>IF(O65="","",AZ65*1)</f>
        <v>11</v>
      </c>
      <c r="AN65" s="93">
        <f>IF(P65="","",BG65*1)</f>
        <v>5</v>
      </c>
      <c r="AO65" s="93">
        <f>IF(Q65="","",BN65*1)</f>
        <v>11</v>
      </c>
      <c r="AP65" s="93">
        <f>IF(R65="","",BU65*1)</f>
        <v>11</v>
      </c>
      <c r="AQ65" s="93">
        <f>IF(S65="","",CB65*1)</f>
        <v>11</v>
      </c>
      <c r="AR65" s="109">
        <f>SUM(AH65:AL65)</f>
        <v>38</v>
      </c>
      <c r="AS65" s="110">
        <f>SUM(AM65:AQ65)</f>
        <v>49</v>
      </c>
      <c r="AT65" s="111">
        <f>IF(O65=1000,11,IF(O65=-1000,0,IF(O65&gt;0,11,IF(O65&lt;0,(-O65),"0"))))</f>
        <v>7</v>
      </c>
      <c r="AU65" s="112" t="str">
        <f>IF(O65=1000,0,IF(O65=-1000,11,IF(O65&lt;-9,-(O65-2),IF(O65&gt;0,(O65),"0"))))</f>
        <v>0</v>
      </c>
      <c r="AV65" s="111">
        <f>IF(O65=1000,11,IF(O65=-1000,0,IF(O65&gt;9,(O65+2),IF(O65&lt;0,(-O65),"0"))))</f>
        <v>7</v>
      </c>
      <c r="AW65" s="112">
        <f>IF(O65=1000,0,IF(O65=-1000,11,IF(O65&lt;0,11,IF(O65&gt;0,(O65),"0"))))</f>
        <v>11</v>
      </c>
      <c r="AX65" s="94">
        <f>IF(O65="","",IF(O65&gt;9,AV65,AT65))</f>
        <v>7</v>
      </c>
      <c r="AY65" s="95" t="str">
        <f>IF(O65="","","-")</f>
        <v>-</v>
      </c>
      <c r="AZ65" s="96">
        <f>IF(O65="","",IF(O65&lt;-9,AU65,AW65))</f>
        <v>11</v>
      </c>
      <c r="BA65" s="111" t="str">
        <f>IF(P65=1000,11,IF(P65=-1000,0,IF(P65&gt;9,(P65+2),IF(P65&lt;0,(-P65),"0"))))</f>
        <v>0</v>
      </c>
      <c r="BB65" s="112">
        <f>IF(P65=1000,0,IF(P65=-1000,11,IF(P65&lt;-9,-(P65-2),IF(P65&gt;0,(P65),"0"))))</f>
        <v>5</v>
      </c>
      <c r="BC65" s="112">
        <f>IF(P65=1000,11,IF(P65=-1000,0,IF(P65&gt;0,11,IF(P65&lt;0,(-P65),"0"))))</f>
        <v>11</v>
      </c>
      <c r="BD65" s="112">
        <f>IF(P65=1000,0,IF(P65=-1000,11,IF(P65&lt;0,11,IF(P65&gt;0,(P65),"0"))))</f>
        <v>5</v>
      </c>
      <c r="BE65" s="94">
        <f>IF(P65="","",IF(P65&gt;9,BA65,BC65))</f>
        <v>11</v>
      </c>
      <c r="BF65" s="95" t="str">
        <f>IF(P65="","","-")</f>
        <v>-</v>
      </c>
      <c r="BG65" s="96">
        <f>IF(P65="","",IF(P65&lt;-9,BB65,BD65))</f>
        <v>5</v>
      </c>
      <c r="BH65" s="111">
        <f>IF(Q65=1000,11,IF(Q65=-1000,0,IF(Q65&gt;9,(Q65+2),IF(Q65&lt;0,(-Q65),"0"))))</f>
        <v>13</v>
      </c>
      <c r="BI65" s="112">
        <f>IF(Q65=1000,0,IF(Q65=-1000,11,IF(Q65&lt;-9,-(Q65-2),IF(Q65&gt;0,(Q65),"0"))))</f>
        <v>11</v>
      </c>
      <c r="BJ65" s="112">
        <f>IF(Q65=1000,11,IF(Q65=-1000,0,IF(Q65&gt;0,11,IF(Q65&lt;0,(-Q65),"0"))))</f>
        <v>11</v>
      </c>
      <c r="BK65" s="112">
        <f>IF(Q65=1000,0,IF(Q65=-1000,11,IF(Q65&lt;0,11,IF(Q65&gt;0,(Q65),"0"))))</f>
        <v>11</v>
      </c>
      <c r="BL65" s="94">
        <f>IF(Q65="","",IF(Q65&gt;9,BH65,BJ65))</f>
        <v>13</v>
      </c>
      <c r="BM65" s="95" t="str">
        <f>IF(Q65="","","-")</f>
        <v>-</v>
      </c>
      <c r="BN65" s="96">
        <f>IF(Q65="","",IF(Q65&lt;-9,BI65,BK65))</f>
        <v>11</v>
      </c>
      <c r="BO65" s="112">
        <f>IF(R65=1000,11,IF(R65=-1000,0,IF(R65&gt;9,(R65+2),IF(R65&lt;0,(-R65),"0"))))</f>
        <v>6</v>
      </c>
      <c r="BP65" s="112" t="str">
        <f>IF(R65=1000,0,IF(R65=-1000,11,IF(R65&lt;-9,-(R65-2),IF(R65&gt;0,(R65),"0"))))</f>
        <v>0</v>
      </c>
      <c r="BQ65" s="112">
        <f>IF(R65=1000,11,IF(R65=-1000,0,IF(R65&gt;0,11,IF(R65&lt;0,(-R65),"0"))))</f>
        <v>6</v>
      </c>
      <c r="BR65" s="112">
        <f>IF(R65=1000,0,IF(R65=-1000,11,IF(R65&lt;0,11,IF(R65&gt;0,(R65),"0"))))</f>
        <v>11</v>
      </c>
      <c r="BS65" s="94">
        <f>IF(R65="","",IF(R65&gt;9,BO65,BQ65))</f>
        <v>6</v>
      </c>
      <c r="BT65" s="95" t="str">
        <f>IF(R65="","","-")</f>
        <v>-</v>
      </c>
      <c r="BU65" s="96">
        <f>IF(R65="","",IF(R65&lt;-9,BP65,BR65))</f>
        <v>11</v>
      </c>
      <c r="BV65" s="112">
        <f>IF(S65=1000,11,IF(S65=-1000,0,IF(S65&gt;9,(S65+2),IF(S65&lt;0,(-S65),"0"))))</f>
        <v>1</v>
      </c>
      <c r="BW65" s="112" t="str">
        <f>IF(S65=1000,0,IF(S65=-1000,11,IF(S65&lt;-9,-(S65-2),IF(S65&gt;0,(S65),"0"))))</f>
        <v>0</v>
      </c>
      <c r="BX65" s="112">
        <f>IF(S65=1000,11,IF(S65=-1000,0,IF(S65&gt;0,11,IF(S65&lt;0,(-S65),"0"))))</f>
        <v>1</v>
      </c>
      <c r="BY65" s="113">
        <f>IF(S65=1000,0,IF(S65=-1000,11,IF(S65&lt;0,11,IF(S65&gt;0,(S65),"0"))))</f>
        <v>11</v>
      </c>
      <c r="BZ65" s="94">
        <f>IF(S65="","",IF(S65&gt;9,BV65,BX65))</f>
        <v>1</v>
      </c>
      <c r="CA65" s="95" t="str">
        <f>IF(S65="","","-")</f>
        <v>-</v>
      </c>
      <c r="CB65" s="96">
        <f>IF(S65="","",IF(S65&lt;-9,BW65,BY65))</f>
        <v>11</v>
      </c>
      <c r="CC65" s="97">
        <f>IF(O65="","",SUM(T65:X65))</f>
        <v>2</v>
      </c>
      <c r="CD65" s="88" t="str">
        <f>IF(CC65="","","-")</f>
        <v>-</v>
      </c>
      <c r="CE65" s="98">
        <f>IF(O65="","",SUM(Y65:AC65))</f>
        <v>3</v>
      </c>
      <c r="CP65" s="32"/>
      <c r="CQ65" s="32"/>
    </row>
    <row r="66" spans="1:95" s="31" customFormat="1" ht="15" customHeight="1" thickBot="1" x14ac:dyDescent="0.25">
      <c r="A66" s="99">
        <f>IF(A61="","",A62)</f>
        <v>1</v>
      </c>
      <c r="B66" s="99">
        <f>IF(B61="","",B61)</f>
        <v>22</v>
      </c>
      <c r="C66" s="114">
        <v>5</v>
      </c>
      <c r="D66" s="115" t="str">
        <f>IF(A66="","",VLOOKUP(A66,СписокКМ!D:I,2,FALSE))</f>
        <v>ЭСАУЛОВ Александр</v>
      </c>
      <c r="E66" s="116"/>
      <c r="F66" s="117" t="str">
        <f>IF(B66="","",VLOOKUP(B66,СписокКМ!D:I,2,FALSE))</f>
        <v>СЕРЕБРЕННИКОВ Михаил</v>
      </c>
      <c r="G66" s="118"/>
      <c r="H66" s="119"/>
      <c r="I66" s="120" t="s">
        <v>150</v>
      </c>
      <c r="J66" s="120" t="s">
        <v>154</v>
      </c>
      <c r="K66" s="120" t="s">
        <v>150</v>
      </c>
      <c r="L66" s="121"/>
      <c r="M66" s="121"/>
      <c r="N66" s="122"/>
      <c r="O66" s="123">
        <f>IF(I66="","",IF(I66="0",1000,IF(I66="-0",-1000,I66*1)))</f>
        <v>4</v>
      </c>
      <c r="P66" s="123">
        <f t="shared" si="49"/>
        <v>6</v>
      </c>
      <c r="Q66" s="123">
        <f t="shared" si="49"/>
        <v>4</v>
      </c>
      <c r="R66" s="123" t="str">
        <f t="shared" si="49"/>
        <v/>
      </c>
      <c r="S66" s="124" t="str">
        <f t="shared" si="49"/>
        <v/>
      </c>
      <c r="T66" s="125">
        <f t="shared" si="50"/>
        <v>1</v>
      </c>
      <c r="U66" s="126">
        <f t="shared" si="50"/>
        <v>1</v>
      </c>
      <c r="V66" s="126">
        <f t="shared" si="50"/>
        <v>1</v>
      </c>
      <c r="W66" s="126" t="str">
        <f t="shared" si="50"/>
        <v/>
      </c>
      <c r="X66" s="126" t="str">
        <f t="shared" si="50"/>
        <v/>
      </c>
      <c r="Y66" s="127">
        <f t="shared" si="51"/>
        <v>0</v>
      </c>
      <c r="Z66" s="127">
        <f t="shared" si="51"/>
        <v>0</v>
      </c>
      <c r="AA66" s="127">
        <f t="shared" si="51"/>
        <v>0</v>
      </c>
      <c r="AB66" s="127" t="str">
        <f t="shared" si="51"/>
        <v/>
      </c>
      <c r="AC66" s="127" t="str">
        <f t="shared" si="51"/>
        <v/>
      </c>
      <c r="AD66" s="128">
        <f>IF(CC66="","",IF(CC66&gt;CE66,1,-1))</f>
        <v>1</v>
      </c>
      <c r="AE66" s="128">
        <f>IF(CC66="","",IF(CC66&lt;CE66,1,-1))</f>
        <v>-1</v>
      </c>
      <c r="AF66" s="129">
        <f>IF(CC66&gt;CE66,1,0)</f>
        <v>1</v>
      </c>
      <c r="AG66" s="130">
        <f>IF(CE66&gt;CC66,1,0)</f>
        <v>0</v>
      </c>
      <c r="AH66" s="131">
        <f>IF(O66="","",AX66*1)</f>
        <v>11</v>
      </c>
      <c r="AI66" s="132">
        <f>IF(P66="","",BE66*1)</f>
        <v>11</v>
      </c>
      <c r="AJ66" s="132">
        <f>IF(Q66="","",BL66*1)</f>
        <v>11</v>
      </c>
      <c r="AK66" s="132" t="str">
        <f>IF(R66="","",BS66*1)</f>
        <v/>
      </c>
      <c r="AL66" s="132" t="str">
        <f>IF(S66="","",BZ66*1)</f>
        <v/>
      </c>
      <c r="AM66" s="133">
        <f>IF(O66="","",AZ66*1)</f>
        <v>4</v>
      </c>
      <c r="AN66" s="133">
        <f>IF(P66="","",BG66*1)</f>
        <v>6</v>
      </c>
      <c r="AO66" s="133">
        <f>IF(Q66="","",BN66*1)</f>
        <v>4</v>
      </c>
      <c r="AP66" s="133" t="str">
        <f>IF(R66="","",BU66*1)</f>
        <v/>
      </c>
      <c r="AQ66" s="133" t="str">
        <f>IF(S66="","",CB66*1)</f>
        <v/>
      </c>
      <c r="AR66" s="134">
        <f>SUM(AH66:AL66)</f>
        <v>33</v>
      </c>
      <c r="AS66" s="135">
        <f>SUM(AM66:AQ66)</f>
        <v>14</v>
      </c>
      <c r="AT66" s="136">
        <f>IF(O66=1000,11,IF(O66=-1000,0,IF(O66&gt;0,11,IF(O66&lt;0,(-O66),"0"))))</f>
        <v>11</v>
      </c>
      <c r="AU66" s="137">
        <f>IF(O66=1000,0,IF(O66=-1000,11,IF(O66&lt;-9,-(O66-2),IF(O66&gt;0,(O66),"0"))))</f>
        <v>4</v>
      </c>
      <c r="AV66" s="136" t="str">
        <f>IF(O66=1000,11,IF(O66=-1000,0,IF(O66&gt;9,(O66+2),IF(O66&lt;0,(-O66),"0"))))</f>
        <v>0</v>
      </c>
      <c r="AW66" s="137">
        <f>IF(O66=1000,0,IF(O66=-1000,11,IF(O66&lt;0,11,IF(O66&gt;0,(O66),"0"))))</f>
        <v>4</v>
      </c>
      <c r="AX66" s="138">
        <f>IF(O66="","",IF(O66&gt;9,AV66,AT66))</f>
        <v>11</v>
      </c>
      <c r="AY66" s="139" t="str">
        <f>IF(O66="","","-")</f>
        <v>-</v>
      </c>
      <c r="AZ66" s="140">
        <f>IF(O66="","",IF(O66&lt;-9,AU66,AW66))</f>
        <v>4</v>
      </c>
      <c r="BA66" s="136" t="str">
        <f>IF(P66=1000,11,IF(P66=-1000,0,IF(P66&gt;9,(P66+2),IF(P66&lt;0,(-P66),"0"))))</f>
        <v>0</v>
      </c>
      <c r="BB66" s="137">
        <f>IF(P66=1000,0,IF(P66=-1000,11,IF(P66&lt;-9,-(P66-2),IF(P66&gt;0,(P66),"0"))))</f>
        <v>6</v>
      </c>
      <c r="BC66" s="137">
        <f>IF(P66=1000,11,IF(P66=-1000,0,IF(P66&gt;0,11,IF(P66&lt;0,(-P66),"0"))))</f>
        <v>11</v>
      </c>
      <c r="BD66" s="137">
        <f>IF(P66=1000,0,IF(P66=-1000,11,IF(P66&lt;0,11,IF(P66&gt;0,(P66),"0"))))</f>
        <v>6</v>
      </c>
      <c r="BE66" s="138">
        <f>IF(P66="","",IF(P66&gt;9,BA66,BC66))</f>
        <v>11</v>
      </c>
      <c r="BF66" s="139" t="str">
        <f>IF(P66="","","-")</f>
        <v>-</v>
      </c>
      <c r="BG66" s="140">
        <f>IF(P66="","",IF(P66&lt;-9,BB66,BD66))</f>
        <v>6</v>
      </c>
      <c r="BH66" s="136" t="str">
        <f>IF(Q66=1000,11,IF(Q66=-1000,0,IF(Q66&gt;9,(Q66+2),IF(Q66&lt;0,(-Q66),"0"))))</f>
        <v>0</v>
      </c>
      <c r="BI66" s="137">
        <f>IF(Q66=1000,0,IF(Q66=-1000,11,IF(Q66&lt;-9,-(Q66-2),IF(Q66&gt;0,(Q66),"0"))))</f>
        <v>4</v>
      </c>
      <c r="BJ66" s="137">
        <f>IF(Q66=1000,11,IF(Q66=-1000,0,IF(Q66&gt;0,11,IF(Q66&lt;0,(-Q66),"0"))))</f>
        <v>11</v>
      </c>
      <c r="BK66" s="137">
        <f>IF(Q66=1000,0,IF(Q66=-1000,11,IF(Q66&lt;0,11,IF(Q66&gt;0,(Q66),"0"))))</f>
        <v>4</v>
      </c>
      <c r="BL66" s="138">
        <f>IF(Q66="","",IF(Q66&gt;9,BH66,BJ66))</f>
        <v>11</v>
      </c>
      <c r="BM66" s="139" t="str">
        <f>IF(Q66="","","-")</f>
        <v>-</v>
      </c>
      <c r="BN66" s="140">
        <f>IF(Q66="","",IF(Q66&lt;-9,BI66,BK66))</f>
        <v>4</v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>
        <f>IF(O66="","",SUM(T66:X66))</f>
        <v>3</v>
      </c>
      <c r="CD66" s="143" t="str">
        <f>IF(CC66="","","-")</f>
        <v>-</v>
      </c>
      <c r="CE66" s="144">
        <f>IF(O66="","",SUM(Y66:AC66))</f>
        <v>0</v>
      </c>
      <c r="CP66" s="32"/>
      <c r="CQ66" s="32"/>
    </row>
    <row r="67" spans="1:95" s="31" customFormat="1" ht="15" customHeight="1" thickBot="1" x14ac:dyDescent="0.25">
      <c r="A67" s="145"/>
      <c r="B67" s="145"/>
      <c r="C67" s="145"/>
      <c r="D67" s="146"/>
      <c r="E67" s="147"/>
      <c r="F67" s="148"/>
      <c r="G67" s="149"/>
      <c r="H67" s="150"/>
      <c r="I67" s="151"/>
      <c r="J67" s="151"/>
      <c r="K67" s="151"/>
      <c r="L67" s="151"/>
      <c r="M67" s="151"/>
      <c r="N67" s="150"/>
      <c r="O67" s="152"/>
      <c r="P67" s="152"/>
      <c r="Q67" s="152"/>
      <c r="R67" s="152"/>
      <c r="S67" s="152"/>
      <c r="T67" s="153"/>
      <c r="U67" s="153"/>
      <c r="V67" s="153"/>
      <c r="W67" s="153"/>
      <c r="X67" s="153"/>
      <c r="Y67" s="154"/>
      <c r="Z67" s="154"/>
      <c r="AA67" s="154"/>
      <c r="AB67" s="154"/>
      <c r="AC67" s="154"/>
      <c r="AD67" s="155"/>
      <c r="AE67" s="155"/>
      <c r="AF67" s="156"/>
      <c r="AG67" s="156"/>
      <c r="AH67" s="157"/>
      <c r="AI67" s="157"/>
      <c r="AJ67" s="157"/>
      <c r="AK67" s="157"/>
      <c r="AL67" s="157"/>
      <c r="AM67" s="158"/>
      <c r="AN67" s="158"/>
      <c r="AO67" s="158"/>
      <c r="AP67" s="158"/>
      <c r="AQ67" s="158"/>
      <c r="AR67" s="159"/>
      <c r="AS67" s="159"/>
      <c r="AT67" s="160"/>
      <c r="AU67" s="160"/>
      <c r="AV67" s="160"/>
      <c r="AW67" s="160"/>
      <c r="AX67" s="161"/>
      <c r="AY67" s="161"/>
      <c r="AZ67" s="161"/>
      <c r="BA67" s="160"/>
      <c r="BB67" s="160"/>
      <c r="BC67" s="160"/>
      <c r="BD67" s="160"/>
      <c r="BE67" s="161"/>
      <c r="BF67" s="161"/>
      <c r="BG67" s="161"/>
      <c r="BH67" s="160"/>
      <c r="BI67" s="160"/>
      <c r="BJ67" s="160"/>
      <c r="BK67" s="160"/>
      <c r="BL67" s="161"/>
      <c r="BM67" s="161"/>
      <c r="BN67" s="161"/>
      <c r="BO67" s="160"/>
      <c r="BP67" s="160"/>
      <c r="BQ67" s="160"/>
      <c r="BR67" s="160"/>
      <c r="BS67" s="161"/>
      <c r="BT67" s="161"/>
      <c r="BU67" s="161"/>
      <c r="BV67" s="160"/>
      <c r="BW67" s="160"/>
      <c r="BX67" s="160"/>
      <c r="BY67" s="160"/>
      <c r="BZ67" s="161"/>
      <c r="CA67" s="161"/>
      <c r="CB67" s="161"/>
      <c r="CC67" s="162"/>
      <c r="CD67" s="163"/>
      <c r="CE67" s="164"/>
      <c r="CP67" s="32"/>
      <c r="CQ67" s="32"/>
    </row>
    <row r="68" spans="1:95" s="31" customFormat="1" ht="31.5" customHeight="1" thickBot="1" x14ac:dyDescent="0.25">
      <c r="A68" s="34">
        <v>12</v>
      </c>
      <c r="B68" s="35">
        <v>10</v>
      </c>
      <c r="C68" s="1225">
        <f>1+C59</f>
        <v>8</v>
      </c>
      <c r="D68" s="1227" t="str">
        <f>IF(A68="","",VLOOKUP(A68,СписокКМ!$A$186:$D$236,3,FALSE))</f>
        <v>Владикавказ                          Рсо - Алания</v>
      </c>
      <c r="E68" s="1228" t="e">
        <f>IF(B68="","",VLOOKUP(B68,СписокКМ!E:J,2,FALSE))</f>
        <v>#N/A</v>
      </c>
      <c r="F68" s="1231" t="str">
        <f>IF(B68="","",VLOOKUP(B68,СписокКМ!$A$186:$D$236,3,FALSE))</f>
        <v>ХМАО - Югра</v>
      </c>
      <c r="G68" s="1232" t="e">
        <f>IF(D68="","",VLOOKUP(D68,СписокКМ!G:L,2,FALSE))</f>
        <v>#N/A</v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 t="str">
        <f>IF(A68="","",VLOOKUP(A68,'[60]Протокол команд'!A:K,8,FALSE))</f>
        <v>-</v>
      </c>
      <c r="U68" s="39" t="e">
        <f>T68*5-4</f>
        <v>#VALUE!</v>
      </c>
      <c r="V68" s="39" t="e">
        <f>T68*5</f>
        <v>#VALUE!</v>
      </c>
      <c r="W68" s="39" t="e">
        <f>CONCATENATE(U68,"-",V68)</f>
        <v>#VALUE!</v>
      </c>
      <c r="X68" s="39">
        <f>IF(A68="","",VLOOKUP(A68,'[60]Протокол команд'!A:K,10,FALSE))</f>
        <v>0</v>
      </c>
      <c r="Y68" s="39">
        <f>X68*5-4</f>
        <v>-4</v>
      </c>
      <c r="Z68" s="39">
        <f>X68*5</f>
        <v>0</v>
      </c>
      <c r="AA68" s="39" t="str">
        <f>CONCATENATE(Y68,"-",Z68)</f>
        <v>-4-0</v>
      </c>
      <c r="AB68" s="1241">
        <f>IF(O70="","",SUM(AF70:AF75))</f>
        <v>2</v>
      </c>
      <c r="AC68" s="1242"/>
      <c r="AD68" s="1243"/>
      <c r="AE68" s="1242">
        <f>IF(O70="","",SUM(AG70:AG75))</f>
        <v>3</v>
      </c>
      <c r="AF68" s="1242"/>
      <c r="AG68" s="1264"/>
      <c r="AH68" s="1241">
        <f>SUM(CC70:CC75)</f>
        <v>8</v>
      </c>
      <c r="AI68" s="1242"/>
      <c r="AJ68" s="1243"/>
      <c r="AK68" s="1242">
        <f>SUM(CE70:CE75)</f>
        <v>10</v>
      </c>
      <c r="AL68" s="1242"/>
      <c r="AM68" s="1264"/>
      <c r="AN68" s="1265">
        <f>SUM(AR70:AR75)</f>
        <v>109</v>
      </c>
      <c r="AO68" s="1266"/>
      <c r="AP68" s="1267"/>
      <c r="AQ68" s="1266">
        <f>SUM(AS70:AS75)</f>
        <v>119</v>
      </c>
      <c r="AR68" s="1266"/>
      <c r="AS68" s="1268"/>
      <c r="AT68" s="1314" t="s">
        <v>610</v>
      </c>
      <c r="AU68" s="1315"/>
      <c r="AV68" s="1315"/>
      <c r="AW68" s="1315"/>
      <c r="AX68" s="1315"/>
      <c r="AY68" s="1315"/>
      <c r="AZ68" s="1315"/>
      <c r="BA68" s="1315"/>
      <c r="BB68" s="1315"/>
      <c r="BC68" s="1315"/>
      <c r="BD68" s="1315"/>
      <c r="BE68" s="1315"/>
      <c r="BF68" s="1315"/>
      <c r="BG68" s="1315"/>
      <c r="BH68" s="1315"/>
      <c r="BI68" s="1315"/>
      <c r="BJ68" s="1315"/>
      <c r="BK68" s="1315"/>
      <c r="BL68" s="1315"/>
      <c r="BM68" s="1315"/>
      <c r="BN68" s="1315"/>
      <c r="BO68" s="1315"/>
      <c r="BP68" s="1315"/>
      <c r="BQ68" s="1315"/>
      <c r="BR68" s="1315"/>
      <c r="BS68" s="1315"/>
      <c r="BT68" s="1315"/>
      <c r="BU68" s="1315"/>
      <c r="BV68" s="1315"/>
      <c r="BW68" s="1315"/>
      <c r="BX68" s="1315"/>
      <c r="BY68" s="1315"/>
      <c r="BZ68" s="1315"/>
      <c r="CA68" s="1315"/>
      <c r="CB68" s="1316"/>
      <c r="CC68" s="1254">
        <f>IF(O70="","",SUM(AF70:AF75))</f>
        <v>2</v>
      </c>
      <c r="CD68" s="1256" t="str">
        <f>IF(CC68="","","-")</f>
        <v>-</v>
      </c>
      <c r="CE68" s="1258">
        <f>IF(O70="","",SUM(AG70:AG75))</f>
        <v>3</v>
      </c>
      <c r="CP68" s="32"/>
      <c r="CQ68" s="32"/>
    </row>
    <row r="69" spans="1:95" s="31" customFormat="1" ht="13.5" customHeight="1" x14ac:dyDescent="0.2">
      <c r="A69" s="40"/>
      <c r="B69" s="40"/>
      <c r="C69" s="1226"/>
      <c r="D69" s="1229" t="str">
        <f>IF(A69="","",VLOOKUP(A69,СписокКМ!D:I,2,FALSE))</f>
        <v/>
      </c>
      <c r="E69" s="1230" t="str">
        <f>IF(B69="","",VLOOKUP(B69,СписокКМ!E:J,2,FALSE))</f>
        <v/>
      </c>
      <c r="F69" s="1233" t="str">
        <f>IF(C69="","",VLOOKUP(C69,СписокКМ!F:K,2,FALSE))</f>
        <v/>
      </c>
      <c r="G69" s="1234" t="str">
        <f>IF(D69="","",VLOOKUP(D69,СписокКМ!G:L,2,FALSE))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x14ac:dyDescent="0.2">
      <c r="A70" s="43">
        <v>66</v>
      </c>
      <c r="B70" s="44">
        <v>74</v>
      </c>
      <c r="C70" s="90">
        <v>1</v>
      </c>
      <c r="D70" s="46" t="str">
        <f>IF(A70="","",VLOOKUP(A70,СписокКМ!D:I,2,FALSE))</f>
        <v>КУДЗИЕВ Игорь</v>
      </c>
      <c r="E70" s="47"/>
      <c r="F70" s="48" t="str">
        <f>IF(B70="","",VLOOKUP(B70,СписокКМ!D:I,2,FALSE))</f>
        <v>КОСТЫЛИН Александр</v>
      </c>
      <c r="G70" s="49"/>
      <c r="H70" s="50"/>
      <c r="I70" s="51" t="s">
        <v>571</v>
      </c>
      <c r="J70" s="51" t="s">
        <v>568</v>
      </c>
      <c r="K70" s="51" t="s">
        <v>572</v>
      </c>
      <c r="L70" s="51"/>
      <c r="M70" s="51"/>
      <c r="N70" s="52"/>
      <c r="O70" s="53">
        <f>IF(I70="","",IF(I70="0",1000,IF(I70="-0",-1000,I70*1)))</f>
        <v>-4</v>
      </c>
      <c r="P70" s="53">
        <f t="shared" ref="P70:S71" si="52">IF(J70="","",IF(J70="0",1000,IF(J70="-0",-1000,J70*1)))</f>
        <v>-7</v>
      </c>
      <c r="Q70" s="53">
        <f t="shared" si="52"/>
        <v>-10</v>
      </c>
      <c r="R70" s="53" t="str">
        <f t="shared" si="52"/>
        <v/>
      </c>
      <c r="S70" s="54" t="str">
        <f t="shared" si="52"/>
        <v/>
      </c>
      <c r="T70" s="55">
        <f t="shared" ref="T70:X71" si="53">IF(O70="","",IF(O70&gt;0,1,0))</f>
        <v>0</v>
      </c>
      <c r="U70" s="56">
        <f t="shared" si="53"/>
        <v>0</v>
      </c>
      <c r="V70" s="56">
        <f t="shared" si="53"/>
        <v>0</v>
      </c>
      <c r="W70" s="56" t="str">
        <f t="shared" si="53"/>
        <v/>
      </c>
      <c r="X70" s="56" t="str">
        <f t="shared" si="53"/>
        <v/>
      </c>
      <c r="Y70" s="57">
        <f t="shared" ref="Y70:AC71" si="54">IF(O70="","",IF(O70&lt;0,1,0))</f>
        <v>1</v>
      </c>
      <c r="Z70" s="57">
        <f t="shared" si="54"/>
        <v>1</v>
      </c>
      <c r="AA70" s="57">
        <f t="shared" si="54"/>
        <v>1</v>
      </c>
      <c r="AB70" s="57" t="str">
        <f t="shared" si="54"/>
        <v/>
      </c>
      <c r="AC70" s="57" t="str">
        <f t="shared" si="54"/>
        <v/>
      </c>
      <c r="AD70" s="58">
        <f>IF(CC70="","",IF(CC70&gt;CE70,1,-1))</f>
        <v>-1</v>
      </c>
      <c r="AE70" s="58">
        <f>IF(CC70="","",IF(CC70&lt;CE70,1,-1))</f>
        <v>1</v>
      </c>
      <c r="AF70" s="59">
        <f>IF(CC70&gt;CE70,1,0)</f>
        <v>0</v>
      </c>
      <c r="AG70" s="60">
        <f>IF(CE70&gt;CC70,1,0)</f>
        <v>1</v>
      </c>
      <c r="AH70" s="61">
        <f>IF(O70="","",AX70*1)</f>
        <v>4</v>
      </c>
      <c r="AI70" s="62">
        <f>IF(P70="","",BE70*1)</f>
        <v>7</v>
      </c>
      <c r="AJ70" s="62">
        <f>IF(Q70="","",BL70*1)</f>
        <v>10</v>
      </c>
      <c r="AK70" s="62" t="str">
        <f>IF(R70="","",BS70*1)</f>
        <v/>
      </c>
      <c r="AL70" s="62" t="str">
        <f>IF(S70="","",BZ70*1)</f>
        <v/>
      </c>
      <c r="AM70" s="63">
        <f>IF(O70="","",AZ70*1)</f>
        <v>11</v>
      </c>
      <c r="AN70" s="63">
        <f>IF(P70="","",BG70*1)</f>
        <v>11</v>
      </c>
      <c r="AO70" s="63">
        <f>IF(Q70="","",BN70*1)</f>
        <v>12</v>
      </c>
      <c r="AP70" s="63" t="str">
        <f>IF(R70="","",BU70*1)</f>
        <v/>
      </c>
      <c r="AQ70" s="63" t="str">
        <f>IF(S70="","",CB70*1)</f>
        <v/>
      </c>
      <c r="AR70" s="64">
        <f>SUM(AH70:AL70)</f>
        <v>21</v>
      </c>
      <c r="AS70" s="65">
        <f>SUM(AM70:AQ70)</f>
        <v>34</v>
      </c>
      <c r="AT70" s="66">
        <f>IF(O70=1000,11,IF(O70=-1000,0,IF(O70&gt;0,11,IF(O70&lt;0,(-O70),"0"))))</f>
        <v>4</v>
      </c>
      <c r="AU70" s="67" t="str">
        <f>IF(O70=1000,0,IF(O70=-1000,11,IF(O70&lt;-9,-(O70-2),IF(O70&gt;0,(O70),"0"))))</f>
        <v>0</v>
      </c>
      <c r="AV70" s="66">
        <f>IF(O70=1000,11,IF(O70=-1000,0,IF(O70&lt;9,11,IF(O70&gt;9,(O70+2),"0"))))</f>
        <v>11</v>
      </c>
      <c r="AW70" s="67">
        <f>IF(O70=1000,0,IF(O70=-1000,11,IF(O70&lt;0,11,IF(O70&gt;0,(O70),"0"))))</f>
        <v>11</v>
      </c>
      <c r="AX70" s="68">
        <f>IF(O70="","",IF(O70&gt;9,AV70,AT70))</f>
        <v>4</v>
      </c>
      <c r="AY70" s="69" t="str">
        <f>IF(O70="","","-")</f>
        <v>-</v>
      </c>
      <c r="AZ70" s="70">
        <f>IF(O70="","",IF(O70&lt;-9,AU70,AW70))</f>
        <v>11</v>
      </c>
      <c r="BA70" s="66">
        <f>IF(P70=1000,11,IF(P70=-1000,0,IF(P70&gt;9,(P70+2),IF(P70&lt;0,(-P70),"0"))))</f>
        <v>7</v>
      </c>
      <c r="BB70" s="67" t="str">
        <f>IF(P70=1000,0,IF(P70=-1000,11,IF(P70&lt;-9,-(P70-2),IF(P70&gt;0,(P70),"0"))))</f>
        <v>0</v>
      </c>
      <c r="BC70" s="67">
        <f>IF(P70=1000,11,IF(P70=-1000,0,IF(P70&gt;0,11,IF(P70&lt;0,(-P70),"0"))))</f>
        <v>7</v>
      </c>
      <c r="BD70" s="67">
        <f>IF(P70=1000,0,IF(P70=-1000,11,IF(P70&lt;0,11,IF(P70&gt;0,(P70),"0"))))</f>
        <v>11</v>
      </c>
      <c r="BE70" s="68">
        <f>IF(P70="","",IF(P70&gt;9,BA70,BC70))</f>
        <v>7</v>
      </c>
      <c r="BF70" s="69" t="str">
        <f>IF(P70="","","-")</f>
        <v>-</v>
      </c>
      <c r="BG70" s="70">
        <f>IF(P70="","",IF(P70&lt;-9,BB70,BD70))</f>
        <v>11</v>
      </c>
      <c r="BH70" s="66">
        <f>IF(Q70=1000,11,IF(Q70=-1000,0,IF(Q70&gt;9,(Q70+2),IF(Q70&lt;0,(-Q70),"0"))))</f>
        <v>10</v>
      </c>
      <c r="BI70" s="67">
        <f>IF(Q70=1000,0,IF(Q70=-1000,11,IF(Q70&lt;-9,-(Q70-2),IF(Q70&gt;0,(Q70),"0"))))</f>
        <v>12</v>
      </c>
      <c r="BJ70" s="67">
        <f>IF(Q70=1000,11,IF(Q70=-1000,0,IF(Q70&gt;0,11,IF(Q70&lt;0,(-Q70),"0"))))</f>
        <v>10</v>
      </c>
      <c r="BK70" s="67">
        <f>IF(Q70=1000,0,IF(Q70=-1000,11,IF(Q70&lt;0,11,IF(Q70&gt;0,(Q70),"0"))))</f>
        <v>11</v>
      </c>
      <c r="BL70" s="68">
        <f>IF(Q70="","",IF(Q70&gt;9,BH70,BJ70))</f>
        <v>10</v>
      </c>
      <c r="BM70" s="69" t="str">
        <f>IF(Q70="","","-")</f>
        <v>-</v>
      </c>
      <c r="BN70" s="70">
        <f>IF(Q70="","",IF(Q70&lt;-9,BI70,BK70))</f>
        <v>12</v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>
        <f>IF(O70="","",SUM(T70:X70))</f>
        <v>0</v>
      </c>
      <c r="CD70" s="73" t="str">
        <f>IF(CC70="","","-")</f>
        <v>-</v>
      </c>
      <c r="CE70" s="74">
        <f>IF(O70="","",SUM(Y70:AC70))</f>
        <v>3</v>
      </c>
      <c r="CP70" s="32"/>
      <c r="CQ70" s="32"/>
    </row>
    <row r="71" spans="1:95" s="31" customFormat="1" ht="15" customHeight="1" x14ac:dyDescent="0.2">
      <c r="A71" s="43">
        <v>13</v>
      </c>
      <c r="B71" s="44">
        <v>25</v>
      </c>
      <c r="C71" s="75">
        <v>2</v>
      </c>
      <c r="D71" s="76" t="str">
        <f>IF(A71="","",VLOOKUP(A71,СписокКМ!D:I,2,FALSE))</f>
        <v>КОЗАЕВ Олег</v>
      </c>
      <c r="E71" s="47"/>
      <c r="F71" s="77" t="str">
        <f>IF(B71="","",VLOOKUP(B71,СписокКМ!D:I,2,FALSE))</f>
        <v>ЕРОФЕЕВ Дмитрий</v>
      </c>
      <c r="G71" s="49"/>
      <c r="H71" s="41"/>
      <c r="I71" s="91" t="s">
        <v>571</v>
      </c>
      <c r="J71" s="91" t="s">
        <v>149</v>
      </c>
      <c r="K71" s="91" t="s">
        <v>155</v>
      </c>
      <c r="L71" s="91" t="s">
        <v>159</v>
      </c>
      <c r="M71" s="51"/>
      <c r="N71" s="42"/>
      <c r="O71" s="79">
        <f>IF(I71="","",IF(I71="0",1000,IF(I71="-0",-1000,I71*1)))</f>
        <v>-4</v>
      </c>
      <c r="P71" s="79">
        <f t="shared" si="52"/>
        <v>3</v>
      </c>
      <c r="Q71" s="79">
        <f t="shared" si="52"/>
        <v>7</v>
      </c>
      <c r="R71" s="79">
        <f t="shared" si="52"/>
        <v>10</v>
      </c>
      <c r="S71" s="80" t="str">
        <f t="shared" si="52"/>
        <v/>
      </c>
      <c r="T71" s="55">
        <f t="shared" si="53"/>
        <v>0</v>
      </c>
      <c r="U71" s="56">
        <f t="shared" si="53"/>
        <v>1</v>
      </c>
      <c r="V71" s="56">
        <f t="shared" si="53"/>
        <v>1</v>
      </c>
      <c r="W71" s="56">
        <f t="shared" si="53"/>
        <v>1</v>
      </c>
      <c r="X71" s="56" t="str">
        <f t="shared" si="53"/>
        <v/>
      </c>
      <c r="Y71" s="57">
        <f t="shared" si="54"/>
        <v>1</v>
      </c>
      <c r="Z71" s="57">
        <f t="shared" si="54"/>
        <v>0</v>
      </c>
      <c r="AA71" s="57">
        <f t="shared" si="54"/>
        <v>0</v>
      </c>
      <c r="AB71" s="57">
        <f t="shared" si="54"/>
        <v>0</v>
      </c>
      <c r="AC71" s="57" t="str">
        <f t="shared" si="54"/>
        <v/>
      </c>
      <c r="AD71" s="58">
        <f>IF(CC71="","",IF(CC71&gt;CE71,1,-1))</f>
        <v>1</v>
      </c>
      <c r="AE71" s="58">
        <f>IF(CC71="","",IF(CC71&lt;CE71,1,-1))</f>
        <v>-1</v>
      </c>
      <c r="AF71" s="59">
        <f>IF(CC71&gt;CE71,1,0)</f>
        <v>1</v>
      </c>
      <c r="AG71" s="60">
        <f>IF(CE71&gt;CC71,1,0)</f>
        <v>0</v>
      </c>
      <c r="AH71" s="81">
        <f>IF(O71="","",AX71*1)</f>
        <v>4</v>
      </c>
      <c r="AI71" s="92">
        <f>IF(P71="","",BE71*1)</f>
        <v>11</v>
      </c>
      <c r="AJ71" s="92">
        <f>IF(Q71="","",BL71*1)</f>
        <v>11</v>
      </c>
      <c r="AK71" s="92">
        <f>IF(R71="","",BS71*1)</f>
        <v>12</v>
      </c>
      <c r="AL71" s="92" t="str">
        <f>IF(S71="","",BZ71*1)</f>
        <v/>
      </c>
      <c r="AM71" s="93">
        <f>IF(O71="","",AZ71*1)</f>
        <v>11</v>
      </c>
      <c r="AN71" s="93">
        <f>IF(P71="","",BG71*1)</f>
        <v>3</v>
      </c>
      <c r="AO71" s="93">
        <f>IF(Q71="","",BN71*1)</f>
        <v>7</v>
      </c>
      <c r="AP71" s="93">
        <f>IF(R71="","",BU71*1)</f>
        <v>10</v>
      </c>
      <c r="AQ71" s="93" t="str">
        <f>IF(S71="","",CB71*1)</f>
        <v/>
      </c>
      <c r="AR71" s="64">
        <f>SUM(AH71:AL71)</f>
        <v>38</v>
      </c>
      <c r="AS71" s="65">
        <f>SUM(AM71:AQ71)</f>
        <v>31</v>
      </c>
      <c r="AT71" s="66">
        <f>IF(O71=1000,11,IF(O71=-1000,0,IF(O71&gt;0,11,IF(O71&lt;0,(-O71),"0"))))</f>
        <v>4</v>
      </c>
      <c r="AU71" s="67" t="str">
        <f>IF(O71=1000,0,IF(O71=-1000,11,IF(O71&lt;-9,-(O71-2),IF(O71&gt;0,(O71),"0"))))</f>
        <v>0</v>
      </c>
      <c r="AV71" s="66">
        <f>IF(O71=1000,11,IF(O71=-1000,0,IF(O71&gt;9,(O71+2),IF(O71&lt;0,(-O71),"0"))))</f>
        <v>4</v>
      </c>
      <c r="AW71" s="67">
        <f>IF(O71=1000,0,IF(O71=-1000,11,IF(O71&lt;0,11,IF(O71&gt;0,(O71),"0"))))</f>
        <v>11</v>
      </c>
      <c r="AX71" s="94">
        <f>IF(O71="","",IF(O71&gt;9,AV71,AT71))</f>
        <v>4</v>
      </c>
      <c r="AY71" s="95" t="str">
        <f>IF(O71="","","-")</f>
        <v>-</v>
      </c>
      <c r="AZ71" s="96">
        <f>IF(O71="","",IF(O71&lt;-9,AU71,AW71))</f>
        <v>11</v>
      </c>
      <c r="BA71" s="66" t="str">
        <f>IF(P71=1000,11,IF(P71=-1000,0,IF(P71&gt;9,(P71+2),IF(P71&lt;0,(-P71),"0"))))</f>
        <v>0</v>
      </c>
      <c r="BB71" s="67">
        <f>IF(P71=1000,0,IF(P71=-1000,11,IF(P71&lt;-9,-(P71-2),IF(P71&gt;0,(P71),"0"))))</f>
        <v>3</v>
      </c>
      <c r="BC71" s="67">
        <f>IF(P71=1000,11,IF(P71=-1000,0,IF(P71&gt;0,11,IF(P71&lt;0,(-P71),"0"))))</f>
        <v>11</v>
      </c>
      <c r="BD71" s="67">
        <f>IF(P71=1000,0,IF(P71=-1000,11,IF(P71&lt;0,11,IF(P71&gt;0,(P71),"0"))))</f>
        <v>3</v>
      </c>
      <c r="BE71" s="94">
        <f>IF(P71="","",IF(P71&gt;9,BA71,BC71))</f>
        <v>11</v>
      </c>
      <c r="BF71" s="95" t="str">
        <f>IF(P71="","","-")</f>
        <v>-</v>
      </c>
      <c r="BG71" s="96">
        <f>IF(P71="","",IF(P71&lt;-9,BB71,BD71))</f>
        <v>3</v>
      </c>
      <c r="BH71" s="66" t="str">
        <f>IF(Q71=1000,11,IF(Q71=-1000,0,IF(Q71&gt;9,(Q71+2),IF(Q71&lt;0,(-Q71),"0"))))</f>
        <v>0</v>
      </c>
      <c r="BI71" s="67">
        <f>IF(Q71=1000,0,IF(Q71=-1000,11,IF(Q71&lt;-9,-(Q71-2),IF(Q71&gt;0,(Q71),"0"))))</f>
        <v>7</v>
      </c>
      <c r="BJ71" s="67">
        <f>IF(Q71=1000,11,IF(Q71=-1000,0,IF(Q71&gt;0,11,IF(Q71&lt;0,(-Q71),"0"))))</f>
        <v>11</v>
      </c>
      <c r="BK71" s="67">
        <f>IF(Q71=1000,0,IF(Q71=-1000,11,IF(Q71&lt;0,11,IF(Q71&gt;0,(Q71),"0"))))</f>
        <v>7</v>
      </c>
      <c r="BL71" s="94">
        <f>IF(Q71="","",IF(Q71&gt;9,BH71,BJ71))</f>
        <v>11</v>
      </c>
      <c r="BM71" s="95" t="str">
        <f>IF(Q71="","","-")</f>
        <v>-</v>
      </c>
      <c r="BN71" s="96">
        <f>IF(Q71="","",IF(Q71&lt;-9,BI71,BK71))</f>
        <v>7</v>
      </c>
      <c r="BO71" s="67">
        <f>IF(R71=1000,11,IF(R71=-1000,0,IF(R71&gt;9,(R71+2),IF(R71&lt;0,(-R71),"0"))))</f>
        <v>12</v>
      </c>
      <c r="BP71" s="67">
        <f>IF(R71=1000,0,IF(R71=-1000,11,IF(R71&lt;-9,-(R71-2),IF(R71&gt;0,(R71),"0"))))</f>
        <v>10</v>
      </c>
      <c r="BQ71" s="67">
        <f>IF(R71=1000,11,IF(R71=-1000,0,IF(R71&gt;0,11,IF(R71&lt;0,(-R71),"0"))))</f>
        <v>11</v>
      </c>
      <c r="BR71" s="67">
        <f>IF(R71=1000,0,IF(R71=-1000,11,IF(R71&lt;0,11,IF(R71&gt;0,(R71),"0"))))</f>
        <v>10</v>
      </c>
      <c r="BS71" s="94">
        <f>IF(R71="","",IF(R71&gt;9,BO71,BQ71))</f>
        <v>12</v>
      </c>
      <c r="BT71" s="95" t="str">
        <f>IF(R71="","","-")</f>
        <v>-</v>
      </c>
      <c r="BU71" s="96">
        <f>IF(R71="","",IF(R71&lt;-9,BP71,BR71))</f>
        <v>10</v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94" t="str">
        <f>IF(S71="","",IF(S71&gt;9,BV71,BX71))</f>
        <v/>
      </c>
      <c r="CA71" s="95" t="str">
        <f>IF(S71="","","-")</f>
        <v/>
      </c>
      <c r="CB71" s="96" t="str">
        <f>IF(S71="","",IF(S71&lt;-9,BW71,BY71))</f>
        <v/>
      </c>
      <c r="CC71" s="97">
        <f>IF(O71="","",SUM(T71:X71))</f>
        <v>3</v>
      </c>
      <c r="CD71" s="88" t="str">
        <f>IF(CC71="","","-")</f>
        <v>-</v>
      </c>
      <c r="CE71" s="98">
        <f>IF(O71="","",SUM(Y71:AC71))</f>
        <v>1</v>
      </c>
      <c r="CP71" s="32"/>
      <c r="CQ71" s="32"/>
    </row>
    <row r="72" spans="1:95" s="31" customFormat="1" ht="15" customHeight="1" x14ac:dyDescent="0.2">
      <c r="A72" s="43">
        <v>66</v>
      </c>
      <c r="B72" s="44">
        <v>74</v>
      </c>
      <c r="C72" s="1250" t="s">
        <v>563</v>
      </c>
      <c r="D72" s="76" t="str">
        <f>IF(A72="","",VLOOKUP(A72,СписокКМ!D:I,2,FALSE))</f>
        <v>КУДЗИЕВ Игорь</v>
      </c>
      <c r="E72" s="47"/>
      <c r="F72" s="77" t="str">
        <f>IF(B72="","",VLOOKUP(B72,СписокКМ!D:I,2,FALSE))</f>
        <v>КОСТЫЛИН Александр</v>
      </c>
      <c r="G72" s="49"/>
      <c r="H72" s="41"/>
      <c r="I72" s="1252" t="s">
        <v>30</v>
      </c>
      <c r="J72" s="1252" t="s">
        <v>28</v>
      </c>
      <c r="K72" s="1252" t="s">
        <v>31</v>
      </c>
      <c r="L72" s="1252" t="s">
        <v>29</v>
      </c>
      <c r="M72" s="1252" t="s">
        <v>567</v>
      </c>
      <c r="N72" s="42"/>
      <c r="O72" s="1244">
        <f>IF(I72="","",IF(I72="0",1000,IF(I72="-0",-1000,I72*1)))</f>
        <v>-8</v>
      </c>
      <c r="P72" s="1244">
        <f>IF(J72="","",IF(J72="0",1000,IF(J72="-0",-1000,J72*1)))</f>
        <v>-9</v>
      </c>
      <c r="Q72" s="1244">
        <f>IF(K72="","",IF(K72="0",1000,IF(K72="-0",-1000,K72*1)))</f>
        <v>8</v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>
        <f>IF(O72="","",IF(O72&gt;0,1,0))</f>
        <v>0</v>
      </c>
      <c r="U72" s="1284">
        <f>IF(P72="","",IF(P72&gt;0,1,0))</f>
        <v>0</v>
      </c>
      <c r="V72" s="1284">
        <f>IF(Q72="","",IF(Q72&gt;0,1,0))</f>
        <v>1</v>
      </c>
      <c r="W72" s="1284" t="str">
        <f>IF(R72="","",IF(R72&gt;0,1,0))</f>
        <v/>
      </c>
      <c r="X72" s="1284" t="str">
        <f>IF(S72="","",IF(S72&gt;0,1,0))</f>
        <v/>
      </c>
      <c r="Y72" s="1278">
        <f>IF(O72="","",IF(O72&lt;0,1,0))</f>
        <v>1</v>
      </c>
      <c r="Z72" s="1278">
        <f>IF(P72="","",IF(P72&lt;0,1,0))</f>
        <v>1</v>
      </c>
      <c r="AA72" s="1278">
        <f>IF(Q72="","",IF(Q72&lt;0,1,0))</f>
        <v>0</v>
      </c>
      <c r="AB72" s="1278" t="str">
        <f>IF(R72="","",IF(R72&lt;0,1,0))</f>
        <v/>
      </c>
      <c r="AC72" s="1278" t="str">
        <f>IF(S72="","",IF(S72&lt;0,1,0))</f>
        <v/>
      </c>
      <c r="AD72" s="1280">
        <f>IF(CC72="","",IF(CC72&gt;CE72,1,-1))</f>
        <v>-1</v>
      </c>
      <c r="AE72" s="1280">
        <f>IF(CC72="","",IF(CC72&lt;CE72,1,-1))</f>
        <v>1</v>
      </c>
      <c r="AF72" s="1282">
        <f>IF(CC72&gt;CE72,1,0)</f>
        <v>0</v>
      </c>
      <c r="AG72" s="1272">
        <f>IF(CE72&gt;CC72,1,0)</f>
        <v>1</v>
      </c>
      <c r="AH72" s="1274">
        <f>IF(O72="","",AX72*1)</f>
        <v>8</v>
      </c>
      <c r="AI72" s="1276">
        <f>IF(P72="","",BE72*1)</f>
        <v>9</v>
      </c>
      <c r="AJ72" s="1276">
        <f>IF(Q72="","",BL72*1)</f>
        <v>11</v>
      </c>
      <c r="AK72" s="1276" t="str">
        <f>IF(R72="","",BS72*1)</f>
        <v/>
      </c>
      <c r="AL72" s="1276" t="str">
        <f>IF(S72="","",BZ72*1)</f>
        <v/>
      </c>
      <c r="AM72" s="1298">
        <f>IF(O72="","",AZ72*1)</f>
        <v>11</v>
      </c>
      <c r="AN72" s="1298">
        <f>IF(P72="","",BG72*1)</f>
        <v>11</v>
      </c>
      <c r="AO72" s="1298">
        <f>IF(Q72="","",BN72*1)</f>
        <v>8</v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8</v>
      </c>
      <c r="AU72" s="1286" t="str">
        <f>IF(O72=1000,0,IF(O72=-1000,11,IF(O72&lt;-9,-(O72-2),IF(O72&gt;0,(O72),"0"))))</f>
        <v>0</v>
      </c>
      <c r="AV72" s="1286">
        <f>IF(O72=1000,11,IF(O72=-1000,0,IF(O72&gt;9,(O72+2),IF(O72&lt;0,(-O72),"0"))))</f>
        <v>8</v>
      </c>
      <c r="AW72" s="1286">
        <f>IF(O72=1000,0,IF(O72=-1000,11,IF(O72&lt;0,11,IF(O72&gt;0,(O72),"0"))))</f>
        <v>11</v>
      </c>
      <c r="AX72" s="1296">
        <f>IF(O72="","",IF(O72&gt;9,AV72,AT72))</f>
        <v>8</v>
      </c>
      <c r="AY72" s="1288" t="str">
        <f>IF(O72="","","-")</f>
        <v>-</v>
      </c>
      <c r="AZ72" s="1290">
        <f>IF(O72="","",IF(O72&lt;-9,AU72,AW72))</f>
        <v>11</v>
      </c>
      <c r="BA72" s="1286">
        <f>IF(P72=1000,11,IF(P72=-1000,0,IF(P72&gt;9,(P72+2),IF(P72&lt;0,(-P72),"0"))))</f>
        <v>9</v>
      </c>
      <c r="BB72" s="1286" t="str">
        <f>IF(P72=1000,0,IF(P72=-1000,11,IF(P72&lt;-9,-(P72-2),IF(P72&gt;0,(P72),"0"))))</f>
        <v>0</v>
      </c>
      <c r="BC72" s="1286">
        <f>IF(P72=1000,11,IF(P72=-1000,0,IF(P72&gt;0,11,IF(P72&lt;0,(-P72),"0"))))</f>
        <v>9</v>
      </c>
      <c r="BD72" s="1286">
        <f>IF(P72=1000,0,IF(P72=-1000,11,IF(P72&lt;0,11,IF(P72&gt;0,(P72),"0"))))</f>
        <v>11</v>
      </c>
      <c r="BE72" s="1296">
        <f>IF(P72="","",IF(P72&gt;9,BA72,BC72))</f>
        <v>9</v>
      </c>
      <c r="BF72" s="1288" t="str">
        <f>IF(P72="","","-")</f>
        <v>-</v>
      </c>
      <c r="BG72" s="1290">
        <f>IF(P72="","",IF(P72&lt;-9,BB72,BD72))</f>
        <v>11</v>
      </c>
      <c r="BH72" s="1286" t="str">
        <f>IF(Q72=1000,11,IF(Q72=-1000,0,IF(Q72&gt;9,(Q72+2),IF(Q72&lt;0,(-Q72),"0"))))</f>
        <v>0</v>
      </c>
      <c r="BI72" s="1286">
        <f>IF(Q72=1000,0,IF(Q72=-1000,11,IF(Q72&lt;-9,-(Q72-2),IF(Q72&gt;0,(Q72),"0"))))</f>
        <v>8</v>
      </c>
      <c r="BJ72" s="1286">
        <f>IF(Q72=1000,11,IF(Q72=-1000,0,IF(Q72&gt;0,11,IF(Q72&lt;0,(-Q72),"0"))))</f>
        <v>11</v>
      </c>
      <c r="BK72" s="1286">
        <f>IF(Q72=1000,0,IF(Q72=-1000,11,IF(Q72&lt;0,11,IF(Q72&gt;0,(Q72),"0"))))</f>
        <v>8</v>
      </c>
      <c r="BL72" s="1296">
        <f>IF(Q72="","",IF(Q72&gt;9,BH72,BJ72))</f>
        <v>11</v>
      </c>
      <c r="BM72" s="1288" t="str">
        <f>IF(Q72="","","-")</f>
        <v>-</v>
      </c>
      <c r="BN72" s="1290">
        <f>IF(Q72="","",IF(Q72&lt;-9,BI72,BK72))</f>
        <v>8</v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308" t="s">
        <v>26</v>
      </c>
      <c r="BT72" s="1310" t="s">
        <v>569</v>
      </c>
      <c r="BU72" s="1312" t="s">
        <v>29</v>
      </c>
      <c r="BV72" s="1338" t="e">
        <f>IF(S72=1000,11,IF(S72=-1000,0,IF(S72&gt;9,(S72+2),IF(S72&lt;0,(-S72),"0"))))</f>
        <v>#VALUE!</v>
      </c>
      <c r="BW72" s="1338" t="str">
        <f>IF(S72=1000,0,IF(S72=-1000,11,IF(S72&lt;-9,-(S72-2),IF(S72&gt;0,(S72),"0"))))</f>
        <v/>
      </c>
      <c r="BX72" s="1338">
        <f>IF(S72=1000,11,IF(S72=-1000,0,IF(S72&gt;0,11,IF(S72&lt;0,(-S72),"0"))))</f>
        <v>11</v>
      </c>
      <c r="BY72" s="1338" t="str">
        <f>IF(S72=1000,0,IF(S72=-1000,11,IF(S72&lt;0,11,IF(S72&gt;0,(S72),"0"))))</f>
        <v/>
      </c>
      <c r="BZ72" s="1308" t="s">
        <v>152</v>
      </c>
      <c r="CA72" s="1310" t="s">
        <v>569</v>
      </c>
      <c r="CB72" s="1312" t="s">
        <v>26</v>
      </c>
      <c r="CC72" s="1302">
        <v>2</v>
      </c>
      <c r="CD72" s="1304" t="str">
        <f>IF(CC72="","","-")</f>
        <v>-</v>
      </c>
      <c r="CE72" s="1306">
        <v>3</v>
      </c>
      <c r="CP72" s="32"/>
      <c r="CQ72" s="32"/>
    </row>
    <row r="73" spans="1:95" s="31" customFormat="1" ht="15" customHeight="1" x14ac:dyDescent="0.2">
      <c r="A73" s="43">
        <v>13</v>
      </c>
      <c r="B73" s="44">
        <v>25</v>
      </c>
      <c r="C73" s="1251"/>
      <c r="D73" s="46" t="str">
        <f>IF(A73="","",VLOOKUP(A73,СписокКМ!D:I,2,FALSE))</f>
        <v>КОЗАЕВ Олег</v>
      </c>
      <c r="E73" s="47"/>
      <c r="F73" s="48" t="str">
        <f>IF(B73="","",VLOOKUP(B73,СписокКМ!D:I,2,FALSE))</f>
        <v>ЕРОФЕЕВ Дмитрий</v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309"/>
      <c r="BT73" s="1311"/>
      <c r="BU73" s="1313"/>
      <c r="BV73" s="1339"/>
      <c r="BW73" s="1339"/>
      <c r="BX73" s="1339"/>
      <c r="BY73" s="1339"/>
      <c r="BZ73" s="1309"/>
      <c r="CA73" s="1311"/>
      <c r="CB73" s="1313"/>
      <c r="CC73" s="1303"/>
      <c r="CD73" s="1305"/>
      <c r="CE73" s="1307"/>
      <c r="CP73" s="32"/>
      <c r="CQ73" s="32"/>
    </row>
    <row r="74" spans="1:95" s="31" customFormat="1" ht="15" customHeight="1" x14ac:dyDescent="0.2">
      <c r="A74" s="99">
        <f>IF(A70="","",A70)</f>
        <v>66</v>
      </c>
      <c r="B74" s="99">
        <f>IF(B70="","",B71)</f>
        <v>25</v>
      </c>
      <c r="C74" s="75">
        <v>4</v>
      </c>
      <c r="D74" s="100" t="str">
        <f>IF(A74="","",VLOOKUP(A74,СписокКМ!D:I,2,FALSE))</f>
        <v>КУДЗИЕВ Игорь</v>
      </c>
      <c r="E74" s="101"/>
      <c r="F74" s="77" t="str">
        <f>IF(B74="","",VLOOKUP(B74,СписокКМ!D:I,2,FALSE))</f>
        <v>ЕРОФЕЕВ Дмитрий</v>
      </c>
      <c r="G74" s="102"/>
      <c r="H74" s="41"/>
      <c r="I74" s="91" t="s">
        <v>154</v>
      </c>
      <c r="J74" s="91" t="s">
        <v>154</v>
      </c>
      <c r="K74" s="91" t="s">
        <v>154</v>
      </c>
      <c r="L74" s="91"/>
      <c r="M74" s="91"/>
      <c r="N74" s="42"/>
      <c r="O74" s="79">
        <f>IF(I74="","",IF(I74="0",1000,IF(I74="-0",-1000,I74*1)))</f>
        <v>6</v>
      </c>
      <c r="P74" s="79">
        <f t="shared" ref="P74:S75" si="55">IF(J74="","",IF(J74="0",1000,IF(J74="-0",-1000,J74*1)))</f>
        <v>6</v>
      </c>
      <c r="Q74" s="79">
        <f t="shared" si="55"/>
        <v>6</v>
      </c>
      <c r="R74" s="79" t="str">
        <f t="shared" si="55"/>
        <v/>
      </c>
      <c r="S74" s="80" t="str">
        <f t="shared" si="55"/>
        <v/>
      </c>
      <c r="T74" s="103">
        <f t="shared" ref="T74:X75" si="56">IF(O74="","",IF(O74&gt;0,1,0))</f>
        <v>1</v>
      </c>
      <c r="U74" s="104">
        <f t="shared" si="56"/>
        <v>1</v>
      </c>
      <c r="V74" s="104">
        <f t="shared" si="56"/>
        <v>1</v>
      </c>
      <c r="W74" s="104" t="str">
        <f t="shared" si="56"/>
        <v/>
      </c>
      <c r="X74" s="104" t="str">
        <f t="shared" si="56"/>
        <v/>
      </c>
      <c r="Y74" s="105">
        <f t="shared" ref="Y74:AC75" si="57">IF(O74="","",IF(O74&lt;0,1,0))</f>
        <v>0</v>
      </c>
      <c r="Z74" s="105">
        <f t="shared" si="57"/>
        <v>0</v>
      </c>
      <c r="AA74" s="105">
        <f t="shared" si="57"/>
        <v>0</v>
      </c>
      <c r="AB74" s="105" t="str">
        <f t="shared" si="57"/>
        <v/>
      </c>
      <c r="AC74" s="105" t="str">
        <f t="shared" si="57"/>
        <v/>
      </c>
      <c r="AD74" s="106">
        <f>IF(CC74="","",IF(CC74&gt;CE74,1,-1))</f>
        <v>1</v>
      </c>
      <c r="AE74" s="106">
        <f>IF(CC74="","",IF(CC74&lt;CE74,1,-1))</f>
        <v>-1</v>
      </c>
      <c r="AF74" s="107">
        <f>IF(CC74&gt;CE74,1,0)</f>
        <v>1</v>
      </c>
      <c r="AG74" s="108">
        <f>IF(CE74&gt;CC74,1,0)</f>
        <v>0</v>
      </c>
      <c r="AH74" s="81">
        <f>IF(O74="","",AX74*1)</f>
        <v>11</v>
      </c>
      <c r="AI74" s="92">
        <f>IF(P74="","",BE74*1)</f>
        <v>11</v>
      </c>
      <c r="AJ74" s="92">
        <f>IF(Q74="","",BL74*1)</f>
        <v>11</v>
      </c>
      <c r="AK74" s="92" t="str">
        <f>IF(R74="","",BS74*1)</f>
        <v/>
      </c>
      <c r="AL74" s="92" t="str">
        <f>IF(S74="","",BZ74*1)</f>
        <v/>
      </c>
      <c r="AM74" s="93">
        <f>IF(O74="","",AZ74*1)</f>
        <v>6</v>
      </c>
      <c r="AN74" s="93">
        <f>IF(P74="","",BG74*1)</f>
        <v>6</v>
      </c>
      <c r="AO74" s="93">
        <f>IF(Q74="","",BN74*1)</f>
        <v>6</v>
      </c>
      <c r="AP74" s="93" t="str">
        <f>IF(R74="","",BU74*1)</f>
        <v/>
      </c>
      <c r="AQ74" s="93" t="str">
        <f>IF(S74="","",CB74*1)</f>
        <v/>
      </c>
      <c r="AR74" s="109">
        <f>SUM(AH74:AL74)</f>
        <v>33</v>
      </c>
      <c r="AS74" s="110">
        <f>SUM(AM74:AQ74)</f>
        <v>18</v>
      </c>
      <c r="AT74" s="111">
        <f>IF(O74=1000,11,IF(O74=-1000,0,IF(O74&gt;0,11,IF(O74&lt;0,(-O74),"0"))))</f>
        <v>11</v>
      </c>
      <c r="AU74" s="112">
        <f>IF(O74=1000,0,IF(O74=-1000,11,IF(O74&lt;-9,-(O74-2),IF(O74&gt;0,(O74),"0"))))</f>
        <v>6</v>
      </c>
      <c r="AV74" s="111" t="str">
        <f>IF(O74=1000,11,IF(O74=-1000,0,IF(O74&gt;9,(O74+2),IF(O74&lt;0,(-O74),"0"))))</f>
        <v>0</v>
      </c>
      <c r="AW74" s="112">
        <f>IF(O74=1000,0,IF(O74=-1000,11,IF(O74&lt;0,11,IF(O74&gt;0,(O74),"0"))))</f>
        <v>6</v>
      </c>
      <c r="AX74" s="94">
        <f>IF(O74="","",IF(O74&gt;9,AV74,AT74))</f>
        <v>11</v>
      </c>
      <c r="AY74" s="95" t="str">
        <f>IF(O74="","","-")</f>
        <v>-</v>
      </c>
      <c r="AZ74" s="96">
        <f>IF(O74="","",IF(O74&lt;-9,AU74,AW74))</f>
        <v>6</v>
      </c>
      <c r="BA74" s="111" t="str">
        <f>IF(P74=1000,11,IF(P74=-1000,0,IF(P74&gt;9,(P74+2),IF(P74&lt;0,(-P74),"0"))))</f>
        <v>0</v>
      </c>
      <c r="BB74" s="112">
        <f>IF(P74=1000,0,IF(P74=-1000,11,IF(P74&lt;-9,-(P74-2),IF(P74&gt;0,(P74),"0"))))</f>
        <v>6</v>
      </c>
      <c r="BC74" s="112">
        <f>IF(P74=1000,11,IF(P74=-1000,0,IF(P74&gt;0,11,IF(P74&lt;0,(-P74),"0"))))</f>
        <v>11</v>
      </c>
      <c r="BD74" s="112">
        <f>IF(P74=1000,0,IF(P74=-1000,11,IF(P74&lt;0,11,IF(P74&gt;0,(P74),"0"))))</f>
        <v>6</v>
      </c>
      <c r="BE74" s="94">
        <f>IF(P74="","",IF(P74&gt;9,BA74,BC74))</f>
        <v>11</v>
      </c>
      <c r="BF74" s="95" t="str">
        <f>IF(P74="","","-")</f>
        <v>-</v>
      </c>
      <c r="BG74" s="96">
        <f>IF(P74="","",IF(P74&lt;-9,BB74,BD74))</f>
        <v>6</v>
      </c>
      <c r="BH74" s="111" t="str">
        <f>IF(Q74=1000,11,IF(Q74=-1000,0,IF(Q74&gt;9,(Q74+2),IF(Q74&lt;0,(-Q74),"0"))))</f>
        <v>0</v>
      </c>
      <c r="BI74" s="112">
        <f>IF(Q74=1000,0,IF(Q74=-1000,11,IF(Q74&lt;-9,-(Q74-2),IF(Q74&gt;0,(Q74),"0"))))</f>
        <v>6</v>
      </c>
      <c r="BJ74" s="112">
        <f>IF(Q74=1000,11,IF(Q74=-1000,0,IF(Q74&gt;0,11,IF(Q74&lt;0,(-Q74),"0"))))</f>
        <v>11</v>
      </c>
      <c r="BK74" s="112">
        <f>IF(Q74=1000,0,IF(Q74=-1000,11,IF(Q74&lt;0,11,IF(Q74&gt;0,(Q74),"0"))))</f>
        <v>6</v>
      </c>
      <c r="BL74" s="94">
        <f>IF(Q74="","",IF(Q74&gt;9,BH74,BJ74))</f>
        <v>11</v>
      </c>
      <c r="BM74" s="95" t="str">
        <f>IF(Q74="","","-")</f>
        <v>-</v>
      </c>
      <c r="BN74" s="96">
        <f>IF(Q74="","",IF(Q74&lt;-9,BI74,BK74))</f>
        <v>6</v>
      </c>
      <c r="BO74" s="112" t="e">
        <f>IF(R74=1000,11,IF(R74=-1000,0,IF(R74&gt;9,(R74+2),IF(R74&lt;0,(-R74),"0"))))</f>
        <v>#VALUE!</v>
      </c>
      <c r="BP74" s="112" t="str">
        <f>IF(R74=1000,0,IF(R74=-1000,11,IF(R74&lt;-9,-(R74-2),IF(R74&gt;0,(R74),"0"))))</f>
        <v/>
      </c>
      <c r="BQ74" s="112">
        <f>IF(R74=1000,11,IF(R74=-1000,0,IF(R74&gt;0,11,IF(R74&lt;0,(-R74),"0"))))</f>
        <v>11</v>
      </c>
      <c r="BR74" s="112" t="str">
        <f>IF(R74=1000,0,IF(R74=-1000,11,IF(R74&lt;0,11,IF(R74&gt;0,(R74),"0"))))</f>
        <v/>
      </c>
      <c r="BS74" s="94" t="str">
        <f>IF(R74="","",IF(R74&gt;9,BO74,BQ74))</f>
        <v/>
      </c>
      <c r="BT74" s="95" t="str">
        <f>IF(R74="","","-")</f>
        <v/>
      </c>
      <c r="BU74" s="96" t="str">
        <f>IF(R74="","",IF(R74&lt;-9,BP74,BR74))</f>
        <v/>
      </c>
      <c r="BV74" s="112" t="e">
        <f>IF(S74=1000,11,IF(S74=-1000,0,IF(S74&gt;9,(S74+2),IF(S74&lt;0,(-S74),"0"))))</f>
        <v>#VALUE!</v>
      </c>
      <c r="BW74" s="112" t="str">
        <f>IF(S74=1000,0,IF(S74=-1000,11,IF(S74&lt;-9,-(S74-2),IF(S74&gt;0,(S74),"0"))))</f>
        <v/>
      </c>
      <c r="BX74" s="112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94" t="str">
        <f>IF(S74="","",IF(S74&gt;9,BV74,BX74))</f>
        <v/>
      </c>
      <c r="CA74" s="95" t="str">
        <f>IF(S74="","","-")</f>
        <v/>
      </c>
      <c r="CB74" s="96" t="str">
        <f>IF(S74="","",IF(S74&lt;-9,BW74,BY74))</f>
        <v/>
      </c>
      <c r="CC74" s="97">
        <f>IF(O74="","",SUM(T74:X74))</f>
        <v>3</v>
      </c>
      <c r="CD74" s="88" t="str">
        <f>IF(CC74="","","-")</f>
        <v>-</v>
      </c>
      <c r="CE74" s="98">
        <f>IF(O74="","",SUM(Y74:AC74))</f>
        <v>0</v>
      </c>
      <c r="CP74" s="32"/>
      <c r="CQ74" s="32"/>
    </row>
    <row r="75" spans="1:95" s="31" customFormat="1" ht="15" customHeight="1" thickBot="1" x14ac:dyDescent="0.25">
      <c r="A75" s="99">
        <f>IF(A70="","",A71)</f>
        <v>13</v>
      </c>
      <c r="B75" s="99">
        <f>IF(B70="","",B70)</f>
        <v>74</v>
      </c>
      <c r="C75" s="114">
        <v>5</v>
      </c>
      <c r="D75" s="115" t="str">
        <f>IF(A75="","",VLOOKUP(A75,СписокКМ!D:I,2,FALSE))</f>
        <v>КОЗАЕВ Олег</v>
      </c>
      <c r="E75" s="116"/>
      <c r="F75" s="117" t="str">
        <f>IF(B75="","",VLOOKUP(B75,СписокКМ!D:I,2,FALSE))</f>
        <v>КОСТЫЛИН Александр</v>
      </c>
      <c r="G75" s="118"/>
      <c r="H75" s="119"/>
      <c r="I75" s="120" t="s">
        <v>565</v>
      </c>
      <c r="J75" s="120" t="s">
        <v>577</v>
      </c>
      <c r="K75" s="120" t="s">
        <v>566</v>
      </c>
      <c r="L75" s="121"/>
      <c r="M75" s="121"/>
      <c r="N75" s="122"/>
      <c r="O75" s="123">
        <f>IF(I75="","",IF(I75="0",1000,IF(I75="-0",-1000,I75*1)))</f>
        <v>-3</v>
      </c>
      <c r="P75" s="123">
        <f t="shared" si="55"/>
        <v>-12</v>
      </c>
      <c r="Q75" s="123">
        <f t="shared" si="55"/>
        <v>-2</v>
      </c>
      <c r="R75" s="123" t="str">
        <f t="shared" si="55"/>
        <v/>
      </c>
      <c r="S75" s="124" t="str">
        <f t="shared" si="55"/>
        <v/>
      </c>
      <c r="T75" s="125">
        <f t="shared" si="56"/>
        <v>0</v>
      </c>
      <c r="U75" s="126">
        <f t="shared" si="56"/>
        <v>0</v>
      </c>
      <c r="V75" s="126">
        <f t="shared" si="56"/>
        <v>0</v>
      </c>
      <c r="W75" s="126" t="str">
        <f t="shared" si="56"/>
        <v/>
      </c>
      <c r="X75" s="126" t="str">
        <f t="shared" si="56"/>
        <v/>
      </c>
      <c r="Y75" s="127">
        <f t="shared" si="57"/>
        <v>1</v>
      </c>
      <c r="Z75" s="127">
        <f t="shared" si="57"/>
        <v>1</v>
      </c>
      <c r="AA75" s="127">
        <f t="shared" si="57"/>
        <v>1</v>
      </c>
      <c r="AB75" s="127" t="str">
        <f t="shared" si="57"/>
        <v/>
      </c>
      <c r="AC75" s="127" t="str">
        <f t="shared" si="57"/>
        <v/>
      </c>
      <c r="AD75" s="128">
        <f>IF(CC75="","",IF(CC75&gt;CE75,1,-1))</f>
        <v>-1</v>
      </c>
      <c r="AE75" s="128">
        <f>IF(CC75="","",IF(CC75&lt;CE75,1,-1))</f>
        <v>1</v>
      </c>
      <c r="AF75" s="129">
        <f>IF(CC75&gt;CE75,1,0)</f>
        <v>0</v>
      </c>
      <c r="AG75" s="130">
        <f>IF(CE75&gt;CC75,1,0)</f>
        <v>1</v>
      </c>
      <c r="AH75" s="131">
        <f>IF(O75="","",AX75*1)</f>
        <v>3</v>
      </c>
      <c r="AI75" s="132">
        <f>IF(P75="","",BE75*1)</f>
        <v>12</v>
      </c>
      <c r="AJ75" s="132">
        <f>IF(Q75="","",BL75*1)</f>
        <v>2</v>
      </c>
      <c r="AK75" s="132" t="str">
        <f>IF(R75="","",BS75*1)</f>
        <v/>
      </c>
      <c r="AL75" s="132" t="str">
        <f>IF(S75="","",BZ75*1)</f>
        <v/>
      </c>
      <c r="AM75" s="133">
        <f>IF(O75="","",AZ75*1)</f>
        <v>11</v>
      </c>
      <c r="AN75" s="133">
        <f>IF(P75="","",BG75*1)</f>
        <v>14</v>
      </c>
      <c r="AO75" s="133">
        <f>IF(Q75="","",BN75*1)</f>
        <v>11</v>
      </c>
      <c r="AP75" s="133" t="str">
        <f>IF(R75="","",BU75*1)</f>
        <v/>
      </c>
      <c r="AQ75" s="133" t="str">
        <f>IF(S75="","",CB75*1)</f>
        <v/>
      </c>
      <c r="AR75" s="134">
        <f>SUM(AH75:AL75)</f>
        <v>17</v>
      </c>
      <c r="AS75" s="135">
        <f>SUM(AM75:AQ75)</f>
        <v>36</v>
      </c>
      <c r="AT75" s="136">
        <f>IF(O75=1000,11,IF(O75=-1000,0,IF(O75&gt;0,11,IF(O75&lt;0,(-O75),"0"))))</f>
        <v>3</v>
      </c>
      <c r="AU75" s="137" t="str">
        <f>IF(O75=1000,0,IF(O75=-1000,11,IF(O75&lt;-9,-(O75-2),IF(O75&gt;0,(O75),"0"))))</f>
        <v>0</v>
      </c>
      <c r="AV75" s="136">
        <f>IF(O75=1000,11,IF(O75=-1000,0,IF(O75&gt;9,(O75+2),IF(O75&lt;0,(-O75),"0"))))</f>
        <v>3</v>
      </c>
      <c r="AW75" s="137">
        <f>IF(O75=1000,0,IF(O75=-1000,11,IF(O75&lt;0,11,IF(O75&gt;0,(O75),"0"))))</f>
        <v>11</v>
      </c>
      <c r="AX75" s="138">
        <f>IF(O75="","",IF(O75&gt;9,AV75,AT75))</f>
        <v>3</v>
      </c>
      <c r="AY75" s="139" t="str">
        <f>IF(O75="","","-")</f>
        <v>-</v>
      </c>
      <c r="AZ75" s="140">
        <f>IF(O75="","",IF(O75&lt;-9,AU75,AW75))</f>
        <v>11</v>
      </c>
      <c r="BA75" s="136">
        <f>IF(P75=1000,11,IF(P75=-1000,0,IF(P75&gt;9,(P75+2),IF(P75&lt;0,(-P75),"0"))))</f>
        <v>12</v>
      </c>
      <c r="BB75" s="137">
        <f>IF(P75=1000,0,IF(P75=-1000,11,IF(P75&lt;-9,-(P75-2),IF(P75&gt;0,(P75),"0"))))</f>
        <v>14</v>
      </c>
      <c r="BC75" s="137">
        <f>IF(P75=1000,11,IF(P75=-1000,0,IF(P75&gt;0,11,IF(P75&lt;0,(-P75),"0"))))</f>
        <v>12</v>
      </c>
      <c r="BD75" s="137">
        <f>IF(P75=1000,0,IF(P75=-1000,11,IF(P75&lt;0,11,IF(P75&gt;0,(P75),"0"))))</f>
        <v>11</v>
      </c>
      <c r="BE75" s="138">
        <f>IF(P75="","",IF(P75&gt;9,BA75,BC75))</f>
        <v>12</v>
      </c>
      <c r="BF75" s="139" t="str">
        <f>IF(P75="","","-")</f>
        <v>-</v>
      </c>
      <c r="BG75" s="140">
        <f>IF(P75="","",IF(P75&lt;-9,BB75,BD75))</f>
        <v>14</v>
      </c>
      <c r="BH75" s="136">
        <f>IF(Q75=1000,11,IF(Q75=-1000,0,IF(Q75&gt;9,(Q75+2),IF(Q75&lt;0,(-Q75),"0"))))</f>
        <v>2</v>
      </c>
      <c r="BI75" s="137" t="str">
        <f>IF(Q75=1000,0,IF(Q75=-1000,11,IF(Q75&lt;-9,-(Q75-2),IF(Q75&gt;0,(Q75),"0"))))</f>
        <v>0</v>
      </c>
      <c r="BJ75" s="137">
        <f>IF(Q75=1000,11,IF(Q75=-1000,0,IF(Q75&gt;0,11,IF(Q75&lt;0,(-Q75),"0"))))</f>
        <v>2</v>
      </c>
      <c r="BK75" s="137">
        <f>IF(Q75=1000,0,IF(Q75=-1000,11,IF(Q75&lt;0,11,IF(Q75&gt;0,(Q75),"0"))))</f>
        <v>11</v>
      </c>
      <c r="BL75" s="138">
        <f>IF(Q75="","",IF(Q75&gt;9,BH75,BJ75))</f>
        <v>2</v>
      </c>
      <c r="BM75" s="139" t="str">
        <f>IF(Q75="","","-")</f>
        <v>-</v>
      </c>
      <c r="BN75" s="140">
        <f>IF(Q75="","",IF(Q75&lt;-9,BI75,BK75))</f>
        <v>11</v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>
        <f>IF(O75="","",SUM(T75:X75))</f>
        <v>0</v>
      </c>
      <c r="CD75" s="143" t="str">
        <f>IF(CC75="","","-")</f>
        <v>-</v>
      </c>
      <c r="CE75" s="144">
        <f>IF(O75="","",SUM(Y75:AC75))</f>
        <v>3</v>
      </c>
      <c r="CP75" s="32"/>
      <c r="CQ75" s="32"/>
    </row>
    <row r="76" spans="1:95" s="31" customFormat="1" ht="15" customHeight="1" thickBot="1" x14ac:dyDescent="0.25">
      <c r="A76" s="145"/>
      <c r="B76" s="145"/>
      <c r="C76" s="145"/>
      <c r="D76" s="146"/>
      <c r="E76" s="147"/>
      <c r="F76" s="148"/>
      <c r="G76" s="149"/>
      <c r="H76" s="150"/>
      <c r="I76" s="151"/>
      <c r="J76" s="151"/>
      <c r="K76" s="151"/>
      <c r="L76" s="151"/>
      <c r="M76" s="151"/>
      <c r="N76" s="150"/>
      <c r="O76" s="152"/>
      <c r="P76" s="152"/>
      <c r="Q76" s="152"/>
      <c r="R76" s="152"/>
      <c r="S76" s="152"/>
      <c r="T76" s="153"/>
      <c r="U76" s="153"/>
      <c r="V76" s="153"/>
      <c r="W76" s="153"/>
      <c r="X76" s="153"/>
      <c r="Y76" s="154"/>
      <c r="Z76" s="154"/>
      <c r="AA76" s="154"/>
      <c r="AB76" s="154"/>
      <c r="AC76" s="154"/>
      <c r="AD76" s="155"/>
      <c r="AE76" s="155"/>
      <c r="AF76" s="156"/>
      <c r="AG76" s="156"/>
      <c r="AH76" s="157"/>
      <c r="AI76" s="157"/>
      <c r="AJ76" s="157"/>
      <c r="AK76" s="157"/>
      <c r="AL76" s="157"/>
      <c r="AM76" s="158"/>
      <c r="AN76" s="158"/>
      <c r="AO76" s="158"/>
      <c r="AP76" s="158"/>
      <c r="AQ76" s="158"/>
      <c r="AR76" s="159"/>
      <c r="AS76" s="159"/>
      <c r="AT76" s="160"/>
      <c r="AU76" s="160"/>
      <c r="AV76" s="160"/>
      <c r="AW76" s="160"/>
      <c r="AX76" s="161"/>
      <c r="AY76" s="161"/>
      <c r="AZ76" s="161"/>
      <c r="BA76" s="160"/>
      <c r="BB76" s="160"/>
      <c r="BC76" s="160"/>
      <c r="BD76" s="160"/>
      <c r="BE76" s="161"/>
      <c r="BF76" s="161"/>
      <c r="BG76" s="161"/>
      <c r="BH76" s="160"/>
      <c r="BI76" s="160"/>
      <c r="BJ76" s="160"/>
      <c r="BK76" s="160"/>
      <c r="BL76" s="161"/>
      <c r="BM76" s="161"/>
      <c r="BN76" s="161"/>
      <c r="BO76" s="160"/>
      <c r="BP76" s="160"/>
      <c r="BQ76" s="160"/>
      <c r="BR76" s="160"/>
      <c r="BS76" s="161"/>
      <c r="BT76" s="161"/>
      <c r="BU76" s="161"/>
      <c r="BV76" s="160"/>
      <c r="BW76" s="160"/>
      <c r="BX76" s="160"/>
      <c r="BY76" s="160"/>
      <c r="BZ76" s="161"/>
      <c r="CA76" s="161"/>
      <c r="CB76" s="161"/>
      <c r="CC76" s="162"/>
      <c r="CD76" s="163"/>
      <c r="CE76" s="164"/>
      <c r="CP76" s="32"/>
      <c r="CQ76" s="32"/>
    </row>
    <row r="77" spans="1:95" s="31" customFormat="1" ht="31.5" customHeight="1" thickBot="1" x14ac:dyDescent="0.25">
      <c r="A77" s="34">
        <v>2</v>
      </c>
      <c r="B77" s="35">
        <v>6</v>
      </c>
      <c r="C77" s="1225">
        <f>1+C68</f>
        <v>9</v>
      </c>
      <c r="D77" s="1227" t="str">
        <f>IF(A77="","",VLOOKUP(A77,СписокКМ!$A$186:$D$236,3,FALSE))</f>
        <v>Архангельская область</v>
      </c>
      <c r="E77" s="1228" t="e">
        <f>IF(B77="","",VLOOKUP(B77,СписокКМ!E:J,2,FALSE))</f>
        <v>#N/A</v>
      </c>
      <c r="F77" s="1231" t="str">
        <f>IF(B77="","",VLOOKUP(B77,СписокКМ!$A$186:$D$236,3,FALSE))</f>
        <v>Кемеровская область</v>
      </c>
      <c r="G77" s="1232" t="e">
        <f>IF(D77="","",VLOOKUP(D77,СписокКМ!G:L,2,FALSE))</f>
        <v>#N/A</v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>
        <f>IF(A77="","",VLOOKUP(A77,'[60]Протокол команд'!A:K,8,FALSE))</f>
        <v>1</v>
      </c>
      <c r="U77" s="39">
        <f>T77*5-4</f>
        <v>1</v>
      </c>
      <c r="V77" s="39">
        <f>T77*5</f>
        <v>5</v>
      </c>
      <c r="W77" s="39" t="str">
        <f>CONCATENATE(U77,"-",V77)</f>
        <v>1-5</v>
      </c>
      <c r="X77" s="39">
        <f>IF(A77="","",VLOOKUP(A77,'[60]Протокол команд'!A:K,10,FALSE))</f>
        <v>2</v>
      </c>
      <c r="Y77" s="39">
        <f>X77*5-4</f>
        <v>6</v>
      </c>
      <c r="Z77" s="39">
        <f>X77*5</f>
        <v>10</v>
      </c>
      <c r="AA77" s="39" t="str">
        <f>CONCATENATE(Y77,"-",Z77)</f>
        <v>6-10</v>
      </c>
      <c r="AB77" s="1241">
        <f>IF(O79="","",SUM(AF79:AF84))</f>
        <v>1</v>
      </c>
      <c r="AC77" s="1242"/>
      <c r="AD77" s="1243"/>
      <c r="AE77" s="1242">
        <f>IF(O79="","",SUM(AG79:AG84))</f>
        <v>3</v>
      </c>
      <c r="AF77" s="1242"/>
      <c r="AG77" s="1264"/>
      <c r="AH77" s="1241">
        <f>SUM(CC79:CC84)</f>
        <v>5</v>
      </c>
      <c r="AI77" s="1242"/>
      <c r="AJ77" s="1243"/>
      <c r="AK77" s="1242">
        <f>SUM(CE79:CE84)</f>
        <v>10</v>
      </c>
      <c r="AL77" s="1242"/>
      <c r="AM77" s="1264"/>
      <c r="AN77" s="1265">
        <f>SUM(AR79:AR84)</f>
        <v>91</v>
      </c>
      <c r="AO77" s="1266"/>
      <c r="AP77" s="1267"/>
      <c r="AQ77" s="1266">
        <f>SUM(AS79:AS84)</f>
        <v>102</v>
      </c>
      <c r="AR77" s="1266"/>
      <c r="AS77" s="1268"/>
      <c r="AT77" s="1314" t="s">
        <v>611</v>
      </c>
      <c r="AU77" s="1315"/>
      <c r="AV77" s="1315"/>
      <c r="AW77" s="1315"/>
      <c r="AX77" s="1315"/>
      <c r="AY77" s="1315"/>
      <c r="AZ77" s="1315"/>
      <c r="BA77" s="1315"/>
      <c r="BB77" s="1315"/>
      <c r="BC77" s="1315"/>
      <c r="BD77" s="1315"/>
      <c r="BE77" s="1315"/>
      <c r="BF77" s="1315"/>
      <c r="BG77" s="1315"/>
      <c r="BH77" s="1315"/>
      <c r="BI77" s="1315"/>
      <c r="BJ77" s="1315"/>
      <c r="BK77" s="1315"/>
      <c r="BL77" s="1315"/>
      <c r="BM77" s="1315"/>
      <c r="BN77" s="1315"/>
      <c r="BO77" s="1315"/>
      <c r="BP77" s="1315"/>
      <c r="BQ77" s="1315"/>
      <c r="BR77" s="1315"/>
      <c r="BS77" s="1315"/>
      <c r="BT77" s="1315"/>
      <c r="BU77" s="1315"/>
      <c r="BV77" s="1315"/>
      <c r="BW77" s="1315"/>
      <c r="BX77" s="1315"/>
      <c r="BY77" s="1315"/>
      <c r="BZ77" s="1315"/>
      <c r="CA77" s="1315"/>
      <c r="CB77" s="1316"/>
      <c r="CC77" s="1254">
        <f>IF(O79="","",SUM(AF79:AF84))</f>
        <v>1</v>
      </c>
      <c r="CD77" s="1256" t="str">
        <f>IF(CC77="","","-")</f>
        <v>-</v>
      </c>
      <c r="CE77" s="1258">
        <f>IF(O79="","",SUM(AG79:AG84))</f>
        <v>3</v>
      </c>
      <c r="CP77" s="32"/>
      <c r="CQ77" s="32"/>
    </row>
    <row r="78" spans="1:95" s="31" customFormat="1" ht="13.5" customHeight="1" x14ac:dyDescent="0.2">
      <c r="A78" s="40"/>
      <c r="B78" s="40"/>
      <c r="C78" s="1226"/>
      <c r="D78" s="1229" t="str">
        <f>IF(A78="","",VLOOKUP(A78,СписокКМ!D:I,2,FALSE))</f>
        <v/>
      </c>
      <c r="E78" s="1230" t="str">
        <f>IF(B78="","",VLOOKUP(B78,СписокКМ!E:J,2,FALSE))</f>
        <v/>
      </c>
      <c r="F78" s="1233" t="str">
        <f>IF(C78="","",VLOOKUP(C78,СписокКМ!F:K,2,FALSE))</f>
        <v/>
      </c>
      <c r="G78" s="1234" t="str">
        <f>IF(D78="","",VLOOKUP(D78,СписокКМ!G:L,2,FALSE))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x14ac:dyDescent="0.2">
      <c r="A79" s="43">
        <v>18</v>
      </c>
      <c r="B79" s="44">
        <v>5</v>
      </c>
      <c r="C79" s="90">
        <v>1</v>
      </c>
      <c r="D79" s="46" t="str">
        <f>IF(A79="","",VLOOKUP(A79,СписокКМ!D:I,2,FALSE))</f>
        <v>БЕГОУЛЕВ Матвей</v>
      </c>
      <c r="E79" s="47"/>
      <c r="F79" s="48" t="str">
        <f>IF(B79="","",VLOOKUP(B79,СписокКМ!D:I,2,FALSE))</f>
        <v>БЕДАРЬКОВ Вадим</v>
      </c>
      <c r="G79" s="49"/>
      <c r="H79" s="50"/>
      <c r="I79" s="51" t="s">
        <v>26</v>
      </c>
      <c r="J79" s="51" t="s">
        <v>155</v>
      </c>
      <c r="K79" s="51" t="s">
        <v>571</v>
      </c>
      <c r="L79" s="51" t="s">
        <v>150</v>
      </c>
      <c r="M79" s="51"/>
      <c r="N79" s="52"/>
      <c r="O79" s="53">
        <f>IF(I79="","",IF(I79="0",1000,IF(I79="-0",-1000,I79*1)))</f>
        <v>11</v>
      </c>
      <c r="P79" s="53">
        <f t="shared" ref="P79:S80" si="58">IF(J79="","",IF(J79="0",1000,IF(J79="-0",-1000,J79*1)))</f>
        <v>7</v>
      </c>
      <c r="Q79" s="53">
        <f t="shared" si="58"/>
        <v>-4</v>
      </c>
      <c r="R79" s="53">
        <f t="shared" si="58"/>
        <v>4</v>
      </c>
      <c r="S79" s="54" t="str">
        <f t="shared" si="58"/>
        <v/>
      </c>
      <c r="T79" s="55">
        <f t="shared" ref="T79:X80" si="59">IF(O79="","",IF(O79&gt;0,1,0))</f>
        <v>1</v>
      </c>
      <c r="U79" s="56">
        <f t="shared" si="59"/>
        <v>1</v>
      </c>
      <c r="V79" s="56">
        <f t="shared" si="59"/>
        <v>0</v>
      </c>
      <c r="W79" s="56">
        <f t="shared" si="59"/>
        <v>1</v>
      </c>
      <c r="X79" s="56" t="str">
        <f t="shared" si="59"/>
        <v/>
      </c>
      <c r="Y79" s="57">
        <f t="shared" ref="Y79:AC80" si="60">IF(O79="","",IF(O79&lt;0,1,0))</f>
        <v>0</v>
      </c>
      <c r="Z79" s="57">
        <f t="shared" si="60"/>
        <v>0</v>
      </c>
      <c r="AA79" s="57">
        <f t="shared" si="60"/>
        <v>1</v>
      </c>
      <c r="AB79" s="57">
        <f t="shared" si="60"/>
        <v>0</v>
      </c>
      <c r="AC79" s="57" t="str">
        <f t="shared" si="60"/>
        <v/>
      </c>
      <c r="AD79" s="58">
        <f>IF(CC79="","",IF(CC79&gt;CE79,1,-1))</f>
        <v>1</v>
      </c>
      <c r="AE79" s="58">
        <f>IF(CC79="","",IF(CC79&lt;CE79,1,-1))</f>
        <v>-1</v>
      </c>
      <c r="AF79" s="59">
        <f>IF(CC79&gt;CE79,1,0)</f>
        <v>1</v>
      </c>
      <c r="AG79" s="60">
        <f>IF(CE79&gt;CC79,1,0)</f>
        <v>0</v>
      </c>
      <c r="AH79" s="61">
        <f>IF(O79="","",AX79*1)</f>
        <v>13</v>
      </c>
      <c r="AI79" s="62">
        <f>IF(P79="","",BE79*1)</f>
        <v>11</v>
      </c>
      <c r="AJ79" s="62">
        <f>IF(Q79="","",BL79*1)</f>
        <v>4</v>
      </c>
      <c r="AK79" s="62">
        <f>IF(R79="","",BS79*1)</f>
        <v>11</v>
      </c>
      <c r="AL79" s="62" t="str">
        <f>IF(S79="","",BZ79*1)</f>
        <v/>
      </c>
      <c r="AM79" s="63">
        <f>IF(O79="","",AZ79*1)</f>
        <v>11</v>
      </c>
      <c r="AN79" s="63">
        <f>IF(P79="","",BG79*1)</f>
        <v>7</v>
      </c>
      <c r="AO79" s="63">
        <f>IF(Q79="","",BN79*1)</f>
        <v>11</v>
      </c>
      <c r="AP79" s="63">
        <f>IF(R79="","",BU79*1)</f>
        <v>4</v>
      </c>
      <c r="AQ79" s="63" t="str">
        <f>IF(S79="","",CB79*1)</f>
        <v/>
      </c>
      <c r="AR79" s="64">
        <f>SUM(AH79:AL79)</f>
        <v>39</v>
      </c>
      <c r="AS79" s="65">
        <f>SUM(AM79:AQ79)</f>
        <v>33</v>
      </c>
      <c r="AT79" s="66">
        <f>IF(O79=1000,11,IF(O79=-1000,0,IF(O79&gt;0,11,IF(O79&lt;0,(-O79),"0"))))</f>
        <v>11</v>
      </c>
      <c r="AU79" s="67">
        <f>IF(O79=1000,0,IF(O79=-1000,11,IF(O79&lt;-9,-(O79-2),IF(O79&gt;0,(O79),"0"))))</f>
        <v>11</v>
      </c>
      <c r="AV79" s="66">
        <f>IF(O79=1000,11,IF(O79=-1000,0,IF(O79&lt;9,11,IF(O79&gt;9,(O79+2),"0"))))</f>
        <v>13</v>
      </c>
      <c r="AW79" s="67">
        <f>IF(O79=1000,0,IF(O79=-1000,11,IF(O79&lt;0,11,IF(O79&gt;0,(O79),"0"))))</f>
        <v>11</v>
      </c>
      <c r="AX79" s="68">
        <f>IF(O79="","",IF(O79&gt;9,AV79,AT79))</f>
        <v>13</v>
      </c>
      <c r="AY79" s="69" t="str">
        <f>IF(O79="","","-")</f>
        <v>-</v>
      </c>
      <c r="AZ79" s="70">
        <f>IF(O79="","",IF(O79&lt;-9,AU79,AW79))</f>
        <v>11</v>
      </c>
      <c r="BA79" s="66" t="str">
        <f>IF(P79=1000,11,IF(P79=-1000,0,IF(P79&gt;9,(P79+2),IF(P79&lt;0,(-P79),"0"))))</f>
        <v>0</v>
      </c>
      <c r="BB79" s="67">
        <f>IF(P79=1000,0,IF(P79=-1000,11,IF(P79&lt;-9,-(P79-2),IF(P79&gt;0,(P79),"0"))))</f>
        <v>7</v>
      </c>
      <c r="BC79" s="67">
        <f>IF(P79=1000,11,IF(P79=-1000,0,IF(P79&gt;0,11,IF(P79&lt;0,(-P79),"0"))))</f>
        <v>11</v>
      </c>
      <c r="BD79" s="67">
        <f>IF(P79=1000,0,IF(P79=-1000,11,IF(P79&lt;0,11,IF(P79&gt;0,(P79),"0"))))</f>
        <v>7</v>
      </c>
      <c r="BE79" s="68">
        <f>IF(P79="","",IF(P79&gt;9,BA79,BC79))</f>
        <v>11</v>
      </c>
      <c r="BF79" s="69" t="str">
        <f>IF(P79="","","-")</f>
        <v>-</v>
      </c>
      <c r="BG79" s="70">
        <f>IF(P79="","",IF(P79&lt;-9,BB79,BD79))</f>
        <v>7</v>
      </c>
      <c r="BH79" s="66">
        <f>IF(Q79=1000,11,IF(Q79=-1000,0,IF(Q79&gt;9,(Q79+2),IF(Q79&lt;0,(-Q79),"0"))))</f>
        <v>4</v>
      </c>
      <c r="BI79" s="67" t="str">
        <f>IF(Q79=1000,0,IF(Q79=-1000,11,IF(Q79&lt;-9,-(Q79-2),IF(Q79&gt;0,(Q79),"0"))))</f>
        <v>0</v>
      </c>
      <c r="BJ79" s="67">
        <f>IF(Q79=1000,11,IF(Q79=-1000,0,IF(Q79&gt;0,11,IF(Q79&lt;0,(-Q79),"0"))))</f>
        <v>4</v>
      </c>
      <c r="BK79" s="67">
        <f>IF(Q79=1000,0,IF(Q79=-1000,11,IF(Q79&lt;0,11,IF(Q79&gt;0,(Q79),"0"))))</f>
        <v>11</v>
      </c>
      <c r="BL79" s="68">
        <f>IF(Q79="","",IF(Q79&gt;9,BH79,BJ79))</f>
        <v>4</v>
      </c>
      <c r="BM79" s="69" t="str">
        <f>IF(Q79="","","-")</f>
        <v>-</v>
      </c>
      <c r="BN79" s="70">
        <f>IF(Q79="","",IF(Q79&lt;-9,BI79,BK79))</f>
        <v>11</v>
      </c>
      <c r="BO79" s="67" t="str">
        <f>IF(R79=1000,11,IF(R79=-1000,0,IF(R79&gt;9,(R79+2),IF(R79&lt;0,(-R79),"0"))))</f>
        <v>0</v>
      </c>
      <c r="BP79" s="67">
        <f>IF(R79=1000,0,IF(R79=-1000,11,IF(R79&lt;-9,-(R79-2),IF(R79&gt;0,(R79),"0"))))</f>
        <v>4</v>
      </c>
      <c r="BQ79" s="67">
        <f>IF(R79=1000,11,IF(R79=-1000,0,IF(R79&gt;0,11,IF(R79&lt;0,(-R79),"0"))))</f>
        <v>11</v>
      </c>
      <c r="BR79" s="67">
        <f>IF(R79=1000,0,IF(R79=-1000,11,IF(R79&lt;0,11,IF(R79&gt;0,(R79),"0"))))</f>
        <v>4</v>
      </c>
      <c r="BS79" s="68">
        <f>IF(R79="","",IF(R79&gt;9,BO79,BQ79))</f>
        <v>11</v>
      </c>
      <c r="BT79" s="69" t="str">
        <f>IF(R79="","","-")</f>
        <v>-</v>
      </c>
      <c r="BU79" s="70">
        <f>IF(R79="","",IF(R79&lt;-9,BP79,BR79))</f>
        <v>4</v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>
        <f>IF(O79="","",SUM(T79:X79))</f>
        <v>3</v>
      </c>
      <c r="CD79" s="73" t="str">
        <f>IF(CC79="","","-")</f>
        <v>-</v>
      </c>
      <c r="CE79" s="74">
        <f>IF(O79="","",SUM(Y79:AC79))</f>
        <v>1</v>
      </c>
      <c r="CP79" s="32"/>
      <c r="CQ79" s="32"/>
    </row>
    <row r="80" spans="1:95" s="31" customFormat="1" ht="15" customHeight="1" x14ac:dyDescent="0.2">
      <c r="A80" s="43">
        <v>2</v>
      </c>
      <c r="B80" s="44">
        <v>62</v>
      </c>
      <c r="C80" s="75">
        <v>2</v>
      </c>
      <c r="D80" s="76" t="str">
        <f>IF(A80="","",VLOOKUP(A80,СписокКМ!D:I,2,FALSE))</f>
        <v>БАБОШИН Алексей</v>
      </c>
      <c r="E80" s="47"/>
      <c r="F80" s="77" t="str">
        <f>IF(B80="","",VLOOKUP(B80,СписокКМ!D:I,2,FALSE))</f>
        <v>КОЙНОВ Захар</v>
      </c>
      <c r="G80" s="49"/>
      <c r="H80" s="41"/>
      <c r="I80" s="91" t="s">
        <v>30</v>
      </c>
      <c r="J80" s="91" t="s">
        <v>572</v>
      </c>
      <c r="K80" s="91" t="s">
        <v>573</v>
      </c>
      <c r="L80" s="91"/>
      <c r="M80" s="51"/>
      <c r="N80" s="42"/>
      <c r="O80" s="79">
        <f>IF(I80="","",IF(I80="0",1000,IF(I80="-0",-1000,I80*1)))</f>
        <v>-8</v>
      </c>
      <c r="P80" s="79">
        <f t="shared" si="58"/>
        <v>-10</v>
      </c>
      <c r="Q80" s="79">
        <f t="shared" si="58"/>
        <v>-11</v>
      </c>
      <c r="R80" s="79" t="str">
        <f t="shared" si="58"/>
        <v/>
      </c>
      <c r="S80" s="80" t="str">
        <f t="shared" si="58"/>
        <v/>
      </c>
      <c r="T80" s="55">
        <f t="shared" si="59"/>
        <v>0</v>
      </c>
      <c r="U80" s="56">
        <f t="shared" si="59"/>
        <v>0</v>
      </c>
      <c r="V80" s="56">
        <f t="shared" si="59"/>
        <v>0</v>
      </c>
      <c r="W80" s="56" t="str">
        <f t="shared" si="59"/>
        <v/>
      </c>
      <c r="X80" s="56" t="str">
        <f t="shared" si="59"/>
        <v/>
      </c>
      <c r="Y80" s="57">
        <f t="shared" si="60"/>
        <v>1</v>
      </c>
      <c r="Z80" s="57">
        <f t="shared" si="60"/>
        <v>1</v>
      </c>
      <c r="AA80" s="57">
        <f t="shared" si="60"/>
        <v>1</v>
      </c>
      <c r="AB80" s="57" t="str">
        <f t="shared" si="60"/>
        <v/>
      </c>
      <c r="AC80" s="57" t="str">
        <f t="shared" si="60"/>
        <v/>
      </c>
      <c r="AD80" s="58">
        <f>IF(CC80="","",IF(CC80&gt;CE80,1,-1))</f>
        <v>-1</v>
      </c>
      <c r="AE80" s="58">
        <f>IF(CC80="","",IF(CC80&lt;CE80,1,-1))</f>
        <v>1</v>
      </c>
      <c r="AF80" s="59">
        <f>IF(CC80&gt;CE80,1,0)</f>
        <v>0</v>
      </c>
      <c r="AG80" s="60">
        <f>IF(CE80&gt;CC80,1,0)</f>
        <v>1</v>
      </c>
      <c r="AH80" s="81">
        <f>IF(O80="","",AX80*1)</f>
        <v>8</v>
      </c>
      <c r="AI80" s="92">
        <f>IF(P80="","",BE80*1)</f>
        <v>10</v>
      </c>
      <c r="AJ80" s="92">
        <f>IF(Q80="","",BL80*1)</f>
        <v>11</v>
      </c>
      <c r="AK80" s="92" t="str">
        <f>IF(R80="","",BS80*1)</f>
        <v/>
      </c>
      <c r="AL80" s="92" t="str">
        <f>IF(S80="","",BZ80*1)</f>
        <v/>
      </c>
      <c r="AM80" s="93">
        <f>IF(O80="","",AZ80*1)</f>
        <v>11</v>
      </c>
      <c r="AN80" s="93">
        <f>IF(P80="","",BG80*1)</f>
        <v>12</v>
      </c>
      <c r="AO80" s="93">
        <f>IF(Q80="","",BN80*1)</f>
        <v>13</v>
      </c>
      <c r="AP80" s="93" t="str">
        <f>IF(R80="","",BU80*1)</f>
        <v/>
      </c>
      <c r="AQ80" s="93" t="str">
        <f>IF(S80="","",CB80*1)</f>
        <v/>
      </c>
      <c r="AR80" s="64">
        <f>SUM(AH80:AL80)</f>
        <v>29</v>
      </c>
      <c r="AS80" s="65">
        <f>SUM(AM80:AQ80)</f>
        <v>36</v>
      </c>
      <c r="AT80" s="66">
        <f>IF(O80=1000,11,IF(O80=-1000,0,IF(O80&gt;0,11,IF(O80&lt;0,(-O80),"0"))))</f>
        <v>8</v>
      </c>
      <c r="AU80" s="67" t="str">
        <f>IF(O80=1000,0,IF(O80=-1000,11,IF(O80&lt;-9,-(O80-2),IF(O80&gt;0,(O80),"0"))))</f>
        <v>0</v>
      </c>
      <c r="AV80" s="66">
        <f>IF(O80=1000,11,IF(O80=-1000,0,IF(O80&gt;9,(O80+2),IF(O80&lt;0,(-O80),"0"))))</f>
        <v>8</v>
      </c>
      <c r="AW80" s="67">
        <f>IF(O80=1000,0,IF(O80=-1000,11,IF(O80&lt;0,11,IF(O80&gt;0,(O80),"0"))))</f>
        <v>11</v>
      </c>
      <c r="AX80" s="94">
        <f>IF(O80="","",IF(O80&gt;9,AV80,AT80))</f>
        <v>8</v>
      </c>
      <c r="AY80" s="95" t="str">
        <f>IF(O80="","","-")</f>
        <v>-</v>
      </c>
      <c r="AZ80" s="96">
        <f>IF(O80="","",IF(O80&lt;-9,AU80,AW80))</f>
        <v>11</v>
      </c>
      <c r="BA80" s="66">
        <f>IF(P80=1000,11,IF(P80=-1000,0,IF(P80&gt;9,(P80+2),IF(P80&lt;0,(-P80),"0"))))</f>
        <v>10</v>
      </c>
      <c r="BB80" s="67">
        <f>IF(P80=1000,0,IF(P80=-1000,11,IF(P80&lt;-9,-(P80-2),IF(P80&gt;0,(P80),"0"))))</f>
        <v>12</v>
      </c>
      <c r="BC80" s="67">
        <f>IF(P80=1000,11,IF(P80=-1000,0,IF(P80&gt;0,11,IF(P80&lt;0,(-P80),"0"))))</f>
        <v>10</v>
      </c>
      <c r="BD80" s="67">
        <f>IF(P80=1000,0,IF(P80=-1000,11,IF(P80&lt;0,11,IF(P80&gt;0,(P80),"0"))))</f>
        <v>11</v>
      </c>
      <c r="BE80" s="94">
        <f>IF(P80="","",IF(P80&gt;9,BA80,BC80))</f>
        <v>10</v>
      </c>
      <c r="BF80" s="95" t="str">
        <f>IF(P80="","","-")</f>
        <v>-</v>
      </c>
      <c r="BG80" s="96">
        <f>IF(P80="","",IF(P80&lt;-9,BB80,BD80))</f>
        <v>12</v>
      </c>
      <c r="BH80" s="66">
        <f>IF(Q80=1000,11,IF(Q80=-1000,0,IF(Q80&gt;9,(Q80+2),IF(Q80&lt;0,(-Q80),"0"))))</f>
        <v>11</v>
      </c>
      <c r="BI80" s="67">
        <f>IF(Q80=1000,0,IF(Q80=-1000,11,IF(Q80&lt;-9,-(Q80-2),IF(Q80&gt;0,(Q80),"0"))))</f>
        <v>13</v>
      </c>
      <c r="BJ80" s="67">
        <f>IF(Q80=1000,11,IF(Q80=-1000,0,IF(Q80&gt;0,11,IF(Q80&lt;0,(-Q80),"0"))))</f>
        <v>11</v>
      </c>
      <c r="BK80" s="67">
        <f>IF(Q80=1000,0,IF(Q80=-1000,11,IF(Q80&lt;0,11,IF(Q80&gt;0,(Q80),"0"))))</f>
        <v>11</v>
      </c>
      <c r="BL80" s="94">
        <f>IF(Q80="","",IF(Q80&gt;9,BH80,BJ80))</f>
        <v>11</v>
      </c>
      <c r="BM80" s="95" t="str">
        <f>IF(Q80="","","-")</f>
        <v>-</v>
      </c>
      <c r="BN80" s="96">
        <f>IF(Q80="","",IF(Q80&lt;-9,BI80,BK80))</f>
        <v>13</v>
      </c>
      <c r="BO80" s="67" t="e">
        <f>IF(R80=1000,11,IF(R80=-1000,0,IF(R80&gt;9,(R80+2),IF(R80&lt;0,(-R80),"0"))))</f>
        <v>#VALUE!</v>
      </c>
      <c r="BP80" s="67" t="str">
        <f>IF(R80=1000,0,IF(R80=-1000,11,IF(R80&lt;-9,-(R80-2),IF(R80&gt;0,(R80),"0"))))</f>
        <v/>
      </c>
      <c r="BQ80" s="67">
        <f>IF(R80=1000,11,IF(R80=-1000,0,IF(R80&gt;0,11,IF(R80&lt;0,(-R80),"0"))))</f>
        <v>11</v>
      </c>
      <c r="BR80" s="67" t="str">
        <f>IF(R80=1000,0,IF(R80=-1000,11,IF(R80&lt;0,11,IF(R80&gt;0,(R80),"0"))))</f>
        <v/>
      </c>
      <c r="BS80" s="94" t="str">
        <f>IF(R80="","",IF(R80&gt;9,BO80,BQ80))</f>
        <v/>
      </c>
      <c r="BT80" s="95" t="str">
        <f>IF(R80="","","-")</f>
        <v/>
      </c>
      <c r="BU80" s="96" t="str">
        <f>IF(R80="","",IF(R80&lt;-9,BP80,BR80))</f>
        <v/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94" t="str">
        <f>IF(S80="","",IF(S80&gt;9,BV80,BX80))</f>
        <v/>
      </c>
      <c r="CA80" s="95" t="str">
        <f>IF(S80="","","-")</f>
        <v/>
      </c>
      <c r="CB80" s="96" t="str">
        <f>IF(S80="","",IF(S80&lt;-9,BW80,BY80))</f>
        <v/>
      </c>
      <c r="CC80" s="97">
        <f>IF(O80="","",SUM(T80:X80))</f>
        <v>0</v>
      </c>
      <c r="CD80" s="88" t="str">
        <f>IF(CC80="","","-")</f>
        <v>-</v>
      </c>
      <c r="CE80" s="98">
        <f>IF(O80="","",SUM(Y80:AC80))</f>
        <v>3</v>
      </c>
      <c r="CP80" s="32"/>
      <c r="CQ80" s="32"/>
    </row>
    <row r="81" spans="1:95" s="31" customFormat="1" ht="15" customHeight="1" x14ac:dyDescent="0.2">
      <c r="A81" s="43">
        <v>18</v>
      </c>
      <c r="B81" s="44">
        <v>55</v>
      </c>
      <c r="C81" s="1250" t="s">
        <v>563</v>
      </c>
      <c r="D81" s="76" t="str">
        <f>IF(A81="","",VLOOKUP(A81,СписокКМ!D:I,2,FALSE))</f>
        <v>БЕГОУЛЕВ Матвей</v>
      </c>
      <c r="E81" s="47"/>
      <c r="F81" s="77" t="str">
        <f>IF(B81="","",VLOOKUP(B81,СписокКМ!D:I,2,FALSE))</f>
        <v>ЛУКЬЯНЧИКОВ Кирилл</v>
      </c>
      <c r="G81" s="49"/>
      <c r="H81" s="41"/>
      <c r="I81" s="1252" t="s">
        <v>28</v>
      </c>
      <c r="J81" s="1252" t="s">
        <v>31</v>
      </c>
      <c r="K81" s="1252" t="s">
        <v>577</v>
      </c>
      <c r="L81" s="1252" t="s">
        <v>26</v>
      </c>
      <c r="M81" s="1252" t="s">
        <v>564</v>
      </c>
      <c r="N81" s="42"/>
      <c r="O81" s="1244">
        <f>IF(I81="","",IF(I81="0",1000,IF(I81="-0",-1000,I81*1)))</f>
        <v>-9</v>
      </c>
      <c r="P81" s="1244">
        <f>IF(J81="","",IF(J81="0",1000,IF(J81="-0",-1000,J81*1)))</f>
        <v>8</v>
      </c>
      <c r="Q81" s="1244">
        <f>IF(K81="","",IF(K81="0",1000,IF(K81="-0",-1000,K81*1)))</f>
        <v>-12</v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>
        <f>IF(O81="","",IF(O81&gt;0,1,0))</f>
        <v>0</v>
      </c>
      <c r="U81" s="1284">
        <f>IF(P81="","",IF(P81&gt;0,1,0))</f>
        <v>1</v>
      </c>
      <c r="V81" s="1284">
        <f>IF(Q81="","",IF(Q81&gt;0,1,0))</f>
        <v>0</v>
      </c>
      <c r="W81" s="1284" t="str">
        <f>IF(R81="","",IF(R81&gt;0,1,0))</f>
        <v/>
      </c>
      <c r="X81" s="1284" t="str">
        <f>IF(S81="","",IF(S81&gt;0,1,0))</f>
        <v/>
      </c>
      <c r="Y81" s="1278">
        <f>IF(O81="","",IF(O81&lt;0,1,0))</f>
        <v>1</v>
      </c>
      <c r="Z81" s="1278">
        <f>IF(P81="","",IF(P81&lt;0,1,0))</f>
        <v>0</v>
      </c>
      <c r="AA81" s="1278">
        <f>IF(Q81="","",IF(Q81&lt;0,1,0))</f>
        <v>1</v>
      </c>
      <c r="AB81" s="1278" t="str">
        <f>IF(R81="","",IF(R81&lt;0,1,0))</f>
        <v/>
      </c>
      <c r="AC81" s="1278" t="str">
        <f>IF(S81="","",IF(S81&lt;0,1,0))</f>
        <v/>
      </c>
      <c r="AD81" s="1280">
        <f>IF(CC81="","",IF(CC81&gt;CE81,1,-1))</f>
        <v>-1</v>
      </c>
      <c r="AE81" s="1280">
        <f>IF(CC81="","",IF(CC81&lt;CE81,1,-1))</f>
        <v>1</v>
      </c>
      <c r="AF81" s="1282">
        <f>IF(CC81&gt;CE81,1,0)</f>
        <v>0</v>
      </c>
      <c r="AG81" s="1272">
        <f>IF(CE81&gt;CC81,1,0)</f>
        <v>1</v>
      </c>
      <c r="AH81" s="1274">
        <f>IF(O81="","",AX81*1)</f>
        <v>9</v>
      </c>
      <c r="AI81" s="1276">
        <f>IF(P81="","",BE81*1)</f>
        <v>11</v>
      </c>
      <c r="AJ81" s="1276">
        <f>IF(Q81="","",BL81*1)</f>
        <v>12</v>
      </c>
      <c r="AK81" s="1276" t="str">
        <f>IF(R81="","",BS81*1)</f>
        <v/>
      </c>
      <c r="AL81" s="1276" t="str">
        <f>IF(S81="","",BZ81*1)</f>
        <v/>
      </c>
      <c r="AM81" s="1298">
        <f>IF(O81="","",AZ81*1)</f>
        <v>11</v>
      </c>
      <c r="AN81" s="1298">
        <f>IF(P81="","",BG81*1)</f>
        <v>8</v>
      </c>
      <c r="AO81" s="1298">
        <f>IF(Q81="","",BN81*1)</f>
        <v>14</v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9</v>
      </c>
      <c r="AU81" s="1286" t="str">
        <f>IF(O81=1000,0,IF(O81=-1000,11,IF(O81&lt;-9,-(O81-2),IF(O81&gt;0,(O81),"0"))))</f>
        <v>0</v>
      </c>
      <c r="AV81" s="1286">
        <f>IF(O81=1000,11,IF(O81=-1000,0,IF(O81&gt;9,(O81+2),IF(O81&lt;0,(-O81),"0"))))</f>
        <v>9</v>
      </c>
      <c r="AW81" s="1286">
        <f>IF(O81=1000,0,IF(O81=-1000,11,IF(O81&lt;0,11,IF(O81&gt;0,(O81),"0"))))</f>
        <v>11</v>
      </c>
      <c r="AX81" s="1296">
        <f>IF(O81="","",IF(O81&gt;9,AV81,AT81))</f>
        <v>9</v>
      </c>
      <c r="AY81" s="1288" t="str">
        <f>IF(O81="","","-")</f>
        <v>-</v>
      </c>
      <c r="AZ81" s="1290">
        <f>IF(O81="","",IF(O81&lt;-9,AU81,AW81))</f>
        <v>11</v>
      </c>
      <c r="BA81" s="1286" t="str">
        <f>IF(P81=1000,11,IF(P81=-1000,0,IF(P81&gt;9,(P81+2),IF(P81&lt;0,(-P81),"0"))))</f>
        <v>0</v>
      </c>
      <c r="BB81" s="1286">
        <f>IF(P81=1000,0,IF(P81=-1000,11,IF(P81&lt;-9,-(P81-2),IF(P81&gt;0,(P81),"0"))))</f>
        <v>8</v>
      </c>
      <c r="BC81" s="1286">
        <f>IF(P81=1000,11,IF(P81=-1000,0,IF(P81&gt;0,11,IF(P81&lt;0,(-P81),"0"))))</f>
        <v>11</v>
      </c>
      <c r="BD81" s="1286">
        <f>IF(P81=1000,0,IF(P81=-1000,11,IF(P81&lt;0,11,IF(P81&gt;0,(P81),"0"))))</f>
        <v>8</v>
      </c>
      <c r="BE81" s="1296">
        <f>IF(P81="","",IF(P81&gt;9,BA81,BC81))</f>
        <v>11</v>
      </c>
      <c r="BF81" s="1288" t="str">
        <f>IF(P81="","","-")</f>
        <v>-</v>
      </c>
      <c r="BG81" s="1290">
        <f>IF(P81="","",IF(P81&lt;-9,BB81,BD81))</f>
        <v>8</v>
      </c>
      <c r="BH81" s="1286">
        <f>IF(Q81=1000,11,IF(Q81=-1000,0,IF(Q81&gt;9,(Q81+2),IF(Q81&lt;0,(-Q81),"0"))))</f>
        <v>12</v>
      </c>
      <c r="BI81" s="1286">
        <f>IF(Q81=1000,0,IF(Q81=-1000,11,IF(Q81&lt;-9,-(Q81-2),IF(Q81&gt;0,(Q81),"0"))))</f>
        <v>14</v>
      </c>
      <c r="BJ81" s="1286">
        <f>IF(Q81=1000,11,IF(Q81=-1000,0,IF(Q81&gt;0,11,IF(Q81&lt;0,(-Q81),"0"))))</f>
        <v>12</v>
      </c>
      <c r="BK81" s="1286">
        <f>IF(Q81=1000,0,IF(Q81=-1000,11,IF(Q81&lt;0,11,IF(Q81&gt;0,(Q81),"0"))))</f>
        <v>11</v>
      </c>
      <c r="BL81" s="1296">
        <f>IF(Q81="","",IF(Q81&gt;9,BH81,BJ81))</f>
        <v>12</v>
      </c>
      <c r="BM81" s="1288" t="str">
        <f>IF(Q81="","","-")</f>
        <v>-</v>
      </c>
      <c r="BN81" s="1290">
        <f>IF(Q81="","",IF(Q81&lt;-9,BI81,BK81))</f>
        <v>14</v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308">
        <v>13</v>
      </c>
      <c r="BT81" s="1310" t="s">
        <v>569</v>
      </c>
      <c r="BU81" s="1312" t="s">
        <v>26</v>
      </c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>
        <v>6</v>
      </c>
      <c r="CA81" s="1310" t="s">
        <v>569</v>
      </c>
      <c r="CB81" s="1290">
        <v>11</v>
      </c>
      <c r="CC81" s="1302">
        <v>2</v>
      </c>
      <c r="CD81" s="1304" t="str">
        <f>IF(CC81="","","-")</f>
        <v>-</v>
      </c>
      <c r="CE81" s="1306">
        <v>3</v>
      </c>
      <c r="CP81" s="32"/>
      <c r="CQ81" s="32"/>
    </row>
    <row r="82" spans="1:95" s="31" customFormat="1" ht="15" customHeight="1" x14ac:dyDescent="0.2">
      <c r="A82" s="43">
        <v>70</v>
      </c>
      <c r="B82" s="44">
        <v>62</v>
      </c>
      <c r="C82" s="1251"/>
      <c r="D82" s="46" t="str">
        <f>IF(A82="","",VLOOKUP(A82,СписокКМ!D:I,2,FALSE))</f>
        <v>НИКАНДРОВ Максим</v>
      </c>
      <c r="E82" s="47"/>
      <c r="F82" s="48" t="str">
        <f>IF(B82="","",VLOOKUP(B82,СписокКМ!D:I,2,FALSE))</f>
        <v>КОЙНОВ Захар</v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309"/>
      <c r="BT82" s="1311"/>
      <c r="BU82" s="1313"/>
      <c r="BV82" s="1287"/>
      <c r="BW82" s="1287"/>
      <c r="BX82" s="1287"/>
      <c r="BY82" s="1287"/>
      <c r="BZ82" s="1297"/>
      <c r="CA82" s="1311"/>
      <c r="CB82" s="1291"/>
      <c r="CC82" s="1303"/>
      <c r="CD82" s="1305"/>
      <c r="CE82" s="1307"/>
      <c r="CP82" s="32"/>
      <c r="CQ82" s="32"/>
    </row>
    <row r="83" spans="1:95" s="31" customFormat="1" ht="15" customHeight="1" x14ac:dyDescent="0.2">
      <c r="A83" s="99">
        <f>IF(A79="","",A79)</f>
        <v>18</v>
      </c>
      <c r="B83" s="99">
        <f>IF(B79="","",B80)</f>
        <v>62</v>
      </c>
      <c r="C83" s="75">
        <v>4</v>
      </c>
      <c r="D83" s="100" t="str">
        <f>IF(A83="","",VLOOKUP(A83,СписокКМ!D:I,2,FALSE))</f>
        <v>БЕГОУЛЕВ Матвей</v>
      </c>
      <c r="E83" s="101"/>
      <c r="F83" s="77" t="str">
        <f>IF(B83="","",VLOOKUP(B83,СписокКМ!D:I,2,FALSE))</f>
        <v>КОЙНОВ Захар</v>
      </c>
      <c r="G83" s="102"/>
      <c r="H83" s="41"/>
      <c r="I83" s="91" t="s">
        <v>564</v>
      </c>
      <c r="J83" s="91" t="s">
        <v>28</v>
      </c>
      <c r="K83" s="91" t="s">
        <v>30</v>
      </c>
      <c r="L83" s="91"/>
      <c r="M83" s="91"/>
      <c r="N83" s="42"/>
      <c r="O83" s="79">
        <f>IF(I83="","",IF(I83="0",1000,IF(I83="-0",-1000,I83*1)))</f>
        <v>-6</v>
      </c>
      <c r="P83" s="79">
        <f t="shared" ref="P83:S84" si="61">IF(J83="","",IF(J83="0",1000,IF(J83="-0",-1000,J83*1)))</f>
        <v>-9</v>
      </c>
      <c r="Q83" s="79">
        <f t="shared" si="61"/>
        <v>-8</v>
      </c>
      <c r="R83" s="79" t="str">
        <f t="shared" si="61"/>
        <v/>
      </c>
      <c r="S83" s="80" t="str">
        <f t="shared" si="61"/>
        <v/>
      </c>
      <c r="T83" s="103">
        <f t="shared" ref="T83:X84" si="62">IF(O83="","",IF(O83&gt;0,1,0))</f>
        <v>0</v>
      </c>
      <c r="U83" s="104">
        <f t="shared" si="62"/>
        <v>0</v>
      </c>
      <c r="V83" s="104">
        <f t="shared" si="62"/>
        <v>0</v>
      </c>
      <c r="W83" s="104" t="str">
        <f t="shared" si="62"/>
        <v/>
      </c>
      <c r="X83" s="104" t="str">
        <f t="shared" si="62"/>
        <v/>
      </c>
      <c r="Y83" s="105">
        <f t="shared" ref="Y83:AC84" si="63">IF(O83="","",IF(O83&lt;0,1,0))</f>
        <v>1</v>
      </c>
      <c r="Z83" s="105">
        <f t="shared" si="63"/>
        <v>1</v>
      </c>
      <c r="AA83" s="105">
        <f t="shared" si="63"/>
        <v>1</v>
      </c>
      <c r="AB83" s="105" t="str">
        <f t="shared" si="63"/>
        <v/>
      </c>
      <c r="AC83" s="105" t="str">
        <f t="shared" si="63"/>
        <v/>
      </c>
      <c r="AD83" s="106">
        <f>IF(CC83="","",IF(CC83&gt;CE83,1,-1))</f>
        <v>-1</v>
      </c>
      <c r="AE83" s="106">
        <f>IF(CC83="","",IF(CC83&lt;CE83,1,-1))</f>
        <v>1</v>
      </c>
      <c r="AF83" s="107">
        <f>IF(CC83&gt;CE83,1,0)</f>
        <v>0</v>
      </c>
      <c r="AG83" s="108">
        <f>IF(CE83&gt;CC83,1,0)</f>
        <v>1</v>
      </c>
      <c r="AH83" s="81">
        <f>IF(O83="","",AX83*1)</f>
        <v>6</v>
      </c>
      <c r="AI83" s="92">
        <f>IF(P83="","",BE83*1)</f>
        <v>9</v>
      </c>
      <c r="AJ83" s="92">
        <f>IF(Q83="","",BL83*1)</f>
        <v>8</v>
      </c>
      <c r="AK83" s="92" t="str">
        <f>IF(R83="","",BS83*1)</f>
        <v/>
      </c>
      <c r="AL83" s="92" t="str">
        <f>IF(S83="","",BZ83*1)</f>
        <v/>
      </c>
      <c r="AM83" s="93">
        <f>IF(O83="","",AZ83*1)</f>
        <v>11</v>
      </c>
      <c r="AN83" s="93">
        <f>IF(P83="","",BG83*1)</f>
        <v>11</v>
      </c>
      <c r="AO83" s="93">
        <f>IF(Q83="","",BN83*1)</f>
        <v>11</v>
      </c>
      <c r="AP83" s="93" t="str">
        <f>IF(R83="","",BU83*1)</f>
        <v/>
      </c>
      <c r="AQ83" s="93" t="str">
        <f>IF(S83="","",CB83*1)</f>
        <v/>
      </c>
      <c r="AR83" s="109">
        <f>SUM(AH83:AL83)</f>
        <v>23</v>
      </c>
      <c r="AS83" s="110">
        <f>SUM(AM83:AQ83)</f>
        <v>33</v>
      </c>
      <c r="AT83" s="111">
        <f>IF(O83=1000,11,IF(O83=-1000,0,IF(O83&gt;0,11,IF(O83&lt;0,(-O83),"0"))))</f>
        <v>6</v>
      </c>
      <c r="AU83" s="112" t="str">
        <f>IF(O83=1000,0,IF(O83=-1000,11,IF(O83&lt;-9,-(O83-2),IF(O83&gt;0,(O83),"0"))))</f>
        <v>0</v>
      </c>
      <c r="AV83" s="111">
        <f>IF(O83=1000,11,IF(O83=-1000,0,IF(O83&gt;9,(O83+2),IF(O83&lt;0,(-O83),"0"))))</f>
        <v>6</v>
      </c>
      <c r="AW83" s="112">
        <f>IF(O83=1000,0,IF(O83=-1000,11,IF(O83&lt;0,11,IF(O83&gt;0,(O83),"0"))))</f>
        <v>11</v>
      </c>
      <c r="AX83" s="94">
        <f>IF(O83="","",IF(O83&gt;9,AV83,AT83))</f>
        <v>6</v>
      </c>
      <c r="AY83" s="95" t="str">
        <f>IF(O83="","","-")</f>
        <v>-</v>
      </c>
      <c r="AZ83" s="96">
        <f>IF(O83="","",IF(O83&lt;-9,AU83,AW83))</f>
        <v>11</v>
      </c>
      <c r="BA83" s="111">
        <f>IF(P83=1000,11,IF(P83=-1000,0,IF(P83&gt;9,(P83+2),IF(P83&lt;0,(-P83),"0"))))</f>
        <v>9</v>
      </c>
      <c r="BB83" s="112" t="str">
        <f>IF(P83=1000,0,IF(P83=-1000,11,IF(P83&lt;-9,-(P83-2),IF(P83&gt;0,(P83),"0"))))</f>
        <v>0</v>
      </c>
      <c r="BC83" s="112">
        <f>IF(P83=1000,11,IF(P83=-1000,0,IF(P83&gt;0,11,IF(P83&lt;0,(-P83),"0"))))</f>
        <v>9</v>
      </c>
      <c r="BD83" s="112">
        <f>IF(P83=1000,0,IF(P83=-1000,11,IF(P83&lt;0,11,IF(P83&gt;0,(P83),"0"))))</f>
        <v>11</v>
      </c>
      <c r="BE83" s="94">
        <f>IF(P83="","",IF(P83&gt;9,BA83,BC83))</f>
        <v>9</v>
      </c>
      <c r="BF83" s="95" t="str">
        <f>IF(P83="","","-")</f>
        <v>-</v>
      </c>
      <c r="BG83" s="96">
        <f>IF(P83="","",IF(P83&lt;-9,BB83,BD83))</f>
        <v>11</v>
      </c>
      <c r="BH83" s="111">
        <f>IF(Q83=1000,11,IF(Q83=-1000,0,IF(Q83&gt;9,(Q83+2),IF(Q83&lt;0,(-Q83),"0"))))</f>
        <v>8</v>
      </c>
      <c r="BI83" s="112" t="str">
        <f>IF(Q83=1000,0,IF(Q83=-1000,11,IF(Q83&lt;-9,-(Q83-2),IF(Q83&gt;0,(Q83),"0"))))</f>
        <v>0</v>
      </c>
      <c r="BJ83" s="112">
        <f>IF(Q83=1000,11,IF(Q83=-1000,0,IF(Q83&gt;0,11,IF(Q83&lt;0,(-Q83),"0"))))</f>
        <v>8</v>
      </c>
      <c r="BK83" s="112">
        <f>IF(Q83=1000,0,IF(Q83=-1000,11,IF(Q83&lt;0,11,IF(Q83&gt;0,(Q83),"0"))))</f>
        <v>11</v>
      </c>
      <c r="BL83" s="94">
        <f>IF(Q83="","",IF(Q83&gt;9,BH83,BJ83))</f>
        <v>8</v>
      </c>
      <c r="BM83" s="95" t="str">
        <f>IF(Q83="","","-")</f>
        <v>-</v>
      </c>
      <c r="BN83" s="96">
        <f>IF(Q83="","",IF(Q83&lt;-9,BI83,BK83))</f>
        <v>11</v>
      </c>
      <c r="BO83" s="112" t="e">
        <f>IF(R83=1000,11,IF(R83=-1000,0,IF(R83&gt;9,(R83+2),IF(R83&lt;0,(-R83),"0"))))</f>
        <v>#VALUE!</v>
      </c>
      <c r="BP83" s="112" t="str">
        <f>IF(R83=1000,0,IF(R83=-1000,11,IF(R83&lt;-9,-(R83-2),IF(R83&gt;0,(R83),"0"))))</f>
        <v/>
      </c>
      <c r="BQ83" s="112">
        <f>IF(R83=1000,11,IF(R83=-1000,0,IF(R83&gt;0,11,IF(R83&lt;0,(-R83),"0"))))</f>
        <v>11</v>
      </c>
      <c r="BR83" s="112" t="str">
        <f>IF(R83=1000,0,IF(R83=-1000,11,IF(R83&lt;0,11,IF(R83&gt;0,(R83),"0"))))</f>
        <v/>
      </c>
      <c r="BS83" s="94" t="str">
        <f>IF(R83="","",IF(R83&gt;9,BO83,BQ83))</f>
        <v/>
      </c>
      <c r="BT83" s="95" t="str">
        <f>IF(R83="","","-")</f>
        <v/>
      </c>
      <c r="BU83" s="96" t="str">
        <f>IF(R83="","",IF(R83&lt;-9,BP83,BR83))</f>
        <v/>
      </c>
      <c r="BV83" s="112" t="e">
        <f>IF(S83=1000,11,IF(S83=-1000,0,IF(S83&gt;9,(S83+2),IF(S83&lt;0,(-S83),"0"))))</f>
        <v>#VALUE!</v>
      </c>
      <c r="BW83" s="112" t="str">
        <f>IF(S83=1000,0,IF(S83=-1000,11,IF(S83&lt;-9,-(S83-2),IF(S83&gt;0,(S83),"0"))))</f>
        <v/>
      </c>
      <c r="BX83" s="112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94" t="str">
        <f>IF(S83="","",IF(S83&gt;9,BV83,BX83))</f>
        <v/>
      </c>
      <c r="CA83" s="95" t="str">
        <f>IF(S83="","","-")</f>
        <v/>
      </c>
      <c r="CB83" s="96" t="str">
        <f>IF(S83="","",IF(S83&lt;-9,BW83,BY83))</f>
        <v/>
      </c>
      <c r="CC83" s="97">
        <f>IF(O83="","",SUM(T83:X83))</f>
        <v>0</v>
      </c>
      <c r="CD83" s="88" t="str">
        <f>IF(CC83="","","-")</f>
        <v>-</v>
      </c>
      <c r="CE83" s="98">
        <f>IF(O83="","",SUM(Y83:AC83))</f>
        <v>3</v>
      </c>
      <c r="CP83" s="32"/>
      <c r="CQ83" s="32"/>
    </row>
    <row r="84" spans="1:95" s="31" customFormat="1" ht="15" customHeight="1" thickBot="1" x14ac:dyDescent="0.25">
      <c r="A84" s="99">
        <f>IF(A79="","",A80)</f>
        <v>2</v>
      </c>
      <c r="B84" s="99">
        <f>IF(B79="","",B79)</f>
        <v>5</v>
      </c>
      <c r="C84" s="114">
        <v>5</v>
      </c>
      <c r="D84" s="115" t="str">
        <f>IF(A84="","",VLOOKUP(A84,СписокКМ!D:I,2,FALSE))</f>
        <v>БАБОШИН Алексей</v>
      </c>
      <c r="E84" s="116"/>
      <c r="F84" s="117" t="str">
        <f>IF(B84="","",VLOOKUP(B84,СписокКМ!D:I,2,FALSE))</f>
        <v>БЕДАРЬКОВ Вадим</v>
      </c>
      <c r="G84" s="118"/>
      <c r="H84" s="119"/>
      <c r="I84" s="120"/>
      <c r="J84" s="120"/>
      <c r="K84" s="120"/>
      <c r="L84" s="121"/>
      <c r="M84" s="121"/>
      <c r="N84" s="122"/>
      <c r="O84" s="123" t="str">
        <f>IF(I84="","",IF(I84="0",1000,IF(I84="-0",-1000,I84*1)))</f>
        <v/>
      </c>
      <c r="P84" s="123" t="str">
        <f t="shared" si="61"/>
        <v/>
      </c>
      <c r="Q84" s="123" t="str">
        <f t="shared" si="61"/>
        <v/>
      </c>
      <c r="R84" s="123" t="str">
        <f t="shared" si="61"/>
        <v/>
      </c>
      <c r="S84" s="124" t="str">
        <f t="shared" si="61"/>
        <v/>
      </c>
      <c r="T84" s="125" t="str">
        <f t="shared" si="62"/>
        <v/>
      </c>
      <c r="U84" s="126" t="str">
        <f t="shared" si="62"/>
        <v/>
      </c>
      <c r="V84" s="126" t="str">
        <f t="shared" si="62"/>
        <v/>
      </c>
      <c r="W84" s="126" t="str">
        <f t="shared" si="62"/>
        <v/>
      </c>
      <c r="X84" s="126" t="str">
        <f t="shared" si="62"/>
        <v/>
      </c>
      <c r="Y84" s="127" t="str">
        <f t="shared" si="63"/>
        <v/>
      </c>
      <c r="Z84" s="127" t="str">
        <f t="shared" si="63"/>
        <v/>
      </c>
      <c r="AA84" s="127" t="str">
        <f t="shared" si="63"/>
        <v/>
      </c>
      <c r="AB84" s="127" t="str">
        <f t="shared" si="63"/>
        <v/>
      </c>
      <c r="AC84" s="127" t="str">
        <f t="shared" si="63"/>
        <v/>
      </c>
      <c r="AD84" s="128" t="str">
        <f>IF(CC84="","",IF(CC84&gt;CE84,1,-1))</f>
        <v/>
      </c>
      <c r="AE84" s="128" t="str">
        <f>IF(CC84="","",IF(CC84&lt;CE84,1,-1))</f>
        <v/>
      </c>
      <c r="AF84" s="129">
        <f>IF(CC84&gt;CE84,1,0)</f>
        <v>0</v>
      </c>
      <c r="AG84" s="130">
        <f>IF(CE84&gt;CC84,1,0)</f>
        <v>0</v>
      </c>
      <c r="AH84" s="131" t="str">
        <f>IF(O84="","",AX84*1)</f>
        <v/>
      </c>
      <c r="AI84" s="132" t="str">
        <f>IF(P84="","",BE84*1)</f>
        <v/>
      </c>
      <c r="AJ84" s="132" t="str">
        <f>IF(Q84="","",BL84*1)</f>
        <v/>
      </c>
      <c r="AK84" s="132" t="str">
        <f>IF(R84="","",BS84*1)</f>
        <v/>
      </c>
      <c r="AL84" s="132" t="str">
        <f>IF(S84="","",BZ84*1)</f>
        <v/>
      </c>
      <c r="AM84" s="133" t="str">
        <f>IF(O84="","",AZ84*1)</f>
        <v/>
      </c>
      <c r="AN84" s="133" t="str">
        <f>IF(P84="","",BG84*1)</f>
        <v/>
      </c>
      <c r="AO84" s="133" t="str">
        <f>IF(Q84="","",BN84*1)</f>
        <v/>
      </c>
      <c r="AP84" s="133" t="str">
        <f>IF(R84="","",BU84*1)</f>
        <v/>
      </c>
      <c r="AQ84" s="133" t="str">
        <f>IF(S84="","",CB84*1)</f>
        <v/>
      </c>
      <c r="AR84" s="134">
        <f>SUM(AH84:AL84)</f>
        <v>0</v>
      </c>
      <c r="AS84" s="135">
        <f>SUM(AM84:AQ84)</f>
        <v>0</v>
      </c>
      <c r="AT84" s="136">
        <f>IF(O84=1000,11,IF(O84=-1000,0,IF(O84&gt;0,11,IF(O84&lt;0,(-O84),"0"))))</f>
        <v>11</v>
      </c>
      <c r="AU84" s="137" t="str">
        <f>IF(O84=1000,0,IF(O84=-1000,11,IF(O84&lt;-9,-(O84-2),IF(O84&gt;0,(O84),"0"))))</f>
        <v/>
      </c>
      <c r="AV84" s="136" t="e">
        <f>IF(O84=1000,11,IF(O84=-1000,0,IF(O84&gt;9,(O84+2),IF(O84&lt;0,(-O84),"0"))))</f>
        <v>#VALUE!</v>
      </c>
      <c r="AW84" s="137" t="str">
        <f>IF(O84=1000,0,IF(O84=-1000,11,IF(O84&lt;0,11,IF(O84&gt;0,(O84),"0"))))</f>
        <v/>
      </c>
      <c r="AX84" s="138" t="str">
        <f>IF(O84="","",IF(O84&gt;9,AV84,AT84))</f>
        <v/>
      </c>
      <c r="AY84" s="139" t="str">
        <f>IF(O84="","","-")</f>
        <v/>
      </c>
      <c r="AZ84" s="140" t="str">
        <f>IF(O84="","",IF(O84&lt;-9,AU84,AW84))</f>
        <v/>
      </c>
      <c r="BA84" s="136" t="e">
        <f>IF(P84=1000,11,IF(P84=-1000,0,IF(P84&gt;9,(P84+2),IF(P84&lt;0,(-P84),"0"))))</f>
        <v>#VALUE!</v>
      </c>
      <c r="BB84" s="137" t="str">
        <f>IF(P84=1000,0,IF(P84=-1000,11,IF(P84&lt;-9,-(P84-2),IF(P84&gt;0,(P84),"0"))))</f>
        <v/>
      </c>
      <c r="BC84" s="137">
        <f>IF(P84=1000,11,IF(P84=-1000,0,IF(P84&gt;0,11,IF(P84&lt;0,(-P84),"0"))))</f>
        <v>11</v>
      </c>
      <c r="BD84" s="137" t="str">
        <f>IF(P84=1000,0,IF(P84=-1000,11,IF(P84&lt;0,11,IF(P84&gt;0,(P84),"0"))))</f>
        <v/>
      </c>
      <c r="BE84" s="138" t="str">
        <f>IF(P84="","",IF(P84&gt;9,BA84,BC84))</f>
        <v/>
      </c>
      <c r="BF84" s="139" t="str">
        <f>IF(P84="","","-")</f>
        <v/>
      </c>
      <c r="BG84" s="140" t="str">
        <f>IF(P84="","",IF(P84&lt;-9,BB84,BD84))</f>
        <v/>
      </c>
      <c r="BH84" s="136" t="e">
        <f>IF(Q84=1000,11,IF(Q84=-1000,0,IF(Q84&gt;9,(Q84+2),IF(Q84&lt;0,(-Q84),"0"))))</f>
        <v>#VALUE!</v>
      </c>
      <c r="BI84" s="137" t="str">
        <f>IF(Q84=1000,0,IF(Q84=-1000,11,IF(Q84&lt;-9,-(Q84-2),IF(Q84&gt;0,(Q84),"0"))))</f>
        <v/>
      </c>
      <c r="BJ84" s="137">
        <f>IF(Q84=1000,11,IF(Q84=-1000,0,IF(Q84&gt;0,11,IF(Q84&lt;0,(-Q84),"0"))))</f>
        <v>11</v>
      </c>
      <c r="BK84" s="137" t="str">
        <f>IF(Q84=1000,0,IF(Q84=-1000,11,IF(Q84&lt;0,11,IF(Q84&gt;0,(Q84),"0"))))</f>
        <v/>
      </c>
      <c r="BL84" s="138" t="str">
        <f>IF(Q84="","",IF(Q84&gt;9,BH84,BJ84))</f>
        <v/>
      </c>
      <c r="BM84" s="139" t="str">
        <f>IF(Q84="","","-")</f>
        <v/>
      </c>
      <c r="BN84" s="140" t="str">
        <f>IF(Q84="","",IF(Q84&lt;-9,BI84,BK84))</f>
        <v/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 t="str">
        <f>IF(O84="","",SUM(T84:X84))</f>
        <v/>
      </c>
      <c r="CD84" s="143" t="str">
        <f>IF(CC84="","","-")</f>
        <v/>
      </c>
      <c r="CE84" s="144" t="str">
        <f>IF(O84="","",SUM(Y84:AC84))</f>
        <v/>
      </c>
      <c r="CP84" s="32"/>
      <c r="CQ84" s="32"/>
    </row>
    <row r="85" spans="1:95" s="31" customFormat="1" ht="15" customHeight="1" thickBot="1" x14ac:dyDescent="0.25">
      <c r="A85" s="145"/>
      <c r="B85" s="145"/>
      <c r="C85" s="145"/>
      <c r="D85" s="146"/>
      <c r="E85" s="147"/>
      <c r="F85" s="148"/>
      <c r="G85" s="149"/>
      <c r="H85" s="150"/>
      <c r="I85" s="151"/>
      <c r="J85" s="151"/>
      <c r="K85" s="151"/>
      <c r="L85" s="151"/>
      <c r="M85" s="151"/>
      <c r="N85" s="150"/>
      <c r="O85" s="152"/>
      <c r="P85" s="152"/>
      <c r="Q85" s="152"/>
      <c r="R85" s="152"/>
      <c r="S85" s="152"/>
      <c r="T85" s="153"/>
      <c r="U85" s="153"/>
      <c r="V85" s="153"/>
      <c r="W85" s="153"/>
      <c r="X85" s="153"/>
      <c r="Y85" s="154"/>
      <c r="Z85" s="154"/>
      <c r="AA85" s="154"/>
      <c r="AB85" s="154"/>
      <c r="AC85" s="154"/>
      <c r="AD85" s="155"/>
      <c r="AE85" s="155"/>
      <c r="AF85" s="156"/>
      <c r="AG85" s="156"/>
      <c r="AH85" s="157"/>
      <c r="AI85" s="157"/>
      <c r="AJ85" s="157"/>
      <c r="AK85" s="157"/>
      <c r="AL85" s="157"/>
      <c r="AM85" s="158"/>
      <c r="AN85" s="158"/>
      <c r="AO85" s="158"/>
      <c r="AP85" s="158"/>
      <c r="AQ85" s="158"/>
      <c r="AR85" s="159"/>
      <c r="AS85" s="159"/>
      <c r="AT85" s="160"/>
      <c r="AU85" s="160"/>
      <c r="AV85" s="160"/>
      <c r="AW85" s="160"/>
      <c r="AX85" s="161"/>
      <c r="AY85" s="161"/>
      <c r="AZ85" s="161"/>
      <c r="BA85" s="160"/>
      <c r="BB85" s="160"/>
      <c r="BC85" s="160"/>
      <c r="BD85" s="160"/>
      <c r="BE85" s="161"/>
      <c r="BF85" s="161"/>
      <c r="BG85" s="161"/>
      <c r="BH85" s="160"/>
      <c r="BI85" s="160"/>
      <c r="BJ85" s="160"/>
      <c r="BK85" s="160"/>
      <c r="BL85" s="161"/>
      <c r="BM85" s="161"/>
      <c r="BN85" s="161"/>
      <c r="BO85" s="160"/>
      <c r="BP85" s="160"/>
      <c r="BQ85" s="160"/>
      <c r="BR85" s="160"/>
      <c r="BS85" s="161"/>
      <c r="BT85" s="161"/>
      <c r="BU85" s="161"/>
      <c r="BV85" s="160"/>
      <c r="BW85" s="160"/>
      <c r="BX85" s="160"/>
      <c r="BY85" s="160"/>
      <c r="BZ85" s="161"/>
      <c r="CA85" s="161"/>
      <c r="CB85" s="161"/>
      <c r="CC85" s="162"/>
      <c r="CD85" s="163"/>
      <c r="CE85" s="164"/>
      <c r="CP85" s="32"/>
      <c r="CQ85" s="32"/>
    </row>
    <row r="86" spans="1:95" s="31" customFormat="1" ht="31.5" customHeight="1" thickBot="1" x14ac:dyDescent="0.25">
      <c r="A86" s="34">
        <v>9</v>
      </c>
      <c r="B86" s="35">
        <v>5</v>
      </c>
      <c r="C86" s="1225">
        <f>1+C77</f>
        <v>10</v>
      </c>
      <c r="D86" s="1227" t="str">
        <f>IF(A86="","",VLOOKUP(A86,СписокКМ!$A$186:$D$236,3,FALSE))</f>
        <v>Московская область</v>
      </c>
      <c r="E86" s="1228" t="e">
        <f>IF(B86="","",VLOOKUP(B86,СписокКМ!E:J,2,FALSE))</f>
        <v>#N/A</v>
      </c>
      <c r="F86" s="1231" t="str">
        <f>IF(B86="","",VLOOKUP(B86,СписокКМ!$A$186:$D$236,3,FALSE))</f>
        <v xml:space="preserve">Челябинская область </v>
      </c>
      <c r="G86" s="1232" t="e">
        <f>IF(D86="","",VLOOKUP(D86,СписокКМ!G:L,2,FALSE))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>
        <f>IF(A86="","",VLOOKUP(A86,'[60]Протокол команд'!A:K,8,FALSE))</f>
        <v>0</v>
      </c>
      <c r="U86" s="39">
        <f>T86*5-4</f>
        <v>-4</v>
      </c>
      <c r="V86" s="39">
        <f>T86*5</f>
        <v>0</v>
      </c>
      <c r="W86" s="39" t="str">
        <f>CONCATENATE(U86,"-",V86)</f>
        <v>-4-0</v>
      </c>
      <c r="X86" s="39" t="str">
        <f>IF(A86="","",VLOOKUP(A86,'[60]Протокол команд'!A:K,10,FALSE))</f>
        <v>-</v>
      </c>
      <c r="Y86" s="39" t="e">
        <f>X86*5-4</f>
        <v>#VALUE!</v>
      </c>
      <c r="Z86" s="39" t="e">
        <f>X86*5</f>
        <v>#VALUE!</v>
      </c>
      <c r="AA86" s="39" t="e">
        <f>CONCATENATE(Y86,"-",Z86)</f>
        <v>#VALUE!</v>
      </c>
      <c r="AB86" s="1241">
        <f>IF(O88="","",SUM(AF88:AF93))</f>
        <v>2</v>
      </c>
      <c r="AC86" s="1242"/>
      <c r="AD86" s="1243"/>
      <c r="AE86" s="1242">
        <f>IF(O88="","",SUM(AG88:AG93))</f>
        <v>3</v>
      </c>
      <c r="AF86" s="1242"/>
      <c r="AG86" s="1264"/>
      <c r="AH86" s="1241">
        <f>SUM(CC88:CC93)</f>
        <v>9</v>
      </c>
      <c r="AI86" s="1242"/>
      <c r="AJ86" s="1243"/>
      <c r="AK86" s="1242">
        <f>SUM(CE88:CE93)</f>
        <v>11</v>
      </c>
      <c r="AL86" s="1242"/>
      <c r="AM86" s="1264"/>
      <c r="AN86" s="1265">
        <f>SUM(AR88:AR93)</f>
        <v>146</v>
      </c>
      <c r="AO86" s="1266"/>
      <c r="AP86" s="1267"/>
      <c r="AQ86" s="1266">
        <f>SUM(AS88:AS93)</f>
        <v>157</v>
      </c>
      <c r="AR86" s="1266"/>
      <c r="AS86" s="1268"/>
      <c r="AT86" s="1314" t="s">
        <v>612</v>
      </c>
      <c r="AU86" s="1315"/>
      <c r="AV86" s="1315"/>
      <c r="AW86" s="1315"/>
      <c r="AX86" s="1315"/>
      <c r="AY86" s="1315"/>
      <c r="AZ86" s="1315"/>
      <c r="BA86" s="1315"/>
      <c r="BB86" s="1315"/>
      <c r="BC86" s="1315"/>
      <c r="BD86" s="1315"/>
      <c r="BE86" s="1315"/>
      <c r="BF86" s="1315"/>
      <c r="BG86" s="1315"/>
      <c r="BH86" s="1315"/>
      <c r="BI86" s="1315"/>
      <c r="BJ86" s="1315"/>
      <c r="BK86" s="1315"/>
      <c r="BL86" s="1315"/>
      <c r="BM86" s="1315"/>
      <c r="BN86" s="1315"/>
      <c r="BO86" s="1315"/>
      <c r="BP86" s="1315"/>
      <c r="BQ86" s="1315"/>
      <c r="BR86" s="1315"/>
      <c r="BS86" s="1315"/>
      <c r="BT86" s="1315"/>
      <c r="BU86" s="1315"/>
      <c r="BV86" s="1315"/>
      <c r="BW86" s="1315"/>
      <c r="BX86" s="1315"/>
      <c r="BY86" s="1315"/>
      <c r="BZ86" s="1315"/>
      <c r="CA86" s="1315"/>
      <c r="CB86" s="1316"/>
      <c r="CC86" s="1254">
        <f>IF(O88="","",SUM(AF88:AF93))</f>
        <v>2</v>
      </c>
      <c r="CD86" s="1256" t="str">
        <f>IF(CC86="","","-")</f>
        <v>-</v>
      </c>
      <c r="CE86" s="1258">
        <f>IF(O88="","",SUM(AG88:AG93))</f>
        <v>3</v>
      </c>
      <c r="CP86" s="32"/>
      <c r="CQ86" s="32"/>
    </row>
    <row r="87" spans="1:95" s="31" customFormat="1" ht="13.5" customHeight="1" x14ac:dyDescent="0.2">
      <c r="A87" s="40"/>
      <c r="B87" s="40"/>
      <c r="C87" s="1226"/>
      <c r="D87" s="1229" t="str">
        <f>IF(A87="","",VLOOKUP(A87,СписокКМ!D:I,2,FALSE))</f>
        <v/>
      </c>
      <c r="E87" s="1230" t="str">
        <f>IF(B87="","",VLOOKUP(B87,СписокКМ!E:J,2,FALSE))</f>
        <v/>
      </c>
      <c r="F87" s="1233" t="str">
        <f>IF(C87="","",VLOOKUP(C87,СписокКМ!F:K,2,FALSE))</f>
        <v/>
      </c>
      <c r="G87" s="1234" t="str">
        <f>IF(D87="","",VLOOKUP(D87,СписокКМ!G:L,2,FALSE))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x14ac:dyDescent="0.2">
      <c r="A88" s="43">
        <v>54</v>
      </c>
      <c r="B88" s="44">
        <v>9</v>
      </c>
      <c r="C88" s="90">
        <v>1</v>
      </c>
      <c r="D88" s="46" t="str">
        <f>IF(A88="","",VLOOKUP(A88,СписокКМ!D:I,2,FALSE))</f>
        <v>КУСТОВ Дмитрий</v>
      </c>
      <c r="E88" s="47"/>
      <c r="F88" s="48" t="str">
        <f>IF(B88="","",VLOOKUP(B88,СписокКМ!D:I,2,FALSE))</f>
        <v>СКОРОДИХИН Николай</v>
      </c>
      <c r="G88" s="49"/>
      <c r="H88" s="50"/>
      <c r="I88" s="51" t="s">
        <v>155</v>
      </c>
      <c r="J88" s="51" t="s">
        <v>31</v>
      </c>
      <c r="K88" s="51" t="s">
        <v>152</v>
      </c>
      <c r="L88" s="51"/>
      <c r="M88" s="51"/>
      <c r="N88" s="52"/>
      <c r="O88" s="53">
        <f>IF(I88="","",IF(I88="0",1000,IF(I88="-0",-1000,I88*1)))</f>
        <v>7</v>
      </c>
      <c r="P88" s="53">
        <f t="shared" ref="P88:S89" si="64">IF(J88="","",IF(J88="0",1000,IF(J88="-0",-1000,J88*1)))</f>
        <v>8</v>
      </c>
      <c r="Q88" s="53">
        <f t="shared" si="64"/>
        <v>5</v>
      </c>
      <c r="R88" s="53" t="str">
        <f t="shared" si="64"/>
        <v/>
      </c>
      <c r="S88" s="54" t="str">
        <f t="shared" si="64"/>
        <v/>
      </c>
      <c r="T88" s="55">
        <f t="shared" ref="T88:X89" si="65">IF(O88="","",IF(O88&gt;0,1,0))</f>
        <v>1</v>
      </c>
      <c r="U88" s="56">
        <f t="shared" si="65"/>
        <v>1</v>
      </c>
      <c r="V88" s="56">
        <f t="shared" si="65"/>
        <v>1</v>
      </c>
      <c r="W88" s="56" t="str">
        <f t="shared" si="65"/>
        <v/>
      </c>
      <c r="X88" s="56" t="str">
        <f t="shared" si="65"/>
        <v/>
      </c>
      <c r="Y88" s="57">
        <f t="shared" ref="Y88:AC89" si="66">IF(O88="","",IF(O88&lt;0,1,0))</f>
        <v>0</v>
      </c>
      <c r="Z88" s="57">
        <f t="shared" si="66"/>
        <v>0</v>
      </c>
      <c r="AA88" s="57">
        <f t="shared" si="66"/>
        <v>0</v>
      </c>
      <c r="AB88" s="57" t="str">
        <f t="shared" si="66"/>
        <v/>
      </c>
      <c r="AC88" s="57" t="str">
        <f t="shared" si="66"/>
        <v/>
      </c>
      <c r="AD88" s="58">
        <f>IF(CC88="","",IF(CC88&gt;CE88,1,-1))</f>
        <v>1</v>
      </c>
      <c r="AE88" s="58">
        <f>IF(CC88="","",IF(CC88&lt;CE88,1,-1))</f>
        <v>-1</v>
      </c>
      <c r="AF88" s="59">
        <f>IF(CC88&gt;CE88,1,0)</f>
        <v>1</v>
      </c>
      <c r="AG88" s="60">
        <f>IF(CE88&gt;CC88,1,0)</f>
        <v>0</v>
      </c>
      <c r="AH88" s="61">
        <f>IF(O88="","",AX88*1)</f>
        <v>11</v>
      </c>
      <c r="AI88" s="62">
        <f>IF(P88="","",BE88*1)</f>
        <v>11</v>
      </c>
      <c r="AJ88" s="62">
        <f>IF(Q88="","",BL88*1)</f>
        <v>11</v>
      </c>
      <c r="AK88" s="62" t="str">
        <f>IF(R88="","",BS88*1)</f>
        <v/>
      </c>
      <c r="AL88" s="62" t="str">
        <f>IF(S88="","",BZ88*1)</f>
        <v/>
      </c>
      <c r="AM88" s="63">
        <f>IF(O88="","",AZ88*1)</f>
        <v>7</v>
      </c>
      <c r="AN88" s="63">
        <f>IF(P88="","",BG88*1)</f>
        <v>8</v>
      </c>
      <c r="AO88" s="63">
        <f>IF(Q88="","",BN88*1)</f>
        <v>5</v>
      </c>
      <c r="AP88" s="63" t="str">
        <f>IF(R88="","",BU88*1)</f>
        <v/>
      </c>
      <c r="AQ88" s="63" t="str">
        <f>IF(S88="","",CB88*1)</f>
        <v/>
      </c>
      <c r="AR88" s="64">
        <f>SUM(AH88:AL88)</f>
        <v>33</v>
      </c>
      <c r="AS88" s="65">
        <f>SUM(AM88:AQ88)</f>
        <v>20</v>
      </c>
      <c r="AT88" s="66">
        <f>IF(O88=1000,11,IF(O88=-1000,0,IF(O88&gt;0,11,IF(O88&lt;0,(-O88),"0"))))</f>
        <v>11</v>
      </c>
      <c r="AU88" s="67">
        <f>IF(O88=1000,0,IF(O88=-1000,11,IF(O88&lt;-9,-(O88-2),IF(O88&gt;0,(O88),"0"))))</f>
        <v>7</v>
      </c>
      <c r="AV88" s="66">
        <f>IF(O88=1000,11,IF(O88=-1000,0,IF(O88&lt;9,11,IF(O88&gt;9,(O88+2),"0"))))</f>
        <v>11</v>
      </c>
      <c r="AW88" s="67">
        <f>IF(O88=1000,0,IF(O88=-1000,11,IF(O88&lt;0,11,IF(O88&gt;0,(O88),"0"))))</f>
        <v>7</v>
      </c>
      <c r="AX88" s="68">
        <f>IF(O88="","",IF(O88&gt;9,AV88,AT88))</f>
        <v>11</v>
      </c>
      <c r="AY88" s="69" t="str">
        <f>IF(O88="","","-")</f>
        <v>-</v>
      </c>
      <c r="AZ88" s="70">
        <f>IF(O88="","",IF(O88&lt;-9,AU88,AW88))</f>
        <v>7</v>
      </c>
      <c r="BA88" s="66" t="str">
        <f>IF(P88=1000,11,IF(P88=-1000,0,IF(P88&gt;9,(P88+2),IF(P88&lt;0,(-P88),"0"))))</f>
        <v>0</v>
      </c>
      <c r="BB88" s="67">
        <f>IF(P88=1000,0,IF(P88=-1000,11,IF(P88&lt;-9,-(P88-2),IF(P88&gt;0,(P88),"0"))))</f>
        <v>8</v>
      </c>
      <c r="BC88" s="67">
        <f>IF(P88=1000,11,IF(P88=-1000,0,IF(P88&gt;0,11,IF(P88&lt;0,(-P88),"0"))))</f>
        <v>11</v>
      </c>
      <c r="BD88" s="67">
        <f>IF(P88=1000,0,IF(P88=-1000,11,IF(P88&lt;0,11,IF(P88&gt;0,(P88),"0"))))</f>
        <v>8</v>
      </c>
      <c r="BE88" s="68">
        <f>IF(P88="","",IF(P88&gt;9,BA88,BC88))</f>
        <v>11</v>
      </c>
      <c r="BF88" s="69" t="str">
        <f>IF(P88="","","-")</f>
        <v>-</v>
      </c>
      <c r="BG88" s="70">
        <f>IF(P88="","",IF(P88&lt;-9,BB88,BD88))</f>
        <v>8</v>
      </c>
      <c r="BH88" s="66" t="str">
        <f>IF(Q88=1000,11,IF(Q88=-1000,0,IF(Q88&gt;9,(Q88+2),IF(Q88&lt;0,(-Q88),"0"))))</f>
        <v>0</v>
      </c>
      <c r="BI88" s="67">
        <f>IF(Q88=1000,0,IF(Q88=-1000,11,IF(Q88&lt;-9,-(Q88-2),IF(Q88&gt;0,(Q88),"0"))))</f>
        <v>5</v>
      </c>
      <c r="BJ88" s="67">
        <f>IF(Q88=1000,11,IF(Q88=-1000,0,IF(Q88&gt;0,11,IF(Q88&lt;0,(-Q88),"0"))))</f>
        <v>11</v>
      </c>
      <c r="BK88" s="67">
        <f>IF(Q88=1000,0,IF(Q88=-1000,11,IF(Q88&lt;0,11,IF(Q88&gt;0,(Q88),"0"))))</f>
        <v>5</v>
      </c>
      <c r="BL88" s="68">
        <f>IF(Q88="","",IF(Q88&gt;9,BH88,BJ88))</f>
        <v>11</v>
      </c>
      <c r="BM88" s="69" t="str">
        <f>IF(Q88="","","-")</f>
        <v>-</v>
      </c>
      <c r="BN88" s="70">
        <f>IF(Q88="","",IF(Q88&lt;-9,BI88,BK88))</f>
        <v>5</v>
      </c>
      <c r="BO88" s="67" t="e">
        <f>IF(R88=1000,11,IF(R88=-1000,0,IF(R88&gt;9,(R88+2),IF(R88&lt;0,(-R88),"0"))))</f>
        <v>#VALUE!</v>
      </c>
      <c r="BP88" s="67" t="str">
        <f>IF(R88=1000,0,IF(R88=-1000,11,IF(R88&lt;-9,-(R88-2),IF(R88&gt;0,(R88),"0"))))</f>
        <v/>
      </c>
      <c r="BQ88" s="67">
        <f>IF(R88=1000,11,IF(R88=-1000,0,IF(R88&gt;0,11,IF(R88&lt;0,(-R88),"0"))))</f>
        <v>11</v>
      </c>
      <c r="BR88" s="67" t="str">
        <f>IF(R88=1000,0,IF(R88=-1000,11,IF(R88&lt;0,11,IF(R88&gt;0,(R88),"0"))))</f>
        <v/>
      </c>
      <c r="BS88" s="68" t="str">
        <f>IF(R88="","",IF(R88&gt;9,BO88,BQ88))</f>
        <v/>
      </c>
      <c r="BT88" s="69" t="str">
        <f>IF(R88="","","-")</f>
        <v/>
      </c>
      <c r="BU88" s="70" t="str">
        <f>IF(R88="","",IF(R88&lt;-9,BP88,BR88))</f>
        <v/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>
        <f>IF(O88="","",SUM(T88:X88))</f>
        <v>3</v>
      </c>
      <c r="CD88" s="73" t="str">
        <f>IF(CC88="","","-")</f>
        <v>-</v>
      </c>
      <c r="CE88" s="74">
        <f>IF(O88="","",SUM(Y88:AC88))</f>
        <v>0</v>
      </c>
      <c r="CP88" s="32"/>
      <c r="CQ88" s="32"/>
    </row>
    <row r="89" spans="1:95" s="31" customFormat="1" ht="15" customHeight="1" x14ac:dyDescent="0.2">
      <c r="A89" s="43">
        <v>7</v>
      </c>
      <c r="B89" s="44">
        <v>4</v>
      </c>
      <c r="C89" s="75">
        <v>2</v>
      </c>
      <c r="D89" s="76" t="str">
        <f>IF(A89="","",VLOOKUP(A89,СписокКМ!D:I,2,FALSE))</f>
        <v>БОГАЧ Николай</v>
      </c>
      <c r="E89" s="47"/>
      <c r="F89" s="77" t="str">
        <f>IF(B89="","",VLOOKUP(B89,СписокКМ!D:I,2,FALSE))</f>
        <v>ХУСНУЛЛИН Тимур</v>
      </c>
      <c r="G89" s="49"/>
      <c r="H89" s="41"/>
      <c r="I89" s="91" t="s">
        <v>161</v>
      </c>
      <c r="J89" s="91" t="s">
        <v>565</v>
      </c>
      <c r="K89" s="91" t="s">
        <v>28</v>
      </c>
      <c r="L89" s="91" t="s">
        <v>154</v>
      </c>
      <c r="M89" s="51" t="s">
        <v>30</v>
      </c>
      <c r="N89" s="42"/>
      <c r="O89" s="79">
        <f>IF(I89="","",IF(I89="0",1000,IF(I89="-0",-1000,I89*1)))</f>
        <v>12</v>
      </c>
      <c r="P89" s="79">
        <f t="shared" si="64"/>
        <v>-3</v>
      </c>
      <c r="Q89" s="79">
        <f t="shared" si="64"/>
        <v>-9</v>
      </c>
      <c r="R89" s="79">
        <f t="shared" si="64"/>
        <v>6</v>
      </c>
      <c r="S89" s="80">
        <f t="shared" si="64"/>
        <v>-8</v>
      </c>
      <c r="T89" s="55">
        <f t="shared" si="65"/>
        <v>1</v>
      </c>
      <c r="U89" s="56">
        <f t="shared" si="65"/>
        <v>0</v>
      </c>
      <c r="V89" s="56">
        <f t="shared" si="65"/>
        <v>0</v>
      </c>
      <c r="W89" s="56">
        <f t="shared" si="65"/>
        <v>1</v>
      </c>
      <c r="X89" s="56">
        <f t="shared" si="65"/>
        <v>0</v>
      </c>
      <c r="Y89" s="57">
        <f t="shared" si="66"/>
        <v>0</v>
      </c>
      <c r="Z89" s="57">
        <f t="shared" si="66"/>
        <v>1</v>
      </c>
      <c r="AA89" s="57">
        <f t="shared" si="66"/>
        <v>1</v>
      </c>
      <c r="AB89" s="57">
        <f t="shared" si="66"/>
        <v>0</v>
      </c>
      <c r="AC89" s="57">
        <f t="shared" si="66"/>
        <v>1</v>
      </c>
      <c r="AD89" s="58">
        <f>IF(CC89="","",IF(CC89&gt;CE89,1,-1))</f>
        <v>-1</v>
      </c>
      <c r="AE89" s="58">
        <f>IF(CC89="","",IF(CC89&lt;CE89,1,-1))</f>
        <v>1</v>
      </c>
      <c r="AF89" s="59">
        <f>IF(CC89&gt;CE89,1,0)</f>
        <v>0</v>
      </c>
      <c r="AG89" s="60">
        <f>IF(CE89&gt;CC89,1,0)</f>
        <v>1</v>
      </c>
      <c r="AH89" s="81">
        <f>IF(O89="","",AX89*1)</f>
        <v>14</v>
      </c>
      <c r="AI89" s="92">
        <f>IF(P89="","",BE89*1)</f>
        <v>3</v>
      </c>
      <c r="AJ89" s="92">
        <f>IF(Q89="","",BL89*1)</f>
        <v>9</v>
      </c>
      <c r="AK89" s="92">
        <f>IF(R89="","",BS89*1)</f>
        <v>11</v>
      </c>
      <c r="AL89" s="92">
        <f>IF(S89="","",BZ89*1)</f>
        <v>8</v>
      </c>
      <c r="AM89" s="93">
        <f>IF(O89="","",AZ89*1)</f>
        <v>12</v>
      </c>
      <c r="AN89" s="93">
        <f>IF(P89="","",BG89*1)</f>
        <v>11</v>
      </c>
      <c r="AO89" s="93">
        <f>IF(Q89="","",BN89*1)</f>
        <v>11</v>
      </c>
      <c r="AP89" s="93">
        <f>IF(R89="","",BU89*1)</f>
        <v>6</v>
      </c>
      <c r="AQ89" s="93">
        <f>IF(S89="","",CB89*1)</f>
        <v>11</v>
      </c>
      <c r="AR89" s="64">
        <f>SUM(AH89:AL89)</f>
        <v>45</v>
      </c>
      <c r="AS89" s="65">
        <f>SUM(AM89:AQ89)</f>
        <v>51</v>
      </c>
      <c r="AT89" s="66">
        <f>IF(O89=1000,11,IF(O89=-1000,0,IF(O89&gt;0,11,IF(O89&lt;0,(-O89),"0"))))</f>
        <v>11</v>
      </c>
      <c r="AU89" s="67">
        <f>IF(O89=1000,0,IF(O89=-1000,11,IF(O89&lt;-9,-(O89-2),IF(O89&gt;0,(O89),"0"))))</f>
        <v>12</v>
      </c>
      <c r="AV89" s="66">
        <f>IF(O89=1000,11,IF(O89=-1000,0,IF(O89&gt;9,(O89+2),IF(O89&lt;0,(-O89),"0"))))</f>
        <v>14</v>
      </c>
      <c r="AW89" s="67">
        <f>IF(O89=1000,0,IF(O89=-1000,11,IF(O89&lt;0,11,IF(O89&gt;0,(O89),"0"))))</f>
        <v>12</v>
      </c>
      <c r="AX89" s="94">
        <f>IF(O89="","",IF(O89&gt;9,AV89,AT89))</f>
        <v>14</v>
      </c>
      <c r="AY89" s="95" t="str">
        <f>IF(O89="","","-")</f>
        <v>-</v>
      </c>
      <c r="AZ89" s="96">
        <f>IF(O89="","",IF(O89&lt;-9,AU89,AW89))</f>
        <v>12</v>
      </c>
      <c r="BA89" s="66">
        <f>IF(P89=1000,11,IF(P89=-1000,0,IF(P89&gt;9,(P89+2),IF(P89&lt;0,(-P89),"0"))))</f>
        <v>3</v>
      </c>
      <c r="BB89" s="67" t="str">
        <f>IF(P89=1000,0,IF(P89=-1000,11,IF(P89&lt;-9,-(P89-2),IF(P89&gt;0,(P89),"0"))))</f>
        <v>0</v>
      </c>
      <c r="BC89" s="67">
        <f>IF(P89=1000,11,IF(P89=-1000,0,IF(P89&gt;0,11,IF(P89&lt;0,(-P89),"0"))))</f>
        <v>3</v>
      </c>
      <c r="BD89" s="67">
        <f>IF(P89=1000,0,IF(P89=-1000,11,IF(P89&lt;0,11,IF(P89&gt;0,(P89),"0"))))</f>
        <v>11</v>
      </c>
      <c r="BE89" s="94">
        <f>IF(P89="","",IF(P89&gt;9,BA89,BC89))</f>
        <v>3</v>
      </c>
      <c r="BF89" s="95" t="str">
        <f>IF(P89="","","-")</f>
        <v>-</v>
      </c>
      <c r="BG89" s="96">
        <f>IF(P89="","",IF(P89&lt;-9,BB89,BD89))</f>
        <v>11</v>
      </c>
      <c r="BH89" s="66">
        <f>IF(Q89=1000,11,IF(Q89=-1000,0,IF(Q89&gt;9,(Q89+2),IF(Q89&lt;0,(-Q89),"0"))))</f>
        <v>9</v>
      </c>
      <c r="BI89" s="67" t="str">
        <f>IF(Q89=1000,0,IF(Q89=-1000,11,IF(Q89&lt;-9,-(Q89-2),IF(Q89&gt;0,(Q89),"0"))))</f>
        <v>0</v>
      </c>
      <c r="BJ89" s="67">
        <f>IF(Q89=1000,11,IF(Q89=-1000,0,IF(Q89&gt;0,11,IF(Q89&lt;0,(-Q89),"0"))))</f>
        <v>9</v>
      </c>
      <c r="BK89" s="67">
        <f>IF(Q89=1000,0,IF(Q89=-1000,11,IF(Q89&lt;0,11,IF(Q89&gt;0,(Q89),"0"))))</f>
        <v>11</v>
      </c>
      <c r="BL89" s="94">
        <f>IF(Q89="","",IF(Q89&gt;9,BH89,BJ89))</f>
        <v>9</v>
      </c>
      <c r="BM89" s="95" t="str">
        <f>IF(Q89="","","-")</f>
        <v>-</v>
      </c>
      <c r="BN89" s="96">
        <f>IF(Q89="","",IF(Q89&lt;-9,BI89,BK89))</f>
        <v>11</v>
      </c>
      <c r="BO89" s="67" t="str">
        <f>IF(R89=1000,11,IF(R89=-1000,0,IF(R89&gt;9,(R89+2),IF(R89&lt;0,(-R89),"0"))))</f>
        <v>0</v>
      </c>
      <c r="BP89" s="67">
        <f>IF(R89=1000,0,IF(R89=-1000,11,IF(R89&lt;-9,-(R89-2),IF(R89&gt;0,(R89),"0"))))</f>
        <v>6</v>
      </c>
      <c r="BQ89" s="67">
        <f>IF(R89=1000,11,IF(R89=-1000,0,IF(R89&gt;0,11,IF(R89&lt;0,(-R89),"0"))))</f>
        <v>11</v>
      </c>
      <c r="BR89" s="67">
        <f>IF(R89=1000,0,IF(R89=-1000,11,IF(R89&lt;0,11,IF(R89&gt;0,(R89),"0"))))</f>
        <v>6</v>
      </c>
      <c r="BS89" s="94">
        <f>IF(R89="","",IF(R89&gt;9,BO89,BQ89))</f>
        <v>11</v>
      </c>
      <c r="BT89" s="95" t="str">
        <f>IF(R89="","","-")</f>
        <v>-</v>
      </c>
      <c r="BU89" s="96">
        <f>IF(R89="","",IF(R89&lt;-9,BP89,BR89))</f>
        <v>6</v>
      </c>
      <c r="BV89" s="67">
        <f>IF(S89=1000,11,IF(S89=-1000,0,IF(S89&gt;9,(S89+2),IF(S89&lt;0,(-S89),"0"))))</f>
        <v>8</v>
      </c>
      <c r="BW89" s="67" t="str">
        <f>IF(S89=1000,0,IF(S89=-1000,11,IF(S89&lt;-9,-(S89-2),IF(S89&gt;0,(S89),"0"))))</f>
        <v>0</v>
      </c>
      <c r="BX89" s="67">
        <f>IF(S89=1000,11,IF(S89=-1000,0,IF(S89&gt;0,11,IF(S89&lt;0,(-S89),"0"))))</f>
        <v>8</v>
      </c>
      <c r="BY89" s="71">
        <f>IF(S89=1000,0,IF(S89=-1000,11,IF(S89&lt;0,11,IF(S89&gt;0,(S89),"0"))))</f>
        <v>11</v>
      </c>
      <c r="BZ89" s="94">
        <f>IF(S89="","",IF(S89&gt;9,BV89,BX89))</f>
        <v>8</v>
      </c>
      <c r="CA89" s="95" t="str">
        <f>IF(S89="","","-")</f>
        <v>-</v>
      </c>
      <c r="CB89" s="96">
        <f>IF(S89="","",IF(S89&lt;-9,BW89,BY89))</f>
        <v>11</v>
      </c>
      <c r="CC89" s="97">
        <f>IF(O89="","",SUM(T89:X89))</f>
        <v>2</v>
      </c>
      <c r="CD89" s="88" t="str">
        <f>IF(CC89="","","-")</f>
        <v>-</v>
      </c>
      <c r="CE89" s="98">
        <f>IF(O89="","",SUM(Y89:AC89))</f>
        <v>3</v>
      </c>
      <c r="CP89" s="32"/>
      <c r="CQ89" s="32"/>
    </row>
    <row r="90" spans="1:95" s="31" customFormat="1" ht="15" customHeight="1" x14ac:dyDescent="0.2">
      <c r="A90" s="43">
        <v>54</v>
      </c>
      <c r="B90" s="44">
        <v>4</v>
      </c>
      <c r="C90" s="1250" t="s">
        <v>563</v>
      </c>
      <c r="D90" s="76" t="str">
        <f>IF(A90="","",VLOOKUP(A90,СписокКМ!D:I,2,FALSE))</f>
        <v>КУСТОВ Дмитрий</v>
      </c>
      <c r="E90" s="47"/>
      <c r="F90" s="77" t="str">
        <f>IF(B90="","",VLOOKUP(B90,СписокКМ!D:I,2,FALSE))</f>
        <v>ХУСНУЛЛИН Тимур</v>
      </c>
      <c r="G90" s="49"/>
      <c r="H90" s="41"/>
      <c r="I90" s="1252" t="s">
        <v>30</v>
      </c>
      <c r="J90" s="1252" t="s">
        <v>568</v>
      </c>
      <c r="K90" s="1252" t="s">
        <v>152</v>
      </c>
      <c r="L90" s="1252" t="s">
        <v>568</v>
      </c>
      <c r="M90" s="1252"/>
      <c r="N90" s="42"/>
      <c r="O90" s="1244">
        <f>IF(I90="","",IF(I90="0",1000,IF(I90="-0",-1000,I90*1)))</f>
        <v>-8</v>
      </c>
      <c r="P90" s="1244">
        <f>IF(J90="","",IF(J90="0",1000,IF(J90="-0",-1000,J90*1)))</f>
        <v>-7</v>
      </c>
      <c r="Q90" s="1244">
        <f>IF(K90="","",IF(K90="0",1000,IF(K90="-0",-1000,K90*1)))</f>
        <v>5</v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>
        <f>IF(O90="","",IF(O90&gt;0,1,0))</f>
        <v>0</v>
      </c>
      <c r="U90" s="1284">
        <f>IF(P90="","",IF(P90&gt;0,1,0))</f>
        <v>0</v>
      </c>
      <c r="V90" s="1284">
        <f>IF(Q90="","",IF(Q90&gt;0,1,0))</f>
        <v>1</v>
      </c>
      <c r="W90" s="1284" t="str">
        <f>IF(R90="","",IF(R90&gt;0,1,0))</f>
        <v/>
      </c>
      <c r="X90" s="1284" t="str">
        <f>IF(S90="","",IF(S90&gt;0,1,0))</f>
        <v/>
      </c>
      <c r="Y90" s="1278">
        <f>IF(O90="","",IF(O90&lt;0,1,0))</f>
        <v>1</v>
      </c>
      <c r="Z90" s="1278">
        <f>IF(P90="","",IF(P90&lt;0,1,0))</f>
        <v>1</v>
      </c>
      <c r="AA90" s="1278">
        <f>IF(Q90="","",IF(Q90&lt;0,1,0))</f>
        <v>0</v>
      </c>
      <c r="AB90" s="1278" t="str">
        <f>IF(R90="","",IF(R90&lt;0,1,0))</f>
        <v/>
      </c>
      <c r="AC90" s="1278" t="str">
        <f>IF(S90="","",IF(S90&lt;0,1,0))</f>
        <v/>
      </c>
      <c r="AD90" s="1280">
        <f>IF(CC90="","",IF(CC90&gt;CE90,1,-1))</f>
        <v>-1</v>
      </c>
      <c r="AE90" s="1280">
        <f>IF(CC90="","",IF(CC90&lt;CE90,1,-1))</f>
        <v>1</v>
      </c>
      <c r="AF90" s="1282">
        <f>IF(CC90&gt;CE90,1,0)</f>
        <v>0</v>
      </c>
      <c r="AG90" s="1272">
        <f>IF(CE90&gt;CC90,1,0)</f>
        <v>1</v>
      </c>
      <c r="AH90" s="1274">
        <f>IF(O90="","",AX90*1)</f>
        <v>8</v>
      </c>
      <c r="AI90" s="1276">
        <f>IF(P90="","",BE90*1)</f>
        <v>7</v>
      </c>
      <c r="AJ90" s="1276">
        <f>IF(Q90="","",BL90*1)</f>
        <v>11</v>
      </c>
      <c r="AK90" s="1276" t="str">
        <f>IF(R90="","",BS90*1)</f>
        <v/>
      </c>
      <c r="AL90" s="1276" t="str">
        <f>IF(S90="","",BZ90*1)</f>
        <v/>
      </c>
      <c r="AM90" s="1298">
        <f>IF(O90="","",AZ90*1)</f>
        <v>11</v>
      </c>
      <c r="AN90" s="1298">
        <f>IF(P90="","",BG90*1)</f>
        <v>11</v>
      </c>
      <c r="AO90" s="1298">
        <f>IF(Q90="","",BN90*1)</f>
        <v>5</v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8</v>
      </c>
      <c r="AU90" s="1286" t="str">
        <f>IF(O90=1000,0,IF(O90=-1000,11,IF(O90&lt;-9,-(O90-2),IF(O90&gt;0,(O90),"0"))))</f>
        <v>0</v>
      </c>
      <c r="AV90" s="1286">
        <f>IF(O90=1000,11,IF(O90=-1000,0,IF(O90&gt;9,(O90+2),IF(O90&lt;0,(-O90),"0"))))</f>
        <v>8</v>
      </c>
      <c r="AW90" s="1286">
        <f>IF(O90=1000,0,IF(O90=-1000,11,IF(O90&lt;0,11,IF(O90&gt;0,(O90),"0"))))</f>
        <v>11</v>
      </c>
      <c r="AX90" s="1296">
        <f>IF(O90="","",IF(O90&gt;9,AV90,AT90))</f>
        <v>8</v>
      </c>
      <c r="AY90" s="1288" t="str">
        <f>IF(O90="","","-")</f>
        <v>-</v>
      </c>
      <c r="AZ90" s="1290">
        <f>IF(O90="","",IF(O90&lt;-9,AU90,AW90))</f>
        <v>11</v>
      </c>
      <c r="BA90" s="1286">
        <f>IF(P90=1000,11,IF(P90=-1000,0,IF(P90&gt;9,(P90+2),IF(P90&lt;0,(-P90),"0"))))</f>
        <v>7</v>
      </c>
      <c r="BB90" s="1286" t="str">
        <f>IF(P90=1000,0,IF(P90=-1000,11,IF(P90&lt;-9,-(P90-2),IF(P90&gt;0,(P90),"0"))))</f>
        <v>0</v>
      </c>
      <c r="BC90" s="1286">
        <f>IF(P90=1000,11,IF(P90=-1000,0,IF(P90&gt;0,11,IF(P90&lt;0,(-P90),"0"))))</f>
        <v>7</v>
      </c>
      <c r="BD90" s="1286">
        <f>IF(P90=1000,0,IF(P90=-1000,11,IF(P90&lt;0,11,IF(P90&gt;0,(P90),"0"))))</f>
        <v>11</v>
      </c>
      <c r="BE90" s="1296">
        <f>IF(P90="","",IF(P90&gt;9,BA90,BC90))</f>
        <v>7</v>
      </c>
      <c r="BF90" s="1288" t="str">
        <f>IF(P90="","","-")</f>
        <v>-</v>
      </c>
      <c r="BG90" s="1290">
        <f>IF(P90="","",IF(P90&lt;-9,BB90,BD90))</f>
        <v>11</v>
      </c>
      <c r="BH90" s="1286" t="str">
        <f>IF(Q90=1000,11,IF(Q90=-1000,0,IF(Q90&gt;9,(Q90+2),IF(Q90&lt;0,(-Q90),"0"))))</f>
        <v>0</v>
      </c>
      <c r="BI90" s="1286">
        <f>IF(Q90=1000,0,IF(Q90=-1000,11,IF(Q90&lt;-9,-(Q90-2),IF(Q90&gt;0,(Q90),"0"))))</f>
        <v>5</v>
      </c>
      <c r="BJ90" s="1286">
        <f>IF(Q90=1000,11,IF(Q90=-1000,0,IF(Q90&gt;0,11,IF(Q90&lt;0,(-Q90),"0"))))</f>
        <v>11</v>
      </c>
      <c r="BK90" s="1286">
        <f>IF(Q90=1000,0,IF(Q90=-1000,11,IF(Q90&lt;0,11,IF(Q90&gt;0,(Q90),"0"))))</f>
        <v>5</v>
      </c>
      <c r="BL90" s="1296">
        <f>IF(Q90="","",IF(Q90&gt;9,BH90,BJ90))</f>
        <v>11</v>
      </c>
      <c r="BM90" s="1288" t="str">
        <f>IF(Q90="","","-")</f>
        <v>-</v>
      </c>
      <c r="BN90" s="1290">
        <f>IF(Q90="","",IF(Q90&lt;-9,BI90,BK90))</f>
        <v>5</v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308" t="s">
        <v>155</v>
      </c>
      <c r="BT90" s="1310" t="s">
        <v>569</v>
      </c>
      <c r="BU90" s="1312" t="s">
        <v>26</v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 t="str">
        <f>IF(S90="","",IF(S90&gt;9,BV90,BX90))</f>
        <v/>
      </c>
      <c r="CA90" s="1288" t="str">
        <f>IF(S90="","","-")</f>
        <v/>
      </c>
      <c r="CB90" s="1290" t="str">
        <f>IF(S90="","",IF(S90&lt;-9,BW90,BY90))</f>
        <v/>
      </c>
      <c r="CC90" s="1302">
        <f>IF(O90="","",SUM(T90:X91))</f>
        <v>1</v>
      </c>
      <c r="CD90" s="1304" t="str">
        <f>IF(CC90="","","-")</f>
        <v>-</v>
      </c>
      <c r="CE90" s="1306">
        <v>3</v>
      </c>
      <c r="CP90" s="32"/>
      <c r="CQ90" s="32"/>
    </row>
    <row r="91" spans="1:95" s="31" customFormat="1" ht="15" customHeight="1" x14ac:dyDescent="0.2">
      <c r="A91" s="43">
        <v>7</v>
      </c>
      <c r="B91" s="44">
        <v>59</v>
      </c>
      <c r="C91" s="1251"/>
      <c r="D91" s="46" t="str">
        <f>IF(A91="","",VLOOKUP(A91,СписокКМ!D:I,2,FALSE))</f>
        <v>БОГАЧ Николай</v>
      </c>
      <c r="E91" s="47"/>
      <c r="F91" s="48" t="str">
        <f>IF(B91="","",VLOOKUP(B91,СписокКМ!D:I,2,FALSE))</f>
        <v>ИВАНОВ Максим</v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309"/>
      <c r="BT91" s="1311"/>
      <c r="BU91" s="1313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x14ac:dyDescent="0.2">
      <c r="A92" s="99">
        <f>IF(A88="","",A88)</f>
        <v>54</v>
      </c>
      <c r="B92" s="99">
        <f>IF(B88="","",B89)</f>
        <v>4</v>
      </c>
      <c r="C92" s="75">
        <v>4</v>
      </c>
      <c r="D92" s="100" t="str">
        <f>IF(A92="","",VLOOKUP(A92,СписокКМ!D:I,2,FALSE))</f>
        <v>КУСТОВ Дмитрий</v>
      </c>
      <c r="E92" s="101"/>
      <c r="F92" s="77" t="str">
        <f>IF(B92="","",VLOOKUP(B92,СписокКМ!D:I,2,FALSE))</f>
        <v>ХУСНУЛЛИН Тимур</v>
      </c>
      <c r="G92" s="102"/>
      <c r="H92" s="41"/>
      <c r="I92" s="91" t="s">
        <v>568</v>
      </c>
      <c r="J92" s="91" t="s">
        <v>567</v>
      </c>
      <c r="K92" s="91" t="s">
        <v>571</v>
      </c>
      <c r="L92" s="91"/>
      <c r="M92" s="91"/>
      <c r="N92" s="42"/>
      <c r="O92" s="79">
        <f>IF(I92="","",IF(I92="0",1000,IF(I92="-0",-1000,I92*1)))</f>
        <v>-7</v>
      </c>
      <c r="P92" s="79">
        <f t="shared" ref="P92:S93" si="67">IF(J92="","",IF(J92="0",1000,IF(J92="-0",-1000,J92*1)))</f>
        <v>-5</v>
      </c>
      <c r="Q92" s="79">
        <f t="shared" si="67"/>
        <v>-4</v>
      </c>
      <c r="R92" s="79" t="str">
        <f t="shared" si="67"/>
        <v/>
      </c>
      <c r="S92" s="80" t="str">
        <f t="shared" si="67"/>
        <v/>
      </c>
      <c r="T92" s="103">
        <f t="shared" ref="T92:X93" si="68">IF(O92="","",IF(O92&gt;0,1,0))</f>
        <v>0</v>
      </c>
      <c r="U92" s="104">
        <f t="shared" si="68"/>
        <v>0</v>
      </c>
      <c r="V92" s="104">
        <f t="shared" si="68"/>
        <v>0</v>
      </c>
      <c r="W92" s="104" t="str">
        <f t="shared" si="68"/>
        <v/>
      </c>
      <c r="X92" s="104" t="str">
        <f t="shared" si="68"/>
        <v/>
      </c>
      <c r="Y92" s="105">
        <f t="shared" ref="Y92:AC93" si="69">IF(O92="","",IF(O92&lt;0,1,0))</f>
        <v>1</v>
      </c>
      <c r="Z92" s="105">
        <f t="shared" si="69"/>
        <v>1</v>
      </c>
      <c r="AA92" s="105">
        <f t="shared" si="69"/>
        <v>1</v>
      </c>
      <c r="AB92" s="105" t="str">
        <f t="shared" si="69"/>
        <v/>
      </c>
      <c r="AC92" s="105" t="str">
        <f t="shared" si="69"/>
        <v/>
      </c>
      <c r="AD92" s="106">
        <f>IF(CC92="","",IF(CC92&gt;CE92,1,-1))</f>
        <v>-1</v>
      </c>
      <c r="AE92" s="106">
        <f>IF(CC92="","",IF(CC92&lt;CE92,1,-1))</f>
        <v>1</v>
      </c>
      <c r="AF92" s="107">
        <f>IF(CC92&gt;CE92,1,0)</f>
        <v>0</v>
      </c>
      <c r="AG92" s="108">
        <f>IF(CE92&gt;CC92,1,0)</f>
        <v>1</v>
      </c>
      <c r="AH92" s="81">
        <f>IF(O92="","",AX92*1)</f>
        <v>7</v>
      </c>
      <c r="AI92" s="92">
        <f>IF(P92="","",BE92*1)</f>
        <v>5</v>
      </c>
      <c r="AJ92" s="92">
        <f>IF(Q92="","",BL92*1)</f>
        <v>4</v>
      </c>
      <c r="AK92" s="92" t="str">
        <f>IF(R92="","",BS92*1)</f>
        <v/>
      </c>
      <c r="AL92" s="92" t="str">
        <f>IF(S92="","",BZ92*1)</f>
        <v/>
      </c>
      <c r="AM92" s="93">
        <f>IF(O92="","",AZ92*1)</f>
        <v>11</v>
      </c>
      <c r="AN92" s="93">
        <f>IF(P92="","",BG92*1)</f>
        <v>11</v>
      </c>
      <c r="AO92" s="93">
        <f>IF(Q92="","",BN92*1)</f>
        <v>11</v>
      </c>
      <c r="AP92" s="93" t="str">
        <f>IF(R92="","",BU92*1)</f>
        <v/>
      </c>
      <c r="AQ92" s="93" t="str">
        <f>IF(S92="","",CB92*1)</f>
        <v/>
      </c>
      <c r="AR92" s="109">
        <f>SUM(AH92:AL92)</f>
        <v>16</v>
      </c>
      <c r="AS92" s="110">
        <f>SUM(AM92:AQ92)</f>
        <v>33</v>
      </c>
      <c r="AT92" s="111">
        <f>IF(O92=1000,11,IF(O92=-1000,0,IF(O92&gt;0,11,IF(O92&lt;0,(-O92),"0"))))</f>
        <v>7</v>
      </c>
      <c r="AU92" s="112" t="str">
        <f>IF(O92=1000,0,IF(O92=-1000,11,IF(O92&lt;-9,-(O92-2),IF(O92&gt;0,(O92),"0"))))</f>
        <v>0</v>
      </c>
      <c r="AV92" s="111">
        <f>IF(O92=1000,11,IF(O92=-1000,0,IF(O92&gt;9,(O92+2),IF(O92&lt;0,(-O92),"0"))))</f>
        <v>7</v>
      </c>
      <c r="AW92" s="112">
        <f>IF(O92=1000,0,IF(O92=-1000,11,IF(O92&lt;0,11,IF(O92&gt;0,(O92),"0"))))</f>
        <v>11</v>
      </c>
      <c r="AX92" s="94">
        <f>IF(O92="","",IF(O92&gt;9,AV92,AT92))</f>
        <v>7</v>
      </c>
      <c r="AY92" s="95" t="str">
        <f>IF(O92="","","-")</f>
        <v>-</v>
      </c>
      <c r="AZ92" s="96">
        <f>IF(O92="","",IF(O92&lt;-9,AU92,AW92))</f>
        <v>11</v>
      </c>
      <c r="BA92" s="111">
        <f>IF(P92=1000,11,IF(P92=-1000,0,IF(P92&gt;9,(P92+2),IF(P92&lt;0,(-P92),"0"))))</f>
        <v>5</v>
      </c>
      <c r="BB92" s="112" t="str">
        <f>IF(P92=1000,0,IF(P92=-1000,11,IF(P92&lt;-9,-(P92-2),IF(P92&gt;0,(P92),"0"))))</f>
        <v>0</v>
      </c>
      <c r="BC92" s="112">
        <f>IF(P92=1000,11,IF(P92=-1000,0,IF(P92&gt;0,11,IF(P92&lt;0,(-P92),"0"))))</f>
        <v>5</v>
      </c>
      <c r="BD92" s="112">
        <f>IF(P92=1000,0,IF(P92=-1000,11,IF(P92&lt;0,11,IF(P92&gt;0,(P92),"0"))))</f>
        <v>11</v>
      </c>
      <c r="BE92" s="94">
        <f>IF(P92="","",IF(P92&gt;9,BA92,BC92))</f>
        <v>5</v>
      </c>
      <c r="BF92" s="95" t="str">
        <f>IF(P92="","","-")</f>
        <v>-</v>
      </c>
      <c r="BG92" s="96">
        <f>IF(P92="","",IF(P92&lt;-9,BB92,BD92))</f>
        <v>11</v>
      </c>
      <c r="BH92" s="111">
        <f>IF(Q92=1000,11,IF(Q92=-1000,0,IF(Q92&gt;9,(Q92+2),IF(Q92&lt;0,(-Q92),"0"))))</f>
        <v>4</v>
      </c>
      <c r="BI92" s="112" t="str">
        <f>IF(Q92=1000,0,IF(Q92=-1000,11,IF(Q92&lt;-9,-(Q92-2),IF(Q92&gt;0,(Q92),"0"))))</f>
        <v>0</v>
      </c>
      <c r="BJ92" s="112">
        <f>IF(Q92=1000,11,IF(Q92=-1000,0,IF(Q92&gt;0,11,IF(Q92&lt;0,(-Q92),"0"))))</f>
        <v>4</v>
      </c>
      <c r="BK92" s="112">
        <f>IF(Q92=1000,0,IF(Q92=-1000,11,IF(Q92&lt;0,11,IF(Q92&gt;0,(Q92),"0"))))</f>
        <v>11</v>
      </c>
      <c r="BL92" s="94">
        <f>IF(Q92="","",IF(Q92&gt;9,BH92,BJ92))</f>
        <v>4</v>
      </c>
      <c r="BM92" s="95" t="str">
        <f>IF(Q92="","","-")</f>
        <v>-</v>
      </c>
      <c r="BN92" s="96">
        <f>IF(Q92="","",IF(Q92&lt;-9,BI92,BK92))</f>
        <v>11</v>
      </c>
      <c r="BO92" s="112" t="e">
        <f>IF(R92=1000,11,IF(R92=-1000,0,IF(R92&gt;9,(R92+2),IF(R92&lt;0,(-R92),"0"))))</f>
        <v>#VALUE!</v>
      </c>
      <c r="BP92" s="112" t="str">
        <f>IF(R92=1000,0,IF(R92=-1000,11,IF(R92&lt;-9,-(R92-2),IF(R92&gt;0,(R92),"0"))))</f>
        <v/>
      </c>
      <c r="BQ92" s="112">
        <f>IF(R92=1000,11,IF(R92=-1000,0,IF(R92&gt;0,11,IF(R92&lt;0,(-R92),"0"))))</f>
        <v>11</v>
      </c>
      <c r="BR92" s="112" t="str">
        <f>IF(R92=1000,0,IF(R92=-1000,11,IF(R92&lt;0,11,IF(R92&gt;0,(R92),"0"))))</f>
        <v/>
      </c>
      <c r="BS92" s="94" t="str">
        <f>IF(R92="","",IF(R92&gt;9,BO92,BQ92))</f>
        <v/>
      </c>
      <c r="BT92" s="95" t="str">
        <f>IF(R92="","","-")</f>
        <v/>
      </c>
      <c r="BU92" s="96" t="str">
        <f>IF(R92="","",IF(R92&lt;-9,BP92,BR92))</f>
        <v/>
      </c>
      <c r="BV92" s="112" t="e">
        <f>IF(S92=1000,11,IF(S92=-1000,0,IF(S92&gt;9,(S92+2),IF(S92&lt;0,(-S92),"0"))))</f>
        <v>#VALUE!</v>
      </c>
      <c r="BW92" s="112" t="str">
        <f>IF(S92=1000,0,IF(S92=-1000,11,IF(S92&lt;-9,-(S92-2),IF(S92&gt;0,(S92),"0"))))</f>
        <v/>
      </c>
      <c r="BX92" s="112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94" t="str">
        <f>IF(S92="","",IF(S92&gt;9,BV92,BX92))</f>
        <v/>
      </c>
      <c r="CA92" s="95" t="str">
        <f>IF(S92="","","-")</f>
        <v/>
      </c>
      <c r="CB92" s="96" t="str">
        <f>IF(S92="","",IF(S92&lt;-9,BW92,BY92))</f>
        <v/>
      </c>
      <c r="CC92" s="97">
        <f>IF(O92="","",SUM(T92:X92))</f>
        <v>0</v>
      </c>
      <c r="CD92" s="88" t="str">
        <f>IF(CC92="","","-")</f>
        <v>-</v>
      </c>
      <c r="CE92" s="98">
        <f>IF(O92="","",SUM(Y92:AC92))</f>
        <v>3</v>
      </c>
      <c r="CP92" s="32"/>
      <c r="CQ92" s="32"/>
    </row>
    <row r="93" spans="1:95" s="31" customFormat="1" ht="15" customHeight="1" thickBot="1" x14ac:dyDescent="0.25">
      <c r="A93" s="99">
        <f>IF(A88="","",A89)</f>
        <v>7</v>
      </c>
      <c r="B93" s="99">
        <f>IF(B88="","",B88)</f>
        <v>9</v>
      </c>
      <c r="C93" s="114">
        <v>5</v>
      </c>
      <c r="D93" s="115" t="str">
        <f>IF(A93="","",VLOOKUP(A93,СписокКМ!D:I,2,FALSE))</f>
        <v>БОГАЧ Николай</v>
      </c>
      <c r="E93" s="116"/>
      <c r="F93" s="117" t="str">
        <f>IF(B93="","",VLOOKUP(B93,СписокКМ!D:I,2,FALSE))</f>
        <v>СКОРОДИХИН Николай</v>
      </c>
      <c r="G93" s="118"/>
      <c r="H93" s="119"/>
      <c r="I93" s="120" t="s">
        <v>28</v>
      </c>
      <c r="J93" s="120" t="s">
        <v>26</v>
      </c>
      <c r="K93" s="120" t="s">
        <v>31</v>
      </c>
      <c r="L93" s="121" t="s">
        <v>567</v>
      </c>
      <c r="M93" s="121" t="s">
        <v>161</v>
      </c>
      <c r="N93" s="122"/>
      <c r="O93" s="123">
        <f>IF(I93="","",IF(I93="0",1000,IF(I93="-0",-1000,I93*1)))</f>
        <v>-9</v>
      </c>
      <c r="P93" s="123">
        <f t="shared" si="67"/>
        <v>11</v>
      </c>
      <c r="Q93" s="123">
        <f t="shared" si="67"/>
        <v>8</v>
      </c>
      <c r="R93" s="123">
        <f t="shared" si="67"/>
        <v>-5</v>
      </c>
      <c r="S93" s="124">
        <f t="shared" si="67"/>
        <v>12</v>
      </c>
      <c r="T93" s="125">
        <f t="shared" si="68"/>
        <v>0</v>
      </c>
      <c r="U93" s="126">
        <f t="shared" si="68"/>
        <v>1</v>
      </c>
      <c r="V93" s="126">
        <f t="shared" si="68"/>
        <v>1</v>
      </c>
      <c r="W93" s="126">
        <f t="shared" si="68"/>
        <v>0</v>
      </c>
      <c r="X93" s="126">
        <f t="shared" si="68"/>
        <v>1</v>
      </c>
      <c r="Y93" s="127">
        <f t="shared" si="69"/>
        <v>1</v>
      </c>
      <c r="Z93" s="127">
        <f t="shared" si="69"/>
        <v>0</v>
      </c>
      <c r="AA93" s="127">
        <f t="shared" si="69"/>
        <v>0</v>
      </c>
      <c r="AB93" s="127">
        <f t="shared" si="69"/>
        <v>1</v>
      </c>
      <c r="AC93" s="127">
        <f t="shared" si="69"/>
        <v>0</v>
      </c>
      <c r="AD93" s="128">
        <f>IF(CC93="","",IF(CC93&gt;CE93,1,-1))</f>
        <v>1</v>
      </c>
      <c r="AE93" s="128">
        <f>IF(CC93="","",IF(CC93&lt;CE93,1,-1))</f>
        <v>-1</v>
      </c>
      <c r="AF93" s="129">
        <f>IF(CC93&gt;CE93,1,0)</f>
        <v>1</v>
      </c>
      <c r="AG93" s="130">
        <f>IF(CE93&gt;CC93,1,0)</f>
        <v>0</v>
      </c>
      <c r="AH93" s="131">
        <f>IF(O93="","",AX93*1)</f>
        <v>9</v>
      </c>
      <c r="AI93" s="132">
        <f>IF(P93="","",BE93*1)</f>
        <v>13</v>
      </c>
      <c r="AJ93" s="132">
        <f>IF(Q93="","",BL93*1)</f>
        <v>11</v>
      </c>
      <c r="AK93" s="132">
        <f>IF(R93="","",BS93*1)</f>
        <v>5</v>
      </c>
      <c r="AL93" s="132">
        <f>IF(S93="","",BZ93*1)</f>
        <v>14</v>
      </c>
      <c r="AM93" s="133">
        <f>IF(O93="","",AZ93*1)</f>
        <v>11</v>
      </c>
      <c r="AN93" s="133">
        <f>IF(P93="","",BG93*1)</f>
        <v>11</v>
      </c>
      <c r="AO93" s="133">
        <f>IF(Q93="","",BN93*1)</f>
        <v>8</v>
      </c>
      <c r="AP93" s="133">
        <f>IF(R93="","",BU93*1)</f>
        <v>11</v>
      </c>
      <c r="AQ93" s="133">
        <f>IF(S93="","",CB93*1)</f>
        <v>12</v>
      </c>
      <c r="AR93" s="134">
        <f>SUM(AH93:AL93)</f>
        <v>52</v>
      </c>
      <c r="AS93" s="135">
        <f>SUM(AM93:AQ93)</f>
        <v>53</v>
      </c>
      <c r="AT93" s="136">
        <f>IF(O93=1000,11,IF(O93=-1000,0,IF(O93&gt;0,11,IF(O93&lt;0,(-O93),"0"))))</f>
        <v>9</v>
      </c>
      <c r="AU93" s="137" t="str">
        <f>IF(O93=1000,0,IF(O93=-1000,11,IF(O93&lt;-9,-(O93-2),IF(O93&gt;0,(O93),"0"))))</f>
        <v>0</v>
      </c>
      <c r="AV93" s="136">
        <f>IF(O93=1000,11,IF(O93=-1000,0,IF(O93&gt;9,(O93+2),IF(O93&lt;0,(-O93),"0"))))</f>
        <v>9</v>
      </c>
      <c r="AW93" s="137">
        <f>IF(O93=1000,0,IF(O93=-1000,11,IF(O93&lt;0,11,IF(O93&gt;0,(O93),"0"))))</f>
        <v>11</v>
      </c>
      <c r="AX93" s="138">
        <f>IF(O93="","",IF(O93&gt;9,AV93,AT93))</f>
        <v>9</v>
      </c>
      <c r="AY93" s="139" t="str">
        <f>IF(O93="","","-")</f>
        <v>-</v>
      </c>
      <c r="AZ93" s="140">
        <f>IF(O93="","",IF(O93&lt;-9,AU93,AW93))</f>
        <v>11</v>
      </c>
      <c r="BA93" s="136">
        <f>IF(P93=1000,11,IF(P93=-1000,0,IF(P93&gt;9,(P93+2),IF(P93&lt;0,(-P93),"0"))))</f>
        <v>13</v>
      </c>
      <c r="BB93" s="137">
        <f>IF(P93=1000,0,IF(P93=-1000,11,IF(P93&lt;-9,-(P93-2),IF(P93&gt;0,(P93),"0"))))</f>
        <v>11</v>
      </c>
      <c r="BC93" s="137">
        <f>IF(P93=1000,11,IF(P93=-1000,0,IF(P93&gt;0,11,IF(P93&lt;0,(-P93),"0"))))</f>
        <v>11</v>
      </c>
      <c r="BD93" s="137">
        <f>IF(P93=1000,0,IF(P93=-1000,11,IF(P93&lt;0,11,IF(P93&gt;0,(P93),"0"))))</f>
        <v>11</v>
      </c>
      <c r="BE93" s="138">
        <f>IF(P93="","",IF(P93&gt;9,BA93,BC93))</f>
        <v>13</v>
      </c>
      <c r="BF93" s="139" t="str">
        <f>IF(P93="","","-")</f>
        <v>-</v>
      </c>
      <c r="BG93" s="140">
        <f>IF(P93="","",IF(P93&lt;-9,BB93,BD93))</f>
        <v>11</v>
      </c>
      <c r="BH93" s="136" t="str">
        <f>IF(Q93=1000,11,IF(Q93=-1000,0,IF(Q93&gt;9,(Q93+2),IF(Q93&lt;0,(-Q93),"0"))))</f>
        <v>0</v>
      </c>
      <c r="BI93" s="137">
        <f>IF(Q93=1000,0,IF(Q93=-1000,11,IF(Q93&lt;-9,-(Q93-2),IF(Q93&gt;0,(Q93),"0"))))</f>
        <v>8</v>
      </c>
      <c r="BJ93" s="137">
        <f>IF(Q93=1000,11,IF(Q93=-1000,0,IF(Q93&gt;0,11,IF(Q93&lt;0,(-Q93),"0"))))</f>
        <v>11</v>
      </c>
      <c r="BK93" s="137">
        <f>IF(Q93=1000,0,IF(Q93=-1000,11,IF(Q93&lt;0,11,IF(Q93&gt;0,(Q93),"0"))))</f>
        <v>8</v>
      </c>
      <c r="BL93" s="138">
        <f>IF(Q93="","",IF(Q93&gt;9,BH93,BJ93))</f>
        <v>11</v>
      </c>
      <c r="BM93" s="139" t="str">
        <f>IF(Q93="","","-")</f>
        <v>-</v>
      </c>
      <c r="BN93" s="140">
        <f>IF(Q93="","",IF(Q93&lt;-9,BI93,BK93))</f>
        <v>8</v>
      </c>
      <c r="BO93" s="137">
        <f>IF(R93=1000,11,IF(R93=-1000,0,IF(R93&gt;9,(R93+2),IF(R93&lt;0,(-R93),"0"))))</f>
        <v>5</v>
      </c>
      <c r="BP93" s="137" t="str">
        <f>IF(R93=1000,0,IF(R93=-1000,11,IF(R93&lt;-9,-(R93-2),IF(R93&gt;0,(R93),"0"))))</f>
        <v>0</v>
      </c>
      <c r="BQ93" s="137">
        <f>IF(R93=1000,11,IF(R93=-1000,0,IF(R93&gt;0,11,IF(R93&lt;0,(-R93),"0"))))</f>
        <v>5</v>
      </c>
      <c r="BR93" s="137">
        <f>IF(R93=1000,0,IF(R93=-1000,11,IF(R93&lt;0,11,IF(R93&gt;0,(R93),"0"))))</f>
        <v>11</v>
      </c>
      <c r="BS93" s="138">
        <f>IF(R93="","",IF(R93&gt;9,BO93,BQ93))</f>
        <v>5</v>
      </c>
      <c r="BT93" s="139" t="str">
        <f>IF(R93="","","-")</f>
        <v>-</v>
      </c>
      <c r="BU93" s="140">
        <f>IF(R93="","",IF(R93&lt;-9,BP93,BR93))</f>
        <v>11</v>
      </c>
      <c r="BV93" s="137">
        <f>IF(S93=1000,11,IF(S93=-1000,0,IF(S93&gt;9,(S93+2),IF(S93&lt;0,(-S93),"0"))))</f>
        <v>14</v>
      </c>
      <c r="BW93" s="137">
        <f>IF(S93=1000,0,IF(S93=-1000,11,IF(S93&lt;-9,-(S93-2),IF(S93&gt;0,(S93),"0"))))</f>
        <v>12</v>
      </c>
      <c r="BX93" s="137">
        <f>IF(S93=1000,11,IF(S93=-1000,0,IF(S93&gt;0,11,IF(S93&lt;0,(-S93),"0"))))</f>
        <v>11</v>
      </c>
      <c r="BY93" s="141">
        <f>IF(S93=1000,0,IF(S93=-1000,11,IF(S93&lt;0,11,IF(S93&gt;0,(S93),"0"))))</f>
        <v>12</v>
      </c>
      <c r="BZ93" s="138">
        <f>IF(S93="","",IF(S93&gt;9,BV93,BX93))</f>
        <v>14</v>
      </c>
      <c r="CA93" s="139" t="str">
        <f>IF(S93="","","-")</f>
        <v>-</v>
      </c>
      <c r="CB93" s="140">
        <f>IF(S93="","",IF(S93&lt;-9,BW93,BY93))</f>
        <v>12</v>
      </c>
      <c r="CC93" s="142">
        <f>IF(O93="","",SUM(T93:X93))</f>
        <v>3</v>
      </c>
      <c r="CD93" s="143" t="str">
        <f>IF(CC93="","","-")</f>
        <v>-</v>
      </c>
      <c r="CE93" s="144">
        <f>IF(O93="","",SUM(Y93:AC93))</f>
        <v>2</v>
      </c>
      <c r="CP93" s="32"/>
      <c r="CQ93" s="32"/>
    </row>
    <row r="94" spans="1:95" s="31" customFormat="1" ht="15" customHeight="1" thickBot="1" x14ac:dyDescent="0.25">
      <c r="A94" s="145"/>
      <c r="B94" s="145"/>
      <c r="C94" s="145"/>
      <c r="D94" s="146"/>
      <c r="E94" s="147"/>
      <c r="F94" s="148"/>
      <c r="G94" s="149"/>
      <c r="H94" s="150"/>
      <c r="I94" s="151"/>
      <c r="J94" s="151"/>
      <c r="K94" s="151"/>
      <c r="L94" s="151"/>
      <c r="M94" s="151"/>
      <c r="N94" s="150"/>
      <c r="O94" s="152"/>
      <c r="P94" s="152"/>
      <c r="Q94" s="152"/>
      <c r="R94" s="152"/>
      <c r="S94" s="152"/>
      <c r="T94" s="153"/>
      <c r="U94" s="153"/>
      <c r="V94" s="153"/>
      <c r="W94" s="153"/>
      <c r="X94" s="153"/>
      <c r="Y94" s="154"/>
      <c r="Z94" s="154"/>
      <c r="AA94" s="154"/>
      <c r="AB94" s="154"/>
      <c r="AC94" s="154"/>
      <c r="AD94" s="155"/>
      <c r="AE94" s="155"/>
      <c r="AF94" s="156"/>
      <c r="AG94" s="156"/>
      <c r="AH94" s="157"/>
      <c r="AI94" s="157"/>
      <c r="AJ94" s="157"/>
      <c r="AK94" s="157"/>
      <c r="AL94" s="157"/>
      <c r="AM94" s="158"/>
      <c r="AN94" s="158"/>
      <c r="AO94" s="158"/>
      <c r="AP94" s="158"/>
      <c r="AQ94" s="158"/>
      <c r="AR94" s="159"/>
      <c r="AS94" s="159"/>
      <c r="AT94" s="160"/>
      <c r="AU94" s="160"/>
      <c r="AV94" s="160"/>
      <c r="AW94" s="160"/>
      <c r="AX94" s="161"/>
      <c r="AY94" s="161"/>
      <c r="AZ94" s="161"/>
      <c r="BA94" s="160"/>
      <c r="BB94" s="160"/>
      <c r="BC94" s="160"/>
      <c r="BD94" s="160"/>
      <c r="BE94" s="161"/>
      <c r="BF94" s="161"/>
      <c r="BG94" s="161"/>
      <c r="BH94" s="160"/>
      <c r="BI94" s="160"/>
      <c r="BJ94" s="160"/>
      <c r="BK94" s="160"/>
      <c r="BL94" s="161"/>
      <c r="BM94" s="161"/>
      <c r="BN94" s="161"/>
      <c r="BO94" s="160"/>
      <c r="BP94" s="160"/>
      <c r="BQ94" s="160"/>
      <c r="BR94" s="160"/>
      <c r="BS94" s="161"/>
      <c r="BT94" s="161"/>
      <c r="BU94" s="161"/>
      <c r="BV94" s="160"/>
      <c r="BW94" s="160"/>
      <c r="BX94" s="160"/>
      <c r="BY94" s="160"/>
      <c r="BZ94" s="161"/>
      <c r="CA94" s="161"/>
      <c r="CB94" s="161"/>
      <c r="CC94" s="162"/>
      <c r="CD94" s="163"/>
      <c r="CE94" s="164"/>
      <c r="CP94" s="32"/>
      <c r="CQ94" s="32"/>
    </row>
    <row r="95" spans="1:95" s="31" customFormat="1" ht="31.5" customHeight="1" thickBot="1" x14ac:dyDescent="0.25">
      <c r="A95" s="34">
        <v>10</v>
      </c>
      <c r="B95" s="35">
        <v>9</v>
      </c>
      <c r="C95" s="1225">
        <f>1+C86</f>
        <v>11</v>
      </c>
      <c r="D95" s="1227" t="str">
        <f>IF(A95="","",VLOOKUP(A95,СписокКМ!$A$186:$D$236,3,FALSE))</f>
        <v>ХМАО - Югра</v>
      </c>
      <c r="E95" s="1228" t="e">
        <f>IF(B95="","",VLOOKUP(B95,СписокКМ!E:J,2,FALSE))</f>
        <v>#N/A</v>
      </c>
      <c r="F95" s="1231" t="str">
        <f>IF(B95="","",VLOOKUP(B95,СписокКМ!$A$186:$D$236,3,FALSE))</f>
        <v>Московская область</v>
      </c>
      <c r="G95" s="1232" t="e">
        <f>IF(D95="","",VLOOKUP(D95,СписокКМ!G:L,2,FALSE))</f>
        <v>#N/A</v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>-</v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>
        <f>IF(A95="","",VLOOKUP(A95,'[60]Протокол команд'!A:K,10,FALSE))</f>
        <v>0</v>
      </c>
      <c r="Y95" s="39">
        <f>X95*5-4</f>
        <v>-4</v>
      </c>
      <c r="Z95" s="39">
        <f>X95*5</f>
        <v>0</v>
      </c>
      <c r="AA95" s="39" t="str">
        <f>CONCATENATE(Y95,"-",Z95)</f>
        <v>-4-0</v>
      </c>
      <c r="AB95" s="1241">
        <f>IF(O97="","",SUM(AF97:AF102))</f>
        <v>0</v>
      </c>
      <c r="AC95" s="1242"/>
      <c r="AD95" s="1243"/>
      <c r="AE95" s="1242">
        <f>IF(O97="","",SUM(AG97:AG102))</f>
        <v>3</v>
      </c>
      <c r="AF95" s="1242"/>
      <c r="AG95" s="1264"/>
      <c r="AH95" s="1241">
        <f>SUM(CC97:CC102)</f>
        <v>1</v>
      </c>
      <c r="AI95" s="1242"/>
      <c r="AJ95" s="1243"/>
      <c r="AK95" s="1242">
        <f>SUM(CE97:CE102)</f>
        <v>9</v>
      </c>
      <c r="AL95" s="1242"/>
      <c r="AM95" s="1264"/>
      <c r="AN95" s="1265">
        <f>SUM(AR97:AR102)</f>
        <v>37</v>
      </c>
      <c r="AO95" s="1266"/>
      <c r="AP95" s="1267"/>
      <c r="AQ95" s="1266">
        <f>SUM(AS97:AS102)</f>
        <v>76</v>
      </c>
      <c r="AR95" s="1266"/>
      <c r="AS95" s="1268"/>
      <c r="AT95" s="1314" t="s">
        <v>613</v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>
        <f>IF(O97="","",SUM(AF97:AF102))</f>
        <v>0</v>
      </c>
      <c r="CD95" s="1256" t="str">
        <f>IF(CC95="","","-")</f>
        <v>-</v>
      </c>
      <c r="CE95" s="1258">
        <f>IF(O97="","",SUM(AG97:AG102))</f>
        <v>3</v>
      </c>
      <c r="CP95" s="32"/>
      <c r="CQ95" s="32"/>
    </row>
    <row r="96" spans="1:95" s="31" customFormat="1" ht="13.5" customHeight="1" x14ac:dyDescent="0.2">
      <c r="A96" s="40"/>
      <c r="B96" s="40"/>
      <c r="C96" s="1226"/>
      <c r="D96" s="1229" t="str">
        <f>IF(A96="","",VLOOKUP(A96,СписокКМ!D:I,2,FALSE))</f>
        <v/>
      </c>
      <c r="E96" s="1230" t="str">
        <f>IF(B96="","",VLOOKUP(B96,СписокКМ!E:J,2,FALSE))</f>
        <v/>
      </c>
      <c r="F96" s="1233" t="str">
        <f>IF(C96="","",VLOOKUP(C96,СписокКМ!F:K,2,FALSE))</f>
        <v/>
      </c>
      <c r="G96" s="1234" t="str">
        <f>IF(D96="","",VLOOKUP(D96,СписокКМ!G:L,2,FALSE))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x14ac:dyDescent="0.2">
      <c r="A97" s="43">
        <v>25</v>
      </c>
      <c r="B97" s="44">
        <v>7</v>
      </c>
      <c r="C97" s="90">
        <v>1</v>
      </c>
      <c r="D97" s="46" t="str">
        <f>IF(A97="","",VLOOKUP(A97,СписокКМ!D:I,2,FALSE))</f>
        <v>ЕРОФЕЕВ Дмитрий</v>
      </c>
      <c r="E97" s="47"/>
      <c r="F97" s="48" t="str">
        <f>IF(B97="","",VLOOKUP(B97,СписокКМ!D:I,2,FALSE))</f>
        <v>БОГАЧ Николай</v>
      </c>
      <c r="G97" s="49"/>
      <c r="H97" s="50"/>
      <c r="I97" s="51" t="s">
        <v>564</v>
      </c>
      <c r="J97" s="51" t="s">
        <v>567</v>
      </c>
      <c r="K97" s="51" t="s">
        <v>564</v>
      </c>
      <c r="L97" s="51"/>
      <c r="M97" s="51"/>
      <c r="N97" s="52"/>
      <c r="O97" s="53">
        <f>IF(I97="","",IF(I97="0",1000,IF(I97="-0",-1000,I97*1)))</f>
        <v>-6</v>
      </c>
      <c r="P97" s="53">
        <f t="shared" ref="P97:S98" si="70">IF(J97="","",IF(J97="0",1000,IF(J97="-0",-1000,J97*1)))</f>
        <v>-5</v>
      </c>
      <c r="Q97" s="53">
        <f t="shared" si="70"/>
        <v>-6</v>
      </c>
      <c r="R97" s="53" t="str">
        <f t="shared" si="70"/>
        <v/>
      </c>
      <c r="S97" s="54" t="str">
        <f t="shared" si="70"/>
        <v/>
      </c>
      <c r="T97" s="55">
        <f t="shared" ref="T97:X98" si="71">IF(O97="","",IF(O97&gt;0,1,0))</f>
        <v>0</v>
      </c>
      <c r="U97" s="56">
        <f t="shared" si="71"/>
        <v>0</v>
      </c>
      <c r="V97" s="56">
        <f t="shared" si="71"/>
        <v>0</v>
      </c>
      <c r="W97" s="56" t="str">
        <f t="shared" si="71"/>
        <v/>
      </c>
      <c r="X97" s="56" t="str">
        <f t="shared" si="71"/>
        <v/>
      </c>
      <c r="Y97" s="57">
        <f t="shared" ref="Y97:AC98" si="72">IF(O97="","",IF(O97&lt;0,1,0))</f>
        <v>1</v>
      </c>
      <c r="Z97" s="57">
        <f t="shared" si="72"/>
        <v>1</v>
      </c>
      <c r="AA97" s="57">
        <f t="shared" si="72"/>
        <v>1</v>
      </c>
      <c r="AB97" s="57" t="str">
        <f t="shared" si="72"/>
        <v/>
      </c>
      <c r="AC97" s="57" t="str">
        <f t="shared" si="72"/>
        <v/>
      </c>
      <c r="AD97" s="58">
        <f>IF(CC97="","",IF(CC97&gt;CE97,1,-1))</f>
        <v>-1</v>
      </c>
      <c r="AE97" s="58">
        <f>IF(CC97="","",IF(CC97&lt;CE97,1,-1))</f>
        <v>1</v>
      </c>
      <c r="AF97" s="59">
        <f>IF(CC97&gt;CE97,1,0)</f>
        <v>0</v>
      </c>
      <c r="AG97" s="60">
        <f>IF(CE97&gt;CC97,1,0)</f>
        <v>1</v>
      </c>
      <c r="AH97" s="61">
        <f>IF(O97="","",AX97*1)</f>
        <v>6</v>
      </c>
      <c r="AI97" s="62">
        <f>IF(P97="","",BE97*1)</f>
        <v>5</v>
      </c>
      <c r="AJ97" s="62">
        <f>IF(Q97="","",BL97*1)</f>
        <v>6</v>
      </c>
      <c r="AK97" s="62" t="str">
        <f>IF(R97="","",BS97*1)</f>
        <v/>
      </c>
      <c r="AL97" s="62" t="str">
        <f>IF(S97="","",BZ97*1)</f>
        <v/>
      </c>
      <c r="AM97" s="63">
        <f>IF(O97="","",AZ97*1)</f>
        <v>11</v>
      </c>
      <c r="AN97" s="63">
        <f>IF(P97="","",BG97*1)</f>
        <v>11</v>
      </c>
      <c r="AO97" s="63">
        <f>IF(Q97="","",BN97*1)</f>
        <v>11</v>
      </c>
      <c r="AP97" s="63" t="str">
        <f>IF(R97="","",BU97*1)</f>
        <v/>
      </c>
      <c r="AQ97" s="63" t="str">
        <f>IF(S97="","",CB97*1)</f>
        <v/>
      </c>
      <c r="AR97" s="64">
        <f>SUM(AH97:AL97)</f>
        <v>17</v>
      </c>
      <c r="AS97" s="65">
        <f>SUM(AM97:AQ97)</f>
        <v>33</v>
      </c>
      <c r="AT97" s="66">
        <f>IF(O97=1000,11,IF(O97=-1000,0,IF(O97&gt;0,11,IF(O97&lt;0,(-O97),"0"))))</f>
        <v>6</v>
      </c>
      <c r="AU97" s="67" t="str">
        <f>IF(O97=1000,0,IF(O97=-1000,11,IF(O97&lt;-9,-(O97-2),IF(O97&gt;0,(O97),"0"))))</f>
        <v>0</v>
      </c>
      <c r="AV97" s="66">
        <f>IF(O97=1000,11,IF(O97=-1000,0,IF(O97&lt;9,11,IF(O97&gt;9,(O97+2),"0"))))</f>
        <v>11</v>
      </c>
      <c r="AW97" s="67">
        <f>IF(O97=1000,0,IF(O97=-1000,11,IF(O97&lt;0,11,IF(O97&gt;0,(O97),"0"))))</f>
        <v>11</v>
      </c>
      <c r="AX97" s="68">
        <f>IF(O97="","",IF(O97&gt;9,AV97,AT97))</f>
        <v>6</v>
      </c>
      <c r="AY97" s="69" t="str">
        <f>IF(O97="","","-")</f>
        <v>-</v>
      </c>
      <c r="AZ97" s="70">
        <f>IF(O97="","",IF(O97&lt;-9,AU97,AW97))</f>
        <v>11</v>
      </c>
      <c r="BA97" s="66">
        <f>IF(P97=1000,11,IF(P97=-1000,0,IF(P97&gt;9,(P97+2),IF(P97&lt;0,(-P97),"0"))))</f>
        <v>5</v>
      </c>
      <c r="BB97" s="67" t="str">
        <f>IF(P97=1000,0,IF(P97=-1000,11,IF(P97&lt;-9,-(P97-2),IF(P97&gt;0,(P97),"0"))))</f>
        <v>0</v>
      </c>
      <c r="BC97" s="67">
        <f>IF(P97=1000,11,IF(P97=-1000,0,IF(P97&gt;0,11,IF(P97&lt;0,(-P97),"0"))))</f>
        <v>5</v>
      </c>
      <c r="BD97" s="67">
        <f>IF(P97=1000,0,IF(P97=-1000,11,IF(P97&lt;0,11,IF(P97&gt;0,(P97),"0"))))</f>
        <v>11</v>
      </c>
      <c r="BE97" s="68">
        <f>IF(P97="","",IF(P97&gt;9,BA97,BC97))</f>
        <v>5</v>
      </c>
      <c r="BF97" s="69" t="str">
        <f>IF(P97="","","-")</f>
        <v>-</v>
      </c>
      <c r="BG97" s="70">
        <f>IF(P97="","",IF(P97&lt;-9,BB97,BD97))</f>
        <v>11</v>
      </c>
      <c r="BH97" s="66">
        <f>IF(Q97=1000,11,IF(Q97=-1000,0,IF(Q97&gt;9,(Q97+2),IF(Q97&lt;0,(-Q97),"0"))))</f>
        <v>6</v>
      </c>
      <c r="BI97" s="67" t="str">
        <f>IF(Q97=1000,0,IF(Q97=-1000,11,IF(Q97&lt;-9,-(Q97-2),IF(Q97&gt;0,(Q97),"0"))))</f>
        <v>0</v>
      </c>
      <c r="BJ97" s="67">
        <f>IF(Q97=1000,11,IF(Q97=-1000,0,IF(Q97&gt;0,11,IF(Q97&lt;0,(-Q97),"0"))))</f>
        <v>6</v>
      </c>
      <c r="BK97" s="67">
        <f>IF(Q97=1000,0,IF(Q97=-1000,11,IF(Q97&lt;0,11,IF(Q97&gt;0,(Q97),"0"))))</f>
        <v>11</v>
      </c>
      <c r="BL97" s="68">
        <f>IF(Q97="","",IF(Q97&gt;9,BH97,BJ97))</f>
        <v>6</v>
      </c>
      <c r="BM97" s="69" t="str">
        <f>IF(Q97="","","-")</f>
        <v>-</v>
      </c>
      <c r="BN97" s="70">
        <f>IF(Q97="","",IF(Q97&lt;-9,BI97,BK97))</f>
        <v>11</v>
      </c>
      <c r="BO97" s="67" t="e">
        <f>IF(R97=1000,11,IF(R97=-1000,0,IF(R97&gt;9,(R97+2),IF(R97&lt;0,(-R97),"0"))))</f>
        <v>#VALUE!</v>
      </c>
      <c r="BP97" s="67" t="str">
        <f>IF(R97=1000,0,IF(R97=-1000,11,IF(R97&lt;-9,-(R97-2),IF(R97&gt;0,(R97),"0"))))</f>
        <v/>
      </c>
      <c r="BQ97" s="67">
        <f>IF(R97=1000,11,IF(R97=-1000,0,IF(R97&gt;0,11,IF(R97&lt;0,(-R97),"0"))))</f>
        <v>11</v>
      </c>
      <c r="BR97" s="67" t="str">
        <f>IF(R97=1000,0,IF(R97=-1000,11,IF(R97&lt;0,11,IF(R97&gt;0,(R97),"0"))))</f>
        <v/>
      </c>
      <c r="BS97" s="68" t="str">
        <f>IF(R97="","",IF(R97&gt;9,BO97,BQ97))</f>
        <v/>
      </c>
      <c r="BT97" s="69" t="str">
        <f>IF(R97="","","-")</f>
        <v/>
      </c>
      <c r="BU97" s="70" t="str">
        <f>IF(R97="","",IF(R97&lt;-9,BP97,BR97))</f>
        <v/>
      </c>
      <c r="BV97" s="67" t="e">
        <f>IF(S97=1000,11,IF(S97=-1000,0,IF(S97&gt;9,(S97+2),IF(S97&lt;0,(-S97),"0"))))</f>
        <v>#VALUE!</v>
      </c>
      <c r="BW97" s="67" t="str">
        <f>IF(S97=1000,0,IF(S97=-1000,11,IF(S97&lt;-9,-(S97-2),IF(S97&gt;0,(S97),"0"))))</f>
        <v/>
      </c>
      <c r="BX97" s="67">
        <f>IF(S97=1000,11,IF(S97=-1000,0,IF(S97&gt;0,11,IF(S97&lt;0,(-S97),"0"))))</f>
        <v>11</v>
      </c>
      <c r="BY97" s="71" t="str">
        <f>IF(S97=1000,0,IF(S97=-1000,11,IF(S97&lt;0,11,IF(S97&gt;0,(S97),"0"))))</f>
        <v/>
      </c>
      <c r="BZ97" s="68" t="str">
        <f>IF(S97="","",IF(S97&gt;9,BV97,BX97))</f>
        <v/>
      </c>
      <c r="CA97" s="69" t="str">
        <f>IF(S97="","","-")</f>
        <v/>
      </c>
      <c r="CB97" s="70" t="str">
        <f>IF(S97="","",IF(S97&lt;-9,BW97,BY97))</f>
        <v/>
      </c>
      <c r="CC97" s="72">
        <f>IF(O97="","",SUM(T97:X97))</f>
        <v>0</v>
      </c>
      <c r="CD97" s="73" t="str">
        <f>IF(CC97="","","-")</f>
        <v>-</v>
      </c>
      <c r="CE97" s="74">
        <f>IF(O97="","",SUM(Y97:AC97))</f>
        <v>3</v>
      </c>
      <c r="CP97" s="32"/>
      <c r="CQ97" s="32"/>
    </row>
    <row r="98" spans="1:95" s="31" customFormat="1" ht="15" customHeight="1" x14ac:dyDescent="0.2">
      <c r="A98" s="43">
        <v>74</v>
      </c>
      <c r="B98" s="44">
        <v>54</v>
      </c>
      <c r="C98" s="75">
        <v>2</v>
      </c>
      <c r="D98" s="76" t="str">
        <f>IF(A98="","",VLOOKUP(A98,СписокКМ!D:I,2,FALSE))</f>
        <v>КОСТЫЛИН Александр</v>
      </c>
      <c r="E98" s="47"/>
      <c r="F98" s="77" t="str">
        <f>IF(B98="","",VLOOKUP(B98,СписокКМ!D:I,2,FALSE))</f>
        <v>КУСТОВ Дмитрий</v>
      </c>
      <c r="G98" s="49"/>
      <c r="H98" s="41"/>
      <c r="I98" s="91" t="s">
        <v>565</v>
      </c>
      <c r="J98" s="91" t="s">
        <v>566</v>
      </c>
      <c r="K98" s="91" t="s">
        <v>159</v>
      </c>
      <c r="L98" s="91" t="s">
        <v>565</v>
      </c>
      <c r="M98" s="51"/>
      <c r="N98" s="42"/>
      <c r="O98" s="79">
        <f>IF(I98="","",IF(I98="0",1000,IF(I98="-0",-1000,I98*1)))</f>
        <v>-3</v>
      </c>
      <c r="P98" s="79">
        <f t="shared" si="70"/>
        <v>-2</v>
      </c>
      <c r="Q98" s="79">
        <f t="shared" si="70"/>
        <v>10</v>
      </c>
      <c r="R98" s="79">
        <f t="shared" si="70"/>
        <v>-3</v>
      </c>
      <c r="S98" s="80" t="str">
        <f t="shared" si="70"/>
        <v/>
      </c>
      <c r="T98" s="55">
        <f t="shared" si="71"/>
        <v>0</v>
      </c>
      <c r="U98" s="56">
        <f t="shared" si="71"/>
        <v>0</v>
      </c>
      <c r="V98" s="56">
        <f t="shared" si="71"/>
        <v>1</v>
      </c>
      <c r="W98" s="56">
        <f t="shared" si="71"/>
        <v>0</v>
      </c>
      <c r="X98" s="56" t="str">
        <f t="shared" si="71"/>
        <v/>
      </c>
      <c r="Y98" s="57">
        <f t="shared" si="72"/>
        <v>1</v>
      </c>
      <c r="Z98" s="57">
        <f t="shared" si="72"/>
        <v>1</v>
      </c>
      <c r="AA98" s="57">
        <f t="shared" si="72"/>
        <v>0</v>
      </c>
      <c r="AB98" s="57">
        <f t="shared" si="72"/>
        <v>1</v>
      </c>
      <c r="AC98" s="57" t="str">
        <f t="shared" si="72"/>
        <v/>
      </c>
      <c r="AD98" s="58">
        <f>IF(CC98="","",IF(CC98&gt;CE98,1,-1))</f>
        <v>-1</v>
      </c>
      <c r="AE98" s="58">
        <f>IF(CC98="","",IF(CC98&lt;CE98,1,-1))</f>
        <v>1</v>
      </c>
      <c r="AF98" s="59">
        <f>IF(CC98&gt;CE98,1,0)</f>
        <v>0</v>
      </c>
      <c r="AG98" s="60">
        <f>IF(CE98&gt;CC98,1,0)</f>
        <v>1</v>
      </c>
      <c r="AH98" s="81">
        <f>IF(O98="","",AX98*1)</f>
        <v>3</v>
      </c>
      <c r="AI98" s="92">
        <f>IF(P98="","",BE98*1)</f>
        <v>2</v>
      </c>
      <c r="AJ98" s="92">
        <f>IF(Q98="","",BL98*1)</f>
        <v>12</v>
      </c>
      <c r="AK98" s="92">
        <f>IF(R98="","",BS98*1)</f>
        <v>3</v>
      </c>
      <c r="AL98" s="92" t="str">
        <f>IF(S98="","",BZ98*1)</f>
        <v/>
      </c>
      <c r="AM98" s="93">
        <f>IF(O98="","",AZ98*1)</f>
        <v>11</v>
      </c>
      <c r="AN98" s="93">
        <f>IF(P98="","",BG98*1)</f>
        <v>11</v>
      </c>
      <c r="AO98" s="93">
        <f>IF(Q98="","",BN98*1)</f>
        <v>10</v>
      </c>
      <c r="AP98" s="93">
        <f>IF(R98="","",BU98*1)</f>
        <v>11</v>
      </c>
      <c r="AQ98" s="93" t="str">
        <f>IF(S98="","",CB98*1)</f>
        <v/>
      </c>
      <c r="AR98" s="64">
        <f>SUM(AH98:AL98)</f>
        <v>20</v>
      </c>
      <c r="AS98" s="65">
        <f>SUM(AM98:AQ98)</f>
        <v>43</v>
      </c>
      <c r="AT98" s="66">
        <f>IF(O98=1000,11,IF(O98=-1000,0,IF(O98&gt;0,11,IF(O98&lt;0,(-O98),"0"))))</f>
        <v>3</v>
      </c>
      <c r="AU98" s="67" t="str">
        <f>IF(O98=1000,0,IF(O98=-1000,11,IF(O98&lt;-9,-(O98-2),IF(O98&gt;0,(O98),"0"))))</f>
        <v>0</v>
      </c>
      <c r="AV98" s="66">
        <f>IF(O98=1000,11,IF(O98=-1000,0,IF(O98&gt;9,(O98+2),IF(O98&lt;0,(-O98),"0"))))</f>
        <v>3</v>
      </c>
      <c r="AW98" s="67">
        <f>IF(O98=1000,0,IF(O98=-1000,11,IF(O98&lt;0,11,IF(O98&gt;0,(O98),"0"))))</f>
        <v>11</v>
      </c>
      <c r="AX98" s="94">
        <f>IF(O98="","",IF(O98&gt;9,AV98,AT98))</f>
        <v>3</v>
      </c>
      <c r="AY98" s="95" t="str">
        <f>IF(O98="","","-")</f>
        <v>-</v>
      </c>
      <c r="AZ98" s="96">
        <f>IF(O98="","",IF(O98&lt;-9,AU98,AW98))</f>
        <v>11</v>
      </c>
      <c r="BA98" s="66">
        <f>IF(P98=1000,11,IF(P98=-1000,0,IF(P98&gt;9,(P98+2),IF(P98&lt;0,(-P98),"0"))))</f>
        <v>2</v>
      </c>
      <c r="BB98" s="67" t="str">
        <f>IF(P98=1000,0,IF(P98=-1000,11,IF(P98&lt;-9,-(P98-2),IF(P98&gt;0,(P98),"0"))))</f>
        <v>0</v>
      </c>
      <c r="BC98" s="67">
        <f>IF(P98=1000,11,IF(P98=-1000,0,IF(P98&gt;0,11,IF(P98&lt;0,(-P98),"0"))))</f>
        <v>2</v>
      </c>
      <c r="BD98" s="67">
        <f>IF(P98=1000,0,IF(P98=-1000,11,IF(P98&lt;0,11,IF(P98&gt;0,(P98),"0"))))</f>
        <v>11</v>
      </c>
      <c r="BE98" s="94">
        <f>IF(P98="","",IF(P98&gt;9,BA98,BC98))</f>
        <v>2</v>
      </c>
      <c r="BF98" s="95" t="str">
        <f>IF(P98="","","-")</f>
        <v>-</v>
      </c>
      <c r="BG98" s="96">
        <f>IF(P98="","",IF(P98&lt;-9,BB98,BD98))</f>
        <v>11</v>
      </c>
      <c r="BH98" s="66">
        <f>IF(Q98=1000,11,IF(Q98=-1000,0,IF(Q98&gt;9,(Q98+2),IF(Q98&lt;0,(-Q98),"0"))))</f>
        <v>12</v>
      </c>
      <c r="BI98" s="67">
        <f>IF(Q98=1000,0,IF(Q98=-1000,11,IF(Q98&lt;-9,-(Q98-2),IF(Q98&gt;0,(Q98),"0"))))</f>
        <v>10</v>
      </c>
      <c r="BJ98" s="67">
        <f>IF(Q98=1000,11,IF(Q98=-1000,0,IF(Q98&gt;0,11,IF(Q98&lt;0,(-Q98),"0"))))</f>
        <v>11</v>
      </c>
      <c r="BK98" s="67">
        <f>IF(Q98=1000,0,IF(Q98=-1000,11,IF(Q98&lt;0,11,IF(Q98&gt;0,(Q98),"0"))))</f>
        <v>10</v>
      </c>
      <c r="BL98" s="94">
        <f>IF(Q98="","",IF(Q98&gt;9,BH98,BJ98))</f>
        <v>12</v>
      </c>
      <c r="BM98" s="95" t="str">
        <f>IF(Q98="","","-")</f>
        <v>-</v>
      </c>
      <c r="BN98" s="96">
        <f>IF(Q98="","",IF(Q98&lt;-9,BI98,BK98))</f>
        <v>10</v>
      </c>
      <c r="BO98" s="67">
        <f>IF(R98=1000,11,IF(R98=-1000,0,IF(R98&gt;9,(R98+2),IF(R98&lt;0,(-R98),"0"))))</f>
        <v>3</v>
      </c>
      <c r="BP98" s="67" t="str">
        <f>IF(R98=1000,0,IF(R98=-1000,11,IF(R98&lt;-9,-(R98-2),IF(R98&gt;0,(R98),"0"))))</f>
        <v>0</v>
      </c>
      <c r="BQ98" s="67">
        <f>IF(R98=1000,11,IF(R98=-1000,0,IF(R98&gt;0,11,IF(R98&lt;0,(-R98),"0"))))</f>
        <v>3</v>
      </c>
      <c r="BR98" s="67">
        <f>IF(R98=1000,0,IF(R98=-1000,11,IF(R98&lt;0,11,IF(R98&gt;0,(R98),"0"))))</f>
        <v>11</v>
      </c>
      <c r="BS98" s="94">
        <f>IF(R98="","",IF(R98&gt;9,BO98,BQ98))</f>
        <v>3</v>
      </c>
      <c r="BT98" s="95" t="str">
        <f>IF(R98="","","-")</f>
        <v>-</v>
      </c>
      <c r="BU98" s="96">
        <f>IF(R98="","",IF(R98&lt;-9,BP98,BR98))</f>
        <v>11</v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94" t="str">
        <f>IF(S98="","",IF(S98&gt;9,BV98,BX98))</f>
        <v/>
      </c>
      <c r="CA98" s="95" t="str">
        <f>IF(S98="","","-")</f>
        <v/>
      </c>
      <c r="CB98" s="96" t="str">
        <f>IF(S98="","",IF(S98&lt;-9,BW98,BY98))</f>
        <v/>
      </c>
      <c r="CC98" s="97">
        <f>IF(O98="","",SUM(T98:X98))</f>
        <v>1</v>
      </c>
      <c r="CD98" s="88" t="str">
        <f>IF(CC98="","","-")</f>
        <v>-</v>
      </c>
      <c r="CE98" s="98">
        <f>IF(O98="","",SUM(Y98:AC98))</f>
        <v>3</v>
      </c>
      <c r="CP98" s="32"/>
      <c r="CQ98" s="32"/>
    </row>
    <row r="99" spans="1:95" s="31" customFormat="1" ht="15" customHeight="1" x14ac:dyDescent="0.2">
      <c r="A99" s="43">
        <v>25</v>
      </c>
      <c r="B99" s="44">
        <v>7</v>
      </c>
      <c r="C99" s="1250" t="s">
        <v>563</v>
      </c>
      <c r="D99" s="76" t="str">
        <f>IF(A99="","",VLOOKUP(A99,СписокКМ!D:I,2,FALSE))</f>
        <v>ЕРОФЕЕВ Дмитрий</v>
      </c>
      <c r="E99" s="47"/>
      <c r="F99" s="77" t="str">
        <f>IF(B99="","",VLOOKUP(B99,СписокКМ!D:I,2,FALSE))</f>
        <v>БОГАЧ Николай</v>
      </c>
      <c r="G99" s="49"/>
      <c r="H99" s="41"/>
      <c r="I99" s="1252" t="s">
        <v>28</v>
      </c>
      <c r="J99" s="1252" t="s">
        <v>570</v>
      </c>
      <c r="K99" s="1252" t="s">
        <v>573</v>
      </c>
      <c r="L99" s="1252"/>
      <c r="M99" s="1252"/>
      <c r="N99" s="42"/>
      <c r="O99" s="1244">
        <f>IF(I99="","",IF(I99="0",1000,IF(I99="-0",-1000,I99*1)))</f>
        <v>-9</v>
      </c>
      <c r="P99" s="1244">
        <f>IF(J99="","",IF(J99="0",1000,IF(J99="-0",-1000,J99*1)))</f>
        <v>-1</v>
      </c>
      <c r="Q99" s="1244">
        <f>IF(K99="","",IF(K99="0",1000,IF(K99="-0",-1000,K99*1)))</f>
        <v>-11</v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>
        <f>IF(O99="","",IF(O99&gt;0,1,0))</f>
        <v>0</v>
      </c>
      <c r="U99" s="1284">
        <f>IF(P99="","",IF(P99&gt;0,1,0))</f>
        <v>0</v>
      </c>
      <c r="V99" s="1284">
        <f>IF(Q99="","",IF(Q99&gt;0,1,0))</f>
        <v>0</v>
      </c>
      <c r="W99" s="1284" t="str">
        <f>IF(R99="","",IF(R99&gt;0,1,0))</f>
        <v/>
      </c>
      <c r="X99" s="1284" t="str">
        <f>IF(S99="","",IF(S99&gt;0,1,0))</f>
        <v/>
      </c>
      <c r="Y99" s="1278">
        <f>IF(O99="","",IF(O99&lt;0,1,0))</f>
        <v>1</v>
      </c>
      <c r="Z99" s="1278">
        <f>IF(P99="","",IF(P99&lt;0,1,0))</f>
        <v>1</v>
      </c>
      <c r="AA99" s="1278">
        <f>IF(Q99="","",IF(Q99&lt;0,1,0))</f>
        <v>1</v>
      </c>
      <c r="AB99" s="1278" t="str">
        <f>IF(R99="","",IF(R99&lt;0,1,0))</f>
        <v/>
      </c>
      <c r="AC99" s="1278" t="str">
        <f>IF(S99="","",IF(S99&lt;0,1,0))</f>
        <v/>
      </c>
      <c r="AD99" s="1280">
        <f>IF(CC99="","",IF(CC99&gt;CE99,1,-1))</f>
        <v>-1</v>
      </c>
      <c r="AE99" s="1280">
        <f>IF(CC99="","",IF(CC99&lt;CE99,1,-1))</f>
        <v>1</v>
      </c>
      <c r="AF99" s="1282">
        <f>IF(CC99&gt;CE99,1,0)</f>
        <v>0</v>
      </c>
      <c r="AG99" s="1272">
        <f>IF(CE99&gt;CC99,1,0)</f>
        <v>1</v>
      </c>
      <c r="AH99" s="1274">
        <f>IF(O99="","",AX99*1)</f>
        <v>9</v>
      </c>
      <c r="AI99" s="1276">
        <f>IF(P99="","",BE99*1)</f>
        <v>1</v>
      </c>
      <c r="AJ99" s="1276">
        <f>IF(Q99="","",BL99*1)</f>
        <v>11</v>
      </c>
      <c r="AK99" s="1276" t="str">
        <f>IF(R99="","",BS99*1)</f>
        <v/>
      </c>
      <c r="AL99" s="1276" t="str">
        <f>IF(S99="","",BZ99*1)</f>
        <v/>
      </c>
      <c r="AM99" s="1298">
        <f>IF(O99="","",AZ99*1)</f>
        <v>11</v>
      </c>
      <c r="AN99" s="1298">
        <f>IF(P99="","",BG99*1)</f>
        <v>11</v>
      </c>
      <c r="AO99" s="1298">
        <f>IF(Q99="","",BN99*1)</f>
        <v>13</v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9</v>
      </c>
      <c r="AU99" s="1286" t="str">
        <f>IF(O99=1000,0,IF(O99=-1000,11,IF(O99&lt;-9,-(O99-2),IF(O99&gt;0,(O99),"0"))))</f>
        <v>0</v>
      </c>
      <c r="AV99" s="1286">
        <f>IF(O99=1000,11,IF(O99=-1000,0,IF(O99&gt;9,(O99+2),IF(O99&lt;0,(-O99),"0"))))</f>
        <v>9</v>
      </c>
      <c r="AW99" s="1286">
        <f>IF(O99=1000,0,IF(O99=-1000,11,IF(O99&lt;0,11,IF(O99&gt;0,(O99),"0"))))</f>
        <v>11</v>
      </c>
      <c r="AX99" s="1296">
        <f>IF(O99="","",IF(O99&gt;9,AV99,AT99))</f>
        <v>9</v>
      </c>
      <c r="AY99" s="1288" t="str">
        <f>IF(O99="","","-")</f>
        <v>-</v>
      </c>
      <c r="AZ99" s="1290">
        <f>IF(O99="","",IF(O99&lt;-9,AU99,AW99))</f>
        <v>11</v>
      </c>
      <c r="BA99" s="1286">
        <f>IF(P99=1000,11,IF(P99=-1000,0,IF(P99&gt;9,(P99+2),IF(P99&lt;0,(-P99),"0"))))</f>
        <v>1</v>
      </c>
      <c r="BB99" s="1286" t="str">
        <f>IF(P99=1000,0,IF(P99=-1000,11,IF(P99&lt;-9,-(P99-2),IF(P99&gt;0,(P99),"0"))))</f>
        <v>0</v>
      </c>
      <c r="BC99" s="1286">
        <f>IF(P99=1000,11,IF(P99=-1000,0,IF(P99&gt;0,11,IF(P99&lt;0,(-P99),"0"))))</f>
        <v>1</v>
      </c>
      <c r="BD99" s="1286">
        <f>IF(P99=1000,0,IF(P99=-1000,11,IF(P99&lt;0,11,IF(P99&gt;0,(P99),"0"))))</f>
        <v>11</v>
      </c>
      <c r="BE99" s="1296">
        <f>IF(P99="","",IF(P99&gt;9,BA99,BC99))</f>
        <v>1</v>
      </c>
      <c r="BF99" s="1288" t="str">
        <f>IF(P99="","","-")</f>
        <v>-</v>
      </c>
      <c r="BG99" s="1290">
        <f>IF(P99="","",IF(P99&lt;-9,BB99,BD99))</f>
        <v>11</v>
      </c>
      <c r="BH99" s="1286">
        <f>IF(Q99=1000,11,IF(Q99=-1000,0,IF(Q99&gt;9,(Q99+2),IF(Q99&lt;0,(-Q99),"0"))))</f>
        <v>11</v>
      </c>
      <c r="BI99" s="1286">
        <f>IF(Q99=1000,0,IF(Q99=-1000,11,IF(Q99&lt;-9,-(Q99-2),IF(Q99&gt;0,(Q99),"0"))))</f>
        <v>13</v>
      </c>
      <c r="BJ99" s="1286">
        <f>IF(Q99=1000,11,IF(Q99=-1000,0,IF(Q99&gt;0,11,IF(Q99&lt;0,(-Q99),"0"))))</f>
        <v>11</v>
      </c>
      <c r="BK99" s="1286">
        <f>IF(Q99=1000,0,IF(Q99=-1000,11,IF(Q99&lt;0,11,IF(Q99&gt;0,(Q99),"0"))))</f>
        <v>11</v>
      </c>
      <c r="BL99" s="1296">
        <f>IF(Q99="","",IF(Q99&gt;9,BH99,BJ99))</f>
        <v>11</v>
      </c>
      <c r="BM99" s="1288" t="str">
        <f>IF(Q99="","","-")</f>
        <v>-</v>
      </c>
      <c r="BN99" s="1290">
        <f>IF(Q99="","",IF(Q99&lt;-9,BI99,BK99))</f>
        <v>13</v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 t="str">
        <f>IF(R99="","",IF(R99&gt;9,BO99,BQ99))</f>
        <v/>
      </c>
      <c r="BT99" s="1288" t="str">
        <f>IF(R99="","","-")</f>
        <v/>
      </c>
      <c r="BU99" s="1290" t="str">
        <f>IF(R99="","",IF(R99&lt;-9,BP99,BR99))</f>
        <v/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>
        <f>IF(O99="","",SUM(T99:X100))</f>
        <v>0</v>
      </c>
      <c r="CD99" s="1304" t="str">
        <f>IF(CC99="","","-")</f>
        <v>-</v>
      </c>
      <c r="CE99" s="1306">
        <f>IF(O99="","",SUM(Y99:AC100))</f>
        <v>3</v>
      </c>
      <c r="CP99" s="32"/>
      <c r="CQ99" s="32"/>
    </row>
    <row r="100" spans="1:95" s="31" customFormat="1" ht="15" customHeight="1" x14ac:dyDescent="0.2">
      <c r="A100" s="43">
        <v>74</v>
      </c>
      <c r="B100" s="44">
        <v>54</v>
      </c>
      <c r="C100" s="1251"/>
      <c r="D100" s="46" t="str">
        <f>IF(A100="","",VLOOKUP(A100,СписокКМ!D:I,2,FALSE))</f>
        <v>КОСТЫЛИН Александр</v>
      </c>
      <c r="E100" s="47"/>
      <c r="F100" s="48" t="str">
        <f>IF(B100="","",VLOOKUP(B100,СписокКМ!D:I,2,FALSE))</f>
        <v>КУСТОВ Дмитрий</v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x14ac:dyDescent="0.2">
      <c r="A101" s="99">
        <f>IF(A97="","",A97)</f>
        <v>25</v>
      </c>
      <c r="B101" s="99">
        <f>IF(B97="","",B98)</f>
        <v>54</v>
      </c>
      <c r="C101" s="75">
        <v>4</v>
      </c>
      <c r="D101" s="100" t="str">
        <f>IF(A101="","",VLOOKUP(A101,СписокКМ!D:I,2,FALSE))</f>
        <v>ЕРОФЕЕВ Дмитрий</v>
      </c>
      <c r="E101" s="101"/>
      <c r="F101" s="77" t="str">
        <f>IF(B101="","",VLOOKUP(B101,СписокКМ!D:I,2,FALSE))</f>
        <v>КУСТОВ Дмитрий</v>
      </c>
      <c r="G101" s="102"/>
      <c r="H101" s="41"/>
      <c r="I101" s="91"/>
      <c r="J101" s="91"/>
      <c r="K101" s="91"/>
      <c r="L101" s="91"/>
      <c r="M101" s="91"/>
      <c r="N101" s="42"/>
      <c r="O101" s="79" t="str">
        <f>IF(I101="","",IF(I101="0",1000,IF(I101="-0",-1000,I101*1)))</f>
        <v/>
      </c>
      <c r="P101" s="79" t="str">
        <f t="shared" ref="P101:S102" si="73">IF(J101="","",IF(J101="0",1000,IF(J101="-0",-1000,J101*1)))</f>
        <v/>
      </c>
      <c r="Q101" s="79" t="str">
        <f t="shared" si="73"/>
        <v/>
      </c>
      <c r="R101" s="79" t="str">
        <f t="shared" si="73"/>
        <v/>
      </c>
      <c r="S101" s="80" t="str">
        <f t="shared" si="73"/>
        <v/>
      </c>
      <c r="T101" s="103" t="str">
        <f t="shared" ref="T101:X102" si="74">IF(O101="","",IF(O101&gt;0,1,0))</f>
        <v/>
      </c>
      <c r="U101" s="104" t="str">
        <f t="shared" si="74"/>
        <v/>
      </c>
      <c r="V101" s="104" t="str">
        <f t="shared" si="74"/>
        <v/>
      </c>
      <c r="W101" s="104" t="str">
        <f t="shared" si="74"/>
        <v/>
      </c>
      <c r="X101" s="104" t="str">
        <f t="shared" si="74"/>
        <v/>
      </c>
      <c r="Y101" s="105" t="str">
        <f t="shared" ref="Y101:AC102" si="75">IF(O101="","",IF(O101&lt;0,1,0))</f>
        <v/>
      </c>
      <c r="Z101" s="105" t="str">
        <f t="shared" si="75"/>
        <v/>
      </c>
      <c r="AA101" s="105" t="str">
        <f t="shared" si="75"/>
        <v/>
      </c>
      <c r="AB101" s="105" t="str">
        <f t="shared" si="75"/>
        <v/>
      </c>
      <c r="AC101" s="105" t="str">
        <f t="shared" si="75"/>
        <v/>
      </c>
      <c r="AD101" s="106" t="str">
        <f>IF(CC101="","",IF(CC101&gt;CE101,1,-1))</f>
        <v/>
      </c>
      <c r="AE101" s="106" t="str">
        <f>IF(CC101="","",IF(CC101&lt;CE101,1,-1))</f>
        <v/>
      </c>
      <c r="AF101" s="107">
        <f>IF(CC101&gt;CE101,1,0)</f>
        <v>0</v>
      </c>
      <c r="AG101" s="108">
        <f>IF(CE101&gt;CC101,1,0)</f>
        <v>0</v>
      </c>
      <c r="AH101" s="81" t="str">
        <f>IF(O101="","",AX101*1)</f>
        <v/>
      </c>
      <c r="AI101" s="92" t="str">
        <f>IF(P101="","",BE101*1)</f>
        <v/>
      </c>
      <c r="AJ101" s="92" t="str">
        <f>IF(Q101="","",BL101*1)</f>
        <v/>
      </c>
      <c r="AK101" s="92" t="str">
        <f>IF(R101="","",BS101*1)</f>
        <v/>
      </c>
      <c r="AL101" s="92" t="str">
        <f>IF(S101="","",BZ101*1)</f>
        <v/>
      </c>
      <c r="AM101" s="93" t="str">
        <f>IF(O101="","",AZ101*1)</f>
        <v/>
      </c>
      <c r="AN101" s="93" t="str">
        <f>IF(P101="","",BG101*1)</f>
        <v/>
      </c>
      <c r="AO101" s="93" t="str">
        <f>IF(Q101="","",BN101*1)</f>
        <v/>
      </c>
      <c r="AP101" s="93" t="str">
        <f>IF(R101="","",BU101*1)</f>
        <v/>
      </c>
      <c r="AQ101" s="93" t="str">
        <f>IF(S101="","",CB101*1)</f>
        <v/>
      </c>
      <c r="AR101" s="109">
        <f>SUM(AH101:AL101)</f>
        <v>0</v>
      </c>
      <c r="AS101" s="110">
        <f>SUM(AM101:AQ101)</f>
        <v>0</v>
      </c>
      <c r="AT101" s="111">
        <f>IF(O101=1000,11,IF(O101=-1000,0,IF(O101&gt;0,11,IF(O101&lt;0,(-O101),"0"))))</f>
        <v>11</v>
      </c>
      <c r="AU101" s="112" t="str">
        <f>IF(O101=1000,0,IF(O101=-1000,11,IF(O101&lt;-9,-(O101-2),IF(O101&gt;0,(O101),"0"))))</f>
        <v/>
      </c>
      <c r="AV101" s="111" t="e">
        <f>IF(O101=1000,11,IF(O101=-1000,0,IF(O101&gt;9,(O101+2),IF(O101&lt;0,(-O101),"0"))))</f>
        <v>#VALUE!</v>
      </c>
      <c r="AW101" s="112" t="str">
        <f>IF(O101=1000,0,IF(O101=-1000,11,IF(O101&lt;0,11,IF(O101&gt;0,(O101),"0"))))</f>
        <v/>
      </c>
      <c r="AX101" s="94" t="str">
        <f>IF(O101="","",IF(O101&gt;9,AV101,AT101))</f>
        <v/>
      </c>
      <c r="AY101" s="95" t="str">
        <f>IF(O101="","","-")</f>
        <v/>
      </c>
      <c r="AZ101" s="96" t="str">
        <f>IF(O101="","",IF(O101&lt;-9,AU101,AW101))</f>
        <v/>
      </c>
      <c r="BA101" s="111" t="e">
        <f>IF(P101=1000,11,IF(P101=-1000,0,IF(P101&gt;9,(P101+2),IF(P101&lt;0,(-P101),"0"))))</f>
        <v>#VALUE!</v>
      </c>
      <c r="BB101" s="112" t="str">
        <f>IF(P101=1000,0,IF(P101=-1000,11,IF(P101&lt;-9,-(P101-2),IF(P101&gt;0,(P101),"0"))))</f>
        <v/>
      </c>
      <c r="BC101" s="112">
        <f>IF(P101=1000,11,IF(P101=-1000,0,IF(P101&gt;0,11,IF(P101&lt;0,(-P101),"0"))))</f>
        <v>11</v>
      </c>
      <c r="BD101" s="112" t="str">
        <f>IF(P101=1000,0,IF(P101=-1000,11,IF(P101&lt;0,11,IF(P101&gt;0,(P101),"0"))))</f>
        <v/>
      </c>
      <c r="BE101" s="94" t="str">
        <f>IF(P101="","",IF(P101&gt;9,BA101,BC101))</f>
        <v/>
      </c>
      <c r="BF101" s="95" t="str">
        <f>IF(P101="","","-")</f>
        <v/>
      </c>
      <c r="BG101" s="96" t="str">
        <f>IF(P101="","",IF(P101&lt;-9,BB101,BD101))</f>
        <v/>
      </c>
      <c r="BH101" s="111" t="e">
        <f>IF(Q101=1000,11,IF(Q101=-1000,0,IF(Q101&gt;9,(Q101+2),IF(Q101&lt;0,(-Q101),"0"))))</f>
        <v>#VALUE!</v>
      </c>
      <c r="BI101" s="112" t="str">
        <f>IF(Q101=1000,0,IF(Q101=-1000,11,IF(Q101&lt;-9,-(Q101-2),IF(Q101&gt;0,(Q101),"0"))))</f>
        <v/>
      </c>
      <c r="BJ101" s="112">
        <f>IF(Q101=1000,11,IF(Q101=-1000,0,IF(Q101&gt;0,11,IF(Q101&lt;0,(-Q101),"0"))))</f>
        <v>11</v>
      </c>
      <c r="BK101" s="112" t="str">
        <f>IF(Q101=1000,0,IF(Q101=-1000,11,IF(Q101&lt;0,11,IF(Q101&gt;0,(Q101),"0"))))</f>
        <v/>
      </c>
      <c r="BL101" s="94" t="str">
        <f>IF(Q101="","",IF(Q101&gt;9,BH101,BJ101))</f>
        <v/>
      </c>
      <c r="BM101" s="95" t="str">
        <f>IF(Q101="","","-")</f>
        <v/>
      </c>
      <c r="BN101" s="96" t="str">
        <f>IF(Q101="","",IF(Q101&lt;-9,BI101,BK101))</f>
        <v/>
      </c>
      <c r="BO101" s="112" t="e">
        <f>IF(R101=1000,11,IF(R101=-1000,0,IF(R101&gt;9,(R101+2),IF(R101&lt;0,(-R101),"0"))))</f>
        <v>#VALUE!</v>
      </c>
      <c r="BP101" s="112" t="str">
        <f>IF(R101=1000,0,IF(R101=-1000,11,IF(R101&lt;-9,-(R101-2),IF(R101&gt;0,(R101),"0"))))</f>
        <v/>
      </c>
      <c r="BQ101" s="112">
        <f>IF(R101=1000,11,IF(R101=-1000,0,IF(R101&gt;0,11,IF(R101&lt;0,(-R101),"0"))))</f>
        <v>11</v>
      </c>
      <c r="BR101" s="112" t="str">
        <f>IF(R101=1000,0,IF(R101=-1000,11,IF(R101&lt;0,11,IF(R101&gt;0,(R101),"0"))))</f>
        <v/>
      </c>
      <c r="BS101" s="94" t="str">
        <f>IF(R101="","",IF(R101&gt;9,BO101,BQ101))</f>
        <v/>
      </c>
      <c r="BT101" s="95" t="str">
        <f>IF(R101="","","-")</f>
        <v/>
      </c>
      <c r="BU101" s="96" t="str">
        <f>IF(R101="","",IF(R101&lt;-9,BP101,BR101))</f>
        <v/>
      </c>
      <c r="BV101" s="112" t="e">
        <f>IF(S101=1000,11,IF(S101=-1000,0,IF(S101&gt;9,(S101+2),IF(S101&lt;0,(-S101),"0"))))</f>
        <v>#VALUE!</v>
      </c>
      <c r="BW101" s="112" t="str">
        <f>IF(S101=1000,0,IF(S101=-1000,11,IF(S101&lt;-9,-(S101-2),IF(S101&gt;0,(S101),"0"))))</f>
        <v/>
      </c>
      <c r="BX101" s="112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94" t="str">
        <f>IF(S101="","",IF(S101&gt;9,BV101,BX101))</f>
        <v/>
      </c>
      <c r="CA101" s="95" t="str">
        <f>IF(S101="","","-")</f>
        <v/>
      </c>
      <c r="CB101" s="96" t="str">
        <f>IF(S101="","",IF(S101&lt;-9,BW101,BY101))</f>
        <v/>
      </c>
      <c r="CC101" s="97" t="str">
        <f>IF(O101="","",SUM(T101:X101))</f>
        <v/>
      </c>
      <c r="CD101" s="88" t="str">
        <f>IF(CC101="","","-")</f>
        <v/>
      </c>
      <c r="CE101" s="98" t="str">
        <f>IF(O101="","",SUM(Y101:AC101))</f>
        <v/>
      </c>
      <c r="CP101" s="32"/>
      <c r="CQ101" s="32"/>
    </row>
    <row r="102" spans="1:95" s="31" customFormat="1" ht="15" customHeight="1" thickBot="1" x14ac:dyDescent="0.25">
      <c r="A102" s="99">
        <f>IF(A97="","",A98)</f>
        <v>74</v>
      </c>
      <c r="B102" s="99">
        <f>IF(B97="","",B97)</f>
        <v>7</v>
      </c>
      <c r="C102" s="114">
        <v>5</v>
      </c>
      <c r="D102" s="115" t="str">
        <f>IF(A102="","",VLOOKUP(A102,СписокКМ!D:I,2,FALSE))</f>
        <v>КОСТЫЛИН Александр</v>
      </c>
      <c r="E102" s="116"/>
      <c r="F102" s="117" t="str">
        <f>IF(B102="","",VLOOKUP(B102,СписокКМ!D:I,2,FALSE))</f>
        <v>БОГАЧ Николай</v>
      </c>
      <c r="G102" s="118"/>
      <c r="H102" s="119"/>
      <c r="I102" s="120"/>
      <c r="J102" s="120"/>
      <c r="K102" s="120"/>
      <c r="L102" s="121"/>
      <c r="M102" s="121"/>
      <c r="N102" s="122"/>
      <c r="O102" s="123" t="str">
        <f>IF(I102="","",IF(I102="0",1000,IF(I102="-0",-1000,I102*1)))</f>
        <v/>
      </c>
      <c r="P102" s="123" t="str">
        <f t="shared" si="73"/>
        <v/>
      </c>
      <c r="Q102" s="123" t="str">
        <f t="shared" si="73"/>
        <v/>
      </c>
      <c r="R102" s="123" t="str">
        <f t="shared" si="73"/>
        <v/>
      </c>
      <c r="S102" s="124" t="str">
        <f t="shared" si="73"/>
        <v/>
      </c>
      <c r="T102" s="125" t="str">
        <f t="shared" si="74"/>
        <v/>
      </c>
      <c r="U102" s="126" t="str">
        <f t="shared" si="74"/>
        <v/>
      </c>
      <c r="V102" s="126" t="str">
        <f t="shared" si="74"/>
        <v/>
      </c>
      <c r="W102" s="126" t="str">
        <f t="shared" si="74"/>
        <v/>
      </c>
      <c r="X102" s="126" t="str">
        <f t="shared" si="74"/>
        <v/>
      </c>
      <c r="Y102" s="127" t="str">
        <f t="shared" si="75"/>
        <v/>
      </c>
      <c r="Z102" s="127" t="str">
        <f t="shared" si="75"/>
        <v/>
      </c>
      <c r="AA102" s="127" t="str">
        <f t="shared" si="75"/>
        <v/>
      </c>
      <c r="AB102" s="127" t="str">
        <f t="shared" si="75"/>
        <v/>
      </c>
      <c r="AC102" s="127" t="str">
        <f t="shared" si="75"/>
        <v/>
      </c>
      <c r="AD102" s="128" t="str">
        <f>IF(CC102="","",IF(CC102&gt;CE102,1,-1))</f>
        <v/>
      </c>
      <c r="AE102" s="128" t="str">
        <f>IF(CC102="","",IF(CC102&lt;CE102,1,-1))</f>
        <v/>
      </c>
      <c r="AF102" s="129">
        <f>IF(CC102&gt;CE102,1,0)</f>
        <v>0</v>
      </c>
      <c r="AG102" s="130">
        <f>IF(CE102&gt;CC102,1,0)</f>
        <v>0</v>
      </c>
      <c r="AH102" s="131" t="str">
        <f>IF(O102="","",AX102*1)</f>
        <v/>
      </c>
      <c r="AI102" s="132" t="str">
        <f>IF(P102="","",BE102*1)</f>
        <v/>
      </c>
      <c r="AJ102" s="132" t="str">
        <f>IF(Q102="","",BL102*1)</f>
        <v/>
      </c>
      <c r="AK102" s="132" t="str">
        <f>IF(R102="","",BS102*1)</f>
        <v/>
      </c>
      <c r="AL102" s="132" t="str">
        <f>IF(S102="","",BZ102*1)</f>
        <v/>
      </c>
      <c r="AM102" s="133" t="str">
        <f>IF(O102="","",AZ102*1)</f>
        <v/>
      </c>
      <c r="AN102" s="133" t="str">
        <f>IF(P102="","",BG102*1)</f>
        <v/>
      </c>
      <c r="AO102" s="133" t="str">
        <f>IF(Q102="","",BN102*1)</f>
        <v/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0</v>
      </c>
      <c r="AS102" s="135">
        <f>SUM(AM102:AQ102)</f>
        <v>0</v>
      </c>
      <c r="AT102" s="136">
        <f>IF(O102=1000,11,IF(O102=-1000,0,IF(O102&gt;0,11,IF(O102&lt;0,(-O102),"0"))))</f>
        <v>11</v>
      </c>
      <c r="AU102" s="137" t="str">
        <f>IF(O102=1000,0,IF(O102=-1000,11,IF(O102&lt;-9,-(O102-2),IF(O102&gt;0,(O102),"0"))))</f>
        <v/>
      </c>
      <c r="AV102" s="136" t="e">
        <f>IF(O102=1000,11,IF(O102=-1000,0,IF(O102&gt;9,(O102+2),IF(O102&lt;0,(-O102),"0"))))</f>
        <v>#VALUE!</v>
      </c>
      <c r="AW102" s="137" t="str">
        <f>IF(O102=1000,0,IF(O102=-1000,11,IF(O102&lt;0,11,IF(O102&gt;0,(O102),"0"))))</f>
        <v/>
      </c>
      <c r="AX102" s="138" t="str">
        <f>IF(O102="","",IF(O102&gt;9,AV102,AT102))</f>
        <v/>
      </c>
      <c r="AY102" s="139" t="str">
        <f>IF(O102="","","-")</f>
        <v/>
      </c>
      <c r="AZ102" s="140" t="str">
        <f>IF(O102="","",IF(O102&lt;-9,AU102,AW102))</f>
        <v/>
      </c>
      <c r="BA102" s="136" t="e">
        <f>IF(P102=1000,11,IF(P102=-1000,0,IF(P102&gt;9,(P102+2),IF(P102&lt;0,(-P102),"0"))))</f>
        <v>#VALUE!</v>
      </c>
      <c r="BB102" s="137" t="str">
        <f>IF(P102=1000,0,IF(P102=-1000,11,IF(P102&lt;-9,-(P102-2),IF(P102&gt;0,(P102),"0"))))</f>
        <v/>
      </c>
      <c r="BC102" s="137">
        <f>IF(P102=1000,11,IF(P102=-1000,0,IF(P102&gt;0,11,IF(P102&lt;0,(-P102),"0"))))</f>
        <v>11</v>
      </c>
      <c r="BD102" s="137" t="str">
        <f>IF(P102=1000,0,IF(P102=-1000,11,IF(P102&lt;0,11,IF(P102&gt;0,(P102),"0"))))</f>
        <v/>
      </c>
      <c r="BE102" s="138" t="str">
        <f>IF(P102="","",IF(P102&gt;9,BA102,BC102))</f>
        <v/>
      </c>
      <c r="BF102" s="139" t="str">
        <f>IF(P102="","","-")</f>
        <v/>
      </c>
      <c r="BG102" s="140" t="str">
        <f>IF(P102="","",IF(P102&lt;-9,BB102,BD102))</f>
        <v/>
      </c>
      <c r="BH102" s="136" t="e">
        <f>IF(Q102=1000,11,IF(Q102=-1000,0,IF(Q102&gt;9,(Q102+2),IF(Q102&lt;0,(-Q102),"0"))))</f>
        <v>#VALUE!</v>
      </c>
      <c r="BI102" s="137" t="str">
        <f>IF(Q102=1000,0,IF(Q102=-1000,11,IF(Q102&lt;-9,-(Q102-2),IF(Q102&gt;0,(Q102),"0"))))</f>
        <v/>
      </c>
      <c r="BJ102" s="137">
        <f>IF(Q102=1000,11,IF(Q102=-1000,0,IF(Q102&gt;0,11,IF(Q102&lt;0,(-Q102),"0"))))</f>
        <v>11</v>
      </c>
      <c r="BK102" s="137" t="str">
        <f>IF(Q102=1000,0,IF(Q102=-1000,11,IF(Q102&lt;0,11,IF(Q102&gt;0,(Q102),"0"))))</f>
        <v/>
      </c>
      <c r="BL102" s="138" t="str">
        <f>IF(Q102="","",IF(Q102&gt;9,BH102,BJ102))</f>
        <v/>
      </c>
      <c r="BM102" s="139" t="str">
        <f>IF(Q102="","","-")</f>
        <v/>
      </c>
      <c r="BN102" s="140" t="str">
        <f>IF(Q102="","",IF(Q102&lt;-9,BI102,BK102))</f>
        <v/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 t="str">
        <f>IF(O102="","",SUM(T102:X102))</f>
        <v/>
      </c>
      <c r="CD102" s="143" t="str">
        <f>IF(CC102="","","-")</f>
        <v/>
      </c>
      <c r="CE102" s="144" t="str">
        <f>IF(O102="","",SUM(Y102:AC102))</f>
        <v/>
      </c>
      <c r="CP102" s="32"/>
      <c r="CQ102" s="32"/>
    </row>
    <row r="103" spans="1:95" s="31" customFormat="1" ht="15" customHeight="1" thickBot="1" x14ac:dyDescent="0.25">
      <c r="A103" s="145"/>
      <c r="B103" s="145"/>
      <c r="C103" s="145"/>
      <c r="D103" s="146"/>
      <c r="E103" s="147"/>
      <c r="F103" s="148"/>
      <c r="G103" s="149"/>
      <c r="H103" s="150"/>
      <c r="I103" s="151"/>
      <c r="J103" s="151"/>
      <c r="K103" s="151"/>
      <c r="L103" s="151"/>
      <c r="M103" s="151"/>
      <c r="N103" s="150"/>
      <c r="O103" s="152"/>
      <c r="P103" s="152"/>
      <c r="Q103" s="152"/>
      <c r="R103" s="152"/>
      <c r="S103" s="152"/>
      <c r="T103" s="153"/>
      <c r="U103" s="153"/>
      <c r="V103" s="153"/>
      <c r="W103" s="153"/>
      <c r="X103" s="153"/>
      <c r="Y103" s="154"/>
      <c r="Z103" s="154"/>
      <c r="AA103" s="154"/>
      <c r="AB103" s="154"/>
      <c r="AC103" s="154"/>
      <c r="AD103" s="155"/>
      <c r="AE103" s="155"/>
      <c r="AF103" s="156"/>
      <c r="AG103" s="156"/>
      <c r="AH103" s="157"/>
      <c r="AI103" s="157"/>
      <c r="AJ103" s="157"/>
      <c r="AK103" s="157"/>
      <c r="AL103" s="157"/>
      <c r="AM103" s="158"/>
      <c r="AN103" s="158"/>
      <c r="AO103" s="158"/>
      <c r="AP103" s="158"/>
      <c r="AQ103" s="158"/>
      <c r="AR103" s="159"/>
      <c r="AS103" s="159"/>
      <c r="AT103" s="160"/>
      <c r="AU103" s="160"/>
      <c r="AV103" s="160"/>
      <c r="AW103" s="160"/>
      <c r="AX103" s="161"/>
      <c r="AY103" s="161"/>
      <c r="AZ103" s="161"/>
      <c r="BA103" s="160"/>
      <c r="BB103" s="160"/>
      <c r="BC103" s="160"/>
      <c r="BD103" s="160"/>
      <c r="BE103" s="161"/>
      <c r="BF103" s="161"/>
      <c r="BG103" s="161"/>
      <c r="BH103" s="160"/>
      <c r="BI103" s="160"/>
      <c r="BJ103" s="160"/>
      <c r="BK103" s="160"/>
      <c r="BL103" s="161"/>
      <c r="BM103" s="161"/>
      <c r="BN103" s="161"/>
      <c r="BO103" s="160"/>
      <c r="BP103" s="160"/>
      <c r="BQ103" s="160"/>
      <c r="BR103" s="160"/>
      <c r="BS103" s="161"/>
      <c r="BT103" s="161"/>
      <c r="BU103" s="161"/>
      <c r="BV103" s="160"/>
      <c r="BW103" s="160"/>
      <c r="BX103" s="160"/>
      <c r="BY103" s="160"/>
      <c r="BZ103" s="161"/>
      <c r="CA103" s="161"/>
      <c r="CB103" s="161"/>
      <c r="CC103" s="162"/>
      <c r="CD103" s="163"/>
      <c r="CE103" s="164"/>
      <c r="CP103" s="32"/>
      <c r="CQ103" s="32"/>
    </row>
    <row r="104" spans="1:95" s="31" customFormat="1" ht="31.5" customHeight="1" thickBot="1" x14ac:dyDescent="0.25">
      <c r="A104" s="34">
        <v>5</v>
      </c>
      <c r="B104" s="35">
        <v>12</v>
      </c>
      <c r="C104" s="1225">
        <f>1+C95</f>
        <v>12</v>
      </c>
      <c r="D104" s="1227" t="str">
        <f>IF(A104="","",VLOOKUP(A104,СписокКМ!$A$186:$D$236,3,FALSE))</f>
        <v xml:space="preserve">Челябинская область </v>
      </c>
      <c r="E104" s="1228" t="e">
        <f>IF(B104="","",VLOOKUP(B104,СписокКМ!E:J,2,FALSE))</f>
        <v>#N/A</v>
      </c>
      <c r="F104" s="1231" t="str">
        <f>IF(B104="","",VLOOKUP(B104,СписокКМ!$A$186:$D$236,3,FALSE))</f>
        <v>Владикавказ                          Рсо - Алания</v>
      </c>
      <c r="G104" s="1232" t="e">
        <f>IF(D104="","",VLOOKUP(D104,СписокКМ!G:L,2,FALSE))</f>
        <v>#N/A</v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e">
        <f>IF(A104="","",VLOOKUP(A104,'[60]Протокол команд'!A:K,8,FALSE))</f>
        <v>#N/A</v>
      </c>
      <c r="U104" s="39" t="e">
        <f>T104*5-4</f>
        <v>#N/A</v>
      </c>
      <c r="V104" s="39" t="e">
        <f>T104*5</f>
        <v>#N/A</v>
      </c>
      <c r="W104" s="39" t="e">
        <f>CONCATENATE(U104,"-",V104)</f>
        <v>#N/A</v>
      </c>
      <c r="X104" s="39" t="e">
        <f>IF(A104="","",VLOOKUP(A104,'[60]Протокол команд'!A:K,10,FALSE))</f>
        <v>#N/A</v>
      </c>
      <c r="Y104" s="39" t="e">
        <f>X104*5-4</f>
        <v>#N/A</v>
      </c>
      <c r="Z104" s="39" t="e">
        <f>X104*5</f>
        <v>#N/A</v>
      </c>
      <c r="AA104" s="39" t="e">
        <f>CONCATENATE(Y104,"-",Z104)</f>
        <v>#N/A</v>
      </c>
      <c r="AB104" s="1241">
        <f>IF(O106="","",SUM(AF106:AF111))</f>
        <v>3</v>
      </c>
      <c r="AC104" s="1242"/>
      <c r="AD104" s="1243"/>
      <c r="AE104" s="1242">
        <f>IF(O106="","",SUM(AG106:AG111))</f>
        <v>0</v>
      </c>
      <c r="AF104" s="1242"/>
      <c r="AG104" s="1264"/>
      <c r="AH104" s="1241">
        <f>SUM(CC106:CC111)</f>
        <v>9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66</v>
      </c>
      <c r="AO104" s="1266"/>
      <c r="AP104" s="1267"/>
      <c r="AQ104" s="1266">
        <f>SUM(AS106:AS111)</f>
        <v>28</v>
      </c>
      <c r="AR104" s="1266"/>
      <c r="AS104" s="1268"/>
      <c r="AT104" s="1314" t="s">
        <v>614</v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>
        <f>IF(O106="","",SUM(AF106:AF111))</f>
        <v>3</v>
      </c>
      <c r="CD104" s="1256" t="str">
        <f>IF(CC104="","","-")</f>
        <v>-</v>
      </c>
      <c r="CE104" s="1258">
        <f>IF(O106="","",SUM(AG106:AG111))</f>
        <v>0</v>
      </c>
      <c r="CP104" s="32"/>
      <c r="CQ104" s="32"/>
    </row>
    <row r="105" spans="1:95" s="31" customFormat="1" ht="13.5" customHeight="1" x14ac:dyDescent="0.2">
      <c r="A105" s="40"/>
      <c r="B105" s="40"/>
      <c r="C105" s="1226"/>
      <c r="D105" s="1229" t="str">
        <f>IF(A105="","",VLOOKUP(A105,СписокКМ!D:I,2,FALSE))</f>
        <v/>
      </c>
      <c r="E105" s="1230" t="str">
        <f>IF(B105="","",VLOOKUP(B105,СписокКМ!E:J,2,FALSE))</f>
        <v/>
      </c>
      <c r="F105" s="1233" t="str">
        <f>IF(C105="","",VLOOKUP(C105,СписокКМ!F:K,2,FALSE))</f>
        <v/>
      </c>
      <c r="G105" s="1234" t="str">
        <f>IF(D105="","",VLOOKUP(D105,СписокКМ!G:L,2,FALSE))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x14ac:dyDescent="0.2">
      <c r="A106" s="43">
        <v>59</v>
      </c>
      <c r="B106" s="44">
        <v>66</v>
      </c>
      <c r="C106" s="90">
        <v>1</v>
      </c>
      <c r="D106" s="46" t="str">
        <f>IF(A106="","",VLOOKUP(A106,СписокКМ!D:I,2,FALSE))</f>
        <v>ИВАНОВ Максим</v>
      </c>
      <c r="E106" s="47"/>
      <c r="F106" s="48" t="str">
        <f>IF(B106="","",VLOOKUP(B106,СписокКМ!D:I,2,FALSE))</f>
        <v>КУДЗИЕВ Игорь</v>
      </c>
      <c r="G106" s="49"/>
      <c r="H106" s="50"/>
      <c r="I106" s="51" t="s">
        <v>31</v>
      </c>
      <c r="J106" s="51" t="s">
        <v>154</v>
      </c>
      <c r="K106" s="51" t="s">
        <v>154</v>
      </c>
      <c r="L106" s="51"/>
      <c r="M106" s="51"/>
      <c r="N106" s="52"/>
      <c r="O106" s="53">
        <f>IF(I106="","",IF(I106="0",1000,IF(I106="-0",-1000,I106*1)))</f>
        <v>8</v>
      </c>
      <c r="P106" s="53">
        <f t="shared" ref="P106:S107" si="76">IF(J106="","",IF(J106="0",1000,IF(J106="-0",-1000,J106*1)))</f>
        <v>6</v>
      </c>
      <c r="Q106" s="53">
        <f t="shared" si="76"/>
        <v>6</v>
      </c>
      <c r="R106" s="53" t="str">
        <f t="shared" si="76"/>
        <v/>
      </c>
      <c r="S106" s="54" t="str">
        <f t="shared" si="76"/>
        <v/>
      </c>
      <c r="T106" s="55">
        <f t="shared" ref="T106:X107" si="77">IF(O106="","",IF(O106&gt;0,1,0))</f>
        <v>1</v>
      </c>
      <c r="U106" s="56">
        <f t="shared" si="77"/>
        <v>1</v>
      </c>
      <c r="V106" s="56">
        <f t="shared" si="77"/>
        <v>1</v>
      </c>
      <c r="W106" s="56" t="str">
        <f t="shared" si="77"/>
        <v/>
      </c>
      <c r="X106" s="56" t="str">
        <f t="shared" si="77"/>
        <v/>
      </c>
      <c r="Y106" s="57">
        <f t="shared" ref="Y106:AC107" si="78">IF(O106="","",IF(O106&lt;0,1,0))</f>
        <v>0</v>
      </c>
      <c r="Z106" s="57">
        <f t="shared" si="78"/>
        <v>0</v>
      </c>
      <c r="AA106" s="57">
        <f t="shared" si="78"/>
        <v>0</v>
      </c>
      <c r="AB106" s="57" t="str">
        <f t="shared" si="78"/>
        <v/>
      </c>
      <c r="AC106" s="57" t="str">
        <f t="shared" si="78"/>
        <v/>
      </c>
      <c r="AD106" s="58">
        <f>IF(CC106="","",IF(CC106&gt;CE106,1,-1))</f>
        <v>1</v>
      </c>
      <c r="AE106" s="58">
        <f>IF(CC106="","",IF(CC106&lt;CE106,1,-1))</f>
        <v>-1</v>
      </c>
      <c r="AF106" s="59">
        <f>IF(CC106&gt;CE106,1,0)</f>
        <v>1</v>
      </c>
      <c r="AG106" s="60">
        <f>IF(CE106&gt;CC106,1,0)</f>
        <v>0</v>
      </c>
      <c r="AH106" s="61">
        <f>IF(O106="","",AX106*1)</f>
        <v>11</v>
      </c>
      <c r="AI106" s="62">
        <f>IF(P106="","",BE106*1)</f>
        <v>11</v>
      </c>
      <c r="AJ106" s="62">
        <f>IF(Q106="","",BL106*1)</f>
        <v>11</v>
      </c>
      <c r="AK106" s="62" t="str">
        <f>IF(R106="","",BS106*1)</f>
        <v/>
      </c>
      <c r="AL106" s="62" t="str">
        <f>IF(S106="","",BZ106*1)</f>
        <v/>
      </c>
      <c r="AM106" s="63">
        <f>IF(O106="","",AZ106*1)</f>
        <v>8</v>
      </c>
      <c r="AN106" s="63">
        <f>IF(P106="","",BG106*1)</f>
        <v>6</v>
      </c>
      <c r="AO106" s="63">
        <f>IF(Q106="","",BN106*1)</f>
        <v>6</v>
      </c>
      <c r="AP106" s="63" t="str">
        <f>IF(R106="","",BU106*1)</f>
        <v/>
      </c>
      <c r="AQ106" s="63" t="str">
        <f>IF(S106="","",CB106*1)</f>
        <v/>
      </c>
      <c r="AR106" s="64">
        <f>SUM(AH106:AL106)</f>
        <v>33</v>
      </c>
      <c r="AS106" s="65">
        <f>SUM(AM106:AQ106)</f>
        <v>20</v>
      </c>
      <c r="AT106" s="66">
        <f>IF(O106=1000,11,IF(O106=-1000,0,IF(O106&gt;0,11,IF(O106&lt;0,(-O106),"0"))))</f>
        <v>11</v>
      </c>
      <c r="AU106" s="67">
        <f>IF(O106=1000,0,IF(O106=-1000,11,IF(O106&lt;-9,-(O106-2),IF(O106&gt;0,(O106),"0"))))</f>
        <v>8</v>
      </c>
      <c r="AV106" s="66">
        <f>IF(O106=1000,11,IF(O106=-1000,0,IF(O106&lt;9,11,IF(O106&gt;9,(O106+2),"0"))))</f>
        <v>11</v>
      </c>
      <c r="AW106" s="67">
        <f>IF(O106=1000,0,IF(O106=-1000,11,IF(O106&lt;0,11,IF(O106&gt;0,(O106),"0"))))</f>
        <v>8</v>
      </c>
      <c r="AX106" s="68">
        <f>IF(O106="","",IF(O106&gt;9,AV106,AT106))</f>
        <v>11</v>
      </c>
      <c r="AY106" s="69" t="str">
        <f>IF(O106="","","-")</f>
        <v>-</v>
      </c>
      <c r="AZ106" s="70">
        <f>IF(O106="","",IF(O106&lt;-9,AU106,AW106))</f>
        <v>8</v>
      </c>
      <c r="BA106" s="66" t="str">
        <f>IF(P106=1000,11,IF(P106=-1000,0,IF(P106&gt;9,(P106+2),IF(P106&lt;0,(-P106),"0"))))</f>
        <v>0</v>
      </c>
      <c r="BB106" s="67">
        <f>IF(P106=1000,0,IF(P106=-1000,11,IF(P106&lt;-9,-(P106-2),IF(P106&gt;0,(P106),"0"))))</f>
        <v>6</v>
      </c>
      <c r="BC106" s="67">
        <f>IF(P106=1000,11,IF(P106=-1000,0,IF(P106&gt;0,11,IF(P106&lt;0,(-P106),"0"))))</f>
        <v>11</v>
      </c>
      <c r="BD106" s="67">
        <f>IF(P106=1000,0,IF(P106=-1000,11,IF(P106&lt;0,11,IF(P106&gt;0,(P106),"0"))))</f>
        <v>6</v>
      </c>
      <c r="BE106" s="68">
        <f>IF(P106="","",IF(P106&gt;9,BA106,BC106))</f>
        <v>11</v>
      </c>
      <c r="BF106" s="69" t="str">
        <f>IF(P106="","","-")</f>
        <v>-</v>
      </c>
      <c r="BG106" s="70">
        <f>IF(P106="","",IF(P106&lt;-9,BB106,BD106))</f>
        <v>6</v>
      </c>
      <c r="BH106" s="66" t="str">
        <f>IF(Q106=1000,11,IF(Q106=-1000,0,IF(Q106&gt;9,(Q106+2),IF(Q106&lt;0,(-Q106),"0"))))</f>
        <v>0</v>
      </c>
      <c r="BI106" s="67">
        <f>IF(Q106=1000,0,IF(Q106=-1000,11,IF(Q106&lt;-9,-(Q106-2),IF(Q106&gt;0,(Q106),"0"))))</f>
        <v>6</v>
      </c>
      <c r="BJ106" s="67">
        <f>IF(Q106=1000,11,IF(Q106=-1000,0,IF(Q106&gt;0,11,IF(Q106&lt;0,(-Q106),"0"))))</f>
        <v>11</v>
      </c>
      <c r="BK106" s="67">
        <f>IF(Q106=1000,0,IF(Q106=-1000,11,IF(Q106&lt;0,11,IF(Q106&gt;0,(Q106),"0"))))</f>
        <v>6</v>
      </c>
      <c r="BL106" s="68">
        <f>IF(Q106="","",IF(Q106&gt;9,BH106,BJ106))</f>
        <v>11</v>
      </c>
      <c r="BM106" s="69" t="str">
        <f>IF(Q106="","","-")</f>
        <v>-</v>
      </c>
      <c r="BN106" s="70">
        <f>IF(Q106="","",IF(Q106&lt;-9,BI106,BK106))</f>
        <v>6</v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>
        <f>IF(O106="","",SUM(T106:X106))</f>
        <v>3</v>
      </c>
      <c r="CD106" s="73" t="str">
        <f>IF(CC106="","","-")</f>
        <v>-</v>
      </c>
      <c r="CE106" s="74">
        <f>IF(O106="","",SUM(Y106:AC106))</f>
        <v>0</v>
      </c>
      <c r="CP106" s="32"/>
      <c r="CQ106" s="32"/>
    </row>
    <row r="107" spans="1:95" s="31" customFormat="1" ht="15" customHeight="1" x14ac:dyDescent="0.2">
      <c r="A107" s="43">
        <v>60</v>
      </c>
      <c r="B107" s="44">
        <v>13</v>
      </c>
      <c r="C107" s="75">
        <v>2</v>
      </c>
      <c r="D107" s="76" t="str">
        <f>IF(A107="","",VLOOKUP(A107,СписокКМ!D:I,2,FALSE))</f>
        <v>ОСАДЧЕВ Никита</v>
      </c>
      <c r="E107" s="47"/>
      <c r="F107" s="77" t="str">
        <f>IF(B107="","",VLOOKUP(B107,СписокКМ!D:I,2,FALSE))</f>
        <v>КОЗАЕВ Олег</v>
      </c>
      <c r="G107" s="49"/>
      <c r="H107" s="41"/>
      <c r="I107" s="91" t="s">
        <v>590</v>
      </c>
      <c r="J107" s="91" t="s">
        <v>152</v>
      </c>
      <c r="K107" s="91" t="s">
        <v>149</v>
      </c>
      <c r="L107" s="91"/>
      <c r="M107" s="51"/>
      <c r="N107" s="42"/>
      <c r="O107" s="79">
        <f>IF(I107="","",IF(I107="0",1000,IF(I107="-0",-1000,I107*1)))</f>
        <v>1000</v>
      </c>
      <c r="P107" s="79">
        <f t="shared" si="76"/>
        <v>5</v>
      </c>
      <c r="Q107" s="79">
        <f t="shared" si="76"/>
        <v>3</v>
      </c>
      <c r="R107" s="79" t="str">
        <f t="shared" si="76"/>
        <v/>
      </c>
      <c r="S107" s="80" t="str">
        <f t="shared" si="76"/>
        <v/>
      </c>
      <c r="T107" s="55">
        <f t="shared" si="77"/>
        <v>1</v>
      </c>
      <c r="U107" s="56">
        <f t="shared" si="77"/>
        <v>1</v>
      </c>
      <c r="V107" s="56">
        <f t="shared" si="77"/>
        <v>1</v>
      </c>
      <c r="W107" s="56" t="str">
        <f t="shared" si="77"/>
        <v/>
      </c>
      <c r="X107" s="56" t="str">
        <f t="shared" si="77"/>
        <v/>
      </c>
      <c r="Y107" s="57">
        <f t="shared" si="78"/>
        <v>0</v>
      </c>
      <c r="Z107" s="57">
        <f t="shared" si="78"/>
        <v>0</v>
      </c>
      <c r="AA107" s="57">
        <f t="shared" si="78"/>
        <v>0</v>
      </c>
      <c r="AB107" s="57" t="str">
        <f t="shared" si="78"/>
        <v/>
      </c>
      <c r="AC107" s="57" t="str">
        <f t="shared" si="78"/>
        <v/>
      </c>
      <c r="AD107" s="58">
        <f>IF(CC107="","",IF(CC107&gt;CE107,1,-1))</f>
        <v>1</v>
      </c>
      <c r="AE107" s="58">
        <f>IF(CC107="","",IF(CC107&lt;CE107,1,-1))</f>
        <v>-1</v>
      </c>
      <c r="AF107" s="59">
        <f>IF(CC107&gt;CE107,1,0)</f>
        <v>1</v>
      </c>
      <c r="AG107" s="60">
        <f>IF(CE107&gt;CC107,1,0)</f>
        <v>0</v>
      </c>
      <c r="AH107" s="81">
        <f>IF(O107="","",AX107*1)</f>
        <v>11</v>
      </c>
      <c r="AI107" s="92">
        <f>IF(P107="","",BE107*1)</f>
        <v>11</v>
      </c>
      <c r="AJ107" s="92">
        <f>IF(Q107="","",BL107*1)</f>
        <v>11</v>
      </c>
      <c r="AK107" s="92" t="str">
        <f>IF(R107="","",BS107*1)</f>
        <v/>
      </c>
      <c r="AL107" s="92" t="str">
        <f>IF(S107="","",BZ107*1)</f>
        <v/>
      </c>
      <c r="AM107" s="93">
        <f>IF(O107="","",AZ107*1)</f>
        <v>0</v>
      </c>
      <c r="AN107" s="93">
        <f>IF(P107="","",BG107*1)</f>
        <v>5</v>
      </c>
      <c r="AO107" s="93">
        <f>IF(Q107="","",BN107*1)</f>
        <v>3</v>
      </c>
      <c r="AP107" s="93" t="str">
        <f>IF(R107="","",BU107*1)</f>
        <v/>
      </c>
      <c r="AQ107" s="93" t="str">
        <f>IF(S107="","",CB107*1)</f>
        <v/>
      </c>
      <c r="AR107" s="64">
        <f>SUM(AH107:AL107)</f>
        <v>33</v>
      </c>
      <c r="AS107" s="65">
        <f>SUM(AM107:AQ107)</f>
        <v>8</v>
      </c>
      <c r="AT107" s="66">
        <f>IF(O107=1000,11,IF(O107=-1000,0,IF(O107&gt;0,11,IF(O107&lt;0,(-O107),"0"))))</f>
        <v>11</v>
      </c>
      <c r="AU107" s="67">
        <f>IF(O107=1000,0,IF(O107=-1000,11,IF(O107&lt;-9,-(O107-2),IF(O107&gt;0,(O107),"0"))))</f>
        <v>0</v>
      </c>
      <c r="AV107" s="66">
        <f>IF(O107=1000,11,IF(O107=-1000,0,IF(O107&gt;9,(O107+2),IF(O107&lt;0,(-O107),"0"))))</f>
        <v>11</v>
      </c>
      <c r="AW107" s="67">
        <f>IF(O107=1000,0,IF(O107=-1000,11,IF(O107&lt;0,11,IF(O107&gt;0,(O107),"0"))))</f>
        <v>0</v>
      </c>
      <c r="AX107" s="94">
        <f>IF(O107="","",IF(O107&gt;9,AV107,AT107))</f>
        <v>11</v>
      </c>
      <c r="AY107" s="95" t="str">
        <f>IF(O107="","","-")</f>
        <v>-</v>
      </c>
      <c r="AZ107" s="96">
        <f>IF(O107="","",IF(O107&lt;-9,AU107,AW107))</f>
        <v>0</v>
      </c>
      <c r="BA107" s="66" t="str">
        <f>IF(P107=1000,11,IF(P107=-1000,0,IF(P107&gt;9,(P107+2),IF(P107&lt;0,(-P107),"0"))))</f>
        <v>0</v>
      </c>
      <c r="BB107" s="67">
        <f>IF(P107=1000,0,IF(P107=-1000,11,IF(P107&lt;-9,-(P107-2),IF(P107&gt;0,(P107),"0"))))</f>
        <v>5</v>
      </c>
      <c r="BC107" s="67">
        <f>IF(P107=1000,11,IF(P107=-1000,0,IF(P107&gt;0,11,IF(P107&lt;0,(-P107),"0"))))</f>
        <v>11</v>
      </c>
      <c r="BD107" s="67">
        <f>IF(P107=1000,0,IF(P107=-1000,11,IF(P107&lt;0,11,IF(P107&gt;0,(P107),"0"))))</f>
        <v>5</v>
      </c>
      <c r="BE107" s="94">
        <f>IF(P107="","",IF(P107&gt;9,BA107,BC107))</f>
        <v>11</v>
      </c>
      <c r="BF107" s="95" t="str">
        <f>IF(P107="","","-")</f>
        <v>-</v>
      </c>
      <c r="BG107" s="96">
        <f>IF(P107="","",IF(P107&lt;-9,BB107,BD107))</f>
        <v>5</v>
      </c>
      <c r="BH107" s="66" t="str">
        <f>IF(Q107=1000,11,IF(Q107=-1000,0,IF(Q107&gt;9,(Q107+2),IF(Q107&lt;0,(-Q107),"0"))))</f>
        <v>0</v>
      </c>
      <c r="BI107" s="67">
        <f>IF(Q107=1000,0,IF(Q107=-1000,11,IF(Q107&lt;-9,-(Q107-2),IF(Q107&gt;0,(Q107),"0"))))</f>
        <v>3</v>
      </c>
      <c r="BJ107" s="67">
        <f>IF(Q107=1000,11,IF(Q107=-1000,0,IF(Q107&gt;0,11,IF(Q107&lt;0,(-Q107),"0"))))</f>
        <v>11</v>
      </c>
      <c r="BK107" s="67">
        <f>IF(Q107=1000,0,IF(Q107=-1000,11,IF(Q107&lt;0,11,IF(Q107&gt;0,(Q107),"0"))))</f>
        <v>3</v>
      </c>
      <c r="BL107" s="94">
        <f>IF(Q107="","",IF(Q107&gt;9,BH107,BJ107))</f>
        <v>11</v>
      </c>
      <c r="BM107" s="95" t="str">
        <f>IF(Q107="","","-")</f>
        <v>-</v>
      </c>
      <c r="BN107" s="96">
        <f>IF(Q107="","",IF(Q107&lt;-9,BI107,BK107))</f>
        <v>3</v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94" t="str">
        <f>IF(R107="","",IF(R107&gt;9,BO107,BQ107))</f>
        <v/>
      </c>
      <c r="BT107" s="95" t="str">
        <f>IF(R107="","","-")</f>
        <v/>
      </c>
      <c r="BU107" s="96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94" t="str">
        <f>IF(S107="","",IF(S107&gt;9,BV107,BX107))</f>
        <v/>
      </c>
      <c r="CA107" s="95" t="str">
        <f>IF(S107="","","-")</f>
        <v/>
      </c>
      <c r="CB107" s="96" t="str">
        <f>IF(S107="","",IF(S107&lt;-9,BW107,BY107))</f>
        <v/>
      </c>
      <c r="CC107" s="97">
        <f>IF(O107="","",SUM(T107:X107))</f>
        <v>3</v>
      </c>
      <c r="CD107" s="88" t="str">
        <f>IF(CC107="","","-")</f>
        <v>-</v>
      </c>
      <c r="CE107" s="98">
        <f>IF(O107="","",SUM(Y107:AC107))</f>
        <v>0</v>
      </c>
      <c r="CP107" s="32"/>
      <c r="CQ107" s="32"/>
    </row>
    <row r="108" spans="1:95" s="31" customFormat="1" ht="15" customHeight="1" x14ac:dyDescent="0.2">
      <c r="A108" s="43">
        <v>9</v>
      </c>
      <c r="B108" s="44">
        <v>66</v>
      </c>
      <c r="C108" s="1250" t="s">
        <v>563</v>
      </c>
      <c r="D108" s="76" t="str">
        <f>IF(A108="","",VLOOKUP(A108,СписокКМ!D:I,2,FALSE))</f>
        <v>СКОРОДИХИН Николай</v>
      </c>
      <c r="E108" s="47"/>
      <c r="F108" s="77" t="str">
        <f>IF(B108="","",VLOOKUP(B108,СписокКМ!D:I,2,FALSE))</f>
        <v>КУДЗИЕВ Игорь</v>
      </c>
      <c r="G108" s="49"/>
      <c r="H108" s="41"/>
      <c r="I108" s="1252" t="s">
        <v>31</v>
      </c>
      <c r="J108" s="1252" t="s">
        <v>150</v>
      </c>
      <c r="K108" s="1252" t="s">
        <v>155</v>
      </c>
      <c r="L108" s="1252"/>
      <c r="M108" s="1252"/>
      <c r="N108" s="42"/>
      <c r="O108" s="1244">
        <f>IF(I108="","",IF(I108="0",1000,IF(I108="-0",-1000,I108*1)))</f>
        <v>8</v>
      </c>
      <c r="P108" s="1244">
        <f>IF(J108="","",IF(J108="0",1000,IF(J108="-0",-1000,J108*1)))</f>
        <v>4</v>
      </c>
      <c r="Q108" s="1244">
        <f>IF(K108="","",IF(K108="0",1000,IF(K108="-0",-1000,K108*1)))</f>
        <v>7</v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>
        <f>IF(O108="","",IF(O108&gt;0,1,0))</f>
        <v>1</v>
      </c>
      <c r="U108" s="1284">
        <f>IF(P108="","",IF(P108&gt;0,1,0))</f>
        <v>1</v>
      </c>
      <c r="V108" s="1284">
        <f>IF(Q108="","",IF(Q108&gt;0,1,0))</f>
        <v>1</v>
      </c>
      <c r="W108" s="1284" t="str">
        <f>IF(R108="","",IF(R108&gt;0,1,0))</f>
        <v/>
      </c>
      <c r="X108" s="1284" t="str">
        <f>IF(S108="","",IF(S108&gt;0,1,0))</f>
        <v/>
      </c>
      <c r="Y108" s="1278">
        <f>IF(O108="","",IF(O108&lt;0,1,0))</f>
        <v>0</v>
      </c>
      <c r="Z108" s="1278">
        <f>IF(P108="","",IF(P108&lt;0,1,0))</f>
        <v>0</v>
      </c>
      <c r="AA108" s="1278">
        <f>IF(Q108="","",IF(Q108&lt;0,1,0))</f>
        <v>0</v>
      </c>
      <c r="AB108" s="1278" t="str">
        <f>IF(R108="","",IF(R108&lt;0,1,0))</f>
        <v/>
      </c>
      <c r="AC108" s="1278" t="str">
        <f>IF(S108="","",IF(S108&lt;0,1,0))</f>
        <v/>
      </c>
      <c r="AD108" s="1280">
        <f>IF(CC108="","",IF(CC108&gt;CE108,1,-1))</f>
        <v>1</v>
      </c>
      <c r="AE108" s="1280">
        <f>IF(CC108="","",IF(CC108&lt;CE108,1,-1))</f>
        <v>-1</v>
      </c>
      <c r="AF108" s="1282">
        <f>IF(CC108&gt;CE108,1,0)</f>
        <v>1</v>
      </c>
      <c r="AG108" s="1272">
        <f>IF(CE108&gt;CC108,1,0)</f>
        <v>0</v>
      </c>
      <c r="AH108" s="1274">
        <f>IF(O108="","",AX108*1)</f>
        <v>11</v>
      </c>
      <c r="AI108" s="1276">
        <f>IF(P108="","",BE108*1)</f>
        <v>11</v>
      </c>
      <c r="AJ108" s="1276">
        <f>IF(Q108="","",BL108*1)</f>
        <v>11</v>
      </c>
      <c r="AK108" s="1276" t="str">
        <f>IF(R108="","",BS108*1)</f>
        <v/>
      </c>
      <c r="AL108" s="1276" t="str">
        <f>IF(S108="","",BZ108*1)</f>
        <v/>
      </c>
      <c r="AM108" s="1298">
        <f>IF(O108="","",AZ108*1)</f>
        <v>8</v>
      </c>
      <c r="AN108" s="1298">
        <f>IF(P108="","",BG108*1)</f>
        <v>4</v>
      </c>
      <c r="AO108" s="1298">
        <f>IF(Q108="","",BN108*1)</f>
        <v>7</v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>
        <f>IF(O108=1000,0,IF(O108=-1000,11,IF(O108&lt;-9,-(O108-2),IF(O108&gt;0,(O108),"0"))))</f>
        <v>8</v>
      </c>
      <c r="AV108" s="1286" t="str">
        <f>IF(O108=1000,11,IF(O108=-1000,0,IF(O108&gt;9,(O108+2),IF(O108&lt;0,(-O108),"0"))))</f>
        <v>0</v>
      </c>
      <c r="AW108" s="1286">
        <f>IF(O108=1000,0,IF(O108=-1000,11,IF(O108&lt;0,11,IF(O108&gt;0,(O108),"0"))))</f>
        <v>8</v>
      </c>
      <c r="AX108" s="1296">
        <f>IF(O108="","",IF(O108&gt;9,AV108,AT108))</f>
        <v>11</v>
      </c>
      <c r="AY108" s="1288" t="str">
        <f>IF(O108="","","-")</f>
        <v>-</v>
      </c>
      <c r="AZ108" s="1290">
        <f>IF(O108="","",IF(O108&lt;-9,AU108,AW108))</f>
        <v>8</v>
      </c>
      <c r="BA108" s="1286" t="str">
        <f>IF(P108=1000,11,IF(P108=-1000,0,IF(P108&gt;9,(P108+2),IF(P108&lt;0,(-P108),"0"))))</f>
        <v>0</v>
      </c>
      <c r="BB108" s="1286">
        <f>IF(P108=1000,0,IF(P108=-1000,11,IF(P108&lt;-9,-(P108-2),IF(P108&gt;0,(P108),"0"))))</f>
        <v>4</v>
      </c>
      <c r="BC108" s="1286">
        <f>IF(P108=1000,11,IF(P108=-1000,0,IF(P108&gt;0,11,IF(P108&lt;0,(-P108),"0"))))</f>
        <v>11</v>
      </c>
      <c r="BD108" s="1286">
        <f>IF(P108=1000,0,IF(P108=-1000,11,IF(P108&lt;0,11,IF(P108&gt;0,(P108),"0"))))</f>
        <v>4</v>
      </c>
      <c r="BE108" s="1296">
        <f>IF(P108="","",IF(P108&gt;9,BA108,BC108))</f>
        <v>11</v>
      </c>
      <c r="BF108" s="1288" t="str">
        <f>IF(P108="","","-")</f>
        <v>-</v>
      </c>
      <c r="BG108" s="1290">
        <f>IF(P108="","",IF(P108&lt;-9,BB108,BD108))</f>
        <v>4</v>
      </c>
      <c r="BH108" s="1286" t="str">
        <f>IF(Q108=1000,11,IF(Q108=-1000,0,IF(Q108&gt;9,(Q108+2),IF(Q108&lt;0,(-Q108),"0"))))</f>
        <v>0</v>
      </c>
      <c r="BI108" s="1286">
        <f>IF(Q108=1000,0,IF(Q108=-1000,11,IF(Q108&lt;-9,-(Q108-2),IF(Q108&gt;0,(Q108),"0"))))</f>
        <v>7</v>
      </c>
      <c r="BJ108" s="1286">
        <f>IF(Q108=1000,11,IF(Q108=-1000,0,IF(Q108&gt;0,11,IF(Q108&lt;0,(-Q108),"0"))))</f>
        <v>11</v>
      </c>
      <c r="BK108" s="1286">
        <f>IF(Q108=1000,0,IF(Q108=-1000,11,IF(Q108&lt;0,11,IF(Q108&gt;0,(Q108),"0"))))</f>
        <v>7</v>
      </c>
      <c r="BL108" s="1296">
        <f>IF(Q108="","",IF(Q108&gt;9,BH108,BJ108))</f>
        <v>11</v>
      </c>
      <c r="BM108" s="1288" t="str">
        <f>IF(Q108="","","-")</f>
        <v>-</v>
      </c>
      <c r="BN108" s="1290">
        <f>IF(Q108="","",IF(Q108&lt;-9,BI108,BK108))</f>
        <v>7</v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 t="str">
        <f>IF(R108="","",IF(R108&gt;9,BO108,BQ108))</f>
        <v/>
      </c>
      <c r="BT108" s="1288" t="str">
        <f>IF(R108="","","-")</f>
        <v/>
      </c>
      <c r="BU108" s="1290" t="str">
        <f>IF(R108="","",IF(R108&lt;-9,BP108,BR108))</f>
        <v/>
      </c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>
        <f>IF(O108="","",SUM(T108:X109))</f>
        <v>3</v>
      </c>
      <c r="CD108" s="1304" t="str">
        <f>IF(CC108="","","-")</f>
        <v>-</v>
      </c>
      <c r="CE108" s="1306">
        <f>IF(O108="","",SUM(Y108:AC109))</f>
        <v>0</v>
      </c>
      <c r="CP108" s="32"/>
      <c r="CQ108" s="32"/>
    </row>
    <row r="109" spans="1:95" s="31" customFormat="1" ht="15" customHeight="1" x14ac:dyDescent="0.2">
      <c r="A109" s="43">
        <v>60</v>
      </c>
      <c r="B109" s="44">
        <v>13</v>
      </c>
      <c r="C109" s="1251"/>
      <c r="D109" s="46" t="str">
        <f>IF(A109="","",VLOOKUP(A109,СписокКМ!D:I,2,FALSE))</f>
        <v>ОСАДЧЕВ Никита</v>
      </c>
      <c r="E109" s="47"/>
      <c r="F109" s="48" t="str">
        <f>IF(B109="","",VLOOKUP(B109,СписокКМ!D:I,2,FALSE))</f>
        <v>КОЗАЕВ Олег</v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x14ac:dyDescent="0.2">
      <c r="A110" s="99">
        <f>IF(A106="","",A106)</f>
        <v>59</v>
      </c>
      <c r="B110" s="99">
        <f>IF(B106="","",B107)</f>
        <v>13</v>
      </c>
      <c r="C110" s="75">
        <v>4</v>
      </c>
      <c r="D110" s="100" t="str">
        <f>IF(A110="","",VLOOKUP(A110,СписокКМ!D:I,2,FALSE))</f>
        <v>ИВАНОВ Максим</v>
      </c>
      <c r="E110" s="101"/>
      <c r="F110" s="77" t="str">
        <f>IF(B110="","",VLOOKUP(B110,СписокКМ!D:I,2,FALSE))</f>
        <v>КОЗАЕВ Олег</v>
      </c>
      <c r="G110" s="102"/>
      <c r="H110" s="41"/>
      <c r="I110" s="91"/>
      <c r="J110" s="91"/>
      <c r="K110" s="91"/>
      <c r="L110" s="91"/>
      <c r="M110" s="91"/>
      <c r="N110" s="42"/>
      <c r="O110" s="79" t="str">
        <f>IF(I110="","",IF(I110="0",1000,IF(I110="-0",-1000,I110*1)))</f>
        <v/>
      </c>
      <c r="P110" s="79" t="str">
        <f t="shared" ref="P110:S111" si="79">IF(J110="","",IF(J110="0",1000,IF(J110="-0",-1000,J110*1)))</f>
        <v/>
      </c>
      <c r="Q110" s="79" t="str">
        <f t="shared" si="79"/>
        <v/>
      </c>
      <c r="R110" s="79" t="str">
        <f t="shared" si="79"/>
        <v/>
      </c>
      <c r="S110" s="80" t="str">
        <f t="shared" si="79"/>
        <v/>
      </c>
      <c r="T110" s="103" t="str">
        <f t="shared" ref="T110:X111" si="80">IF(O110="","",IF(O110&gt;0,1,0))</f>
        <v/>
      </c>
      <c r="U110" s="104" t="str">
        <f t="shared" si="80"/>
        <v/>
      </c>
      <c r="V110" s="104" t="str">
        <f t="shared" si="80"/>
        <v/>
      </c>
      <c r="W110" s="104" t="str">
        <f t="shared" si="80"/>
        <v/>
      </c>
      <c r="X110" s="104" t="str">
        <f t="shared" si="80"/>
        <v/>
      </c>
      <c r="Y110" s="105" t="str">
        <f t="shared" ref="Y110:AC111" si="81">IF(O110="","",IF(O110&lt;0,1,0))</f>
        <v/>
      </c>
      <c r="Z110" s="105" t="str">
        <f t="shared" si="81"/>
        <v/>
      </c>
      <c r="AA110" s="105" t="str">
        <f t="shared" si="81"/>
        <v/>
      </c>
      <c r="AB110" s="105" t="str">
        <f t="shared" si="81"/>
        <v/>
      </c>
      <c r="AC110" s="105" t="str">
        <f t="shared" si="81"/>
        <v/>
      </c>
      <c r="AD110" s="106" t="str">
        <f>IF(CC110="","",IF(CC110&gt;CE110,1,-1))</f>
        <v/>
      </c>
      <c r="AE110" s="106" t="str">
        <f>IF(CC110="","",IF(CC110&lt;CE110,1,-1))</f>
        <v/>
      </c>
      <c r="AF110" s="107">
        <f>IF(CC110&gt;CE110,1,0)</f>
        <v>0</v>
      </c>
      <c r="AG110" s="108">
        <f>IF(CE110&gt;CC110,1,0)</f>
        <v>0</v>
      </c>
      <c r="AH110" s="81" t="str">
        <f>IF(O110="","",AX110*1)</f>
        <v/>
      </c>
      <c r="AI110" s="92" t="str">
        <f>IF(P110="","",BE110*1)</f>
        <v/>
      </c>
      <c r="AJ110" s="92" t="str">
        <f>IF(Q110="","",BL110*1)</f>
        <v/>
      </c>
      <c r="AK110" s="92" t="str">
        <f>IF(R110="","",BS110*1)</f>
        <v/>
      </c>
      <c r="AL110" s="92" t="str">
        <f>IF(S110="","",BZ110*1)</f>
        <v/>
      </c>
      <c r="AM110" s="93" t="str">
        <f>IF(O110="","",AZ110*1)</f>
        <v/>
      </c>
      <c r="AN110" s="93" t="str">
        <f>IF(P110="","",BG110*1)</f>
        <v/>
      </c>
      <c r="AO110" s="93" t="str">
        <f>IF(Q110="","",BN110*1)</f>
        <v/>
      </c>
      <c r="AP110" s="93" t="str">
        <f>IF(R110="","",BU110*1)</f>
        <v/>
      </c>
      <c r="AQ110" s="93" t="str">
        <f>IF(S110="","",CB110*1)</f>
        <v/>
      </c>
      <c r="AR110" s="109">
        <f>SUM(AH110:AL110)</f>
        <v>0</v>
      </c>
      <c r="AS110" s="110">
        <f>SUM(AM110:AQ110)</f>
        <v>0</v>
      </c>
      <c r="AT110" s="111">
        <f>IF(O110=1000,11,IF(O110=-1000,0,IF(O110&gt;0,11,IF(O110&lt;0,(-O110),"0"))))</f>
        <v>11</v>
      </c>
      <c r="AU110" s="112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112" t="str">
        <f>IF(O110=1000,0,IF(O110=-1000,11,IF(O110&lt;0,11,IF(O110&gt;0,(O110),"0"))))</f>
        <v/>
      </c>
      <c r="AX110" s="94" t="str">
        <f>IF(O110="","",IF(O110&gt;9,AV110,AT110))</f>
        <v/>
      </c>
      <c r="AY110" s="95" t="str">
        <f>IF(O110="","","-")</f>
        <v/>
      </c>
      <c r="AZ110" s="96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112" t="str">
        <f>IF(P110=1000,0,IF(P110=-1000,11,IF(P110&lt;-9,-(P110-2),IF(P110&gt;0,(P110),"0"))))</f>
        <v/>
      </c>
      <c r="BC110" s="112">
        <f>IF(P110=1000,11,IF(P110=-1000,0,IF(P110&gt;0,11,IF(P110&lt;0,(-P110),"0"))))</f>
        <v>11</v>
      </c>
      <c r="BD110" s="112" t="str">
        <f>IF(P110=1000,0,IF(P110=-1000,11,IF(P110&lt;0,11,IF(P110&gt;0,(P110),"0"))))</f>
        <v/>
      </c>
      <c r="BE110" s="94" t="str">
        <f>IF(P110="","",IF(P110&gt;9,BA110,BC110))</f>
        <v/>
      </c>
      <c r="BF110" s="95" t="str">
        <f>IF(P110="","","-")</f>
        <v/>
      </c>
      <c r="BG110" s="96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112" t="str">
        <f>IF(Q110=1000,0,IF(Q110=-1000,11,IF(Q110&lt;-9,-(Q110-2),IF(Q110&gt;0,(Q110),"0"))))</f>
        <v/>
      </c>
      <c r="BJ110" s="112">
        <f>IF(Q110=1000,11,IF(Q110=-1000,0,IF(Q110&gt;0,11,IF(Q110&lt;0,(-Q110),"0"))))</f>
        <v>11</v>
      </c>
      <c r="BK110" s="112" t="str">
        <f>IF(Q110=1000,0,IF(Q110=-1000,11,IF(Q110&lt;0,11,IF(Q110&gt;0,(Q110),"0"))))</f>
        <v/>
      </c>
      <c r="BL110" s="94" t="str">
        <f>IF(Q110="","",IF(Q110&gt;9,BH110,BJ110))</f>
        <v/>
      </c>
      <c r="BM110" s="95" t="str">
        <f>IF(Q110="","","-")</f>
        <v/>
      </c>
      <c r="BN110" s="96" t="str">
        <f>IF(Q110="","",IF(Q110&lt;-9,BI110,BK110))</f>
        <v/>
      </c>
      <c r="BO110" s="112" t="e">
        <f>IF(R110=1000,11,IF(R110=-1000,0,IF(R110&gt;9,(R110+2),IF(R110&lt;0,(-R110),"0"))))</f>
        <v>#VALUE!</v>
      </c>
      <c r="BP110" s="112" t="str">
        <f>IF(R110=1000,0,IF(R110=-1000,11,IF(R110&lt;-9,-(R110-2),IF(R110&gt;0,(R110),"0"))))</f>
        <v/>
      </c>
      <c r="BQ110" s="112">
        <f>IF(R110=1000,11,IF(R110=-1000,0,IF(R110&gt;0,11,IF(R110&lt;0,(-R110),"0"))))</f>
        <v>11</v>
      </c>
      <c r="BR110" s="112" t="str">
        <f>IF(R110=1000,0,IF(R110=-1000,11,IF(R110&lt;0,11,IF(R110&gt;0,(R110),"0"))))</f>
        <v/>
      </c>
      <c r="BS110" s="94" t="str">
        <f>IF(R110="","",IF(R110&gt;9,BO110,BQ110))</f>
        <v/>
      </c>
      <c r="BT110" s="95" t="str">
        <f>IF(R110="","","-")</f>
        <v/>
      </c>
      <c r="BU110" s="96" t="str">
        <f>IF(R110="","",IF(R110&lt;-9,BP110,BR110))</f>
        <v/>
      </c>
      <c r="BV110" s="112" t="e">
        <f>IF(S110=1000,11,IF(S110=-1000,0,IF(S110&gt;9,(S110+2),IF(S110&lt;0,(-S110),"0"))))</f>
        <v>#VALUE!</v>
      </c>
      <c r="BW110" s="112" t="str">
        <f>IF(S110=1000,0,IF(S110=-1000,11,IF(S110&lt;-9,-(S110-2),IF(S110&gt;0,(S110),"0"))))</f>
        <v/>
      </c>
      <c r="BX110" s="112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94" t="str">
        <f>IF(S110="","",IF(S110&gt;9,BV110,BX110))</f>
        <v/>
      </c>
      <c r="CA110" s="95" t="str">
        <f>IF(S110="","","-")</f>
        <v/>
      </c>
      <c r="CB110" s="96" t="str">
        <f>IF(S110="","",IF(S110&lt;-9,BW110,BY110))</f>
        <v/>
      </c>
      <c r="CC110" s="97" t="str">
        <f>IF(O110="","",SUM(T110:X110))</f>
        <v/>
      </c>
      <c r="CD110" s="88" t="str">
        <f>IF(CC110="","","-")</f>
        <v/>
      </c>
      <c r="CE110" s="98" t="str">
        <f>IF(O110="","",SUM(Y110:AC110))</f>
        <v/>
      </c>
      <c r="CP110" s="32"/>
      <c r="CQ110" s="32"/>
    </row>
    <row r="111" spans="1:95" s="31" customFormat="1" ht="15" customHeight="1" thickBot="1" x14ac:dyDescent="0.25">
      <c r="A111" s="99">
        <f>IF(A106="","",A107)</f>
        <v>60</v>
      </c>
      <c r="B111" s="99">
        <f>IF(B106="","",B106)</f>
        <v>66</v>
      </c>
      <c r="C111" s="114">
        <v>5</v>
      </c>
      <c r="D111" s="115" t="str">
        <f>IF(A111="","",VLOOKUP(A111,СписокКМ!D:I,2,FALSE))</f>
        <v>ОСАДЧЕВ Никита</v>
      </c>
      <c r="E111" s="116"/>
      <c r="F111" s="117" t="str">
        <f>IF(B111="","",VLOOKUP(B111,СписокКМ!D:I,2,FALSE))</f>
        <v>КУДЗИЕВ Игорь</v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79"/>
        <v/>
      </c>
      <c r="Q111" s="123" t="str">
        <f t="shared" si="79"/>
        <v/>
      </c>
      <c r="R111" s="123" t="str">
        <f t="shared" si="79"/>
        <v/>
      </c>
      <c r="S111" s="124" t="str">
        <f t="shared" si="79"/>
        <v/>
      </c>
      <c r="T111" s="125" t="str">
        <f t="shared" si="80"/>
        <v/>
      </c>
      <c r="U111" s="126" t="str">
        <f t="shared" si="80"/>
        <v/>
      </c>
      <c r="V111" s="126" t="str">
        <f t="shared" si="80"/>
        <v/>
      </c>
      <c r="W111" s="126" t="str">
        <f t="shared" si="80"/>
        <v/>
      </c>
      <c r="X111" s="126" t="str">
        <f t="shared" si="80"/>
        <v/>
      </c>
      <c r="Y111" s="127" t="str">
        <f t="shared" si="81"/>
        <v/>
      </c>
      <c r="Z111" s="127" t="str">
        <f t="shared" si="81"/>
        <v/>
      </c>
      <c r="AA111" s="127" t="str">
        <f t="shared" si="81"/>
        <v/>
      </c>
      <c r="AB111" s="127" t="str">
        <f t="shared" si="81"/>
        <v/>
      </c>
      <c r="AC111" s="127" t="str">
        <f t="shared" si="81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s="31" customFormat="1" ht="15" customHeight="1" thickBot="1" x14ac:dyDescent="0.25">
      <c r="A112" s="145"/>
      <c r="B112" s="145"/>
      <c r="C112" s="145"/>
      <c r="D112" s="146"/>
      <c r="E112" s="147"/>
      <c r="F112" s="148"/>
      <c r="G112" s="149"/>
      <c r="H112" s="150"/>
      <c r="I112" s="151"/>
      <c r="J112" s="151"/>
      <c r="K112" s="151"/>
      <c r="L112" s="151"/>
      <c r="M112" s="151"/>
      <c r="N112" s="150"/>
      <c r="O112" s="152"/>
      <c r="P112" s="152"/>
      <c r="Q112" s="152"/>
      <c r="R112" s="152"/>
      <c r="S112" s="152"/>
      <c r="T112" s="153"/>
      <c r="U112" s="153"/>
      <c r="V112" s="153"/>
      <c r="W112" s="153"/>
      <c r="X112" s="153"/>
      <c r="Y112" s="154"/>
      <c r="Z112" s="154"/>
      <c r="AA112" s="154"/>
      <c r="AB112" s="154"/>
      <c r="AC112" s="154"/>
      <c r="AD112" s="155"/>
      <c r="AE112" s="155"/>
      <c r="AF112" s="156"/>
      <c r="AG112" s="156"/>
      <c r="AH112" s="157"/>
      <c r="AI112" s="157"/>
      <c r="AJ112" s="157"/>
      <c r="AK112" s="157"/>
      <c r="AL112" s="157"/>
      <c r="AM112" s="158"/>
      <c r="AN112" s="158"/>
      <c r="AO112" s="158"/>
      <c r="AP112" s="158"/>
      <c r="AQ112" s="158"/>
      <c r="AR112" s="159"/>
      <c r="AS112" s="159"/>
      <c r="AT112" s="160"/>
      <c r="AU112" s="160"/>
      <c r="AV112" s="160"/>
      <c r="AW112" s="160"/>
      <c r="AX112" s="161"/>
      <c r="AY112" s="161"/>
      <c r="AZ112" s="161"/>
      <c r="BA112" s="160"/>
      <c r="BB112" s="160"/>
      <c r="BC112" s="160"/>
      <c r="BD112" s="160"/>
      <c r="BE112" s="161"/>
      <c r="BF112" s="161"/>
      <c r="BG112" s="161"/>
      <c r="BH112" s="160"/>
      <c r="BI112" s="160"/>
      <c r="BJ112" s="160"/>
      <c r="BK112" s="160"/>
      <c r="BL112" s="161"/>
      <c r="BM112" s="161"/>
      <c r="BN112" s="161"/>
      <c r="BO112" s="160"/>
      <c r="BP112" s="160"/>
      <c r="BQ112" s="160"/>
      <c r="BR112" s="160"/>
      <c r="BS112" s="161"/>
      <c r="BT112" s="161"/>
      <c r="BU112" s="161"/>
      <c r="BV112" s="160"/>
      <c r="BW112" s="160"/>
      <c r="BX112" s="160"/>
      <c r="BY112" s="160"/>
      <c r="BZ112" s="161"/>
      <c r="CA112" s="161"/>
      <c r="CB112" s="161"/>
      <c r="CC112" s="162"/>
      <c r="CD112" s="163"/>
      <c r="CE112" s="164"/>
      <c r="CP112" s="32"/>
      <c r="CQ112" s="32"/>
    </row>
    <row r="113" spans="1:95" s="31" customFormat="1" ht="31.5" customHeight="1" thickBot="1" x14ac:dyDescent="0.25">
      <c r="A113" s="34">
        <v>3</v>
      </c>
      <c r="B113" s="35">
        <v>4</v>
      </c>
      <c r="C113" s="1225">
        <f>1+C104</f>
        <v>13</v>
      </c>
      <c r="D113" s="1227" t="str">
        <f>IF(A113="","",VLOOKUP(A113,СписокКМ!$A$186:$D$236,3,FALSE))</f>
        <v>Санкт-Петербург</v>
      </c>
      <c r="E113" s="1228" t="e">
        <f>IF(B113="","",VLOOKUP(B113,СписокКМ!E:J,2,FALSE))</f>
        <v>#N/A</v>
      </c>
      <c r="F113" s="1231" t="str">
        <f>IF(B113="","",VLOOKUP(B113,СписокКМ!$A$186:$D$236,3,FALSE))</f>
        <v>Нижегородская область</v>
      </c>
      <c r="G113" s="1232" t="e">
        <f>IF(D113="","",VLOOKUP(D113,СписокКМ!G:L,2,FALSE))</f>
        <v>#N/A</v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>
        <f>IF(A113="","",VLOOKUP(A113,'[60]Протокол команд'!A:K,8,FALSE))</f>
        <v>0</v>
      </c>
      <c r="U113" s="39">
        <f>T113*5-4</f>
        <v>-4</v>
      </c>
      <c r="V113" s="39">
        <f>T113*5</f>
        <v>0</v>
      </c>
      <c r="W113" s="39" t="str">
        <f>CONCATENATE(U113,"-",V113)</f>
        <v>-4-0</v>
      </c>
      <c r="X113" s="39">
        <f>IF(A113="","",VLOOKUP(A113,'[60]Протокол команд'!A:K,10,FALSE))</f>
        <v>0</v>
      </c>
      <c r="Y113" s="39">
        <f>X113*5-4</f>
        <v>-4</v>
      </c>
      <c r="Z113" s="39">
        <f>X113*5</f>
        <v>0</v>
      </c>
      <c r="AA113" s="39" t="str">
        <f>CONCATENATE(Y113,"-",Z113)</f>
        <v>-4-0</v>
      </c>
      <c r="AB113" s="1241">
        <f>IF(O115="","",SUM(AF115:AF120))</f>
        <v>3</v>
      </c>
      <c r="AC113" s="1242"/>
      <c r="AD113" s="1243"/>
      <c r="AE113" s="1242">
        <f>IF(O115="","",SUM(AG115:AG120))</f>
        <v>2</v>
      </c>
      <c r="AF113" s="1242"/>
      <c r="AG113" s="1264"/>
      <c r="AH113" s="1241">
        <f>SUM(CC115:CC120)</f>
        <v>9</v>
      </c>
      <c r="AI113" s="1242"/>
      <c r="AJ113" s="1243"/>
      <c r="AK113" s="1242">
        <f>SUM(CE115:CE120)</f>
        <v>9</v>
      </c>
      <c r="AL113" s="1242"/>
      <c r="AM113" s="1264"/>
      <c r="AN113" s="1265">
        <f>SUM(AR115:AR120)</f>
        <v>119</v>
      </c>
      <c r="AO113" s="1266"/>
      <c r="AP113" s="1267"/>
      <c r="AQ113" s="1266">
        <f>SUM(AS115:AS120)</f>
        <v>117</v>
      </c>
      <c r="AR113" s="1266"/>
      <c r="AS113" s="1268"/>
      <c r="AT113" s="1314" t="s">
        <v>615</v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>
        <f>IF(O115="","",SUM(AF115:AF120))</f>
        <v>3</v>
      </c>
      <c r="CD113" s="1256" t="str">
        <f>IF(CC113="","","-")</f>
        <v>-</v>
      </c>
      <c r="CE113" s="1258">
        <f>IF(O115="","",SUM(AG115:AG120))</f>
        <v>2</v>
      </c>
      <c r="CP113" s="32"/>
      <c r="CQ113" s="32"/>
    </row>
    <row r="114" spans="1:95" s="31" customFormat="1" ht="13.5" customHeight="1" x14ac:dyDescent="0.2">
      <c r="A114" s="40"/>
      <c r="B114" s="40"/>
      <c r="C114" s="1226"/>
      <c r="D114" s="1229" t="str">
        <f>IF(A114="","",VLOOKUP(A114,СписокКМ!D:I,2,FALSE))</f>
        <v/>
      </c>
      <c r="E114" s="1230" t="str">
        <f>IF(B114="","",VLOOKUP(B114,СписокКМ!E:J,2,FALSE))</f>
        <v/>
      </c>
      <c r="F114" s="1233" t="str">
        <f>IF(C114="","",VLOOKUP(C114,СписокКМ!F:K,2,FALSE))</f>
        <v/>
      </c>
      <c r="G114" s="1234" t="str">
        <f>IF(D114="","",VLOOKUP(D114,СписокКМ!G:L,2,FALSE))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x14ac:dyDescent="0.2">
      <c r="A115" s="43">
        <v>69</v>
      </c>
      <c r="B115" s="44">
        <v>73</v>
      </c>
      <c r="C115" s="90">
        <v>1</v>
      </c>
      <c r="D115" s="46" t="str">
        <f>IF(A115="","",VLOOKUP(A115,СписокКМ!D:I,2,FALSE))</f>
        <v>МИХАЙЛОВ Игорь</v>
      </c>
      <c r="E115" s="47"/>
      <c r="F115" s="48" t="str">
        <f>IF(B115="","",VLOOKUP(B115,СписокКМ!D:I,2,FALSE))</f>
        <v>ШИПАЕВ Дмитрий</v>
      </c>
      <c r="G115" s="49"/>
      <c r="H115" s="50"/>
      <c r="I115" s="51" t="s">
        <v>145</v>
      </c>
      <c r="J115" s="51" t="s">
        <v>31</v>
      </c>
      <c r="K115" s="51" t="s">
        <v>30</v>
      </c>
      <c r="L115" s="51" t="s">
        <v>29</v>
      </c>
      <c r="M115" s="51"/>
      <c r="N115" s="52"/>
      <c r="O115" s="53">
        <f>IF(I115="","",IF(I115="0",1000,IF(I115="-0",-1000,I115*1)))</f>
        <v>2</v>
      </c>
      <c r="P115" s="53">
        <f t="shared" ref="P115:S116" si="82">IF(J115="","",IF(J115="0",1000,IF(J115="-0",-1000,J115*1)))</f>
        <v>8</v>
      </c>
      <c r="Q115" s="53">
        <f t="shared" si="82"/>
        <v>-8</v>
      </c>
      <c r="R115" s="53">
        <f t="shared" si="82"/>
        <v>9</v>
      </c>
      <c r="S115" s="54" t="str">
        <f t="shared" si="82"/>
        <v/>
      </c>
      <c r="T115" s="55">
        <f t="shared" ref="T115:X116" si="83">IF(O115="","",IF(O115&gt;0,1,0))</f>
        <v>1</v>
      </c>
      <c r="U115" s="56">
        <f t="shared" si="83"/>
        <v>1</v>
      </c>
      <c r="V115" s="56">
        <f t="shared" si="83"/>
        <v>0</v>
      </c>
      <c r="W115" s="56">
        <f t="shared" si="83"/>
        <v>1</v>
      </c>
      <c r="X115" s="56" t="str">
        <f t="shared" si="83"/>
        <v/>
      </c>
      <c r="Y115" s="57">
        <f t="shared" ref="Y115:AC116" si="84">IF(O115="","",IF(O115&lt;0,1,0))</f>
        <v>0</v>
      </c>
      <c r="Z115" s="57">
        <f t="shared" si="84"/>
        <v>0</v>
      </c>
      <c r="AA115" s="57">
        <f t="shared" si="84"/>
        <v>1</v>
      </c>
      <c r="AB115" s="57">
        <f t="shared" si="84"/>
        <v>0</v>
      </c>
      <c r="AC115" s="57" t="str">
        <f t="shared" si="84"/>
        <v/>
      </c>
      <c r="AD115" s="58">
        <f>IF(CC115="","",IF(CC115&gt;CE115,1,-1))</f>
        <v>1</v>
      </c>
      <c r="AE115" s="58">
        <f>IF(CC115="","",IF(CC115&lt;CE115,1,-1))</f>
        <v>-1</v>
      </c>
      <c r="AF115" s="59">
        <f>IF(CC115&gt;CE115,1,0)</f>
        <v>1</v>
      </c>
      <c r="AG115" s="60">
        <f>IF(CE115&gt;CC115,1,0)</f>
        <v>0</v>
      </c>
      <c r="AH115" s="61">
        <f>IF(O115="","",AX115*1)</f>
        <v>11</v>
      </c>
      <c r="AI115" s="62">
        <f>IF(P115="","",BE115*1)</f>
        <v>11</v>
      </c>
      <c r="AJ115" s="62">
        <f>IF(Q115="","",BL115*1)</f>
        <v>8</v>
      </c>
      <c r="AK115" s="62">
        <f>IF(R115="","",BS115*1)</f>
        <v>11</v>
      </c>
      <c r="AL115" s="62" t="str">
        <f>IF(S115="","",BZ115*1)</f>
        <v/>
      </c>
      <c r="AM115" s="63">
        <f>IF(O115="","",AZ115*1)</f>
        <v>2</v>
      </c>
      <c r="AN115" s="63">
        <f>IF(P115="","",BG115*1)</f>
        <v>8</v>
      </c>
      <c r="AO115" s="63">
        <f>IF(Q115="","",BN115*1)</f>
        <v>11</v>
      </c>
      <c r="AP115" s="63">
        <f>IF(R115="","",BU115*1)</f>
        <v>9</v>
      </c>
      <c r="AQ115" s="63" t="str">
        <f>IF(S115="","",CB115*1)</f>
        <v/>
      </c>
      <c r="AR115" s="64">
        <f>SUM(AH115:AL115)</f>
        <v>41</v>
      </c>
      <c r="AS115" s="65">
        <f>SUM(AM115:AQ115)</f>
        <v>30</v>
      </c>
      <c r="AT115" s="66">
        <f>IF(O115=1000,11,IF(O115=-1000,0,IF(O115&gt;0,11,IF(O115&lt;0,(-O115),"0"))))</f>
        <v>11</v>
      </c>
      <c r="AU115" s="67">
        <f>IF(O115=1000,0,IF(O115=-1000,11,IF(O115&lt;-9,-(O115-2),IF(O115&gt;0,(O115),"0"))))</f>
        <v>2</v>
      </c>
      <c r="AV115" s="66">
        <f>IF(O115=1000,11,IF(O115=-1000,0,IF(O115&lt;9,11,IF(O115&gt;9,(O115+2),"0"))))</f>
        <v>11</v>
      </c>
      <c r="AW115" s="67">
        <f>IF(O115=1000,0,IF(O115=-1000,11,IF(O115&lt;0,11,IF(O115&gt;0,(O115),"0"))))</f>
        <v>2</v>
      </c>
      <c r="AX115" s="68">
        <f>IF(O115="","",IF(O115&gt;9,AV115,AT115))</f>
        <v>11</v>
      </c>
      <c r="AY115" s="69" t="str">
        <f>IF(O115="","","-")</f>
        <v>-</v>
      </c>
      <c r="AZ115" s="70">
        <f>IF(O115="","",IF(O115&lt;-9,AU115,AW115))</f>
        <v>2</v>
      </c>
      <c r="BA115" s="66" t="str">
        <f>IF(P115=1000,11,IF(P115=-1000,0,IF(P115&gt;9,(P115+2),IF(P115&lt;0,(-P115),"0"))))</f>
        <v>0</v>
      </c>
      <c r="BB115" s="67">
        <f>IF(P115=1000,0,IF(P115=-1000,11,IF(P115&lt;-9,-(P115-2),IF(P115&gt;0,(P115),"0"))))</f>
        <v>8</v>
      </c>
      <c r="BC115" s="67">
        <f>IF(P115=1000,11,IF(P115=-1000,0,IF(P115&gt;0,11,IF(P115&lt;0,(-P115),"0"))))</f>
        <v>11</v>
      </c>
      <c r="BD115" s="67">
        <f>IF(P115=1000,0,IF(P115=-1000,11,IF(P115&lt;0,11,IF(P115&gt;0,(P115),"0"))))</f>
        <v>8</v>
      </c>
      <c r="BE115" s="68">
        <f>IF(P115="","",IF(P115&gt;9,BA115,BC115))</f>
        <v>11</v>
      </c>
      <c r="BF115" s="69" t="str">
        <f>IF(P115="","","-")</f>
        <v>-</v>
      </c>
      <c r="BG115" s="70">
        <f>IF(P115="","",IF(P115&lt;-9,BB115,BD115))</f>
        <v>8</v>
      </c>
      <c r="BH115" s="66">
        <f>IF(Q115=1000,11,IF(Q115=-1000,0,IF(Q115&gt;9,(Q115+2),IF(Q115&lt;0,(-Q115),"0"))))</f>
        <v>8</v>
      </c>
      <c r="BI115" s="67" t="str">
        <f>IF(Q115=1000,0,IF(Q115=-1000,11,IF(Q115&lt;-9,-(Q115-2),IF(Q115&gt;0,(Q115),"0"))))</f>
        <v>0</v>
      </c>
      <c r="BJ115" s="67">
        <f>IF(Q115=1000,11,IF(Q115=-1000,0,IF(Q115&gt;0,11,IF(Q115&lt;0,(-Q115),"0"))))</f>
        <v>8</v>
      </c>
      <c r="BK115" s="67">
        <f>IF(Q115=1000,0,IF(Q115=-1000,11,IF(Q115&lt;0,11,IF(Q115&gt;0,(Q115),"0"))))</f>
        <v>11</v>
      </c>
      <c r="BL115" s="68">
        <f>IF(Q115="","",IF(Q115&gt;9,BH115,BJ115))</f>
        <v>8</v>
      </c>
      <c r="BM115" s="69" t="str">
        <f>IF(Q115="","","-")</f>
        <v>-</v>
      </c>
      <c r="BN115" s="70">
        <f>IF(Q115="","",IF(Q115&lt;-9,BI115,BK115))</f>
        <v>11</v>
      </c>
      <c r="BO115" s="67" t="str">
        <f>IF(R115=1000,11,IF(R115=-1000,0,IF(R115&gt;9,(R115+2),IF(R115&lt;0,(-R115),"0"))))</f>
        <v>0</v>
      </c>
      <c r="BP115" s="67">
        <f>IF(R115=1000,0,IF(R115=-1000,11,IF(R115&lt;-9,-(R115-2),IF(R115&gt;0,(R115),"0"))))</f>
        <v>9</v>
      </c>
      <c r="BQ115" s="67">
        <f>IF(R115=1000,11,IF(R115=-1000,0,IF(R115&gt;0,11,IF(R115&lt;0,(-R115),"0"))))</f>
        <v>11</v>
      </c>
      <c r="BR115" s="67">
        <f>IF(R115=1000,0,IF(R115=-1000,11,IF(R115&lt;0,11,IF(R115&gt;0,(R115),"0"))))</f>
        <v>9</v>
      </c>
      <c r="BS115" s="68">
        <f>IF(R115="","",IF(R115&gt;9,BO115,BQ115))</f>
        <v>11</v>
      </c>
      <c r="BT115" s="69" t="str">
        <f>IF(R115="","","-")</f>
        <v>-</v>
      </c>
      <c r="BU115" s="70">
        <f>IF(R115="","",IF(R115&lt;-9,BP115,BR115))</f>
        <v>9</v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>
        <f>IF(O115="","",SUM(T115:X115))</f>
        <v>3</v>
      </c>
      <c r="CD115" s="73" t="str">
        <f>IF(CC115="","","-")</f>
        <v>-</v>
      </c>
      <c r="CE115" s="74">
        <f>IF(O115="","",SUM(Y115:AC115))</f>
        <v>1</v>
      </c>
      <c r="CP115" s="32"/>
      <c r="CQ115" s="32"/>
    </row>
    <row r="116" spans="1:95" s="31" customFormat="1" ht="15" customHeight="1" x14ac:dyDescent="0.2">
      <c r="A116" s="43">
        <v>56</v>
      </c>
      <c r="B116" s="44">
        <v>6</v>
      </c>
      <c r="C116" s="75">
        <v>2</v>
      </c>
      <c r="D116" s="76" t="str">
        <f>IF(A116="","",VLOOKUP(A116,СписокКМ!D:I,2,FALSE))</f>
        <v>ПАВЛОВ Даниил</v>
      </c>
      <c r="E116" s="47"/>
      <c r="F116" s="77" t="str">
        <f>IF(B116="","",VLOOKUP(B116,СписокКМ!D:I,2,FALSE))</f>
        <v>ЗАЙЦЕВ Александр</v>
      </c>
      <c r="G116" s="49"/>
      <c r="H116" s="41"/>
      <c r="I116" s="91" t="s">
        <v>572</v>
      </c>
      <c r="J116" s="91" t="s">
        <v>564</v>
      </c>
      <c r="K116" s="91" t="s">
        <v>568</v>
      </c>
      <c r="L116" s="91"/>
      <c r="M116" s="51"/>
      <c r="N116" s="42"/>
      <c r="O116" s="79">
        <f>IF(I116="","",IF(I116="0",1000,IF(I116="-0",-1000,I116*1)))</f>
        <v>-10</v>
      </c>
      <c r="P116" s="79">
        <f t="shared" si="82"/>
        <v>-6</v>
      </c>
      <c r="Q116" s="79">
        <f t="shared" si="82"/>
        <v>-7</v>
      </c>
      <c r="R116" s="79" t="str">
        <f t="shared" si="82"/>
        <v/>
      </c>
      <c r="S116" s="80" t="str">
        <f t="shared" si="82"/>
        <v/>
      </c>
      <c r="T116" s="55">
        <f t="shared" si="83"/>
        <v>0</v>
      </c>
      <c r="U116" s="56">
        <f t="shared" si="83"/>
        <v>0</v>
      </c>
      <c r="V116" s="56">
        <f t="shared" si="83"/>
        <v>0</v>
      </c>
      <c r="W116" s="56" t="str">
        <f t="shared" si="83"/>
        <v/>
      </c>
      <c r="X116" s="56" t="str">
        <f t="shared" si="83"/>
        <v/>
      </c>
      <c r="Y116" s="57">
        <f t="shared" si="84"/>
        <v>1</v>
      </c>
      <c r="Z116" s="57">
        <f t="shared" si="84"/>
        <v>1</v>
      </c>
      <c r="AA116" s="57">
        <f t="shared" si="84"/>
        <v>1</v>
      </c>
      <c r="AB116" s="57" t="str">
        <f t="shared" si="84"/>
        <v/>
      </c>
      <c r="AC116" s="57" t="str">
        <f t="shared" si="84"/>
        <v/>
      </c>
      <c r="AD116" s="58">
        <f>IF(CC116="","",IF(CC116&gt;CE116,1,-1))</f>
        <v>-1</v>
      </c>
      <c r="AE116" s="58">
        <f>IF(CC116="","",IF(CC116&lt;CE116,1,-1))</f>
        <v>1</v>
      </c>
      <c r="AF116" s="59">
        <f>IF(CC116&gt;CE116,1,0)</f>
        <v>0</v>
      </c>
      <c r="AG116" s="60">
        <f>IF(CE116&gt;CC116,1,0)</f>
        <v>1</v>
      </c>
      <c r="AH116" s="81">
        <f>IF(O116="","",AX116*1)</f>
        <v>10</v>
      </c>
      <c r="AI116" s="92">
        <f>IF(P116="","",BE116*1)</f>
        <v>6</v>
      </c>
      <c r="AJ116" s="92">
        <f>IF(Q116="","",BL116*1)</f>
        <v>7</v>
      </c>
      <c r="AK116" s="92" t="str">
        <f>IF(R116="","",BS116*1)</f>
        <v/>
      </c>
      <c r="AL116" s="92" t="str">
        <f>IF(S116="","",BZ116*1)</f>
        <v/>
      </c>
      <c r="AM116" s="93">
        <f>IF(O116="","",AZ116*1)</f>
        <v>12</v>
      </c>
      <c r="AN116" s="93">
        <f>IF(P116="","",BG116*1)</f>
        <v>11</v>
      </c>
      <c r="AO116" s="93">
        <f>IF(Q116="","",BN116*1)</f>
        <v>11</v>
      </c>
      <c r="AP116" s="93" t="str">
        <f>IF(R116="","",BU116*1)</f>
        <v/>
      </c>
      <c r="AQ116" s="93" t="str">
        <f>IF(S116="","",CB116*1)</f>
        <v/>
      </c>
      <c r="AR116" s="64">
        <f>SUM(AH116:AL116)</f>
        <v>23</v>
      </c>
      <c r="AS116" s="65">
        <f>SUM(AM116:AQ116)</f>
        <v>34</v>
      </c>
      <c r="AT116" s="66">
        <f>IF(O116=1000,11,IF(O116=-1000,0,IF(O116&gt;0,11,IF(O116&lt;0,(-O116),"0"))))</f>
        <v>10</v>
      </c>
      <c r="AU116" s="67">
        <f>IF(O116=1000,0,IF(O116=-1000,11,IF(O116&lt;-9,-(O116-2),IF(O116&gt;0,(O116),"0"))))</f>
        <v>12</v>
      </c>
      <c r="AV116" s="66">
        <f>IF(O116=1000,11,IF(O116=-1000,0,IF(O116&gt;9,(O116+2),IF(O116&lt;0,(-O116),"0"))))</f>
        <v>10</v>
      </c>
      <c r="AW116" s="67">
        <f>IF(O116=1000,0,IF(O116=-1000,11,IF(O116&lt;0,11,IF(O116&gt;0,(O116),"0"))))</f>
        <v>11</v>
      </c>
      <c r="AX116" s="94">
        <f>IF(O116="","",IF(O116&gt;9,AV116,AT116))</f>
        <v>10</v>
      </c>
      <c r="AY116" s="95" t="str">
        <f>IF(O116="","","-")</f>
        <v>-</v>
      </c>
      <c r="AZ116" s="96">
        <f>IF(O116="","",IF(O116&lt;-9,AU116,AW116))</f>
        <v>12</v>
      </c>
      <c r="BA116" s="66">
        <f>IF(P116=1000,11,IF(P116=-1000,0,IF(P116&gt;9,(P116+2),IF(P116&lt;0,(-P116),"0"))))</f>
        <v>6</v>
      </c>
      <c r="BB116" s="67" t="str">
        <f>IF(P116=1000,0,IF(P116=-1000,11,IF(P116&lt;-9,-(P116-2),IF(P116&gt;0,(P116),"0"))))</f>
        <v>0</v>
      </c>
      <c r="BC116" s="67">
        <f>IF(P116=1000,11,IF(P116=-1000,0,IF(P116&gt;0,11,IF(P116&lt;0,(-P116),"0"))))</f>
        <v>6</v>
      </c>
      <c r="BD116" s="67">
        <f>IF(P116=1000,0,IF(P116=-1000,11,IF(P116&lt;0,11,IF(P116&gt;0,(P116),"0"))))</f>
        <v>11</v>
      </c>
      <c r="BE116" s="94">
        <f>IF(P116="","",IF(P116&gt;9,BA116,BC116))</f>
        <v>6</v>
      </c>
      <c r="BF116" s="95" t="str">
        <f>IF(P116="","","-")</f>
        <v>-</v>
      </c>
      <c r="BG116" s="96">
        <f>IF(P116="","",IF(P116&lt;-9,BB116,BD116))</f>
        <v>11</v>
      </c>
      <c r="BH116" s="66">
        <f>IF(Q116=1000,11,IF(Q116=-1000,0,IF(Q116&gt;9,(Q116+2),IF(Q116&lt;0,(-Q116),"0"))))</f>
        <v>7</v>
      </c>
      <c r="BI116" s="67" t="str">
        <f>IF(Q116=1000,0,IF(Q116=-1000,11,IF(Q116&lt;-9,-(Q116-2),IF(Q116&gt;0,(Q116),"0"))))</f>
        <v>0</v>
      </c>
      <c r="BJ116" s="67">
        <f>IF(Q116=1000,11,IF(Q116=-1000,0,IF(Q116&gt;0,11,IF(Q116&lt;0,(-Q116),"0"))))</f>
        <v>7</v>
      </c>
      <c r="BK116" s="67">
        <f>IF(Q116=1000,0,IF(Q116=-1000,11,IF(Q116&lt;0,11,IF(Q116&gt;0,(Q116),"0"))))</f>
        <v>11</v>
      </c>
      <c r="BL116" s="94">
        <f>IF(Q116="","",IF(Q116&gt;9,BH116,BJ116))</f>
        <v>7</v>
      </c>
      <c r="BM116" s="95" t="str">
        <f>IF(Q116="","","-")</f>
        <v>-</v>
      </c>
      <c r="BN116" s="96">
        <f>IF(Q116="","",IF(Q116&lt;-9,BI116,BK116))</f>
        <v>11</v>
      </c>
      <c r="BO116" s="67" t="e">
        <f>IF(R116=1000,11,IF(R116=-1000,0,IF(R116&gt;9,(R116+2),IF(R116&lt;0,(-R116),"0"))))</f>
        <v>#VALUE!</v>
      </c>
      <c r="BP116" s="67" t="str">
        <f>IF(R116=1000,0,IF(R116=-1000,11,IF(R116&lt;-9,-(R116-2),IF(R116&gt;0,(R116),"0"))))</f>
        <v/>
      </c>
      <c r="BQ116" s="67">
        <f>IF(R116=1000,11,IF(R116=-1000,0,IF(R116&gt;0,11,IF(R116&lt;0,(-R116),"0"))))</f>
        <v>11</v>
      </c>
      <c r="BR116" s="67" t="str">
        <f>IF(R116=1000,0,IF(R116=-1000,11,IF(R116&lt;0,11,IF(R116&gt;0,(R116),"0"))))</f>
        <v/>
      </c>
      <c r="BS116" s="94" t="str">
        <f>IF(R116="","",IF(R116&gt;9,BO116,BQ116))</f>
        <v/>
      </c>
      <c r="BT116" s="95" t="str">
        <f>IF(R116="","","-")</f>
        <v/>
      </c>
      <c r="BU116" s="96" t="str">
        <f>IF(R116="","",IF(R116&lt;-9,BP116,BR116))</f>
        <v/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94" t="str">
        <f>IF(S116="","",IF(S116&gt;9,BV116,BX116))</f>
        <v/>
      </c>
      <c r="CA116" s="95" t="str">
        <f>IF(S116="","","-")</f>
        <v/>
      </c>
      <c r="CB116" s="96" t="str">
        <f>IF(S116="","",IF(S116&lt;-9,BW116,BY116))</f>
        <v/>
      </c>
      <c r="CC116" s="97">
        <f>IF(O116="","",SUM(T116:X116))</f>
        <v>0</v>
      </c>
      <c r="CD116" s="88" t="str">
        <f>IF(CC116="","","-")</f>
        <v>-</v>
      </c>
      <c r="CE116" s="98">
        <f>IF(O116="","",SUM(Y116:AC116))</f>
        <v>3</v>
      </c>
      <c r="CP116" s="32"/>
      <c r="CQ116" s="32"/>
    </row>
    <row r="117" spans="1:95" s="31" customFormat="1" ht="15" customHeight="1" x14ac:dyDescent="0.2">
      <c r="A117" s="43">
        <v>69</v>
      </c>
      <c r="B117" s="44">
        <v>73</v>
      </c>
      <c r="C117" s="1250" t="s">
        <v>563</v>
      </c>
      <c r="D117" s="76" t="str">
        <f>IF(A117="","",VLOOKUP(A117,СписокКМ!D:I,2,FALSE))</f>
        <v>МИХАЙЛОВ Игорь</v>
      </c>
      <c r="E117" s="47"/>
      <c r="F117" s="77" t="str">
        <f>IF(B117="","",VLOOKUP(B117,СписокКМ!D:I,2,FALSE))</f>
        <v>ШИПАЕВ Дмитрий</v>
      </c>
      <c r="G117" s="49"/>
      <c r="H117" s="41"/>
      <c r="I117" s="1252" t="s">
        <v>31</v>
      </c>
      <c r="J117" s="1252" t="s">
        <v>30</v>
      </c>
      <c r="K117" s="1252" t="s">
        <v>29</v>
      </c>
      <c r="L117" s="1252" t="s">
        <v>573</v>
      </c>
      <c r="M117" s="1252" t="s">
        <v>155</v>
      </c>
      <c r="N117" s="42"/>
      <c r="O117" s="1244">
        <f>IF(I117="","",IF(I117="0",1000,IF(I117="-0",-1000,I117*1)))</f>
        <v>8</v>
      </c>
      <c r="P117" s="1244">
        <f>IF(J117="","",IF(J117="0",1000,IF(J117="-0",-1000,J117*1)))</f>
        <v>-8</v>
      </c>
      <c r="Q117" s="1244">
        <f>IF(K117="","",IF(K117="0",1000,IF(K117="-0",-1000,K117*1)))</f>
        <v>9</v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>
        <f>IF(O117="","",IF(O117&gt;0,1,0))</f>
        <v>1</v>
      </c>
      <c r="U117" s="1284">
        <f>IF(P117="","",IF(P117&gt;0,1,0))</f>
        <v>0</v>
      </c>
      <c r="V117" s="1284">
        <f>IF(Q117="","",IF(Q117&gt;0,1,0))</f>
        <v>1</v>
      </c>
      <c r="W117" s="1284" t="str">
        <f>IF(R117="","",IF(R117&gt;0,1,0))</f>
        <v/>
      </c>
      <c r="X117" s="1284" t="str">
        <f>IF(S117="","",IF(S117&gt;0,1,0))</f>
        <v/>
      </c>
      <c r="Y117" s="1278">
        <f>IF(O117="","",IF(O117&lt;0,1,0))</f>
        <v>0</v>
      </c>
      <c r="Z117" s="1278">
        <f>IF(P117="","",IF(P117&lt;0,1,0))</f>
        <v>1</v>
      </c>
      <c r="AA117" s="1278">
        <f>IF(Q117="","",IF(Q117&lt;0,1,0))</f>
        <v>0</v>
      </c>
      <c r="AB117" s="1278" t="str">
        <f>IF(R117="","",IF(R117&lt;0,1,0))</f>
        <v/>
      </c>
      <c r="AC117" s="1278" t="str">
        <f>IF(S117="","",IF(S117&lt;0,1,0))</f>
        <v/>
      </c>
      <c r="AD117" s="1280">
        <f>IF(CC117="","",IF(CC117&gt;CE117,1,-1))</f>
        <v>1</v>
      </c>
      <c r="AE117" s="1280">
        <f>IF(CC117="","",IF(CC117&lt;CE117,1,-1))</f>
        <v>-1</v>
      </c>
      <c r="AF117" s="1282">
        <f>IF(CC117&gt;CE117,1,0)</f>
        <v>1</v>
      </c>
      <c r="AG117" s="1272">
        <f>IF(CE117&gt;CC117,1,0)</f>
        <v>0</v>
      </c>
      <c r="AH117" s="1274">
        <f>IF(O117="","",AX117*1)</f>
        <v>11</v>
      </c>
      <c r="AI117" s="1276">
        <f>IF(P117="","",BE117*1)</f>
        <v>8</v>
      </c>
      <c r="AJ117" s="1276">
        <f>IF(Q117="","",BL117*1)</f>
        <v>11</v>
      </c>
      <c r="AK117" s="1276" t="str">
        <f>IF(R117="","",BS117*1)</f>
        <v/>
      </c>
      <c r="AL117" s="1276" t="str">
        <f>IF(S117="","",BZ117*1)</f>
        <v/>
      </c>
      <c r="AM117" s="1298">
        <f>IF(O117="","",AZ117*1)</f>
        <v>8</v>
      </c>
      <c r="AN117" s="1298">
        <f>IF(P117="","",BG117*1)</f>
        <v>11</v>
      </c>
      <c r="AO117" s="1298">
        <f>IF(Q117="","",BN117*1)</f>
        <v>9</v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>
        <f>IF(O117=1000,0,IF(O117=-1000,11,IF(O117&lt;-9,-(O117-2),IF(O117&gt;0,(O117),"0"))))</f>
        <v>8</v>
      </c>
      <c r="AV117" s="1286" t="str">
        <f>IF(O117=1000,11,IF(O117=-1000,0,IF(O117&gt;9,(O117+2),IF(O117&lt;0,(-O117),"0"))))</f>
        <v>0</v>
      </c>
      <c r="AW117" s="1286">
        <f>IF(O117=1000,0,IF(O117=-1000,11,IF(O117&lt;0,11,IF(O117&gt;0,(O117),"0"))))</f>
        <v>8</v>
      </c>
      <c r="AX117" s="1296">
        <f>IF(O117="","",IF(O117&gt;9,AV117,AT117))</f>
        <v>11</v>
      </c>
      <c r="AY117" s="1288" t="str">
        <f>IF(O117="","","-")</f>
        <v>-</v>
      </c>
      <c r="AZ117" s="1290">
        <f>IF(O117="","",IF(O117&lt;-9,AU117,AW117))</f>
        <v>8</v>
      </c>
      <c r="BA117" s="1286">
        <f>IF(P117=1000,11,IF(P117=-1000,0,IF(P117&gt;9,(P117+2),IF(P117&lt;0,(-P117),"0"))))</f>
        <v>8</v>
      </c>
      <c r="BB117" s="1286" t="str">
        <f>IF(P117=1000,0,IF(P117=-1000,11,IF(P117&lt;-9,-(P117-2),IF(P117&gt;0,(P117),"0"))))</f>
        <v>0</v>
      </c>
      <c r="BC117" s="1286">
        <f>IF(P117=1000,11,IF(P117=-1000,0,IF(P117&gt;0,11,IF(P117&lt;0,(-P117),"0"))))</f>
        <v>8</v>
      </c>
      <c r="BD117" s="1286">
        <f>IF(P117=1000,0,IF(P117=-1000,11,IF(P117&lt;0,11,IF(P117&gt;0,(P117),"0"))))</f>
        <v>11</v>
      </c>
      <c r="BE117" s="1296">
        <f>IF(P117="","",IF(P117&gt;9,BA117,BC117))</f>
        <v>8</v>
      </c>
      <c r="BF117" s="1288" t="str">
        <f>IF(P117="","","-")</f>
        <v>-</v>
      </c>
      <c r="BG117" s="1290">
        <f>IF(P117="","",IF(P117&lt;-9,BB117,BD117))</f>
        <v>11</v>
      </c>
      <c r="BH117" s="1286" t="str">
        <f>IF(Q117=1000,11,IF(Q117=-1000,0,IF(Q117&gt;9,(Q117+2),IF(Q117&lt;0,(-Q117),"0"))))</f>
        <v>0</v>
      </c>
      <c r="BI117" s="1286">
        <f>IF(Q117=1000,0,IF(Q117=-1000,11,IF(Q117&lt;-9,-(Q117-2),IF(Q117&gt;0,(Q117),"0"))))</f>
        <v>9</v>
      </c>
      <c r="BJ117" s="1286">
        <f>IF(Q117=1000,11,IF(Q117=-1000,0,IF(Q117&gt;0,11,IF(Q117&lt;0,(-Q117),"0"))))</f>
        <v>11</v>
      </c>
      <c r="BK117" s="1286">
        <f>IF(Q117=1000,0,IF(Q117=-1000,11,IF(Q117&lt;0,11,IF(Q117&gt;0,(Q117),"0"))))</f>
        <v>9</v>
      </c>
      <c r="BL117" s="1296">
        <f>IF(Q117="","",IF(Q117&gt;9,BH117,BJ117))</f>
        <v>11</v>
      </c>
      <c r="BM117" s="1288" t="str">
        <f>IF(Q117="","","-")</f>
        <v>-</v>
      </c>
      <c r="BN117" s="1290">
        <f>IF(Q117="","",IF(Q117&lt;-9,BI117,BK117))</f>
        <v>9</v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>
        <v>11</v>
      </c>
      <c r="BT117" s="1288" t="s">
        <v>569</v>
      </c>
      <c r="BU117" s="1290">
        <v>13</v>
      </c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>
        <v>11</v>
      </c>
      <c r="CA117" s="1288" t="s">
        <v>569</v>
      </c>
      <c r="CB117" s="1290">
        <v>7</v>
      </c>
      <c r="CC117" s="1302">
        <v>3</v>
      </c>
      <c r="CD117" s="1304" t="str">
        <f>IF(CC117="","","-")</f>
        <v>-</v>
      </c>
      <c r="CE117" s="1306">
        <v>2</v>
      </c>
      <c r="CP117" s="32"/>
      <c r="CQ117" s="32"/>
    </row>
    <row r="118" spans="1:95" s="31" customFormat="1" ht="15" customHeight="1" x14ac:dyDescent="0.2">
      <c r="A118" s="43">
        <v>56</v>
      </c>
      <c r="B118" s="44">
        <v>6</v>
      </c>
      <c r="C118" s="1251"/>
      <c r="D118" s="46" t="str">
        <f>IF(A118="","",VLOOKUP(A118,СписокКМ!D:I,2,FALSE))</f>
        <v>ПАВЛОВ Даниил</v>
      </c>
      <c r="E118" s="47"/>
      <c r="F118" s="48" t="str">
        <f>IF(B118="","",VLOOKUP(B118,СписокКМ!D:I,2,FALSE))</f>
        <v>ЗАЙЦЕВ Александр</v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x14ac:dyDescent="0.2">
      <c r="A119" s="99">
        <f>IF(A115="","",A115)</f>
        <v>69</v>
      </c>
      <c r="B119" s="99">
        <f>IF(B115="","",B116)</f>
        <v>6</v>
      </c>
      <c r="C119" s="75">
        <v>4</v>
      </c>
      <c r="D119" s="100" t="str">
        <f>IF(A119="","",VLOOKUP(A119,СписокКМ!D:I,2,FALSE))</f>
        <v>МИХАЙЛОВ Игорь</v>
      </c>
      <c r="E119" s="101"/>
      <c r="F119" s="77" t="str">
        <f>IF(B119="","",VLOOKUP(B119,СписокКМ!D:I,2,FALSE))</f>
        <v>ЗАЙЦЕВ Александр</v>
      </c>
      <c r="G119" s="102"/>
      <c r="H119" s="41"/>
      <c r="I119" s="91" t="s">
        <v>28</v>
      </c>
      <c r="J119" s="91" t="s">
        <v>564</v>
      </c>
      <c r="K119" s="91" t="s">
        <v>568</v>
      </c>
      <c r="L119" s="91"/>
      <c r="M119" s="91"/>
      <c r="N119" s="42"/>
      <c r="O119" s="79">
        <f>IF(I119="","",IF(I119="0",1000,IF(I119="-0",-1000,I119*1)))</f>
        <v>-9</v>
      </c>
      <c r="P119" s="79">
        <f t="shared" ref="P119:S120" si="85">IF(J119="","",IF(J119="0",1000,IF(J119="-0",-1000,J119*1)))</f>
        <v>-6</v>
      </c>
      <c r="Q119" s="79">
        <f t="shared" si="85"/>
        <v>-7</v>
      </c>
      <c r="R119" s="79" t="str">
        <f t="shared" si="85"/>
        <v/>
      </c>
      <c r="S119" s="80" t="str">
        <f t="shared" si="85"/>
        <v/>
      </c>
      <c r="T119" s="103">
        <f t="shared" ref="T119:X120" si="86">IF(O119="","",IF(O119&gt;0,1,0))</f>
        <v>0</v>
      </c>
      <c r="U119" s="104">
        <f t="shared" si="86"/>
        <v>0</v>
      </c>
      <c r="V119" s="104">
        <f t="shared" si="86"/>
        <v>0</v>
      </c>
      <c r="W119" s="104" t="str">
        <f t="shared" si="86"/>
        <v/>
      </c>
      <c r="X119" s="104" t="str">
        <f t="shared" si="86"/>
        <v/>
      </c>
      <c r="Y119" s="105">
        <f t="shared" ref="Y119:AC120" si="87">IF(O119="","",IF(O119&lt;0,1,0))</f>
        <v>1</v>
      </c>
      <c r="Z119" s="105">
        <f t="shared" si="87"/>
        <v>1</v>
      </c>
      <c r="AA119" s="105">
        <f t="shared" si="87"/>
        <v>1</v>
      </c>
      <c r="AB119" s="105" t="str">
        <f t="shared" si="87"/>
        <v/>
      </c>
      <c r="AC119" s="105" t="str">
        <f t="shared" si="87"/>
        <v/>
      </c>
      <c r="AD119" s="106">
        <f>IF(CC119="","",IF(CC119&gt;CE119,1,-1))</f>
        <v>-1</v>
      </c>
      <c r="AE119" s="106">
        <f>IF(CC119="","",IF(CC119&lt;CE119,1,-1))</f>
        <v>1</v>
      </c>
      <c r="AF119" s="107">
        <f>IF(CC119&gt;CE119,1,0)</f>
        <v>0</v>
      </c>
      <c r="AG119" s="108">
        <f>IF(CE119&gt;CC119,1,0)</f>
        <v>1</v>
      </c>
      <c r="AH119" s="81">
        <f>IF(O119="","",AX119*1)</f>
        <v>9</v>
      </c>
      <c r="AI119" s="92">
        <f>IF(P119="","",BE119*1)</f>
        <v>6</v>
      </c>
      <c r="AJ119" s="92">
        <f>IF(Q119="","",BL119*1)</f>
        <v>7</v>
      </c>
      <c r="AK119" s="92" t="str">
        <f>IF(R119="","",BS119*1)</f>
        <v/>
      </c>
      <c r="AL119" s="92" t="str">
        <f>IF(S119="","",BZ119*1)</f>
        <v/>
      </c>
      <c r="AM119" s="93">
        <f>IF(O119="","",AZ119*1)</f>
        <v>11</v>
      </c>
      <c r="AN119" s="93">
        <f>IF(P119="","",BG119*1)</f>
        <v>11</v>
      </c>
      <c r="AO119" s="93">
        <f>IF(Q119="","",BN119*1)</f>
        <v>11</v>
      </c>
      <c r="AP119" s="93" t="str">
        <f>IF(R119="","",BU119*1)</f>
        <v/>
      </c>
      <c r="AQ119" s="93" t="str">
        <f>IF(S119="","",CB119*1)</f>
        <v/>
      </c>
      <c r="AR119" s="109">
        <f>SUM(AH119:AL119)</f>
        <v>22</v>
      </c>
      <c r="AS119" s="110">
        <f>SUM(AM119:AQ119)</f>
        <v>33</v>
      </c>
      <c r="AT119" s="111">
        <f>IF(O119=1000,11,IF(O119=-1000,0,IF(O119&gt;0,11,IF(O119&lt;0,(-O119),"0"))))</f>
        <v>9</v>
      </c>
      <c r="AU119" s="112" t="str">
        <f>IF(O119=1000,0,IF(O119=-1000,11,IF(O119&lt;-9,-(O119-2),IF(O119&gt;0,(O119),"0"))))</f>
        <v>0</v>
      </c>
      <c r="AV119" s="111">
        <f>IF(O119=1000,11,IF(O119=-1000,0,IF(O119&gt;9,(O119+2),IF(O119&lt;0,(-O119),"0"))))</f>
        <v>9</v>
      </c>
      <c r="AW119" s="112">
        <f>IF(O119=1000,0,IF(O119=-1000,11,IF(O119&lt;0,11,IF(O119&gt;0,(O119),"0"))))</f>
        <v>11</v>
      </c>
      <c r="AX119" s="94">
        <f>IF(O119="","",IF(O119&gt;9,AV119,AT119))</f>
        <v>9</v>
      </c>
      <c r="AY119" s="95" t="str">
        <f>IF(O119="","","-")</f>
        <v>-</v>
      </c>
      <c r="AZ119" s="96">
        <f>IF(O119="","",IF(O119&lt;-9,AU119,AW119))</f>
        <v>11</v>
      </c>
      <c r="BA119" s="111">
        <f>IF(P119=1000,11,IF(P119=-1000,0,IF(P119&gt;9,(P119+2),IF(P119&lt;0,(-P119),"0"))))</f>
        <v>6</v>
      </c>
      <c r="BB119" s="112" t="str">
        <f>IF(P119=1000,0,IF(P119=-1000,11,IF(P119&lt;-9,-(P119-2),IF(P119&gt;0,(P119),"0"))))</f>
        <v>0</v>
      </c>
      <c r="BC119" s="112">
        <f>IF(P119=1000,11,IF(P119=-1000,0,IF(P119&gt;0,11,IF(P119&lt;0,(-P119),"0"))))</f>
        <v>6</v>
      </c>
      <c r="BD119" s="112">
        <f>IF(P119=1000,0,IF(P119=-1000,11,IF(P119&lt;0,11,IF(P119&gt;0,(P119),"0"))))</f>
        <v>11</v>
      </c>
      <c r="BE119" s="94">
        <f>IF(P119="","",IF(P119&gt;9,BA119,BC119))</f>
        <v>6</v>
      </c>
      <c r="BF119" s="95" t="str">
        <f>IF(P119="","","-")</f>
        <v>-</v>
      </c>
      <c r="BG119" s="96">
        <f>IF(P119="","",IF(P119&lt;-9,BB119,BD119))</f>
        <v>11</v>
      </c>
      <c r="BH119" s="111">
        <f>IF(Q119=1000,11,IF(Q119=-1000,0,IF(Q119&gt;9,(Q119+2),IF(Q119&lt;0,(-Q119),"0"))))</f>
        <v>7</v>
      </c>
      <c r="BI119" s="112" t="str">
        <f>IF(Q119=1000,0,IF(Q119=-1000,11,IF(Q119&lt;-9,-(Q119-2),IF(Q119&gt;0,(Q119),"0"))))</f>
        <v>0</v>
      </c>
      <c r="BJ119" s="112">
        <f>IF(Q119=1000,11,IF(Q119=-1000,0,IF(Q119&gt;0,11,IF(Q119&lt;0,(-Q119),"0"))))</f>
        <v>7</v>
      </c>
      <c r="BK119" s="112">
        <f>IF(Q119=1000,0,IF(Q119=-1000,11,IF(Q119&lt;0,11,IF(Q119&gt;0,(Q119),"0"))))</f>
        <v>11</v>
      </c>
      <c r="BL119" s="94">
        <f>IF(Q119="","",IF(Q119&gt;9,BH119,BJ119))</f>
        <v>7</v>
      </c>
      <c r="BM119" s="95" t="str">
        <f>IF(Q119="","","-")</f>
        <v>-</v>
      </c>
      <c r="BN119" s="96">
        <f>IF(Q119="","",IF(Q119&lt;-9,BI119,BK119))</f>
        <v>11</v>
      </c>
      <c r="BO119" s="112" t="e">
        <f>IF(R119=1000,11,IF(R119=-1000,0,IF(R119&gt;9,(R119+2),IF(R119&lt;0,(-R119),"0"))))</f>
        <v>#VALUE!</v>
      </c>
      <c r="BP119" s="112" t="str">
        <f>IF(R119=1000,0,IF(R119=-1000,11,IF(R119&lt;-9,-(R119-2),IF(R119&gt;0,(R119),"0"))))</f>
        <v/>
      </c>
      <c r="BQ119" s="112">
        <f>IF(R119=1000,11,IF(R119=-1000,0,IF(R119&gt;0,11,IF(R119&lt;0,(-R119),"0"))))</f>
        <v>11</v>
      </c>
      <c r="BR119" s="112" t="str">
        <f>IF(R119=1000,0,IF(R119=-1000,11,IF(R119&lt;0,11,IF(R119&gt;0,(R119),"0"))))</f>
        <v/>
      </c>
      <c r="BS119" s="94" t="str">
        <f>IF(R119="","",IF(R119&gt;9,BO119,BQ119))</f>
        <v/>
      </c>
      <c r="BT119" s="95" t="str">
        <f>IF(R119="","","-")</f>
        <v/>
      </c>
      <c r="BU119" s="96" t="str">
        <f>IF(R119="","",IF(R119&lt;-9,BP119,BR119))</f>
        <v/>
      </c>
      <c r="BV119" s="112" t="e">
        <f>IF(S119=1000,11,IF(S119=-1000,0,IF(S119&gt;9,(S119+2),IF(S119&lt;0,(-S119),"0"))))</f>
        <v>#VALUE!</v>
      </c>
      <c r="BW119" s="112" t="str">
        <f>IF(S119=1000,0,IF(S119=-1000,11,IF(S119&lt;-9,-(S119-2),IF(S119&gt;0,(S119),"0"))))</f>
        <v/>
      </c>
      <c r="BX119" s="112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94" t="str">
        <f>IF(S119="","",IF(S119&gt;9,BV119,BX119))</f>
        <v/>
      </c>
      <c r="CA119" s="95" t="str">
        <f>IF(S119="","","-")</f>
        <v/>
      </c>
      <c r="CB119" s="96" t="str">
        <f>IF(S119="","",IF(S119&lt;-9,BW119,BY119))</f>
        <v/>
      </c>
      <c r="CC119" s="97">
        <f>IF(O119="","",SUM(T119:X119))</f>
        <v>0</v>
      </c>
      <c r="CD119" s="88" t="str">
        <f>IF(CC119="","","-")</f>
        <v>-</v>
      </c>
      <c r="CE119" s="98">
        <f>IF(O119="","",SUM(Y119:AC119))</f>
        <v>3</v>
      </c>
      <c r="CP119" s="32"/>
      <c r="CQ119" s="32"/>
    </row>
    <row r="120" spans="1:95" s="31" customFormat="1" ht="15" customHeight="1" thickBot="1" x14ac:dyDescent="0.25">
      <c r="A120" s="99">
        <f>IF(A115="","",A116)</f>
        <v>56</v>
      </c>
      <c r="B120" s="99">
        <f>IF(B115="","",B115)</f>
        <v>73</v>
      </c>
      <c r="C120" s="114">
        <v>5</v>
      </c>
      <c r="D120" s="115" t="str">
        <f>IF(A120="","",VLOOKUP(A120,СписокКМ!D:I,2,FALSE))</f>
        <v>ПАВЛОВ Даниил</v>
      </c>
      <c r="E120" s="116"/>
      <c r="F120" s="117" t="str">
        <f>IF(B120="","",VLOOKUP(B120,СписокКМ!D:I,2,FALSE))</f>
        <v>ШИПАЕВ Дмитрий</v>
      </c>
      <c r="G120" s="118"/>
      <c r="H120" s="119"/>
      <c r="I120" s="120" t="s">
        <v>154</v>
      </c>
      <c r="J120" s="120" t="s">
        <v>31</v>
      </c>
      <c r="K120" s="120" t="s">
        <v>154</v>
      </c>
      <c r="L120" s="121"/>
      <c r="M120" s="121"/>
      <c r="N120" s="122"/>
      <c r="O120" s="123">
        <f>IF(I120="","",IF(I120="0",1000,IF(I120="-0",-1000,I120*1)))</f>
        <v>6</v>
      </c>
      <c r="P120" s="123">
        <f t="shared" si="85"/>
        <v>8</v>
      </c>
      <c r="Q120" s="123">
        <f t="shared" si="85"/>
        <v>6</v>
      </c>
      <c r="R120" s="123" t="str">
        <f t="shared" si="85"/>
        <v/>
      </c>
      <c r="S120" s="124" t="str">
        <f t="shared" si="85"/>
        <v/>
      </c>
      <c r="T120" s="125">
        <f t="shared" si="86"/>
        <v>1</v>
      </c>
      <c r="U120" s="126">
        <f t="shared" si="86"/>
        <v>1</v>
      </c>
      <c r="V120" s="126">
        <f t="shared" si="86"/>
        <v>1</v>
      </c>
      <c r="W120" s="126" t="str">
        <f t="shared" si="86"/>
        <v/>
      </c>
      <c r="X120" s="126" t="str">
        <f t="shared" si="86"/>
        <v/>
      </c>
      <c r="Y120" s="127">
        <f t="shared" si="87"/>
        <v>0</v>
      </c>
      <c r="Z120" s="127">
        <f t="shared" si="87"/>
        <v>0</v>
      </c>
      <c r="AA120" s="127">
        <f t="shared" si="87"/>
        <v>0</v>
      </c>
      <c r="AB120" s="127" t="str">
        <f t="shared" si="87"/>
        <v/>
      </c>
      <c r="AC120" s="127" t="str">
        <f t="shared" si="87"/>
        <v/>
      </c>
      <c r="AD120" s="128">
        <f>IF(CC120="","",IF(CC120&gt;CE120,1,-1))</f>
        <v>1</v>
      </c>
      <c r="AE120" s="128">
        <f>IF(CC120="","",IF(CC120&lt;CE120,1,-1))</f>
        <v>-1</v>
      </c>
      <c r="AF120" s="129">
        <f>IF(CC120&gt;CE120,1,0)</f>
        <v>1</v>
      </c>
      <c r="AG120" s="130">
        <f>IF(CE120&gt;CC120,1,0)</f>
        <v>0</v>
      </c>
      <c r="AH120" s="131">
        <f>IF(O120="","",AX120*1)</f>
        <v>11</v>
      </c>
      <c r="AI120" s="132">
        <f>IF(P120="","",BE120*1)</f>
        <v>11</v>
      </c>
      <c r="AJ120" s="132">
        <f>IF(Q120="","",BL120*1)</f>
        <v>11</v>
      </c>
      <c r="AK120" s="132" t="str">
        <f>IF(R120="","",BS120*1)</f>
        <v/>
      </c>
      <c r="AL120" s="132" t="str">
        <f>IF(S120="","",BZ120*1)</f>
        <v/>
      </c>
      <c r="AM120" s="133">
        <f>IF(O120="","",AZ120*1)</f>
        <v>6</v>
      </c>
      <c r="AN120" s="133">
        <f>IF(P120="","",BG120*1)</f>
        <v>8</v>
      </c>
      <c r="AO120" s="133">
        <f>IF(Q120="","",BN120*1)</f>
        <v>6</v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33</v>
      </c>
      <c r="AS120" s="135">
        <f>SUM(AM120:AQ120)</f>
        <v>20</v>
      </c>
      <c r="AT120" s="136">
        <f>IF(O120=1000,11,IF(O120=-1000,0,IF(O120&gt;0,11,IF(O120&lt;0,(-O120),"0"))))</f>
        <v>11</v>
      </c>
      <c r="AU120" s="137">
        <f>IF(O120=1000,0,IF(O120=-1000,11,IF(O120&lt;-9,-(O120-2),IF(O120&gt;0,(O120),"0"))))</f>
        <v>6</v>
      </c>
      <c r="AV120" s="136" t="str">
        <f>IF(O120=1000,11,IF(O120=-1000,0,IF(O120&gt;9,(O120+2),IF(O120&lt;0,(-O120),"0"))))</f>
        <v>0</v>
      </c>
      <c r="AW120" s="137">
        <f>IF(O120=1000,0,IF(O120=-1000,11,IF(O120&lt;0,11,IF(O120&gt;0,(O120),"0"))))</f>
        <v>6</v>
      </c>
      <c r="AX120" s="138">
        <f>IF(O120="","",IF(O120&gt;9,AV120,AT120))</f>
        <v>11</v>
      </c>
      <c r="AY120" s="139" t="str">
        <f>IF(O120="","","-")</f>
        <v>-</v>
      </c>
      <c r="AZ120" s="140">
        <f>IF(O120="","",IF(O120&lt;-9,AU120,AW120))</f>
        <v>6</v>
      </c>
      <c r="BA120" s="136" t="str">
        <f>IF(P120=1000,11,IF(P120=-1000,0,IF(P120&gt;9,(P120+2),IF(P120&lt;0,(-P120),"0"))))</f>
        <v>0</v>
      </c>
      <c r="BB120" s="137">
        <f>IF(P120=1000,0,IF(P120=-1000,11,IF(P120&lt;-9,-(P120-2),IF(P120&gt;0,(P120),"0"))))</f>
        <v>8</v>
      </c>
      <c r="BC120" s="137">
        <f>IF(P120=1000,11,IF(P120=-1000,0,IF(P120&gt;0,11,IF(P120&lt;0,(-P120),"0"))))</f>
        <v>11</v>
      </c>
      <c r="BD120" s="137">
        <f>IF(P120=1000,0,IF(P120=-1000,11,IF(P120&lt;0,11,IF(P120&gt;0,(P120),"0"))))</f>
        <v>8</v>
      </c>
      <c r="BE120" s="138">
        <f>IF(P120="","",IF(P120&gt;9,BA120,BC120))</f>
        <v>11</v>
      </c>
      <c r="BF120" s="139" t="str">
        <f>IF(P120="","","-")</f>
        <v>-</v>
      </c>
      <c r="BG120" s="140">
        <f>IF(P120="","",IF(P120&lt;-9,BB120,BD120))</f>
        <v>8</v>
      </c>
      <c r="BH120" s="136" t="str">
        <f>IF(Q120=1000,11,IF(Q120=-1000,0,IF(Q120&gt;9,(Q120+2),IF(Q120&lt;0,(-Q120),"0"))))</f>
        <v>0</v>
      </c>
      <c r="BI120" s="137">
        <f>IF(Q120=1000,0,IF(Q120=-1000,11,IF(Q120&lt;-9,-(Q120-2),IF(Q120&gt;0,(Q120),"0"))))</f>
        <v>6</v>
      </c>
      <c r="BJ120" s="137">
        <f>IF(Q120=1000,11,IF(Q120=-1000,0,IF(Q120&gt;0,11,IF(Q120&lt;0,(-Q120),"0"))))</f>
        <v>11</v>
      </c>
      <c r="BK120" s="137">
        <f>IF(Q120=1000,0,IF(Q120=-1000,11,IF(Q120&lt;0,11,IF(Q120&gt;0,(Q120),"0"))))</f>
        <v>6</v>
      </c>
      <c r="BL120" s="138">
        <f>IF(Q120="","",IF(Q120&gt;9,BH120,BJ120))</f>
        <v>11</v>
      </c>
      <c r="BM120" s="139" t="str">
        <f>IF(Q120="","","-")</f>
        <v>-</v>
      </c>
      <c r="BN120" s="140">
        <f>IF(Q120="","",IF(Q120&lt;-9,BI120,BK120))</f>
        <v>6</v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>
        <f>IF(O120="","",SUM(T120:X120))</f>
        <v>3</v>
      </c>
      <c r="CD120" s="143" t="str">
        <f>IF(CC120="","","-")</f>
        <v>-</v>
      </c>
      <c r="CE120" s="144">
        <f>IF(O120="","",SUM(Y120:AC120))</f>
        <v>0</v>
      </c>
      <c r="CP120" s="32"/>
      <c r="CQ120" s="32"/>
    </row>
    <row r="121" spans="1:95" s="31" customFormat="1" ht="15" customHeight="1" thickBot="1" x14ac:dyDescent="0.25">
      <c r="A121" s="145"/>
      <c r="B121" s="145"/>
      <c r="C121" s="145"/>
      <c r="D121" s="146"/>
      <c r="E121" s="147"/>
      <c r="F121" s="148"/>
      <c r="G121" s="149"/>
      <c r="H121" s="150"/>
      <c r="I121" s="151"/>
      <c r="J121" s="151"/>
      <c r="K121" s="151"/>
      <c r="L121" s="151"/>
      <c r="M121" s="151"/>
      <c r="N121" s="150"/>
      <c r="O121" s="152"/>
      <c r="P121" s="152"/>
      <c r="Q121" s="152"/>
      <c r="R121" s="152"/>
      <c r="S121" s="152"/>
      <c r="T121" s="153"/>
      <c r="U121" s="153"/>
      <c r="V121" s="153"/>
      <c r="W121" s="153"/>
      <c r="X121" s="153"/>
      <c r="Y121" s="154"/>
      <c r="Z121" s="154"/>
      <c r="AA121" s="154"/>
      <c r="AB121" s="154"/>
      <c r="AC121" s="154"/>
      <c r="AD121" s="155"/>
      <c r="AE121" s="155"/>
      <c r="AF121" s="156"/>
      <c r="AG121" s="156"/>
      <c r="AH121" s="157"/>
      <c r="AI121" s="157"/>
      <c r="AJ121" s="157"/>
      <c r="AK121" s="157"/>
      <c r="AL121" s="157"/>
      <c r="AM121" s="158"/>
      <c r="AN121" s="158"/>
      <c r="AO121" s="158"/>
      <c r="AP121" s="158"/>
      <c r="AQ121" s="158"/>
      <c r="AR121" s="159"/>
      <c r="AS121" s="159"/>
      <c r="AT121" s="160"/>
      <c r="AU121" s="160"/>
      <c r="AV121" s="160"/>
      <c r="AW121" s="160"/>
      <c r="AX121" s="161"/>
      <c r="AY121" s="161"/>
      <c r="AZ121" s="161"/>
      <c r="BA121" s="160"/>
      <c r="BB121" s="160"/>
      <c r="BC121" s="160"/>
      <c r="BD121" s="160"/>
      <c r="BE121" s="161"/>
      <c r="BF121" s="161"/>
      <c r="BG121" s="161"/>
      <c r="BH121" s="160"/>
      <c r="BI121" s="160"/>
      <c r="BJ121" s="160"/>
      <c r="BK121" s="160"/>
      <c r="BL121" s="161"/>
      <c r="BM121" s="161"/>
      <c r="BN121" s="161"/>
      <c r="BO121" s="160"/>
      <c r="BP121" s="160"/>
      <c r="BQ121" s="160"/>
      <c r="BR121" s="160"/>
      <c r="BS121" s="161"/>
      <c r="BT121" s="161"/>
      <c r="BU121" s="161"/>
      <c r="BV121" s="160"/>
      <c r="BW121" s="160"/>
      <c r="BX121" s="160"/>
      <c r="BY121" s="160"/>
      <c r="BZ121" s="161"/>
      <c r="CA121" s="161"/>
      <c r="CB121" s="161"/>
      <c r="CC121" s="162"/>
      <c r="CD121" s="163"/>
      <c r="CE121" s="164"/>
      <c r="CP121" s="32"/>
      <c r="CQ121" s="32"/>
    </row>
    <row r="122" spans="1:95" s="31" customFormat="1" ht="31.5" customHeight="1" thickBot="1" x14ac:dyDescent="0.25">
      <c r="A122" s="34">
        <v>2</v>
      </c>
      <c r="B122" s="35">
        <v>7</v>
      </c>
      <c r="C122" s="1225">
        <f>1+C113</f>
        <v>14</v>
      </c>
      <c r="D122" s="1227" t="str">
        <f>IF(A122="","",VLOOKUP(A122,СписокКМ!$A$186:$D$236,3,FALSE))</f>
        <v>Архангельская область</v>
      </c>
      <c r="E122" s="1228" t="e">
        <f>IF(B122="","",VLOOKUP(B122,СписокКМ!E:J,2,FALSE))</f>
        <v>#N/A</v>
      </c>
      <c r="F122" s="1231" t="str">
        <f>IF(B122="","",VLOOKUP(B122,СписокКМ!$A$186:$D$236,3,FALSE))</f>
        <v>Республика Крым</v>
      </c>
      <c r="G122" s="1232" t="e">
        <f>IF(D122="","",VLOOKUP(D122,СписокКМ!G:L,2,FALSE))</f>
        <v>#N/A</v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>
        <f>IF(A122="","",VLOOKUP(A122,'[60]Протокол команд'!A:K,8,FALSE))</f>
        <v>1</v>
      </c>
      <c r="U122" s="39">
        <f>T122*5-4</f>
        <v>1</v>
      </c>
      <c r="V122" s="39">
        <f>T122*5</f>
        <v>5</v>
      </c>
      <c r="W122" s="39" t="str">
        <f>CONCATENATE(U122,"-",V122)</f>
        <v>1-5</v>
      </c>
      <c r="X122" s="39">
        <f>IF(A122="","",VLOOKUP(A122,'[60]Протокол команд'!A:K,10,FALSE))</f>
        <v>2</v>
      </c>
      <c r="Y122" s="39">
        <f>X122*5-4</f>
        <v>6</v>
      </c>
      <c r="Z122" s="39">
        <f>X122*5</f>
        <v>10</v>
      </c>
      <c r="AA122" s="39" t="str">
        <f>CONCATENATE(Y122,"-",Z122)</f>
        <v>6-10</v>
      </c>
      <c r="AB122" s="1241">
        <f>IF(O124="","",SUM(AF124:AF129))</f>
        <v>3</v>
      </c>
      <c r="AC122" s="1242"/>
      <c r="AD122" s="1243"/>
      <c r="AE122" s="1242">
        <f>IF(O124="","",SUM(AG124:AG129))</f>
        <v>0</v>
      </c>
      <c r="AF122" s="1242"/>
      <c r="AG122" s="1264"/>
      <c r="AH122" s="1241">
        <f>SUM(CC124:CC129)</f>
        <v>9</v>
      </c>
      <c r="AI122" s="1242"/>
      <c r="AJ122" s="1243"/>
      <c r="AK122" s="1242">
        <f>SUM(CE124:CE129)</f>
        <v>2</v>
      </c>
      <c r="AL122" s="1242"/>
      <c r="AM122" s="1264"/>
      <c r="AN122" s="1265">
        <f>SUM(AR124:AR129)</f>
        <v>66</v>
      </c>
      <c r="AO122" s="1266"/>
      <c r="AP122" s="1267"/>
      <c r="AQ122" s="1266">
        <f>SUM(AS124:AS129)</f>
        <v>29</v>
      </c>
      <c r="AR122" s="1266"/>
      <c r="AS122" s="1268"/>
      <c r="AT122" s="1314" t="s">
        <v>616</v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>
        <f>IF(O124="","",SUM(AF124:AF129))</f>
        <v>3</v>
      </c>
      <c r="CD122" s="1256" t="str">
        <f>IF(CC122="","","-")</f>
        <v>-</v>
      </c>
      <c r="CE122" s="1258">
        <f>IF(O124="","",SUM(AG124:AG129))</f>
        <v>0</v>
      </c>
      <c r="CP122" s="32"/>
      <c r="CQ122" s="32"/>
    </row>
    <row r="123" spans="1:95" s="31" customFormat="1" ht="13.5" customHeight="1" x14ac:dyDescent="0.2">
      <c r="A123" s="40"/>
      <c r="B123" s="40"/>
      <c r="C123" s="1226"/>
      <c r="D123" s="1229" t="str">
        <f>IF(A123="","",VLOOKUP(A123,СписокКМ!D:I,2,FALSE))</f>
        <v/>
      </c>
      <c r="E123" s="1230" t="str">
        <f>IF(B123="","",VLOOKUP(B123,СписокКМ!E:J,2,FALSE))</f>
        <v/>
      </c>
      <c r="F123" s="1233" t="str">
        <f>IF(C123="","",VLOOKUP(C123,СписокКМ!F:K,2,FALSE))</f>
        <v/>
      </c>
      <c r="G123" s="1234" t="str">
        <f>IF(D123="","",VLOOKUP(D123,СписокКМ!G:L,2,FALSE))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x14ac:dyDescent="0.2">
      <c r="A124" s="43">
        <v>70</v>
      </c>
      <c r="B124" s="44">
        <v>16</v>
      </c>
      <c r="C124" s="90">
        <v>1</v>
      </c>
      <c r="D124" s="46" t="str">
        <f>IF(A124="","",VLOOKUP(A124,СписокКМ!D:I,2,FALSE))</f>
        <v>НИКАНДРОВ Максим</v>
      </c>
      <c r="E124" s="47"/>
      <c r="F124" s="48" t="str">
        <f>IF(B124="","",VLOOKUP(B124,СписокКМ!D:I,2,FALSE))</f>
        <v>ЛУКАШЕНКО Вадим</v>
      </c>
      <c r="G124" s="49"/>
      <c r="H124" s="50"/>
      <c r="I124" s="51" t="s">
        <v>149</v>
      </c>
      <c r="J124" s="51" t="s">
        <v>154</v>
      </c>
      <c r="K124" s="51" t="s">
        <v>155</v>
      </c>
      <c r="L124" s="51"/>
      <c r="M124" s="51"/>
      <c r="N124" s="52"/>
      <c r="O124" s="53">
        <f>IF(I124="","",IF(I124="0",1000,IF(I124="-0",-1000,I124*1)))</f>
        <v>3</v>
      </c>
      <c r="P124" s="53">
        <f t="shared" ref="P124:S125" si="88">IF(J124="","",IF(J124="0",1000,IF(J124="-0",-1000,J124*1)))</f>
        <v>6</v>
      </c>
      <c r="Q124" s="53">
        <f t="shared" si="88"/>
        <v>7</v>
      </c>
      <c r="R124" s="53" t="str">
        <f t="shared" si="88"/>
        <v/>
      </c>
      <c r="S124" s="54" t="str">
        <f t="shared" si="88"/>
        <v/>
      </c>
      <c r="T124" s="55">
        <f t="shared" ref="T124:X125" si="89">IF(O124="","",IF(O124&gt;0,1,0))</f>
        <v>1</v>
      </c>
      <c r="U124" s="56">
        <f t="shared" si="89"/>
        <v>1</v>
      </c>
      <c r="V124" s="56">
        <f t="shared" si="89"/>
        <v>1</v>
      </c>
      <c r="W124" s="56" t="str">
        <f t="shared" si="89"/>
        <v/>
      </c>
      <c r="X124" s="56" t="str">
        <f t="shared" si="89"/>
        <v/>
      </c>
      <c r="Y124" s="57">
        <f t="shared" ref="Y124:AC125" si="90">IF(O124="","",IF(O124&lt;0,1,0))</f>
        <v>0</v>
      </c>
      <c r="Z124" s="57">
        <f t="shared" si="90"/>
        <v>0</v>
      </c>
      <c r="AA124" s="57">
        <f t="shared" si="90"/>
        <v>0</v>
      </c>
      <c r="AB124" s="57" t="str">
        <f t="shared" si="90"/>
        <v/>
      </c>
      <c r="AC124" s="57" t="str">
        <f t="shared" si="90"/>
        <v/>
      </c>
      <c r="AD124" s="58">
        <f>IF(CC124="","",IF(CC124&gt;CE124,1,-1))</f>
        <v>1</v>
      </c>
      <c r="AE124" s="58">
        <f>IF(CC124="","",IF(CC124&lt;CE124,1,-1))</f>
        <v>-1</v>
      </c>
      <c r="AF124" s="59">
        <f>IF(CC124&gt;CE124,1,0)</f>
        <v>1</v>
      </c>
      <c r="AG124" s="60">
        <f>IF(CE124&gt;CC124,1,0)</f>
        <v>0</v>
      </c>
      <c r="AH124" s="61">
        <f>IF(O124="","",AX124*1)</f>
        <v>11</v>
      </c>
      <c r="AI124" s="62">
        <f>IF(P124="","",BE124*1)</f>
        <v>11</v>
      </c>
      <c r="AJ124" s="62">
        <f>IF(Q124="","",BL124*1)</f>
        <v>11</v>
      </c>
      <c r="AK124" s="62" t="str">
        <f>IF(R124="","",BS124*1)</f>
        <v/>
      </c>
      <c r="AL124" s="62" t="str">
        <f>IF(S124="","",BZ124*1)</f>
        <v/>
      </c>
      <c r="AM124" s="63">
        <f>IF(O124="","",AZ124*1)</f>
        <v>3</v>
      </c>
      <c r="AN124" s="63">
        <f>IF(P124="","",BG124*1)</f>
        <v>6</v>
      </c>
      <c r="AO124" s="63">
        <f>IF(Q124="","",BN124*1)</f>
        <v>7</v>
      </c>
      <c r="AP124" s="63" t="str">
        <f>IF(R124="","",BU124*1)</f>
        <v/>
      </c>
      <c r="AQ124" s="63" t="str">
        <f>IF(S124="","",CB124*1)</f>
        <v/>
      </c>
      <c r="AR124" s="64">
        <f>SUM(AH124:AL124)</f>
        <v>33</v>
      </c>
      <c r="AS124" s="65">
        <f>SUM(AM124:AQ124)</f>
        <v>16</v>
      </c>
      <c r="AT124" s="66">
        <f>IF(O124=1000,11,IF(O124=-1000,0,IF(O124&gt;0,11,IF(O124&lt;0,(-O124),"0"))))</f>
        <v>11</v>
      </c>
      <c r="AU124" s="67">
        <f>IF(O124=1000,0,IF(O124=-1000,11,IF(O124&lt;-9,-(O124-2),IF(O124&gt;0,(O124),"0"))))</f>
        <v>3</v>
      </c>
      <c r="AV124" s="66">
        <f>IF(O124=1000,11,IF(O124=-1000,0,IF(O124&lt;9,11,IF(O124&gt;9,(O124+2),"0"))))</f>
        <v>11</v>
      </c>
      <c r="AW124" s="67">
        <f>IF(O124=1000,0,IF(O124=-1000,11,IF(O124&lt;0,11,IF(O124&gt;0,(O124),"0"))))</f>
        <v>3</v>
      </c>
      <c r="AX124" s="68">
        <f>IF(O124="","",IF(O124&gt;9,AV124,AT124))</f>
        <v>11</v>
      </c>
      <c r="AY124" s="69" t="str">
        <f>IF(O124="","","-")</f>
        <v>-</v>
      </c>
      <c r="AZ124" s="70">
        <f>IF(O124="","",IF(O124&lt;-9,AU124,AW124))</f>
        <v>3</v>
      </c>
      <c r="BA124" s="66" t="str">
        <f>IF(P124=1000,11,IF(P124=-1000,0,IF(P124&gt;9,(P124+2),IF(P124&lt;0,(-P124),"0"))))</f>
        <v>0</v>
      </c>
      <c r="BB124" s="67">
        <f>IF(P124=1000,0,IF(P124=-1000,11,IF(P124&lt;-9,-(P124-2),IF(P124&gt;0,(P124),"0"))))</f>
        <v>6</v>
      </c>
      <c r="BC124" s="67">
        <f>IF(P124=1000,11,IF(P124=-1000,0,IF(P124&gt;0,11,IF(P124&lt;0,(-P124),"0"))))</f>
        <v>11</v>
      </c>
      <c r="BD124" s="67">
        <f>IF(P124=1000,0,IF(P124=-1000,11,IF(P124&lt;0,11,IF(P124&gt;0,(P124),"0"))))</f>
        <v>6</v>
      </c>
      <c r="BE124" s="68">
        <f>IF(P124="","",IF(P124&gt;9,BA124,BC124))</f>
        <v>11</v>
      </c>
      <c r="BF124" s="69" t="str">
        <f>IF(P124="","","-")</f>
        <v>-</v>
      </c>
      <c r="BG124" s="70">
        <f>IF(P124="","",IF(P124&lt;-9,BB124,BD124))</f>
        <v>6</v>
      </c>
      <c r="BH124" s="66" t="str">
        <f>IF(Q124=1000,11,IF(Q124=-1000,0,IF(Q124&gt;9,(Q124+2),IF(Q124&lt;0,(-Q124),"0"))))</f>
        <v>0</v>
      </c>
      <c r="BI124" s="67">
        <f>IF(Q124=1000,0,IF(Q124=-1000,11,IF(Q124&lt;-9,-(Q124-2),IF(Q124&gt;0,(Q124),"0"))))</f>
        <v>7</v>
      </c>
      <c r="BJ124" s="67">
        <f>IF(Q124=1000,11,IF(Q124=-1000,0,IF(Q124&gt;0,11,IF(Q124&lt;0,(-Q124),"0"))))</f>
        <v>11</v>
      </c>
      <c r="BK124" s="67">
        <f>IF(Q124=1000,0,IF(Q124=-1000,11,IF(Q124&lt;0,11,IF(Q124&gt;0,(Q124),"0"))))</f>
        <v>7</v>
      </c>
      <c r="BL124" s="68">
        <f>IF(Q124="","",IF(Q124&gt;9,BH124,BJ124))</f>
        <v>11</v>
      </c>
      <c r="BM124" s="69" t="str">
        <f>IF(Q124="","","-")</f>
        <v>-</v>
      </c>
      <c r="BN124" s="70">
        <f>IF(Q124="","",IF(Q124&lt;-9,BI124,BK124))</f>
        <v>7</v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>
        <f>IF(O124="","",SUM(T124:X124))</f>
        <v>3</v>
      </c>
      <c r="CD124" s="73" t="str">
        <f>IF(CC124="","","-")</f>
        <v>-</v>
      </c>
      <c r="CE124" s="74">
        <f>IF(O124="","",SUM(Y124:AC124))</f>
        <v>0</v>
      </c>
      <c r="CP124" s="32"/>
      <c r="CQ124" s="32"/>
    </row>
    <row r="125" spans="1:95" s="31" customFormat="1" ht="15" customHeight="1" x14ac:dyDescent="0.2">
      <c r="A125" s="43">
        <v>2</v>
      </c>
      <c r="B125" s="44">
        <v>10</v>
      </c>
      <c r="C125" s="75">
        <v>2</v>
      </c>
      <c r="D125" s="76" t="str">
        <f>IF(A125="","",VLOOKUP(A125,СписокКМ!D:I,2,FALSE))</f>
        <v>БАБОШИН Алексей</v>
      </c>
      <c r="E125" s="47"/>
      <c r="F125" s="77" t="str">
        <f>IF(B125="","",VLOOKUP(B125,СписокКМ!D:I,2,FALSE))</f>
        <v>ГУСЬКОВ Олег</v>
      </c>
      <c r="G125" s="49"/>
      <c r="H125" s="41"/>
      <c r="I125" s="91" t="s">
        <v>145</v>
      </c>
      <c r="J125" s="91" t="s">
        <v>149</v>
      </c>
      <c r="K125" s="91" t="s">
        <v>31</v>
      </c>
      <c r="L125" s="91"/>
      <c r="M125" s="51"/>
      <c r="N125" s="42"/>
      <c r="O125" s="79">
        <f>IF(I125="","",IF(I125="0",1000,IF(I125="-0",-1000,I125*1)))</f>
        <v>2</v>
      </c>
      <c r="P125" s="79">
        <f t="shared" si="88"/>
        <v>3</v>
      </c>
      <c r="Q125" s="79">
        <f t="shared" si="88"/>
        <v>8</v>
      </c>
      <c r="R125" s="79" t="str">
        <f t="shared" si="88"/>
        <v/>
      </c>
      <c r="S125" s="80" t="str">
        <f t="shared" si="88"/>
        <v/>
      </c>
      <c r="T125" s="55">
        <f t="shared" si="89"/>
        <v>1</v>
      </c>
      <c r="U125" s="56">
        <f t="shared" si="89"/>
        <v>1</v>
      </c>
      <c r="V125" s="56">
        <f t="shared" si="89"/>
        <v>1</v>
      </c>
      <c r="W125" s="56" t="str">
        <f t="shared" si="89"/>
        <v/>
      </c>
      <c r="X125" s="56" t="str">
        <f t="shared" si="89"/>
        <v/>
      </c>
      <c r="Y125" s="57">
        <f t="shared" si="90"/>
        <v>0</v>
      </c>
      <c r="Z125" s="57">
        <f t="shared" si="90"/>
        <v>0</v>
      </c>
      <c r="AA125" s="57">
        <f t="shared" si="90"/>
        <v>0</v>
      </c>
      <c r="AB125" s="57" t="str">
        <f t="shared" si="90"/>
        <v/>
      </c>
      <c r="AC125" s="57" t="str">
        <f t="shared" si="90"/>
        <v/>
      </c>
      <c r="AD125" s="58">
        <f>IF(CC125="","",IF(CC125&gt;CE125,1,-1))</f>
        <v>1</v>
      </c>
      <c r="AE125" s="58">
        <f>IF(CC125="","",IF(CC125&lt;CE125,1,-1))</f>
        <v>-1</v>
      </c>
      <c r="AF125" s="59">
        <f>IF(CC125&gt;CE125,1,0)</f>
        <v>1</v>
      </c>
      <c r="AG125" s="60">
        <f>IF(CE125&gt;CC125,1,0)</f>
        <v>0</v>
      </c>
      <c r="AH125" s="81">
        <f>IF(O125="","",AX125*1)</f>
        <v>11</v>
      </c>
      <c r="AI125" s="92">
        <f>IF(P125="","",BE125*1)</f>
        <v>11</v>
      </c>
      <c r="AJ125" s="92">
        <f>IF(Q125="","",BL125*1)</f>
        <v>11</v>
      </c>
      <c r="AK125" s="92" t="str">
        <f>IF(R125="","",BS125*1)</f>
        <v/>
      </c>
      <c r="AL125" s="92" t="str">
        <f>IF(S125="","",BZ125*1)</f>
        <v/>
      </c>
      <c r="AM125" s="93">
        <f>IF(O125="","",AZ125*1)</f>
        <v>2</v>
      </c>
      <c r="AN125" s="93">
        <f>IF(P125="","",BG125*1)</f>
        <v>3</v>
      </c>
      <c r="AO125" s="93">
        <f>IF(Q125="","",BN125*1)</f>
        <v>8</v>
      </c>
      <c r="AP125" s="93" t="str">
        <f>IF(R125="","",BU125*1)</f>
        <v/>
      </c>
      <c r="AQ125" s="93" t="str">
        <f>IF(S125="","",CB125*1)</f>
        <v/>
      </c>
      <c r="AR125" s="64">
        <f>SUM(AH125:AL125)</f>
        <v>33</v>
      </c>
      <c r="AS125" s="65">
        <f>SUM(AM125:AQ125)</f>
        <v>13</v>
      </c>
      <c r="AT125" s="66">
        <f>IF(O125=1000,11,IF(O125=-1000,0,IF(O125&gt;0,11,IF(O125&lt;0,(-O125),"0"))))</f>
        <v>11</v>
      </c>
      <c r="AU125" s="67">
        <f>IF(O125=1000,0,IF(O125=-1000,11,IF(O125&lt;-9,-(O125-2),IF(O125&gt;0,(O125),"0"))))</f>
        <v>2</v>
      </c>
      <c r="AV125" s="66" t="str">
        <f>IF(O125=1000,11,IF(O125=-1000,0,IF(O125&gt;9,(O125+2),IF(O125&lt;0,(-O125),"0"))))</f>
        <v>0</v>
      </c>
      <c r="AW125" s="67">
        <f>IF(O125=1000,0,IF(O125=-1000,11,IF(O125&lt;0,11,IF(O125&gt;0,(O125),"0"))))</f>
        <v>2</v>
      </c>
      <c r="AX125" s="94">
        <f>IF(O125="","",IF(O125&gt;9,AV125,AT125))</f>
        <v>11</v>
      </c>
      <c r="AY125" s="95" t="str">
        <f>IF(O125="","","-")</f>
        <v>-</v>
      </c>
      <c r="AZ125" s="96">
        <f>IF(O125="","",IF(O125&lt;-9,AU125,AW125))</f>
        <v>2</v>
      </c>
      <c r="BA125" s="66" t="str">
        <f>IF(P125=1000,11,IF(P125=-1000,0,IF(P125&gt;9,(P125+2),IF(P125&lt;0,(-P125),"0"))))</f>
        <v>0</v>
      </c>
      <c r="BB125" s="67">
        <f>IF(P125=1000,0,IF(P125=-1000,11,IF(P125&lt;-9,-(P125-2),IF(P125&gt;0,(P125),"0"))))</f>
        <v>3</v>
      </c>
      <c r="BC125" s="67">
        <f>IF(P125=1000,11,IF(P125=-1000,0,IF(P125&gt;0,11,IF(P125&lt;0,(-P125),"0"))))</f>
        <v>11</v>
      </c>
      <c r="BD125" s="67">
        <f>IF(P125=1000,0,IF(P125=-1000,11,IF(P125&lt;0,11,IF(P125&gt;0,(P125),"0"))))</f>
        <v>3</v>
      </c>
      <c r="BE125" s="94">
        <f>IF(P125="","",IF(P125&gt;9,BA125,BC125))</f>
        <v>11</v>
      </c>
      <c r="BF125" s="95" t="str">
        <f>IF(P125="","","-")</f>
        <v>-</v>
      </c>
      <c r="BG125" s="96">
        <f>IF(P125="","",IF(P125&lt;-9,BB125,BD125))</f>
        <v>3</v>
      </c>
      <c r="BH125" s="66" t="str">
        <f>IF(Q125=1000,11,IF(Q125=-1000,0,IF(Q125&gt;9,(Q125+2),IF(Q125&lt;0,(-Q125),"0"))))</f>
        <v>0</v>
      </c>
      <c r="BI125" s="67">
        <f>IF(Q125=1000,0,IF(Q125=-1000,11,IF(Q125&lt;-9,-(Q125-2),IF(Q125&gt;0,(Q125),"0"))))</f>
        <v>8</v>
      </c>
      <c r="BJ125" s="67">
        <f>IF(Q125=1000,11,IF(Q125=-1000,0,IF(Q125&gt;0,11,IF(Q125&lt;0,(-Q125),"0"))))</f>
        <v>11</v>
      </c>
      <c r="BK125" s="67">
        <f>IF(Q125=1000,0,IF(Q125=-1000,11,IF(Q125&lt;0,11,IF(Q125&gt;0,(Q125),"0"))))</f>
        <v>8</v>
      </c>
      <c r="BL125" s="94">
        <f>IF(Q125="","",IF(Q125&gt;9,BH125,BJ125))</f>
        <v>11</v>
      </c>
      <c r="BM125" s="95" t="str">
        <f>IF(Q125="","","-")</f>
        <v>-</v>
      </c>
      <c r="BN125" s="96">
        <f>IF(Q125="","",IF(Q125&lt;-9,BI125,BK125))</f>
        <v>8</v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94" t="str">
        <f>IF(R125="","",IF(R125&gt;9,BO125,BQ125))</f>
        <v/>
      </c>
      <c r="BT125" s="95" t="str">
        <f>IF(R125="","","-")</f>
        <v/>
      </c>
      <c r="BU125" s="96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94" t="str">
        <f>IF(S125="","",IF(S125&gt;9,BV125,BX125))</f>
        <v/>
      </c>
      <c r="CA125" s="95" t="str">
        <f>IF(S125="","","-")</f>
        <v/>
      </c>
      <c r="CB125" s="96" t="str">
        <f>IF(S125="","",IF(S125&lt;-9,BW125,BY125))</f>
        <v/>
      </c>
      <c r="CC125" s="97">
        <f>IF(O125="","",SUM(T125:X125))</f>
        <v>3</v>
      </c>
      <c r="CD125" s="88" t="str">
        <f>IF(CC125="","","-")</f>
        <v>-</v>
      </c>
      <c r="CE125" s="98">
        <f>IF(O125="","",SUM(Y125:AC125))</f>
        <v>0</v>
      </c>
      <c r="CP125" s="32"/>
      <c r="CQ125" s="32"/>
    </row>
    <row r="126" spans="1:95" s="31" customFormat="1" ht="15" customHeight="1" x14ac:dyDescent="0.2">
      <c r="A126" s="43">
        <v>18</v>
      </c>
      <c r="B126" s="44">
        <v>16</v>
      </c>
      <c r="C126" s="1250" t="s">
        <v>563</v>
      </c>
      <c r="D126" s="76" t="str">
        <f>IF(A126="","",VLOOKUP(A126,СписокКМ!D:I,2,FALSE))</f>
        <v>БЕГОУЛЕВ Матвей</v>
      </c>
      <c r="E126" s="47"/>
      <c r="F126" s="77" t="str">
        <f>IF(B126="","",VLOOKUP(B126,СписокКМ!D:I,2,FALSE))</f>
        <v>ЛУКАШЕНКО Вадим</v>
      </c>
      <c r="G126" s="49"/>
      <c r="H126" s="41"/>
      <c r="I126" s="1252" t="s">
        <v>154</v>
      </c>
      <c r="J126" s="1252" t="s">
        <v>30</v>
      </c>
      <c r="K126" s="1252" t="s">
        <v>567</v>
      </c>
      <c r="L126" s="1252" t="s">
        <v>154</v>
      </c>
      <c r="M126" s="1252" t="s">
        <v>150</v>
      </c>
      <c r="N126" s="42"/>
      <c r="O126" s="1244">
        <f>IF(I126="","",IF(I126="0",1000,IF(I126="-0",-1000,I126*1)))</f>
        <v>6</v>
      </c>
      <c r="P126" s="1244">
        <f>IF(J126="","",IF(J126="0",1000,IF(J126="-0",-1000,J126*1)))</f>
        <v>-8</v>
      </c>
      <c r="Q126" s="1244">
        <f>IF(K126="","",IF(K126="0",1000,IF(K126="-0",-1000,K126*1)))</f>
        <v>-5</v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>
        <f>IF(O126="","",IF(O126&gt;0,1,0))</f>
        <v>1</v>
      </c>
      <c r="U126" s="1284">
        <f>IF(P126="","",IF(P126&gt;0,1,0))</f>
        <v>0</v>
      </c>
      <c r="V126" s="1284">
        <f>IF(Q126="","",IF(Q126&gt;0,1,0))</f>
        <v>0</v>
      </c>
      <c r="W126" s="1284" t="str">
        <f>IF(R126="","",IF(R126&gt;0,1,0))</f>
        <v/>
      </c>
      <c r="X126" s="1284" t="str">
        <f>IF(S126="","",IF(S126&gt;0,1,0))</f>
        <v/>
      </c>
      <c r="Y126" s="1278">
        <f>IF(O126="","",IF(O126&lt;0,1,0))</f>
        <v>0</v>
      </c>
      <c r="Z126" s="1278">
        <f>IF(P126="","",IF(P126&lt;0,1,0))</f>
        <v>1</v>
      </c>
      <c r="AA126" s="1278">
        <f>IF(Q126="","",IF(Q126&lt;0,1,0))</f>
        <v>1</v>
      </c>
      <c r="AB126" s="1278" t="str">
        <f>IF(R126="","",IF(R126&lt;0,1,0))</f>
        <v/>
      </c>
      <c r="AC126" s="1278" t="str">
        <f>IF(S126="","",IF(S126&lt;0,1,0))</f>
        <v/>
      </c>
      <c r="AD126" s="1280">
        <f>IF(CC126="","",IF(CC126&gt;CE126,1,-1))</f>
        <v>1</v>
      </c>
      <c r="AE126" s="1280">
        <f>IF(CC126="","",IF(CC126&lt;CE126,1,-1))</f>
        <v>-1</v>
      </c>
      <c r="AF126" s="1282">
        <f>IF(CC126&gt;CE126,1,0)</f>
        <v>1</v>
      </c>
      <c r="AG126" s="1272">
        <f>IF(CE126&gt;CC126,1,0)</f>
        <v>0</v>
      </c>
      <c r="AH126" s="1274">
        <f>IF(O126="","",AX126*1)</f>
        <v>11</v>
      </c>
      <c r="AI126" s="1276">
        <f>IF(P126="","",BE126*1)</f>
        <v>8</v>
      </c>
      <c r="AJ126" s="1276">
        <f>IF(Q126="","",BL126*1)</f>
        <v>5</v>
      </c>
      <c r="AK126" s="1276" t="str">
        <f>IF(R126="","",BS126*1)</f>
        <v/>
      </c>
      <c r="AL126" s="1276" t="str">
        <f>IF(S126="","",BZ126*1)</f>
        <v/>
      </c>
      <c r="AM126" s="1298">
        <f>IF(O126="","",AZ126*1)</f>
        <v>6</v>
      </c>
      <c r="AN126" s="1298">
        <f>IF(P126="","",BG126*1)</f>
        <v>11</v>
      </c>
      <c r="AO126" s="1298">
        <f>IF(Q126="","",BN126*1)</f>
        <v>11</v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11</v>
      </c>
      <c r="AU126" s="1286">
        <f>IF(O126=1000,0,IF(O126=-1000,11,IF(O126&lt;-9,-(O126-2),IF(O126&gt;0,(O126),"0"))))</f>
        <v>6</v>
      </c>
      <c r="AV126" s="1286" t="str">
        <f>IF(O126=1000,11,IF(O126=-1000,0,IF(O126&gt;9,(O126+2),IF(O126&lt;0,(-O126),"0"))))</f>
        <v>0</v>
      </c>
      <c r="AW126" s="1286">
        <f>IF(O126=1000,0,IF(O126=-1000,11,IF(O126&lt;0,11,IF(O126&gt;0,(O126),"0"))))</f>
        <v>6</v>
      </c>
      <c r="AX126" s="1296">
        <f>IF(O126="","",IF(O126&gt;9,AV126,AT126))</f>
        <v>11</v>
      </c>
      <c r="AY126" s="1288" t="str">
        <f>IF(O126="","","-")</f>
        <v>-</v>
      </c>
      <c r="AZ126" s="1290">
        <f>IF(O126="","",IF(O126&lt;-9,AU126,AW126))</f>
        <v>6</v>
      </c>
      <c r="BA126" s="1286">
        <f>IF(P126=1000,11,IF(P126=-1000,0,IF(P126&gt;9,(P126+2),IF(P126&lt;0,(-P126),"0"))))</f>
        <v>8</v>
      </c>
      <c r="BB126" s="1286" t="str">
        <f>IF(P126=1000,0,IF(P126=-1000,11,IF(P126&lt;-9,-(P126-2),IF(P126&gt;0,(P126),"0"))))</f>
        <v>0</v>
      </c>
      <c r="BC126" s="1286">
        <f>IF(P126=1000,11,IF(P126=-1000,0,IF(P126&gt;0,11,IF(P126&lt;0,(-P126),"0"))))</f>
        <v>8</v>
      </c>
      <c r="BD126" s="1286">
        <f>IF(P126=1000,0,IF(P126=-1000,11,IF(P126&lt;0,11,IF(P126&gt;0,(P126),"0"))))</f>
        <v>11</v>
      </c>
      <c r="BE126" s="1296">
        <f>IF(P126="","",IF(P126&gt;9,BA126,BC126))</f>
        <v>8</v>
      </c>
      <c r="BF126" s="1288" t="str">
        <f>IF(P126="","","-")</f>
        <v>-</v>
      </c>
      <c r="BG126" s="1290">
        <f>IF(P126="","",IF(P126&lt;-9,BB126,BD126))</f>
        <v>11</v>
      </c>
      <c r="BH126" s="1286">
        <f>IF(Q126=1000,11,IF(Q126=-1000,0,IF(Q126&gt;9,(Q126+2),IF(Q126&lt;0,(-Q126),"0"))))</f>
        <v>5</v>
      </c>
      <c r="BI126" s="1286" t="str">
        <f>IF(Q126=1000,0,IF(Q126=-1000,11,IF(Q126&lt;-9,-(Q126-2),IF(Q126&gt;0,(Q126),"0"))))</f>
        <v>0</v>
      </c>
      <c r="BJ126" s="1286">
        <f>IF(Q126=1000,11,IF(Q126=-1000,0,IF(Q126&gt;0,11,IF(Q126&lt;0,(-Q126),"0"))))</f>
        <v>5</v>
      </c>
      <c r="BK126" s="1286">
        <f>IF(Q126=1000,0,IF(Q126=-1000,11,IF(Q126&lt;0,11,IF(Q126&gt;0,(Q126),"0"))))</f>
        <v>11</v>
      </c>
      <c r="BL126" s="1296">
        <f>IF(Q126="","",IF(Q126&gt;9,BH126,BJ126))</f>
        <v>5</v>
      </c>
      <c r="BM126" s="1288" t="str">
        <f>IF(Q126="","","-")</f>
        <v>-</v>
      </c>
      <c r="BN126" s="1290">
        <f>IF(Q126="","",IF(Q126&lt;-9,BI126,BK126))</f>
        <v>11</v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>
        <v>11</v>
      </c>
      <c r="BT126" s="1288" t="s">
        <v>569</v>
      </c>
      <c r="BU126" s="1290">
        <v>6</v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>
        <v>11</v>
      </c>
      <c r="CA126" s="1288" t="s">
        <v>569</v>
      </c>
      <c r="CB126" s="1290">
        <v>4</v>
      </c>
      <c r="CC126" s="1302">
        <v>3</v>
      </c>
      <c r="CD126" s="1304" t="str">
        <f>IF(CC126="","","-")</f>
        <v>-</v>
      </c>
      <c r="CE126" s="1306">
        <f>IF(O126="","",SUM(Y126:AC127))</f>
        <v>2</v>
      </c>
      <c r="CP126" s="32"/>
      <c r="CQ126" s="32"/>
    </row>
    <row r="127" spans="1:95" s="31" customFormat="1" ht="15" customHeight="1" x14ac:dyDescent="0.2">
      <c r="A127" s="43">
        <v>70</v>
      </c>
      <c r="B127" s="44">
        <v>10</v>
      </c>
      <c r="C127" s="1251"/>
      <c r="D127" s="46" t="str">
        <f>IF(A127="","",VLOOKUP(A127,СписокКМ!D:I,2,FALSE))</f>
        <v>НИКАНДРОВ Максим</v>
      </c>
      <c r="E127" s="47"/>
      <c r="F127" s="48" t="str">
        <f>IF(B127="","",VLOOKUP(B127,СписокКМ!D:I,2,FALSE))</f>
        <v>ГУСЬКОВ Олег</v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x14ac:dyDescent="0.2">
      <c r="A128" s="99">
        <f>IF(A124="","",A124)</f>
        <v>70</v>
      </c>
      <c r="B128" s="99">
        <f>IF(B124="","",B125)</f>
        <v>10</v>
      </c>
      <c r="C128" s="75">
        <v>4</v>
      </c>
      <c r="D128" s="100" t="str">
        <f>IF(A128="","",VLOOKUP(A128,СписокКМ!D:I,2,FALSE))</f>
        <v>НИКАНДРОВ Максим</v>
      </c>
      <c r="E128" s="101"/>
      <c r="F128" s="77" t="str">
        <f>IF(B128="","",VLOOKUP(B128,СписокКМ!D:I,2,FALSE))</f>
        <v>ГУСЬКОВ Олег</v>
      </c>
      <c r="G128" s="102"/>
      <c r="H128" s="41"/>
      <c r="I128" s="91"/>
      <c r="J128" s="91"/>
      <c r="K128" s="91"/>
      <c r="L128" s="91"/>
      <c r="M128" s="91"/>
      <c r="N128" s="42"/>
      <c r="O128" s="79" t="str">
        <f>IF(I128="","",IF(I128="0",1000,IF(I128="-0",-1000,I128*1)))</f>
        <v/>
      </c>
      <c r="P128" s="79" t="str">
        <f t="shared" ref="P128:S129" si="91">IF(J128="","",IF(J128="0",1000,IF(J128="-0",-1000,J128*1)))</f>
        <v/>
      </c>
      <c r="Q128" s="79" t="str">
        <f t="shared" si="91"/>
        <v/>
      </c>
      <c r="R128" s="79" t="str">
        <f t="shared" si="91"/>
        <v/>
      </c>
      <c r="S128" s="80" t="str">
        <f t="shared" si="91"/>
        <v/>
      </c>
      <c r="T128" s="103" t="str">
        <f t="shared" ref="T128:X129" si="92">IF(O128="","",IF(O128&gt;0,1,0))</f>
        <v/>
      </c>
      <c r="U128" s="104" t="str">
        <f t="shared" si="92"/>
        <v/>
      </c>
      <c r="V128" s="104" t="str">
        <f t="shared" si="92"/>
        <v/>
      </c>
      <c r="W128" s="104" t="str">
        <f t="shared" si="92"/>
        <v/>
      </c>
      <c r="X128" s="104" t="str">
        <f t="shared" si="92"/>
        <v/>
      </c>
      <c r="Y128" s="105" t="str">
        <f t="shared" ref="Y128:AC129" si="93">IF(O128="","",IF(O128&lt;0,1,0))</f>
        <v/>
      </c>
      <c r="Z128" s="105" t="str">
        <f t="shared" si="93"/>
        <v/>
      </c>
      <c r="AA128" s="105" t="str">
        <f t="shared" si="93"/>
        <v/>
      </c>
      <c r="AB128" s="105" t="str">
        <f t="shared" si="93"/>
        <v/>
      </c>
      <c r="AC128" s="105" t="str">
        <f t="shared" si="93"/>
        <v/>
      </c>
      <c r="AD128" s="106" t="str">
        <f>IF(CC128="","",IF(CC128&gt;CE128,1,-1))</f>
        <v/>
      </c>
      <c r="AE128" s="106" t="str">
        <f>IF(CC128="","",IF(CC128&lt;CE128,1,-1))</f>
        <v/>
      </c>
      <c r="AF128" s="107">
        <f>IF(CC128&gt;CE128,1,0)</f>
        <v>0</v>
      </c>
      <c r="AG128" s="108">
        <f>IF(CE128&gt;CC128,1,0)</f>
        <v>0</v>
      </c>
      <c r="AH128" s="81" t="str">
        <f>IF(O128="","",AX128*1)</f>
        <v/>
      </c>
      <c r="AI128" s="92" t="str">
        <f>IF(P128="","",BE128*1)</f>
        <v/>
      </c>
      <c r="AJ128" s="92" t="str">
        <f>IF(Q128="","",BL128*1)</f>
        <v/>
      </c>
      <c r="AK128" s="92" t="str">
        <f>IF(R128="","",BS128*1)</f>
        <v/>
      </c>
      <c r="AL128" s="92" t="str">
        <f>IF(S128="","",BZ128*1)</f>
        <v/>
      </c>
      <c r="AM128" s="93" t="str">
        <f>IF(O128="","",AZ128*1)</f>
        <v/>
      </c>
      <c r="AN128" s="93" t="str">
        <f>IF(P128="","",BG128*1)</f>
        <v/>
      </c>
      <c r="AO128" s="93" t="str">
        <f>IF(Q128="","",BN128*1)</f>
        <v/>
      </c>
      <c r="AP128" s="93" t="str">
        <f>IF(R128="","",BU128*1)</f>
        <v/>
      </c>
      <c r="AQ128" s="93" t="str">
        <f>IF(S128="","",CB128*1)</f>
        <v/>
      </c>
      <c r="AR128" s="109">
        <f>SUM(AH128:AL128)</f>
        <v>0</v>
      </c>
      <c r="AS128" s="110">
        <f>SUM(AM128:AQ128)</f>
        <v>0</v>
      </c>
      <c r="AT128" s="111">
        <f>IF(O128=1000,11,IF(O128=-1000,0,IF(O128&gt;0,11,IF(O128&lt;0,(-O128),"0"))))</f>
        <v>11</v>
      </c>
      <c r="AU128" s="112" t="str">
        <f>IF(O128=1000,0,IF(O128=-1000,11,IF(O128&lt;-9,-(O128-2),IF(O128&gt;0,(O128),"0"))))</f>
        <v/>
      </c>
      <c r="AV128" s="111" t="e">
        <f>IF(O128=1000,11,IF(O128=-1000,0,IF(O128&gt;9,(O128+2),IF(O128&lt;0,(-O128),"0"))))</f>
        <v>#VALUE!</v>
      </c>
      <c r="AW128" s="112" t="str">
        <f>IF(O128=1000,0,IF(O128=-1000,11,IF(O128&lt;0,11,IF(O128&gt;0,(O128),"0"))))</f>
        <v/>
      </c>
      <c r="AX128" s="94" t="str">
        <f>IF(O128="","",IF(O128&gt;9,AV128,AT128))</f>
        <v/>
      </c>
      <c r="AY128" s="95" t="str">
        <f>IF(O128="","","-")</f>
        <v/>
      </c>
      <c r="AZ128" s="96" t="str">
        <f>IF(O128="","",IF(O128&lt;-9,AU128,AW128))</f>
        <v/>
      </c>
      <c r="BA128" s="111" t="e">
        <f>IF(P128=1000,11,IF(P128=-1000,0,IF(P128&gt;9,(P128+2),IF(P128&lt;0,(-P128),"0"))))</f>
        <v>#VALUE!</v>
      </c>
      <c r="BB128" s="112" t="str">
        <f>IF(P128=1000,0,IF(P128=-1000,11,IF(P128&lt;-9,-(P128-2),IF(P128&gt;0,(P128),"0"))))</f>
        <v/>
      </c>
      <c r="BC128" s="112">
        <f>IF(P128=1000,11,IF(P128=-1000,0,IF(P128&gt;0,11,IF(P128&lt;0,(-P128),"0"))))</f>
        <v>11</v>
      </c>
      <c r="BD128" s="112" t="str">
        <f>IF(P128=1000,0,IF(P128=-1000,11,IF(P128&lt;0,11,IF(P128&gt;0,(P128),"0"))))</f>
        <v/>
      </c>
      <c r="BE128" s="94" t="str">
        <f>IF(P128="","",IF(P128&gt;9,BA128,BC128))</f>
        <v/>
      </c>
      <c r="BF128" s="95" t="str">
        <f>IF(P128="","","-")</f>
        <v/>
      </c>
      <c r="BG128" s="96" t="str">
        <f>IF(P128="","",IF(P128&lt;-9,BB128,BD128))</f>
        <v/>
      </c>
      <c r="BH128" s="111" t="e">
        <f>IF(Q128=1000,11,IF(Q128=-1000,0,IF(Q128&gt;9,(Q128+2),IF(Q128&lt;0,(-Q128),"0"))))</f>
        <v>#VALUE!</v>
      </c>
      <c r="BI128" s="112" t="str">
        <f>IF(Q128=1000,0,IF(Q128=-1000,11,IF(Q128&lt;-9,-(Q128-2),IF(Q128&gt;0,(Q128),"0"))))</f>
        <v/>
      </c>
      <c r="BJ128" s="112">
        <f>IF(Q128=1000,11,IF(Q128=-1000,0,IF(Q128&gt;0,11,IF(Q128&lt;0,(-Q128),"0"))))</f>
        <v>11</v>
      </c>
      <c r="BK128" s="112" t="str">
        <f>IF(Q128=1000,0,IF(Q128=-1000,11,IF(Q128&lt;0,11,IF(Q128&gt;0,(Q128),"0"))))</f>
        <v/>
      </c>
      <c r="BL128" s="94" t="str">
        <f>IF(Q128="","",IF(Q128&gt;9,BH128,BJ128))</f>
        <v/>
      </c>
      <c r="BM128" s="95" t="str">
        <f>IF(Q128="","","-")</f>
        <v/>
      </c>
      <c r="BN128" s="96" t="str">
        <f>IF(Q128="","",IF(Q128&lt;-9,BI128,BK128))</f>
        <v/>
      </c>
      <c r="BO128" s="112" t="e">
        <f>IF(R128=1000,11,IF(R128=-1000,0,IF(R128&gt;9,(R128+2),IF(R128&lt;0,(-R128),"0"))))</f>
        <v>#VALUE!</v>
      </c>
      <c r="BP128" s="112" t="str">
        <f>IF(R128=1000,0,IF(R128=-1000,11,IF(R128&lt;-9,-(R128-2),IF(R128&gt;0,(R128),"0"))))</f>
        <v/>
      </c>
      <c r="BQ128" s="112">
        <f>IF(R128=1000,11,IF(R128=-1000,0,IF(R128&gt;0,11,IF(R128&lt;0,(-R128),"0"))))</f>
        <v>11</v>
      </c>
      <c r="BR128" s="112" t="str">
        <f>IF(R128=1000,0,IF(R128=-1000,11,IF(R128&lt;0,11,IF(R128&gt;0,(R128),"0"))))</f>
        <v/>
      </c>
      <c r="BS128" s="94" t="str">
        <f>IF(R128="","",IF(R128&gt;9,BO128,BQ128))</f>
        <v/>
      </c>
      <c r="BT128" s="95" t="str">
        <f>IF(R128="","","-")</f>
        <v/>
      </c>
      <c r="BU128" s="96" t="str">
        <f>IF(R128="","",IF(R128&lt;-9,BP128,BR128))</f>
        <v/>
      </c>
      <c r="BV128" s="112" t="e">
        <f>IF(S128=1000,11,IF(S128=-1000,0,IF(S128&gt;9,(S128+2),IF(S128&lt;0,(-S128),"0"))))</f>
        <v>#VALUE!</v>
      </c>
      <c r="BW128" s="112" t="str">
        <f>IF(S128=1000,0,IF(S128=-1000,11,IF(S128&lt;-9,-(S128-2),IF(S128&gt;0,(S128),"0"))))</f>
        <v/>
      </c>
      <c r="BX128" s="112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94" t="str">
        <f>IF(S128="","",IF(S128&gt;9,BV128,BX128))</f>
        <v/>
      </c>
      <c r="CA128" s="95" t="str">
        <f>IF(S128="","","-")</f>
        <v/>
      </c>
      <c r="CB128" s="96" t="str">
        <f>IF(S128="","",IF(S128&lt;-9,BW128,BY128))</f>
        <v/>
      </c>
      <c r="CC128" s="97" t="str">
        <f>IF(O128="","",SUM(T128:X128))</f>
        <v/>
      </c>
      <c r="CD128" s="88" t="str">
        <f>IF(CC128="","","-")</f>
        <v/>
      </c>
      <c r="CE128" s="98" t="str">
        <f>IF(O128="","",SUM(Y128:AC128))</f>
        <v/>
      </c>
      <c r="CP128" s="32"/>
      <c r="CQ128" s="32"/>
    </row>
    <row r="129" spans="1:95" s="31" customFormat="1" ht="15" customHeight="1" thickBot="1" x14ac:dyDescent="0.25">
      <c r="A129" s="99">
        <f>IF(A124="","",A125)</f>
        <v>2</v>
      </c>
      <c r="B129" s="99">
        <f>IF(B124="","",B124)</f>
        <v>16</v>
      </c>
      <c r="C129" s="114">
        <v>5</v>
      </c>
      <c r="D129" s="115" t="str">
        <f>IF(A129="","",VLOOKUP(A129,СписокКМ!D:I,2,FALSE))</f>
        <v>БАБОШИН Алексей</v>
      </c>
      <c r="E129" s="116"/>
      <c r="F129" s="117" t="str">
        <f>IF(B129="","",VLOOKUP(B129,СписокКМ!D:I,2,FALSE))</f>
        <v>ЛУКАШЕНКО Вадим</v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91"/>
        <v/>
      </c>
      <c r="Q129" s="123" t="str">
        <f t="shared" si="91"/>
        <v/>
      </c>
      <c r="R129" s="123" t="str">
        <f t="shared" si="91"/>
        <v/>
      </c>
      <c r="S129" s="124" t="str">
        <f t="shared" si="91"/>
        <v/>
      </c>
      <c r="T129" s="125" t="str">
        <f t="shared" si="92"/>
        <v/>
      </c>
      <c r="U129" s="126" t="str">
        <f t="shared" si="92"/>
        <v/>
      </c>
      <c r="V129" s="126" t="str">
        <f t="shared" si="92"/>
        <v/>
      </c>
      <c r="W129" s="126" t="str">
        <f t="shared" si="92"/>
        <v/>
      </c>
      <c r="X129" s="126" t="str">
        <f t="shared" si="92"/>
        <v/>
      </c>
      <c r="Y129" s="127" t="str">
        <f t="shared" si="93"/>
        <v/>
      </c>
      <c r="Z129" s="127" t="str">
        <f t="shared" si="93"/>
        <v/>
      </c>
      <c r="AA129" s="127" t="str">
        <f t="shared" si="93"/>
        <v/>
      </c>
      <c r="AB129" s="127" t="str">
        <f t="shared" si="93"/>
        <v/>
      </c>
      <c r="AC129" s="127" t="str">
        <f t="shared" si="93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s="31" customFormat="1" ht="15" customHeight="1" thickBot="1" x14ac:dyDescent="0.25">
      <c r="A130" s="145"/>
      <c r="B130" s="145"/>
      <c r="C130" s="145"/>
      <c r="D130" s="146"/>
      <c r="E130" s="147"/>
      <c r="F130" s="148"/>
      <c r="G130" s="149"/>
      <c r="H130" s="150"/>
      <c r="I130" s="151"/>
      <c r="J130" s="151"/>
      <c r="K130" s="151"/>
      <c r="L130" s="151"/>
      <c r="M130" s="151"/>
      <c r="N130" s="150"/>
      <c r="O130" s="152"/>
      <c r="P130" s="152"/>
      <c r="Q130" s="152"/>
      <c r="R130" s="152"/>
      <c r="S130" s="152"/>
      <c r="T130" s="153"/>
      <c r="U130" s="153"/>
      <c r="V130" s="153"/>
      <c r="W130" s="153"/>
      <c r="X130" s="153"/>
      <c r="Y130" s="154"/>
      <c r="Z130" s="154"/>
      <c r="AA130" s="154"/>
      <c r="AB130" s="154"/>
      <c r="AC130" s="154"/>
      <c r="AD130" s="155"/>
      <c r="AE130" s="155"/>
      <c r="AF130" s="156"/>
      <c r="AG130" s="156"/>
      <c r="AH130" s="157"/>
      <c r="AI130" s="157"/>
      <c r="AJ130" s="157"/>
      <c r="AK130" s="157"/>
      <c r="AL130" s="157"/>
      <c r="AM130" s="158"/>
      <c r="AN130" s="158"/>
      <c r="AO130" s="158"/>
      <c r="AP130" s="158"/>
      <c r="AQ130" s="158"/>
      <c r="AR130" s="159"/>
      <c r="AS130" s="159"/>
      <c r="AT130" s="160"/>
      <c r="AU130" s="160"/>
      <c r="AV130" s="160"/>
      <c r="AW130" s="160"/>
      <c r="AX130" s="161"/>
      <c r="AY130" s="161"/>
      <c r="AZ130" s="161"/>
      <c r="BA130" s="160"/>
      <c r="BB130" s="160"/>
      <c r="BC130" s="160"/>
      <c r="BD130" s="160"/>
      <c r="BE130" s="161"/>
      <c r="BF130" s="161"/>
      <c r="BG130" s="161"/>
      <c r="BH130" s="160"/>
      <c r="BI130" s="160"/>
      <c r="BJ130" s="160"/>
      <c r="BK130" s="160"/>
      <c r="BL130" s="161"/>
      <c r="BM130" s="161"/>
      <c r="BN130" s="161"/>
      <c r="BO130" s="160"/>
      <c r="BP130" s="160"/>
      <c r="BQ130" s="160"/>
      <c r="BR130" s="160"/>
      <c r="BS130" s="161"/>
      <c r="BT130" s="161"/>
      <c r="BU130" s="161"/>
      <c r="BV130" s="160"/>
      <c r="BW130" s="160"/>
      <c r="BX130" s="160"/>
      <c r="BY130" s="160"/>
      <c r="BZ130" s="161"/>
      <c r="CA130" s="161"/>
      <c r="CB130" s="161"/>
      <c r="CC130" s="162"/>
      <c r="CD130" s="163"/>
      <c r="CE130" s="164"/>
      <c r="CP130" s="32"/>
      <c r="CQ130" s="32"/>
    </row>
    <row r="131" spans="1:95" s="31" customFormat="1" ht="31.5" customHeight="1" thickBot="1" x14ac:dyDescent="0.25">
      <c r="A131" s="34">
        <v>13</v>
      </c>
      <c r="B131" s="35">
        <v>11</v>
      </c>
      <c r="C131" s="1225">
        <f>1+C122</f>
        <v>15</v>
      </c>
      <c r="D131" s="1227" t="str">
        <f>IF(A131="","",VLOOKUP(A131,СписокКМ!$A$186:$D$236,3,FALSE))</f>
        <v>Липецкая область</v>
      </c>
      <c r="E131" s="1228" t="e">
        <f>IF(B131="","",VLOOKUP(B131,СписокКМ!E:J,2,FALSE))</f>
        <v>#N/A</v>
      </c>
      <c r="F131" s="1231" t="str">
        <f>IF(B131="","",VLOOKUP(B131,СписокКМ!$A$186:$D$236,3,FALSE))</f>
        <v>Иркутская область</v>
      </c>
      <c r="G131" s="1232" t="e">
        <f>IF(D131="","",VLOOKUP(D131,СписокКМ!G:L,2,FALSE))</f>
        <v>#N/A</v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>-</v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>-</v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>
        <f>IF(O133="","",SUM(AF133:AF138))</f>
        <v>1</v>
      </c>
      <c r="AC131" s="1242"/>
      <c r="AD131" s="1243"/>
      <c r="AE131" s="1242">
        <f>IF(O133="","",SUM(AG133:AG138))</f>
        <v>3</v>
      </c>
      <c r="AF131" s="1242"/>
      <c r="AG131" s="1264"/>
      <c r="AH131" s="1241">
        <f>SUM(CC133:CC138)</f>
        <v>5</v>
      </c>
      <c r="AI131" s="1242"/>
      <c r="AJ131" s="1243"/>
      <c r="AK131" s="1242">
        <f>SUM(CE133:CE138)</f>
        <v>9</v>
      </c>
      <c r="AL131" s="1242"/>
      <c r="AM131" s="1264"/>
      <c r="AN131" s="1265">
        <f>SUM(AR133:AR138)</f>
        <v>87</v>
      </c>
      <c r="AO131" s="1266"/>
      <c r="AP131" s="1267"/>
      <c r="AQ131" s="1266">
        <f>SUM(AS133:AS138)</f>
        <v>89</v>
      </c>
      <c r="AR131" s="1266"/>
      <c r="AS131" s="1268"/>
      <c r="AT131" s="1314" t="s">
        <v>617</v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>
        <f>IF(O133="","",SUM(AF133:AF138))</f>
        <v>1</v>
      </c>
      <c r="CD131" s="1256" t="str">
        <f>IF(CC131="","","-")</f>
        <v>-</v>
      </c>
      <c r="CE131" s="1258">
        <f>IF(O133="","",SUM(AG133:AG138))</f>
        <v>3</v>
      </c>
      <c r="CP131" s="32"/>
      <c r="CQ131" s="32"/>
    </row>
    <row r="132" spans="1:95" s="31" customFormat="1" ht="13.5" customHeight="1" x14ac:dyDescent="0.2">
      <c r="A132" s="40"/>
      <c r="B132" s="40"/>
      <c r="C132" s="1226"/>
      <c r="D132" s="1229" t="str">
        <f>IF(A132="","",VLOOKUP(A132,СписокКМ!D:I,2,FALSE))</f>
        <v/>
      </c>
      <c r="E132" s="1230" t="str">
        <f>IF(B132="","",VLOOKUP(B132,СписокКМ!E:J,2,FALSE))</f>
        <v/>
      </c>
      <c r="F132" s="1233" t="str">
        <f>IF(C132="","",VLOOKUP(C132,СписокКМ!F:K,2,FALSE))</f>
        <v/>
      </c>
      <c r="G132" s="1234" t="str">
        <f>IF(D132="","",VLOOKUP(D132,СписокКМ!G:L,2,FALSE))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x14ac:dyDescent="0.2">
      <c r="A133" s="43">
        <v>71</v>
      </c>
      <c r="B133" s="44">
        <v>22</v>
      </c>
      <c r="C133" s="90">
        <v>1</v>
      </c>
      <c r="D133" s="46" t="str">
        <f>IF(A133="","",VLOOKUP(A133,СписокКМ!D:I,2,FALSE))</f>
        <v>БОГУСЛАВСКИЙ Артемий</v>
      </c>
      <c r="E133" s="47"/>
      <c r="F133" s="48" t="str">
        <f>IF(B133="","",VLOOKUP(B133,СписокКМ!D:I,2,FALSE))</f>
        <v>СЕРЕБРЕННИКОВ Михаил</v>
      </c>
      <c r="G133" s="49"/>
      <c r="H133" s="50"/>
      <c r="I133" s="51" t="s">
        <v>154</v>
      </c>
      <c r="J133" s="51" t="s">
        <v>152</v>
      </c>
      <c r="K133" s="51" t="s">
        <v>149</v>
      </c>
      <c r="L133" s="51"/>
      <c r="M133" s="51"/>
      <c r="N133" s="52"/>
      <c r="O133" s="53">
        <f>IF(I133="","",IF(I133="0",1000,IF(I133="-0",-1000,I133*1)))</f>
        <v>6</v>
      </c>
      <c r="P133" s="53">
        <f t="shared" ref="P133:S134" si="94">IF(J133="","",IF(J133="0",1000,IF(J133="-0",-1000,J133*1)))</f>
        <v>5</v>
      </c>
      <c r="Q133" s="53">
        <f t="shared" si="94"/>
        <v>3</v>
      </c>
      <c r="R133" s="53" t="str">
        <f t="shared" si="94"/>
        <v/>
      </c>
      <c r="S133" s="54" t="str">
        <f t="shared" si="94"/>
        <v/>
      </c>
      <c r="T133" s="55">
        <f t="shared" ref="T133:X134" si="95">IF(O133="","",IF(O133&gt;0,1,0))</f>
        <v>1</v>
      </c>
      <c r="U133" s="56">
        <f t="shared" si="95"/>
        <v>1</v>
      </c>
      <c r="V133" s="56">
        <f t="shared" si="95"/>
        <v>1</v>
      </c>
      <c r="W133" s="56" t="str">
        <f t="shared" si="95"/>
        <v/>
      </c>
      <c r="X133" s="56" t="str">
        <f t="shared" si="95"/>
        <v/>
      </c>
      <c r="Y133" s="57">
        <f t="shared" ref="Y133:AC134" si="96">IF(O133="","",IF(O133&lt;0,1,0))</f>
        <v>0</v>
      </c>
      <c r="Z133" s="57">
        <f t="shared" si="96"/>
        <v>0</v>
      </c>
      <c r="AA133" s="57">
        <f t="shared" si="96"/>
        <v>0</v>
      </c>
      <c r="AB133" s="57" t="str">
        <f t="shared" si="96"/>
        <v/>
      </c>
      <c r="AC133" s="57" t="str">
        <f t="shared" si="96"/>
        <v/>
      </c>
      <c r="AD133" s="58">
        <f>IF(CC133="","",IF(CC133&gt;CE133,1,-1))</f>
        <v>1</v>
      </c>
      <c r="AE133" s="58">
        <f>IF(CC133="","",IF(CC133&lt;CE133,1,-1))</f>
        <v>-1</v>
      </c>
      <c r="AF133" s="59">
        <f>IF(CC133&gt;CE133,1,0)</f>
        <v>1</v>
      </c>
      <c r="AG133" s="60">
        <f>IF(CE133&gt;CC133,1,0)</f>
        <v>0</v>
      </c>
      <c r="AH133" s="61">
        <f>IF(O133="","",AX133*1)</f>
        <v>11</v>
      </c>
      <c r="AI133" s="62">
        <f>IF(P133="","",BE133*1)</f>
        <v>11</v>
      </c>
      <c r="AJ133" s="62">
        <f>IF(Q133="","",BL133*1)</f>
        <v>11</v>
      </c>
      <c r="AK133" s="62" t="str">
        <f>IF(R133="","",BS133*1)</f>
        <v/>
      </c>
      <c r="AL133" s="62" t="str">
        <f>IF(S133="","",BZ133*1)</f>
        <v/>
      </c>
      <c r="AM133" s="63">
        <f>IF(O133="","",AZ133*1)</f>
        <v>6</v>
      </c>
      <c r="AN133" s="63">
        <f>IF(P133="","",BG133*1)</f>
        <v>5</v>
      </c>
      <c r="AO133" s="63">
        <f>IF(Q133="","",BN133*1)</f>
        <v>3</v>
      </c>
      <c r="AP133" s="63" t="str">
        <f>IF(R133="","",BU133*1)</f>
        <v/>
      </c>
      <c r="AQ133" s="63" t="str">
        <f>IF(S133="","",CB133*1)</f>
        <v/>
      </c>
      <c r="AR133" s="64">
        <f>SUM(AH133:AL133)</f>
        <v>33</v>
      </c>
      <c r="AS133" s="65">
        <f>SUM(AM133:AQ133)</f>
        <v>14</v>
      </c>
      <c r="AT133" s="66">
        <f>IF(O133=1000,11,IF(O133=-1000,0,IF(O133&gt;0,11,IF(O133&lt;0,(-O133),"0"))))</f>
        <v>11</v>
      </c>
      <c r="AU133" s="67">
        <f>IF(O133=1000,0,IF(O133=-1000,11,IF(O133&lt;-9,-(O133-2),IF(O133&gt;0,(O133),"0"))))</f>
        <v>6</v>
      </c>
      <c r="AV133" s="66">
        <f>IF(O133=1000,11,IF(O133=-1000,0,IF(O133&lt;9,11,IF(O133&gt;9,(O133+2),"0"))))</f>
        <v>11</v>
      </c>
      <c r="AW133" s="67">
        <f>IF(O133=1000,0,IF(O133=-1000,11,IF(O133&lt;0,11,IF(O133&gt;0,(O133),"0"))))</f>
        <v>6</v>
      </c>
      <c r="AX133" s="68">
        <f>IF(O133="","",IF(O133&gt;9,AV133,AT133))</f>
        <v>11</v>
      </c>
      <c r="AY133" s="69" t="str">
        <f>IF(O133="","","-")</f>
        <v>-</v>
      </c>
      <c r="AZ133" s="70">
        <f>IF(O133="","",IF(O133&lt;-9,AU133,AW133))</f>
        <v>6</v>
      </c>
      <c r="BA133" s="66" t="str">
        <f>IF(P133=1000,11,IF(P133=-1000,0,IF(P133&gt;9,(P133+2),IF(P133&lt;0,(-P133),"0"))))</f>
        <v>0</v>
      </c>
      <c r="BB133" s="67">
        <f>IF(P133=1000,0,IF(P133=-1000,11,IF(P133&lt;-9,-(P133-2),IF(P133&gt;0,(P133),"0"))))</f>
        <v>5</v>
      </c>
      <c r="BC133" s="67">
        <f>IF(P133=1000,11,IF(P133=-1000,0,IF(P133&gt;0,11,IF(P133&lt;0,(-P133),"0"))))</f>
        <v>11</v>
      </c>
      <c r="BD133" s="67">
        <f>IF(P133=1000,0,IF(P133=-1000,11,IF(P133&lt;0,11,IF(P133&gt;0,(P133),"0"))))</f>
        <v>5</v>
      </c>
      <c r="BE133" s="68">
        <f>IF(P133="","",IF(P133&gt;9,BA133,BC133))</f>
        <v>11</v>
      </c>
      <c r="BF133" s="69" t="str">
        <f>IF(P133="","","-")</f>
        <v>-</v>
      </c>
      <c r="BG133" s="70">
        <f>IF(P133="","",IF(P133&lt;-9,BB133,BD133))</f>
        <v>5</v>
      </c>
      <c r="BH133" s="66" t="str">
        <f>IF(Q133=1000,11,IF(Q133=-1000,0,IF(Q133&gt;9,(Q133+2),IF(Q133&lt;0,(-Q133),"0"))))</f>
        <v>0</v>
      </c>
      <c r="BI133" s="67">
        <f>IF(Q133=1000,0,IF(Q133=-1000,11,IF(Q133&lt;-9,-(Q133-2),IF(Q133&gt;0,(Q133),"0"))))</f>
        <v>3</v>
      </c>
      <c r="BJ133" s="67">
        <f>IF(Q133=1000,11,IF(Q133=-1000,0,IF(Q133&gt;0,11,IF(Q133&lt;0,(-Q133),"0"))))</f>
        <v>11</v>
      </c>
      <c r="BK133" s="67">
        <f>IF(Q133=1000,0,IF(Q133=-1000,11,IF(Q133&lt;0,11,IF(Q133&gt;0,(Q133),"0"))))</f>
        <v>3</v>
      </c>
      <c r="BL133" s="68">
        <f>IF(Q133="","",IF(Q133&gt;9,BH133,BJ133))</f>
        <v>11</v>
      </c>
      <c r="BM133" s="69" t="str">
        <f>IF(Q133="","","-")</f>
        <v>-</v>
      </c>
      <c r="BN133" s="70">
        <f>IF(Q133="","",IF(Q133&lt;-9,BI133,BK133))</f>
        <v>3</v>
      </c>
      <c r="BO133" s="67" t="e">
        <f>IF(R133=1000,11,IF(R133=-1000,0,IF(R133&gt;9,(R133+2),IF(R133&lt;0,(-R133),"0"))))</f>
        <v>#VALUE!</v>
      </c>
      <c r="BP133" s="67" t="str">
        <f>IF(R133=1000,0,IF(R133=-1000,11,IF(R133&lt;-9,-(R133-2),IF(R133&gt;0,(R133),"0"))))</f>
        <v/>
      </c>
      <c r="BQ133" s="67">
        <f>IF(R133=1000,11,IF(R133=-1000,0,IF(R133&gt;0,11,IF(R133&lt;0,(-R133),"0"))))</f>
        <v>11</v>
      </c>
      <c r="BR133" s="67" t="str">
        <f>IF(R133=1000,0,IF(R133=-1000,11,IF(R133&lt;0,11,IF(R133&gt;0,(R133),"0"))))</f>
        <v/>
      </c>
      <c r="BS133" s="68" t="str">
        <f>IF(R133="","",IF(R133&gt;9,BO133,BQ133))</f>
        <v/>
      </c>
      <c r="BT133" s="69" t="str">
        <f>IF(R133="","","-")</f>
        <v/>
      </c>
      <c r="BU133" s="70" t="str">
        <f>IF(R133="","",IF(R133&lt;-9,BP133,BR133))</f>
        <v/>
      </c>
      <c r="BV133" s="67" t="e">
        <f>IF(S133=1000,11,IF(S133=-1000,0,IF(S133&gt;9,(S133+2),IF(S133&lt;0,(-S133),"0"))))</f>
        <v>#VALUE!</v>
      </c>
      <c r="BW133" s="67" t="str">
        <f>IF(S133=1000,0,IF(S133=-1000,11,IF(S133&lt;-9,-(S133-2),IF(S133&gt;0,(S133),"0"))))</f>
        <v/>
      </c>
      <c r="BX133" s="67">
        <f>IF(S133=1000,11,IF(S133=-1000,0,IF(S133&gt;0,11,IF(S133&lt;0,(-S133),"0"))))</f>
        <v>11</v>
      </c>
      <c r="BY133" s="71" t="str">
        <f>IF(S133=1000,0,IF(S133=-1000,11,IF(S133&lt;0,11,IF(S133&gt;0,(S133),"0"))))</f>
        <v/>
      </c>
      <c r="BZ133" s="68" t="str">
        <f>IF(S133="","",IF(S133&gt;9,BV133,BX133))</f>
        <v/>
      </c>
      <c r="CA133" s="69" t="str">
        <f>IF(S133="","","-")</f>
        <v/>
      </c>
      <c r="CB133" s="70" t="str">
        <f>IF(S133="","",IF(S133&lt;-9,BW133,BY133))</f>
        <v/>
      </c>
      <c r="CC133" s="72">
        <f>IF(O133="","",SUM(T133:X133))</f>
        <v>3</v>
      </c>
      <c r="CD133" s="73" t="str">
        <f>IF(CC133="","","-")</f>
        <v>-</v>
      </c>
      <c r="CE133" s="74">
        <f>IF(O133="","",SUM(Y133:AC133))</f>
        <v>0</v>
      </c>
      <c r="CP133" s="32"/>
      <c r="CQ133" s="32"/>
    </row>
    <row r="134" spans="1:95" s="31" customFormat="1" ht="15" customHeight="1" x14ac:dyDescent="0.2">
      <c r="A134" s="43">
        <v>11</v>
      </c>
      <c r="B134" s="44">
        <v>52</v>
      </c>
      <c r="C134" s="75">
        <v>2</v>
      </c>
      <c r="D134" s="76" t="str">
        <f>IF(A134="","",VLOOKUP(A134,СписокКМ!D:I,2,FALSE))</f>
        <v>КУЗЬМЕНКО Артем</v>
      </c>
      <c r="E134" s="47"/>
      <c r="F134" s="77" t="str">
        <f>IF(B134="","",VLOOKUP(B134,СписокКМ!D:I,2,FALSE))</f>
        <v>САМСОНОВ Алексей</v>
      </c>
      <c r="G134" s="49"/>
      <c r="H134" s="41"/>
      <c r="I134" s="91" t="s">
        <v>564</v>
      </c>
      <c r="J134" s="91" t="s">
        <v>29</v>
      </c>
      <c r="K134" s="91" t="s">
        <v>566</v>
      </c>
      <c r="L134" s="91" t="s">
        <v>28</v>
      </c>
      <c r="M134" s="51"/>
      <c r="N134" s="42"/>
      <c r="O134" s="79">
        <f>IF(I134="","",IF(I134="0",1000,IF(I134="-0",-1000,I134*1)))</f>
        <v>-6</v>
      </c>
      <c r="P134" s="79">
        <f t="shared" si="94"/>
        <v>9</v>
      </c>
      <c r="Q134" s="79">
        <f t="shared" si="94"/>
        <v>-2</v>
      </c>
      <c r="R134" s="79">
        <f t="shared" si="94"/>
        <v>-9</v>
      </c>
      <c r="S134" s="80" t="str">
        <f t="shared" si="94"/>
        <v/>
      </c>
      <c r="T134" s="55">
        <f t="shared" si="95"/>
        <v>0</v>
      </c>
      <c r="U134" s="56">
        <f t="shared" si="95"/>
        <v>1</v>
      </c>
      <c r="V134" s="56">
        <f t="shared" si="95"/>
        <v>0</v>
      </c>
      <c r="W134" s="56">
        <f t="shared" si="95"/>
        <v>0</v>
      </c>
      <c r="X134" s="56" t="str">
        <f t="shared" si="95"/>
        <v/>
      </c>
      <c r="Y134" s="57">
        <f t="shared" si="96"/>
        <v>1</v>
      </c>
      <c r="Z134" s="57">
        <f t="shared" si="96"/>
        <v>0</v>
      </c>
      <c r="AA134" s="57">
        <f t="shared" si="96"/>
        <v>1</v>
      </c>
      <c r="AB134" s="57">
        <f t="shared" si="96"/>
        <v>1</v>
      </c>
      <c r="AC134" s="57" t="str">
        <f t="shared" si="96"/>
        <v/>
      </c>
      <c r="AD134" s="58">
        <f>IF(CC134="","",IF(CC134&gt;CE134,1,-1))</f>
        <v>-1</v>
      </c>
      <c r="AE134" s="58">
        <f>IF(CC134="","",IF(CC134&lt;CE134,1,-1))</f>
        <v>1</v>
      </c>
      <c r="AF134" s="59">
        <f>IF(CC134&gt;CE134,1,0)</f>
        <v>0</v>
      </c>
      <c r="AG134" s="60">
        <f>IF(CE134&gt;CC134,1,0)</f>
        <v>1</v>
      </c>
      <c r="AH134" s="81">
        <f>IF(O134="","",AX134*1)</f>
        <v>6</v>
      </c>
      <c r="AI134" s="92">
        <f>IF(P134="","",BE134*1)</f>
        <v>11</v>
      </c>
      <c r="AJ134" s="92">
        <f>IF(Q134="","",BL134*1)</f>
        <v>2</v>
      </c>
      <c r="AK134" s="92">
        <f>IF(R134="","",BS134*1)</f>
        <v>9</v>
      </c>
      <c r="AL134" s="92" t="str">
        <f>IF(S134="","",BZ134*1)</f>
        <v/>
      </c>
      <c r="AM134" s="93">
        <f>IF(O134="","",AZ134*1)</f>
        <v>11</v>
      </c>
      <c r="AN134" s="93">
        <f>IF(P134="","",BG134*1)</f>
        <v>9</v>
      </c>
      <c r="AO134" s="93">
        <f>IF(Q134="","",BN134*1)</f>
        <v>11</v>
      </c>
      <c r="AP134" s="93">
        <f>IF(R134="","",BU134*1)</f>
        <v>11</v>
      </c>
      <c r="AQ134" s="93" t="str">
        <f>IF(S134="","",CB134*1)</f>
        <v/>
      </c>
      <c r="AR134" s="64">
        <f>SUM(AH134:AL134)</f>
        <v>28</v>
      </c>
      <c r="AS134" s="65">
        <f>SUM(AM134:AQ134)</f>
        <v>42</v>
      </c>
      <c r="AT134" s="66">
        <f>IF(O134=1000,11,IF(O134=-1000,0,IF(O134&gt;0,11,IF(O134&lt;0,(-O134),"0"))))</f>
        <v>6</v>
      </c>
      <c r="AU134" s="67" t="str">
        <f>IF(O134=1000,0,IF(O134=-1000,11,IF(O134&lt;-9,-(O134-2),IF(O134&gt;0,(O134),"0"))))</f>
        <v>0</v>
      </c>
      <c r="AV134" s="66">
        <f>IF(O134=1000,11,IF(O134=-1000,0,IF(O134&gt;9,(O134+2),IF(O134&lt;0,(-O134),"0"))))</f>
        <v>6</v>
      </c>
      <c r="AW134" s="67">
        <f>IF(O134=1000,0,IF(O134=-1000,11,IF(O134&lt;0,11,IF(O134&gt;0,(O134),"0"))))</f>
        <v>11</v>
      </c>
      <c r="AX134" s="94">
        <f>IF(O134="","",IF(O134&gt;9,AV134,AT134))</f>
        <v>6</v>
      </c>
      <c r="AY134" s="95" t="str">
        <f>IF(O134="","","-")</f>
        <v>-</v>
      </c>
      <c r="AZ134" s="96">
        <f>IF(O134="","",IF(O134&lt;-9,AU134,AW134))</f>
        <v>11</v>
      </c>
      <c r="BA134" s="66" t="str">
        <f>IF(P134=1000,11,IF(P134=-1000,0,IF(P134&gt;9,(P134+2),IF(P134&lt;0,(-P134),"0"))))</f>
        <v>0</v>
      </c>
      <c r="BB134" s="67">
        <f>IF(P134=1000,0,IF(P134=-1000,11,IF(P134&lt;-9,-(P134-2),IF(P134&gt;0,(P134),"0"))))</f>
        <v>9</v>
      </c>
      <c r="BC134" s="67">
        <f>IF(P134=1000,11,IF(P134=-1000,0,IF(P134&gt;0,11,IF(P134&lt;0,(-P134),"0"))))</f>
        <v>11</v>
      </c>
      <c r="BD134" s="67">
        <f>IF(P134=1000,0,IF(P134=-1000,11,IF(P134&lt;0,11,IF(P134&gt;0,(P134),"0"))))</f>
        <v>9</v>
      </c>
      <c r="BE134" s="94">
        <f>IF(P134="","",IF(P134&gt;9,BA134,BC134))</f>
        <v>11</v>
      </c>
      <c r="BF134" s="95" t="str">
        <f>IF(P134="","","-")</f>
        <v>-</v>
      </c>
      <c r="BG134" s="96">
        <f>IF(P134="","",IF(P134&lt;-9,BB134,BD134))</f>
        <v>9</v>
      </c>
      <c r="BH134" s="66">
        <f>IF(Q134=1000,11,IF(Q134=-1000,0,IF(Q134&gt;9,(Q134+2),IF(Q134&lt;0,(-Q134),"0"))))</f>
        <v>2</v>
      </c>
      <c r="BI134" s="67" t="str">
        <f>IF(Q134=1000,0,IF(Q134=-1000,11,IF(Q134&lt;-9,-(Q134-2),IF(Q134&gt;0,(Q134),"0"))))</f>
        <v>0</v>
      </c>
      <c r="BJ134" s="67">
        <f>IF(Q134=1000,11,IF(Q134=-1000,0,IF(Q134&gt;0,11,IF(Q134&lt;0,(-Q134),"0"))))</f>
        <v>2</v>
      </c>
      <c r="BK134" s="67">
        <f>IF(Q134=1000,0,IF(Q134=-1000,11,IF(Q134&lt;0,11,IF(Q134&gt;0,(Q134),"0"))))</f>
        <v>11</v>
      </c>
      <c r="BL134" s="94">
        <f>IF(Q134="","",IF(Q134&gt;9,BH134,BJ134))</f>
        <v>2</v>
      </c>
      <c r="BM134" s="95" t="str">
        <f>IF(Q134="","","-")</f>
        <v>-</v>
      </c>
      <c r="BN134" s="96">
        <f>IF(Q134="","",IF(Q134&lt;-9,BI134,BK134))</f>
        <v>11</v>
      </c>
      <c r="BO134" s="67">
        <f>IF(R134=1000,11,IF(R134=-1000,0,IF(R134&gt;9,(R134+2),IF(R134&lt;0,(-R134),"0"))))</f>
        <v>9</v>
      </c>
      <c r="BP134" s="67" t="str">
        <f>IF(R134=1000,0,IF(R134=-1000,11,IF(R134&lt;-9,-(R134-2),IF(R134&gt;0,(R134),"0"))))</f>
        <v>0</v>
      </c>
      <c r="BQ134" s="67">
        <f>IF(R134=1000,11,IF(R134=-1000,0,IF(R134&gt;0,11,IF(R134&lt;0,(-R134),"0"))))</f>
        <v>9</v>
      </c>
      <c r="BR134" s="67">
        <f>IF(R134=1000,0,IF(R134=-1000,11,IF(R134&lt;0,11,IF(R134&gt;0,(R134),"0"))))</f>
        <v>11</v>
      </c>
      <c r="BS134" s="94">
        <f>IF(R134="","",IF(R134&gt;9,BO134,BQ134))</f>
        <v>9</v>
      </c>
      <c r="BT134" s="95" t="str">
        <f>IF(R134="","","-")</f>
        <v>-</v>
      </c>
      <c r="BU134" s="96">
        <f>IF(R134="","",IF(R134&lt;-9,BP134,BR134))</f>
        <v>11</v>
      </c>
      <c r="BV134" s="67" t="e">
        <f>IF(S134=1000,11,IF(S134=-1000,0,IF(S134&gt;9,(S134+2),IF(S134&lt;0,(-S134),"0"))))</f>
        <v>#VALUE!</v>
      </c>
      <c r="BW134" s="67" t="str">
        <f>IF(S134=1000,0,IF(S134=-1000,11,IF(S134&lt;-9,-(S134-2),IF(S134&gt;0,(S134),"0"))))</f>
        <v/>
      </c>
      <c r="BX134" s="67">
        <f>IF(S134=1000,11,IF(S134=-1000,0,IF(S134&gt;0,11,IF(S134&lt;0,(-S134),"0"))))</f>
        <v>11</v>
      </c>
      <c r="BY134" s="71" t="str">
        <f>IF(S134=1000,0,IF(S134=-1000,11,IF(S134&lt;0,11,IF(S134&gt;0,(S134),"0"))))</f>
        <v/>
      </c>
      <c r="BZ134" s="94" t="str">
        <f>IF(S134="","",IF(S134&gt;9,BV134,BX134))</f>
        <v/>
      </c>
      <c r="CA134" s="95" t="str">
        <f>IF(S134="","","-")</f>
        <v/>
      </c>
      <c r="CB134" s="96" t="str">
        <f>IF(S134="","",IF(S134&lt;-9,BW134,BY134))</f>
        <v/>
      </c>
      <c r="CC134" s="97">
        <f>IF(O134="","",SUM(T134:X134))</f>
        <v>1</v>
      </c>
      <c r="CD134" s="88" t="str">
        <f>IF(CC134="","","-")</f>
        <v>-</v>
      </c>
      <c r="CE134" s="98">
        <f>IF(O134="","",SUM(Y134:AC134))</f>
        <v>3</v>
      </c>
      <c r="CP134" s="32"/>
      <c r="CQ134" s="32"/>
    </row>
    <row r="135" spans="1:95" s="31" customFormat="1" ht="15" customHeight="1" x14ac:dyDescent="0.2">
      <c r="A135" s="43">
        <v>71</v>
      </c>
      <c r="B135" s="44">
        <v>22</v>
      </c>
      <c r="C135" s="1250" t="s">
        <v>563</v>
      </c>
      <c r="D135" s="76" t="str">
        <f>IF(A135="","",VLOOKUP(A135,СписокКМ!D:I,2,FALSE))</f>
        <v>БОГУСЛАВСКИЙ Артемий</v>
      </c>
      <c r="E135" s="47"/>
      <c r="F135" s="77" t="str">
        <f>IF(B135="","",VLOOKUP(B135,СписокКМ!D:I,2,FALSE))</f>
        <v>СЕРЕБРЕННИКОВ Михаил</v>
      </c>
      <c r="G135" s="49"/>
      <c r="H135" s="41"/>
      <c r="I135" s="1252" t="s">
        <v>28</v>
      </c>
      <c r="J135" s="1252" t="s">
        <v>564</v>
      </c>
      <c r="K135" s="1252" t="s">
        <v>159</v>
      </c>
      <c r="L135" s="1252" t="s">
        <v>565</v>
      </c>
      <c r="M135" s="1252"/>
      <c r="N135" s="42"/>
      <c r="O135" s="1244">
        <f>IF(I135="","",IF(I135="0",1000,IF(I135="-0",-1000,I135*1)))</f>
        <v>-9</v>
      </c>
      <c r="P135" s="1244">
        <f>IF(J135="","",IF(J135="0",1000,IF(J135="-0",-1000,J135*1)))</f>
        <v>-6</v>
      </c>
      <c r="Q135" s="1244">
        <f>IF(K135="","",IF(K135="0",1000,IF(K135="-0",-1000,K135*1)))</f>
        <v>10</v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>
        <f>IF(O135="","",IF(O135&gt;0,1,0))</f>
        <v>0</v>
      </c>
      <c r="U135" s="1284">
        <f>IF(P135="","",IF(P135&gt;0,1,0))</f>
        <v>0</v>
      </c>
      <c r="V135" s="1284">
        <f>IF(Q135="","",IF(Q135&gt;0,1,0))</f>
        <v>1</v>
      </c>
      <c r="W135" s="1284" t="str">
        <f>IF(R135="","",IF(R135&gt;0,1,0))</f>
        <v/>
      </c>
      <c r="X135" s="1284" t="str">
        <f>IF(S135="","",IF(S135&gt;0,1,0))</f>
        <v/>
      </c>
      <c r="Y135" s="1278">
        <f>IF(O135="","",IF(O135&lt;0,1,0))</f>
        <v>1</v>
      </c>
      <c r="Z135" s="1278">
        <f>IF(P135="","",IF(P135&lt;0,1,0))</f>
        <v>1</v>
      </c>
      <c r="AA135" s="1278">
        <f>IF(Q135="","",IF(Q135&lt;0,1,0))</f>
        <v>0</v>
      </c>
      <c r="AB135" s="1278" t="str">
        <f>IF(R135="","",IF(R135&lt;0,1,0))</f>
        <v/>
      </c>
      <c r="AC135" s="1278" t="str">
        <f>IF(S135="","",IF(S135&lt;0,1,0))</f>
        <v/>
      </c>
      <c r="AD135" s="1280">
        <f>IF(CC135="","",IF(CC135&gt;CE135,1,-1))</f>
        <v>-1</v>
      </c>
      <c r="AE135" s="1280">
        <f>IF(CC135="","",IF(CC135&lt;CE135,1,-1))</f>
        <v>1</v>
      </c>
      <c r="AF135" s="1282">
        <f>IF(CC135&gt;CE135,1,0)</f>
        <v>0</v>
      </c>
      <c r="AG135" s="1272">
        <f>IF(CE135&gt;CC135,1,0)</f>
        <v>1</v>
      </c>
      <c r="AH135" s="1274">
        <f>IF(O135="","",AX135*1)</f>
        <v>9</v>
      </c>
      <c r="AI135" s="1276">
        <f>IF(P135="","",BE135*1)</f>
        <v>6</v>
      </c>
      <c r="AJ135" s="1276">
        <f>IF(Q135="","",BL135*1)</f>
        <v>12</v>
      </c>
      <c r="AK135" s="1276" t="str">
        <f>IF(R135="","",BS135*1)</f>
        <v/>
      </c>
      <c r="AL135" s="1276" t="str">
        <f>IF(S135="","",BZ135*1)</f>
        <v/>
      </c>
      <c r="AM135" s="1298">
        <f>IF(O135="","",AZ135*1)</f>
        <v>11</v>
      </c>
      <c r="AN135" s="1298">
        <f>IF(P135="","",BG135*1)</f>
        <v>11</v>
      </c>
      <c r="AO135" s="1298">
        <f>IF(Q135="","",BN135*1)</f>
        <v>10</v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9</v>
      </c>
      <c r="AU135" s="1286" t="str">
        <f>IF(O135=1000,0,IF(O135=-1000,11,IF(O135&lt;-9,-(O135-2),IF(O135&gt;0,(O135),"0"))))</f>
        <v>0</v>
      </c>
      <c r="AV135" s="1286">
        <f>IF(O135=1000,11,IF(O135=-1000,0,IF(O135&gt;9,(O135+2),IF(O135&lt;0,(-O135),"0"))))</f>
        <v>9</v>
      </c>
      <c r="AW135" s="1286">
        <f>IF(O135=1000,0,IF(O135=-1000,11,IF(O135&lt;0,11,IF(O135&gt;0,(O135),"0"))))</f>
        <v>11</v>
      </c>
      <c r="AX135" s="1296">
        <f>IF(O135="","",IF(O135&gt;9,AV135,AT135))</f>
        <v>9</v>
      </c>
      <c r="AY135" s="1288" t="str">
        <f>IF(O135="","","-")</f>
        <v>-</v>
      </c>
      <c r="AZ135" s="1290">
        <f>IF(O135="","",IF(O135&lt;-9,AU135,AW135))</f>
        <v>11</v>
      </c>
      <c r="BA135" s="1286">
        <f>IF(P135=1000,11,IF(P135=-1000,0,IF(P135&gt;9,(P135+2),IF(P135&lt;0,(-P135),"0"))))</f>
        <v>6</v>
      </c>
      <c r="BB135" s="1286" t="str">
        <f>IF(P135=1000,0,IF(P135=-1000,11,IF(P135&lt;-9,-(P135-2),IF(P135&gt;0,(P135),"0"))))</f>
        <v>0</v>
      </c>
      <c r="BC135" s="1286">
        <f>IF(P135=1000,11,IF(P135=-1000,0,IF(P135&gt;0,11,IF(P135&lt;0,(-P135),"0"))))</f>
        <v>6</v>
      </c>
      <c r="BD135" s="1286">
        <f>IF(P135=1000,0,IF(P135=-1000,11,IF(P135&lt;0,11,IF(P135&gt;0,(P135),"0"))))</f>
        <v>11</v>
      </c>
      <c r="BE135" s="1296">
        <f>IF(P135="","",IF(P135&gt;9,BA135,BC135))</f>
        <v>6</v>
      </c>
      <c r="BF135" s="1288" t="str">
        <f>IF(P135="","","-")</f>
        <v>-</v>
      </c>
      <c r="BG135" s="1290">
        <f>IF(P135="","",IF(P135&lt;-9,BB135,BD135))</f>
        <v>11</v>
      </c>
      <c r="BH135" s="1286">
        <f>IF(Q135=1000,11,IF(Q135=-1000,0,IF(Q135&gt;9,(Q135+2),IF(Q135&lt;0,(-Q135),"0"))))</f>
        <v>12</v>
      </c>
      <c r="BI135" s="1286">
        <f>IF(Q135=1000,0,IF(Q135=-1000,11,IF(Q135&lt;-9,-(Q135-2),IF(Q135&gt;0,(Q135),"0"))))</f>
        <v>10</v>
      </c>
      <c r="BJ135" s="1286">
        <f>IF(Q135=1000,11,IF(Q135=-1000,0,IF(Q135&gt;0,11,IF(Q135&lt;0,(-Q135),"0"))))</f>
        <v>11</v>
      </c>
      <c r="BK135" s="1286">
        <f>IF(Q135=1000,0,IF(Q135=-1000,11,IF(Q135&lt;0,11,IF(Q135&gt;0,(Q135),"0"))))</f>
        <v>10</v>
      </c>
      <c r="BL135" s="1296">
        <f>IF(Q135="","",IF(Q135&gt;9,BH135,BJ135))</f>
        <v>12</v>
      </c>
      <c r="BM135" s="1288" t="str">
        <f>IF(Q135="","","-")</f>
        <v>-</v>
      </c>
      <c r="BN135" s="1290">
        <f>IF(Q135="","",IF(Q135&lt;-9,BI135,BK135))</f>
        <v>10</v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>
        <v>3</v>
      </c>
      <c r="BT135" s="1288" t="s">
        <v>569</v>
      </c>
      <c r="BU135" s="1290">
        <v>11</v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 t="str">
        <f>IF(S135="","",IF(S135&gt;9,BV135,BX135))</f>
        <v/>
      </c>
      <c r="CA135" s="1288" t="str">
        <f>IF(S135="","","-")</f>
        <v/>
      </c>
      <c r="CB135" s="1290" t="str">
        <f>IF(S135="","",IF(S135&lt;-9,BW135,BY135))</f>
        <v/>
      </c>
      <c r="CC135" s="1302">
        <f>IF(O135="","",SUM(T135:X136))</f>
        <v>1</v>
      </c>
      <c r="CD135" s="1304" t="str">
        <f>IF(CC135="","","-")</f>
        <v>-</v>
      </c>
      <c r="CE135" s="1306">
        <v>3</v>
      </c>
      <c r="CP135" s="32"/>
      <c r="CQ135" s="32"/>
    </row>
    <row r="136" spans="1:95" s="31" customFormat="1" ht="15" customHeight="1" x14ac:dyDescent="0.2">
      <c r="A136" s="43">
        <v>11</v>
      </c>
      <c r="B136" s="44">
        <v>52</v>
      </c>
      <c r="C136" s="1251"/>
      <c r="D136" s="46" t="str">
        <f>IF(A136="","",VLOOKUP(A136,СписокКМ!D:I,2,FALSE))</f>
        <v>КУЗЬМЕНКО Артем</v>
      </c>
      <c r="E136" s="47"/>
      <c r="F136" s="48" t="str">
        <f>IF(B136="","",VLOOKUP(B136,СписокКМ!D:I,2,FALSE))</f>
        <v>САМСОНОВ Алексей</v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x14ac:dyDescent="0.2">
      <c r="A137" s="99">
        <f>IF(A133="","",A133)</f>
        <v>71</v>
      </c>
      <c r="B137" s="99">
        <f>IF(B133="","",B134)</f>
        <v>52</v>
      </c>
      <c r="C137" s="75">
        <v>4</v>
      </c>
      <c r="D137" s="100" t="str">
        <f>IF(A137="","",VLOOKUP(A137,СписокКМ!D:I,2,FALSE))</f>
        <v>БОГУСЛАВСКИЙ Артемий</v>
      </c>
      <c r="E137" s="101"/>
      <c r="F137" s="77" t="str">
        <f>IF(B137="","",VLOOKUP(B137,СписокКМ!D:I,2,FALSE))</f>
        <v>САМСОНОВ Алексей</v>
      </c>
      <c r="G137" s="102"/>
      <c r="H137" s="41"/>
      <c r="I137" s="91" t="s">
        <v>28</v>
      </c>
      <c r="J137" s="91" t="s">
        <v>28</v>
      </c>
      <c r="K137" s="91" t="s">
        <v>30</v>
      </c>
      <c r="L137" s="91"/>
      <c r="M137" s="91"/>
      <c r="N137" s="42"/>
      <c r="O137" s="79">
        <f>IF(I137="","",IF(I137="0",1000,IF(I137="-0",-1000,I137*1)))</f>
        <v>-9</v>
      </c>
      <c r="P137" s="79">
        <f t="shared" ref="P137:S138" si="97">IF(J137="","",IF(J137="0",1000,IF(J137="-0",-1000,J137*1)))</f>
        <v>-9</v>
      </c>
      <c r="Q137" s="79">
        <f t="shared" si="97"/>
        <v>-8</v>
      </c>
      <c r="R137" s="79" t="str">
        <f t="shared" si="97"/>
        <v/>
      </c>
      <c r="S137" s="80" t="str">
        <f t="shared" si="97"/>
        <v/>
      </c>
      <c r="T137" s="103">
        <f t="shared" ref="T137:X138" si="98">IF(O137="","",IF(O137&gt;0,1,0))</f>
        <v>0</v>
      </c>
      <c r="U137" s="104">
        <f t="shared" si="98"/>
        <v>0</v>
      </c>
      <c r="V137" s="104">
        <f t="shared" si="98"/>
        <v>0</v>
      </c>
      <c r="W137" s="104" t="str">
        <f t="shared" si="98"/>
        <v/>
      </c>
      <c r="X137" s="104" t="str">
        <f t="shared" si="98"/>
        <v/>
      </c>
      <c r="Y137" s="105">
        <f t="shared" ref="Y137:AC138" si="99">IF(O137="","",IF(O137&lt;0,1,0))</f>
        <v>1</v>
      </c>
      <c r="Z137" s="105">
        <f t="shared" si="99"/>
        <v>1</v>
      </c>
      <c r="AA137" s="105">
        <f t="shared" si="99"/>
        <v>1</v>
      </c>
      <c r="AB137" s="105" t="str">
        <f t="shared" si="99"/>
        <v/>
      </c>
      <c r="AC137" s="105" t="str">
        <f t="shared" si="99"/>
        <v/>
      </c>
      <c r="AD137" s="106">
        <f>IF(CC137="","",IF(CC137&gt;CE137,1,-1))</f>
        <v>-1</v>
      </c>
      <c r="AE137" s="106">
        <f>IF(CC137="","",IF(CC137&lt;CE137,1,-1))</f>
        <v>1</v>
      </c>
      <c r="AF137" s="107">
        <f>IF(CC137&gt;CE137,1,0)</f>
        <v>0</v>
      </c>
      <c r="AG137" s="108">
        <f>IF(CE137&gt;CC137,1,0)</f>
        <v>1</v>
      </c>
      <c r="AH137" s="81">
        <f>IF(O137="","",AX137*1)</f>
        <v>9</v>
      </c>
      <c r="AI137" s="92">
        <f>IF(P137="","",BE137*1)</f>
        <v>9</v>
      </c>
      <c r="AJ137" s="92">
        <f>IF(Q137="","",BL137*1)</f>
        <v>8</v>
      </c>
      <c r="AK137" s="92" t="str">
        <f>IF(R137="","",BS137*1)</f>
        <v/>
      </c>
      <c r="AL137" s="92" t="str">
        <f>IF(S137="","",BZ137*1)</f>
        <v/>
      </c>
      <c r="AM137" s="93">
        <f>IF(O137="","",AZ137*1)</f>
        <v>11</v>
      </c>
      <c r="AN137" s="93">
        <f>IF(P137="","",BG137*1)</f>
        <v>11</v>
      </c>
      <c r="AO137" s="93">
        <f>IF(Q137="","",BN137*1)</f>
        <v>11</v>
      </c>
      <c r="AP137" s="93" t="str">
        <f>IF(R137="","",BU137*1)</f>
        <v/>
      </c>
      <c r="AQ137" s="93" t="str">
        <f>IF(S137="","",CB137*1)</f>
        <v/>
      </c>
      <c r="AR137" s="109">
        <f>SUM(AH137:AL137)</f>
        <v>26</v>
      </c>
      <c r="AS137" s="110">
        <f>SUM(AM137:AQ137)</f>
        <v>33</v>
      </c>
      <c r="AT137" s="111">
        <f>IF(O137=1000,11,IF(O137=-1000,0,IF(O137&gt;0,11,IF(O137&lt;0,(-O137),"0"))))</f>
        <v>9</v>
      </c>
      <c r="AU137" s="112" t="str">
        <f>IF(O137=1000,0,IF(O137=-1000,11,IF(O137&lt;-9,-(O137-2),IF(O137&gt;0,(O137),"0"))))</f>
        <v>0</v>
      </c>
      <c r="AV137" s="111">
        <f>IF(O137=1000,11,IF(O137=-1000,0,IF(O137&gt;9,(O137+2),IF(O137&lt;0,(-O137),"0"))))</f>
        <v>9</v>
      </c>
      <c r="AW137" s="112">
        <f>IF(O137=1000,0,IF(O137=-1000,11,IF(O137&lt;0,11,IF(O137&gt;0,(O137),"0"))))</f>
        <v>11</v>
      </c>
      <c r="AX137" s="94">
        <f>IF(O137="","",IF(O137&gt;9,AV137,AT137))</f>
        <v>9</v>
      </c>
      <c r="AY137" s="95" t="str">
        <f>IF(O137="","","-")</f>
        <v>-</v>
      </c>
      <c r="AZ137" s="96">
        <f>IF(O137="","",IF(O137&lt;-9,AU137,AW137))</f>
        <v>11</v>
      </c>
      <c r="BA137" s="111">
        <f>IF(P137=1000,11,IF(P137=-1000,0,IF(P137&gt;9,(P137+2),IF(P137&lt;0,(-P137),"0"))))</f>
        <v>9</v>
      </c>
      <c r="BB137" s="112" t="str">
        <f>IF(P137=1000,0,IF(P137=-1000,11,IF(P137&lt;-9,-(P137-2),IF(P137&gt;0,(P137),"0"))))</f>
        <v>0</v>
      </c>
      <c r="BC137" s="112">
        <f>IF(P137=1000,11,IF(P137=-1000,0,IF(P137&gt;0,11,IF(P137&lt;0,(-P137),"0"))))</f>
        <v>9</v>
      </c>
      <c r="BD137" s="112">
        <f>IF(P137=1000,0,IF(P137=-1000,11,IF(P137&lt;0,11,IF(P137&gt;0,(P137),"0"))))</f>
        <v>11</v>
      </c>
      <c r="BE137" s="94">
        <f>IF(P137="","",IF(P137&gt;9,BA137,BC137))</f>
        <v>9</v>
      </c>
      <c r="BF137" s="95" t="str">
        <f>IF(P137="","","-")</f>
        <v>-</v>
      </c>
      <c r="BG137" s="96">
        <f>IF(P137="","",IF(P137&lt;-9,BB137,BD137))</f>
        <v>11</v>
      </c>
      <c r="BH137" s="111">
        <f>IF(Q137=1000,11,IF(Q137=-1000,0,IF(Q137&gt;9,(Q137+2),IF(Q137&lt;0,(-Q137),"0"))))</f>
        <v>8</v>
      </c>
      <c r="BI137" s="112" t="str">
        <f>IF(Q137=1000,0,IF(Q137=-1000,11,IF(Q137&lt;-9,-(Q137-2),IF(Q137&gt;0,(Q137),"0"))))</f>
        <v>0</v>
      </c>
      <c r="BJ137" s="112">
        <f>IF(Q137=1000,11,IF(Q137=-1000,0,IF(Q137&gt;0,11,IF(Q137&lt;0,(-Q137),"0"))))</f>
        <v>8</v>
      </c>
      <c r="BK137" s="112">
        <f>IF(Q137=1000,0,IF(Q137=-1000,11,IF(Q137&lt;0,11,IF(Q137&gt;0,(Q137),"0"))))</f>
        <v>11</v>
      </c>
      <c r="BL137" s="94">
        <f>IF(Q137="","",IF(Q137&gt;9,BH137,BJ137))</f>
        <v>8</v>
      </c>
      <c r="BM137" s="95" t="str">
        <f>IF(Q137="","","-")</f>
        <v>-</v>
      </c>
      <c r="BN137" s="96">
        <f>IF(Q137="","",IF(Q137&lt;-9,BI137,BK137))</f>
        <v>11</v>
      </c>
      <c r="BO137" s="112" t="e">
        <f>IF(R137=1000,11,IF(R137=-1000,0,IF(R137&gt;9,(R137+2),IF(R137&lt;0,(-R137),"0"))))</f>
        <v>#VALUE!</v>
      </c>
      <c r="BP137" s="112" t="str">
        <f>IF(R137=1000,0,IF(R137=-1000,11,IF(R137&lt;-9,-(R137-2),IF(R137&gt;0,(R137),"0"))))</f>
        <v/>
      </c>
      <c r="BQ137" s="112">
        <f>IF(R137=1000,11,IF(R137=-1000,0,IF(R137&gt;0,11,IF(R137&lt;0,(-R137),"0"))))</f>
        <v>11</v>
      </c>
      <c r="BR137" s="112" t="str">
        <f>IF(R137=1000,0,IF(R137=-1000,11,IF(R137&lt;0,11,IF(R137&gt;0,(R137),"0"))))</f>
        <v/>
      </c>
      <c r="BS137" s="94" t="str">
        <f>IF(R137="","",IF(R137&gt;9,BO137,BQ137))</f>
        <v/>
      </c>
      <c r="BT137" s="95" t="str">
        <f>IF(R137="","","-")</f>
        <v/>
      </c>
      <c r="BU137" s="96" t="str">
        <f>IF(R137="","",IF(R137&lt;-9,BP137,BR137))</f>
        <v/>
      </c>
      <c r="BV137" s="112" t="e">
        <f>IF(S137=1000,11,IF(S137=-1000,0,IF(S137&gt;9,(S137+2),IF(S137&lt;0,(-S137),"0"))))</f>
        <v>#VALUE!</v>
      </c>
      <c r="BW137" s="112" t="str">
        <f>IF(S137=1000,0,IF(S137=-1000,11,IF(S137&lt;-9,-(S137-2),IF(S137&gt;0,(S137),"0"))))</f>
        <v/>
      </c>
      <c r="BX137" s="112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94" t="str">
        <f>IF(S137="","",IF(S137&gt;9,BV137,BX137))</f>
        <v/>
      </c>
      <c r="CA137" s="95" t="str">
        <f>IF(S137="","","-")</f>
        <v/>
      </c>
      <c r="CB137" s="96" t="str">
        <f>IF(S137="","",IF(S137&lt;-9,BW137,BY137))</f>
        <v/>
      </c>
      <c r="CC137" s="97">
        <f>IF(O137="","",SUM(T137:X137))</f>
        <v>0</v>
      </c>
      <c r="CD137" s="88" t="str">
        <f>IF(CC137="","","-")</f>
        <v>-</v>
      </c>
      <c r="CE137" s="98">
        <f>IF(O137="","",SUM(Y137:AC137))</f>
        <v>3</v>
      </c>
      <c r="CP137" s="32"/>
      <c r="CQ137" s="32"/>
    </row>
    <row r="138" spans="1:95" s="31" customFormat="1" ht="15" customHeight="1" thickBot="1" x14ac:dyDescent="0.25">
      <c r="A138" s="99">
        <f>IF(A133="","",A134)</f>
        <v>11</v>
      </c>
      <c r="B138" s="99">
        <f>IF(B133="","",B133)</f>
        <v>22</v>
      </c>
      <c r="C138" s="114">
        <v>5</v>
      </c>
      <c r="D138" s="115" t="str">
        <f>IF(A138="","",VLOOKUP(A138,СписокКМ!D:I,2,FALSE))</f>
        <v>КУЗЬМЕНКО Артем</v>
      </c>
      <c r="E138" s="116"/>
      <c r="F138" s="117" t="str">
        <f>IF(B138="","",VLOOKUP(B138,СписокКМ!D:I,2,FALSE))</f>
        <v>СЕРЕБРЕННИКОВ Михаил</v>
      </c>
      <c r="G138" s="118"/>
      <c r="H138" s="119"/>
      <c r="I138" s="120"/>
      <c r="J138" s="120"/>
      <c r="K138" s="120"/>
      <c r="L138" s="121"/>
      <c r="M138" s="121"/>
      <c r="N138" s="122"/>
      <c r="O138" s="123" t="str">
        <f>IF(I138="","",IF(I138="0",1000,IF(I138="-0",-1000,I138*1)))</f>
        <v/>
      </c>
      <c r="P138" s="123" t="str">
        <f t="shared" si="97"/>
        <v/>
      </c>
      <c r="Q138" s="123" t="str">
        <f t="shared" si="97"/>
        <v/>
      </c>
      <c r="R138" s="123" t="str">
        <f t="shared" si="97"/>
        <v/>
      </c>
      <c r="S138" s="124" t="str">
        <f t="shared" si="97"/>
        <v/>
      </c>
      <c r="T138" s="125" t="str">
        <f t="shared" si="98"/>
        <v/>
      </c>
      <c r="U138" s="126" t="str">
        <f t="shared" si="98"/>
        <v/>
      </c>
      <c r="V138" s="126" t="str">
        <f t="shared" si="98"/>
        <v/>
      </c>
      <c r="W138" s="126" t="str">
        <f t="shared" si="98"/>
        <v/>
      </c>
      <c r="X138" s="126" t="str">
        <f t="shared" si="98"/>
        <v/>
      </c>
      <c r="Y138" s="127" t="str">
        <f t="shared" si="99"/>
        <v/>
      </c>
      <c r="Z138" s="127" t="str">
        <f t="shared" si="99"/>
        <v/>
      </c>
      <c r="AA138" s="127" t="str">
        <f t="shared" si="99"/>
        <v/>
      </c>
      <c r="AB138" s="127" t="str">
        <f t="shared" si="99"/>
        <v/>
      </c>
      <c r="AC138" s="127" t="str">
        <f t="shared" si="99"/>
        <v/>
      </c>
      <c r="AD138" s="128" t="str">
        <f>IF(CC138="","",IF(CC138&gt;CE138,1,-1))</f>
        <v/>
      </c>
      <c r="AE138" s="128" t="str">
        <f>IF(CC138="","",IF(CC138&lt;CE138,1,-1))</f>
        <v/>
      </c>
      <c r="AF138" s="129">
        <f>IF(CC138&gt;CE138,1,0)</f>
        <v>0</v>
      </c>
      <c r="AG138" s="130">
        <f>IF(CE138&gt;CC138,1,0)</f>
        <v>0</v>
      </c>
      <c r="AH138" s="131" t="str">
        <f>IF(O138="","",AX138*1)</f>
        <v/>
      </c>
      <c r="AI138" s="132" t="str">
        <f>IF(P138="","",BE138*1)</f>
        <v/>
      </c>
      <c r="AJ138" s="132" t="str">
        <f>IF(Q138="","",BL138*1)</f>
        <v/>
      </c>
      <c r="AK138" s="132" t="str">
        <f>IF(R138="","",BS138*1)</f>
        <v/>
      </c>
      <c r="AL138" s="132" t="str">
        <f>IF(S138="","",BZ138*1)</f>
        <v/>
      </c>
      <c r="AM138" s="133" t="str">
        <f>IF(O138="","",AZ138*1)</f>
        <v/>
      </c>
      <c r="AN138" s="133" t="str">
        <f>IF(P138="","",BG138*1)</f>
        <v/>
      </c>
      <c r="AO138" s="133" t="str">
        <f>IF(Q138="","",BN138*1)</f>
        <v/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0</v>
      </c>
      <c r="AS138" s="135">
        <f>SUM(AM138:AQ138)</f>
        <v>0</v>
      </c>
      <c r="AT138" s="136">
        <f>IF(O138=1000,11,IF(O138=-1000,0,IF(O138&gt;0,11,IF(O138&lt;0,(-O138),"0"))))</f>
        <v>11</v>
      </c>
      <c r="AU138" s="137" t="str">
        <f>IF(O138=1000,0,IF(O138=-1000,11,IF(O138&lt;-9,-(O138-2),IF(O138&gt;0,(O138),"0"))))</f>
        <v/>
      </c>
      <c r="AV138" s="136" t="e">
        <f>IF(O138=1000,11,IF(O138=-1000,0,IF(O138&gt;9,(O138+2),IF(O138&lt;0,(-O138),"0"))))</f>
        <v>#VALUE!</v>
      </c>
      <c r="AW138" s="137" t="str">
        <f>IF(O138=1000,0,IF(O138=-1000,11,IF(O138&lt;0,11,IF(O138&gt;0,(O138),"0"))))</f>
        <v/>
      </c>
      <c r="AX138" s="138" t="str">
        <f>IF(O138="","",IF(O138&gt;9,AV138,AT138))</f>
        <v/>
      </c>
      <c r="AY138" s="139" t="str">
        <f>IF(O138="","","-")</f>
        <v/>
      </c>
      <c r="AZ138" s="140" t="str">
        <f>IF(O138="","",IF(O138&lt;-9,AU138,AW138))</f>
        <v/>
      </c>
      <c r="BA138" s="136" t="e">
        <f>IF(P138=1000,11,IF(P138=-1000,0,IF(P138&gt;9,(P138+2),IF(P138&lt;0,(-P138),"0"))))</f>
        <v>#VALUE!</v>
      </c>
      <c r="BB138" s="137" t="str">
        <f>IF(P138=1000,0,IF(P138=-1000,11,IF(P138&lt;-9,-(P138-2),IF(P138&gt;0,(P138),"0"))))</f>
        <v/>
      </c>
      <c r="BC138" s="137">
        <f>IF(P138=1000,11,IF(P138=-1000,0,IF(P138&gt;0,11,IF(P138&lt;0,(-P138),"0"))))</f>
        <v>11</v>
      </c>
      <c r="BD138" s="137" t="str">
        <f>IF(P138=1000,0,IF(P138=-1000,11,IF(P138&lt;0,11,IF(P138&gt;0,(P138),"0"))))</f>
        <v/>
      </c>
      <c r="BE138" s="138" t="str">
        <f>IF(P138="","",IF(P138&gt;9,BA138,BC138))</f>
        <v/>
      </c>
      <c r="BF138" s="139" t="str">
        <f>IF(P138="","","-")</f>
        <v/>
      </c>
      <c r="BG138" s="140" t="str">
        <f>IF(P138="","",IF(P138&lt;-9,BB138,BD138))</f>
        <v/>
      </c>
      <c r="BH138" s="136" t="e">
        <f>IF(Q138=1000,11,IF(Q138=-1000,0,IF(Q138&gt;9,(Q138+2),IF(Q138&lt;0,(-Q138),"0"))))</f>
        <v>#VALUE!</v>
      </c>
      <c r="BI138" s="137" t="str">
        <f>IF(Q138=1000,0,IF(Q138=-1000,11,IF(Q138&lt;-9,-(Q138-2),IF(Q138&gt;0,(Q138),"0"))))</f>
        <v/>
      </c>
      <c r="BJ138" s="137">
        <f>IF(Q138=1000,11,IF(Q138=-1000,0,IF(Q138&gt;0,11,IF(Q138&lt;0,(-Q138),"0"))))</f>
        <v>11</v>
      </c>
      <c r="BK138" s="137" t="str">
        <f>IF(Q138=1000,0,IF(Q138=-1000,11,IF(Q138&lt;0,11,IF(Q138&gt;0,(Q138),"0"))))</f>
        <v/>
      </c>
      <c r="BL138" s="138" t="str">
        <f>IF(Q138="","",IF(Q138&gt;9,BH138,BJ138))</f>
        <v/>
      </c>
      <c r="BM138" s="139" t="str">
        <f>IF(Q138="","","-")</f>
        <v/>
      </c>
      <c r="BN138" s="140" t="str">
        <f>IF(Q138="","",IF(Q138&lt;-9,BI138,BK138))</f>
        <v/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 t="str">
        <f>IF(O138="","",SUM(T138:X138))</f>
        <v/>
      </c>
      <c r="CD138" s="143" t="str">
        <f>IF(CC138="","","-")</f>
        <v/>
      </c>
      <c r="CE138" s="144" t="str">
        <f>IF(O138="","",SUM(Y138:AC138))</f>
        <v/>
      </c>
      <c r="CP138" s="32"/>
      <c r="CQ138" s="32"/>
    </row>
    <row r="139" spans="1:95" s="31" customFormat="1" ht="15" customHeight="1" thickBot="1" x14ac:dyDescent="0.25">
      <c r="A139" s="145"/>
      <c r="B139" s="145"/>
      <c r="C139" s="145"/>
      <c r="D139" s="146"/>
      <c r="E139" s="147"/>
      <c r="F139" s="148"/>
      <c r="G139" s="149"/>
      <c r="H139" s="150"/>
      <c r="I139" s="151"/>
      <c r="J139" s="151"/>
      <c r="K139" s="151"/>
      <c r="L139" s="151"/>
      <c r="M139" s="151"/>
      <c r="N139" s="150"/>
      <c r="O139" s="152"/>
      <c r="P139" s="152"/>
      <c r="Q139" s="152"/>
      <c r="R139" s="152"/>
      <c r="S139" s="152"/>
      <c r="T139" s="153"/>
      <c r="U139" s="153"/>
      <c r="V139" s="153"/>
      <c r="W139" s="153"/>
      <c r="X139" s="153"/>
      <c r="Y139" s="154"/>
      <c r="Z139" s="154"/>
      <c r="AA139" s="154"/>
      <c r="AB139" s="154"/>
      <c r="AC139" s="154"/>
      <c r="AD139" s="155"/>
      <c r="AE139" s="155"/>
      <c r="AF139" s="156"/>
      <c r="AG139" s="156"/>
      <c r="AH139" s="157"/>
      <c r="AI139" s="157"/>
      <c r="AJ139" s="157"/>
      <c r="AK139" s="157"/>
      <c r="AL139" s="157"/>
      <c r="AM139" s="158"/>
      <c r="AN139" s="158"/>
      <c r="AO139" s="158"/>
      <c r="AP139" s="158"/>
      <c r="AQ139" s="158"/>
      <c r="AR139" s="159"/>
      <c r="AS139" s="159"/>
      <c r="AT139" s="160"/>
      <c r="AU139" s="160"/>
      <c r="AV139" s="160"/>
      <c r="AW139" s="160"/>
      <c r="AX139" s="161"/>
      <c r="AY139" s="161"/>
      <c r="AZ139" s="161"/>
      <c r="BA139" s="160"/>
      <c r="BB139" s="160"/>
      <c r="BC139" s="160"/>
      <c r="BD139" s="160"/>
      <c r="BE139" s="161"/>
      <c r="BF139" s="161"/>
      <c r="BG139" s="161"/>
      <c r="BH139" s="160"/>
      <c r="BI139" s="160"/>
      <c r="BJ139" s="160"/>
      <c r="BK139" s="160"/>
      <c r="BL139" s="161"/>
      <c r="BM139" s="161"/>
      <c r="BN139" s="161"/>
      <c r="BO139" s="160"/>
      <c r="BP139" s="160"/>
      <c r="BQ139" s="160"/>
      <c r="BR139" s="160"/>
      <c r="BS139" s="161"/>
      <c r="BT139" s="161"/>
      <c r="BU139" s="161"/>
      <c r="BV139" s="160"/>
      <c r="BW139" s="160"/>
      <c r="BX139" s="160"/>
      <c r="BY139" s="160"/>
      <c r="BZ139" s="161"/>
      <c r="CA139" s="161"/>
      <c r="CB139" s="161"/>
      <c r="CC139" s="162"/>
      <c r="CD139" s="163"/>
      <c r="CE139" s="164"/>
      <c r="CP139" s="32"/>
      <c r="CQ139" s="32"/>
    </row>
    <row r="140" spans="1:95" s="31" customFormat="1" ht="31.5" customHeight="1" thickBot="1" x14ac:dyDescent="0.25">
      <c r="A140" s="34">
        <v>3</v>
      </c>
      <c r="B140" s="35">
        <v>6</v>
      </c>
      <c r="C140" s="1225">
        <f>1+C131</f>
        <v>16</v>
      </c>
      <c r="D140" s="1227" t="str">
        <f>IF(A140="","",VLOOKUP(A140,СписокКМ!$A$186:$D$236,3,FALSE))</f>
        <v>Санкт-Петербург</v>
      </c>
      <c r="E140" s="1228" t="e">
        <f>IF(B140="","",VLOOKUP(B140,СписокКМ!E:J,2,FALSE))</f>
        <v>#N/A</v>
      </c>
      <c r="F140" s="1231" t="str">
        <f>IF(B140="","",VLOOKUP(B140,СписокКМ!$A$186:$D$236,3,FALSE))</f>
        <v>Кемеровская область</v>
      </c>
      <c r="G140" s="1232" t="e">
        <f>IF(D140="","",VLOOKUP(D140,СписокКМ!G:L,2,FALSE))</f>
        <v>#N/A</v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>
        <f>IF(A140="","",VLOOKUP(A140,'[60]Протокол команд'!A:K,8,FALSE))</f>
        <v>0</v>
      </c>
      <c r="U140" s="39">
        <f>T140*5-4</f>
        <v>-4</v>
      </c>
      <c r="V140" s="39">
        <f>T140*5</f>
        <v>0</v>
      </c>
      <c r="W140" s="39" t="str">
        <f>CONCATENATE(U140,"-",V140)</f>
        <v>-4-0</v>
      </c>
      <c r="X140" s="39">
        <f>IF(A140="","",VLOOKUP(A140,'[60]Протокол команд'!A:K,10,FALSE))</f>
        <v>0</v>
      </c>
      <c r="Y140" s="39">
        <f>X140*5-4</f>
        <v>-4</v>
      </c>
      <c r="Z140" s="39">
        <f>X140*5</f>
        <v>0</v>
      </c>
      <c r="AA140" s="39" t="str">
        <f>CONCATENATE(Y140,"-",Z140)</f>
        <v>-4-0</v>
      </c>
      <c r="AB140" s="1241">
        <f>IF(O142="","",SUM(AF142:AF147))</f>
        <v>0</v>
      </c>
      <c r="AC140" s="1242"/>
      <c r="AD140" s="1243"/>
      <c r="AE140" s="1242">
        <f>IF(O142="","",SUM(AG142:AG147))</f>
        <v>3</v>
      </c>
      <c r="AF140" s="1242"/>
      <c r="AG140" s="1264"/>
      <c r="AH140" s="1241">
        <f>SUM(CC142:CC147)</f>
        <v>2</v>
      </c>
      <c r="AI140" s="1242"/>
      <c r="AJ140" s="1243"/>
      <c r="AK140" s="1242">
        <f>SUM(CE142:CE147)</f>
        <v>9</v>
      </c>
      <c r="AL140" s="1242"/>
      <c r="AM140" s="1264"/>
      <c r="AN140" s="1265">
        <f>SUM(AR142:AR147)</f>
        <v>52</v>
      </c>
      <c r="AO140" s="1266"/>
      <c r="AP140" s="1267"/>
      <c r="AQ140" s="1266">
        <f>SUM(AS142:AS147)</f>
        <v>81</v>
      </c>
      <c r="AR140" s="1266"/>
      <c r="AS140" s="1268"/>
      <c r="AT140" s="1314" t="s">
        <v>596</v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>
        <f>IF(O142="","",SUM(AF142:AF147))</f>
        <v>0</v>
      </c>
      <c r="CD140" s="1256" t="str">
        <f>IF(CC140="","","-")</f>
        <v>-</v>
      </c>
      <c r="CE140" s="1258">
        <f>IF(O142="","",SUM(AG142:AG147))</f>
        <v>3</v>
      </c>
      <c r="CP140" s="32"/>
      <c r="CQ140" s="32"/>
    </row>
    <row r="141" spans="1:95" s="31" customFormat="1" ht="13.5" customHeight="1" x14ac:dyDescent="0.2">
      <c r="A141" s="40"/>
      <c r="B141" s="40"/>
      <c r="C141" s="1226"/>
      <c r="D141" s="1229" t="str">
        <f>IF(A141="","",VLOOKUP(A141,СписокКМ!D:I,2,FALSE))</f>
        <v/>
      </c>
      <c r="E141" s="1230" t="str">
        <f>IF(B141="","",VLOOKUP(B141,СписокКМ!E:J,2,FALSE))</f>
        <v/>
      </c>
      <c r="F141" s="1233" t="str">
        <f>IF(C141="","",VLOOKUP(C141,СписокКМ!F:K,2,FALSE))</f>
        <v/>
      </c>
      <c r="G141" s="1234" t="str">
        <f>IF(D141="","",VLOOKUP(D141,СписокКМ!G:L,2,FALSE))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x14ac:dyDescent="0.2">
      <c r="A142" s="43">
        <v>69</v>
      </c>
      <c r="B142" s="44">
        <v>5</v>
      </c>
      <c r="C142" s="90">
        <v>1</v>
      </c>
      <c r="D142" s="46" t="str">
        <f>IF(A142="","",VLOOKUP(A142,СписокКМ!D:I,2,FALSE))</f>
        <v>МИХАЙЛОВ Игорь</v>
      </c>
      <c r="E142" s="47"/>
      <c r="F142" s="48" t="str">
        <f>IF(B142="","",VLOOKUP(B142,СписокКМ!D:I,2,FALSE))</f>
        <v>БЕДАРЬКОВ Вадим</v>
      </c>
      <c r="G142" s="49"/>
      <c r="H142" s="50"/>
      <c r="I142" s="51" t="s">
        <v>31</v>
      </c>
      <c r="J142" s="51" t="s">
        <v>30</v>
      </c>
      <c r="K142" s="51" t="s">
        <v>571</v>
      </c>
      <c r="L142" s="51" t="s">
        <v>155</v>
      </c>
      <c r="M142" s="51" t="s">
        <v>28</v>
      </c>
      <c r="N142" s="52"/>
      <c r="O142" s="53">
        <f>IF(I142="","",IF(I142="0",1000,IF(I142="-0",-1000,I142*1)))</f>
        <v>8</v>
      </c>
      <c r="P142" s="53">
        <f t="shared" ref="P142:S143" si="100">IF(J142="","",IF(J142="0",1000,IF(J142="-0",-1000,J142*1)))</f>
        <v>-8</v>
      </c>
      <c r="Q142" s="53">
        <f t="shared" si="100"/>
        <v>-4</v>
      </c>
      <c r="R142" s="53">
        <f t="shared" si="100"/>
        <v>7</v>
      </c>
      <c r="S142" s="54">
        <f t="shared" si="100"/>
        <v>-9</v>
      </c>
      <c r="T142" s="55">
        <f t="shared" ref="T142:X143" si="101">IF(O142="","",IF(O142&gt;0,1,0))</f>
        <v>1</v>
      </c>
      <c r="U142" s="56">
        <f t="shared" si="101"/>
        <v>0</v>
      </c>
      <c r="V142" s="56">
        <f t="shared" si="101"/>
        <v>0</v>
      </c>
      <c r="W142" s="56">
        <f t="shared" si="101"/>
        <v>1</v>
      </c>
      <c r="X142" s="56">
        <f t="shared" si="101"/>
        <v>0</v>
      </c>
      <c r="Y142" s="57">
        <f t="shared" ref="Y142:AC143" si="102">IF(O142="","",IF(O142&lt;0,1,0))</f>
        <v>0</v>
      </c>
      <c r="Z142" s="57">
        <f t="shared" si="102"/>
        <v>1</v>
      </c>
      <c r="AA142" s="57">
        <f t="shared" si="102"/>
        <v>1</v>
      </c>
      <c r="AB142" s="57">
        <f t="shared" si="102"/>
        <v>0</v>
      </c>
      <c r="AC142" s="57">
        <f t="shared" si="102"/>
        <v>1</v>
      </c>
      <c r="AD142" s="58">
        <f>IF(CC142="","",IF(CC142&gt;CE142,1,-1))</f>
        <v>-1</v>
      </c>
      <c r="AE142" s="58">
        <f>IF(CC142="","",IF(CC142&lt;CE142,1,-1))</f>
        <v>1</v>
      </c>
      <c r="AF142" s="59">
        <f>IF(CC142&gt;CE142,1,0)</f>
        <v>0</v>
      </c>
      <c r="AG142" s="60">
        <f>IF(CE142&gt;CC142,1,0)</f>
        <v>1</v>
      </c>
      <c r="AH142" s="61">
        <f>IF(O142="","",AX142*1)</f>
        <v>11</v>
      </c>
      <c r="AI142" s="62">
        <f>IF(P142="","",BE142*1)</f>
        <v>8</v>
      </c>
      <c r="AJ142" s="62">
        <f>IF(Q142="","",BL142*1)</f>
        <v>4</v>
      </c>
      <c r="AK142" s="62">
        <f>IF(R142="","",BS142*1)</f>
        <v>11</v>
      </c>
      <c r="AL142" s="62">
        <f>IF(S142="","",BZ142*1)</f>
        <v>9</v>
      </c>
      <c r="AM142" s="63">
        <f>IF(O142="","",AZ142*1)</f>
        <v>8</v>
      </c>
      <c r="AN142" s="63">
        <f>IF(P142="","",BG142*1)</f>
        <v>11</v>
      </c>
      <c r="AO142" s="63">
        <f>IF(Q142="","",BN142*1)</f>
        <v>11</v>
      </c>
      <c r="AP142" s="63">
        <f>IF(R142="","",BU142*1)</f>
        <v>7</v>
      </c>
      <c r="AQ142" s="63">
        <f>IF(S142="","",CB142*1)</f>
        <v>11</v>
      </c>
      <c r="AR142" s="64">
        <f>SUM(AH142:AL142)</f>
        <v>43</v>
      </c>
      <c r="AS142" s="65">
        <f>SUM(AM142:AQ142)</f>
        <v>48</v>
      </c>
      <c r="AT142" s="66">
        <f>IF(O142=1000,11,IF(O142=-1000,0,IF(O142&gt;0,11,IF(O142&lt;0,(-O142),"0"))))</f>
        <v>11</v>
      </c>
      <c r="AU142" s="67">
        <f>IF(O142=1000,0,IF(O142=-1000,11,IF(O142&lt;-9,-(O142-2),IF(O142&gt;0,(O142),"0"))))</f>
        <v>8</v>
      </c>
      <c r="AV142" s="66">
        <f>IF(O142=1000,11,IF(O142=-1000,0,IF(O142&lt;9,11,IF(O142&gt;9,(O142+2),"0"))))</f>
        <v>11</v>
      </c>
      <c r="AW142" s="67">
        <f>IF(O142=1000,0,IF(O142=-1000,11,IF(O142&lt;0,11,IF(O142&gt;0,(O142),"0"))))</f>
        <v>8</v>
      </c>
      <c r="AX142" s="68">
        <f>IF(O142="","",IF(O142&gt;9,AV142,AT142))</f>
        <v>11</v>
      </c>
      <c r="AY142" s="69" t="str">
        <f>IF(O142="","","-")</f>
        <v>-</v>
      </c>
      <c r="AZ142" s="70">
        <f>IF(O142="","",IF(O142&lt;-9,AU142,AW142))</f>
        <v>8</v>
      </c>
      <c r="BA142" s="66">
        <f>IF(P142=1000,11,IF(P142=-1000,0,IF(P142&gt;9,(P142+2),IF(P142&lt;0,(-P142),"0"))))</f>
        <v>8</v>
      </c>
      <c r="BB142" s="67" t="str">
        <f>IF(P142=1000,0,IF(P142=-1000,11,IF(P142&lt;-9,-(P142-2),IF(P142&gt;0,(P142),"0"))))</f>
        <v>0</v>
      </c>
      <c r="BC142" s="67">
        <f>IF(P142=1000,11,IF(P142=-1000,0,IF(P142&gt;0,11,IF(P142&lt;0,(-P142),"0"))))</f>
        <v>8</v>
      </c>
      <c r="BD142" s="67">
        <f>IF(P142=1000,0,IF(P142=-1000,11,IF(P142&lt;0,11,IF(P142&gt;0,(P142),"0"))))</f>
        <v>11</v>
      </c>
      <c r="BE142" s="68">
        <f>IF(P142="","",IF(P142&gt;9,BA142,BC142))</f>
        <v>8</v>
      </c>
      <c r="BF142" s="69" t="str">
        <f>IF(P142="","","-")</f>
        <v>-</v>
      </c>
      <c r="BG142" s="70">
        <f>IF(P142="","",IF(P142&lt;-9,BB142,BD142))</f>
        <v>11</v>
      </c>
      <c r="BH142" s="66">
        <f>IF(Q142=1000,11,IF(Q142=-1000,0,IF(Q142&gt;9,(Q142+2),IF(Q142&lt;0,(-Q142),"0"))))</f>
        <v>4</v>
      </c>
      <c r="BI142" s="67" t="str">
        <f>IF(Q142=1000,0,IF(Q142=-1000,11,IF(Q142&lt;-9,-(Q142-2),IF(Q142&gt;0,(Q142),"0"))))</f>
        <v>0</v>
      </c>
      <c r="BJ142" s="67">
        <f>IF(Q142=1000,11,IF(Q142=-1000,0,IF(Q142&gt;0,11,IF(Q142&lt;0,(-Q142),"0"))))</f>
        <v>4</v>
      </c>
      <c r="BK142" s="67">
        <f>IF(Q142=1000,0,IF(Q142=-1000,11,IF(Q142&lt;0,11,IF(Q142&gt;0,(Q142),"0"))))</f>
        <v>11</v>
      </c>
      <c r="BL142" s="68">
        <f>IF(Q142="","",IF(Q142&gt;9,BH142,BJ142))</f>
        <v>4</v>
      </c>
      <c r="BM142" s="69" t="str">
        <f>IF(Q142="","","-")</f>
        <v>-</v>
      </c>
      <c r="BN142" s="70">
        <f>IF(Q142="","",IF(Q142&lt;-9,BI142,BK142))</f>
        <v>11</v>
      </c>
      <c r="BO142" s="67" t="str">
        <f>IF(R142=1000,11,IF(R142=-1000,0,IF(R142&gt;9,(R142+2),IF(R142&lt;0,(-R142),"0"))))</f>
        <v>0</v>
      </c>
      <c r="BP142" s="67">
        <f>IF(R142=1000,0,IF(R142=-1000,11,IF(R142&lt;-9,-(R142-2),IF(R142&gt;0,(R142),"0"))))</f>
        <v>7</v>
      </c>
      <c r="BQ142" s="67">
        <f>IF(R142=1000,11,IF(R142=-1000,0,IF(R142&gt;0,11,IF(R142&lt;0,(-R142),"0"))))</f>
        <v>11</v>
      </c>
      <c r="BR142" s="67">
        <f>IF(R142=1000,0,IF(R142=-1000,11,IF(R142&lt;0,11,IF(R142&gt;0,(R142),"0"))))</f>
        <v>7</v>
      </c>
      <c r="BS142" s="68">
        <f>IF(R142="","",IF(R142&gt;9,BO142,BQ142))</f>
        <v>11</v>
      </c>
      <c r="BT142" s="69" t="str">
        <f>IF(R142="","","-")</f>
        <v>-</v>
      </c>
      <c r="BU142" s="70">
        <f>IF(R142="","",IF(R142&lt;-9,BP142,BR142))</f>
        <v>7</v>
      </c>
      <c r="BV142" s="67">
        <f>IF(S142=1000,11,IF(S142=-1000,0,IF(S142&gt;9,(S142+2),IF(S142&lt;0,(-S142),"0"))))</f>
        <v>9</v>
      </c>
      <c r="BW142" s="67" t="str">
        <f>IF(S142=1000,0,IF(S142=-1000,11,IF(S142&lt;-9,-(S142-2),IF(S142&gt;0,(S142),"0"))))</f>
        <v>0</v>
      </c>
      <c r="BX142" s="67">
        <f>IF(S142=1000,11,IF(S142=-1000,0,IF(S142&gt;0,11,IF(S142&lt;0,(-S142),"0"))))</f>
        <v>9</v>
      </c>
      <c r="BY142" s="71">
        <f>IF(S142=1000,0,IF(S142=-1000,11,IF(S142&lt;0,11,IF(S142&gt;0,(S142),"0"))))</f>
        <v>11</v>
      </c>
      <c r="BZ142" s="68">
        <f>IF(S142="","",IF(S142&gt;9,BV142,BX142))</f>
        <v>9</v>
      </c>
      <c r="CA142" s="69" t="str">
        <f>IF(S142="","","-")</f>
        <v>-</v>
      </c>
      <c r="CB142" s="70">
        <f>IF(S142="","",IF(S142&lt;-9,BW142,BY142))</f>
        <v>11</v>
      </c>
      <c r="CC142" s="72">
        <f>IF(O142="","",SUM(T142:X142))</f>
        <v>2</v>
      </c>
      <c r="CD142" s="73" t="str">
        <f>IF(CC142="","","-")</f>
        <v>-</v>
      </c>
      <c r="CE142" s="74">
        <f>IF(O142="","",SUM(Y142:AC142))</f>
        <v>3</v>
      </c>
      <c r="CP142" s="32"/>
      <c r="CQ142" s="32"/>
    </row>
    <row r="143" spans="1:95" s="31" customFormat="1" ht="15" customHeight="1" x14ac:dyDescent="0.2">
      <c r="A143" s="43">
        <v>56</v>
      </c>
      <c r="B143" s="44">
        <v>62</v>
      </c>
      <c r="C143" s="75">
        <v>2</v>
      </c>
      <c r="D143" s="76" t="str">
        <f>IF(A143="","",VLOOKUP(A143,СписокКМ!D:I,2,FALSE))</f>
        <v>ПАВЛОВ Даниил</v>
      </c>
      <c r="E143" s="47"/>
      <c r="F143" s="77" t="str">
        <f>IF(B143="","",VLOOKUP(B143,СписокКМ!D:I,2,FALSE))</f>
        <v>КОЙНОВ Захар</v>
      </c>
      <c r="G143" s="49"/>
      <c r="H143" s="41"/>
      <c r="I143" s="91" t="s">
        <v>592</v>
      </c>
      <c r="J143" s="91" t="s">
        <v>571</v>
      </c>
      <c r="K143" s="91" t="s">
        <v>567</v>
      </c>
      <c r="L143" s="91"/>
      <c r="M143" s="51"/>
      <c r="N143" s="42"/>
      <c r="O143" s="79">
        <f>IF(I143="","",IF(I143="0",1000,IF(I143="-0",-1000,I143*1)))</f>
        <v>-1000</v>
      </c>
      <c r="P143" s="79">
        <f t="shared" si="100"/>
        <v>-4</v>
      </c>
      <c r="Q143" s="79">
        <f t="shared" si="100"/>
        <v>-5</v>
      </c>
      <c r="R143" s="79" t="str">
        <f t="shared" si="100"/>
        <v/>
      </c>
      <c r="S143" s="80" t="str">
        <f t="shared" si="100"/>
        <v/>
      </c>
      <c r="T143" s="55">
        <f t="shared" si="101"/>
        <v>0</v>
      </c>
      <c r="U143" s="56">
        <f t="shared" si="101"/>
        <v>0</v>
      </c>
      <c r="V143" s="56">
        <f t="shared" si="101"/>
        <v>0</v>
      </c>
      <c r="W143" s="56" t="str">
        <f t="shared" si="101"/>
        <v/>
      </c>
      <c r="X143" s="56" t="str">
        <f t="shared" si="101"/>
        <v/>
      </c>
      <c r="Y143" s="57">
        <f t="shared" si="102"/>
        <v>1</v>
      </c>
      <c r="Z143" s="57">
        <f t="shared" si="102"/>
        <v>1</v>
      </c>
      <c r="AA143" s="57">
        <f t="shared" si="102"/>
        <v>1</v>
      </c>
      <c r="AB143" s="57" t="str">
        <f t="shared" si="102"/>
        <v/>
      </c>
      <c r="AC143" s="57" t="str">
        <f t="shared" si="102"/>
        <v/>
      </c>
      <c r="AD143" s="58">
        <f>IF(CC143="","",IF(CC143&gt;CE143,1,-1))</f>
        <v>-1</v>
      </c>
      <c r="AE143" s="58">
        <f>IF(CC143="","",IF(CC143&lt;CE143,1,-1))</f>
        <v>1</v>
      </c>
      <c r="AF143" s="59">
        <f>IF(CC143&gt;CE143,1,0)</f>
        <v>0</v>
      </c>
      <c r="AG143" s="60">
        <f>IF(CE143&gt;CC143,1,0)</f>
        <v>1</v>
      </c>
      <c r="AH143" s="81">
        <f>IF(O143="","",AX143*1)</f>
        <v>0</v>
      </c>
      <c r="AI143" s="92">
        <f>IF(P143="","",BE143*1)</f>
        <v>4</v>
      </c>
      <c r="AJ143" s="92">
        <f>IF(Q143="","",BL143*1)</f>
        <v>5</v>
      </c>
      <c r="AK143" s="92" t="str">
        <f>IF(R143="","",BS143*1)</f>
        <v/>
      </c>
      <c r="AL143" s="92" t="str">
        <f>IF(S143="","",BZ143*1)</f>
        <v/>
      </c>
      <c r="AM143" s="93">
        <f>IF(O143="","",AZ143*1)</f>
        <v>11</v>
      </c>
      <c r="AN143" s="93">
        <f>IF(P143="","",BG143*1)</f>
        <v>11</v>
      </c>
      <c r="AO143" s="93">
        <f>IF(Q143="","",BN143*1)</f>
        <v>11</v>
      </c>
      <c r="AP143" s="93" t="str">
        <f>IF(R143="","",BU143*1)</f>
        <v/>
      </c>
      <c r="AQ143" s="93" t="str">
        <f>IF(S143="","",CB143*1)</f>
        <v/>
      </c>
      <c r="AR143" s="64">
        <f>SUM(AH143:AL143)</f>
        <v>9</v>
      </c>
      <c r="AS143" s="65">
        <f>SUM(AM143:AQ143)</f>
        <v>33</v>
      </c>
      <c r="AT143" s="66">
        <f>IF(O143=1000,11,IF(O143=-1000,0,IF(O143&gt;0,11,IF(O143&lt;0,(-O143),"0"))))</f>
        <v>0</v>
      </c>
      <c r="AU143" s="67">
        <f>IF(O143=1000,0,IF(O143=-1000,11,IF(O143&lt;-9,-(O143-2),IF(O143&gt;0,(O143),"0"))))</f>
        <v>11</v>
      </c>
      <c r="AV143" s="66">
        <f>IF(O143=1000,11,IF(O143=-1000,0,IF(O143&gt;9,(O143+2),IF(O143&lt;0,(-O143),"0"))))</f>
        <v>0</v>
      </c>
      <c r="AW143" s="67">
        <f>IF(O143=1000,0,IF(O143=-1000,11,IF(O143&lt;0,11,IF(O143&gt;0,(O143),"0"))))</f>
        <v>11</v>
      </c>
      <c r="AX143" s="94">
        <f>IF(O143="","",IF(O143&gt;9,AV143,AT143))</f>
        <v>0</v>
      </c>
      <c r="AY143" s="95" t="str">
        <f>IF(O143="","","-")</f>
        <v>-</v>
      </c>
      <c r="AZ143" s="96">
        <f>IF(O143="","",IF(O143&lt;-9,AU143,AW143))</f>
        <v>11</v>
      </c>
      <c r="BA143" s="66">
        <f>IF(P143=1000,11,IF(P143=-1000,0,IF(P143&gt;9,(P143+2),IF(P143&lt;0,(-P143),"0"))))</f>
        <v>4</v>
      </c>
      <c r="BB143" s="67" t="str">
        <f>IF(P143=1000,0,IF(P143=-1000,11,IF(P143&lt;-9,-(P143-2),IF(P143&gt;0,(P143),"0"))))</f>
        <v>0</v>
      </c>
      <c r="BC143" s="67">
        <f>IF(P143=1000,11,IF(P143=-1000,0,IF(P143&gt;0,11,IF(P143&lt;0,(-P143),"0"))))</f>
        <v>4</v>
      </c>
      <c r="BD143" s="67">
        <f>IF(P143=1000,0,IF(P143=-1000,11,IF(P143&lt;0,11,IF(P143&gt;0,(P143),"0"))))</f>
        <v>11</v>
      </c>
      <c r="BE143" s="94">
        <f>IF(P143="","",IF(P143&gt;9,BA143,BC143))</f>
        <v>4</v>
      </c>
      <c r="BF143" s="95" t="str">
        <f>IF(P143="","","-")</f>
        <v>-</v>
      </c>
      <c r="BG143" s="96">
        <f>IF(P143="","",IF(P143&lt;-9,BB143,BD143))</f>
        <v>11</v>
      </c>
      <c r="BH143" s="66">
        <f>IF(Q143=1000,11,IF(Q143=-1000,0,IF(Q143&gt;9,(Q143+2),IF(Q143&lt;0,(-Q143),"0"))))</f>
        <v>5</v>
      </c>
      <c r="BI143" s="67" t="str">
        <f>IF(Q143=1000,0,IF(Q143=-1000,11,IF(Q143&lt;-9,-(Q143-2),IF(Q143&gt;0,(Q143),"0"))))</f>
        <v>0</v>
      </c>
      <c r="BJ143" s="67">
        <f>IF(Q143=1000,11,IF(Q143=-1000,0,IF(Q143&gt;0,11,IF(Q143&lt;0,(-Q143),"0"))))</f>
        <v>5</v>
      </c>
      <c r="BK143" s="67">
        <f>IF(Q143=1000,0,IF(Q143=-1000,11,IF(Q143&lt;0,11,IF(Q143&gt;0,(Q143),"0"))))</f>
        <v>11</v>
      </c>
      <c r="BL143" s="94">
        <f>IF(Q143="","",IF(Q143&gt;9,BH143,BJ143))</f>
        <v>5</v>
      </c>
      <c r="BM143" s="95" t="str">
        <f>IF(Q143="","","-")</f>
        <v>-</v>
      </c>
      <c r="BN143" s="96">
        <f>IF(Q143="","",IF(Q143&lt;-9,BI143,BK143))</f>
        <v>11</v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94" t="str">
        <f>IF(R143="","",IF(R143&gt;9,BO143,BQ143))</f>
        <v/>
      </c>
      <c r="BT143" s="95" t="str">
        <f>IF(R143="","","-")</f>
        <v/>
      </c>
      <c r="BU143" s="96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94" t="str">
        <f>IF(S143="","",IF(S143&gt;9,BV143,BX143))</f>
        <v/>
      </c>
      <c r="CA143" s="95" t="str">
        <f>IF(S143="","","-")</f>
        <v/>
      </c>
      <c r="CB143" s="96" t="str">
        <f>IF(S143="","",IF(S143&lt;-9,BW143,BY143))</f>
        <v/>
      </c>
      <c r="CC143" s="97">
        <f>IF(O143="","",SUM(T143:X143))</f>
        <v>0</v>
      </c>
      <c r="CD143" s="88" t="str">
        <f>IF(CC143="","","-")</f>
        <v>-</v>
      </c>
      <c r="CE143" s="98">
        <f>IF(O143="","",SUM(Y143:AC143))</f>
        <v>3</v>
      </c>
      <c r="CP143" s="32"/>
      <c r="CQ143" s="32"/>
    </row>
    <row r="144" spans="1:95" s="31" customFormat="1" ht="15" customHeight="1" x14ac:dyDescent="0.2">
      <c r="A144" s="43">
        <v>69</v>
      </c>
      <c r="B144" s="44">
        <v>55</v>
      </c>
      <c r="C144" s="1250" t="s">
        <v>563</v>
      </c>
      <c r="D144" s="76" t="str">
        <f>IF(A144="","",VLOOKUP(A144,СписокКМ!D:I,2,FALSE))</f>
        <v>МИХАЙЛОВ Игорь</v>
      </c>
      <c r="E144" s="47"/>
      <c r="F144" s="77" t="str">
        <f>IF(B144="","",VLOOKUP(B144,СписокКМ!D:I,2,FALSE))</f>
        <v>ЛУКЬЯНЧИКОВ Кирилл</v>
      </c>
      <c r="G144" s="49"/>
      <c r="H144" s="41"/>
      <c r="I144" s="1252" t="s">
        <v>564</v>
      </c>
      <c r="J144" s="1252" t="s">
        <v>572</v>
      </c>
      <c r="K144" s="1252" t="s">
        <v>571</v>
      </c>
      <c r="L144" s="1252"/>
      <c r="M144" s="1252"/>
      <c r="N144" s="42"/>
      <c r="O144" s="1244">
        <f>IF(I144="","",IF(I144="0",1000,IF(I144="-0",-1000,I144*1)))</f>
        <v>-6</v>
      </c>
      <c r="P144" s="1244">
        <f>IF(J144="","",IF(J144="0",1000,IF(J144="-0",-1000,J144*1)))</f>
        <v>-10</v>
      </c>
      <c r="Q144" s="1244">
        <f>IF(K144="","",IF(K144="0",1000,IF(K144="-0",-1000,K144*1)))</f>
        <v>-4</v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>
        <f>IF(O144="","",IF(O144&gt;0,1,0))</f>
        <v>0</v>
      </c>
      <c r="U144" s="1284">
        <f>IF(P144="","",IF(P144&gt;0,1,0))</f>
        <v>0</v>
      </c>
      <c r="V144" s="1284">
        <f>IF(Q144="","",IF(Q144&gt;0,1,0))</f>
        <v>0</v>
      </c>
      <c r="W144" s="1284" t="str">
        <f>IF(R144="","",IF(R144&gt;0,1,0))</f>
        <v/>
      </c>
      <c r="X144" s="1284" t="str">
        <f>IF(S144="","",IF(S144&gt;0,1,0))</f>
        <v/>
      </c>
      <c r="Y144" s="1278">
        <f>IF(O144="","",IF(O144&lt;0,1,0))</f>
        <v>1</v>
      </c>
      <c r="Z144" s="1278">
        <f>IF(P144="","",IF(P144&lt;0,1,0))</f>
        <v>1</v>
      </c>
      <c r="AA144" s="1278">
        <f>IF(Q144="","",IF(Q144&lt;0,1,0))</f>
        <v>1</v>
      </c>
      <c r="AB144" s="1278" t="str">
        <f>IF(R144="","",IF(R144&lt;0,1,0))</f>
        <v/>
      </c>
      <c r="AC144" s="1278" t="str">
        <f>IF(S144="","",IF(S144&lt;0,1,0))</f>
        <v/>
      </c>
      <c r="AD144" s="1280">
        <f>IF(CC144="","",IF(CC144&gt;CE144,1,-1))</f>
        <v>-1</v>
      </c>
      <c r="AE144" s="1280">
        <f>IF(CC144="","",IF(CC144&lt;CE144,1,-1))</f>
        <v>1</v>
      </c>
      <c r="AF144" s="1282">
        <f>IF(CC144&gt;CE144,1,0)</f>
        <v>0</v>
      </c>
      <c r="AG144" s="1272">
        <f>IF(CE144&gt;CC144,1,0)</f>
        <v>1</v>
      </c>
      <c r="AH144" s="1274">
        <f>IF(O144="","",AX144*1)</f>
        <v>6</v>
      </c>
      <c r="AI144" s="1276">
        <f>IF(P144="","",BE144*1)</f>
        <v>10</v>
      </c>
      <c r="AJ144" s="1276">
        <f>IF(Q144="","",BL144*1)</f>
        <v>4</v>
      </c>
      <c r="AK144" s="1276" t="str">
        <f>IF(R144="","",BS144*1)</f>
        <v/>
      </c>
      <c r="AL144" s="1276" t="str">
        <f>IF(S144="","",BZ144*1)</f>
        <v/>
      </c>
      <c r="AM144" s="1298">
        <f>IF(O144="","",AZ144*1)</f>
        <v>11</v>
      </c>
      <c r="AN144" s="1298">
        <f>IF(P144="","",BG144*1)</f>
        <v>12</v>
      </c>
      <c r="AO144" s="1298">
        <f>IF(Q144="","",BN144*1)</f>
        <v>11</v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6</v>
      </c>
      <c r="AU144" s="1286" t="str">
        <f>IF(O144=1000,0,IF(O144=-1000,11,IF(O144&lt;-9,-(O144-2),IF(O144&gt;0,(O144),"0"))))</f>
        <v>0</v>
      </c>
      <c r="AV144" s="1286">
        <f>IF(O144=1000,11,IF(O144=-1000,0,IF(O144&gt;9,(O144+2),IF(O144&lt;0,(-O144),"0"))))</f>
        <v>6</v>
      </c>
      <c r="AW144" s="1286">
        <f>IF(O144=1000,0,IF(O144=-1000,11,IF(O144&lt;0,11,IF(O144&gt;0,(O144),"0"))))</f>
        <v>11</v>
      </c>
      <c r="AX144" s="1296">
        <f>IF(O144="","",IF(O144&gt;9,AV144,AT144))</f>
        <v>6</v>
      </c>
      <c r="AY144" s="1288" t="str">
        <f>IF(O144="","","-")</f>
        <v>-</v>
      </c>
      <c r="AZ144" s="1290">
        <f>IF(O144="","",IF(O144&lt;-9,AU144,AW144))</f>
        <v>11</v>
      </c>
      <c r="BA144" s="1286">
        <f>IF(P144=1000,11,IF(P144=-1000,0,IF(P144&gt;9,(P144+2),IF(P144&lt;0,(-P144),"0"))))</f>
        <v>10</v>
      </c>
      <c r="BB144" s="1286">
        <f>IF(P144=1000,0,IF(P144=-1000,11,IF(P144&lt;-9,-(P144-2),IF(P144&gt;0,(P144),"0"))))</f>
        <v>12</v>
      </c>
      <c r="BC144" s="1286">
        <f>IF(P144=1000,11,IF(P144=-1000,0,IF(P144&gt;0,11,IF(P144&lt;0,(-P144),"0"))))</f>
        <v>10</v>
      </c>
      <c r="BD144" s="1286">
        <f>IF(P144=1000,0,IF(P144=-1000,11,IF(P144&lt;0,11,IF(P144&gt;0,(P144),"0"))))</f>
        <v>11</v>
      </c>
      <c r="BE144" s="1296">
        <f>IF(P144="","",IF(P144&gt;9,BA144,BC144))</f>
        <v>10</v>
      </c>
      <c r="BF144" s="1288" t="str">
        <f>IF(P144="","","-")</f>
        <v>-</v>
      </c>
      <c r="BG144" s="1290">
        <f>IF(P144="","",IF(P144&lt;-9,BB144,BD144))</f>
        <v>12</v>
      </c>
      <c r="BH144" s="1286">
        <f>IF(Q144=1000,11,IF(Q144=-1000,0,IF(Q144&gt;9,(Q144+2),IF(Q144&lt;0,(-Q144),"0"))))</f>
        <v>4</v>
      </c>
      <c r="BI144" s="1286" t="str">
        <f>IF(Q144=1000,0,IF(Q144=-1000,11,IF(Q144&lt;-9,-(Q144-2),IF(Q144&gt;0,(Q144),"0"))))</f>
        <v>0</v>
      </c>
      <c r="BJ144" s="1286">
        <f>IF(Q144=1000,11,IF(Q144=-1000,0,IF(Q144&gt;0,11,IF(Q144&lt;0,(-Q144),"0"))))</f>
        <v>4</v>
      </c>
      <c r="BK144" s="1286">
        <f>IF(Q144=1000,0,IF(Q144=-1000,11,IF(Q144&lt;0,11,IF(Q144&gt;0,(Q144),"0"))))</f>
        <v>11</v>
      </c>
      <c r="BL144" s="1296">
        <f>IF(Q144="","",IF(Q144&gt;9,BH144,BJ144))</f>
        <v>4</v>
      </c>
      <c r="BM144" s="1288" t="str">
        <f>IF(Q144="","","-")</f>
        <v>-</v>
      </c>
      <c r="BN144" s="1290">
        <f>IF(Q144="","",IF(Q144&lt;-9,BI144,BK144))</f>
        <v>11</v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 t="str">
        <f>IF(R144="","",IF(R144&gt;9,BO144,BQ144))</f>
        <v/>
      </c>
      <c r="BT144" s="1288" t="str">
        <f>IF(R144="","","-")</f>
        <v/>
      </c>
      <c r="BU144" s="1290" t="str">
        <f>IF(R144="","",IF(R144&lt;-9,BP144,BR144))</f>
        <v/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>
        <f>IF(O144="","",SUM(T144:X145))</f>
        <v>0</v>
      </c>
      <c r="CD144" s="1304" t="str">
        <f>IF(CC144="","","-")</f>
        <v>-</v>
      </c>
      <c r="CE144" s="1306">
        <f>IF(O144="","",SUM(Y144:AC145))</f>
        <v>3</v>
      </c>
      <c r="CP144" s="32"/>
      <c r="CQ144" s="32"/>
    </row>
    <row r="145" spans="1:95" s="31" customFormat="1" ht="15" customHeight="1" x14ac:dyDescent="0.2">
      <c r="A145" s="43">
        <v>56</v>
      </c>
      <c r="B145" s="44">
        <v>62</v>
      </c>
      <c r="C145" s="1251"/>
      <c r="D145" s="46" t="str">
        <f>IF(A145="","",VLOOKUP(A145,СписокКМ!D:I,2,FALSE))</f>
        <v>ПАВЛОВ Даниил</v>
      </c>
      <c r="E145" s="47"/>
      <c r="F145" s="48" t="str">
        <f>IF(B145="","",VLOOKUP(B145,СписокКМ!D:I,2,FALSE))</f>
        <v>КОЙНОВ Захар</v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x14ac:dyDescent="0.2">
      <c r="A146" s="99">
        <f>IF(A142="","",A142)</f>
        <v>69</v>
      </c>
      <c r="B146" s="99">
        <f>IF(B142="","",B143)</f>
        <v>62</v>
      </c>
      <c r="C146" s="75">
        <v>4</v>
      </c>
      <c r="D146" s="100" t="str">
        <f>IF(A146="","",VLOOKUP(A146,СписокКМ!D:I,2,FALSE))</f>
        <v>МИХАЙЛОВ Игорь</v>
      </c>
      <c r="E146" s="101"/>
      <c r="F146" s="77" t="str">
        <f>IF(B146="","",VLOOKUP(B146,СписокКМ!D:I,2,FALSE))</f>
        <v>КОЙНОВ Захар</v>
      </c>
      <c r="G146" s="102"/>
      <c r="H146" s="41"/>
      <c r="I146" s="91"/>
      <c r="J146" s="91"/>
      <c r="K146" s="91"/>
      <c r="L146" s="91"/>
      <c r="M146" s="91"/>
      <c r="N146" s="42"/>
      <c r="O146" s="79" t="str">
        <f>IF(I146="","",IF(I146="0",1000,IF(I146="-0",-1000,I146*1)))</f>
        <v/>
      </c>
      <c r="P146" s="79" t="str">
        <f t="shared" ref="P146:S147" si="103">IF(J146="","",IF(J146="0",1000,IF(J146="-0",-1000,J146*1)))</f>
        <v/>
      </c>
      <c r="Q146" s="79" t="str">
        <f t="shared" si="103"/>
        <v/>
      </c>
      <c r="R146" s="79" t="str">
        <f t="shared" si="103"/>
        <v/>
      </c>
      <c r="S146" s="80" t="str">
        <f t="shared" si="103"/>
        <v/>
      </c>
      <c r="T146" s="103" t="str">
        <f t="shared" ref="T146:X147" si="104">IF(O146="","",IF(O146&gt;0,1,0))</f>
        <v/>
      </c>
      <c r="U146" s="104" t="str">
        <f t="shared" si="104"/>
        <v/>
      </c>
      <c r="V146" s="104" t="str">
        <f t="shared" si="104"/>
        <v/>
      </c>
      <c r="W146" s="104" t="str">
        <f t="shared" si="104"/>
        <v/>
      </c>
      <c r="X146" s="104" t="str">
        <f t="shared" si="104"/>
        <v/>
      </c>
      <c r="Y146" s="105" t="str">
        <f t="shared" ref="Y146:AC147" si="105">IF(O146="","",IF(O146&lt;0,1,0))</f>
        <v/>
      </c>
      <c r="Z146" s="105" t="str">
        <f t="shared" si="105"/>
        <v/>
      </c>
      <c r="AA146" s="105" t="str">
        <f t="shared" si="105"/>
        <v/>
      </c>
      <c r="AB146" s="105" t="str">
        <f t="shared" si="105"/>
        <v/>
      </c>
      <c r="AC146" s="105" t="str">
        <f t="shared" si="105"/>
        <v/>
      </c>
      <c r="AD146" s="106" t="str">
        <f>IF(CC146="","",IF(CC146&gt;CE146,1,-1))</f>
        <v/>
      </c>
      <c r="AE146" s="106" t="str">
        <f>IF(CC146="","",IF(CC146&lt;CE146,1,-1))</f>
        <v/>
      </c>
      <c r="AF146" s="107">
        <f>IF(CC146&gt;CE146,1,0)</f>
        <v>0</v>
      </c>
      <c r="AG146" s="108">
        <f>IF(CE146&gt;CC146,1,0)</f>
        <v>0</v>
      </c>
      <c r="AH146" s="81" t="str">
        <f>IF(O146="","",AX146*1)</f>
        <v/>
      </c>
      <c r="AI146" s="92" t="str">
        <f>IF(P146="","",BE146*1)</f>
        <v/>
      </c>
      <c r="AJ146" s="92" t="str">
        <f>IF(Q146="","",BL146*1)</f>
        <v/>
      </c>
      <c r="AK146" s="92" t="str">
        <f>IF(R146="","",BS146*1)</f>
        <v/>
      </c>
      <c r="AL146" s="92" t="str">
        <f>IF(S146="","",BZ146*1)</f>
        <v/>
      </c>
      <c r="AM146" s="93" t="str">
        <f>IF(O146="","",AZ146*1)</f>
        <v/>
      </c>
      <c r="AN146" s="93" t="str">
        <f>IF(P146="","",BG146*1)</f>
        <v/>
      </c>
      <c r="AO146" s="93" t="str">
        <f>IF(Q146="","",BN146*1)</f>
        <v/>
      </c>
      <c r="AP146" s="93" t="str">
        <f>IF(R146="","",BU146*1)</f>
        <v/>
      </c>
      <c r="AQ146" s="93" t="str">
        <f>IF(S146="","",CB146*1)</f>
        <v/>
      </c>
      <c r="AR146" s="109">
        <f>SUM(AH146:AL146)</f>
        <v>0</v>
      </c>
      <c r="AS146" s="110">
        <f>SUM(AM146:AQ146)</f>
        <v>0</v>
      </c>
      <c r="AT146" s="111">
        <f>IF(O146=1000,11,IF(O146=-1000,0,IF(O146&gt;0,11,IF(O146&lt;0,(-O146),"0"))))</f>
        <v>11</v>
      </c>
      <c r="AU146" s="112" t="str">
        <f>IF(O146=1000,0,IF(O146=-1000,11,IF(O146&lt;-9,-(O146-2),IF(O146&gt;0,(O146),"0"))))</f>
        <v/>
      </c>
      <c r="AV146" s="111" t="e">
        <f>IF(O146=1000,11,IF(O146=-1000,0,IF(O146&gt;9,(O146+2),IF(O146&lt;0,(-O146),"0"))))</f>
        <v>#VALUE!</v>
      </c>
      <c r="AW146" s="112" t="str">
        <f>IF(O146=1000,0,IF(O146=-1000,11,IF(O146&lt;0,11,IF(O146&gt;0,(O146),"0"))))</f>
        <v/>
      </c>
      <c r="AX146" s="94" t="str">
        <f>IF(O146="","",IF(O146&gt;9,AV146,AT146))</f>
        <v/>
      </c>
      <c r="AY146" s="95" t="str">
        <f>IF(O146="","","-")</f>
        <v/>
      </c>
      <c r="AZ146" s="96" t="str">
        <f>IF(O146="","",IF(O146&lt;-9,AU146,AW146))</f>
        <v/>
      </c>
      <c r="BA146" s="111" t="e">
        <f>IF(P146=1000,11,IF(P146=-1000,0,IF(P146&gt;9,(P146+2),IF(P146&lt;0,(-P146),"0"))))</f>
        <v>#VALUE!</v>
      </c>
      <c r="BB146" s="112" t="str">
        <f>IF(P146=1000,0,IF(P146=-1000,11,IF(P146&lt;-9,-(P146-2),IF(P146&gt;0,(P146),"0"))))</f>
        <v/>
      </c>
      <c r="BC146" s="112">
        <f>IF(P146=1000,11,IF(P146=-1000,0,IF(P146&gt;0,11,IF(P146&lt;0,(-P146),"0"))))</f>
        <v>11</v>
      </c>
      <c r="BD146" s="112" t="str">
        <f>IF(P146=1000,0,IF(P146=-1000,11,IF(P146&lt;0,11,IF(P146&gt;0,(P146),"0"))))</f>
        <v/>
      </c>
      <c r="BE146" s="94" t="str">
        <f>IF(P146="","",IF(P146&gt;9,BA146,BC146))</f>
        <v/>
      </c>
      <c r="BF146" s="95" t="str">
        <f>IF(P146="","","-")</f>
        <v/>
      </c>
      <c r="BG146" s="96" t="str">
        <f>IF(P146="","",IF(P146&lt;-9,BB146,BD146))</f>
        <v/>
      </c>
      <c r="BH146" s="111" t="e">
        <f>IF(Q146=1000,11,IF(Q146=-1000,0,IF(Q146&gt;9,(Q146+2),IF(Q146&lt;0,(-Q146),"0"))))</f>
        <v>#VALUE!</v>
      </c>
      <c r="BI146" s="112" t="str">
        <f>IF(Q146=1000,0,IF(Q146=-1000,11,IF(Q146&lt;-9,-(Q146-2),IF(Q146&gt;0,(Q146),"0"))))</f>
        <v/>
      </c>
      <c r="BJ146" s="112">
        <f>IF(Q146=1000,11,IF(Q146=-1000,0,IF(Q146&gt;0,11,IF(Q146&lt;0,(-Q146),"0"))))</f>
        <v>11</v>
      </c>
      <c r="BK146" s="112" t="str">
        <f>IF(Q146=1000,0,IF(Q146=-1000,11,IF(Q146&lt;0,11,IF(Q146&gt;0,(Q146),"0"))))</f>
        <v/>
      </c>
      <c r="BL146" s="94" t="str">
        <f>IF(Q146="","",IF(Q146&gt;9,BH146,BJ146))</f>
        <v/>
      </c>
      <c r="BM146" s="95" t="str">
        <f>IF(Q146="","","-")</f>
        <v/>
      </c>
      <c r="BN146" s="96" t="str">
        <f>IF(Q146="","",IF(Q146&lt;-9,BI146,BK146))</f>
        <v/>
      </c>
      <c r="BO146" s="112" t="e">
        <f>IF(R146=1000,11,IF(R146=-1000,0,IF(R146&gt;9,(R146+2),IF(R146&lt;0,(-R146),"0"))))</f>
        <v>#VALUE!</v>
      </c>
      <c r="BP146" s="112" t="str">
        <f>IF(R146=1000,0,IF(R146=-1000,11,IF(R146&lt;-9,-(R146-2),IF(R146&gt;0,(R146),"0"))))</f>
        <v/>
      </c>
      <c r="BQ146" s="112">
        <f>IF(R146=1000,11,IF(R146=-1000,0,IF(R146&gt;0,11,IF(R146&lt;0,(-R146),"0"))))</f>
        <v>11</v>
      </c>
      <c r="BR146" s="112" t="str">
        <f>IF(R146=1000,0,IF(R146=-1000,11,IF(R146&lt;0,11,IF(R146&gt;0,(R146),"0"))))</f>
        <v/>
      </c>
      <c r="BS146" s="94" t="str">
        <f>IF(R146="","",IF(R146&gt;9,BO146,BQ146))</f>
        <v/>
      </c>
      <c r="BT146" s="95" t="str">
        <f>IF(R146="","","-")</f>
        <v/>
      </c>
      <c r="BU146" s="96" t="str">
        <f>IF(R146="","",IF(R146&lt;-9,BP146,BR146))</f>
        <v/>
      </c>
      <c r="BV146" s="112" t="e">
        <f>IF(S146=1000,11,IF(S146=-1000,0,IF(S146&gt;9,(S146+2),IF(S146&lt;0,(-S146),"0"))))</f>
        <v>#VALUE!</v>
      </c>
      <c r="BW146" s="112" t="str">
        <f>IF(S146=1000,0,IF(S146=-1000,11,IF(S146&lt;-9,-(S146-2),IF(S146&gt;0,(S146),"0"))))</f>
        <v/>
      </c>
      <c r="BX146" s="112">
        <f>IF(S146=1000,11,IF(S146=-1000,0,IF(S146&gt;0,11,IF(S146&lt;0,(-S146),"0"))))</f>
        <v>11</v>
      </c>
      <c r="BY146" s="113" t="str">
        <f>IF(S146=1000,0,IF(S146=-1000,11,IF(S146&lt;0,11,IF(S146&gt;0,(S146),"0"))))</f>
        <v/>
      </c>
      <c r="BZ146" s="94" t="str">
        <f>IF(S146="","",IF(S146&gt;9,BV146,BX146))</f>
        <v/>
      </c>
      <c r="CA146" s="95" t="str">
        <f>IF(S146="","","-")</f>
        <v/>
      </c>
      <c r="CB146" s="96" t="str">
        <f>IF(S146="","",IF(S146&lt;-9,BW146,BY146))</f>
        <v/>
      </c>
      <c r="CC146" s="97" t="str">
        <f>IF(O146="","",SUM(T146:X146))</f>
        <v/>
      </c>
      <c r="CD146" s="88" t="str">
        <f>IF(CC146="","","-")</f>
        <v/>
      </c>
      <c r="CE146" s="98" t="str">
        <f>IF(O146="","",SUM(Y146:AC146))</f>
        <v/>
      </c>
      <c r="CP146" s="32"/>
      <c r="CQ146" s="32"/>
    </row>
    <row r="147" spans="1:95" s="31" customFormat="1" ht="15" customHeight="1" thickBot="1" x14ac:dyDescent="0.25">
      <c r="A147" s="99">
        <f>IF(A142="","",A143)</f>
        <v>56</v>
      </c>
      <c r="B147" s="99">
        <f>IF(B142="","",B142)</f>
        <v>5</v>
      </c>
      <c r="C147" s="114">
        <v>5</v>
      </c>
      <c r="D147" s="115" t="str">
        <f>IF(A147="","",VLOOKUP(A147,СписокКМ!D:I,2,FALSE))</f>
        <v>ПАВЛОВ Даниил</v>
      </c>
      <c r="E147" s="116"/>
      <c r="F147" s="117" t="str">
        <f>IF(B147="","",VLOOKUP(B147,СписокКМ!D:I,2,FALSE))</f>
        <v>БЕДАРЬКОВ Вадим</v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103"/>
        <v/>
      </c>
      <c r="Q147" s="123" t="str">
        <f t="shared" si="103"/>
        <v/>
      </c>
      <c r="R147" s="123" t="str">
        <f t="shared" si="103"/>
        <v/>
      </c>
      <c r="S147" s="124" t="str">
        <f t="shared" si="103"/>
        <v/>
      </c>
      <c r="T147" s="125" t="str">
        <f t="shared" si="104"/>
        <v/>
      </c>
      <c r="U147" s="126" t="str">
        <f t="shared" si="104"/>
        <v/>
      </c>
      <c r="V147" s="126" t="str">
        <f t="shared" si="104"/>
        <v/>
      </c>
      <c r="W147" s="126" t="str">
        <f t="shared" si="104"/>
        <v/>
      </c>
      <c r="X147" s="126" t="str">
        <f t="shared" si="104"/>
        <v/>
      </c>
      <c r="Y147" s="127" t="str">
        <f t="shared" si="105"/>
        <v/>
      </c>
      <c r="Z147" s="127" t="str">
        <f t="shared" si="105"/>
        <v/>
      </c>
      <c r="AA147" s="127" t="str">
        <f t="shared" si="105"/>
        <v/>
      </c>
      <c r="AB147" s="127" t="str">
        <f t="shared" si="105"/>
        <v/>
      </c>
      <c r="AC147" s="127" t="str">
        <f t="shared" si="105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s="31" customFormat="1" ht="15" customHeight="1" thickBot="1" x14ac:dyDescent="0.25">
      <c r="A148" s="145"/>
      <c r="B148" s="145"/>
      <c r="C148" s="145"/>
      <c r="D148" s="146"/>
      <c r="E148" s="147"/>
      <c r="F148" s="148"/>
      <c r="G148" s="149"/>
      <c r="H148" s="150"/>
      <c r="I148" s="151"/>
      <c r="J148" s="151"/>
      <c r="K148" s="151"/>
      <c r="L148" s="151"/>
      <c r="M148" s="151"/>
      <c r="N148" s="150"/>
      <c r="O148" s="152"/>
      <c r="P148" s="152"/>
      <c r="Q148" s="152"/>
      <c r="R148" s="152"/>
      <c r="S148" s="152"/>
      <c r="T148" s="153"/>
      <c r="U148" s="153"/>
      <c r="V148" s="153"/>
      <c r="W148" s="153"/>
      <c r="X148" s="153"/>
      <c r="Y148" s="154"/>
      <c r="Z148" s="154"/>
      <c r="AA148" s="154"/>
      <c r="AB148" s="154"/>
      <c r="AC148" s="154"/>
      <c r="AD148" s="155"/>
      <c r="AE148" s="155"/>
      <c r="AF148" s="156"/>
      <c r="AG148" s="156"/>
      <c r="AH148" s="157"/>
      <c r="AI148" s="157"/>
      <c r="AJ148" s="157"/>
      <c r="AK148" s="157"/>
      <c r="AL148" s="157"/>
      <c r="AM148" s="158"/>
      <c r="AN148" s="158"/>
      <c r="AO148" s="158"/>
      <c r="AP148" s="158"/>
      <c r="AQ148" s="158"/>
      <c r="AR148" s="159"/>
      <c r="AS148" s="159"/>
      <c r="AT148" s="160"/>
      <c r="AU148" s="160"/>
      <c r="AV148" s="160"/>
      <c r="AW148" s="160"/>
      <c r="AX148" s="161"/>
      <c r="AY148" s="161"/>
      <c r="AZ148" s="161"/>
      <c r="BA148" s="160"/>
      <c r="BB148" s="160"/>
      <c r="BC148" s="160"/>
      <c r="BD148" s="160"/>
      <c r="BE148" s="161"/>
      <c r="BF148" s="161"/>
      <c r="BG148" s="161"/>
      <c r="BH148" s="160"/>
      <c r="BI148" s="160"/>
      <c r="BJ148" s="160"/>
      <c r="BK148" s="160"/>
      <c r="BL148" s="161"/>
      <c r="BM148" s="161"/>
      <c r="BN148" s="161"/>
      <c r="BO148" s="160"/>
      <c r="BP148" s="160"/>
      <c r="BQ148" s="160"/>
      <c r="BR148" s="160"/>
      <c r="BS148" s="161"/>
      <c r="BT148" s="161"/>
      <c r="BU148" s="161"/>
      <c r="BV148" s="160"/>
      <c r="BW148" s="160"/>
      <c r="BX148" s="160"/>
      <c r="BY148" s="160"/>
      <c r="BZ148" s="161"/>
      <c r="CA148" s="161"/>
      <c r="CB148" s="161"/>
      <c r="CC148" s="162"/>
      <c r="CD148" s="163"/>
      <c r="CE148" s="164"/>
      <c r="CP148" s="32"/>
      <c r="CQ148" s="32"/>
    </row>
    <row r="149" spans="1:95" s="31" customFormat="1" ht="31.5" customHeight="1" thickBot="1" x14ac:dyDescent="0.25">
      <c r="A149" s="34">
        <v>5</v>
      </c>
      <c r="B149" s="35">
        <v>8</v>
      </c>
      <c r="C149" s="1225">
        <f>1+C140</f>
        <v>17</v>
      </c>
      <c r="D149" s="1227" t="str">
        <f>IF(A149="","",VLOOKUP(A149,СписокКМ!$A$186:$D$236,3,FALSE))</f>
        <v xml:space="preserve">Челябинская область </v>
      </c>
      <c r="E149" s="1228" t="e">
        <f>IF(B149="","",VLOOKUP(B149,СписокКМ!E:J,2,FALSE))</f>
        <v>#N/A</v>
      </c>
      <c r="F149" s="1231" t="str">
        <f>IF(B149="","",VLOOKUP(B149,СписокКМ!$A$186:$D$236,3,FALSE))</f>
        <v>Саратовская область</v>
      </c>
      <c r="G149" s="1232" t="e">
        <f>IF(D149="","",VLOOKUP(D149,СписокКМ!G:L,2,FALSE))</f>
        <v>#N/A</v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e">
        <f>IF(A149="","",VLOOKUP(A149,'[60]Протокол команд'!A:K,8,FALSE))</f>
        <v>#N/A</v>
      </c>
      <c r="U149" s="39" t="e">
        <f>T149*5-4</f>
        <v>#N/A</v>
      </c>
      <c r="V149" s="39" t="e">
        <f>T149*5</f>
        <v>#N/A</v>
      </c>
      <c r="W149" s="39" t="e">
        <f>CONCATENATE(U149,"-",V149)</f>
        <v>#N/A</v>
      </c>
      <c r="X149" s="39" t="e">
        <f>IF(A149="","",VLOOKUP(A149,'[60]Протокол команд'!A:K,10,FALSE))</f>
        <v>#N/A</v>
      </c>
      <c r="Y149" s="39" t="e">
        <f>X149*5-4</f>
        <v>#N/A</v>
      </c>
      <c r="Z149" s="39" t="e">
        <f>X149*5</f>
        <v>#N/A</v>
      </c>
      <c r="AA149" s="39" t="e">
        <f>CONCATENATE(Y149,"-",Z149)</f>
        <v>#N/A</v>
      </c>
      <c r="AB149" s="1241">
        <f>IF(O151="","",SUM(AF151:AF156))</f>
        <v>2</v>
      </c>
      <c r="AC149" s="1242"/>
      <c r="AD149" s="1243"/>
      <c r="AE149" s="1242">
        <f>IF(O151="","",SUM(AG151:AG156))</f>
        <v>3</v>
      </c>
      <c r="AF149" s="1242"/>
      <c r="AG149" s="1264"/>
      <c r="AH149" s="1241">
        <f>SUM(CC151:CC156)</f>
        <v>8</v>
      </c>
      <c r="AI149" s="1242"/>
      <c r="AJ149" s="1243"/>
      <c r="AK149" s="1242">
        <f>SUM(CE151:CE156)</f>
        <v>10</v>
      </c>
      <c r="AL149" s="1242"/>
      <c r="AM149" s="1264"/>
      <c r="AN149" s="1265">
        <f>SUM(AR151:AR156)</f>
        <v>109</v>
      </c>
      <c r="AO149" s="1266"/>
      <c r="AP149" s="1267"/>
      <c r="AQ149" s="1266">
        <f>SUM(AS151:AS156)</f>
        <v>128</v>
      </c>
      <c r="AR149" s="1266"/>
      <c r="AS149" s="1268"/>
      <c r="AT149" s="1314" t="s">
        <v>596</v>
      </c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>
        <f>IF(O151="","",SUM(AF151:AF156))</f>
        <v>2</v>
      </c>
      <c r="CD149" s="1256" t="str">
        <f>IF(CC149="","","-")</f>
        <v>-</v>
      </c>
      <c r="CE149" s="1258">
        <f>IF(O151="","",SUM(AG151:AG156))</f>
        <v>3</v>
      </c>
      <c r="CP149" s="32"/>
      <c r="CQ149" s="32"/>
    </row>
    <row r="150" spans="1:95" s="31" customFormat="1" ht="13.5" customHeight="1" x14ac:dyDescent="0.2">
      <c r="A150" s="40"/>
      <c r="B150" s="40"/>
      <c r="C150" s="1226"/>
      <c r="D150" s="1229" t="str">
        <f>IF(A150="","",VLOOKUP(A150,СписокКМ!D:I,2,FALSE))</f>
        <v/>
      </c>
      <c r="E150" s="1230" t="str">
        <f>IF(B150="","",VLOOKUP(B150,СписокКМ!E:J,2,FALSE))</f>
        <v/>
      </c>
      <c r="F150" s="1233" t="str">
        <f>IF(C150="","",VLOOKUP(C150,СписокКМ!F:K,2,FALSE))</f>
        <v/>
      </c>
      <c r="G150" s="1234" t="str">
        <f>IF(D150="","",VLOOKUP(D150,СписокКМ!G:L,2,FALSE))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x14ac:dyDescent="0.2">
      <c r="A151" s="43">
        <v>60</v>
      </c>
      <c r="B151" s="44">
        <v>1</v>
      </c>
      <c r="C151" s="90">
        <v>1</v>
      </c>
      <c r="D151" s="46" t="str">
        <f>IF(A151="","",VLOOKUP(A151,СписокКМ!D:I,2,FALSE))</f>
        <v>ОСАДЧЕВ Никита</v>
      </c>
      <c r="E151" s="47"/>
      <c r="F151" s="48" t="str">
        <f>IF(B151="","",VLOOKUP(B151,СписокКМ!D:I,2,FALSE))</f>
        <v>ЭСАУЛОВ Александр</v>
      </c>
      <c r="G151" s="49"/>
      <c r="H151" s="50"/>
      <c r="I151" s="51" t="s">
        <v>155</v>
      </c>
      <c r="J151" s="51" t="s">
        <v>150</v>
      </c>
      <c r="K151" s="51" t="s">
        <v>155</v>
      </c>
      <c r="L151" s="51"/>
      <c r="M151" s="51"/>
      <c r="N151" s="52"/>
      <c r="O151" s="53">
        <f>IF(I151="","",IF(I151="0",1000,IF(I151="-0",-1000,I151*1)))</f>
        <v>7</v>
      </c>
      <c r="P151" s="53">
        <f t="shared" ref="P151:S152" si="106">IF(J151="","",IF(J151="0",1000,IF(J151="-0",-1000,J151*1)))</f>
        <v>4</v>
      </c>
      <c r="Q151" s="53">
        <f t="shared" si="106"/>
        <v>7</v>
      </c>
      <c r="R151" s="53" t="str">
        <f t="shared" si="106"/>
        <v/>
      </c>
      <c r="S151" s="54" t="str">
        <f t="shared" si="106"/>
        <v/>
      </c>
      <c r="T151" s="55">
        <f t="shared" ref="T151:X152" si="107">IF(O151="","",IF(O151&gt;0,1,0))</f>
        <v>1</v>
      </c>
      <c r="U151" s="56">
        <f t="shared" si="107"/>
        <v>1</v>
      </c>
      <c r="V151" s="56">
        <f t="shared" si="107"/>
        <v>1</v>
      </c>
      <c r="W151" s="56" t="str">
        <f t="shared" si="107"/>
        <v/>
      </c>
      <c r="X151" s="56" t="str">
        <f t="shared" si="107"/>
        <v/>
      </c>
      <c r="Y151" s="57">
        <f t="shared" ref="Y151:AC152" si="108">IF(O151="","",IF(O151&lt;0,1,0))</f>
        <v>0</v>
      </c>
      <c r="Z151" s="57">
        <f t="shared" si="108"/>
        <v>0</v>
      </c>
      <c r="AA151" s="57">
        <f t="shared" si="108"/>
        <v>0</v>
      </c>
      <c r="AB151" s="57" t="str">
        <f t="shared" si="108"/>
        <v/>
      </c>
      <c r="AC151" s="57" t="str">
        <f t="shared" si="108"/>
        <v/>
      </c>
      <c r="AD151" s="58">
        <f>IF(CC151="","",IF(CC151&gt;CE151,1,-1))</f>
        <v>1</v>
      </c>
      <c r="AE151" s="58">
        <f>IF(CC151="","",IF(CC151&lt;CE151,1,-1))</f>
        <v>-1</v>
      </c>
      <c r="AF151" s="59">
        <f>IF(CC151&gt;CE151,1,0)</f>
        <v>1</v>
      </c>
      <c r="AG151" s="60">
        <f>IF(CE151&gt;CC151,1,0)</f>
        <v>0</v>
      </c>
      <c r="AH151" s="61">
        <f>IF(O151="","",AX151*1)</f>
        <v>11</v>
      </c>
      <c r="AI151" s="62">
        <f>IF(P151="","",BE151*1)</f>
        <v>11</v>
      </c>
      <c r="AJ151" s="62">
        <f>IF(Q151="","",BL151*1)</f>
        <v>11</v>
      </c>
      <c r="AK151" s="62" t="str">
        <f>IF(R151="","",BS151*1)</f>
        <v/>
      </c>
      <c r="AL151" s="62" t="str">
        <f>IF(S151="","",BZ151*1)</f>
        <v/>
      </c>
      <c r="AM151" s="63">
        <f>IF(O151="","",AZ151*1)</f>
        <v>7</v>
      </c>
      <c r="AN151" s="63">
        <f>IF(P151="","",BG151*1)</f>
        <v>4</v>
      </c>
      <c r="AO151" s="63">
        <f>IF(Q151="","",BN151*1)</f>
        <v>7</v>
      </c>
      <c r="AP151" s="63" t="str">
        <f>IF(R151="","",BU151*1)</f>
        <v/>
      </c>
      <c r="AQ151" s="63" t="str">
        <f>IF(S151="","",CB151*1)</f>
        <v/>
      </c>
      <c r="AR151" s="64">
        <f>SUM(AH151:AL151)</f>
        <v>33</v>
      </c>
      <c r="AS151" s="65">
        <f>SUM(AM151:AQ151)</f>
        <v>18</v>
      </c>
      <c r="AT151" s="66">
        <f>IF(O151=1000,11,IF(O151=-1000,0,IF(O151&gt;0,11,IF(O151&lt;0,(-O151),"0"))))</f>
        <v>11</v>
      </c>
      <c r="AU151" s="67">
        <f>IF(O151=1000,0,IF(O151=-1000,11,IF(O151&lt;-9,-(O151-2),IF(O151&gt;0,(O151),"0"))))</f>
        <v>7</v>
      </c>
      <c r="AV151" s="66">
        <f>IF(O151=1000,11,IF(O151=-1000,0,IF(O151&lt;9,11,IF(O151&gt;9,(O151+2),"0"))))</f>
        <v>11</v>
      </c>
      <c r="AW151" s="67">
        <f>IF(O151=1000,0,IF(O151=-1000,11,IF(O151&lt;0,11,IF(O151&gt;0,(O151),"0"))))</f>
        <v>7</v>
      </c>
      <c r="AX151" s="68">
        <f>IF(O151="","",IF(O151&gt;9,AV151,AT151))</f>
        <v>11</v>
      </c>
      <c r="AY151" s="69" t="str">
        <f>IF(O151="","","-")</f>
        <v>-</v>
      </c>
      <c r="AZ151" s="70">
        <f>IF(O151="","",IF(O151&lt;-9,AU151,AW151))</f>
        <v>7</v>
      </c>
      <c r="BA151" s="66" t="str">
        <f>IF(P151=1000,11,IF(P151=-1000,0,IF(P151&gt;9,(P151+2),IF(P151&lt;0,(-P151),"0"))))</f>
        <v>0</v>
      </c>
      <c r="BB151" s="67">
        <f>IF(P151=1000,0,IF(P151=-1000,11,IF(P151&lt;-9,-(P151-2),IF(P151&gt;0,(P151),"0"))))</f>
        <v>4</v>
      </c>
      <c r="BC151" s="67">
        <f>IF(P151=1000,11,IF(P151=-1000,0,IF(P151&gt;0,11,IF(P151&lt;0,(-P151),"0"))))</f>
        <v>11</v>
      </c>
      <c r="BD151" s="67">
        <f>IF(P151=1000,0,IF(P151=-1000,11,IF(P151&lt;0,11,IF(P151&gt;0,(P151),"0"))))</f>
        <v>4</v>
      </c>
      <c r="BE151" s="68">
        <f>IF(P151="","",IF(P151&gt;9,BA151,BC151))</f>
        <v>11</v>
      </c>
      <c r="BF151" s="69" t="str">
        <f>IF(P151="","","-")</f>
        <v>-</v>
      </c>
      <c r="BG151" s="70">
        <f>IF(P151="","",IF(P151&lt;-9,BB151,BD151))</f>
        <v>4</v>
      </c>
      <c r="BH151" s="66" t="str">
        <f>IF(Q151=1000,11,IF(Q151=-1000,0,IF(Q151&gt;9,(Q151+2),IF(Q151&lt;0,(-Q151),"0"))))</f>
        <v>0</v>
      </c>
      <c r="BI151" s="67">
        <f>IF(Q151=1000,0,IF(Q151=-1000,11,IF(Q151&lt;-9,-(Q151-2),IF(Q151&gt;0,(Q151),"0"))))</f>
        <v>7</v>
      </c>
      <c r="BJ151" s="67">
        <f>IF(Q151=1000,11,IF(Q151=-1000,0,IF(Q151&gt;0,11,IF(Q151&lt;0,(-Q151),"0"))))</f>
        <v>11</v>
      </c>
      <c r="BK151" s="67">
        <f>IF(Q151=1000,0,IF(Q151=-1000,11,IF(Q151&lt;0,11,IF(Q151&gt;0,(Q151),"0"))))</f>
        <v>7</v>
      </c>
      <c r="BL151" s="68">
        <f>IF(Q151="","",IF(Q151&gt;9,BH151,BJ151))</f>
        <v>11</v>
      </c>
      <c r="BM151" s="69" t="str">
        <f>IF(Q151="","","-")</f>
        <v>-</v>
      </c>
      <c r="BN151" s="70">
        <f>IF(Q151="","",IF(Q151&lt;-9,BI151,BK151))</f>
        <v>7</v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>
        <f>IF(O151="","",SUM(T151:X151))</f>
        <v>3</v>
      </c>
      <c r="CD151" s="73" t="str">
        <f>IF(CC151="","","-")</f>
        <v>-</v>
      </c>
      <c r="CE151" s="74">
        <f>IF(O151="","",SUM(Y151:AC151))</f>
        <v>0</v>
      </c>
      <c r="CP151" s="32"/>
      <c r="CQ151" s="32"/>
    </row>
    <row r="152" spans="1:95" s="31" customFormat="1" ht="15" customHeight="1" x14ac:dyDescent="0.2">
      <c r="A152" s="43">
        <v>4</v>
      </c>
      <c r="B152" s="44">
        <v>57</v>
      </c>
      <c r="C152" s="75">
        <v>2</v>
      </c>
      <c r="D152" s="76" t="str">
        <f>IF(A152="","",VLOOKUP(A152,СписокКМ!D:I,2,FALSE))</f>
        <v>ХУСНУЛЛИН Тимур</v>
      </c>
      <c r="E152" s="47"/>
      <c r="F152" s="77" t="str">
        <f>IF(B152="","",VLOOKUP(B152,СписокКМ!D:I,2,FALSE))</f>
        <v>ПАЛИН Денис</v>
      </c>
      <c r="G152" s="49"/>
      <c r="H152" s="41"/>
      <c r="I152" s="91" t="s">
        <v>571</v>
      </c>
      <c r="J152" s="91" t="s">
        <v>564</v>
      </c>
      <c r="K152" s="91" t="s">
        <v>30</v>
      </c>
      <c r="L152" s="91"/>
      <c r="M152" s="51"/>
      <c r="N152" s="42"/>
      <c r="O152" s="79">
        <f>IF(I152="","",IF(I152="0",1000,IF(I152="-0",-1000,I152*1)))</f>
        <v>-4</v>
      </c>
      <c r="P152" s="79">
        <f t="shared" si="106"/>
        <v>-6</v>
      </c>
      <c r="Q152" s="79">
        <f t="shared" si="106"/>
        <v>-8</v>
      </c>
      <c r="R152" s="79" t="str">
        <f t="shared" si="106"/>
        <v/>
      </c>
      <c r="S152" s="80" t="str">
        <f t="shared" si="106"/>
        <v/>
      </c>
      <c r="T152" s="55">
        <f t="shared" si="107"/>
        <v>0</v>
      </c>
      <c r="U152" s="56">
        <f t="shared" si="107"/>
        <v>0</v>
      </c>
      <c r="V152" s="56">
        <f t="shared" si="107"/>
        <v>0</v>
      </c>
      <c r="W152" s="56" t="str">
        <f t="shared" si="107"/>
        <v/>
      </c>
      <c r="X152" s="56" t="str">
        <f t="shared" si="107"/>
        <v/>
      </c>
      <c r="Y152" s="57">
        <f t="shared" si="108"/>
        <v>1</v>
      </c>
      <c r="Z152" s="57">
        <f t="shared" si="108"/>
        <v>1</v>
      </c>
      <c r="AA152" s="57">
        <f t="shared" si="108"/>
        <v>1</v>
      </c>
      <c r="AB152" s="57" t="str">
        <f t="shared" si="108"/>
        <v/>
      </c>
      <c r="AC152" s="57" t="str">
        <f t="shared" si="108"/>
        <v/>
      </c>
      <c r="AD152" s="58">
        <f>IF(CC152="","",IF(CC152&gt;CE152,1,-1))</f>
        <v>-1</v>
      </c>
      <c r="AE152" s="58">
        <f>IF(CC152="","",IF(CC152&lt;CE152,1,-1))</f>
        <v>1</v>
      </c>
      <c r="AF152" s="59">
        <f>IF(CC152&gt;CE152,1,0)</f>
        <v>0</v>
      </c>
      <c r="AG152" s="60">
        <f>IF(CE152&gt;CC152,1,0)</f>
        <v>1</v>
      </c>
      <c r="AH152" s="81">
        <f>IF(O152="","",AX152*1)</f>
        <v>4</v>
      </c>
      <c r="AI152" s="92">
        <f>IF(P152="","",BE152*1)</f>
        <v>6</v>
      </c>
      <c r="AJ152" s="92">
        <f>IF(Q152="","",BL152*1)</f>
        <v>8</v>
      </c>
      <c r="AK152" s="92" t="str">
        <f>IF(R152="","",BS152*1)</f>
        <v/>
      </c>
      <c r="AL152" s="92" t="str">
        <f>IF(S152="","",BZ152*1)</f>
        <v/>
      </c>
      <c r="AM152" s="93">
        <f>IF(O152="","",AZ152*1)</f>
        <v>11</v>
      </c>
      <c r="AN152" s="93">
        <f>IF(P152="","",BG152*1)</f>
        <v>11</v>
      </c>
      <c r="AO152" s="93">
        <f>IF(Q152="","",BN152*1)</f>
        <v>11</v>
      </c>
      <c r="AP152" s="93" t="str">
        <f>IF(R152="","",BU152*1)</f>
        <v/>
      </c>
      <c r="AQ152" s="93" t="str">
        <f>IF(S152="","",CB152*1)</f>
        <v/>
      </c>
      <c r="AR152" s="64">
        <f>SUM(AH152:AL152)</f>
        <v>18</v>
      </c>
      <c r="AS152" s="65">
        <f>SUM(AM152:AQ152)</f>
        <v>33</v>
      </c>
      <c r="AT152" s="66">
        <f>IF(O152=1000,11,IF(O152=-1000,0,IF(O152&gt;0,11,IF(O152&lt;0,(-O152),"0"))))</f>
        <v>4</v>
      </c>
      <c r="AU152" s="67" t="str">
        <f>IF(O152=1000,0,IF(O152=-1000,11,IF(O152&lt;-9,-(O152-2),IF(O152&gt;0,(O152),"0"))))</f>
        <v>0</v>
      </c>
      <c r="AV152" s="66">
        <f>IF(O152=1000,11,IF(O152=-1000,0,IF(O152&gt;9,(O152+2),IF(O152&lt;0,(-O152),"0"))))</f>
        <v>4</v>
      </c>
      <c r="AW152" s="67">
        <f>IF(O152=1000,0,IF(O152=-1000,11,IF(O152&lt;0,11,IF(O152&gt;0,(O152),"0"))))</f>
        <v>11</v>
      </c>
      <c r="AX152" s="94">
        <f>IF(O152="","",IF(O152&gt;9,AV152,AT152))</f>
        <v>4</v>
      </c>
      <c r="AY152" s="95" t="str">
        <f>IF(O152="","","-")</f>
        <v>-</v>
      </c>
      <c r="AZ152" s="96">
        <f>IF(O152="","",IF(O152&lt;-9,AU152,AW152))</f>
        <v>11</v>
      </c>
      <c r="BA152" s="66">
        <f>IF(P152=1000,11,IF(P152=-1000,0,IF(P152&gt;9,(P152+2),IF(P152&lt;0,(-P152),"0"))))</f>
        <v>6</v>
      </c>
      <c r="BB152" s="67" t="str">
        <f>IF(P152=1000,0,IF(P152=-1000,11,IF(P152&lt;-9,-(P152-2),IF(P152&gt;0,(P152),"0"))))</f>
        <v>0</v>
      </c>
      <c r="BC152" s="67">
        <f>IF(P152=1000,11,IF(P152=-1000,0,IF(P152&gt;0,11,IF(P152&lt;0,(-P152),"0"))))</f>
        <v>6</v>
      </c>
      <c r="BD152" s="67">
        <f>IF(P152=1000,0,IF(P152=-1000,11,IF(P152&lt;0,11,IF(P152&gt;0,(P152),"0"))))</f>
        <v>11</v>
      </c>
      <c r="BE152" s="94">
        <f>IF(P152="","",IF(P152&gt;9,BA152,BC152))</f>
        <v>6</v>
      </c>
      <c r="BF152" s="95" t="str">
        <f>IF(P152="","","-")</f>
        <v>-</v>
      </c>
      <c r="BG152" s="96">
        <f>IF(P152="","",IF(P152&lt;-9,BB152,BD152))</f>
        <v>11</v>
      </c>
      <c r="BH152" s="66">
        <f>IF(Q152=1000,11,IF(Q152=-1000,0,IF(Q152&gt;9,(Q152+2),IF(Q152&lt;0,(-Q152),"0"))))</f>
        <v>8</v>
      </c>
      <c r="BI152" s="67" t="str">
        <f>IF(Q152=1000,0,IF(Q152=-1000,11,IF(Q152&lt;-9,-(Q152-2),IF(Q152&gt;0,(Q152),"0"))))</f>
        <v>0</v>
      </c>
      <c r="BJ152" s="67">
        <f>IF(Q152=1000,11,IF(Q152=-1000,0,IF(Q152&gt;0,11,IF(Q152&lt;0,(-Q152),"0"))))</f>
        <v>8</v>
      </c>
      <c r="BK152" s="67">
        <f>IF(Q152=1000,0,IF(Q152=-1000,11,IF(Q152&lt;0,11,IF(Q152&gt;0,(Q152),"0"))))</f>
        <v>11</v>
      </c>
      <c r="BL152" s="94">
        <f>IF(Q152="","",IF(Q152&gt;9,BH152,BJ152))</f>
        <v>8</v>
      </c>
      <c r="BM152" s="95" t="str">
        <f>IF(Q152="","","-")</f>
        <v>-</v>
      </c>
      <c r="BN152" s="96">
        <f>IF(Q152="","",IF(Q152&lt;-9,BI152,BK152))</f>
        <v>11</v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94" t="str">
        <f>IF(R152="","",IF(R152&gt;9,BO152,BQ152))</f>
        <v/>
      </c>
      <c r="BT152" s="95" t="str">
        <f>IF(R152="","","-")</f>
        <v/>
      </c>
      <c r="BU152" s="96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94" t="str">
        <f>IF(S152="","",IF(S152&gt;9,BV152,BX152))</f>
        <v/>
      </c>
      <c r="CA152" s="95" t="str">
        <f>IF(S152="","","-")</f>
        <v/>
      </c>
      <c r="CB152" s="96" t="str">
        <f>IF(S152="","",IF(S152&lt;-9,BW152,BY152))</f>
        <v/>
      </c>
      <c r="CC152" s="97">
        <f>IF(O152="","",SUM(T152:X152))</f>
        <v>0</v>
      </c>
      <c r="CD152" s="88" t="str">
        <f>IF(CC152="","","-")</f>
        <v>-</v>
      </c>
      <c r="CE152" s="98">
        <f>IF(O152="","",SUM(Y152:AC152))</f>
        <v>3</v>
      </c>
      <c r="CP152" s="32"/>
      <c r="CQ152" s="32"/>
    </row>
    <row r="153" spans="1:95" s="31" customFormat="1" ht="15" customHeight="1" x14ac:dyDescent="0.2">
      <c r="A153" s="43">
        <v>59</v>
      </c>
      <c r="B153" s="44">
        <v>1</v>
      </c>
      <c r="C153" s="1250" t="s">
        <v>563</v>
      </c>
      <c r="D153" s="76" t="str">
        <f>IF(A153="","",VLOOKUP(A153,СписокКМ!D:I,2,FALSE))</f>
        <v>ИВАНОВ Максим</v>
      </c>
      <c r="E153" s="47"/>
      <c r="F153" s="77" t="str">
        <f>IF(B153="","",VLOOKUP(B153,СписокКМ!D:I,2,FALSE))</f>
        <v>ЭСАУЛОВ Александр</v>
      </c>
      <c r="G153" s="49"/>
      <c r="H153" s="41"/>
      <c r="I153" s="1252" t="s">
        <v>29</v>
      </c>
      <c r="J153" s="1252" t="s">
        <v>159</v>
      </c>
      <c r="K153" s="1252" t="s">
        <v>566</v>
      </c>
      <c r="L153" s="1252" t="s">
        <v>31</v>
      </c>
      <c r="M153" s="1252"/>
      <c r="N153" s="42"/>
      <c r="O153" s="1244">
        <f>IF(I153="","",IF(I153="0",1000,IF(I153="-0",-1000,I153*1)))</f>
        <v>9</v>
      </c>
      <c r="P153" s="1244">
        <f>IF(J153="","",IF(J153="0",1000,IF(J153="-0",-1000,J153*1)))</f>
        <v>10</v>
      </c>
      <c r="Q153" s="1244">
        <f>IF(K153="","",IF(K153="0",1000,IF(K153="-0",-1000,K153*1)))</f>
        <v>-2</v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>
        <f>IF(O153="","",IF(O153&gt;0,1,0))</f>
        <v>1</v>
      </c>
      <c r="U153" s="1284">
        <f>IF(P153="","",IF(P153&gt;0,1,0))</f>
        <v>1</v>
      </c>
      <c r="V153" s="1284">
        <f>IF(Q153="","",IF(Q153&gt;0,1,0))</f>
        <v>0</v>
      </c>
      <c r="W153" s="1284" t="str">
        <f>IF(R153="","",IF(R153&gt;0,1,0))</f>
        <v/>
      </c>
      <c r="X153" s="1284" t="str">
        <f>IF(S153="","",IF(S153&gt;0,1,0))</f>
        <v/>
      </c>
      <c r="Y153" s="1278">
        <f>IF(O153="","",IF(O153&lt;0,1,0))</f>
        <v>0</v>
      </c>
      <c r="Z153" s="1278">
        <f>IF(P153="","",IF(P153&lt;0,1,0))</f>
        <v>0</v>
      </c>
      <c r="AA153" s="1278">
        <f>IF(Q153="","",IF(Q153&lt;0,1,0))</f>
        <v>1</v>
      </c>
      <c r="AB153" s="1278" t="str">
        <f>IF(R153="","",IF(R153&lt;0,1,0))</f>
        <v/>
      </c>
      <c r="AC153" s="1278" t="str">
        <f>IF(S153="","",IF(S153&lt;0,1,0))</f>
        <v/>
      </c>
      <c r="AD153" s="1280">
        <f>IF(CC153="","",IF(CC153&gt;CE153,1,-1))</f>
        <v>1</v>
      </c>
      <c r="AE153" s="1280">
        <f>IF(CC153="","",IF(CC153&lt;CE153,1,-1))</f>
        <v>-1</v>
      </c>
      <c r="AF153" s="1282">
        <f>IF(CC153&gt;CE153,1,0)</f>
        <v>1</v>
      </c>
      <c r="AG153" s="1272">
        <f>IF(CE153&gt;CC153,1,0)</f>
        <v>0</v>
      </c>
      <c r="AH153" s="1274">
        <f>IF(O153="","",AX153*1)</f>
        <v>11</v>
      </c>
      <c r="AI153" s="1276">
        <f>IF(P153="","",BE153*1)</f>
        <v>12</v>
      </c>
      <c r="AJ153" s="1276">
        <f>IF(Q153="","",BL153*1)</f>
        <v>2</v>
      </c>
      <c r="AK153" s="1276" t="str">
        <f>IF(R153="","",BS153*1)</f>
        <v/>
      </c>
      <c r="AL153" s="1276" t="str">
        <f>IF(S153="","",BZ153*1)</f>
        <v/>
      </c>
      <c r="AM153" s="1298">
        <f>IF(O153="","",AZ153*1)</f>
        <v>9</v>
      </c>
      <c r="AN153" s="1298">
        <f>IF(P153="","",BG153*1)</f>
        <v>10</v>
      </c>
      <c r="AO153" s="1298">
        <f>IF(Q153="","",BN153*1)</f>
        <v>11</v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>
        <f>IF(O153=1000,0,IF(O153=-1000,11,IF(O153&lt;-9,-(O153-2),IF(O153&gt;0,(O153),"0"))))</f>
        <v>9</v>
      </c>
      <c r="AV153" s="1286" t="str">
        <f>IF(O153=1000,11,IF(O153=-1000,0,IF(O153&gt;9,(O153+2),IF(O153&lt;0,(-O153),"0"))))</f>
        <v>0</v>
      </c>
      <c r="AW153" s="1286">
        <f>IF(O153=1000,0,IF(O153=-1000,11,IF(O153&lt;0,11,IF(O153&gt;0,(O153),"0"))))</f>
        <v>9</v>
      </c>
      <c r="AX153" s="1296">
        <f>IF(O153="","",IF(O153&gt;9,AV153,AT153))</f>
        <v>11</v>
      </c>
      <c r="AY153" s="1288" t="str">
        <f>IF(O153="","","-")</f>
        <v>-</v>
      </c>
      <c r="AZ153" s="1290">
        <f>IF(O153="","",IF(O153&lt;-9,AU153,AW153))</f>
        <v>9</v>
      </c>
      <c r="BA153" s="1286">
        <f>IF(P153=1000,11,IF(P153=-1000,0,IF(P153&gt;9,(P153+2),IF(P153&lt;0,(-P153),"0"))))</f>
        <v>12</v>
      </c>
      <c r="BB153" s="1286">
        <f>IF(P153=1000,0,IF(P153=-1000,11,IF(P153&lt;-9,-(P153-2),IF(P153&gt;0,(P153),"0"))))</f>
        <v>10</v>
      </c>
      <c r="BC153" s="1286">
        <f>IF(P153=1000,11,IF(P153=-1000,0,IF(P153&gt;0,11,IF(P153&lt;0,(-P153),"0"))))</f>
        <v>11</v>
      </c>
      <c r="BD153" s="1286">
        <f>IF(P153=1000,0,IF(P153=-1000,11,IF(P153&lt;0,11,IF(P153&gt;0,(P153),"0"))))</f>
        <v>10</v>
      </c>
      <c r="BE153" s="1296">
        <f>IF(P153="","",IF(P153&gt;9,BA153,BC153))</f>
        <v>12</v>
      </c>
      <c r="BF153" s="1288" t="str">
        <f>IF(P153="","","-")</f>
        <v>-</v>
      </c>
      <c r="BG153" s="1290">
        <f>IF(P153="","",IF(P153&lt;-9,BB153,BD153))</f>
        <v>10</v>
      </c>
      <c r="BH153" s="1286">
        <f>IF(Q153=1000,11,IF(Q153=-1000,0,IF(Q153&gt;9,(Q153+2),IF(Q153&lt;0,(-Q153),"0"))))</f>
        <v>2</v>
      </c>
      <c r="BI153" s="1286" t="str">
        <f>IF(Q153=1000,0,IF(Q153=-1000,11,IF(Q153&lt;-9,-(Q153-2),IF(Q153&gt;0,(Q153),"0"))))</f>
        <v>0</v>
      </c>
      <c r="BJ153" s="1286">
        <f>IF(Q153=1000,11,IF(Q153=-1000,0,IF(Q153&gt;0,11,IF(Q153&lt;0,(-Q153),"0"))))</f>
        <v>2</v>
      </c>
      <c r="BK153" s="1286">
        <f>IF(Q153=1000,0,IF(Q153=-1000,11,IF(Q153&lt;0,11,IF(Q153&gt;0,(Q153),"0"))))</f>
        <v>11</v>
      </c>
      <c r="BL153" s="1296">
        <f>IF(Q153="","",IF(Q153&gt;9,BH153,BJ153))</f>
        <v>2</v>
      </c>
      <c r="BM153" s="1288" t="str">
        <f>IF(Q153="","","-")</f>
        <v>-</v>
      </c>
      <c r="BN153" s="1290">
        <f>IF(Q153="","",IF(Q153&lt;-9,BI153,BK153))</f>
        <v>11</v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>
        <v>11</v>
      </c>
      <c r="BT153" s="1288" t="s">
        <v>569</v>
      </c>
      <c r="BU153" s="1290">
        <v>8</v>
      </c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>
        <v>3</v>
      </c>
      <c r="CD153" s="1304" t="str">
        <f>IF(CC153="","","-")</f>
        <v>-</v>
      </c>
      <c r="CE153" s="1306">
        <f>IF(O153="","",SUM(Y153:AC154))</f>
        <v>1</v>
      </c>
      <c r="CP153" s="32"/>
      <c r="CQ153" s="32"/>
    </row>
    <row r="154" spans="1:95" s="31" customFormat="1" ht="15" customHeight="1" x14ac:dyDescent="0.2">
      <c r="A154" s="43">
        <v>4</v>
      </c>
      <c r="B154" s="44">
        <v>57</v>
      </c>
      <c r="C154" s="1251"/>
      <c r="D154" s="46" t="str">
        <f>IF(A154="","",VLOOKUP(A154,СписокКМ!D:I,2,FALSE))</f>
        <v>ХУСНУЛЛИН Тимур</v>
      </c>
      <c r="E154" s="47"/>
      <c r="F154" s="48" t="str">
        <f>IF(B154="","",VLOOKUP(B154,СписокКМ!D:I,2,FALSE))</f>
        <v>ПАЛИН Денис</v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x14ac:dyDescent="0.2">
      <c r="A155" s="99">
        <f>IF(A151="","",A151)</f>
        <v>60</v>
      </c>
      <c r="B155" s="99">
        <f>IF(B151="","",B152)</f>
        <v>57</v>
      </c>
      <c r="C155" s="75">
        <v>4</v>
      </c>
      <c r="D155" s="100" t="str">
        <f>IF(A155="","",VLOOKUP(A155,СписокКМ!D:I,2,FALSE))</f>
        <v>ОСАДЧЕВ Никита</v>
      </c>
      <c r="E155" s="101"/>
      <c r="F155" s="77" t="str">
        <f>IF(B155="","",VLOOKUP(B155,СписокКМ!D:I,2,FALSE))</f>
        <v>ПАЛИН Денис</v>
      </c>
      <c r="G155" s="102"/>
      <c r="H155" s="41"/>
      <c r="I155" s="91" t="s">
        <v>571</v>
      </c>
      <c r="J155" s="91" t="s">
        <v>28</v>
      </c>
      <c r="K155" s="91" t="s">
        <v>28</v>
      </c>
      <c r="L155" s="91"/>
      <c r="M155" s="91"/>
      <c r="N155" s="42"/>
      <c r="O155" s="79">
        <f>IF(I155="","",IF(I155="0",1000,IF(I155="-0",-1000,I155*1)))</f>
        <v>-4</v>
      </c>
      <c r="P155" s="79">
        <f t="shared" ref="P155:S156" si="109">IF(J155="","",IF(J155="0",1000,IF(J155="-0",-1000,J155*1)))</f>
        <v>-9</v>
      </c>
      <c r="Q155" s="79">
        <f t="shared" si="109"/>
        <v>-9</v>
      </c>
      <c r="R155" s="79" t="str">
        <f t="shared" si="109"/>
        <v/>
      </c>
      <c r="S155" s="80" t="str">
        <f t="shared" si="109"/>
        <v/>
      </c>
      <c r="T155" s="103">
        <f t="shared" ref="T155:X156" si="110">IF(O155="","",IF(O155&gt;0,1,0))</f>
        <v>0</v>
      </c>
      <c r="U155" s="104">
        <f t="shared" si="110"/>
        <v>0</v>
      </c>
      <c r="V155" s="104">
        <f t="shared" si="110"/>
        <v>0</v>
      </c>
      <c r="W155" s="104" t="str">
        <f t="shared" si="110"/>
        <v/>
      </c>
      <c r="X155" s="104" t="str">
        <f t="shared" si="110"/>
        <v/>
      </c>
      <c r="Y155" s="105">
        <f t="shared" ref="Y155:AC156" si="111">IF(O155="","",IF(O155&lt;0,1,0))</f>
        <v>1</v>
      </c>
      <c r="Z155" s="105">
        <f t="shared" si="111"/>
        <v>1</v>
      </c>
      <c r="AA155" s="105">
        <f t="shared" si="111"/>
        <v>1</v>
      </c>
      <c r="AB155" s="105" t="str">
        <f t="shared" si="111"/>
        <v/>
      </c>
      <c r="AC155" s="105" t="str">
        <f t="shared" si="111"/>
        <v/>
      </c>
      <c r="AD155" s="106">
        <f>IF(CC155="","",IF(CC155&gt;CE155,1,-1))</f>
        <v>-1</v>
      </c>
      <c r="AE155" s="106">
        <f>IF(CC155="","",IF(CC155&lt;CE155,1,-1))</f>
        <v>1</v>
      </c>
      <c r="AF155" s="107">
        <f>IF(CC155&gt;CE155,1,0)</f>
        <v>0</v>
      </c>
      <c r="AG155" s="108">
        <f>IF(CE155&gt;CC155,1,0)</f>
        <v>1</v>
      </c>
      <c r="AH155" s="81">
        <f>IF(O155="","",AX155*1)</f>
        <v>4</v>
      </c>
      <c r="AI155" s="92">
        <f>IF(P155="","",BE155*1)</f>
        <v>9</v>
      </c>
      <c r="AJ155" s="92">
        <f>IF(Q155="","",BL155*1)</f>
        <v>9</v>
      </c>
      <c r="AK155" s="92" t="str">
        <f>IF(R155="","",BS155*1)</f>
        <v/>
      </c>
      <c r="AL155" s="92" t="str">
        <f>IF(S155="","",BZ155*1)</f>
        <v/>
      </c>
      <c r="AM155" s="93">
        <f>IF(O155="","",AZ155*1)</f>
        <v>11</v>
      </c>
      <c r="AN155" s="93">
        <f>IF(P155="","",BG155*1)</f>
        <v>11</v>
      </c>
      <c r="AO155" s="93">
        <f>IF(Q155="","",BN155*1)</f>
        <v>11</v>
      </c>
      <c r="AP155" s="93" t="str">
        <f>IF(R155="","",BU155*1)</f>
        <v/>
      </c>
      <c r="AQ155" s="93" t="str">
        <f>IF(S155="","",CB155*1)</f>
        <v/>
      </c>
      <c r="AR155" s="109">
        <f>SUM(AH155:AL155)</f>
        <v>22</v>
      </c>
      <c r="AS155" s="110">
        <f>SUM(AM155:AQ155)</f>
        <v>33</v>
      </c>
      <c r="AT155" s="111">
        <f>IF(O155=1000,11,IF(O155=-1000,0,IF(O155&gt;0,11,IF(O155&lt;0,(-O155),"0"))))</f>
        <v>4</v>
      </c>
      <c r="AU155" s="112" t="str">
        <f>IF(O155=1000,0,IF(O155=-1000,11,IF(O155&lt;-9,-(O155-2),IF(O155&gt;0,(O155),"0"))))</f>
        <v>0</v>
      </c>
      <c r="AV155" s="111">
        <f>IF(O155=1000,11,IF(O155=-1000,0,IF(O155&gt;9,(O155+2),IF(O155&lt;0,(-O155),"0"))))</f>
        <v>4</v>
      </c>
      <c r="AW155" s="112">
        <f>IF(O155=1000,0,IF(O155=-1000,11,IF(O155&lt;0,11,IF(O155&gt;0,(O155),"0"))))</f>
        <v>11</v>
      </c>
      <c r="AX155" s="94">
        <f>IF(O155="","",IF(O155&gt;9,AV155,AT155))</f>
        <v>4</v>
      </c>
      <c r="AY155" s="95" t="str">
        <f>IF(O155="","","-")</f>
        <v>-</v>
      </c>
      <c r="AZ155" s="96">
        <f>IF(O155="","",IF(O155&lt;-9,AU155,AW155))</f>
        <v>11</v>
      </c>
      <c r="BA155" s="111">
        <f>IF(P155=1000,11,IF(P155=-1000,0,IF(P155&gt;9,(P155+2),IF(P155&lt;0,(-P155),"0"))))</f>
        <v>9</v>
      </c>
      <c r="BB155" s="112" t="str">
        <f>IF(P155=1000,0,IF(P155=-1000,11,IF(P155&lt;-9,-(P155-2),IF(P155&gt;0,(P155),"0"))))</f>
        <v>0</v>
      </c>
      <c r="BC155" s="112">
        <f>IF(P155=1000,11,IF(P155=-1000,0,IF(P155&gt;0,11,IF(P155&lt;0,(-P155),"0"))))</f>
        <v>9</v>
      </c>
      <c r="BD155" s="112">
        <f>IF(P155=1000,0,IF(P155=-1000,11,IF(P155&lt;0,11,IF(P155&gt;0,(P155),"0"))))</f>
        <v>11</v>
      </c>
      <c r="BE155" s="94">
        <f>IF(P155="","",IF(P155&gt;9,BA155,BC155))</f>
        <v>9</v>
      </c>
      <c r="BF155" s="95" t="str">
        <f>IF(P155="","","-")</f>
        <v>-</v>
      </c>
      <c r="BG155" s="96">
        <f>IF(P155="","",IF(P155&lt;-9,BB155,BD155))</f>
        <v>11</v>
      </c>
      <c r="BH155" s="111">
        <f>IF(Q155=1000,11,IF(Q155=-1000,0,IF(Q155&gt;9,(Q155+2),IF(Q155&lt;0,(-Q155),"0"))))</f>
        <v>9</v>
      </c>
      <c r="BI155" s="112" t="str">
        <f>IF(Q155=1000,0,IF(Q155=-1000,11,IF(Q155&lt;-9,-(Q155-2),IF(Q155&gt;0,(Q155),"0"))))</f>
        <v>0</v>
      </c>
      <c r="BJ155" s="112">
        <f>IF(Q155=1000,11,IF(Q155=-1000,0,IF(Q155&gt;0,11,IF(Q155&lt;0,(-Q155),"0"))))</f>
        <v>9</v>
      </c>
      <c r="BK155" s="112">
        <f>IF(Q155=1000,0,IF(Q155=-1000,11,IF(Q155&lt;0,11,IF(Q155&gt;0,(Q155),"0"))))</f>
        <v>11</v>
      </c>
      <c r="BL155" s="94">
        <f>IF(Q155="","",IF(Q155&gt;9,BH155,BJ155))</f>
        <v>9</v>
      </c>
      <c r="BM155" s="95" t="str">
        <f>IF(Q155="","","-")</f>
        <v>-</v>
      </c>
      <c r="BN155" s="96">
        <f>IF(Q155="","",IF(Q155&lt;-9,BI155,BK155))</f>
        <v>11</v>
      </c>
      <c r="BO155" s="112" t="e">
        <f>IF(R155=1000,11,IF(R155=-1000,0,IF(R155&gt;9,(R155+2),IF(R155&lt;0,(-R155),"0"))))</f>
        <v>#VALUE!</v>
      </c>
      <c r="BP155" s="112" t="str">
        <f>IF(R155=1000,0,IF(R155=-1000,11,IF(R155&lt;-9,-(R155-2),IF(R155&gt;0,(R155),"0"))))</f>
        <v/>
      </c>
      <c r="BQ155" s="112">
        <f>IF(R155=1000,11,IF(R155=-1000,0,IF(R155&gt;0,11,IF(R155&lt;0,(-R155),"0"))))</f>
        <v>11</v>
      </c>
      <c r="BR155" s="112" t="str">
        <f>IF(R155=1000,0,IF(R155=-1000,11,IF(R155&lt;0,11,IF(R155&gt;0,(R155),"0"))))</f>
        <v/>
      </c>
      <c r="BS155" s="94" t="str">
        <f>IF(R155="","",IF(R155&gt;9,BO155,BQ155))</f>
        <v/>
      </c>
      <c r="BT155" s="95" t="str">
        <f>IF(R155="","","-")</f>
        <v/>
      </c>
      <c r="BU155" s="96" t="str">
        <f>IF(R155="","",IF(R155&lt;-9,BP155,BR155))</f>
        <v/>
      </c>
      <c r="BV155" s="112" t="e">
        <f>IF(S155=1000,11,IF(S155=-1000,0,IF(S155&gt;9,(S155+2),IF(S155&lt;0,(-S155),"0"))))</f>
        <v>#VALUE!</v>
      </c>
      <c r="BW155" s="112" t="str">
        <f>IF(S155=1000,0,IF(S155=-1000,11,IF(S155&lt;-9,-(S155-2),IF(S155&gt;0,(S155),"0"))))</f>
        <v/>
      </c>
      <c r="BX155" s="112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94" t="str">
        <f>IF(S155="","",IF(S155&gt;9,BV155,BX155))</f>
        <v/>
      </c>
      <c r="CA155" s="95" t="str">
        <f>IF(S155="","","-")</f>
        <v/>
      </c>
      <c r="CB155" s="96" t="str">
        <f>IF(S155="","",IF(S155&lt;-9,BW155,BY155))</f>
        <v/>
      </c>
      <c r="CC155" s="97">
        <f>IF(O155="","",SUM(T155:X155))</f>
        <v>0</v>
      </c>
      <c r="CD155" s="88" t="str">
        <f>IF(CC155="","","-")</f>
        <v>-</v>
      </c>
      <c r="CE155" s="98">
        <f>IF(O155="","",SUM(Y155:AC155))</f>
        <v>3</v>
      </c>
      <c r="CP155" s="32"/>
      <c r="CQ155" s="32"/>
    </row>
    <row r="156" spans="1:95" s="31" customFormat="1" ht="15" customHeight="1" thickBot="1" x14ac:dyDescent="0.25">
      <c r="A156" s="99">
        <f>IF(A151="","",A152)</f>
        <v>4</v>
      </c>
      <c r="B156" s="99">
        <f>IF(B151="","",B151)</f>
        <v>1</v>
      </c>
      <c r="C156" s="114">
        <v>5</v>
      </c>
      <c r="D156" s="115" t="str">
        <f>IF(A156="","",VLOOKUP(A156,СписокКМ!D:I,2,FALSE))</f>
        <v>ХУСНУЛЛИН Тимур</v>
      </c>
      <c r="E156" s="116"/>
      <c r="F156" s="117" t="str">
        <f>IF(B156="","",VLOOKUP(B156,СписокКМ!D:I,2,FALSE))</f>
        <v>ЭСАУЛОВ Александр</v>
      </c>
      <c r="G156" s="118"/>
      <c r="H156" s="119"/>
      <c r="I156" s="120" t="s">
        <v>564</v>
      </c>
      <c r="J156" s="120" t="s">
        <v>565</v>
      </c>
      <c r="K156" s="120" t="s">
        <v>154</v>
      </c>
      <c r="L156" s="121" t="s">
        <v>152</v>
      </c>
      <c r="M156" s="121" t="s">
        <v>567</v>
      </c>
      <c r="N156" s="122"/>
      <c r="O156" s="123">
        <f>IF(I156="","",IF(I156="0",1000,IF(I156="-0",-1000,I156*1)))</f>
        <v>-6</v>
      </c>
      <c r="P156" s="123">
        <f t="shared" si="109"/>
        <v>-3</v>
      </c>
      <c r="Q156" s="123">
        <f t="shared" si="109"/>
        <v>6</v>
      </c>
      <c r="R156" s="123">
        <f t="shared" si="109"/>
        <v>5</v>
      </c>
      <c r="S156" s="124">
        <f t="shared" si="109"/>
        <v>-5</v>
      </c>
      <c r="T156" s="125">
        <f t="shared" si="110"/>
        <v>0</v>
      </c>
      <c r="U156" s="126">
        <f t="shared" si="110"/>
        <v>0</v>
      </c>
      <c r="V156" s="126">
        <f t="shared" si="110"/>
        <v>1</v>
      </c>
      <c r="W156" s="126">
        <f t="shared" si="110"/>
        <v>1</v>
      </c>
      <c r="X156" s="126">
        <f t="shared" si="110"/>
        <v>0</v>
      </c>
      <c r="Y156" s="127">
        <f t="shared" si="111"/>
        <v>1</v>
      </c>
      <c r="Z156" s="127">
        <f t="shared" si="111"/>
        <v>1</v>
      </c>
      <c r="AA156" s="127">
        <f t="shared" si="111"/>
        <v>0</v>
      </c>
      <c r="AB156" s="127">
        <f t="shared" si="111"/>
        <v>0</v>
      </c>
      <c r="AC156" s="127">
        <f t="shared" si="111"/>
        <v>1</v>
      </c>
      <c r="AD156" s="128">
        <f>IF(CC156="","",IF(CC156&gt;CE156,1,-1))</f>
        <v>-1</v>
      </c>
      <c r="AE156" s="128">
        <f>IF(CC156="","",IF(CC156&lt;CE156,1,-1))</f>
        <v>1</v>
      </c>
      <c r="AF156" s="129">
        <f>IF(CC156&gt;CE156,1,0)</f>
        <v>0</v>
      </c>
      <c r="AG156" s="130">
        <f>IF(CE156&gt;CC156,1,0)</f>
        <v>1</v>
      </c>
      <c r="AH156" s="131">
        <f>IF(O156="","",AX156*1)</f>
        <v>6</v>
      </c>
      <c r="AI156" s="132">
        <f>IF(P156="","",BE156*1)</f>
        <v>3</v>
      </c>
      <c r="AJ156" s="132">
        <f>IF(Q156="","",BL156*1)</f>
        <v>11</v>
      </c>
      <c r="AK156" s="132">
        <f>IF(R156="","",BS156*1)</f>
        <v>11</v>
      </c>
      <c r="AL156" s="132">
        <f>IF(S156="","",BZ156*1)</f>
        <v>5</v>
      </c>
      <c r="AM156" s="133">
        <f>IF(O156="","",AZ156*1)</f>
        <v>11</v>
      </c>
      <c r="AN156" s="133">
        <f>IF(P156="","",BG156*1)</f>
        <v>11</v>
      </c>
      <c r="AO156" s="133">
        <f>IF(Q156="","",BN156*1)</f>
        <v>6</v>
      </c>
      <c r="AP156" s="133">
        <f>IF(R156="","",BU156*1)</f>
        <v>5</v>
      </c>
      <c r="AQ156" s="133">
        <f>IF(S156="","",CB156*1)</f>
        <v>11</v>
      </c>
      <c r="AR156" s="134">
        <f>SUM(AH156:AL156)</f>
        <v>36</v>
      </c>
      <c r="AS156" s="135">
        <f>SUM(AM156:AQ156)</f>
        <v>44</v>
      </c>
      <c r="AT156" s="136">
        <f>IF(O156=1000,11,IF(O156=-1000,0,IF(O156&gt;0,11,IF(O156&lt;0,(-O156),"0"))))</f>
        <v>6</v>
      </c>
      <c r="AU156" s="137" t="str">
        <f>IF(O156=1000,0,IF(O156=-1000,11,IF(O156&lt;-9,-(O156-2),IF(O156&gt;0,(O156),"0"))))</f>
        <v>0</v>
      </c>
      <c r="AV156" s="136">
        <f>IF(O156=1000,11,IF(O156=-1000,0,IF(O156&gt;9,(O156+2),IF(O156&lt;0,(-O156),"0"))))</f>
        <v>6</v>
      </c>
      <c r="AW156" s="137">
        <f>IF(O156=1000,0,IF(O156=-1000,11,IF(O156&lt;0,11,IF(O156&gt;0,(O156),"0"))))</f>
        <v>11</v>
      </c>
      <c r="AX156" s="138">
        <f>IF(O156="","",IF(O156&gt;9,AV156,AT156))</f>
        <v>6</v>
      </c>
      <c r="AY156" s="139" t="str">
        <f>IF(O156="","","-")</f>
        <v>-</v>
      </c>
      <c r="AZ156" s="140">
        <f>IF(O156="","",IF(O156&lt;-9,AU156,AW156))</f>
        <v>11</v>
      </c>
      <c r="BA156" s="136">
        <f>IF(P156=1000,11,IF(P156=-1000,0,IF(P156&gt;9,(P156+2),IF(P156&lt;0,(-P156),"0"))))</f>
        <v>3</v>
      </c>
      <c r="BB156" s="137" t="str">
        <f>IF(P156=1000,0,IF(P156=-1000,11,IF(P156&lt;-9,-(P156-2),IF(P156&gt;0,(P156),"0"))))</f>
        <v>0</v>
      </c>
      <c r="BC156" s="137">
        <f>IF(P156=1000,11,IF(P156=-1000,0,IF(P156&gt;0,11,IF(P156&lt;0,(-P156),"0"))))</f>
        <v>3</v>
      </c>
      <c r="BD156" s="137">
        <f>IF(P156=1000,0,IF(P156=-1000,11,IF(P156&lt;0,11,IF(P156&gt;0,(P156),"0"))))</f>
        <v>11</v>
      </c>
      <c r="BE156" s="138">
        <f>IF(P156="","",IF(P156&gt;9,BA156,BC156))</f>
        <v>3</v>
      </c>
      <c r="BF156" s="139" t="str">
        <f>IF(P156="","","-")</f>
        <v>-</v>
      </c>
      <c r="BG156" s="140">
        <f>IF(P156="","",IF(P156&lt;-9,BB156,BD156))</f>
        <v>11</v>
      </c>
      <c r="BH156" s="136" t="str">
        <f>IF(Q156=1000,11,IF(Q156=-1000,0,IF(Q156&gt;9,(Q156+2),IF(Q156&lt;0,(-Q156),"0"))))</f>
        <v>0</v>
      </c>
      <c r="BI156" s="137">
        <f>IF(Q156=1000,0,IF(Q156=-1000,11,IF(Q156&lt;-9,-(Q156-2),IF(Q156&gt;0,(Q156),"0"))))</f>
        <v>6</v>
      </c>
      <c r="BJ156" s="137">
        <f>IF(Q156=1000,11,IF(Q156=-1000,0,IF(Q156&gt;0,11,IF(Q156&lt;0,(-Q156),"0"))))</f>
        <v>11</v>
      </c>
      <c r="BK156" s="137">
        <f>IF(Q156=1000,0,IF(Q156=-1000,11,IF(Q156&lt;0,11,IF(Q156&gt;0,(Q156),"0"))))</f>
        <v>6</v>
      </c>
      <c r="BL156" s="138">
        <f>IF(Q156="","",IF(Q156&gt;9,BH156,BJ156))</f>
        <v>11</v>
      </c>
      <c r="BM156" s="139" t="str">
        <f>IF(Q156="","","-")</f>
        <v>-</v>
      </c>
      <c r="BN156" s="140">
        <f>IF(Q156="","",IF(Q156&lt;-9,BI156,BK156))</f>
        <v>6</v>
      </c>
      <c r="BO156" s="137" t="str">
        <f>IF(R156=1000,11,IF(R156=-1000,0,IF(R156&gt;9,(R156+2),IF(R156&lt;0,(-R156),"0"))))</f>
        <v>0</v>
      </c>
      <c r="BP156" s="137">
        <f>IF(R156=1000,0,IF(R156=-1000,11,IF(R156&lt;-9,-(R156-2),IF(R156&gt;0,(R156),"0"))))</f>
        <v>5</v>
      </c>
      <c r="BQ156" s="137">
        <f>IF(R156=1000,11,IF(R156=-1000,0,IF(R156&gt;0,11,IF(R156&lt;0,(-R156),"0"))))</f>
        <v>11</v>
      </c>
      <c r="BR156" s="137">
        <f>IF(R156=1000,0,IF(R156=-1000,11,IF(R156&lt;0,11,IF(R156&gt;0,(R156),"0"))))</f>
        <v>5</v>
      </c>
      <c r="BS156" s="138">
        <f>IF(R156="","",IF(R156&gt;9,BO156,BQ156))</f>
        <v>11</v>
      </c>
      <c r="BT156" s="139" t="str">
        <f>IF(R156="","","-")</f>
        <v>-</v>
      </c>
      <c r="BU156" s="140">
        <f>IF(R156="","",IF(R156&lt;-9,BP156,BR156))</f>
        <v>5</v>
      </c>
      <c r="BV156" s="137">
        <f>IF(S156=1000,11,IF(S156=-1000,0,IF(S156&gt;9,(S156+2),IF(S156&lt;0,(-S156),"0"))))</f>
        <v>5</v>
      </c>
      <c r="BW156" s="137" t="str">
        <f>IF(S156=1000,0,IF(S156=-1000,11,IF(S156&lt;-9,-(S156-2),IF(S156&gt;0,(S156),"0"))))</f>
        <v>0</v>
      </c>
      <c r="BX156" s="137">
        <f>IF(S156=1000,11,IF(S156=-1000,0,IF(S156&gt;0,11,IF(S156&lt;0,(-S156),"0"))))</f>
        <v>5</v>
      </c>
      <c r="BY156" s="141">
        <f>IF(S156=1000,0,IF(S156=-1000,11,IF(S156&lt;0,11,IF(S156&gt;0,(S156),"0"))))</f>
        <v>11</v>
      </c>
      <c r="BZ156" s="138">
        <f>IF(S156="","",IF(S156&gt;9,BV156,BX156))</f>
        <v>5</v>
      </c>
      <c r="CA156" s="139" t="str">
        <f>IF(S156="","","-")</f>
        <v>-</v>
      </c>
      <c r="CB156" s="140">
        <f>IF(S156="","",IF(S156&lt;-9,BW156,BY156))</f>
        <v>11</v>
      </c>
      <c r="CC156" s="142">
        <f>IF(O156="","",SUM(T156:X156))</f>
        <v>2</v>
      </c>
      <c r="CD156" s="143" t="str">
        <f>IF(CC156="","","-")</f>
        <v>-</v>
      </c>
      <c r="CE156" s="144">
        <f>IF(O156="","",SUM(Y156:AC156))</f>
        <v>3</v>
      </c>
      <c r="CP156" s="32"/>
      <c r="CQ156" s="32"/>
    </row>
    <row r="157" spans="1:95" s="31" customFormat="1" ht="15" customHeight="1" thickBot="1" x14ac:dyDescent="0.25">
      <c r="A157" s="145"/>
      <c r="B157" s="145"/>
      <c r="C157" s="145"/>
      <c r="D157" s="146"/>
      <c r="E157" s="147"/>
      <c r="F157" s="148"/>
      <c r="G157" s="149"/>
      <c r="H157" s="150"/>
      <c r="I157" s="151"/>
      <c r="J157" s="151"/>
      <c r="K157" s="151"/>
      <c r="L157" s="151"/>
      <c r="M157" s="151"/>
      <c r="N157" s="150"/>
      <c r="O157" s="152"/>
      <c r="P157" s="152"/>
      <c r="Q157" s="152"/>
      <c r="R157" s="152"/>
      <c r="S157" s="152"/>
      <c r="T157" s="153"/>
      <c r="U157" s="153"/>
      <c r="V157" s="153"/>
      <c r="W157" s="153"/>
      <c r="X157" s="153"/>
      <c r="Y157" s="154"/>
      <c r="Z157" s="154"/>
      <c r="AA157" s="154"/>
      <c r="AB157" s="154"/>
      <c r="AC157" s="154"/>
      <c r="AD157" s="155"/>
      <c r="AE157" s="155"/>
      <c r="AF157" s="156"/>
      <c r="AG157" s="156"/>
      <c r="AH157" s="157"/>
      <c r="AI157" s="157"/>
      <c r="AJ157" s="157"/>
      <c r="AK157" s="157"/>
      <c r="AL157" s="157"/>
      <c r="AM157" s="158"/>
      <c r="AN157" s="158"/>
      <c r="AO157" s="158"/>
      <c r="AP157" s="158"/>
      <c r="AQ157" s="158"/>
      <c r="AR157" s="159"/>
      <c r="AS157" s="159"/>
      <c r="AT157" s="160"/>
      <c r="AU157" s="160"/>
      <c r="AV157" s="160"/>
      <c r="AW157" s="160"/>
      <c r="AX157" s="161"/>
      <c r="AY157" s="161"/>
      <c r="AZ157" s="161"/>
      <c r="BA157" s="160"/>
      <c r="BB157" s="160"/>
      <c r="BC157" s="160"/>
      <c r="BD157" s="160"/>
      <c r="BE157" s="161"/>
      <c r="BF157" s="161"/>
      <c r="BG157" s="161"/>
      <c r="BH157" s="160"/>
      <c r="BI157" s="160"/>
      <c r="BJ157" s="160"/>
      <c r="BK157" s="160"/>
      <c r="BL157" s="161"/>
      <c r="BM157" s="161"/>
      <c r="BN157" s="161"/>
      <c r="BO157" s="160"/>
      <c r="BP157" s="160"/>
      <c r="BQ157" s="160"/>
      <c r="BR157" s="160"/>
      <c r="BS157" s="161"/>
      <c r="BT157" s="161"/>
      <c r="BU157" s="161"/>
      <c r="BV157" s="160"/>
      <c r="BW157" s="160"/>
      <c r="BX157" s="160"/>
      <c r="BY157" s="160"/>
      <c r="BZ157" s="161"/>
      <c r="CA157" s="161"/>
      <c r="CB157" s="161"/>
      <c r="CC157" s="162"/>
      <c r="CD157" s="163"/>
      <c r="CE157" s="164"/>
      <c r="CP157" s="32"/>
      <c r="CQ157" s="32"/>
    </row>
    <row r="158" spans="1:95" s="31" customFormat="1" ht="31.5" customHeight="1" thickBot="1" x14ac:dyDescent="0.25">
      <c r="A158" s="34">
        <v>11</v>
      </c>
      <c r="B158" s="35">
        <v>1</v>
      </c>
      <c r="C158" s="1225">
        <f>1+C149</f>
        <v>18</v>
      </c>
      <c r="D158" s="1227" t="str">
        <f>IF(A158="","",VLOOKUP(A158,СписокКМ!$A$186:$D$236,3,FALSE))</f>
        <v>Иркутская область</v>
      </c>
      <c r="E158" s="1228" t="e">
        <f>IF(B158="","",VLOOKUP(B158,СписокКМ!E:J,2,FALSE))</f>
        <v>#N/A</v>
      </c>
      <c r="F158" s="1231" t="str">
        <f>IF(B158="","",VLOOKUP(B158,СписокКМ!$A$186:$D$236,3,FALSE))</f>
        <v>Республика Башкортостан</v>
      </c>
      <c r="G158" s="1232" t="e">
        <f>IF(D158="","",VLOOKUP(D158,СписокКМ!G:L,2,FALSE))</f>
        <v>#N/A</v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>
        <f>IF(A158="","",VLOOKUP(A158,'[60]Протокол команд'!A:K,8,FALSE))</f>
        <v>0</v>
      </c>
      <c r="U158" s="39">
        <f>T158*5-4</f>
        <v>-4</v>
      </c>
      <c r="V158" s="39">
        <f>T158*5</f>
        <v>0</v>
      </c>
      <c r="W158" s="39" t="str">
        <f>CONCATENATE(U158,"-",V158)</f>
        <v>-4-0</v>
      </c>
      <c r="X158" s="39" t="str">
        <f>IF(A158="","",VLOOKUP(A158,'[60]Протокол команд'!A:K,10,FALSE))</f>
        <v>-</v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>
        <f>IF(O160="","",SUM(AF160:AF165))</f>
        <v>1</v>
      </c>
      <c r="AC158" s="1242"/>
      <c r="AD158" s="1243"/>
      <c r="AE158" s="1242">
        <f>IF(O160="","",SUM(AG160:AG165))</f>
        <v>3</v>
      </c>
      <c r="AF158" s="1242"/>
      <c r="AG158" s="1264"/>
      <c r="AH158" s="1241">
        <f>SUM(CC160:CC165)</f>
        <v>4</v>
      </c>
      <c r="AI158" s="1242"/>
      <c r="AJ158" s="1243"/>
      <c r="AK158" s="1242">
        <f>SUM(CE160:CE165)</f>
        <v>9</v>
      </c>
      <c r="AL158" s="1242"/>
      <c r="AM158" s="1264"/>
      <c r="AN158" s="1265">
        <f>SUM(AR160:AR165)</f>
        <v>74</v>
      </c>
      <c r="AO158" s="1266"/>
      <c r="AP158" s="1267"/>
      <c r="AQ158" s="1266">
        <f>SUM(AS160:AS165)</f>
        <v>92</v>
      </c>
      <c r="AR158" s="1266"/>
      <c r="AS158" s="1268"/>
      <c r="AT158" s="1314" t="s">
        <v>596</v>
      </c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>
        <f>IF(O160="","",SUM(AF160:AF165))</f>
        <v>1</v>
      </c>
      <c r="CD158" s="1256" t="str">
        <f>IF(CC158="","","-")</f>
        <v>-</v>
      </c>
      <c r="CE158" s="1258">
        <f>IF(O160="","",SUM(AG160:AG165))</f>
        <v>3</v>
      </c>
      <c r="CP158" s="32"/>
      <c r="CQ158" s="32"/>
    </row>
    <row r="159" spans="1:95" s="31" customFormat="1" ht="13.5" customHeight="1" x14ac:dyDescent="0.2">
      <c r="A159" s="40"/>
      <c r="B159" s="40"/>
      <c r="C159" s="1226"/>
      <c r="D159" s="1229" t="str">
        <f>IF(A159="","",VLOOKUP(A159,СписокКМ!D:I,2,FALSE))</f>
        <v/>
      </c>
      <c r="E159" s="1230" t="str">
        <f>IF(B159="","",VLOOKUP(B159,СписокКМ!E:J,2,FALSE))</f>
        <v/>
      </c>
      <c r="F159" s="1233" t="str">
        <f>IF(C159="","",VLOOKUP(C159,СписокКМ!F:K,2,FALSE))</f>
        <v/>
      </c>
      <c r="G159" s="1234" t="str">
        <f>IF(D159="","",VLOOKUP(D159,СписокКМ!G:L,2,FALSE))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x14ac:dyDescent="0.2">
      <c r="A160" s="43">
        <v>52</v>
      </c>
      <c r="B160" s="44">
        <v>8</v>
      </c>
      <c r="C160" s="90">
        <v>1</v>
      </c>
      <c r="D160" s="46" t="str">
        <f>IF(A160="","",VLOOKUP(A160,СписокКМ!D:I,2,FALSE))</f>
        <v>САМСОНОВ Алексей</v>
      </c>
      <c r="E160" s="47"/>
      <c r="F160" s="48" t="str">
        <f>IF(B160="","",VLOOKUP(B160,СписокКМ!D:I,2,FALSE))</f>
        <v>САФИУЛЛИН Динар</v>
      </c>
      <c r="G160" s="49"/>
      <c r="H160" s="50"/>
      <c r="I160" s="51" t="s">
        <v>155</v>
      </c>
      <c r="J160" s="51" t="s">
        <v>31</v>
      </c>
      <c r="K160" s="51" t="s">
        <v>29</v>
      </c>
      <c r="L160" s="51"/>
      <c r="M160" s="51"/>
      <c r="N160" s="52"/>
      <c r="O160" s="53">
        <f>IF(I160="","",IF(I160="0",1000,IF(I160="-0",-1000,I160*1)))</f>
        <v>7</v>
      </c>
      <c r="P160" s="53">
        <f t="shared" ref="P160:S161" si="112">IF(J160="","",IF(J160="0",1000,IF(J160="-0",-1000,J160*1)))</f>
        <v>8</v>
      </c>
      <c r="Q160" s="53">
        <f t="shared" si="112"/>
        <v>9</v>
      </c>
      <c r="R160" s="53" t="str">
        <f t="shared" si="112"/>
        <v/>
      </c>
      <c r="S160" s="54" t="str">
        <f t="shared" si="112"/>
        <v/>
      </c>
      <c r="T160" s="55">
        <f t="shared" ref="T160:X161" si="113">IF(O160="","",IF(O160&gt;0,1,0))</f>
        <v>1</v>
      </c>
      <c r="U160" s="56">
        <f t="shared" si="113"/>
        <v>1</v>
      </c>
      <c r="V160" s="56">
        <f t="shared" si="113"/>
        <v>1</v>
      </c>
      <c r="W160" s="56" t="str">
        <f t="shared" si="113"/>
        <v/>
      </c>
      <c r="X160" s="56" t="str">
        <f t="shared" si="113"/>
        <v/>
      </c>
      <c r="Y160" s="57">
        <f t="shared" ref="Y160:AC161" si="114">IF(O160="","",IF(O160&lt;0,1,0))</f>
        <v>0</v>
      </c>
      <c r="Z160" s="57">
        <f t="shared" si="114"/>
        <v>0</v>
      </c>
      <c r="AA160" s="57">
        <f t="shared" si="114"/>
        <v>0</v>
      </c>
      <c r="AB160" s="57" t="str">
        <f t="shared" si="114"/>
        <v/>
      </c>
      <c r="AC160" s="57" t="str">
        <f t="shared" si="114"/>
        <v/>
      </c>
      <c r="AD160" s="58">
        <f>IF(CC160="","",IF(CC160&gt;CE160,1,-1))</f>
        <v>1</v>
      </c>
      <c r="AE160" s="58">
        <f>IF(CC160="","",IF(CC160&lt;CE160,1,-1))</f>
        <v>-1</v>
      </c>
      <c r="AF160" s="59">
        <f>IF(CC160&gt;CE160,1,0)</f>
        <v>1</v>
      </c>
      <c r="AG160" s="60">
        <f>IF(CE160&gt;CC160,1,0)</f>
        <v>0</v>
      </c>
      <c r="AH160" s="61">
        <f>IF(O160="","",AX160*1)</f>
        <v>11</v>
      </c>
      <c r="AI160" s="62">
        <f>IF(P160="","",BE160*1)</f>
        <v>11</v>
      </c>
      <c r="AJ160" s="62">
        <f>IF(Q160="","",BL160*1)</f>
        <v>11</v>
      </c>
      <c r="AK160" s="62" t="str">
        <f>IF(R160="","",BS160*1)</f>
        <v/>
      </c>
      <c r="AL160" s="62" t="str">
        <f>IF(S160="","",BZ160*1)</f>
        <v/>
      </c>
      <c r="AM160" s="63">
        <f>IF(O160="","",AZ160*1)</f>
        <v>7</v>
      </c>
      <c r="AN160" s="63">
        <f>IF(P160="","",BG160*1)</f>
        <v>8</v>
      </c>
      <c r="AO160" s="63">
        <f>IF(Q160="","",BN160*1)</f>
        <v>9</v>
      </c>
      <c r="AP160" s="63" t="str">
        <f>IF(R160="","",BU160*1)</f>
        <v/>
      </c>
      <c r="AQ160" s="63" t="str">
        <f>IF(S160="","",CB160*1)</f>
        <v/>
      </c>
      <c r="AR160" s="64">
        <f>SUM(AH160:AL160)</f>
        <v>33</v>
      </c>
      <c r="AS160" s="65">
        <f>SUM(AM160:AQ160)</f>
        <v>24</v>
      </c>
      <c r="AT160" s="66">
        <f>IF(O160=1000,11,IF(O160=-1000,0,IF(O160&gt;0,11,IF(O160&lt;0,(-O160),"0"))))</f>
        <v>11</v>
      </c>
      <c r="AU160" s="67">
        <f>IF(O160=1000,0,IF(O160=-1000,11,IF(O160&lt;-9,-(O160-2),IF(O160&gt;0,(O160),"0"))))</f>
        <v>7</v>
      </c>
      <c r="AV160" s="66">
        <f>IF(O160=1000,11,IF(O160=-1000,0,IF(O160&lt;9,11,IF(O160&gt;9,(O160+2),"0"))))</f>
        <v>11</v>
      </c>
      <c r="AW160" s="67">
        <f>IF(O160=1000,0,IF(O160=-1000,11,IF(O160&lt;0,11,IF(O160&gt;0,(O160),"0"))))</f>
        <v>7</v>
      </c>
      <c r="AX160" s="68">
        <f>IF(O160="","",IF(O160&gt;9,AV160,AT160))</f>
        <v>11</v>
      </c>
      <c r="AY160" s="69" t="str">
        <f>IF(O160="","","-")</f>
        <v>-</v>
      </c>
      <c r="AZ160" s="70">
        <f>IF(O160="","",IF(O160&lt;-9,AU160,AW160))</f>
        <v>7</v>
      </c>
      <c r="BA160" s="66" t="str">
        <f>IF(P160=1000,11,IF(P160=-1000,0,IF(P160&gt;9,(P160+2),IF(P160&lt;0,(-P160),"0"))))</f>
        <v>0</v>
      </c>
      <c r="BB160" s="67">
        <f>IF(P160=1000,0,IF(P160=-1000,11,IF(P160&lt;-9,-(P160-2),IF(P160&gt;0,(P160),"0"))))</f>
        <v>8</v>
      </c>
      <c r="BC160" s="67">
        <f>IF(P160=1000,11,IF(P160=-1000,0,IF(P160&gt;0,11,IF(P160&lt;0,(-P160),"0"))))</f>
        <v>11</v>
      </c>
      <c r="BD160" s="67">
        <f>IF(P160=1000,0,IF(P160=-1000,11,IF(P160&lt;0,11,IF(P160&gt;0,(P160),"0"))))</f>
        <v>8</v>
      </c>
      <c r="BE160" s="68">
        <f>IF(P160="","",IF(P160&gt;9,BA160,BC160))</f>
        <v>11</v>
      </c>
      <c r="BF160" s="69" t="str">
        <f>IF(P160="","","-")</f>
        <v>-</v>
      </c>
      <c r="BG160" s="70">
        <f>IF(P160="","",IF(P160&lt;-9,BB160,BD160))</f>
        <v>8</v>
      </c>
      <c r="BH160" s="66" t="str">
        <f>IF(Q160=1000,11,IF(Q160=-1000,0,IF(Q160&gt;9,(Q160+2),IF(Q160&lt;0,(-Q160),"0"))))</f>
        <v>0</v>
      </c>
      <c r="BI160" s="67">
        <f>IF(Q160=1000,0,IF(Q160=-1000,11,IF(Q160&lt;-9,-(Q160-2),IF(Q160&gt;0,(Q160),"0"))))</f>
        <v>9</v>
      </c>
      <c r="BJ160" s="67">
        <f>IF(Q160=1000,11,IF(Q160=-1000,0,IF(Q160&gt;0,11,IF(Q160&lt;0,(-Q160),"0"))))</f>
        <v>11</v>
      </c>
      <c r="BK160" s="67">
        <f>IF(Q160=1000,0,IF(Q160=-1000,11,IF(Q160&lt;0,11,IF(Q160&gt;0,(Q160),"0"))))</f>
        <v>9</v>
      </c>
      <c r="BL160" s="68">
        <f>IF(Q160="","",IF(Q160&gt;9,BH160,BJ160))</f>
        <v>11</v>
      </c>
      <c r="BM160" s="69" t="str">
        <f>IF(Q160="","","-")</f>
        <v>-</v>
      </c>
      <c r="BN160" s="70">
        <f>IF(Q160="","",IF(Q160&lt;-9,BI160,BK160))</f>
        <v>9</v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>
        <f>IF(O160="","",SUM(T160:X160))</f>
        <v>3</v>
      </c>
      <c r="CD160" s="73" t="str">
        <f>IF(CC160="","","-")</f>
        <v>-</v>
      </c>
      <c r="CE160" s="74">
        <f>IF(O160="","",SUM(Y160:AC160))</f>
        <v>0</v>
      </c>
      <c r="CP160" s="32"/>
      <c r="CQ160" s="32"/>
    </row>
    <row r="161" spans="1:95" s="31" customFormat="1" ht="15" customHeight="1" x14ac:dyDescent="0.2">
      <c r="A161" s="43">
        <v>22</v>
      </c>
      <c r="B161" s="44">
        <v>3</v>
      </c>
      <c r="C161" s="75">
        <v>2</v>
      </c>
      <c r="D161" s="76" t="str">
        <f>IF(A161="","",VLOOKUP(A161,СписокКМ!D:I,2,FALSE))</f>
        <v>СЕРЕБРЕННИКОВ Михаил</v>
      </c>
      <c r="E161" s="47"/>
      <c r="F161" s="77" t="str">
        <f>IF(B161="","",VLOOKUP(B161,СписокКМ!D:I,2,FALSE))</f>
        <v>ГАБДУЛЛИН Марс</v>
      </c>
      <c r="G161" s="49"/>
      <c r="H161" s="41"/>
      <c r="I161" s="91" t="s">
        <v>571</v>
      </c>
      <c r="J161" s="91" t="s">
        <v>571</v>
      </c>
      <c r="K161" s="91" t="s">
        <v>567</v>
      </c>
      <c r="L161" s="91"/>
      <c r="M161" s="51"/>
      <c r="N161" s="42"/>
      <c r="O161" s="79">
        <f>IF(I161="","",IF(I161="0",1000,IF(I161="-0",-1000,I161*1)))</f>
        <v>-4</v>
      </c>
      <c r="P161" s="79">
        <f t="shared" si="112"/>
        <v>-4</v>
      </c>
      <c r="Q161" s="79">
        <f t="shared" si="112"/>
        <v>-5</v>
      </c>
      <c r="R161" s="79" t="str">
        <f t="shared" si="112"/>
        <v/>
      </c>
      <c r="S161" s="80" t="str">
        <f t="shared" si="112"/>
        <v/>
      </c>
      <c r="T161" s="55">
        <f t="shared" si="113"/>
        <v>0</v>
      </c>
      <c r="U161" s="56">
        <f t="shared" si="113"/>
        <v>0</v>
      </c>
      <c r="V161" s="56">
        <f t="shared" si="113"/>
        <v>0</v>
      </c>
      <c r="W161" s="56" t="str">
        <f t="shared" si="113"/>
        <v/>
      </c>
      <c r="X161" s="56" t="str">
        <f t="shared" si="113"/>
        <v/>
      </c>
      <c r="Y161" s="57">
        <f t="shared" si="114"/>
        <v>1</v>
      </c>
      <c r="Z161" s="57">
        <f t="shared" si="114"/>
        <v>1</v>
      </c>
      <c r="AA161" s="57">
        <f t="shared" si="114"/>
        <v>1</v>
      </c>
      <c r="AB161" s="57" t="str">
        <f t="shared" si="114"/>
        <v/>
      </c>
      <c r="AC161" s="57" t="str">
        <f t="shared" si="114"/>
        <v/>
      </c>
      <c r="AD161" s="58">
        <f>IF(CC161="","",IF(CC161&gt;CE161,1,-1))</f>
        <v>-1</v>
      </c>
      <c r="AE161" s="58">
        <f>IF(CC161="","",IF(CC161&lt;CE161,1,-1))</f>
        <v>1</v>
      </c>
      <c r="AF161" s="59">
        <f>IF(CC161&gt;CE161,1,0)</f>
        <v>0</v>
      </c>
      <c r="AG161" s="60">
        <f>IF(CE161&gt;CC161,1,0)</f>
        <v>1</v>
      </c>
      <c r="AH161" s="81">
        <f>IF(O161="","",AX161*1)</f>
        <v>4</v>
      </c>
      <c r="AI161" s="92">
        <f>IF(P161="","",BE161*1)</f>
        <v>4</v>
      </c>
      <c r="AJ161" s="92">
        <f>IF(Q161="","",BL161*1)</f>
        <v>5</v>
      </c>
      <c r="AK161" s="92" t="str">
        <f>IF(R161="","",BS161*1)</f>
        <v/>
      </c>
      <c r="AL161" s="92" t="str">
        <f>IF(S161="","",BZ161*1)</f>
        <v/>
      </c>
      <c r="AM161" s="93">
        <f>IF(O161="","",AZ161*1)</f>
        <v>11</v>
      </c>
      <c r="AN161" s="93">
        <f>IF(P161="","",BG161*1)</f>
        <v>11</v>
      </c>
      <c r="AO161" s="93">
        <f>IF(Q161="","",BN161*1)</f>
        <v>11</v>
      </c>
      <c r="AP161" s="93" t="str">
        <f>IF(R161="","",BU161*1)</f>
        <v/>
      </c>
      <c r="AQ161" s="93" t="str">
        <f>IF(S161="","",CB161*1)</f>
        <v/>
      </c>
      <c r="AR161" s="64">
        <f>SUM(AH161:AL161)</f>
        <v>13</v>
      </c>
      <c r="AS161" s="65">
        <f>SUM(AM161:AQ161)</f>
        <v>33</v>
      </c>
      <c r="AT161" s="66">
        <f>IF(O161=1000,11,IF(O161=-1000,0,IF(O161&gt;0,11,IF(O161&lt;0,(-O161),"0"))))</f>
        <v>4</v>
      </c>
      <c r="AU161" s="67" t="str">
        <f>IF(O161=1000,0,IF(O161=-1000,11,IF(O161&lt;-9,-(O161-2),IF(O161&gt;0,(O161),"0"))))</f>
        <v>0</v>
      </c>
      <c r="AV161" s="66">
        <f>IF(O161=1000,11,IF(O161=-1000,0,IF(O161&gt;9,(O161+2),IF(O161&lt;0,(-O161),"0"))))</f>
        <v>4</v>
      </c>
      <c r="AW161" s="67">
        <f>IF(O161=1000,0,IF(O161=-1000,11,IF(O161&lt;0,11,IF(O161&gt;0,(O161),"0"))))</f>
        <v>11</v>
      </c>
      <c r="AX161" s="94">
        <f>IF(O161="","",IF(O161&gt;9,AV161,AT161))</f>
        <v>4</v>
      </c>
      <c r="AY161" s="95" t="str">
        <f>IF(O161="","","-")</f>
        <v>-</v>
      </c>
      <c r="AZ161" s="96">
        <f>IF(O161="","",IF(O161&lt;-9,AU161,AW161))</f>
        <v>11</v>
      </c>
      <c r="BA161" s="66">
        <f>IF(P161=1000,11,IF(P161=-1000,0,IF(P161&gt;9,(P161+2),IF(P161&lt;0,(-P161),"0"))))</f>
        <v>4</v>
      </c>
      <c r="BB161" s="67" t="str">
        <f>IF(P161=1000,0,IF(P161=-1000,11,IF(P161&lt;-9,-(P161-2),IF(P161&gt;0,(P161),"0"))))</f>
        <v>0</v>
      </c>
      <c r="BC161" s="67">
        <f>IF(P161=1000,11,IF(P161=-1000,0,IF(P161&gt;0,11,IF(P161&lt;0,(-P161),"0"))))</f>
        <v>4</v>
      </c>
      <c r="BD161" s="67">
        <f>IF(P161=1000,0,IF(P161=-1000,11,IF(P161&lt;0,11,IF(P161&gt;0,(P161),"0"))))</f>
        <v>11</v>
      </c>
      <c r="BE161" s="94">
        <f>IF(P161="","",IF(P161&gt;9,BA161,BC161))</f>
        <v>4</v>
      </c>
      <c r="BF161" s="95" t="str">
        <f>IF(P161="","","-")</f>
        <v>-</v>
      </c>
      <c r="BG161" s="96">
        <f>IF(P161="","",IF(P161&lt;-9,BB161,BD161))</f>
        <v>11</v>
      </c>
      <c r="BH161" s="66">
        <f>IF(Q161=1000,11,IF(Q161=-1000,0,IF(Q161&gt;9,(Q161+2),IF(Q161&lt;0,(-Q161),"0"))))</f>
        <v>5</v>
      </c>
      <c r="BI161" s="67" t="str">
        <f>IF(Q161=1000,0,IF(Q161=-1000,11,IF(Q161&lt;-9,-(Q161-2),IF(Q161&gt;0,(Q161),"0"))))</f>
        <v>0</v>
      </c>
      <c r="BJ161" s="67">
        <f>IF(Q161=1000,11,IF(Q161=-1000,0,IF(Q161&gt;0,11,IF(Q161&lt;0,(-Q161),"0"))))</f>
        <v>5</v>
      </c>
      <c r="BK161" s="67">
        <f>IF(Q161=1000,0,IF(Q161=-1000,11,IF(Q161&lt;0,11,IF(Q161&gt;0,(Q161),"0"))))</f>
        <v>11</v>
      </c>
      <c r="BL161" s="94">
        <f>IF(Q161="","",IF(Q161&gt;9,BH161,BJ161))</f>
        <v>5</v>
      </c>
      <c r="BM161" s="95" t="str">
        <f>IF(Q161="","","-")</f>
        <v>-</v>
      </c>
      <c r="BN161" s="96">
        <f>IF(Q161="","",IF(Q161&lt;-9,BI161,BK161))</f>
        <v>11</v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94" t="str">
        <f>IF(R161="","",IF(R161&gt;9,BO161,BQ161))</f>
        <v/>
      </c>
      <c r="BT161" s="95" t="str">
        <f>IF(R161="","","-")</f>
        <v/>
      </c>
      <c r="BU161" s="96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94" t="str">
        <f>IF(S161="","",IF(S161&gt;9,BV161,BX161))</f>
        <v/>
      </c>
      <c r="CA161" s="95" t="str">
        <f>IF(S161="","","-")</f>
        <v/>
      </c>
      <c r="CB161" s="96" t="str">
        <f>IF(S161="","",IF(S161&lt;-9,BW161,BY161))</f>
        <v/>
      </c>
      <c r="CC161" s="97">
        <f>IF(O161="","",SUM(T161:X161))</f>
        <v>0</v>
      </c>
      <c r="CD161" s="88" t="str">
        <f>IF(CC161="","","-")</f>
        <v>-</v>
      </c>
      <c r="CE161" s="98">
        <f>IF(O161="","",SUM(Y161:AC161))</f>
        <v>3</v>
      </c>
      <c r="CP161" s="32"/>
      <c r="CQ161" s="32"/>
    </row>
    <row r="162" spans="1:95" s="31" customFormat="1" ht="15" customHeight="1" x14ac:dyDescent="0.2">
      <c r="A162" s="43">
        <v>52</v>
      </c>
      <c r="B162" s="44">
        <v>8</v>
      </c>
      <c r="C162" s="1250" t="s">
        <v>563</v>
      </c>
      <c r="D162" s="76" t="str">
        <f>IF(A162="","",VLOOKUP(A162,СписокКМ!D:I,2,FALSE))</f>
        <v>САМСОНОВ Алексей</v>
      </c>
      <c r="E162" s="47"/>
      <c r="F162" s="77" t="str">
        <f>IF(B162="","",VLOOKUP(B162,СписокКМ!D:I,2,FALSE))</f>
        <v>САФИУЛЛИН Динар</v>
      </c>
      <c r="G162" s="49"/>
      <c r="H162" s="41"/>
      <c r="I162" s="1252" t="s">
        <v>29</v>
      </c>
      <c r="J162" s="1252" t="s">
        <v>28</v>
      </c>
      <c r="K162" s="1252" t="s">
        <v>564</v>
      </c>
      <c r="L162" s="1252" t="s">
        <v>30</v>
      </c>
      <c r="M162" s="1252"/>
      <c r="N162" s="42"/>
      <c r="O162" s="1244">
        <f>IF(I162="","",IF(I162="0",1000,IF(I162="-0",-1000,I162*1)))</f>
        <v>9</v>
      </c>
      <c r="P162" s="1244">
        <f>IF(J162="","",IF(J162="0",1000,IF(J162="-0",-1000,J162*1)))</f>
        <v>-9</v>
      </c>
      <c r="Q162" s="1244">
        <f>IF(K162="","",IF(K162="0",1000,IF(K162="-0",-1000,K162*1)))</f>
        <v>-6</v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>
        <f>IF(O162="","",IF(O162&gt;0,1,0))</f>
        <v>1</v>
      </c>
      <c r="U162" s="1284">
        <f>IF(P162="","",IF(P162&gt;0,1,0))</f>
        <v>0</v>
      </c>
      <c r="V162" s="1284">
        <f>IF(Q162="","",IF(Q162&gt;0,1,0))</f>
        <v>0</v>
      </c>
      <c r="W162" s="1284" t="str">
        <f>IF(R162="","",IF(R162&gt;0,1,0))</f>
        <v/>
      </c>
      <c r="X162" s="1284" t="str">
        <f>IF(S162="","",IF(S162&gt;0,1,0))</f>
        <v/>
      </c>
      <c r="Y162" s="1278">
        <f>IF(O162="","",IF(O162&lt;0,1,0))</f>
        <v>0</v>
      </c>
      <c r="Z162" s="1278">
        <f>IF(P162="","",IF(P162&lt;0,1,0))</f>
        <v>1</v>
      </c>
      <c r="AA162" s="1278">
        <f>IF(Q162="","",IF(Q162&lt;0,1,0))</f>
        <v>1</v>
      </c>
      <c r="AB162" s="1278" t="str">
        <f>IF(R162="","",IF(R162&lt;0,1,0))</f>
        <v/>
      </c>
      <c r="AC162" s="1278" t="str">
        <f>IF(S162="","",IF(S162&lt;0,1,0))</f>
        <v/>
      </c>
      <c r="AD162" s="1280">
        <f>IF(CC162="","",IF(CC162&gt;CE162,1,-1))</f>
        <v>-1</v>
      </c>
      <c r="AE162" s="1280">
        <f>IF(CC162="","",IF(CC162&lt;CE162,1,-1))</f>
        <v>1</v>
      </c>
      <c r="AF162" s="1282">
        <f>IF(CC162&gt;CE162,1,0)</f>
        <v>0</v>
      </c>
      <c r="AG162" s="1272">
        <f>IF(CE162&gt;CC162,1,0)</f>
        <v>1</v>
      </c>
      <c r="AH162" s="1274">
        <f>IF(O162="","",AX162*1)</f>
        <v>11</v>
      </c>
      <c r="AI162" s="1276">
        <f>IF(P162="","",BE162*1)</f>
        <v>9</v>
      </c>
      <c r="AJ162" s="1276">
        <f>IF(Q162="","",BL162*1)</f>
        <v>6</v>
      </c>
      <c r="AK162" s="1276" t="str">
        <f>IF(R162="","",BS162*1)</f>
        <v/>
      </c>
      <c r="AL162" s="1276" t="str">
        <f>IF(S162="","",BZ162*1)</f>
        <v/>
      </c>
      <c r="AM162" s="1298">
        <f>IF(O162="","",AZ162*1)</f>
        <v>9</v>
      </c>
      <c r="AN162" s="1298">
        <f>IF(P162="","",BG162*1)</f>
        <v>11</v>
      </c>
      <c r="AO162" s="1298">
        <f>IF(Q162="","",BN162*1)</f>
        <v>11</v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>
        <f>IF(O162=1000,0,IF(O162=-1000,11,IF(O162&lt;-9,-(O162-2),IF(O162&gt;0,(O162),"0"))))</f>
        <v>9</v>
      </c>
      <c r="AV162" s="1286" t="str">
        <f>IF(O162=1000,11,IF(O162=-1000,0,IF(O162&gt;9,(O162+2),IF(O162&lt;0,(-O162),"0"))))</f>
        <v>0</v>
      </c>
      <c r="AW162" s="1286">
        <f>IF(O162=1000,0,IF(O162=-1000,11,IF(O162&lt;0,11,IF(O162&gt;0,(O162),"0"))))</f>
        <v>9</v>
      </c>
      <c r="AX162" s="1296">
        <f>IF(O162="","",IF(O162&gt;9,AV162,AT162))</f>
        <v>11</v>
      </c>
      <c r="AY162" s="1288" t="str">
        <f>IF(O162="","","-")</f>
        <v>-</v>
      </c>
      <c r="AZ162" s="1290">
        <f>IF(O162="","",IF(O162&lt;-9,AU162,AW162))</f>
        <v>9</v>
      </c>
      <c r="BA162" s="1286">
        <f>IF(P162=1000,11,IF(P162=-1000,0,IF(P162&gt;9,(P162+2),IF(P162&lt;0,(-P162),"0"))))</f>
        <v>9</v>
      </c>
      <c r="BB162" s="1286" t="str">
        <f>IF(P162=1000,0,IF(P162=-1000,11,IF(P162&lt;-9,-(P162-2),IF(P162&gt;0,(P162),"0"))))</f>
        <v>0</v>
      </c>
      <c r="BC162" s="1286">
        <f>IF(P162=1000,11,IF(P162=-1000,0,IF(P162&gt;0,11,IF(P162&lt;0,(-P162),"0"))))</f>
        <v>9</v>
      </c>
      <c r="BD162" s="1286">
        <f>IF(P162=1000,0,IF(P162=-1000,11,IF(P162&lt;0,11,IF(P162&gt;0,(P162),"0"))))</f>
        <v>11</v>
      </c>
      <c r="BE162" s="1296">
        <f>IF(P162="","",IF(P162&gt;9,BA162,BC162))</f>
        <v>9</v>
      </c>
      <c r="BF162" s="1288" t="str">
        <f>IF(P162="","","-")</f>
        <v>-</v>
      </c>
      <c r="BG162" s="1290">
        <f>IF(P162="","",IF(P162&lt;-9,BB162,BD162))</f>
        <v>11</v>
      </c>
      <c r="BH162" s="1286">
        <f>IF(Q162=1000,11,IF(Q162=-1000,0,IF(Q162&gt;9,(Q162+2),IF(Q162&lt;0,(-Q162),"0"))))</f>
        <v>6</v>
      </c>
      <c r="BI162" s="1286" t="str">
        <f>IF(Q162=1000,0,IF(Q162=-1000,11,IF(Q162&lt;-9,-(Q162-2),IF(Q162&gt;0,(Q162),"0"))))</f>
        <v>0</v>
      </c>
      <c r="BJ162" s="1286">
        <f>IF(Q162=1000,11,IF(Q162=-1000,0,IF(Q162&gt;0,11,IF(Q162&lt;0,(-Q162),"0"))))</f>
        <v>6</v>
      </c>
      <c r="BK162" s="1286">
        <f>IF(Q162=1000,0,IF(Q162=-1000,11,IF(Q162&lt;0,11,IF(Q162&gt;0,(Q162),"0"))))</f>
        <v>11</v>
      </c>
      <c r="BL162" s="1296">
        <f>IF(Q162="","",IF(Q162&gt;9,BH162,BJ162))</f>
        <v>6</v>
      </c>
      <c r="BM162" s="1288" t="str">
        <f>IF(Q162="","","-")</f>
        <v>-</v>
      </c>
      <c r="BN162" s="1290">
        <f>IF(Q162="","",IF(Q162&lt;-9,BI162,BK162))</f>
        <v>11</v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>
        <v>8</v>
      </c>
      <c r="BT162" s="1288" t="s">
        <v>569</v>
      </c>
      <c r="BU162" s="1290">
        <v>11</v>
      </c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>
        <f>IF(O162="","",SUM(T162:X163))</f>
        <v>1</v>
      </c>
      <c r="CD162" s="1304" t="str">
        <f>IF(CC162="","","-")</f>
        <v>-</v>
      </c>
      <c r="CE162" s="1306">
        <v>3</v>
      </c>
      <c r="CP162" s="32"/>
      <c r="CQ162" s="32"/>
    </row>
    <row r="163" spans="1:95" s="31" customFormat="1" ht="15" customHeight="1" x14ac:dyDescent="0.2">
      <c r="A163" s="43">
        <v>22</v>
      </c>
      <c r="B163" s="44">
        <v>3</v>
      </c>
      <c r="C163" s="1251"/>
      <c r="D163" s="46" t="str">
        <f>IF(A163="","",VLOOKUP(A163,СписокКМ!D:I,2,FALSE))</f>
        <v>СЕРЕБРЕННИКОВ Михаил</v>
      </c>
      <c r="E163" s="47"/>
      <c r="F163" s="48" t="str">
        <f>IF(B163="","",VLOOKUP(B163,СписокКМ!D:I,2,FALSE))</f>
        <v>ГАБДУЛЛИН Марс</v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x14ac:dyDescent="0.2">
      <c r="A164" s="99">
        <f>IF(A160="","",A160)</f>
        <v>52</v>
      </c>
      <c r="B164" s="99">
        <f>IF(B160="","",B161)</f>
        <v>3</v>
      </c>
      <c r="C164" s="75">
        <v>4</v>
      </c>
      <c r="D164" s="100" t="str">
        <f>IF(A164="","",VLOOKUP(A164,СписокКМ!D:I,2,FALSE))</f>
        <v>САМСОНОВ Алексей</v>
      </c>
      <c r="E164" s="101"/>
      <c r="F164" s="77" t="str">
        <f>IF(B164="","",VLOOKUP(B164,СписокКМ!D:I,2,FALSE))</f>
        <v>ГАБДУЛЛИН Марс</v>
      </c>
      <c r="G164" s="102"/>
      <c r="H164" s="41"/>
      <c r="I164" s="91" t="s">
        <v>28</v>
      </c>
      <c r="J164" s="91" t="s">
        <v>573</v>
      </c>
      <c r="K164" s="91" t="s">
        <v>30</v>
      </c>
      <c r="L164" s="91"/>
      <c r="M164" s="91"/>
      <c r="N164" s="42"/>
      <c r="O164" s="79">
        <f>IF(I164="","",IF(I164="0",1000,IF(I164="-0",-1000,I164*1)))</f>
        <v>-9</v>
      </c>
      <c r="P164" s="79">
        <f t="shared" ref="P164:S165" si="115">IF(J164="","",IF(J164="0",1000,IF(J164="-0",-1000,J164*1)))</f>
        <v>-11</v>
      </c>
      <c r="Q164" s="79">
        <f t="shared" si="115"/>
        <v>-8</v>
      </c>
      <c r="R164" s="79" t="str">
        <f t="shared" si="115"/>
        <v/>
      </c>
      <c r="S164" s="80" t="str">
        <f t="shared" si="115"/>
        <v/>
      </c>
      <c r="T164" s="103">
        <f t="shared" ref="T164:X165" si="116">IF(O164="","",IF(O164&gt;0,1,0))</f>
        <v>0</v>
      </c>
      <c r="U164" s="104">
        <f t="shared" si="116"/>
        <v>0</v>
      </c>
      <c r="V164" s="104">
        <f t="shared" si="116"/>
        <v>0</v>
      </c>
      <c r="W164" s="104" t="str">
        <f t="shared" si="116"/>
        <v/>
      </c>
      <c r="X164" s="104" t="str">
        <f t="shared" si="116"/>
        <v/>
      </c>
      <c r="Y164" s="105">
        <f t="shared" ref="Y164:AC165" si="117">IF(O164="","",IF(O164&lt;0,1,0))</f>
        <v>1</v>
      </c>
      <c r="Z164" s="105">
        <f t="shared" si="117"/>
        <v>1</v>
      </c>
      <c r="AA164" s="105">
        <f t="shared" si="117"/>
        <v>1</v>
      </c>
      <c r="AB164" s="105" t="str">
        <f t="shared" si="117"/>
        <v/>
      </c>
      <c r="AC164" s="105" t="str">
        <f t="shared" si="117"/>
        <v/>
      </c>
      <c r="AD164" s="106">
        <f>IF(CC164="","",IF(CC164&gt;CE164,1,-1))</f>
        <v>-1</v>
      </c>
      <c r="AE164" s="106">
        <f>IF(CC164="","",IF(CC164&lt;CE164,1,-1))</f>
        <v>1</v>
      </c>
      <c r="AF164" s="107">
        <f>IF(CC164&gt;CE164,1,0)</f>
        <v>0</v>
      </c>
      <c r="AG164" s="108">
        <f>IF(CE164&gt;CC164,1,0)</f>
        <v>1</v>
      </c>
      <c r="AH164" s="81">
        <f>IF(O164="","",AX164*1)</f>
        <v>9</v>
      </c>
      <c r="AI164" s="92">
        <f>IF(P164="","",BE164*1)</f>
        <v>11</v>
      </c>
      <c r="AJ164" s="92">
        <f>IF(Q164="","",BL164*1)</f>
        <v>8</v>
      </c>
      <c r="AK164" s="92" t="str">
        <f>IF(R164="","",BS164*1)</f>
        <v/>
      </c>
      <c r="AL164" s="92" t="str">
        <f>IF(S164="","",BZ164*1)</f>
        <v/>
      </c>
      <c r="AM164" s="93">
        <f>IF(O164="","",AZ164*1)</f>
        <v>11</v>
      </c>
      <c r="AN164" s="93">
        <f>IF(P164="","",BG164*1)</f>
        <v>13</v>
      </c>
      <c r="AO164" s="93">
        <f>IF(Q164="","",BN164*1)</f>
        <v>11</v>
      </c>
      <c r="AP164" s="93" t="str">
        <f>IF(R164="","",BU164*1)</f>
        <v/>
      </c>
      <c r="AQ164" s="93" t="str">
        <f>IF(S164="","",CB164*1)</f>
        <v/>
      </c>
      <c r="AR164" s="109">
        <f>SUM(AH164:AL164)</f>
        <v>28</v>
      </c>
      <c r="AS164" s="110">
        <f>SUM(AM164:AQ164)</f>
        <v>35</v>
      </c>
      <c r="AT164" s="111">
        <f>IF(O164=1000,11,IF(O164=-1000,0,IF(O164&gt;0,11,IF(O164&lt;0,(-O164),"0"))))</f>
        <v>9</v>
      </c>
      <c r="AU164" s="112" t="str">
        <f>IF(O164=1000,0,IF(O164=-1000,11,IF(O164&lt;-9,-(O164-2),IF(O164&gt;0,(O164),"0"))))</f>
        <v>0</v>
      </c>
      <c r="AV164" s="111">
        <f>IF(O164=1000,11,IF(O164=-1000,0,IF(O164&gt;9,(O164+2),IF(O164&lt;0,(-O164),"0"))))</f>
        <v>9</v>
      </c>
      <c r="AW164" s="112">
        <f>IF(O164=1000,0,IF(O164=-1000,11,IF(O164&lt;0,11,IF(O164&gt;0,(O164),"0"))))</f>
        <v>11</v>
      </c>
      <c r="AX164" s="94">
        <f>IF(O164="","",IF(O164&gt;9,AV164,AT164))</f>
        <v>9</v>
      </c>
      <c r="AY164" s="95" t="str">
        <f>IF(O164="","","-")</f>
        <v>-</v>
      </c>
      <c r="AZ164" s="96">
        <f>IF(O164="","",IF(O164&lt;-9,AU164,AW164))</f>
        <v>11</v>
      </c>
      <c r="BA164" s="111">
        <f>IF(P164=1000,11,IF(P164=-1000,0,IF(P164&gt;9,(P164+2),IF(P164&lt;0,(-P164),"0"))))</f>
        <v>11</v>
      </c>
      <c r="BB164" s="112">
        <f>IF(P164=1000,0,IF(P164=-1000,11,IF(P164&lt;-9,-(P164-2),IF(P164&gt;0,(P164),"0"))))</f>
        <v>13</v>
      </c>
      <c r="BC164" s="112">
        <f>IF(P164=1000,11,IF(P164=-1000,0,IF(P164&gt;0,11,IF(P164&lt;0,(-P164),"0"))))</f>
        <v>11</v>
      </c>
      <c r="BD164" s="112">
        <f>IF(P164=1000,0,IF(P164=-1000,11,IF(P164&lt;0,11,IF(P164&gt;0,(P164),"0"))))</f>
        <v>11</v>
      </c>
      <c r="BE164" s="94">
        <f>IF(P164="","",IF(P164&gt;9,BA164,BC164))</f>
        <v>11</v>
      </c>
      <c r="BF164" s="95" t="str">
        <f>IF(P164="","","-")</f>
        <v>-</v>
      </c>
      <c r="BG164" s="96">
        <f>IF(P164="","",IF(P164&lt;-9,BB164,BD164))</f>
        <v>13</v>
      </c>
      <c r="BH164" s="111">
        <f>IF(Q164=1000,11,IF(Q164=-1000,0,IF(Q164&gt;9,(Q164+2),IF(Q164&lt;0,(-Q164),"0"))))</f>
        <v>8</v>
      </c>
      <c r="BI164" s="112" t="str">
        <f>IF(Q164=1000,0,IF(Q164=-1000,11,IF(Q164&lt;-9,-(Q164-2),IF(Q164&gt;0,(Q164),"0"))))</f>
        <v>0</v>
      </c>
      <c r="BJ164" s="112">
        <f>IF(Q164=1000,11,IF(Q164=-1000,0,IF(Q164&gt;0,11,IF(Q164&lt;0,(-Q164),"0"))))</f>
        <v>8</v>
      </c>
      <c r="BK164" s="112">
        <f>IF(Q164=1000,0,IF(Q164=-1000,11,IF(Q164&lt;0,11,IF(Q164&gt;0,(Q164),"0"))))</f>
        <v>11</v>
      </c>
      <c r="BL164" s="94">
        <f>IF(Q164="","",IF(Q164&gt;9,BH164,BJ164))</f>
        <v>8</v>
      </c>
      <c r="BM164" s="95" t="str">
        <f>IF(Q164="","","-")</f>
        <v>-</v>
      </c>
      <c r="BN164" s="96">
        <f>IF(Q164="","",IF(Q164&lt;-9,BI164,BK164))</f>
        <v>11</v>
      </c>
      <c r="BO164" s="112" t="e">
        <f>IF(R164=1000,11,IF(R164=-1000,0,IF(R164&gt;9,(R164+2),IF(R164&lt;0,(-R164),"0"))))</f>
        <v>#VALUE!</v>
      </c>
      <c r="BP164" s="112" t="str">
        <f>IF(R164=1000,0,IF(R164=-1000,11,IF(R164&lt;-9,-(R164-2),IF(R164&gt;0,(R164),"0"))))</f>
        <v/>
      </c>
      <c r="BQ164" s="112">
        <f>IF(R164=1000,11,IF(R164=-1000,0,IF(R164&gt;0,11,IF(R164&lt;0,(-R164),"0"))))</f>
        <v>11</v>
      </c>
      <c r="BR164" s="112" t="str">
        <f>IF(R164=1000,0,IF(R164=-1000,11,IF(R164&lt;0,11,IF(R164&gt;0,(R164),"0"))))</f>
        <v/>
      </c>
      <c r="BS164" s="94" t="str">
        <f>IF(R164="","",IF(R164&gt;9,BO164,BQ164))</f>
        <v/>
      </c>
      <c r="BT164" s="95" t="str">
        <f>IF(R164="","","-")</f>
        <v/>
      </c>
      <c r="BU164" s="96" t="str">
        <f>IF(R164="","",IF(R164&lt;-9,BP164,BR164))</f>
        <v/>
      </c>
      <c r="BV164" s="112" t="e">
        <f>IF(S164=1000,11,IF(S164=-1000,0,IF(S164&gt;9,(S164+2),IF(S164&lt;0,(-S164),"0"))))</f>
        <v>#VALUE!</v>
      </c>
      <c r="BW164" s="112" t="str">
        <f>IF(S164=1000,0,IF(S164=-1000,11,IF(S164&lt;-9,-(S164-2),IF(S164&gt;0,(S164),"0"))))</f>
        <v/>
      </c>
      <c r="BX164" s="112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94" t="str">
        <f>IF(S164="","",IF(S164&gt;9,BV164,BX164))</f>
        <v/>
      </c>
      <c r="CA164" s="95" t="str">
        <f>IF(S164="","","-")</f>
        <v/>
      </c>
      <c r="CB164" s="96" t="str">
        <f>IF(S164="","",IF(S164&lt;-9,BW164,BY164))</f>
        <v/>
      </c>
      <c r="CC164" s="97">
        <f>IF(O164="","",SUM(T164:X164))</f>
        <v>0</v>
      </c>
      <c r="CD164" s="88" t="str">
        <f>IF(CC164="","","-")</f>
        <v>-</v>
      </c>
      <c r="CE164" s="98">
        <f>IF(O164="","",SUM(Y164:AC164))</f>
        <v>3</v>
      </c>
      <c r="CP164" s="32"/>
      <c r="CQ164" s="32"/>
    </row>
    <row r="165" spans="1:95" s="31" customFormat="1" ht="15" customHeight="1" thickBot="1" x14ac:dyDescent="0.25">
      <c r="A165" s="99">
        <f>IF(A160="","",A161)</f>
        <v>22</v>
      </c>
      <c r="B165" s="99">
        <f>IF(B160="","",B160)</f>
        <v>8</v>
      </c>
      <c r="C165" s="114">
        <v>5</v>
      </c>
      <c r="D165" s="115" t="str">
        <f>IF(A165="","",VLOOKUP(A165,СписокКМ!D:I,2,FALSE))</f>
        <v>СЕРЕБРЕННИКОВ Михаил</v>
      </c>
      <c r="E165" s="116"/>
      <c r="F165" s="117" t="str">
        <f>IF(B165="","",VLOOKUP(B165,СписокКМ!D:I,2,FALSE))</f>
        <v>САФИУЛЛИН Динар</v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115"/>
        <v/>
      </c>
      <c r="Q165" s="123" t="str">
        <f t="shared" si="115"/>
        <v/>
      </c>
      <c r="R165" s="123" t="str">
        <f t="shared" si="115"/>
        <v/>
      </c>
      <c r="S165" s="124" t="str">
        <f t="shared" si="115"/>
        <v/>
      </c>
      <c r="T165" s="125" t="str">
        <f t="shared" si="116"/>
        <v/>
      </c>
      <c r="U165" s="126" t="str">
        <f t="shared" si="116"/>
        <v/>
      </c>
      <c r="V165" s="126" t="str">
        <f t="shared" si="116"/>
        <v/>
      </c>
      <c r="W165" s="126" t="str">
        <f t="shared" si="116"/>
        <v/>
      </c>
      <c r="X165" s="126" t="str">
        <f t="shared" si="116"/>
        <v/>
      </c>
      <c r="Y165" s="127" t="str">
        <f t="shared" si="117"/>
        <v/>
      </c>
      <c r="Z165" s="127" t="str">
        <f t="shared" si="117"/>
        <v/>
      </c>
      <c r="AA165" s="127" t="str">
        <f t="shared" si="117"/>
        <v/>
      </c>
      <c r="AB165" s="127" t="str">
        <f t="shared" si="117"/>
        <v/>
      </c>
      <c r="AC165" s="127" t="str">
        <f t="shared" si="117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s="31" customFormat="1" ht="15" customHeight="1" thickBot="1" x14ac:dyDescent="0.25">
      <c r="A166" s="145"/>
      <c r="B166" s="145"/>
      <c r="C166" s="145"/>
      <c r="D166" s="146"/>
      <c r="E166" s="147"/>
      <c r="F166" s="148"/>
      <c r="G166" s="149"/>
      <c r="H166" s="150"/>
      <c r="I166" s="151"/>
      <c r="J166" s="151"/>
      <c r="K166" s="151"/>
      <c r="L166" s="151"/>
      <c r="M166" s="151"/>
      <c r="N166" s="150"/>
      <c r="O166" s="152"/>
      <c r="P166" s="152"/>
      <c r="Q166" s="152"/>
      <c r="R166" s="152"/>
      <c r="S166" s="152"/>
      <c r="T166" s="153"/>
      <c r="U166" s="153"/>
      <c r="V166" s="153"/>
      <c r="W166" s="153"/>
      <c r="X166" s="153"/>
      <c r="Y166" s="154"/>
      <c r="Z166" s="154"/>
      <c r="AA166" s="154"/>
      <c r="AB166" s="154"/>
      <c r="AC166" s="154"/>
      <c r="AD166" s="155"/>
      <c r="AE166" s="155"/>
      <c r="AF166" s="156"/>
      <c r="AG166" s="156"/>
      <c r="AH166" s="157"/>
      <c r="AI166" s="157"/>
      <c r="AJ166" s="157"/>
      <c r="AK166" s="157"/>
      <c r="AL166" s="157"/>
      <c r="AM166" s="158"/>
      <c r="AN166" s="158"/>
      <c r="AO166" s="158"/>
      <c r="AP166" s="158"/>
      <c r="AQ166" s="158"/>
      <c r="AR166" s="159"/>
      <c r="AS166" s="159"/>
      <c r="AT166" s="160"/>
      <c r="AU166" s="160"/>
      <c r="AV166" s="160"/>
      <c r="AW166" s="160"/>
      <c r="AX166" s="161"/>
      <c r="AY166" s="161"/>
      <c r="AZ166" s="161"/>
      <c r="BA166" s="160"/>
      <c r="BB166" s="160"/>
      <c r="BC166" s="160"/>
      <c r="BD166" s="160"/>
      <c r="BE166" s="161"/>
      <c r="BF166" s="161"/>
      <c r="BG166" s="161"/>
      <c r="BH166" s="160"/>
      <c r="BI166" s="160"/>
      <c r="BJ166" s="160"/>
      <c r="BK166" s="160"/>
      <c r="BL166" s="161"/>
      <c r="BM166" s="161"/>
      <c r="BN166" s="161"/>
      <c r="BO166" s="160"/>
      <c r="BP166" s="160"/>
      <c r="BQ166" s="160"/>
      <c r="BR166" s="160"/>
      <c r="BS166" s="161"/>
      <c r="BT166" s="161"/>
      <c r="BU166" s="161"/>
      <c r="BV166" s="160"/>
      <c r="BW166" s="160"/>
      <c r="BX166" s="160"/>
      <c r="BY166" s="160"/>
      <c r="BZ166" s="161"/>
      <c r="CA166" s="161"/>
      <c r="CB166" s="161"/>
      <c r="CC166" s="162"/>
      <c r="CD166" s="163"/>
      <c r="CE166" s="164"/>
      <c r="CP166" s="32"/>
      <c r="CQ166" s="32"/>
    </row>
    <row r="167" spans="1:95" s="31" customFormat="1" ht="31.5" customHeight="1" thickBot="1" x14ac:dyDescent="0.25">
      <c r="A167" s="34">
        <v>9</v>
      </c>
      <c r="B167" s="35">
        <v>2</v>
      </c>
      <c r="C167" s="1225">
        <f>1+C158</f>
        <v>19</v>
      </c>
      <c r="D167" s="1227" t="str">
        <f>IF(A167="","",VLOOKUP(A167,СписокКМ!$A$186:$D$236,3,FALSE))</f>
        <v>Московская область</v>
      </c>
      <c r="E167" s="1228" t="e">
        <f>IF(B167="","",VLOOKUP(B167,СписокКМ!E:J,2,FALSE))</f>
        <v>#N/A</v>
      </c>
      <c r="F167" s="1231" t="str">
        <f>IF(B167="","",VLOOKUP(B167,СписокКМ!$A$186:$D$236,3,FALSE))</f>
        <v>Архангельская область</v>
      </c>
      <c r="G167" s="1232" t="e">
        <f>IF(D167="","",VLOOKUP(D167,СписокКМ!G:L,2,FALSE))</f>
        <v>#N/A</v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>
        <f>IF(A167="","",VLOOKUP(A167,'[60]Протокол команд'!A:K,8,FALSE))</f>
        <v>0</v>
      </c>
      <c r="U167" s="39">
        <f>T167*5-4</f>
        <v>-4</v>
      </c>
      <c r="V167" s="39">
        <f>T167*5</f>
        <v>0</v>
      </c>
      <c r="W167" s="39" t="str">
        <f>CONCATENATE(U167,"-",V167)</f>
        <v>-4-0</v>
      </c>
      <c r="X167" s="39" t="str">
        <f>IF(A167="","",VLOOKUP(A167,'[60]Протокол команд'!A:K,10,FALSE))</f>
        <v>-</v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>
        <f>IF(O169="","",SUM(AF169:AF174))</f>
        <v>2</v>
      </c>
      <c r="AC167" s="1242"/>
      <c r="AD167" s="1243"/>
      <c r="AE167" s="1242">
        <f>IF(O169="","",SUM(AG169:AG174))</f>
        <v>3</v>
      </c>
      <c r="AF167" s="1242"/>
      <c r="AG167" s="1264"/>
      <c r="AH167" s="1241">
        <f>SUM(CC169:CC174)</f>
        <v>7</v>
      </c>
      <c r="AI167" s="1242"/>
      <c r="AJ167" s="1243"/>
      <c r="AK167" s="1242">
        <f>SUM(CE169:CE174)</f>
        <v>10</v>
      </c>
      <c r="AL167" s="1242"/>
      <c r="AM167" s="1264"/>
      <c r="AN167" s="1265">
        <f>SUM(AR169:AR174)</f>
        <v>108</v>
      </c>
      <c r="AO167" s="1266"/>
      <c r="AP167" s="1267"/>
      <c r="AQ167" s="1266">
        <f>SUM(AS169:AS174)</f>
        <v>112</v>
      </c>
      <c r="AR167" s="1266"/>
      <c r="AS167" s="1268"/>
      <c r="AT167" s="1314" t="s">
        <v>596</v>
      </c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>
        <f>IF(O169="","",SUM(AF169:AF174))</f>
        <v>2</v>
      </c>
      <c r="CD167" s="1256" t="str">
        <f>IF(CC167="","","-")</f>
        <v>-</v>
      </c>
      <c r="CE167" s="1258">
        <f>IF(O169="","",SUM(AG169:AG174))</f>
        <v>3</v>
      </c>
      <c r="CP167" s="32"/>
      <c r="CQ167" s="32"/>
    </row>
    <row r="168" spans="1:95" s="31" customFormat="1" ht="13.5" customHeight="1" x14ac:dyDescent="0.2">
      <c r="A168" s="40"/>
      <c r="B168" s="40"/>
      <c r="C168" s="1226"/>
      <c r="D168" s="1229" t="str">
        <f>IF(A168="","",VLOOKUP(A168,СписокКМ!D:I,2,FALSE))</f>
        <v/>
      </c>
      <c r="E168" s="1230" t="str">
        <f>IF(B168="","",VLOOKUP(B168,СписокКМ!E:J,2,FALSE))</f>
        <v/>
      </c>
      <c r="F168" s="1233" t="str">
        <f>IF(C168="","",VLOOKUP(C168,СписокКМ!F:K,2,FALSE))</f>
        <v/>
      </c>
      <c r="G168" s="1234" t="str">
        <f>IF(D168="","",VLOOKUP(D168,СписокКМ!G:L,2,FALSE))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x14ac:dyDescent="0.2">
      <c r="A169" s="43">
        <v>54</v>
      </c>
      <c r="B169" s="44">
        <v>18</v>
      </c>
      <c r="C169" s="90">
        <v>1</v>
      </c>
      <c r="D169" s="46" t="str">
        <f>IF(A169="","",VLOOKUP(A169,СписокКМ!D:I,2,FALSE))</f>
        <v>КУСТОВ Дмитрий</v>
      </c>
      <c r="E169" s="47"/>
      <c r="F169" s="48" t="str">
        <f>IF(B169="","",VLOOKUP(B169,СписокКМ!D:I,2,FALSE))</f>
        <v>БЕГОУЛЕВ Матвей</v>
      </c>
      <c r="G169" s="49"/>
      <c r="H169" s="50"/>
      <c r="I169" s="51" t="s">
        <v>571</v>
      </c>
      <c r="J169" s="51" t="s">
        <v>572</v>
      </c>
      <c r="K169" s="51" t="s">
        <v>30</v>
      </c>
      <c r="L169" s="51"/>
      <c r="M169" s="51"/>
      <c r="N169" s="52"/>
      <c r="O169" s="53">
        <f>IF(I169="","",IF(I169="0",1000,IF(I169="-0",-1000,I169*1)))</f>
        <v>-4</v>
      </c>
      <c r="P169" s="53">
        <f t="shared" ref="P169:S170" si="118">IF(J169="","",IF(J169="0",1000,IF(J169="-0",-1000,J169*1)))</f>
        <v>-10</v>
      </c>
      <c r="Q169" s="53">
        <f t="shared" si="118"/>
        <v>-8</v>
      </c>
      <c r="R169" s="53" t="str">
        <f t="shared" si="118"/>
        <v/>
      </c>
      <c r="S169" s="54" t="str">
        <f t="shared" si="118"/>
        <v/>
      </c>
      <c r="T169" s="55">
        <f t="shared" ref="T169:X170" si="119">IF(O169="","",IF(O169&gt;0,1,0))</f>
        <v>0</v>
      </c>
      <c r="U169" s="56">
        <f t="shared" si="119"/>
        <v>0</v>
      </c>
      <c r="V169" s="56">
        <f t="shared" si="119"/>
        <v>0</v>
      </c>
      <c r="W169" s="56" t="str">
        <f t="shared" si="119"/>
        <v/>
      </c>
      <c r="X169" s="56" t="str">
        <f t="shared" si="119"/>
        <v/>
      </c>
      <c r="Y169" s="57">
        <f t="shared" ref="Y169:AC170" si="120">IF(O169="","",IF(O169&lt;0,1,0))</f>
        <v>1</v>
      </c>
      <c r="Z169" s="57">
        <f t="shared" si="120"/>
        <v>1</v>
      </c>
      <c r="AA169" s="57">
        <f t="shared" si="120"/>
        <v>1</v>
      </c>
      <c r="AB169" s="57" t="str">
        <f t="shared" si="120"/>
        <v/>
      </c>
      <c r="AC169" s="57" t="str">
        <f t="shared" si="120"/>
        <v/>
      </c>
      <c r="AD169" s="58">
        <f>IF(CC169="","",IF(CC169&gt;CE169,1,-1))</f>
        <v>-1</v>
      </c>
      <c r="AE169" s="58">
        <f>IF(CC169="","",IF(CC169&lt;CE169,1,-1))</f>
        <v>1</v>
      </c>
      <c r="AF169" s="59">
        <f>IF(CC169&gt;CE169,1,0)</f>
        <v>0</v>
      </c>
      <c r="AG169" s="60">
        <f>IF(CE169&gt;CC169,1,0)</f>
        <v>1</v>
      </c>
      <c r="AH169" s="61">
        <f>IF(O169="","",AX169*1)</f>
        <v>4</v>
      </c>
      <c r="AI169" s="62">
        <f>IF(P169="","",BE169*1)</f>
        <v>10</v>
      </c>
      <c r="AJ169" s="62">
        <f>IF(Q169="","",BL169*1)</f>
        <v>8</v>
      </c>
      <c r="AK169" s="62" t="str">
        <f>IF(R169="","",BS169*1)</f>
        <v/>
      </c>
      <c r="AL169" s="62" t="str">
        <f>IF(S169="","",BZ169*1)</f>
        <v/>
      </c>
      <c r="AM169" s="63">
        <f>IF(O169="","",AZ169*1)</f>
        <v>11</v>
      </c>
      <c r="AN169" s="63">
        <f>IF(P169="","",BG169*1)</f>
        <v>12</v>
      </c>
      <c r="AO169" s="63">
        <f>IF(Q169="","",BN169*1)</f>
        <v>11</v>
      </c>
      <c r="AP169" s="63" t="str">
        <f>IF(R169="","",BU169*1)</f>
        <v/>
      </c>
      <c r="AQ169" s="63" t="str">
        <f>IF(S169="","",CB169*1)</f>
        <v/>
      </c>
      <c r="AR169" s="64">
        <f>SUM(AH169:AL169)</f>
        <v>22</v>
      </c>
      <c r="AS169" s="65">
        <f>SUM(AM169:AQ169)</f>
        <v>34</v>
      </c>
      <c r="AT169" s="66">
        <f>IF(O169=1000,11,IF(O169=-1000,0,IF(O169&gt;0,11,IF(O169&lt;0,(-O169),"0"))))</f>
        <v>4</v>
      </c>
      <c r="AU169" s="67" t="str">
        <f>IF(O169=1000,0,IF(O169=-1000,11,IF(O169&lt;-9,-(O169-2),IF(O169&gt;0,(O169),"0"))))</f>
        <v>0</v>
      </c>
      <c r="AV169" s="66">
        <f>IF(O169=1000,11,IF(O169=-1000,0,IF(O169&lt;9,11,IF(O169&gt;9,(O169+2),"0"))))</f>
        <v>11</v>
      </c>
      <c r="AW169" s="67">
        <f>IF(O169=1000,0,IF(O169=-1000,11,IF(O169&lt;0,11,IF(O169&gt;0,(O169),"0"))))</f>
        <v>11</v>
      </c>
      <c r="AX169" s="68">
        <f>IF(O169="","",IF(O169&gt;9,AV169,AT169))</f>
        <v>4</v>
      </c>
      <c r="AY169" s="69" t="str">
        <f>IF(O169="","","-")</f>
        <v>-</v>
      </c>
      <c r="AZ169" s="70">
        <f>IF(O169="","",IF(O169&lt;-9,AU169,AW169))</f>
        <v>11</v>
      </c>
      <c r="BA169" s="66">
        <f>IF(P169=1000,11,IF(P169=-1000,0,IF(P169&gt;9,(P169+2),IF(P169&lt;0,(-P169),"0"))))</f>
        <v>10</v>
      </c>
      <c r="BB169" s="67">
        <f>IF(P169=1000,0,IF(P169=-1000,11,IF(P169&lt;-9,-(P169-2),IF(P169&gt;0,(P169),"0"))))</f>
        <v>12</v>
      </c>
      <c r="BC169" s="67">
        <f>IF(P169=1000,11,IF(P169=-1000,0,IF(P169&gt;0,11,IF(P169&lt;0,(-P169),"0"))))</f>
        <v>10</v>
      </c>
      <c r="BD169" s="67">
        <f>IF(P169=1000,0,IF(P169=-1000,11,IF(P169&lt;0,11,IF(P169&gt;0,(P169),"0"))))</f>
        <v>11</v>
      </c>
      <c r="BE169" s="68">
        <f>IF(P169="","",IF(P169&gt;9,BA169,BC169))</f>
        <v>10</v>
      </c>
      <c r="BF169" s="69" t="str">
        <f>IF(P169="","","-")</f>
        <v>-</v>
      </c>
      <c r="BG169" s="70">
        <f>IF(P169="","",IF(P169&lt;-9,BB169,BD169))</f>
        <v>12</v>
      </c>
      <c r="BH169" s="66">
        <f>IF(Q169=1000,11,IF(Q169=-1000,0,IF(Q169&gt;9,(Q169+2),IF(Q169&lt;0,(-Q169),"0"))))</f>
        <v>8</v>
      </c>
      <c r="BI169" s="67" t="str">
        <f>IF(Q169=1000,0,IF(Q169=-1000,11,IF(Q169&lt;-9,-(Q169-2),IF(Q169&gt;0,(Q169),"0"))))</f>
        <v>0</v>
      </c>
      <c r="BJ169" s="67">
        <f>IF(Q169=1000,11,IF(Q169=-1000,0,IF(Q169&gt;0,11,IF(Q169&lt;0,(-Q169),"0"))))</f>
        <v>8</v>
      </c>
      <c r="BK169" s="67">
        <f>IF(Q169=1000,0,IF(Q169=-1000,11,IF(Q169&lt;0,11,IF(Q169&gt;0,(Q169),"0"))))</f>
        <v>11</v>
      </c>
      <c r="BL169" s="68">
        <f>IF(Q169="","",IF(Q169&gt;9,BH169,BJ169))</f>
        <v>8</v>
      </c>
      <c r="BM169" s="69" t="str">
        <f>IF(Q169="","","-")</f>
        <v>-</v>
      </c>
      <c r="BN169" s="70">
        <f>IF(Q169="","",IF(Q169&lt;-9,BI169,BK169))</f>
        <v>11</v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>
        <f>IF(O169="","",SUM(T169:X169))</f>
        <v>0</v>
      </c>
      <c r="CD169" s="73" t="str">
        <f>IF(CC169="","","-")</f>
        <v>-</v>
      </c>
      <c r="CE169" s="74">
        <f>IF(O169="","",SUM(Y169:AC169))</f>
        <v>3</v>
      </c>
      <c r="CP169" s="32"/>
      <c r="CQ169" s="32"/>
    </row>
    <row r="170" spans="1:95" s="31" customFormat="1" ht="15" customHeight="1" x14ac:dyDescent="0.2">
      <c r="A170" s="43">
        <v>7</v>
      </c>
      <c r="B170" s="44">
        <v>2</v>
      </c>
      <c r="C170" s="75">
        <v>2</v>
      </c>
      <c r="D170" s="76" t="str">
        <f>IF(A170="","",VLOOKUP(A170,СписокКМ!D:I,2,FALSE))</f>
        <v>БОГАЧ Николай</v>
      </c>
      <c r="E170" s="47"/>
      <c r="F170" s="77" t="str">
        <f>IF(B170="","",VLOOKUP(B170,СписокКМ!D:I,2,FALSE))</f>
        <v>БАБОШИН Алексей</v>
      </c>
      <c r="G170" s="49"/>
      <c r="H170" s="41"/>
      <c r="I170" s="91" t="s">
        <v>152</v>
      </c>
      <c r="J170" s="91" t="s">
        <v>567</v>
      </c>
      <c r="K170" s="91" t="s">
        <v>154</v>
      </c>
      <c r="L170" s="91" t="s">
        <v>150</v>
      </c>
      <c r="M170" s="51"/>
      <c r="N170" s="42"/>
      <c r="O170" s="79">
        <f>IF(I170="","",IF(I170="0",1000,IF(I170="-0",-1000,I170*1)))</f>
        <v>5</v>
      </c>
      <c r="P170" s="79">
        <f t="shared" si="118"/>
        <v>-5</v>
      </c>
      <c r="Q170" s="79">
        <f t="shared" si="118"/>
        <v>6</v>
      </c>
      <c r="R170" s="79">
        <f t="shared" si="118"/>
        <v>4</v>
      </c>
      <c r="S170" s="80" t="str">
        <f t="shared" si="118"/>
        <v/>
      </c>
      <c r="T170" s="55">
        <f t="shared" si="119"/>
        <v>1</v>
      </c>
      <c r="U170" s="56">
        <f t="shared" si="119"/>
        <v>0</v>
      </c>
      <c r="V170" s="56">
        <f t="shared" si="119"/>
        <v>1</v>
      </c>
      <c r="W170" s="56">
        <f t="shared" si="119"/>
        <v>1</v>
      </c>
      <c r="X170" s="56" t="str">
        <f t="shared" si="119"/>
        <v/>
      </c>
      <c r="Y170" s="57">
        <f t="shared" si="120"/>
        <v>0</v>
      </c>
      <c r="Z170" s="57">
        <f t="shared" si="120"/>
        <v>1</v>
      </c>
      <c r="AA170" s="57">
        <f t="shared" si="120"/>
        <v>0</v>
      </c>
      <c r="AB170" s="57">
        <f t="shared" si="120"/>
        <v>0</v>
      </c>
      <c r="AC170" s="57" t="str">
        <f t="shared" si="120"/>
        <v/>
      </c>
      <c r="AD170" s="58">
        <f>IF(CC170="","",IF(CC170&gt;CE170,1,-1))</f>
        <v>1</v>
      </c>
      <c r="AE170" s="58">
        <f>IF(CC170="","",IF(CC170&lt;CE170,1,-1))</f>
        <v>-1</v>
      </c>
      <c r="AF170" s="59">
        <f>IF(CC170&gt;CE170,1,0)</f>
        <v>1</v>
      </c>
      <c r="AG170" s="60">
        <f>IF(CE170&gt;CC170,1,0)</f>
        <v>0</v>
      </c>
      <c r="AH170" s="81">
        <f>IF(O170="","",AX170*1)</f>
        <v>11</v>
      </c>
      <c r="AI170" s="92">
        <f>IF(P170="","",BE170*1)</f>
        <v>5</v>
      </c>
      <c r="AJ170" s="92">
        <f>IF(Q170="","",BL170*1)</f>
        <v>11</v>
      </c>
      <c r="AK170" s="92">
        <f>IF(R170="","",BS170*1)</f>
        <v>11</v>
      </c>
      <c r="AL170" s="92" t="str">
        <f>IF(S170="","",BZ170*1)</f>
        <v/>
      </c>
      <c r="AM170" s="93">
        <f>IF(O170="","",AZ170*1)</f>
        <v>5</v>
      </c>
      <c r="AN170" s="93">
        <f>IF(P170="","",BG170*1)</f>
        <v>11</v>
      </c>
      <c r="AO170" s="93">
        <f>IF(Q170="","",BN170*1)</f>
        <v>6</v>
      </c>
      <c r="AP170" s="93">
        <f>IF(R170="","",BU170*1)</f>
        <v>4</v>
      </c>
      <c r="AQ170" s="93" t="str">
        <f>IF(S170="","",CB170*1)</f>
        <v/>
      </c>
      <c r="AR170" s="64">
        <f>SUM(AH170:AL170)</f>
        <v>38</v>
      </c>
      <c r="AS170" s="65">
        <f>SUM(AM170:AQ170)</f>
        <v>26</v>
      </c>
      <c r="AT170" s="66">
        <f>IF(O170=1000,11,IF(O170=-1000,0,IF(O170&gt;0,11,IF(O170&lt;0,(-O170),"0"))))</f>
        <v>11</v>
      </c>
      <c r="AU170" s="67">
        <f>IF(O170=1000,0,IF(O170=-1000,11,IF(O170&lt;-9,-(O170-2),IF(O170&gt;0,(O170),"0"))))</f>
        <v>5</v>
      </c>
      <c r="AV170" s="66" t="str">
        <f>IF(O170=1000,11,IF(O170=-1000,0,IF(O170&gt;9,(O170+2),IF(O170&lt;0,(-O170),"0"))))</f>
        <v>0</v>
      </c>
      <c r="AW170" s="67">
        <f>IF(O170=1000,0,IF(O170=-1000,11,IF(O170&lt;0,11,IF(O170&gt;0,(O170),"0"))))</f>
        <v>5</v>
      </c>
      <c r="AX170" s="94">
        <f>IF(O170="","",IF(O170&gt;9,AV170,AT170))</f>
        <v>11</v>
      </c>
      <c r="AY170" s="95" t="str">
        <f>IF(O170="","","-")</f>
        <v>-</v>
      </c>
      <c r="AZ170" s="96">
        <f>IF(O170="","",IF(O170&lt;-9,AU170,AW170))</f>
        <v>5</v>
      </c>
      <c r="BA170" s="66">
        <f>IF(P170=1000,11,IF(P170=-1000,0,IF(P170&gt;9,(P170+2),IF(P170&lt;0,(-P170),"0"))))</f>
        <v>5</v>
      </c>
      <c r="BB170" s="67" t="str">
        <f>IF(P170=1000,0,IF(P170=-1000,11,IF(P170&lt;-9,-(P170-2),IF(P170&gt;0,(P170),"0"))))</f>
        <v>0</v>
      </c>
      <c r="BC170" s="67">
        <f>IF(P170=1000,11,IF(P170=-1000,0,IF(P170&gt;0,11,IF(P170&lt;0,(-P170),"0"))))</f>
        <v>5</v>
      </c>
      <c r="BD170" s="67">
        <f>IF(P170=1000,0,IF(P170=-1000,11,IF(P170&lt;0,11,IF(P170&gt;0,(P170),"0"))))</f>
        <v>11</v>
      </c>
      <c r="BE170" s="94">
        <f>IF(P170="","",IF(P170&gt;9,BA170,BC170))</f>
        <v>5</v>
      </c>
      <c r="BF170" s="95" t="str">
        <f>IF(P170="","","-")</f>
        <v>-</v>
      </c>
      <c r="BG170" s="96">
        <f>IF(P170="","",IF(P170&lt;-9,BB170,BD170))</f>
        <v>11</v>
      </c>
      <c r="BH170" s="66" t="str">
        <f>IF(Q170=1000,11,IF(Q170=-1000,0,IF(Q170&gt;9,(Q170+2),IF(Q170&lt;0,(-Q170),"0"))))</f>
        <v>0</v>
      </c>
      <c r="BI170" s="67">
        <f>IF(Q170=1000,0,IF(Q170=-1000,11,IF(Q170&lt;-9,-(Q170-2),IF(Q170&gt;0,(Q170),"0"))))</f>
        <v>6</v>
      </c>
      <c r="BJ170" s="67">
        <f>IF(Q170=1000,11,IF(Q170=-1000,0,IF(Q170&gt;0,11,IF(Q170&lt;0,(-Q170),"0"))))</f>
        <v>11</v>
      </c>
      <c r="BK170" s="67">
        <f>IF(Q170=1000,0,IF(Q170=-1000,11,IF(Q170&lt;0,11,IF(Q170&gt;0,(Q170),"0"))))</f>
        <v>6</v>
      </c>
      <c r="BL170" s="94">
        <f>IF(Q170="","",IF(Q170&gt;9,BH170,BJ170))</f>
        <v>11</v>
      </c>
      <c r="BM170" s="95" t="str">
        <f>IF(Q170="","","-")</f>
        <v>-</v>
      </c>
      <c r="BN170" s="96">
        <f>IF(Q170="","",IF(Q170&lt;-9,BI170,BK170))</f>
        <v>6</v>
      </c>
      <c r="BO170" s="67" t="str">
        <f>IF(R170=1000,11,IF(R170=-1000,0,IF(R170&gt;9,(R170+2),IF(R170&lt;0,(-R170),"0"))))</f>
        <v>0</v>
      </c>
      <c r="BP170" s="67">
        <f>IF(R170=1000,0,IF(R170=-1000,11,IF(R170&lt;-9,-(R170-2),IF(R170&gt;0,(R170),"0"))))</f>
        <v>4</v>
      </c>
      <c r="BQ170" s="67">
        <f>IF(R170=1000,11,IF(R170=-1000,0,IF(R170&gt;0,11,IF(R170&lt;0,(-R170),"0"))))</f>
        <v>11</v>
      </c>
      <c r="BR170" s="67">
        <f>IF(R170=1000,0,IF(R170=-1000,11,IF(R170&lt;0,11,IF(R170&gt;0,(R170),"0"))))</f>
        <v>4</v>
      </c>
      <c r="BS170" s="94">
        <f>IF(R170="","",IF(R170&gt;9,BO170,BQ170))</f>
        <v>11</v>
      </c>
      <c r="BT170" s="95" t="str">
        <f>IF(R170="","","-")</f>
        <v>-</v>
      </c>
      <c r="BU170" s="96">
        <f>IF(R170="","",IF(R170&lt;-9,BP170,BR170))</f>
        <v>4</v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94" t="str">
        <f>IF(S170="","",IF(S170&gt;9,BV170,BX170))</f>
        <v/>
      </c>
      <c r="CA170" s="95" t="str">
        <f>IF(S170="","","-")</f>
        <v/>
      </c>
      <c r="CB170" s="96" t="str">
        <f>IF(S170="","",IF(S170&lt;-9,BW170,BY170))</f>
        <v/>
      </c>
      <c r="CC170" s="97">
        <f>IF(O170="","",SUM(T170:X170))</f>
        <v>3</v>
      </c>
      <c r="CD170" s="88" t="str">
        <f>IF(CC170="","","-")</f>
        <v>-</v>
      </c>
      <c r="CE170" s="98">
        <f>IF(O170="","",SUM(Y170:AC170))</f>
        <v>1</v>
      </c>
      <c r="CP170" s="32"/>
      <c r="CQ170" s="32"/>
    </row>
    <row r="171" spans="1:95" s="31" customFormat="1" ht="15" customHeight="1" x14ac:dyDescent="0.2">
      <c r="A171" s="43">
        <v>54</v>
      </c>
      <c r="B171" s="44">
        <v>70</v>
      </c>
      <c r="C171" s="1250" t="s">
        <v>563</v>
      </c>
      <c r="D171" s="76" t="str">
        <f>IF(A171="","",VLOOKUP(A171,СписокКМ!D:I,2,FALSE))</f>
        <v>КУСТОВ Дмитрий</v>
      </c>
      <c r="E171" s="47"/>
      <c r="F171" s="77" t="str">
        <f>IF(B171="","",VLOOKUP(B171,СписокКМ!D:I,2,FALSE))</f>
        <v>НИКАНДРОВ Максим</v>
      </c>
      <c r="G171" s="49"/>
      <c r="H171" s="41"/>
      <c r="I171" s="1252" t="s">
        <v>564</v>
      </c>
      <c r="J171" s="1252" t="s">
        <v>159</v>
      </c>
      <c r="K171" s="1252" t="s">
        <v>568</v>
      </c>
      <c r="L171" s="1252" t="s">
        <v>571</v>
      </c>
      <c r="M171" s="1252"/>
      <c r="N171" s="42"/>
      <c r="O171" s="1244">
        <f>IF(I171="","",IF(I171="0",1000,IF(I171="-0",-1000,I171*1)))</f>
        <v>-6</v>
      </c>
      <c r="P171" s="1244">
        <f>IF(J171="","",IF(J171="0",1000,IF(J171="-0",-1000,J171*1)))</f>
        <v>10</v>
      </c>
      <c r="Q171" s="1244">
        <f>IF(K171="","",IF(K171="0",1000,IF(K171="-0",-1000,K171*1)))</f>
        <v>-7</v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>
        <f>IF(O171="","",IF(O171&gt;0,1,0))</f>
        <v>0</v>
      </c>
      <c r="U171" s="1284">
        <f>IF(P171="","",IF(P171&gt;0,1,0))</f>
        <v>1</v>
      </c>
      <c r="V171" s="1284">
        <f>IF(Q171="","",IF(Q171&gt;0,1,0))</f>
        <v>0</v>
      </c>
      <c r="W171" s="1284" t="str">
        <f>IF(R171="","",IF(R171&gt;0,1,0))</f>
        <v/>
      </c>
      <c r="X171" s="1284" t="str">
        <f>IF(S171="","",IF(S171&gt;0,1,0))</f>
        <v/>
      </c>
      <c r="Y171" s="1278">
        <f>IF(O171="","",IF(O171&lt;0,1,0))</f>
        <v>1</v>
      </c>
      <c r="Z171" s="1278">
        <f>IF(P171="","",IF(P171&lt;0,1,0))</f>
        <v>0</v>
      </c>
      <c r="AA171" s="1278">
        <f>IF(Q171="","",IF(Q171&lt;0,1,0))</f>
        <v>1</v>
      </c>
      <c r="AB171" s="1278" t="str">
        <f>IF(R171="","",IF(R171&lt;0,1,0))</f>
        <v/>
      </c>
      <c r="AC171" s="1278" t="str">
        <f>IF(S171="","",IF(S171&lt;0,1,0))</f>
        <v/>
      </c>
      <c r="AD171" s="1280">
        <f>IF(CC171="","",IF(CC171&gt;CE171,1,-1))</f>
        <v>-1</v>
      </c>
      <c r="AE171" s="1280">
        <f>IF(CC171="","",IF(CC171&lt;CE171,1,-1))</f>
        <v>1</v>
      </c>
      <c r="AF171" s="1282">
        <f>IF(CC171&gt;CE171,1,0)</f>
        <v>0</v>
      </c>
      <c r="AG171" s="1272">
        <f>IF(CE171&gt;CC171,1,0)</f>
        <v>1</v>
      </c>
      <c r="AH171" s="1274">
        <f>IF(O171="","",AX171*1)</f>
        <v>6</v>
      </c>
      <c r="AI171" s="1276">
        <f>IF(P171="","",BE171*1)</f>
        <v>12</v>
      </c>
      <c r="AJ171" s="1276">
        <f>IF(Q171="","",BL171*1)</f>
        <v>7</v>
      </c>
      <c r="AK171" s="1276" t="str">
        <f>IF(R171="","",BS171*1)</f>
        <v/>
      </c>
      <c r="AL171" s="1276" t="str">
        <f>IF(S171="","",BZ171*1)</f>
        <v/>
      </c>
      <c r="AM171" s="1298">
        <f>IF(O171="","",AZ171*1)</f>
        <v>11</v>
      </c>
      <c r="AN171" s="1298">
        <f>IF(P171="","",BG171*1)</f>
        <v>10</v>
      </c>
      <c r="AO171" s="1298">
        <f>IF(Q171="","",BN171*1)</f>
        <v>11</v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6</v>
      </c>
      <c r="AU171" s="1286" t="str">
        <f>IF(O171=1000,0,IF(O171=-1000,11,IF(O171&lt;-9,-(O171-2),IF(O171&gt;0,(O171),"0"))))</f>
        <v>0</v>
      </c>
      <c r="AV171" s="1286">
        <f>IF(O171=1000,11,IF(O171=-1000,0,IF(O171&gt;9,(O171+2),IF(O171&lt;0,(-O171),"0"))))</f>
        <v>6</v>
      </c>
      <c r="AW171" s="1286">
        <f>IF(O171=1000,0,IF(O171=-1000,11,IF(O171&lt;0,11,IF(O171&gt;0,(O171),"0"))))</f>
        <v>11</v>
      </c>
      <c r="AX171" s="1296">
        <f>IF(O171="","",IF(O171&gt;9,AV171,AT171))</f>
        <v>6</v>
      </c>
      <c r="AY171" s="1288" t="str">
        <f>IF(O171="","","-")</f>
        <v>-</v>
      </c>
      <c r="AZ171" s="1290">
        <f>IF(O171="","",IF(O171&lt;-9,AU171,AW171))</f>
        <v>11</v>
      </c>
      <c r="BA171" s="1286">
        <f>IF(P171=1000,11,IF(P171=-1000,0,IF(P171&gt;9,(P171+2),IF(P171&lt;0,(-P171),"0"))))</f>
        <v>12</v>
      </c>
      <c r="BB171" s="1286">
        <f>IF(P171=1000,0,IF(P171=-1000,11,IF(P171&lt;-9,-(P171-2),IF(P171&gt;0,(P171),"0"))))</f>
        <v>10</v>
      </c>
      <c r="BC171" s="1286">
        <f>IF(P171=1000,11,IF(P171=-1000,0,IF(P171&gt;0,11,IF(P171&lt;0,(-P171),"0"))))</f>
        <v>11</v>
      </c>
      <c r="BD171" s="1286">
        <f>IF(P171=1000,0,IF(P171=-1000,11,IF(P171&lt;0,11,IF(P171&gt;0,(P171),"0"))))</f>
        <v>10</v>
      </c>
      <c r="BE171" s="1296">
        <f>IF(P171="","",IF(P171&gt;9,BA171,BC171))</f>
        <v>12</v>
      </c>
      <c r="BF171" s="1288" t="str">
        <f>IF(P171="","","-")</f>
        <v>-</v>
      </c>
      <c r="BG171" s="1290">
        <f>IF(P171="","",IF(P171&lt;-9,BB171,BD171))</f>
        <v>10</v>
      </c>
      <c r="BH171" s="1286">
        <f>IF(Q171=1000,11,IF(Q171=-1000,0,IF(Q171&gt;9,(Q171+2),IF(Q171&lt;0,(-Q171),"0"))))</f>
        <v>7</v>
      </c>
      <c r="BI171" s="1286" t="str">
        <f>IF(Q171=1000,0,IF(Q171=-1000,11,IF(Q171&lt;-9,-(Q171-2),IF(Q171&gt;0,(Q171),"0"))))</f>
        <v>0</v>
      </c>
      <c r="BJ171" s="1286">
        <f>IF(Q171=1000,11,IF(Q171=-1000,0,IF(Q171&gt;0,11,IF(Q171&lt;0,(-Q171),"0"))))</f>
        <v>7</v>
      </c>
      <c r="BK171" s="1286">
        <f>IF(Q171=1000,0,IF(Q171=-1000,11,IF(Q171&lt;0,11,IF(Q171&gt;0,(Q171),"0"))))</f>
        <v>11</v>
      </c>
      <c r="BL171" s="1296">
        <f>IF(Q171="","",IF(Q171&gt;9,BH171,BJ171))</f>
        <v>7</v>
      </c>
      <c r="BM171" s="1288" t="str">
        <f>IF(Q171="","","-")</f>
        <v>-</v>
      </c>
      <c r="BN171" s="1290">
        <f>IF(Q171="","",IF(Q171&lt;-9,BI171,BK171))</f>
        <v>11</v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>
        <v>4</v>
      </c>
      <c r="BT171" s="1288" t="s">
        <v>569</v>
      </c>
      <c r="BU171" s="1290">
        <v>11</v>
      </c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>
        <f>IF(O171="","",SUM(T171:X172))</f>
        <v>1</v>
      </c>
      <c r="CD171" s="1304" t="str">
        <f>IF(CC171="","","-")</f>
        <v>-</v>
      </c>
      <c r="CE171" s="1306">
        <v>3</v>
      </c>
      <c r="CP171" s="32"/>
      <c r="CQ171" s="32"/>
    </row>
    <row r="172" spans="1:95" s="31" customFormat="1" ht="15" customHeight="1" x14ac:dyDescent="0.2">
      <c r="A172" s="43">
        <v>7</v>
      </c>
      <c r="B172" s="44">
        <v>18</v>
      </c>
      <c r="C172" s="1251"/>
      <c r="D172" s="46" t="str">
        <f>IF(A172="","",VLOOKUP(A172,СписокКМ!D:I,2,FALSE))</f>
        <v>БОГАЧ Николай</v>
      </c>
      <c r="E172" s="47"/>
      <c r="F172" s="48" t="str">
        <f>IF(B172="","",VLOOKUP(B172,СписокКМ!D:I,2,FALSE))</f>
        <v>БЕГОУЛЕВ Матвей</v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x14ac:dyDescent="0.2">
      <c r="A173" s="99">
        <f>IF(A169="","",A169)</f>
        <v>54</v>
      </c>
      <c r="B173" s="99">
        <f>IF(B169="","",B170)</f>
        <v>2</v>
      </c>
      <c r="C173" s="75">
        <v>4</v>
      </c>
      <c r="D173" s="100" t="str">
        <f>IF(A173="","",VLOOKUP(A173,СписокКМ!D:I,2,FALSE))</f>
        <v>КУСТОВ Дмитрий</v>
      </c>
      <c r="E173" s="101"/>
      <c r="F173" s="77" t="str">
        <f>IF(B173="","",VLOOKUP(B173,СписокКМ!D:I,2,FALSE))</f>
        <v>БАБОШИН Алексей</v>
      </c>
      <c r="G173" s="102"/>
      <c r="H173" s="41"/>
      <c r="I173" s="91" t="s">
        <v>31</v>
      </c>
      <c r="J173" s="91" t="s">
        <v>154</v>
      </c>
      <c r="K173" s="91" t="s">
        <v>152</v>
      </c>
      <c r="L173" s="91"/>
      <c r="M173" s="91"/>
      <c r="N173" s="42"/>
      <c r="O173" s="79">
        <f>IF(I173="","",IF(I173="0",1000,IF(I173="-0",-1000,I173*1)))</f>
        <v>8</v>
      </c>
      <c r="P173" s="79">
        <f t="shared" ref="P173:S174" si="121">IF(J173="","",IF(J173="0",1000,IF(J173="-0",-1000,J173*1)))</f>
        <v>6</v>
      </c>
      <c r="Q173" s="79">
        <f t="shared" si="121"/>
        <v>5</v>
      </c>
      <c r="R173" s="79" t="str">
        <f t="shared" si="121"/>
        <v/>
      </c>
      <c r="S173" s="80" t="str">
        <f t="shared" si="121"/>
        <v/>
      </c>
      <c r="T173" s="103">
        <f t="shared" ref="T173:X174" si="122">IF(O173="","",IF(O173&gt;0,1,0))</f>
        <v>1</v>
      </c>
      <c r="U173" s="104">
        <f t="shared" si="122"/>
        <v>1</v>
      </c>
      <c r="V173" s="104">
        <f t="shared" si="122"/>
        <v>1</v>
      </c>
      <c r="W173" s="104" t="str">
        <f t="shared" si="122"/>
        <v/>
      </c>
      <c r="X173" s="104" t="str">
        <f t="shared" si="122"/>
        <v/>
      </c>
      <c r="Y173" s="105">
        <f t="shared" ref="Y173:AC174" si="123">IF(O173="","",IF(O173&lt;0,1,0))</f>
        <v>0</v>
      </c>
      <c r="Z173" s="105">
        <f t="shared" si="123"/>
        <v>0</v>
      </c>
      <c r="AA173" s="105">
        <f t="shared" si="123"/>
        <v>0</v>
      </c>
      <c r="AB173" s="105" t="str">
        <f t="shared" si="123"/>
        <v/>
      </c>
      <c r="AC173" s="105" t="str">
        <f t="shared" si="123"/>
        <v/>
      </c>
      <c r="AD173" s="106">
        <f>IF(CC173="","",IF(CC173&gt;CE173,1,-1))</f>
        <v>1</v>
      </c>
      <c r="AE173" s="106">
        <f>IF(CC173="","",IF(CC173&lt;CE173,1,-1))</f>
        <v>-1</v>
      </c>
      <c r="AF173" s="107">
        <f>IF(CC173&gt;CE173,1,0)</f>
        <v>1</v>
      </c>
      <c r="AG173" s="108">
        <f>IF(CE173&gt;CC173,1,0)</f>
        <v>0</v>
      </c>
      <c r="AH173" s="81">
        <f>IF(O173="","",AX173*1)</f>
        <v>11</v>
      </c>
      <c r="AI173" s="92">
        <f>IF(P173="","",BE173*1)</f>
        <v>11</v>
      </c>
      <c r="AJ173" s="92">
        <f>IF(Q173="","",BL173*1)</f>
        <v>11</v>
      </c>
      <c r="AK173" s="92" t="str">
        <f>IF(R173="","",BS173*1)</f>
        <v/>
      </c>
      <c r="AL173" s="92" t="str">
        <f>IF(S173="","",BZ173*1)</f>
        <v/>
      </c>
      <c r="AM173" s="93">
        <f>IF(O173="","",AZ173*1)</f>
        <v>8</v>
      </c>
      <c r="AN173" s="93">
        <f>IF(P173="","",BG173*1)</f>
        <v>6</v>
      </c>
      <c r="AO173" s="93">
        <f>IF(Q173="","",BN173*1)</f>
        <v>5</v>
      </c>
      <c r="AP173" s="93" t="str">
        <f>IF(R173="","",BU173*1)</f>
        <v/>
      </c>
      <c r="AQ173" s="93" t="str">
        <f>IF(S173="","",CB173*1)</f>
        <v/>
      </c>
      <c r="AR173" s="109">
        <f>SUM(AH173:AL173)</f>
        <v>33</v>
      </c>
      <c r="AS173" s="110">
        <f>SUM(AM173:AQ173)</f>
        <v>19</v>
      </c>
      <c r="AT173" s="111">
        <f>IF(O173=1000,11,IF(O173=-1000,0,IF(O173&gt;0,11,IF(O173&lt;0,(-O173),"0"))))</f>
        <v>11</v>
      </c>
      <c r="AU173" s="112">
        <f>IF(O173=1000,0,IF(O173=-1000,11,IF(O173&lt;-9,-(O173-2),IF(O173&gt;0,(O173),"0"))))</f>
        <v>8</v>
      </c>
      <c r="AV173" s="111" t="str">
        <f>IF(O173=1000,11,IF(O173=-1000,0,IF(O173&gt;9,(O173+2),IF(O173&lt;0,(-O173),"0"))))</f>
        <v>0</v>
      </c>
      <c r="AW173" s="112">
        <f>IF(O173=1000,0,IF(O173=-1000,11,IF(O173&lt;0,11,IF(O173&gt;0,(O173),"0"))))</f>
        <v>8</v>
      </c>
      <c r="AX173" s="94">
        <f>IF(O173="","",IF(O173&gt;9,AV173,AT173))</f>
        <v>11</v>
      </c>
      <c r="AY173" s="95" t="str">
        <f>IF(O173="","","-")</f>
        <v>-</v>
      </c>
      <c r="AZ173" s="96">
        <f>IF(O173="","",IF(O173&lt;-9,AU173,AW173))</f>
        <v>8</v>
      </c>
      <c r="BA173" s="111" t="str">
        <f>IF(P173=1000,11,IF(P173=-1000,0,IF(P173&gt;9,(P173+2),IF(P173&lt;0,(-P173),"0"))))</f>
        <v>0</v>
      </c>
      <c r="BB173" s="112">
        <f>IF(P173=1000,0,IF(P173=-1000,11,IF(P173&lt;-9,-(P173-2),IF(P173&gt;0,(P173),"0"))))</f>
        <v>6</v>
      </c>
      <c r="BC173" s="112">
        <f>IF(P173=1000,11,IF(P173=-1000,0,IF(P173&gt;0,11,IF(P173&lt;0,(-P173),"0"))))</f>
        <v>11</v>
      </c>
      <c r="BD173" s="112">
        <f>IF(P173=1000,0,IF(P173=-1000,11,IF(P173&lt;0,11,IF(P173&gt;0,(P173),"0"))))</f>
        <v>6</v>
      </c>
      <c r="BE173" s="94">
        <f>IF(P173="","",IF(P173&gt;9,BA173,BC173))</f>
        <v>11</v>
      </c>
      <c r="BF173" s="95" t="str">
        <f>IF(P173="","","-")</f>
        <v>-</v>
      </c>
      <c r="BG173" s="96">
        <f>IF(P173="","",IF(P173&lt;-9,BB173,BD173))</f>
        <v>6</v>
      </c>
      <c r="BH173" s="111" t="str">
        <f>IF(Q173=1000,11,IF(Q173=-1000,0,IF(Q173&gt;9,(Q173+2),IF(Q173&lt;0,(-Q173),"0"))))</f>
        <v>0</v>
      </c>
      <c r="BI173" s="112">
        <f>IF(Q173=1000,0,IF(Q173=-1000,11,IF(Q173&lt;-9,-(Q173-2),IF(Q173&gt;0,(Q173),"0"))))</f>
        <v>5</v>
      </c>
      <c r="BJ173" s="112">
        <f>IF(Q173=1000,11,IF(Q173=-1000,0,IF(Q173&gt;0,11,IF(Q173&lt;0,(-Q173),"0"))))</f>
        <v>11</v>
      </c>
      <c r="BK173" s="112">
        <f>IF(Q173=1000,0,IF(Q173=-1000,11,IF(Q173&lt;0,11,IF(Q173&gt;0,(Q173),"0"))))</f>
        <v>5</v>
      </c>
      <c r="BL173" s="94">
        <f>IF(Q173="","",IF(Q173&gt;9,BH173,BJ173))</f>
        <v>11</v>
      </c>
      <c r="BM173" s="95" t="str">
        <f>IF(Q173="","","-")</f>
        <v>-</v>
      </c>
      <c r="BN173" s="96">
        <f>IF(Q173="","",IF(Q173&lt;-9,BI173,BK173))</f>
        <v>5</v>
      </c>
      <c r="BO173" s="112" t="e">
        <f>IF(R173=1000,11,IF(R173=-1000,0,IF(R173&gt;9,(R173+2),IF(R173&lt;0,(-R173),"0"))))</f>
        <v>#VALUE!</v>
      </c>
      <c r="BP173" s="112" t="str">
        <f>IF(R173=1000,0,IF(R173=-1000,11,IF(R173&lt;-9,-(R173-2),IF(R173&gt;0,(R173),"0"))))</f>
        <v/>
      </c>
      <c r="BQ173" s="112">
        <f>IF(R173=1000,11,IF(R173=-1000,0,IF(R173&gt;0,11,IF(R173&lt;0,(-R173),"0"))))</f>
        <v>11</v>
      </c>
      <c r="BR173" s="112" t="str">
        <f>IF(R173=1000,0,IF(R173=-1000,11,IF(R173&lt;0,11,IF(R173&gt;0,(R173),"0"))))</f>
        <v/>
      </c>
      <c r="BS173" s="94" t="str">
        <f>IF(R173="","",IF(R173&gt;9,BO173,BQ173))</f>
        <v/>
      </c>
      <c r="BT173" s="95" t="str">
        <f>IF(R173="","","-")</f>
        <v/>
      </c>
      <c r="BU173" s="96" t="str">
        <f>IF(R173="","",IF(R173&lt;-9,BP173,BR173))</f>
        <v/>
      </c>
      <c r="BV173" s="112" t="e">
        <f>IF(S173=1000,11,IF(S173=-1000,0,IF(S173&gt;9,(S173+2),IF(S173&lt;0,(-S173),"0"))))</f>
        <v>#VALUE!</v>
      </c>
      <c r="BW173" s="112" t="str">
        <f>IF(S173=1000,0,IF(S173=-1000,11,IF(S173&lt;-9,-(S173-2),IF(S173&gt;0,(S173),"0"))))</f>
        <v/>
      </c>
      <c r="BX173" s="112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94" t="str">
        <f>IF(S173="","",IF(S173&gt;9,BV173,BX173))</f>
        <v/>
      </c>
      <c r="CA173" s="95" t="str">
        <f>IF(S173="","","-")</f>
        <v/>
      </c>
      <c r="CB173" s="96" t="str">
        <f>IF(S173="","",IF(S173&lt;-9,BW173,BY173))</f>
        <v/>
      </c>
      <c r="CC173" s="97">
        <f>IF(O173="","",SUM(T173:X173))</f>
        <v>3</v>
      </c>
      <c r="CD173" s="88" t="str">
        <f>IF(CC173="","","-")</f>
        <v>-</v>
      </c>
      <c r="CE173" s="98">
        <f>IF(O173="","",SUM(Y173:AC173))</f>
        <v>0</v>
      </c>
      <c r="CP173" s="32"/>
      <c r="CQ173" s="32"/>
    </row>
    <row r="174" spans="1:95" s="31" customFormat="1" ht="15" customHeight="1" thickBot="1" x14ac:dyDescent="0.25">
      <c r="A174" s="99">
        <f>IF(A169="","",A170)</f>
        <v>7</v>
      </c>
      <c r="B174" s="99">
        <f>IF(B169="","",B169)</f>
        <v>18</v>
      </c>
      <c r="C174" s="114">
        <v>5</v>
      </c>
      <c r="D174" s="115" t="str">
        <f>IF(A174="","",VLOOKUP(A174,СписокКМ!D:I,2,FALSE))</f>
        <v>БОГАЧ Николай</v>
      </c>
      <c r="E174" s="116"/>
      <c r="F174" s="117" t="str">
        <f>IF(B174="","",VLOOKUP(B174,СписокКМ!D:I,2,FALSE))</f>
        <v>БЕГОУЛЕВ Матвей</v>
      </c>
      <c r="G174" s="118"/>
      <c r="H174" s="119"/>
      <c r="I174" s="120" t="s">
        <v>571</v>
      </c>
      <c r="J174" s="120" t="s">
        <v>568</v>
      </c>
      <c r="K174" s="120" t="s">
        <v>571</v>
      </c>
      <c r="L174" s="121"/>
      <c r="M174" s="121"/>
      <c r="N174" s="122"/>
      <c r="O174" s="123">
        <f>IF(I174="","",IF(I174="0",1000,IF(I174="-0",-1000,I174*1)))</f>
        <v>-4</v>
      </c>
      <c r="P174" s="123">
        <f t="shared" si="121"/>
        <v>-7</v>
      </c>
      <c r="Q174" s="123">
        <f t="shared" si="121"/>
        <v>-4</v>
      </c>
      <c r="R174" s="123" t="str">
        <f t="shared" si="121"/>
        <v/>
      </c>
      <c r="S174" s="124" t="str">
        <f t="shared" si="121"/>
        <v/>
      </c>
      <c r="T174" s="125">
        <f t="shared" si="122"/>
        <v>0</v>
      </c>
      <c r="U174" s="126">
        <f t="shared" si="122"/>
        <v>0</v>
      </c>
      <c r="V174" s="126">
        <f t="shared" si="122"/>
        <v>0</v>
      </c>
      <c r="W174" s="126" t="str">
        <f t="shared" si="122"/>
        <v/>
      </c>
      <c r="X174" s="126" t="str">
        <f t="shared" si="122"/>
        <v/>
      </c>
      <c r="Y174" s="127">
        <f t="shared" si="123"/>
        <v>1</v>
      </c>
      <c r="Z174" s="127">
        <f t="shared" si="123"/>
        <v>1</v>
      </c>
      <c r="AA174" s="127">
        <f t="shared" si="123"/>
        <v>1</v>
      </c>
      <c r="AB174" s="127" t="str">
        <f t="shared" si="123"/>
        <v/>
      </c>
      <c r="AC174" s="127" t="str">
        <f t="shared" si="123"/>
        <v/>
      </c>
      <c r="AD174" s="128">
        <f>IF(CC174="","",IF(CC174&gt;CE174,1,-1))</f>
        <v>-1</v>
      </c>
      <c r="AE174" s="128">
        <f>IF(CC174="","",IF(CC174&lt;CE174,1,-1))</f>
        <v>1</v>
      </c>
      <c r="AF174" s="129">
        <f>IF(CC174&gt;CE174,1,0)</f>
        <v>0</v>
      </c>
      <c r="AG174" s="130">
        <f>IF(CE174&gt;CC174,1,0)</f>
        <v>1</v>
      </c>
      <c r="AH174" s="131">
        <f>IF(O174="","",AX174*1)</f>
        <v>4</v>
      </c>
      <c r="AI174" s="132">
        <f>IF(P174="","",BE174*1)</f>
        <v>7</v>
      </c>
      <c r="AJ174" s="132">
        <f>IF(Q174="","",BL174*1)</f>
        <v>4</v>
      </c>
      <c r="AK174" s="132" t="str">
        <f>IF(R174="","",BS174*1)</f>
        <v/>
      </c>
      <c r="AL174" s="132" t="str">
        <f>IF(S174="","",BZ174*1)</f>
        <v/>
      </c>
      <c r="AM174" s="133">
        <f>IF(O174="","",AZ174*1)</f>
        <v>11</v>
      </c>
      <c r="AN174" s="133">
        <f>IF(P174="","",BG174*1)</f>
        <v>11</v>
      </c>
      <c r="AO174" s="133">
        <f>IF(Q174="","",BN174*1)</f>
        <v>11</v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15</v>
      </c>
      <c r="AS174" s="135">
        <f>SUM(AM174:AQ174)</f>
        <v>33</v>
      </c>
      <c r="AT174" s="136">
        <f>IF(O174=1000,11,IF(O174=-1000,0,IF(O174&gt;0,11,IF(O174&lt;0,(-O174),"0"))))</f>
        <v>4</v>
      </c>
      <c r="AU174" s="137" t="str">
        <f>IF(O174=1000,0,IF(O174=-1000,11,IF(O174&lt;-9,-(O174-2),IF(O174&gt;0,(O174),"0"))))</f>
        <v>0</v>
      </c>
      <c r="AV174" s="136">
        <f>IF(O174=1000,11,IF(O174=-1000,0,IF(O174&gt;9,(O174+2),IF(O174&lt;0,(-O174),"0"))))</f>
        <v>4</v>
      </c>
      <c r="AW174" s="137">
        <f>IF(O174=1000,0,IF(O174=-1000,11,IF(O174&lt;0,11,IF(O174&gt;0,(O174),"0"))))</f>
        <v>11</v>
      </c>
      <c r="AX174" s="138">
        <f>IF(O174="","",IF(O174&gt;9,AV174,AT174))</f>
        <v>4</v>
      </c>
      <c r="AY174" s="139" t="str">
        <f>IF(O174="","","-")</f>
        <v>-</v>
      </c>
      <c r="AZ174" s="140">
        <f>IF(O174="","",IF(O174&lt;-9,AU174,AW174))</f>
        <v>11</v>
      </c>
      <c r="BA174" s="136">
        <f>IF(P174=1000,11,IF(P174=-1000,0,IF(P174&gt;9,(P174+2),IF(P174&lt;0,(-P174),"0"))))</f>
        <v>7</v>
      </c>
      <c r="BB174" s="137" t="str">
        <f>IF(P174=1000,0,IF(P174=-1000,11,IF(P174&lt;-9,-(P174-2),IF(P174&gt;0,(P174),"0"))))</f>
        <v>0</v>
      </c>
      <c r="BC174" s="137">
        <f>IF(P174=1000,11,IF(P174=-1000,0,IF(P174&gt;0,11,IF(P174&lt;0,(-P174),"0"))))</f>
        <v>7</v>
      </c>
      <c r="BD174" s="137">
        <f>IF(P174=1000,0,IF(P174=-1000,11,IF(P174&lt;0,11,IF(P174&gt;0,(P174),"0"))))</f>
        <v>11</v>
      </c>
      <c r="BE174" s="138">
        <f>IF(P174="","",IF(P174&gt;9,BA174,BC174))</f>
        <v>7</v>
      </c>
      <c r="BF174" s="139" t="str">
        <f>IF(P174="","","-")</f>
        <v>-</v>
      </c>
      <c r="BG174" s="140">
        <f>IF(P174="","",IF(P174&lt;-9,BB174,BD174))</f>
        <v>11</v>
      </c>
      <c r="BH174" s="136">
        <f>IF(Q174=1000,11,IF(Q174=-1000,0,IF(Q174&gt;9,(Q174+2),IF(Q174&lt;0,(-Q174),"0"))))</f>
        <v>4</v>
      </c>
      <c r="BI174" s="137" t="str">
        <f>IF(Q174=1000,0,IF(Q174=-1000,11,IF(Q174&lt;-9,-(Q174-2),IF(Q174&gt;0,(Q174),"0"))))</f>
        <v>0</v>
      </c>
      <c r="BJ174" s="137">
        <f>IF(Q174=1000,11,IF(Q174=-1000,0,IF(Q174&gt;0,11,IF(Q174&lt;0,(-Q174),"0"))))</f>
        <v>4</v>
      </c>
      <c r="BK174" s="137">
        <f>IF(Q174=1000,0,IF(Q174=-1000,11,IF(Q174&lt;0,11,IF(Q174&gt;0,(Q174),"0"))))</f>
        <v>11</v>
      </c>
      <c r="BL174" s="138">
        <f>IF(Q174="","",IF(Q174&gt;9,BH174,BJ174))</f>
        <v>4</v>
      </c>
      <c r="BM174" s="139" t="str">
        <f>IF(Q174="","","-")</f>
        <v>-</v>
      </c>
      <c r="BN174" s="140">
        <f>IF(Q174="","",IF(Q174&lt;-9,BI174,BK174))</f>
        <v>11</v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>
        <f>IF(O174="","",SUM(T174:X174))</f>
        <v>0</v>
      </c>
      <c r="CD174" s="143" t="str">
        <f>IF(CC174="","","-")</f>
        <v>-</v>
      </c>
      <c r="CE174" s="144">
        <f>IF(O174="","",SUM(Y174:AC174))</f>
        <v>3</v>
      </c>
      <c r="CP174" s="32"/>
      <c r="CQ174" s="32"/>
    </row>
    <row r="175" spans="1:95" s="31" customFormat="1" ht="15" customHeight="1" thickBot="1" x14ac:dyDescent="0.25">
      <c r="A175" s="145"/>
      <c r="B175" s="145"/>
      <c r="C175" s="145"/>
      <c r="D175" s="146"/>
      <c r="E175" s="147"/>
      <c r="F175" s="148"/>
      <c r="G175" s="149"/>
      <c r="H175" s="150"/>
      <c r="I175" s="151"/>
      <c r="J175" s="151"/>
      <c r="K175" s="151"/>
      <c r="L175" s="151"/>
      <c r="M175" s="151"/>
      <c r="N175" s="150"/>
      <c r="O175" s="152"/>
      <c r="P175" s="152"/>
      <c r="Q175" s="152"/>
      <c r="R175" s="152"/>
      <c r="S175" s="152"/>
      <c r="T175" s="153"/>
      <c r="U175" s="153"/>
      <c r="V175" s="153"/>
      <c r="W175" s="153"/>
      <c r="X175" s="153"/>
      <c r="Y175" s="154"/>
      <c r="Z175" s="154"/>
      <c r="AA175" s="154"/>
      <c r="AB175" s="154"/>
      <c r="AC175" s="154"/>
      <c r="AD175" s="155"/>
      <c r="AE175" s="155"/>
      <c r="AF175" s="156"/>
      <c r="AG175" s="156"/>
      <c r="AH175" s="157"/>
      <c r="AI175" s="157"/>
      <c r="AJ175" s="157"/>
      <c r="AK175" s="157"/>
      <c r="AL175" s="157"/>
      <c r="AM175" s="158"/>
      <c r="AN175" s="158"/>
      <c r="AO175" s="158"/>
      <c r="AP175" s="158"/>
      <c r="AQ175" s="158"/>
      <c r="AR175" s="159"/>
      <c r="AS175" s="159"/>
      <c r="AT175" s="160"/>
      <c r="AU175" s="160"/>
      <c r="AV175" s="160"/>
      <c r="AW175" s="160"/>
      <c r="AX175" s="161"/>
      <c r="AY175" s="161"/>
      <c r="AZ175" s="161"/>
      <c r="BA175" s="160"/>
      <c r="BB175" s="160"/>
      <c r="BC175" s="160"/>
      <c r="BD175" s="160"/>
      <c r="BE175" s="161"/>
      <c r="BF175" s="161"/>
      <c r="BG175" s="161"/>
      <c r="BH175" s="160"/>
      <c r="BI175" s="160"/>
      <c r="BJ175" s="160"/>
      <c r="BK175" s="160"/>
      <c r="BL175" s="161"/>
      <c r="BM175" s="161"/>
      <c r="BN175" s="161"/>
      <c r="BO175" s="160"/>
      <c r="BP175" s="160"/>
      <c r="BQ175" s="160"/>
      <c r="BR175" s="160"/>
      <c r="BS175" s="161"/>
      <c r="BT175" s="161"/>
      <c r="BU175" s="161"/>
      <c r="BV175" s="160"/>
      <c r="BW175" s="160"/>
      <c r="BX175" s="160"/>
      <c r="BY175" s="160"/>
      <c r="BZ175" s="161"/>
      <c r="CA175" s="161"/>
      <c r="CB175" s="161"/>
      <c r="CC175" s="162"/>
      <c r="CD175" s="163"/>
      <c r="CE175" s="164"/>
      <c r="CP175" s="32"/>
      <c r="CQ175" s="32"/>
    </row>
    <row r="176" spans="1:95" s="31" customFormat="1" ht="31.5" customHeight="1" thickBot="1" x14ac:dyDescent="0.25">
      <c r="A176" s="34">
        <v>1</v>
      </c>
      <c r="B176" s="35">
        <v>2</v>
      </c>
      <c r="C176" s="1225">
        <f>1+C167</f>
        <v>20</v>
      </c>
      <c r="D176" s="1227" t="str">
        <f>IF(A176="","",VLOOKUP(A176,СписокКМ!$A$186:$D$236,3,FALSE))</f>
        <v>Республика Башкортостан</v>
      </c>
      <c r="E176" s="1228" t="e">
        <f>IF(B176="","",VLOOKUP(B176,СписокКМ!E:J,2,FALSE))</f>
        <v>#N/A</v>
      </c>
      <c r="F176" s="1231" t="str">
        <f>IF(B176="","",VLOOKUP(B176,СписокКМ!$A$186:$D$236,3,FALSE))</f>
        <v>Архангельская область</v>
      </c>
      <c r="G176" s="1232" t="e">
        <f>IF(D176="","",VLOOKUP(D176,СписокКМ!G:L,2,FALSE))</f>
        <v>#N/A</v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e">
        <f>IF(A176="","",VLOOKUP(A176,'[60]Протокол команд'!A:K,8,FALSE))</f>
        <v>#N/A</v>
      </c>
      <c r="U176" s="39" t="e">
        <f>T176*5-4</f>
        <v>#N/A</v>
      </c>
      <c r="V176" s="39" t="e">
        <f>T176*5</f>
        <v>#N/A</v>
      </c>
      <c r="W176" s="39" t="e">
        <f>CONCATENATE(U176,"-",V176)</f>
        <v>#N/A</v>
      </c>
      <c r="X176" s="39" t="e">
        <f>IF(A176="","",VLOOKUP(A176,'[60]Протокол команд'!A:K,10,FALSE))</f>
        <v>#N/A</v>
      </c>
      <c r="Y176" s="39" t="e">
        <f>X176*5-4</f>
        <v>#N/A</v>
      </c>
      <c r="Z176" s="39" t="e">
        <f>X176*5</f>
        <v>#N/A</v>
      </c>
      <c r="AA176" s="39" t="e">
        <f>CONCATENATE(Y176,"-",Z176)</f>
        <v>#N/A</v>
      </c>
      <c r="AB176" s="1241">
        <f>IF(O178="","",SUM(AF178:AF183))</f>
        <v>3</v>
      </c>
      <c r="AC176" s="1242"/>
      <c r="AD176" s="1243"/>
      <c r="AE176" s="1242">
        <f>IF(O178="","",SUM(AG178:AG183))</f>
        <v>1</v>
      </c>
      <c r="AF176" s="1242"/>
      <c r="AG176" s="1264"/>
      <c r="AH176" s="1241">
        <f>SUM(CC178:CC183)</f>
        <v>11</v>
      </c>
      <c r="AI176" s="1242"/>
      <c r="AJ176" s="1243"/>
      <c r="AK176" s="1242">
        <f>SUM(CE178:CE183)</f>
        <v>4</v>
      </c>
      <c r="AL176" s="1242"/>
      <c r="AM176" s="1264"/>
      <c r="AN176" s="1265">
        <f>SUM(AR178:AR183)</f>
        <v>108</v>
      </c>
      <c r="AO176" s="1266"/>
      <c r="AP176" s="1267"/>
      <c r="AQ176" s="1266">
        <f>SUM(AS178:AS183)</f>
        <v>56</v>
      </c>
      <c r="AR176" s="1266"/>
      <c r="AS176" s="1268"/>
      <c r="AT176" s="1314" t="s">
        <v>597</v>
      </c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>
        <f>IF(O178="","",SUM(AF178:AF183))</f>
        <v>3</v>
      </c>
      <c r="CD176" s="1256" t="str">
        <f>IF(CC176="","","-")</f>
        <v>-</v>
      </c>
      <c r="CE176" s="1258">
        <f>IF(O178="","",SUM(AG178:AG183))</f>
        <v>1</v>
      </c>
      <c r="CP176" s="32"/>
      <c r="CQ176" s="32"/>
    </row>
    <row r="177" spans="1:95" s="31" customFormat="1" ht="13.5" customHeight="1" x14ac:dyDescent="0.2">
      <c r="A177" s="40"/>
      <c r="B177" s="40"/>
      <c r="C177" s="1226"/>
      <c r="D177" s="1229" t="str">
        <f>IF(A177="","",VLOOKUP(A177,СписокКМ!D:I,2,FALSE))</f>
        <v/>
      </c>
      <c r="E177" s="1230" t="str">
        <f>IF(B177="","",VLOOKUP(B177,СписокКМ!E:J,2,FALSE))</f>
        <v/>
      </c>
      <c r="F177" s="1233" t="str">
        <f>IF(C177="","",VLOOKUP(C177,СписокКМ!F:K,2,FALSE))</f>
        <v/>
      </c>
      <c r="G177" s="1234" t="str">
        <f>IF(D177="","",VLOOKUP(D177,СписокКМ!G:L,2,FALSE))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x14ac:dyDescent="0.2">
      <c r="A178" s="43">
        <v>8</v>
      </c>
      <c r="B178" s="44">
        <v>18</v>
      </c>
      <c r="C178" s="90">
        <v>1</v>
      </c>
      <c r="D178" s="46" t="str">
        <f>IF(A178="","",VLOOKUP(A178,СписокКМ!D:I,2,FALSE))</f>
        <v>САФИУЛЛИН Динар</v>
      </c>
      <c r="E178" s="47"/>
      <c r="F178" s="48" t="str">
        <f>IF(B178="","",VLOOKUP(B178,СписокКМ!D:I,2,FALSE))</f>
        <v>БЕГОУЛЕВ Матвей</v>
      </c>
      <c r="G178" s="49"/>
      <c r="H178" s="50"/>
      <c r="I178" s="51" t="s">
        <v>149</v>
      </c>
      <c r="J178" s="51" t="s">
        <v>155</v>
      </c>
      <c r="K178" s="51" t="s">
        <v>152</v>
      </c>
      <c r="L178" s="51"/>
      <c r="M178" s="51"/>
      <c r="N178" s="52"/>
      <c r="O178" s="53">
        <f>IF(I178="","",IF(I178="0",1000,IF(I178="-0",-1000,I178*1)))</f>
        <v>3</v>
      </c>
      <c r="P178" s="53">
        <f t="shared" ref="P178:S179" si="124">IF(J178="","",IF(J178="0",1000,IF(J178="-0",-1000,J178*1)))</f>
        <v>7</v>
      </c>
      <c r="Q178" s="53">
        <f t="shared" si="124"/>
        <v>5</v>
      </c>
      <c r="R178" s="53" t="str">
        <f t="shared" si="124"/>
        <v/>
      </c>
      <c r="S178" s="54" t="str">
        <f t="shared" si="124"/>
        <v/>
      </c>
      <c r="T178" s="55">
        <f t="shared" ref="T178:X179" si="125">IF(O178="","",IF(O178&gt;0,1,0))</f>
        <v>1</v>
      </c>
      <c r="U178" s="56">
        <f t="shared" si="125"/>
        <v>1</v>
      </c>
      <c r="V178" s="56">
        <f t="shared" si="125"/>
        <v>1</v>
      </c>
      <c r="W178" s="56" t="str">
        <f t="shared" si="125"/>
        <v/>
      </c>
      <c r="X178" s="56" t="str">
        <f t="shared" si="125"/>
        <v/>
      </c>
      <c r="Y178" s="57">
        <f t="shared" ref="Y178:AC179" si="126">IF(O178="","",IF(O178&lt;0,1,0))</f>
        <v>0</v>
      </c>
      <c r="Z178" s="57">
        <f t="shared" si="126"/>
        <v>0</v>
      </c>
      <c r="AA178" s="57">
        <f t="shared" si="126"/>
        <v>0</v>
      </c>
      <c r="AB178" s="57" t="str">
        <f t="shared" si="126"/>
        <v/>
      </c>
      <c r="AC178" s="57" t="str">
        <f t="shared" si="126"/>
        <v/>
      </c>
      <c r="AD178" s="58">
        <f>IF(CC178="","",IF(CC178&gt;CE178,1,-1))</f>
        <v>1</v>
      </c>
      <c r="AE178" s="58">
        <f>IF(CC178="","",IF(CC178&lt;CE178,1,-1))</f>
        <v>-1</v>
      </c>
      <c r="AF178" s="59">
        <f>IF(CC178&gt;CE178,1,0)</f>
        <v>1</v>
      </c>
      <c r="AG178" s="60">
        <f>IF(CE178&gt;CC178,1,0)</f>
        <v>0</v>
      </c>
      <c r="AH178" s="61">
        <f>IF(O178="","",AX178*1)</f>
        <v>11</v>
      </c>
      <c r="AI178" s="62">
        <f>IF(P178="","",BE178*1)</f>
        <v>11</v>
      </c>
      <c r="AJ178" s="62">
        <f>IF(Q178="","",BL178*1)</f>
        <v>11</v>
      </c>
      <c r="AK178" s="62" t="str">
        <f>IF(R178="","",BS178*1)</f>
        <v/>
      </c>
      <c r="AL178" s="62" t="str">
        <f>IF(S178="","",BZ178*1)</f>
        <v/>
      </c>
      <c r="AM178" s="63">
        <f>IF(O178="","",AZ178*1)</f>
        <v>3</v>
      </c>
      <c r="AN178" s="63">
        <f>IF(P178="","",BG178*1)</f>
        <v>7</v>
      </c>
      <c r="AO178" s="63">
        <f>IF(Q178="","",BN178*1)</f>
        <v>5</v>
      </c>
      <c r="AP178" s="63" t="str">
        <f>IF(R178="","",BU178*1)</f>
        <v/>
      </c>
      <c r="AQ178" s="63" t="str">
        <f>IF(S178="","",CB178*1)</f>
        <v/>
      </c>
      <c r="AR178" s="64">
        <f>SUM(AH178:AL178)</f>
        <v>33</v>
      </c>
      <c r="AS178" s="65">
        <f>SUM(AM178:AQ178)</f>
        <v>15</v>
      </c>
      <c r="AT178" s="66">
        <f>IF(O178=1000,11,IF(O178=-1000,0,IF(O178&gt;0,11,IF(O178&lt;0,(-O178),"0"))))</f>
        <v>11</v>
      </c>
      <c r="AU178" s="67">
        <f>IF(O178=1000,0,IF(O178=-1000,11,IF(O178&lt;-9,-(O178-2),IF(O178&gt;0,(O178),"0"))))</f>
        <v>3</v>
      </c>
      <c r="AV178" s="66">
        <f>IF(O178=1000,11,IF(O178=-1000,0,IF(O178&lt;9,11,IF(O178&gt;9,(O178+2),"0"))))</f>
        <v>11</v>
      </c>
      <c r="AW178" s="67">
        <f>IF(O178=1000,0,IF(O178=-1000,11,IF(O178&lt;0,11,IF(O178&gt;0,(O178),"0"))))</f>
        <v>3</v>
      </c>
      <c r="AX178" s="68">
        <f>IF(O178="","",IF(O178&gt;9,AV178,AT178))</f>
        <v>11</v>
      </c>
      <c r="AY178" s="69" t="str">
        <f>IF(O178="","","-")</f>
        <v>-</v>
      </c>
      <c r="AZ178" s="70">
        <f>IF(O178="","",IF(O178&lt;-9,AU178,AW178))</f>
        <v>3</v>
      </c>
      <c r="BA178" s="66" t="str">
        <f>IF(P178=1000,11,IF(P178=-1000,0,IF(P178&gt;9,(P178+2),IF(P178&lt;0,(-P178),"0"))))</f>
        <v>0</v>
      </c>
      <c r="BB178" s="67">
        <f>IF(P178=1000,0,IF(P178=-1000,11,IF(P178&lt;-9,-(P178-2),IF(P178&gt;0,(P178),"0"))))</f>
        <v>7</v>
      </c>
      <c r="BC178" s="67">
        <f>IF(P178=1000,11,IF(P178=-1000,0,IF(P178&gt;0,11,IF(P178&lt;0,(-P178),"0"))))</f>
        <v>11</v>
      </c>
      <c r="BD178" s="67">
        <f>IF(P178=1000,0,IF(P178=-1000,11,IF(P178&lt;0,11,IF(P178&gt;0,(P178),"0"))))</f>
        <v>7</v>
      </c>
      <c r="BE178" s="68">
        <f>IF(P178="","",IF(P178&gt;9,BA178,BC178))</f>
        <v>11</v>
      </c>
      <c r="BF178" s="69" t="str">
        <f>IF(P178="","","-")</f>
        <v>-</v>
      </c>
      <c r="BG178" s="70">
        <f>IF(P178="","",IF(P178&lt;-9,BB178,BD178))</f>
        <v>7</v>
      </c>
      <c r="BH178" s="66" t="str">
        <f>IF(Q178=1000,11,IF(Q178=-1000,0,IF(Q178&gt;9,(Q178+2),IF(Q178&lt;0,(-Q178),"0"))))</f>
        <v>0</v>
      </c>
      <c r="BI178" s="67">
        <f>IF(Q178=1000,0,IF(Q178=-1000,11,IF(Q178&lt;-9,-(Q178-2),IF(Q178&gt;0,(Q178),"0"))))</f>
        <v>5</v>
      </c>
      <c r="BJ178" s="67">
        <f>IF(Q178=1000,11,IF(Q178=-1000,0,IF(Q178&gt;0,11,IF(Q178&lt;0,(-Q178),"0"))))</f>
        <v>11</v>
      </c>
      <c r="BK178" s="67">
        <f>IF(Q178=1000,0,IF(Q178=-1000,11,IF(Q178&lt;0,11,IF(Q178&gt;0,(Q178),"0"))))</f>
        <v>5</v>
      </c>
      <c r="BL178" s="68">
        <f>IF(Q178="","",IF(Q178&gt;9,BH178,BJ178))</f>
        <v>11</v>
      </c>
      <c r="BM178" s="69" t="str">
        <f>IF(Q178="","","-")</f>
        <v>-</v>
      </c>
      <c r="BN178" s="70">
        <f>IF(Q178="","",IF(Q178&lt;-9,BI178,BK178))</f>
        <v>5</v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>
        <f>IF(O178="","",SUM(T178:X178))</f>
        <v>3</v>
      </c>
      <c r="CD178" s="73" t="str">
        <f>IF(CC178="","","-")</f>
        <v>-</v>
      </c>
      <c r="CE178" s="74">
        <f>IF(O178="","",SUM(Y178:AC178))</f>
        <v>0</v>
      </c>
      <c r="CP178" s="32"/>
      <c r="CQ178" s="32"/>
    </row>
    <row r="179" spans="1:95" s="31" customFormat="1" ht="15" customHeight="1" x14ac:dyDescent="0.2">
      <c r="A179" s="43">
        <v>3</v>
      </c>
      <c r="B179" s="44">
        <v>70</v>
      </c>
      <c r="C179" s="75">
        <v>2</v>
      </c>
      <c r="D179" s="76" t="str">
        <f>IF(A179="","",VLOOKUP(A179,СписокКМ!D:I,2,FALSE))</f>
        <v>ГАБДУЛЛИН Марс</v>
      </c>
      <c r="E179" s="47"/>
      <c r="F179" s="77" t="str">
        <f>IF(B179="","",VLOOKUP(B179,СписокКМ!D:I,2,FALSE))</f>
        <v>НИКАНДРОВ Максим</v>
      </c>
      <c r="G179" s="49"/>
      <c r="H179" s="41"/>
      <c r="I179" s="91" t="s">
        <v>152</v>
      </c>
      <c r="J179" s="91" t="s">
        <v>154</v>
      </c>
      <c r="K179" s="91" t="s">
        <v>150</v>
      </c>
      <c r="L179" s="91"/>
      <c r="M179" s="51"/>
      <c r="N179" s="42"/>
      <c r="O179" s="79">
        <f>IF(I179="","",IF(I179="0",1000,IF(I179="-0",-1000,I179*1)))</f>
        <v>5</v>
      </c>
      <c r="P179" s="79">
        <f t="shared" si="124"/>
        <v>6</v>
      </c>
      <c r="Q179" s="79">
        <f t="shared" si="124"/>
        <v>4</v>
      </c>
      <c r="R179" s="79" t="str">
        <f t="shared" si="124"/>
        <v/>
      </c>
      <c r="S179" s="80" t="str">
        <f t="shared" si="124"/>
        <v/>
      </c>
      <c r="T179" s="55">
        <f t="shared" si="125"/>
        <v>1</v>
      </c>
      <c r="U179" s="56">
        <f t="shared" si="125"/>
        <v>1</v>
      </c>
      <c r="V179" s="56">
        <f t="shared" si="125"/>
        <v>1</v>
      </c>
      <c r="W179" s="56" t="str">
        <f t="shared" si="125"/>
        <v/>
      </c>
      <c r="X179" s="56" t="str">
        <f t="shared" si="125"/>
        <v/>
      </c>
      <c r="Y179" s="57">
        <f t="shared" si="126"/>
        <v>0</v>
      </c>
      <c r="Z179" s="57">
        <f t="shared" si="126"/>
        <v>0</v>
      </c>
      <c r="AA179" s="57">
        <f t="shared" si="126"/>
        <v>0</v>
      </c>
      <c r="AB179" s="57" t="str">
        <f t="shared" si="126"/>
        <v/>
      </c>
      <c r="AC179" s="57" t="str">
        <f t="shared" si="126"/>
        <v/>
      </c>
      <c r="AD179" s="58">
        <f>IF(CC179="","",IF(CC179&gt;CE179,1,-1))</f>
        <v>1</v>
      </c>
      <c r="AE179" s="58">
        <f>IF(CC179="","",IF(CC179&lt;CE179,1,-1))</f>
        <v>-1</v>
      </c>
      <c r="AF179" s="59">
        <f>IF(CC179&gt;CE179,1,0)</f>
        <v>1</v>
      </c>
      <c r="AG179" s="60">
        <f>IF(CE179&gt;CC179,1,0)</f>
        <v>0</v>
      </c>
      <c r="AH179" s="81">
        <f>IF(O179="","",AX179*1)</f>
        <v>11</v>
      </c>
      <c r="AI179" s="92">
        <f>IF(P179="","",BE179*1)</f>
        <v>11</v>
      </c>
      <c r="AJ179" s="92">
        <f>IF(Q179="","",BL179*1)</f>
        <v>11</v>
      </c>
      <c r="AK179" s="92" t="str">
        <f>IF(R179="","",BS179*1)</f>
        <v/>
      </c>
      <c r="AL179" s="92" t="str">
        <f>IF(S179="","",BZ179*1)</f>
        <v/>
      </c>
      <c r="AM179" s="93">
        <f>IF(O179="","",AZ179*1)</f>
        <v>5</v>
      </c>
      <c r="AN179" s="93">
        <f>IF(P179="","",BG179*1)</f>
        <v>6</v>
      </c>
      <c r="AO179" s="93">
        <f>IF(Q179="","",BN179*1)</f>
        <v>4</v>
      </c>
      <c r="AP179" s="93" t="str">
        <f>IF(R179="","",BU179*1)</f>
        <v/>
      </c>
      <c r="AQ179" s="93" t="str">
        <f>IF(S179="","",CB179*1)</f>
        <v/>
      </c>
      <c r="AR179" s="64">
        <f>SUM(AH179:AL179)</f>
        <v>33</v>
      </c>
      <c r="AS179" s="65">
        <f>SUM(AM179:AQ179)</f>
        <v>15</v>
      </c>
      <c r="AT179" s="66">
        <f>IF(O179=1000,11,IF(O179=-1000,0,IF(O179&gt;0,11,IF(O179&lt;0,(-O179),"0"))))</f>
        <v>11</v>
      </c>
      <c r="AU179" s="67">
        <f>IF(O179=1000,0,IF(O179=-1000,11,IF(O179&lt;-9,-(O179-2),IF(O179&gt;0,(O179),"0"))))</f>
        <v>5</v>
      </c>
      <c r="AV179" s="66" t="str">
        <f>IF(O179=1000,11,IF(O179=-1000,0,IF(O179&gt;9,(O179+2),IF(O179&lt;0,(-O179),"0"))))</f>
        <v>0</v>
      </c>
      <c r="AW179" s="67">
        <f>IF(O179=1000,0,IF(O179=-1000,11,IF(O179&lt;0,11,IF(O179&gt;0,(O179),"0"))))</f>
        <v>5</v>
      </c>
      <c r="AX179" s="94">
        <f>IF(O179="","",IF(O179&gt;9,AV179,AT179))</f>
        <v>11</v>
      </c>
      <c r="AY179" s="95" t="str">
        <f>IF(O179="","","-")</f>
        <v>-</v>
      </c>
      <c r="AZ179" s="96">
        <f>IF(O179="","",IF(O179&lt;-9,AU179,AW179))</f>
        <v>5</v>
      </c>
      <c r="BA179" s="66" t="str">
        <f>IF(P179=1000,11,IF(P179=-1000,0,IF(P179&gt;9,(P179+2),IF(P179&lt;0,(-P179),"0"))))</f>
        <v>0</v>
      </c>
      <c r="BB179" s="67">
        <f>IF(P179=1000,0,IF(P179=-1000,11,IF(P179&lt;-9,-(P179-2),IF(P179&gt;0,(P179),"0"))))</f>
        <v>6</v>
      </c>
      <c r="BC179" s="67">
        <f>IF(P179=1000,11,IF(P179=-1000,0,IF(P179&gt;0,11,IF(P179&lt;0,(-P179),"0"))))</f>
        <v>11</v>
      </c>
      <c r="BD179" s="67">
        <f>IF(P179=1000,0,IF(P179=-1000,11,IF(P179&lt;0,11,IF(P179&gt;0,(P179),"0"))))</f>
        <v>6</v>
      </c>
      <c r="BE179" s="94">
        <f>IF(P179="","",IF(P179&gt;9,BA179,BC179))</f>
        <v>11</v>
      </c>
      <c r="BF179" s="95" t="str">
        <f>IF(P179="","","-")</f>
        <v>-</v>
      </c>
      <c r="BG179" s="96">
        <f>IF(P179="","",IF(P179&lt;-9,BB179,BD179))</f>
        <v>6</v>
      </c>
      <c r="BH179" s="66" t="str">
        <f>IF(Q179=1000,11,IF(Q179=-1000,0,IF(Q179&gt;9,(Q179+2),IF(Q179&lt;0,(-Q179),"0"))))</f>
        <v>0</v>
      </c>
      <c r="BI179" s="67">
        <f>IF(Q179=1000,0,IF(Q179=-1000,11,IF(Q179&lt;-9,-(Q179-2),IF(Q179&gt;0,(Q179),"0"))))</f>
        <v>4</v>
      </c>
      <c r="BJ179" s="67">
        <f>IF(Q179=1000,11,IF(Q179=-1000,0,IF(Q179&gt;0,11,IF(Q179&lt;0,(-Q179),"0"))))</f>
        <v>11</v>
      </c>
      <c r="BK179" s="67">
        <f>IF(Q179=1000,0,IF(Q179=-1000,11,IF(Q179&lt;0,11,IF(Q179&gt;0,(Q179),"0"))))</f>
        <v>4</v>
      </c>
      <c r="BL179" s="94">
        <f>IF(Q179="","",IF(Q179&gt;9,BH179,BJ179))</f>
        <v>11</v>
      </c>
      <c r="BM179" s="95" t="str">
        <f>IF(Q179="","","-")</f>
        <v>-</v>
      </c>
      <c r="BN179" s="96">
        <f>IF(Q179="","",IF(Q179&lt;-9,BI179,BK179))</f>
        <v>4</v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94" t="str">
        <f>IF(R179="","",IF(R179&gt;9,BO179,BQ179))</f>
        <v/>
      </c>
      <c r="BT179" s="95" t="str">
        <f>IF(R179="","","-")</f>
        <v/>
      </c>
      <c r="BU179" s="96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94" t="str">
        <f>IF(S179="","",IF(S179&gt;9,BV179,BX179))</f>
        <v/>
      </c>
      <c r="CA179" s="95" t="str">
        <f>IF(S179="","","-")</f>
        <v/>
      </c>
      <c r="CB179" s="96" t="str">
        <f>IF(S179="","",IF(S179&lt;-9,BW179,BY179))</f>
        <v/>
      </c>
      <c r="CC179" s="97">
        <f>IF(O179="","",SUM(T179:X179))</f>
        <v>3</v>
      </c>
      <c r="CD179" s="88" t="str">
        <f>IF(CC179="","","-")</f>
        <v>-</v>
      </c>
      <c r="CE179" s="98">
        <f>IF(O179="","",SUM(Y179:AC179))</f>
        <v>0</v>
      </c>
      <c r="CP179" s="32"/>
      <c r="CQ179" s="32"/>
    </row>
    <row r="180" spans="1:95" s="31" customFormat="1" ht="15" customHeight="1" x14ac:dyDescent="0.2">
      <c r="A180" s="43">
        <v>17</v>
      </c>
      <c r="B180" s="44">
        <v>18</v>
      </c>
      <c r="C180" s="1250" t="s">
        <v>563</v>
      </c>
      <c r="D180" s="76" t="str">
        <f>IF(A180="","",VLOOKUP(A180,СписокКМ!D:I,2,FALSE))</f>
        <v>ОСИПОВ Роман</v>
      </c>
      <c r="E180" s="47"/>
      <c r="F180" s="77" t="str">
        <f>IF(B180="","",VLOOKUP(B180,СписокКМ!D:I,2,FALSE))</f>
        <v>БЕГОУЛЕВ Матвей</v>
      </c>
      <c r="G180" s="49"/>
      <c r="H180" s="41"/>
      <c r="I180" s="1252" t="s">
        <v>161</v>
      </c>
      <c r="J180" s="1252" t="s">
        <v>564</v>
      </c>
      <c r="K180" s="1252" t="s">
        <v>155</v>
      </c>
      <c r="L180" s="1252" t="s">
        <v>28</v>
      </c>
      <c r="M180" s="1252" t="s">
        <v>568</v>
      </c>
      <c r="N180" s="42"/>
      <c r="O180" s="1244">
        <f>IF(I180="","",IF(I180="0",1000,IF(I180="-0",-1000,I180*1)))</f>
        <v>12</v>
      </c>
      <c r="P180" s="1244">
        <f>IF(J180="","",IF(J180="0",1000,IF(J180="-0",-1000,J180*1)))</f>
        <v>-6</v>
      </c>
      <c r="Q180" s="1244">
        <f>IF(K180="","",IF(K180="0",1000,IF(K180="-0",-1000,K180*1)))</f>
        <v>7</v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>
        <f>IF(O180="","",IF(O180&gt;0,1,0))</f>
        <v>1</v>
      </c>
      <c r="U180" s="1284">
        <f>IF(P180="","",IF(P180&gt;0,1,0))</f>
        <v>0</v>
      </c>
      <c r="V180" s="1284">
        <f>IF(Q180="","",IF(Q180&gt;0,1,0))</f>
        <v>1</v>
      </c>
      <c r="W180" s="1284" t="str">
        <f>IF(R180="","",IF(R180&gt;0,1,0))</f>
        <v/>
      </c>
      <c r="X180" s="1284" t="str">
        <f>IF(S180="","",IF(S180&gt;0,1,0))</f>
        <v/>
      </c>
      <c r="Y180" s="1278">
        <f>IF(O180="","",IF(O180&lt;0,1,0))</f>
        <v>0</v>
      </c>
      <c r="Z180" s="1278">
        <f>IF(P180="","",IF(P180&lt;0,1,0))</f>
        <v>1</v>
      </c>
      <c r="AA180" s="1278">
        <f>IF(Q180="","",IF(Q180&lt;0,1,0))</f>
        <v>0</v>
      </c>
      <c r="AB180" s="1278" t="str">
        <f>IF(R180="","",IF(R180&lt;0,1,0))</f>
        <v/>
      </c>
      <c r="AC180" s="1278" t="str">
        <f>IF(S180="","",IF(S180&lt;0,1,0))</f>
        <v/>
      </c>
      <c r="AD180" s="1280">
        <f>IF(CC180="","",IF(CC180&gt;CE180,1,-1))</f>
        <v>-1</v>
      </c>
      <c r="AE180" s="1280">
        <f>IF(CC180="","",IF(CC180&lt;CE180,1,-1))</f>
        <v>1</v>
      </c>
      <c r="AF180" s="1282">
        <f>IF(CC180&gt;CE180,1,0)</f>
        <v>0</v>
      </c>
      <c r="AG180" s="1272">
        <f>IF(CE180&gt;CC180,1,0)</f>
        <v>1</v>
      </c>
      <c r="AH180" s="1274">
        <f>IF(O180="","",AX180*1)</f>
        <v>14</v>
      </c>
      <c r="AI180" s="1276">
        <f>IF(P180="","",BE180*1)</f>
        <v>6</v>
      </c>
      <c r="AJ180" s="1276">
        <f>IF(Q180="","",BL180*1)</f>
        <v>11</v>
      </c>
      <c r="AK180" s="1276" t="str">
        <f>IF(R180="","",BS180*1)</f>
        <v/>
      </c>
      <c r="AL180" s="1276" t="str">
        <f>IF(S180="","",BZ180*1)</f>
        <v/>
      </c>
      <c r="AM180" s="1298">
        <f>IF(O180="","",AZ180*1)</f>
        <v>12</v>
      </c>
      <c r="AN180" s="1298">
        <f>IF(P180="","",BG180*1)</f>
        <v>11</v>
      </c>
      <c r="AO180" s="1298">
        <f>IF(Q180="","",BN180*1)</f>
        <v>7</v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>
        <f>IF(O180=1000,0,IF(O180=-1000,11,IF(O180&lt;-9,-(O180-2),IF(O180&gt;0,(O180),"0"))))</f>
        <v>12</v>
      </c>
      <c r="AV180" s="1286">
        <f>IF(O180=1000,11,IF(O180=-1000,0,IF(O180&gt;9,(O180+2),IF(O180&lt;0,(-O180),"0"))))</f>
        <v>14</v>
      </c>
      <c r="AW180" s="1286">
        <f>IF(O180=1000,0,IF(O180=-1000,11,IF(O180&lt;0,11,IF(O180&gt;0,(O180),"0"))))</f>
        <v>12</v>
      </c>
      <c r="AX180" s="1296">
        <f>IF(O180="","",IF(O180&gt;9,AV180,AT180))</f>
        <v>14</v>
      </c>
      <c r="AY180" s="1288" t="str">
        <f>IF(O180="","","-")</f>
        <v>-</v>
      </c>
      <c r="AZ180" s="1290">
        <f>IF(O180="","",IF(O180&lt;-9,AU180,AW180))</f>
        <v>12</v>
      </c>
      <c r="BA180" s="1286">
        <f>IF(P180=1000,11,IF(P180=-1000,0,IF(P180&gt;9,(P180+2),IF(P180&lt;0,(-P180),"0"))))</f>
        <v>6</v>
      </c>
      <c r="BB180" s="1286" t="str">
        <f>IF(P180=1000,0,IF(P180=-1000,11,IF(P180&lt;-9,-(P180-2),IF(P180&gt;0,(P180),"0"))))</f>
        <v>0</v>
      </c>
      <c r="BC180" s="1286">
        <f>IF(P180=1000,11,IF(P180=-1000,0,IF(P180&gt;0,11,IF(P180&lt;0,(-P180),"0"))))</f>
        <v>6</v>
      </c>
      <c r="BD180" s="1286">
        <f>IF(P180=1000,0,IF(P180=-1000,11,IF(P180&lt;0,11,IF(P180&gt;0,(P180),"0"))))</f>
        <v>11</v>
      </c>
      <c r="BE180" s="1296">
        <f>IF(P180="","",IF(P180&gt;9,BA180,BC180))</f>
        <v>6</v>
      </c>
      <c r="BF180" s="1288" t="str">
        <f>IF(P180="","","-")</f>
        <v>-</v>
      </c>
      <c r="BG180" s="1290">
        <f>IF(P180="","",IF(P180&lt;-9,BB180,BD180))</f>
        <v>11</v>
      </c>
      <c r="BH180" s="1286" t="str">
        <f>IF(Q180=1000,11,IF(Q180=-1000,0,IF(Q180&gt;9,(Q180+2),IF(Q180&lt;0,(-Q180),"0"))))</f>
        <v>0</v>
      </c>
      <c r="BI180" s="1286">
        <f>IF(Q180=1000,0,IF(Q180=-1000,11,IF(Q180&lt;-9,-(Q180-2),IF(Q180&gt;0,(Q180),"0"))))</f>
        <v>7</v>
      </c>
      <c r="BJ180" s="1286">
        <f>IF(Q180=1000,11,IF(Q180=-1000,0,IF(Q180&gt;0,11,IF(Q180&lt;0,(-Q180),"0"))))</f>
        <v>11</v>
      </c>
      <c r="BK180" s="1286">
        <f>IF(Q180=1000,0,IF(Q180=-1000,11,IF(Q180&lt;0,11,IF(Q180&gt;0,(Q180),"0"))))</f>
        <v>7</v>
      </c>
      <c r="BL180" s="1296">
        <f>IF(Q180="","",IF(Q180&gt;9,BH180,BJ180))</f>
        <v>11</v>
      </c>
      <c r="BM180" s="1288" t="str">
        <f>IF(Q180="","","-")</f>
        <v>-</v>
      </c>
      <c r="BN180" s="1290">
        <f>IF(Q180="","",IF(Q180&lt;-9,BI180,BK180))</f>
        <v>7</v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>
        <v>9</v>
      </c>
      <c r="BT180" s="1288" t="s">
        <v>569</v>
      </c>
      <c r="BU180" s="1290">
        <v>11</v>
      </c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>
        <v>7</v>
      </c>
      <c r="CA180" s="1288" t="s">
        <v>569</v>
      </c>
      <c r="CB180" s="1290">
        <v>11</v>
      </c>
      <c r="CC180" s="1302">
        <v>2</v>
      </c>
      <c r="CD180" s="1304" t="str">
        <f>IF(CC180="","","-")</f>
        <v>-</v>
      </c>
      <c r="CE180" s="1306">
        <v>3</v>
      </c>
      <c r="CP180" s="32"/>
      <c r="CQ180" s="32"/>
    </row>
    <row r="181" spans="1:95" s="31" customFormat="1" ht="15" customHeight="1" x14ac:dyDescent="0.2">
      <c r="A181" s="43">
        <v>3</v>
      </c>
      <c r="B181" s="44">
        <v>70</v>
      </c>
      <c r="C181" s="1251"/>
      <c r="D181" s="46" t="str">
        <f>IF(A181="","",VLOOKUP(A181,СписокКМ!D:I,2,FALSE))</f>
        <v>ГАБДУЛЛИН Марс</v>
      </c>
      <c r="E181" s="47"/>
      <c r="F181" s="48" t="str">
        <f>IF(B181="","",VLOOKUP(B181,СписокКМ!D:I,2,FALSE))</f>
        <v>НИКАНДРОВ Максим</v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x14ac:dyDescent="0.2">
      <c r="A182" s="99">
        <f>IF(A178="","",A178)</f>
        <v>8</v>
      </c>
      <c r="B182" s="99">
        <f>IF(B178="","",B179)</f>
        <v>70</v>
      </c>
      <c r="C182" s="75">
        <v>4</v>
      </c>
      <c r="D182" s="100" t="str">
        <f>IF(A182="","",VLOOKUP(A182,СписокКМ!D:I,2,FALSE))</f>
        <v>САФИУЛЛИН Динар</v>
      </c>
      <c r="E182" s="101"/>
      <c r="F182" s="77" t="str">
        <f>IF(B182="","",VLOOKUP(B182,СписокКМ!D:I,2,FALSE))</f>
        <v>НИКАНДРОВ Максим</v>
      </c>
      <c r="G182" s="102"/>
      <c r="H182" s="41"/>
      <c r="I182" s="91" t="s">
        <v>29</v>
      </c>
      <c r="J182" s="91" t="s">
        <v>28</v>
      </c>
      <c r="K182" s="91" t="s">
        <v>149</v>
      </c>
      <c r="L182" s="91" t="s">
        <v>149</v>
      </c>
      <c r="M182" s="91"/>
      <c r="N182" s="42"/>
      <c r="O182" s="79">
        <f>IF(I182="","",IF(I182="0",1000,IF(I182="-0",-1000,I182*1)))</f>
        <v>9</v>
      </c>
      <c r="P182" s="79">
        <f t="shared" ref="P182:S183" si="127">IF(J182="","",IF(J182="0",1000,IF(J182="-0",-1000,J182*1)))</f>
        <v>-9</v>
      </c>
      <c r="Q182" s="79">
        <f t="shared" si="127"/>
        <v>3</v>
      </c>
      <c r="R182" s="79">
        <f t="shared" si="127"/>
        <v>3</v>
      </c>
      <c r="S182" s="80" t="str">
        <f t="shared" si="127"/>
        <v/>
      </c>
      <c r="T182" s="103">
        <f t="shared" ref="T182:X183" si="128">IF(O182="","",IF(O182&gt;0,1,0))</f>
        <v>1</v>
      </c>
      <c r="U182" s="104">
        <f t="shared" si="128"/>
        <v>0</v>
      </c>
      <c r="V182" s="104">
        <f t="shared" si="128"/>
        <v>1</v>
      </c>
      <c r="W182" s="104">
        <f t="shared" si="128"/>
        <v>1</v>
      </c>
      <c r="X182" s="104" t="str">
        <f t="shared" si="128"/>
        <v/>
      </c>
      <c r="Y182" s="105">
        <f t="shared" ref="Y182:AC183" si="129">IF(O182="","",IF(O182&lt;0,1,0))</f>
        <v>0</v>
      </c>
      <c r="Z182" s="105">
        <f t="shared" si="129"/>
        <v>1</v>
      </c>
      <c r="AA182" s="105">
        <f t="shared" si="129"/>
        <v>0</v>
      </c>
      <c r="AB182" s="105">
        <f t="shared" si="129"/>
        <v>0</v>
      </c>
      <c r="AC182" s="105" t="str">
        <f t="shared" si="129"/>
        <v/>
      </c>
      <c r="AD182" s="106">
        <f>IF(CC182="","",IF(CC182&gt;CE182,1,-1))</f>
        <v>1</v>
      </c>
      <c r="AE182" s="106">
        <f>IF(CC182="","",IF(CC182&lt;CE182,1,-1))</f>
        <v>-1</v>
      </c>
      <c r="AF182" s="107">
        <f>IF(CC182&gt;CE182,1,0)</f>
        <v>1</v>
      </c>
      <c r="AG182" s="108">
        <f>IF(CE182&gt;CC182,1,0)</f>
        <v>0</v>
      </c>
      <c r="AH182" s="81">
        <f>IF(O182="","",AX182*1)</f>
        <v>11</v>
      </c>
      <c r="AI182" s="92">
        <f>IF(P182="","",BE182*1)</f>
        <v>9</v>
      </c>
      <c r="AJ182" s="92">
        <f>IF(Q182="","",BL182*1)</f>
        <v>11</v>
      </c>
      <c r="AK182" s="92">
        <f>IF(R182="","",BS182*1)</f>
        <v>11</v>
      </c>
      <c r="AL182" s="92" t="str">
        <f>IF(S182="","",BZ182*1)</f>
        <v/>
      </c>
      <c r="AM182" s="93">
        <f>IF(O182="","",AZ182*1)</f>
        <v>9</v>
      </c>
      <c r="AN182" s="93">
        <f>IF(P182="","",BG182*1)</f>
        <v>11</v>
      </c>
      <c r="AO182" s="93">
        <f>IF(Q182="","",BN182*1)</f>
        <v>3</v>
      </c>
      <c r="AP182" s="93">
        <f>IF(R182="","",BU182*1)</f>
        <v>3</v>
      </c>
      <c r="AQ182" s="93" t="str">
        <f>IF(S182="","",CB182*1)</f>
        <v/>
      </c>
      <c r="AR182" s="109">
        <f>SUM(AH182:AL182)</f>
        <v>42</v>
      </c>
      <c r="AS182" s="110">
        <f>SUM(AM182:AQ182)</f>
        <v>26</v>
      </c>
      <c r="AT182" s="111">
        <f>IF(O182=1000,11,IF(O182=-1000,0,IF(O182&gt;0,11,IF(O182&lt;0,(-O182),"0"))))</f>
        <v>11</v>
      </c>
      <c r="AU182" s="112">
        <f>IF(O182=1000,0,IF(O182=-1000,11,IF(O182&lt;-9,-(O182-2),IF(O182&gt;0,(O182),"0"))))</f>
        <v>9</v>
      </c>
      <c r="AV182" s="111" t="str">
        <f>IF(O182=1000,11,IF(O182=-1000,0,IF(O182&gt;9,(O182+2),IF(O182&lt;0,(-O182),"0"))))</f>
        <v>0</v>
      </c>
      <c r="AW182" s="112">
        <f>IF(O182=1000,0,IF(O182=-1000,11,IF(O182&lt;0,11,IF(O182&gt;0,(O182),"0"))))</f>
        <v>9</v>
      </c>
      <c r="AX182" s="94">
        <f>IF(O182="","",IF(O182&gt;9,AV182,AT182))</f>
        <v>11</v>
      </c>
      <c r="AY182" s="95" t="str">
        <f>IF(O182="","","-")</f>
        <v>-</v>
      </c>
      <c r="AZ182" s="96">
        <f>IF(O182="","",IF(O182&lt;-9,AU182,AW182))</f>
        <v>9</v>
      </c>
      <c r="BA182" s="111">
        <f>IF(P182=1000,11,IF(P182=-1000,0,IF(P182&gt;9,(P182+2),IF(P182&lt;0,(-P182),"0"))))</f>
        <v>9</v>
      </c>
      <c r="BB182" s="112" t="str">
        <f>IF(P182=1000,0,IF(P182=-1000,11,IF(P182&lt;-9,-(P182-2),IF(P182&gt;0,(P182),"0"))))</f>
        <v>0</v>
      </c>
      <c r="BC182" s="112">
        <f>IF(P182=1000,11,IF(P182=-1000,0,IF(P182&gt;0,11,IF(P182&lt;0,(-P182),"0"))))</f>
        <v>9</v>
      </c>
      <c r="BD182" s="112">
        <f>IF(P182=1000,0,IF(P182=-1000,11,IF(P182&lt;0,11,IF(P182&gt;0,(P182),"0"))))</f>
        <v>11</v>
      </c>
      <c r="BE182" s="94">
        <f>IF(P182="","",IF(P182&gt;9,BA182,BC182))</f>
        <v>9</v>
      </c>
      <c r="BF182" s="95" t="str">
        <f>IF(P182="","","-")</f>
        <v>-</v>
      </c>
      <c r="BG182" s="96">
        <f>IF(P182="","",IF(P182&lt;-9,BB182,BD182))</f>
        <v>11</v>
      </c>
      <c r="BH182" s="111" t="str">
        <f>IF(Q182=1000,11,IF(Q182=-1000,0,IF(Q182&gt;9,(Q182+2),IF(Q182&lt;0,(-Q182),"0"))))</f>
        <v>0</v>
      </c>
      <c r="BI182" s="112">
        <f>IF(Q182=1000,0,IF(Q182=-1000,11,IF(Q182&lt;-9,-(Q182-2),IF(Q182&gt;0,(Q182),"0"))))</f>
        <v>3</v>
      </c>
      <c r="BJ182" s="112">
        <f>IF(Q182=1000,11,IF(Q182=-1000,0,IF(Q182&gt;0,11,IF(Q182&lt;0,(-Q182),"0"))))</f>
        <v>11</v>
      </c>
      <c r="BK182" s="112">
        <f>IF(Q182=1000,0,IF(Q182=-1000,11,IF(Q182&lt;0,11,IF(Q182&gt;0,(Q182),"0"))))</f>
        <v>3</v>
      </c>
      <c r="BL182" s="94">
        <f>IF(Q182="","",IF(Q182&gt;9,BH182,BJ182))</f>
        <v>11</v>
      </c>
      <c r="BM182" s="95" t="str">
        <f>IF(Q182="","","-")</f>
        <v>-</v>
      </c>
      <c r="BN182" s="96">
        <f>IF(Q182="","",IF(Q182&lt;-9,BI182,BK182))</f>
        <v>3</v>
      </c>
      <c r="BO182" s="112" t="str">
        <f>IF(R182=1000,11,IF(R182=-1000,0,IF(R182&gt;9,(R182+2),IF(R182&lt;0,(-R182),"0"))))</f>
        <v>0</v>
      </c>
      <c r="BP182" s="112">
        <f>IF(R182=1000,0,IF(R182=-1000,11,IF(R182&lt;-9,-(R182-2),IF(R182&gt;0,(R182),"0"))))</f>
        <v>3</v>
      </c>
      <c r="BQ182" s="112">
        <f>IF(R182=1000,11,IF(R182=-1000,0,IF(R182&gt;0,11,IF(R182&lt;0,(-R182),"0"))))</f>
        <v>11</v>
      </c>
      <c r="BR182" s="112">
        <f>IF(R182=1000,0,IF(R182=-1000,11,IF(R182&lt;0,11,IF(R182&gt;0,(R182),"0"))))</f>
        <v>3</v>
      </c>
      <c r="BS182" s="94">
        <f>IF(R182="","",IF(R182&gt;9,BO182,BQ182))</f>
        <v>11</v>
      </c>
      <c r="BT182" s="95" t="str">
        <f>IF(R182="","","-")</f>
        <v>-</v>
      </c>
      <c r="BU182" s="96">
        <f>IF(R182="","",IF(R182&lt;-9,BP182,BR182))</f>
        <v>3</v>
      </c>
      <c r="BV182" s="112" t="e">
        <f>IF(S182=1000,11,IF(S182=-1000,0,IF(S182&gt;9,(S182+2),IF(S182&lt;0,(-S182),"0"))))</f>
        <v>#VALUE!</v>
      </c>
      <c r="BW182" s="112" t="str">
        <f>IF(S182=1000,0,IF(S182=-1000,11,IF(S182&lt;-9,-(S182-2),IF(S182&gt;0,(S182),"0"))))</f>
        <v/>
      </c>
      <c r="BX182" s="112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94" t="str">
        <f>IF(S182="","",IF(S182&gt;9,BV182,BX182))</f>
        <v/>
      </c>
      <c r="CA182" s="95" t="str">
        <f>IF(S182="","","-")</f>
        <v/>
      </c>
      <c r="CB182" s="96" t="str">
        <f>IF(S182="","",IF(S182&lt;-9,BW182,BY182))</f>
        <v/>
      </c>
      <c r="CC182" s="97">
        <f>IF(O182="","",SUM(T182:X182))</f>
        <v>3</v>
      </c>
      <c r="CD182" s="88" t="str">
        <f>IF(CC182="","","-")</f>
        <v>-</v>
      </c>
      <c r="CE182" s="98">
        <f>IF(O182="","",SUM(Y182:AC182))</f>
        <v>1</v>
      </c>
      <c r="CP182" s="32"/>
      <c r="CQ182" s="32"/>
    </row>
    <row r="183" spans="1:95" s="31" customFormat="1" ht="15" customHeight="1" thickBot="1" x14ac:dyDescent="0.25">
      <c r="A183" s="99">
        <f>IF(A178="","",A179)</f>
        <v>3</v>
      </c>
      <c r="B183" s="99">
        <f>IF(B178="","",B178)</f>
        <v>18</v>
      </c>
      <c r="C183" s="114">
        <v>5</v>
      </c>
      <c r="D183" s="115" t="str">
        <f>IF(A183="","",VLOOKUP(A183,СписокКМ!D:I,2,FALSE))</f>
        <v>ГАБДУЛЛИН Марс</v>
      </c>
      <c r="E183" s="116"/>
      <c r="F183" s="117" t="str">
        <f>IF(B183="","",VLOOKUP(B183,СписокКМ!D:I,2,FALSE))</f>
        <v>БЕГОУЛЕВ Матвей</v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127"/>
        <v/>
      </c>
      <c r="Q183" s="123" t="str">
        <f t="shared" si="127"/>
        <v/>
      </c>
      <c r="R183" s="123" t="str">
        <f t="shared" si="127"/>
        <v/>
      </c>
      <c r="S183" s="124" t="str">
        <f t="shared" si="127"/>
        <v/>
      </c>
      <c r="T183" s="125" t="str">
        <f t="shared" si="128"/>
        <v/>
      </c>
      <c r="U183" s="126" t="str">
        <f t="shared" si="128"/>
        <v/>
      </c>
      <c r="V183" s="126" t="str">
        <f t="shared" si="128"/>
        <v/>
      </c>
      <c r="W183" s="126" t="str">
        <f t="shared" si="128"/>
        <v/>
      </c>
      <c r="X183" s="126" t="str">
        <f t="shared" si="128"/>
        <v/>
      </c>
      <c r="Y183" s="127" t="str">
        <f t="shared" si="129"/>
        <v/>
      </c>
      <c r="Z183" s="127" t="str">
        <f t="shared" si="129"/>
        <v/>
      </c>
      <c r="AA183" s="127" t="str">
        <f t="shared" si="129"/>
        <v/>
      </c>
      <c r="AB183" s="127" t="str">
        <f t="shared" si="129"/>
        <v/>
      </c>
      <c r="AC183" s="127" t="str">
        <f t="shared" si="129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  <row r="184" spans="1:95" s="31" customFormat="1" ht="15" customHeight="1" thickBot="1" x14ac:dyDescent="0.25">
      <c r="A184" s="145"/>
      <c r="B184" s="145"/>
      <c r="C184" s="145"/>
      <c r="D184" s="146"/>
      <c r="E184" s="147"/>
      <c r="F184" s="148"/>
      <c r="G184" s="149"/>
      <c r="H184" s="150"/>
      <c r="I184" s="151"/>
      <c r="J184" s="151"/>
      <c r="K184" s="151"/>
      <c r="L184" s="151"/>
      <c r="M184" s="151"/>
      <c r="N184" s="150"/>
      <c r="O184" s="152"/>
      <c r="P184" s="152"/>
      <c r="Q184" s="152"/>
      <c r="R184" s="152"/>
      <c r="S184" s="152"/>
      <c r="T184" s="153"/>
      <c r="U184" s="153"/>
      <c r="V184" s="153"/>
      <c r="W184" s="153"/>
      <c r="X184" s="153"/>
      <c r="Y184" s="154"/>
      <c r="Z184" s="154"/>
      <c r="AA184" s="154"/>
      <c r="AB184" s="154"/>
      <c r="AC184" s="154"/>
      <c r="AD184" s="155"/>
      <c r="AE184" s="155"/>
      <c r="AF184" s="156"/>
      <c r="AG184" s="156"/>
      <c r="AH184" s="157"/>
      <c r="AI184" s="157"/>
      <c r="AJ184" s="157"/>
      <c r="AK184" s="157"/>
      <c r="AL184" s="157"/>
      <c r="AM184" s="158"/>
      <c r="AN184" s="158"/>
      <c r="AO184" s="158"/>
      <c r="AP184" s="158"/>
      <c r="AQ184" s="158"/>
      <c r="AR184" s="159"/>
      <c r="AS184" s="159"/>
      <c r="AT184" s="160"/>
      <c r="AU184" s="160"/>
      <c r="AV184" s="160"/>
      <c r="AW184" s="160"/>
      <c r="AX184" s="161"/>
      <c r="AY184" s="161"/>
      <c r="AZ184" s="161"/>
      <c r="BA184" s="160"/>
      <c r="BB184" s="160"/>
      <c r="BC184" s="160"/>
      <c r="BD184" s="160"/>
      <c r="BE184" s="161"/>
      <c r="BF184" s="161"/>
      <c r="BG184" s="161"/>
      <c r="BH184" s="160"/>
      <c r="BI184" s="160"/>
      <c r="BJ184" s="160"/>
      <c r="BK184" s="160"/>
      <c r="BL184" s="161"/>
      <c r="BM184" s="161"/>
      <c r="BN184" s="161"/>
      <c r="BO184" s="160"/>
      <c r="BP184" s="160"/>
      <c r="BQ184" s="160"/>
      <c r="BR184" s="160"/>
      <c r="BS184" s="161"/>
      <c r="BT184" s="161"/>
      <c r="BU184" s="161"/>
      <c r="BV184" s="160"/>
      <c r="BW184" s="160"/>
      <c r="BX184" s="160"/>
      <c r="BY184" s="160"/>
      <c r="BZ184" s="161"/>
      <c r="CA184" s="161"/>
      <c r="CB184" s="161"/>
      <c r="CC184" s="162"/>
      <c r="CD184" s="163"/>
      <c r="CE184" s="164"/>
      <c r="CP184" s="32"/>
      <c r="CQ184" s="32"/>
    </row>
    <row r="185" spans="1:95" s="31" customFormat="1" ht="31.5" customHeight="1" thickBot="1" x14ac:dyDescent="0.25">
      <c r="A185" s="34">
        <v>5</v>
      </c>
      <c r="B185" s="35">
        <v>3</v>
      </c>
      <c r="C185" s="1225">
        <f>1+C176</f>
        <v>21</v>
      </c>
      <c r="D185" s="1227" t="str">
        <f>IF(A185="","",VLOOKUP(A185,СписокКМ!$A$186:$D$236,3,FALSE))</f>
        <v xml:space="preserve">Челябинская область </v>
      </c>
      <c r="E185" s="1228" t="e">
        <f>IF(B185="","",VLOOKUP(B185,СписокКМ!E:J,2,FALSE))</f>
        <v>#N/A</v>
      </c>
      <c r="F185" s="1231" t="str">
        <f>IF(B185="","",VLOOKUP(B185,СписокКМ!$A$186:$D$236,3,FALSE))</f>
        <v>Санкт-Петербург</v>
      </c>
      <c r="G185" s="1232" t="e">
        <f>IF(D185="","",VLOOKUP(D185,СписокКМ!G:L,2,FALSE))</f>
        <v>#N/A</v>
      </c>
      <c r="H185" s="36"/>
      <c r="I185" s="1235" t="s">
        <v>7</v>
      </c>
      <c r="J185" s="1235"/>
      <c r="K185" s="1235"/>
      <c r="L185" s="1235"/>
      <c r="M185" s="1235"/>
      <c r="N185" s="37"/>
      <c r="O185" s="1237"/>
      <c r="P185" s="1238"/>
      <c r="Q185" s="1238"/>
      <c r="R185" s="1238"/>
      <c r="S185" s="1238"/>
      <c r="T185" s="38" t="e">
        <f>IF(A185="","",VLOOKUP(A185,'[60]Протокол команд'!A:K,8,FALSE))</f>
        <v>#N/A</v>
      </c>
      <c r="U185" s="39" t="e">
        <f>T185*5-4</f>
        <v>#N/A</v>
      </c>
      <c r="V185" s="39" t="e">
        <f>T185*5</f>
        <v>#N/A</v>
      </c>
      <c r="W185" s="39" t="e">
        <f>CONCATENATE(U185,"-",V185)</f>
        <v>#N/A</v>
      </c>
      <c r="X185" s="39" t="e">
        <f>IF(A185="","",VLOOKUP(A185,'[60]Протокол команд'!A:K,10,FALSE))</f>
        <v>#N/A</v>
      </c>
      <c r="Y185" s="39" t="e">
        <f>X185*5-4</f>
        <v>#N/A</v>
      </c>
      <c r="Z185" s="39" t="e">
        <f>X185*5</f>
        <v>#N/A</v>
      </c>
      <c r="AA185" s="39" t="e">
        <f>CONCATENATE(Y185,"-",Z185)</f>
        <v>#N/A</v>
      </c>
      <c r="AB185" s="1241">
        <f>IF(O187="","",SUM(AF187:AF192))</f>
        <v>3</v>
      </c>
      <c r="AC185" s="1242"/>
      <c r="AD185" s="1243"/>
      <c r="AE185" s="1242">
        <f>IF(O187="","",SUM(AG187:AG192))</f>
        <v>2</v>
      </c>
      <c r="AF185" s="1242"/>
      <c r="AG185" s="1264"/>
      <c r="AH185" s="1241">
        <f>SUM(CC187:CC192)</f>
        <v>13</v>
      </c>
      <c r="AI185" s="1242"/>
      <c r="AJ185" s="1243"/>
      <c r="AK185" s="1242">
        <f>SUM(CE187:CE192)</f>
        <v>6</v>
      </c>
      <c r="AL185" s="1242"/>
      <c r="AM185" s="1264"/>
      <c r="AN185" s="1265">
        <f>SUM(AR187:AR192)</f>
        <v>152</v>
      </c>
      <c r="AO185" s="1266"/>
      <c r="AP185" s="1267"/>
      <c r="AQ185" s="1266">
        <f>SUM(AS187:AS192)</f>
        <v>110</v>
      </c>
      <c r="AR185" s="1266"/>
      <c r="AS185" s="1268"/>
      <c r="AT185" s="1314" t="s">
        <v>597</v>
      </c>
      <c r="AU185" s="1315"/>
      <c r="AV185" s="1315"/>
      <c r="AW185" s="1315"/>
      <c r="AX185" s="1315"/>
      <c r="AY185" s="1315"/>
      <c r="AZ185" s="1315"/>
      <c r="BA185" s="1315"/>
      <c r="BB185" s="1315"/>
      <c r="BC185" s="1315"/>
      <c r="BD185" s="1315"/>
      <c r="BE185" s="1315"/>
      <c r="BF185" s="1315"/>
      <c r="BG185" s="1315"/>
      <c r="BH185" s="1315"/>
      <c r="BI185" s="1315"/>
      <c r="BJ185" s="1315"/>
      <c r="BK185" s="1315"/>
      <c r="BL185" s="1315"/>
      <c r="BM185" s="1315"/>
      <c r="BN185" s="1315"/>
      <c r="BO185" s="1315"/>
      <c r="BP185" s="1315"/>
      <c r="BQ185" s="1315"/>
      <c r="BR185" s="1315"/>
      <c r="BS185" s="1315"/>
      <c r="BT185" s="1315"/>
      <c r="BU185" s="1315"/>
      <c r="BV185" s="1315"/>
      <c r="BW185" s="1315"/>
      <c r="BX185" s="1315"/>
      <c r="BY185" s="1315"/>
      <c r="BZ185" s="1315"/>
      <c r="CA185" s="1315"/>
      <c r="CB185" s="1316"/>
      <c r="CC185" s="1254">
        <f>IF(O187="","",SUM(AF187:AF192))</f>
        <v>3</v>
      </c>
      <c r="CD185" s="1256" t="str">
        <f>IF(CC185="","","-")</f>
        <v>-</v>
      </c>
      <c r="CE185" s="1258">
        <f>IF(O187="","",SUM(AG187:AG192))</f>
        <v>2</v>
      </c>
      <c r="CP185" s="32"/>
      <c r="CQ185" s="32"/>
    </row>
    <row r="186" spans="1:95" s="31" customFormat="1" ht="13.5" customHeight="1" x14ac:dyDescent="0.2">
      <c r="A186" s="40"/>
      <c r="B186" s="40"/>
      <c r="C186" s="1226"/>
      <c r="D186" s="1229" t="str">
        <f>IF(A186="","",VLOOKUP(A186,СписокКМ!D:I,2,FALSE))</f>
        <v/>
      </c>
      <c r="E186" s="1230" t="str">
        <f>IF(B186="","",VLOOKUP(B186,СписокКМ!E:J,2,FALSE))</f>
        <v/>
      </c>
      <c r="F186" s="1233" t="str">
        <f>IF(C186="","",VLOOKUP(C186,СписокКМ!F:K,2,FALSE))</f>
        <v/>
      </c>
      <c r="G186" s="1234" t="str">
        <f>IF(D186="","",VLOOKUP(D186,СписокКМ!G:L,2,FALSE))</f>
        <v/>
      </c>
      <c r="H186" s="41"/>
      <c r="I186" s="1236"/>
      <c r="J186" s="1236"/>
      <c r="K186" s="1236"/>
      <c r="L186" s="1236"/>
      <c r="M186" s="1236"/>
      <c r="N186" s="42"/>
      <c r="O186" s="1239"/>
      <c r="P186" s="1240"/>
      <c r="Q186" s="1240"/>
      <c r="R186" s="1240"/>
      <c r="S186" s="1240"/>
      <c r="T186" s="1260" t="s">
        <v>8</v>
      </c>
      <c r="U186" s="1261"/>
      <c r="V186" s="1261"/>
      <c r="W186" s="1261"/>
      <c r="X186" s="1261"/>
      <c r="Y186" s="1261"/>
      <c r="Z186" s="1261"/>
      <c r="AA186" s="1261"/>
      <c r="AB186" s="1261"/>
      <c r="AC186" s="1261"/>
      <c r="AD186" s="1261"/>
      <c r="AE186" s="1261"/>
      <c r="AF186" s="1261"/>
      <c r="AG186" s="1262"/>
      <c r="AH186" s="1261" t="s">
        <v>9</v>
      </c>
      <c r="AI186" s="1261"/>
      <c r="AJ186" s="1261"/>
      <c r="AK186" s="1261"/>
      <c r="AL186" s="1261"/>
      <c r="AM186" s="1261"/>
      <c r="AN186" s="1261"/>
      <c r="AO186" s="1261"/>
      <c r="AP186" s="1261"/>
      <c r="AQ186" s="1261"/>
      <c r="AR186" s="1261"/>
      <c r="AS186" s="1262"/>
      <c r="AT186" s="1263" t="s">
        <v>10</v>
      </c>
      <c r="AU186" s="1263"/>
      <c r="AV186" s="1263"/>
      <c r="AW186" s="1263"/>
      <c r="AX186" s="1263"/>
      <c r="AY186" s="1263"/>
      <c r="AZ186" s="1263"/>
      <c r="BA186" s="1263" t="s">
        <v>11</v>
      </c>
      <c r="BB186" s="1263"/>
      <c r="BC186" s="1263"/>
      <c r="BD186" s="1263"/>
      <c r="BE186" s="1263"/>
      <c r="BF186" s="1263"/>
      <c r="BG186" s="1263"/>
      <c r="BH186" s="1263" t="s">
        <v>12</v>
      </c>
      <c r="BI186" s="1263"/>
      <c r="BJ186" s="1263"/>
      <c r="BK186" s="1263"/>
      <c r="BL186" s="1263"/>
      <c r="BM186" s="1263"/>
      <c r="BN186" s="1263"/>
      <c r="BO186" s="1263" t="s">
        <v>13</v>
      </c>
      <c r="BP186" s="1263"/>
      <c r="BQ186" s="1263"/>
      <c r="BR186" s="1263"/>
      <c r="BS186" s="1263"/>
      <c r="BT186" s="1263"/>
      <c r="BU186" s="1263"/>
      <c r="BV186" s="1263" t="s">
        <v>14</v>
      </c>
      <c r="BW186" s="1263"/>
      <c r="BX186" s="1263"/>
      <c r="BY186" s="1263"/>
      <c r="BZ186" s="1263"/>
      <c r="CA186" s="1263"/>
      <c r="CB186" s="1263"/>
      <c r="CC186" s="1255"/>
      <c r="CD186" s="1257"/>
      <c r="CE186" s="1259"/>
      <c r="CP186" s="32"/>
      <c r="CQ186" s="32"/>
    </row>
    <row r="187" spans="1:95" s="31" customFormat="1" ht="15" customHeight="1" x14ac:dyDescent="0.2">
      <c r="A187" s="43">
        <v>60</v>
      </c>
      <c r="B187" s="44">
        <v>56</v>
      </c>
      <c r="C187" s="90">
        <v>1</v>
      </c>
      <c r="D187" s="46" t="str">
        <f>IF(A187="","",VLOOKUP(A187,СписокКМ!D:I,2,FALSE))</f>
        <v>ОСАДЧЕВ Никита</v>
      </c>
      <c r="E187" s="47"/>
      <c r="F187" s="48" t="str">
        <f>IF(B187="","",VLOOKUP(B187,СписокКМ!D:I,2,FALSE))</f>
        <v>ПАВЛОВ Даниил</v>
      </c>
      <c r="G187" s="49"/>
      <c r="H187" s="50"/>
      <c r="I187" s="51" t="s">
        <v>159</v>
      </c>
      <c r="J187" s="51" t="s">
        <v>150</v>
      </c>
      <c r="K187" s="51" t="s">
        <v>159</v>
      </c>
      <c r="L187" s="51"/>
      <c r="M187" s="51"/>
      <c r="N187" s="52"/>
      <c r="O187" s="53">
        <f>IF(I187="","",IF(I187="0",1000,IF(I187="-0",-1000,I187*1)))</f>
        <v>10</v>
      </c>
      <c r="P187" s="53">
        <f t="shared" ref="P187:S188" si="130">IF(J187="","",IF(J187="0",1000,IF(J187="-0",-1000,J187*1)))</f>
        <v>4</v>
      </c>
      <c r="Q187" s="53">
        <f t="shared" si="130"/>
        <v>10</v>
      </c>
      <c r="R187" s="53" t="str">
        <f t="shared" si="130"/>
        <v/>
      </c>
      <c r="S187" s="54" t="str">
        <f t="shared" si="130"/>
        <v/>
      </c>
      <c r="T187" s="55">
        <f t="shared" ref="T187:X188" si="131">IF(O187="","",IF(O187&gt;0,1,0))</f>
        <v>1</v>
      </c>
      <c r="U187" s="56">
        <f t="shared" si="131"/>
        <v>1</v>
      </c>
      <c r="V187" s="56">
        <f t="shared" si="131"/>
        <v>1</v>
      </c>
      <c r="W187" s="56" t="str">
        <f t="shared" si="131"/>
        <v/>
      </c>
      <c r="X187" s="56" t="str">
        <f t="shared" si="131"/>
        <v/>
      </c>
      <c r="Y187" s="57">
        <f t="shared" ref="Y187:AC188" si="132">IF(O187="","",IF(O187&lt;0,1,0))</f>
        <v>0</v>
      </c>
      <c r="Z187" s="57">
        <f t="shared" si="132"/>
        <v>0</v>
      </c>
      <c r="AA187" s="57">
        <f t="shared" si="132"/>
        <v>0</v>
      </c>
      <c r="AB187" s="57" t="str">
        <f t="shared" si="132"/>
        <v/>
      </c>
      <c r="AC187" s="57" t="str">
        <f t="shared" si="132"/>
        <v/>
      </c>
      <c r="AD187" s="58">
        <f>IF(CC187="","",IF(CC187&gt;CE187,1,-1))</f>
        <v>1</v>
      </c>
      <c r="AE187" s="58">
        <f>IF(CC187="","",IF(CC187&lt;CE187,1,-1))</f>
        <v>-1</v>
      </c>
      <c r="AF187" s="59">
        <f>IF(CC187&gt;CE187,1,0)</f>
        <v>1</v>
      </c>
      <c r="AG187" s="60">
        <f>IF(CE187&gt;CC187,1,0)</f>
        <v>0</v>
      </c>
      <c r="AH187" s="61">
        <f>IF(O187="","",AX187*1)</f>
        <v>12</v>
      </c>
      <c r="AI187" s="62">
        <f>IF(P187="","",BE187*1)</f>
        <v>11</v>
      </c>
      <c r="AJ187" s="62">
        <f>IF(Q187="","",BL187*1)</f>
        <v>12</v>
      </c>
      <c r="AK187" s="62" t="str">
        <f>IF(R187="","",BS187*1)</f>
        <v/>
      </c>
      <c r="AL187" s="62" t="str">
        <f>IF(S187="","",BZ187*1)</f>
        <v/>
      </c>
      <c r="AM187" s="63">
        <f>IF(O187="","",AZ187*1)</f>
        <v>10</v>
      </c>
      <c r="AN187" s="63">
        <f>IF(P187="","",BG187*1)</f>
        <v>4</v>
      </c>
      <c r="AO187" s="63">
        <f>IF(Q187="","",BN187*1)</f>
        <v>10</v>
      </c>
      <c r="AP187" s="63" t="str">
        <f>IF(R187="","",BU187*1)</f>
        <v/>
      </c>
      <c r="AQ187" s="63" t="str">
        <f>IF(S187="","",CB187*1)</f>
        <v/>
      </c>
      <c r="AR187" s="64">
        <f>SUM(AH187:AL187)</f>
        <v>35</v>
      </c>
      <c r="AS187" s="65">
        <f>SUM(AM187:AQ187)</f>
        <v>24</v>
      </c>
      <c r="AT187" s="66">
        <f>IF(O187=1000,11,IF(O187=-1000,0,IF(O187&gt;0,11,IF(O187&lt;0,(-O187),"0"))))</f>
        <v>11</v>
      </c>
      <c r="AU187" s="67">
        <f>IF(O187=1000,0,IF(O187=-1000,11,IF(O187&lt;-9,-(O187-2),IF(O187&gt;0,(O187),"0"))))</f>
        <v>10</v>
      </c>
      <c r="AV187" s="66">
        <f>IF(O187=1000,11,IF(O187=-1000,0,IF(O187&lt;9,11,IF(O187&gt;9,(O187+2),"0"))))</f>
        <v>12</v>
      </c>
      <c r="AW187" s="67">
        <f>IF(O187=1000,0,IF(O187=-1000,11,IF(O187&lt;0,11,IF(O187&gt;0,(O187),"0"))))</f>
        <v>10</v>
      </c>
      <c r="AX187" s="68">
        <f>IF(O187="","",IF(O187&gt;9,AV187,AT187))</f>
        <v>12</v>
      </c>
      <c r="AY187" s="69" t="str">
        <f>IF(O187="","","-")</f>
        <v>-</v>
      </c>
      <c r="AZ187" s="70">
        <f>IF(O187="","",IF(O187&lt;-9,AU187,AW187))</f>
        <v>10</v>
      </c>
      <c r="BA187" s="66" t="str">
        <f>IF(P187=1000,11,IF(P187=-1000,0,IF(P187&gt;9,(P187+2),IF(P187&lt;0,(-P187),"0"))))</f>
        <v>0</v>
      </c>
      <c r="BB187" s="67">
        <f>IF(P187=1000,0,IF(P187=-1000,11,IF(P187&lt;-9,-(P187-2),IF(P187&gt;0,(P187),"0"))))</f>
        <v>4</v>
      </c>
      <c r="BC187" s="67">
        <f>IF(P187=1000,11,IF(P187=-1000,0,IF(P187&gt;0,11,IF(P187&lt;0,(-P187),"0"))))</f>
        <v>11</v>
      </c>
      <c r="BD187" s="67">
        <f>IF(P187=1000,0,IF(P187=-1000,11,IF(P187&lt;0,11,IF(P187&gt;0,(P187),"0"))))</f>
        <v>4</v>
      </c>
      <c r="BE187" s="68">
        <f>IF(P187="","",IF(P187&gt;9,BA187,BC187))</f>
        <v>11</v>
      </c>
      <c r="BF187" s="69" t="str">
        <f>IF(P187="","","-")</f>
        <v>-</v>
      </c>
      <c r="BG187" s="70">
        <f>IF(P187="","",IF(P187&lt;-9,BB187,BD187))</f>
        <v>4</v>
      </c>
      <c r="BH187" s="66">
        <f>IF(Q187=1000,11,IF(Q187=-1000,0,IF(Q187&gt;9,(Q187+2),IF(Q187&lt;0,(-Q187),"0"))))</f>
        <v>12</v>
      </c>
      <c r="BI187" s="67">
        <f>IF(Q187=1000,0,IF(Q187=-1000,11,IF(Q187&lt;-9,-(Q187-2),IF(Q187&gt;0,(Q187),"0"))))</f>
        <v>10</v>
      </c>
      <c r="BJ187" s="67">
        <f>IF(Q187=1000,11,IF(Q187=-1000,0,IF(Q187&gt;0,11,IF(Q187&lt;0,(-Q187),"0"))))</f>
        <v>11</v>
      </c>
      <c r="BK187" s="67">
        <f>IF(Q187=1000,0,IF(Q187=-1000,11,IF(Q187&lt;0,11,IF(Q187&gt;0,(Q187),"0"))))</f>
        <v>10</v>
      </c>
      <c r="BL187" s="68">
        <f>IF(Q187="","",IF(Q187&gt;9,BH187,BJ187))</f>
        <v>12</v>
      </c>
      <c r="BM187" s="69" t="str">
        <f>IF(Q187="","","-")</f>
        <v>-</v>
      </c>
      <c r="BN187" s="70">
        <f>IF(Q187="","",IF(Q187&lt;-9,BI187,BK187))</f>
        <v>10</v>
      </c>
      <c r="BO187" s="67" t="e">
        <f>IF(R187=1000,11,IF(R187=-1000,0,IF(R187&gt;9,(R187+2),IF(R187&lt;0,(-R187),"0"))))</f>
        <v>#VALUE!</v>
      </c>
      <c r="BP187" s="67" t="str">
        <f>IF(R187=1000,0,IF(R187=-1000,11,IF(R187&lt;-9,-(R187-2),IF(R187&gt;0,(R187),"0"))))</f>
        <v/>
      </c>
      <c r="BQ187" s="67">
        <f>IF(R187=1000,11,IF(R187=-1000,0,IF(R187&gt;0,11,IF(R187&lt;0,(-R187),"0"))))</f>
        <v>11</v>
      </c>
      <c r="BR187" s="67" t="str">
        <f>IF(R187=1000,0,IF(R187=-1000,11,IF(R187&lt;0,11,IF(R187&gt;0,(R187),"0"))))</f>
        <v/>
      </c>
      <c r="BS187" s="68" t="str">
        <f>IF(R187="","",IF(R187&gt;9,BO187,BQ187))</f>
        <v/>
      </c>
      <c r="BT187" s="69" t="str">
        <f>IF(R187="","","-")</f>
        <v/>
      </c>
      <c r="BU187" s="70" t="str">
        <f>IF(R187="","",IF(R187&lt;-9,BP187,BR187))</f>
        <v/>
      </c>
      <c r="BV187" s="67" t="e">
        <f>IF(S187=1000,11,IF(S187=-1000,0,IF(S187&gt;9,(S187+2),IF(S187&lt;0,(-S187),"0"))))</f>
        <v>#VALUE!</v>
      </c>
      <c r="BW187" s="67" t="str">
        <f>IF(S187=1000,0,IF(S187=-1000,11,IF(S187&lt;-9,-(S187-2),IF(S187&gt;0,(S187),"0"))))</f>
        <v/>
      </c>
      <c r="BX187" s="67">
        <f>IF(S187=1000,11,IF(S187=-1000,0,IF(S187&gt;0,11,IF(S187&lt;0,(-S187),"0"))))</f>
        <v>11</v>
      </c>
      <c r="BY187" s="71" t="str">
        <f>IF(S187=1000,0,IF(S187=-1000,11,IF(S187&lt;0,11,IF(S187&gt;0,(S187),"0"))))</f>
        <v/>
      </c>
      <c r="BZ187" s="68" t="str">
        <f>IF(S187="","",IF(S187&gt;9,BV187,BX187))</f>
        <v/>
      </c>
      <c r="CA187" s="69" t="str">
        <f>IF(S187="","","-")</f>
        <v/>
      </c>
      <c r="CB187" s="70" t="str">
        <f>IF(S187="","",IF(S187&lt;-9,BW187,BY187))</f>
        <v/>
      </c>
      <c r="CC187" s="72">
        <f>IF(O187="","",SUM(T187:X187))</f>
        <v>3</v>
      </c>
      <c r="CD187" s="73" t="str">
        <f>IF(CC187="","","-")</f>
        <v>-</v>
      </c>
      <c r="CE187" s="74">
        <f>IF(O187="","",SUM(Y187:AC187))</f>
        <v>0</v>
      </c>
      <c r="CP187" s="32"/>
      <c r="CQ187" s="32"/>
    </row>
    <row r="188" spans="1:95" s="31" customFormat="1" ht="15" customHeight="1" x14ac:dyDescent="0.2">
      <c r="A188" s="43">
        <v>4</v>
      </c>
      <c r="B188" s="44">
        <v>69</v>
      </c>
      <c r="C188" s="75">
        <v>2</v>
      </c>
      <c r="D188" s="76" t="str">
        <f>IF(A188="","",VLOOKUP(A188,СписокКМ!D:I,2,FALSE))</f>
        <v>ХУСНУЛЛИН Тимур</v>
      </c>
      <c r="E188" s="47"/>
      <c r="F188" s="77" t="str">
        <f>IF(B188="","",VLOOKUP(B188,СписокКМ!D:I,2,FALSE))</f>
        <v>МИХАЙЛОВ Игорь</v>
      </c>
      <c r="G188" s="49"/>
      <c r="H188" s="41"/>
      <c r="I188" s="91" t="s">
        <v>572</v>
      </c>
      <c r="J188" s="91" t="s">
        <v>152</v>
      </c>
      <c r="K188" s="91" t="s">
        <v>154</v>
      </c>
      <c r="L188" s="91" t="s">
        <v>30</v>
      </c>
      <c r="M188" s="51" t="s">
        <v>573</v>
      </c>
      <c r="N188" s="42"/>
      <c r="O188" s="79">
        <f>IF(I188="","",IF(I188="0",1000,IF(I188="-0",-1000,I188*1)))</f>
        <v>-10</v>
      </c>
      <c r="P188" s="79">
        <f t="shared" si="130"/>
        <v>5</v>
      </c>
      <c r="Q188" s="79">
        <f t="shared" si="130"/>
        <v>6</v>
      </c>
      <c r="R188" s="79">
        <f t="shared" si="130"/>
        <v>-8</v>
      </c>
      <c r="S188" s="80">
        <f t="shared" si="130"/>
        <v>-11</v>
      </c>
      <c r="T188" s="55">
        <f t="shared" si="131"/>
        <v>0</v>
      </c>
      <c r="U188" s="56">
        <f t="shared" si="131"/>
        <v>1</v>
      </c>
      <c r="V188" s="56">
        <f t="shared" si="131"/>
        <v>1</v>
      </c>
      <c r="W188" s="56">
        <f t="shared" si="131"/>
        <v>0</v>
      </c>
      <c r="X188" s="56">
        <f t="shared" si="131"/>
        <v>0</v>
      </c>
      <c r="Y188" s="57">
        <f t="shared" si="132"/>
        <v>1</v>
      </c>
      <c r="Z188" s="57">
        <f t="shared" si="132"/>
        <v>0</v>
      </c>
      <c r="AA188" s="57">
        <f t="shared" si="132"/>
        <v>0</v>
      </c>
      <c r="AB188" s="57">
        <f t="shared" si="132"/>
        <v>1</v>
      </c>
      <c r="AC188" s="57">
        <f t="shared" si="132"/>
        <v>1</v>
      </c>
      <c r="AD188" s="58">
        <f>IF(CC188="","",IF(CC188&gt;CE188,1,-1))</f>
        <v>-1</v>
      </c>
      <c r="AE188" s="58">
        <f>IF(CC188="","",IF(CC188&lt;CE188,1,-1))</f>
        <v>1</v>
      </c>
      <c r="AF188" s="59">
        <f>IF(CC188&gt;CE188,1,0)</f>
        <v>0</v>
      </c>
      <c r="AG188" s="60">
        <f>IF(CE188&gt;CC188,1,0)</f>
        <v>1</v>
      </c>
      <c r="AH188" s="81">
        <f>IF(O188="","",AX188*1)</f>
        <v>10</v>
      </c>
      <c r="AI188" s="92">
        <f>IF(P188="","",BE188*1)</f>
        <v>11</v>
      </c>
      <c r="AJ188" s="92">
        <f>IF(Q188="","",BL188*1)</f>
        <v>11</v>
      </c>
      <c r="AK188" s="92">
        <f>IF(R188="","",BS188*1)</f>
        <v>8</v>
      </c>
      <c r="AL188" s="92">
        <f>IF(S188="","",BZ188*1)</f>
        <v>11</v>
      </c>
      <c r="AM188" s="93">
        <f>IF(O188="","",AZ188*1)</f>
        <v>12</v>
      </c>
      <c r="AN188" s="93">
        <f>IF(P188="","",BG188*1)</f>
        <v>5</v>
      </c>
      <c r="AO188" s="93">
        <f>IF(Q188="","",BN188*1)</f>
        <v>6</v>
      </c>
      <c r="AP188" s="93">
        <f>IF(R188="","",BU188*1)</f>
        <v>11</v>
      </c>
      <c r="AQ188" s="93">
        <f>IF(S188="","",CB188*1)</f>
        <v>13</v>
      </c>
      <c r="AR188" s="64">
        <f>SUM(AH188:AL188)</f>
        <v>51</v>
      </c>
      <c r="AS188" s="65">
        <f>SUM(AM188:AQ188)</f>
        <v>47</v>
      </c>
      <c r="AT188" s="66">
        <f>IF(O188=1000,11,IF(O188=-1000,0,IF(O188&gt;0,11,IF(O188&lt;0,(-O188),"0"))))</f>
        <v>10</v>
      </c>
      <c r="AU188" s="67">
        <f>IF(O188=1000,0,IF(O188=-1000,11,IF(O188&lt;-9,-(O188-2),IF(O188&gt;0,(O188),"0"))))</f>
        <v>12</v>
      </c>
      <c r="AV188" s="66">
        <f>IF(O188=1000,11,IF(O188=-1000,0,IF(O188&gt;9,(O188+2),IF(O188&lt;0,(-O188),"0"))))</f>
        <v>10</v>
      </c>
      <c r="AW188" s="67">
        <f>IF(O188=1000,0,IF(O188=-1000,11,IF(O188&lt;0,11,IF(O188&gt;0,(O188),"0"))))</f>
        <v>11</v>
      </c>
      <c r="AX188" s="94">
        <f>IF(O188="","",IF(O188&gt;9,AV188,AT188))</f>
        <v>10</v>
      </c>
      <c r="AY188" s="95" t="str">
        <f>IF(O188="","","-")</f>
        <v>-</v>
      </c>
      <c r="AZ188" s="96">
        <f>IF(O188="","",IF(O188&lt;-9,AU188,AW188))</f>
        <v>12</v>
      </c>
      <c r="BA188" s="66" t="str">
        <f>IF(P188=1000,11,IF(P188=-1000,0,IF(P188&gt;9,(P188+2),IF(P188&lt;0,(-P188),"0"))))</f>
        <v>0</v>
      </c>
      <c r="BB188" s="67">
        <f>IF(P188=1000,0,IF(P188=-1000,11,IF(P188&lt;-9,-(P188-2),IF(P188&gt;0,(P188),"0"))))</f>
        <v>5</v>
      </c>
      <c r="BC188" s="67">
        <f>IF(P188=1000,11,IF(P188=-1000,0,IF(P188&gt;0,11,IF(P188&lt;0,(-P188),"0"))))</f>
        <v>11</v>
      </c>
      <c r="BD188" s="67">
        <f>IF(P188=1000,0,IF(P188=-1000,11,IF(P188&lt;0,11,IF(P188&gt;0,(P188),"0"))))</f>
        <v>5</v>
      </c>
      <c r="BE188" s="94">
        <f>IF(P188="","",IF(P188&gt;9,BA188,BC188))</f>
        <v>11</v>
      </c>
      <c r="BF188" s="95" t="str">
        <f>IF(P188="","","-")</f>
        <v>-</v>
      </c>
      <c r="BG188" s="96">
        <f>IF(P188="","",IF(P188&lt;-9,BB188,BD188))</f>
        <v>5</v>
      </c>
      <c r="BH188" s="66" t="str">
        <f>IF(Q188=1000,11,IF(Q188=-1000,0,IF(Q188&gt;9,(Q188+2),IF(Q188&lt;0,(-Q188),"0"))))</f>
        <v>0</v>
      </c>
      <c r="BI188" s="67">
        <f>IF(Q188=1000,0,IF(Q188=-1000,11,IF(Q188&lt;-9,-(Q188-2),IF(Q188&gt;0,(Q188),"0"))))</f>
        <v>6</v>
      </c>
      <c r="BJ188" s="67">
        <f>IF(Q188=1000,11,IF(Q188=-1000,0,IF(Q188&gt;0,11,IF(Q188&lt;0,(-Q188),"0"))))</f>
        <v>11</v>
      </c>
      <c r="BK188" s="67">
        <f>IF(Q188=1000,0,IF(Q188=-1000,11,IF(Q188&lt;0,11,IF(Q188&gt;0,(Q188),"0"))))</f>
        <v>6</v>
      </c>
      <c r="BL188" s="94">
        <f>IF(Q188="","",IF(Q188&gt;9,BH188,BJ188))</f>
        <v>11</v>
      </c>
      <c r="BM188" s="95" t="str">
        <f>IF(Q188="","","-")</f>
        <v>-</v>
      </c>
      <c r="BN188" s="96">
        <f>IF(Q188="","",IF(Q188&lt;-9,BI188,BK188))</f>
        <v>6</v>
      </c>
      <c r="BO188" s="67">
        <f>IF(R188=1000,11,IF(R188=-1000,0,IF(R188&gt;9,(R188+2),IF(R188&lt;0,(-R188),"0"))))</f>
        <v>8</v>
      </c>
      <c r="BP188" s="67" t="str">
        <f>IF(R188=1000,0,IF(R188=-1000,11,IF(R188&lt;-9,-(R188-2),IF(R188&gt;0,(R188),"0"))))</f>
        <v>0</v>
      </c>
      <c r="BQ188" s="67">
        <f>IF(R188=1000,11,IF(R188=-1000,0,IF(R188&gt;0,11,IF(R188&lt;0,(-R188),"0"))))</f>
        <v>8</v>
      </c>
      <c r="BR188" s="67">
        <f>IF(R188=1000,0,IF(R188=-1000,11,IF(R188&lt;0,11,IF(R188&gt;0,(R188),"0"))))</f>
        <v>11</v>
      </c>
      <c r="BS188" s="94">
        <f>IF(R188="","",IF(R188&gt;9,BO188,BQ188))</f>
        <v>8</v>
      </c>
      <c r="BT188" s="95" t="str">
        <f>IF(R188="","","-")</f>
        <v>-</v>
      </c>
      <c r="BU188" s="96">
        <f>IF(R188="","",IF(R188&lt;-9,BP188,BR188))</f>
        <v>11</v>
      </c>
      <c r="BV188" s="67">
        <f>IF(S188=1000,11,IF(S188=-1000,0,IF(S188&gt;9,(S188+2),IF(S188&lt;0,(-S188),"0"))))</f>
        <v>11</v>
      </c>
      <c r="BW188" s="67">
        <f>IF(S188=1000,0,IF(S188=-1000,11,IF(S188&lt;-9,-(S188-2),IF(S188&gt;0,(S188),"0"))))</f>
        <v>13</v>
      </c>
      <c r="BX188" s="67">
        <f>IF(S188=1000,11,IF(S188=-1000,0,IF(S188&gt;0,11,IF(S188&lt;0,(-S188),"0"))))</f>
        <v>11</v>
      </c>
      <c r="BY188" s="71">
        <f>IF(S188=1000,0,IF(S188=-1000,11,IF(S188&lt;0,11,IF(S188&gt;0,(S188),"0"))))</f>
        <v>11</v>
      </c>
      <c r="BZ188" s="94">
        <f>IF(S188="","",IF(S188&gt;9,BV188,BX188))</f>
        <v>11</v>
      </c>
      <c r="CA188" s="95" t="str">
        <f>IF(S188="","","-")</f>
        <v>-</v>
      </c>
      <c r="CB188" s="96">
        <f>IF(S188="","",IF(S188&lt;-9,BW188,BY188))</f>
        <v>13</v>
      </c>
      <c r="CC188" s="97">
        <f>IF(O188="","",SUM(T188:X188))</f>
        <v>2</v>
      </c>
      <c r="CD188" s="88" t="str">
        <f>IF(CC188="","","-")</f>
        <v>-</v>
      </c>
      <c r="CE188" s="98">
        <f>IF(O188="","",SUM(Y188:AC188))</f>
        <v>3</v>
      </c>
      <c r="CP188" s="32"/>
      <c r="CQ188" s="32"/>
    </row>
    <row r="189" spans="1:95" s="31" customFormat="1" ht="15" customHeight="1" x14ac:dyDescent="0.2">
      <c r="A189" s="43">
        <v>60</v>
      </c>
      <c r="B189" s="44">
        <v>56</v>
      </c>
      <c r="C189" s="1250" t="s">
        <v>563</v>
      </c>
      <c r="D189" s="76" t="str">
        <f>IF(A189="","",VLOOKUP(A189,СписокКМ!D:I,2,FALSE))</f>
        <v>ОСАДЧЕВ Никита</v>
      </c>
      <c r="E189" s="47"/>
      <c r="F189" s="77" t="str">
        <f>IF(B189="","",VLOOKUP(B189,СписокКМ!D:I,2,FALSE))</f>
        <v>ПАВЛОВ Даниил</v>
      </c>
      <c r="G189" s="49"/>
      <c r="H189" s="41"/>
      <c r="I189" s="1252" t="s">
        <v>29</v>
      </c>
      <c r="J189" s="1252" t="s">
        <v>595</v>
      </c>
      <c r="K189" s="1252" t="s">
        <v>152</v>
      </c>
      <c r="L189" s="1252" t="s">
        <v>30</v>
      </c>
      <c r="M189" s="1252" t="s">
        <v>28</v>
      </c>
      <c r="N189" s="42"/>
      <c r="O189" s="1244">
        <f>IF(I189="","",IF(I189="0",1000,IF(I189="-0",-1000,I189*1)))</f>
        <v>9</v>
      </c>
      <c r="P189" s="1244">
        <f>IF(J189="","",IF(J189="0",1000,IF(J189="-0",-1000,J189*1)))</f>
        <v>-13</v>
      </c>
      <c r="Q189" s="1244">
        <f>IF(K189="","",IF(K189="0",1000,IF(K189="-0",-1000,K189*1)))</f>
        <v>5</v>
      </c>
      <c r="R189" s="1244" t="str">
        <f>IF(L190="","",IF(L190="0",1000,IF(L190="-0",-1000,L190*1)))</f>
        <v/>
      </c>
      <c r="S189" s="1246" t="str">
        <f>IF(M190="","",IF(M190="0",1000,IF(M190="-0",-1000,M190*1)))</f>
        <v/>
      </c>
      <c r="T189" s="1248">
        <f>IF(O189="","",IF(O189&gt;0,1,0))</f>
        <v>1</v>
      </c>
      <c r="U189" s="1284">
        <f>IF(P189="","",IF(P189&gt;0,1,0))</f>
        <v>0</v>
      </c>
      <c r="V189" s="1284">
        <f>IF(Q189="","",IF(Q189&gt;0,1,0))</f>
        <v>1</v>
      </c>
      <c r="W189" s="1284" t="str">
        <f>IF(R189="","",IF(R189&gt;0,1,0))</f>
        <v/>
      </c>
      <c r="X189" s="1284" t="str">
        <f>IF(S189="","",IF(S189&gt;0,1,0))</f>
        <v/>
      </c>
      <c r="Y189" s="1278">
        <f>IF(O189="","",IF(O189&lt;0,1,0))</f>
        <v>0</v>
      </c>
      <c r="Z189" s="1278">
        <f>IF(P189="","",IF(P189&lt;0,1,0))</f>
        <v>1</v>
      </c>
      <c r="AA189" s="1278">
        <f>IF(Q189="","",IF(Q189&lt;0,1,0))</f>
        <v>0</v>
      </c>
      <c r="AB189" s="1278" t="str">
        <f>IF(R189="","",IF(R189&lt;0,1,0))</f>
        <v/>
      </c>
      <c r="AC189" s="1278" t="str">
        <f>IF(S189="","",IF(S189&lt;0,1,0))</f>
        <v/>
      </c>
      <c r="AD189" s="1280">
        <f>IF(CC189="","",IF(CC189&gt;CE189,1,-1))</f>
        <v>-1</v>
      </c>
      <c r="AE189" s="1280">
        <f>IF(CC189="","",IF(CC189&lt;CE189,1,-1))</f>
        <v>1</v>
      </c>
      <c r="AF189" s="1282">
        <f>IF(CC189&gt;CE189,1,0)</f>
        <v>0</v>
      </c>
      <c r="AG189" s="1272">
        <f>IF(CE189&gt;CC189,1,0)</f>
        <v>1</v>
      </c>
      <c r="AH189" s="1274">
        <f>IF(O189="","",AX189*1)</f>
        <v>11</v>
      </c>
      <c r="AI189" s="1276">
        <f>IF(P189="","",BE189*1)</f>
        <v>13</v>
      </c>
      <c r="AJ189" s="1276">
        <f>IF(Q189="","",BL189*1)</f>
        <v>11</v>
      </c>
      <c r="AK189" s="1276" t="str">
        <f>IF(R189="","",BS189*1)</f>
        <v/>
      </c>
      <c r="AL189" s="1276" t="str">
        <f>IF(S189="","",BZ189*1)</f>
        <v/>
      </c>
      <c r="AM189" s="1298">
        <f>IF(O189="","",AZ189*1)</f>
        <v>9</v>
      </c>
      <c r="AN189" s="1298">
        <f>IF(P189="","",BG189*1)</f>
        <v>15</v>
      </c>
      <c r="AO189" s="1298">
        <f>IF(Q189="","",BN189*1)</f>
        <v>5</v>
      </c>
      <c r="AP189" s="1298" t="str">
        <f>IF(R189="","",BU189*1)</f>
        <v/>
      </c>
      <c r="AQ189" s="1298" t="str">
        <f>IF(S189="","",CB189*1)</f>
        <v/>
      </c>
      <c r="AR189" s="1300">
        <f>SUM(AH190:AL190)</f>
        <v>0</v>
      </c>
      <c r="AS189" s="1292">
        <f>SUM(AM190:AQ190)</f>
        <v>0</v>
      </c>
      <c r="AT189" s="1294">
        <f>IF(O189=1000,11,IF(O189=-1000,0,IF(O189&gt;0,11,IF(O189&lt;0,(-O189),"0"))))</f>
        <v>11</v>
      </c>
      <c r="AU189" s="1286">
        <f>IF(O189=1000,0,IF(O189=-1000,11,IF(O189&lt;-9,-(O189-2),IF(O189&gt;0,(O189),"0"))))</f>
        <v>9</v>
      </c>
      <c r="AV189" s="1286" t="str">
        <f>IF(O189=1000,11,IF(O189=-1000,0,IF(O189&gt;9,(O189+2),IF(O189&lt;0,(-O189),"0"))))</f>
        <v>0</v>
      </c>
      <c r="AW189" s="1286">
        <f>IF(O189=1000,0,IF(O189=-1000,11,IF(O189&lt;0,11,IF(O189&gt;0,(O189),"0"))))</f>
        <v>9</v>
      </c>
      <c r="AX189" s="1296">
        <f>IF(O189="","",IF(O189&gt;9,AV189,AT189))</f>
        <v>11</v>
      </c>
      <c r="AY189" s="1288" t="str">
        <f>IF(O189="","","-")</f>
        <v>-</v>
      </c>
      <c r="AZ189" s="1290">
        <f>IF(O189="","",IF(O189&lt;-9,AU189,AW189))</f>
        <v>9</v>
      </c>
      <c r="BA189" s="1286">
        <f>IF(P189=1000,11,IF(P189=-1000,0,IF(P189&gt;9,(P189+2),IF(P189&lt;0,(-P189),"0"))))</f>
        <v>13</v>
      </c>
      <c r="BB189" s="1286">
        <f>IF(P189=1000,0,IF(P189=-1000,11,IF(P189&lt;-9,-(P189-2),IF(P189&gt;0,(P189),"0"))))</f>
        <v>15</v>
      </c>
      <c r="BC189" s="1286">
        <f>IF(P189=1000,11,IF(P189=-1000,0,IF(P189&gt;0,11,IF(P189&lt;0,(-P189),"0"))))</f>
        <v>13</v>
      </c>
      <c r="BD189" s="1286">
        <f>IF(P189=1000,0,IF(P189=-1000,11,IF(P189&lt;0,11,IF(P189&gt;0,(P189),"0"))))</f>
        <v>11</v>
      </c>
      <c r="BE189" s="1296">
        <f>IF(P189="","",IF(P189&gt;9,BA189,BC189))</f>
        <v>13</v>
      </c>
      <c r="BF189" s="1288" t="str">
        <f>IF(P189="","","-")</f>
        <v>-</v>
      </c>
      <c r="BG189" s="1290">
        <f>IF(P189="","",IF(P189&lt;-9,BB189,BD189))</f>
        <v>15</v>
      </c>
      <c r="BH189" s="1286" t="str">
        <f>IF(Q189=1000,11,IF(Q189=-1000,0,IF(Q189&gt;9,(Q189+2),IF(Q189&lt;0,(-Q189),"0"))))</f>
        <v>0</v>
      </c>
      <c r="BI189" s="1286">
        <f>IF(Q189=1000,0,IF(Q189=-1000,11,IF(Q189&lt;-9,-(Q189-2),IF(Q189&gt;0,(Q189),"0"))))</f>
        <v>5</v>
      </c>
      <c r="BJ189" s="1286">
        <f>IF(Q189=1000,11,IF(Q189=-1000,0,IF(Q189&gt;0,11,IF(Q189&lt;0,(-Q189),"0"))))</f>
        <v>11</v>
      </c>
      <c r="BK189" s="1286">
        <f>IF(Q189=1000,0,IF(Q189=-1000,11,IF(Q189&lt;0,11,IF(Q189&gt;0,(Q189),"0"))))</f>
        <v>5</v>
      </c>
      <c r="BL189" s="1296">
        <f>IF(Q189="","",IF(Q189&gt;9,BH189,BJ189))</f>
        <v>11</v>
      </c>
      <c r="BM189" s="1288" t="str">
        <f>IF(Q189="","","-")</f>
        <v>-</v>
      </c>
      <c r="BN189" s="1290">
        <f>IF(Q189="","",IF(Q189&lt;-9,BI189,BK189))</f>
        <v>5</v>
      </c>
      <c r="BO189" s="1286" t="e">
        <f>IF(R189=1000,11,IF(R189=-1000,0,IF(R189&gt;9,(R189+2),IF(R189&lt;0,(-R189),"0"))))</f>
        <v>#VALUE!</v>
      </c>
      <c r="BP189" s="1286" t="str">
        <f>IF(R189=1000,0,IF(R189=-1000,11,IF(R189&lt;-9,-(R189-2),IF(R189&gt;0,(R189),"0"))))</f>
        <v/>
      </c>
      <c r="BQ189" s="1286">
        <f>IF(R189=1000,11,IF(R189=-1000,0,IF(R189&gt;0,11,IF(R189&lt;0,(-R189),"0"))))</f>
        <v>11</v>
      </c>
      <c r="BR189" s="1286" t="str">
        <f>IF(R189=1000,0,IF(R189=-1000,11,IF(R189&lt;0,11,IF(R189&gt;0,(R189),"0"))))</f>
        <v/>
      </c>
      <c r="BS189" s="1296">
        <v>8</v>
      </c>
      <c r="BT189" s="1288" t="s">
        <v>569</v>
      </c>
      <c r="BU189" s="1290">
        <v>11</v>
      </c>
      <c r="BV189" s="1286" t="e">
        <f>IF(S189=1000,11,IF(S189=-1000,0,IF(S189&gt;9,(S189+2),IF(S189&lt;0,(-S189),"0"))))</f>
        <v>#VALUE!</v>
      </c>
      <c r="BW189" s="1286" t="str">
        <f>IF(S189=1000,0,IF(S189=-1000,11,IF(S189&lt;-9,-(S189-2),IF(S189&gt;0,(S189),"0"))))</f>
        <v/>
      </c>
      <c r="BX189" s="1286">
        <f>IF(S189=1000,11,IF(S189=-1000,0,IF(S189&gt;0,11,IF(S189&lt;0,(-S189),"0"))))</f>
        <v>11</v>
      </c>
      <c r="BY189" s="1286" t="str">
        <f>IF(S189=1000,0,IF(S189=-1000,11,IF(S189&lt;0,11,IF(S189&gt;0,(S189),"0"))))</f>
        <v/>
      </c>
      <c r="BZ189" s="1296">
        <v>9</v>
      </c>
      <c r="CA189" s="1288" t="s">
        <v>569</v>
      </c>
      <c r="CB189" s="1290">
        <v>11</v>
      </c>
      <c r="CC189" s="1302">
        <v>2</v>
      </c>
      <c r="CD189" s="1304" t="str">
        <f>IF(CC189="","","-")</f>
        <v>-</v>
      </c>
      <c r="CE189" s="1306">
        <v>3</v>
      </c>
      <c r="CP189" s="32"/>
      <c r="CQ189" s="32"/>
    </row>
    <row r="190" spans="1:95" s="31" customFormat="1" ht="15" customHeight="1" x14ac:dyDescent="0.2">
      <c r="A190" s="43">
        <v>4</v>
      </c>
      <c r="B190" s="44">
        <v>69</v>
      </c>
      <c r="C190" s="1251"/>
      <c r="D190" s="46" t="str">
        <f>IF(A190="","",VLOOKUP(A190,СписокКМ!D:I,2,FALSE))</f>
        <v>ХУСНУЛЛИН Тимур</v>
      </c>
      <c r="E190" s="47"/>
      <c r="F190" s="48" t="str">
        <f>IF(B190="","",VLOOKUP(B190,СписокКМ!D:I,2,FALSE))</f>
        <v>МИХАЙЛОВ Игорь</v>
      </c>
      <c r="G190" s="49"/>
      <c r="H190" s="41"/>
      <c r="I190" s="1253"/>
      <c r="J190" s="1253"/>
      <c r="K190" s="1253"/>
      <c r="L190" s="1253"/>
      <c r="M190" s="1253"/>
      <c r="N190" s="42"/>
      <c r="O190" s="1245"/>
      <c r="P190" s="1245"/>
      <c r="Q190" s="1245"/>
      <c r="R190" s="1245"/>
      <c r="S190" s="1247"/>
      <c r="T190" s="1249"/>
      <c r="U190" s="1285"/>
      <c r="V190" s="1285"/>
      <c r="W190" s="1285"/>
      <c r="X190" s="1285"/>
      <c r="Y190" s="1279"/>
      <c r="Z190" s="1279"/>
      <c r="AA190" s="1279"/>
      <c r="AB190" s="1279"/>
      <c r="AC190" s="1279"/>
      <c r="AD190" s="1281"/>
      <c r="AE190" s="1281"/>
      <c r="AF190" s="1283"/>
      <c r="AG190" s="1273"/>
      <c r="AH190" s="1275"/>
      <c r="AI190" s="1277"/>
      <c r="AJ190" s="1277"/>
      <c r="AK190" s="1277"/>
      <c r="AL190" s="1277"/>
      <c r="AM190" s="1299"/>
      <c r="AN190" s="1299"/>
      <c r="AO190" s="1299"/>
      <c r="AP190" s="1299"/>
      <c r="AQ190" s="1299"/>
      <c r="AR190" s="1301"/>
      <c r="AS190" s="1293"/>
      <c r="AT190" s="1295"/>
      <c r="AU190" s="1287"/>
      <c r="AV190" s="1287"/>
      <c r="AW190" s="1287"/>
      <c r="AX190" s="1297"/>
      <c r="AY190" s="1289"/>
      <c r="AZ190" s="1291"/>
      <c r="BA190" s="1287"/>
      <c r="BB190" s="1287"/>
      <c r="BC190" s="1287"/>
      <c r="BD190" s="1287"/>
      <c r="BE190" s="1297"/>
      <c r="BF190" s="1289"/>
      <c r="BG190" s="1291"/>
      <c r="BH190" s="1287"/>
      <c r="BI190" s="1287"/>
      <c r="BJ190" s="1287"/>
      <c r="BK190" s="1287"/>
      <c r="BL190" s="1297"/>
      <c r="BM190" s="1289"/>
      <c r="BN190" s="1291"/>
      <c r="BO190" s="1287"/>
      <c r="BP190" s="1287"/>
      <c r="BQ190" s="1287"/>
      <c r="BR190" s="1287"/>
      <c r="BS190" s="1297"/>
      <c r="BT190" s="1289"/>
      <c r="BU190" s="1291"/>
      <c r="BV190" s="1287"/>
      <c r="BW190" s="1287"/>
      <c r="BX190" s="1287"/>
      <c r="BY190" s="1287"/>
      <c r="BZ190" s="1297"/>
      <c r="CA190" s="1289"/>
      <c r="CB190" s="1291"/>
      <c r="CC190" s="1303"/>
      <c r="CD190" s="1305"/>
      <c r="CE190" s="1307"/>
      <c r="CP190" s="32"/>
      <c r="CQ190" s="32"/>
    </row>
    <row r="191" spans="1:95" s="31" customFormat="1" ht="15" customHeight="1" x14ac:dyDescent="0.2">
      <c r="A191" s="99">
        <f>IF(A187="","",A187)</f>
        <v>60</v>
      </c>
      <c r="B191" s="99">
        <f>IF(B187="","",B188)</f>
        <v>69</v>
      </c>
      <c r="C191" s="75">
        <v>4</v>
      </c>
      <c r="D191" s="100" t="str">
        <f>IF(A191="","",VLOOKUP(A191,СписокКМ!D:I,2,FALSE))</f>
        <v>ОСАДЧЕВ Никита</v>
      </c>
      <c r="E191" s="101"/>
      <c r="F191" s="77" t="str">
        <f>IF(B191="","",VLOOKUP(B191,СписокКМ!D:I,2,FALSE))</f>
        <v>МИХАЙЛОВ Игорь</v>
      </c>
      <c r="G191" s="102"/>
      <c r="H191" s="41"/>
      <c r="I191" s="91" t="s">
        <v>154</v>
      </c>
      <c r="J191" s="91" t="s">
        <v>154</v>
      </c>
      <c r="K191" s="91" t="s">
        <v>154</v>
      </c>
      <c r="L191" s="91"/>
      <c r="M191" s="91"/>
      <c r="N191" s="42"/>
      <c r="O191" s="79">
        <f>IF(I191="","",IF(I191="0",1000,IF(I191="-0",-1000,I191*1)))</f>
        <v>6</v>
      </c>
      <c r="P191" s="79">
        <f t="shared" ref="P191:S192" si="133">IF(J191="","",IF(J191="0",1000,IF(J191="-0",-1000,J191*1)))</f>
        <v>6</v>
      </c>
      <c r="Q191" s="79">
        <f t="shared" si="133"/>
        <v>6</v>
      </c>
      <c r="R191" s="79" t="str">
        <f t="shared" si="133"/>
        <v/>
      </c>
      <c r="S191" s="80" t="str">
        <f t="shared" si="133"/>
        <v/>
      </c>
      <c r="T191" s="103">
        <f t="shared" ref="T191:X192" si="134">IF(O191="","",IF(O191&gt;0,1,0))</f>
        <v>1</v>
      </c>
      <c r="U191" s="104">
        <f t="shared" si="134"/>
        <v>1</v>
      </c>
      <c r="V191" s="104">
        <f t="shared" si="134"/>
        <v>1</v>
      </c>
      <c r="W191" s="104" t="str">
        <f t="shared" si="134"/>
        <v/>
      </c>
      <c r="X191" s="104" t="str">
        <f t="shared" si="134"/>
        <v/>
      </c>
      <c r="Y191" s="105">
        <f t="shared" ref="Y191:AC192" si="135">IF(O191="","",IF(O191&lt;0,1,0))</f>
        <v>0</v>
      </c>
      <c r="Z191" s="105">
        <f t="shared" si="135"/>
        <v>0</v>
      </c>
      <c r="AA191" s="105">
        <f t="shared" si="135"/>
        <v>0</v>
      </c>
      <c r="AB191" s="105" t="str">
        <f t="shared" si="135"/>
        <v/>
      </c>
      <c r="AC191" s="105" t="str">
        <f t="shared" si="135"/>
        <v/>
      </c>
      <c r="AD191" s="106">
        <f>IF(CC191="","",IF(CC191&gt;CE191,1,-1))</f>
        <v>1</v>
      </c>
      <c r="AE191" s="106">
        <f>IF(CC191="","",IF(CC191&lt;CE191,1,-1))</f>
        <v>-1</v>
      </c>
      <c r="AF191" s="107">
        <f>IF(CC191&gt;CE191,1,0)</f>
        <v>1</v>
      </c>
      <c r="AG191" s="108">
        <f>IF(CE191&gt;CC191,1,0)</f>
        <v>0</v>
      </c>
      <c r="AH191" s="81">
        <f>IF(O191="","",AX191*1)</f>
        <v>11</v>
      </c>
      <c r="AI191" s="92">
        <f>IF(P191="","",BE191*1)</f>
        <v>11</v>
      </c>
      <c r="AJ191" s="92">
        <f>IF(Q191="","",BL191*1)</f>
        <v>11</v>
      </c>
      <c r="AK191" s="92" t="str">
        <f>IF(R191="","",BS191*1)</f>
        <v/>
      </c>
      <c r="AL191" s="92" t="str">
        <f>IF(S191="","",BZ191*1)</f>
        <v/>
      </c>
      <c r="AM191" s="93">
        <f>IF(O191="","",AZ191*1)</f>
        <v>6</v>
      </c>
      <c r="AN191" s="93">
        <f>IF(P191="","",BG191*1)</f>
        <v>6</v>
      </c>
      <c r="AO191" s="93">
        <f>IF(Q191="","",BN191*1)</f>
        <v>6</v>
      </c>
      <c r="AP191" s="93" t="str">
        <f>IF(R191="","",BU191*1)</f>
        <v/>
      </c>
      <c r="AQ191" s="93" t="str">
        <f>IF(S191="","",CB191*1)</f>
        <v/>
      </c>
      <c r="AR191" s="109">
        <f>SUM(AH191:AL191)</f>
        <v>33</v>
      </c>
      <c r="AS191" s="110">
        <f>SUM(AM191:AQ191)</f>
        <v>18</v>
      </c>
      <c r="AT191" s="111">
        <f>IF(O191=1000,11,IF(O191=-1000,0,IF(O191&gt;0,11,IF(O191&lt;0,(-O191),"0"))))</f>
        <v>11</v>
      </c>
      <c r="AU191" s="112">
        <f>IF(O191=1000,0,IF(O191=-1000,11,IF(O191&lt;-9,-(O191-2),IF(O191&gt;0,(O191),"0"))))</f>
        <v>6</v>
      </c>
      <c r="AV191" s="111" t="str">
        <f>IF(O191=1000,11,IF(O191=-1000,0,IF(O191&gt;9,(O191+2),IF(O191&lt;0,(-O191),"0"))))</f>
        <v>0</v>
      </c>
      <c r="AW191" s="112">
        <f>IF(O191=1000,0,IF(O191=-1000,11,IF(O191&lt;0,11,IF(O191&gt;0,(O191),"0"))))</f>
        <v>6</v>
      </c>
      <c r="AX191" s="94">
        <f>IF(O191="","",IF(O191&gt;9,AV191,AT191))</f>
        <v>11</v>
      </c>
      <c r="AY191" s="95" t="str">
        <f>IF(O191="","","-")</f>
        <v>-</v>
      </c>
      <c r="AZ191" s="96">
        <f>IF(O191="","",IF(O191&lt;-9,AU191,AW191))</f>
        <v>6</v>
      </c>
      <c r="BA191" s="111" t="str">
        <f>IF(P191=1000,11,IF(P191=-1000,0,IF(P191&gt;9,(P191+2),IF(P191&lt;0,(-P191),"0"))))</f>
        <v>0</v>
      </c>
      <c r="BB191" s="112">
        <f>IF(P191=1000,0,IF(P191=-1000,11,IF(P191&lt;-9,-(P191-2),IF(P191&gt;0,(P191),"0"))))</f>
        <v>6</v>
      </c>
      <c r="BC191" s="112">
        <f>IF(P191=1000,11,IF(P191=-1000,0,IF(P191&gt;0,11,IF(P191&lt;0,(-P191),"0"))))</f>
        <v>11</v>
      </c>
      <c r="BD191" s="112">
        <f>IF(P191=1000,0,IF(P191=-1000,11,IF(P191&lt;0,11,IF(P191&gt;0,(P191),"0"))))</f>
        <v>6</v>
      </c>
      <c r="BE191" s="94">
        <f>IF(P191="","",IF(P191&gt;9,BA191,BC191))</f>
        <v>11</v>
      </c>
      <c r="BF191" s="95" t="str">
        <f>IF(P191="","","-")</f>
        <v>-</v>
      </c>
      <c r="BG191" s="96">
        <f>IF(P191="","",IF(P191&lt;-9,BB191,BD191))</f>
        <v>6</v>
      </c>
      <c r="BH191" s="111" t="str">
        <f>IF(Q191=1000,11,IF(Q191=-1000,0,IF(Q191&gt;9,(Q191+2),IF(Q191&lt;0,(-Q191),"0"))))</f>
        <v>0</v>
      </c>
      <c r="BI191" s="112">
        <f>IF(Q191=1000,0,IF(Q191=-1000,11,IF(Q191&lt;-9,-(Q191-2),IF(Q191&gt;0,(Q191),"0"))))</f>
        <v>6</v>
      </c>
      <c r="BJ191" s="112">
        <f>IF(Q191=1000,11,IF(Q191=-1000,0,IF(Q191&gt;0,11,IF(Q191&lt;0,(-Q191),"0"))))</f>
        <v>11</v>
      </c>
      <c r="BK191" s="112">
        <f>IF(Q191=1000,0,IF(Q191=-1000,11,IF(Q191&lt;0,11,IF(Q191&gt;0,(Q191),"0"))))</f>
        <v>6</v>
      </c>
      <c r="BL191" s="94">
        <f>IF(Q191="","",IF(Q191&gt;9,BH191,BJ191))</f>
        <v>11</v>
      </c>
      <c r="BM191" s="95" t="str">
        <f>IF(Q191="","","-")</f>
        <v>-</v>
      </c>
      <c r="BN191" s="96">
        <f>IF(Q191="","",IF(Q191&lt;-9,BI191,BK191))</f>
        <v>6</v>
      </c>
      <c r="BO191" s="112" t="e">
        <f>IF(R191=1000,11,IF(R191=-1000,0,IF(R191&gt;9,(R191+2),IF(R191&lt;0,(-R191),"0"))))</f>
        <v>#VALUE!</v>
      </c>
      <c r="BP191" s="112" t="str">
        <f>IF(R191=1000,0,IF(R191=-1000,11,IF(R191&lt;-9,-(R191-2),IF(R191&gt;0,(R191),"0"))))</f>
        <v/>
      </c>
      <c r="BQ191" s="112">
        <f>IF(R191=1000,11,IF(R191=-1000,0,IF(R191&gt;0,11,IF(R191&lt;0,(-R191),"0"))))</f>
        <v>11</v>
      </c>
      <c r="BR191" s="112" t="str">
        <f>IF(R191=1000,0,IF(R191=-1000,11,IF(R191&lt;0,11,IF(R191&gt;0,(R191),"0"))))</f>
        <v/>
      </c>
      <c r="BS191" s="94" t="str">
        <f>IF(R191="","",IF(R191&gt;9,BO191,BQ191))</f>
        <v/>
      </c>
      <c r="BT191" s="95" t="str">
        <f>IF(R191="","","-")</f>
        <v/>
      </c>
      <c r="BU191" s="96" t="str">
        <f>IF(R191="","",IF(R191&lt;-9,BP191,BR191))</f>
        <v/>
      </c>
      <c r="BV191" s="112" t="e">
        <f>IF(S191=1000,11,IF(S191=-1000,0,IF(S191&gt;9,(S191+2),IF(S191&lt;0,(-S191),"0"))))</f>
        <v>#VALUE!</v>
      </c>
      <c r="BW191" s="112" t="str">
        <f>IF(S191=1000,0,IF(S191=-1000,11,IF(S191&lt;-9,-(S191-2),IF(S191&gt;0,(S191),"0"))))</f>
        <v/>
      </c>
      <c r="BX191" s="112">
        <f>IF(S191=1000,11,IF(S191=-1000,0,IF(S191&gt;0,11,IF(S191&lt;0,(-S191),"0"))))</f>
        <v>11</v>
      </c>
      <c r="BY191" s="113" t="str">
        <f>IF(S191=1000,0,IF(S191=-1000,11,IF(S191&lt;0,11,IF(S191&gt;0,(S191),"0"))))</f>
        <v/>
      </c>
      <c r="BZ191" s="94" t="str">
        <f>IF(S191="","",IF(S191&gt;9,BV191,BX191))</f>
        <v/>
      </c>
      <c r="CA191" s="95" t="str">
        <f>IF(S191="","","-")</f>
        <v/>
      </c>
      <c r="CB191" s="96" t="str">
        <f>IF(S191="","",IF(S191&lt;-9,BW191,BY191))</f>
        <v/>
      </c>
      <c r="CC191" s="97">
        <f>IF(O191="","",SUM(T191:X191))</f>
        <v>3</v>
      </c>
      <c r="CD191" s="88" t="str">
        <f>IF(CC191="","","-")</f>
        <v>-</v>
      </c>
      <c r="CE191" s="98">
        <f>IF(O191="","",SUM(Y191:AC191))</f>
        <v>0</v>
      </c>
      <c r="CP191" s="32"/>
      <c r="CQ191" s="32"/>
    </row>
    <row r="192" spans="1:95" s="31" customFormat="1" ht="15" customHeight="1" thickBot="1" x14ac:dyDescent="0.25">
      <c r="A192" s="99">
        <f>IF(A187="","",A188)</f>
        <v>4</v>
      </c>
      <c r="B192" s="99">
        <f>IF(B187="","",B187)</f>
        <v>56</v>
      </c>
      <c r="C192" s="114">
        <v>5</v>
      </c>
      <c r="D192" s="115" t="str">
        <f>IF(A192="","",VLOOKUP(A192,СписокКМ!D:I,2,FALSE))</f>
        <v>ХУСНУЛЛИН Тимур</v>
      </c>
      <c r="E192" s="116"/>
      <c r="F192" s="117" t="str">
        <f>IF(B192="","",VLOOKUP(B192,СписокКМ!D:I,2,FALSE))</f>
        <v>ПАВЛОВ Даниил</v>
      </c>
      <c r="G192" s="118"/>
      <c r="H192" s="119"/>
      <c r="I192" s="120" t="s">
        <v>31</v>
      </c>
      <c r="J192" s="120" t="s">
        <v>155</v>
      </c>
      <c r="K192" s="120" t="s">
        <v>154</v>
      </c>
      <c r="L192" s="121"/>
      <c r="M192" s="121"/>
      <c r="N192" s="122"/>
      <c r="O192" s="123">
        <f>IF(I192="","",IF(I192="0",1000,IF(I192="-0",-1000,I192*1)))</f>
        <v>8</v>
      </c>
      <c r="P192" s="123">
        <f t="shared" si="133"/>
        <v>7</v>
      </c>
      <c r="Q192" s="123">
        <f t="shared" si="133"/>
        <v>6</v>
      </c>
      <c r="R192" s="123" t="str">
        <f t="shared" si="133"/>
        <v/>
      </c>
      <c r="S192" s="124" t="str">
        <f t="shared" si="133"/>
        <v/>
      </c>
      <c r="T192" s="125">
        <f t="shared" si="134"/>
        <v>1</v>
      </c>
      <c r="U192" s="126">
        <f t="shared" si="134"/>
        <v>1</v>
      </c>
      <c r="V192" s="126">
        <f t="shared" si="134"/>
        <v>1</v>
      </c>
      <c r="W192" s="126" t="str">
        <f t="shared" si="134"/>
        <v/>
      </c>
      <c r="X192" s="126" t="str">
        <f t="shared" si="134"/>
        <v/>
      </c>
      <c r="Y192" s="127">
        <f t="shared" si="135"/>
        <v>0</v>
      </c>
      <c r="Z192" s="127">
        <f t="shared" si="135"/>
        <v>0</v>
      </c>
      <c r="AA192" s="127">
        <f t="shared" si="135"/>
        <v>0</v>
      </c>
      <c r="AB192" s="127" t="str">
        <f t="shared" si="135"/>
        <v/>
      </c>
      <c r="AC192" s="127" t="str">
        <f t="shared" si="135"/>
        <v/>
      </c>
      <c r="AD192" s="128">
        <f>IF(CC192="","",IF(CC192&gt;CE192,1,-1))</f>
        <v>1</v>
      </c>
      <c r="AE192" s="128">
        <f>IF(CC192="","",IF(CC192&lt;CE192,1,-1))</f>
        <v>-1</v>
      </c>
      <c r="AF192" s="129">
        <f>IF(CC192&gt;CE192,1,0)</f>
        <v>1</v>
      </c>
      <c r="AG192" s="130">
        <f>IF(CE192&gt;CC192,1,0)</f>
        <v>0</v>
      </c>
      <c r="AH192" s="131">
        <f>IF(O192="","",AX192*1)</f>
        <v>11</v>
      </c>
      <c r="AI192" s="132">
        <f>IF(P192="","",BE192*1)</f>
        <v>11</v>
      </c>
      <c r="AJ192" s="132">
        <f>IF(Q192="","",BL192*1)</f>
        <v>11</v>
      </c>
      <c r="AK192" s="132" t="str">
        <f>IF(R192="","",BS192*1)</f>
        <v/>
      </c>
      <c r="AL192" s="132" t="str">
        <f>IF(S192="","",BZ192*1)</f>
        <v/>
      </c>
      <c r="AM192" s="133">
        <f>IF(O192="","",AZ192*1)</f>
        <v>8</v>
      </c>
      <c r="AN192" s="133">
        <f>IF(P192="","",BG192*1)</f>
        <v>7</v>
      </c>
      <c r="AO192" s="133">
        <f>IF(Q192="","",BN192*1)</f>
        <v>6</v>
      </c>
      <c r="AP192" s="133" t="str">
        <f>IF(R192="","",BU192*1)</f>
        <v/>
      </c>
      <c r="AQ192" s="133" t="str">
        <f>IF(S192="","",CB192*1)</f>
        <v/>
      </c>
      <c r="AR192" s="134">
        <f>SUM(AH192:AL192)</f>
        <v>33</v>
      </c>
      <c r="AS192" s="135">
        <f>SUM(AM192:AQ192)</f>
        <v>21</v>
      </c>
      <c r="AT192" s="136">
        <f>IF(O192=1000,11,IF(O192=-1000,0,IF(O192&gt;0,11,IF(O192&lt;0,(-O192),"0"))))</f>
        <v>11</v>
      </c>
      <c r="AU192" s="137">
        <f>IF(O192=1000,0,IF(O192=-1000,11,IF(O192&lt;-9,-(O192-2),IF(O192&gt;0,(O192),"0"))))</f>
        <v>8</v>
      </c>
      <c r="AV192" s="136" t="str">
        <f>IF(O192=1000,11,IF(O192=-1000,0,IF(O192&gt;9,(O192+2),IF(O192&lt;0,(-O192),"0"))))</f>
        <v>0</v>
      </c>
      <c r="AW192" s="137">
        <f>IF(O192=1000,0,IF(O192=-1000,11,IF(O192&lt;0,11,IF(O192&gt;0,(O192),"0"))))</f>
        <v>8</v>
      </c>
      <c r="AX192" s="138">
        <f>IF(O192="","",IF(O192&gt;9,AV192,AT192))</f>
        <v>11</v>
      </c>
      <c r="AY192" s="139" t="str">
        <f>IF(O192="","","-")</f>
        <v>-</v>
      </c>
      <c r="AZ192" s="140">
        <f>IF(O192="","",IF(O192&lt;-9,AU192,AW192))</f>
        <v>8</v>
      </c>
      <c r="BA192" s="136" t="str">
        <f>IF(P192=1000,11,IF(P192=-1000,0,IF(P192&gt;9,(P192+2),IF(P192&lt;0,(-P192),"0"))))</f>
        <v>0</v>
      </c>
      <c r="BB192" s="137">
        <f>IF(P192=1000,0,IF(P192=-1000,11,IF(P192&lt;-9,-(P192-2),IF(P192&gt;0,(P192),"0"))))</f>
        <v>7</v>
      </c>
      <c r="BC192" s="137">
        <f>IF(P192=1000,11,IF(P192=-1000,0,IF(P192&gt;0,11,IF(P192&lt;0,(-P192),"0"))))</f>
        <v>11</v>
      </c>
      <c r="BD192" s="137">
        <f>IF(P192=1000,0,IF(P192=-1000,11,IF(P192&lt;0,11,IF(P192&gt;0,(P192),"0"))))</f>
        <v>7</v>
      </c>
      <c r="BE192" s="138">
        <f>IF(P192="","",IF(P192&gt;9,BA192,BC192))</f>
        <v>11</v>
      </c>
      <c r="BF192" s="139" t="str">
        <f>IF(P192="","","-")</f>
        <v>-</v>
      </c>
      <c r="BG192" s="140">
        <f>IF(P192="","",IF(P192&lt;-9,BB192,BD192))</f>
        <v>7</v>
      </c>
      <c r="BH192" s="136" t="str">
        <f>IF(Q192=1000,11,IF(Q192=-1000,0,IF(Q192&gt;9,(Q192+2),IF(Q192&lt;0,(-Q192),"0"))))</f>
        <v>0</v>
      </c>
      <c r="BI192" s="137">
        <f>IF(Q192=1000,0,IF(Q192=-1000,11,IF(Q192&lt;-9,-(Q192-2),IF(Q192&gt;0,(Q192),"0"))))</f>
        <v>6</v>
      </c>
      <c r="BJ192" s="137">
        <f>IF(Q192=1000,11,IF(Q192=-1000,0,IF(Q192&gt;0,11,IF(Q192&lt;0,(-Q192),"0"))))</f>
        <v>11</v>
      </c>
      <c r="BK192" s="137">
        <f>IF(Q192=1000,0,IF(Q192=-1000,11,IF(Q192&lt;0,11,IF(Q192&gt;0,(Q192),"0"))))</f>
        <v>6</v>
      </c>
      <c r="BL192" s="138">
        <f>IF(Q192="","",IF(Q192&gt;9,BH192,BJ192))</f>
        <v>11</v>
      </c>
      <c r="BM192" s="139" t="str">
        <f>IF(Q192="","","-")</f>
        <v>-</v>
      </c>
      <c r="BN192" s="140">
        <f>IF(Q192="","",IF(Q192&lt;-9,BI192,BK192))</f>
        <v>6</v>
      </c>
      <c r="BO192" s="137" t="e">
        <f>IF(R192=1000,11,IF(R192=-1000,0,IF(R192&gt;9,(R192+2),IF(R192&lt;0,(-R192),"0"))))</f>
        <v>#VALUE!</v>
      </c>
      <c r="BP192" s="137" t="str">
        <f>IF(R192=1000,0,IF(R192=-1000,11,IF(R192&lt;-9,-(R192-2),IF(R192&gt;0,(R192),"0"))))</f>
        <v/>
      </c>
      <c r="BQ192" s="137">
        <f>IF(R192=1000,11,IF(R192=-1000,0,IF(R192&gt;0,11,IF(R192&lt;0,(-R192),"0"))))</f>
        <v>11</v>
      </c>
      <c r="BR192" s="137" t="str">
        <f>IF(R192=1000,0,IF(R192=-1000,11,IF(R192&lt;0,11,IF(R192&gt;0,(R192),"0"))))</f>
        <v/>
      </c>
      <c r="BS192" s="138" t="str">
        <f>IF(R192="","",IF(R192&gt;9,BO192,BQ192))</f>
        <v/>
      </c>
      <c r="BT192" s="139" t="str">
        <f>IF(R192="","","-")</f>
        <v/>
      </c>
      <c r="BU192" s="140" t="str">
        <f>IF(R192="","",IF(R192&lt;-9,BP192,BR192))</f>
        <v/>
      </c>
      <c r="BV192" s="137" t="e">
        <f>IF(S192=1000,11,IF(S192=-1000,0,IF(S192&gt;9,(S192+2),IF(S192&lt;0,(-S192),"0"))))</f>
        <v>#VALUE!</v>
      </c>
      <c r="BW192" s="137" t="str">
        <f>IF(S192=1000,0,IF(S192=-1000,11,IF(S192&lt;-9,-(S192-2),IF(S192&gt;0,(S192),"0"))))</f>
        <v/>
      </c>
      <c r="BX192" s="137">
        <f>IF(S192=1000,11,IF(S192=-1000,0,IF(S192&gt;0,11,IF(S192&lt;0,(-S192),"0"))))</f>
        <v>11</v>
      </c>
      <c r="BY192" s="141" t="str">
        <f>IF(S192=1000,0,IF(S192=-1000,11,IF(S192&lt;0,11,IF(S192&gt;0,(S192),"0"))))</f>
        <v/>
      </c>
      <c r="BZ192" s="138" t="str">
        <f>IF(S192="","",IF(S192&gt;9,BV192,BX192))</f>
        <v/>
      </c>
      <c r="CA192" s="139" t="str">
        <f>IF(S192="","","-")</f>
        <v/>
      </c>
      <c r="CB192" s="140" t="str">
        <f>IF(S192="","",IF(S192&lt;-9,BW192,BY192))</f>
        <v/>
      </c>
      <c r="CC192" s="142">
        <f>IF(O192="","",SUM(T192:X192))</f>
        <v>3</v>
      </c>
      <c r="CD192" s="143" t="str">
        <f>IF(CC192="","","-")</f>
        <v>-</v>
      </c>
      <c r="CE192" s="144">
        <f>IF(O192="","",SUM(Y192:AC192))</f>
        <v>0</v>
      </c>
      <c r="CP192" s="32"/>
      <c r="CQ192" s="32"/>
    </row>
    <row r="193" spans="1:95" s="31" customFormat="1" ht="15" customHeight="1" thickBot="1" x14ac:dyDescent="0.25">
      <c r="A193" s="145"/>
      <c r="B193" s="145"/>
      <c r="C193" s="145"/>
      <c r="D193" s="146"/>
      <c r="E193" s="147"/>
      <c r="F193" s="148"/>
      <c r="G193" s="149"/>
      <c r="H193" s="150"/>
      <c r="I193" s="151"/>
      <c r="J193" s="151"/>
      <c r="K193" s="151"/>
      <c r="L193" s="151"/>
      <c r="M193" s="151"/>
      <c r="N193" s="150"/>
      <c r="O193" s="152"/>
      <c r="P193" s="152"/>
      <c r="Q193" s="152"/>
      <c r="R193" s="152"/>
      <c r="S193" s="152"/>
      <c r="T193" s="153"/>
      <c r="U193" s="153"/>
      <c r="V193" s="153"/>
      <c r="W193" s="153"/>
      <c r="X193" s="153"/>
      <c r="Y193" s="154"/>
      <c r="Z193" s="154"/>
      <c r="AA193" s="154"/>
      <c r="AB193" s="154"/>
      <c r="AC193" s="154"/>
      <c r="AD193" s="155"/>
      <c r="AE193" s="155"/>
      <c r="AF193" s="156"/>
      <c r="AG193" s="156"/>
      <c r="AH193" s="157"/>
      <c r="AI193" s="157"/>
      <c r="AJ193" s="157"/>
      <c r="AK193" s="157"/>
      <c r="AL193" s="157"/>
      <c r="AM193" s="158"/>
      <c r="AN193" s="158"/>
      <c r="AO193" s="158"/>
      <c r="AP193" s="158"/>
      <c r="AQ193" s="158"/>
      <c r="AR193" s="159"/>
      <c r="AS193" s="159"/>
      <c r="AT193" s="160"/>
      <c r="AU193" s="160"/>
      <c r="AV193" s="160"/>
      <c r="AW193" s="160"/>
      <c r="AX193" s="161"/>
      <c r="AY193" s="161"/>
      <c r="AZ193" s="161"/>
      <c r="BA193" s="160"/>
      <c r="BB193" s="160"/>
      <c r="BC193" s="160"/>
      <c r="BD193" s="160"/>
      <c r="BE193" s="161"/>
      <c r="BF193" s="161"/>
      <c r="BG193" s="161"/>
      <c r="BH193" s="160"/>
      <c r="BI193" s="160"/>
      <c r="BJ193" s="160"/>
      <c r="BK193" s="160"/>
      <c r="BL193" s="161"/>
      <c r="BM193" s="161"/>
      <c r="BN193" s="161"/>
      <c r="BO193" s="160"/>
      <c r="BP193" s="160"/>
      <c r="BQ193" s="160"/>
      <c r="BR193" s="160"/>
      <c r="BS193" s="161"/>
      <c r="BT193" s="161"/>
      <c r="BU193" s="161"/>
      <c r="BV193" s="160"/>
      <c r="BW193" s="160"/>
      <c r="BX193" s="160"/>
      <c r="BY193" s="160"/>
      <c r="BZ193" s="161"/>
      <c r="CA193" s="161"/>
      <c r="CB193" s="161"/>
      <c r="CC193" s="162"/>
      <c r="CD193" s="163"/>
      <c r="CE193" s="164"/>
      <c r="CP193" s="32"/>
      <c r="CQ193" s="32"/>
    </row>
    <row r="194" spans="1:95" s="31" customFormat="1" ht="31.5" customHeight="1" thickBot="1" x14ac:dyDescent="0.25">
      <c r="A194" s="34">
        <v>9</v>
      </c>
      <c r="B194" s="35">
        <v>11</v>
      </c>
      <c r="C194" s="1225">
        <f>1+C185</f>
        <v>22</v>
      </c>
      <c r="D194" s="1227" t="str">
        <f>IF(A194="","",VLOOKUP(A194,СписокКМ!$A$186:$D$236,3,FALSE))</f>
        <v>Московская область</v>
      </c>
      <c r="E194" s="1228" t="e">
        <f>IF(B194="","",VLOOKUP(B194,СписокКМ!E:J,2,FALSE))</f>
        <v>#N/A</v>
      </c>
      <c r="F194" s="1231" t="str">
        <f>IF(B194="","",VLOOKUP(B194,СписокКМ!$A$186:$D$236,3,FALSE))</f>
        <v>Иркутская область</v>
      </c>
      <c r="G194" s="1232" t="e">
        <f>IF(D194="","",VLOOKUP(D194,СписокКМ!G:L,2,FALSE))</f>
        <v>#N/A</v>
      </c>
      <c r="H194" s="36"/>
      <c r="I194" s="1235" t="s">
        <v>7</v>
      </c>
      <c r="J194" s="1235"/>
      <c r="K194" s="1235"/>
      <c r="L194" s="1235"/>
      <c r="M194" s="1235"/>
      <c r="N194" s="37"/>
      <c r="O194" s="1237"/>
      <c r="P194" s="1238"/>
      <c r="Q194" s="1238"/>
      <c r="R194" s="1238"/>
      <c r="S194" s="1238"/>
      <c r="T194" s="38">
        <f>IF(A194="","",VLOOKUP(A194,'[60]Протокол команд'!A:K,8,FALSE))</f>
        <v>0</v>
      </c>
      <c r="U194" s="39">
        <f>T194*5-4</f>
        <v>-4</v>
      </c>
      <c r="V194" s="39">
        <f>T194*5</f>
        <v>0</v>
      </c>
      <c r="W194" s="39" t="str">
        <f>CONCATENATE(U194,"-",V194)</f>
        <v>-4-0</v>
      </c>
      <c r="X194" s="39" t="str">
        <f>IF(A194="","",VLOOKUP(A194,'[60]Протокол команд'!A:K,10,FALSE))</f>
        <v>-</v>
      </c>
      <c r="Y194" s="39" t="e">
        <f>X194*5-4</f>
        <v>#VALUE!</v>
      </c>
      <c r="Z194" s="39" t="e">
        <f>X194*5</f>
        <v>#VALUE!</v>
      </c>
      <c r="AA194" s="39" t="e">
        <f>CONCATENATE(Y194,"-",Z194)</f>
        <v>#VALUE!</v>
      </c>
      <c r="AB194" s="1241">
        <f>IF(O196="","",SUM(AF196:AF201))</f>
        <v>2</v>
      </c>
      <c r="AC194" s="1242"/>
      <c r="AD194" s="1243"/>
      <c r="AE194" s="1242">
        <f>IF(O196="","",SUM(AG196:AG201))</f>
        <v>2</v>
      </c>
      <c r="AF194" s="1242"/>
      <c r="AG194" s="1264"/>
      <c r="AH194" s="1241">
        <f>SUM(CC196:CC201)</f>
        <v>9</v>
      </c>
      <c r="AI194" s="1242"/>
      <c r="AJ194" s="1243"/>
      <c r="AK194" s="1242">
        <f>SUM(CE196:CE201)</f>
        <v>7</v>
      </c>
      <c r="AL194" s="1242"/>
      <c r="AM194" s="1264"/>
      <c r="AN194" s="1265">
        <f>SUM(AR196:AR201)</f>
        <v>103</v>
      </c>
      <c r="AO194" s="1266"/>
      <c r="AP194" s="1267"/>
      <c r="AQ194" s="1266">
        <f>SUM(AS196:AS201)</f>
        <v>97</v>
      </c>
      <c r="AR194" s="1266"/>
      <c r="AS194" s="1268"/>
      <c r="AT194" s="1314" t="s">
        <v>597</v>
      </c>
      <c r="AU194" s="1315"/>
      <c r="AV194" s="1315"/>
      <c r="AW194" s="1315"/>
      <c r="AX194" s="1315"/>
      <c r="AY194" s="1315"/>
      <c r="AZ194" s="1315"/>
      <c r="BA194" s="1315"/>
      <c r="BB194" s="1315"/>
      <c r="BC194" s="1315"/>
      <c r="BD194" s="1315"/>
      <c r="BE194" s="1315"/>
      <c r="BF194" s="1315"/>
      <c r="BG194" s="1315"/>
      <c r="BH194" s="1315"/>
      <c r="BI194" s="1315"/>
      <c r="BJ194" s="1315"/>
      <c r="BK194" s="1315"/>
      <c r="BL194" s="1315"/>
      <c r="BM194" s="1315"/>
      <c r="BN194" s="1315"/>
      <c r="BO194" s="1315"/>
      <c r="BP194" s="1315"/>
      <c r="BQ194" s="1315"/>
      <c r="BR194" s="1315"/>
      <c r="BS194" s="1315"/>
      <c r="BT194" s="1315"/>
      <c r="BU194" s="1315"/>
      <c r="BV194" s="1315"/>
      <c r="BW194" s="1315"/>
      <c r="BX194" s="1315"/>
      <c r="BY194" s="1315"/>
      <c r="BZ194" s="1315"/>
      <c r="CA194" s="1315"/>
      <c r="CB194" s="1316"/>
      <c r="CC194" s="1254">
        <f>IF(O196="","",SUM(AF196:AF201))</f>
        <v>2</v>
      </c>
      <c r="CD194" s="1256" t="str">
        <f>IF(CC194="","","-")</f>
        <v>-</v>
      </c>
      <c r="CE194" s="1258">
        <f>IF(O196="","",SUM(AG196:AG201))</f>
        <v>2</v>
      </c>
      <c r="CP194" s="32"/>
      <c r="CQ194" s="32"/>
    </row>
    <row r="195" spans="1:95" s="31" customFormat="1" ht="13.5" customHeight="1" x14ac:dyDescent="0.2">
      <c r="A195" s="40"/>
      <c r="B195" s="40"/>
      <c r="C195" s="1226"/>
      <c r="D195" s="1229" t="str">
        <f>IF(A195="","",VLOOKUP(A195,СписокКМ!D:I,2,FALSE))</f>
        <v/>
      </c>
      <c r="E195" s="1230" t="str">
        <f>IF(B195="","",VLOOKUP(B195,СписокКМ!E:J,2,FALSE))</f>
        <v/>
      </c>
      <c r="F195" s="1233" t="str">
        <f>IF(C195="","",VLOOKUP(C195,СписокКМ!F:K,2,FALSE))</f>
        <v/>
      </c>
      <c r="G195" s="1234" t="str">
        <f>IF(D195="","",VLOOKUP(D195,СписокКМ!G:L,2,FALSE))</f>
        <v/>
      </c>
      <c r="H195" s="41"/>
      <c r="I195" s="1236"/>
      <c r="J195" s="1236"/>
      <c r="K195" s="1236"/>
      <c r="L195" s="1236"/>
      <c r="M195" s="1236"/>
      <c r="N195" s="42"/>
      <c r="O195" s="1239"/>
      <c r="P195" s="1240"/>
      <c r="Q195" s="1240"/>
      <c r="R195" s="1240"/>
      <c r="S195" s="1240"/>
      <c r="T195" s="1260" t="s">
        <v>8</v>
      </c>
      <c r="U195" s="1261"/>
      <c r="V195" s="1261"/>
      <c r="W195" s="1261"/>
      <c r="X195" s="1261"/>
      <c r="Y195" s="1261"/>
      <c r="Z195" s="1261"/>
      <c r="AA195" s="1261"/>
      <c r="AB195" s="1261"/>
      <c r="AC195" s="1261"/>
      <c r="AD195" s="1261"/>
      <c r="AE195" s="1261"/>
      <c r="AF195" s="1261"/>
      <c r="AG195" s="1262"/>
      <c r="AH195" s="1261" t="s">
        <v>9</v>
      </c>
      <c r="AI195" s="1261"/>
      <c r="AJ195" s="1261"/>
      <c r="AK195" s="1261"/>
      <c r="AL195" s="1261"/>
      <c r="AM195" s="1261"/>
      <c r="AN195" s="1261"/>
      <c r="AO195" s="1261"/>
      <c r="AP195" s="1261"/>
      <c r="AQ195" s="1261"/>
      <c r="AR195" s="1261"/>
      <c r="AS195" s="1262"/>
      <c r="AT195" s="1263" t="s">
        <v>10</v>
      </c>
      <c r="AU195" s="1263"/>
      <c r="AV195" s="1263"/>
      <c r="AW195" s="1263"/>
      <c r="AX195" s="1263"/>
      <c r="AY195" s="1263"/>
      <c r="AZ195" s="1263"/>
      <c r="BA195" s="1263" t="s">
        <v>11</v>
      </c>
      <c r="BB195" s="1263"/>
      <c r="BC195" s="1263"/>
      <c r="BD195" s="1263"/>
      <c r="BE195" s="1263"/>
      <c r="BF195" s="1263"/>
      <c r="BG195" s="1263"/>
      <c r="BH195" s="1263" t="s">
        <v>12</v>
      </c>
      <c r="BI195" s="1263"/>
      <c r="BJ195" s="1263"/>
      <c r="BK195" s="1263"/>
      <c r="BL195" s="1263"/>
      <c r="BM195" s="1263"/>
      <c r="BN195" s="1263"/>
      <c r="BO195" s="1263" t="s">
        <v>13</v>
      </c>
      <c r="BP195" s="1263"/>
      <c r="BQ195" s="1263"/>
      <c r="BR195" s="1263"/>
      <c r="BS195" s="1263"/>
      <c r="BT195" s="1263"/>
      <c r="BU195" s="1263"/>
      <c r="BV195" s="1263" t="s">
        <v>14</v>
      </c>
      <c r="BW195" s="1263"/>
      <c r="BX195" s="1263"/>
      <c r="BY195" s="1263"/>
      <c r="BZ195" s="1263"/>
      <c r="CA195" s="1263"/>
      <c r="CB195" s="1263"/>
      <c r="CC195" s="1255"/>
      <c r="CD195" s="1257"/>
      <c r="CE195" s="1259"/>
      <c r="CP195" s="32"/>
      <c r="CQ195" s="32"/>
    </row>
    <row r="196" spans="1:95" s="31" customFormat="1" ht="15" customHeight="1" x14ac:dyDescent="0.2">
      <c r="A196" s="43">
        <v>54</v>
      </c>
      <c r="B196" s="44">
        <v>22</v>
      </c>
      <c r="C196" s="90">
        <v>1</v>
      </c>
      <c r="D196" s="46" t="str">
        <f>IF(A196="","",VLOOKUP(A196,СписокКМ!D:I,2,FALSE))</f>
        <v>КУСТОВ Дмитрий</v>
      </c>
      <c r="E196" s="47"/>
      <c r="F196" s="48" t="str">
        <f>IF(B196="","",VLOOKUP(B196,СписокКМ!D:I,2,FALSE))</f>
        <v>СЕРЕБРЕННИКОВ Михаил</v>
      </c>
      <c r="G196" s="49"/>
      <c r="H196" s="50"/>
      <c r="I196" s="51" t="s">
        <v>31</v>
      </c>
      <c r="J196" s="51" t="s">
        <v>152</v>
      </c>
      <c r="K196" s="51" t="s">
        <v>31</v>
      </c>
      <c r="L196" s="51"/>
      <c r="M196" s="51"/>
      <c r="N196" s="52"/>
      <c r="O196" s="53">
        <f>IF(I196="","",IF(I196="0",1000,IF(I196="-0",-1000,I196*1)))</f>
        <v>8</v>
      </c>
      <c r="P196" s="53">
        <f t="shared" ref="P196:S197" si="136">IF(J196="","",IF(J196="0",1000,IF(J196="-0",-1000,J196*1)))</f>
        <v>5</v>
      </c>
      <c r="Q196" s="53">
        <f t="shared" si="136"/>
        <v>8</v>
      </c>
      <c r="R196" s="53" t="str">
        <f t="shared" si="136"/>
        <v/>
      </c>
      <c r="S196" s="54" t="str">
        <f t="shared" si="136"/>
        <v/>
      </c>
      <c r="T196" s="55">
        <f t="shared" ref="T196:X197" si="137">IF(O196="","",IF(O196&gt;0,1,0))</f>
        <v>1</v>
      </c>
      <c r="U196" s="56">
        <f t="shared" si="137"/>
        <v>1</v>
      </c>
      <c r="V196" s="56">
        <f t="shared" si="137"/>
        <v>1</v>
      </c>
      <c r="W196" s="56" t="str">
        <f t="shared" si="137"/>
        <v/>
      </c>
      <c r="X196" s="56" t="str">
        <f t="shared" si="137"/>
        <v/>
      </c>
      <c r="Y196" s="57">
        <f t="shared" ref="Y196:AC197" si="138">IF(O196="","",IF(O196&lt;0,1,0))</f>
        <v>0</v>
      </c>
      <c r="Z196" s="57">
        <f t="shared" si="138"/>
        <v>0</v>
      </c>
      <c r="AA196" s="57">
        <f t="shared" si="138"/>
        <v>0</v>
      </c>
      <c r="AB196" s="57" t="str">
        <f t="shared" si="138"/>
        <v/>
      </c>
      <c r="AC196" s="57" t="str">
        <f t="shared" si="138"/>
        <v/>
      </c>
      <c r="AD196" s="58">
        <f>IF(CC196="","",IF(CC196&gt;CE196,1,-1))</f>
        <v>1</v>
      </c>
      <c r="AE196" s="58">
        <f>IF(CC196="","",IF(CC196&lt;CE196,1,-1))</f>
        <v>-1</v>
      </c>
      <c r="AF196" s="59">
        <f>IF(CC196&gt;CE196,1,0)</f>
        <v>1</v>
      </c>
      <c r="AG196" s="60">
        <f>IF(CE196&gt;CC196,1,0)</f>
        <v>0</v>
      </c>
      <c r="AH196" s="61">
        <f>IF(O196="","",AX196*1)</f>
        <v>11</v>
      </c>
      <c r="AI196" s="62">
        <f>IF(P196="","",BE196*1)</f>
        <v>11</v>
      </c>
      <c r="AJ196" s="62">
        <f>IF(Q196="","",BL196*1)</f>
        <v>11</v>
      </c>
      <c r="AK196" s="62" t="str">
        <f>IF(R196="","",BS196*1)</f>
        <v/>
      </c>
      <c r="AL196" s="62" t="str">
        <f>IF(S196="","",BZ196*1)</f>
        <v/>
      </c>
      <c r="AM196" s="63">
        <f>IF(O196="","",AZ196*1)</f>
        <v>8</v>
      </c>
      <c r="AN196" s="63">
        <f>IF(P196="","",BG196*1)</f>
        <v>5</v>
      </c>
      <c r="AO196" s="63">
        <f>IF(Q196="","",BN196*1)</f>
        <v>8</v>
      </c>
      <c r="AP196" s="63" t="str">
        <f>IF(R196="","",BU196*1)</f>
        <v/>
      </c>
      <c r="AQ196" s="63" t="str">
        <f>IF(S196="","",CB196*1)</f>
        <v/>
      </c>
      <c r="AR196" s="64">
        <f>SUM(AH196:AL196)</f>
        <v>33</v>
      </c>
      <c r="AS196" s="65">
        <f>SUM(AM196:AQ196)</f>
        <v>21</v>
      </c>
      <c r="AT196" s="66">
        <f>IF(O196=1000,11,IF(O196=-1000,0,IF(O196&gt;0,11,IF(O196&lt;0,(-O196),"0"))))</f>
        <v>11</v>
      </c>
      <c r="AU196" s="67">
        <f>IF(O196=1000,0,IF(O196=-1000,11,IF(O196&lt;-9,-(O196-2),IF(O196&gt;0,(O196),"0"))))</f>
        <v>8</v>
      </c>
      <c r="AV196" s="66">
        <f>IF(O196=1000,11,IF(O196=-1000,0,IF(O196&lt;9,11,IF(O196&gt;9,(O196+2),"0"))))</f>
        <v>11</v>
      </c>
      <c r="AW196" s="67">
        <f>IF(O196=1000,0,IF(O196=-1000,11,IF(O196&lt;0,11,IF(O196&gt;0,(O196),"0"))))</f>
        <v>8</v>
      </c>
      <c r="AX196" s="68">
        <f>IF(O196="","",IF(O196&gt;9,AV196,AT196))</f>
        <v>11</v>
      </c>
      <c r="AY196" s="69" t="str">
        <f>IF(O196="","","-")</f>
        <v>-</v>
      </c>
      <c r="AZ196" s="70">
        <f>IF(O196="","",IF(O196&lt;-9,AU196,AW196))</f>
        <v>8</v>
      </c>
      <c r="BA196" s="66" t="str">
        <f>IF(P196=1000,11,IF(P196=-1000,0,IF(P196&gt;9,(P196+2),IF(P196&lt;0,(-P196),"0"))))</f>
        <v>0</v>
      </c>
      <c r="BB196" s="67">
        <f>IF(P196=1000,0,IF(P196=-1000,11,IF(P196&lt;-9,-(P196-2),IF(P196&gt;0,(P196),"0"))))</f>
        <v>5</v>
      </c>
      <c r="BC196" s="67">
        <f>IF(P196=1000,11,IF(P196=-1000,0,IF(P196&gt;0,11,IF(P196&lt;0,(-P196),"0"))))</f>
        <v>11</v>
      </c>
      <c r="BD196" s="67">
        <f>IF(P196=1000,0,IF(P196=-1000,11,IF(P196&lt;0,11,IF(P196&gt;0,(P196),"0"))))</f>
        <v>5</v>
      </c>
      <c r="BE196" s="68">
        <f>IF(P196="","",IF(P196&gt;9,BA196,BC196))</f>
        <v>11</v>
      </c>
      <c r="BF196" s="69" t="str">
        <f>IF(P196="","","-")</f>
        <v>-</v>
      </c>
      <c r="BG196" s="70">
        <f>IF(P196="","",IF(P196&lt;-9,BB196,BD196))</f>
        <v>5</v>
      </c>
      <c r="BH196" s="66" t="str">
        <f>IF(Q196=1000,11,IF(Q196=-1000,0,IF(Q196&gt;9,(Q196+2),IF(Q196&lt;0,(-Q196),"0"))))</f>
        <v>0</v>
      </c>
      <c r="BI196" s="67">
        <f>IF(Q196=1000,0,IF(Q196=-1000,11,IF(Q196&lt;-9,-(Q196-2),IF(Q196&gt;0,(Q196),"0"))))</f>
        <v>8</v>
      </c>
      <c r="BJ196" s="67">
        <f>IF(Q196=1000,11,IF(Q196=-1000,0,IF(Q196&gt;0,11,IF(Q196&lt;0,(-Q196),"0"))))</f>
        <v>11</v>
      </c>
      <c r="BK196" s="67">
        <f>IF(Q196=1000,0,IF(Q196=-1000,11,IF(Q196&lt;0,11,IF(Q196&gt;0,(Q196),"0"))))</f>
        <v>8</v>
      </c>
      <c r="BL196" s="68">
        <f>IF(Q196="","",IF(Q196&gt;9,BH196,BJ196))</f>
        <v>11</v>
      </c>
      <c r="BM196" s="69" t="str">
        <f>IF(Q196="","","-")</f>
        <v>-</v>
      </c>
      <c r="BN196" s="70">
        <f>IF(Q196="","",IF(Q196&lt;-9,BI196,BK196))</f>
        <v>8</v>
      </c>
      <c r="BO196" s="67" t="e">
        <f>IF(R196=1000,11,IF(R196=-1000,0,IF(R196&gt;9,(R196+2),IF(R196&lt;0,(-R196),"0"))))</f>
        <v>#VALUE!</v>
      </c>
      <c r="BP196" s="67" t="str">
        <f>IF(R196=1000,0,IF(R196=-1000,11,IF(R196&lt;-9,-(R196-2),IF(R196&gt;0,(R196),"0"))))</f>
        <v/>
      </c>
      <c r="BQ196" s="67">
        <f>IF(R196=1000,11,IF(R196=-1000,0,IF(R196&gt;0,11,IF(R196&lt;0,(-R196),"0"))))</f>
        <v>11</v>
      </c>
      <c r="BR196" s="67" t="str">
        <f>IF(R196=1000,0,IF(R196=-1000,11,IF(R196&lt;0,11,IF(R196&gt;0,(R196),"0"))))</f>
        <v/>
      </c>
      <c r="BS196" s="68" t="str">
        <f>IF(R196="","",IF(R196&gt;9,BO196,BQ196))</f>
        <v/>
      </c>
      <c r="BT196" s="69" t="str">
        <f>IF(R196="","","-")</f>
        <v/>
      </c>
      <c r="BU196" s="70" t="str">
        <f>IF(R196="","",IF(R196&lt;-9,BP196,BR196))</f>
        <v/>
      </c>
      <c r="BV196" s="67" t="e">
        <f>IF(S196=1000,11,IF(S196=-1000,0,IF(S196&gt;9,(S196+2),IF(S196&lt;0,(-S196),"0"))))</f>
        <v>#VALUE!</v>
      </c>
      <c r="BW196" s="67" t="str">
        <f>IF(S196=1000,0,IF(S196=-1000,11,IF(S196&lt;-9,-(S196-2),IF(S196&gt;0,(S196),"0"))))</f>
        <v/>
      </c>
      <c r="BX196" s="67">
        <f>IF(S196=1000,11,IF(S196=-1000,0,IF(S196&gt;0,11,IF(S196&lt;0,(-S196),"0"))))</f>
        <v>11</v>
      </c>
      <c r="BY196" s="71" t="str">
        <f>IF(S196=1000,0,IF(S196=-1000,11,IF(S196&lt;0,11,IF(S196&gt;0,(S196),"0"))))</f>
        <v/>
      </c>
      <c r="BZ196" s="68" t="str">
        <f>IF(S196="","",IF(S196&gt;9,BV196,BX196))</f>
        <v/>
      </c>
      <c r="CA196" s="69" t="str">
        <f>IF(S196="","","-")</f>
        <v/>
      </c>
      <c r="CB196" s="70" t="str">
        <f>IF(S196="","",IF(S196&lt;-9,BW196,BY196))</f>
        <v/>
      </c>
      <c r="CC196" s="72">
        <f>IF(O196="","",SUM(T196:X196))</f>
        <v>3</v>
      </c>
      <c r="CD196" s="73" t="str">
        <f>IF(CC196="","","-")</f>
        <v>-</v>
      </c>
      <c r="CE196" s="74">
        <f>IF(O196="","",SUM(Y196:AC196))</f>
        <v>0</v>
      </c>
      <c r="CP196" s="32"/>
      <c r="CQ196" s="32"/>
    </row>
    <row r="197" spans="1:95" s="31" customFormat="1" ht="15" customHeight="1" x14ac:dyDescent="0.2">
      <c r="A197" s="43">
        <v>7</v>
      </c>
      <c r="B197" s="44">
        <v>52</v>
      </c>
      <c r="C197" s="75">
        <v>2</v>
      </c>
      <c r="D197" s="76" t="str">
        <f>IF(A197="","",VLOOKUP(A197,СписокКМ!D:I,2,FALSE))</f>
        <v>БОГАЧ Николай</v>
      </c>
      <c r="E197" s="47"/>
      <c r="F197" s="77" t="str">
        <f>IF(B197="","",VLOOKUP(B197,СписокКМ!D:I,2,FALSE))</f>
        <v>САМСОНОВ Алексей</v>
      </c>
      <c r="G197" s="49"/>
      <c r="H197" s="41"/>
      <c r="I197" s="91" t="s">
        <v>155</v>
      </c>
      <c r="J197" s="91" t="s">
        <v>31</v>
      </c>
      <c r="K197" s="91" t="s">
        <v>567</v>
      </c>
      <c r="L197" s="91" t="s">
        <v>154</v>
      </c>
      <c r="M197" s="51"/>
      <c r="N197" s="42"/>
      <c r="O197" s="79">
        <f>IF(I197="","",IF(I197="0",1000,IF(I197="-0",-1000,I197*1)))</f>
        <v>7</v>
      </c>
      <c r="P197" s="79">
        <f t="shared" si="136"/>
        <v>8</v>
      </c>
      <c r="Q197" s="79">
        <f t="shared" si="136"/>
        <v>-5</v>
      </c>
      <c r="R197" s="79">
        <f t="shared" si="136"/>
        <v>6</v>
      </c>
      <c r="S197" s="80" t="str">
        <f t="shared" si="136"/>
        <v/>
      </c>
      <c r="T197" s="55">
        <f t="shared" si="137"/>
        <v>1</v>
      </c>
      <c r="U197" s="56">
        <f t="shared" si="137"/>
        <v>1</v>
      </c>
      <c r="V197" s="56">
        <f t="shared" si="137"/>
        <v>0</v>
      </c>
      <c r="W197" s="56">
        <f t="shared" si="137"/>
        <v>1</v>
      </c>
      <c r="X197" s="56" t="str">
        <f t="shared" si="137"/>
        <v/>
      </c>
      <c r="Y197" s="57">
        <f t="shared" si="138"/>
        <v>0</v>
      </c>
      <c r="Z197" s="57">
        <f t="shared" si="138"/>
        <v>0</v>
      </c>
      <c r="AA197" s="57">
        <f t="shared" si="138"/>
        <v>1</v>
      </c>
      <c r="AB197" s="57">
        <f t="shared" si="138"/>
        <v>0</v>
      </c>
      <c r="AC197" s="57" t="str">
        <f t="shared" si="138"/>
        <v/>
      </c>
      <c r="AD197" s="58">
        <f>IF(CC197="","",IF(CC197&gt;CE197,1,-1))</f>
        <v>1</v>
      </c>
      <c r="AE197" s="58">
        <f>IF(CC197="","",IF(CC197&lt;CE197,1,-1))</f>
        <v>-1</v>
      </c>
      <c r="AF197" s="59">
        <f>IF(CC197&gt;CE197,1,0)</f>
        <v>1</v>
      </c>
      <c r="AG197" s="60">
        <f>IF(CE197&gt;CC197,1,0)</f>
        <v>0</v>
      </c>
      <c r="AH197" s="81">
        <f>IF(O197="","",AX197*1)</f>
        <v>11</v>
      </c>
      <c r="AI197" s="92">
        <f>IF(P197="","",BE197*1)</f>
        <v>11</v>
      </c>
      <c r="AJ197" s="92">
        <f>IF(Q197="","",BL197*1)</f>
        <v>5</v>
      </c>
      <c r="AK197" s="92">
        <f>IF(R197="","",BS197*1)</f>
        <v>11</v>
      </c>
      <c r="AL197" s="92" t="str">
        <f>IF(S197="","",BZ197*1)</f>
        <v/>
      </c>
      <c r="AM197" s="93">
        <f>IF(O197="","",AZ197*1)</f>
        <v>7</v>
      </c>
      <c r="AN197" s="93">
        <f>IF(P197="","",BG197*1)</f>
        <v>8</v>
      </c>
      <c r="AO197" s="93">
        <f>IF(Q197="","",BN197*1)</f>
        <v>11</v>
      </c>
      <c r="AP197" s="93">
        <f>IF(R197="","",BU197*1)</f>
        <v>6</v>
      </c>
      <c r="AQ197" s="93" t="str">
        <f>IF(S197="","",CB197*1)</f>
        <v/>
      </c>
      <c r="AR197" s="64">
        <f>SUM(AH197:AL197)</f>
        <v>38</v>
      </c>
      <c r="AS197" s="65">
        <f>SUM(AM197:AQ197)</f>
        <v>32</v>
      </c>
      <c r="AT197" s="66">
        <f>IF(O197=1000,11,IF(O197=-1000,0,IF(O197&gt;0,11,IF(O197&lt;0,(-O197),"0"))))</f>
        <v>11</v>
      </c>
      <c r="AU197" s="67">
        <f>IF(O197=1000,0,IF(O197=-1000,11,IF(O197&lt;-9,-(O197-2),IF(O197&gt;0,(O197),"0"))))</f>
        <v>7</v>
      </c>
      <c r="AV197" s="66" t="str">
        <f>IF(O197=1000,11,IF(O197=-1000,0,IF(O197&gt;9,(O197+2),IF(O197&lt;0,(-O197),"0"))))</f>
        <v>0</v>
      </c>
      <c r="AW197" s="67">
        <f>IF(O197=1000,0,IF(O197=-1000,11,IF(O197&lt;0,11,IF(O197&gt;0,(O197),"0"))))</f>
        <v>7</v>
      </c>
      <c r="AX197" s="94">
        <f>IF(O197="","",IF(O197&gt;9,AV197,AT197))</f>
        <v>11</v>
      </c>
      <c r="AY197" s="95" t="str">
        <f>IF(O197="","","-")</f>
        <v>-</v>
      </c>
      <c r="AZ197" s="96">
        <f>IF(O197="","",IF(O197&lt;-9,AU197,AW197))</f>
        <v>7</v>
      </c>
      <c r="BA197" s="66" t="str">
        <f>IF(P197=1000,11,IF(P197=-1000,0,IF(P197&gt;9,(P197+2),IF(P197&lt;0,(-P197),"0"))))</f>
        <v>0</v>
      </c>
      <c r="BB197" s="67">
        <f>IF(P197=1000,0,IF(P197=-1000,11,IF(P197&lt;-9,-(P197-2),IF(P197&gt;0,(P197),"0"))))</f>
        <v>8</v>
      </c>
      <c r="BC197" s="67">
        <f>IF(P197=1000,11,IF(P197=-1000,0,IF(P197&gt;0,11,IF(P197&lt;0,(-P197),"0"))))</f>
        <v>11</v>
      </c>
      <c r="BD197" s="67">
        <f>IF(P197=1000,0,IF(P197=-1000,11,IF(P197&lt;0,11,IF(P197&gt;0,(P197),"0"))))</f>
        <v>8</v>
      </c>
      <c r="BE197" s="94">
        <f>IF(P197="","",IF(P197&gt;9,BA197,BC197))</f>
        <v>11</v>
      </c>
      <c r="BF197" s="95" t="str">
        <f>IF(P197="","","-")</f>
        <v>-</v>
      </c>
      <c r="BG197" s="96">
        <f>IF(P197="","",IF(P197&lt;-9,BB197,BD197))</f>
        <v>8</v>
      </c>
      <c r="BH197" s="66">
        <f>IF(Q197=1000,11,IF(Q197=-1000,0,IF(Q197&gt;9,(Q197+2),IF(Q197&lt;0,(-Q197),"0"))))</f>
        <v>5</v>
      </c>
      <c r="BI197" s="67" t="str">
        <f>IF(Q197=1000,0,IF(Q197=-1000,11,IF(Q197&lt;-9,-(Q197-2),IF(Q197&gt;0,(Q197),"0"))))</f>
        <v>0</v>
      </c>
      <c r="BJ197" s="67">
        <f>IF(Q197=1000,11,IF(Q197=-1000,0,IF(Q197&gt;0,11,IF(Q197&lt;0,(-Q197),"0"))))</f>
        <v>5</v>
      </c>
      <c r="BK197" s="67">
        <f>IF(Q197=1000,0,IF(Q197=-1000,11,IF(Q197&lt;0,11,IF(Q197&gt;0,(Q197),"0"))))</f>
        <v>11</v>
      </c>
      <c r="BL197" s="94">
        <f>IF(Q197="","",IF(Q197&gt;9,BH197,BJ197))</f>
        <v>5</v>
      </c>
      <c r="BM197" s="95" t="str">
        <f>IF(Q197="","","-")</f>
        <v>-</v>
      </c>
      <c r="BN197" s="96">
        <f>IF(Q197="","",IF(Q197&lt;-9,BI197,BK197))</f>
        <v>11</v>
      </c>
      <c r="BO197" s="67" t="str">
        <f>IF(R197=1000,11,IF(R197=-1000,0,IF(R197&gt;9,(R197+2),IF(R197&lt;0,(-R197),"0"))))</f>
        <v>0</v>
      </c>
      <c r="BP197" s="67">
        <f>IF(R197=1000,0,IF(R197=-1000,11,IF(R197&lt;-9,-(R197-2),IF(R197&gt;0,(R197),"0"))))</f>
        <v>6</v>
      </c>
      <c r="BQ197" s="67">
        <f>IF(R197=1000,11,IF(R197=-1000,0,IF(R197&gt;0,11,IF(R197&lt;0,(-R197),"0"))))</f>
        <v>11</v>
      </c>
      <c r="BR197" s="67">
        <f>IF(R197=1000,0,IF(R197=-1000,11,IF(R197&lt;0,11,IF(R197&gt;0,(R197),"0"))))</f>
        <v>6</v>
      </c>
      <c r="BS197" s="94">
        <f>IF(R197="","",IF(R197&gt;9,BO197,BQ197))</f>
        <v>11</v>
      </c>
      <c r="BT197" s="95" t="str">
        <f>IF(R197="","","-")</f>
        <v>-</v>
      </c>
      <c r="BU197" s="96">
        <f>IF(R197="","",IF(R197&lt;-9,BP197,BR197))</f>
        <v>6</v>
      </c>
      <c r="BV197" s="67" t="e">
        <f>IF(S197=1000,11,IF(S197=-1000,0,IF(S197&gt;9,(S197+2),IF(S197&lt;0,(-S197),"0"))))</f>
        <v>#VALUE!</v>
      </c>
      <c r="BW197" s="67" t="str">
        <f>IF(S197=1000,0,IF(S197=-1000,11,IF(S197&lt;-9,-(S197-2),IF(S197&gt;0,(S197),"0"))))</f>
        <v/>
      </c>
      <c r="BX197" s="67">
        <f>IF(S197=1000,11,IF(S197=-1000,0,IF(S197&gt;0,11,IF(S197&lt;0,(-S197),"0"))))</f>
        <v>11</v>
      </c>
      <c r="BY197" s="71" t="str">
        <f>IF(S197=1000,0,IF(S197=-1000,11,IF(S197&lt;0,11,IF(S197&gt;0,(S197),"0"))))</f>
        <v/>
      </c>
      <c r="BZ197" s="94" t="str">
        <f>IF(S197="","",IF(S197&gt;9,BV197,BX197))</f>
        <v/>
      </c>
      <c r="CA197" s="95" t="str">
        <f>IF(S197="","","-")</f>
        <v/>
      </c>
      <c r="CB197" s="96" t="str">
        <f>IF(S197="","",IF(S197&lt;-9,BW197,BY197))</f>
        <v/>
      </c>
      <c r="CC197" s="97">
        <f>IF(O197="","",SUM(T197:X197))</f>
        <v>3</v>
      </c>
      <c r="CD197" s="88" t="str">
        <f>IF(CC197="","","-")</f>
        <v>-</v>
      </c>
      <c r="CE197" s="98">
        <f>IF(O197="","",SUM(Y197:AC197))</f>
        <v>1</v>
      </c>
      <c r="CP197" s="32"/>
      <c r="CQ197" s="32"/>
    </row>
    <row r="198" spans="1:95" s="31" customFormat="1" ht="15" customHeight="1" x14ac:dyDescent="0.2">
      <c r="A198" s="43">
        <v>54</v>
      </c>
      <c r="B198" s="44">
        <v>22</v>
      </c>
      <c r="C198" s="1250" t="s">
        <v>563</v>
      </c>
      <c r="D198" s="76" t="str">
        <f>IF(A198="","",VLOOKUP(A198,СписокКМ!D:I,2,FALSE))</f>
        <v>КУСТОВ Дмитрий</v>
      </c>
      <c r="E198" s="47"/>
      <c r="F198" s="77" t="str">
        <f>IF(B198="","",VLOOKUP(B198,СписокКМ!D:I,2,FALSE))</f>
        <v>СЕРЕБРЕННИКОВ Михаил</v>
      </c>
      <c r="G198" s="49"/>
      <c r="H198" s="41"/>
      <c r="I198" s="1252" t="s">
        <v>31</v>
      </c>
      <c r="J198" s="1252" t="s">
        <v>30</v>
      </c>
      <c r="K198" s="1252" t="s">
        <v>567</v>
      </c>
      <c r="L198" s="1252" t="s">
        <v>31</v>
      </c>
      <c r="M198" s="1252" t="s">
        <v>564</v>
      </c>
      <c r="N198" s="42"/>
      <c r="O198" s="1244">
        <f>IF(I198="","",IF(I198="0",1000,IF(I198="-0",-1000,I198*1)))</f>
        <v>8</v>
      </c>
      <c r="P198" s="1244">
        <f>IF(J198="","",IF(J198="0",1000,IF(J198="-0",-1000,J198*1)))</f>
        <v>-8</v>
      </c>
      <c r="Q198" s="1244">
        <f>IF(K198="","",IF(K198="0",1000,IF(K198="-0",-1000,K198*1)))</f>
        <v>-5</v>
      </c>
      <c r="R198" s="1244" t="str">
        <f>IF(L199="","",IF(L199="0",1000,IF(L199="-0",-1000,L199*1)))</f>
        <v/>
      </c>
      <c r="S198" s="1246" t="str">
        <f>IF(M199="","",IF(M199="0",1000,IF(M199="-0",-1000,M199*1)))</f>
        <v/>
      </c>
      <c r="T198" s="1248">
        <f>IF(O198="","",IF(O198&gt;0,1,0))</f>
        <v>1</v>
      </c>
      <c r="U198" s="1284">
        <f>IF(P198="","",IF(P198&gt;0,1,0))</f>
        <v>0</v>
      </c>
      <c r="V198" s="1284">
        <f>IF(Q198="","",IF(Q198&gt;0,1,0))</f>
        <v>0</v>
      </c>
      <c r="W198" s="1284" t="str">
        <f>IF(R198="","",IF(R198&gt;0,1,0))</f>
        <v/>
      </c>
      <c r="X198" s="1284" t="str">
        <f>IF(S198="","",IF(S198&gt;0,1,0))</f>
        <v/>
      </c>
      <c r="Y198" s="1278">
        <f>IF(O198="","",IF(O198&lt;0,1,0))</f>
        <v>0</v>
      </c>
      <c r="Z198" s="1278">
        <f>IF(P198="","",IF(P198&lt;0,1,0))</f>
        <v>1</v>
      </c>
      <c r="AA198" s="1278">
        <f>IF(Q198="","",IF(Q198&lt;0,1,0))</f>
        <v>1</v>
      </c>
      <c r="AB198" s="1278" t="str">
        <f>IF(R198="","",IF(R198&lt;0,1,0))</f>
        <v/>
      </c>
      <c r="AC198" s="1278" t="str">
        <f>IF(S198="","",IF(S198&lt;0,1,0))</f>
        <v/>
      </c>
      <c r="AD198" s="1280">
        <f>IF(CC198="","",IF(CC198&gt;CE198,1,-1))</f>
        <v>-1</v>
      </c>
      <c r="AE198" s="1280">
        <f>IF(CC198="","",IF(CC198&lt;CE198,1,-1))</f>
        <v>1</v>
      </c>
      <c r="AF198" s="1282">
        <f>IF(CC198&gt;CE198,1,0)</f>
        <v>0</v>
      </c>
      <c r="AG198" s="1272">
        <f>IF(CE198&gt;CC198,1,0)</f>
        <v>1</v>
      </c>
      <c r="AH198" s="1274">
        <f>IF(O198="","",AX198*1)</f>
        <v>11</v>
      </c>
      <c r="AI198" s="1276">
        <f>IF(P198="","",BE198*1)</f>
        <v>8</v>
      </c>
      <c r="AJ198" s="1276">
        <f>IF(Q198="","",BL198*1)</f>
        <v>5</v>
      </c>
      <c r="AK198" s="1276" t="str">
        <f>IF(R198="","",BS198*1)</f>
        <v/>
      </c>
      <c r="AL198" s="1276" t="str">
        <f>IF(S198="","",BZ198*1)</f>
        <v/>
      </c>
      <c r="AM198" s="1298">
        <f>IF(O198="","",AZ198*1)</f>
        <v>8</v>
      </c>
      <c r="AN198" s="1298">
        <f>IF(P198="","",BG198*1)</f>
        <v>11</v>
      </c>
      <c r="AO198" s="1298">
        <f>IF(Q198="","",BN198*1)</f>
        <v>11</v>
      </c>
      <c r="AP198" s="1298" t="str">
        <f>IF(R198="","",BU198*1)</f>
        <v/>
      </c>
      <c r="AQ198" s="1298" t="str">
        <f>IF(S198="","",CB198*1)</f>
        <v/>
      </c>
      <c r="AR198" s="1300">
        <f>SUM(AH199:AL199)</f>
        <v>0</v>
      </c>
      <c r="AS198" s="1292">
        <f>SUM(AM199:AQ199)</f>
        <v>0</v>
      </c>
      <c r="AT198" s="1294">
        <f>IF(O198=1000,11,IF(O198=-1000,0,IF(O198&gt;0,11,IF(O198&lt;0,(-O198),"0"))))</f>
        <v>11</v>
      </c>
      <c r="AU198" s="1286">
        <f>IF(O198=1000,0,IF(O198=-1000,11,IF(O198&lt;-9,-(O198-2),IF(O198&gt;0,(O198),"0"))))</f>
        <v>8</v>
      </c>
      <c r="AV198" s="1286" t="str">
        <f>IF(O198=1000,11,IF(O198=-1000,0,IF(O198&gt;9,(O198+2),IF(O198&lt;0,(-O198),"0"))))</f>
        <v>0</v>
      </c>
      <c r="AW198" s="1286">
        <f>IF(O198=1000,0,IF(O198=-1000,11,IF(O198&lt;0,11,IF(O198&gt;0,(O198),"0"))))</f>
        <v>8</v>
      </c>
      <c r="AX198" s="1296">
        <f>IF(O198="","",IF(O198&gt;9,AV198,AT198))</f>
        <v>11</v>
      </c>
      <c r="AY198" s="1288" t="str">
        <f>IF(O198="","","-")</f>
        <v>-</v>
      </c>
      <c r="AZ198" s="1290">
        <f>IF(O198="","",IF(O198&lt;-9,AU198,AW198))</f>
        <v>8</v>
      </c>
      <c r="BA198" s="1286">
        <f>IF(P198=1000,11,IF(P198=-1000,0,IF(P198&gt;9,(P198+2),IF(P198&lt;0,(-P198),"0"))))</f>
        <v>8</v>
      </c>
      <c r="BB198" s="1286" t="str">
        <f>IF(P198=1000,0,IF(P198=-1000,11,IF(P198&lt;-9,-(P198-2),IF(P198&gt;0,(P198),"0"))))</f>
        <v>0</v>
      </c>
      <c r="BC198" s="1286">
        <f>IF(P198=1000,11,IF(P198=-1000,0,IF(P198&gt;0,11,IF(P198&lt;0,(-P198),"0"))))</f>
        <v>8</v>
      </c>
      <c r="BD198" s="1286">
        <f>IF(P198=1000,0,IF(P198=-1000,11,IF(P198&lt;0,11,IF(P198&gt;0,(P198),"0"))))</f>
        <v>11</v>
      </c>
      <c r="BE198" s="1296">
        <f>IF(P198="","",IF(P198&gt;9,BA198,BC198))</f>
        <v>8</v>
      </c>
      <c r="BF198" s="1288" t="str">
        <f>IF(P198="","","-")</f>
        <v>-</v>
      </c>
      <c r="BG198" s="1290">
        <f>IF(P198="","",IF(P198&lt;-9,BB198,BD198))</f>
        <v>11</v>
      </c>
      <c r="BH198" s="1286">
        <f>IF(Q198=1000,11,IF(Q198=-1000,0,IF(Q198&gt;9,(Q198+2),IF(Q198&lt;0,(-Q198),"0"))))</f>
        <v>5</v>
      </c>
      <c r="BI198" s="1286" t="str">
        <f>IF(Q198=1000,0,IF(Q198=-1000,11,IF(Q198&lt;-9,-(Q198-2),IF(Q198&gt;0,(Q198),"0"))))</f>
        <v>0</v>
      </c>
      <c r="BJ198" s="1286">
        <f>IF(Q198=1000,11,IF(Q198=-1000,0,IF(Q198&gt;0,11,IF(Q198&lt;0,(-Q198),"0"))))</f>
        <v>5</v>
      </c>
      <c r="BK198" s="1286">
        <f>IF(Q198=1000,0,IF(Q198=-1000,11,IF(Q198&lt;0,11,IF(Q198&gt;0,(Q198),"0"))))</f>
        <v>11</v>
      </c>
      <c r="BL198" s="1296">
        <f>IF(Q198="","",IF(Q198&gt;9,BH198,BJ198))</f>
        <v>5</v>
      </c>
      <c r="BM198" s="1288" t="str">
        <f>IF(Q198="","","-")</f>
        <v>-</v>
      </c>
      <c r="BN198" s="1290">
        <f>IF(Q198="","",IF(Q198&lt;-9,BI198,BK198))</f>
        <v>11</v>
      </c>
      <c r="BO198" s="1286" t="e">
        <f>IF(R198=1000,11,IF(R198=-1000,0,IF(R198&gt;9,(R198+2),IF(R198&lt;0,(-R198),"0"))))</f>
        <v>#VALUE!</v>
      </c>
      <c r="BP198" s="1286" t="str">
        <f>IF(R198=1000,0,IF(R198=-1000,11,IF(R198&lt;-9,-(R198-2),IF(R198&gt;0,(R198),"0"))))</f>
        <v/>
      </c>
      <c r="BQ198" s="1286">
        <f>IF(R198=1000,11,IF(R198=-1000,0,IF(R198&gt;0,11,IF(R198&lt;0,(-R198),"0"))))</f>
        <v>11</v>
      </c>
      <c r="BR198" s="1286" t="str">
        <f>IF(R198=1000,0,IF(R198=-1000,11,IF(R198&lt;0,11,IF(R198&gt;0,(R198),"0"))))</f>
        <v/>
      </c>
      <c r="BS198" s="1296">
        <v>11</v>
      </c>
      <c r="BT198" s="1288" t="s">
        <v>569</v>
      </c>
      <c r="BU198" s="1290">
        <v>8</v>
      </c>
      <c r="BV198" s="1286" t="e">
        <f>IF(S198=1000,11,IF(S198=-1000,0,IF(S198&gt;9,(S198+2),IF(S198&lt;0,(-S198),"0"))))</f>
        <v>#VALUE!</v>
      </c>
      <c r="BW198" s="1286" t="str">
        <f>IF(S198=1000,0,IF(S198=-1000,11,IF(S198&lt;-9,-(S198-2),IF(S198&gt;0,(S198),"0"))))</f>
        <v/>
      </c>
      <c r="BX198" s="1286">
        <f>IF(S198=1000,11,IF(S198=-1000,0,IF(S198&gt;0,11,IF(S198&lt;0,(-S198),"0"))))</f>
        <v>11</v>
      </c>
      <c r="BY198" s="1286" t="str">
        <f>IF(S198=1000,0,IF(S198=-1000,11,IF(S198&lt;0,11,IF(S198&gt;0,(S198),"0"))))</f>
        <v/>
      </c>
      <c r="BZ198" s="1296">
        <v>6</v>
      </c>
      <c r="CA198" s="1288" t="s">
        <v>569</v>
      </c>
      <c r="CB198" s="1290">
        <v>11</v>
      </c>
      <c r="CC198" s="1302">
        <v>2</v>
      </c>
      <c r="CD198" s="1304" t="str">
        <f>IF(CC198="","","-")</f>
        <v>-</v>
      </c>
      <c r="CE198" s="1306">
        <v>3</v>
      </c>
      <c r="CP198" s="32"/>
      <c r="CQ198" s="32"/>
    </row>
    <row r="199" spans="1:95" s="31" customFormat="1" ht="15" customHeight="1" x14ac:dyDescent="0.2">
      <c r="A199" s="43">
        <v>7</v>
      </c>
      <c r="B199" s="44">
        <v>52</v>
      </c>
      <c r="C199" s="1251"/>
      <c r="D199" s="46" t="str">
        <f>IF(A199="","",VLOOKUP(A199,СписокКМ!D:I,2,FALSE))</f>
        <v>БОГАЧ Николай</v>
      </c>
      <c r="E199" s="47"/>
      <c r="F199" s="48" t="str">
        <f>IF(B199="","",VLOOKUP(B199,СписокКМ!D:I,2,FALSE))</f>
        <v>САМСОНОВ Алексей</v>
      </c>
      <c r="G199" s="49"/>
      <c r="H199" s="41"/>
      <c r="I199" s="1253"/>
      <c r="J199" s="1253"/>
      <c r="K199" s="1253"/>
      <c r="L199" s="1253"/>
      <c r="M199" s="1253"/>
      <c r="N199" s="42"/>
      <c r="O199" s="1245"/>
      <c r="P199" s="1245"/>
      <c r="Q199" s="1245"/>
      <c r="R199" s="1245"/>
      <c r="S199" s="1247"/>
      <c r="T199" s="1249"/>
      <c r="U199" s="1285"/>
      <c r="V199" s="1285"/>
      <c r="W199" s="1285"/>
      <c r="X199" s="1285"/>
      <c r="Y199" s="1279"/>
      <c r="Z199" s="1279"/>
      <c r="AA199" s="1279"/>
      <c r="AB199" s="1279"/>
      <c r="AC199" s="1279"/>
      <c r="AD199" s="1281"/>
      <c r="AE199" s="1281"/>
      <c r="AF199" s="1283"/>
      <c r="AG199" s="1273"/>
      <c r="AH199" s="1275"/>
      <c r="AI199" s="1277"/>
      <c r="AJ199" s="1277"/>
      <c r="AK199" s="1277"/>
      <c r="AL199" s="1277"/>
      <c r="AM199" s="1299"/>
      <c r="AN199" s="1299"/>
      <c r="AO199" s="1299"/>
      <c r="AP199" s="1299"/>
      <c r="AQ199" s="1299"/>
      <c r="AR199" s="1301"/>
      <c r="AS199" s="1293"/>
      <c r="AT199" s="1295"/>
      <c r="AU199" s="1287"/>
      <c r="AV199" s="1287"/>
      <c r="AW199" s="1287"/>
      <c r="AX199" s="1297"/>
      <c r="AY199" s="1289"/>
      <c r="AZ199" s="1291"/>
      <c r="BA199" s="1287"/>
      <c r="BB199" s="1287"/>
      <c r="BC199" s="1287"/>
      <c r="BD199" s="1287"/>
      <c r="BE199" s="1297"/>
      <c r="BF199" s="1289"/>
      <c r="BG199" s="1291"/>
      <c r="BH199" s="1287"/>
      <c r="BI199" s="1287"/>
      <c r="BJ199" s="1287"/>
      <c r="BK199" s="1287"/>
      <c r="BL199" s="1297"/>
      <c r="BM199" s="1289"/>
      <c r="BN199" s="1291"/>
      <c r="BO199" s="1287"/>
      <c r="BP199" s="1287"/>
      <c r="BQ199" s="1287"/>
      <c r="BR199" s="1287"/>
      <c r="BS199" s="1297"/>
      <c r="BT199" s="1289"/>
      <c r="BU199" s="1291"/>
      <c r="BV199" s="1287"/>
      <c r="BW199" s="1287"/>
      <c r="BX199" s="1287"/>
      <c r="BY199" s="1287"/>
      <c r="BZ199" s="1297"/>
      <c r="CA199" s="1289"/>
      <c r="CB199" s="1291"/>
      <c r="CC199" s="1303"/>
      <c r="CD199" s="1305"/>
      <c r="CE199" s="1307"/>
      <c r="CP199" s="32"/>
      <c r="CQ199" s="32"/>
    </row>
    <row r="200" spans="1:95" s="31" customFormat="1" ht="15" customHeight="1" x14ac:dyDescent="0.2">
      <c r="A200" s="99">
        <f>IF(A196="","",A196)</f>
        <v>54</v>
      </c>
      <c r="B200" s="99">
        <f>IF(B196="","",B197)</f>
        <v>52</v>
      </c>
      <c r="C200" s="75">
        <v>4</v>
      </c>
      <c r="D200" s="100" t="str">
        <f>IF(A200="","",VLOOKUP(A200,СписокКМ!D:I,2,FALSE))</f>
        <v>КУСТОВ Дмитрий</v>
      </c>
      <c r="E200" s="101"/>
      <c r="F200" s="77" t="str">
        <f>IF(B200="","",VLOOKUP(B200,СписокКМ!D:I,2,FALSE))</f>
        <v>САМСОНОВ Алексей</v>
      </c>
      <c r="G200" s="102"/>
      <c r="H200" s="41"/>
      <c r="I200" s="91" t="s">
        <v>568</v>
      </c>
      <c r="J200" s="91" t="s">
        <v>26</v>
      </c>
      <c r="K200" s="91" t="s">
        <v>568</v>
      </c>
      <c r="L200" s="91" t="s">
        <v>567</v>
      </c>
      <c r="M200" s="91"/>
      <c r="N200" s="42"/>
      <c r="O200" s="79">
        <f>IF(I200="","",IF(I200="0",1000,IF(I200="-0",-1000,I200*1)))</f>
        <v>-7</v>
      </c>
      <c r="P200" s="79">
        <f t="shared" ref="P200:S201" si="139">IF(J200="","",IF(J200="0",1000,IF(J200="-0",-1000,J200*1)))</f>
        <v>11</v>
      </c>
      <c r="Q200" s="79">
        <f t="shared" si="139"/>
        <v>-7</v>
      </c>
      <c r="R200" s="79">
        <f t="shared" si="139"/>
        <v>-5</v>
      </c>
      <c r="S200" s="80" t="str">
        <f t="shared" si="139"/>
        <v/>
      </c>
      <c r="T200" s="103">
        <f t="shared" ref="T200:X201" si="140">IF(O200="","",IF(O200&gt;0,1,0))</f>
        <v>0</v>
      </c>
      <c r="U200" s="104">
        <f t="shared" si="140"/>
        <v>1</v>
      </c>
      <c r="V200" s="104">
        <f t="shared" si="140"/>
        <v>0</v>
      </c>
      <c r="W200" s="104">
        <f t="shared" si="140"/>
        <v>0</v>
      </c>
      <c r="X200" s="104" t="str">
        <f t="shared" si="140"/>
        <v/>
      </c>
      <c r="Y200" s="105">
        <f t="shared" ref="Y200:AC201" si="141">IF(O200="","",IF(O200&lt;0,1,0))</f>
        <v>1</v>
      </c>
      <c r="Z200" s="105">
        <f t="shared" si="141"/>
        <v>0</v>
      </c>
      <c r="AA200" s="105">
        <f t="shared" si="141"/>
        <v>1</v>
      </c>
      <c r="AB200" s="105">
        <f t="shared" si="141"/>
        <v>1</v>
      </c>
      <c r="AC200" s="105" t="str">
        <f t="shared" si="141"/>
        <v/>
      </c>
      <c r="AD200" s="106">
        <f>IF(CC200="","",IF(CC200&gt;CE200,1,-1))</f>
        <v>-1</v>
      </c>
      <c r="AE200" s="106">
        <f>IF(CC200="","",IF(CC200&lt;CE200,1,-1))</f>
        <v>1</v>
      </c>
      <c r="AF200" s="107">
        <f>IF(CC200&gt;CE200,1,0)</f>
        <v>0</v>
      </c>
      <c r="AG200" s="108">
        <f>IF(CE200&gt;CC200,1,0)</f>
        <v>1</v>
      </c>
      <c r="AH200" s="81">
        <f>IF(O200="","",AX200*1)</f>
        <v>7</v>
      </c>
      <c r="AI200" s="92">
        <f>IF(P200="","",BE200*1)</f>
        <v>13</v>
      </c>
      <c r="AJ200" s="92">
        <f>IF(Q200="","",BL200*1)</f>
        <v>7</v>
      </c>
      <c r="AK200" s="92">
        <f>IF(R200="","",BS200*1)</f>
        <v>5</v>
      </c>
      <c r="AL200" s="92" t="str">
        <f>IF(S200="","",BZ200*1)</f>
        <v/>
      </c>
      <c r="AM200" s="93">
        <f>IF(O200="","",AZ200*1)</f>
        <v>11</v>
      </c>
      <c r="AN200" s="93">
        <f>IF(P200="","",BG200*1)</f>
        <v>11</v>
      </c>
      <c r="AO200" s="93">
        <f>IF(Q200="","",BN200*1)</f>
        <v>11</v>
      </c>
      <c r="AP200" s="93">
        <f>IF(R200="","",BU200*1)</f>
        <v>11</v>
      </c>
      <c r="AQ200" s="93" t="str">
        <f>IF(S200="","",CB200*1)</f>
        <v/>
      </c>
      <c r="AR200" s="109">
        <f>SUM(AH200:AL200)</f>
        <v>32</v>
      </c>
      <c r="AS200" s="110">
        <f>SUM(AM200:AQ200)</f>
        <v>44</v>
      </c>
      <c r="AT200" s="111">
        <f>IF(O200=1000,11,IF(O200=-1000,0,IF(O200&gt;0,11,IF(O200&lt;0,(-O200),"0"))))</f>
        <v>7</v>
      </c>
      <c r="AU200" s="112" t="str">
        <f>IF(O200=1000,0,IF(O200=-1000,11,IF(O200&lt;-9,-(O200-2),IF(O200&gt;0,(O200),"0"))))</f>
        <v>0</v>
      </c>
      <c r="AV200" s="111">
        <f>IF(O200=1000,11,IF(O200=-1000,0,IF(O200&gt;9,(O200+2),IF(O200&lt;0,(-O200),"0"))))</f>
        <v>7</v>
      </c>
      <c r="AW200" s="112">
        <f>IF(O200=1000,0,IF(O200=-1000,11,IF(O200&lt;0,11,IF(O200&gt;0,(O200),"0"))))</f>
        <v>11</v>
      </c>
      <c r="AX200" s="94">
        <f>IF(O200="","",IF(O200&gt;9,AV200,AT200))</f>
        <v>7</v>
      </c>
      <c r="AY200" s="95" t="str">
        <f>IF(O200="","","-")</f>
        <v>-</v>
      </c>
      <c r="AZ200" s="96">
        <f>IF(O200="","",IF(O200&lt;-9,AU200,AW200))</f>
        <v>11</v>
      </c>
      <c r="BA200" s="111">
        <f>IF(P200=1000,11,IF(P200=-1000,0,IF(P200&gt;9,(P200+2),IF(P200&lt;0,(-P200),"0"))))</f>
        <v>13</v>
      </c>
      <c r="BB200" s="112">
        <f>IF(P200=1000,0,IF(P200=-1000,11,IF(P200&lt;-9,-(P200-2),IF(P200&gt;0,(P200),"0"))))</f>
        <v>11</v>
      </c>
      <c r="BC200" s="112">
        <f>IF(P200=1000,11,IF(P200=-1000,0,IF(P200&gt;0,11,IF(P200&lt;0,(-P200),"0"))))</f>
        <v>11</v>
      </c>
      <c r="BD200" s="112">
        <f>IF(P200=1000,0,IF(P200=-1000,11,IF(P200&lt;0,11,IF(P200&gt;0,(P200),"0"))))</f>
        <v>11</v>
      </c>
      <c r="BE200" s="94">
        <f>IF(P200="","",IF(P200&gt;9,BA200,BC200))</f>
        <v>13</v>
      </c>
      <c r="BF200" s="95" t="str">
        <f>IF(P200="","","-")</f>
        <v>-</v>
      </c>
      <c r="BG200" s="96">
        <f>IF(P200="","",IF(P200&lt;-9,BB200,BD200))</f>
        <v>11</v>
      </c>
      <c r="BH200" s="111">
        <f>IF(Q200=1000,11,IF(Q200=-1000,0,IF(Q200&gt;9,(Q200+2),IF(Q200&lt;0,(-Q200),"0"))))</f>
        <v>7</v>
      </c>
      <c r="BI200" s="112" t="str">
        <f>IF(Q200=1000,0,IF(Q200=-1000,11,IF(Q200&lt;-9,-(Q200-2),IF(Q200&gt;0,(Q200),"0"))))</f>
        <v>0</v>
      </c>
      <c r="BJ200" s="112">
        <f>IF(Q200=1000,11,IF(Q200=-1000,0,IF(Q200&gt;0,11,IF(Q200&lt;0,(-Q200),"0"))))</f>
        <v>7</v>
      </c>
      <c r="BK200" s="112">
        <f>IF(Q200=1000,0,IF(Q200=-1000,11,IF(Q200&lt;0,11,IF(Q200&gt;0,(Q200),"0"))))</f>
        <v>11</v>
      </c>
      <c r="BL200" s="94">
        <f>IF(Q200="","",IF(Q200&gt;9,BH200,BJ200))</f>
        <v>7</v>
      </c>
      <c r="BM200" s="95" t="str">
        <f>IF(Q200="","","-")</f>
        <v>-</v>
      </c>
      <c r="BN200" s="96">
        <f>IF(Q200="","",IF(Q200&lt;-9,BI200,BK200))</f>
        <v>11</v>
      </c>
      <c r="BO200" s="112">
        <f>IF(R200=1000,11,IF(R200=-1000,0,IF(R200&gt;9,(R200+2),IF(R200&lt;0,(-R200),"0"))))</f>
        <v>5</v>
      </c>
      <c r="BP200" s="112" t="str">
        <f>IF(R200=1000,0,IF(R200=-1000,11,IF(R200&lt;-9,-(R200-2),IF(R200&gt;0,(R200),"0"))))</f>
        <v>0</v>
      </c>
      <c r="BQ200" s="112">
        <f>IF(R200=1000,11,IF(R200=-1000,0,IF(R200&gt;0,11,IF(R200&lt;0,(-R200),"0"))))</f>
        <v>5</v>
      </c>
      <c r="BR200" s="112">
        <f>IF(R200=1000,0,IF(R200=-1000,11,IF(R200&lt;0,11,IF(R200&gt;0,(R200),"0"))))</f>
        <v>11</v>
      </c>
      <c r="BS200" s="94">
        <f>IF(R200="","",IF(R200&gt;9,BO200,BQ200))</f>
        <v>5</v>
      </c>
      <c r="BT200" s="95" t="str">
        <f>IF(R200="","","-")</f>
        <v>-</v>
      </c>
      <c r="BU200" s="96">
        <f>IF(R200="","",IF(R200&lt;-9,BP200,BR200))</f>
        <v>11</v>
      </c>
      <c r="BV200" s="112" t="e">
        <f>IF(S200=1000,11,IF(S200=-1000,0,IF(S200&gt;9,(S200+2),IF(S200&lt;0,(-S200),"0"))))</f>
        <v>#VALUE!</v>
      </c>
      <c r="BW200" s="112" t="str">
        <f>IF(S200=1000,0,IF(S200=-1000,11,IF(S200&lt;-9,-(S200-2),IF(S200&gt;0,(S200),"0"))))</f>
        <v/>
      </c>
      <c r="BX200" s="112">
        <f>IF(S200=1000,11,IF(S200=-1000,0,IF(S200&gt;0,11,IF(S200&lt;0,(-S200),"0"))))</f>
        <v>11</v>
      </c>
      <c r="BY200" s="113" t="str">
        <f>IF(S200=1000,0,IF(S200=-1000,11,IF(S200&lt;0,11,IF(S200&gt;0,(S200),"0"))))</f>
        <v/>
      </c>
      <c r="BZ200" s="94" t="str">
        <f>IF(S200="","",IF(S200&gt;9,BV200,BX200))</f>
        <v/>
      </c>
      <c r="CA200" s="95" t="str">
        <f>IF(S200="","","-")</f>
        <v/>
      </c>
      <c r="CB200" s="96" t="str">
        <f>IF(S200="","",IF(S200&lt;-9,BW200,BY200))</f>
        <v/>
      </c>
      <c r="CC200" s="97">
        <f>IF(O200="","",SUM(T200:X200))</f>
        <v>1</v>
      </c>
      <c r="CD200" s="88" t="str">
        <f>IF(CC200="","","-")</f>
        <v>-</v>
      </c>
      <c r="CE200" s="98">
        <f>IF(O200="","",SUM(Y200:AC200))</f>
        <v>3</v>
      </c>
      <c r="CP200" s="32"/>
      <c r="CQ200" s="32"/>
    </row>
    <row r="201" spans="1:95" s="31" customFormat="1" ht="15" customHeight="1" thickBot="1" x14ac:dyDescent="0.25">
      <c r="A201" s="99">
        <f>IF(A196="","",A197)</f>
        <v>7</v>
      </c>
      <c r="B201" s="99">
        <f>IF(B196="","",B196)</f>
        <v>22</v>
      </c>
      <c r="C201" s="114">
        <v>5</v>
      </c>
      <c r="D201" s="115" t="str">
        <f>IF(A201="","",VLOOKUP(A201,СписокКМ!D:I,2,FALSE))</f>
        <v>БОГАЧ Николай</v>
      </c>
      <c r="E201" s="116"/>
      <c r="F201" s="117" t="str">
        <f>IF(B201="","",VLOOKUP(B201,СписокКМ!D:I,2,FALSE))</f>
        <v>СЕРЕБРЕННИКОВ Михаил</v>
      </c>
      <c r="G201" s="118"/>
      <c r="H201" s="119"/>
      <c r="I201" s="120"/>
      <c r="J201" s="120"/>
      <c r="K201" s="120"/>
      <c r="L201" s="121"/>
      <c r="M201" s="121"/>
      <c r="N201" s="122"/>
      <c r="O201" s="123" t="str">
        <f>IF(I201="","",IF(I201="0",1000,IF(I201="-0",-1000,I201*1)))</f>
        <v/>
      </c>
      <c r="P201" s="123" t="str">
        <f t="shared" si="139"/>
        <v/>
      </c>
      <c r="Q201" s="123" t="str">
        <f t="shared" si="139"/>
        <v/>
      </c>
      <c r="R201" s="123" t="str">
        <f t="shared" si="139"/>
        <v/>
      </c>
      <c r="S201" s="124" t="str">
        <f t="shared" si="139"/>
        <v/>
      </c>
      <c r="T201" s="125" t="str">
        <f t="shared" si="140"/>
        <v/>
      </c>
      <c r="U201" s="126" t="str">
        <f t="shared" si="140"/>
        <v/>
      </c>
      <c r="V201" s="126" t="str">
        <f t="shared" si="140"/>
        <v/>
      </c>
      <c r="W201" s="126" t="str">
        <f t="shared" si="140"/>
        <v/>
      </c>
      <c r="X201" s="126" t="str">
        <f t="shared" si="140"/>
        <v/>
      </c>
      <c r="Y201" s="127" t="str">
        <f t="shared" si="141"/>
        <v/>
      </c>
      <c r="Z201" s="127" t="str">
        <f t="shared" si="141"/>
        <v/>
      </c>
      <c r="AA201" s="127" t="str">
        <f t="shared" si="141"/>
        <v/>
      </c>
      <c r="AB201" s="127" t="str">
        <f t="shared" si="141"/>
        <v/>
      </c>
      <c r="AC201" s="127" t="str">
        <f t="shared" si="141"/>
        <v/>
      </c>
      <c r="AD201" s="128" t="str">
        <f>IF(CC201="","",IF(CC201&gt;CE201,1,-1))</f>
        <v/>
      </c>
      <c r="AE201" s="128" t="str">
        <f>IF(CC201="","",IF(CC201&lt;CE201,1,-1))</f>
        <v/>
      </c>
      <c r="AF201" s="129">
        <f>IF(CC201&gt;CE201,1,0)</f>
        <v>0</v>
      </c>
      <c r="AG201" s="130">
        <f>IF(CE201&gt;CC201,1,0)</f>
        <v>0</v>
      </c>
      <c r="AH201" s="131" t="str">
        <f>IF(O201="","",AX201*1)</f>
        <v/>
      </c>
      <c r="AI201" s="132" t="str">
        <f>IF(P201="","",BE201*1)</f>
        <v/>
      </c>
      <c r="AJ201" s="132" t="str">
        <f>IF(Q201="","",BL201*1)</f>
        <v/>
      </c>
      <c r="AK201" s="132" t="str">
        <f>IF(R201="","",BS201*1)</f>
        <v/>
      </c>
      <c r="AL201" s="132" t="str">
        <f>IF(S201="","",BZ201*1)</f>
        <v/>
      </c>
      <c r="AM201" s="133" t="str">
        <f>IF(O201="","",AZ201*1)</f>
        <v/>
      </c>
      <c r="AN201" s="133" t="str">
        <f>IF(P201="","",BG201*1)</f>
        <v/>
      </c>
      <c r="AO201" s="133" t="str">
        <f>IF(Q201="","",BN201*1)</f>
        <v/>
      </c>
      <c r="AP201" s="133" t="str">
        <f>IF(R201="","",BU201*1)</f>
        <v/>
      </c>
      <c r="AQ201" s="133" t="str">
        <f>IF(S201="","",CB201*1)</f>
        <v/>
      </c>
      <c r="AR201" s="134">
        <f>SUM(AH201:AL201)</f>
        <v>0</v>
      </c>
      <c r="AS201" s="135">
        <f>SUM(AM201:AQ201)</f>
        <v>0</v>
      </c>
      <c r="AT201" s="136">
        <f>IF(O201=1000,11,IF(O201=-1000,0,IF(O201&gt;0,11,IF(O201&lt;0,(-O201),"0"))))</f>
        <v>11</v>
      </c>
      <c r="AU201" s="137" t="str">
        <f>IF(O201=1000,0,IF(O201=-1000,11,IF(O201&lt;-9,-(O201-2),IF(O201&gt;0,(O201),"0"))))</f>
        <v/>
      </c>
      <c r="AV201" s="136" t="e">
        <f>IF(O201=1000,11,IF(O201=-1000,0,IF(O201&gt;9,(O201+2),IF(O201&lt;0,(-O201),"0"))))</f>
        <v>#VALUE!</v>
      </c>
      <c r="AW201" s="137" t="str">
        <f>IF(O201=1000,0,IF(O201=-1000,11,IF(O201&lt;0,11,IF(O201&gt;0,(O201),"0"))))</f>
        <v/>
      </c>
      <c r="AX201" s="138" t="str">
        <f>IF(O201="","",IF(O201&gt;9,AV201,AT201))</f>
        <v/>
      </c>
      <c r="AY201" s="139" t="str">
        <f>IF(O201="","","-")</f>
        <v/>
      </c>
      <c r="AZ201" s="140" t="str">
        <f>IF(O201="","",IF(O201&lt;-9,AU201,AW201))</f>
        <v/>
      </c>
      <c r="BA201" s="136" t="e">
        <f>IF(P201=1000,11,IF(P201=-1000,0,IF(P201&gt;9,(P201+2),IF(P201&lt;0,(-P201),"0"))))</f>
        <v>#VALUE!</v>
      </c>
      <c r="BB201" s="137" t="str">
        <f>IF(P201=1000,0,IF(P201=-1000,11,IF(P201&lt;-9,-(P201-2),IF(P201&gt;0,(P201),"0"))))</f>
        <v/>
      </c>
      <c r="BC201" s="137">
        <f>IF(P201=1000,11,IF(P201=-1000,0,IF(P201&gt;0,11,IF(P201&lt;0,(-P201),"0"))))</f>
        <v>11</v>
      </c>
      <c r="BD201" s="137" t="str">
        <f>IF(P201=1000,0,IF(P201=-1000,11,IF(P201&lt;0,11,IF(P201&gt;0,(P201),"0"))))</f>
        <v/>
      </c>
      <c r="BE201" s="138" t="str">
        <f>IF(P201="","",IF(P201&gt;9,BA201,BC201))</f>
        <v/>
      </c>
      <c r="BF201" s="139" t="str">
        <f>IF(P201="","","-")</f>
        <v/>
      </c>
      <c r="BG201" s="140" t="str">
        <f>IF(P201="","",IF(P201&lt;-9,BB201,BD201))</f>
        <v/>
      </c>
      <c r="BH201" s="136" t="e">
        <f>IF(Q201=1000,11,IF(Q201=-1000,0,IF(Q201&gt;9,(Q201+2),IF(Q201&lt;0,(-Q201),"0"))))</f>
        <v>#VALUE!</v>
      </c>
      <c r="BI201" s="137" t="str">
        <f>IF(Q201=1000,0,IF(Q201=-1000,11,IF(Q201&lt;-9,-(Q201-2),IF(Q201&gt;0,(Q201),"0"))))</f>
        <v/>
      </c>
      <c r="BJ201" s="137">
        <f>IF(Q201=1000,11,IF(Q201=-1000,0,IF(Q201&gt;0,11,IF(Q201&lt;0,(-Q201),"0"))))</f>
        <v>11</v>
      </c>
      <c r="BK201" s="137" t="str">
        <f>IF(Q201=1000,0,IF(Q201=-1000,11,IF(Q201&lt;0,11,IF(Q201&gt;0,(Q201),"0"))))</f>
        <v/>
      </c>
      <c r="BL201" s="138" t="str">
        <f>IF(Q201="","",IF(Q201&gt;9,BH201,BJ201))</f>
        <v/>
      </c>
      <c r="BM201" s="139" t="str">
        <f>IF(Q201="","","-")</f>
        <v/>
      </c>
      <c r="BN201" s="140" t="str">
        <f>IF(Q201="","",IF(Q201&lt;-9,BI201,BK201))</f>
        <v/>
      </c>
      <c r="BO201" s="137" t="e">
        <f>IF(R201=1000,11,IF(R201=-1000,0,IF(R201&gt;9,(R201+2),IF(R201&lt;0,(-R201),"0"))))</f>
        <v>#VALUE!</v>
      </c>
      <c r="BP201" s="137" t="str">
        <f>IF(R201=1000,0,IF(R201=-1000,11,IF(R201&lt;-9,-(R201-2),IF(R201&gt;0,(R201),"0"))))</f>
        <v/>
      </c>
      <c r="BQ201" s="137">
        <f>IF(R201=1000,11,IF(R201=-1000,0,IF(R201&gt;0,11,IF(R201&lt;0,(-R201),"0"))))</f>
        <v>11</v>
      </c>
      <c r="BR201" s="137" t="str">
        <f>IF(R201=1000,0,IF(R201=-1000,11,IF(R201&lt;0,11,IF(R201&gt;0,(R201),"0"))))</f>
        <v/>
      </c>
      <c r="BS201" s="138" t="str">
        <f>IF(R201="","",IF(R201&gt;9,BO201,BQ201))</f>
        <v/>
      </c>
      <c r="BT201" s="139" t="str">
        <f>IF(R201="","","-")</f>
        <v/>
      </c>
      <c r="BU201" s="140" t="str">
        <f>IF(R201="","",IF(R201&lt;-9,BP201,BR201))</f>
        <v/>
      </c>
      <c r="BV201" s="137" t="e">
        <f>IF(S201=1000,11,IF(S201=-1000,0,IF(S201&gt;9,(S201+2),IF(S201&lt;0,(-S201),"0"))))</f>
        <v>#VALUE!</v>
      </c>
      <c r="BW201" s="137" t="str">
        <f>IF(S201=1000,0,IF(S201=-1000,11,IF(S201&lt;-9,-(S201-2),IF(S201&gt;0,(S201),"0"))))</f>
        <v/>
      </c>
      <c r="BX201" s="137">
        <f>IF(S201=1000,11,IF(S201=-1000,0,IF(S201&gt;0,11,IF(S201&lt;0,(-S201),"0"))))</f>
        <v>11</v>
      </c>
      <c r="BY201" s="141" t="str">
        <f>IF(S201=1000,0,IF(S201=-1000,11,IF(S201&lt;0,11,IF(S201&gt;0,(S201),"0"))))</f>
        <v/>
      </c>
      <c r="BZ201" s="138" t="str">
        <f>IF(S201="","",IF(S201&gt;9,BV201,BX201))</f>
        <v/>
      </c>
      <c r="CA201" s="139" t="str">
        <f>IF(S201="","","-")</f>
        <v/>
      </c>
      <c r="CB201" s="140" t="str">
        <f>IF(S201="","",IF(S201&lt;-9,BW201,BY201))</f>
        <v/>
      </c>
      <c r="CC201" s="142" t="str">
        <f>IF(O201="","",SUM(T201:X201))</f>
        <v/>
      </c>
      <c r="CD201" s="143" t="str">
        <f>IF(CC201="","","-")</f>
        <v/>
      </c>
      <c r="CE201" s="144" t="str">
        <f>IF(O201="","",SUM(Y201:AC201))</f>
        <v/>
      </c>
      <c r="CP201" s="32"/>
      <c r="CQ201" s="32"/>
    </row>
    <row r="202" spans="1:95" s="31" customFormat="1" ht="15" customHeight="1" thickBot="1" x14ac:dyDescent="0.25">
      <c r="A202" s="145"/>
      <c r="B202" s="145"/>
      <c r="C202" s="145"/>
      <c r="D202" s="146"/>
      <c r="E202" s="147"/>
      <c r="F202" s="148"/>
      <c r="G202" s="149"/>
      <c r="H202" s="150"/>
      <c r="I202" s="151"/>
      <c r="J202" s="151"/>
      <c r="K202" s="151"/>
      <c r="L202" s="151"/>
      <c r="M202" s="151"/>
      <c r="N202" s="150"/>
      <c r="O202" s="152"/>
      <c r="P202" s="152"/>
      <c r="Q202" s="152"/>
      <c r="R202" s="152"/>
      <c r="S202" s="152"/>
      <c r="T202" s="153"/>
      <c r="U202" s="153"/>
      <c r="V202" s="153"/>
      <c r="W202" s="153"/>
      <c r="X202" s="153"/>
      <c r="Y202" s="154"/>
      <c r="Z202" s="154"/>
      <c r="AA202" s="154"/>
      <c r="AB202" s="154"/>
      <c r="AC202" s="154"/>
      <c r="AD202" s="155"/>
      <c r="AE202" s="155"/>
      <c r="AF202" s="156"/>
      <c r="AG202" s="156"/>
      <c r="AH202" s="157"/>
      <c r="AI202" s="157"/>
      <c r="AJ202" s="157"/>
      <c r="AK202" s="157"/>
      <c r="AL202" s="157"/>
      <c r="AM202" s="158"/>
      <c r="AN202" s="158"/>
      <c r="AO202" s="158"/>
      <c r="AP202" s="158"/>
      <c r="AQ202" s="158"/>
      <c r="AR202" s="159"/>
      <c r="AS202" s="159"/>
      <c r="AT202" s="160"/>
      <c r="AU202" s="160"/>
      <c r="AV202" s="160"/>
      <c r="AW202" s="160"/>
      <c r="AX202" s="161"/>
      <c r="AY202" s="161"/>
      <c r="AZ202" s="161"/>
      <c r="BA202" s="160"/>
      <c r="BB202" s="160"/>
      <c r="BC202" s="160"/>
      <c r="BD202" s="160"/>
      <c r="BE202" s="161"/>
      <c r="BF202" s="161"/>
      <c r="BG202" s="161"/>
      <c r="BH202" s="160"/>
      <c r="BI202" s="160"/>
      <c r="BJ202" s="160"/>
      <c r="BK202" s="160"/>
      <c r="BL202" s="161"/>
      <c r="BM202" s="161"/>
      <c r="BN202" s="161"/>
      <c r="BO202" s="160"/>
      <c r="BP202" s="160"/>
      <c r="BQ202" s="160"/>
      <c r="BR202" s="160"/>
      <c r="BS202" s="161"/>
      <c r="BT202" s="161"/>
      <c r="BU202" s="161"/>
      <c r="BV202" s="160"/>
      <c r="BW202" s="160"/>
      <c r="BX202" s="160"/>
      <c r="BY202" s="160"/>
      <c r="BZ202" s="161"/>
      <c r="CA202" s="161"/>
      <c r="CB202" s="161"/>
      <c r="CC202" s="162"/>
      <c r="CD202" s="163"/>
      <c r="CE202" s="164"/>
      <c r="CP202" s="32"/>
      <c r="CQ202" s="32"/>
    </row>
    <row r="203" spans="1:95" s="31" customFormat="1" ht="31.5" customHeight="1" thickBot="1" x14ac:dyDescent="0.25">
      <c r="A203" s="34">
        <v>8</v>
      </c>
      <c r="B203" s="35">
        <v>6</v>
      </c>
      <c r="C203" s="1225">
        <f>1+C194</f>
        <v>23</v>
      </c>
      <c r="D203" s="1227" t="str">
        <f>IF(A203="","",VLOOKUP(A203,СписокКМ!$A$186:$D$236,3,FALSE))</f>
        <v>Саратовская область</v>
      </c>
      <c r="E203" s="1228" t="e">
        <f>IF(B203="","",VLOOKUP(B203,СписокКМ!E:J,2,FALSE))</f>
        <v>#N/A</v>
      </c>
      <c r="F203" s="1231" t="str">
        <f>IF(B203="","",VLOOKUP(B203,СписокКМ!$A$186:$D$236,3,FALSE))</f>
        <v>Кемеровская область</v>
      </c>
      <c r="G203" s="1232" t="e">
        <f>IF(D203="","",VLOOKUP(D203,СписокКМ!G:L,2,FALSE))</f>
        <v>#N/A</v>
      </c>
      <c r="H203" s="36"/>
      <c r="I203" s="1235" t="s">
        <v>7</v>
      </c>
      <c r="J203" s="1235"/>
      <c r="K203" s="1235"/>
      <c r="L203" s="1235"/>
      <c r="M203" s="1235"/>
      <c r="N203" s="37"/>
      <c r="O203" s="1237"/>
      <c r="P203" s="1238"/>
      <c r="Q203" s="1238"/>
      <c r="R203" s="1238"/>
      <c r="S203" s="1238"/>
      <c r="T203" s="38" t="e">
        <f>IF(A203="","",VLOOKUP(A203,'[60]Протокол команд'!A:K,8,FALSE))</f>
        <v>#N/A</v>
      </c>
      <c r="U203" s="39" t="e">
        <f>T203*5-4</f>
        <v>#N/A</v>
      </c>
      <c r="V203" s="39" t="e">
        <f>T203*5</f>
        <v>#N/A</v>
      </c>
      <c r="W203" s="39" t="e">
        <f>CONCATENATE(U203,"-",V203)</f>
        <v>#N/A</v>
      </c>
      <c r="X203" s="39" t="e">
        <f>IF(A203="","",VLOOKUP(A203,'[60]Протокол команд'!A:K,10,FALSE))</f>
        <v>#N/A</v>
      </c>
      <c r="Y203" s="39" t="e">
        <f>X203*5-4</f>
        <v>#N/A</v>
      </c>
      <c r="Z203" s="39" t="e">
        <f>X203*5</f>
        <v>#N/A</v>
      </c>
      <c r="AA203" s="39" t="e">
        <f>CONCATENATE(Y203,"-",Z203)</f>
        <v>#N/A</v>
      </c>
      <c r="AB203" s="1241">
        <f>IF(O205="","",SUM(AF205:AF210))</f>
        <v>3</v>
      </c>
      <c r="AC203" s="1242"/>
      <c r="AD203" s="1243"/>
      <c r="AE203" s="1242">
        <f>IF(O205="","",SUM(AG205:AG210))</f>
        <v>2</v>
      </c>
      <c r="AF203" s="1242"/>
      <c r="AG203" s="1264"/>
      <c r="AH203" s="1241">
        <f>SUM(CC205:CC210)</f>
        <v>13</v>
      </c>
      <c r="AI203" s="1242"/>
      <c r="AJ203" s="1243"/>
      <c r="AK203" s="1242">
        <f>SUM(CE205:CE210)</f>
        <v>9</v>
      </c>
      <c r="AL203" s="1242"/>
      <c r="AM203" s="1264"/>
      <c r="AN203" s="1265">
        <f>SUM(AR205:AR210)</f>
        <v>165</v>
      </c>
      <c r="AO203" s="1266"/>
      <c r="AP203" s="1267"/>
      <c r="AQ203" s="1266">
        <f>SUM(AS205:AS210)</f>
        <v>156</v>
      </c>
      <c r="AR203" s="1266"/>
      <c r="AS203" s="1268"/>
      <c r="AT203" s="1314" t="s">
        <v>597</v>
      </c>
      <c r="AU203" s="1315"/>
      <c r="AV203" s="1315"/>
      <c r="AW203" s="1315"/>
      <c r="AX203" s="1315"/>
      <c r="AY203" s="1315"/>
      <c r="AZ203" s="1315"/>
      <c r="BA203" s="1315"/>
      <c r="BB203" s="1315"/>
      <c r="BC203" s="1315"/>
      <c r="BD203" s="1315"/>
      <c r="BE203" s="1315"/>
      <c r="BF203" s="1315"/>
      <c r="BG203" s="1315"/>
      <c r="BH203" s="1315"/>
      <c r="BI203" s="1315"/>
      <c r="BJ203" s="1315"/>
      <c r="BK203" s="1315"/>
      <c r="BL203" s="1315"/>
      <c r="BM203" s="1315"/>
      <c r="BN203" s="1315"/>
      <c r="BO203" s="1315"/>
      <c r="BP203" s="1315"/>
      <c r="BQ203" s="1315"/>
      <c r="BR203" s="1315"/>
      <c r="BS203" s="1315"/>
      <c r="BT203" s="1315"/>
      <c r="BU203" s="1315"/>
      <c r="BV203" s="1315"/>
      <c r="BW203" s="1315"/>
      <c r="BX203" s="1315"/>
      <c r="BY203" s="1315"/>
      <c r="BZ203" s="1315"/>
      <c r="CA203" s="1315"/>
      <c r="CB203" s="1316"/>
      <c r="CC203" s="1254">
        <f>IF(O205="","",SUM(AF205:AF210))</f>
        <v>3</v>
      </c>
      <c r="CD203" s="1256" t="str">
        <f>IF(CC203="","","-")</f>
        <v>-</v>
      </c>
      <c r="CE203" s="1258">
        <f>IF(O205="","",SUM(AG205:AG210))</f>
        <v>2</v>
      </c>
      <c r="CP203" s="32"/>
      <c r="CQ203" s="32"/>
    </row>
    <row r="204" spans="1:95" s="31" customFormat="1" ht="13.5" customHeight="1" x14ac:dyDescent="0.2">
      <c r="A204" s="40"/>
      <c r="B204" s="40"/>
      <c r="C204" s="1226"/>
      <c r="D204" s="1229" t="str">
        <f>IF(A204="","",VLOOKUP(A204,СписокКМ!D:I,2,FALSE))</f>
        <v/>
      </c>
      <c r="E204" s="1230" t="str">
        <f>IF(B204="","",VLOOKUP(B204,СписокКМ!E:J,2,FALSE))</f>
        <v/>
      </c>
      <c r="F204" s="1233" t="str">
        <f>IF(C204="","",VLOOKUP(C204,СписокКМ!F:K,2,FALSE))</f>
        <v/>
      </c>
      <c r="G204" s="1234" t="str">
        <f>IF(D204="","",VLOOKUP(D204,СписокКМ!G:L,2,FALSE))</f>
        <v/>
      </c>
      <c r="H204" s="41"/>
      <c r="I204" s="1236"/>
      <c r="J204" s="1236"/>
      <c r="K204" s="1236"/>
      <c r="L204" s="1236"/>
      <c r="M204" s="1236"/>
      <c r="N204" s="42"/>
      <c r="O204" s="1239"/>
      <c r="P204" s="1240"/>
      <c r="Q204" s="1240"/>
      <c r="R204" s="1240"/>
      <c r="S204" s="1240"/>
      <c r="T204" s="1260" t="s">
        <v>8</v>
      </c>
      <c r="U204" s="1261"/>
      <c r="V204" s="1261"/>
      <c r="W204" s="1261"/>
      <c r="X204" s="1261"/>
      <c r="Y204" s="1261"/>
      <c r="Z204" s="1261"/>
      <c r="AA204" s="1261"/>
      <c r="AB204" s="1261"/>
      <c r="AC204" s="1261"/>
      <c r="AD204" s="1261"/>
      <c r="AE204" s="1261"/>
      <c r="AF204" s="1261"/>
      <c r="AG204" s="1262"/>
      <c r="AH204" s="1261" t="s">
        <v>9</v>
      </c>
      <c r="AI204" s="1261"/>
      <c r="AJ204" s="1261"/>
      <c r="AK204" s="1261"/>
      <c r="AL204" s="1261"/>
      <c r="AM204" s="1261"/>
      <c r="AN204" s="1261"/>
      <c r="AO204" s="1261"/>
      <c r="AP204" s="1261"/>
      <c r="AQ204" s="1261"/>
      <c r="AR204" s="1261"/>
      <c r="AS204" s="1262"/>
      <c r="AT204" s="1263" t="s">
        <v>10</v>
      </c>
      <c r="AU204" s="1263"/>
      <c r="AV204" s="1263"/>
      <c r="AW204" s="1263"/>
      <c r="AX204" s="1263"/>
      <c r="AY204" s="1263"/>
      <c r="AZ204" s="1263"/>
      <c r="BA204" s="1263" t="s">
        <v>11</v>
      </c>
      <c r="BB204" s="1263"/>
      <c r="BC204" s="1263"/>
      <c r="BD204" s="1263"/>
      <c r="BE204" s="1263"/>
      <c r="BF204" s="1263"/>
      <c r="BG204" s="1263"/>
      <c r="BH204" s="1263" t="s">
        <v>12</v>
      </c>
      <c r="BI204" s="1263"/>
      <c r="BJ204" s="1263"/>
      <c r="BK204" s="1263"/>
      <c r="BL204" s="1263"/>
      <c r="BM204" s="1263"/>
      <c r="BN204" s="1263"/>
      <c r="BO204" s="1263" t="s">
        <v>13</v>
      </c>
      <c r="BP204" s="1263"/>
      <c r="BQ204" s="1263"/>
      <c r="BR204" s="1263"/>
      <c r="BS204" s="1263"/>
      <c r="BT204" s="1263"/>
      <c r="BU204" s="1263"/>
      <c r="BV204" s="1263" t="s">
        <v>14</v>
      </c>
      <c r="BW204" s="1263"/>
      <c r="BX204" s="1263"/>
      <c r="BY204" s="1263"/>
      <c r="BZ204" s="1263"/>
      <c r="CA204" s="1263"/>
      <c r="CB204" s="1263"/>
      <c r="CC204" s="1255"/>
      <c r="CD204" s="1257"/>
      <c r="CE204" s="1259"/>
      <c r="CP204" s="32"/>
      <c r="CQ204" s="32"/>
    </row>
    <row r="205" spans="1:95" s="31" customFormat="1" ht="15" customHeight="1" x14ac:dyDescent="0.2">
      <c r="A205" s="43">
        <v>57</v>
      </c>
      <c r="B205" s="44">
        <v>55</v>
      </c>
      <c r="C205" s="90">
        <v>1</v>
      </c>
      <c r="D205" s="46" t="str">
        <f>IF(A205="","",VLOOKUP(A205,СписокКМ!D:I,2,FALSE))</f>
        <v>ПАЛИН Денис</v>
      </c>
      <c r="E205" s="47"/>
      <c r="F205" s="48" t="str">
        <f>IF(B205="","",VLOOKUP(B205,СписокКМ!D:I,2,FALSE))</f>
        <v>ЛУКЬЯНЧИКОВ Кирилл</v>
      </c>
      <c r="G205" s="49"/>
      <c r="H205" s="50"/>
      <c r="I205" s="51" t="s">
        <v>31</v>
      </c>
      <c r="J205" s="51" t="s">
        <v>159</v>
      </c>
      <c r="K205" s="51" t="s">
        <v>29</v>
      </c>
      <c r="L205" s="51"/>
      <c r="M205" s="51"/>
      <c r="N205" s="52"/>
      <c r="O205" s="53">
        <f>IF(I205="","",IF(I205="0",1000,IF(I205="-0",-1000,I205*1)))</f>
        <v>8</v>
      </c>
      <c r="P205" s="53">
        <f t="shared" ref="P205:S206" si="142">IF(J205="","",IF(J205="0",1000,IF(J205="-0",-1000,J205*1)))</f>
        <v>10</v>
      </c>
      <c r="Q205" s="53">
        <f t="shared" si="142"/>
        <v>9</v>
      </c>
      <c r="R205" s="53" t="str">
        <f t="shared" si="142"/>
        <v/>
      </c>
      <c r="S205" s="54" t="str">
        <f t="shared" si="142"/>
        <v/>
      </c>
      <c r="T205" s="55">
        <f t="shared" ref="T205:X206" si="143">IF(O205="","",IF(O205&gt;0,1,0))</f>
        <v>1</v>
      </c>
      <c r="U205" s="56">
        <f t="shared" si="143"/>
        <v>1</v>
      </c>
      <c r="V205" s="56">
        <f t="shared" si="143"/>
        <v>1</v>
      </c>
      <c r="W205" s="56" t="str">
        <f t="shared" si="143"/>
        <v/>
      </c>
      <c r="X205" s="56" t="str">
        <f t="shared" si="143"/>
        <v/>
      </c>
      <c r="Y205" s="57">
        <f t="shared" ref="Y205:AC206" si="144">IF(O205="","",IF(O205&lt;0,1,0))</f>
        <v>0</v>
      </c>
      <c r="Z205" s="57">
        <f t="shared" si="144"/>
        <v>0</v>
      </c>
      <c r="AA205" s="57">
        <f t="shared" si="144"/>
        <v>0</v>
      </c>
      <c r="AB205" s="57" t="str">
        <f t="shared" si="144"/>
        <v/>
      </c>
      <c r="AC205" s="57" t="str">
        <f t="shared" si="144"/>
        <v/>
      </c>
      <c r="AD205" s="58">
        <f>IF(CC205="","",IF(CC205&gt;CE205,1,-1))</f>
        <v>1</v>
      </c>
      <c r="AE205" s="58">
        <f>IF(CC205="","",IF(CC205&lt;CE205,1,-1))</f>
        <v>-1</v>
      </c>
      <c r="AF205" s="59">
        <f>IF(CC205&gt;CE205,1,0)</f>
        <v>1</v>
      </c>
      <c r="AG205" s="60">
        <f>IF(CE205&gt;CC205,1,0)</f>
        <v>0</v>
      </c>
      <c r="AH205" s="61">
        <f>IF(O205="","",AX205*1)</f>
        <v>11</v>
      </c>
      <c r="AI205" s="62">
        <f>IF(P205="","",BE205*1)</f>
        <v>12</v>
      </c>
      <c r="AJ205" s="62">
        <f>IF(Q205="","",BL205*1)</f>
        <v>11</v>
      </c>
      <c r="AK205" s="62" t="str">
        <f>IF(R205="","",BS205*1)</f>
        <v/>
      </c>
      <c r="AL205" s="62" t="str">
        <f>IF(S205="","",BZ205*1)</f>
        <v/>
      </c>
      <c r="AM205" s="63">
        <f>IF(O205="","",AZ205*1)</f>
        <v>8</v>
      </c>
      <c r="AN205" s="63">
        <f>IF(P205="","",BG205*1)</f>
        <v>10</v>
      </c>
      <c r="AO205" s="63">
        <f>IF(Q205="","",BN205*1)</f>
        <v>9</v>
      </c>
      <c r="AP205" s="63" t="str">
        <f>IF(R205="","",BU205*1)</f>
        <v/>
      </c>
      <c r="AQ205" s="63" t="str">
        <f>IF(S205="","",CB205*1)</f>
        <v/>
      </c>
      <c r="AR205" s="64">
        <f>SUM(AH205:AL205)</f>
        <v>34</v>
      </c>
      <c r="AS205" s="65">
        <f>SUM(AM205:AQ205)</f>
        <v>27</v>
      </c>
      <c r="AT205" s="66">
        <f>IF(O205=1000,11,IF(O205=-1000,0,IF(O205&gt;0,11,IF(O205&lt;0,(-O205),"0"))))</f>
        <v>11</v>
      </c>
      <c r="AU205" s="67">
        <f>IF(O205=1000,0,IF(O205=-1000,11,IF(O205&lt;-9,-(O205-2),IF(O205&gt;0,(O205),"0"))))</f>
        <v>8</v>
      </c>
      <c r="AV205" s="66">
        <f>IF(O205=1000,11,IF(O205=-1000,0,IF(O205&lt;9,11,IF(O205&gt;9,(O205+2),"0"))))</f>
        <v>11</v>
      </c>
      <c r="AW205" s="67">
        <f>IF(O205=1000,0,IF(O205=-1000,11,IF(O205&lt;0,11,IF(O205&gt;0,(O205),"0"))))</f>
        <v>8</v>
      </c>
      <c r="AX205" s="68">
        <f>IF(O205="","",IF(O205&gt;9,AV205,AT205))</f>
        <v>11</v>
      </c>
      <c r="AY205" s="69" t="str">
        <f>IF(O205="","","-")</f>
        <v>-</v>
      </c>
      <c r="AZ205" s="70">
        <f>IF(O205="","",IF(O205&lt;-9,AU205,AW205))</f>
        <v>8</v>
      </c>
      <c r="BA205" s="66">
        <f>IF(P205=1000,11,IF(P205=-1000,0,IF(P205&gt;9,(P205+2),IF(P205&lt;0,(-P205),"0"))))</f>
        <v>12</v>
      </c>
      <c r="BB205" s="67">
        <f>IF(P205=1000,0,IF(P205=-1000,11,IF(P205&lt;-9,-(P205-2),IF(P205&gt;0,(P205),"0"))))</f>
        <v>10</v>
      </c>
      <c r="BC205" s="67">
        <f>IF(P205=1000,11,IF(P205=-1000,0,IF(P205&gt;0,11,IF(P205&lt;0,(-P205),"0"))))</f>
        <v>11</v>
      </c>
      <c r="BD205" s="67">
        <f>IF(P205=1000,0,IF(P205=-1000,11,IF(P205&lt;0,11,IF(P205&gt;0,(P205),"0"))))</f>
        <v>10</v>
      </c>
      <c r="BE205" s="68">
        <f>IF(P205="","",IF(P205&gt;9,BA205,BC205))</f>
        <v>12</v>
      </c>
      <c r="BF205" s="69" t="str">
        <f>IF(P205="","","-")</f>
        <v>-</v>
      </c>
      <c r="BG205" s="70">
        <f>IF(P205="","",IF(P205&lt;-9,BB205,BD205))</f>
        <v>10</v>
      </c>
      <c r="BH205" s="66" t="str">
        <f>IF(Q205=1000,11,IF(Q205=-1000,0,IF(Q205&gt;9,(Q205+2),IF(Q205&lt;0,(-Q205),"0"))))</f>
        <v>0</v>
      </c>
      <c r="BI205" s="67">
        <f>IF(Q205=1000,0,IF(Q205=-1000,11,IF(Q205&lt;-9,-(Q205-2),IF(Q205&gt;0,(Q205),"0"))))</f>
        <v>9</v>
      </c>
      <c r="BJ205" s="67">
        <f>IF(Q205=1000,11,IF(Q205=-1000,0,IF(Q205&gt;0,11,IF(Q205&lt;0,(-Q205),"0"))))</f>
        <v>11</v>
      </c>
      <c r="BK205" s="67">
        <f>IF(Q205=1000,0,IF(Q205=-1000,11,IF(Q205&lt;0,11,IF(Q205&gt;0,(Q205),"0"))))</f>
        <v>9</v>
      </c>
      <c r="BL205" s="68">
        <f>IF(Q205="","",IF(Q205&gt;9,BH205,BJ205))</f>
        <v>11</v>
      </c>
      <c r="BM205" s="69" t="str">
        <f>IF(Q205="","","-")</f>
        <v>-</v>
      </c>
      <c r="BN205" s="70">
        <f>IF(Q205="","",IF(Q205&lt;-9,BI205,BK205))</f>
        <v>9</v>
      </c>
      <c r="BO205" s="67" t="e">
        <f>IF(R205=1000,11,IF(R205=-1000,0,IF(R205&gt;9,(R205+2),IF(R205&lt;0,(-R205),"0"))))</f>
        <v>#VALUE!</v>
      </c>
      <c r="BP205" s="67" t="str">
        <f>IF(R205=1000,0,IF(R205=-1000,11,IF(R205&lt;-9,-(R205-2),IF(R205&gt;0,(R205),"0"))))</f>
        <v/>
      </c>
      <c r="BQ205" s="67">
        <f>IF(R205=1000,11,IF(R205=-1000,0,IF(R205&gt;0,11,IF(R205&lt;0,(-R205),"0"))))</f>
        <v>11</v>
      </c>
      <c r="BR205" s="67" t="str">
        <f>IF(R205=1000,0,IF(R205=-1000,11,IF(R205&lt;0,11,IF(R205&gt;0,(R205),"0"))))</f>
        <v/>
      </c>
      <c r="BS205" s="68" t="str">
        <f>IF(R205="","",IF(R205&gt;9,BO205,BQ205))</f>
        <v/>
      </c>
      <c r="BT205" s="69" t="str">
        <f>IF(R205="","","-")</f>
        <v/>
      </c>
      <c r="BU205" s="70" t="str">
        <f>IF(R205="","",IF(R205&lt;-9,BP205,BR205))</f>
        <v/>
      </c>
      <c r="BV205" s="67" t="e">
        <f>IF(S205=1000,11,IF(S205=-1000,0,IF(S205&gt;9,(S205+2),IF(S205&lt;0,(-S205),"0"))))</f>
        <v>#VALUE!</v>
      </c>
      <c r="BW205" s="67" t="str">
        <f>IF(S205=1000,0,IF(S205=-1000,11,IF(S205&lt;-9,-(S205-2),IF(S205&gt;0,(S205),"0"))))</f>
        <v/>
      </c>
      <c r="BX205" s="67">
        <f>IF(S205=1000,11,IF(S205=-1000,0,IF(S205&gt;0,11,IF(S205&lt;0,(-S205),"0"))))</f>
        <v>11</v>
      </c>
      <c r="BY205" s="71" t="str">
        <f>IF(S205=1000,0,IF(S205=-1000,11,IF(S205&lt;0,11,IF(S205&gt;0,(S205),"0"))))</f>
        <v/>
      </c>
      <c r="BZ205" s="68" t="str">
        <f>IF(S205="","",IF(S205&gt;9,BV205,BX205))</f>
        <v/>
      </c>
      <c r="CA205" s="69" t="str">
        <f>IF(S205="","","-")</f>
        <v/>
      </c>
      <c r="CB205" s="70" t="str">
        <f>IF(S205="","",IF(S205&lt;-9,BW205,BY205))</f>
        <v/>
      </c>
      <c r="CC205" s="72">
        <f>IF(O205="","",SUM(T205:X205))</f>
        <v>3</v>
      </c>
      <c r="CD205" s="73" t="str">
        <f>IF(CC205="","","-")</f>
        <v>-</v>
      </c>
      <c r="CE205" s="74">
        <f>IF(O205="","",SUM(Y205:AC205))</f>
        <v>0</v>
      </c>
      <c r="CP205" s="32"/>
      <c r="CQ205" s="32"/>
    </row>
    <row r="206" spans="1:95" s="31" customFormat="1" ht="15" customHeight="1" x14ac:dyDescent="0.2">
      <c r="A206" s="43">
        <v>1</v>
      </c>
      <c r="B206" s="44">
        <v>62</v>
      </c>
      <c r="C206" s="75">
        <v>2</v>
      </c>
      <c r="D206" s="76" t="str">
        <f>IF(A206="","",VLOOKUP(A206,СписокКМ!D:I,2,FALSE))</f>
        <v>ЭСАУЛОВ Александр</v>
      </c>
      <c r="E206" s="47"/>
      <c r="F206" s="77" t="str">
        <f>IF(B206="","",VLOOKUP(B206,СписокКМ!D:I,2,FALSE))</f>
        <v>КОЙНОВ Захар</v>
      </c>
      <c r="G206" s="49"/>
      <c r="H206" s="41"/>
      <c r="I206" s="91" t="s">
        <v>155</v>
      </c>
      <c r="J206" s="91" t="s">
        <v>572</v>
      </c>
      <c r="K206" s="91" t="s">
        <v>155</v>
      </c>
      <c r="L206" s="91" t="s">
        <v>28</v>
      </c>
      <c r="M206" s="51" t="s">
        <v>28</v>
      </c>
      <c r="N206" s="42"/>
      <c r="O206" s="79">
        <f>IF(I206="","",IF(I206="0",1000,IF(I206="-0",-1000,I206*1)))</f>
        <v>7</v>
      </c>
      <c r="P206" s="79">
        <f t="shared" si="142"/>
        <v>-10</v>
      </c>
      <c r="Q206" s="79">
        <f t="shared" si="142"/>
        <v>7</v>
      </c>
      <c r="R206" s="79">
        <f t="shared" si="142"/>
        <v>-9</v>
      </c>
      <c r="S206" s="80">
        <f t="shared" si="142"/>
        <v>-9</v>
      </c>
      <c r="T206" s="55">
        <f t="shared" si="143"/>
        <v>1</v>
      </c>
      <c r="U206" s="56">
        <f t="shared" si="143"/>
        <v>0</v>
      </c>
      <c r="V206" s="56">
        <f t="shared" si="143"/>
        <v>1</v>
      </c>
      <c r="W206" s="56">
        <f t="shared" si="143"/>
        <v>0</v>
      </c>
      <c r="X206" s="56">
        <f t="shared" si="143"/>
        <v>0</v>
      </c>
      <c r="Y206" s="57">
        <f t="shared" si="144"/>
        <v>0</v>
      </c>
      <c r="Z206" s="57">
        <f t="shared" si="144"/>
        <v>1</v>
      </c>
      <c r="AA206" s="57">
        <f t="shared" si="144"/>
        <v>0</v>
      </c>
      <c r="AB206" s="57">
        <f t="shared" si="144"/>
        <v>1</v>
      </c>
      <c r="AC206" s="57">
        <f t="shared" si="144"/>
        <v>1</v>
      </c>
      <c r="AD206" s="58">
        <f>IF(CC206="","",IF(CC206&gt;CE206,1,-1))</f>
        <v>-1</v>
      </c>
      <c r="AE206" s="58">
        <f>IF(CC206="","",IF(CC206&lt;CE206,1,-1))</f>
        <v>1</v>
      </c>
      <c r="AF206" s="59">
        <f>IF(CC206&gt;CE206,1,0)</f>
        <v>0</v>
      </c>
      <c r="AG206" s="60">
        <f>IF(CE206&gt;CC206,1,0)</f>
        <v>1</v>
      </c>
      <c r="AH206" s="81">
        <f>IF(O206="","",AX206*1)</f>
        <v>11</v>
      </c>
      <c r="AI206" s="92">
        <f>IF(P206="","",BE206*1)</f>
        <v>10</v>
      </c>
      <c r="AJ206" s="92">
        <f>IF(Q206="","",BL206*1)</f>
        <v>11</v>
      </c>
      <c r="AK206" s="92">
        <f>IF(R206="","",BS206*1)</f>
        <v>9</v>
      </c>
      <c r="AL206" s="92">
        <f>IF(S206="","",BZ206*1)</f>
        <v>9</v>
      </c>
      <c r="AM206" s="93">
        <f>IF(O206="","",AZ206*1)</f>
        <v>7</v>
      </c>
      <c r="AN206" s="93">
        <f>IF(P206="","",BG206*1)</f>
        <v>12</v>
      </c>
      <c r="AO206" s="93">
        <f>IF(Q206="","",BN206*1)</f>
        <v>7</v>
      </c>
      <c r="AP206" s="93">
        <f>IF(R206="","",BU206*1)</f>
        <v>11</v>
      </c>
      <c r="AQ206" s="93">
        <f>IF(S206="","",CB206*1)</f>
        <v>11</v>
      </c>
      <c r="AR206" s="64">
        <f>SUM(AH206:AL206)</f>
        <v>50</v>
      </c>
      <c r="AS206" s="65">
        <f>SUM(AM206:AQ206)</f>
        <v>48</v>
      </c>
      <c r="AT206" s="66">
        <f>IF(O206=1000,11,IF(O206=-1000,0,IF(O206&gt;0,11,IF(O206&lt;0,(-O206),"0"))))</f>
        <v>11</v>
      </c>
      <c r="AU206" s="67">
        <f>IF(O206=1000,0,IF(O206=-1000,11,IF(O206&lt;-9,-(O206-2),IF(O206&gt;0,(O206),"0"))))</f>
        <v>7</v>
      </c>
      <c r="AV206" s="66" t="str">
        <f>IF(O206=1000,11,IF(O206=-1000,0,IF(O206&gt;9,(O206+2),IF(O206&lt;0,(-O206),"0"))))</f>
        <v>0</v>
      </c>
      <c r="AW206" s="67">
        <f>IF(O206=1000,0,IF(O206=-1000,11,IF(O206&lt;0,11,IF(O206&gt;0,(O206),"0"))))</f>
        <v>7</v>
      </c>
      <c r="AX206" s="94">
        <f>IF(O206="","",IF(O206&gt;9,AV206,AT206))</f>
        <v>11</v>
      </c>
      <c r="AY206" s="95" t="str">
        <f>IF(O206="","","-")</f>
        <v>-</v>
      </c>
      <c r="AZ206" s="96">
        <f>IF(O206="","",IF(O206&lt;-9,AU206,AW206))</f>
        <v>7</v>
      </c>
      <c r="BA206" s="66">
        <f>IF(P206=1000,11,IF(P206=-1000,0,IF(P206&gt;9,(P206+2),IF(P206&lt;0,(-P206),"0"))))</f>
        <v>10</v>
      </c>
      <c r="BB206" s="67">
        <f>IF(P206=1000,0,IF(P206=-1000,11,IF(P206&lt;-9,-(P206-2),IF(P206&gt;0,(P206),"0"))))</f>
        <v>12</v>
      </c>
      <c r="BC206" s="67">
        <f>IF(P206=1000,11,IF(P206=-1000,0,IF(P206&gt;0,11,IF(P206&lt;0,(-P206),"0"))))</f>
        <v>10</v>
      </c>
      <c r="BD206" s="67">
        <f>IF(P206=1000,0,IF(P206=-1000,11,IF(P206&lt;0,11,IF(P206&gt;0,(P206),"0"))))</f>
        <v>11</v>
      </c>
      <c r="BE206" s="94">
        <f>IF(P206="","",IF(P206&gt;9,BA206,BC206))</f>
        <v>10</v>
      </c>
      <c r="BF206" s="95" t="str">
        <f>IF(P206="","","-")</f>
        <v>-</v>
      </c>
      <c r="BG206" s="96">
        <f>IF(P206="","",IF(P206&lt;-9,BB206,BD206))</f>
        <v>12</v>
      </c>
      <c r="BH206" s="66" t="str">
        <f>IF(Q206=1000,11,IF(Q206=-1000,0,IF(Q206&gt;9,(Q206+2),IF(Q206&lt;0,(-Q206),"0"))))</f>
        <v>0</v>
      </c>
      <c r="BI206" s="67">
        <f>IF(Q206=1000,0,IF(Q206=-1000,11,IF(Q206&lt;-9,-(Q206-2),IF(Q206&gt;0,(Q206),"0"))))</f>
        <v>7</v>
      </c>
      <c r="BJ206" s="67">
        <f>IF(Q206=1000,11,IF(Q206=-1000,0,IF(Q206&gt;0,11,IF(Q206&lt;0,(-Q206),"0"))))</f>
        <v>11</v>
      </c>
      <c r="BK206" s="67">
        <f>IF(Q206=1000,0,IF(Q206=-1000,11,IF(Q206&lt;0,11,IF(Q206&gt;0,(Q206),"0"))))</f>
        <v>7</v>
      </c>
      <c r="BL206" s="94">
        <f>IF(Q206="","",IF(Q206&gt;9,BH206,BJ206))</f>
        <v>11</v>
      </c>
      <c r="BM206" s="95" t="str">
        <f>IF(Q206="","","-")</f>
        <v>-</v>
      </c>
      <c r="BN206" s="96">
        <f>IF(Q206="","",IF(Q206&lt;-9,BI206,BK206))</f>
        <v>7</v>
      </c>
      <c r="BO206" s="67">
        <f>IF(R206=1000,11,IF(R206=-1000,0,IF(R206&gt;9,(R206+2),IF(R206&lt;0,(-R206),"0"))))</f>
        <v>9</v>
      </c>
      <c r="BP206" s="67" t="str">
        <f>IF(R206=1000,0,IF(R206=-1000,11,IF(R206&lt;-9,-(R206-2),IF(R206&gt;0,(R206),"0"))))</f>
        <v>0</v>
      </c>
      <c r="BQ206" s="67">
        <f>IF(R206=1000,11,IF(R206=-1000,0,IF(R206&gt;0,11,IF(R206&lt;0,(-R206),"0"))))</f>
        <v>9</v>
      </c>
      <c r="BR206" s="67">
        <f>IF(R206=1000,0,IF(R206=-1000,11,IF(R206&lt;0,11,IF(R206&gt;0,(R206),"0"))))</f>
        <v>11</v>
      </c>
      <c r="BS206" s="94">
        <f>IF(R206="","",IF(R206&gt;9,BO206,BQ206))</f>
        <v>9</v>
      </c>
      <c r="BT206" s="95" t="str">
        <f>IF(R206="","","-")</f>
        <v>-</v>
      </c>
      <c r="BU206" s="96">
        <f>IF(R206="","",IF(R206&lt;-9,BP206,BR206))</f>
        <v>11</v>
      </c>
      <c r="BV206" s="67">
        <f>IF(S206=1000,11,IF(S206=-1000,0,IF(S206&gt;9,(S206+2),IF(S206&lt;0,(-S206),"0"))))</f>
        <v>9</v>
      </c>
      <c r="BW206" s="67" t="str">
        <f>IF(S206=1000,0,IF(S206=-1000,11,IF(S206&lt;-9,-(S206-2),IF(S206&gt;0,(S206),"0"))))</f>
        <v>0</v>
      </c>
      <c r="BX206" s="67">
        <f>IF(S206=1000,11,IF(S206=-1000,0,IF(S206&gt;0,11,IF(S206&lt;0,(-S206),"0"))))</f>
        <v>9</v>
      </c>
      <c r="BY206" s="71">
        <f>IF(S206=1000,0,IF(S206=-1000,11,IF(S206&lt;0,11,IF(S206&gt;0,(S206),"0"))))</f>
        <v>11</v>
      </c>
      <c r="BZ206" s="94">
        <f>IF(S206="","",IF(S206&gt;9,BV206,BX206))</f>
        <v>9</v>
      </c>
      <c r="CA206" s="95" t="str">
        <f>IF(S206="","","-")</f>
        <v>-</v>
      </c>
      <c r="CB206" s="96">
        <f>IF(S206="","",IF(S206&lt;-9,BW206,BY206))</f>
        <v>11</v>
      </c>
      <c r="CC206" s="97">
        <f>IF(O206="","",SUM(T206:X206))</f>
        <v>2</v>
      </c>
      <c r="CD206" s="88" t="str">
        <f>IF(CC206="","","-")</f>
        <v>-</v>
      </c>
      <c r="CE206" s="98">
        <f>IF(O206="","",SUM(Y206:AC206))</f>
        <v>3</v>
      </c>
      <c r="CP206" s="32"/>
      <c r="CQ206" s="32"/>
    </row>
    <row r="207" spans="1:95" s="31" customFormat="1" ht="15" customHeight="1" x14ac:dyDescent="0.2">
      <c r="A207" s="43">
        <v>57</v>
      </c>
      <c r="B207" s="44">
        <v>55</v>
      </c>
      <c r="C207" s="1250" t="s">
        <v>563</v>
      </c>
      <c r="D207" s="76" t="str">
        <f>IF(A207="","",VLOOKUP(A207,СписокКМ!D:I,2,FALSE))</f>
        <v>ПАЛИН Денис</v>
      </c>
      <c r="E207" s="47"/>
      <c r="F207" s="77" t="str">
        <f>IF(B207="","",VLOOKUP(B207,СписокКМ!D:I,2,FALSE))</f>
        <v>ЛУКЬЯНЧИКОВ Кирилл</v>
      </c>
      <c r="G207" s="49"/>
      <c r="H207" s="41"/>
      <c r="I207" s="1252" t="s">
        <v>568</v>
      </c>
      <c r="J207" s="1252" t="s">
        <v>568</v>
      </c>
      <c r="K207" s="1252" t="s">
        <v>155</v>
      </c>
      <c r="L207" s="1252" t="s">
        <v>159</v>
      </c>
      <c r="M207" s="1252" t="s">
        <v>155</v>
      </c>
      <c r="N207" s="42"/>
      <c r="O207" s="1244">
        <f>IF(I207="","",IF(I207="0",1000,IF(I207="-0",-1000,I207*1)))</f>
        <v>-7</v>
      </c>
      <c r="P207" s="1244">
        <f>IF(J207="","",IF(J207="0",1000,IF(J207="-0",-1000,J207*1)))</f>
        <v>-7</v>
      </c>
      <c r="Q207" s="1244">
        <f>IF(K207="","",IF(K207="0",1000,IF(K207="-0",-1000,K207*1)))</f>
        <v>7</v>
      </c>
      <c r="R207" s="1244" t="str">
        <f>IF(L208="","",IF(L208="0",1000,IF(L208="-0",-1000,L208*1)))</f>
        <v/>
      </c>
      <c r="S207" s="1246" t="str">
        <f>IF(M208="","",IF(M208="0",1000,IF(M208="-0",-1000,M208*1)))</f>
        <v/>
      </c>
      <c r="T207" s="1248">
        <f>IF(O207="","",IF(O207&gt;0,1,0))</f>
        <v>0</v>
      </c>
      <c r="U207" s="1284">
        <f>IF(P207="","",IF(P207&gt;0,1,0))</f>
        <v>0</v>
      </c>
      <c r="V207" s="1284">
        <f>IF(Q207="","",IF(Q207&gt;0,1,0))</f>
        <v>1</v>
      </c>
      <c r="W207" s="1284" t="str">
        <f>IF(R207="","",IF(R207&gt;0,1,0))</f>
        <v/>
      </c>
      <c r="X207" s="1284" t="str">
        <f>IF(S207="","",IF(S207&gt;0,1,0))</f>
        <v/>
      </c>
      <c r="Y207" s="1278">
        <f>IF(O207="","",IF(O207&lt;0,1,0))</f>
        <v>1</v>
      </c>
      <c r="Z207" s="1278">
        <f>IF(P207="","",IF(P207&lt;0,1,0))</f>
        <v>1</v>
      </c>
      <c r="AA207" s="1278">
        <f>IF(Q207="","",IF(Q207&lt;0,1,0))</f>
        <v>0</v>
      </c>
      <c r="AB207" s="1278" t="str">
        <f>IF(R207="","",IF(R207&lt;0,1,0))</f>
        <v/>
      </c>
      <c r="AC207" s="1278" t="str">
        <f>IF(S207="","",IF(S207&lt;0,1,0))</f>
        <v/>
      </c>
      <c r="AD207" s="1280">
        <f>IF(CC207="","",IF(CC207&gt;CE207,1,-1))</f>
        <v>1</v>
      </c>
      <c r="AE207" s="1280">
        <f>IF(CC207="","",IF(CC207&lt;CE207,1,-1))</f>
        <v>-1</v>
      </c>
      <c r="AF207" s="1282">
        <f>IF(CC207&gt;CE207,1,0)</f>
        <v>1</v>
      </c>
      <c r="AG207" s="1272">
        <f>IF(CE207&gt;CC207,1,0)</f>
        <v>0</v>
      </c>
      <c r="AH207" s="1274">
        <f>IF(O207="","",AX207*1)</f>
        <v>7</v>
      </c>
      <c r="AI207" s="1276">
        <f>IF(P207="","",BE207*1)</f>
        <v>7</v>
      </c>
      <c r="AJ207" s="1276">
        <f>IF(Q207="","",BL207*1)</f>
        <v>11</v>
      </c>
      <c r="AK207" s="1276" t="str">
        <f>IF(R207="","",BS207*1)</f>
        <v/>
      </c>
      <c r="AL207" s="1276" t="str">
        <f>IF(S207="","",BZ207*1)</f>
        <v/>
      </c>
      <c r="AM207" s="1298">
        <f>IF(O207="","",AZ207*1)</f>
        <v>11</v>
      </c>
      <c r="AN207" s="1298">
        <f>IF(P207="","",BG207*1)</f>
        <v>11</v>
      </c>
      <c r="AO207" s="1298">
        <f>IF(Q207="","",BN207*1)</f>
        <v>7</v>
      </c>
      <c r="AP207" s="1298" t="str">
        <f>IF(R207="","",BU207*1)</f>
        <v/>
      </c>
      <c r="AQ207" s="1298" t="str">
        <f>IF(S207="","",CB207*1)</f>
        <v/>
      </c>
      <c r="AR207" s="1300">
        <f>SUM(AH208:AL208)</f>
        <v>0</v>
      </c>
      <c r="AS207" s="1292">
        <f>SUM(AM208:AQ208)</f>
        <v>0</v>
      </c>
      <c r="AT207" s="1294">
        <f>IF(O207=1000,11,IF(O207=-1000,0,IF(O207&gt;0,11,IF(O207&lt;0,(-O207),"0"))))</f>
        <v>7</v>
      </c>
      <c r="AU207" s="1286" t="str">
        <f>IF(O207=1000,0,IF(O207=-1000,11,IF(O207&lt;-9,-(O207-2),IF(O207&gt;0,(O207),"0"))))</f>
        <v>0</v>
      </c>
      <c r="AV207" s="1286">
        <f>IF(O207=1000,11,IF(O207=-1000,0,IF(O207&gt;9,(O207+2),IF(O207&lt;0,(-O207),"0"))))</f>
        <v>7</v>
      </c>
      <c r="AW207" s="1286">
        <f>IF(O207=1000,0,IF(O207=-1000,11,IF(O207&lt;0,11,IF(O207&gt;0,(O207),"0"))))</f>
        <v>11</v>
      </c>
      <c r="AX207" s="1296">
        <f t="shared" ref="AX207:AX208" si="145">IF(O207="","",IF(O207&gt;9,AV207,AT207))</f>
        <v>7</v>
      </c>
      <c r="AY207" s="1288" t="str">
        <f t="shared" ref="AY207:AY208" si="146">IF(O207="","","-")</f>
        <v>-</v>
      </c>
      <c r="AZ207" s="1290">
        <f t="shared" ref="AZ207:AZ208" si="147">IF(O207="","",IF(O207&lt;-9,AU207,AW207))</f>
        <v>11</v>
      </c>
      <c r="BA207" s="1286">
        <f t="shared" ref="BA207:BA208" si="148">IF(P207=1000,11,IF(P207=-1000,0,IF(P207&gt;9,(P207+2),IF(P207&lt;0,(-P207),"0"))))</f>
        <v>7</v>
      </c>
      <c r="BB207" s="1286" t="str">
        <f t="shared" ref="BB207:BB208" si="149">IF(P207=1000,0,IF(P207=-1000,11,IF(P207&lt;-9,-(P207-2),IF(P207&gt;0,(P207),"0"))))</f>
        <v>0</v>
      </c>
      <c r="BC207" s="1286">
        <f t="shared" ref="BC207:BC208" si="150">IF(P207=1000,11,IF(P207=-1000,0,IF(P207&gt;0,11,IF(P207&lt;0,(-P207),"0"))))</f>
        <v>7</v>
      </c>
      <c r="BD207" s="1286">
        <f t="shared" ref="BD207:BD208" si="151">IF(P207=1000,0,IF(P207=-1000,11,IF(P207&lt;0,11,IF(P207&gt;0,(P207),"0"))))</f>
        <v>11</v>
      </c>
      <c r="BE207" s="1296">
        <f t="shared" ref="BE207:BE208" si="152">IF(P207="","",IF(P207&gt;9,BA207,BC207))</f>
        <v>7</v>
      </c>
      <c r="BF207" s="1288" t="str">
        <f t="shared" ref="BF207:BF208" si="153">IF(P207="","","-")</f>
        <v>-</v>
      </c>
      <c r="BG207" s="1290">
        <f t="shared" ref="BG207:BG208" si="154">IF(P207="","",IF(P207&lt;-9,BB207,BD207))</f>
        <v>11</v>
      </c>
      <c r="BH207" s="1286" t="str">
        <f t="shared" ref="BH207:BH208" si="155">IF(Q207=1000,11,IF(Q207=-1000,0,IF(Q207&gt;9,(Q207+2),IF(Q207&lt;0,(-Q207),"0"))))</f>
        <v>0</v>
      </c>
      <c r="BI207" s="1286">
        <f t="shared" ref="BI207:BI208" si="156">IF(Q207=1000,0,IF(Q207=-1000,11,IF(Q207&lt;-9,-(Q207-2),IF(Q207&gt;0,(Q207),"0"))))</f>
        <v>7</v>
      </c>
      <c r="BJ207" s="1286">
        <f t="shared" ref="BJ207:BJ208" si="157">IF(Q207=1000,11,IF(Q207=-1000,0,IF(Q207&gt;0,11,IF(Q207&lt;0,(-Q207),"0"))))</f>
        <v>11</v>
      </c>
      <c r="BK207" s="1286">
        <f t="shared" ref="BK207:BK208" si="158">IF(Q207=1000,0,IF(Q207=-1000,11,IF(Q207&lt;0,11,IF(Q207&gt;0,(Q207),"0"))))</f>
        <v>7</v>
      </c>
      <c r="BL207" s="1296">
        <f t="shared" ref="BL207:BL208" si="159">IF(Q207="","",IF(Q207&gt;9,BH207,BJ207))</f>
        <v>11</v>
      </c>
      <c r="BM207" s="1288" t="str">
        <f t="shared" ref="BM207:BM208" si="160">IF(Q207="","","-")</f>
        <v>-</v>
      </c>
      <c r="BN207" s="1290">
        <f t="shared" ref="BN207:BN208" si="161">IF(Q207="","",IF(Q207&lt;-9,BI207,BK207))</f>
        <v>7</v>
      </c>
      <c r="BO207" s="1286" t="e">
        <f t="shared" ref="BO207:BO208" si="162">IF(R207=1000,11,IF(R207=-1000,0,IF(R207&gt;9,(R207+2),IF(R207&lt;0,(-R207),"0"))))</f>
        <v>#VALUE!</v>
      </c>
      <c r="BP207" s="1286" t="str">
        <f t="shared" ref="BP207:BP208" si="163">IF(R207=1000,0,IF(R207=-1000,11,IF(R207&lt;-9,-(R207-2),IF(R207&gt;0,(R207),"0"))))</f>
        <v/>
      </c>
      <c r="BQ207" s="1286">
        <f t="shared" ref="BQ207:BQ208" si="164">IF(R207=1000,11,IF(R207=-1000,0,IF(R207&gt;0,11,IF(R207&lt;0,(-R207),"0"))))</f>
        <v>11</v>
      </c>
      <c r="BR207" s="1286" t="str">
        <f t="shared" ref="BR207:BR208" si="165">IF(R207=1000,0,IF(R207=-1000,11,IF(R207&lt;0,11,IF(R207&gt;0,(R207),"0"))))</f>
        <v/>
      </c>
      <c r="BS207" s="1296">
        <v>12</v>
      </c>
      <c r="BT207" s="1288" t="s">
        <v>569</v>
      </c>
      <c r="BU207" s="1290">
        <v>10</v>
      </c>
      <c r="BV207" s="1286" t="e">
        <f t="shared" ref="BV207:BV208" si="166">IF(S207=1000,11,IF(S207=-1000,0,IF(S207&gt;9,(S207+2),IF(S207&lt;0,(-S207),"0"))))</f>
        <v>#VALUE!</v>
      </c>
      <c r="BW207" s="1286" t="str">
        <f t="shared" ref="BW207:BW208" si="167">IF(S207=1000,0,IF(S207=-1000,11,IF(S207&lt;-9,-(S207-2),IF(S207&gt;0,(S207),"0"))))</f>
        <v/>
      </c>
      <c r="BX207" s="1286">
        <f t="shared" ref="BX207:BX208" si="168">IF(S207=1000,11,IF(S207=-1000,0,IF(S207&gt;0,11,IF(S207&lt;0,(-S207),"0"))))</f>
        <v>11</v>
      </c>
      <c r="BY207" s="1286" t="str">
        <f t="shared" ref="BY207:BY208" si="169">IF(S207=1000,0,IF(S207=-1000,11,IF(S207&lt;0,11,IF(S207&gt;0,(S207),"0"))))</f>
        <v/>
      </c>
      <c r="BZ207" s="1296">
        <v>11</v>
      </c>
      <c r="CA207" s="1288" t="s">
        <v>569</v>
      </c>
      <c r="CB207" s="1290">
        <v>7</v>
      </c>
      <c r="CC207" s="1302">
        <v>3</v>
      </c>
      <c r="CD207" s="1304" t="str">
        <f>IF(CC207="","","-")</f>
        <v>-</v>
      </c>
      <c r="CE207" s="1306">
        <v>2</v>
      </c>
      <c r="CP207" s="32"/>
      <c r="CQ207" s="32"/>
    </row>
    <row r="208" spans="1:95" s="31" customFormat="1" ht="15" customHeight="1" x14ac:dyDescent="0.2">
      <c r="A208" s="43">
        <v>1</v>
      </c>
      <c r="B208" s="44">
        <v>62</v>
      </c>
      <c r="C208" s="1251"/>
      <c r="D208" s="46" t="str">
        <f>IF(A208="","",VLOOKUP(A208,СписокКМ!D:I,2,FALSE))</f>
        <v>ЭСАУЛОВ Александр</v>
      </c>
      <c r="E208" s="47"/>
      <c r="F208" s="48" t="str">
        <f>IF(B208="","",VLOOKUP(B208,СписокКМ!D:I,2,FALSE))</f>
        <v>КОЙНОВ Захар</v>
      </c>
      <c r="G208" s="49"/>
      <c r="H208" s="41"/>
      <c r="I208" s="1253"/>
      <c r="J208" s="1253"/>
      <c r="K208" s="1253"/>
      <c r="L208" s="1253"/>
      <c r="M208" s="1253"/>
      <c r="N208" s="42"/>
      <c r="O208" s="1245"/>
      <c r="P208" s="1245"/>
      <c r="Q208" s="1245"/>
      <c r="R208" s="1245"/>
      <c r="S208" s="1247"/>
      <c r="T208" s="1249"/>
      <c r="U208" s="1285"/>
      <c r="V208" s="1285"/>
      <c r="W208" s="1285"/>
      <c r="X208" s="1285"/>
      <c r="Y208" s="1279"/>
      <c r="Z208" s="1279"/>
      <c r="AA208" s="1279"/>
      <c r="AB208" s="1279"/>
      <c r="AC208" s="1279"/>
      <c r="AD208" s="1281"/>
      <c r="AE208" s="1281"/>
      <c r="AF208" s="1283"/>
      <c r="AG208" s="1273"/>
      <c r="AH208" s="1275"/>
      <c r="AI208" s="1277"/>
      <c r="AJ208" s="1277"/>
      <c r="AK208" s="1277"/>
      <c r="AL208" s="1277"/>
      <c r="AM208" s="1299"/>
      <c r="AN208" s="1299"/>
      <c r="AO208" s="1299"/>
      <c r="AP208" s="1299"/>
      <c r="AQ208" s="1299"/>
      <c r="AR208" s="1301"/>
      <c r="AS208" s="1293"/>
      <c r="AT208" s="1295"/>
      <c r="AU208" s="1287"/>
      <c r="AV208" s="1287"/>
      <c r="AW208" s="1287"/>
      <c r="AX208" s="1297" t="str">
        <f t="shared" si="145"/>
        <v/>
      </c>
      <c r="AY208" s="1289" t="str">
        <f t="shared" si="146"/>
        <v/>
      </c>
      <c r="AZ208" s="1291" t="str">
        <f t="shared" si="147"/>
        <v/>
      </c>
      <c r="BA208" s="1287" t="str">
        <f t="shared" si="148"/>
        <v>0</v>
      </c>
      <c r="BB208" s="1287" t="str">
        <f t="shared" si="149"/>
        <v>0</v>
      </c>
      <c r="BC208" s="1287" t="str">
        <f t="shared" si="150"/>
        <v>0</v>
      </c>
      <c r="BD208" s="1287" t="str">
        <f t="shared" si="151"/>
        <v>0</v>
      </c>
      <c r="BE208" s="1297" t="str">
        <f t="shared" si="152"/>
        <v/>
      </c>
      <c r="BF208" s="1289" t="str">
        <f t="shared" si="153"/>
        <v/>
      </c>
      <c r="BG208" s="1291" t="str">
        <f t="shared" si="154"/>
        <v/>
      </c>
      <c r="BH208" s="1287" t="str">
        <f t="shared" si="155"/>
        <v>0</v>
      </c>
      <c r="BI208" s="1287" t="str">
        <f t="shared" si="156"/>
        <v>0</v>
      </c>
      <c r="BJ208" s="1287" t="str">
        <f t="shared" si="157"/>
        <v>0</v>
      </c>
      <c r="BK208" s="1287" t="str">
        <f t="shared" si="158"/>
        <v>0</v>
      </c>
      <c r="BL208" s="1297" t="str">
        <f t="shared" si="159"/>
        <v/>
      </c>
      <c r="BM208" s="1289" t="str">
        <f t="shared" si="160"/>
        <v/>
      </c>
      <c r="BN208" s="1291" t="str">
        <f t="shared" si="161"/>
        <v/>
      </c>
      <c r="BO208" s="1287" t="str">
        <f t="shared" si="162"/>
        <v>0</v>
      </c>
      <c r="BP208" s="1287" t="str">
        <f t="shared" si="163"/>
        <v>0</v>
      </c>
      <c r="BQ208" s="1287" t="str">
        <f t="shared" si="164"/>
        <v>0</v>
      </c>
      <c r="BR208" s="1287" t="str">
        <f t="shared" si="165"/>
        <v>0</v>
      </c>
      <c r="BS208" s="1297" t="str">
        <f t="shared" ref="BS208" si="170">IF(R208="","",IF(R208&gt;9,BO208,BQ208))</f>
        <v/>
      </c>
      <c r="BT208" s="1289" t="str">
        <f t="shared" ref="BT208" si="171">IF(R208="","","-")</f>
        <v/>
      </c>
      <c r="BU208" s="1291" t="str">
        <f t="shared" ref="BU208" si="172">IF(R208="","",IF(R208&lt;-9,BP208,BR208))</f>
        <v/>
      </c>
      <c r="BV208" s="1287" t="str">
        <f t="shared" si="166"/>
        <v>0</v>
      </c>
      <c r="BW208" s="1287" t="str">
        <f t="shared" si="167"/>
        <v>0</v>
      </c>
      <c r="BX208" s="1287" t="str">
        <f t="shared" si="168"/>
        <v>0</v>
      </c>
      <c r="BY208" s="1287" t="str">
        <f t="shared" si="169"/>
        <v>0</v>
      </c>
      <c r="BZ208" s="1297" t="str">
        <f t="shared" ref="BZ208" si="173">IF(S208="","",IF(S208&gt;9,BV208,BX208))</f>
        <v/>
      </c>
      <c r="CA208" s="1289" t="str">
        <f t="shared" ref="CA208" si="174">IF(S208="","","-")</f>
        <v/>
      </c>
      <c r="CB208" s="1291" t="str">
        <f t="shared" ref="CB208" si="175">IF(S208="","",IF(S208&lt;-9,BW208,BY208))</f>
        <v/>
      </c>
      <c r="CC208" s="1303"/>
      <c r="CD208" s="1305"/>
      <c r="CE208" s="1307"/>
      <c r="CP208" s="32"/>
      <c r="CQ208" s="32"/>
    </row>
    <row r="209" spans="1:95" s="31" customFormat="1" ht="15" customHeight="1" x14ac:dyDescent="0.2">
      <c r="A209" s="99">
        <f>IF(A205="","",A205)</f>
        <v>57</v>
      </c>
      <c r="B209" s="99">
        <f>IF(B205="","",B206)</f>
        <v>62</v>
      </c>
      <c r="C209" s="75">
        <v>4</v>
      </c>
      <c r="D209" s="100" t="str">
        <f>IF(A209="","",VLOOKUP(A209,СписокКМ!D:I,2,FALSE))</f>
        <v>ПАЛИН Денис</v>
      </c>
      <c r="E209" s="101"/>
      <c r="F209" s="77" t="str">
        <f>IF(B209="","",VLOOKUP(B209,СписокКМ!D:I,2,FALSE))</f>
        <v>КОЙНОВ Захар</v>
      </c>
      <c r="G209" s="102"/>
      <c r="H209" s="41"/>
      <c r="I209" s="91" t="s">
        <v>29</v>
      </c>
      <c r="J209" s="91" t="s">
        <v>567</v>
      </c>
      <c r="K209" s="91" t="s">
        <v>154</v>
      </c>
      <c r="L209" s="91" t="s">
        <v>572</v>
      </c>
      <c r="M209" s="91" t="s">
        <v>565</v>
      </c>
      <c r="N209" s="42"/>
      <c r="O209" s="79">
        <f>IF(I209="","",IF(I209="0",1000,IF(I209="-0",-1000,I209*1)))</f>
        <v>9</v>
      </c>
      <c r="P209" s="79">
        <f t="shared" ref="P209:S210" si="176">IF(J209="","",IF(J209="0",1000,IF(J209="-0",-1000,J209*1)))</f>
        <v>-5</v>
      </c>
      <c r="Q209" s="79">
        <f t="shared" si="176"/>
        <v>6</v>
      </c>
      <c r="R209" s="79">
        <f t="shared" si="176"/>
        <v>-10</v>
      </c>
      <c r="S209" s="80">
        <f t="shared" si="176"/>
        <v>-3</v>
      </c>
      <c r="T209" s="103">
        <f t="shared" ref="T209:X210" si="177">IF(O209="","",IF(O209&gt;0,1,0))</f>
        <v>1</v>
      </c>
      <c r="U209" s="104">
        <f t="shared" si="177"/>
        <v>0</v>
      </c>
      <c r="V209" s="104">
        <f t="shared" si="177"/>
        <v>1</v>
      </c>
      <c r="W209" s="104">
        <f t="shared" si="177"/>
        <v>0</v>
      </c>
      <c r="X209" s="104">
        <f t="shared" si="177"/>
        <v>0</v>
      </c>
      <c r="Y209" s="105">
        <f t="shared" ref="Y209:AC210" si="178">IF(O209="","",IF(O209&lt;0,1,0))</f>
        <v>0</v>
      </c>
      <c r="Z209" s="105">
        <f t="shared" si="178"/>
        <v>1</v>
      </c>
      <c r="AA209" s="105">
        <f t="shared" si="178"/>
        <v>0</v>
      </c>
      <c r="AB209" s="105">
        <f t="shared" si="178"/>
        <v>1</v>
      </c>
      <c r="AC209" s="105">
        <f t="shared" si="178"/>
        <v>1</v>
      </c>
      <c r="AD209" s="106">
        <f>IF(CC209="","",IF(CC209&gt;CE209,1,-1))</f>
        <v>-1</v>
      </c>
      <c r="AE209" s="106">
        <f>IF(CC209="","",IF(CC209&lt;CE209,1,-1))</f>
        <v>1</v>
      </c>
      <c r="AF209" s="107">
        <f>IF(CC209&gt;CE209,1,0)</f>
        <v>0</v>
      </c>
      <c r="AG209" s="108">
        <f>IF(CE209&gt;CC209,1,0)</f>
        <v>1</v>
      </c>
      <c r="AH209" s="81">
        <f>IF(O209="","",AX209*1)</f>
        <v>11</v>
      </c>
      <c r="AI209" s="92">
        <f>IF(P209="","",BE209*1)</f>
        <v>5</v>
      </c>
      <c r="AJ209" s="92">
        <f>IF(Q209="","",BL209*1)</f>
        <v>11</v>
      </c>
      <c r="AK209" s="92">
        <f>IF(R209="","",BS209*1)</f>
        <v>10</v>
      </c>
      <c r="AL209" s="92">
        <f>IF(S209="","",BZ209*1)</f>
        <v>3</v>
      </c>
      <c r="AM209" s="93">
        <f>IF(O209="","",AZ209*1)</f>
        <v>9</v>
      </c>
      <c r="AN209" s="93">
        <f>IF(P209="","",BG209*1)</f>
        <v>11</v>
      </c>
      <c r="AO209" s="93">
        <f>IF(Q209="","",BN209*1)</f>
        <v>6</v>
      </c>
      <c r="AP209" s="93">
        <f>IF(R209="","",BU209*1)</f>
        <v>12</v>
      </c>
      <c r="AQ209" s="93">
        <f>IF(S209="","",CB209*1)</f>
        <v>11</v>
      </c>
      <c r="AR209" s="109">
        <f>SUM(AH209:AL209)</f>
        <v>40</v>
      </c>
      <c r="AS209" s="110">
        <f>SUM(AM209:AQ209)</f>
        <v>49</v>
      </c>
      <c r="AT209" s="111">
        <f>IF(O209=1000,11,IF(O209=-1000,0,IF(O209&gt;0,11,IF(O209&lt;0,(-O209),"0"))))</f>
        <v>11</v>
      </c>
      <c r="AU209" s="112">
        <f>IF(O209=1000,0,IF(O209=-1000,11,IF(O209&lt;-9,-(O209-2),IF(O209&gt;0,(O209),"0"))))</f>
        <v>9</v>
      </c>
      <c r="AV209" s="111" t="str">
        <f>IF(O209=1000,11,IF(O209=-1000,0,IF(O209&gt;9,(O209+2),IF(O209&lt;0,(-O209),"0"))))</f>
        <v>0</v>
      </c>
      <c r="AW209" s="112">
        <f>IF(O209=1000,0,IF(O209=-1000,11,IF(O209&lt;0,11,IF(O209&gt;0,(O209),"0"))))</f>
        <v>9</v>
      </c>
      <c r="AX209" s="94">
        <f>IF(O209="","",IF(O209&gt;9,AV209,AT209))</f>
        <v>11</v>
      </c>
      <c r="AY209" s="95" t="str">
        <f>IF(O209="","","-")</f>
        <v>-</v>
      </c>
      <c r="AZ209" s="96">
        <f>IF(O209="","",IF(O209&lt;-9,AU209,AW209))</f>
        <v>9</v>
      </c>
      <c r="BA209" s="111">
        <f>IF(P209=1000,11,IF(P209=-1000,0,IF(P209&gt;9,(P209+2),IF(P209&lt;0,(-P209),"0"))))</f>
        <v>5</v>
      </c>
      <c r="BB209" s="112" t="str">
        <f>IF(P209=1000,0,IF(P209=-1000,11,IF(P209&lt;-9,-(P209-2),IF(P209&gt;0,(P209),"0"))))</f>
        <v>0</v>
      </c>
      <c r="BC209" s="112">
        <f>IF(P209=1000,11,IF(P209=-1000,0,IF(P209&gt;0,11,IF(P209&lt;0,(-P209),"0"))))</f>
        <v>5</v>
      </c>
      <c r="BD209" s="112">
        <f>IF(P209=1000,0,IF(P209=-1000,11,IF(P209&lt;0,11,IF(P209&gt;0,(P209),"0"))))</f>
        <v>11</v>
      </c>
      <c r="BE209" s="94">
        <f>IF(P209="","",IF(P209&gt;9,BA209,BC209))</f>
        <v>5</v>
      </c>
      <c r="BF209" s="95" t="str">
        <f>IF(P209="","","-")</f>
        <v>-</v>
      </c>
      <c r="BG209" s="96">
        <f>IF(P209="","",IF(P209&lt;-9,BB209,BD209))</f>
        <v>11</v>
      </c>
      <c r="BH209" s="111" t="str">
        <f>IF(Q209=1000,11,IF(Q209=-1000,0,IF(Q209&gt;9,(Q209+2),IF(Q209&lt;0,(-Q209),"0"))))</f>
        <v>0</v>
      </c>
      <c r="BI209" s="112">
        <f>IF(Q209=1000,0,IF(Q209=-1000,11,IF(Q209&lt;-9,-(Q209-2),IF(Q209&gt;0,(Q209),"0"))))</f>
        <v>6</v>
      </c>
      <c r="BJ209" s="112">
        <f>IF(Q209=1000,11,IF(Q209=-1000,0,IF(Q209&gt;0,11,IF(Q209&lt;0,(-Q209),"0"))))</f>
        <v>11</v>
      </c>
      <c r="BK209" s="112">
        <f>IF(Q209=1000,0,IF(Q209=-1000,11,IF(Q209&lt;0,11,IF(Q209&gt;0,(Q209),"0"))))</f>
        <v>6</v>
      </c>
      <c r="BL209" s="94">
        <f>IF(Q209="","",IF(Q209&gt;9,BH209,BJ209))</f>
        <v>11</v>
      </c>
      <c r="BM209" s="95" t="str">
        <f>IF(Q209="","","-")</f>
        <v>-</v>
      </c>
      <c r="BN209" s="96">
        <f>IF(Q209="","",IF(Q209&lt;-9,BI209,BK209))</f>
        <v>6</v>
      </c>
      <c r="BO209" s="112">
        <f>IF(R209=1000,11,IF(R209=-1000,0,IF(R209&gt;9,(R209+2),IF(R209&lt;0,(-R209),"0"))))</f>
        <v>10</v>
      </c>
      <c r="BP209" s="112">
        <f>IF(R209=1000,0,IF(R209=-1000,11,IF(R209&lt;-9,-(R209-2),IF(R209&gt;0,(R209),"0"))))</f>
        <v>12</v>
      </c>
      <c r="BQ209" s="112">
        <f>IF(R209=1000,11,IF(R209=-1000,0,IF(R209&gt;0,11,IF(R209&lt;0,(-R209),"0"))))</f>
        <v>10</v>
      </c>
      <c r="BR209" s="112">
        <f>IF(R209=1000,0,IF(R209=-1000,11,IF(R209&lt;0,11,IF(R209&gt;0,(R209),"0"))))</f>
        <v>11</v>
      </c>
      <c r="BS209" s="94">
        <f>IF(R209="","",IF(R209&gt;9,BO209,BQ209))</f>
        <v>10</v>
      </c>
      <c r="BT209" s="95" t="str">
        <f>IF(R209="","","-")</f>
        <v>-</v>
      </c>
      <c r="BU209" s="96">
        <f>IF(R209="","",IF(R209&lt;-9,BP209,BR209))</f>
        <v>12</v>
      </c>
      <c r="BV209" s="112">
        <f>IF(S209=1000,11,IF(S209=-1000,0,IF(S209&gt;9,(S209+2),IF(S209&lt;0,(-S209),"0"))))</f>
        <v>3</v>
      </c>
      <c r="BW209" s="112" t="str">
        <f>IF(S209=1000,0,IF(S209=-1000,11,IF(S209&lt;-9,-(S209-2),IF(S209&gt;0,(S209),"0"))))</f>
        <v>0</v>
      </c>
      <c r="BX209" s="112">
        <f>IF(S209=1000,11,IF(S209=-1000,0,IF(S209&gt;0,11,IF(S209&lt;0,(-S209),"0"))))</f>
        <v>3</v>
      </c>
      <c r="BY209" s="113">
        <f>IF(S209=1000,0,IF(S209=-1000,11,IF(S209&lt;0,11,IF(S209&gt;0,(S209),"0"))))</f>
        <v>11</v>
      </c>
      <c r="BZ209" s="94">
        <f>IF(S209="","",IF(S209&gt;9,BV209,BX209))</f>
        <v>3</v>
      </c>
      <c r="CA209" s="95" t="str">
        <f>IF(S209="","","-")</f>
        <v>-</v>
      </c>
      <c r="CB209" s="96">
        <f>IF(S209="","",IF(S209&lt;-9,BW209,BY209))</f>
        <v>11</v>
      </c>
      <c r="CC209" s="97">
        <f>IF(O209="","",SUM(T209:X209))</f>
        <v>2</v>
      </c>
      <c r="CD209" s="88" t="str">
        <f>IF(CC209="","","-")</f>
        <v>-</v>
      </c>
      <c r="CE209" s="98">
        <f>IF(O209="","",SUM(Y209:AC209))</f>
        <v>3</v>
      </c>
      <c r="CP209" s="32"/>
      <c r="CQ209" s="32"/>
    </row>
    <row r="210" spans="1:95" s="31" customFormat="1" ht="15" customHeight="1" thickBot="1" x14ac:dyDescent="0.25">
      <c r="A210" s="99">
        <f>IF(A205="","",A206)</f>
        <v>1</v>
      </c>
      <c r="B210" s="99">
        <f>IF(B205="","",B205)</f>
        <v>55</v>
      </c>
      <c r="C210" s="114">
        <v>5</v>
      </c>
      <c r="D210" s="115" t="str">
        <f>IF(A210="","",VLOOKUP(A210,СписокКМ!D:I,2,FALSE))</f>
        <v>ЭСАУЛОВ Александр</v>
      </c>
      <c r="E210" s="116"/>
      <c r="F210" s="117" t="str">
        <f>IF(B210="","",VLOOKUP(B210,СписокКМ!D:I,2,FALSE))</f>
        <v>ЛУКЬЯНЧИКОВ Кирилл</v>
      </c>
      <c r="G210" s="118"/>
      <c r="H210" s="119"/>
      <c r="I210" s="120" t="s">
        <v>30</v>
      </c>
      <c r="J210" s="120" t="s">
        <v>150</v>
      </c>
      <c r="K210" s="120" t="s">
        <v>31</v>
      </c>
      <c r="L210" s="121" t="s">
        <v>29</v>
      </c>
      <c r="M210" s="121"/>
      <c r="N210" s="122"/>
      <c r="O210" s="123">
        <f>IF(I210="","",IF(I210="0",1000,IF(I210="-0",-1000,I210*1)))</f>
        <v>-8</v>
      </c>
      <c r="P210" s="123">
        <f t="shared" si="176"/>
        <v>4</v>
      </c>
      <c r="Q210" s="123">
        <f t="shared" si="176"/>
        <v>8</v>
      </c>
      <c r="R210" s="123">
        <f t="shared" si="176"/>
        <v>9</v>
      </c>
      <c r="S210" s="124" t="str">
        <f t="shared" si="176"/>
        <v/>
      </c>
      <c r="T210" s="125">
        <f t="shared" si="177"/>
        <v>0</v>
      </c>
      <c r="U210" s="126">
        <f t="shared" si="177"/>
        <v>1</v>
      </c>
      <c r="V210" s="126">
        <f t="shared" si="177"/>
        <v>1</v>
      </c>
      <c r="W210" s="126">
        <f t="shared" si="177"/>
        <v>1</v>
      </c>
      <c r="X210" s="126" t="str">
        <f t="shared" si="177"/>
        <v/>
      </c>
      <c r="Y210" s="127">
        <f t="shared" si="178"/>
        <v>1</v>
      </c>
      <c r="Z210" s="127">
        <f t="shared" si="178"/>
        <v>0</v>
      </c>
      <c r="AA210" s="127">
        <f t="shared" si="178"/>
        <v>0</v>
      </c>
      <c r="AB210" s="127">
        <f t="shared" si="178"/>
        <v>0</v>
      </c>
      <c r="AC210" s="127" t="str">
        <f t="shared" si="178"/>
        <v/>
      </c>
      <c r="AD210" s="128">
        <f>IF(CC210="","",IF(CC210&gt;CE210,1,-1))</f>
        <v>1</v>
      </c>
      <c r="AE210" s="128">
        <f>IF(CC210="","",IF(CC210&lt;CE210,1,-1))</f>
        <v>-1</v>
      </c>
      <c r="AF210" s="129">
        <f>IF(CC210&gt;CE210,1,0)</f>
        <v>1</v>
      </c>
      <c r="AG210" s="130">
        <f>IF(CE210&gt;CC210,1,0)</f>
        <v>0</v>
      </c>
      <c r="AH210" s="131">
        <f>IF(O210="","",AX210*1)</f>
        <v>8</v>
      </c>
      <c r="AI210" s="132">
        <f>IF(P210="","",BE210*1)</f>
        <v>11</v>
      </c>
      <c r="AJ210" s="132">
        <f>IF(Q210="","",BL210*1)</f>
        <v>11</v>
      </c>
      <c r="AK210" s="132">
        <f>IF(R210="","",BS210*1)</f>
        <v>11</v>
      </c>
      <c r="AL210" s="132" t="str">
        <f>IF(S210="","",BZ210*1)</f>
        <v/>
      </c>
      <c r="AM210" s="133">
        <f>IF(O210="","",AZ210*1)</f>
        <v>11</v>
      </c>
      <c r="AN210" s="133">
        <f>IF(P210="","",BG210*1)</f>
        <v>4</v>
      </c>
      <c r="AO210" s="133">
        <f>IF(Q210="","",BN210*1)</f>
        <v>8</v>
      </c>
      <c r="AP210" s="133">
        <f>IF(R210="","",BU210*1)</f>
        <v>9</v>
      </c>
      <c r="AQ210" s="133" t="str">
        <f>IF(S210="","",CB210*1)</f>
        <v/>
      </c>
      <c r="AR210" s="134">
        <f>SUM(AH210:AL210)</f>
        <v>41</v>
      </c>
      <c r="AS210" s="135">
        <f>SUM(AM210:AQ210)</f>
        <v>32</v>
      </c>
      <c r="AT210" s="136">
        <f>IF(O210=1000,11,IF(O210=-1000,0,IF(O210&gt;0,11,IF(O210&lt;0,(-O210),"0"))))</f>
        <v>8</v>
      </c>
      <c r="AU210" s="137" t="str">
        <f>IF(O210=1000,0,IF(O210=-1000,11,IF(O210&lt;-9,-(O210-2),IF(O210&gt;0,(O210),"0"))))</f>
        <v>0</v>
      </c>
      <c r="AV210" s="136">
        <f>IF(O210=1000,11,IF(O210=-1000,0,IF(O210&gt;9,(O210+2),IF(O210&lt;0,(-O210),"0"))))</f>
        <v>8</v>
      </c>
      <c r="AW210" s="137">
        <f>IF(O210=1000,0,IF(O210=-1000,11,IF(O210&lt;0,11,IF(O210&gt;0,(O210),"0"))))</f>
        <v>11</v>
      </c>
      <c r="AX210" s="138">
        <f>IF(O210="","",IF(O210&gt;9,AV210,AT210))</f>
        <v>8</v>
      </c>
      <c r="AY210" s="139" t="str">
        <f>IF(O210="","","-")</f>
        <v>-</v>
      </c>
      <c r="AZ210" s="140">
        <f>IF(O210="","",IF(O210&lt;-9,AU210,AW210))</f>
        <v>11</v>
      </c>
      <c r="BA210" s="136" t="str">
        <f>IF(P210=1000,11,IF(P210=-1000,0,IF(P210&gt;9,(P210+2),IF(P210&lt;0,(-P210),"0"))))</f>
        <v>0</v>
      </c>
      <c r="BB210" s="137">
        <f>IF(P210=1000,0,IF(P210=-1000,11,IF(P210&lt;-9,-(P210-2),IF(P210&gt;0,(P210),"0"))))</f>
        <v>4</v>
      </c>
      <c r="BC210" s="137">
        <f>IF(P210=1000,11,IF(P210=-1000,0,IF(P210&gt;0,11,IF(P210&lt;0,(-P210),"0"))))</f>
        <v>11</v>
      </c>
      <c r="BD210" s="137">
        <f>IF(P210=1000,0,IF(P210=-1000,11,IF(P210&lt;0,11,IF(P210&gt;0,(P210),"0"))))</f>
        <v>4</v>
      </c>
      <c r="BE210" s="138">
        <f>IF(P210="","",IF(P210&gt;9,BA210,BC210))</f>
        <v>11</v>
      </c>
      <c r="BF210" s="139" t="str">
        <f>IF(P210="","","-")</f>
        <v>-</v>
      </c>
      <c r="BG210" s="140">
        <f>IF(P210="","",IF(P210&lt;-9,BB210,BD210))</f>
        <v>4</v>
      </c>
      <c r="BH210" s="136" t="str">
        <f>IF(Q210=1000,11,IF(Q210=-1000,0,IF(Q210&gt;9,(Q210+2),IF(Q210&lt;0,(-Q210),"0"))))</f>
        <v>0</v>
      </c>
      <c r="BI210" s="137">
        <f>IF(Q210=1000,0,IF(Q210=-1000,11,IF(Q210&lt;-9,-(Q210-2),IF(Q210&gt;0,(Q210),"0"))))</f>
        <v>8</v>
      </c>
      <c r="BJ210" s="137">
        <f>IF(Q210=1000,11,IF(Q210=-1000,0,IF(Q210&gt;0,11,IF(Q210&lt;0,(-Q210),"0"))))</f>
        <v>11</v>
      </c>
      <c r="BK210" s="137">
        <f>IF(Q210=1000,0,IF(Q210=-1000,11,IF(Q210&lt;0,11,IF(Q210&gt;0,(Q210),"0"))))</f>
        <v>8</v>
      </c>
      <c r="BL210" s="138">
        <f>IF(Q210="","",IF(Q210&gt;9,BH210,BJ210))</f>
        <v>11</v>
      </c>
      <c r="BM210" s="139" t="str">
        <f>IF(Q210="","","-")</f>
        <v>-</v>
      </c>
      <c r="BN210" s="140">
        <f>IF(Q210="","",IF(Q210&lt;-9,BI210,BK210))</f>
        <v>8</v>
      </c>
      <c r="BO210" s="137" t="str">
        <f>IF(R210=1000,11,IF(R210=-1000,0,IF(R210&gt;9,(R210+2),IF(R210&lt;0,(-R210),"0"))))</f>
        <v>0</v>
      </c>
      <c r="BP210" s="137">
        <f>IF(R210=1000,0,IF(R210=-1000,11,IF(R210&lt;-9,-(R210-2),IF(R210&gt;0,(R210),"0"))))</f>
        <v>9</v>
      </c>
      <c r="BQ210" s="137">
        <f>IF(R210=1000,11,IF(R210=-1000,0,IF(R210&gt;0,11,IF(R210&lt;0,(-R210),"0"))))</f>
        <v>11</v>
      </c>
      <c r="BR210" s="137">
        <f>IF(R210=1000,0,IF(R210=-1000,11,IF(R210&lt;0,11,IF(R210&gt;0,(R210),"0"))))</f>
        <v>9</v>
      </c>
      <c r="BS210" s="138">
        <f>IF(R210="","",IF(R210&gt;9,BO210,BQ210))</f>
        <v>11</v>
      </c>
      <c r="BT210" s="139" t="str">
        <f>IF(R210="","","-")</f>
        <v>-</v>
      </c>
      <c r="BU210" s="140">
        <f>IF(R210="","",IF(R210&lt;-9,BP210,BR210))</f>
        <v>9</v>
      </c>
      <c r="BV210" s="137" t="e">
        <f>IF(S210=1000,11,IF(S210=-1000,0,IF(S210&gt;9,(S210+2),IF(S210&lt;0,(-S210),"0"))))</f>
        <v>#VALUE!</v>
      </c>
      <c r="BW210" s="137" t="str">
        <f>IF(S210=1000,0,IF(S210=-1000,11,IF(S210&lt;-9,-(S210-2),IF(S210&gt;0,(S210),"0"))))</f>
        <v/>
      </c>
      <c r="BX210" s="137">
        <f>IF(S210=1000,11,IF(S210=-1000,0,IF(S210&gt;0,11,IF(S210&lt;0,(-S210),"0"))))</f>
        <v>11</v>
      </c>
      <c r="BY210" s="141" t="str">
        <f>IF(S210=1000,0,IF(S210=-1000,11,IF(S210&lt;0,11,IF(S210&gt;0,(S210),"0"))))</f>
        <v/>
      </c>
      <c r="BZ210" s="138" t="str">
        <f>IF(S210="","",IF(S210&gt;9,BV210,BX210))</f>
        <v/>
      </c>
      <c r="CA210" s="139" t="str">
        <f>IF(S210="","","-")</f>
        <v/>
      </c>
      <c r="CB210" s="140" t="str">
        <f>IF(S210="","",IF(S210&lt;-9,BW210,BY210))</f>
        <v/>
      </c>
      <c r="CC210" s="142">
        <f>IF(O210="","",SUM(T210:X210))</f>
        <v>3</v>
      </c>
      <c r="CD210" s="143" t="str">
        <f>IF(CC210="","","-")</f>
        <v>-</v>
      </c>
      <c r="CE210" s="144">
        <f>IF(O210="","",SUM(Y210:AC210))</f>
        <v>1</v>
      </c>
      <c r="CP210" s="32"/>
      <c r="CQ210" s="32"/>
    </row>
    <row r="211" spans="1:95" s="31" customFormat="1" ht="15" customHeight="1" thickBot="1" x14ac:dyDescent="0.25">
      <c r="A211" s="145"/>
      <c r="B211" s="145"/>
      <c r="C211" s="145"/>
      <c r="D211" s="146"/>
      <c r="E211" s="147"/>
      <c r="F211" s="148"/>
      <c r="G211" s="149"/>
      <c r="H211" s="150"/>
      <c r="I211" s="151"/>
      <c r="J211" s="151"/>
      <c r="K211" s="151"/>
      <c r="L211" s="151"/>
      <c r="M211" s="151"/>
      <c r="N211" s="150"/>
      <c r="O211" s="152"/>
      <c r="P211" s="152"/>
      <c r="Q211" s="152"/>
      <c r="R211" s="152"/>
      <c r="S211" s="152"/>
      <c r="T211" s="153"/>
      <c r="U211" s="153"/>
      <c r="V211" s="153"/>
      <c r="W211" s="153"/>
      <c r="X211" s="153"/>
      <c r="Y211" s="154"/>
      <c r="Z211" s="154"/>
      <c r="AA211" s="154"/>
      <c r="AB211" s="154"/>
      <c r="AC211" s="154"/>
      <c r="AD211" s="155"/>
      <c r="AE211" s="155"/>
      <c r="AF211" s="156"/>
      <c r="AG211" s="156"/>
      <c r="AH211" s="157"/>
      <c r="AI211" s="157"/>
      <c r="AJ211" s="157"/>
      <c r="AK211" s="157"/>
      <c r="AL211" s="157"/>
      <c r="AM211" s="158"/>
      <c r="AN211" s="158"/>
      <c r="AO211" s="158"/>
      <c r="AP211" s="158"/>
      <c r="AQ211" s="158"/>
      <c r="AR211" s="159"/>
      <c r="AS211" s="159"/>
      <c r="AT211" s="160"/>
      <c r="AU211" s="160"/>
      <c r="AV211" s="160"/>
      <c r="AW211" s="160"/>
      <c r="AX211" s="161"/>
      <c r="AY211" s="161"/>
      <c r="AZ211" s="161"/>
      <c r="BA211" s="160"/>
      <c r="BB211" s="160"/>
      <c r="BC211" s="160"/>
      <c r="BD211" s="160"/>
      <c r="BE211" s="161"/>
      <c r="BF211" s="161"/>
      <c r="BG211" s="161"/>
      <c r="BH211" s="160"/>
      <c r="BI211" s="160"/>
      <c r="BJ211" s="160"/>
      <c r="BK211" s="160"/>
      <c r="BL211" s="161"/>
      <c r="BM211" s="161"/>
      <c r="BN211" s="161"/>
      <c r="BO211" s="160"/>
      <c r="BP211" s="160"/>
      <c r="BQ211" s="160"/>
      <c r="BR211" s="160"/>
      <c r="BS211" s="161"/>
      <c r="BT211" s="161"/>
      <c r="BU211" s="161"/>
      <c r="BV211" s="160"/>
      <c r="BW211" s="160"/>
      <c r="BX211" s="160"/>
      <c r="BY211" s="160"/>
      <c r="BZ211" s="161"/>
      <c r="CA211" s="161"/>
      <c r="CB211" s="161"/>
      <c r="CC211" s="162"/>
      <c r="CD211" s="163"/>
      <c r="CE211" s="164"/>
      <c r="CP211" s="32"/>
      <c r="CQ211" s="32"/>
    </row>
    <row r="212" spans="1:95" s="31" customFormat="1" ht="31.5" customHeight="1" thickBot="1" x14ac:dyDescent="0.25">
      <c r="A212" s="34">
        <v>1</v>
      </c>
      <c r="B212" s="35">
        <v>8</v>
      </c>
      <c r="C212" s="1225">
        <f>1+C203</f>
        <v>24</v>
      </c>
      <c r="D212" s="1227" t="str">
        <f>IF(A212="","",VLOOKUP(A212,СписокКМ!$A$186:$D$236,3,FALSE))</f>
        <v>Республика Башкортостан</v>
      </c>
      <c r="E212" s="1228" t="e">
        <f>IF(B212="","",VLOOKUP(B212,СписокКМ!E:J,2,FALSE))</f>
        <v>#N/A</v>
      </c>
      <c r="F212" s="1231" t="str">
        <f>IF(B212="","",VLOOKUP(B212,СписокКМ!$A$186:$D$236,3,FALSE))</f>
        <v>Саратовская область</v>
      </c>
      <c r="G212" s="1232" t="e">
        <f>IF(D212="","",VLOOKUP(D212,СписокКМ!G:L,2,FALSE))</f>
        <v>#N/A</v>
      </c>
      <c r="H212" s="36"/>
      <c r="I212" s="1235" t="s">
        <v>7</v>
      </c>
      <c r="J212" s="1235"/>
      <c r="K212" s="1235"/>
      <c r="L212" s="1235"/>
      <c r="M212" s="1235"/>
      <c r="N212" s="37"/>
      <c r="O212" s="1237"/>
      <c r="P212" s="1238"/>
      <c r="Q212" s="1238"/>
      <c r="R212" s="1238"/>
      <c r="S212" s="1238"/>
      <c r="T212" s="38" t="e">
        <f>IF(A212="","",VLOOKUP(A212,'[60]Протокол команд'!A:K,8,FALSE))</f>
        <v>#N/A</v>
      </c>
      <c r="U212" s="39" t="e">
        <f>T212*5-4</f>
        <v>#N/A</v>
      </c>
      <c r="V212" s="39" t="e">
        <f>T212*5</f>
        <v>#N/A</v>
      </c>
      <c r="W212" s="39" t="e">
        <f>CONCATENATE(U212,"-",V212)</f>
        <v>#N/A</v>
      </c>
      <c r="X212" s="39" t="e">
        <f>IF(A212="","",VLOOKUP(A212,'[60]Протокол команд'!A:K,10,FALSE))</f>
        <v>#N/A</v>
      </c>
      <c r="Y212" s="39" t="e">
        <f>X212*5-4</f>
        <v>#N/A</v>
      </c>
      <c r="Z212" s="39" t="e">
        <f>X212*5</f>
        <v>#N/A</v>
      </c>
      <c r="AA212" s="39" t="e">
        <f>CONCATENATE(Y212,"-",Z212)</f>
        <v>#N/A</v>
      </c>
      <c r="AB212" s="1241">
        <f>IF(O214="","",SUM(AF214:AF219))</f>
        <v>2</v>
      </c>
      <c r="AC212" s="1242"/>
      <c r="AD212" s="1243"/>
      <c r="AE212" s="1242">
        <f>IF(O214="","",SUM(AG214:AG219))</f>
        <v>3</v>
      </c>
      <c r="AF212" s="1242"/>
      <c r="AG212" s="1264"/>
      <c r="AH212" s="1241">
        <f>SUM(CC214:CC219)</f>
        <v>11</v>
      </c>
      <c r="AI212" s="1242"/>
      <c r="AJ212" s="1243"/>
      <c r="AK212" s="1242">
        <f>SUM(CE214:CE219)</f>
        <v>11</v>
      </c>
      <c r="AL212" s="1242"/>
      <c r="AM212" s="1264"/>
      <c r="AN212" s="1265">
        <f>SUM(AR214:AR219)</f>
        <v>164</v>
      </c>
      <c r="AO212" s="1266"/>
      <c r="AP212" s="1267"/>
      <c r="AQ212" s="1266">
        <f>SUM(AS214:AS219)</f>
        <v>162</v>
      </c>
      <c r="AR212" s="1266"/>
      <c r="AS212" s="1268"/>
      <c r="AT212" s="1314" t="s">
        <v>598</v>
      </c>
      <c r="AU212" s="1315"/>
      <c r="AV212" s="1315"/>
      <c r="AW212" s="1315"/>
      <c r="AX212" s="1315"/>
      <c r="AY212" s="1315"/>
      <c r="AZ212" s="1315"/>
      <c r="BA212" s="1315"/>
      <c r="BB212" s="1315"/>
      <c r="BC212" s="1315"/>
      <c r="BD212" s="1315"/>
      <c r="BE212" s="1315"/>
      <c r="BF212" s="1315"/>
      <c r="BG212" s="1315"/>
      <c r="BH212" s="1315"/>
      <c r="BI212" s="1315"/>
      <c r="BJ212" s="1315"/>
      <c r="BK212" s="1315"/>
      <c r="BL212" s="1315"/>
      <c r="BM212" s="1315"/>
      <c r="BN212" s="1315"/>
      <c r="BO212" s="1315"/>
      <c r="BP212" s="1315"/>
      <c r="BQ212" s="1315"/>
      <c r="BR212" s="1315"/>
      <c r="BS212" s="1315"/>
      <c r="BT212" s="1315"/>
      <c r="BU212" s="1315"/>
      <c r="BV212" s="1315"/>
      <c r="BW212" s="1315"/>
      <c r="BX212" s="1315"/>
      <c r="BY212" s="1315"/>
      <c r="BZ212" s="1315"/>
      <c r="CA212" s="1315"/>
      <c r="CB212" s="1316"/>
      <c r="CC212" s="1254">
        <f>IF(O214="","",SUM(AF214:AF219))</f>
        <v>2</v>
      </c>
      <c r="CD212" s="1256" t="str">
        <f>IF(CC212="","","-")</f>
        <v>-</v>
      </c>
      <c r="CE212" s="1258">
        <f>IF(O214="","",SUM(AG214:AG219))</f>
        <v>3</v>
      </c>
      <c r="CP212" s="32"/>
      <c r="CQ212" s="32"/>
    </row>
    <row r="213" spans="1:95" s="31" customFormat="1" ht="13.5" customHeight="1" x14ac:dyDescent="0.2">
      <c r="A213" s="40"/>
      <c r="B213" s="40"/>
      <c r="C213" s="1226"/>
      <c r="D213" s="1229" t="str">
        <f>IF(A213="","",VLOOKUP(A213,СписокКМ!D:I,2,FALSE))</f>
        <v/>
      </c>
      <c r="E213" s="1230" t="str">
        <f>IF(B213="","",VLOOKUP(B213,СписокКМ!E:J,2,FALSE))</f>
        <v/>
      </c>
      <c r="F213" s="1233" t="str">
        <f>IF(C213="","",VLOOKUP(C213,СписокКМ!F:K,2,FALSE))</f>
        <v/>
      </c>
      <c r="G213" s="1234" t="str">
        <f>IF(D213="","",VLOOKUP(D213,СписокКМ!G:L,2,FALSE))</f>
        <v/>
      </c>
      <c r="H213" s="41"/>
      <c r="I213" s="1236"/>
      <c r="J213" s="1236"/>
      <c r="K213" s="1236"/>
      <c r="L213" s="1236"/>
      <c r="M213" s="1236"/>
      <c r="N213" s="42"/>
      <c r="O213" s="1239"/>
      <c r="P213" s="1240"/>
      <c r="Q213" s="1240"/>
      <c r="R213" s="1240"/>
      <c r="S213" s="1240"/>
      <c r="T213" s="1260" t="s">
        <v>8</v>
      </c>
      <c r="U213" s="1261"/>
      <c r="V213" s="1261"/>
      <c r="W213" s="1261"/>
      <c r="X213" s="1261"/>
      <c r="Y213" s="1261"/>
      <c r="Z213" s="1261"/>
      <c r="AA213" s="1261"/>
      <c r="AB213" s="1261"/>
      <c r="AC213" s="1261"/>
      <c r="AD213" s="1261"/>
      <c r="AE213" s="1261"/>
      <c r="AF213" s="1261"/>
      <c r="AG213" s="1262"/>
      <c r="AH213" s="1261" t="s">
        <v>9</v>
      </c>
      <c r="AI213" s="1261"/>
      <c r="AJ213" s="1261"/>
      <c r="AK213" s="1261"/>
      <c r="AL213" s="1261"/>
      <c r="AM213" s="1261"/>
      <c r="AN213" s="1261"/>
      <c r="AO213" s="1261"/>
      <c r="AP213" s="1261"/>
      <c r="AQ213" s="1261"/>
      <c r="AR213" s="1261"/>
      <c r="AS213" s="1262"/>
      <c r="AT213" s="1263" t="s">
        <v>10</v>
      </c>
      <c r="AU213" s="1263"/>
      <c r="AV213" s="1263"/>
      <c r="AW213" s="1263"/>
      <c r="AX213" s="1263"/>
      <c r="AY213" s="1263"/>
      <c r="AZ213" s="1263"/>
      <c r="BA213" s="1263" t="s">
        <v>11</v>
      </c>
      <c r="BB213" s="1263"/>
      <c r="BC213" s="1263"/>
      <c r="BD213" s="1263"/>
      <c r="BE213" s="1263"/>
      <c r="BF213" s="1263"/>
      <c r="BG213" s="1263"/>
      <c r="BH213" s="1263" t="s">
        <v>12</v>
      </c>
      <c r="BI213" s="1263"/>
      <c r="BJ213" s="1263"/>
      <c r="BK213" s="1263"/>
      <c r="BL213" s="1263"/>
      <c r="BM213" s="1263"/>
      <c r="BN213" s="1263"/>
      <c r="BO213" s="1263" t="s">
        <v>13</v>
      </c>
      <c r="BP213" s="1263"/>
      <c r="BQ213" s="1263"/>
      <c r="BR213" s="1263"/>
      <c r="BS213" s="1263"/>
      <c r="BT213" s="1263"/>
      <c r="BU213" s="1263"/>
      <c r="BV213" s="1263" t="s">
        <v>14</v>
      </c>
      <c r="BW213" s="1263"/>
      <c r="BX213" s="1263"/>
      <c r="BY213" s="1263"/>
      <c r="BZ213" s="1263"/>
      <c r="CA213" s="1263"/>
      <c r="CB213" s="1263"/>
      <c r="CC213" s="1255"/>
      <c r="CD213" s="1257"/>
      <c r="CE213" s="1259"/>
      <c r="CP213" s="32"/>
      <c r="CQ213" s="32"/>
    </row>
    <row r="214" spans="1:95" s="31" customFormat="1" ht="15" customHeight="1" x14ac:dyDescent="0.2">
      <c r="A214" s="43">
        <v>3</v>
      </c>
      <c r="B214" s="44">
        <v>57</v>
      </c>
      <c r="C214" s="90">
        <v>1</v>
      </c>
      <c r="D214" s="46" t="str">
        <f>IF(A214="","",VLOOKUP(A214,СписокКМ!D:I,2,FALSE))</f>
        <v>ГАБДУЛЛИН Марс</v>
      </c>
      <c r="E214" s="47"/>
      <c r="F214" s="48" t="str">
        <f>IF(B214="","",VLOOKUP(B214,СписокКМ!D:I,2,FALSE))</f>
        <v>ПАЛИН Денис</v>
      </c>
      <c r="G214" s="49"/>
      <c r="H214" s="50"/>
      <c r="I214" s="51" t="s">
        <v>159</v>
      </c>
      <c r="J214" s="51" t="s">
        <v>29</v>
      </c>
      <c r="K214" s="51" t="s">
        <v>572</v>
      </c>
      <c r="L214" s="51" t="s">
        <v>28</v>
      </c>
      <c r="M214" s="51" t="s">
        <v>30</v>
      </c>
      <c r="N214" s="52"/>
      <c r="O214" s="53">
        <f>IF(I214="","",IF(I214="0",1000,IF(I214="-0",-1000,I214*1)))</f>
        <v>10</v>
      </c>
      <c r="P214" s="53">
        <f t="shared" ref="P214:S215" si="179">IF(J214="","",IF(J214="0",1000,IF(J214="-0",-1000,J214*1)))</f>
        <v>9</v>
      </c>
      <c r="Q214" s="53">
        <f t="shared" si="179"/>
        <v>-10</v>
      </c>
      <c r="R214" s="53">
        <f t="shared" si="179"/>
        <v>-9</v>
      </c>
      <c r="S214" s="54">
        <f t="shared" si="179"/>
        <v>-8</v>
      </c>
      <c r="T214" s="55">
        <f t="shared" ref="T214:X215" si="180">IF(O214="","",IF(O214&gt;0,1,0))</f>
        <v>1</v>
      </c>
      <c r="U214" s="56">
        <f t="shared" si="180"/>
        <v>1</v>
      </c>
      <c r="V214" s="56">
        <f t="shared" si="180"/>
        <v>0</v>
      </c>
      <c r="W214" s="56">
        <f t="shared" si="180"/>
        <v>0</v>
      </c>
      <c r="X214" s="56">
        <f t="shared" si="180"/>
        <v>0</v>
      </c>
      <c r="Y214" s="57">
        <f t="shared" ref="Y214:AC215" si="181">IF(O214="","",IF(O214&lt;0,1,0))</f>
        <v>0</v>
      </c>
      <c r="Z214" s="57">
        <f t="shared" si="181"/>
        <v>0</v>
      </c>
      <c r="AA214" s="57">
        <f t="shared" si="181"/>
        <v>1</v>
      </c>
      <c r="AB214" s="57">
        <f t="shared" si="181"/>
        <v>1</v>
      </c>
      <c r="AC214" s="57">
        <f t="shared" si="181"/>
        <v>1</v>
      </c>
      <c r="AD214" s="58">
        <f>IF(CC214="","",IF(CC214&gt;CE214,1,-1))</f>
        <v>-1</v>
      </c>
      <c r="AE214" s="58">
        <f>IF(CC214="","",IF(CC214&lt;CE214,1,-1))</f>
        <v>1</v>
      </c>
      <c r="AF214" s="59">
        <f>IF(CC214&gt;CE214,1,0)</f>
        <v>0</v>
      </c>
      <c r="AG214" s="60">
        <f>IF(CE214&gt;CC214,1,0)</f>
        <v>1</v>
      </c>
      <c r="AH214" s="61">
        <f>IF(O214="","",AX214*1)</f>
        <v>12</v>
      </c>
      <c r="AI214" s="62">
        <f>IF(P214="","",BE214*1)</f>
        <v>11</v>
      </c>
      <c r="AJ214" s="62">
        <f>IF(Q214="","",BL214*1)</f>
        <v>10</v>
      </c>
      <c r="AK214" s="62">
        <f>IF(R214="","",BS214*1)</f>
        <v>9</v>
      </c>
      <c r="AL214" s="62">
        <f>IF(S214="","",BZ214*1)</f>
        <v>8</v>
      </c>
      <c r="AM214" s="63">
        <f>IF(O214="","",AZ214*1)</f>
        <v>10</v>
      </c>
      <c r="AN214" s="63">
        <f>IF(P214="","",BG214*1)</f>
        <v>9</v>
      </c>
      <c r="AO214" s="63">
        <f>IF(Q214="","",BN214*1)</f>
        <v>12</v>
      </c>
      <c r="AP214" s="63">
        <f>IF(R214="","",BU214*1)</f>
        <v>11</v>
      </c>
      <c r="AQ214" s="63">
        <f>IF(S214="","",CB214*1)</f>
        <v>11</v>
      </c>
      <c r="AR214" s="64">
        <f>SUM(AH214:AL214)</f>
        <v>50</v>
      </c>
      <c r="AS214" s="65">
        <f>SUM(AM214:AQ214)</f>
        <v>53</v>
      </c>
      <c r="AT214" s="66">
        <f>IF(O214=1000,11,IF(O214=-1000,0,IF(O214&gt;0,11,IF(O214&lt;0,(-O214),"0"))))</f>
        <v>11</v>
      </c>
      <c r="AU214" s="67">
        <f>IF(O214=1000,0,IF(O214=-1000,11,IF(O214&lt;-9,-(O214-2),IF(O214&gt;0,(O214),"0"))))</f>
        <v>10</v>
      </c>
      <c r="AV214" s="66">
        <f>IF(O214=1000,11,IF(O214=-1000,0,IF(O214&lt;9,11,IF(O214&gt;9,(O214+2),"0"))))</f>
        <v>12</v>
      </c>
      <c r="AW214" s="67">
        <f>IF(O214=1000,0,IF(O214=-1000,11,IF(O214&lt;0,11,IF(O214&gt;0,(O214),"0"))))</f>
        <v>10</v>
      </c>
      <c r="AX214" s="68">
        <f>IF(O214="","",IF(O214&gt;9,AV214,AT214))</f>
        <v>12</v>
      </c>
      <c r="AY214" s="69" t="str">
        <f>IF(O214="","","-")</f>
        <v>-</v>
      </c>
      <c r="AZ214" s="70">
        <f>IF(O214="","",IF(O214&lt;-9,AU214,AW214))</f>
        <v>10</v>
      </c>
      <c r="BA214" s="66" t="str">
        <f>IF(P214=1000,11,IF(P214=-1000,0,IF(P214&gt;9,(P214+2),IF(P214&lt;0,(-P214),"0"))))</f>
        <v>0</v>
      </c>
      <c r="BB214" s="67">
        <f>IF(P214=1000,0,IF(P214=-1000,11,IF(P214&lt;-9,-(P214-2),IF(P214&gt;0,(P214),"0"))))</f>
        <v>9</v>
      </c>
      <c r="BC214" s="67">
        <f>IF(P214=1000,11,IF(P214=-1000,0,IF(P214&gt;0,11,IF(P214&lt;0,(-P214),"0"))))</f>
        <v>11</v>
      </c>
      <c r="BD214" s="67">
        <f>IF(P214=1000,0,IF(P214=-1000,11,IF(P214&lt;0,11,IF(P214&gt;0,(P214),"0"))))</f>
        <v>9</v>
      </c>
      <c r="BE214" s="68">
        <f>IF(P214="","",IF(P214&gt;9,BA214,BC214))</f>
        <v>11</v>
      </c>
      <c r="BF214" s="69" t="str">
        <f>IF(P214="","","-")</f>
        <v>-</v>
      </c>
      <c r="BG214" s="70">
        <f>IF(P214="","",IF(P214&lt;-9,BB214,BD214))</f>
        <v>9</v>
      </c>
      <c r="BH214" s="66">
        <f>IF(Q214=1000,11,IF(Q214=-1000,0,IF(Q214&gt;9,(Q214+2),IF(Q214&lt;0,(-Q214),"0"))))</f>
        <v>10</v>
      </c>
      <c r="BI214" s="67">
        <f>IF(Q214=1000,0,IF(Q214=-1000,11,IF(Q214&lt;-9,-(Q214-2),IF(Q214&gt;0,(Q214),"0"))))</f>
        <v>12</v>
      </c>
      <c r="BJ214" s="67">
        <f>IF(Q214=1000,11,IF(Q214=-1000,0,IF(Q214&gt;0,11,IF(Q214&lt;0,(-Q214),"0"))))</f>
        <v>10</v>
      </c>
      <c r="BK214" s="67">
        <f>IF(Q214=1000,0,IF(Q214=-1000,11,IF(Q214&lt;0,11,IF(Q214&gt;0,(Q214),"0"))))</f>
        <v>11</v>
      </c>
      <c r="BL214" s="68">
        <f>IF(Q214="","",IF(Q214&gt;9,BH214,BJ214))</f>
        <v>10</v>
      </c>
      <c r="BM214" s="69" t="str">
        <f>IF(Q214="","","-")</f>
        <v>-</v>
      </c>
      <c r="BN214" s="70">
        <f>IF(Q214="","",IF(Q214&lt;-9,BI214,BK214))</f>
        <v>12</v>
      </c>
      <c r="BO214" s="67">
        <f>IF(R214=1000,11,IF(R214=-1000,0,IF(R214&gt;9,(R214+2),IF(R214&lt;0,(-R214),"0"))))</f>
        <v>9</v>
      </c>
      <c r="BP214" s="67" t="str">
        <f>IF(R214=1000,0,IF(R214=-1000,11,IF(R214&lt;-9,-(R214-2),IF(R214&gt;0,(R214),"0"))))</f>
        <v>0</v>
      </c>
      <c r="BQ214" s="67">
        <f>IF(R214=1000,11,IF(R214=-1000,0,IF(R214&gt;0,11,IF(R214&lt;0,(-R214),"0"))))</f>
        <v>9</v>
      </c>
      <c r="BR214" s="67">
        <f>IF(R214=1000,0,IF(R214=-1000,11,IF(R214&lt;0,11,IF(R214&gt;0,(R214),"0"))))</f>
        <v>11</v>
      </c>
      <c r="BS214" s="68">
        <f>IF(R214="","",IF(R214&gt;9,BO214,BQ214))</f>
        <v>9</v>
      </c>
      <c r="BT214" s="69" t="str">
        <f>IF(R214="","","-")</f>
        <v>-</v>
      </c>
      <c r="BU214" s="70">
        <f>IF(R214="","",IF(R214&lt;-9,BP214,BR214))</f>
        <v>11</v>
      </c>
      <c r="BV214" s="67">
        <f>IF(S214=1000,11,IF(S214=-1000,0,IF(S214&gt;9,(S214+2),IF(S214&lt;0,(-S214),"0"))))</f>
        <v>8</v>
      </c>
      <c r="BW214" s="67" t="str">
        <f>IF(S214=1000,0,IF(S214=-1000,11,IF(S214&lt;-9,-(S214-2),IF(S214&gt;0,(S214),"0"))))</f>
        <v>0</v>
      </c>
      <c r="BX214" s="67">
        <f>IF(S214=1000,11,IF(S214=-1000,0,IF(S214&gt;0,11,IF(S214&lt;0,(-S214),"0"))))</f>
        <v>8</v>
      </c>
      <c r="BY214" s="71">
        <f>IF(S214=1000,0,IF(S214=-1000,11,IF(S214&lt;0,11,IF(S214&gt;0,(S214),"0"))))</f>
        <v>11</v>
      </c>
      <c r="BZ214" s="68">
        <f>IF(S214="","",IF(S214&gt;9,BV214,BX214))</f>
        <v>8</v>
      </c>
      <c r="CA214" s="69" t="str">
        <f>IF(S214="","","-")</f>
        <v>-</v>
      </c>
      <c r="CB214" s="70">
        <f>IF(S214="","",IF(S214&lt;-9,BW214,BY214))</f>
        <v>11</v>
      </c>
      <c r="CC214" s="72">
        <f>IF(O214="","",SUM(T214:X214))</f>
        <v>2</v>
      </c>
      <c r="CD214" s="73" t="str">
        <f>IF(CC214="","","-")</f>
        <v>-</v>
      </c>
      <c r="CE214" s="74">
        <f>IF(O214="","",SUM(Y214:AC214))</f>
        <v>3</v>
      </c>
      <c r="CP214" s="32"/>
      <c r="CQ214" s="32"/>
    </row>
    <row r="215" spans="1:95" s="31" customFormat="1" ht="15" customHeight="1" x14ac:dyDescent="0.2">
      <c r="A215" s="43">
        <v>8</v>
      </c>
      <c r="B215" s="44">
        <v>1</v>
      </c>
      <c r="C215" s="75">
        <v>2</v>
      </c>
      <c r="D215" s="76" t="str">
        <f>IF(A215="","",VLOOKUP(A215,СписокКМ!D:I,2,FALSE))</f>
        <v>САФИУЛЛИН Динар</v>
      </c>
      <c r="E215" s="47"/>
      <c r="F215" s="77" t="str">
        <f>IF(B215="","",VLOOKUP(B215,СписокКМ!D:I,2,FALSE))</f>
        <v>ЭСАУЛОВ Александр</v>
      </c>
      <c r="G215" s="49"/>
      <c r="H215" s="41"/>
      <c r="I215" s="91" t="s">
        <v>30</v>
      </c>
      <c r="J215" s="91" t="s">
        <v>31</v>
      </c>
      <c r="K215" s="91" t="s">
        <v>155</v>
      </c>
      <c r="L215" s="91" t="s">
        <v>30</v>
      </c>
      <c r="M215" s="51" t="s">
        <v>152</v>
      </c>
      <c r="N215" s="42"/>
      <c r="O215" s="79">
        <f>IF(I215="","",IF(I215="0",1000,IF(I215="-0",-1000,I215*1)))</f>
        <v>-8</v>
      </c>
      <c r="P215" s="79">
        <f t="shared" si="179"/>
        <v>8</v>
      </c>
      <c r="Q215" s="79">
        <f t="shared" si="179"/>
        <v>7</v>
      </c>
      <c r="R215" s="79">
        <f t="shared" si="179"/>
        <v>-8</v>
      </c>
      <c r="S215" s="80">
        <f t="shared" si="179"/>
        <v>5</v>
      </c>
      <c r="T215" s="55">
        <f t="shared" si="180"/>
        <v>0</v>
      </c>
      <c r="U215" s="56">
        <f t="shared" si="180"/>
        <v>1</v>
      </c>
      <c r="V215" s="56">
        <f t="shared" si="180"/>
        <v>1</v>
      </c>
      <c r="W215" s="56">
        <f t="shared" si="180"/>
        <v>0</v>
      </c>
      <c r="X215" s="56">
        <f t="shared" si="180"/>
        <v>1</v>
      </c>
      <c r="Y215" s="57">
        <f t="shared" si="181"/>
        <v>1</v>
      </c>
      <c r="Z215" s="57">
        <f t="shared" si="181"/>
        <v>0</v>
      </c>
      <c r="AA215" s="57">
        <f t="shared" si="181"/>
        <v>0</v>
      </c>
      <c r="AB215" s="57">
        <f t="shared" si="181"/>
        <v>1</v>
      </c>
      <c r="AC215" s="57">
        <f t="shared" si="181"/>
        <v>0</v>
      </c>
      <c r="AD215" s="58">
        <f>IF(CC215="","",IF(CC215&gt;CE215,1,-1))</f>
        <v>1</v>
      </c>
      <c r="AE215" s="58">
        <f>IF(CC215="","",IF(CC215&lt;CE215,1,-1))</f>
        <v>-1</v>
      </c>
      <c r="AF215" s="59">
        <f>IF(CC215&gt;CE215,1,0)</f>
        <v>1</v>
      </c>
      <c r="AG215" s="60">
        <f>IF(CE215&gt;CC215,1,0)</f>
        <v>0</v>
      </c>
      <c r="AH215" s="81">
        <f>IF(O215="","",AX215*1)</f>
        <v>8</v>
      </c>
      <c r="AI215" s="92">
        <f>IF(P215="","",BE215*1)</f>
        <v>11</v>
      </c>
      <c r="AJ215" s="92">
        <f>IF(Q215="","",BL215*1)</f>
        <v>11</v>
      </c>
      <c r="AK215" s="92">
        <f>IF(R215="","",BS215*1)</f>
        <v>8</v>
      </c>
      <c r="AL215" s="92">
        <f>IF(S215="","",BZ215*1)</f>
        <v>11</v>
      </c>
      <c r="AM215" s="93">
        <f>IF(O215="","",AZ215*1)</f>
        <v>11</v>
      </c>
      <c r="AN215" s="93">
        <f>IF(P215="","",BG215*1)</f>
        <v>8</v>
      </c>
      <c r="AO215" s="93">
        <f>IF(Q215="","",BN215*1)</f>
        <v>7</v>
      </c>
      <c r="AP215" s="93">
        <f>IF(R215="","",BU215*1)</f>
        <v>11</v>
      </c>
      <c r="AQ215" s="93">
        <f>IF(S215="","",CB215*1)</f>
        <v>5</v>
      </c>
      <c r="AR215" s="64">
        <f>SUM(AH215:AL215)</f>
        <v>49</v>
      </c>
      <c r="AS215" s="65">
        <f>SUM(AM215:AQ215)</f>
        <v>42</v>
      </c>
      <c r="AT215" s="66">
        <f>IF(O215=1000,11,IF(O215=-1000,0,IF(O215&gt;0,11,IF(O215&lt;0,(-O215),"0"))))</f>
        <v>8</v>
      </c>
      <c r="AU215" s="67" t="str">
        <f>IF(O215=1000,0,IF(O215=-1000,11,IF(O215&lt;-9,-(O215-2),IF(O215&gt;0,(O215),"0"))))</f>
        <v>0</v>
      </c>
      <c r="AV215" s="66">
        <f>IF(O215=1000,11,IF(O215=-1000,0,IF(O215&gt;9,(O215+2),IF(O215&lt;0,(-O215),"0"))))</f>
        <v>8</v>
      </c>
      <c r="AW215" s="67">
        <f>IF(O215=1000,0,IF(O215=-1000,11,IF(O215&lt;0,11,IF(O215&gt;0,(O215),"0"))))</f>
        <v>11</v>
      </c>
      <c r="AX215" s="94">
        <f>IF(O215="","",IF(O215&gt;9,AV215,AT215))</f>
        <v>8</v>
      </c>
      <c r="AY215" s="95" t="str">
        <f>IF(O215="","","-")</f>
        <v>-</v>
      </c>
      <c r="AZ215" s="96">
        <f>IF(O215="","",IF(O215&lt;-9,AU215,AW215))</f>
        <v>11</v>
      </c>
      <c r="BA215" s="66" t="str">
        <f>IF(P215=1000,11,IF(P215=-1000,0,IF(P215&gt;9,(P215+2),IF(P215&lt;0,(-P215),"0"))))</f>
        <v>0</v>
      </c>
      <c r="BB215" s="67">
        <f>IF(P215=1000,0,IF(P215=-1000,11,IF(P215&lt;-9,-(P215-2),IF(P215&gt;0,(P215),"0"))))</f>
        <v>8</v>
      </c>
      <c r="BC215" s="67">
        <f>IF(P215=1000,11,IF(P215=-1000,0,IF(P215&gt;0,11,IF(P215&lt;0,(-P215),"0"))))</f>
        <v>11</v>
      </c>
      <c r="BD215" s="67">
        <f>IF(P215=1000,0,IF(P215=-1000,11,IF(P215&lt;0,11,IF(P215&gt;0,(P215),"0"))))</f>
        <v>8</v>
      </c>
      <c r="BE215" s="94">
        <f>IF(P215="","",IF(P215&gt;9,BA215,BC215))</f>
        <v>11</v>
      </c>
      <c r="BF215" s="95" t="str">
        <f>IF(P215="","","-")</f>
        <v>-</v>
      </c>
      <c r="BG215" s="96">
        <f>IF(P215="","",IF(P215&lt;-9,BB215,BD215))</f>
        <v>8</v>
      </c>
      <c r="BH215" s="66" t="str">
        <f>IF(Q215=1000,11,IF(Q215=-1000,0,IF(Q215&gt;9,(Q215+2),IF(Q215&lt;0,(-Q215),"0"))))</f>
        <v>0</v>
      </c>
      <c r="BI215" s="67">
        <f>IF(Q215=1000,0,IF(Q215=-1000,11,IF(Q215&lt;-9,-(Q215-2),IF(Q215&gt;0,(Q215),"0"))))</f>
        <v>7</v>
      </c>
      <c r="BJ215" s="67">
        <f>IF(Q215=1000,11,IF(Q215=-1000,0,IF(Q215&gt;0,11,IF(Q215&lt;0,(-Q215),"0"))))</f>
        <v>11</v>
      </c>
      <c r="BK215" s="67">
        <f>IF(Q215=1000,0,IF(Q215=-1000,11,IF(Q215&lt;0,11,IF(Q215&gt;0,(Q215),"0"))))</f>
        <v>7</v>
      </c>
      <c r="BL215" s="94">
        <f>IF(Q215="","",IF(Q215&gt;9,BH215,BJ215))</f>
        <v>11</v>
      </c>
      <c r="BM215" s="95" t="str">
        <f>IF(Q215="","","-")</f>
        <v>-</v>
      </c>
      <c r="BN215" s="96">
        <f>IF(Q215="","",IF(Q215&lt;-9,BI215,BK215))</f>
        <v>7</v>
      </c>
      <c r="BO215" s="67">
        <f>IF(R215=1000,11,IF(R215=-1000,0,IF(R215&gt;9,(R215+2),IF(R215&lt;0,(-R215),"0"))))</f>
        <v>8</v>
      </c>
      <c r="BP215" s="67" t="str">
        <f>IF(R215=1000,0,IF(R215=-1000,11,IF(R215&lt;-9,-(R215-2),IF(R215&gt;0,(R215),"0"))))</f>
        <v>0</v>
      </c>
      <c r="BQ215" s="67">
        <f>IF(R215=1000,11,IF(R215=-1000,0,IF(R215&gt;0,11,IF(R215&lt;0,(-R215),"0"))))</f>
        <v>8</v>
      </c>
      <c r="BR215" s="67">
        <f>IF(R215=1000,0,IF(R215=-1000,11,IF(R215&lt;0,11,IF(R215&gt;0,(R215),"0"))))</f>
        <v>11</v>
      </c>
      <c r="BS215" s="94">
        <f>IF(R215="","",IF(R215&gt;9,BO215,BQ215))</f>
        <v>8</v>
      </c>
      <c r="BT215" s="95" t="str">
        <f>IF(R215="","","-")</f>
        <v>-</v>
      </c>
      <c r="BU215" s="96">
        <f>IF(R215="","",IF(R215&lt;-9,BP215,BR215))</f>
        <v>11</v>
      </c>
      <c r="BV215" s="67" t="str">
        <f>IF(S215=1000,11,IF(S215=-1000,0,IF(S215&gt;9,(S215+2),IF(S215&lt;0,(-S215),"0"))))</f>
        <v>0</v>
      </c>
      <c r="BW215" s="67">
        <f>IF(S215=1000,0,IF(S215=-1000,11,IF(S215&lt;-9,-(S215-2),IF(S215&gt;0,(S215),"0"))))</f>
        <v>5</v>
      </c>
      <c r="BX215" s="67">
        <f>IF(S215=1000,11,IF(S215=-1000,0,IF(S215&gt;0,11,IF(S215&lt;0,(-S215),"0"))))</f>
        <v>11</v>
      </c>
      <c r="BY215" s="71">
        <f>IF(S215=1000,0,IF(S215=-1000,11,IF(S215&lt;0,11,IF(S215&gt;0,(S215),"0"))))</f>
        <v>5</v>
      </c>
      <c r="BZ215" s="94">
        <f>IF(S215="","",IF(S215&gt;9,BV215,BX215))</f>
        <v>11</v>
      </c>
      <c r="CA215" s="95" t="str">
        <f>IF(S215="","","-")</f>
        <v>-</v>
      </c>
      <c r="CB215" s="96">
        <f>IF(S215="","",IF(S215&lt;-9,BW215,BY215))</f>
        <v>5</v>
      </c>
      <c r="CC215" s="97">
        <f>IF(O215="","",SUM(T215:X215))</f>
        <v>3</v>
      </c>
      <c r="CD215" s="88" t="str">
        <f>IF(CC215="","","-")</f>
        <v>-</v>
      </c>
      <c r="CE215" s="98">
        <f>IF(O215="","",SUM(Y215:AC215))</f>
        <v>2</v>
      </c>
      <c r="CP215" s="32"/>
      <c r="CQ215" s="32"/>
    </row>
    <row r="216" spans="1:95" s="31" customFormat="1" ht="15" customHeight="1" x14ac:dyDescent="0.2">
      <c r="A216" s="43">
        <v>3</v>
      </c>
      <c r="B216" s="44">
        <v>57</v>
      </c>
      <c r="C216" s="1250" t="s">
        <v>563</v>
      </c>
      <c r="D216" s="76" t="str">
        <f>IF(A216="","",VLOOKUP(A216,СписокКМ!D:I,2,FALSE))</f>
        <v>ГАБДУЛЛИН Марс</v>
      </c>
      <c r="E216" s="47"/>
      <c r="F216" s="77" t="str">
        <f>IF(B216="","",VLOOKUP(B216,СписокКМ!D:I,2,FALSE))</f>
        <v>ПАЛИН Денис</v>
      </c>
      <c r="G216" s="49"/>
      <c r="H216" s="41"/>
      <c r="I216" s="1252" t="s">
        <v>29</v>
      </c>
      <c r="J216" s="1252" t="s">
        <v>29</v>
      </c>
      <c r="K216" s="1252" t="s">
        <v>30</v>
      </c>
      <c r="L216" s="1252" t="s">
        <v>567</v>
      </c>
      <c r="M216" s="1252" t="s">
        <v>573</v>
      </c>
      <c r="N216" s="42"/>
      <c r="O216" s="1244">
        <f>IF(I216="","",IF(I216="0",1000,IF(I216="-0",-1000,I216*1)))</f>
        <v>9</v>
      </c>
      <c r="P216" s="1244">
        <f>IF(J216="","",IF(J216="0",1000,IF(J216="-0",-1000,J216*1)))</f>
        <v>9</v>
      </c>
      <c r="Q216" s="1244">
        <f>IF(K216="","",IF(K216="0",1000,IF(K216="-0",-1000,K216*1)))</f>
        <v>-8</v>
      </c>
      <c r="R216" s="1244" t="str">
        <f>IF(L217="","",IF(L217="0",1000,IF(L217="-0",-1000,L217*1)))</f>
        <v/>
      </c>
      <c r="S216" s="1246" t="str">
        <f>IF(M217="","",IF(M217="0",1000,IF(M217="-0",-1000,M217*1)))</f>
        <v/>
      </c>
      <c r="T216" s="1248">
        <f>IF(O216="","",IF(O216&gt;0,1,0))</f>
        <v>1</v>
      </c>
      <c r="U216" s="1284">
        <f>IF(P216="","",IF(P216&gt;0,1,0))</f>
        <v>1</v>
      </c>
      <c r="V216" s="1284">
        <f>IF(Q216="","",IF(Q216&gt;0,1,0))</f>
        <v>0</v>
      </c>
      <c r="W216" s="1284" t="str">
        <f>IF(R216="","",IF(R216&gt;0,1,0))</f>
        <v/>
      </c>
      <c r="X216" s="1284" t="str">
        <f>IF(S216="","",IF(S216&gt;0,1,0))</f>
        <v/>
      </c>
      <c r="Y216" s="1278">
        <f>IF(O216="","",IF(O216&lt;0,1,0))</f>
        <v>0</v>
      </c>
      <c r="Z216" s="1278">
        <f>IF(P216="","",IF(P216&lt;0,1,0))</f>
        <v>0</v>
      </c>
      <c r="AA216" s="1278">
        <f>IF(Q216="","",IF(Q216&lt;0,1,0))</f>
        <v>1</v>
      </c>
      <c r="AB216" s="1278" t="str">
        <f>IF(R216="","",IF(R216&lt;0,1,0))</f>
        <v/>
      </c>
      <c r="AC216" s="1278" t="str">
        <f>IF(S216="","",IF(S216&lt;0,1,0))</f>
        <v/>
      </c>
      <c r="AD216" s="1280">
        <f>IF(CC216="","",IF(CC216&gt;CE216,1,-1))</f>
        <v>-1</v>
      </c>
      <c r="AE216" s="1280">
        <f>IF(CC216="","",IF(CC216&lt;CE216,1,-1))</f>
        <v>1</v>
      </c>
      <c r="AF216" s="1282">
        <f>IF(CC216&gt;CE216,1,0)</f>
        <v>0</v>
      </c>
      <c r="AG216" s="1272">
        <f>IF(CE216&gt;CC216,1,0)</f>
        <v>1</v>
      </c>
      <c r="AH216" s="1274">
        <f>IF(O216="","",AX216*1)</f>
        <v>11</v>
      </c>
      <c r="AI216" s="1276">
        <f>IF(P216="","",BE216*1)</f>
        <v>11</v>
      </c>
      <c r="AJ216" s="1276">
        <f>IF(Q216="","",BL216*1)</f>
        <v>8</v>
      </c>
      <c r="AK216" s="1276" t="str">
        <f>IF(R216="","",BS216*1)</f>
        <v/>
      </c>
      <c r="AL216" s="1276" t="str">
        <f>IF(S216="","",BZ216*1)</f>
        <v/>
      </c>
      <c r="AM216" s="1298">
        <f>IF(O216="","",AZ216*1)</f>
        <v>9</v>
      </c>
      <c r="AN216" s="1298">
        <f>IF(P216="","",BG216*1)</f>
        <v>9</v>
      </c>
      <c r="AO216" s="1298">
        <f>IF(Q216="","",BN216*1)</f>
        <v>11</v>
      </c>
      <c r="AP216" s="1298" t="str">
        <f>IF(R216="","",BU216*1)</f>
        <v/>
      </c>
      <c r="AQ216" s="1298" t="str">
        <f>IF(S216="","",CB216*1)</f>
        <v/>
      </c>
      <c r="AR216" s="1300">
        <f>SUM(AH217:AL217)</f>
        <v>0</v>
      </c>
      <c r="AS216" s="1292">
        <f>SUM(AM217:AQ217)</f>
        <v>0</v>
      </c>
      <c r="AT216" s="1294">
        <f>IF(O216=1000,11,IF(O216=-1000,0,IF(O216&gt;0,11,IF(O216&lt;0,(-O216),"0"))))</f>
        <v>11</v>
      </c>
      <c r="AU216" s="1286">
        <f>IF(O216=1000,0,IF(O216=-1000,11,IF(O216&lt;-9,-(O216-2),IF(O216&gt;0,(O216),"0"))))</f>
        <v>9</v>
      </c>
      <c r="AV216" s="1286" t="str">
        <f>IF(O216=1000,11,IF(O216=-1000,0,IF(O216&gt;9,(O216+2),IF(O216&lt;0,(-O216),"0"))))</f>
        <v>0</v>
      </c>
      <c r="AW216" s="1286">
        <f>IF(O216=1000,0,IF(O216=-1000,11,IF(O216&lt;0,11,IF(O216&gt;0,(O216),"0"))))</f>
        <v>9</v>
      </c>
      <c r="AX216" s="1296">
        <f>IF(O216="","",IF(O216&gt;9,AV216,AT216))</f>
        <v>11</v>
      </c>
      <c r="AY216" s="1288" t="str">
        <f>IF(O216="","","-")</f>
        <v>-</v>
      </c>
      <c r="AZ216" s="1290">
        <f>IF(O216="","",IF(O216&lt;-9,AU216,AW216))</f>
        <v>9</v>
      </c>
      <c r="BA216" s="1286" t="str">
        <f>IF(P216=1000,11,IF(P216=-1000,0,IF(P216&gt;9,(P216+2),IF(P216&lt;0,(-P216),"0"))))</f>
        <v>0</v>
      </c>
      <c r="BB216" s="1286">
        <f>IF(P216=1000,0,IF(P216=-1000,11,IF(P216&lt;-9,-(P216-2),IF(P216&gt;0,(P216),"0"))))</f>
        <v>9</v>
      </c>
      <c r="BC216" s="1286">
        <f>IF(P216=1000,11,IF(P216=-1000,0,IF(P216&gt;0,11,IF(P216&lt;0,(-P216),"0"))))</f>
        <v>11</v>
      </c>
      <c r="BD216" s="1286">
        <f>IF(P216=1000,0,IF(P216=-1000,11,IF(P216&lt;0,11,IF(P216&gt;0,(P216),"0"))))</f>
        <v>9</v>
      </c>
      <c r="BE216" s="1296">
        <f>IF(P216="","",IF(P216&gt;9,BA216,BC216))</f>
        <v>11</v>
      </c>
      <c r="BF216" s="1288" t="str">
        <f>IF(P216="","","-")</f>
        <v>-</v>
      </c>
      <c r="BG216" s="1290">
        <f>IF(P216="","",IF(P216&lt;-9,BB216,BD216))</f>
        <v>9</v>
      </c>
      <c r="BH216" s="1286">
        <f>IF(Q216=1000,11,IF(Q216=-1000,0,IF(Q216&gt;9,(Q216+2),IF(Q216&lt;0,(-Q216),"0"))))</f>
        <v>8</v>
      </c>
      <c r="BI216" s="1286" t="str">
        <f>IF(Q216=1000,0,IF(Q216=-1000,11,IF(Q216&lt;-9,-(Q216-2),IF(Q216&gt;0,(Q216),"0"))))</f>
        <v>0</v>
      </c>
      <c r="BJ216" s="1286">
        <f>IF(Q216=1000,11,IF(Q216=-1000,0,IF(Q216&gt;0,11,IF(Q216&lt;0,(-Q216),"0"))))</f>
        <v>8</v>
      </c>
      <c r="BK216" s="1286">
        <f>IF(Q216=1000,0,IF(Q216=-1000,11,IF(Q216&lt;0,11,IF(Q216&gt;0,(Q216),"0"))))</f>
        <v>11</v>
      </c>
      <c r="BL216" s="1296">
        <f>IF(Q216="","",IF(Q216&gt;9,BH216,BJ216))</f>
        <v>8</v>
      </c>
      <c r="BM216" s="1288" t="str">
        <f>IF(Q216="","","-")</f>
        <v>-</v>
      </c>
      <c r="BN216" s="1290">
        <f>IF(Q216="","",IF(Q216&lt;-9,BI216,BK216))</f>
        <v>11</v>
      </c>
      <c r="BO216" s="1286" t="e">
        <f>IF(R216=1000,11,IF(R216=-1000,0,IF(R216&gt;9,(R216+2),IF(R216&lt;0,(-R216),"0"))))</f>
        <v>#VALUE!</v>
      </c>
      <c r="BP216" s="1286" t="str">
        <f>IF(R216=1000,0,IF(R216=-1000,11,IF(R216&lt;-9,-(R216-2),IF(R216&gt;0,(R216),"0"))))</f>
        <v/>
      </c>
      <c r="BQ216" s="1286">
        <f>IF(R216=1000,11,IF(R216=-1000,0,IF(R216&gt;0,11,IF(R216&lt;0,(-R216),"0"))))</f>
        <v>11</v>
      </c>
      <c r="BR216" s="1286" t="str">
        <f>IF(R216=1000,0,IF(R216=-1000,11,IF(R216&lt;0,11,IF(R216&gt;0,(R216),"0"))))</f>
        <v/>
      </c>
      <c r="BS216" s="1296">
        <v>5</v>
      </c>
      <c r="BT216" s="1288" t="s">
        <v>569</v>
      </c>
      <c r="BU216" s="1290">
        <v>11</v>
      </c>
      <c r="BV216" s="1286" t="e">
        <f>IF(S216=1000,11,IF(S216=-1000,0,IF(S216&gt;9,(S216+2),IF(S216&lt;0,(-S216),"0"))))</f>
        <v>#VALUE!</v>
      </c>
      <c r="BW216" s="1286" t="str">
        <f>IF(S216=1000,0,IF(S216=-1000,11,IF(S216&lt;-9,-(S216-2),IF(S216&gt;0,(S216),"0"))))</f>
        <v/>
      </c>
      <c r="BX216" s="1286">
        <f>IF(S216=1000,11,IF(S216=-1000,0,IF(S216&gt;0,11,IF(S216&lt;0,(-S216),"0"))))</f>
        <v>11</v>
      </c>
      <c r="BY216" s="1286" t="str">
        <f>IF(S216=1000,0,IF(S216=-1000,11,IF(S216&lt;0,11,IF(S216&gt;0,(S216),"0"))))</f>
        <v/>
      </c>
      <c r="BZ216" s="1296">
        <v>11</v>
      </c>
      <c r="CA216" s="1288" t="s">
        <v>569</v>
      </c>
      <c r="CB216" s="1290">
        <v>13</v>
      </c>
      <c r="CC216" s="1302">
        <v>2</v>
      </c>
      <c r="CD216" s="1304" t="str">
        <f>IF(CC216="","","-")</f>
        <v>-</v>
      </c>
      <c r="CE216" s="1306">
        <v>3</v>
      </c>
      <c r="CP216" s="32"/>
      <c r="CQ216" s="32"/>
    </row>
    <row r="217" spans="1:95" s="31" customFormat="1" ht="15" customHeight="1" x14ac:dyDescent="0.2">
      <c r="A217" s="43">
        <v>8</v>
      </c>
      <c r="B217" s="44">
        <v>1</v>
      </c>
      <c r="C217" s="1251"/>
      <c r="D217" s="46" t="str">
        <f>IF(A217="","",VLOOKUP(A217,СписокКМ!D:I,2,FALSE))</f>
        <v>САФИУЛЛИН Динар</v>
      </c>
      <c r="E217" s="47"/>
      <c r="F217" s="48" t="str">
        <f>IF(B217="","",VLOOKUP(B217,СписокКМ!D:I,2,FALSE))</f>
        <v>ЭСАУЛОВ Александр</v>
      </c>
      <c r="G217" s="49"/>
      <c r="H217" s="41"/>
      <c r="I217" s="1253"/>
      <c r="J217" s="1253"/>
      <c r="K217" s="1253"/>
      <c r="L217" s="1253"/>
      <c r="M217" s="1253"/>
      <c r="N217" s="42"/>
      <c r="O217" s="1245"/>
      <c r="P217" s="1245"/>
      <c r="Q217" s="1245"/>
      <c r="R217" s="1245"/>
      <c r="S217" s="1247"/>
      <c r="T217" s="1249"/>
      <c r="U217" s="1285"/>
      <c r="V217" s="1285"/>
      <c r="W217" s="1285"/>
      <c r="X217" s="1285"/>
      <c r="Y217" s="1279"/>
      <c r="Z217" s="1279"/>
      <c r="AA217" s="1279"/>
      <c r="AB217" s="1279"/>
      <c r="AC217" s="1279"/>
      <c r="AD217" s="1281"/>
      <c r="AE217" s="1281"/>
      <c r="AF217" s="1283"/>
      <c r="AG217" s="1273"/>
      <c r="AH217" s="1275"/>
      <c r="AI217" s="1277"/>
      <c r="AJ217" s="1277"/>
      <c r="AK217" s="1277"/>
      <c r="AL217" s="1277"/>
      <c r="AM217" s="1299"/>
      <c r="AN217" s="1299"/>
      <c r="AO217" s="1299"/>
      <c r="AP217" s="1299"/>
      <c r="AQ217" s="1299"/>
      <c r="AR217" s="1301"/>
      <c r="AS217" s="1293"/>
      <c r="AT217" s="1295"/>
      <c r="AU217" s="1287"/>
      <c r="AV217" s="1287"/>
      <c r="AW217" s="1287"/>
      <c r="AX217" s="1297"/>
      <c r="AY217" s="1289"/>
      <c r="AZ217" s="1291"/>
      <c r="BA217" s="1287"/>
      <c r="BB217" s="1287"/>
      <c r="BC217" s="1287"/>
      <c r="BD217" s="1287"/>
      <c r="BE217" s="1297"/>
      <c r="BF217" s="1289"/>
      <c r="BG217" s="1291"/>
      <c r="BH217" s="1287"/>
      <c r="BI217" s="1287"/>
      <c r="BJ217" s="1287"/>
      <c r="BK217" s="1287"/>
      <c r="BL217" s="1297"/>
      <c r="BM217" s="1289"/>
      <c r="BN217" s="1291"/>
      <c r="BO217" s="1287"/>
      <c r="BP217" s="1287"/>
      <c r="BQ217" s="1287"/>
      <c r="BR217" s="1287"/>
      <c r="BS217" s="1297"/>
      <c r="BT217" s="1289"/>
      <c r="BU217" s="1291"/>
      <c r="BV217" s="1287"/>
      <c r="BW217" s="1287"/>
      <c r="BX217" s="1287"/>
      <c r="BY217" s="1287"/>
      <c r="BZ217" s="1297"/>
      <c r="CA217" s="1289"/>
      <c r="CB217" s="1291"/>
      <c r="CC217" s="1303"/>
      <c r="CD217" s="1305"/>
      <c r="CE217" s="1307"/>
      <c r="CP217" s="32"/>
      <c r="CQ217" s="32"/>
    </row>
    <row r="218" spans="1:95" s="31" customFormat="1" ht="15" customHeight="1" x14ac:dyDescent="0.2">
      <c r="A218" s="99">
        <f>IF(A214="","",A214)</f>
        <v>3</v>
      </c>
      <c r="B218" s="99">
        <f>IF(B214="","",B215)</f>
        <v>1</v>
      </c>
      <c r="C218" s="75">
        <v>4</v>
      </c>
      <c r="D218" s="100" t="str">
        <f>IF(A218="","",VLOOKUP(A218,СписокКМ!D:I,2,FALSE))</f>
        <v>ГАБДУЛЛИН Марс</v>
      </c>
      <c r="E218" s="101"/>
      <c r="F218" s="77" t="str">
        <f>IF(B218="","",VLOOKUP(B218,СписокКМ!D:I,2,FALSE))</f>
        <v>ЭСАУЛОВ Александр</v>
      </c>
      <c r="G218" s="102"/>
      <c r="H218" s="41"/>
      <c r="I218" s="91" t="s">
        <v>31</v>
      </c>
      <c r="J218" s="91" t="s">
        <v>31</v>
      </c>
      <c r="K218" s="91" t="s">
        <v>159</v>
      </c>
      <c r="L218" s="91"/>
      <c r="M218" s="91"/>
      <c r="N218" s="42"/>
      <c r="O218" s="79">
        <f>IF(I218="","",IF(I218="0",1000,IF(I218="-0",-1000,I218*1)))</f>
        <v>8</v>
      </c>
      <c r="P218" s="79">
        <f t="shared" ref="P218:S219" si="182">IF(J218="","",IF(J218="0",1000,IF(J218="-0",-1000,J218*1)))</f>
        <v>8</v>
      </c>
      <c r="Q218" s="79">
        <f t="shared" si="182"/>
        <v>10</v>
      </c>
      <c r="R218" s="79" t="str">
        <f t="shared" si="182"/>
        <v/>
      </c>
      <c r="S218" s="80" t="str">
        <f t="shared" si="182"/>
        <v/>
      </c>
      <c r="T218" s="103">
        <f t="shared" ref="T218:X219" si="183">IF(O218="","",IF(O218&gt;0,1,0))</f>
        <v>1</v>
      </c>
      <c r="U218" s="104">
        <f t="shared" si="183"/>
        <v>1</v>
      </c>
      <c r="V218" s="104">
        <f t="shared" si="183"/>
        <v>1</v>
      </c>
      <c r="W218" s="104" t="str">
        <f t="shared" si="183"/>
        <v/>
      </c>
      <c r="X218" s="104" t="str">
        <f t="shared" si="183"/>
        <v/>
      </c>
      <c r="Y218" s="105">
        <f t="shared" ref="Y218:AC219" si="184">IF(O218="","",IF(O218&lt;0,1,0))</f>
        <v>0</v>
      </c>
      <c r="Z218" s="105">
        <f t="shared" si="184"/>
        <v>0</v>
      </c>
      <c r="AA218" s="105">
        <f t="shared" si="184"/>
        <v>0</v>
      </c>
      <c r="AB218" s="105" t="str">
        <f t="shared" si="184"/>
        <v/>
      </c>
      <c r="AC218" s="105" t="str">
        <f t="shared" si="184"/>
        <v/>
      </c>
      <c r="AD218" s="106">
        <f>IF(CC218="","",IF(CC218&gt;CE218,1,-1))</f>
        <v>1</v>
      </c>
      <c r="AE218" s="106">
        <f>IF(CC218="","",IF(CC218&lt;CE218,1,-1))</f>
        <v>-1</v>
      </c>
      <c r="AF218" s="107">
        <f>IF(CC218&gt;CE218,1,0)</f>
        <v>1</v>
      </c>
      <c r="AG218" s="108">
        <f>IF(CE218&gt;CC218,1,0)</f>
        <v>0</v>
      </c>
      <c r="AH218" s="81">
        <f>IF(O218="","",AX218*1)</f>
        <v>11</v>
      </c>
      <c r="AI218" s="92">
        <f>IF(P218="","",BE218*1)</f>
        <v>11</v>
      </c>
      <c r="AJ218" s="92">
        <f>IF(Q218="","",BL218*1)</f>
        <v>12</v>
      </c>
      <c r="AK218" s="92" t="str">
        <f>IF(R218="","",BS218*1)</f>
        <v/>
      </c>
      <c r="AL218" s="92" t="str">
        <f>IF(S218="","",BZ218*1)</f>
        <v/>
      </c>
      <c r="AM218" s="93">
        <f>IF(O218="","",AZ218*1)</f>
        <v>8</v>
      </c>
      <c r="AN218" s="93">
        <f>IF(P218="","",BG218*1)</f>
        <v>8</v>
      </c>
      <c r="AO218" s="93">
        <f>IF(Q218="","",BN218*1)</f>
        <v>10</v>
      </c>
      <c r="AP218" s="93" t="str">
        <f>IF(R218="","",BU218*1)</f>
        <v/>
      </c>
      <c r="AQ218" s="93" t="str">
        <f>IF(S218="","",CB218*1)</f>
        <v/>
      </c>
      <c r="AR218" s="109">
        <f>SUM(AH218:AL218)</f>
        <v>34</v>
      </c>
      <c r="AS218" s="110">
        <f>SUM(AM218:AQ218)</f>
        <v>26</v>
      </c>
      <c r="AT218" s="111">
        <f>IF(O218=1000,11,IF(O218=-1000,0,IF(O218&gt;0,11,IF(O218&lt;0,(-O218),"0"))))</f>
        <v>11</v>
      </c>
      <c r="AU218" s="112">
        <f>IF(O218=1000,0,IF(O218=-1000,11,IF(O218&lt;-9,-(O218-2),IF(O218&gt;0,(O218),"0"))))</f>
        <v>8</v>
      </c>
      <c r="AV218" s="111" t="str">
        <f>IF(O218=1000,11,IF(O218=-1000,0,IF(O218&gt;9,(O218+2),IF(O218&lt;0,(-O218),"0"))))</f>
        <v>0</v>
      </c>
      <c r="AW218" s="112">
        <f>IF(O218=1000,0,IF(O218=-1000,11,IF(O218&lt;0,11,IF(O218&gt;0,(O218),"0"))))</f>
        <v>8</v>
      </c>
      <c r="AX218" s="94">
        <f>IF(O218="","",IF(O218&gt;9,AV218,AT218))</f>
        <v>11</v>
      </c>
      <c r="AY218" s="95" t="str">
        <f>IF(O218="","","-")</f>
        <v>-</v>
      </c>
      <c r="AZ218" s="96">
        <f>IF(O218="","",IF(O218&lt;-9,AU218,AW218))</f>
        <v>8</v>
      </c>
      <c r="BA218" s="111" t="str">
        <f>IF(P218=1000,11,IF(P218=-1000,0,IF(P218&gt;9,(P218+2),IF(P218&lt;0,(-P218),"0"))))</f>
        <v>0</v>
      </c>
      <c r="BB218" s="112">
        <f>IF(P218=1000,0,IF(P218=-1000,11,IF(P218&lt;-9,-(P218-2),IF(P218&gt;0,(P218),"0"))))</f>
        <v>8</v>
      </c>
      <c r="BC218" s="112">
        <f>IF(P218=1000,11,IF(P218=-1000,0,IF(P218&gt;0,11,IF(P218&lt;0,(-P218),"0"))))</f>
        <v>11</v>
      </c>
      <c r="BD218" s="112">
        <f>IF(P218=1000,0,IF(P218=-1000,11,IF(P218&lt;0,11,IF(P218&gt;0,(P218),"0"))))</f>
        <v>8</v>
      </c>
      <c r="BE218" s="94">
        <f>IF(P218="","",IF(P218&gt;9,BA218,BC218))</f>
        <v>11</v>
      </c>
      <c r="BF218" s="95" t="str">
        <f>IF(P218="","","-")</f>
        <v>-</v>
      </c>
      <c r="BG218" s="96">
        <f>IF(P218="","",IF(P218&lt;-9,BB218,BD218))</f>
        <v>8</v>
      </c>
      <c r="BH218" s="111">
        <f>IF(Q218=1000,11,IF(Q218=-1000,0,IF(Q218&gt;9,(Q218+2),IF(Q218&lt;0,(-Q218),"0"))))</f>
        <v>12</v>
      </c>
      <c r="BI218" s="112">
        <f>IF(Q218=1000,0,IF(Q218=-1000,11,IF(Q218&lt;-9,-(Q218-2),IF(Q218&gt;0,(Q218),"0"))))</f>
        <v>10</v>
      </c>
      <c r="BJ218" s="112">
        <f>IF(Q218=1000,11,IF(Q218=-1000,0,IF(Q218&gt;0,11,IF(Q218&lt;0,(-Q218),"0"))))</f>
        <v>11</v>
      </c>
      <c r="BK218" s="112">
        <f>IF(Q218=1000,0,IF(Q218=-1000,11,IF(Q218&lt;0,11,IF(Q218&gt;0,(Q218),"0"))))</f>
        <v>10</v>
      </c>
      <c r="BL218" s="94">
        <f>IF(Q218="","",IF(Q218&gt;9,BH218,BJ218))</f>
        <v>12</v>
      </c>
      <c r="BM218" s="95" t="str">
        <f>IF(Q218="","","-")</f>
        <v>-</v>
      </c>
      <c r="BN218" s="96">
        <f>IF(Q218="","",IF(Q218&lt;-9,BI218,BK218))</f>
        <v>10</v>
      </c>
      <c r="BO218" s="112" t="e">
        <f>IF(R218=1000,11,IF(R218=-1000,0,IF(R218&gt;9,(R218+2),IF(R218&lt;0,(-R218),"0"))))</f>
        <v>#VALUE!</v>
      </c>
      <c r="BP218" s="112" t="str">
        <f>IF(R218=1000,0,IF(R218=-1000,11,IF(R218&lt;-9,-(R218-2),IF(R218&gt;0,(R218),"0"))))</f>
        <v/>
      </c>
      <c r="BQ218" s="112">
        <f>IF(R218=1000,11,IF(R218=-1000,0,IF(R218&gt;0,11,IF(R218&lt;0,(-R218),"0"))))</f>
        <v>11</v>
      </c>
      <c r="BR218" s="112" t="str">
        <f>IF(R218=1000,0,IF(R218=-1000,11,IF(R218&lt;0,11,IF(R218&gt;0,(R218),"0"))))</f>
        <v/>
      </c>
      <c r="BS218" s="94" t="str">
        <f>IF(R218="","",IF(R218&gt;9,BO218,BQ218))</f>
        <v/>
      </c>
      <c r="BT218" s="95" t="str">
        <f>IF(R218="","","-")</f>
        <v/>
      </c>
      <c r="BU218" s="96" t="str">
        <f>IF(R218="","",IF(R218&lt;-9,BP218,BR218))</f>
        <v/>
      </c>
      <c r="BV218" s="112" t="e">
        <f>IF(S218=1000,11,IF(S218=-1000,0,IF(S218&gt;9,(S218+2),IF(S218&lt;0,(-S218),"0"))))</f>
        <v>#VALUE!</v>
      </c>
      <c r="BW218" s="112" t="str">
        <f>IF(S218=1000,0,IF(S218=-1000,11,IF(S218&lt;-9,-(S218-2),IF(S218&gt;0,(S218),"0"))))</f>
        <v/>
      </c>
      <c r="BX218" s="112">
        <f>IF(S218=1000,11,IF(S218=-1000,0,IF(S218&gt;0,11,IF(S218&lt;0,(-S218),"0"))))</f>
        <v>11</v>
      </c>
      <c r="BY218" s="113" t="str">
        <f>IF(S218=1000,0,IF(S218=-1000,11,IF(S218&lt;0,11,IF(S218&gt;0,(S218),"0"))))</f>
        <v/>
      </c>
      <c r="BZ218" s="94" t="str">
        <f>IF(S218="","",IF(S218&gt;9,BV218,BX218))</f>
        <v/>
      </c>
      <c r="CA218" s="95" t="str">
        <f>IF(S218="","","-")</f>
        <v/>
      </c>
      <c r="CB218" s="96" t="str">
        <f>IF(S218="","",IF(S218&lt;-9,BW218,BY218))</f>
        <v/>
      </c>
      <c r="CC218" s="97">
        <f>IF(O218="","",SUM(T218:X218))</f>
        <v>3</v>
      </c>
      <c r="CD218" s="88" t="str">
        <f>IF(CC218="","","-")</f>
        <v>-</v>
      </c>
      <c r="CE218" s="98">
        <f>IF(O218="","",SUM(Y218:AC218))</f>
        <v>0</v>
      </c>
      <c r="CP218" s="32"/>
      <c r="CQ218" s="32"/>
    </row>
    <row r="219" spans="1:95" s="31" customFormat="1" ht="15" customHeight="1" thickBot="1" x14ac:dyDescent="0.25">
      <c r="A219" s="99">
        <f>IF(A214="","",A215)</f>
        <v>8</v>
      </c>
      <c r="B219" s="99">
        <f>IF(B214="","",B214)</f>
        <v>57</v>
      </c>
      <c r="C219" s="114">
        <v>5</v>
      </c>
      <c r="D219" s="115" t="str">
        <f>IF(A219="","",VLOOKUP(A219,СписокКМ!D:I,2,FALSE))</f>
        <v>САФИУЛЛИН Динар</v>
      </c>
      <c r="E219" s="116"/>
      <c r="F219" s="117" t="str">
        <f>IF(B219="","",VLOOKUP(B219,СписокКМ!D:I,2,FALSE))</f>
        <v>ПАЛИН Денис</v>
      </c>
      <c r="G219" s="118"/>
      <c r="H219" s="119"/>
      <c r="I219" s="120" t="s">
        <v>31</v>
      </c>
      <c r="J219" s="120" t="s">
        <v>30</v>
      </c>
      <c r="K219" s="120" t="s">
        <v>568</v>
      </c>
      <c r="L219" s="121" t="s">
        <v>567</v>
      </c>
      <c r="M219" s="121"/>
      <c r="N219" s="122"/>
      <c r="O219" s="123">
        <f>IF(I219="","",IF(I219="0",1000,IF(I219="-0",-1000,I219*1)))</f>
        <v>8</v>
      </c>
      <c r="P219" s="123">
        <f t="shared" si="182"/>
        <v>-8</v>
      </c>
      <c r="Q219" s="123">
        <f t="shared" si="182"/>
        <v>-7</v>
      </c>
      <c r="R219" s="123">
        <f t="shared" si="182"/>
        <v>-5</v>
      </c>
      <c r="S219" s="124" t="str">
        <f t="shared" si="182"/>
        <v/>
      </c>
      <c r="T219" s="125">
        <f t="shared" si="183"/>
        <v>1</v>
      </c>
      <c r="U219" s="126">
        <f t="shared" si="183"/>
        <v>0</v>
      </c>
      <c r="V219" s="126">
        <f t="shared" si="183"/>
        <v>0</v>
      </c>
      <c r="W219" s="126">
        <f t="shared" si="183"/>
        <v>0</v>
      </c>
      <c r="X219" s="126" t="str">
        <f t="shared" si="183"/>
        <v/>
      </c>
      <c r="Y219" s="127">
        <f t="shared" si="184"/>
        <v>0</v>
      </c>
      <c r="Z219" s="127">
        <f t="shared" si="184"/>
        <v>1</v>
      </c>
      <c r="AA219" s="127">
        <f t="shared" si="184"/>
        <v>1</v>
      </c>
      <c r="AB219" s="127">
        <f t="shared" si="184"/>
        <v>1</v>
      </c>
      <c r="AC219" s="127" t="str">
        <f t="shared" si="184"/>
        <v/>
      </c>
      <c r="AD219" s="128">
        <f>IF(CC219="","",IF(CC219&gt;CE219,1,-1))</f>
        <v>-1</v>
      </c>
      <c r="AE219" s="128">
        <f>IF(CC219="","",IF(CC219&lt;CE219,1,-1))</f>
        <v>1</v>
      </c>
      <c r="AF219" s="129">
        <f>IF(CC219&gt;CE219,1,0)</f>
        <v>0</v>
      </c>
      <c r="AG219" s="130">
        <f>IF(CE219&gt;CC219,1,0)</f>
        <v>1</v>
      </c>
      <c r="AH219" s="131">
        <f>IF(O219="","",AX219*1)</f>
        <v>11</v>
      </c>
      <c r="AI219" s="132">
        <f>IF(P219="","",BE219*1)</f>
        <v>8</v>
      </c>
      <c r="AJ219" s="132">
        <f>IF(Q219="","",BL219*1)</f>
        <v>7</v>
      </c>
      <c r="AK219" s="132">
        <f>IF(R219="","",BS219*1)</f>
        <v>5</v>
      </c>
      <c r="AL219" s="132" t="str">
        <f>IF(S219="","",BZ219*1)</f>
        <v/>
      </c>
      <c r="AM219" s="133">
        <f>IF(O219="","",AZ219*1)</f>
        <v>8</v>
      </c>
      <c r="AN219" s="133">
        <f>IF(P219="","",BG219*1)</f>
        <v>11</v>
      </c>
      <c r="AO219" s="133">
        <f>IF(Q219="","",BN219*1)</f>
        <v>11</v>
      </c>
      <c r="AP219" s="133">
        <f>IF(R219="","",BU219*1)</f>
        <v>11</v>
      </c>
      <c r="AQ219" s="133" t="str">
        <f>IF(S219="","",CB219*1)</f>
        <v/>
      </c>
      <c r="AR219" s="134">
        <f>SUM(AH219:AL219)</f>
        <v>31</v>
      </c>
      <c r="AS219" s="135">
        <f>SUM(AM219:AQ219)</f>
        <v>41</v>
      </c>
      <c r="AT219" s="136">
        <f>IF(O219=1000,11,IF(O219=-1000,0,IF(O219&gt;0,11,IF(O219&lt;0,(-O219),"0"))))</f>
        <v>11</v>
      </c>
      <c r="AU219" s="137">
        <f>IF(O219=1000,0,IF(O219=-1000,11,IF(O219&lt;-9,-(O219-2),IF(O219&gt;0,(O219),"0"))))</f>
        <v>8</v>
      </c>
      <c r="AV219" s="136" t="str">
        <f>IF(O219=1000,11,IF(O219=-1000,0,IF(O219&gt;9,(O219+2),IF(O219&lt;0,(-O219),"0"))))</f>
        <v>0</v>
      </c>
      <c r="AW219" s="137">
        <f>IF(O219=1000,0,IF(O219=-1000,11,IF(O219&lt;0,11,IF(O219&gt;0,(O219),"0"))))</f>
        <v>8</v>
      </c>
      <c r="AX219" s="138">
        <f>IF(O219="","",IF(O219&gt;9,AV219,AT219))</f>
        <v>11</v>
      </c>
      <c r="AY219" s="139" t="str">
        <f>IF(O219="","","-")</f>
        <v>-</v>
      </c>
      <c r="AZ219" s="140">
        <f>IF(O219="","",IF(O219&lt;-9,AU219,AW219))</f>
        <v>8</v>
      </c>
      <c r="BA219" s="136">
        <f>IF(P219=1000,11,IF(P219=-1000,0,IF(P219&gt;9,(P219+2),IF(P219&lt;0,(-P219),"0"))))</f>
        <v>8</v>
      </c>
      <c r="BB219" s="137" t="str">
        <f>IF(P219=1000,0,IF(P219=-1000,11,IF(P219&lt;-9,-(P219-2),IF(P219&gt;0,(P219),"0"))))</f>
        <v>0</v>
      </c>
      <c r="BC219" s="137">
        <f>IF(P219=1000,11,IF(P219=-1000,0,IF(P219&gt;0,11,IF(P219&lt;0,(-P219),"0"))))</f>
        <v>8</v>
      </c>
      <c r="BD219" s="137">
        <f>IF(P219=1000,0,IF(P219=-1000,11,IF(P219&lt;0,11,IF(P219&gt;0,(P219),"0"))))</f>
        <v>11</v>
      </c>
      <c r="BE219" s="138">
        <f>IF(P219="","",IF(P219&gt;9,BA219,BC219))</f>
        <v>8</v>
      </c>
      <c r="BF219" s="139" t="str">
        <f>IF(P219="","","-")</f>
        <v>-</v>
      </c>
      <c r="BG219" s="140">
        <f>IF(P219="","",IF(P219&lt;-9,BB219,BD219))</f>
        <v>11</v>
      </c>
      <c r="BH219" s="136">
        <f>IF(Q219=1000,11,IF(Q219=-1000,0,IF(Q219&gt;9,(Q219+2),IF(Q219&lt;0,(-Q219),"0"))))</f>
        <v>7</v>
      </c>
      <c r="BI219" s="137" t="str">
        <f>IF(Q219=1000,0,IF(Q219=-1000,11,IF(Q219&lt;-9,-(Q219-2),IF(Q219&gt;0,(Q219),"0"))))</f>
        <v>0</v>
      </c>
      <c r="BJ219" s="137">
        <f>IF(Q219=1000,11,IF(Q219=-1000,0,IF(Q219&gt;0,11,IF(Q219&lt;0,(-Q219),"0"))))</f>
        <v>7</v>
      </c>
      <c r="BK219" s="137">
        <f>IF(Q219=1000,0,IF(Q219=-1000,11,IF(Q219&lt;0,11,IF(Q219&gt;0,(Q219),"0"))))</f>
        <v>11</v>
      </c>
      <c r="BL219" s="138">
        <f>IF(Q219="","",IF(Q219&gt;9,BH219,BJ219))</f>
        <v>7</v>
      </c>
      <c r="BM219" s="139" t="str">
        <f>IF(Q219="","","-")</f>
        <v>-</v>
      </c>
      <c r="BN219" s="140">
        <f>IF(Q219="","",IF(Q219&lt;-9,BI219,BK219))</f>
        <v>11</v>
      </c>
      <c r="BO219" s="137">
        <f>IF(R219=1000,11,IF(R219=-1000,0,IF(R219&gt;9,(R219+2),IF(R219&lt;0,(-R219),"0"))))</f>
        <v>5</v>
      </c>
      <c r="BP219" s="137" t="str">
        <f>IF(R219=1000,0,IF(R219=-1000,11,IF(R219&lt;-9,-(R219-2),IF(R219&gt;0,(R219),"0"))))</f>
        <v>0</v>
      </c>
      <c r="BQ219" s="137">
        <f>IF(R219=1000,11,IF(R219=-1000,0,IF(R219&gt;0,11,IF(R219&lt;0,(-R219),"0"))))</f>
        <v>5</v>
      </c>
      <c r="BR219" s="137">
        <f>IF(R219=1000,0,IF(R219=-1000,11,IF(R219&lt;0,11,IF(R219&gt;0,(R219),"0"))))</f>
        <v>11</v>
      </c>
      <c r="BS219" s="138">
        <f>IF(R219="","",IF(R219&gt;9,BO219,BQ219))</f>
        <v>5</v>
      </c>
      <c r="BT219" s="139" t="str">
        <f>IF(R219="","","-")</f>
        <v>-</v>
      </c>
      <c r="BU219" s="140">
        <f>IF(R219="","",IF(R219&lt;-9,BP219,BR219))</f>
        <v>11</v>
      </c>
      <c r="BV219" s="137" t="e">
        <f>IF(S219=1000,11,IF(S219=-1000,0,IF(S219&gt;9,(S219+2),IF(S219&lt;0,(-S219),"0"))))</f>
        <v>#VALUE!</v>
      </c>
      <c r="BW219" s="137" t="str">
        <f>IF(S219=1000,0,IF(S219=-1000,11,IF(S219&lt;-9,-(S219-2),IF(S219&gt;0,(S219),"0"))))</f>
        <v/>
      </c>
      <c r="BX219" s="137">
        <f>IF(S219=1000,11,IF(S219=-1000,0,IF(S219&gt;0,11,IF(S219&lt;0,(-S219),"0"))))</f>
        <v>11</v>
      </c>
      <c r="BY219" s="141" t="str">
        <f>IF(S219=1000,0,IF(S219=-1000,11,IF(S219&lt;0,11,IF(S219&gt;0,(S219),"0"))))</f>
        <v/>
      </c>
      <c r="BZ219" s="138" t="str">
        <f>IF(S219="","",IF(S219&gt;9,BV219,BX219))</f>
        <v/>
      </c>
      <c r="CA219" s="139" t="str">
        <f>IF(S219="","","-")</f>
        <v/>
      </c>
      <c r="CB219" s="140" t="str">
        <f>IF(S219="","",IF(S219&lt;-9,BW219,BY219))</f>
        <v/>
      </c>
      <c r="CC219" s="142">
        <f>IF(O219="","",SUM(T219:X219))</f>
        <v>1</v>
      </c>
      <c r="CD219" s="143" t="str">
        <f>IF(CC219="","","-")</f>
        <v>-</v>
      </c>
      <c r="CE219" s="144">
        <f>IF(O219="","",SUM(Y219:AC219))</f>
        <v>3</v>
      </c>
      <c r="CP219" s="32"/>
      <c r="CQ219" s="32"/>
    </row>
    <row r="220" spans="1:95" s="31" customFormat="1" ht="15" customHeight="1" thickBot="1" x14ac:dyDescent="0.25">
      <c r="A220" s="145"/>
      <c r="B220" s="145"/>
      <c r="C220" s="145"/>
      <c r="D220" s="146"/>
      <c r="E220" s="147"/>
      <c r="F220" s="148"/>
      <c r="G220" s="149"/>
      <c r="H220" s="150"/>
      <c r="I220" s="151"/>
      <c r="J220" s="151"/>
      <c r="K220" s="151"/>
      <c r="L220" s="151"/>
      <c r="M220" s="151"/>
      <c r="N220" s="150"/>
      <c r="O220" s="152"/>
      <c r="P220" s="152"/>
      <c r="Q220" s="152"/>
      <c r="R220" s="152"/>
      <c r="S220" s="152"/>
      <c r="T220" s="153"/>
      <c r="U220" s="153"/>
      <c r="V220" s="153"/>
      <c r="W220" s="153"/>
      <c r="X220" s="153"/>
      <c r="Y220" s="154"/>
      <c r="Z220" s="154"/>
      <c r="AA220" s="154"/>
      <c r="AB220" s="154"/>
      <c r="AC220" s="154"/>
      <c r="AD220" s="155"/>
      <c r="AE220" s="155"/>
      <c r="AF220" s="156"/>
      <c r="AG220" s="156"/>
      <c r="AH220" s="157"/>
      <c r="AI220" s="157"/>
      <c r="AJ220" s="157"/>
      <c r="AK220" s="157"/>
      <c r="AL220" s="157"/>
      <c r="AM220" s="158"/>
      <c r="AN220" s="158"/>
      <c r="AO220" s="158"/>
      <c r="AP220" s="158"/>
      <c r="AQ220" s="158"/>
      <c r="AR220" s="159"/>
      <c r="AS220" s="159"/>
      <c r="AT220" s="160"/>
      <c r="AU220" s="160"/>
      <c r="AV220" s="160"/>
      <c r="AW220" s="160"/>
      <c r="AX220" s="161"/>
      <c r="AY220" s="161"/>
      <c r="AZ220" s="161"/>
      <c r="BA220" s="160"/>
      <c r="BB220" s="160"/>
      <c r="BC220" s="160"/>
      <c r="BD220" s="160"/>
      <c r="BE220" s="161"/>
      <c r="BF220" s="161"/>
      <c r="BG220" s="161"/>
      <c r="BH220" s="160"/>
      <c r="BI220" s="160"/>
      <c r="BJ220" s="160"/>
      <c r="BK220" s="160"/>
      <c r="BL220" s="161"/>
      <c r="BM220" s="161"/>
      <c r="BN220" s="161"/>
      <c r="BO220" s="160"/>
      <c r="BP220" s="160"/>
      <c r="BQ220" s="160"/>
      <c r="BR220" s="160"/>
      <c r="BS220" s="161"/>
      <c r="BT220" s="161"/>
      <c r="BU220" s="161"/>
      <c r="BV220" s="160"/>
      <c r="BW220" s="160"/>
      <c r="BX220" s="160"/>
      <c r="BY220" s="160"/>
      <c r="BZ220" s="161"/>
      <c r="CA220" s="161"/>
      <c r="CB220" s="161"/>
      <c r="CC220" s="162"/>
      <c r="CD220" s="163"/>
      <c r="CE220" s="164"/>
      <c r="CP220" s="32"/>
      <c r="CQ220" s="32"/>
    </row>
    <row r="221" spans="1:95" s="31" customFormat="1" ht="31.5" customHeight="1" thickBot="1" x14ac:dyDescent="0.25">
      <c r="A221" s="34">
        <v>2</v>
      </c>
      <c r="B221" s="35">
        <v>6</v>
      </c>
      <c r="C221" s="1225">
        <f>1+C212</f>
        <v>25</v>
      </c>
      <c r="D221" s="1227" t="str">
        <f>IF(A221="","",VLOOKUP(A221,СписокКМ!$A$186:$D$236,3,FALSE))</f>
        <v>Архангельская область</v>
      </c>
      <c r="E221" s="1228" t="e">
        <f>IF(B221="","",VLOOKUP(B221,СписокКМ!E:J,2,FALSE))</f>
        <v>#N/A</v>
      </c>
      <c r="F221" s="1231" t="str">
        <f>IF(B221="","",VLOOKUP(B221,СписокКМ!$A$186:$D$236,3,FALSE))</f>
        <v>Кемеровская область</v>
      </c>
      <c r="G221" s="1232" t="e">
        <f>IF(D221="","",VLOOKUP(D221,СписокКМ!G:L,2,FALSE))</f>
        <v>#N/A</v>
      </c>
      <c r="H221" s="36"/>
      <c r="I221" s="1235" t="s">
        <v>7</v>
      </c>
      <c r="J221" s="1235"/>
      <c r="K221" s="1235"/>
      <c r="L221" s="1235"/>
      <c r="M221" s="1235"/>
      <c r="N221" s="37"/>
      <c r="O221" s="1237"/>
      <c r="P221" s="1238"/>
      <c r="Q221" s="1238"/>
      <c r="R221" s="1238"/>
      <c r="S221" s="1238"/>
      <c r="T221" s="38">
        <f>IF(A221="","",VLOOKUP(A221,'[60]Протокол команд'!A:K,8,FALSE))</f>
        <v>1</v>
      </c>
      <c r="U221" s="39">
        <f>T221*5-4</f>
        <v>1</v>
      </c>
      <c r="V221" s="39">
        <f>T221*5</f>
        <v>5</v>
      </c>
      <c r="W221" s="39" t="str">
        <f>CONCATENATE(U221,"-",V221)</f>
        <v>1-5</v>
      </c>
      <c r="X221" s="39">
        <f>IF(A221="","",VLOOKUP(A221,'[60]Протокол команд'!A:K,10,FALSE))</f>
        <v>2</v>
      </c>
      <c r="Y221" s="39">
        <f>X221*5-4</f>
        <v>6</v>
      </c>
      <c r="Z221" s="39">
        <f>X221*5</f>
        <v>10</v>
      </c>
      <c r="AA221" s="39" t="str">
        <f>CONCATENATE(Y221,"-",Z221)</f>
        <v>6-10</v>
      </c>
      <c r="AB221" s="1241">
        <f>IF(O223="","",SUM(AF223:AF228))</f>
        <v>2</v>
      </c>
      <c r="AC221" s="1242"/>
      <c r="AD221" s="1243"/>
      <c r="AE221" s="1242">
        <f>IF(O223="","",SUM(AG223:AG228))</f>
        <v>3</v>
      </c>
      <c r="AF221" s="1242"/>
      <c r="AG221" s="1264"/>
      <c r="AH221" s="1241">
        <f>SUM(CC223:CC228)</f>
        <v>8</v>
      </c>
      <c r="AI221" s="1242"/>
      <c r="AJ221" s="1243"/>
      <c r="AK221" s="1242">
        <f>SUM(CE223:CE228)</f>
        <v>11</v>
      </c>
      <c r="AL221" s="1242"/>
      <c r="AM221" s="1264"/>
      <c r="AN221" s="1265">
        <f>SUM(AR223:AR228)</f>
        <v>108</v>
      </c>
      <c r="AO221" s="1266"/>
      <c r="AP221" s="1267"/>
      <c r="AQ221" s="1266">
        <f>SUM(AS223:AS228)</f>
        <v>138</v>
      </c>
      <c r="AR221" s="1266"/>
      <c r="AS221" s="1268"/>
      <c r="AT221" s="1314" t="s">
        <v>599</v>
      </c>
      <c r="AU221" s="1315"/>
      <c r="AV221" s="1315"/>
      <c r="AW221" s="1315"/>
      <c r="AX221" s="1315"/>
      <c r="AY221" s="1315"/>
      <c r="AZ221" s="1315"/>
      <c r="BA221" s="1315"/>
      <c r="BB221" s="1315"/>
      <c r="BC221" s="1315"/>
      <c r="BD221" s="1315"/>
      <c r="BE221" s="1315"/>
      <c r="BF221" s="1315"/>
      <c r="BG221" s="1315"/>
      <c r="BH221" s="1315"/>
      <c r="BI221" s="1315"/>
      <c r="BJ221" s="1315"/>
      <c r="BK221" s="1315"/>
      <c r="BL221" s="1315"/>
      <c r="BM221" s="1315"/>
      <c r="BN221" s="1315"/>
      <c r="BO221" s="1315"/>
      <c r="BP221" s="1315"/>
      <c r="BQ221" s="1315"/>
      <c r="BR221" s="1315"/>
      <c r="BS221" s="1315"/>
      <c r="BT221" s="1315"/>
      <c r="BU221" s="1315"/>
      <c r="BV221" s="1315"/>
      <c r="BW221" s="1315"/>
      <c r="BX221" s="1315"/>
      <c r="BY221" s="1315"/>
      <c r="BZ221" s="1315"/>
      <c r="CA221" s="1315"/>
      <c r="CB221" s="1316"/>
      <c r="CC221" s="1254">
        <f>IF(O223="","",SUM(AF223:AF228))</f>
        <v>2</v>
      </c>
      <c r="CD221" s="1256" t="str">
        <f>IF(CC221="","","-")</f>
        <v>-</v>
      </c>
      <c r="CE221" s="1258">
        <f>IF(O223="","",SUM(AG223:AG228))</f>
        <v>3</v>
      </c>
      <c r="CP221" s="32"/>
      <c r="CQ221" s="32"/>
    </row>
    <row r="222" spans="1:95" s="31" customFormat="1" ht="13.5" customHeight="1" x14ac:dyDescent="0.2">
      <c r="A222" s="40"/>
      <c r="B222" s="40"/>
      <c r="C222" s="1226"/>
      <c r="D222" s="1229" t="str">
        <f>IF(A222="","",VLOOKUP(A222,СписокКМ!D:I,2,FALSE))</f>
        <v/>
      </c>
      <c r="E222" s="1230" t="str">
        <f>IF(B222="","",VLOOKUP(B222,СписокКМ!E:J,2,FALSE))</f>
        <v/>
      </c>
      <c r="F222" s="1233" t="str">
        <f>IF(C222="","",VLOOKUP(C222,СписокКМ!F:K,2,FALSE))</f>
        <v/>
      </c>
      <c r="G222" s="1234" t="str">
        <f>IF(D222="","",VLOOKUP(D222,СписокКМ!G:L,2,FALSE))</f>
        <v/>
      </c>
      <c r="H222" s="41"/>
      <c r="I222" s="1236"/>
      <c r="J222" s="1236"/>
      <c r="K222" s="1236"/>
      <c r="L222" s="1236"/>
      <c r="M222" s="1236"/>
      <c r="N222" s="42"/>
      <c r="O222" s="1239"/>
      <c r="P222" s="1240"/>
      <c r="Q222" s="1240"/>
      <c r="R222" s="1240"/>
      <c r="S222" s="1240"/>
      <c r="T222" s="1260" t="s">
        <v>8</v>
      </c>
      <c r="U222" s="1261"/>
      <c r="V222" s="1261"/>
      <c r="W222" s="1261"/>
      <c r="X222" s="1261"/>
      <c r="Y222" s="1261"/>
      <c r="Z222" s="1261"/>
      <c r="AA222" s="1261"/>
      <c r="AB222" s="1261"/>
      <c r="AC222" s="1261"/>
      <c r="AD222" s="1261"/>
      <c r="AE222" s="1261"/>
      <c r="AF222" s="1261"/>
      <c r="AG222" s="1262"/>
      <c r="AH222" s="1261" t="s">
        <v>9</v>
      </c>
      <c r="AI222" s="1261"/>
      <c r="AJ222" s="1261"/>
      <c r="AK222" s="1261"/>
      <c r="AL222" s="1261"/>
      <c r="AM222" s="1261"/>
      <c r="AN222" s="1261"/>
      <c r="AO222" s="1261"/>
      <c r="AP222" s="1261"/>
      <c r="AQ222" s="1261"/>
      <c r="AR222" s="1261"/>
      <c r="AS222" s="1262"/>
      <c r="AT222" s="1263" t="s">
        <v>10</v>
      </c>
      <c r="AU222" s="1263"/>
      <c r="AV222" s="1263"/>
      <c r="AW222" s="1263"/>
      <c r="AX222" s="1263"/>
      <c r="AY222" s="1263"/>
      <c r="AZ222" s="1263"/>
      <c r="BA222" s="1263" t="s">
        <v>11</v>
      </c>
      <c r="BB222" s="1263"/>
      <c r="BC222" s="1263"/>
      <c r="BD222" s="1263"/>
      <c r="BE222" s="1263"/>
      <c r="BF222" s="1263"/>
      <c r="BG222" s="1263"/>
      <c r="BH222" s="1263" t="s">
        <v>12</v>
      </c>
      <c r="BI222" s="1263"/>
      <c r="BJ222" s="1263"/>
      <c r="BK222" s="1263"/>
      <c r="BL222" s="1263"/>
      <c r="BM222" s="1263"/>
      <c r="BN222" s="1263"/>
      <c r="BO222" s="1263" t="s">
        <v>13</v>
      </c>
      <c r="BP222" s="1263"/>
      <c r="BQ222" s="1263"/>
      <c r="BR222" s="1263"/>
      <c r="BS222" s="1263"/>
      <c r="BT222" s="1263"/>
      <c r="BU222" s="1263"/>
      <c r="BV222" s="1263" t="s">
        <v>14</v>
      </c>
      <c r="BW222" s="1263"/>
      <c r="BX222" s="1263"/>
      <c r="BY222" s="1263"/>
      <c r="BZ222" s="1263"/>
      <c r="CA222" s="1263"/>
      <c r="CB222" s="1263"/>
      <c r="CC222" s="1255"/>
      <c r="CD222" s="1257"/>
      <c r="CE222" s="1259"/>
      <c r="CP222" s="32"/>
      <c r="CQ222" s="32"/>
    </row>
    <row r="223" spans="1:95" s="31" customFormat="1" ht="15" customHeight="1" x14ac:dyDescent="0.2">
      <c r="A223" s="43">
        <v>2</v>
      </c>
      <c r="B223" s="44">
        <v>5</v>
      </c>
      <c r="C223" s="90">
        <v>1</v>
      </c>
      <c r="D223" s="46" t="str">
        <f>IF(A223="","",VLOOKUP(A223,СписокКМ!D:I,2,FALSE))</f>
        <v>БАБОШИН Алексей</v>
      </c>
      <c r="E223" s="47"/>
      <c r="F223" s="48" t="str">
        <f>IF(B223="","",VLOOKUP(B223,СписокКМ!D:I,2,FALSE))</f>
        <v>БЕДАРЬКОВ Вадим</v>
      </c>
      <c r="G223" s="49"/>
      <c r="H223" s="50"/>
      <c r="I223" s="51" t="s">
        <v>572</v>
      </c>
      <c r="J223" s="51" t="s">
        <v>568</v>
      </c>
      <c r="K223" s="51" t="s">
        <v>29</v>
      </c>
      <c r="L223" s="51" t="s">
        <v>567</v>
      </c>
      <c r="M223" s="51"/>
      <c r="N223" s="52"/>
      <c r="O223" s="53">
        <f>IF(I223="","",IF(I223="0",1000,IF(I223="-0",-1000,I223*1)))</f>
        <v>-10</v>
      </c>
      <c r="P223" s="53">
        <f t="shared" ref="P223:S224" si="185">IF(J223="","",IF(J223="0",1000,IF(J223="-0",-1000,J223*1)))</f>
        <v>-7</v>
      </c>
      <c r="Q223" s="53">
        <f t="shared" si="185"/>
        <v>9</v>
      </c>
      <c r="R223" s="53">
        <f t="shared" si="185"/>
        <v>-5</v>
      </c>
      <c r="S223" s="54" t="str">
        <f t="shared" si="185"/>
        <v/>
      </c>
      <c r="T223" s="55">
        <f t="shared" ref="T223:X224" si="186">IF(O223="","",IF(O223&gt;0,1,0))</f>
        <v>0</v>
      </c>
      <c r="U223" s="56">
        <f t="shared" si="186"/>
        <v>0</v>
      </c>
      <c r="V223" s="56">
        <f t="shared" si="186"/>
        <v>1</v>
      </c>
      <c r="W223" s="56">
        <f t="shared" si="186"/>
        <v>0</v>
      </c>
      <c r="X223" s="56" t="str">
        <f t="shared" si="186"/>
        <v/>
      </c>
      <c r="Y223" s="57">
        <f t="shared" ref="Y223:AC224" si="187">IF(O223="","",IF(O223&lt;0,1,0))</f>
        <v>1</v>
      </c>
      <c r="Z223" s="57">
        <f t="shared" si="187"/>
        <v>1</v>
      </c>
      <c r="AA223" s="57">
        <f t="shared" si="187"/>
        <v>0</v>
      </c>
      <c r="AB223" s="57">
        <f t="shared" si="187"/>
        <v>1</v>
      </c>
      <c r="AC223" s="57" t="str">
        <f t="shared" si="187"/>
        <v/>
      </c>
      <c r="AD223" s="58">
        <f>IF(CC223="","",IF(CC223&gt;CE223,1,-1))</f>
        <v>-1</v>
      </c>
      <c r="AE223" s="58">
        <f>IF(CC223="","",IF(CC223&lt;CE223,1,-1))</f>
        <v>1</v>
      </c>
      <c r="AF223" s="59">
        <f>IF(CC223&gt;CE223,1,0)</f>
        <v>0</v>
      </c>
      <c r="AG223" s="60">
        <f>IF(CE223&gt;CC223,1,0)</f>
        <v>1</v>
      </c>
      <c r="AH223" s="61">
        <f>IF(O223="","",AX223*1)</f>
        <v>10</v>
      </c>
      <c r="AI223" s="62">
        <f>IF(P223="","",BE223*1)</f>
        <v>7</v>
      </c>
      <c r="AJ223" s="62">
        <f>IF(Q223="","",BL223*1)</f>
        <v>11</v>
      </c>
      <c r="AK223" s="62">
        <f>IF(R223="","",BS223*1)</f>
        <v>5</v>
      </c>
      <c r="AL223" s="62" t="str">
        <f>IF(S223="","",BZ223*1)</f>
        <v/>
      </c>
      <c r="AM223" s="63">
        <f>IF(O223="","",AZ223*1)</f>
        <v>12</v>
      </c>
      <c r="AN223" s="63">
        <f>IF(P223="","",BG223*1)</f>
        <v>11</v>
      </c>
      <c r="AO223" s="63">
        <f>IF(Q223="","",BN223*1)</f>
        <v>9</v>
      </c>
      <c r="AP223" s="63">
        <f>IF(R223="","",BU223*1)</f>
        <v>11</v>
      </c>
      <c r="AQ223" s="63" t="str">
        <f>IF(S223="","",CB223*1)</f>
        <v/>
      </c>
      <c r="AR223" s="64">
        <f>SUM(AH223:AL223)</f>
        <v>33</v>
      </c>
      <c r="AS223" s="65">
        <f>SUM(AM223:AQ223)</f>
        <v>43</v>
      </c>
      <c r="AT223" s="66">
        <f>IF(O223=1000,11,IF(O223=-1000,0,IF(O223&gt;0,11,IF(O223&lt;0,(-O223),"0"))))</f>
        <v>10</v>
      </c>
      <c r="AU223" s="67">
        <f>IF(O223=1000,0,IF(O223=-1000,11,IF(O223&lt;-9,-(O223-2),IF(O223&gt;0,(O223),"0"))))</f>
        <v>12</v>
      </c>
      <c r="AV223" s="66">
        <f>IF(O223=1000,11,IF(O223=-1000,0,IF(O223&lt;9,11,IF(O223&gt;9,(O223+2),"0"))))</f>
        <v>11</v>
      </c>
      <c r="AW223" s="67">
        <f>IF(O223=1000,0,IF(O223=-1000,11,IF(O223&lt;0,11,IF(O223&gt;0,(O223),"0"))))</f>
        <v>11</v>
      </c>
      <c r="AX223" s="68">
        <f>IF(O223="","",IF(O223&gt;9,AV223,AT223))</f>
        <v>10</v>
      </c>
      <c r="AY223" s="69" t="str">
        <f>IF(O223="","","-")</f>
        <v>-</v>
      </c>
      <c r="AZ223" s="70">
        <f>IF(O223="","",IF(O223&lt;-9,AU223,AW223))</f>
        <v>12</v>
      </c>
      <c r="BA223" s="66">
        <f>IF(P223=1000,11,IF(P223=-1000,0,IF(P223&gt;9,(P223+2),IF(P223&lt;0,(-P223),"0"))))</f>
        <v>7</v>
      </c>
      <c r="BB223" s="67" t="str">
        <f>IF(P223=1000,0,IF(P223=-1000,11,IF(P223&lt;-9,-(P223-2),IF(P223&gt;0,(P223),"0"))))</f>
        <v>0</v>
      </c>
      <c r="BC223" s="67">
        <f>IF(P223=1000,11,IF(P223=-1000,0,IF(P223&gt;0,11,IF(P223&lt;0,(-P223),"0"))))</f>
        <v>7</v>
      </c>
      <c r="BD223" s="67">
        <f>IF(P223=1000,0,IF(P223=-1000,11,IF(P223&lt;0,11,IF(P223&gt;0,(P223),"0"))))</f>
        <v>11</v>
      </c>
      <c r="BE223" s="68">
        <f>IF(P223="","",IF(P223&gt;9,BA223,BC223))</f>
        <v>7</v>
      </c>
      <c r="BF223" s="69" t="str">
        <f>IF(P223="","","-")</f>
        <v>-</v>
      </c>
      <c r="BG223" s="70">
        <f>IF(P223="","",IF(P223&lt;-9,BB223,BD223))</f>
        <v>11</v>
      </c>
      <c r="BH223" s="66" t="str">
        <f>IF(Q223=1000,11,IF(Q223=-1000,0,IF(Q223&gt;9,(Q223+2),IF(Q223&lt;0,(-Q223),"0"))))</f>
        <v>0</v>
      </c>
      <c r="BI223" s="67">
        <f>IF(Q223=1000,0,IF(Q223=-1000,11,IF(Q223&lt;-9,-(Q223-2),IF(Q223&gt;0,(Q223),"0"))))</f>
        <v>9</v>
      </c>
      <c r="BJ223" s="67">
        <f>IF(Q223=1000,11,IF(Q223=-1000,0,IF(Q223&gt;0,11,IF(Q223&lt;0,(-Q223),"0"))))</f>
        <v>11</v>
      </c>
      <c r="BK223" s="67">
        <f>IF(Q223=1000,0,IF(Q223=-1000,11,IF(Q223&lt;0,11,IF(Q223&gt;0,(Q223),"0"))))</f>
        <v>9</v>
      </c>
      <c r="BL223" s="68">
        <f>IF(Q223="","",IF(Q223&gt;9,BH223,BJ223))</f>
        <v>11</v>
      </c>
      <c r="BM223" s="69" t="str">
        <f>IF(Q223="","","-")</f>
        <v>-</v>
      </c>
      <c r="BN223" s="70">
        <f>IF(Q223="","",IF(Q223&lt;-9,BI223,BK223))</f>
        <v>9</v>
      </c>
      <c r="BO223" s="67">
        <f>IF(R223=1000,11,IF(R223=-1000,0,IF(R223&gt;9,(R223+2),IF(R223&lt;0,(-R223),"0"))))</f>
        <v>5</v>
      </c>
      <c r="BP223" s="67" t="str">
        <f>IF(R223=1000,0,IF(R223=-1000,11,IF(R223&lt;-9,-(R223-2),IF(R223&gt;0,(R223),"0"))))</f>
        <v>0</v>
      </c>
      <c r="BQ223" s="67">
        <f>IF(R223=1000,11,IF(R223=-1000,0,IF(R223&gt;0,11,IF(R223&lt;0,(-R223),"0"))))</f>
        <v>5</v>
      </c>
      <c r="BR223" s="67">
        <f>IF(R223=1000,0,IF(R223=-1000,11,IF(R223&lt;0,11,IF(R223&gt;0,(R223),"0"))))</f>
        <v>11</v>
      </c>
      <c r="BS223" s="68">
        <f>IF(R223="","",IF(R223&gt;9,BO223,BQ223))</f>
        <v>5</v>
      </c>
      <c r="BT223" s="69" t="str">
        <f>IF(R223="","","-")</f>
        <v>-</v>
      </c>
      <c r="BU223" s="70">
        <f>IF(R223="","",IF(R223&lt;-9,BP223,BR223))</f>
        <v>11</v>
      </c>
      <c r="BV223" s="67" t="e">
        <f>IF(S223=1000,11,IF(S223=-1000,0,IF(S223&gt;9,(S223+2),IF(S223&lt;0,(-S223),"0"))))</f>
        <v>#VALUE!</v>
      </c>
      <c r="BW223" s="67" t="str">
        <f>IF(S223=1000,0,IF(S223=-1000,11,IF(S223&lt;-9,-(S223-2),IF(S223&gt;0,(S223),"0"))))</f>
        <v/>
      </c>
      <c r="BX223" s="67">
        <f>IF(S223=1000,11,IF(S223=-1000,0,IF(S223&gt;0,11,IF(S223&lt;0,(-S223),"0"))))</f>
        <v>11</v>
      </c>
      <c r="BY223" s="71" t="str">
        <f>IF(S223=1000,0,IF(S223=-1000,11,IF(S223&lt;0,11,IF(S223&gt;0,(S223),"0"))))</f>
        <v/>
      </c>
      <c r="BZ223" s="68" t="str">
        <f>IF(S223="","",IF(S223&gt;9,BV223,BX223))</f>
        <v/>
      </c>
      <c r="CA223" s="69" t="str">
        <f>IF(S223="","","-")</f>
        <v/>
      </c>
      <c r="CB223" s="70" t="str">
        <f>IF(S223="","",IF(S223&lt;-9,BW223,BY223))</f>
        <v/>
      </c>
      <c r="CC223" s="72">
        <f>IF(O223="","",SUM(T223:X223))</f>
        <v>1</v>
      </c>
      <c r="CD223" s="73" t="str">
        <f>IF(CC223="","","-")</f>
        <v>-</v>
      </c>
      <c r="CE223" s="74">
        <f>IF(O223="","",SUM(Y223:AC223))</f>
        <v>3</v>
      </c>
      <c r="CP223" s="32"/>
      <c r="CQ223" s="32"/>
    </row>
    <row r="224" spans="1:95" s="31" customFormat="1" ht="15" customHeight="1" x14ac:dyDescent="0.2">
      <c r="A224" s="43">
        <v>18</v>
      </c>
      <c r="B224" s="44">
        <v>62</v>
      </c>
      <c r="C224" s="75">
        <v>2</v>
      </c>
      <c r="D224" s="76" t="str">
        <f>IF(A224="","",VLOOKUP(A224,СписокКМ!D:I,2,FALSE))</f>
        <v>БЕГОУЛЕВ Матвей</v>
      </c>
      <c r="E224" s="47"/>
      <c r="F224" s="77" t="str">
        <f>IF(B224="","",VLOOKUP(B224,СписокКМ!D:I,2,FALSE))</f>
        <v>КОЙНОВ Захар</v>
      </c>
      <c r="G224" s="49"/>
      <c r="H224" s="41"/>
      <c r="I224" s="91" t="s">
        <v>152</v>
      </c>
      <c r="J224" s="91" t="s">
        <v>29</v>
      </c>
      <c r="K224" s="91" t="s">
        <v>155</v>
      </c>
      <c r="L224" s="91"/>
      <c r="M224" s="51"/>
      <c r="N224" s="42"/>
      <c r="O224" s="79">
        <f>IF(I224="","",IF(I224="0",1000,IF(I224="-0",-1000,I224*1)))</f>
        <v>5</v>
      </c>
      <c r="P224" s="79">
        <f t="shared" si="185"/>
        <v>9</v>
      </c>
      <c r="Q224" s="79">
        <f t="shared" si="185"/>
        <v>7</v>
      </c>
      <c r="R224" s="79" t="str">
        <f t="shared" si="185"/>
        <v/>
      </c>
      <c r="S224" s="80" t="str">
        <f t="shared" si="185"/>
        <v/>
      </c>
      <c r="T224" s="55">
        <f t="shared" si="186"/>
        <v>1</v>
      </c>
      <c r="U224" s="56">
        <f t="shared" si="186"/>
        <v>1</v>
      </c>
      <c r="V224" s="56">
        <f t="shared" si="186"/>
        <v>1</v>
      </c>
      <c r="W224" s="56" t="str">
        <f t="shared" si="186"/>
        <v/>
      </c>
      <c r="X224" s="56" t="str">
        <f t="shared" si="186"/>
        <v/>
      </c>
      <c r="Y224" s="57">
        <f t="shared" si="187"/>
        <v>0</v>
      </c>
      <c r="Z224" s="57">
        <f t="shared" si="187"/>
        <v>0</v>
      </c>
      <c r="AA224" s="57">
        <f t="shared" si="187"/>
        <v>0</v>
      </c>
      <c r="AB224" s="57" t="str">
        <f t="shared" si="187"/>
        <v/>
      </c>
      <c r="AC224" s="57" t="str">
        <f t="shared" si="187"/>
        <v/>
      </c>
      <c r="AD224" s="58">
        <f>IF(CC224="","",IF(CC224&gt;CE224,1,-1))</f>
        <v>1</v>
      </c>
      <c r="AE224" s="58">
        <f>IF(CC224="","",IF(CC224&lt;CE224,1,-1))</f>
        <v>-1</v>
      </c>
      <c r="AF224" s="59">
        <f>IF(CC224&gt;CE224,1,0)</f>
        <v>1</v>
      </c>
      <c r="AG224" s="60">
        <f>IF(CE224&gt;CC224,1,0)</f>
        <v>0</v>
      </c>
      <c r="AH224" s="81">
        <f>IF(O224="","",AX224*1)</f>
        <v>11</v>
      </c>
      <c r="AI224" s="92">
        <f>IF(P224="","",BE224*1)</f>
        <v>11</v>
      </c>
      <c r="AJ224" s="92">
        <f>IF(Q224="","",BL224*1)</f>
        <v>11</v>
      </c>
      <c r="AK224" s="92" t="str">
        <f>IF(R224="","",BS224*1)</f>
        <v/>
      </c>
      <c r="AL224" s="92" t="str">
        <f>IF(S224="","",BZ224*1)</f>
        <v/>
      </c>
      <c r="AM224" s="93">
        <f>IF(O224="","",AZ224*1)</f>
        <v>5</v>
      </c>
      <c r="AN224" s="93">
        <f>IF(P224="","",BG224*1)</f>
        <v>9</v>
      </c>
      <c r="AO224" s="93">
        <f>IF(Q224="","",BN224*1)</f>
        <v>7</v>
      </c>
      <c r="AP224" s="93" t="str">
        <f>IF(R224="","",BU224*1)</f>
        <v/>
      </c>
      <c r="AQ224" s="93" t="str">
        <f>IF(S224="","",CB224*1)</f>
        <v/>
      </c>
      <c r="AR224" s="64">
        <f>SUM(AH224:AL224)</f>
        <v>33</v>
      </c>
      <c r="AS224" s="65">
        <f>SUM(AM224:AQ224)</f>
        <v>21</v>
      </c>
      <c r="AT224" s="66">
        <f>IF(O224=1000,11,IF(O224=-1000,0,IF(O224&gt;0,11,IF(O224&lt;0,(-O224),"0"))))</f>
        <v>11</v>
      </c>
      <c r="AU224" s="67">
        <f>IF(O224=1000,0,IF(O224=-1000,11,IF(O224&lt;-9,-(O224-2),IF(O224&gt;0,(O224),"0"))))</f>
        <v>5</v>
      </c>
      <c r="AV224" s="66" t="str">
        <f>IF(O224=1000,11,IF(O224=-1000,0,IF(O224&gt;9,(O224+2),IF(O224&lt;0,(-O224),"0"))))</f>
        <v>0</v>
      </c>
      <c r="AW224" s="67">
        <f>IF(O224=1000,0,IF(O224=-1000,11,IF(O224&lt;0,11,IF(O224&gt;0,(O224),"0"))))</f>
        <v>5</v>
      </c>
      <c r="AX224" s="94">
        <f>IF(O224="","",IF(O224&gt;9,AV224,AT224))</f>
        <v>11</v>
      </c>
      <c r="AY224" s="95" t="str">
        <f>IF(O224="","","-")</f>
        <v>-</v>
      </c>
      <c r="AZ224" s="96">
        <f>IF(O224="","",IF(O224&lt;-9,AU224,AW224))</f>
        <v>5</v>
      </c>
      <c r="BA224" s="66" t="str">
        <f>IF(P224=1000,11,IF(P224=-1000,0,IF(P224&gt;9,(P224+2),IF(P224&lt;0,(-P224),"0"))))</f>
        <v>0</v>
      </c>
      <c r="BB224" s="67">
        <f>IF(P224=1000,0,IF(P224=-1000,11,IF(P224&lt;-9,-(P224-2),IF(P224&gt;0,(P224),"0"))))</f>
        <v>9</v>
      </c>
      <c r="BC224" s="67">
        <f>IF(P224=1000,11,IF(P224=-1000,0,IF(P224&gt;0,11,IF(P224&lt;0,(-P224),"0"))))</f>
        <v>11</v>
      </c>
      <c r="BD224" s="67">
        <f>IF(P224=1000,0,IF(P224=-1000,11,IF(P224&lt;0,11,IF(P224&gt;0,(P224),"0"))))</f>
        <v>9</v>
      </c>
      <c r="BE224" s="94">
        <f>IF(P224="","",IF(P224&gt;9,BA224,BC224))</f>
        <v>11</v>
      </c>
      <c r="BF224" s="95" t="str">
        <f>IF(P224="","","-")</f>
        <v>-</v>
      </c>
      <c r="BG224" s="96">
        <f>IF(P224="","",IF(P224&lt;-9,BB224,BD224))</f>
        <v>9</v>
      </c>
      <c r="BH224" s="66" t="str">
        <f>IF(Q224=1000,11,IF(Q224=-1000,0,IF(Q224&gt;9,(Q224+2),IF(Q224&lt;0,(-Q224),"0"))))</f>
        <v>0</v>
      </c>
      <c r="BI224" s="67">
        <f>IF(Q224=1000,0,IF(Q224=-1000,11,IF(Q224&lt;-9,-(Q224-2),IF(Q224&gt;0,(Q224),"0"))))</f>
        <v>7</v>
      </c>
      <c r="BJ224" s="67">
        <f>IF(Q224=1000,11,IF(Q224=-1000,0,IF(Q224&gt;0,11,IF(Q224&lt;0,(-Q224),"0"))))</f>
        <v>11</v>
      </c>
      <c r="BK224" s="67">
        <f>IF(Q224=1000,0,IF(Q224=-1000,11,IF(Q224&lt;0,11,IF(Q224&gt;0,(Q224),"0"))))</f>
        <v>7</v>
      </c>
      <c r="BL224" s="94">
        <f>IF(Q224="","",IF(Q224&gt;9,BH224,BJ224))</f>
        <v>11</v>
      </c>
      <c r="BM224" s="95" t="str">
        <f>IF(Q224="","","-")</f>
        <v>-</v>
      </c>
      <c r="BN224" s="96">
        <f>IF(Q224="","",IF(Q224&lt;-9,BI224,BK224))</f>
        <v>7</v>
      </c>
      <c r="BO224" s="67" t="e">
        <f>IF(R224=1000,11,IF(R224=-1000,0,IF(R224&gt;9,(R224+2),IF(R224&lt;0,(-R224),"0"))))</f>
        <v>#VALUE!</v>
      </c>
      <c r="BP224" s="67" t="str">
        <f>IF(R224=1000,0,IF(R224=-1000,11,IF(R224&lt;-9,-(R224-2),IF(R224&gt;0,(R224),"0"))))</f>
        <v/>
      </c>
      <c r="BQ224" s="67">
        <f>IF(R224=1000,11,IF(R224=-1000,0,IF(R224&gt;0,11,IF(R224&lt;0,(-R224),"0"))))</f>
        <v>11</v>
      </c>
      <c r="BR224" s="67" t="str">
        <f>IF(R224=1000,0,IF(R224=-1000,11,IF(R224&lt;0,11,IF(R224&gt;0,(R224),"0"))))</f>
        <v/>
      </c>
      <c r="BS224" s="94" t="str">
        <f>IF(R224="","",IF(R224&gt;9,BO224,BQ224))</f>
        <v/>
      </c>
      <c r="BT224" s="95" t="str">
        <f>IF(R224="","","-")</f>
        <v/>
      </c>
      <c r="BU224" s="96" t="str">
        <f>IF(R224="","",IF(R224&lt;-9,BP224,BR224))</f>
        <v/>
      </c>
      <c r="BV224" s="67" t="e">
        <f>IF(S224=1000,11,IF(S224=-1000,0,IF(S224&gt;9,(S224+2),IF(S224&lt;0,(-S224),"0"))))</f>
        <v>#VALUE!</v>
      </c>
      <c r="BW224" s="67" t="str">
        <f>IF(S224=1000,0,IF(S224=-1000,11,IF(S224&lt;-9,-(S224-2),IF(S224&gt;0,(S224),"0"))))</f>
        <v/>
      </c>
      <c r="BX224" s="67">
        <f>IF(S224=1000,11,IF(S224=-1000,0,IF(S224&gt;0,11,IF(S224&lt;0,(-S224),"0"))))</f>
        <v>11</v>
      </c>
      <c r="BY224" s="71" t="str">
        <f>IF(S224=1000,0,IF(S224=-1000,11,IF(S224&lt;0,11,IF(S224&gt;0,(S224),"0"))))</f>
        <v/>
      </c>
      <c r="BZ224" s="94" t="str">
        <f>IF(S224="","",IF(S224&gt;9,BV224,BX224))</f>
        <v/>
      </c>
      <c r="CA224" s="95" t="str">
        <f>IF(S224="","","-")</f>
        <v/>
      </c>
      <c r="CB224" s="96" t="str">
        <f>IF(S224="","",IF(S224&lt;-9,BW224,BY224))</f>
        <v/>
      </c>
      <c r="CC224" s="97">
        <f>IF(O224="","",SUM(T224:X224))</f>
        <v>3</v>
      </c>
      <c r="CD224" s="88" t="str">
        <f>IF(CC224="","","-")</f>
        <v>-</v>
      </c>
      <c r="CE224" s="98">
        <f>IF(O224="","",SUM(Y224:AC224))</f>
        <v>0</v>
      </c>
      <c r="CP224" s="32"/>
      <c r="CQ224" s="32"/>
    </row>
    <row r="225" spans="1:95" s="31" customFormat="1" ht="15" customHeight="1" x14ac:dyDescent="0.2">
      <c r="A225" s="43">
        <v>70</v>
      </c>
      <c r="B225" s="44">
        <v>55</v>
      </c>
      <c r="C225" s="1250" t="s">
        <v>563</v>
      </c>
      <c r="D225" s="76" t="str">
        <f>IF(A225="","",VLOOKUP(A225,СписокКМ!D:I,2,FALSE))</f>
        <v>НИКАНДРОВ Максим</v>
      </c>
      <c r="E225" s="47"/>
      <c r="F225" s="77" t="str">
        <f>IF(B225="","",VLOOKUP(B225,СписокКМ!D:I,2,FALSE))</f>
        <v>ЛУКЬЯНЧИКОВ Кирилл</v>
      </c>
      <c r="G225" s="49"/>
      <c r="H225" s="41"/>
      <c r="I225" s="1252" t="s">
        <v>568</v>
      </c>
      <c r="J225" s="1252" t="s">
        <v>159</v>
      </c>
      <c r="K225" s="1252" t="s">
        <v>564</v>
      </c>
      <c r="L225" s="1252" t="s">
        <v>152</v>
      </c>
      <c r="M225" s="1252" t="s">
        <v>164</v>
      </c>
      <c r="N225" s="42"/>
      <c r="O225" s="1244">
        <f>IF(I225="","",IF(I225="0",1000,IF(I225="-0",-1000,I225*1)))</f>
        <v>-7</v>
      </c>
      <c r="P225" s="1244">
        <f>IF(J225="","",IF(J225="0",1000,IF(J225="-0",-1000,J225*1)))</f>
        <v>10</v>
      </c>
      <c r="Q225" s="1244">
        <f>IF(K225="","",IF(K225="0",1000,IF(K225="-0",-1000,K225*1)))</f>
        <v>-6</v>
      </c>
      <c r="R225" s="1244" t="str">
        <f>IF(L226="","",IF(L226="0",1000,IF(L226="-0",-1000,L226*1)))</f>
        <v/>
      </c>
      <c r="S225" s="1246" t="str">
        <f>IF(M226="","",IF(M226="0",1000,IF(M226="-0",-1000,M226*1)))</f>
        <v/>
      </c>
      <c r="T225" s="1248">
        <f>IF(O225="","",IF(O225&gt;0,1,0))</f>
        <v>0</v>
      </c>
      <c r="U225" s="1284">
        <f>IF(P225="","",IF(P225&gt;0,1,0))</f>
        <v>1</v>
      </c>
      <c r="V225" s="1284">
        <f>IF(Q225="","",IF(Q225&gt;0,1,0))</f>
        <v>0</v>
      </c>
      <c r="W225" s="1284" t="str">
        <f>IF(R225="","",IF(R225&gt;0,1,0))</f>
        <v/>
      </c>
      <c r="X225" s="1284" t="str">
        <f>IF(S225="","",IF(S225&gt;0,1,0))</f>
        <v/>
      </c>
      <c r="Y225" s="1278">
        <f>IF(O225="","",IF(O225&lt;0,1,0))</f>
        <v>1</v>
      </c>
      <c r="Z225" s="1278">
        <f>IF(P225="","",IF(P225&lt;0,1,0))</f>
        <v>0</v>
      </c>
      <c r="AA225" s="1278">
        <f>IF(Q225="","",IF(Q225&lt;0,1,0))</f>
        <v>1</v>
      </c>
      <c r="AB225" s="1278" t="str">
        <f>IF(R225="","",IF(R225&lt;0,1,0))</f>
        <v/>
      </c>
      <c r="AC225" s="1278" t="str">
        <f>IF(S225="","",IF(S225&lt;0,1,0))</f>
        <v/>
      </c>
      <c r="AD225" s="1280">
        <f>IF(CC225="","",IF(CC225&gt;CE225,1,-1))</f>
        <v>1</v>
      </c>
      <c r="AE225" s="1280">
        <f>IF(CC225="","",IF(CC225&lt;CE225,1,-1))</f>
        <v>-1</v>
      </c>
      <c r="AF225" s="1282">
        <f>IF(CC225&gt;CE225,1,0)</f>
        <v>1</v>
      </c>
      <c r="AG225" s="1272">
        <f>IF(CE225&gt;CC225,1,0)</f>
        <v>0</v>
      </c>
      <c r="AH225" s="1274">
        <f>IF(O225="","",AX225*1)</f>
        <v>7</v>
      </c>
      <c r="AI225" s="1276">
        <f>IF(P225="","",BE225*1)</f>
        <v>12</v>
      </c>
      <c r="AJ225" s="1276">
        <f>IF(Q225="","",BL225*1)</f>
        <v>6</v>
      </c>
      <c r="AK225" s="1276" t="str">
        <f>IF(R225="","",BS225*1)</f>
        <v/>
      </c>
      <c r="AL225" s="1276" t="str">
        <f>IF(S225="","",BZ225*1)</f>
        <v/>
      </c>
      <c r="AM225" s="1298">
        <f>IF(O225="","",AZ225*1)</f>
        <v>11</v>
      </c>
      <c r="AN225" s="1298">
        <f>IF(P225="","",BG225*1)</f>
        <v>10</v>
      </c>
      <c r="AO225" s="1298">
        <f>IF(Q225="","",BN225*1)</f>
        <v>11</v>
      </c>
      <c r="AP225" s="1298" t="str">
        <f>IF(R225="","",BU225*1)</f>
        <v/>
      </c>
      <c r="AQ225" s="1298" t="str">
        <f>IF(S225="","",CB225*1)</f>
        <v/>
      </c>
      <c r="AR225" s="1300">
        <f>SUM(AH226:AL226)</f>
        <v>0</v>
      </c>
      <c r="AS225" s="1292">
        <f>SUM(AM226:AQ226)</f>
        <v>0</v>
      </c>
      <c r="AT225" s="1294">
        <f>IF(O225=1000,11,IF(O225=-1000,0,IF(O225&gt;0,11,IF(O225&lt;0,(-O225),"0"))))</f>
        <v>7</v>
      </c>
      <c r="AU225" s="1286" t="str">
        <f>IF(O225=1000,0,IF(O225=-1000,11,IF(O225&lt;-9,-(O225-2),IF(O225&gt;0,(O225),"0"))))</f>
        <v>0</v>
      </c>
      <c r="AV225" s="1286">
        <f>IF(O225=1000,11,IF(O225=-1000,0,IF(O225&gt;9,(O225+2),IF(O225&lt;0,(-O225),"0"))))</f>
        <v>7</v>
      </c>
      <c r="AW225" s="1286">
        <f>IF(O225=1000,0,IF(O225=-1000,11,IF(O225&lt;0,11,IF(O225&gt;0,(O225),"0"))))</f>
        <v>11</v>
      </c>
      <c r="AX225" s="1296">
        <f>IF(O225="","",IF(O225&gt;9,AV225,AT225))</f>
        <v>7</v>
      </c>
      <c r="AY225" s="1288" t="str">
        <f>IF(O225="","","-")</f>
        <v>-</v>
      </c>
      <c r="AZ225" s="1290">
        <f>IF(O225="","",IF(O225&lt;-9,AU225,AW225))</f>
        <v>11</v>
      </c>
      <c r="BA225" s="1286">
        <f>IF(P225=1000,11,IF(P225=-1000,0,IF(P225&gt;9,(P225+2),IF(P225&lt;0,(-P225),"0"))))</f>
        <v>12</v>
      </c>
      <c r="BB225" s="1286">
        <f>IF(P225=1000,0,IF(P225=-1000,11,IF(P225&lt;-9,-(P225-2),IF(P225&gt;0,(P225),"0"))))</f>
        <v>10</v>
      </c>
      <c r="BC225" s="1286">
        <f>IF(P225=1000,11,IF(P225=-1000,0,IF(P225&gt;0,11,IF(P225&lt;0,(-P225),"0"))))</f>
        <v>11</v>
      </c>
      <c r="BD225" s="1286">
        <f>IF(P225=1000,0,IF(P225=-1000,11,IF(P225&lt;0,11,IF(P225&gt;0,(P225),"0"))))</f>
        <v>10</v>
      </c>
      <c r="BE225" s="1296">
        <f>IF(P225="","",IF(P225&gt;9,BA225,BC225))</f>
        <v>12</v>
      </c>
      <c r="BF225" s="1288" t="str">
        <f>IF(P225="","","-")</f>
        <v>-</v>
      </c>
      <c r="BG225" s="1290">
        <f>IF(P225="","",IF(P225&lt;-9,BB225,BD225))</f>
        <v>10</v>
      </c>
      <c r="BH225" s="1286">
        <f>IF(Q225=1000,11,IF(Q225=-1000,0,IF(Q225&gt;9,(Q225+2),IF(Q225&lt;0,(-Q225),"0"))))</f>
        <v>6</v>
      </c>
      <c r="BI225" s="1286" t="str">
        <f>IF(Q225=1000,0,IF(Q225=-1000,11,IF(Q225&lt;-9,-(Q225-2),IF(Q225&gt;0,(Q225),"0"))))</f>
        <v>0</v>
      </c>
      <c r="BJ225" s="1286">
        <f>IF(Q225=1000,11,IF(Q225=-1000,0,IF(Q225&gt;0,11,IF(Q225&lt;0,(-Q225),"0"))))</f>
        <v>6</v>
      </c>
      <c r="BK225" s="1286">
        <f>IF(Q225=1000,0,IF(Q225=-1000,11,IF(Q225&lt;0,11,IF(Q225&gt;0,(Q225),"0"))))</f>
        <v>11</v>
      </c>
      <c r="BL225" s="1296">
        <f>IF(Q225="","",IF(Q225&gt;9,BH225,BJ225))</f>
        <v>6</v>
      </c>
      <c r="BM225" s="1288" t="str">
        <f>IF(Q225="","","-")</f>
        <v>-</v>
      </c>
      <c r="BN225" s="1290">
        <f>IF(Q225="","",IF(Q225&lt;-9,BI225,BK225))</f>
        <v>11</v>
      </c>
      <c r="BO225" s="1286" t="e">
        <f>IF(R225=1000,11,IF(R225=-1000,0,IF(R225&gt;9,(R225+2),IF(R225&lt;0,(-R225),"0"))))</f>
        <v>#VALUE!</v>
      </c>
      <c r="BP225" s="1286" t="str">
        <f>IF(R225=1000,0,IF(R225=-1000,11,IF(R225&lt;-9,-(R225-2),IF(R225&gt;0,(R225),"0"))))</f>
        <v/>
      </c>
      <c r="BQ225" s="1286">
        <f>IF(R225=1000,11,IF(R225=-1000,0,IF(R225&gt;0,11,IF(R225&lt;0,(-R225),"0"))))</f>
        <v>11</v>
      </c>
      <c r="BR225" s="1286" t="str">
        <f>IF(R225=1000,0,IF(R225=-1000,11,IF(R225&lt;0,11,IF(R225&gt;0,(R225),"0"))))</f>
        <v/>
      </c>
      <c r="BS225" s="1296">
        <v>11</v>
      </c>
      <c r="BT225" s="1288" t="s">
        <v>569</v>
      </c>
      <c r="BU225" s="1290">
        <v>5</v>
      </c>
      <c r="BV225" s="1286" t="e">
        <f>IF(S225=1000,11,IF(S225=-1000,0,IF(S225&gt;9,(S225+2),IF(S225&lt;0,(-S225),"0"))))</f>
        <v>#VALUE!</v>
      </c>
      <c r="BW225" s="1286" t="str">
        <f>IF(S225=1000,0,IF(S225=-1000,11,IF(S225&lt;-9,-(S225-2),IF(S225&gt;0,(S225),"0"))))</f>
        <v/>
      </c>
      <c r="BX225" s="1286">
        <f>IF(S225=1000,11,IF(S225=-1000,0,IF(S225&gt;0,11,IF(S225&lt;0,(-S225),"0"))))</f>
        <v>11</v>
      </c>
      <c r="BY225" s="1286" t="str">
        <f>IF(S225=1000,0,IF(S225=-1000,11,IF(S225&lt;0,11,IF(S225&gt;0,(S225),"0"))))</f>
        <v/>
      </c>
      <c r="BZ225" s="1296">
        <v>15</v>
      </c>
      <c r="CA225" s="1288" t="s">
        <v>569</v>
      </c>
      <c r="CB225" s="1290">
        <v>13</v>
      </c>
      <c r="CC225" s="1302">
        <v>3</v>
      </c>
      <c r="CD225" s="1304" t="str">
        <f>IF(CC225="","","-")</f>
        <v>-</v>
      </c>
      <c r="CE225" s="1306">
        <v>2</v>
      </c>
      <c r="CP225" s="32"/>
      <c r="CQ225" s="32"/>
    </row>
    <row r="226" spans="1:95" s="31" customFormat="1" ht="15" customHeight="1" x14ac:dyDescent="0.2">
      <c r="A226" s="43">
        <v>18</v>
      </c>
      <c r="B226" s="44">
        <v>62</v>
      </c>
      <c r="C226" s="1251"/>
      <c r="D226" s="46" t="str">
        <f>IF(A226="","",VLOOKUP(A226,СписокКМ!D:I,2,FALSE))</f>
        <v>БЕГОУЛЕВ Матвей</v>
      </c>
      <c r="E226" s="47"/>
      <c r="F226" s="48" t="str">
        <f>IF(B226="","",VLOOKUP(B226,СписокКМ!D:I,2,FALSE))</f>
        <v>КОЙНОВ Захар</v>
      </c>
      <c r="G226" s="49"/>
      <c r="H226" s="41"/>
      <c r="I226" s="1253"/>
      <c r="J226" s="1253"/>
      <c r="K226" s="1253"/>
      <c r="L226" s="1253"/>
      <c r="M226" s="1253"/>
      <c r="N226" s="42"/>
      <c r="O226" s="1245"/>
      <c r="P226" s="1245"/>
      <c r="Q226" s="1245"/>
      <c r="R226" s="1245"/>
      <c r="S226" s="1247"/>
      <c r="T226" s="1249"/>
      <c r="U226" s="1285"/>
      <c r="V226" s="1285"/>
      <c r="W226" s="1285"/>
      <c r="X226" s="1285"/>
      <c r="Y226" s="1279"/>
      <c r="Z226" s="1279"/>
      <c r="AA226" s="1279"/>
      <c r="AB226" s="1279"/>
      <c r="AC226" s="1279"/>
      <c r="AD226" s="1281"/>
      <c r="AE226" s="1281"/>
      <c r="AF226" s="1283"/>
      <c r="AG226" s="1273"/>
      <c r="AH226" s="1275"/>
      <c r="AI226" s="1277"/>
      <c r="AJ226" s="1277"/>
      <c r="AK226" s="1277"/>
      <c r="AL226" s="1277"/>
      <c r="AM226" s="1299"/>
      <c r="AN226" s="1299"/>
      <c r="AO226" s="1299"/>
      <c r="AP226" s="1299"/>
      <c r="AQ226" s="1299"/>
      <c r="AR226" s="1301"/>
      <c r="AS226" s="1293"/>
      <c r="AT226" s="1295"/>
      <c r="AU226" s="1287"/>
      <c r="AV226" s="1287"/>
      <c r="AW226" s="1287"/>
      <c r="AX226" s="1297"/>
      <c r="AY226" s="1289"/>
      <c r="AZ226" s="1291"/>
      <c r="BA226" s="1287"/>
      <c r="BB226" s="1287"/>
      <c r="BC226" s="1287"/>
      <c r="BD226" s="1287"/>
      <c r="BE226" s="1297"/>
      <c r="BF226" s="1289"/>
      <c r="BG226" s="1291"/>
      <c r="BH226" s="1287"/>
      <c r="BI226" s="1287"/>
      <c r="BJ226" s="1287"/>
      <c r="BK226" s="1287"/>
      <c r="BL226" s="1297"/>
      <c r="BM226" s="1289"/>
      <c r="BN226" s="1291"/>
      <c r="BO226" s="1287"/>
      <c r="BP226" s="1287"/>
      <c r="BQ226" s="1287"/>
      <c r="BR226" s="1287"/>
      <c r="BS226" s="1297"/>
      <c r="BT226" s="1289"/>
      <c r="BU226" s="1291"/>
      <c r="BV226" s="1287"/>
      <c r="BW226" s="1287"/>
      <c r="BX226" s="1287"/>
      <c r="BY226" s="1287"/>
      <c r="BZ226" s="1297"/>
      <c r="CA226" s="1289"/>
      <c r="CB226" s="1291"/>
      <c r="CC226" s="1303"/>
      <c r="CD226" s="1305"/>
      <c r="CE226" s="1307"/>
      <c r="CP226" s="32"/>
      <c r="CQ226" s="32"/>
    </row>
    <row r="227" spans="1:95" s="31" customFormat="1" ht="15" customHeight="1" x14ac:dyDescent="0.2">
      <c r="A227" s="99">
        <f>IF(A223="","",A223)</f>
        <v>2</v>
      </c>
      <c r="B227" s="99">
        <f>IF(B223="","",B224)</f>
        <v>62</v>
      </c>
      <c r="C227" s="75">
        <v>4</v>
      </c>
      <c r="D227" s="100" t="str">
        <f>IF(A227="","",VLOOKUP(A227,СписокКМ!D:I,2,FALSE))</f>
        <v>БАБОШИН Алексей</v>
      </c>
      <c r="E227" s="101"/>
      <c r="F227" s="77" t="str">
        <f>IF(B227="","",VLOOKUP(B227,СписокКМ!D:I,2,FALSE))</f>
        <v>КОЙНОВ Захар</v>
      </c>
      <c r="G227" s="102"/>
      <c r="H227" s="41"/>
      <c r="I227" s="91" t="s">
        <v>567</v>
      </c>
      <c r="J227" s="91" t="s">
        <v>567</v>
      </c>
      <c r="K227" s="91" t="s">
        <v>567</v>
      </c>
      <c r="L227" s="91"/>
      <c r="M227" s="91"/>
      <c r="N227" s="42"/>
      <c r="O227" s="79">
        <f>IF(I227="","",IF(I227="0",1000,IF(I227="-0",-1000,I227*1)))</f>
        <v>-5</v>
      </c>
      <c r="P227" s="79">
        <f t="shared" ref="P227:S228" si="188">IF(J227="","",IF(J227="0",1000,IF(J227="-0",-1000,J227*1)))</f>
        <v>-5</v>
      </c>
      <c r="Q227" s="79">
        <f t="shared" si="188"/>
        <v>-5</v>
      </c>
      <c r="R227" s="79" t="str">
        <f t="shared" si="188"/>
        <v/>
      </c>
      <c r="S227" s="80" t="str">
        <f t="shared" si="188"/>
        <v/>
      </c>
      <c r="T227" s="103">
        <f t="shared" ref="T227:X228" si="189">IF(O227="","",IF(O227&gt;0,1,0))</f>
        <v>0</v>
      </c>
      <c r="U227" s="104">
        <f t="shared" si="189"/>
        <v>0</v>
      </c>
      <c r="V227" s="104">
        <f t="shared" si="189"/>
        <v>0</v>
      </c>
      <c r="W227" s="104" t="str">
        <f t="shared" si="189"/>
        <v/>
      </c>
      <c r="X227" s="104" t="str">
        <f t="shared" si="189"/>
        <v/>
      </c>
      <c r="Y227" s="105">
        <f t="shared" ref="Y227:AC228" si="190">IF(O227="","",IF(O227&lt;0,1,0))</f>
        <v>1</v>
      </c>
      <c r="Z227" s="105">
        <f t="shared" si="190"/>
        <v>1</v>
      </c>
      <c r="AA227" s="105">
        <f t="shared" si="190"/>
        <v>1</v>
      </c>
      <c r="AB227" s="105" t="str">
        <f t="shared" si="190"/>
        <v/>
      </c>
      <c r="AC227" s="105" t="str">
        <f t="shared" si="190"/>
        <v/>
      </c>
      <c r="AD227" s="106">
        <f>IF(CC227="","",IF(CC227&gt;CE227,1,-1))</f>
        <v>-1</v>
      </c>
      <c r="AE227" s="106">
        <f>IF(CC227="","",IF(CC227&lt;CE227,1,-1))</f>
        <v>1</v>
      </c>
      <c r="AF227" s="107">
        <f>IF(CC227&gt;CE227,1,0)</f>
        <v>0</v>
      </c>
      <c r="AG227" s="108">
        <f>IF(CE227&gt;CC227,1,0)</f>
        <v>1</v>
      </c>
      <c r="AH227" s="81">
        <f>IF(O227="","",AX227*1)</f>
        <v>5</v>
      </c>
      <c r="AI227" s="92">
        <f>IF(P227="","",BE227*1)</f>
        <v>5</v>
      </c>
      <c r="AJ227" s="92">
        <f>IF(Q227="","",BL227*1)</f>
        <v>5</v>
      </c>
      <c r="AK227" s="92" t="str">
        <f>IF(R227="","",BS227*1)</f>
        <v/>
      </c>
      <c r="AL227" s="92" t="str">
        <f>IF(S227="","",BZ227*1)</f>
        <v/>
      </c>
      <c r="AM227" s="93">
        <f>IF(O227="","",AZ227*1)</f>
        <v>11</v>
      </c>
      <c r="AN227" s="93">
        <f>IF(P227="","",BG227*1)</f>
        <v>11</v>
      </c>
      <c r="AO227" s="93">
        <f>IF(Q227="","",BN227*1)</f>
        <v>11</v>
      </c>
      <c r="AP227" s="93" t="str">
        <f>IF(R227="","",BU227*1)</f>
        <v/>
      </c>
      <c r="AQ227" s="93" t="str">
        <f>IF(S227="","",CB227*1)</f>
        <v/>
      </c>
      <c r="AR227" s="109">
        <f>SUM(AH227:AL227)</f>
        <v>15</v>
      </c>
      <c r="AS227" s="110">
        <f>SUM(AM227:AQ227)</f>
        <v>33</v>
      </c>
      <c r="AT227" s="111">
        <f>IF(O227=1000,11,IF(O227=-1000,0,IF(O227&gt;0,11,IF(O227&lt;0,(-O227),"0"))))</f>
        <v>5</v>
      </c>
      <c r="AU227" s="112" t="str">
        <f>IF(O227=1000,0,IF(O227=-1000,11,IF(O227&lt;-9,-(O227-2),IF(O227&gt;0,(O227),"0"))))</f>
        <v>0</v>
      </c>
      <c r="AV227" s="111">
        <f>IF(O227=1000,11,IF(O227=-1000,0,IF(O227&gt;9,(O227+2),IF(O227&lt;0,(-O227),"0"))))</f>
        <v>5</v>
      </c>
      <c r="AW227" s="112">
        <f>IF(O227=1000,0,IF(O227=-1000,11,IF(O227&lt;0,11,IF(O227&gt;0,(O227),"0"))))</f>
        <v>11</v>
      </c>
      <c r="AX227" s="94">
        <f>IF(O227="","",IF(O227&gt;9,AV227,AT227))</f>
        <v>5</v>
      </c>
      <c r="AY227" s="95" t="str">
        <f>IF(O227="","","-")</f>
        <v>-</v>
      </c>
      <c r="AZ227" s="96">
        <f>IF(O227="","",IF(O227&lt;-9,AU227,AW227))</f>
        <v>11</v>
      </c>
      <c r="BA227" s="111">
        <f>IF(P227=1000,11,IF(P227=-1000,0,IF(P227&gt;9,(P227+2),IF(P227&lt;0,(-P227),"0"))))</f>
        <v>5</v>
      </c>
      <c r="BB227" s="112" t="str">
        <f>IF(P227=1000,0,IF(P227=-1000,11,IF(P227&lt;-9,-(P227-2),IF(P227&gt;0,(P227),"0"))))</f>
        <v>0</v>
      </c>
      <c r="BC227" s="112">
        <f>IF(P227=1000,11,IF(P227=-1000,0,IF(P227&gt;0,11,IF(P227&lt;0,(-P227),"0"))))</f>
        <v>5</v>
      </c>
      <c r="BD227" s="112">
        <f>IF(P227=1000,0,IF(P227=-1000,11,IF(P227&lt;0,11,IF(P227&gt;0,(P227),"0"))))</f>
        <v>11</v>
      </c>
      <c r="BE227" s="94">
        <f>IF(P227="","",IF(P227&gt;9,BA227,BC227))</f>
        <v>5</v>
      </c>
      <c r="BF227" s="95" t="str">
        <f>IF(P227="","","-")</f>
        <v>-</v>
      </c>
      <c r="BG227" s="96">
        <f>IF(P227="","",IF(P227&lt;-9,BB227,BD227))</f>
        <v>11</v>
      </c>
      <c r="BH227" s="111">
        <f>IF(Q227=1000,11,IF(Q227=-1000,0,IF(Q227&gt;9,(Q227+2),IF(Q227&lt;0,(-Q227),"0"))))</f>
        <v>5</v>
      </c>
      <c r="BI227" s="112" t="str">
        <f>IF(Q227=1000,0,IF(Q227=-1000,11,IF(Q227&lt;-9,-(Q227-2),IF(Q227&gt;0,(Q227),"0"))))</f>
        <v>0</v>
      </c>
      <c r="BJ227" s="112">
        <f>IF(Q227=1000,11,IF(Q227=-1000,0,IF(Q227&gt;0,11,IF(Q227&lt;0,(-Q227),"0"))))</f>
        <v>5</v>
      </c>
      <c r="BK227" s="112">
        <f>IF(Q227=1000,0,IF(Q227=-1000,11,IF(Q227&lt;0,11,IF(Q227&gt;0,(Q227),"0"))))</f>
        <v>11</v>
      </c>
      <c r="BL227" s="94">
        <f>IF(Q227="","",IF(Q227&gt;9,BH227,BJ227))</f>
        <v>5</v>
      </c>
      <c r="BM227" s="95" t="str">
        <f>IF(Q227="","","-")</f>
        <v>-</v>
      </c>
      <c r="BN227" s="96">
        <f>IF(Q227="","",IF(Q227&lt;-9,BI227,BK227))</f>
        <v>11</v>
      </c>
      <c r="BO227" s="112" t="e">
        <f>IF(R227=1000,11,IF(R227=-1000,0,IF(R227&gt;9,(R227+2),IF(R227&lt;0,(-R227),"0"))))</f>
        <v>#VALUE!</v>
      </c>
      <c r="BP227" s="112" t="str">
        <f>IF(R227=1000,0,IF(R227=-1000,11,IF(R227&lt;-9,-(R227-2),IF(R227&gt;0,(R227),"0"))))</f>
        <v/>
      </c>
      <c r="BQ227" s="112">
        <f>IF(R227=1000,11,IF(R227=-1000,0,IF(R227&gt;0,11,IF(R227&lt;0,(-R227),"0"))))</f>
        <v>11</v>
      </c>
      <c r="BR227" s="112" t="str">
        <f>IF(R227=1000,0,IF(R227=-1000,11,IF(R227&lt;0,11,IF(R227&gt;0,(R227),"0"))))</f>
        <v/>
      </c>
      <c r="BS227" s="94" t="str">
        <f>IF(R227="","",IF(R227&gt;9,BO227,BQ227))</f>
        <v/>
      </c>
      <c r="BT227" s="95" t="str">
        <f>IF(R227="","","-")</f>
        <v/>
      </c>
      <c r="BU227" s="96" t="str">
        <f>IF(R227="","",IF(R227&lt;-9,BP227,BR227))</f>
        <v/>
      </c>
      <c r="BV227" s="112" t="e">
        <f>IF(S227=1000,11,IF(S227=-1000,0,IF(S227&gt;9,(S227+2),IF(S227&lt;0,(-S227),"0"))))</f>
        <v>#VALUE!</v>
      </c>
      <c r="BW227" s="112" t="str">
        <f>IF(S227=1000,0,IF(S227=-1000,11,IF(S227&lt;-9,-(S227-2),IF(S227&gt;0,(S227),"0"))))</f>
        <v/>
      </c>
      <c r="BX227" s="112">
        <f>IF(S227=1000,11,IF(S227=-1000,0,IF(S227&gt;0,11,IF(S227&lt;0,(-S227),"0"))))</f>
        <v>11</v>
      </c>
      <c r="BY227" s="113" t="str">
        <f>IF(S227=1000,0,IF(S227=-1000,11,IF(S227&lt;0,11,IF(S227&gt;0,(S227),"0"))))</f>
        <v/>
      </c>
      <c r="BZ227" s="94" t="str">
        <f>IF(S227="","",IF(S227&gt;9,BV227,BX227))</f>
        <v/>
      </c>
      <c r="CA227" s="95" t="str">
        <f>IF(S227="","","-")</f>
        <v/>
      </c>
      <c r="CB227" s="96" t="str">
        <f>IF(S227="","",IF(S227&lt;-9,BW227,BY227))</f>
        <v/>
      </c>
      <c r="CC227" s="97">
        <f>IF(O227="","",SUM(T227:X227))</f>
        <v>0</v>
      </c>
      <c r="CD227" s="88" t="str">
        <f>IF(CC227="","","-")</f>
        <v>-</v>
      </c>
      <c r="CE227" s="98">
        <f>IF(O227="","",SUM(Y227:AC227))</f>
        <v>3</v>
      </c>
      <c r="CP227" s="32"/>
      <c r="CQ227" s="32"/>
    </row>
    <row r="228" spans="1:95" s="31" customFormat="1" ht="15" customHeight="1" thickBot="1" x14ac:dyDescent="0.25">
      <c r="A228" s="99">
        <f>IF(A223="","",A224)</f>
        <v>18</v>
      </c>
      <c r="B228" s="99">
        <f>IF(B223="","",B223)</f>
        <v>5</v>
      </c>
      <c r="C228" s="114">
        <v>5</v>
      </c>
      <c r="D228" s="115" t="str">
        <f>IF(A228="","",VLOOKUP(A228,СписокКМ!D:I,2,FALSE))</f>
        <v>БЕГОУЛЕВ Матвей</v>
      </c>
      <c r="E228" s="116"/>
      <c r="F228" s="117" t="str">
        <f>IF(B228="","",VLOOKUP(B228,СписокКМ!D:I,2,FALSE))</f>
        <v>БЕДАРЬКОВ Вадим</v>
      </c>
      <c r="G228" s="118"/>
      <c r="H228" s="119"/>
      <c r="I228" s="120" t="s">
        <v>568</v>
      </c>
      <c r="J228" s="120" t="s">
        <v>566</v>
      </c>
      <c r="K228" s="120" t="s">
        <v>31</v>
      </c>
      <c r="L228" s="121" t="s">
        <v>568</v>
      </c>
      <c r="M228" s="121"/>
      <c r="N228" s="122"/>
      <c r="O228" s="123">
        <f>IF(I228="","",IF(I228="0",1000,IF(I228="-0",-1000,I228*1)))</f>
        <v>-7</v>
      </c>
      <c r="P228" s="123">
        <f t="shared" si="188"/>
        <v>-2</v>
      </c>
      <c r="Q228" s="123">
        <f t="shared" si="188"/>
        <v>8</v>
      </c>
      <c r="R228" s="123">
        <f t="shared" si="188"/>
        <v>-7</v>
      </c>
      <c r="S228" s="124" t="str">
        <f t="shared" si="188"/>
        <v/>
      </c>
      <c r="T228" s="125">
        <f t="shared" si="189"/>
        <v>0</v>
      </c>
      <c r="U228" s="126">
        <f t="shared" si="189"/>
        <v>0</v>
      </c>
      <c r="V228" s="126">
        <f t="shared" si="189"/>
        <v>1</v>
      </c>
      <c r="W228" s="126">
        <f t="shared" si="189"/>
        <v>0</v>
      </c>
      <c r="X228" s="126" t="str">
        <f t="shared" si="189"/>
        <v/>
      </c>
      <c r="Y228" s="127">
        <f t="shared" si="190"/>
        <v>1</v>
      </c>
      <c r="Z228" s="127">
        <f t="shared" si="190"/>
        <v>1</v>
      </c>
      <c r="AA228" s="127">
        <f t="shared" si="190"/>
        <v>0</v>
      </c>
      <c r="AB228" s="127">
        <f t="shared" si="190"/>
        <v>1</v>
      </c>
      <c r="AC228" s="127" t="str">
        <f t="shared" si="190"/>
        <v/>
      </c>
      <c r="AD228" s="128">
        <f>IF(CC228="","",IF(CC228&gt;CE228,1,-1))</f>
        <v>-1</v>
      </c>
      <c r="AE228" s="128">
        <f>IF(CC228="","",IF(CC228&lt;CE228,1,-1))</f>
        <v>1</v>
      </c>
      <c r="AF228" s="129">
        <f>IF(CC228&gt;CE228,1,0)</f>
        <v>0</v>
      </c>
      <c r="AG228" s="130">
        <f>IF(CE228&gt;CC228,1,0)</f>
        <v>1</v>
      </c>
      <c r="AH228" s="131">
        <f>IF(O228="","",AX228*1)</f>
        <v>7</v>
      </c>
      <c r="AI228" s="132">
        <f>IF(P228="","",BE228*1)</f>
        <v>2</v>
      </c>
      <c r="AJ228" s="132">
        <f>IF(Q228="","",BL228*1)</f>
        <v>11</v>
      </c>
      <c r="AK228" s="132">
        <f>IF(R228="","",BS228*1)</f>
        <v>7</v>
      </c>
      <c r="AL228" s="132" t="str">
        <f>IF(S228="","",BZ228*1)</f>
        <v/>
      </c>
      <c r="AM228" s="133">
        <f>IF(O228="","",AZ228*1)</f>
        <v>11</v>
      </c>
      <c r="AN228" s="133">
        <f>IF(P228="","",BG228*1)</f>
        <v>11</v>
      </c>
      <c r="AO228" s="133">
        <f>IF(Q228="","",BN228*1)</f>
        <v>8</v>
      </c>
      <c r="AP228" s="133">
        <f>IF(R228="","",BU228*1)</f>
        <v>11</v>
      </c>
      <c r="AQ228" s="133" t="str">
        <f>IF(S228="","",CB228*1)</f>
        <v/>
      </c>
      <c r="AR228" s="134">
        <f>SUM(AH228:AL228)</f>
        <v>27</v>
      </c>
      <c r="AS228" s="135">
        <f>SUM(AM228:AQ228)</f>
        <v>41</v>
      </c>
      <c r="AT228" s="136">
        <f>IF(O228=1000,11,IF(O228=-1000,0,IF(O228&gt;0,11,IF(O228&lt;0,(-O228),"0"))))</f>
        <v>7</v>
      </c>
      <c r="AU228" s="137" t="str">
        <f>IF(O228=1000,0,IF(O228=-1000,11,IF(O228&lt;-9,-(O228-2),IF(O228&gt;0,(O228),"0"))))</f>
        <v>0</v>
      </c>
      <c r="AV228" s="136">
        <f>IF(O228=1000,11,IF(O228=-1000,0,IF(O228&gt;9,(O228+2),IF(O228&lt;0,(-O228),"0"))))</f>
        <v>7</v>
      </c>
      <c r="AW228" s="137">
        <f>IF(O228=1000,0,IF(O228=-1000,11,IF(O228&lt;0,11,IF(O228&gt;0,(O228),"0"))))</f>
        <v>11</v>
      </c>
      <c r="AX228" s="138">
        <f>IF(O228="","",IF(O228&gt;9,AV228,AT228))</f>
        <v>7</v>
      </c>
      <c r="AY228" s="139" t="str">
        <f>IF(O228="","","-")</f>
        <v>-</v>
      </c>
      <c r="AZ228" s="140">
        <f>IF(O228="","",IF(O228&lt;-9,AU228,AW228))</f>
        <v>11</v>
      </c>
      <c r="BA228" s="136">
        <f>IF(P228=1000,11,IF(P228=-1000,0,IF(P228&gt;9,(P228+2),IF(P228&lt;0,(-P228),"0"))))</f>
        <v>2</v>
      </c>
      <c r="BB228" s="137" t="str">
        <f>IF(P228=1000,0,IF(P228=-1000,11,IF(P228&lt;-9,-(P228-2),IF(P228&gt;0,(P228),"0"))))</f>
        <v>0</v>
      </c>
      <c r="BC228" s="137">
        <f>IF(P228=1000,11,IF(P228=-1000,0,IF(P228&gt;0,11,IF(P228&lt;0,(-P228),"0"))))</f>
        <v>2</v>
      </c>
      <c r="BD228" s="137">
        <f>IF(P228=1000,0,IF(P228=-1000,11,IF(P228&lt;0,11,IF(P228&gt;0,(P228),"0"))))</f>
        <v>11</v>
      </c>
      <c r="BE228" s="138">
        <f>IF(P228="","",IF(P228&gt;9,BA228,BC228))</f>
        <v>2</v>
      </c>
      <c r="BF228" s="139" t="str">
        <f>IF(P228="","","-")</f>
        <v>-</v>
      </c>
      <c r="BG228" s="140">
        <f>IF(P228="","",IF(P228&lt;-9,BB228,BD228))</f>
        <v>11</v>
      </c>
      <c r="BH228" s="136" t="str">
        <f>IF(Q228=1000,11,IF(Q228=-1000,0,IF(Q228&gt;9,(Q228+2),IF(Q228&lt;0,(-Q228),"0"))))</f>
        <v>0</v>
      </c>
      <c r="BI228" s="137">
        <f>IF(Q228=1000,0,IF(Q228=-1000,11,IF(Q228&lt;-9,-(Q228-2),IF(Q228&gt;0,(Q228),"0"))))</f>
        <v>8</v>
      </c>
      <c r="BJ228" s="137">
        <f>IF(Q228=1000,11,IF(Q228=-1000,0,IF(Q228&gt;0,11,IF(Q228&lt;0,(-Q228),"0"))))</f>
        <v>11</v>
      </c>
      <c r="BK228" s="137">
        <f>IF(Q228=1000,0,IF(Q228=-1000,11,IF(Q228&lt;0,11,IF(Q228&gt;0,(Q228),"0"))))</f>
        <v>8</v>
      </c>
      <c r="BL228" s="138">
        <f>IF(Q228="","",IF(Q228&gt;9,BH228,BJ228))</f>
        <v>11</v>
      </c>
      <c r="BM228" s="139" t="str">
        <f>IF(Q228="","","-")</f>
        <v>-</v>
      </c>
      <c r="BN228" s="140">
        <f>IF(Q228="","",IF(Q228&lt;-9,BI228,BK228))</f>
        <v>8</v>
      </c>
      <c r="BO228" s="137">
        <f>IF(R228=1000,11,IF(R228=-1000,0,IF(R228&gt;9,(R228+2),IF(R228&lt;0,(-R228),"0"))))</f>
        <v>7</v>
      </c>
      <c r="BP228" s="137" t="str">
        <f>IF(R228=1000,0,IF(R228=-1000,11,IF(R228&lt;-9,-(R228-2),IF(R228&gt;0,(R228),"0"))))</f>
        <v>0</v>
      </c>
      <c r="BQ228" s="137">
        <f>IF(R228=1000,11,IF(R228=-1000,0,IF(R228&gt;0,11,IF(R228&lt;0,(-R228),"0"))))</f>
        <v>7</v>
      </c>
      <c r="BR228" s="137">
        <f>IF(R228=1000,0,IF(R228=-1000,11,IF(R228&lt;0,11,IF(R228&gt;0,(R228),"0"))))</f>
        <v>11</v>
      </c>
      <c r="BS228" s="138">
        <f>IF(R228="","",IF(R228&gt;9,BO228,BQ228))</f>
        <v>7</v>
      </c>
      <c r="BT228" s="139" t="str">
        <f>IF(R228="","","-")</f>
        <v>-</v>
      </c>
      <c r="BU228" s="140">
        <f>IF(R228="","",IF(R228&lt;-9,BP228,BR228))</f>
        <v>11</v>
      </c>
      <c r="BV228" s="137" t="e">
        <f>IF(S228=1000,11,IF(S228=-1000,0,IF(S228&gt;9,(S228+2),IF(S228&lt;0,(-S228),"0"))))</f>
        <v>#VALUE!</v>
      </c>
      <c r="BW228" s="137" t="str">
        <f>IF(S228=1000,0,IF(S228=-1000,11,IF(S228&lt;-9,-(S228-2),IF(S228&gt;0,(S228),"0"))))</f>
        <v/>
      </c>
      <c r="BX228" s="137">
        <f>IF(S228=1000,11,IF(S228=-1000,0,IF(S228&gt;0,11,IF(S228&lt;0,(-S228),"0"))))</f>
        <v>11</v>
      </c>
      <c r="BY228" s="141" t="str">
        <f>IF(S228=1000,0,IF(S228=-1000,11,IF(S228&lt;0,11,IF(S228&gt;0,(S228),"0"))))</f>
        <v/>
      </c>
      <c r="BZ228" s="138" t="str">
        <f>IF(S228="","",IF(S228&gt;9,BV228,BX228))</f>
        <v/>
      </c>
      <c r="CA228" s="139" t="str">
        <f>IF(S228="","","-")</f>
        <v/>
      </c>
      <c r="CB228" s="140" t="str">
        <f>IF(S228="","",IF(S228&lt;-9,BW228,BY228))</f>
        <v/>
      </c>
      <c r="CC228" s="142">
        <f>IF(O228="","",SUM(T228:X228))</f>
        <v>1</v>
      </c>
      <c r="CD228" s="143" t="str">
        <f>IF(CC228="","","-")</f>
        <v>-</v>
      </c>
      <c r="CE228" s="144">
        <f>IF(O228="","",SUM(Y228:AC228))</f>
        <v>3</v>
      </c>
      <c r="CP228" s="32"/>
      <c r="CQ228" s="32"/>
    </row>
    <row r="229" spans="1:95" s="31" customFormat="1" ht="15" customHeight="1" thickBot="1" x14ac:dyDescent="0.25">
      <c r="A229" s="145"/>
      <c r="B229" s="145"/>
      <c r="C229" s="145"/>
      <c r="D229" s="146"/>
      <c r="E229" s="147"/>
      <c r="F229" s="148"/>
      <c r="G229" s="149"/>
      <c r="H229" s="150"/>
      <c r="I229" s="151"/>
      <c r="J229" s="151"/>
      <c r="K229" s="151"/>
      <c r="L229" s="151"/>
      <c r="M229" s="151"/>
      <c r="N229" s="150"/>
      <c r="O229" s="152"/>
      <c r="P229" s="152"/>
      <c r="Q229" s="152"/>
      <c r="R229" s="152"/>
      <c r="S229" s="152"/>
      <c r="T229" s="153"/>
      <c r="U229" s="153"/>
      <c r="V229" s="153"/>
      <c r="W229" s="153"/>
      <c r="X229" s="153"/>
      <c r="Y229" s="154"/>
      <c r="Z229" s="154"/>
      <c r="AA229" s="154"/>
      <c r="AB229" s="154"/>
      <c r="AC229" s="154"/>
      <c r="AD229" s="155"/>
      <c r="AE229" s="155"/>
      <c r="AF229" s="156"/>
      <c r="AG229" s="156"/>
      <c r="AH229" s="157"/>
      <c r="AI229" s="157"/>
      <c r="AJ229" s="157"/>
      <c r="AK229" s="157"/>
      <c r="AL229" s="157"/>
      <c r="AM229" s="158"/>
      <c r="AN229" s="158"/>
      <c r="AO229" s="158"/>
      <c r="AP229" s="158"/>
      <c r="AQ229" s="158"/>
      <c r="AR229" s="159"/>
      <c r="AS229" s="159"/>
      <c r="AT229" s="160"/>
      <c r="AU229" s="160"/>
      <c r="AV229" s="160"/>
      <c r="AW229" s="160"/>
      <c r="AX229" s="161"/>
      <c r="AY229" s="161"/>
      <c r="AZ229" s="161"/>
      <c r="BA229" s="160"/>
      <c r="BB229" s="160"/>
      <c r="BC229" s="160"/>
      <c r="BD229" s="160"/>
      <c r="BE229" s="161"/>
      <c r="BF229" s="161"/>
      <c r="BG229" s="161"/>
      <c r="BH229" s="160"/>
      <c r="BI229" s="160"/>
      <c r="BJ229" s="160"/>
      <c r="BK229" s="160"/>
      <c r="BL229" s="161"/>
      <c r="BM229" s="161"/>
      <c r="BN229" s="161"/>
      <c r="BO229" s="160"/>
      <c r="BP229" s="160"/>
      <c r="BQ229" s="160"/>
      <c r="BR229" s="160"/>
      <c r="BS229" s="161"/>
      <c r="BT229" s="161"/>
      <c r="BU229" s="161"/>
      <c r="BV229" s="160"/>
      <c r="BW229" s="160"/>
      <c r="BX229" s="160"/>
      <c r="BY229" s="160"/>
      <c r="BZ229" s="161"/>
      <c r="CA229" s="161"/>
      <c r="CB229" s="161"/>
      <c r="CC229" s="162"/>
      <c r="CD229" s="163"/>
      <c r="CE229" s="164"/>
      <c r="CP229" s="32"/>
      <c r="CQ229" s="32"/>
    </row>
    <row r="230" spans="1:95" s="31" customFormat="1" ht="31.5" customHeight="1" thickBot="1" x14ac:dyDescent="0.25">
      <c r="A230" s="34">
        <v>5</v>
      </c>
      <c r="B230" s="35">
        <v>11</v>
      </c>
      <c r="C230" s="1225">
        <f>1+C221</f>
        <v>26</v>
      </c>
      <c r="D230" s="1227" t="str">
        <f>IF(A230="","",VLOOKUP(A230,СписокКМ!$A$186:$D$236,3,FALSE))</f>
        <v xml:space="preserve">Челябинская область </v>
      </c>
      <c r="E230" s="1228" t="e">
        <f>IF(B230="","",VLOOKUP(B230,СписокКМ!E:J,2,FALSE))</f>
        <v>#N/A</v>
      </c>
      <c r="F230" s="1231" t="str">
        <f>IF(B230="","",VLOOKUP(B230,СписокКМ!$A$186:$D$236,3,FALSE))</f>
        <v>Иркутская область</v>
      </c>
      <c r="G230" s="1232" t="e">
        <f>IF(D230="","",VLOOKUP(D230,СписокКМ!G:L,2,FALSE))</f>
        <v>#N/A</v>
      </c>
      <c r="H230" s="36"/>
      <c r="I230" s="1235" t="s">
        <v>7</v>
      </c>
      <c r="J230" s="1235"/>
      <c r="K230" s="1235"/>
      <c r="L230" s="1235"/>
      <c r="M230" s="1235"/>
      <c r="N230" s="37"/>
      <c r="O230" s="1237"/>
      <c r="P230" s="1238"/>
      <c r="Q230" s="1238"/>
      <c r="R230" s="1238"/>
      <c r="S230" s="1238"/>
      <c r="T230" s="38" t="e">
        <f>IF(A230="","",VLOOKUP(A230,'[60]Протокол команд'!A:K,8,FALSE))</f>
        <v>#N/A</v>
      </c>
      <c r="U230" s="39" t="e">
        <f>T230*5-4</f>
        <v>#N/A</v>
      </c>
      <c r="V230" s="39" t="e">
        <f>T230*5</f>
        <v>#N/A</v>
      </c>
      <c r="W230" s="39" t="e">
        <f>CONCATENATE(U230,"-",V230)</f>
        <v>#N/A</v>
      </c>
      <c r="X230" s="39" t="e">
        <f>IF(A230="","",VLOOKUP(A230,'[60]Протокол команд'!A:K,10,FALSE))</f>
        <v>#N/A</v>
      </c>
      <c r="Y230" s="39" t="e">
        <f>X230*5-4</f>
        <v>#N/A</v>
      </c>
      <c r="Z230" s="39" t="e">
        <f>X230*5</f>
        <v>#N/A</v>
      </c>
      <c r="AA230" s="39" t="e">
        <f>CONCATENATE(Y230,"-",Z230)</f>
        <v>#N/A</v>
      </c>
      <c r="AB230" s="1241">
        <f>IF(O232="","",SUM(AF232:AF237))</f>
        <v>3</v>
      </c>
      <c r="AC230" s="1242"/>
      <c r="AD230" s="1243"/>
      <c r="AE230" s="1242">
        <f>IF(O232="","",SUM(AG232:AG237))</f>
        <v>2</v>
      </c>
      <c r="AF230" s="1242"/>
      <c r="AG230" s="1264"/>
      <c r="AH230" s="1241">
        <f>SUM(CC232:CC237)</f>
        <v>10</v>
      </c>
      <c r="AI230" s="1242"/>
      <c r="AJ230" s="1243"/>
      <c r="AK230" s="1242">
        <f>SUM(CE232:CE237)</f>
        <v>6</v>
      </c>
      <c r="AL230" s="1242"/>
      <c r="AM230" s="1264"/>
      <c r="AN230" s="1265">
        <f>SUM(AR232:AR237)</f>
        <v>104</v>
      </c>
      <c r="AO230" s="1266"/>
      <c r="AP230" s="1267"/>
      <c r="AQ230" s="1266">
        <f>SUM(AS232:AS237)</f>
        <v>103</v>
      </c>
      <c r="AR230" s="1266"/>
      <c r="AS230" s="1268"/>
      <c r="AT230" s="1314" t="s">
        <v>600</v>
      </c>
      <c r="AU230" s="1315"/>
      <c r="AV230" s="1315"/>
      <c r="AW230" s="1315"/>
      <c r="AX230" s="1315"/>
      <c r="AY230" s="1315"/>
      <c r="AZ230" s="1315"/>
      <c r="BA230" s="1315"/>
      <c r="BB230" s="1315"/>
      <c r="BC230" s="1315"/>
      <c r="BD230" s="1315"/>
      <c r="BE230" s="1315"/>
      <c r="BF230" s="1315"/>
      <c r="BG230" s="1315"/>
      <c r="BH230" s="1315"/>
      <c r="BI230" s="1315"/>
      <c r="BJ230" s="1315"/>
      <c r="BK230" s="1315"/>
      <c r="BL230" s="1315"/>
      <c r="BM230" s="1315"/>
      <c r="BN230" s="1315"/>
      <c r="BO230" s="1315"/>
      <c r="BP230" s="1315"/>
      <c r="BQ230" s="1315"/>
      <c r="BR230" s="1315"/>
      <c r="BS230" s="1315"/>
      <c r="BT230" s="1315"/>
      <c r="BU230" s="1315"/>
      <c r="BV230" s="1315"/>
      <c r="BW230" s="1315"/>
      <c r="BX230" s="1315"/>
      <c r="BY230" s="1315"/>
      <c r="BZ230" s="1315"/>
      <c r="CA230" s="1315"/>
      <c r="CB230" s="1316"/>
      <c r="CC230" s="1254">
        <f>IF(O232="","",SUM(AF232:AF237))</f>
        <v>3</v>
      </c>
      <c r="CD230" s="1256" t="str">
        <f>IF(CC230="","","-")</f>
        <v>-</v>
      </c>
      <c r="CE230" s="1258">
        <f>IF(O232="","",SUM(AG232:AG237))</f>
        <v>2</v>
      </c>
      <c r="CP230" s="32"/>
      <c r="CQ230" s="32"/>
    </row>
    <row r="231" spans="1:95" s="31" customFormat="1" ht="13.5" customHeight="1" x14ac:dyDescent="0.2">
      <c r="A231" s="40"/>
      <c r="B231" s="40"/>
      <c r="C231" s="1226"/>
      <c r="D231" s="1229" t="str">
        <f>IF(A231="","",VLOOKUP(A231,СписокКМ!D:I,2,FALSE))</f>
        <v/>
      </c>
      <c r="E231" s="1230" t="str">
        <f>IF(B231="","",VLOOKUP(B231,СписокКМ!E:J,2,FALSE))</f>
        <v/>
      </c>
      <c r="F231" s="1233" t="str">
        <f>IF(C231="","",VLOOKUP(C231,СписокКМ!F:K,2,FALSE))</f>
        <v/>
      </c>
      <c r="G231" s="1234" t="str">
        <f>IF(D231="","",VLOOKUP(D231,СписокКМ!G:L,2,FALSE))</f>
        <v/>
      </c>
      <c r="H231" s="41"/>
      <c r="I231" s="1236"/>
      <c r="J231" s="1236"/>
      <c r="K231" s="1236"/>
      <c r="L231" s="1236"/>
      <c r="M231" s="1236"/>
      <c r="N231" s="42"/>
      <c r="O231" s="1239"/>
      <c r="P231" s="1240"/>
      <c r="Q231" s="1240"/>
      <c r="R231" s="1240"/>
      <c r="S231" s="1240"/>
      <c r="T231" s="1260" t="s">
        <v>8</v>
      </c>
      <c r="U231" s="1261"/>
      <c r="V231" s="1261"/>
      <c r="W231" s="1261"/>
      <c r="X231" s="1261"/>
      <c r="Y231" s="1261"/>
      <c r="Z231" s="1261"/>
      <c r="AA231" s="1261"/>
      <c r="AB231" s="1261"/>
      <c r="AC231" s="1261"/>
      <c r="AD231" s="1261"/>
      <c r="AE231" s="1261"/>
      <c r="AF231" s="1261"/>
      <c r="AG231" s="1262"/>
      <c r="AH231" s="1261" t="s">
        <v>9</v>
      </c>
      <c r="AI231" s="1261"/>
      <c r="AJ231" s="1261"/>
      <c r="AK231" s="1261"/>
      <c r="AL231" s="1261"/>
      <c r="AM231" s="1261"/>
      <c r="AN231" s="1261"/>
      <c r="AO231" s="1261"/>
      <c r="AP231" s="1261"/>
      <c r="AQ231" s="1261"/>
      <c r="AR231" s="1261"/>
      <c r="AS231" s="1262"/>
      <c r="AT231" s="1263" t="s">
        <v>10</v>
      </c>
      <c r="AU231" s="1263"/>
      <c r="AV231" s="1263"/>
      <c r="AW231" s="1263"/>
      <c r="AX231" s="1263"/>
      <c r="AY231" s="1263"/>
      <c r="AZ231" s="1263"/>
      <c r="BA231" s="1263" t="s">
        <v>11</v>
      </c>
      <c r="BB231" s="1263"/>
      <c r="BC231" s="1263"/>
      <c r="BD231" s="1263"/>
      <c r="BE231" s="1263"/>
      <c r="BF231" s="1263"/>
      <c r="BG231" s="1263"/>
      <c r="BH231" s="1263" t="s">
        <v>12</v>
      </c>
      <c r="BI231" s="1263"/>
      <c r="BJ231" s="1263"/>
      <c r="BK231" s="1263"/>
      <c r="BL231" s="1263"/>
      <c r="BM231" s="1263"/>
      <c r="BN231" s="1263"/>
      <c r="BO231" s="1263" t="s">
        <v>13</v>
      </c>
      <c r="BP231" s="1263"/>
      <c r="BQ231" s="1263"/>
      <c r="BR231" s="1263"/>
      <c r="BS231" s="1263"/>
      <c r="BT231" s="1263"/>
      <c r="BU231" s="1263"/>
      <c r="BV231" s="1263" t="s">
        <v>14</v>
      </c>
      <c r="BW231" s="1263"/>
      <c r="BX231" s="1263"/>
      <c r="BY231" s="1263"/>
      <c r="BZ231" s="1263"/>
      <c r="CA231" s="1263"/>
      <c r="CB231" s="1263"/>
      <c r="CC231" s="1255"/>
      <c r="CD231" s="1257"/>
      <c r="CE231" s="1259"/>
      <c r="CP231" s="32"/>
      <c r="CQ231" s="32"/>
    </row>
    <row r="232" spans="1:95" s="31" customFormat="1" ht="15" customHeight="1" x14ac:dyDescent="0.2">
      <c r="A232" s="43">
        <v>4</v>
      </c>
      <c r="B232" s="44">
        <v>22</v>
      </c>
      <c r="C232" s="90">
        <v>1</v>
      </c>
      <c r="D232" s="46" t="str">
        <f>IF(A232="","",VLOOKUP(A232,СписокКМ!D:I,2,FALSE))</f>
        <v>ХУСНУЛЛИН Тимур</v>
      </c>
      <c r="E232" s="47"/>
      <c r="F232" s="48" t="str">
        <f>IF(B232="","",VLOOKUP(B232,СписокКМ!D:I,2,FALSE))</f>
        <v>СЕРЕБРЕННИКОВ Михаил</v>
      </c>
      <c r="G232" s="49"/>
      <c r="H232" s="50"/>
      <c r="I232" s="51" t="s">
        <v>154</v>
      </c>
      <c r="J232" s="51" t="s">
        <v>154</v>
      </c>
      <c r="K232" s="51" t="s">
        <v>150</v>
      </c>
      <c r="L232" s="51"/>
      <c r="M232" s="51"/>
      <c r="N232" s="52"/>
      <c r="O232" s="53">
        <f>IF(I232="","",IF(I232="0",1000,IF(I232="-0",-1000,I232*1)))</f>
        <v>6</v>
      </c>
      <c r="P232" s="53">
        <f t="shared" ref="P232:S233" si="191">IF(J232="","",IF(J232="0",1000,IF(J232="-0",-1000,J232*1)))</f>
        <v>6</v>
      </c>
      <c r="Q232" s="53">
        <f t="shared" si="191"/>
        <v>4</v>
      </c>
      <c r="R232" s="53" t="str">
        <f t="shared" si="191"/>
        <v/>
      </c>
      <c r="S232" s="54" t="str">
        <f t="shared" si="191"/>
        <v/>
      </c>
      <c r="T232" s="55">
        <f t="shared" ref="T232:X233" si="192">IF(O232="","",IF(O232&gt;0,1,0))</f>
        <v>1</v>
      </c>
      <c r="U232" s="56">
        <f t="shared" si="192"/>
        <v>1</v>
      </c>
      <c r="V232" s="56">
        <f t="shared" si="192"/>
        <v>1</v>
      </c>
      <c r="W232" s="56" t="str">
        <f t="shared" si="192"/>
        <v/>
      </c>
      <c r="X232" s="56" t="str">
        <f t="shared" si="192"/>
        <v/>
      </c>
      <c r="Y232" s="57">
        <f t="shared" ref="Y232:AC233" si="193">IF(O232="","",IF(O232&lt;0,1,0))</f>
        <v>0</v>
      </c>
      <c r="Z232" s="57">
        <f t="shared" si="193"/>
        <v>0</v>
      </c>
      <c r="AA232" s="57">
        <f t="shared" si="193"/>
        <v>0</v>
      </c>
      <c r="AB232" s="57" t="str">
        <f t="shared" si="193"/>
        <v/>
      </c>
      <c r="AC232" s="57" t="str">
        <f t="shared" si="193"/>
        <v/>
      </c>
      <c r="AD232" s="58">
        <f>IF(CC232="","",IF(CC232&gt;CE232,1,-1))</f>
        <v>1</v>
      </c>
      <c r="AE232" s="58">
        <f>IF(CC232="","",IF(CC232&lt;CE232,1,-1))</f>
        <v>-1</v>
      </c>
      <c r="AF232" s="59">
        <f>IF(CC232&gt;CE232,1,0)</f>
        <v>1</v>
      </c>
      <c r="AG232" s="60">
        <f>IF(CE232&gt;CC232,1,0)</f>
        <v>0</v>
      </c>
      <c r="AH232" s="61">
        <f>IF(O232="","",AX232*1)</f>
        <v>11</v>
      </c>
      <c r="AI232" s="62">
        <f>IF(P232="","",BE232*1)</f>
        <v>11</v>
      </c>
      <c r="AJ232" s="62">
        <f>IF(Q232="","",BL232*1)</f>
        <v>11</v>
      </c>
      <c r="AK232" s="62" t="str">
        <f>IF(R232="","",BS232*1)</f>
        <v/>
      </c>
      <c r="AL232" s="62" t="str">
        <f>IF(S232="","",BZ232*1)</f>
        <v/>
      </c>
      <c r="AM232" s="63">
        <f>IF(O232="","",AZ232*1)</f>
        <v>6</v>
      </c>
      <c r="AN232" s="63">
        <f>IF(P232="","",BG232*1)</f>
        <v>6</v>
      </c>
      <c r="AO232" s="63">
        <f>IF(Q232="","",BN232*1)</f>
        <v>4</v>
      </c>
      <c r="AP232" s="63" t="str">
        <f>IF(R232="","",BU232*1)</f>
        <v/>
      </c>
      <c r="AQ232" s="63" t="str">
        <f>IF(S232="","",CB232*1)</f>
        <v/>
      </c>
      <c r="AR232" s="64">
        <f>SUM(AH232:AL232)</f>
        <v>33</v>
      </c>
      <c r="AS232" s="65">
        <f>SUM(AM232:AQ232)</f>
        <v>16</v>
      </c>
      <c r="AT232" s="66">
        <f>IF(O232=1000,11,IF(O232=-1000,0,IF(O232&gt;0,11,IF(O232&lt;0,(-O232),"0"))))</f>
        <v>11</v>
      </c>
      <c r="AU232" s="67">
        <f>IF(O232=1000,0,IF(O232=-1000,11,IF(O232&lt;-9,-(O232-2),IF(O232&gt;0,(O232),"0"))))</f>
        <v>6</v>
      </c>
      <c r="AV232" s="66">
        <f>IF(O232=1000,11,IF(O232=-1000,0,IF(O232&lt;9,11,IF(O232&gt;9,(O232+2),"0"))))</f>
        <v>11</v>
      </c>
      <c r="AW232" s="67">
        <f>IF(O232=1000,0,IF(O232=-1000,11,IF(O232&lt;0,11,IF(O232&gt;0,(O232),"0"))))</f>
        <v>6</v>
      </c>
      <c r="AX232" s="68">
        <f>IF(O232="","",IF(O232&gt;9,AV232,AT232))</f>
        <v>11</v>
      </c>
      <c r="AY232" s="69" t="str">
        <f>IF(O232="","","-")</f>
        <v>-</v>
      </c>
      <c r="AZ232" s="70">
        <f>IF(O232="","",IF(O232&lt;-9,AU232,AW232))</f>
        <v>6</v>
      </c>
      <c r="BA232" s="66" t="str">
        <f>IF(P232=1000,11,IF(P232=-1000,0,IF(P232&gt;9,(P232+2),IF(P232&lt;0,(-P232),"0"))))</f>
        <v>0</v>
      </c>
      <c r="BB232" s="67">
        <f>IF(P232=1000,0,IF(P232=-1000,11,IF(P232&lt;-9,-(P232-2),IF(P232&gt;0,(P232),"0"))))</f>
        <v>6</v>
      </c>
      <c r="BC232" s="67">
        <f>IF(P232=1000,11,IF(P232=-1000,0,IF(P232&gt;0,11,IF(P232&lt;0,(-P232),"0"))))</f>
        <v>11</v>
      </c>
      <c r="BD232" s="67">
        <f>IF(P232=1000,0,IF(P232=-1000,11,IF(P232&lt;0,11,IF(P232&gt;0,(P232),"0"))))</f>
        <v>6</v>
      </c>
      <c r="BE232" s="68">
        <f>IF(P232="","",IF(P232&gt;9,BA232,BC232))</f>
        <v>11</v>
      </c>
      <c r="BF232" s="69" t="str">
        <f>IF(P232="","","-")</f>
        <v>-</v>
      </c>
      <c r="BG232" s="70">
        <f>IF(P232="","",IF(P232&lt;-9,BB232,BD232))</f>
        <v>6</v>
      </c>
      <c r="BH232" s="66" t="str">
        <f>IF(Q232=1000,11,IF(Q232=-1000,0,IF(Q232&gt;9,(Q232+2),IF(Q232&lt;0,(-Q232),"0"))))</f>
        <v>0</v>
      </c>
      <c r="BI232" s="67">
        <f>IF(Q232=1000,0,IF(Q232=-1000,11,IF(Q232&lt;-9,-(Q232-2),IF(Q232&gt;0,(Q232),"0"))))</f>
        <v>4</v>
      </c>
      <c r="BJ232" s="67">
        <f>IF(Q232=1000,11,IF(Q232=-1000,0,IF(Q232&gt;0,11,IF(Q232&lt;0,(-Q232),"0"))))</f>
        <v>11</v>
      </c>
      <c r="BK232" s="67">
        <f>IF(Q232=1000,0,IF(Q232=-1000,11,IF(Q232&lt;0,11,IF(Q232&gt;0,(Q232),"0"))))</f>
        <v>4</v>
      </c>
      <c r="BL232" s="68">
        <f>IF(Q232="","",IF(Q232&gt;9,BH232,BJ232))</f>
        <v>11</v>
      </c>
      <c r="BM232" s="69" t="str">
        <f>IF(Q232="","","-")</f>
        <v>-</v>
      </c>
      <c r="BN232" s="70">
        <f>IF(Q232="","",IF(Q232&lt;-9,BI232,BK232))</f>
        <v>4</v>
      </c>
      <c r="BO232" s="67" t="e">
        <f>IF(R232=1000,11,IF(R232=-1000,0,IF(R232&gt;9,(R232+2),IF(R232&lt;0,(-R232),"0"))))</f>
        <v>#VALUE!</v>
      </c>
      <c r="BP232" s="67" t="str">
        <f>IF(R232=1000,0,IF(R232=-1000,11,IF(R232&lt;-9,-(R232-2),IF(R232&gt;0,(R232),"0"))))</f>
        <v/>
      </c>
      <c r="BQ232" s="67">
        <f>IF(R232=1000,11,IF(R232=-1000,0,IF(R232&gt;0,11,IF(R232&lt;0,(-R232),"0"))))</f>
        <v>11</v>
      </c>
      <c r="BR232" s="67" t="str">
        <f>IF(R232=1000,0,IF(R232=-1000,11,IF(R232&lt;0,11,IF(R232&gt;0,(R232),"0"))))</f>
        <v/>
      </c>
      <c r="BS232" s="68" t="str">
        <f>IF(R232="","",IF(R232&gt;9,BO232,BQ232))</f>
        <v/>
      </c>
      <c r="BT232" s="69" t="str">
        <f>IF(R232="","","-")</f>
        <v/>
      </c>
      <c r="BU232" s="70" t="str">
        <f>IF(R232="","",IF(R232&lt;-9,BP232,BR232))</f>
        <v/>
      </c>
      <c r="BV232" s="67" t="e">
        <f>IF(S232=1000,11,IF(S232=-1000,0,IF(S232&gt;9,(S232+2),IF(S232&lt;0,(-S232),"0"))))</f>
        <v>#VALUE!</v>
      </c>
      <c r="BW232" s="67" t="str">
        <f>IF(S232=1000,0,IF(S232=-1000,11,IF(S232&lt;-9,-(S232-2),IF(S232&gt;0,(S232),"0"))))</f>
        <v/>
      </c>
      <c r="BX232" s="67">
        <f>IF(S232=1000,11,IF(S232=-1000,0,IF(S232&gt;0,11,IF(S232&lt;0,(-S232),"0"))))</f>
        <v>11</v>
      </c>
      <c r="BY232" s="71" t="str">
        <f>IF(S232=1000,0,IF(S232=-1000,11,IF(S232&lt;0,11,IF(S232&gt;0,(S232),"0"))))</f>
        <v/>
      </c>
      <c r="BZ232" s="68" t="str">
        <f>IF(S232="","",IF(S232&gt;9,BV232,BX232))</f>
        <v/>
      </c>
      <c r="CA232" s="69" t="str">
        <f>IF(S232="","","-")</f>
        <v/>
      </c>
      <c r="CB232" s="70" t="str">
        <f>IF(S232="","",IF(S232&lt;-9,BW232,BY232))</f>
        <v/>
      </c>
      <c r="CC232" s="72">
        <f>IF(O232="","",SUM(T232:X232))</f>
        <v>3</v>
      </c>
      <c r="CD232" s="73" t="str">
        <f>IF(CC232="","","-")</f>
        <v>-</v>
      </c>
      <c r="CE232" s="74">
        <f>IF(O232="","",SUM(Y232:AC232))</f>
        <v>0</v>
      </c>
      <c r="CP232" s="32"/>
      <c r="CQ232" s="32"/>
    </row>
    <row r="233" spans="1:95" s="31" customFormat="1" ht="15" customHeight="1" x14ac:dyDescent="0.2">
      <c r="A233" s="43">
        <v>60</v>
      </c>
      <c r="B233" s="44">
        <v>52</v>
      </c>
      <c r="C233" s="75">
        <v>2</v>
      </c>
      <c r="D233" s="76" t="str">
        <f>IF(A233="","",VLOOKUP(A233,СписокКМ!D:I,2,FALSE))</f>
        <v>ОСАДЧЕВ Никита</v>
      </c>
      <c r="E233" s="47"/>
      <c r="F233" s="77" t="str">
        <f>IF(B233="","",VLOOKUP(B233,СписокКМ!D:I,2,FALSE))</f>
        <v>САМСОНОВ Алексей</v>
      </c>
      <c r="G233" s="49"/>
      <c r="H233" s="41"/>
      <c r="I233" s="91" t="s">
        <v>566</v>
      </c>
      <c r="J233" s="91" t="s">
        <v>565</v>
      </c>
      <c r="K233" s="91" t="s">
        <v>564</v>
      </c>
      <c r="L233" s="91"/>
      <c r="M233" s="51"/>
      <c r="N233" s="42"/>
      <c r="O233" s="79">
        <f>IF(I233="","",IF(I233="0",1000,IF(I233="-0",-1000,I233*1)))</f>
        <v>-2</v>
      </c>
      <c r="P233" s="79">
        <f t="shared" si="191"/>
        <v>-3</v>
      </c>
      <c r="Q233" s="79">
        <f t="shared" si="191"/>
        <v>-6</v>
      </c>
      <c r="R233" s="79" t="str">
        <f t="shared" si="191"/>
        <v/>
      </c>
      <c r="S233" s="80" t="str">
        <f t="shared" si="191"/>
        <v/>
      </c>
      <c r="T233" s="55">
        <f t="shared" si="192"/>
        <v>0</v>
      </c>
      <c r="U233" s="56">
        <f t="shared" si="192"/>
        <v>0</v>
      </c>
      <c r="V233" s="56">
        <f t="shared" si="192"/>
        <v>0</v>
      </c>
      <c r="W233" s="56" t="str">
        <f t="shared" si="192"/>
        <v/>
      </c>
      <c r="X233" s="56" t="str">
        <f t="shared" si="192"/>
        <v/>
      </c>
      <c r="Y233" s="57">
        <f t="shared" si="193"/>
        <v>1</v>
      </c>
      <c r="Z233" s="57">
        <f t="shared" si="193"/>
        <v>1</v>
      </c>
      <c r="AA233" s="57">
        <f t="shared" si="193"/>
        <v>1</v>
      </c>
      <c r="AB233" s="57" t="str">
        <f t="shared" si="193"/>
        <v/>
      </c>
      <c r="AC233" s="57" t="str">
        <f t="shared" si="193"/>
        <v/>
      </c>
      <c r="AD233" s="58">
        <f>IF(CC233="","",IF(CC233&gt;CE233,1,-1))</f>
        <v>-1</v>
      </c>
      <c r="AE233" s="58">
        <f>IF(CC233="","",IF(CC233&lt;CE233,1,-1))</f>
        <v>1</v>
      </c>
      <c r="AF233" s="59">
        <f>IF(CC233&gt;CE233,1,0)</f>
        <v>0</v>
      </c>
      <c r="AG233" s="60">
        <f>IF(CE233&gt;CC233,1,0)</f>
        <v>1</v>
      </c>
      <c r="AH233" s="81">
        <f>IF(O233="","",AX233*1)</f>
        <v>2</v>
      </c>
      <c r="AI233" s="92">
        <f>IF(P233="","",BE233*1)</f>
        <v>3</v>
      </c>
      <c r="AJ233" s="92">
        <f>IF(Q233="","",BL233*1)</f>
        <v>6</v>
      </c>
      <c r="AK233" s="92" t="str">
        <f>IF(R233="","",BS233*1)</f>
        <v/>
      </c>
      <c r="AL233" s="92" t="str">
        <f>IF(S233="","",BZ233*1)</f>
        <v/>
      </c>
      <c r="AM233" s="93">
        <f>IF(O233="","",AZ233*1)</f>
        <v>11</v>
      </c>
      <c r="AN233" s="93">
        <f>IF(P233="","",BG233*1)</f>
        <v>11</v>
      </c>
      <c r="AO233" s="93">
        <f>IF(Q233="","",BN233*1)</f>
        <v>11</v>
      </c>
      <c r="AP233" s="93" t="str">
        <f>IF(R233="","",BU233*1)</f>
        <v/>
      </c>
      <c r="AQ233" s="93" t="str">
        <f>IF(S233="","",CB233*1)</f>
        <v/>
      </c>
      <c r="AR233" s="64">
        <f>SUM(AH233:AL233)</f>
        <v>11</v>
      </c>
      <c r="AS233" s="65">
        <f>SUM(AM233:AQ233)</f>
        <v>33</v>
      </c>
      <c r="AT233" s="66">
        <f>IF(O233=1000,11,IF(O233=-1000,0,IF(O233&gt;0,11,IF(O233&lt;0,(-O233),"0"))))</f>
        <v>2</v>
      </c>
      <c r="AU233" s="67" t="str">
        <f>IF(O233=1000,0,IF(O233=-1000,11,IF(O233&lt;-9,-(O233-2),IF(O233&gt;0,(O233),"0"))))</f>
        <v>0</v>
      </c>
      <c r="AV233" s="66">
        <f>IF(O233=1000,11,IF(O233=-1000,0,IF(O233&gt;9,(O233+2),IF(O233&lt;0,(-O233),"0"))))</f>
        <v>2</v>
      </c>
      <c r="AW233" s="67">
        <f>IF(O233=1000,0,IF(O233=-1000,11,IF(O233&lt;0,11,IF(O233&gt;0,(O233),"0"))))</f>
        <v>11</v>
      </c>
      <c r="AX233" s="94">
        <f>IF(O233="","",IF(O233&gt;9,AV233,AT233))</f>
        <v>2</v>
      </c>
      <c r="AY233" s="95" t="str">
        <f>IF(O233="","","-")</f>
        <v>-</v>
      </c>
      <c r="AZ233" s="96">
        <f>IF(O233="","",IF(O233&lt;-9,AU233,AW233))</f>
        <v>11</v>
      </c>
      <c r="BA233" s="66">
        <f>IF(P233=1000,11,IF(P233=-1000,0,IF(P233&gt;9,(P233+2),IF(P233&lt;0,(-P233),"0"))))</f>
        <v>3</v>
      </c>
      <c r="BB233" s="67" t="str">
        <f>IF(P233=1000,0,IF(P233=-1000,11,IF(P233&lt;-9,-(P233-2),IF(P233&gt;0,(P233),"0"))))</f>
        <v>0</v>
      </c>
      <c r="BC233" s="67">
        <f>IF(P233=1000,11,IF(P233=-1000,0,IF(P233&gt;0,11,IF(P233&lt;0,(-P233),"0"))))</f>
        <v>3</v>
      </c>
      <c r="BD233" s="67">
        <f>IF(P233=1000,0,IF(P233=-1000,11,IF(P233&lt;0,11,IF(P233&gt;0,(P233),"0"))))</f>
        <v>11</v>
      </c>
      <c r="BE233" s="94">
        <f>IF(P233="","",IF(P233&gt;9,BA233,BC233))</f>
        <v>3</v>
      </c>
      <c r="BF233" s="95" t="str">
        <f>IF(P233="","","-")</f>
        <v>-</v>
      </c>
      <c r="BG233" s="96">
        <f>IF(P233="","",IF(P233&lt;-9,BB233,BD233))</f>
        <v>11</v>
      </c>
      <c r="BH233" s="66">
        <f>IF(Q233=1000,11,IF(Q233=-1000,0,IF(Q233&gt;9,(Q233+2),IF(Q233&lt;0,(-Q233),"0"))))</f>
        <v>6</v>
      </c>
      <c r="BI233" s="67" t="str">
        <f>IF(Q233=1000,0,IF(Q233=-1000,11,IF(Q233&lt;-9,-(Q233-2),IF(Q233&gt;0,(Q233),"0"))))</f>
        <v>0</v>
      </c>
      <c r="BJ233" s="67">
        <f>IF(Q233=1000,11,IF(Q233=-1000,0,IF(Q233&gt;0,11,IF(Q233&lt;0,(-Q233),"0"))))</f>
        <v>6</v>
      </c>
      <c r="BK233" s="67">
        <f>IF(Q233=1000,0,IF(Q233=-1000,11,IF(Q233&lt;0,11,IF(Q233&gt;0,(Q233),"0"))))</f>
        <v>11</v>
      </c>
      <c r="BL233" s="94">
        <f>IF(Q233="","",IF(Q233&gt;9,BH233,BJ233))</f>
        <v>6</v>
      </c>
      <c r="BM233" s="95" t="str">
        <f>IF(Q233="","","-")</f>
        <v>-</v>
      </c>
      <c r="BN233" s="96">
        <f>IF(Q233="","",IF(Q233&lt;-9,BI233,BK233))</f>
        <v>11</v>
      </c>
      <c r="BO233" s="67" t="e">
        <f>IF(R233=1000,11,IF(R233=-1000,0,IF(R233&gt;9,(R233+2),IF(R233&lt;0,(-R233),"0"))))</f>
        <v>#VALUE!</v>
      </c>
      <c r="BP233" s="67" t="str">
        <f>IF(R233=1000,0,IF(R233=-1000,11,IF(R233&lt;-9,-(R233-2),IF(R233&gt;0,(R233),"0"))))</f>
        <v/>
      </c>
      <c r="BQ233" s="67">
        <f>IF(R233=1000,11,IF(R233=-1000,0,IF(R233&gt;0,11,IF(R233&lt;0,(-R233),"0"))))</f>
        <v>11</v>
      </c>
      <c r="BR233" s="67" t="str">
        <f>IF(R233=1000,0,IF(R233=-1000,11,IF(R233&lt;0,11,IF(R233&gt;0,(R233),"0"))))</f>
        <v/>
      </c>
      <c r="BS233" s="94" t="str">
        <f>IF(R233="","",IF(R233&gt;9,BO233,BQ233))</f>
        <v/>
      </c>
      <c r="BT233" s="95" t="str">
        <f>IF(R233="","","-")</f>
        <v/>
      </c>
      <c r="BU233" s="96" t="str">
        <f>IF(R233="","",IF(R233&lt;-9,BP233,BR233))</f>
        <v/>
      </c>
      <c r="BV233" s="67" t="e">
        <f>IF(S233=1000,11,IF(S233=-1000,0,IF(S233&gt;9,(S233+2),IF(S233&lt;0,(-S233),"0"))))</f>
        <v>#VALUE!</v>
      </c>
      <c r="BW233" s="67" t="str">
        <f>IF(S233=1000,0,IF(S233=-1000,11,IF(S233&lt;-9,-(S233-2),IF(S233&gt;0,(S233),"0"))))</f>
        <v/>
      </c>
      <c r="BX233" s="67">
        <f>IF(S233=1000,11,IF(S233=-1000,0,IF(S233&gt;0,11,IF(S233&lt;0,(-S233),"0"))))</f>
        <v>11</v>
      </c>
      <c r="BY233" s="71" t="str">
        <f>IF(S233=1000,0,IF(S233=-1000,11,IF(S233&lt;0,11,IF(S233&gt;0,(S233),"0"))))</f>
        <v/>
      </c>
      <c r="BZ233" s="94" t="str">
        <f>IF(S233="","",IF(S233&gt;9,BV233,BX233))</f>
        <v/>
      </c>
      <c r="CA233" s="95" t="str">
        <f>IF(S233="","","-")</f>
        <v/>
      </c>
      <c r="CB233" s="96" t="str">
        <f>IF(S233="","",IF(S233&lt;-9,BW233,BY233))</f>
        <v/>
      </c>
      <c r="CC233" s="97">
        <f>IF(O233="","",SUM(T233:X233))</f>
        <v>0</v>
      </c>
      <c r="CD233" s="88" t="str">
        <f>IF(CC233="","","-")</f>
        <v>-</v>
      </c>
      <c r="CE233" s="98">
        <f>IF(O233="","",SUM(Y233:AC233))</f>
        <v>3</v>
      </c>
      <c r="CP233" s="32"/>
      <c r="CQ233" s="32"/>
    </row>
    <row r="234" spans="1:95" s="31" customFormat="1" ht="15" customHeight="1" x14ac:dyDescent="0.2">
      <c r="A234" s="43">
        <v>4</v>
      </c>
      <c r="B234" s="44">
        <v>22</v>
      </c>
      <c r="C234" s="1250" t="s">
        <v>563</v>
      </c>
      <c r="D234" s="76" t="str">
        <f>IF(A234="","",VLOOKUP(A234,СписокКМ!D:I,2,FALSE))</f>
        <v>ХУСНУЛЛИН Тимур</v>
      </c>
      <c r="E234" s="47"/>
      <c r="F234" s="77" t="str">
        <f>IF(B234="","",VLOOKUP(B234,СписокКМ!D:I,2,FALSE))</f>
        <v>СЕРЕБРЕННИКОВ Михаил</v>
      </c>
      <c r="G234" s="49"/>
      <c r="H234" s="41"/>
      <c r="I234" s="1252" t="s">
        <v>154</v>
      </c>
      <c r="J234" s="1252" t="s">
        <v>29</v>
      </c>
      <c r="K234" s="1252" t="s">
        <v>29</v>
      </c>
      <c r="L234" s="1252"/>
      <c r="M234" s="1252"/>
      <c r="N234" s="42"/>
      <c r="O234" s="1244">
        <f>IF(I234="","",IF(I234="0",1000,IF(I234="-0",-1000,I234*1)))</f>
        <v>6</v>
      </c>
      <c r="P234" s="1244">
        <f>IF(J234="","",IF(J234="0",1000,IF(J234="-0",-1000,J234*1)))</f>
        <v>9</v>
      </c>
      <c r="Q234" s="1244">
        <f>IF(K234="","",IF(K234="0",1000,IF(K234="-0",-1000,K234*1)))</f>
        <v>9</v>
      </c>
      <c r="R234" s="1244" t="str">
        <f>IF(L235="","",IF(L235="0",1000,IF(L235="-0",-1000,L235*1)))</f>
        <v/>
      </c>
      <c r="S234" s="1246" t="str">
        <f>IF(M235="","",IF(M235="0",1000,IF(M235="-0",-1000,M235*1)))</f>
        <v/>
      </c>
      <c r="T234" s="1248">
        <f>IF(O234="","",IF(O234&gt;0,1,0))</f>
        <v>1</v>
      </c>
      <c r="U234" s="1284">
        <f>IF(P234="","",IF(P234&gt;0,1,0))</f>
        <v>1</v>
      </c>
      <c r="V234" s="1284">
        <f>IF(Q234="","",IF(Q234&gt;0,1,0))</f>
        <v>1</v>
      </c>
      <c r="W234" s="1284" t="str">
        <f>IF(R234="","",IF(R234&gt;0,1,0))</f>
        <v/>
      </c>
      <c r="X234" s="1284" t="str">
        <f>IF(S234="","",IF(S234&gt;0,1,0))</f>
        <v/>
      </c>
      <c r="Y234" s="1278">
        <f>IF(O234="","",IF(O234&lt;0,1,0))</f>
        <v>0</v>
      </c>
      <c r="Z234" s="1278">
        <f>IF(P234="","",IF(P234&lt;0,1,0))</f>
        <v>0</v>
      </c>
      <c r="AA234" s="1278">
        <f>IF(Q234="","",IF(Q234&lt;0,1,0))</f>
        <v>0</v>
      </c>
      <c r="AB234" s="1278" t="str">
        <f>IF(R234="","",IF(R234&lt;0,1,0))</f>
        <v/>
      </c>
      <c r="AC234" s="1278" t="str">
        <f>IF(S234="","",IF(S234&lt;0,1,0))</f>
        <v/>
      </c>
      <c r="AD234" s="1280">
        <f>IF(CC234="","",IF(CC234&gt;CE234,1,-1))</f>
        <v>1</v>
      </c>
      <c r="AE234" s="1280">
        <f>IF(CC234="","",IF(CC234&lt;CE234,1,-1))</f>
        <v>-1</v>
      </c>
      <c r="AF234" s="1282">
        <f>IF(CC234&gt;CE234,1,0)</f>
        <v>1</v>
      </c>
      <c r="AG234" s="1272">
        <f>IF(CE234&gt;CC234,1,0)</f>
        <v>0</v>
      </c>
      <c r="AH234" s="1274">
        <f>IF(O234="","",AX234*1)</f>
        <v>11</v>
      </c>
      <c r="AI234" s="1276">
        <f>IF(P234="","",BE234*1)</f>
        <v>11</v>
      </c>
      <c r="AJ234" s="1276">
        <f>IF(Q234="","",BL234*1)</f>
        <v>11</v>
      </c>
      <c r="AK234" s="1276" t="str">
        <f>IF(R234="","",BS234*1)</f>
        <v/>
      </c>
      <c r="AL234" s="1276" t="str">
        <f>IF(S234="","",BZ234*1)</f>
        <v/>
      </c>
      <c r="AM234" s="1298">
        <f>IF(O234="","",AZ234*1)</f>
        <v>6</v>
      </c>
      <c r="AN234" s="1298">
        <f>IF(P234="","",BG234*1)</f>
        <v>9</v>
      </c>
      <c r="AO234" s="1298">
        <f>IF(Q234="","",BN234*1)</f>
        <v>9</v>
      </c>
      <c r="AP234" s="1298" t="str">
        <f>IF(R234="","",BU234*1)</f>
        <v/>
      </c>
      <c r="AQ234" s="1298" t="str">
        <f>IF(S234="","",CB234*1)</f>
        <v/>
      </c>
      <c r="AR234" s="1300">
        <f>SUM(AH235:AL235)</f>
        <v>0</v>
      </c>
      <c r="AS234" s="1292">
        <f>SUM(AM235:AQ235)</f>
        <v>0</v>
      </c>
      <c r="AT234" s="1294">
        <f>IF(O234=1000,11,IF(O234=-1000,0,IF(O234&gt;0,11,IF(O234&lt;0,(-O234),"0"))))</f>
        <v>11</v>
      </c>
      <c r="AU234" s="1286">
        <f>IF(O234=1000,0,IF(O234=-1000,11,IF(O234&lt;-9,-(O234-2),IF(O234&gt;0,(O234),"0"))))</f>
        <v>6</v>
      </c>
      <c r="AV234" s="1286" t="str">
        <f>IF(O234=1000,11,IF(O234=-1000,0,IF(O234&gt;9,(O234+2),IF(O234&lt;0,(-O234),"0"))))</f>
        <v>0</v>
      </c>
      <c r="AW234" s="1286">
        <f>IF(O234=1000,0,IF(O234=-1000,11,IF(O234&lt;0,11,IF(O234&gt;0,(O234),"0"))))</f>
        <v>6</v>
      </c>
      <c r="AX234" s="1296">
        <f>IF(O234="","",IF(O234&gt;9,AV234,AT234))</f>
        <v>11</v>
      </c>
      <c r="AY234" s="1288" t="str">
        <f>IF(O234="","","-")</f>
        <v>-</v>
      </c>
      <c r="AZ234" s="1290">
        <f>IF(O234="","",IF(O234&lt;-9,AU234,AW234))</f>
        <v>6</v>
      </c>
      <c r="BA234" s="1286" t="str">
        <f>IF(P234=1000,11,IF(P234=-1000,0,IF(P234&gt;9,(P234+2),IF(P234&lt;0,(-P234),"0"))))</f>
        <v>0</v>
      </c>
      <c r="BB234" s="1286">
        <f>IF(P234=1000,0,IF(P234=-1000,11,IF(P234&lt;-9,-(P234-2),IF(P234&gt;0,(P234),"0"))))</f>
        <v>9</v>
      </c>
      <c r="BC234" s="1286">
        <f>IF(P234=1000,11,IF(P234=-1000,0,IF(P234&gt;0,11,IF(P234&lt;0,(-P234),"0"))))</f>
        <v>11</v>
      </c>
      <c r="BD234" s="1286">
        <f>IF(P234=1000,0,IF(P234=-1000,11,IF(P234&lt;0,11,IF(P234&gt;0,(P234),"0"))))</f>
        <v>9</v>
      </c>
      <c r="BE234" s="1296">
        <f>IF(P234="","",IF(P234&gt;9,BA234,BC234))</f>
        <v>11</v>
      </c>
      <c r="BF234" s="1288" t="str">
        <f>IF(P234="","","-")</f>
        <v>-</v>
      </c>
      <c r="BG234" s="1290">
        <f>IF(P234="","",IF(P234&lt;-9,BB234,BD234))</f>
        <v>9</v>
      </c>
      <c r="BH234" s="1286" t="str">
        <f>IF(Q234=1000,11,IF(Q234=-1000,0,IF(Q234&gt;9,(Q234+2),IF(Q234&lt;0,(-Q234),"0"))))</f>
        <v>0</v>
      </c>
      <c r="BI234" s="1286">
        <f>IF(Q234=1000,0,IF(Q234=-1000,11,IF(Q234&lt;-9,-(Q234-2),IF(Q234&gt;0,(Q234),"0"))))</f>
        <v>9</v>
      </c>
      <c r="BJ234" s="1286">
        <f>IF(Q234=1000,11,IF(Q234=-1000,0,IF(Q234&gt;0,11,IF(Q234&lt;0,(-Q234),"0"))))</f>
        <v>11</v>
      </c>
      <c r="BK234" s="1286">
        <f>IF(Q234=1000,0,IF(Q234=-1000,11,IF(Q234&lt;0,11,IF(Q234&gt;0,(Q234),"0"))))</f>
        <v>9</v>
      </c>
      <c r="BL234" s="1296">
        <f>IF(Q234="","",IF(Q234&gt;9,BH234,BJ234))</f>
        <v>11</v>
      </c>
      <c r="BM234" s="1288" t="str">
        <f>IF(Q234="","","-")</f>
        <v>-</v>
      </c>
      <c r="BN234" s="1290">
        <f>IF(Q234="","",IF(Q234&lt;-9,BI234,BK234))</f>
        <v>9</v>
      </c>
      <c r="BO234" s="1286" t="e">
        <f>IF(R234=1000,11,IF(R234=-1000,0,IF(R234&gt;9,(R234+2),IF(R234&lt;0,(-R234),"0"))))</f>
        <v>#VALUE!</v>
      </c>
      <c r="BP234" s="1286" t="str">
        <f>IF(R234=1000,0,IF(R234=-1000,11,IF(R234&lt;-9,-(R234-2),IF(R234&gt;0,(R234),"0"))))</f>
        <v/>
      </c>
      <c r="BQ234" s="1286">
        <f>IF(R234=1000,11,IF(R234=-1000,0,IF(R234&gt;0,11,IF(R234&lt;0,(-R234),"0"))))</f>
        <v>11</v>
      </c>
      <c r="BR234" s="1286" t="str">
        <f>IF(R234=1000,0,IF(R234=-1000,11,IF(R234&lt;0,11,IF(R234&gt;0,(R234),"0"))))</f>
        <v/>
      </c>
      <c r="BS234" s="1296" t="str">
        <f>IF(R234="","",IF(R234&gt;9,BO234,BQ234))</f>
        <v/>
      </c>
      <c r="BT234" s="1288" t="str">
        <f>IF(R234="","","-")</f>
        <v/>
      </c>
      <c r="BU234" s="1290" t="str">
        <f>IF(R234="","",IF(R234&lt;-9,BP234,BR234))</f>
        <v/>
      </c>
      <c r="BV234" s="1286" t="e">
        <f>IF(S234=1000,11,IF(S234=-1000,0,IF(S234&gt;9,(S234+2),IF(S234&lt;0,(-S234),"0"))))</f>
        <v>#VALUE!</v>
      </c>
      <c r="BW234" s="1286" t="str">
        <f>IF(S234=1000,0,IF(S234=-1000,11,IF(S234&lt;-9,-(S234-2),IF(S234&gt;0,(S234),"0"))))</f>
        <v/>
      </c>
      <c r="BX234" s="1286">
        <f>IF(S234=1000,11,IF(S234=-1000,0,IF(S234&gt;0,11,IF(S234&lt;0,(-S234),"0"))))</f>
        <v>11</v>
      </c>
      <c r="BY234" s="1286" t="str">
        <f>IF(S234=1000,0,IF(S234=-1000,11,IF(S234&lt;0,11,IF(S234&gt;0,(S234),"0"))))</f>
        <v/>
      </c>
      <c r="BZ234" s="1296" t="str">
        <f>IF(S234="","",IF(S234&gt;9,BV234,BX234))</f>
        <v/>
      </c>
      <c r="CA234" s="1288" t="str">
        <f>IF(S234="","","-")</f>
        <v/>
      </c>
      <c r="CB234" s="1290" t="str">
        <f>IF(S234="","",IF(S234&lt;-9,BW234,BY234))</f>
        <v/>
      </c>
      <c r="CC234" s="1302">
        <f>IF(O234="","",SUM(T234:X235))</f>
        <v>3</v>
      </c>
      <c r="CD234" s="1304" t="str">
        <f>IF(CC234="","","-")</f>
        <v>-</v>
      </c>
      <c r="CE234" s="1306">
        <f>IF(O234="","",SUM(Y234:AC235))</f>
        <v>0</v>
      </c>
      <c r="CP234" s="32"/>
      <c r="CQ234" s="32"/>
    </row>
    <row r="235" spans="1:95" s="31" customFormat="1" ht="15" customHeight="1" x14ac:dyDescent="0.2">
      <c r="A235" s="43">
        <v>60</v>
      </c>
      <c r="B235" s="44">
        <v>52</v>
      </c>
      <c r="C235" s="1251"/>
      <c r="D235" s="46" t="str">
        <f>IF(A235="","",VLOOKUP(A235,СписокКМ!D:I,2,FALSE))</f>
        <v>ОСАДЧЕВ Никита</v>
      </c>
      <c r="E235" s="47"/>
      <c r="F235" s="48" t="str">
        <f>IF(B235="","",VLOOKUP(B235,СписокКМ!D:I,2,FALSE))</f>
        <v>САМСОНОВ Алексей</v>
      </c>
      <c r="G235" s="49"/>
      <c r="H235" s="41"/>
      <c r="I235" s="1253"/>
      <c r="J235" s="1253"/>
      <c r="K235" s="1253"/>
      <c r="L235" s="1253"/>
      <c r="M235" s="1253"/>
      <c r="N235" s="42"/>
      <c r="O235" s="1245"/>
      <c r="P235" s="1245"/>
      <c r="Q235" s="1245"/>
      <c r="R235" s="1245"/>
      <c r="S235" s="1247"/>
      <c r="T235" s="1249"/>
      <c r="U235" s="1285"/>
      <c r="V235" s="1285"/>
      <c r="W235" s="1285"/>
      <c r="X235" s="1285"/>
      <c r="Y235" s="1279"/>
      <c r="Z235" s="1279"/>
      <c r="AA235" s="1279"/>
      <c r="AB235" s="1279"/>
      <c r="AC235" s="1279"/>
      <c r="AD235" s="1281"/>
      <c r="AE235" s="1281"/>
      <c r="AF235" s="1283"/>
      <c r="AG235" s="1273"/>
      <c r="AH235" s="1275"/>
      <c r="AI235" s="1277"/>
      <c r="AJ235" s="1277"/>
      <c r="AK235" s="1277"/>
      <c r="AL235" s="1277"/>
      <c r="AM235" s="1299"/>
      <c r="AN235" s="1299"/>
      <c r="AO235" s="1299"/>
      <c r="AP235" s="1299"/>
      <c r="AQ235" s="1299"/>
      <c r="AR235" s="1301"/>
      <c r="AS235" s="1293"/>
      <c r="AT235" s="1295"/>
      <c r="AU235" s="1287"/>
      <c r="AV235" s="1287"/>
      <c r="AW235" s="1287"/>
      <c r="AX235" s="1297"/>
      <c r="AY235" s="1289"/>
      <c r="AZ235" s="1291"/>
      <c r="BA235" s="1287"/>
      <c r="BB235" s="1287"/>
      <c r="BC235" s="1287"/>
      <c r="BD235" s="1287"/>
      <c r="BE235" s="1297"/>
      <c r="BF235" s="1289"/>
      <c r="BG235" s="1291"/>
      <c r="BH235" s="1287"/>
      <c r="BI235" s="1287"/>
      <c r="BJ235" s="1287"/>
      <c r="BK235" s="1287"/>
      <c r="BL235" s="1297"/>
      <c r="BM235" s="1289"/>
      <c r="BN235" s="1291"/>
      <c r="BO235" s="1287"/>
      <c r="BP235" s="1287"/>
      <c r="BQ235" s="1287"/>
      <c r="BR235" s="1287"/>
      <c r="BS235" s="1297"/>
      <c r="BT235" s="1289"/>
      <c r="BU235" s="1291"/>
      <c r="BV235" s="1287"/>
      <c r="BW235" s="1287"/>
      <c r="BX235" s="1287"/>
      <c r="BY235" s="1287"/>
      <c r="BZ235" s="1297"/>
      <c r="CA235" s="1289"/>
      <c r="CB235" s="1291"/>
      <c r="CC235" s="1303"/>
      <c r="CD235" s="1305"/>
      <c r="CE235" s="1307"/>
      <c r="CP235" s="32"/>
      <c r="CQ235" s="32"/>
    </row>
    <row r="236" spans="1:95" s="31" customFormat="1" ht="15" customHeight="1" x14ac:dyDescent="0.2">
      <c r="A236" s="99">
        <f>IF(A232="","",A232)</f>
        <v>4</v>
      </c>
      <c r="B236" s="99">
        <f>IF(B232="","",B233)</f>
        <v>52</v>
      </c>
      <c r="C236" s="75">
        <v>4</v>
      </c>
      <c r="D236" s="100" t="str">
        <f>IF(A236="","",VLOOKUP(A236,СписокКМ!D:I,2,FALSE))</f>
        <v>ХУСНУЛЛИН Тимур</v>
      </c>
      <c r="E236" s="101"/>
      <c r="F236" s="77" t="str">
        <f>IF(B236="","",VLOOKUP(B236,СписокКМ!D:I,2,FALSE))</f>
        <v>САМСОНОВ Алексей</v>
      </c>
      <c r="G236" s="102"/>
      <c r="H236" s="41"/>
      <c r="I236" s="91" t="s">
        <v>564</v>
      </c>
      <c r="J236" s="91" t="s">
        <v>29</v>
      </c>
      <c r="K236" s="91" t="s">
        <v>564</v>
      </c>
      <c r="L236" s="91" t="s">
        <v>571</v>
      </c>
      <c r="M236" s="91"/>
      <c r="N236" s="42"/>
      <c r="O236" s="79">
        <f>IF(I236="","",IF(I236="0",1000,IF(I236="-0",-1000,I236*1)))</f>
        <v>-6</v>
      </c>
      <c r="P236" s="79">
        <f t="shared" ref="P236:S237" si="194">IF(J236="","",IF(J236="0",1000,IF(J236="-0",-1000,J236*1)))</f>
        <v>9</v>
      </c>
      <c r="Q236" s="79">
        <f t="shared" si="194"/>
        <v>-6</v>
      </c>
      <c r="R236" s="79">
        <f t="shared" si="194"/>
        <v>-4</v>
      </c>
      <c r="S236" s="80" t="str">
        <f t="shared" si="194"/>
        <v/>
      </c>
      <c r="T236" s="103">
        <f t="shared" ref="T236:X237" si="195">IF(O236="","",IF(O236&gt;0,1,0))</f>
        <v>0</v>
      </c>
      <c r="U236" s="104">
        <f t="shared" si="195"/>
        <v>1</v>
      </c>
      <c r="V236" s="104">
        <f t="shared" si="195"/>
        <v>0</v>
      </c>
      <c r="W236" s="104">
        <f t="shared" si="195"/>
        <v>0</v>
      </c>
      <c r="X236" s="104" t="str">
        <f t="shared" si="195"/>
        <v/>
      </c>
      <c r="Y236" s="105">
        <f t="shared" ref="Y236:AC237" si="196">IF(O236="","",IF(O236&lt;0,1,0))</f>
        <v>1</v>
      </c>
      <c r="Z236" s="105">
        <f t="shared" si="196"/>
        <v>0</v>
      </c>
      <c r="AA236" s="105">
        <f t="shared" si="196"/>
        <v>1</v>
      </c>
      <c r="AB236" s="105">
        <f t="shared" si="196"/>
        <v>1</v>
      </c>
      <c r="AC236" s="105" t="str">
        <f t="shared" si="196"/>
        <v/>
      </c>
      <c r="AD236" s="106">
        <f>IF(CC236="","",IF(CC236&gt;CE236,1,-1))</f>
        <v>-1</v>
      </c>
      <c r="AE236" s="106">
        <f>IF(CC236="","",IF(CC236&lt;CE236,1,-1))</f>
        <v>1</v>
      </c>
      <c r="AF236" s="107">
        <f>IF(CC236&gt;CE236,1,0)</f>
        <v>0</v>
      </c>
      <c r="AG236" s="108">
        <f>IF(CE236&gt;CC236,1,0)</f>
        <v>1</v>
      </c>
      <c r="AH236" s="81">
        <f>IF(O236="","",AX236*1)</f>
        <v>6</v>
      </c>
      <c r="AI236" s="92">
        <f>IF(P236="","",BE236*1)</f>
        <v>11</v>
      </c>
      <c r="AJ236" s="92">
        <f>IF(Q236="","",BL236*1)</f>
        <v>6</v>
      </c>
      <c r="AK236" s="92">
        <f>IF(R236="","",BS236*1)</f>
        <v>4</v>
      </c>
      <c r="AL236" s="92" t="str">
        <f>IF(S236="","",BZ236*1)</f>
        <v/>
      </c>
      <c r="AM236" s="93">
        <f>IF(O236="","",AZ236*1)</f>
        <v>11</v>
      </c>
      <c r="AN236" s="93">
        <f>IF(P236="","",BG236*1)</f>
        <v>9</v>
      </c>
      <c r="AO236" s="93">
        <f>IF(Q236="","",BN236*1)</f>
        <v>11</v>
      </c>
      <c r="AP236" s="93">
        <f>IF(R236="","",BU236*1)</f>
        <v>11</v>
      </c>
      <c r="AQ236" s="93" t="str">
        <f>IF(S236="","",CB236*1)</f>
        <v/>
      </c>
      <c r="AR236" s="109">
        <f>SUM(AH236:AL236)</f>
        <v>27</v>
      </c>
      <c r="AS236" s="110">
        <f>SUM(AM236:AQ236)</f>
        <v>42</v>
      </c>
      <c r="AT236" s="111">
        <f>IF(O236=1000,11,IF(O236=-1000,0,IF(O236&gt;0,11,IF(O236&lt;0,(-O236),"0"))))</f>
        <v>6</v>
      </c>
      <c r="AU236" s="112" t="str">
        <f>IF(O236=1000,0,IF(O236=-1000,11,IF(O236&lt;-9,-(O236-2),IF(O236&gt;0,(O236),"0"))))</f>
        <v>0</v>
      </c>
      <c r="AV236" s="111">
        <f>IF(O236=1000,11,IF(O236=-1000,0,IF(O236&gt;9,(O236+2),IF(O236&lt;0,(-O236),"0"))))</f>
        <v>6</v>
      </c>
      <c r="AW236" s="112">
        <f>IF(O236=1000,0,IF(O236=-1000,11,IF(O236&lt;0,11,IF(O236&gt;0,(O236),"0"))))</f>
        <v>11</v>
      </c>
      <c r="AX236" s="94">
        <f>IF(O236="","",IF(O236&gt;9,AV236,AT236))</f>
        <v>6</v>
      </c>
      <c r="AY236" s="95" t="str">
        <f>IF(O236="","","-")</f>
        <v>-</v>
      </c>
      <c r="AZ236" s="96">
        <f>IF(O236="","",IF(O236&lt;-9,AU236,AW236))</f>
        <v>11</v>
      </c>
      <c r="BA236" s="111" t="str">
        <f>IF(P236=1000,11,IF(P236=-1000,0,IF(P236&gt;9,(P236+2),IF(P236&lt;0,(-P236),"0"))))</f>
        <v>0</v>
      </c>
      <c r="BB236" s="112">
        <f>IF(P236=1000,0,IF(P236=-1000,11,IF(P236&lt;-9,-(P236-2),IF(P236&gt;0,(P236),"0"))))</f>
        <v>9</v>
      </c>
      <c r="BC236" s="112">
        <f>IF(P236=1000,11,IF(P236=-1000,0,IF(P236&gt;0,11,IF(P236&lt;0,(-P236),"0"))))</f>
        <v>11</v>
      </c>
      <c r="BD236" s="112">
        <f>IF(P236=1000,0,IF(P236=-1000,11,IF(P236&lt;0,11,IF(P236&gt;0,(P236),"0"))))</f>
        <v>9</v>
      </c>
      <c r="BE236" s="94">
        <f>IF(P236="","",IF(P236&gt;9,BA236,BC236))</f>
        <v>11</v>
      </c>
      <c r="BF236" s="95" t="str">
        <f>IF(P236="","","-")</f>
        <v>-</v>
      </c>
      <c r="BG236" s="96">
        <f>IF(P236="","",IF(P236&lt;-9,BB236,BD236))</f>
        <v>9</v>
      </c>
      <c r="BH236" s="111">
        <f>IF(Q236=1000,11,IF(Q236=-1000,0,IF(Q236&gt;9,(Q236+2),IF(Q236&lt;0,(-Q236),"0"))))</f>
        <v>6</v>
      </c>
      <c r="BI236" s="112" t="str">
        <f>IF(Q236=1000,0,IF(Q236=-1000,11,IF(Q236&lt;-9,-(Q236-2),IF(Q236&gt;0,(Q236),"0"))))</f>
        <v>0</v>
      </c>
      <c r="BJ236" s="112">
        <f>IF(Q236=1000,11,IF(Q236=-1000,0,IF(Q236&gt;0,11,IF(Q236&lt;0,(-Q236),"0"))))</f>
        <v>6</v>
      </c>
      <c r="BK236" s="112">
        <f>IF(Q236=1000,0,IF(Q236=-1000,11,IF(Q236&lt;0,11,IF(Q236&gt;0,(Q236),"0"))))</f>
        <v>11</v>
      </c>
      <c r="BL236" s="94">
        <f>IF(Q236="","",IF(Q236&gt;9,BH236,BJ236))</f>
        <v>6</v>
      </c>
      <c r="BM236" s="95" t="str">
        <f>IF(Q236="","","-")</f>
        <v>-</v>
      </c>
      <c r="BN236" s="96">
        <f>IF(Q236="","",IF(Q236&lt;-9,BI236,BK236))</f>
        <v>11</v>
      </c>
      <c r="BO236" s="112">
        <f>IF(R236=1000,11,IF(R236=-1000,0,IF(R236&gt;9,(R236+2),IF(R236&lt;0,(-R236),"0"))))</f>
        <v>4</v>
      </c>
      <c r="BP236" s="112" t="str">
        <f>IF(R236=1000,0,IF(R236=-1000,11,IF(R236&lt;-9,-(R236-2),IF(R236&gt;0,(R236),"0"))))</f>
        <v>0</v>
      </c>
      <c r="BQ236" s="112">
        <f>IF(R236=1000,11,IF(R236=-1000,0,IF(R236&gt;0,11,IF(R236&lt;0,(-R236),"0"))))</f>
        <v>4</v>
      </c>
      <c r="BR236" s="112">
        <f>IF(R236=1000,0,IF(R236=-1000,11,IF(R236&lt;0,11,IF(R236&gt;0,(R236),"0"))))</f>
        <v>11</v>
      </c>
      <c r="BS236" s="94">
        <f>IF(R236="","",IF(R236&gt;9,BO236,BQ236))</f>
        <v>4</v>
      </c>
      <c r="BT236" s="95" t="str">
        <f>IF(R236="","","-")</f>
        <v>-</v>
      </c>
      <c r="BU236" s="96">
        <f>IF(R236="","",IF(R236&lt;-9,BP236,BR236))</f>
        <v>11</v>
      </c>
      <c r="BV236" s="112" t="e">
        <f>IF(S236=1000,11,IF(S236=-1000,0,IF(S236&gt;9,(S236+2),IF(S236&lt;0,(-S236),"0"))))</f>
        <v>#VALUE!</v>
      </c>
      <c r="BW236" s="112" t="str">
        <f>IF(S236=1000,0,IF(S236=-1000,11,IF(S236&lt;-9,-(S236-2),IF(S236&gt;0,(S236),"0"))))</f>
        <v/>
      </c>
      <c r="BX236" s="112">
        <f>IF(S236=1000,11,IF(S236=-1000,0,IF(S236&gt;0,11,IF(S236&lt;0,(-S236),"0"))))</f>
        <v>11</v>
      </c>
      <c r="BY236" s="113" t="str">
        <f>IF(S236=1000,0,IF(S236=-1000,11,IF(S236&lt;0,11,IF(S236&gt;0,(S236),"0"))))</f>
        <v/>
      </c>
      <c r="BZ236" s="94" t="str">
        <f>IF(S236="","",IF(S236&gt;9,BV236,BX236))</f>
        <v/>
      </c>
      <c r="CA236" s="95" t="str">
        <f>IF(S236="","","-")</f>
        <v/>
      </c>
      <c r="CB236" s="96" t="str">
        <f>IF(S236="","",IF(S236&lt;-9,BW236,BY236))</f>
        <v/>
      </c>
      <c r="CC236" s="97">
        <f>IF(O236="","",SUM(T236:X236))</f>
        <v>1</v>
      </c>
      <c r="CD236" s="88" t="str">
        <f>IF(CC236="","","-")</f>
        <v>-</v>
      </c>
      <c r="CE236" s="98">
        <f>IF(O236="","",SUM(Y236:AC236))</f>
        <v>3</v>
      </c>
      <c r="CP236" s="32"/>
      <c r="CQ236" s="32"/>
    </row>
    <row r="237" spans="1:95" s="31" customFormat="1" ht="15" customHeight="1" thickBot="1" x14ac:dyDescent="0.25">
      <c r="A237" s="99">
        <f>IF(A232="","",A233)</f>
        <v>60</v>
      </c>
      <c r="B237" s="99">
        <f>IF(B232="","",B232)</f>
        <v>22</v>
      </c>
      <c r="C237" s="114">
        <v>5</v>
      </c>
      <c r="D237" s="115" t="str">
        <f>IF(A237="","",VLOOKUP(A237,СписокКМ!D:I,2,FALSE))</f>
        <v>ОСАДЧЕВ Никита</v>
      </c>
      <c r="E237" s="116"/>
      <c r="F237" s="117" t="str">
        <f>IF(B237="","",VLOOKUP(B237,СписокКМ!D:I,2,FALSE))</f>
        <v>СЕРЕБРЕННИКОВ Михаил</v>
      </c>
      <c r="G237" s="118"/>
      <c r="H237" s="119"/>
      <c r="I237" s="120" t="s">
        <v>149</v>
      </c>
      <c r="J237" s="120" t="s">
        <v>31</v>
      </c>
      <c r="K237" s="120" t="s">
        <v>27</v>
      </c>
      <c r="L237" s="121"/>
      <c r="M237" s="121"/>
      <c r="N237" s="122"/>
      <c r="O237" s="123">
        <f>IF(I237="","",IF(I237="0",1000,IF(I237="-0",-1000,I237*1)))</f>
        <v>3</v>
      </c>
      <c r="P237" s="123">
        <f t="shared" si="194"/>
        <v>8</v>
      </c>
      <c r="Q237" s="123">
        <f t="shared" si="194"/>
        <v>1</v>
      </c>
      <c r="R237" s="123" t="str">
        <f t="shared" si="194"/>
        <v/>
      </c>
      <c r="S237" s="124" t="str">
        <f t="shared" si="194"/>
        <v/>
      </c>
      <c r="T237" s="125">
        <f t="shared" si="195"/>
        <v>1</v>
      </c>
      <c r="U237" s="126">
        <f t="shared" si="195"/>
        <v>1</v>
      </c>
      <c r="V237" s="126">
        <f t="shared" si="195"/>
        <v>1</v>
      </c>
      <c r="W237" s="126" t="str">
        <f t="shared" si="195"/>
        <v/>
      </c>
      <c r="X237" s="126" t="str">
        <f t="shared" si="195"/>
        <v/>
      </c>
      <c r="Y237" s="127">
        <f t="shared" si="196"/>
        <v>0</v>
      </c>
      <c r="Z237" s="127">
        <f t="shared" si="196"/>
        <v>0</v>
      </c>
      <c r="AA237" s="127">
        <f t="shared" si="196"/>
        <v>0</v>
      </c>
      <c r="AB237" s="127" t="str">
        <f t="shared" si="196"/>
        <v/>
      </c>
      <c r="AC237" s="127" t="str">
        <f t="shared" si="196"/>
        <v/>
      </c>
      <c r="AD237" s="128">
        <f>IF(CC237="","",IF(CC237&gt;CE237,1,-1))</f>
        <v>1</v>
      </c>
      <c r="AE237" s="128">
        <f>IF(CC237="","",IF(CC237&lt;CE237,1,-1))</f>
        <v>-1</v>
      </c>
      <c r="AF237" s="129">
        <f>IF(CC237&gt;CE237,1,0)</f>
        <v>1</v>
      </c>
      <c r="AG237" s="130">
        <f>IF(CE237&gt;CC237,1,0)</f>
        <v>0</v>
      </c>
      <c r="AH237" s="131">
        <f>IF(O237="","",AX237*1)</f>
        <v>11</v>
      </c>
      <c r="AI237" s="132">
        <f>IF(P237="","",BE237*1)</f>
        <v>11</v>
      </c>
      <c r="AJ237" s="132">
        <f>IF(Q237="","",BL237*1)</f>
        <v>11</v>
      </c>
      <c r="AK237" s="132" t="str">
        <f>IF(R237="","",BS237*1)</f>
        <v/>
      </c>
      <c r="AL237" s="132" t="str">
        <f>IF(S237="","",BZ237*1)</f>
        <v/>
      </c>
      <c r="AM237" s="133">
        <f>IF(O237="","",AZ237*1)</f>
        <v>3</v>
      </c>
      <c r="AN237" s="133">
        <f>IF(P237="","",BG237*1)</f>
        <v>8</v>
      </c>
      <c r="AO237" s="133">
        <f>IF(Q237="","",BN237*1)</f>
        <v>1</v>
      </c>
      <c r="AP237" s="133" t="str">
        <f>IF(R237="","",BU237*1)</f>
        <v/>
      </c>
      <c r="AQ237" s="133" t="str">
        <f>IF(S237="","",CB237*1)</f>
        <v/>
      </c>
      <c r="AR237" s="134">
        <f>SUM(AH237:AL237)</f>
        <v>33</v>
      </c>
      <c r="AS237" s="135">
        <f>SUM(AM237:AQ237)</f>
        <v>12</v>
      </c>
      <c r="AT237" s="136">
        <f>IF(O237=1000,11,IF(O237=-1000,0,IF(O237&gt;0,11,IF(O237&lt;0,(-O237),"0"))))</f>
        <v>11</v>
      </c>
      <c r="AU237" s="137">
        <f>IF(O237=1000,0,IF(O237=-1000,11,IF(O237&lt;-9,-(O237-2),IF(O237&gt;0,(O237),"0"))))</f>
        <v>3</v>
      </c>
      <c r="AV237" s="136" t="str">
        <f>IF(O237=1000,11,IF(O237=-1000,0,IF(O237&gt;9,(O237+2),IF(O237&lt;0,(-O237),"0"))))</f>
        <v>0</v>
      </c>
      <c r="AW237" s="137">
        <f>IF(O237=1000,0,IF(O237=-1000,11,IF(O237&lt;0,11,IF(O237&gt;0,(O237),"0"))))</f>
        <v>3</v>
      </c>
      <c r="AX237" s="138">
        <f>IF(O237="","",IF(O237&gt;9,AV237,AT237))</f>
        <v>11</v>
      </c>
      <c r="AY237" s="139" t="str">
        <f>IF(O237="","","-")</f>
        <v>-</v>
      </c>
      <c r="AZ237" s="140">
        <f>IF(O237="","",IF(O237&lt;-9,AU237,AW237))</f>
        <v>3</v>
      </c>
      <c r="BA237" s="136" t="str">
        <f>IF(P237=1000,11,IF(P237=-1000,0,IF(P237&gt;9,(P237+2),IF(P237&lt;0,(-P237),"0"))))</f>
        <v>0</v>
      </c>
      <c r="BB237" s="137">
        <f>IF(P237=1000,0,IF(P237=-1000,11,IF(P237&lt;-9,-(P237-2),IF(P237&gt;0,(P237),"0"))))</f>
        <v>8</v>
      </c>
      <c r="BC237" s="137">
        <f>IF(P237=1000,11,IF(P237=-1000,0,IF(P237&gt;0,11,IF(P237&lt;0,(-P237),"0"))))</f>
        <v>11</v>
      </c>
      <c r="BD237" s="137">
        <f>IF(P237=1000,0,IF(P237=-1000,11,IF(P237&lt;0,11,IF(P237&gt;0,(P237),"0"))))</f>
        <v>8</v>
      </c>
      <c r="BE237" s="138">
        <f>IF(P237="","",IF(P237&gt;9,BA237,BC237))</f>
        <v>11</v>
      </c>
      <c r="BF237" s="139" t="str">
        <f>IF(P237="","","-")</f>
        <v>-</v>
      </c>
      <c r="BG237" s="140">
        <f>IF(P237="","",IF(P237&lt;-9,BB237,BD237))</f>
        <v>8</v>
      </c>
      <c r="BH237" s="136" t="str">
        <f>IF(Q237=1000,11,IF(Q237=-1000,0,IF(Q237&gt;9,(Q237+2),IF(Q237&lt;0,(-Q237),"0"))))</f>
        <v>0</v>
      </c>
      <c r="BI237" s="137">
        <f>IF(Q237=1000,0,IF(Q237=-1000,11,IF(Q237&lt;-9,-(Q237-2),IF(Q237&gt;0,(Q237),"0"))))</f>
        <v>1</v>
      </c>
      <c r="BJ237" s="137">
        <f>IF(Q237=1000,11,IF(Q237=-1000,0,IF(Q237&gt;0,11,IF(Q237&lt;0,(-Q237),"0"))))</f>
        <v>11</v>
      </c>
      <c r="BK237" s="137">
        <f>IF(Q237=1000,0,IF(Q237=-1000,11,IF(Q237&lt;0,11,IF(Q237&gt;0,(Q237),"0"))))</f>
        <v>1</v>
      </c>
      <c r="BL237" s="138">
        <f>IF(Q237="","",IF(Q237&gt;9,BH237,BJ237))</f>
        <v>11</v>
      </c>
      <c r="BM237" s="139" t="str">
        <f>IF(Q237="","","-")</f>
        <v>-</v>
      </c>
      <c r="BN237" s="140">
        <f>IF(Q237="","",IF(Q237&lt;-9,BI237,BK237))</f>
        <v>1</v>
      </c>
      <c r="BO237" s="137" t="e">
        <f>IF(R237=1000,11,IF(R237=-1000,0,IF(R237&gt;9,(R237+2),IF(R237&lt;0,(-R237),"0"))))</f>
        <v>#VALUE!</v>
      </c>
      <c r="BP237" s="137" t="str">
        <f>IF(R237=1000,0,IF(R237=-1000,11,IF(R237&lt;-9,-(R237-2),IF(R237&gt;0,(R237),"0"))))</f>
        <v/>
      </c>
      <c r="BQ237" s="137">
        <f>IF(R237=1000,11,IF(R237=-1000,0,IF(R237&gt;0,11,IF(R237&lt;0,(-R237),"0"))))</f>
        <v>11</v>
      </c>
      <c r="BR237" s="137" t="str">
        <f>IF(R237=1000,0,IF(R237=-1000,11,IF(R237&lt;0,11,IF(R237&gt;0,(R237),"0"))))</f>
        <v/>
      </c>
      <c r="BS237" s="138" t="str">
        <f>IF(R237="","",IF(R237&gt;9,BO237,BQ237))</f>
        <v/>
      </c>
      <c r="BT237" s="139" t="str">
        <f>IF(R237="","","-")</f>
        <v/>
      </c>
      <c r="BU237" s="140" t="str">
        <f>IF(R237="","",IF(R237&lt;-9,BP237,BR237))</f>
        <v/>
      </c>
      <c r="BV237" s="137" t="e">
        <f>IF(S237=1000,11,IF(S237=-1000,0,IF(S237&gt;9,(S237+2),IF(S237&lt;0,(-S237),"0"))))</f>
        <v>#VALUE!</v>
      </c>
      <c r="BW237" s="137" t="str">
        <f>IF(S237=1000,0,IF(S237=-1000,11,IF(S237&lt;-9,-(S237-2),IF(S237&gt;0,(S237),"0"))))</f>
        <v/>
      </c>
      <c r="BX237" s="137">
        <f>IF(S237=1000,11,IF(S237=-1000,0,IF(S237&gt;0,11,IF(S237&lt;0,(-S237),"0"))))</f>
        <v>11</v>
      </c>
      <c r="BY237" s="141" t="str">
        <f>IF(S237=1000,0,IF(S237=-1000,11,IF(S237&lt;0,11,IF(S237&gt;0,(S237),"0"))))</f>
        <v/>
      </c>
      <c r="BZ237" s="138" t="str">
        <f>IF(S237="","",IF(S237&gt;9,BV237,BX237))</f>
        <v/>
      </c>
      <c r="CA237" s="139" t="str">
        <f>IF(S237="","","-")</f>
        <v/>
      </c>
      <c r="CB237" s="140" t="str">
        <f>IF(S237="","",IF(S237&lt;-9,BW237,BY237))</f>
        <v/>
      </c>
      <c r="CC237" s="142">
        <f>IF(O237="","",SUM(T237:X237))</f>
        <v>3</v>
      </c>
      <c r="CD237" s="143" t="str">
        <f>IF(CC237="","","-")</f>
        <v>-</v>
      </c>
      <c r="CE237" s="144">
        <f>IF(O237="","",SUM(Y237:AC237))</f>
        <v>0</v>
      </c>
      <c r="CP237" s="32"/>
      <c r="CQ237" s="32"/>
    </row>
    <row r="238" spans="1:95" s="31" customFormat="1" ht="15" customHeight="1" thickBot="1" x14ac:dyDescent="0.25">
      <c r="A238" s="145"/>
      <c r="B238" s="145"/>
      <c r="C238" s="145"/>
      <c r="D238" s="146"/>
      <c r="E238" s="147"/>
      <c r="F238" s="148"/>
      <c r="G238" s="149"/>
      <c r="H238" s="150"/>
      <c r="I238" s="151"/>
      <c r="J238" s="151"/>
      <c r="K238" s="151"/>
      <c r="L238" s="151"/>
      <c r="M238" s="151"/>
      <c r="N238" s="150"/>
      <c r="O238" s="152"/>
      <c r="P238" s="152"/>
      <c r="Q238" s="152"/>
      <c r="R238" s="152"/>
      <c r="S238" s="152"/>
      <c r="T238" s="153"/>
      <c r="U238" s="153"/>
      <c r="V238" s="153"/>
      <c r="W238" s="153"/>
      <c r="X238" s="153"/>
      <c r="Y238" s="154"/>
      <c r="Z238" s="154"/>
      <c r="AA238" s="154"/>
      <c r="AB238" s="154"/>
      <c r="AC238" s="154"/>
      <c r="AD238" s="155"/>
      <c r="AE238" s="155"/>
      <c r="AF238" s="156"/>
      <c r="AG238" s="156"/>
      <c r="AH238" s="157"/>
      <c r="AI238" s="157"/>
      <c r="AJ238" s="157"/>
      <c r="AK238" s="157"/>
      <c r="AL238" s="157"/>
      <c r="AM238" s="158"/>
      <c r="AN238" s="158"/>
      <c r="AO238" s="158"/>
      <c r="AP238" s="158"/>
      <c r="AQ238" s="158"/>
      <c r="AR238" s="159"/>
      <c r="AS238" s="159"/>
      <c r="AT238" s="160"/>
      <c r="AU238" s="160"/>
      <c r="AV238" s="160"/>
      <c r="AW238" s="160"/>
      <c r="AX238" s="161"/>
      <c r="AY238" s="161"/>
      <c r="AZ238" s="161"/>
      <c r="BA238" s="160"/>
      <c r="BB238" s="160"/>
      <c r="BC238" s="160"/>
      <c r="BD238" s="160"/>
      <c r="BE238" s="161"/>
      <c r="BF238" s="161"/>
      <c r="BG238" s="161"/>
      <c r="BH238" s="160"/>
      <c r="BI238" s="160"/>
      <c r="BJ238" s="160"/>
      <c r="BK238" s="160"/>
      <c r="BL238" s="161"/>
      <c r="BM238" s="161"/>
      <c r="BN238" s="161"/>
      <c r="BO238" s="160"/>
      <c r="BP238" s="160"/>
      <c r="BQ238" s="160"/>
      <c r="BR238" s="160"/>
      <c r="BS238" s="161"/>
      <c r="BT238" s="161"/>
      <c r="BU238" s="161"/>
      <c r="BV238" s="160"/>
      <c r="BW238" s="160"/>
      <c r="BX238" s="160"/>
      <c r="BY238" s="160"/>
      <c r="BZ238" s="161"/>
      <c r="CA238" s="161"/>
      <c r="CB238" s="161"/>
      <c r="CC238" s="162"/>
      <c r="CD238" s="163"/>
      <c r="CE238" s="164"/>
      <c r="CP238" s="32"/>
      <c r="CQ238" s="32"/>
    </row>
    <row r="239" spans="1:95" s="31" customFormat="1" ht="31.5" customHeight="1" thickBot="1" x14ac:dyDescent="0.25">
      <c r="A239" s="34">
        <v>3</v>
      </c>
      <c r="B239" s="35">
        <v>9</v>
      </c>
      <c r="C239" s="1225">
        <f>1+C230</f>
        <v>27</v>
      </c>
      <c r="D239" s="1227" t="str">
        <f>IF(A239="","",VLOOKUP(A239,СписокКМ!$A$186:$D$236,3,FALSE))</f>
        <v>Санкт-Петербург</v>
      </c>
      <c r="E239" s="1228" t="e">
        <f>IF(B239="","",VLOOKUP(B239,СписокКМ!E:J,2,FALSE))</f>
        <v>#N/A</v>
      </c>
      <c r="F239" s="1231" t="str">
        <f>IF(B239="","",VLOOKUP(B239,СписокКМ!$A$186:$D$236,3,FALSE))</f>
        <v>Московская область</v>
      </c>
      <c r="G239" s="1232" t="e">
        <f>IF(D239="","",VLOOKUP(D239,СписокКМ!G:L,2,FALSE))</f>
        <v>#N/A</v>
      </c>
      <c r="H239" s="36"/>
      <c r="I239" s="1235" t="s">
        <v>7</v>
      </c>
      <c r="J239" s="1235"/>
      <c r="K239" s="1235"/>
      <c r="L239" s="1235"/>
      <c r="M239" s="1235"/>
      <c r="N239" s="37"/>
      <c r="O239" s="1237"/>
      <c r="P239" s="1238"/>
      <c r="Q239" s="1238"/>
      <c r="R239" s="1238"/>
      <c r="S239" s="1238"/>
      <c r="T239" s="38">
        <f>IF(A239="","",VLOOKUP(A239,'[60]Протокол команд'!A:K,8,FALSE))</f>
        <v>0</v>
      </c>
      <c r="U239" s="39">
        <f>T239*5-4</f>
        <v>-4</v>
      </c>
      <c r="V239" s="39">
        <f>T239*5</f>
        <v>0</v>
      </c>
      <c r="W239" s="39" t="str">
        <f>CONCATENATE(U239,"-",V239)</f>
        <v>-4-0</v>
      </c>
      <c r="X239" s="39">
        <f>IF(A239="","",VLOOKUP(A239,'[60]Протокол команд'!A:K,10,FALSE))</f>
        <v>0</v>
      </c>
      <c r="Y239" s="39">
        <f>X239*5-4</f>
        <v>-4</v>
      </c>
      <c r="Z239" s="39">
        <f>X239*5</f>
        <v>0</v>
      </c>
      <c r="AA239" s="39" t="str">
        <f>CONCATENATE(Y239,"-",Z239)</f>
        <v>-4-0</v>
      </c>
      <c r="AB239" s="1241">
        <f>IF(O241="","",SUM(AF241:AF246))</f>
        <v>0</v>
      </c>
      <c r="AC239" s="1242"/>
      <c r="AD239" s="1243"/>
      <c r="AE239" s="1242">
        <f>IF(O241="","",SUM(AG241:AG246))</f>
        <v>3</v>
      </c>
      <c r="AF239" s="1242"/>
      <c r="AG239" s="1264"/>
      <c r="AH239" s="1241">
        <f>SUM(CC241:CC246)</f>
        <v>0</v>
      </c>
      <c r="AI239" s="1242"/>
      <c r="AJ239" s="1243"/>
      <c r="AK239" s="1242">
        <f>SUM(CE241:CE246)</f>
        <v>9</v>
      </c>
      <c r="AL239" s="1242"/>
      <c r="AM239" s="1264"/>
      <c r="AN239" s="1265">
        <f>SUM(AR241:AR246)</f>
        <v>27</v>
      </c>
      <c r="AO239" s="1266"/>
      <c r="AP239" s="1267"/>
      <c r="AQ239" s="1266">
        <f>SUM(AS241:AS246)</f>
        <v>66</v>
      </c>
      <c r="AR239" s="1266"/>
      <c r="AS239" s="1268"/>
      <c r="AT239" s="1314" t="s">
        <v>601</v>
      </c>
      <c r="AU239" s="1315"/>
      <c r="AV239" s="1315"/>
      <c r="AW239" s="1315"/>
      <c r="AX239" s="1315"/>
      <c r="AY239" s="1315"/>
      <c r="AZ239" s="1315"/>
      <c r="BA239" s="1315"/>
      <c r="BB239" s="1315"/>
      <c r="BC239" s="1315"/>
      <c r="BD239" s="1315"/>
      <c r="BE239" s="1315"/>
      <c r="BF239" s="1315"/>
      <c r="BG239" s="1315"/>
      <c r="BH239" s="1315"/>
      <c r="BI239" s="1315"/>
      <c r="BJ239" s="1315"/>
      <c r="BK239" s="1315"/>
      <c r="BL239" s="1315"/>
      <c r="BM239" s="1315"/>
      <c r="BN239" s="1315"/>
      <c r="BO239" s="1315"/>
      <c r="BP239" s="1315"/>
      <c r="BQ239" s="1315"/>
      <c r="BR239" s="1315"/>
      <c r="BS239" s="1315"/>
      <c r="BT239" s="1315"/>
      <c r="BU239" s="1315"/>
      <c r="BV239" s="1315"/>
      <c r="BW239" s="1315"/>
      <c r="BX239" s="1315"/>
      <c r="BY239" s="1315"/>
      <c r="BZ239" s="1315"/>
      <c r="CA239" s="1315"/>
      <c r="CB239" s="1316"/>
      <c r="CC239" s="1254">
        <f>IF(O241="","",SUM(AF241:AF246))</f>
        <v>0</v>
      </c>
      <c r="CD239" s="1256" t="str">
        <f>IF(CC239="","","-")</f>
        <v>-</v>
      </c>
      <c r="CE239" s="1258">
        <f>IF(O241="","",SUM(AG241:AG246))</f>
        <v>3</v>
      </c>
      <c r="CP239" s="32"/>
      <c r="CQ239" s="32"/>
    </row>
    <row r="240" spans="1:95" s="31" customFormat="1" ht="13.5" customHeight="1" x14ac:dyDescent="0.2">
      <c r="A240" s="40"/>
      <c r="B240" s="40"/>
      <c r="C240" s="1226"/>
      <c r="D240" s="1229" t="str">
        <f>IF(A240="","",VLOOKUP(A240,СписокКМ!D:I,2,FALSE))</f>
        <v/>
      </c>
      <c r="E240" s="1230" t="str">
        <f>IF(B240="","",VLOOKUP(B240,СписокКМ!E:J,2,FALSE))</f>
        <v/>
      </c>
      <c r="F240" s="1233" t="str">
        <f>IF(C240="","",VLOOKUP(C240,СписокКМ!F:K,2,FALSE))</f>
        <v/>
      </c>
      <c r="G240" s="1234" t="str">
        <f>IF(D240="","",VLOOKUP(D240,СписокКМ!G:L,2,FALSE))</f>
        <v/>
      </c>
      <c r="H240" s="41"/>
      <c r="I240" s="1236"/>
      <c r="J240" s="1236"/>
      <c r="K240" s="1236"/>
      <c r="L240" s="1236"/>
      <c r="M240" s="1236"/>
      <c r="N240" s="42"/>
      <c r="O240" s="1239"/>
      <c r="P240" s="1240"/>
      <c r="Q240" s="1240"/>
      <c r="R240" s="1240"/>
      <c r="S240" s="1240"/>
      <c r="T240" s="1260" t="s">
        <v>8</v>
      </c>
      <c r="U240" s="1261"/>
      <c r="V240" s="1261"/>
      <c r="W240" s="1261"/>
      <c r="X240" s="1261"/>
      <c r="Y240" s="1261"/>
      <c r="Z240" s="1261"/>
      <c r="AA240" s="1261"/>
      <c r="AB240" s="1261"/>
      <c r="AC240" s="1261"/>
      <c r="AD240" s="1261"/>
      <c r="AE240" s="1261"/>
      <c r="AF240" s="1261"/>
      <c r="AG240" s="1262"/>
      <c r="AH240" s="1261" t="s">
        <v>9</v>
      </c>
      <c r="AI240" s="1261"/>
      <c r="AJ240" s="1261"/>
      <c r="AK240" s="1261"/>
      <c r="AL240" s="1261"/>
      <c r="AM240" s="1261"/>
      <c r="AN240" s="1261"/>
      <c r="AO240" s="1261"/>
      <c r="AP240" s="1261"/>
      <c r="AQ240" s="1261"/>
      <c r="AR240" s="1261"/>
      <c r="AS240" s="1262"/>
      <c r="AT240" s="1263" t="s">
        <v>10</v>
      </c>
      <c r="AU240" s="1263"/>
      <c r="AV240" s="1263"/>
      <c r="AW240" s="1263"/>
      <c r="AX240" s="1263"/>
      <c r="AY240" s="1263"/>
      <c r="AZ240" s="1263"/>
      <c r="BA240" s="1263" t="s">
        <v>11</v>
      </c>
      <c r="BB240" s="1263"/>
      <c r="BC240" s="1263"/>
      <c r="BD240" s="1263"/>
      <c r="BE240" s="1263"/>
      <c r="BF240" s="1263"/>
      <c r="BG240" s="1263"/>
      <c r="BH240" s="1263" t="s">
        <v>12</v>
      </c>
      <c r="BI240" s="1263"/>
      <c r="BJ240" s="1263"/>
      <c r="BK240" s="1263"/>
      <c r="BL240" s="1263"/>
      <c r="BM240" s="1263"/>
      <c r="BN240" s="1263"/>
      <c r="BO240" s="1263" t="s">
        <v>13</v>
      </c>
      <c r="BP240" s="1263"/>
      <c r="BQ240" s="1263"/>
      <c r="BR240" s="1263"/>
      <c r="BS240" s="1263"/>
      <c r="BT240" s="1263"/>
      <c r="BU240" s="1263"/>
      <c r="BV240" s="1263" t="s">
        <v>14</v>
      </c>
      <c r="BW240" s="1263"/>
      <c r="BX240" s="1263"/>
      <c r="BY240" s="1263"/>
      <c r="BZ240" s="1263"/>
      <c r="CA240" s="1263"/>
      <c r="CB240" s="1263"/>
      <c r="CC240" s="1255"/>
      <c r="CD240" s="1257"/>
      <c r="CE240" s="1259"/>
      <c r="CP240" s="32"/>
      <c r="CQ240" s="32"/>
    </row>
    <row r="241" spans="1:95" s="31" customFormat="1" ht="15" customHeight="1" x14ac:dyDescent="0.2">
      <c r="A241" s="43">
        <v>64</v>
      </c>
      <c r="B241" s="44">
        <v>7</v>
      </c>
      <c r="C241" s="90">
        <v>1</v>
      </c>
      <c r="D241" s="46" t="str">
        <f>IF(A241="","",VLOOKUP(A241,СписокКМ!D:I,2,FALSE))</f>
        <v>КОРОТИЧ Даниил</v>
      </c>
      <c r="E241" s="47"/>
      <c r="F241" s="48" t="str">
        <f>IF(B241="","",VLOOKUP(B241,СписокКМ!D:I,2,FALSE))</f>
        <v>БОГАЧ Николай</v>
      </c>
      <c r="G241" s="49"/>
      <c r="H241" s="50"/>
      <c r="I241" s="51" t="s">
        <v>567</v>
      </c>
      <c r="J241" s="51" t="s">
        <v>564</v>
      </c>
      <c r="K241" s="51" t="s">
        <v>564</v>
      </c>
      <c r="L241" s="51"/>
      <c r="M241" s="51"/>
      <c r="N241" s="52"/>
      <c r="O241" s="53">
        <f>IF(I241="","",IF(I241="0",1000,IF(I241="-0",-1000,I241*1)))</f>
        <v>-5</v>
      </c>
      <c r="P241" s="53">
        <f t="shared" ref="P241:S242" si="197">IF(J241="","",IF(J241="0",1000,IF(J241="-0",-1000,J241*1)))</f>
        <v>-6</v>
      </c>
      <c r="Q241" s="53">
        <f t="shared" si="197"/>
        <v>-6</v>
      </c>
      <c r="R241" s="53" t="str">
        <f t="shared" si="197"/>
        <v/>
      </c>
      <c r="S241" s="54" t="str">
        <f t="shared" si="197"/>
        <v/>
      </c>
      <c r="T241" s="55">
        <f t="shared" ref="T241:X242" si="198">IF(O241="","",IF(O241&gt;0,1,0))</f>
        <v>0</v>
      </c>
      <c r="U241" s="56">
        <f t="shared" si="198"/>
        <v>0</v>
      </c>
      <c r="V241" s="56">
        <f t="shared" si="198"/>
        <v>0</v>
      </c>
      <c r="W241" s="56" t="str">
        <f t="shared" si="198"/>
        <v/>
      </c>
      <c r="X241" s="56" t="str">
        <f t="shared" si="198"/>
        <v/>
      </c>
      <c r="Y241" s="57">
        <f t="shared" ref="Y241:AC242" si="199">IF(O241="","",IF(O241&lt;0,1,0))</f>
        <v>1</v>
      </c>
      <c r="Z241" s="57">
        <f t="shared" si="199"/>
        <v>1</v>
      </c>
      <c r="AA241" s="57">
        <f t="shared" si="199"/>
        <v>1</v>
      </c>
      <c r="AB241" s="57" t="str">
        <f t="shared" si="199"/>
        <v/>
      </c>
      <c r="AC241" s="57" t="str">
        <f t="shared" si="199"/>
        <v/>
      </c>
      <c r="AD241" s="58">
        <f>IF(CC241="","",IF(CC241&gt;CE241,1,-1))</f>
        <v>-1</v>
      </c>
      <c r="AE241" s="58">
        <f>IF(CC241="","",IF(CC241&lt;CE241,1,-1))</f>
        <v>1</v>
      </c>
      <c r="AF241" s="59">
        <f>IF(CC241&gt;CE241,1,0)</f>
        <v>0</v>
      </c>
      <c r="AG241" s="60">
        <f>IF(CE241&gt;CC241,1,0)</f>
        <v>1</v>
      </c>
      <c r="AH241" s="61">
        <f>IF(O241="","",AX241*1)</f>
        <v>5</v>
      </c>
      <c r="AI241" s="62">
        <f>IF(P241="","",BE241*1)</f>
        <v>6</v>
      </c>
      <c r="AJ241" s="62">
        <f>IF(Q241="","",BL241*1)</f>
        <v>6</v>
      </c>
      <c r="AK241" s="62" t="str">
        <f>IF(R241="","",BS241*1)</f>
        <v/>
      </c>
      <c r="AL241" s="62" t="str">
        <f>IF(S241="","",BZ241*1)</f>
        <v/>
      </c>
      <c r="AM241" s="63">
        <f>IF(O241="","",AZ241*1)</f>
        <v>11</v>
      </c>
      <c r="AN241" s="63">
        <f>IF(P241="","",BG241*1)</f>
        <v>11</v>
      </c>
      <c r="AO241" s="63">
        <f>IF(Q241="","",BN241*1)</f>
        <v>11</v>
      </c>
      <c r="AP241" s="63" t="str">
        <f>IF(R241="","",BU241*1)</f>
        <v/>
      </c>
      <c r="AQ241" s="63" t="str">
        <f>IF(S241="","",CB241*1)</f>
        <v/>
      </c>
      <c r="AR241" s="64">
        <f>SUM(AH241:AL241)</f>
        <v>17</v>
      </c>
      <c r="AS241" s="65">
        <f>SUM(AM241:AQ241)</f>
        <v>33</v>
      </c>
      <c r="AT241" s="66">
        <f>IF(O241=1000,11,IF(O241=-1000,0,IF(O241&gt;0,11,IF(O241&lt;0,(-O241),"0"))))</f>
        <v>5</v>
      </c>
      <c r="AU241" s="67" t="str">
        <f>IF(O241=1000,0,IF(O241=-1000,11,IF(O241&lt;-9,-(O241-2),IF(O241&gt;0,(O241),"0"))))</f>
        <v>0</v>
      </c>
      <c r="AV241" s="66">
        <f>IF(O241=1000,11,IF(O241=-1000,0,IF(O241&lt;9,11,IF(O241&gt;9,(O241+2),"0"))))</f>
        <v>11</v>
      </c>
      <c r="AW241" s="67">
        <f>IF(O241=1000,0,IF(O241=-1000,11,IF(O241&lt;0,11,IF(O241&gt;0,(O241),"0"))))</f>
        <v>11</v>
      </c>
      <c r="AX241" s="68">
        <f>IF(O241="","",IF(O241&gt;9,AV241,AT241))</f>
        <v>5</v>
      </c>
      <c r="AY241" s="69" t="str">
        <f>IF(O241="","","-")</f>
        <v>-</v>
      </c>
      <c r="AZ241" s="70">
        <f>IF(O241="","",IF(O241&lt;-9,AU241,AW241))</f>
        <v>11</v>
      </c>
      <c r="BA241" s="66">
        <f>IF(P241=1000,11,IF(P241=-1000,0,IF(P241&gt;9,(P241+2),IF(P241&lt;0,(-P241),"0"))))</f>
        <v>6</v>
      </c>
      <c r="BB241" s="67" t="str">
        <f>IF(P241=1000,0,IF(P241=-1000,11,IF(P241&lt;-9,-(P241-2),IF(P241&gt;0,(P241),"0"))))</f>
        <v>0</v>
      </c>
      <c r="BC241" s="67">
        <f>IF(P241=1000,11,IF(P241=-1000,0,IF(P241&gt;0,11,IF(P241&lt;0,(-P241),"0"))))</f>
        <v>6</v>
      </c>
      <c r="BD241" s="67">
        <f>IF(P241=1000,0,IF(P241=-1000,11,IF(P241&lt;0,11,IF(P241&gt;0,(P241),"0"))))</f>
        <v>11</v>
      </c>
      <c r="BE241" s="68">
        <f>IF(P241="","",IF(P241&gt;9,BA241,BC241))</f>
        <v>6</v>
      </c>
      <c r="BF241" s="69" t="str">
        <f>IF(P241="","","-")</f>
        <v>-</v>
      </c>
      <c r="BG241" s="70">
        <f>IF(P241="","",IF(P241&lt;-9,BB241,BD241))</f>
        <v>11</v>
      </c>
      <c r="BH241" s="66">
        <f>IF(Q241=1000,11,IF(Q241=-1000,0,IF(Q241&gt;9,(Q241+2),IF(Q241&lt;0,(-Q241),"0"))))</f>
        <v>6</v>
      </c>
      <c r="BI241" s="67" t="str">
        <f>IF(Q241=1000,0,IF(Q241=-1000,11,IF(Q241&lt;-9,-(Q241-2),IF(Q241&gt;0,(Q241),"0"))))</f>
        <v>0</v>
      </c>
      <c r="BJ241" s="67">
        <f>IF(Q241=1000,11,IF(Q241=-1000,0,IF(Q241&gt;0,11,IF(Q241&lt;0,(-Q241),"0"))))</f>
        <v>6</v>
      </c>
      <c r="BK241" s="67">
        <f>IF(Q241=1000,0,IF(Q241=-1000,11,IF(Q241&lt;0,11,IF(Q241&gt;0,(Q241),"0"))))</f>
        <v>11</v>
      </c>
      <c r="BL241" s="68">
        <f>IF(Q241="","",IF(Q241&gt;9,BH241,BJ241))</f>
        <v>6</v>
      </c>
      <c r="BM241" s="69" t="str">
        <f>IF(Q241="","","-")</f>
        <v>-</v>
      </c>
      <c r="BN241" s="70">
        <f>IF(Q241="","",IF(Q241&lt;-9,BI241,BK241))</f>
        <v>11</v>
      </c>
      <c r="BO241" s="67" t="e">
        <f>IF(R241=1000,11,IF(R241=-1000,0,IF(R241&gt;9,(R241+2),IF(R241&lt;0,(-R241),"0"))))</f>
        <v>#VALUE!</v>
      </c>
      <c r="BP241" s="67" t="str">
        <f>IF(R241=1000,0,IF(R241=-1000,11,IF(R241&lt;-9,-(R241-2),IF(R241&gt;0,(R241),"0"))))</f>
        <v/>
      </c>
      <c r="BQ241" s="67">
        <f>IF(R241=1000,11,IF(R241=-1000,0,IF(R241&gt;0,11,IF(R241&lt;0,(-R241),"0"))))</f>
        <v>11</v>
      </c>
      <c r="BR241" s="67" t="str">
        <f>IF(R241=1000,0,IF(R241=-1000,11,IF(R241&lt;0,11,IF(R241&gt;0,(R241),"0"))))</f>
        <v/>
      </c>
      <c r="BS241" s="68" t="str">
        <f>IF(R241="","",IF(R241&gt;9,BO241,BQ241))</f>
        <v/>
      </c>
      <c r="BT241" s="69" t="str">
        <f>IF(R241="","","-")</f>
        <v/>
      </c>
      <c r="BU241" s="70" t="str">
        <f>IF(R241="","",IF(R241&lt;-9,BP241,BR241))</f>
        <v/>
      </c>
      <c r="BV241" s="67" t="e">
        <f>IF(S241=1000,11,IF(S241=-1000,0,IF(S241&gt;9,(S241+2),IF(S241&lt;0,(-S241),"0"))))</f>
        <v>#VALUE!</v>
      </c>
      <c r="BW241" s="67" t="str">
        <f>IF(S241=1000,0,IF(S241=-1000,11,IF(S241&lt;-9,-(S241-2),IF(S241&gt;0,(S241),"0"))))</f>
        <v/>
      </c>
      <c r="BX241" s="67">
        <f>IF(S241=1000,11,IF(S241=-1000,0,IF(S241&gt;0,11,IF(S241&lt;0,(-S241),"0"))))</f>
        <v>11</v>
      </c>
      <c r="BY241" s="71" t="str">
        <f>IF(S241=1000,0,IF(S241=-1000,11,IF(S241&lt;0,11,IF(S241&gt;0,(S241),"0"))))</f>
        <v/>
      </c>
      <c r="BZ241" s="68" t="str">
        <f>IF(S241="","",IF(S241&gt;9,BV241,BX241))</f>
        <v/>
      </c>
      <c r="CA241" s="69" t="str">
        <f>IF(S241="","","-")</f>
        <v/>
      </c>
      <c r="CB241" s="70" t="str">
        <f>IF(S241="","",IF(S241&lt;-9,BW241,BY241))</f>
        <v/>
      </c>
      <c r="CC241" s="72">
        <f>IF(O241="","",SUM(T241:X241))</f>
        <v>0</v>
      </c>
      <c r="CD241" s="73" t="str">
        <f>IF(CC241="","","-")</f>
        <v>-</v>
      </c>
      <c r="CE241" s="74">
        <f>IF(O241="","",SUM(Y241:AC241))</f>
        <v>3</v>
      </c>
      <c r="CP241" s="32"/>
      <c r="CQ241" s="32"/>
    </row>
    <row r="242" spans="1:95" s="31" customFormat="1" ht="15" customHeight="1" x14ac:dyDescent="0.2">
      <c r="A242" s="43">
        <v>12</v>
      </c>
      <c r="B242" s="44">
        <v>54</v>
      </c>
      <c r="C242" s="75">
        <v>2</v>
      </c>
      <c r="D242" s="76" t="str">
        <f>IF(A242="","",VLOOKUP(A242,СписокКМ!D:I,2,FALSE))</f>
        <v>ВИНОГРАДОВ Владимир</v>
      </c>
      <c r="E242" s="47"/>
      <c r="F242" s="77" t="str">
        <f>IF(B242="","",VLOOKUP(B242,СписокКМ!D:I,2,FALSE))</f>
        <v>КУСТОВ Дмитрий</v>
      </c>
      <c r="G242" s="49"/>
      <c r="H242" s="41"/>
      <c r="I242" s="91" t="s">
        <v>566</v>
      </c>
      <c r="J242" s="91" t="s">
        <v>566</v>
      </c>
      <c r="K242" s="91" t="s">
        <v>564</v>
      </c>
      <c r="L242" s="91"/>
      <c r="M242" s="51"/>
      <c r="N242" s="42"/>
      <c r="O242" s="79">
        <f>IF(I242="","",IF(I242="0",1000,IF(I242="-0",-1000,I242*1)))</f>
        <v>-2</v>
      </c>
      <c r="P242" s="79">
        <f t="shared" si="197"/>
        <v>-2</v>
      </c>
      <c r="Q242" s="79">
        <f t="shared" si="197"/>
        <v>-6</v>
      </c>
      <c r="R242" s="79" t="str">
        <f t="shared" si="197"/>
        <v/>
      </c>
      <c r="S242" s="80" t="str">
        <f t="shared" si="197"/>
        <v/>
      </c>
      <c r="T242" s="55">
        <f t="shared" si="198"/>
        <v>0</v>
      </c>
      <c r="U242" s="56">
        <f t="shared" si="198"/>
        <v>0</v>
      </c>
      <c r="V242" s="56">
        <f t="shared" si="198"/>
        <v>0</v>
      </c>
      <c r="W242" s="56" t="str">
        <f t="shared" si="198"/>
        <v/>
      </c>
      <c r="X242" s="56" t="str">
        <f t="shared" si="198"/>
        <v/>
      </c>
      <c r="Y242" s="57">
        <f t="shared" si="199"/>
        <v>1</v>
      </c>
      <c r="Z242" s="57">
        <f t="shared" si="199"/>
        <v>1</v>
      </c>
      <c r="AA242" s="57">
        <f t="shared" si="199"/>
        <v>1</v>
      </c>
      <c r="AB242" s="57" t="str">
        <f t="shared" si="199"/>
        <v/>
      </c>
      <c r="AC242" s="57" t="str">
        <f t="shared" si="199"/>
        <v/>
      </c>
      <c r="AD242" s="58">
        <f>IF(CC242="","",IF(CC242&gt;CE242,1,-1))</f>
        <v>-1</v>
      </c>
      <c r="AE242" s="58">
        <f>IF(CC242="","",IF(CC242&lt;CE242,1,-1))</f>
        <v>1</v>
      </c>
      <c r="AF242" s="59">
        <f>IF(CC242&gt;CE242,1,0)</f>
        <v>0</v>
      </c>
      <c r="AG242" s="60">
        <f>IF(CE242&gt;CC242,1,0)</f>
        <v>1</v>
      </c>
      <c r="AH242" s="81">
        <f>IF(O242="","",AX242*1)</f>
        <v>2</v>
      </c>
      <c r="AI242" s="92">
        <f>IF(P242="","",BE242*1)</f>
        <v>2</v>
      </c>
      <c r="AJ242" s="92">
        <f>IF(Q242="","",BL242*1)</f>
        <v>6</v>
      </c>
      <c r="AK242" s="92" t="str">
        <f>IF(R242="","",BS242*1)</f>
        <v/>
      </c>
      <c r="AL242" s="92" t="str">
        <f>IF(S242="","",BZ242*1)</f>
        <v/>
      </c>
      <c r="AM242" s="93">
        <f>IF(O242="","",AZ242*1)</f>
        <v>11</v>
      </c>
      <c r="AN242" s="93">
        <f>IF(P242="","",BG242*1)</f>
        <v>11</v>
      </c>
      <c r="AO242" s="93">
        <f>IF(Q242="","",BN242*1)</f>
        <v>11</v>
      </c>
      <c r="AP242" s="93" t="str">
        <f>IF(R242="","",BU242*1)</f>
        <v/>
      </c>
      <c r="AQ242" s="93" t="str">
        <f>IF(S242="","",CB242*1)</f>
        <v/>
      </c>
      <c r="AR242" s="64">
        <f>SUM(AH242:AL242)</f>
        <v>10</v>
      </c>
      <c r="AS242" s="65">
        <f>SUM(AM242:AQ242)</f>
        <v>33</v>
      </c>
      <c r="AT242" s="66">
        <f>IF(O242=1000,11,IF(O242=-1000,0,IF(O242&gt;0,11,IF(O242&lt;0,(-O242),"0"))))</f>
        <v>2</v>
      </c>
      <c r="AU242" s="67" t="str">
        <f>IF(O242=1000,0,IF(O242=-1000,11,IF(O242&lt;-9,-(O242-2),IF(O242&gt;0,(O242),"0"))))</f>
        <v>0</v>
      </c>
      <c r="AV242" s="66">
        <f>IF(O242=1000,11,IF(O242=-1000,0,IF(O242&gt;9,(O242+2),IF(O242&lt;0,(-O242),"0"))))</f>
        <v>2</v>
      </c>
      <c r="AW242" s="67">
        <f>IF(O242=1000,0,IF(O242=-1000,11,IF(O242&lt;0,11,IF(O242&gt;0,(O242),"0"))))</f>
        <v>11</v>
      </c>
      <c r="AX242" s="94">
        <f>IF(O242="","",IF(O242&gt;9,AV242,AT242))</f>
        <v>2</v>
      </c>
      <c r="AY242" s="95" t="str">
        <f>IF(O242="","","-")</f>
        <v>-</v>
      </c>
      <c r="AZ242" s="96">
        <f>IF(O242="","",IF(O242&lt;-9,AU242,AW242))</f>
        <v>11</v>
      </c>
      <c r="BA242" s="66">
        <f>IF(P242=1000,11,IF(P242=-1000,0,IF(P242&gt;9,(P242+2),IF(P242&lt;0,(-P242),"0"))))</f>
        <v>2</v>
      </c>
      <c r="BB242" s="67" t="str">
        <f>IF(P242=1000,0,IF(P242=-1000,11,IF(P242&lt;-9,-(P242-2),IF(P242&gt;0,(P242),"0"))))</f>
        <v>0</v>
      </c>
      <c r="BC242" s="67">
        <f>IF(P242=1000,11,IF(P242=-1000,0,IF(P242&gt;0,11,IF(P242&lt;0,(-P242),"0"))))</f>
        <v>2</v>
      </c>
      <c r="BD242" s="67">
        <f>IF(P242=1000,0,IF(P242=-1000,11,IF(P242&lt;0,11,IF(P242&gt;0,(P242),"0"))))</f>
        <v>11</v>
      </c>
      <c r="BE242" s="94">
        <f>IF(P242="","",IF(P242&gt;9,BA242,BC242))</f>
        <v>2</v>
      </c>
      <c r="BF242" s="95" t="str">
        <f>IF(P242="","","-")</f>
        <v>-</v>
      </c>
      <c r="BG242" s="96">
        <f>IF(P242="","",IF(P242&lt;-9,BB242,BD242))</f>
        <v>11</v>
      </c>
      <c r="BH242" s="66">
        <f>IF(Q242=1000,11,IF(Q242=-1000,0,IF(Q242&gt;9,(Q242+2),IF(Q242&lt;0,(-Q242),"0"))))</f>
        <v>6</v>
      </c>
      <c r="BI242" s="67" t="str">
        <f>IF(Q242=1000,0,IF(Q242=-1000,11,IF(Q242&lt;-9,-(Q242-2),IF(Q242&gt;0,(Q242),"0"))))</f>
        <v>0</v>
      </c>
      <c r="BJ242" s="67">
        <f>IF(Q242=1000,11,IF(Q242=-1000,0,IF(Q242&gt;0,11,IF(Q242&lt;0,(-Q242),"0"))))</f>
        <v>6</v>
      </c>
      <c r="BK242" s="67">
        <f>IF(Q242=1000,0,IF(Q242=-1000,11,IF(Q242&lt;0,11,IF(Q242&gt;0,(Q242),"0"))))</f>
        <v>11</v>
      </c>
      <c r="BL242" s="94">
        <f>IF(Q242="","",IF(Q242&gt;9,BH242,BJ242))</f>
        <v>6</v>
      </c>
      <c r="BM242" s="95" t="str">
        <f>IF(Q242="","","-")</f>
        <v>-</v>
      </c>
      <c r="BN242" s="96">
        <f>IF(Q242="","",IF(Q242&lt;-9,BI242,BK242))</f>
        <v>11</v>
      </c>
      <c r="BO242" s="67" t="e">
        <f>IF(R242=1000,11,IF(R242=-1000,0,IF(R242&gt;9,(R242+2),IF(R242&lt;0,(-R242),"0"))))</f>
        <v>#VALUE!</v>
      </c>
      <c r="BP242" s="67" t="str">
        <f>IF(R242=1000,0,IF(R242=-1000,11,IF(R242&lt;-9,-(R242-2),IF(R242&gt;0,(R242),"0"))))</f>
        <v/>
      </c>
      <c r="BQ242" s="67">
        <f>IF(R242=1000,11,IF(R242=-1000,0,IF(R242&gt;0,11,IF(R242&lt;0,(-R242),"0"))))</f>
        <v>11</v>
      </c>
      <c r="BR242" s="67" t="str">
        <f>IF(R242=1000,0,IF(R242=-1000,11,IF(R242&lt;0,11,IF(R242&gt;0,(R242),"0"))))</f>
        <v/>
      </c>
      <c r="BS242" s="94" t="str">
        <f>IF(R242="","",IF(R242&gt;9,BO242,BQ242))</f>
        <v/>
      </c>
      <c r="BT242" s="95" t="str">
        <f>IF(R242="","","-")</f>
        <v/>
      </c>
      <c r="BU242" s="96" t="str">
        <f>IF(R242="","",IF(R242&lt;-9,BP242,BR242))</f>
        <v/>
      </c>
      <c r="BV242" s="67" t="e">
        <f>IF(S242=1000,11,IF(S242=-1000,0,IF(S242&gt;9,(S242+2),IF(S242&lt;0,(-S242),"0"))))</f>
        <v>#VALUE!</v>
      </c>
      <c r="BW242" s="67" t="str">
        <f>IF(S242=1000,0,IF(S242=-1000,11,IF(S242&lt;-9,-(S242-2),IF(S242&gt;0,(S242),"0"))))</f>
        <v/>
      </c>
      <c r="BX242" s="67">
        <f>IF(S242=1000,11,IF(S242=-1000,0,IF(S242&gt;0,11,IF(S242&lt;0,(-S242),"0"))))</f>
        <v>11</v>
      </c>
      <c r="BY242" s="71" t="str">
        <f>IF(S242=1000,0,IF(S242=-1000,11,IF(S242&lt;0,11,IF(S242&gt;0,(S242),"0"))))</f>
        <v/>
      </c>
      <c r="BZ242" s="94" t="str">
        <f>IF(S242="","",IF(S242&gt;9,BV242,BX242))</f>
        <v/>
      </c>
      <c r="CA242" s="95" t="str">
        <f>IF(S242="","","-")</f>
        <v/>
      </c>
      <c r="CB242" s="96" t="str">
        <f>IF(S242="","",IF(S242&lt;-9,BW242,BY242))</f>
        <v/>
      </c>
      <c r="CC242" s="97">
        <f>IF(O242="","",SUM(T242:X242))</f>
        <v>0</v>
      </c>
      <c r="CD242" s="88" t="str">
        <f>IF(CC242="","","-")</f>
        <v>-</v>
      </c>
      <c r="CE242" s="98">
        <f>IF(O242="","",SUM(Y242:AC242))</f>
        <v>3</v>
      </c>
      <c r="CP242" s="32"/>
      <c r="CQ242" s="32"/>
    </row>
    <row r="243" spans="1:95" s="31" customFormat="1" ht="15" customHeight="1" x14ac:dyDescent="0.2">
      <c r="A243" s="43">
        <v>64</v>
      </c>
      <c r="B243" s="44">
        <v>7</v>
      </c>
      <c r="C243" s="1250" t="s">
        <v>563</v>
      </c>
      <c r="D243" s="76" t="str">
        <f>IF(A243="","",VLOOKUP(A243,СписокКМ!D:I,2,FALSE))</f>
        <v>КОРОТИЧ Даниил</v>
      </c>
      <c r="E243" s="47"/>
      <c r="F243" s="77" t="str">
        <f>IF(B243="","",VLOOKUP(B243,СписокКМ!D:I,2,FALSE))</f>
        <v>БОГАЧ Николай</v>
      </c>
      <c r="G243" s="49"/>
      <c r="H243" s="41"/>
      <c r="I243" s="1252" t="s">
        <v>28</v>
      </c>
      <c r="J243" s="1252" t="s">
        <v>567</v>
      </c>
      <c r="K243" s="1252" t="s">
        <v>564</v>
      </c>
      <c r="L243" s="1252"/>
      <c r="M243" s="1252"/>
      <c r="N243" s="42"/>
      <c r="O243" s="1244">
        <f>IF(I243="","",IF(I243="0",1000,IF(I243="-0",-1000,I243*1)))</f>
        <v>-9</v>
      </c>
      <c r="P243" s="1244">
        <f>IF(J243="","",IF(J243="0",1000,IF(J243="-0",-1000,J243*1)))</f>
        <v>-5</v>
      </c>
      <c r="Q243" s="1244">
        <f>IF(K243="","",IF(K243="0",1000,IF(K243="-0",-1000,K243*1)))</f>
        <v>-6</v>
      </c>
      <c r="R243" s="1244" t="str">
        <f>IF(L244="","",IF(L244="0",1000,IF(L244="-0",-1000,L244*1)))</f>
        <v/>
      </c>
      <c r="S243" s="1246" t="str">
        <f>IF(M244="","",IF(M244="0",1000,IF(M244="-0",-1000,M244*1)))</f>
        <v/>
      </c>
      <c r="T243" s="1248">
        <f>IF(O243="","",IF(O243&gt;0,1,0))</f>
        <v>0</v>
      </c>
      <c r="U243" s="1284">
        <f>IF(P243="","",IF(P243&gt;0,1,0))</f>
        <v>0</v>
      </c>
      <c r="V243" s="1284">
        <f>IF(Q243="","",IF(Q243&gt;0,1,0))</f>
        <v>0</v>
      </c>
      <c r="W243" s="1284" t="str">
        <f>IF(R243="","",IF(R243&gt;0,1,0))</f>
        <v/>
      </c>
      <c r="X243" s="1284" t="str">
        <f>IF(S243="","",IF(S243&gt;0,1,0))</f>
        <v/>
      </c>
      <c r="Y243" s="1278">
        <f>IF(O243="","",IF(O243&lt;0,1,0))</f>
        <v>1</v>
      </c>
      <c r="Z243" s="1278">
        <f>IF(P243="","",IF(P243&lt;0,1,0))</f>
        <v>1</v>
      </c>
      <c r="AA243" s="1278">
        <f>IF(Q243="","",IF(Q243&lt;0,1,0))</f>
        <v>1</v>
      </c>
      <c r="AB243" s="1278" t="str">
        <f>IF(R243="","",IF(R243&lt;0,1,0))</f>
        <v/>
      </c>
      <c r="AC243" s="1278" t="str">
        <f>IF(S243="","",IF(S243&lt;0,1,0))</f>
        <v/>
      </c>
      <c r="AD243" s="1280">
        <f>IF(CC243="","",IF(CC243&gt;CE243,1,-1))</f>
        <v>-1</v>
      </c>
      <c r="AE243" s="1280">
        <f>IF(CC243="","",IF(CC243&lt;CE243,1,-1))</f>
        <v>1</v>
      </c>
      <c r="AF243" s="1282">
        <f>IF(CC243&gt;CE243,1,0)</f>
        <v>0</v>
      </c>
      <c r="AG243" s="1272">
        <f>IF(CE243&gt;CC243,1,0)</f>
        <v>1</v>
      </c>
      <c r="AH243" s="1274">
        <f>IF(O243="","",AX243*1)</f>
        <v>9</v>
      </c>
      <c r="AI243" s="1276">
        <f>IF(P243="","",BE243*1)</f>
        <v>5</v>
      </c>
      <c r="AJ243" s="1276">
        <f>IF(Q243="","",BL243*1)</f>
        <v>6</v>
      </c>
      <c r="AK243" s="1276" t="str">
        <f>IF(R243="","",BS243*1)</f>
        <v/>
      </c>
      <c r="AL243" s="1276" t="str">
        <f>IF(S243="","",BZ243*1)</f>
        <v/>
      </c>
      <c r="AM243" s="1298">
        <f>IF(O243="","",AZ243*1)</f>
        <v>11</v>
      </c>
      <c r="AN243" s="1298">
        <f>IF(P243="","",BG243*1)</f>
        <v>11</v>
      </c>
      <c r="AO243" s="1298">
        <f>IF(Q243="","",BN243*1)</f>
        <v>11</v>
      </c>
      <c r="AP243" s="1298" t="str">
        <f>IF(R243="","",BU243*1)</f>
        <v/>
      </c>
      <c r="AQ243" s="1298" t="str">
        <f>IF(S243="","",CB243*1)</f>
        <v/>
      </c>
      <c r="AR243" s="1300">
        <f>SUM(AH244:AL244)</f>
        <v>0</v>
      </c>
      <c r="AS243" s="1292">
        <f>SUM(AM244:AQ244)</f>
        <v>0</v>
      </c>
      <c r="AT243" s="1294">
        <f>IF(O243=1000,11,IF(O243=-1000,0,IF(O243&gt;0,11,IF(O243&lt;0,(-O243),"0"))))</f>
        <v>9</v>
      </c>
      <c r="AU243" s="1286" t="str">
        <f>IF(O243=1000,0,IF(O243=-1000,11,IF(O243&lt;-9,-(O243-2),IF(O243&gt;0,(O243),"0"))))</f>
        <v>0</v>
      </c>
      <c r="AV243" s="1286">
        <f>IF(O243=1000,11,IF(O243=-1000,0,IF(O243&gt;9,(O243+2),IF(O243&lt;0,(-O243),"0"))))</f>
        <v>9</v>
      </c>
      <c r="AW243" s="1286">
        <f>IF(O243=1000,0,IF(O243=-1000,11,IF(O243&lt;0,11,IF(O243&gt;0,(O243),"0"))))</f>
        <v>11</v>
      </c>
      <c r="AX243" s="1296">
        <f>IF(O243="","",IF(O243&gt;9,AV243,AT243))</f>
        <v>9</v>
      </c>
      <c r="AY243" s="1288" t="str">
        <f>IF(O243="","","-")</f>
        <v>-</v>
      </c>
      <c r="AZ243" s="1290">
        <f>IF(O243="","",IF(O243&lt;-9,AU243,AW243))</f>
        <v>11</v>
      </c>
      <c r="BA243" s="1286">
        <f>IF(P243=1000,11,IF(P243=-1000,0,IF(P243&gt;9,(P243+2),IF(P243&lt;0,(-P243),"0"))))</f>
        <v>5</v>
      </c>
      <c r="BB243" s="1286" t="str">
        <f>IF(P243=1000,0,IF(P243=-1000,11,IF(P243&lt;-9,-(P243-2),IF(P243&gt;0,(P243),"0"))))</f>
        <v>0</v>
      </c>
      <c r="BC243" s="1286">
        <f>IF(P243=1000,11,IF(P243=-1000,0,IF(P243&gt;0,11,IF(P243&lt;0,(-P243),"0"))))</f>
        <v>5</v>
      </c>
      <c r="BD243" s="1286">
        <f>IF(P243=1000,0,IF(P243=-1000,11,IF(P243&lt;0,11,IF(P243&gt;0,(P243),"0"))))</f>
        <v>11</v>
      </c>
      <c r="BE243" s="1296">
        <f>IF(P243="","",IF(P243&gt;9,BA243,BC243))</f>
        <v>5</v>
      </c>
      <c r="BF243" s="1288" t="str">
        <f>IF(P243="","","-")</f>
        <v>-</v>
      </c>
      <c r="BG243" s="1290">
        <f>IF(P243="","",IF(P243&lt;-9,BB243,BD243))</f>
        <v>11</v>
      </c>
      <c r="BH243" s="1286">
        <f>IF(Q243=1000,11,IF(Q243=-1000,0,IF(Q243&gt;9,(Q243+2),IF(Q243&lt;0,(-Q243),"0"))))</f>
        <v>6</v>
      </c>
      <c r="BI243" s="1286" t="str">
        <f>IF(Q243=1000,0,IF(Q243=-1000,11,IF(Q243&lt;-9,-(Q243-2),IF(Q243&gt;0,(Q243),"0"))))</f>
        <v>0</v>
      </c>
      <c r="BJ243" s="1286">
        <f>IF(Q243=1000,11,IF(Q243=-1000,0,IF(Q243&gt;0,11,IF(Q243&lt;0,(-Q243),"0"))))</f>
        <v>6</v>
      </c>
      <c r="BK243" s="1286">
        <f>IF(Q243=1000,0,IF(Q243=-1000,11,IF(Q243&lt;0,11,IF(Q243&gt;0,(Q243),"0"))))</f>
        <v>11</v>
      </c>
      <c r="BL243" s="1296">
        <f>IF(Q243="","",IF(Q243&gt;9,BH243,BJ243))</f>
        <v>6</v>
      </c>
      <c r="BM243" s="1288" t="str">
        <f>IF(Q243="","","-")</f>
        <v>-</v>
      </c>
      <c r="BN243" s="1290">
        <f>IF(Q243="","",IF(Q243&lt;-9,BI243,BK243))</f>
        <v>11</v>
      </c>
      <c r="BO243" s="1286" t="e">
        <f>IF(R243=1000,11,IF(R243=-1000,0,IF(R243&gt;9,(R243+2),IF(R243&lt;0,(-R243),"0"))))</f>
        <v>#VALUE!</v>
      </c>
      <c r="BP243" s="1286" t="str">
        <f>IF(R243=1000,0,IF(R243=-1000,11,IF(R243&lt;-9,-(R243-2),IF(R243&gt;0,(R243),"0"))))</f>
        <v/>
      </c>
      <c r="BQ243" s="1286">
        <f>IF(R243=1000,11,IF(R243=-1000,0,IF(R243&gt;0,11,IF(R243&lt;0,(-R243),"0"))))</f>
        <v>11</v>
      </c>
      <c r="BR243" s="1286" t="str">
        <f>IF(R243=1000,0,IF(R243=-1000,11,IF(R243&lt;0,11,IF(R243&gt;0,(R243),"0"))))</f>
        <v/>
      </c>
      <c r="BS243" s="1296" t="str">
        <f>IF(R243="","",IF(R243&gt;9,BO243,BQ243))</f>
        <v/>
      </c>
      <c r="BT243" s="1288" t="str">
        <f>IF(R243="","","-")</f>
        <v/>
      </c>
      <c r="BU243" s="1290" t="str">
        <f>IF(R243="","",IF(R243&lt;-9,BP243,BR243))</f>
        <v/>
      </c>
      <c r="BV243" s="1286" t="e">
        <f>IF(S243=1000,11,IF(S243=-1000,0,IF(S243&gt;9,(S243+2),IF(S243&lt;0,(-S243),"0"))))</f>
        <v>#VALUE!</v>
      </c>
      <c r="BW243" s="1286" t="str">
        <f>IF(S243=1000,0,IF(S243=-1000,11,IF(S243&lt;-9,-(S243-2),IF(S243&gt;0,(S243),"0"))))</f>
        <v/>
      </c>
      <c r="BX243" s="1286">
        <f>IF(S243=1000,11,IF(S243=-1000,0,IF(S243&gt;0,11,IF(S243&lt;0,(-S243),"0"))))</f>
        <v>11</v>
      </c>
      <c r="BY243" s="1286" t="str">
        <f>IF(S243=1000,0,IF(S243=-1000,11,IF(S243&lt;0,11,IF(S243&gt;0,(S243),"0"))))</f>
        <v/>
      </c>
      <c r="BZ243" s="1296" t="str">
        <f>IF(S243="","",IF(S243&gt;9,BV243,BX243))</f>
        <v/>
      </c>
      <c r="CA243" s="1288" t="str">
        <f>IF(S243="","","-")</f>
        <v/>
      </c>
      <c r="CB243" s="1290" t="str">
        <f>IF(S243="","",IF(S243&lt;-9,BW243,BY243))</f>
        <v/>
      </c>
      <c r="CC243" s="1302">
        <f>IF(O243="","",SUM(T243:X244))</f>
        <v>0</v>
      </c>
      <c r="CD243" s="1304" t="str">
        <f>IF(CC243="","","-")</f>
        <v>-</v>
      </c>
      <c r="CE243" s="1306">
        <f>IF(O243="","",SUM(Y243:AC244))</f>
        <v>3</v>
      </c>
      <c r="CP243" s="32"/>
      <c r="CQ243" s="32"/>
    </row>
    <row r="244" spans="1:95" s="31" customFormat="1" ht="15" customHeight="1" x14ac:dyDescent="0.2">
      <c r="A244" s="43">
        <v>12</v>
      </c>
      <c r="B244" s="44">
        <v>54</v>
      </c>
      <c r="C244" s="1251"/>
      <c r="D244" s="46" t="str">
        <f>IF(A244="","",VLOOKUP(A244,СписокКМ!D:I,2,FALSE))</f>
        <v>ВИНОГРАДОВ Владимир</v>
      </c>
      <c r="E244" s="47"/>
      <c r="F244" s="48" t="str">
        <f>IF(B244="","",VLOOKUP(B244,СписокКМ!D:I,2,FALSE))</f>
        <v>КУСТОВ Дмитрий</v>
      </c>
      <c r="G244" s="49"/>
      <c r="H244" s="41"/>
      <c r="I244" s="1253"/>
      <c r="J244" s="1253"/>
      <c r="K244" s="1253"/>
      <c r="L244" s="1253"/>
      <c r="M244" s="1253"/>
      <c r="N244" s="42"/>
      <c r="O244" s="1245"/>
      <c r="P244" s="1245"/>
      <c r="Q244" s="1245"/>
      <c r="R244" s="1245"/>
      <c r="S244" s="1247"/>
      <c r="T244" s="1249"/>
      <c r="U244" s="1285"/>
      <c r="V244" s="1285"/>
      <c r="W244" s="1285"/>
      <c r="X244" s="1285"/>
      <c r="Y244" s="1279"/>
      <c r="Z244" s="1279"/>
      <c r="AA244" s="1279"/>
      <c r="AB244" s="1279"/>
      <c r="AC244" s="1279"/>
      <c r="AD244" s="1281"/>
      <c r="AE244" s="1281"/>
      <c r="AF244" s="1283"/>
      <c r="AG244" s="1273"/>
      <c r="AH244" s="1275"/>
      <c r="AI244" s="1277"/>
      <c r="AJ244" s="1277"/>
      <c r="AK244" s="1277"/>
      <c r="AL244" s="1277"/>
      <c r="AM244" s="1299"/>
      <c r="AN244" s="1299"/>
      <c r="AO244" s="1299"/>
      <c r="AP244" s="1299"/>
      <c r="AQ244" s="1299"/>
      <c r="AR244" s="1301"/>
      <c r="AS244" s="1293"/>
      <c r="AT244" s="1295"/>
      <c r="AU244" s="1287"/>
      <c r="AV244" s="1287"/>
      <c r="AW244" s="1287"/>
      <c r="AX244" s="1297"/>
      <c r="AY244" s="1289"/>
      <c r="AZ244" s="1291"/>
      <c r="BA244" s="1287"/>
      <c r="BB244" s="1287"/>
      <c r="BC244" s="1287"/>
      <c r="BD244" s="1287"/>
      <c r="BE244" s="1297"/>
      <c r="BF244" s="1289"/>
      <c r="BG244" s="1291"/>
      <c r="BH244" s="1287"/>
      <c r="BI244" s="1287"/>
      <c r="BJ244" s="1287"/>
      <c r="BK244" s="1287"/>
      <c r="BL244" s="1297"/>
      <c r="BM244" s="1289"/>
      <c r="BN244" s="1291"/>
      <c r="BO244" s="1287"/>
      <c r="BP244" s="1287"/>
      <c r="BQ244" s="1287"/>
      <c r="BR244" s="1287"/>
      <c r="BS244" s="1297"/>
      <c r="BT244" s="1289"/>
      <c r="BU244" s="1291"/>
      <c r="BV244" s="1287"/>
      <c r="BW244" s="1287"/>
      <c r="BX244" s="1287"/>
      <c r="BY244" s="1287"/>
      <c r="BZ244" s="1297"/>
      <c r="CA244" s="1289"/>
      <c r="CB244" s="1291"/>
      <c r="CC244" s="1303"/>
      <c r="CD244" s="1305"/>
      <c r="CE244" s="1307"/>
      <c r="CP244" s="32"/>
      <c r="CQ244" s="32"/>
    </row>
    <row r="245" spans="1:95" s="31" customFormat="1" ht="15" customHeight="1" x14ac:dyDescent="0.2">
      <c r="A245" s="99">
        <f>IF(A241="","",A241)</f>
        <v>64</v>
      </c>
      <c r="B245" s="99">
        <f>IF(B241="","",B242)</f>
        <v>54</v>
      </c>
      <c r="C245" s="75">
        <v>4</v>
      </c>
      <c r="D245" s="100" t="str">
        <f>IF(A245="","",VLOOKUP(A245,СписокКМ!D:I,2,FALSE))</f>
        <v>КОРОТИЧ Даниил</v>
      </c>
      <c r="E245" s="101"/>
      <c r="F245" s="77" t="str">
        <f>IF(B245="","",VLOOKUP(B245,СписокКМ!D:I,2,FALSE))</f>
        <v>КУСТОВ Дмитрий</v>
      </c>
      <c r="G245" s="102"/>
      <c r="H245" s="41"/>
      <c r="I245" s="91"/>
      <c r="J245" s="91"/>
      <c r="K245" s="91"/>
      <c r="L245" s="91"/>
      <c r="M245" s="91"/>
      <c r="N245" s="42"/>
      <c r="O245" s="79" t="str">
        <f>IF(I245="","",IF(I245="0",1000,IF(I245="-0",-1000,I245*1)))</f>
        <v/>
      </c>
      <c r="P245" s="79" t="str">
        <f t="shared" ref="P245:S246" si="200">IF(J245="","",IF(J245="0",1000,IF(J245="-0",-1000,J245*1)))</f>
        <v/>
      </c>
      <c r="Q245" s="79" t="str">
        <f t="shared" si="200"/>
        <v/>
      </c>
      <c r="R245" s="79" t="str">
        <f t="shared" si="200"/>
        <v/>
      </c>
      <c r="S245" s="80" t="str">
        <f t="shared" si="200"/>
        <v/>
      </c>
      <c r="T245" s="103" t="str">
        <f t="shared" ref="T245:X246" si="201">IF(O245="","",IF(O245&gt;0,1,0))</f>
        <v/>
      </c>
      <c r="U245" s="104" t="str">
        <f t="shared" si="201"/>
        <v/>
      </c>
      <c r="V245" s="104" t="str">
        <f t="shared" si="201"/>
        <v/>
      </c>
      <c r="W245" s="104" t="str">
        <f t="shared" si="201"/>
        <v/>
      </c>
      <c r="X245" s="104" t="str">
        <f t="shared" si="201"/>
        <v/>
      </c>
      <c r="Y245" s="105" t="str">
        <f t="shared" ref="Y245:AC246" si="202">IF(O245="","",IF(O245&lt;0,1,0))</f>
        <v/>
      </c>
      <c r="Z245" s="105" t="str">
        <f t="shared" si="202"/>
        <v/>
      </c>
      <c r="AA245" s="105" t="str">
        <f t="shared" si="202"/>
        <v/>
      </c>
      <c r="AB245" s="105" t="str">
        <f t="shared" si="202"/>
        <v/>
      </c>
      <c r="AC245" s="105" t="str">
        <f t="shared" si="202"/>
        <v/>
      </c>
      <c r="AD245" s="106" t="str">
        <f>IF(CC245="","",IF(CC245&gt;CE245,1,-1))</f>
        <v/>
      </c>
      <c r="AE245" s="106" t="str">
        <f>IF(CC245="","",IF(CC245&lt;CE245,1,-1))</f>
        <v/>
      </c>
      <c r="AF245" s="107">
        <f>IF(CC245&gt;CE245,1,0)</f>
        <v>0</v>
      </c>
      <c r="AG245" s="108">
        <f>IF(CE245&gt;CC245,1,0)</f>
        <v>0</v>
      </c>
      <c r="AH245" s="81" t="str">
        <f>IF(O245="","",AX245*1)</f>
        <v/>
      </c>
      <c r="AI245" s="92" t="str">
        <f>IF(P245="","",BE245*1)</f>
        <v/>
      </c>
      <c r="AJ245" s="92" t="str">
        <f>IF(Q245="","",BL245*1)</f>
        <v/>
      </c>
      <c r="AK245" s="92" t="str">
        <f>IF(R245="","",BS245*1)</f>
        <v/>
      </c>
      <c r="AL245" s="92" t="str">
        <f>IF(S245="","",BZ245*1)</f>
        <v/>
      </c>
      <c r="AM245" s="93" t="str">
        <f>IF(O245="","",AZ245*1)</f>
        <v/>
      </c>
      <c r="AN245" s="93" t="str">
        <f>IF(P245="","",BG245*1)</f>
        <v/>
      </c>
      <c r="AO245" s="93" t="str">
        <f>IF(Q245="","",BN245*1)</f>
        <v/>
      </c>
      <c r="AP245" s="93" t="str">
        <f>IF(R245="","",BU245*1)</f>
        <v/>
      </c>
      <c r="AQ245" s="93" t="str">
        <f>IF(S245="","",CB245*1)</f>
        <v/>
      </c>
      <c r="AR245" s="109">
        <f>SUM(AH245:AL245)</f>
        <v>0</v>
      </c>
      <c r="AS245" s="110">
        <f>SUM(AM245:AQ245)</f>
        <v>0</v>
      </c>
      <c r="AT245" s="111">
        <f>IF(O245=1000,11,IF(O245=-1000,0,IF(O245&gt;0,11,IF(O245&lt;0,(-O245),"0"))))</f>
        <v>11</v>
      </c>
      <c r="AU245" s="112" t="str">
        <f>IF(O245=1000,0,IF(O245=-1000,11,IF(O245&lt;-9,-(O245-2),IF(O245&gt;0,(O245),"0"))))</f>
        <v/>
      </c>
      <c r="AV245" s="111" t="e">
        <f>IF(O245=1000,11,IF(O245=-1000,0,IF(O245&gt;9,(O245+2),IF(O245&lt;0,(-O245),"0"))))</f>
        <v>#VALUE!</v>
      </c>
      <c r="AW245" s="112" t="str">
        <f>IF(O245=1000,0,IF(O245=-1000,11,IF(O245&lt;0,11,IF(O245&gt;0,(O245),"0"))))</f>
        <v/>
      </c>
      <c r="AX245" s="94" t="str">
        <f>IF(O245="","",IF(O245&gt;9,AV245,AT245))</f>
        <v/>
      </c>
      <c r="AY245" s="95" t="str">
        <f>IF(O245="","","-")</f>
        <v/>
      </c>
      <c r="AZ245" s="96" t="str">
        <f>IF(O245="","",IF(O245&lt;-9,AU245,AW245))</f>
        <v/>
      </c>
      <c r="BA245" s="111" t="e">
        <f>IF(P245=1000,11,IF(P245=-1000,0,IF(P245&gt;9,(P245+2),IF(P245&lt;0,(-P245),"0"))))</f>
        <v>#VALUE!</v>
      </c>
      <c r="BB245" s="112" t="str">
        <f>IF(P245=1000,0,IF(P245=-1000,11,IF(P245&lt;-9,-(P245-2),IF(P245&gt;0,(P245),"0"))))</f>
        <v/>
      </c>
      <c r="BC245" s="112">
        <f>IF(P245=1000,11,IF(P245=-1000,0,IF(P245&gt;0,11,IF(P245&lt;0,(-P245),"0"))))</f>
        <v>11</v>
      </c>
      <c r="BD245" s="112" t="str">
        <f>IF(P245=1000,0,IF(P245=-1000,11,IF(P245&lt;0,11,IF(P245&gt;0,(P245),"0"))))</f>
        <v/>
      </c>
      <c r="BE245" s="94" t="str">
        <f>IF(P245="","",IF(P245&gt;9,BA245,BC245))</f>
        <v/>
      </c>
      <c r="BF245" s="95" t="str">
        <f>IF(P245="","","-")</f>
        <v/>
      </c>
      <c r="BG245" s="96" t="str">
        <f>IF(P245="","",IF(P245&lt;-9,BB245,BD245))</f>
        <v/>
      </c>
      <c r="BH245" s="111" t="e">
        <f>IF(Q245=1000,11,IF(Q245=-1000,0,IF(Q245&gt;9,(Q245+2),IF(Q245&lt;0,(-Q245),"0"))))</f>
        <v>#VALUE!</v>
      </c>
      <c r="BI245" s="112" t="str">
        <f>IF(Q245=1000,0,IF(Q245=-1000,11,IF(Q245&lt;-9,-(Q245-2),IF(Q245&gt;0,(Q245),"0"))))</f>
        <v/>
      </c>
      <c r="BJ245" s="112">
        <f>IF(Q245=1000,11,IF(Q245=-1000,0,IF(Q245&gt;0,11,IF(Q245&lt;0,(-Q245),"0"))))</f>
        <v>11</v>
      </c>
      <c r="BK245" s="112" t="str">
        <f>IF(Q245=1000,0,IF(Q245=-1000,11,IF(Q245&lt;0,11,IF(Q245&gt;0,(Q245),"0"))))</f>
        <v/>
      </c>
      <c r="BL245" s="94" t="str">
        <f>IF(Q245="","",IF(Q245&gt;9,BH245,BJ245))</f>
        <v/>
      </c>
      <c r="BM245" s="95" t="str">
        <f>IF(Q245="","","-")</f>
        <v/>
      </c>
      <c r="BN245" s="96" t="str">
        <f>IF(Q245="","",IF(Q245&lt;-9,BI245,BK245))</f>
        <v/>
      </c>
      <c r="BO245" s="112" t="e">
        <f>IF(R245=1000,11,IF(R245=-1000,0,IF(R245&gt;9,(R245+2),IF(R245&lt;0,(-R245),"0"))))</f>
        <v>#VALUE!</v>
      </c>
      <c r="BP245" s="112" t="str">
        <f>IF(R245=1000,0,IF(R245=-1000,11,IF(R245&lt;-9,-(R245-2),IF(R245&gt;0,(R245),"0"))))</f>
        <v/>
      </c>
      <c r="BQ245" s="112">
        <f>IF(R245=1000,11,IF(R245=-1000,0,IF(R245&gt;0,11,IF(R245&lt;0,(-R245),"0"))))</f>
        <v>11</v>
      </c>
      <c r="BR245" s="112" t="str">
        <f>IF(R245=1000,0,IF(R245=-1000,11,IF(R245&lt;0,11,IF(R245&gt;0,(R245),"0"))))</f>
        <v/>
      </c>
      <c r="BS245" s="94" t="str">
        <f>IF(R245="","",IF(R245&gt;9,BO245,BQ245))</f>
        <v/>
      </c>
      <c r="BT245" s="95" t="str">
        <f>IF(R245="","","-")</f>
        <v/>
      </c>
      <c r="BU245" s="96" t="str">
        <f>IF(R245="","",IF(R245&lt;-9,BP245,BR245))</f>
        <v/>
      </c>
      <c r="BV245" s="112" t="e">
        <f>IF(S245=1000,11,IF(S245=-1000,0,IF(S245&gt;9,(S245+2),IF(S245&lt;0,(-S245),"0"))))</f>
        <v>#VALUE!</v>
      </c>
      <c r="BW245" s="112" t="str">
        <f>IF(S245=1000,0,IF(S245=-1000,11,IF(S245&lt;-9,-(S245-2),IF(S245&gt;0,(S245),"0"))))</f>
        <v/>
      </c>
      <c r="BX245" s="112">
        <f>IF(S245=1000,11,IF(S245=-1000,0,IF(S245&gt;0,11,IF(S245&lt;0,(-S245),"0"))))</f>
        <v>11</v>
      </c>
      <c r="BY245" s="113" t="str">
        <f>IF(S245=1000,0,IF(S245=-1000,11,IF(S245&lt;0,11,IF(S245&gt;0,(S245),"0"))))</f>
        <v/>
      </c>
      <c r="BZ245" s="94" t="str">
        <f>IF(S245="","",IF(S245&gt;9,BV245,BX245))</f>
        <v/>
      </c>
      <c r="CA245" s="95" t="str">
        <f>IF(S245="","","-")</f>
        <v/>
      </c>
      <c r="CB245" s="96" t="str">
        <f>IF(S245="","",IF(S245&lt;-9,BW245,BY245))</f>
        <v/>
      </c>
      <c r="CC245" s="97" t="str">
        <f>IF(O245="","",SUM(T245:X245))</f>
        <v/>
      </c>
      <c r="CD245" s="88" t="str">
        <f>IF(CC245="","","-")</f>
        <v/>
      </c>
      <c r="CE245" s="98" t="str">
        <f>IF(O245="","",SUM(Y245:AC245))</f>
        <v/>
      </c>
      <c r="CP245" s="32"/>
      <c r="CQ245" s="32"/>
    </row>
    <row r="246" spans="1:95" s="31" customFormat="1" ht="15" customHeight="1" thickBot="1" x14ac:dyDescent="0.25">
      <c r="A246" s="99">
        <f>IF(A241="","",A242)</f>
        <v>12</v>
      </c>
      <c r="B246" s="99">
        <f>IF(B241="","",B241)</f>
        <v>7</v>
      </c>
      <c r="C246" s="114">
        <v>5</v>
      </c>
      <c r="D246" s="115" t="str">
        <f>IF(A246="","",VLOOKUP(A246,СписокКМ!D:I,2,FALSE))</f>
        <v>ВИНОГРАДОВ Владимир</v>
      </c>
      <c r="E246" s="116"/>
      <c r="F246" s="117" t="str">
        <f>IF(B246="","",VLOOKUP(B246,СписокКМ!D:I,2,FALSE))</f>
        <v>БОГАЧ Николай</v>
      </c>
      <c r="G246" s="118"/>
      <c r="H246" s="119"/>
      <c r="I246" s="120"/>
      <c r="J246" s="120"/>
      <c r="K246" s="120"/>
      <c r="L246" s="121"/>
      <c r="M246" s="121"/>
      <c r="N246" s="122"/>
      <c r="O246" s="123" t="str">
        <f>IF(I246="","",IF(I246="0",1000,IF(I246="-0",-1000,I246*1)))</f>
        <v/>
      </c>
      <c r="P246" s="123" t="str">
        <f t="shared" si="200"/>
        <v/>
      </c>
      <c r="Q246" s="123" t="str">
        <f t="shared" si="200"/>
        <v/>
      </c>
      <c r="R246" s="123" t="str">
        <f t="shared" si="200"/>
        <v/>
      </c>
      <c r="S246" s="124" t="str">
        <f t="shared" si="200"/>
        <v/>
      </c>
      <c r="T246" s="125" t="str">
        <f t="shared" si="201"/>
        <v/>
      </c>
      <c r="U246" s="126" t="str">
        <f t="shared" si="201"/>
        <v/>
      </c>
      <c r="V246" s="126" t="str">
        <f t="shared" si="201"/>
        <v/>
      </c>
      <c r="W246" s="126" t="str">
        <f t="shared" si="201"/>
        <v/>
      </c>
      <c r="X246" s="126" t="str">
        <f t="shared" si="201"/>
        <v/>
      </c>
      <c r="Y246" s="127" t="str">
        <f t="shared" si="202"/>
        <v/>
      </c>
      <c r="Z246" s="127" t="str">
        <f t="shared" si="202"/>
        <v/>
      </c>
      <c r="AA246" s="127" t="str">
        <f t="shared" si="202"/>
        <v/>
      </c>
      <c r="AB246" s="127" t="str">
        <f t="shared" si="202"/>
        <v/>
      </c>
      <c r="AC246" s="127" t="str">
        <f t="shared" si="202"/>
        <v/>
      </c>
      <c r="AD246" s="128" t="str">
        <f>IF(CC246="","",IF(CC246&gt;CE246,1,-1))</f>
        <v/>
      </c>
      <c r="AE246" s="128" t="str">
        <f>IF(CC246="","",IF(CC246&lt;CE246,1,-1))</f>
        <v/>
      </c>
      <c r="AF246" s="129">
        <f>IF(CC246&gt;CE246,1,0)</f>
        <v>0</v>
      </c>
      <c r="AG246" s="130">
        <f>IF(CE246&gt;CC246,1,0)</f>
        <v>0</v>
      </c>
      <c r="AH246" s="131" t="str">
        <f>IF(O246="","",AX246*1)</f>
        <v/>
      </c>
      <c r="AI246" s="132" t="str">
        <f>IF(P246="","",BE246*1)</f>
        <v/>
      </c>
      <c r="AJ246" s="132" t="str">
        <f>IF(Q246="","",BL246*1)</f>
        <v/>
      </c>
      <c r="AK246" s="132" t="str">
        <f>IF(R246="","",BS246*1)</f>
        <v/>
      </c>
      <c r="AL246" s="132" t="str">
        <f>IF(S246="","",BZ246*1)</f>
        <v/>
      </c>
      <c r="AM246" s="133" t="str">
        <f>IF(O246="","",AZ246*1)</f>
        <v/>
      </c>
      <c r="AN246" s="133" t="str">
        <f>IF(P246="","",BG246*1)</f>
        <v/>
      </c>
      <c r="AO246" s="133" t="str">
        <f>IF(Q246="","",BN246*1)</f>
        <v/>
      </c>
      <c r="AP246" s="133" t="str">
        <f>IF(R246="","",BU246*1)</f>
        <v/>
      </c>
      <c r="AQ246" s="133" t="str">
        <f>IF(S246="","",CB246*1)</f>
        <v/>
      </c>
      <c r="AR246" s="134">
        <f>SUM(AH246:AL246)</f>
        <v>0</v>
      </c>
      <c r="AS246" s="135">
        <f>SUM(AM246:AQ246)</f>
        <v>0</v>
      </c>
      <c r="AT246" s="136">
        <f>IF(O246=1000,11,IF(O246=-1000,0,IF(O246&gt;0,11,IF(O246&lt;0,(-O246),"0"))))</f>
        <v>11</v>
      </c>
      <c r="AU246" s="137" t="str">
        <f>IF(O246=1000,0,IF(O246=-1000,11,IF(O246&lt;-9,-(O246-2),IF(O246&gt;0,(O246),"0"))))</f>
        <v/>
      </c>
      <c r="AV246" s="136" t="e">
        <f>IF(O246=1000,11,IF(O246=-1000,0,IF(O246&gt;9,(O246+2),IF(O246&lt;0,(-O246),"0"))))</f>
        <v>#VALUE!</v>
      </c>
      <c r="AW246" s="137" t="str">
        <f>IF(O246=1000,0,IF(O246=-1000,11,IF(O246&lt;0,11,IF(O246&gt;0,(O246),"0"))))</f>
        <v/>
      </c>
      <c r="AX246" s="138" t="str">
        <f>IF(O246="","",IF(O246&gt;9,AV246,AT246))</f>
        <v/>
      </c>
      <c r="AY246" s="139" t="str">
        <f>IF(O246="","","-")</f>
        <v/>
      </c>
      <c r="AZ246" s="140" t="str">
        <f>IF(O246="","",IF(O246&lt;-9,AU246,AW246))</f>
        <v/>
      </c>
      <c r="BA246" s="136" t="e">
        <f>IF(P246=1000,11,IF(P246=-1000,0,IF(P246&gt;9,(P246+2),IF(P246&lt;0,(-P246),"0"))))</f>
        <v>#VALUE!</v>
      </c>
      <c r="BB246" s="137" t="str">
        <f>IF(P246=1000,0,IF(P246=-1000,11,IF(P246&lt;-9,-(P246-2),IF(P246&gt;0,(P246),"0"))))</f>
        <v/>
      </c>
      <c r="BC246" s="137">
        <f>IF(P246=1000,11,IF(P246=-1000,0,IF(P246&gt;0,11,IF(P246&lt;0,(-P246),"0"))))</f>
        <v>11</v>
      </c>
      <c r="BD246" s="137" t="str">
        <f>IF(P246=1000,0,IF(P246=-1000,11,IF(P246&lt;0,11,IF(P246&gt;0,(P246),"0"))))</f>
        <v/>
      </c>
      <c r="BE246" s="138" t="str">
        <f>IF(P246="","",IF(P246&gt;9,BA246,BC246))</f>
        <v/>
      </c>
      <c r="BF246" s="139" t="str">
        <f>IF(P246="","","-")</f>
        <v/>
      </c>
      <c r="BG246" s="140" t="str">
        <f>IF(P246="","",IF(P246&lt;-9,BB246,BD246))</f>
        <v/>
      </c>
      <c r="BH246" s="136" t="e">
        <f>IF(Q246=1000,11,IF(Q246=-1000,0,IF(Q246&gt;9,(Q246+2),IF(Q246&lt;0,(-Q246),"0"))))</f>
        <v>#VALUE!</v>
      </c>
      <c r="BI246" s="137" t="str">
        <f>IF(Q246=1000,0,IF(Q246=-1000,11,IF(Q246&lt;-9,-(Q246-2),IF(Q246&gt;0,(Q246),"0"))))</f>
        <v/>
      </c>
      <c r="BJ246" s="137">
        <f>IF(Q246=1000,11,IF(Q246=-1000,0,IF(Q246&gt;0,11,IF(Q246&lt;0,(-Q246),"0"))))</f>
        <v>11</v>
      </c>
      <c r="BK246" s="137" t="str">
        <f>IF(Q246=1000,0,IF(Q246=-1000,11,IF(Q246&lt;0,11,IF(Q246&gt;0,(Q246),"0"))))</f>
        <v/>
      </c>
      <c r="BL246" s="138" t="str">
        <f>IF(Q246="","",IF(Q246&gt;9,BH246,BJ246))</f>
        <v/>
      </c>
      <c r="BM246" s="139" t="str">
        <f>IF(Q246="","","-")</f>
        <v/>
      </c>
      <c r="BN246" s="140" t="str">
        <f>IF(Q246="","",IF(Q246&lt;-9,BI246,BK246))</f>
        <v/>
      </c>
      <c r="BO246" s="137" t="e">
        <f>IF(R246=1000,11,IF(R246=-1000,0,IF(R246&gt;9,(R246+2),IF(R246&lt;0,(-R246),"0"))))</f>
        <v>#VALUE!</v>
      </c>
      <c r="BP246" s="137" t="str">
        <f>IF(R246=1000,0,IF(R246=-1000,11,IF(R246&lt;-9,-(R246-2),IF(R246&gt;0,(R246),"0"))))</f>
        <v/>
      </c>
      <c r="BQ246" s="137">
        <f>IF(R246=1000,11,IF(R246=-1000,0,IF(R246&gt;0,11,IF(R246&lt;0,(-R246),"0"))))</f>
        <v>11</v>
      </c>
      <c r="BR246" s="137" t="str">
        <f>IF(R246=1000,0,IF(R246=-1000,11,IF(R246&lt;0,11,IF(R246&gt;0,(R246),"0"))))</f>
        <v/>
      </c>
      <c r="BS246" s="138" t="str">
        <f>IF(R246="","",IF(R246&gt;9,BO246,BQ246))</f>
        <v/>
      </c>
      <c r="BT246" s="139" t="str">
        <f>IF(R246="","","-")</f>
        <v/>
      </c>
      <c r="BU246" s="140" t="str">
        <f>IF(R246="","",IF(R246&lt;-9,BP246,BR246))</f>
        <v/>
      </c>
      <c r="BV246" s="137" t="e">
        <f>IF(S246=1000,11,IF(S246=-1000,0,IF(S246&gt;9,(S246+2),IF(S246&lt;0,(-S246),"0"))))</f>
        <v>#VALUE!</v>
      </c>
      <c r="BW246" s="137" t="str">
        <f>IF(S246=1000,0,IF(S246=-1000,11,IF(S246&lt;-9,-(S246-2),IF(S246&gt;0,(S246),"0"))))</f>
        <v/>
      </c>
      <c r="BX246" s="137">
        <f>IF(S246=1000,11,IF(S246=-1000,0,IF(S246&gt;0,11,IF(S246&lt;0,(-S246),"0"))))</f>
        <v>11</v>
      </c>
      <c r="BY246" s="141" t="str">
        <f>IF(S246=1000,0,IF(S246=-1000,11,IF(S246&lt;0,11,IF(S246&gt;0,(S246),"0"))))</f>
        <v/>
      </c>
      <c r="BZ246" s="138" t="str">
        <f>IF(S246="","",IF(S246&gt;9,BV246,BX246))</f>
        <v/>
      </c>
      <c r="CA246" s="139" t="str">
        <f>IF(S246="","","-")</f>
        <v/>
      </c>
      <c r="CB246" s="140" t="str">
        <f>IF(S246="","",IF(S246&lt;-9,BW246,BY246))</f>
        <v/>
      </c>
      <c r="CC246" s="142" t="str">
        <f>IF(O246="","",SUM(T246:X246))</f>
        <v/>
      </c>
      <c r="CD246" s="143" t="str">
        <f>IF(CC246="","","-")</f>
        <v/>
      </c>
      <c r="CE246" s="144" t="str">
        <f>IF(O246="","",SUM(Y246:AC246))</f>
        <v/>
      </c>
      <c r="CP246" s="32"/>
      <c r="CQ246" s="32"/>
    </row>
    <row r="247" spans="1:95" s="31" customFormat="1" ht="15" customHeight="1" thickBot="1" x14ac:dyDescent="0.25">
      <c r="A247" s="145"/>
      <c r="B247" s="145"/>
      <c r="C247" s="145"/>
      <c r="D247" s="146"/>
      <c r="E247" s="147"/>
      <c r="F247" s="148"/>
      <c r="G247" s="149"/>
      <c r="H247" s="985"/>
      <c r="I247" s="151"/>
      <c r="J247" s="151"/>
      <c r="K247" s="151"/>
      <c r="L247" s="151"/>
      <c r="M247" s="151"/>
      <c r="N247" s="985"/>
      <c r="O247" s="152"/>
      <c r="P247" s="152"/>
      <c r="Q247" s="152"/>
      <c r="R247" s="152"/>
      <c r="S247" s="152"/>
      <c r="T247" s="153"/>
      <c r="U247" s="153"/>
      <c r="V247" s="153"/>
      <c r="W247" s="153"/>
      <c r="X247" s="153"/>
      <c r="Y247" s="154"/>
      <c r="Z247" s="154"/>
      <c r="AA247" s="154"/>
      <c r="AB247" s="154"/>
      <c r="AC247" s="154"/>
      <c r="AD247" s="155"/>
      <c r="AE247" s="155"/>
      <c r="AF247" s="156"/>
      <c r="AG247" s="156"/>
      <c r="AH247" s="157"/>
      <c r="AI247" s="157"/>
      <c r="AJ247" s="157"/>
      <c r="AK247" s="157"/>
      <c r="AL247" s="157"/>
      <c r="AM247" s="158"/>
      <c r="AN247" s="158"/>
      <c r="AO247" s="158"/>
      <c r="AP247" s="158"/>
      <c r="AQ247" s="158"/>
      <c r="AR247" s="159"/>
      <c r="AS247" s="159"/>
      <c r="AT247" s="160"/>
      <c r="AU247" s="160"/>
      <c r="AV247" s="160"/>
      <c r="AW247" s="160"/>
      <c r="AX247" s="161"/>
      <c r="AY247" s="161"/>
      <c r="AZ247" s="161"/>
      <c r="BA247" s="160"/>
      <c r="BB247" s="160"/>
      <c r="BC247" s="160"/>
      <c r="BD247" s="160"/>
      <c r="BE247" s="161"/>
      <c r="BF247" s="161"/>
      <c r="BG247" s="161"/>
      <c r="BH247" s="160"/>
      <c r="BI247" s="160"/>
      <c r="BJ247" s="160"/>
      <c r="BK247" s="160"/>
      <c r="BL247" s="161"/>
      <c r="BM247" s="161"/>
      <c r="BN247" s="161"/>
      <c r="BO247" s="160"/>
      <c r="BP247" s="160"/>
      <c r="BQ247" s="160"/>
      <c r="BR247" s="160"/>
      <c r="BS247" s="161"/>
      <c r="BT247" s="161"/>
      <c r="BU247" s="161"/>
      <c r="BV247" s="160"/>
      <c r="BW247" s="160"/>
      <c r="BX247" s="160"/>
      <c r="BY247" s="160"/>
      <c r="BZ247" s="161"/>
      <c r="CA247" s="161"/>
      <c r="CB247" s="161"/>
      <c r="CC247" s="162"/>
      <c r="CD247" s="163"/>
      <c r="CE247" s="164"/>
      <c r="CP247" s="32"/>
      <c r="CQ247" s="32"/>
    </row>
    <row r="248" spans="1:95" s="31" customFormat="1" ht="31.5" hidden="1" customHeight="1" outlineLevel="1" thickBot="1" x14ac:dyDescent="0.25">
      <c r="A248" s="34"/>
      <c r="B248" s="35"/>
      <c r="C248" s="1225">
        <f>1+C239</f>
        <v>28</v>
      </c>
      <c r="D248" s="1227" t="str">
        <f>IF(A248="","",VLOOKUP(A248,СписокКМ!$A$186:$D$236,3,FALSE))</f>
        <v/>
      </c>
      <c r="E248" s="1228" t="str">
        <f>IF(B248="","",VLOOKUP(B248,СписокКМ!E:J,2,FALSE))</f>
        <v/>
      </c>
      <c r="F248" s="1231" t="str">
        <f>IF(B248="","",VLOOKUP(B248,СписокКМ!$A$186:$D$236,3,FALSE))</f>
        <v/>
      </c>
      <c r="G248" s="1232" t="str">
        <f>IF(D248="","",VLOOKUP(D248,СписокКМ!G:L,2,FALSE))</f>
        <v/>
      </c>
      <c r="H248" s="36"/>
      <c r="I248" s="1235" t="s">
        <v>7</v>
      </c>
      <c r="J248" s="1235"/>
      <c r="K248" s="1235"/>
      <c r="L248" s="1235"/>
      <c r="M248" s="1235"/>
      <c r="N248" s="37"/>
      <c r="O248" s="1237"/>
      <c r="P248" s="1238"/>
      <c r="Q248" s="1238"/>
      <c r="R248" s="1238"/>
      <c r="S248" s="1238"/>
      <c r="T248" s="38" t="str">
        <f>IF(A248="","",VLOOKUP(A248,'[60]Протокол команд'!A:K,8,FALSE))</f>
        <v/>
      </c>
      <c r="U248" s="39" t="e">
        <f>T248*5-4</f>
        <v>#VALUE!</v>
      </c>
      <c r="V248" s="39" t="e">
        <f>T248*5</f>
        <v>#VALUE!</v>
      </c>
      <c r="W248" s="39" t="e">
        <f>CONCATENATE(U248,"-",V248)</f>
        <v>#VALUE!</v>
      </c>
      <c r="X248" s="39" t="str">
        <f>IF(A248="","",VLOOKUP(A248,'[60]Протокол команд'!A:K,10,FALSE))</f>
        <v/>
      </c>
      <c r="Y248" s="39" t="e">
        <f>X248*5-4</f>
        <v>#VALUE!</v>
      </c>
      <c r="Z248" s="39" t="e">
        <f>X248*5</f>
        <v>#VALUE!</v>
      </c>
      <c r="AA248" s="39" t="e">
        <f>CONCATENATE(Y248,"-",Z248)</f>
        <v>#VALUE!</v>
      </c>
      <c r="AB248" s="1241" t="str">
        <f>IF(O250="","",SUM(AF250:AF255))</f>
        <v/>
      </c>
      <c r="AC248" s="1242"/>
      <c r="AD248" s="1243"/>
      <c r="AE248" s="1242" t="str">
        <f>IF(O250="","",SUM(AG250:AG255))</f>
        <v/>
      </c>
      <c r="AF248" s="1242"/>
      <c r="AG248" s="1264"/>
      <c r="AH248" s="1241">
        <f>SUM(CC250:CC255)</f>
        <v>0</v>
      </c>
      <c r="AI248" s="1242"/>
      <c r="AJ248" s="1243"/>
      <c r="AK248" s="1242">
        <f>SUM(CE250:CE255)</f>
        <v>0</v>
      </c>
      <c r="AL248" s="1242"/>
      <c r="AM248" s="1264"/>
      <c r="AN248" s="1265">
        <f>SUM(AR250:AR255)</f>
        <v>0</v>
      </c>
      <c r="AO248" s="1266"/>
      <c r="AP248" s="1267"/>
      <c r="AQ248" s="1266">
        <f>SUM(AS250:AS255)</f>
        <v>0</v>
      </c>
      <c r="AR248" s="1266"/>
      <c r="AS248" s="1268"/>
      <c r="AT248" s="1314"/>
      <c r="AU248" s="1315"/>
      <c r="AV248" s="1315"/>
      <c r="AW248" s="1315"/>
      <c r="AX248" s="1315"/>
      <c r="AY248" s="1315"/>
      <c r="AZ248" s="1315"/>
      <c r="BA248" s="1315"/>
      <c r="BB248" s="1315"/>
      <c r="BC248" s="1315"/>
      <c r="BD248" s="1315"/>
      <c r="BE248" s="1315"/>
      <c r="BF248" s="1315"/>
      <c r="BG248" s="1315"/>
      <c r="BH248" s="1315"/>
      <c r="BI248" s="1315"/>
      <c r="BJ248" s="1315"/>
      <c r="BK248" s="1315"/>
      <c r="BL248" s="1315"/>
      <c r="BM248" s="1315"/>
      <c r="BN248" s="1315"/>
      <c r="BO248" s="1315"/>
      <c r="BP248" s="1315"/>
      <c r="BQ248" s="1315"/>
      <c r="BR248" s="1315"/>
      <c r="BS248" s="1315"/>
      <c r="BT248" s="1315"/>
      <c r="BU248" s="1315"/>
      <c r="BV248" s="1315"/>
      <c r="BW248" s="1315"/>
      <c r="BX248" s="1315"/>
      <c r="BY248" s="1315"/>
      <c r="BZ248" s="1315"/>
      <c r="CA248" s="1315"/>
      <c r="CB248" s="1316"/>
      <c r="CC248" s="1254" t="str">
        <f>IF(O250="","",SUM(AF250:AF255))</f>
        <v/>
      </c>
      <c r="CD248" s="1256" t="str">
        <f>IF(CC248="","","-")</f>
        <v/>
      </c>
      <c r="CE248" s="1258" t="str">
        <f>IF(O250="","",SUM(AG250:AG255))</f>
        <v/>
      </c>
      <c r="CP248" s="32"/>
      <c r="CQ248" s="32"/>
    </row>
    <row r="249" spans="1:95" s="31" customFormat="1" ht="13.5" hidden="1" customHeight="1" outlineLevel="1" x14ac:dyDescent="0.2">
      <c r="A249" s="40"/>
      <c r="B249" s="40"/>
      <c r="C249" s="1226"/>
      <c r="D249" s="1229" t="str">
        <f>IF(A249="","",VLOOKUP(A249,СписокКМ!D:I,2,FALSE))</f>
        <v/>
      </c>
      <c r="E249" s="1230" t="str">
        <f>IF(B249="","",VLOOKUP(B249,СписокКМ!E:J,2,FALSE))</f>
        <v/>
      </c>
      <c r="F249" s="1233" t="str">
        <f>IF(C249="","",VLOOKUP(C249,СписокКМ!F:K,2,FALSE))</f>
        <v/>
      </c>
      <c r="G249" s="1234" t="str">
        <f>IF(D249="","",VLOOKUP(D249,СписокКМ!G:L,2,FALSE))</f>
        <v/>
      </c>
      <c r="H249" s="41"/>
      <c r="I249" s="1236"/>
      <c r="J249" s="1236"/>
      <c r="K249" s="1236"/>
      <c r="L249" s="1236"/>
      <c r="M249" s="1236"/>
      <c r="N249" s="42"/>
      <c r="O249" s="1239"/>
      <c r="P249" s="1240"/>
      <c r="Q249" s="1240"/>
      <c r="R249" s="1240"/>
      <c r="S249" s="1240"/>
      <c r="T249" s="1260" t="s">
        <v>8</v>
      </c>
      <c r="U249" s="1261"/>
      <c r="V249" s="1261"/>
      <c r="W249" s="1261"/>
      <c r="X249" s="1261"/>
      <c r="Y249" s="1261"/>
      <c r="Z249" s="1261"/>
      <c r="AA249" s="1261"/>
      <c r="AB249" s="1261"/>
      <c r="AC249" s="1261"/>
      <c r="AD249" s="1261"/>
      <c r="AE249" s="1261"/>
      <c r="AF249" s="1261"/>
      <c r="AG249" s="1262"/>
      <c r="AH249" s="1261" t="s">
        <v>9</v>
      </c>
      <c r="AI249" s="1261"/>
      <c r="AJ249" s="1261"/>
      <c r="AK249" s="1261"/>
      <c r="AL249" s="1261"/>
      <c r="AM249" s="1261"/>
      <c r="AN249" s="1261"/>
      <c r="AO249" s="1261"/>
      <c r="AP249" s="1261"/>
      <c r="AQ249" s="1261"/>
      <c r="AR249" s="1261"/>
      <c r="AS249" s="1262"/>
      <c r="AT249" s="1263" t="s">
        <v>10</v>
      </c>
      <c r="AU249" s="1263"/>
      <c r="AV249" s="1263"/>
      <c r="AW249" s="1263"/>
      <c r="AX249" s="1263"/>
      <c r="AY249" s="1263"/>
      <c r="AZ249" s="1263"/>
      <c r="BA249" s="1263" t="s">
        <v>11</v>
      </c>
      <c r="BB249" s="1263"/>
      <c r="BC249" s="1263"/>
      <c r="BD249" s="1263"/>
      <c r="BE249" s="1263"/>
      <c r="BF249" s="1263"/>
      <c r="BG249" s="1263"/>
      <c r="BH249" s="1263" t="s">
        <v>12</v>
      </c>
      <c r="BI249" s="1263"/>
      <c r="BJ249" s="1263"/>
      <c r="BK249" s="1263"/>
      <c r="BL249" s="1263"/>
      <c r="BM249" s="1263"/>
      <c r="BN249" s="1263"/>
      <c r="BO249" s="1263" t="s">
        <v>13</v>
      </c>
      <c r="BP249" s="1263"/>
      <c r="BQ249" s="1263"/>
      <c r="BR249" s="1263"/>
      <c r="BS249" s="1263"/>
      <c r="BT249" s="1263"/>
      <c r="BU249" s="1263"/>
      <c r="BV249" s="1263" t="s">
        <v>14</v>
      </c>
      <c r="BW249" s="1263"/>
      <c r="BX249" s="1263"/>
      <c r="BY249" s="1263"/>
      <c r="BZ249" s="1263"/>
      <c r="CA249" s="1263"/>
      <c r="CB249" s="1263"/>
      <c r="CC249" s="1255"/>
      <c r="CD249" s="1257"/>
      <c r="CE249" s="1259"/>
      <c r="CP249" s="32"/>
      <c r="CQ249" s="32"/>
    </row>
    <row r="250" spans="1:95" s="31" customFormat="1" ht="15" hidden="1" customHeight="1" outlineLevel="1" x14ac:dyDescent="0.2">
      <c r="A250" s="43"/>
      <c r="B250" s="44"/>
      <c r="C250" s="90">
        <v>1</v>
      </c>
      <c r="D250" s="46" t="str">
        <f>IF(A250="","",VLOOKUP(A250,СписокКМ!D:I,2,FALSE))</f>
        <v/>
      </c>
      <c r="E250" s="47"/>
      <c r="F250" s="48" t="str">
        <f>IF(B250="","",VLOOKUP(B250,СписокКМ!D:I,2,FALSE))</f>
        <v/>
      </c>
      <c r="G250" s="49"/>
      <c r="H250" s="50"/>
      <c r="I250" s="51"/>
      <c r="J250" s="51"/>
      <c r="K250" s="51"/>
      <c r="L250" s="51"/>
      <c r="M250" s="51"/>
      <c r="N250" s="52"/>
      <c r="O250" s="53" t="str">
        <f>IF(I250="","",IF(I250="0",1000,IF(I250="-0",-1000,I250*1)))</f>
        <v/>
      </c>
      <c r="P250" s="53" t="str">
        <f t="shared" ref="P250:S251" si="203">IF(J250="","",IF(J250="0",1000,IF(J250="-0",-1000,J250*1)))</f>
        <v/>
      </c>
      <c r="Q250" s="53" t="str">
        <f t="shared" si="203"/>
        <v/>
      </c>
      <c r="R250" s="53" t="str">
        <f t="shared" si="203"/>
        <v/>
      </c>
      <c r="S250" s="54" t="str">
        <f t="shared" si="203"/>
        <v/>
      </c>
      <c r="T250" s="55" t="str">
        <f t="shared" ref="T250:X251" si="204">IF(O250="","",IF(O250&gt;0,1,0))</f>
        <v/>
      </c>
      <c r="U250" s="56" t="str">
        <f t="shared" si="204"/>
        <v/>
      </c>
      <c r="V250" s="56" t="str">
        <f t="shared" si="204"/>
        <v/>
      </c>
      <c r="W250" s="56" t="str">
        <f t="shared" si="204"/>
        <v/>
      </c>
      <c r="X250" s="56" t="str">
        <f t="shared" si="204"/>
        <v/>
      </c>
      <c r="Y250" s="57" t="str">
        <f t="shared" ref="Y250:AC251" si="205">IF(O250="","",IF(O250&lt;0,1,0))</f>
        <v/>
      </c>
      <c r="Z250" s="57" t="str">
        <f t="shared" si="205"/>
        <v/>
      </c>
      <c r="AA250" s="57" t="str">
        <f t="shared" si="205"/>
        <v/>
      </c>
      <c r="AB250" s="57" t="str">
        <f t="shared" si="205"/>
        <v/>
      </c>
      <c r="AC250" s="57" t="str">
        <f t="shared" si="205"/>
        <v/>
      </c>
      <c r="AD250" s="58" t="str">
        <f>IF(CC250="","",IF(CC250&gt;CE250,1,-1))</f>
        <v/>
      </c>
      <c r="AE250" s="58" t="str">
        <f>IF(CC250="","",IF(CC250&lt;CE250,1,-1))</f>
        <v/>
      </c>
      <c r="AF250" s="59">
        <f>IF(CC250&gt;CE250,1,0)</f>
        <v>0</v>
      </c>
      <c r="AG250" s="60">
        <f>IF(CE250&gt;CC250,1,0)</f>
        <v>0</v>
      </c>
      <c r="AH250" s="61" t="str">
        <f>IF(O250="","",AX250*1)</f>
        <v/>
      </c>
      <c r="AI250" s="62" t="str">
        <f>IF(P250="","",BE250*1)</f>
        <v/>
      </c>
      <c r="AJ250" s="62" t="str">
        <f>IF(Q250="","",BL250*1)</f>
        <v/>
      </c>
      <c r="AK250" s="62" t="str">
        <f>IF(R250="","",BS250*1)</f>
        <v/>
      </c>
      <c r="AL250" s="62" t="str">
        <f>IF(S250="","",BZ250*1)</f>
        <v/>
      </c>
      <c r="AM250" s="63" t="str">
        <f>IF(O250="","",AZ250*1)</f>
        <v/>
      </c>
      <c r="AN250" s="63" t="str">
        <f>IF(P250="","",BG250*1)</f>
        <v/>
      </c>
      <c r="AO250" s="63" t="str">
        <f>IF(Q250="","",BN250*1)</f>
        <v/>
      </c>
      <c r="AP250" s="63" t="str">
        <f>IF(R250="","",BU250*1)</f>
        <v/>
      </c>
      <c r="AQ250" s="63" t="str">
        <f>IF(S250="","",CB250*1)</f>
        <v/>
      </c>
      <c r="AR250" s="64">
        <f>SUM(AH250:AL250)</f>
        <v>0</v>
      </c>
      <c r="AS250" s="65">
        <f>SUM(AM250:AQ250)</f>
        <v>0</v>
      </c>
      <c r="AT250" s="66">
        <f>IF(O250=1000,11,IF(O250=-1000,0,IF(O250&gt;0,11,IF(O250&lt;0,(-O250),"0"))))</f>
        <v>11</v>
      </c>
      <c r="AU250" s="67" t="str">
        <f>IF(O250=1000,0,IF(O250=-1000,11,IF(O250&lt;-9,-(O250-2),IF(O250&gt;0,(O250),"0"))))</f>
        <v/>
      </c>
      <c r="AV250" s="66" t="e">
        <f>IF(O250=1000,11,IF(O250=-1000,0,IF(O250&lt;9,11,IF(O250&gt;9,(O250+2),"0"))))</f>
        <v>#VALUE!</v>
      </c>
      <c r="AW250" s="67" t="str">
        <f>IF(O250=1000,0,IF(O250=-1000,11,IF(O250&lt;0,11,IF(O250&gt;0,(O250),"0"))))</f>
        <v/>
      </c>
      <c r="AX250" s="68" t="str">
        <f>IF(O250="","",IF(O250&gt;9,AV250,AT250))</f>
        <v/>
      </c>
      <c r="AY250" s="69" t="str">
        <f>IF(O250="","","-")</f>
        <v/>
      </c>
      <c r="AZ250" s="70" t="str">
        <f>IF(O250="","",IF(O250&lt;-9,AU250,AW250))</f>
        <v/>
      </c>
      <c r="BA250" s="66" t="e">
        <f>IF(P250=1000,11,IF(P250=-1000,0,IF(P250&gt;9,(P250+2),IF(P250&lt;0,(-P250),"0"))))</f>
        <v>#VALUE!</v>
      </c>
      <c r="BB250" s="67" t="str">
        <f>IF(P250=1000,0,IF(P250=-1000,11,IF(P250&lt;-9,-(P250-2),IF(P250&gt;0,(P250),"0"))))</f>
        <v/>
      </c>
      <c r="BC250" s="67">
        <f>IF(P250=1000,11,IF(P250=-1000,0,IF(P250&gt;0,11,IF(P250&lt;0,(-P250),"0"))))</f>
        <v>11</v>
      </c>
      <c r="BD250" s="67" t="str">
        <f>IF(P250=1000,0,IF(P250=-1000,11,IF(P250&lt;0,11,IF(P250&gt;0,(P250),"0"))))</f>
        <v/>
      </c>
      <c r="BE250" s="68" t="str">
        <f>IF(P250="","",IF(P250&gt;9,BA250,BC250))</f>
        <v/>
      </c>
      <c r="BF250" s="69" t="str">
        <f>IF(P250="","","-")</f>
        <v/>
      </c>
      <c r="BG250" s="70" t="str">
        <f>IF(P250="","",IF(P250&lt;-9,BB250,BD250))</f>
        <v/>
      </c>
      <c r="BH250" s="66" t="e">
        <f>IF(Q250=1000,11,IF(Q250=-1000,0,IF(Q250&gt;9,(Q250+2),IF(Q250&lt;0,(-Q250),"0"))))</f>
        <v>#VALUE!</v>
      </c>
      <c r="BI250" s="67" t="str">
        <f>IF(Q250=1000,0,IF(Q250=-1000,11,IF(Q250&lt;-9,-(Q250-2),IF(Q250&gt;0,(Q250),"0"))))</f>
        <v/>
      </c>
      <c r="BJ250" s="67">
        <f>IF(Q250=1000,11,IF(Q250=-1000,0,IF(Q250&gt;0,11,IF(Q250&lt;0,(-Q250),"0"))))</f>
        <v>11</v>
      </c>
      <c r="BK250" s="67" t="str">
        <f>IF(Q250=1000,0,IF(Q250=-1000,11,IF(Q250&lt;0,11,IF(Q250&gt;0,(Q250),"0"))))</f>
        <v/>
      </c>
      <c r="BL250" s="68" t="str">
        <f>IF(Q250="","",IF(Q250&gt;9,BH250,BJ250))</f>
        <v/>
      </c>
      <c r="BM250" s="69" t="str">
        <f>IF(Q250="","","-")</f>
        <v/>
      </c>
      <c r="BN250" s="70" t="str">
        <f>IF(Q250="","",IF(Q250&lt;-9,BI250,BK250))</f>
        <v/>
      </c>
      <c r="BO250" s="67" t="e">
        <f>IF(R250=1000,11,IF(R250=-1000,0,IF(R250&gt;9,(R250+2),IF(R250&lt;0,(-R250),"0"))))</f>
        <v>#VALUE!</v>
      </c>
      <c r="BP250" s="67" t="str">
        <f>IF(R250=1000,0,IF(R250=-1000,11,IF(R250&lt;-9,-(R250-2),IF(R250&gt;0,(R250),"0"))))</f>
        <v/>
      </c>
      <c r="BQ250" s="67">
        <f>IF(R250=1000,11,IF(R250=-1000,0,IF(R250&gt;0,11,IF(R250&lt;0,(-R250),"0"))))</f>
        <v>11</v>
      </c>
      <c r="BR250" s="67" t="str">
        <f>IF(R250=1000,0,IF(R250=-1000,11,IF(R250&lt;0,11,IF(R250&gt;0,(R250),"0"))))</f>
        <v/>
      </c>
      <c r="BS250" s="68" t="str">
        <f>IF(R250="","",IF(R250&gt;9,BO250,BQ250))</f>
        <v/>
      </c>
      <c r="BT250" s="69" t="str">
        <f>IF(R250="","","-")</f>
        <v/>
      </c>
      <c r="BU250" s="70" t="str">
        <f>IF(R250="","",IF(R250&lt;-9,BP250,BR250))</f>
        <v/>
      </c>
      <c r="BV250" s="67" t="e">
        <f>IF(S250=1000,11,IF(S250=-1000,0,IF(S250&gt;9,(S250+2),IF(S250&lt;0,(-S250),"0"))))</f>
        <v>#VALUE!</v>
      </c>
      <c r="BW250" s="67" t="str">
        <f>IF(S250=1000,0,IF(S250=-1000,11,IF(S250&lt;-9,-(S250-2),IF(S250&gt;0,(S250),"0"))))</f>
        <v/>
      </c>
      <c r="BX250" s="67">
        <f>IF(S250=1000,11,IF(S250=-1000,0,IF(S250&gt;0,11,IF(S250&lt;0,(-S250),"0"))))</f>
        <v>11</v>
      </c>
      <c r="BY250" s="71" t="str">
        <f>IF(S250=1000,0,IF(S250=-1000,11,IF(S250&lt;0,11,IF(S250&gt;0,(S250),"0"))))</f>
        <v/>
      </c>
      <c r="BZ250" s="68" t="str">
        <f>IF(S250="","",IF(S250&gt;9,BV250,BX250))</f>
        <v/>
      </c>
      <c r="CA250" s="69" t="str">
        <f>IF(S250="","","-")</f>
        <v/>
      </c>
      <c r="CB250" s="70" t="str">
        <f>IF(S250="","",IF(S250&lt;-9,BW250,BY250))</f>
        <v/>
      </c>
      <c r="CC250" s="72" t="str">
        <f>IF(O250="","",SUM(T250:X250))</f>
        <v/>
      </c>
      <c r="CD250" s="73" t="str">
        <f>IF(CC250="","","-")</f>
        <v/>
      </c>
      <c r="CE250" s="74" t="str">
        <f>IF(O250="","",SUM(Y250:AC250))</f>
        <v/>
      </c>
      <c r="CP250" s="32"/>
      <c r="CQ250" s="32"/>
    </row>
    <row r="251" spans="1:95" s="31" customFormat="1" ht="15" hidden="1" customHeight="1" outlineLevel="1" x14ac:dyDescent="0.2">
      <c r="A251" s="43"/>
      <c r="B251" s="44"/>
      <c r="C251" s="75">
        <v>2</v>
      </c>
      <c r="D251" s="76" t="str">
        <f>IF(A251="","",VLOOKUP(A251,СписокКМ!D:I,2,FALSE))</f>
        <v/>
      </c>
      <c r="E251" s="47"/>
      <c r="F251" s="77" t="str">
        <f>IF(B251="","",VLOOKUP(B251,СписокКМ!D:I,2,FALSE))</f>
        <v/>
      </c>
      <c r="G251" s="49"/>
      <c r="H251" s="41"/>
      <c r="I251" s="91"/>
      <c r="J251" s="91"/>
      <c r="K251" s="91"/>
      <c r="L251" s="91"/>
      <c r="M251" s="51"/>
      <c r="N251" s="42"/>
      <c r="O251" s="79" t="str">
        <f>IF(I251="","",IF(I251="0",1000,IF(I251="-0",-1000,I251*1)))</f>
        <v/>
      </c>
      <c r="P251" s="79" t="str">
        <f t="shared" si="203"/>
        <v/>
      </c>
      <c r="Q251" s="79" t="str">
        <f t="shared" si="203"/>
        <v/>
      </c>
      <c r="R251" s="79" t="str">
        <f t="shared" si="203"/>
        <v/>
      </c>
      <c r="S251" s="80" t="str">
        <f t="shared" si="203"/>
        <v/>
      </c>
      <c r="T251" s="55" t="str">
        <f t="shared" si="204"/>
        <v/>
      </c>
      <c r="U251" s="56" t="str">
        <f t="shared" si="204"/>
        <v/>
      </c>
      <c r="V251" s="56" t="str">
        <f t="shared" si="204"/>
        <v/>
      </c>
      <c r="W251" s="56" t="str">
        <f t="shared" si="204"/>
        <v/>
      </c>
      <c r="X251" s="56" t="str">
        <f t="shared" si="204"/>
        <v/>
      </c>
      <c r="Y251" s="57" t="str">
        <f t="shared" si="205"/>
        <v/>
      </c>
      <c r="Z251" s="57" t="str">
        <f t="shared" si="205"/>
        <v/>
      </c>
      <c r="AA251" s="57" t="str">
        <f t="shared" si="205"/>
        <v/>
      </c>
      <c r="AB251" s="57" t="str">
        <f t="shared" si="205"/>
        <v/>
      </c>
      <c r="AC251" s="57" t="str">
        <f t="shared" si="205"/>
        <v/>
      </c>
      <c r="AD251" s="58" t="str">
        <f>IF(CC251="","",IF(CC251&gt;CE251,1,-1))</f>
        <v/>
      </c>
      <c r="AE251" s="58" t="str">
        <f>IF(CC251="","",IF(CC251&lt;CE251,1,-1))</f>
        <v/>
      </c>
      <c r="AF251" s="59">
        <f>IF(CC251&gt;CE251,1,0)</f>
        <v>0</v>
      </c>
      <c r="AG251" s="60">
        <f>IF(CE251&gt;CC251,1,0)</f>
        <v>0</v>
      </c>
      <c r="AH251" s="81" t="str">
        <f>IF(O251="","",AX251*1)</f>
        <v/>
      </c>
      <c r="AI251" s="92" t="str">
        <f>IF(P251="","",BE251*1)</f>
        <v/>
      </c>
      <c r="AJ251" s="92" t="str">
        <f>IF(Q251="","",BL251*1)</f>
        <v/>
      </c>
      <c r="AK251" s="92" t="str">
        <f>IF(R251="","",BS251*1)</f>
        <v/>
      </c>
      <c r="AL251" s="92" t="str">
        <f>IF(S251="","",BZ251*1)</f>
        <v/>
      </c>
      <c r="AM251" s="93" t="str">
        <f>IF(O251="","",AZ251*1)</f>
        <v/>
      </c>
      <c r="AN251" s="93" t="str">
        <f>IF(P251="","",BG251*1)</f>
        <v/>
      </c>
      <c r="AO251" s="93" t="str">
        <f>IF(Q251="","",BN251*1)</f>
        <v/>
      </c>
      <c r="AP251" s="93" t="str">
        <f>IF(R251="","",BU251*1)</f>
        <v/>
      </c>
      <c r="AQ251" s="93" t="str">
        <f>IF(S251="","",CB251*1)</f>
        <v/>
      </c>
      <c r="AR251" s="64">
        <f>SUM(AH251:AL251)</f>
        <v>0</v>
      </c>
      <c r="AS251" s="65">
        <f>SUM(AM251:AQ251)</f>
        <v>0</v>
      </c>
      <c r="AT251" s="66">
        <f>IF(O251=1000,11,IF(O251=-1000,0,IF(O251&gt;0,11,IF(O251&lt;0,(-O251),"0"))))</f>
        <v>11</v>
      </c>
      <c r="AU251" s="67" t="str">
        <f>IF(O251=1000,0,IF(O251=-1000,11,IF(O251&lt;-9,-(O251-2),IF(O251&gt;0,(O251),"0"))))</f>
        <v/>
      </c>
      <c r="AV251" s="66" t="e">
        <f>IF(O251=1000,11,IF(O251=-1000,0,IF(O251&gt;9,(O251+2),IF(O251&lt;0,(-O251),"0"))))</f>
        <v>#VALUE!</v>
      </c>
      <c r="AW251" s="67" t="str">
        <f>IF(O251=1000,0,IF(O251=-1000,11,IF(O251&lt;0,11,IF(O251&gt;0,(O251),"0"))))</f>
        <v/>
      </c>
      <c r="AX251" s="94" t="str">
        <f>IF(O251="","",IF(O251&gt;9,AV251,AT251))</f>
        <v/>
      </c>
      <c r="AY251" s="95" t="str">
        <f>IF(O251="","","-")</f>
        <v/>
      </c>
      <c r="AZ251" s="96" t="str">
        <f>IF(O251="","",IF(O251&lt;-9,AU251,AW251))</f>
        <v/>
      </c>
      <c r="BA251" s="66" t="e">
        <f>IF(P251=1000,11,IF(P251=-1000,0,IF(P251&gt;9,(P251+2),IF(P251&lt;0,(-P251),"0"))))</f>
        <v>#VALUE!</v>
      </c>
      <c r="BB251" s="67" t="str">
        <f>IF(P251=1000,0,IF(P251=-1000,11,IF(P251&lt;-9,-(P251-2),IF(P251&gt;0,(P251),"0"))))</f>
        <v/>
      </c>
      <c r="BC251" s="67">
        <f>IF(P251=1000,11,IF(P251=-1000,0,IF(P251&gt;0,11,IF(P251&lt;0,(-P251),"0"))))</f>
        <v>11</v>
      </c>
      <c r="BD251" s="67" t="str">
        <f>IF(P251=1000,0,IF(P251=-1000,11,IF(P251&lt;0,11,IF(P251&gt;0,(P251),"0"))))</f>
        <v/>
      </c>
      <c r="BE251" s="94" t="str">
        <f>IF(P251="","",IF(P251&gt;9,BA251,BC251))</f>
        <v/>
      </c>
      <c r="BF251" s="95" t="str">
        <f>IF(P251="","","-")</f>
        <v/>
      </c>
      <c r="BG251" s="96" t="str">
        <f>IF(P251="","",IF(P251&lt;-9,BB251,BD251))</f>
        <v/>
      </c>
      <c r="BH251" s="66" t="e">
        <f>IF(Q251=1000,11,IF(Q251=-1000,0,IF(Q251&gt;9,(Q251+2),IF(Q251&lt;0,(-Q251),"0"))))</f>
        <v>#VALUE!</v>
      </c>
      <c r="BI251" s="67" t="str">
        <f>IF(Q251=1000,0,IF(Q251=-1000,11,IF(Q251&lt;-9,-(Q251-2),IF(Q251&gt;0,(Q251),"0"))))</f>
        <v/>
      </c>
      <c r="BJ251" s="67">
        <f>IF(Q251=1000,11,IF(Q251=-1000,0,IF(Q251&gt;0,11,IF(Q251&lt;0,(-Q251),"0"))))</f>
        <v>11</v>
      </c>
      <c r="BK251" s="67" t="str">
        <f>IF(Q251=1000,0,IF(Q251=-1000,11,IF(Q251&lt;0,11,IF(Q251&gt;0,(Q251),"0"))))</f>
        <v/>
      </c>
      <c r="BL251" s="94" t="str">
        <f>IF(Q251="","",IF(Q251&gt;9,BH251,BJ251))</f>
        <v/>
      </c>
      <c r="BM251" s="95" t="str">
        <f>IF(Q251="","","-")</f>
        <v/>
      </c>
      <c r="BN251" s="96" t="str">
        <f>IF(Q251="","",IF(Q251&lt;-9,BI251,BK251))</f>
        <v/>
      </c>
      <c r="BO251" s="67" t="e">
        <f>IF(R251=1000,11,IF(R251=-1000,0,IF(R251&gt;9,(R251+2),IF(R251&lt;0,(-R251),"0"))))</f>
        <v>#VALUE!</v>
      </c>
      <c r="BP251" s="67" t="str">
        <f>IF(R251=1000,0,IF(R251=-1000,11,IF(R251&lt;-9,-(R251-2),IF(R251&gt;0,(R251),"0"))))</f>
        <v/>
      </c>
      <c r="BQ251" s="67">
        <f>IF(R251=1000,11,IF(R251=-1000,0,IF(R251&gt;0,11,IF(R251&lt;0,(-R251),"0"))))</f>
        <v>11</v>
      </c>
      <c r="BR251" s="67" t="str">
        <f>IF(R251=1000,0,IF(R251=-1000,11,IF(R251&lt;0,11,IF(R251&gt;0,(R251),"0"))))</f>
        <v/>
      </c>
      <c r="BS251" s="94" t="str">
        <f>IF(R251="","",IF(R251&gt;9,BO251,BQ251))</f>
        <v/>
      </c>
      <c r="BT251" s="95" t="str">
        <f>IF(R251="","","-")</f>
        <v/>
      </c>
      <c r="BU251" s="96" t="str">
        <f>IF(R251="","",IF(R251&lt;-9,BP251,BR251))</f>
        <v/>
      </c>
      <c r="BV251" s="67" t="e">
        <f>IF(S251=1000,11,IF(S251=-1000,0,IF(S251&gt;9,(S251+2),IF(S251&lt;0,(-S251),"0"))))</f>
        <v>#VALUE!</v>
      </c>
      <c r="BW251" s="67" t="str">
        <f>IF(S251=1000,0,IF(S251=-1000,11,IF(S251&lt;-9,-(S251-2),IF(S251&gt;0,(S251),"0"))))</f>
        <v/>
      </c>
      <c r="BX251" s="67">
        <f>IF(S251=1000,11,IF(S251=-1000,0,IF(S251&gt;0,11,IF(S251&lt;0,(-S251),"0"))))</f>
        <v>11</v>
      </c>
      <c r="BY251" s="71" t="str">
        <f>IF(S251=1000,0,IF(S251=-1000,11,IF(S251&lt;0,11,IF(S251&gt;0,(S251),"0"))))</f>
        <v/>
      </c>
      <c r="BZ251" s="94" t="str">
        <f>IF(S251="","",IF(S251&gt;9,BV251,BX251))</f>
        <v/>
      </c>
      <c r="CA251" s="95" t="str">
        <f>IF(S251="","","-")</f>
        <v/>
      </c>
      <c r="CB251" s="96" t="str">
        <f>IF(S251="","",IF(S251&lt;-9,BW251,BY251))</f>
        <v/>
      </c>
      <c r="CC251" s="97" t="str">
        <f>IF(O251="","",SUM(T251:X251))</f>
        <v/>
      </c>
      <c r="CD251" s="88" t="str">
        <f>IF(CC251="","","-")</f>
        <v/>
      </c>
      <c r="CE251" s="98" t="str">
        <f>IF(O251="","",SUM(Y251:AC251))</f>
        <v/>
      </c>
      <c r="CP251" s="32"/>
      <c r="CQ251" s="32"/>
    </row>
    <row r="252" spans="1:95" s="31" customFormat="1" ht="15" hidden="1" customHeight="1" outlineLevel="1" x14ac:dyDescent="0.2">
      <c r="A252" s="43"/>
      <c r="B252" s="44"/>
      <c r="C252" s="1250">
        <v>3</v>
      </c>
      <c r="D252" s="76" t="str">
        <f>IF(A252="","",VLOOKUP(A252,СписокКМ!D:I,2,FALSE))</f>
        <v/>
      </c>
      <c r="E252" s="47"/>
      <c r="F252" s="77" t="str">
        <f>IF(B252="","",VLOOKUP(B252,СписокКМ!D:I,2,FALSE))</f>
        <v/>
      </c>
      <c r="G252" s="49"/>
      <c r="H252" s="41"/>
      <c r="I252" s="1252"/>
      <c r="J252" s="1252"/>
      <c r="K252" s="1252"/>
      <c r="L252" s="1252"/>
      <c r="M252" s="1252"/>
      <c r="N252" s="42"/>
      <c r="O252" s="1244" t="str">
        <f>IF(I252="","",IF(I252="0",1000,IF(I252="-0",-1000,I252*1)))</f>
        <v/>
      </c>
      <c r="P252" s="1244" t="str">
        <f>IF(J252="","",IF(J252="0",1000,IF(J252="-0",-1000,J252*1)))</f>
        <v/>
      </c>
      <c r="Q252" s="1244" t="str">
        <f>IF(K252="","",IF(K252="0",1000,IF(K252="-0",-1000,K252*1)))</f>
        <v/>
      </c>
      <c r="R252" s="1244" t="str">
        <f>IF(L253="","",IF(L253="0",1000,IF(L253="-0",-1000,L253*1)))</f>
        <v/>
      </c>
      <c r="S252" s="1246" t="str">
        <f>IF(M253="","",IF(M253="0",1000,IF(M253="-0",-1000,M253*1)))</f>
        <v/>
      </c>
      <c r="T252" s="1248" t="str">
        <f>IF(O252="","",IF(O252&gt;0,1,0))</f>
        <v/>
      </c>
      <c r="U252" s="1284" t="str">
        <f>IF(P252="","",IF(P252&gt;0,1,0))</f>
        <v/>
      </c>
      <c r="V252" s="1284" t="str">
        <f>IF(Q252="","",IF(Q252&gt;0,1,0))</f>
        <v/>
      </c>
      <c r="W252" s="1284" t="str">
        <f>IF(R252="","",IF(R252&gt;0,1,0))</f>
        <v/>
      </c>
      <c r="X252" s="1284" t="str">
        <f>IF(S252="","",IF(S252&gt;0,1,0))</f>
        <v/>
      </c>
      <c r="Y252" s="1278" t="str">
        <f>IF(O252="","",IF(O252&lt;0,1,0))</f>
        <v/>
      </c>
      <c r="Z252" s="1278" t="str">
        <f>IF(P252="","",IF(P252&lt;0,1,0))</f>
        <v/>
      </c>
      <c r="AA252" s="1278" t="str">
        <f>IF(Q252="","",IF(Q252&lt;0,1,0))</f>
        <v/>
      </c>
      <c r="AB252" s="1278" t="str">
        <f>IF(R252="","",IF(R252&lt;0,1,0))</f>
        <v/>
      </c>
      <c r="AC252" s="1278" t="str">
        <f>IF(S252="","",IF(S252&lt;0,1,0))</f>
        <v/>
      </c>
      <c r="AD252" s="1280" t="str">
        <f>IF(CC252="","",IF(CC252&gt;CE252,1,-1))</f>
        <v/>
      </c>
      <c r="AE252" s="1280" t="str">
        <f>IF(CC252="","",IF(CC252&lt;CE252,1,-1))</f>
        <v/>
      </c>
      <c r="AF252" s="1282">
        <f>IF(CC252&gt;CE252,1,0)</f>
        <v>0</v>
      </c>
      <c r="AG252" s="1272">
        <f>IF(CE252&gt;CC252,1,0)</f>
        <v>0</v>
      </c>
      <c r="AH252" s="1274" t="str">
        <f>IF(O252="","",AX252*1)</f>
        <v/>
      </c>
      <c r="AI252" s="1276" t="str">
        <f>IF(P252="","",BE252*1)</f>
        <v/>
      </c>
      <c r="AJ252" s="1276" t="str">
        <f>IF(Q252="","",BL252*1)</f>
        <v/>
      </c>
      <c r="AK252" s="1276" t="str">
        <f>IF(R252="","",BS252*1)</f>
        <v/>
      </c>
      <c r="AL252" s="1276" t="str">
        <f>IF(S252="","",BZ252*1)</f>
        <v/>
      </c>
      <c r="AM252" s="1298" t="str">
        <f>IF(O252="","",AZ252*1)</f>
        <v/>
      </c>
      <c r="AN252" s="1298" t="str">
        <f>IF(P252="","",BG252*1)</f>
        <v/>
      </c>
      <c r="AO252" s="1298" t="str">
        <f>IF(Q252="","",BN252*1)</f>
        <v/>
      </c>
      <c r="AP252" s="1298" t="str">
        <f>IF(R252="","",BU252*1)</f>
        <v/>
      </c>
      <c r="AQ252" s="1298" t="str">
        <f>IF(S252="","",CB252*1)</f>
        <v/>
      </c>
      <c r="AR252" s="1300">
        <f>SUM(AH253:AL253)</f>
        <v>0</v>
      </c>
      <c r="AS252" s="1292">
        <f>SUM(AM253:AQ253)</f>
        <v>0</v>
      </c>
      <c r="AT252" s="1294">
        <f>IF(O252=1000,11,IF(O252=-1000,0,IF(O252&gt;0,11,IF(O252&lt;0,(-O252),"0"))))</f>
        <v>11</v>
      </c>
      <c r="AU252" s="1286" t="str">
        <f>IF(O252=1000,0,IF(O252=-1000,11,IF(O252&lt;-9,-(O252-2),IF(O252&gt;0,(O252),"0"))))</f>
        <v/>
      </c>
      <c r="AV252" s="1286" t="e">
        <f>IF(O252=1000,11,IF(O252=-1000,0,IF(O252&gt;9,(O252+2),IF(O252&lt;0,(-O252),"0"))))</f>
        <v>#VALUE!</v>
      </c>
      <c r="AW252" s="1286" t="str">
        <f>IF(O252=1000,0,IF(O252=-1000,11,IF(O252&lt;0,11,IF(O252&gt;0,(O252),"0"))))</f>
        <v/>
      </c>
      <c r="AX252" s="1296" t="str">
        <f>IF(O252="","",IF(O252&gt;9,AV252,AT252))</f>
        <v/>
      </c>
      <c r="AY252" s="1288" t="str">
        <f>IF(O252="","","-")</f>
        <v/>
      </c>
      <c r="AZ252" s="1290" t="str">
        <f>IF(O252="","",IF(O252&lt;-9,AU252,AW252))</f>
        <v/>
      </c>
      <c r="BA252" s="1286" t="e">
        <f>IF(P252=1000,11,IF(P252=-1000,0,IF(P252&gt;9,(P252+2),IF(P252&lt;0,(-P252),"0"))))</f>
        <v>#VALUE!</v>
      </c>
      <c r="BB252" s="1286" t="str">
        <f>IF(P252=1000,0,IF(P252=-1000,11,IF(P252&lt;-9,-(P252-2),IF(P252&gt;0,(P252),"0"))))</f>
        <v/>
      </c>
      <c r="BC252" s="1286">
        <f>IF(P252=1000,11,IF(P252=-1000,0,IF(P252&gt;0,11,IF(P252&lt;0,(-P252),"0"))))</f>
        <v>11</v>
      </c>
      <c r="BD252" s="1286" t="str">
        <f>IF(P252=1000,0,IF(P252=-1000,11,IF(P252&lt;0,11,IF(P252&gt;0,(P252),"0"))))</f>
        <v/>
      </c>
      <c r="BE252" s="1296" t="str">
        <f>IF(P252="","",IF(P252&gt;9,BA252,BC252))</f>
        <v/>
      </c>
      <c r="BF252" s="1288" t="str">
        <f>IF(P252="","","-")</f>
        <v/>
      </c>
      <c r="BG252" s="1290" t="str">
        <f>IF(P252="","",IF(P252&lt;-9,BB252,BD252))</f>
        <v/>
      </c>
      <c r="BH252" s="1286" t="e">
        <f>IF(Q252=1000,11,IF(Q252=-1000,0,IF(Q252&gt;9,(Q252+2),IF(Q252&lt;0,(-Q252),"0"))))</f>
        <v>#VALUE!</v>
      </c>
      <c r="BI252" s="1286" t="str">
        <f>IF(Q252=1000,0,IF(Q252=-1000,11,IF(Q252&lt;-9,-(Q252-2),IF(Q252&gt;0,(Q252),"0"))))</f>
        <v/>
      </c>
      <c r="BJ252" s="1286">
        <f>IF(Q252=1000,11,IF(Q252=-1000,0,IF(Q252&gt;0,11,IF(Q252&lt;0,(-Q252),"0"))))</f>
        <v>11</v>
      </c>
      <c r="BK252" s="1286" t="str">
        <f>IF(Q252=1000,0,IF(Q252=-1000,11,IF(Q252&lt;0,11,IF(Q252&gt;0,(Q252),"0"))))</f>
        <v/>
      </c>
      <c r="BL252" s="1296" t="str">
        <f>IF(Q252="","",IF(Q252&gt;9,BH252,BJ252))</f>
        <v/>
      </c>
      <c r="BM252" s="1288" t="str">
        <f>IF(Q252="","","-")</f>
        <v/>
      </c>
      <c r="BN252" s="1290" t="str">
        <f>IF(Q252="","",IF(Q252&lt;-9,BI252,BK252))</f>
        <v/>
      </c>
      <c r="BO252" s="1286" t="e">
        <f>IF(R252=1000,11,IF(R252=-1000,0,IF(R252&gt;9,(R252+2),IF(R252&lt;0,(-R252),"0"))))</f>
        <v>#VALUE!</v>
      </c>
      <c r="BP252" s="1286" t="str">
        <f>IF(R252=1000,0,IF(R252=-1000,11,IF(R252&lt;-9,-(R252-2),IF(R252&gt;0,(R252),"0"))))</f>
        <v/>
      </c>
      <c r="BQ252" s="1286">
        <f>IF(R252=1000,11,IF(R252=-1000,0,IF(R252&gt;0,11,IF(R252&lt;0,(-R252),"0"))))</f>
        <v>11</v>
      </c>
      <c r="BR252" s="1286" t="str">
        <f>IF(R252=1000,0,IF(R252=-1000,11,IF(R252&lt;0,11,IF(R252&gt;0,(R252),"0"))))</f>
        <v/>
      </c>
      <c r="BS252" s="1296" t="str">
        <f>IF(R252="","",IF(R252&gt;9,BO252,BQ252))</f>
        <v/>
      </c>
      <c r="BT252" s="1288" t="str">
        <f>IF(R252="","","-")</f>
        <v/>
      </c>
      <c r="BU252" s="1290" t="str">
        <f>IF(R252="","",IF(R252&lt;-9,BP252,BR252))</f>
        <v/>
      </c>
      <c r="BV252" s="1286" t="e">
        <f>IF(S252=1000,11,IF(S252=-1000,0,IF(S252&gt;9,(S252+2),IF(S252&lt;0,(-S252),"0"))))</f>
        <v>#VALUE!</v>
      </c>
      <c r="BW252" s="1286" t="str">
        <f>IF(S252=1000,0,IF(S252=-1000,11,IF(S252&lt;-9,-(S252-2),IF(S252&gt;0,(S252),"0"))))</f>
        <v/>
      </c>
      <c r="BX252" s="1286">
        <f>IF(S252=1000,11,IF(S252=-1000,0,IF(S252&gt;0,11,IF(S252&lt;0,(-S252),"0"))))</f>
        <v>11</v>
      </c>
      <c r="BY252" s="1286" t="str">
        <f>IF(S252=1000,0,IF(S252=-1000,11,IF(S252&lt;0,11,IF(S252&gt;0,(S252),"0"))))</f>
        <v/>
      </c>
      <c r="BZ252" s="1296" t="str">
        <f>IF(S252="","",IF(S252&gt;9,BV252,BX252))</f>
        <v/>
      </c>
      <c r="CA252" s="1288" t="str">
        <f>IF(S252="","","-")</f>
        <v/>
      </c>
      <c r="CB252" s="1290" t="str">
        <f>IF(S252="","",IF(S252&lt;-9,BW252,BY252))</f>
        <v/>
      </c>
      <c r="CC252" s="1302" t="str">
        <f>IF(O252="","",SUM(T252:X253))</f>
        <v/>
      </c>
      <c r="CD252" s="1304" t="str">
        <f>IF(CC252="","","-")</f>
        <v/>
      </c>
      <c r="CE252" s="1306" t="str">
        <f>IF(O252="","",SUM(Y252:AC253))</f>
        <v/>
      </c>
      <c r="CP252" s="32"/>
      <c r="CQ252" s="32"/>
    </row>
    <row r="253" spans="1:95" s="31" customFormat="1" ht="15" hidden="1" customHeight="1" outlineLevel="1" x14ac:dyDescent="0.2">
      <c r="A253" s="43"/>
      <c r="B253" s="44"/>
      <c r="C253" s="1251"/>
      <c r="D253" s="46" t="str">
        <f>IF(A253="","",VLOOKUP(A253,СписокКМ!D:I,2,FALSE))</f>
        <v/>
      </c>
      <c r="E253" s="47"/>
      <c r="F253" s="48" t="str">
        <f>IF(B253="","",VLOOKUP(B253,СписокКМ!D:I,2,FALSE))</f>
        <v/>
      </c>
      <c r="G253" s="49"/>
      <c r="H253" s="41"/>
      <c r="I253" s="1253"/>
      <c r="J253" s="1253"/>
      <c r="K253" s="1253"/>
      <c r="L253" s="1253"/>
      <c r="M253" s="1253"/>
      <c r="N253" s="42"/>
      <c r="O253" s="1245"/>
      <c r="P253" s="1245"/>
      <c r="Q253" s="1245"/>
      <c r="R253" s="1245"/>
      <c r="S253" s="1247"/>
      <c r="T253" s="1249"/>
      <c r="U253" s="1285"/>
      <c r="V253" s="1285"/>
      <c r="W253" s="1285"/>
      <c r="X253" s="1285"/>
      <c r="Y253" s="1279"/>
      <c r="Z253" s="1279"/>
      <c r="AA253" s="1279"/>
      <c r="AB253" s="1279"/>
      <c r="AC253" s="1279"/>
      <c r="AD253" s="1281"/>
      <c r="AE253" s="1281"/>
      <c r="AF253" s="1283"/>
      <c r="AG253" s="1273"/>
      <c r="AH253" s="1275"/>
      <c r="AI253" s="1277"/>
      <c r="AJ253" s="1277"/>
      <c r="AK253" s="1277"/>
      <c r="AL253" s="1277"/>
      <c r="AM253" s="1299"/>
      <c r="AN253" s="1299"/>
      <c r="AO253" s="1299"/>
      <c r="AP253" s="1299"/>
      <c r="AQ253" s="1299"/>
      <c r="AR253" s="1301"/>
      <c r="AS253" s="1293"/>
      <c r="AT253" s="1295"/>
      <c r="AU253" s="1287"/>
      <c r="AV253" s="1287"/>
      <c r="AW253" s="1287"/>
      <c r="AX253" s="1297"/>
      <c r="AY253" s="1289"/>
      <c r="AZ253" s="1291"/>
      <c r="BA253" s="1287"/>
      <c r="BB253" s="1287"/>
      <c r="BC253" s="1287"/>
      <c r="BD253" s="1287"/>
      <c r="BE253" s="1297"/>
      <c r="BF253" s="1289"/>
      <c r="BG253" s="1291"/>
      <c r="BH253" s="1287"/>
      <c r="BI253" s="1287"/>
      <c r="BJ253" s="1287"/>
      <c r="BK253" s="1287"/>
      <c r="BL253" s="1297"/>
      <c r="BM253" s="1289"/>
      <c r="BN253" s="1291"/>
      <c r="BO253" s="1287"/>
      <c r="BP253" s="1287"/>
      <c r="BQ253" s="1287"/>
      <c r="BR253" s="1287"/>
      <c r="BS253" s="1297"/>
      <c r="BT253" s="1289"/>
      <c r="BU253" s="1291"/>
      <c r="BV253" s="1287"/>
      <c r="BW253" s="1287"/>
      <c r="BX253" s="1287"/>
      <c r="BY253" s="1287"/>
      <c r="BZ253" s="1297"/>
      <c r="CA253" s="1289"/>
      <c r="CB253" s="1291"/>
      <c r="CC253" s="1303"/>
      <c r="CD253" s="1305"/>
      <c r="CE253" s="1307"/>
      <c r="CP253" s="32"/>
      <c r="CQ253" s="32"/>
    </row>
    <row r="254" spans="1:95" s="31" customFormat="1" ht="15" hidden="1" customHeight="1" outlineLevel="1" x14ac:dyDescent="0.2">
      <c r="A254" s="99" t="str">
        <f>IF(A250="","",A250)</f>
        <v/>
      </c>
      <c r="B254" s="99" t="str">
        <f>IF(B250="","",B251)</f>
        <v/>
      </c>
      <c r="C254" s="75">
        <v>4</v>
      </c>
      <c r="D254" s="100" t="str">
        <f>IF(A254="","",VLOOKUP(A254,СписокКМ!D:I,2,FALSE))</f>
        <v/>
      </c>
      <c r="E254" s="101"/>
      <c r="F254" s="77" t="str">
        <f>IF(B254="","",VLOOKUP(B254,СписокКМ!D:I,2,FALSE))</f>
        <v/>
      </c>
      <c r="G254" s="102"/>
      <c r="H254" s="41"/>
      <c r="I254" s="91"/>
      <c r="J254" s="91"/>
      <c r="K254" s="91"/>
      <c r="L254" s="91"/>
      <c r="M254" s="91"/>
      <c r="N254" s="42"/>
      <c r="O254" s="79" t="str">
        <f>IF(I254="","",IF(I254="0",1000,IF(I254="-0",-1000,I254*1)))</f>
        <v/>
      </c>
      <c r="P254" s="79" t="str">
        <f t="shared" ref="P254:S255" si="206">IF(J254="","",IF(J254="0",1000,IF(J254="-0",-1000,J254*1)))</f>
        <v/>
      </c>
      <c r="Q254" s="79" t="str">
        <f t="shared" si="206"/>
        <v/>
      </c>
      <c r="R254" s="79" t="str">
        <f t="shared" si="206"/>
        <v/>
      </c>
      <c r="S254" s="80" t="str">
        <f t="shared" si="206"/>
        <v/>
      </c>
      <c r="T254" s="103" t="str">
        <f t="shared" ref="T254:X255" si="207">IF(O254="","",IF(O254&gt;0,1,0))</f>
        <v/>
      </c>
      <c r="U254" s="104" t="str">
        <f t="shared" si="207"/>
        <v/>
      </c>
      <c r="V254" s="104" t="str">
        <f t="shared" si="207"/>
        <v/>
      </c>
      <c r="W254" s="104" t="str">
        <f t="shared" si="207"/>
        <v/>
      </c>
      <c r="X254" s="104" t="str">
        <f t="shared" si="207"/>
        <v/>
      </c>
      <c r="Y254" s="105" t="str">
        <f t="shared" ref="Y254:AC255" si="208">IF(O254="","",IF(O254&lt;0,1,0))</f>
        <v/>
      </c>
      <c r="Z254" s="105" t="str">
        <f t="shared" si="208"/>
        <v/>
      </c>
      <c r="AA254" s="105" t="str">
        <f t="shared" si="208"/>
        <v/>
      </c>
      <c r="AB254" s="105" t="str">
        <f t="shared" si="208"/>
        <v/>
      </c>
      <c r="AC254" s="105" t="str">
        <f t="shared" si="208"/>
        <v/>
      </c>
      <c r="AD254" s="106" t="str">
        <f>IF(CC254="","",IF(CC254&gt;CE254,1,-1))</f>
        <v/>
      </c>
      <c r="AE254" s="106" t="str">
        <f>IF(CC254="","",IF(CC254&lt;CE254,1,-1))</f>
        <v/>
      </c>
      <c r="AF254" s="107">
        <f>IF(CC254&gt;CE254,1,0)</f>
        <v>0</v>
      </c>
      <c r="AG254" s="108">
        <f>IF(CE254&gt;CC254,1,0)</f>
        <v>0</v>
      </c>
      <c r="AH254" s="81" t="str">
        <f>IF(O254="","",AX254*1)</f>
        <v/>
      </c>
      <c r="AI254" s="92" t="str">
        <f>IF(P254="","",BE254*1)</f>
        <v/>
      </c>
      <c r="AJ254" s="92" t="str">
        <f>IF(Q254="","",BL254*1)</f>
        <v/>
      </c>
      <c r="AK254" s="92" t="str">
        <f>IF(R254="","",BS254*1)</f>
        <v/>
      </c>
      <c r="AL254" s="92" t="str">
        <f>IF(S254="","",BZ254*1)</f>
        <v/>
      </c>
      <c r="AM254" s="93" t="str">
        <f>IF(O254="","",AZ254*1)</f>
        <v/>
      </c>
      <c r="AN254" s="93" t="str">
        <f>IF(P254="","",BG254*1)</f>
        <v/>
      </c>
      <c r="AO254" s="93" t="str">
        <f>IF(Q254="","",BN254*1)</f>
        <v/>
      </c>
      <c r="AP254" s="93" t="str">
        <f>IF(R254="","",BU254*1)</f>
        <v/>
      </c>
      <c r="AQ254" s="93" t="str">
        <f>IF(S254="","",CB254*1)</f>
        <v/>
      </c>
      <c r="AR254" s="109">
        <f>SUM(AH254:AL254)</f>
        <v>0</v>
      </c>
      <c r="AS254" s="110">
        <f>SUM(AM254:AQ254)</f>
        <v>0</v>
      </c>
      <c r="AT254" s="111">
        <f>IF(O254=1000,11,IF(O254=-1000,0,IF(O254&gt;0,11,IF(O254&lt;0,(-O254),"0"))))</f>
        <v>11</v>
      </c>
      <c r="AU254" s="112" t="str">
        <f>IF(O254=1000,0,IF(O254=-1000,11,IF(O254&lt;-9,-(O254-2),IF(O254&gt;0,(O254),"0"))))</f>
        <v/>
      </c>
      <c r="AV254" s="111" t="e">
        <f>IF(O254=1000,11,IF(O254=-1000,0,IF(O254&gt;9,(O254+2),IF(O254&lt;0,(-O254),"0"))))</f>
        <v>#VALUE!</v>
      </c>
      <c r="AW254" s="112" t="str">
        <f>IF(O254=1000,0,IF(O254=-1000,11,IF(O254&lt;0,11,IF(O254&gt;0,(O254),"0"))))</f>
        <v/>
      </c>
      <c r="AX254" s="94" t="str">
        <f>IF(O254="","",IF(O254&gt;9,AV254,AT254))</f>
        <v/>
      </c>
      <c r="AY254" s="95" t="str">
        <f>IF(O254="","","-")</f>
        <v/>
      </c>
      <c r="AZ254" s="96" t="str">
        <f>IF(O254="","",IF(O254&lt;-9,AU254,AW254))</f>
        <v/>
      </c>
      <c r="BA254" s="111" t="e">
        <f>IF(P254=1000,11,IF(P254=-1000,0,IF(P254&gt;9,(P254+2),IF(P254&lt;0,(-P254),"0"))))</f>
        <v>#VALUE!</v>
      </c>
      <c r="BB254" s="112" t="str">
        <f>IF(P254=1000,0,IF(P254=-1000,11,IF(P254&lt;-9,-(P254-2),IF(P254&gt;0,(P254),"0"))))</f>
        <v/>
      </c>
      <c r="BC254" s="112">
        <f>IF(P254=1000,11,IF(P254=-1000,0,IF(P254&gt;0,11,IF(P254&lt;0,(-P254),"0"))))</f>
        <v>11</v>
      </c>
      <c r="BD254" s="112" t="str">
        <f>IF(P254=1000,0,IF(P254=-1000,11,IF(P254&lt;0,11,IF(P254&gt;0,(P254),"0"))))</f>
        <v/>
      </c>
      <c r="BE254" s="94" t="str">
        <f>IF(P254="","",IF(P254&gt;9,BA254,BC254))</f>
        <v/>
      </c>
      <c r="BF254" s="95" t="str">
        <f>IF(P254="","","-")</f>
        <v/>
      </c>
      <c r="BG254" s="96" t="str">
        <f>IF(P254="","",IF(P254&lt;-9,BB254,BD254))</f>
        <v/>
      </c>
      <c r="BH254" s="111" t="e">
        <f>IF(Q254=1000,11,IF(Q254=-1000,0,IF(Q254&gt;9,(Q254+2),IF(Q254&lt;0,(-Q254),"0"))))</f>
        <v>#VALUE!</v>
      </c>
      <c r="BI254" s="112" t="str">
        <f>IF(Q254=1000,0,IF(Q254=-1000,11,IF(Q254&lt;-9,-(Q254-2),IF(Q254&gt;0,(Q254),"0"))))</f>
        <v/>
      </c>
      <c r="BJ254" s="112">
        <f>IF(Q254=1000,11,IF(Q254=-1000,0,IF(Q254&gt;0,11,IF(Q254&lt;0,(-Q254),"0"))))</f>
        <v>11</v>
      </c>
      <c r="BK254" s="112" t="str">
        <f>IF(Q254=1000,0,IF(Q254=-1000,11,IF(Q254&lt;0,11,IF(Q254&gt;0,(Q254),"0"))))</f>
        <v/>
      </c>
      <c r="BL254" s="94" t="str">
        <f>IF(Q254="","",IF(Q254&gt;9,BH254,BJ254))</f>
        <v/>
      </c>
      <c r="BM254" s="95" t="str">
        <f>IF(Q254="","","-")</f>
        <v/>
      </c>
      <c r="BN254" s="96" t="str">
        <f>IF(Q254="","",IF(Q254&lt;-9,BI254,BK254))</f>
        <v/>
      </c>
      <c r="BO254" s="112" t="e">
        <f>IF(R254=1000,11,IF(R254=-1000,0,IF(R254&gt;9,(R254+2),IF(R254&lt;0,(-R254),"0"))))</f>
        <v>#VALUE!</v>
      </c>
      <c r="BP254" s="112" t="str">
        <f>IF(R254=1000,0,IF(R254=-1000,11,IF(R254&lt;-9,-(R254-2),IF(R254&gt;0,(R254),"0"))))</f>
        <v/>
      </c>
      <c r="BQ254" s="112">
        <f>IF(R254=1000,11,IF(R254=-1000,0,IF(R254&gt;0,11,IF(R254&lt;0,(-R254),"0"))))</f>
        <v>11</v>
      </c>
      <c r="BR254" s="112" t="str">
        <f>IF(R254=1000,0,IF(R254=-1000,11,IF(R254&lt;0,11,IF(R254&gt;0,(R254),"0"))))</f>
        <v/>
      </c>
      <c r="BS254" s="94" t="str">
        <f>IF(R254="","",IF(R254&gt;9,BO254,BQ254))</f>
        <v/>
      </c>
      <c r="BT254" s="95" t="str">
        <f>IF(R254="","","-")</f>
        <v/>
      </c>
      <c r="BU254" s="96" t="str">
        <f>IF(R254="","",IF(R254&lt;-9,BP254,BR254))</f>
        <v/>
      </c>
      <c r="BV254" s="112" t="e">
        <f>IF(S254=1000,11,IF(S254=-1000,0,IF(S254&gt;9,(S254+2),IF(S254&lt;0,(-S254),"0"))))</f>
        <v>#VALUE!</v>
      </c>
      <c r="BW254" s="112" t="str">
        <f>IF(S254=1000,0,IF(S254=-1000,11,IF(S254&lt;-9,-(S254-2),IF(S254&gt;0,(S254),"0"))))</f>
        <v/>
      </c>
      <c r="BX254" s="112">
        <f>IF(S254=1000,11,IF(S254=-1000,0,IF(S254&gt;0,11,IF(S254&lt;0,(-S254),"0"))))</f>
        <v>11</v>
      </c>
      <c r="BY254" s="113" t="str">
        <f>IF(S254=1000,0,IF(S254=-1000,11,IF(S254&lt;0,11,IF(S254&gt;0,(S254),"0"))))</f>
        <v/>
      </c>
      <c r="BZ254" s="94" t="str">
        <f>IF(S254="","",IF(S254&gt;9,BV254,BX254))</f>
        <v/>
      </c>
      <c r="CA254" s="95" t="str">
        <f>IF(S254="","","-")</f>
        <v/>
      </c>
      <c r="CB254" s="96" t="str">
        <f>IF(S254="","",IF(S254&lt;-9,BW254,BY254))</f>
        <v/>
      </c>
      <c r="CC254" s="97" t="str">
        <f>IF(O254="","",SUM(T254:X254))</f>
        <v/>
      </c>
      <c r="CD254" s="88" t="str">
        <f>IF(CC254="","","-")</f>
        <v/>
      </c>
      <c r="CE254" s="98" t="str">
        <f>IF(O254="","",SUM(Y254:AC254))</f>
        <v/>
      </c>
      <c r="CP254" s="32"/>
      <c r="CQ254" s="32"/>
    </row>
    <row r="255" spans="1:95" s="31" customFormat="1" ht="15" hidden="1" customHeight="1" outlineLevel="1" thickBot="1" x14ac:dyDescent="0.25">
      <c r="A255" s="99" t="str">
        <f>IF(A250="","",A251)</f>
        <v/>
      </c>
      <c r="B255" s="99" t="str">
        <f>IF(B250="","",B250)</f>
        <v/>
      </c>
      <c r="C255" s="114">
        <v>5</v>
      </c>
      <c r="D255" s="115" t="str">
        <f>IF(A255="","",VLOOKUP(A255,СписокКМ!D:I,2,FALSE))</f>
        <v/>
      </c>
      <c r="E255" s="116"/>
      <c r="F255" s="117" t="str">
        <f>IF(B255="","",VLOOKUP(B255,СписокКМ!D:I,2,FALSE))</f>
        <v/>
      </c>
      <c r="G255" s="118"/>
      <c r="H255" s="119"/>
      <c r="I255" s="120"/>
      <c r="J255" s="120"/>
      <c r="K255" s="120"/>
      <c r="L255" s="121"/>
      <c r="M255" s="121"/>
      <c r="N255" s="122"/>
      <c r="O255" s="123" t="str">
        <f>IF(I255="","",IF(I255="0",1000,IF(I255="-0",-1000,I255*1)))</f>
        <v/>
      </c>
      <c r="P255" s="123" t="str">
        <f t="shared" si="206"/>
        <v/>
      </c>
      <c r="Q255" s="123" t="str">
        <f t="shared" si="206"/>
        <v/>
      </c>
      <c r="R255" s="123" t="str">
        <f t="shared" si="206"/>
        <v/>
      </c>
      <c r="S255" s="124" t="str">
        <f t="shared" si="206"/>
        <v/>
      </c>
      <c r="T255" s="125" t="str">
        <f t="shared" si="207"/>
        <v/>
      </c>
      <c r="U255" s="126" t="str">
        <f t="shared" si="207"/>
        <v/>
      </c>
      <c r="V255" s="126" t="str">
        <f t="shared" si="207"/>
        <v/>
      </c>
      <c r="W255" s="126" t="str">
        <f t="shared" si="207"/>
        <v/>
      </c>
      <c r="X255" s="126" t="str">
        <f t="shared" si="207"/>
        <v/>
      </c>
      <c r="Y255" s="127" t="str">
        <f t="shared" si="208"/>
        <v/>
      </c>
      <c r="Z255" s="127" t="str">
        <f t="shared" si="208"/>
        <v/>
      </c>
      <c r="AA255" s="127" t="str">
        <f t="shared" si="208"/>
        <v/>
      </c>
      <c r="AB255" s="127" t="str">
        <f t="shared" si="208"/>
        <v/>
      </c>
      <c r="AC255" s="127" t="str">
        <f t="shared" si="208"/>
        <v/>
      </c>
      <c r="AD255" s="128" t="str">
        <f>IF(CC255="","",IF(CC255&gt;CE255,1,-1))</f>
        <v/>
      </c>
      <c r="AE255" s="128" t="str">
        <f>IF(CC255="","",IF(CC255&lt;CE255,1,-1))</f>
        <v/>
      </c>
      <c r="AF255" s="129">
        <f>IF(CC255&gt;CE255,1,0)</f>
        <v>0</v>
      </c>
      <c r="AG255" s="130">
        <f>IF(CE255&gt;CC255,1,0)</f>
        <v>0</v>
      </c>
      <c r="AH255" s="131" t="str">
        <f>IF(O255="","",AX255*1)</f>
        <v/>
      </c>
      <c r="AI255" s="132" t="str">
        <f>IF(P255="","",BE255*1)</f>
        <v/>
      </c>
      <c r="AJ255" s="132" t="str">
        <f>IF(Q255="","",BL255*1)</f>
        <v/>
      </c>
      <c r="AK255" s="132" t="str">
        <f>IF(R255="","",BS255*1)</f>
        <v/>
      </c>
      <c r="AL255" s="132" t="str">
        <f>IF(S255="","",BZ255*1)</f>
        <v/>
      </c>
      <c r="AM255" s="133" t="str">
        <f>IF(O255="","",AZ255*1)</f>
        <v/>
      </c>
      <c r="AN255" s="133" t="str">
        <f>IF(P255="","",BG255*1)</f>
        <v/>
      </c>
      <c r="AO255" s="133" t="str">
        <f>IF(Q255="","",BN255*1)</f>
        <v/>
      </c>
      <c r="AP255" s="133" t="str">
        <f>IF(R255="","",BU255*1)</f>
        <v/>
      </c>
      <c r="AQ255" s="133" t="str">
        <f>IF(S255="","",CB255*1)</f>
        <v/>
      </c>
      <c r="AR255" s="134">
        <f>SUM(AH255:AL255)</f>
        <v>0</v>
      </c>
      <c r="AS255" s="135">
        <f>SUM(AM255:AQ255)</f>
        <v>0</v>
      </c>
      <c r="AT255" s="136">
        <f>IF(O255=1000,11,IF(O255=-1000,0,IF(O255&gt;0,11,IF(O255&lt;0,(-O255),"0"))))</f>
        <v>11</v>
      </c>
      <c r="AU255" s="137" t="str">
        <f>IF(O255=1000,0,IF(O255=-1000,11,IF(O255&lt;-9,-(O255-2),IF(O255&gt;0,(O255),"0"))))</f>
        <v/>
      </c>
      <c r="AV255" s="136" t="e">
        <f>IF(O255=1000,11,IF(O255=-1000,0,IF(O255&gt;9,(O255+2),IF(O255&lt;0,(-O255),"0"))))</f>
        <v>#VALUE!</v>
      </c>
      <c r="AW255" s="137" t="str">
        <f>IF(O255=1000,0,IF(O255=-1000,11,IF(O255&lt;0,11,IF(O255&gt;0,(O255),"0"))))</f>
        <v/>
      </c>
      <c r="AX255" s="138" t="str">
        <f>IF(O255="","",IF(O255&gt;9,AV255,AT255))</f>
        <v/>
      </c>
      <c r="AY255" s="139" t="str">
        <f>IF(O255="","","-")</f>
        <v/>
      </c>
      <c r="AZ255" s="140" t="str">
        <f>IF(O255="","",IF(O255&lt;-9,AU255,AW255))</f>
        <v/>
      </c>
      <c r="BA255" s="136" t="e">
        <f>IF(P255=1000,11,IF(P255=-1000,0,IF(P255&gt;9,(P255+2),IF(P255&lt;0,(-P255),"0"))))</f>
        <v>#VALUE!</v>
      </c>
      <c r="BB255" s="137" t="str">
        <f>IF(P255=1000,0,IF(P255=-1000,11,IF(P255&lt;-9,-(P255-2),IF(P255&gt;0,(P255),"0"))))</f>
        <v/>
      </c>
      <c r="BC255" s="137">
        <f>IF(P255=1000,11,IF(P255=-1000,0,IF(P255&gt;0,11,IF(P255&lt;0,(-P255),"0"))))</f>
        <v>11</v>
      </c>
      <c r="BD255" s="137" t="str">
        <f>IF(P255=1000,0,IF(P255=-1000,11,IF(P255&lt;0,11,IF(P255&gt;0,(P255),"0"))))</f>
        <v/>
      </c>
      <c r="BE255" s="138" t="str">
        <f>IF(P255="","",IF(P255&gt;9,BA255,BC255))</f>
        <v/>
      </c>
      <c r="BF255" s="139" t="str">
        <f>IF(P255="","","-")</f>
        <v/>
      </c>
      <c r="BG255" s="140" t="str">
        <f>IF(P255="","",IF(P255&lt;-9,BB255,BD255))</f>
        <v/>
      </c>
      <c r="BH255" s="136" t="e">
        <f>IF(Q255=1000,11,IF(Q255=-1000,0,IF(Q255&gt;9,(Q255+2),IF(Q255&lt;0,(-Q255),"0"))))</f>
        <v>#VALUE!</v>
      </c>
      <c r="BI255" s="137" t="str">
        <f>IF(Q255=1000,0,IF(Q255=-1000,11,IF(Q255&lt;-9,-(Q255-2),IF(Q255&gt;0,(Q255),"0"))))</f>
        <v/>
      </c>
      <c r="BJ255" s="137">
        <f>IF(Q255=1000,11,IF(Q255=-1000,0,IF(Q255&gt;0,11,IF(Q255&lt;0,(-Q255),"0"))))</f>
        <v>11</v>
      </c>
      <c r="BK255" s="137" t="str">
        <f>IF(Q255=1000,0,IF(Q255=-1000,11,IF(Q255&lt;0,11,IF(Q255&gt;0,(Q255),"0"))))</f>
        <v/>
      </c>
      <c r="BL255" s="138" t="str">
        <f>IF(Q255="","",IF(Q255&gt;9,BH255,BJ255))</f>
        <v/>
      </c>
      <c r="BM255" s="139" t="str">
        <f>IF(Q255="","","-")</f>
        <v/>
      </c>
      <c r="BN255" s="140" t="str">
        <f>IF(Q255="","",IF(Q255&lt;-9,BI255,BK255))</f>
        <v/>
      </c>
      <c r="BO255" s="137" t="e">
        <f>IF(R255=1000,11,IF(R255=-1000,0,IF(R255&gt;9,(R255+2),IF(R255&lt;0,(-R255),"0"))))</f>
        <v>#VALUE!</v>
      </c>
      <c r="BP255" s="137" t="str">
        <f>IF(R255=1000,0,IF(R255=-1000,11,IF(R255&lt;-9,-(R255-2),IF(R255&gt;0,(R255),"0"))))</f>
        <v/>
      </c>
      <c r="BQ255" s="137">
        <f>IF(R255=1000,11,IF(R255=-1000,0,IF(R255&gt;0,11,IF(R255&lt;0,(-R255),"0"))))</f>
        <v>11</v>
      </c>
      <c r="BR255" s="137" t="str">
        <f>IF(R255=1000,0,IF(R255=-1000,11,IF(R255&lt;0,11,IF(R255&gt;0,(R255),"0"))))</f>
        <v/>
      </c>
      <c r="BS255" s="138" t="str">
        <f>IF(R255="","",IF(R255&gt;9,BO255,BQ255))</f>
        <v/>
      </c>
      <c r="BT255" s="139" t="str">
        <f>IF(R255="","","-")</f>
        <v/>
      </c>
      <c r="BU255" s="140" t="str">
        <f>IF(R255="","",IF(R255&lt;-9,BP255,BR255))</f>
        <v/>
      </c>
      <c r="BV255" s="137" t="e">
        <f>IF(S255=1000,11,IF(S255=-1000,0,IF(S255&gt;9,(S255+2),IF(S255&lt;0,(-S255),"0"))))</f>
        <v>#VALUE!</v>
      </c>
      <c r="BW255" s="137" t="str">
        <f>IF(S255=1000,0,IF(S255=-1000,11,IF(S255&lt;-9,-(S255-2),IF(S255&gt;0,(S255),"0"))))</f>
        <v/>
      </c>
      <c r="BX255" s="137">
        <f>IF(S255=1000,11,IF(S255=-1000,0,IF(S255&gt;0,11,IF(S255&lt;0,(-S255),"0"))))</f>
        <v>11</v>
      </c>
      <c r="BY255" s="141" t="str">
        <f>IF(S255=1000,0,IF(S255=-1000,11,IF(S255&lt;0,11,IF(S255&gt;0,(S255),"0"))))</f>
        <v/>
      </c>
      <c r="BZ255" s="138" t="str">
        <f>IF(S255="","",IF(S255&gt;9,BV255,BX255))</f>
        <v/>
      </c>
      <c r="CA255" s="139" t="str">
        <f>IF(S255="","","-")</f>
        <v/>
      </c>
      <c r="CB255" s="140" t="str">
        <f>IF(S255="","",IF(S255&lt;-9,BW255,BY255))</f>
        <v/>
      </c>
      <c r="CC255" s="142" t="str">
        <f>IF(O255="","",SUM(T255:X255))</f>
        <v/>
      </c>
      <c r="CD255" s="143" t="str">
        <f>IF(CC255="","","-")</f>
        <v/>
      </c>
      <c r="CE255" s="144" t="str">
        <f>IF(O255="","",SUM(Y255:AC255))</f>
        <v/>
      </c>
      <c r="CP255" s="32"/>
      <c r="CQ255" s="32"/>
    </row>
    <row r="256" spans="1:95" s="31" customFormat="1" ht="15" hidden="1" customHeight="1" outlineLevel="1" thickBot="1" x14ac:dyDescent="0.25">
      <c r="A256" s="145"/>
      <c r="B256" s="145"/>
      <c r="C256" s="145"/>
      <c r="D256" s="146"/>
      <c r="E256" s="147"/>
      <c r="F256" s="148"/>
      <c r="G256" s="149"/>
      <c r="H256" s="150"/>
      <c r="I256" s="151"/>
      <c r="J256" s="151"/>
      <c r="K256" s="151"/>
      <c r="L256" s="151"/>
      <c r="M256" s="151"/>
      <c r="N256" s="150"/>
      <c r="O256" s="152"/>
      <c r="P256" s="152"/>
      <c r="Q256" s="152"/>
      <c r="R256" s="152"/>
      <c r="S256" s="152"/>
      <c r="T256" s="153"/>
      <c r="U256" s="153"/>
      <c r="V256" s="153"/>
      <c r="W256" s="153"/>
      <c r="X256" s="153"/>
      <c r="Y256" s="154"/>
      <c r="Z256" s="154"/>
      <c r="AA256" s="154"/>
      <c r="AB256" s="154"/>
      <c r="AC256" s="154"/>
      <c r="AD256" s="155"/>
      <c r="AE256" s="155"/>
      <c r="AF256" s="156"/>
      <c r="AG256" s="156"/>
      <c r="AH256" s="157"/>
      <c r="AI256" s="157"/>
      <c r="AJ256" s="157"/>
      <c r="AK256" s="157"/>
      <c r="AL256" s="157"/>
      <c r="AM256" s="158"/>
      <c r="AN256" s="158"/>
      <c r="AO256" s="158"/>
      <c r="AP256" s="158"/>
      <c r="AQ256" s="158"/>
      <c r="AR256" s="159"/>
      <c r="AS256" s="159"/>
      <c r="AT256" s="160"/>
      <c r="AU256" s="160"/>
      <c r="AV256" s="160"/>
      <c r="AW256" s="160"/>
      <c r="AX256" s="161"/>
      <c r="AY256" s="161"/>
      <c r="AZ256" s="161"/>
      <c r="BA256" s="160"/>
      <c r="BB256" s="160"/>
      <c r="BC256" s="160"/>
      <c r="BD256" s="160"/>
      <c r="BE256" s="161"/>
      <c r="BF256" s="161"/>
      <c r="BG256" s="161"/>
      <c r="BH256" s="160"/>
      <c r="BI256" s="160"/>
      <c r="BJ256" s="160"/>
      <c r="BK256" s="160"/>
      <c r="BL256" s="161"/>
      <c r="BM256" s="161"/>
      <c r="BN256" s="161"/>
      <c r="BO256" s="160"/>
      <c r="BP256" s="160"/>
      <c r="BQ256" s="160"/>
      <c r="BR256" s="160"/>
      <c r="BS256" s="161"/>
      <c r="BT256" s="161"/>
      <c r="BU256" s="161"/>
      <c r="BV256" s="160"/>
      <c r="BW256" s="160"/>
      <c r="BX256" s="160"/>
      <c r="BY256" s="160"/>
      <c r="BZ256" s="161"/>
      <c r="CA256" s="161"/>
      <c r="CB256" s="161"/>
      <c r="CC256" s="162"/>
      <c r="CD256" s="163"/>
      <c r="CE256" s="164"/>
      <c r="CP256" s="32"/>
      <c r="CQ256" s="32"/>
    </row>
    <row r="257" spans="1:95" s="31" customFormat="1" ht="31.5" hidden="1" customHeight="1" outlineLevel="1" thickBot="1" x14ac:dyDescent="0.25">
      <c r="A257" s="34"/>
      <c r="B257" s="35"/>
      <c r="C257" s="1225">
        <f>1+C248</f>
        <v>29</v>
      </c>
      <c r="D257" s="1227" t="str">
        <f>IF(A257="","",VLOOKUP(A257,СписокКМ!$A$186:$D$236,3,FALSE))</f>
        <v/>
      </c>
      <c r="E257" s="1228" t="str">
        <f>IF(B257="","",VLOOKUP(B257,СписокКМ!E:J,2,FALSE))</f>
        <v/>
      </c>
      <c r="F257" s="1231" t="str">
        <f>IF(B257="","",VLOOKUP(B257,СписокКМ!$A$186:$D$236,3,FALSE))</f>
        <v/>
      </c>
      <c r="G257" s="1232" t="str">
        <f>IF(D257="","",VLOOKUP(D257,СписокКМ!G:L,2,FALSE))</f>
        <v/>
      </c>
      <c r="H257" s="36"/>
      <c r="I257" s="1235" t="s">
        <v>7</v>
      </c>
      <c r="J257" s="1235"/>
      <c r="K257" s="1235"/>
      <c r="L257" s="1235"/>
      <c r="M257" s="1235"/>
      <c r="N257" s="37"/>
      <c r="O257" s="1237"/>
      <c r="P257" s="1238"/>
      <c r="Q257" s="1238"/>
      <c r="R257" s="1238"/>
      <c r="S257" s="1238"/>
      <c r="T257" s="38" t="str">
        <f>IF(A257="","",VLOOKUP(A257,'[60]Протокол команд'!A:K,8,FALSE))</f>
        <v/>
      </c>
      <c r="U257" s="39" t="e">
        <f>T257*5-4</f>
        <v>#VALUE!</v>
      </c>
      <c r="V257" s="39" t="e">
        <f>T257*5</f>
        <v>#VALUE!</v>
      </c>
      <c r="W257" s="39" t="e">
        <f>CONCATENATE(U257,"-",V257)</f>
        <v>#VALUE!</v>
      </c>
      <c r="X257" s="39" t="str">
        <f>IF(A257="","",VLOOKUP(A257,'[60]Протокол команд'!A:K,10,FALSE))</f>
        <v/>
      </c>
      <c r="Y257" s="39" t="e">
        <f>X257*5-4</f>
        <v>#VALUE!</v>
      </c>
      <c r="Z257" s="39" t="e">
        <f>X257*5</f>
        <v>#VALUE!</v>
      </c>
      <c r="AA257" s="39" t="e">
        <f>CONCATENATE(Y257,"-",Z257)</f>
        <v>#VALUE!</v>
      </c>
      <c r="AB257" s="1241" t="str">
        <f>IF(O259="","",SUM(AF259:AF264))</f>
        <v/>
      </c>
      <c r="AC257" s="1242"/>
      <c r="AD257" s="1243"/>
      <c r="AE257" s="1242" t="str">
        <f>IF(O259="","",SUM(AG259:AG264))</f>
        <v/>
      </c>
      <c r="AF257" s="1242"/>
      <c r="AG257" s="1264"/>
      <c r="AH257" s="1241">
        <f>SUM(CC259:CC264)</f>
        <v>0</v>
      </c>
      <c r="AI257" s="1242"/>
      <c r="AJ257" s="1243"/>
      <c r="AK257" s="1242">
        <f>SUM(CE259:CE264)</f>
        <v>0</v>
      </c>
      <c r="AL257" s="1242"/>
      <c r="AM257" s="1264"/>
      <c r="AN257" s="1265">
        <f>SUM(AR259:AR264)</f>
        <v>0</v>
      </c>
      <c r="AO257" s="1266"/>
      <c r="AP257" s="1267"/>
      <c r="AQ257" s="1266">
        <f>SUM(AS259:AS264)</f>
        <v>0</v>
      </c>
      <c r="AR257" s="1266"/>
      <c r="AS257" s="1268"/>
      <c r="AT257" s="1314"/>
      <c r="AU257" s="1315"/>
      <c r="AV257" s="1315"/>
      <c r="AW257" s="1315"/>
      <c r="AX257" s="1315"/>
      <c r="AY257" s="1315"/>
      <c r="AZ257" s="1315"/>
      <c r="BA257" s="1315"/>
      <c r="BB257" s="1315"/>
      <c r="BC257" s="1315"/>
      <c r="BD257" s="1315"/>
      <c r="BE257" s="1315"/>
      <c r="BF257" s="1315"/>
      <c r="BG257" s="1315"/>
      <c r="BH257" s="1315"/>
      <c r="BI257" s="1315"/>
      <c r="BJ257" s="1315"/>
      <c r="BK257" s="1315"/>
      <c r="BL257" s="1315"/>
      <c r="BM257" s="1315"/>
      <c r="BN257" s="1315"/>
      <c r="BO257" s="1315"/>
      <c r="BP257" s="1315"/>
      <c r="BQ257" s="1315"/>
      <c r="BR257" s="1315"/>
      <c r="BS257" s="1315"/>
      <c r="BT257" s="1315"/>
      <c r="BU257" s="1315"/>
      <c r="BV257" s="1315"/>
      <c r="BW257" s="1315"/>
      <c r="BX257" s="1315"/>
      <c r="BY257" s="1315"/>
      <c r="BZ257" s="1315"/>
      <c r="CA257" s="1315"/>
      <c r="CB257" s="1316"/>
      <c r="CC257" s="1254" t="str">
        <f>IF(O259="","",SUM(AF259:AF264))</f>
        <v/>
      </c>
      <c r="CD257" s="1256" t="str">
        <f>IF(CC257="","","-")</f>
        <v/>
      </c>
      <c r="CE257" s="1258" t="str">
        <f>IF(O259="","",SUM(AG259:AG264))</f>
        <v/>
      </c>
      <c r="CP257" s="32"/>
      <c r="CQ257" s="32"/>
    </row>
    <row r="258" spans="1:95" s="31" customFormat="1" ht="13.5" hidden="1" customHeight="1" outlineLevel="1" x14ac:dyDescent="0.2">
      <c r="A258" s="40"/>
      <c r="B258" s="40"/>
      <c r="C258" s="1226"/>
      <c r="D258" s="1229" t="str">
        <f>IF(A258="","",VLOOKUP(A258,СписокКМ!D:I,2,FALSE))</f>
        <v/>
      </c>
      <c r="E258" s="1230" t="str">
        <f>IF(B258="","",VLOOKUP(B258,СписокКМ!E:J,2,FALSE))</f>
        <v/>
      </c>
      <c r="F258" s="1233" t="str">
        <f>IF(C258="","",VLOOKUP(C258,СписокКМ!F:K,2,FALSE))</f>
        <v/>
      </c>
      <c r="G258" s="1234" t="str">
        <f>IF(D258="","",VLOOKUP(D258,СписокКМ!G:L,2,FALSE))</f>
        <v/>
      </c>
      <c r="H258" s="41"/>
      <c r="I258" s="1236"/>
      <c r="J258" s="1236"/>
      <c r="K258" s="1236"/>
      <c r="L258" s="1236"/>
      <c r="M258" s="1236"/>
      <c r="N258" s="42"/>
      <c r="O258" s="1239"/>
      <c r="P258" s="1240"/>
      <c r="Q258" s="1240"/>
      <c r="R258" s="1240"/>
      <c r="S258" s="1240"/>
      <c r="T258" s="1260" t="s">
        <v>8</v>
      </c>
      <c r="U258" s="1261"/>
      <c r="V258" s="1261"/>
      <c r="W258" s="1261"/>
      <c r="X258" s="1261"/>
      <c r="Y258" s="1261"/>
      <c r="Z258" s="1261"/>
      <c r="AA258" s="1261"/>
      <c r="AB258" s="1261"/>
      <c r="AC258" s="1261"/>
      <c r="AD258" s="1261"/>
      <c r="AE258" s="1261"/>
      <c r="AF258" s="1261"/>
      <c r="AG258" s="1262"/>
      <c r="AH258" s="1261" t="s">
        <v>9</v>
      </c>
      <c r="AI258" s="1261"/>
      <c r="AJ258" s="1261"/>
      <c r="AK258" s="1261"/>
      <c r="AL258" s="1261"/>
      <c r="AM258" s="1261"/>
      <c r="AN258" s="1261"/>
      <c r="AO258" s="1261"/>
      <c r="AP258" s="1261"/>
      <c r="AQ258" s="1261"/>
      <c r="AR258" s="1261"/>
      <c r="AS258" s="1262"/>
      <c r="AT258" s="1263" t="s">
        <v>10</v>
      </c>
      <c r="AU258" s="1263"/>
      <c r="AV258" s="1263"/>
      <c r="AW258" s="1263"/>
      <c r="AX258" s="1263"/>
      <c r="AY258" s="1263"/>
      <c r="AZ258" s="1263"/>
      <c r="BA258" s="1263" t="s">
        <v>11</v>
      </c>
      <c r="BB258" s="1263"/>
      <c r="BC258" s="1263"/>
      <c r="BD258" s="1263"/>
      <c r="BE258" s="1263"/>
      <c r="BF258" s="1263"/>
      <c r="BG258" s="1263"/>
      <c r="BH258" s="1263" t="s">
        <v>12</v>
      </c>
      <c r="BI258" s="1263"/>
      <c r="BJ258" s="1263"/>
      <c r="BK258" s="1263"/>
      <c r="BL258" s="1263"/>
      <c r="BM258" s="1263"/>
      <c r="BN258" s="1263"/>
      <c r="BO258" s="1263" t="s">
        <v>13</v>
      </c>
      <c r="BP258" s="1263"/>
      <c r="BQ258" s="1263"/>
      <c r="BR258" s="1263"/>
      <c r="BS258" s="1263"/>
      <c r="BT258" s="1263"/>
      <c r="BU258" s="1263"/>
      <c r="BV258" s="1263" t="s">
        <v>14</v>
      </c>
      <c r="BW258" s="1263"/>
      <c r="BX258" s="1263"/>
      <c r="BY258" s="1263"/>
      <c r="BZ258" s="1263"/>
      <c r="CA258" s="1263"/>
      <c r="CB258" s="1263"/>
      <c r="CC258" s="1255"/>
      <c r="CD258" s="1257"/>
      <c r="CE258" s="1259"/>
      <c r="CP258" s="32"/>
      <c r="CQ258" s="32"/>
    </row>
    <row r="259" spans="1:95" s="31" customFormat="1" ht="15" hidden="1" customHeight="1" outlineLevel="1" x14ac:dyDescent="0.2">
      <c r="A259" s="43"/>
      <c r="B259" s="44"/>
      <c r="C259" s="90">
        <v>1</v>
      </c>
      <c r="D259" s="46" t="str">
        <f>IF(A259="","",VLOOKUP(A259,СписокКМ!D:I,2,FALSE))</f>
        <v/>
      </c>
      <c r="E259" s="47"/>
      <c r="F259" s="48" t="str">
        <f>IF(B259="","",VLOOKUP(B259,СписокКМ!D:I,2,FALSE))</f>
        <v/>
      </c>
      <c r="G259" s="49"/>
      <c r="H259" s="50"/>
      <c r="I259" s="51"/>
      <c r="J259" s="51"/>
      <c r="K259" s="51"/>
      <c r="L259" s="51"/>
      <c r="M259" s="51"/>
      <c r="N259" s="52"/>
      <c r="O259" s="53" t="str">
        <f>IF(I259="","",IF(I259="0",1000,IF(I259="-0",-1000,I259*1)))</f>
        <v/>
      </c>
      <c r="P259" s="53" t="str">
        <f t="shared" ref="P259:S260" si="209">IF(J259="","",IF(J259="0",1000,IF(J259="-0",-1000,J259*1)))</f>
        <v/>
      </c>
      <c r="Q259" s="53" t="str">
        <f t="shared" si="209"/>
        <v/>
      </c>
      <c r="R259" s="53" t="str">
        <f t="shared" si="209"/>
        <v/>
      </c>
      <c r="S259" s="54" t="str">
        <f t="shared" si="209"/>
        <v/>
      </c>
      <c r="T259" s="55" t="str">
        <f t="shared" ref="T259:X260" si="210">IF(O259="","",IF(O259&gt;0,1,0))</f>
        <v/>
      </c>
      <c r="U259" s="56" t="str">
        <f t="shared" si="210"/>
        <v/>
      </c>
      <c r="V259" s="56" t="str">
        <f t="shared" si="210"/>
        <v/>
      </c>
      <c r="W259" s="56" t="str">
        <f t="shared" si="210"/>
        <v/>
      </c>
      <c r="X259" s="56" t="str">
        <f t="shared" si="210"/>
        <v/>
      </c>
      <c r="Y259" s="57" t="str">
        <f t="shared" ref="Y259:AC260" si="211">IF(O259="","",IF(O259&lt;0,1,0))</f>
        <v/>
      </c>
      <c r="Z259" s="57" t="str">
        <f t="shared" si="211"/>
        <v/>
      </c>
      <c r="AA259" s="57" t="str">
        <f t="shared" si="211"/>
        <v/>
      </c>
      <c r="AB259" s="57" t="str">
        <f t="shared" si="211"/>
        <v/>
      </c>
      <c r="AC259" s="57" t="str">
        <f t="shared" si="211"/>
        <v/>
      </c>
      <c r="AD259" s="58" t="str">
        <f>IF(CC259="","",IF(CC259&gt;CE259,1,-1))</f>
        <v/>
      </c>
      <c r="AE259" s="58" t="str">
        <f>IF(CC259="","",IF(CC259&lt;CE259,1,-1))</f>
        <v/>
      </c>
      <c r="AF259" s="59">
        <f>IF(CC259&gt;CE259,1,0)</f>
        <v>0</v>
      </c>
      <c r="AG259" s="60">
        <f>IF(CE259&gt;CC259,1,0)</f>
        <v>0</v>
      </c>
      <c r="AH259" s="61" t="str">
        <f>IF(O259="","",AX259*1)</f>
        <v/>
      </c>
      <c r="AI259" s="62" t="str">
        <f>IF(P259="","",BE259*1)</f>
        <v/>
      </c>
      <c r="AJ259" s="62" t="str">
        <f>IF(Q259="","",BL259*1)</f>
        <v/>
      </c>
      <c r="AK259" s="62" t="str">
        <f>IF(R259="","",BS259*1)</f>
        <v/>
      </c>
      <c r="AL259" s="62" t="str">
        <f>IF(S259="","",BZ259*1)</f>
        <v/>
      </c>
      <c r="AM259" s="63" t="str">
        <f>IF(O259="","",AZ259*1)</f>
        <v/>
      </c>
      <c r="AN259" s="63" t="str">
        <f>IF(P259="","",BG259*1)</f>
        <v/>
      </c>
      <c r="AO259" s="63" t="str">
        <f>IF(Q259="","",BN259*1)</f>
        <v/>
      </c>
      <c r="AP259" s="63" t="str">
        <f>IF(R259="","",BU259*1)</f>
        <v/>
      </c>
      <c r="AQ259" s="63" t="str">
        <f>IF(S259="","",CB259*1)</f>
        <v/>
      </c>
      <c r="AR259" s="64">
        <f>SUM(AH259:AL259)</f>
        <v>0</v>
      </c>
      <c r="AS259" s="65">
        <f>SUM(AM259:AQ259)</f>
        <v>0</v>
      </c>
      <c r="AT259" s="66">
        <f>IF(O259=1000,11,IF(O259=-1000,0,IF(O259&gt;0,11,IF(O259&lt;0,(-O259),"0"))))</f>
        <v>11</v>
      </c>
      <c r="AU259" s="67" t="str">
        <f>IF(O259=1000,0,IF(O259=-1000,11,IF(O259&lt;-9,-(O259-2),IF(O259&gt;0,(O259),"0"))))</f>
        <v/>
      </c>
      <c r="AV259" s="66" t="e">
        <f>IF(O259=1000,11,IF(O259=-1000,0,IF(O259&lt;9,11,IF(O259&gt;9,(O259+2),"0"))))</f>
        <v>#VALUE!</v>
      </c>
      <c r="AW259" s="67" t="str">
        <f>IF(O259=1000,0,IF(O259=-1000,11,IF(O259&lt;0,11,IF(O259&gt;0,(O259),"0"))))</f>
        <v/>
      </c>
      <c r="AX259" s="68" t="str">
        <f>IF(O259="","",IF(O259&gt;9,AV259,AT259))</f>
        <v/>
      </c>
      <c r="AY259" s="69" t="str">
        <f>IF(O259="","","-")</f>
        <v/>
      </c>
      <c r="AZ259" s="70" t="str">
        <f>IF(O259="","",IF(O259&lt;-9,AU259,AW259))</f>
        <v/>
      </c>
      <c r="BA259" s="66" t="e">
        <f>IF(P259=1000,11,IF(P259=-1000,0,IF(P259&gt;9,(P259+2),IF(P259&lt;0,(-P259),"0"))))</f>
        <v>#VALUE!</v>
      </c>
      <c r="BB259" s="67" t="str">
        <f>IF(P259=1000,0,IF(P259=-1000,11,IF(P259&lt;-9,-(P259-2),IF(P259&gt;0,(P259),"0"))))</f>
        <v/>
      </c>
      <c r="BC259" s="67">
        <f>IF(P259=1000,11,IF(P259=-1000,0,IF(P259&gt;0,11,IF(P259&lt;0,(-P259),"0"))))</f>
        <v>11</v>
      </c>
      <c r="BD259" s="67" t="str">
        <f>IF(P259=1000,0,IF(P259=-1000,11,IF(P259&lt;0,11,IF(P259&gt;0,(P259),"0"))))</f>
        <v/>
      </c>
      <c r="BE259" s="68" t="str">
        <f>IF(P259="","",IF(P259&gt;9,BA259,BC259))</f>
        <v/>
      </c>
      <c r="BF259" s="69" t="str">
        <f>IF(P259="","","-")</f>
        <v/>
      </c>
      <c r="BG259" s="70" t="str">
        <f>IF(P259="","",IF(P259&lt;-9,BB259,BD259))</f>
        <v/>
      </c>
      <c r="BH259" s="66" t="e">
        <f>IF(Q259=1000,11,IF(Q259=-1000,0,IF(Q259&gt;9,(Q259+2),IF(Q259&lt;0,(-Q259),"0"))))</f>
        <v>#VALUE!</v>
      </c>
      <c r="BI259" s="67" t="str">
        <f>IF(Q259=1000,0,IF(Q259=-1000,11,IF(Q259&lt;-9,-(Q259-2),IF(Q259&gt;0,(Q259),"0"))))</f>
        <v/>
      </c>
      <c r="BJ259" s="67">
        <f>IF(Q259=1000,11,IF(Q259=-1000,0,IF(Q259&gt;0,11,IF(Q259&lt;0,(-Q259),"0"))))</f>
        <v>11</v>
      </c>
      <c r="BK259" s="67" t="str">
        <f>IF(Q259=1000,0,IF(Q259=-1000,11,IF(Q259&lt;0,11,IF(Q259&gt;0,(Q259),"0"))))</f>
        <v/>
      </c>
      <c r="BL259" s="68" t="str">
        <f>IF(Q259="","",IF(Q259&gt;9,BH259,BJ259))</f>
        <v/>
      </c>
      <c r="BM259" s="69" t="str">
        <f>IF(Q259="","","-")</f>
        <v/>
      </c>
      <c r="BN259" s="70" t="str">
        <f>IF(Q259="","",IF(Q259&lt;-9,BI259,BK259))</f>
        <v/>
      </c>
      <c r="BO259" s="67" t="e">
        <f>IF(R259=1000,11,IF(R259=-1000,0,IF(R259&gt;9,(R259+2),IF(R259&lt;0,(-R259),"0"))))</f>
        <v>#VALUE!</v>
      </c>
      <c r="BP259" s="67" t="str">
        <f>IF(R259=1000,0,IF(R259=-1000,11,IF(R259&lt;-9,-(R259-2),IF(R259&gt;0,(R259),"0"))))</f>
        <v/>
      </c>
      <c r="BQ259" s="67">
        <f>IF(R259=1000,11,IF(R259=-1000,0,IF(R259&gt;0,11,IF(R259&lt;0,(-R259),"0"))))</f>
        <v>11</v>
      </c>
      <c r="BR259" s="67" t="str">
        <f>IF(R259=1000,0,IF(R259=-1000,11,IF(R259&lt;0,11,IF(R259&gt;0,(R259),"0"))))</f>
        <v/>
      </c>
      <c r="BS259" s="68" t="str">
        <f>IF(R259="","",IF(R259&gt;9,BO259,BQ259))</f>
        <v/>
      </c>
      <c r="BT259" s="69" t="str">
        <f>IF(R259="","","-")</f>
        <v/>
      </c>
      <c r="BU259" s="70" t="str">
        <f>IF(R259="","",IF(R259&lt;-9,BP259,BR259))</f>
        <v/>
      </c>
      <c r="BV259" s="67" t="e">
        <f>IF(S259=1000,11,IF(S259=-1000,0,IF(S259&gt;9,(S259+2),IF(S259&lt;0,(-S259),"0"))))</f>
        <v>#VALUE!</v>
      </c>
      <c r="BW259" s="67" t="str">
        <f>IF(S259=1000,0,IF(S259=-1000,11,IF(S259&lt;-9,-(S259-2),IF(S259&gt;0,(S259),"0"))))</f>
        <v/>
      </c>
      <c r="BX259" s="67">
        <f>IF(S259=1000,11,IF(S259=-1000,0,IF(S259&gt;0,11,IF(S259&lt;0,(-S259),"0"))))</f>
        <v>11</v>
      </c>
      <c r="BY259" s="71" t="str">
        <f>IF(S259=1000,0,IF(S259=-1000,11,IF(S259&lt;0,11,IF(S259&gt;0,(S259),"0"))))</f>
        <v/>
      </c>
      <c r="BZ259" s="68" t="str">
        <f>IF(S259="","",IF(S259&gt;9,BV259,BX259))</f>
        <v/>
      </c>
      <c r="CA259" s="69" t="str">
        <f>IF(S259="","","-")</f>
        <v/>
      </c>
      <c r="CB259" s="70" t="str">
        <f>IF(S259="","",IF(S259&lt;-9,BW259,BY259))</f>
        <v/>
      </c>
      <c r="CC259" s="72" t="str">
        <f>IF(O259="","",SUM(T259:X259))</f>
        <v/>
      </c>
      <c r="CD259" s="73" t="str">
        <f>IF(CC259="","","-")</f>
        <v/>
      </c>
      <c r="CE259" s="74" t="str">
        <f>IF(O259="","",SUM(Y259:AC259))</f>
        <v/>
      </c>
      <c r="CP259" s="32"/>
      <c r="CQ259" s="32"/>
    </row>
    <row r="260" spans="1:95" s="31" customFormat="1" ht="15" hidden="1" customHeight="1" outlineLevel="1" x14ac:dyDescent="0.2">
      <c r="A260" s="43"/>
      <c r="B260" s="44"/>
      <c r="C260" s="75">
        <v>2</v>
      </c>
      <c r="D260" s="76" t="str">
        <f>IF(A260="","",VLOOKUP(A260,СписокКМ!D:I,2,FALSE))</f>
        <v/>
      </c>
      <c r="E260" s="47"/>
      <c r="F260" s="77" t="str">
        <f>IF(B260="","",VLOOKUP(B260,СписокКМ!D:I,2,FALSE))</f>
        <v/>
      </c>
      <c r="G260" s="49"/>
      <c r="H260" s="41"/>
      <c r="I260" s="91"/>
      <c r="J260" s="91"/>
      <c r="K260" s="91"/>
      <c r="L260" s="91"/>
      <c r="M260" s="51"/>
      <c r="N260" s="42"/>
      <c r="O260" s="79" t="str">
        <f>IF(I260="","",IF(I260="0",1000,IF(I260="-0",-1000,I260*1)))</f>
        <v/>
      </c>
      <c r="P260" s="79" t="str">
        <f t="shared" si="209"/>
        <v/>
      </c>
      <c r="Q260" s="79" t="str">
        <f t="shared" si="209"/>
        <v/>
      </c>
      <c r="R260" s="79" t="str">
        <f t="shared" si="209"/>
        <v/>
      </c>
      <c r="S260" s="80" t="str">
        <f t="shared" si="209"/>
        <v/>
      </c>
      <c r="T260" s="55" t="str">
        <f t="shared" si="210"/>
        <v/>
      </c>
      <c r="U260" s="56" t="str">
        <f t="shared" si="210"/>
        <v/>
      </c>
      <c r="V260" s="56" t="str">
        <f t="shared" si="210"/>
        <v/>
      </c>
      <c r="W260" s="56" t="str">
        <f t="shared" si="210"/>
        <v/>
      </c>
      <c r="X260" s="56" t="str">
        <f t="shared" si="210"/>
        <v/>
      </c>
      <c r="Y260" s="57" t="str">
        <f t="shared" si="211"/>
        <v/>
      </c>
      <c r="Z260" s="57" t="str">
        <f t="shared" si="211"/>
        <v/>
      </c>
      <c r="AA260" s="57" t="str">
        <f t="shared" si="211"/>
        <v/>
      </c>
      <c r="AB260" s="57" t="str">
        <f t="shared" si="211"/>
        <v/>
      </c>
      <c r="AC260" s="57" t="str">
        <f t="shared" si="211"/>
        <v/>
      </c>
      <c r="AD260" s="58" t="str">
        <f>IF(CC260="","",IF(CC260&gt;CE260,1,-1))</f>
        <v/>
      </c>
      <c r="AE260" s="58" t="str">
        <f>IF(CC260="","",IF(CC260&lt;CE260,1,-1))</f>
        <v/>
      </c>
      <c r="AF260" s="59">
        <f>IF(CC260&gt;CE260,1,0)</f>
        <v>0</v>
      </c>
      <c r="AG260" s="60">
        <f>IF(CE260&gt;CC260,1,0)</f>
        <v>0</v>
      </c>
      <c r="AH260" s="81" t="str">
        <f>IF(O260="","",AX260*1)</f>
        <v/>
      </c>
      <c r="AI260" s="92" t="str">
        <f>IF(P260="","",BE260*1)</f>
        <v/>
      </c>
      <c r="AJ260" s="92" t="str">
        <f>IF(Q260="","",BL260*1)</f>
        <v/>
      </c>
      <c r="AK260" s="92" t="str">
        <f>IF(R260="","",BS260*1)</f>
        <v/>
      </c>
      <c r="AL260" s="92" t="str">
        <f>IF(S260="","",BZ260*1)</f>
        <v/>
      </c>
      <c r="AM260" s="93" t="str">
        <f>IF(O260="","",AZ260*1)</f>
        <v/>
      </c>
      <c r="AN260" s="93" t="str">
        <f>IF(P260="","",BG260*1)</f>
        <v/>
      </c>
      <c r="AO260" s="93" t="str">
        <f>IF(Q260="","",BN260*1)</f>
        <v/>
      </c>
      <c r="AP260" s="93" t="str">
        <f>IF(R260="","",BU260*1)</f>
        <v/>
      </c>
      <c r="AQ260" s="93" t="str">
        <f>IF(S260="","",CB260*1)</f>
        <v/>
      </c>
      <c r="AR260" s="64">
        <f>SUM(AH260:AL260)</f>
        <v>0</v>
      </c>
      <c r="AS260" s="65">
        <f>SUM(AM260:AQ260)</f>
        <v>0</v>
      </c>
      <c r="AT260" s="66">
        <f>IF(O260=1000,11,IF(O260=-1000,0,IF(O260&gt;0,11,IF(O260&lt;0,(-O260),"0"))))</f>
        <v>11</v>
      </c>
      <c r="AU260" s="67" t="str">
        <f>IF(O260=1000,0,IF(O260=-1000,11,IF(O260&lt;-9,-(O260-2),IF(O260&gt;0,(O260),"0"))))</f>
        <v/>
      </c>
      <c r="AV260" s="66" t="e">
        <f>IF(O260=1000,11,IF(O260=-1000,0,IF(O260&gt;9,(O260+2),IF(O260&lt;0,(-O260),"0"))))</f>
        <v>#VALUE!</v>
      </c>
      <c r="AW260" s="67" t="str">
        <f>IF(O260=1000,0,IF(O260=-1000,11,IF(O260&lt;0,11,IF(O260&gt;0,(O260),"0"))))</f>
        <v/>
      </c>
      <c r="AX260" s="94" t="str">
        <f>IF(O260="","",IF(O260&gt;9,AV260,AT260))</f>
        <v/>
      </c>
      <c r="AY260" s="95" t="str">
        <f>IF(O260="","","-")</f>
        <v/>
      </c>
      <c r="AZ260" s="96" t="str">
        <f>IF(O260="","",IF(O260&lt;-9,AU260,AW260))</f>
        <v/>
      </c>
      <c r="BA260" s="66" t="e">
        <f>IF(P260=1000,11,IF(P260=-1000,0,IF(P260&gt;9,(P260+2),IF(P260&lt;0,(-P260),"0"))))</f>
        <v>#VALUE!</v>
      </c>
      <c r="BB260" s="67" t="str">
        <f>IF(P260=1000,0,IF(P260=-1000,11,IF(P260&lt;-9,-(P260-2),IF(P260&gt;0,(P260),"0"))))</f>
        <v/>
      </c>
      <c r="BC260" s="67">
        <f>IF(P260=1000,11,IF(P260=-1000,0,IF(P260&gt;0,11,IF(P260&lt;0,(-P260),"0"))))</f>
        <v>11</v>
      </c>
      <c r="BD260" s="67" t="str">
        <f>IF(P260=1000,0,IF(P260=-1000,11,IF(P260&lt;0,11,IF(P260&gt;0,(P260),"0"))))</f>
        <v/>
      </c>
      <c r="BE260" s="94" t="str">
        <f>IF(P260="","",IF(P260&gt;9,BA260,BC260))</f>
        <v/>
      </c>
      <c r="BF260" s="95" t="str">
        <f>IF(P260="","","-")</f>
        <v/>
      </c>
      <c r="BG260" s="96" t="str">
        <f>IF(P260="","",IF(P260&lt;-9,BB260,BD260))</f>
        <v/>
      </c>
      <c r="BH260" s="66" t="e">
        <f>IF(Q260=1000,11,IF(Q260=-1000,0,IF(Q260&gt;9,(Q260+2),IF(Q260&lt;0,(-Q260),"0"))))</f>
        <v>#VALUE!</v>
      </c>
      <c r="BI260" s="67" t="str">
        <f>IF(Q260=1000,0,IF(Q260=-1000,11,IF(Q260&lt;-9,-(Q260-2),IF(Q260&gt;0,(Q260),"0"))))</f>
        <v/>
      </c>
      <c r="BJ260" s="67">
        <f>IF(Q260=1000,11,IF(Q260=-1000,0,IF(Q260&gt;0,11,IF(Q260&lt;0,(-Q260),"0"))))</f>
        <v>11</v>
      </c>
      <c r="BK260" s="67" t="str">
        <f>IF(Q260=1000,0,IF(Q260=-1000,11,IF(Q260&lt;0,11,IF(Q260&gt;0,(Q260),"0"))))</f>
        <v/>
      </c>
      <c r="BL260" s="94" t="str">
        <f>IF(Q260="","",IF(Q260&gt;9,BH260,BJ260))</f>
        <v/>
      </c>
      <c r="BM260" s="95" t="str">
        <f>IF(Q260="","","-")</f>
        <v/>
      </c>
      <c r="BN260" s="96" t="str">
        <f>IF(Q260="","",IF(Q260&lt;-9,BI260,BK260))</f>
        <v/>
      </c>
      <c r="BO260" s="67" t="e">
        <f>IF(R260=1000,11,IF(R260=-1000,0,IF(R260&gt;9,(R260+2),IF(R260&lt;0,(-R260),"0"))))</f>
        <v>#VALUE!</v>
      </c>
      <c r="BP260" s="67" t="str">
        <f>IF(R260=1000,0,IF(R260=-1000,11,IF(R260&lt;-9,-(R260-2),IF(R260&gt;0,(R260),"0"))))</f>
        <v/>
      </c>
      <c r="BQ260" s="67">
        <f>IF(R260=1000,11,IF(R260=-1000,0,IF(R260&gt;0,11,IF(R260&lt;0,(-R260),"0"))))</f>
        <v>11</v>
      </c>
      <c r="BR260" s="67" t="str">
        <f>IF(R260=1000,0,IF(R260=-1000,11,IF(R260&lt;0,11,IF(R260&gt;0,(R260),"0"))))</f>
        <v/>
      </c>
      <c r="BS260" s="94" t="str">
        <f>IF(R260="","",IF(R260&gt;9,BO260,BQ260))</f>
        <v/>
      </c>
      <c r="BT260" s="95" t="str">
        <f>IF(R260="","","-")</f>
        <v/>
      </c>
      <c r="BU260" s="96" t="str">
        <f>IF(R260="","",IF(R260&lt;-9,BP260,BR260))</f>
        <v/>
      </c>
      <c r="BV260" s="67" t="e">
        <f>IF(S260=1000,11,IF(S260=-1000,0,IF(S260&gt;9,(S260+2),IF(S260&lt;0,(-S260),"0"))))</f>
        <v>#VALUE!</v>
      </c>
      <c r="BW260" s="67" t="str">
        <f>IF(S260=1000,0,IF(S260=-1000,11,IF(S260&lt;-9,-(S260-2),IF(S260&gt;0,(S260),"0"))))</f>
        <v/>
      </c>
      <c r="BX260" s="67">
        <f>IF(S260=1000,11,IF(S260=-1000,0,IF(S260&gt;0,11,IF(S260&lt;0,(-S260),"0"))))</f>
        <v>11</v>
      </c>
      <c r="BY260" s="71" t="str">
        <f>IF(S260=1000,0,IF(S260=-1000,11,IF(S260&lt;0,11,IF(S260&gt;0,(S260),"0"))))</f>
        <v/>
      </c>
      <c r="BZ260" s="94" t="str">
        <f>IF(S260="","",IF(S260&gt;9,BV260,BX260))</f>
        <v/>
      </c>
      <c r="CA260" s="95" t="str">
        <f>IF(S260="","","-")</f>
        <v/>
      </c>
      <c r="CB260" s="96" t="str">
        <f>IF(S260="","",IF(S260&lt;-9,BW260,BY260))</f>
        <v/>
      </c>
      <c r="CC260" s="97" t="str">
        <f>IF(O260="","",SUM(T260:X260))</f>
        <v/>
      </c>
      <c r="CD260" s="88" t="str">
        <f>IF(CC260="","","-")</f>
        <v/>
      </c>
      <c r="CE260" s="98" t="str">
        <f>IF(O260="","",SUM(Y260:AC260))</f>
        <v/>
      </c>
      <c r="CP260" s="32"/>
      <c r="CQ260" s="32"/>
    </row>
    <row r="261" spans="1:95" s="31" customFormat="1" ht="15" hidden="1" customHeight="1" outlineLevel="1" x14ac:dyDescent="0.2">
      <c r="A261" s="43"/>
      <c r="B261" s="44"/>
      <c r="C261" s="1250">
        <v>3</v>
      </c>
      <c r="D261" s="76" t="str">
        <f>IF(A261="","",VLOOKUP(A261,СписокКМ!D:I,2,FALSE))</f>
        <v/>
      </c>
      <c r="E261" s="47"/>
      <c r="F261" s="77" t="str">
        <f>IF(B261="","",VLOOKUP(B261,СписокКМ!D:I,2,FALSE))</f>
        <v/>
      </c>
      <c r="G261" s="49"/>
      <c r="H261" s="41"/>
      <c r="I261" s="1252"/>
      <c r="J261" s="1252"/>
      <c r="K261" s="1252"/>
      <c r="L261" s="1252"/>
      <c r="M261" s="1252"/>
      <c r="N261" s="42"/>
      <c r="O261" s="1244" t="str">
        <f>IF(I261="","",IF(I261="0",1000,IF(I261="-0",-1000,I261*1)))</f>
        <v/>
      </c>
      <c r="P261" s="1244" t="str">
        <f>IF(J261="","",IF(J261="0",1000,IF(J261="-0",-1000,J261*1)))</f>
        <v/>
      </c>
      <c r="Q261" s="1244" t="str">
        <f>IF(K261="","",IF(K261="0",1000,IF(K261="-0",-1000,K261*1)))</f>
        <v/>
      </c>
      <c r="R261" s="1244" t="str">
        <f>IF(L262="","",IF(L262="0",1000,IF(L262="-0",-1000,L262*1)))</f>
        <v/>
      </c>
      <c r="S261" s="1246" t="str">
        <f>IF(M262="","",IF(M262="0",1000,IF(M262="-0",-1000,M262*1)))</f>
        <v/>
      </c>
      <c r="T261" s="1248" t="str">
        <f>IF(O261="","",IF(O261&gt;0,1,0))</f>
        <v/>
      </c>
      <c r="U261" s="1284" t="str">
        <f>IF(P261="","",IF(P261&gt;0,1,0))</f>
        <v/>
      </c>
      <c r="V261" s="1284" t="str">
        <f>IF(Q261="","",IF(Q261&gt;0,1,0))</f>
        <v/>
      </c>
      <c r="W261" s="1284" t="str">
        <f>IF(R261="","",IF(R261&gt;0,1,0))</f>
        <v/>
      </c>
      <c r="X261" s="1284" t="str">
        <f>IF(S261="","",IF(S261&gt;0,1,0))</f>
        <v/>
      </c>
      <c r="Y261" s="1278" t="str">
        <f>IF(O261="","",IF(O261&lt;0,1,0))</f>
        <v/>
      </c>
      <c r="Z261" s="1278" t="str">
        <f>IF(P261="","",IF(P261&lt;0,1,0))</f>
        <v/>
      </c>
      <c r="AA261" s="1278" t="str">
        <f>IF(Q261="","",IF(Q261&lt;0,1,0))</f>
        <v/>
      </c>
      <c r="AB261" s="1278" t="str">
        <f>IF(R261="","",IF(R261&lt;0,1,0))</f>
        <v/>
      </c>
      <c r="AC261" s="1278" t="str">
        <f>IF(S261="","",IF(S261&lt;0,1,0))</f>
        <v/>
      </c>
      <c r="AD261" s="1280" t="str">
        <f>IF(CC261="","",IF(CC261&gt;CE261,1,-1))</f>
        <v/>
      </c>
      <c r="AE261" s="1280" t="str">
        <f>IF(CC261="","",IF(CC261&lt;CE261,1,-1))</f>
        <v/>
      </c>
      <c r="AF261" s="1282">
        <f>IF(CC261&gt;CE261,1,0)</f>
        <v>0</v>
      </c>
      <c r="AG261" s="1272">
        <f>IF(CE261&gt;CC261,1,0)</f>
        <v>0</v>
      </c>
      <c r="AH261" s="1274" t="str">
        <f>IF(O261="","",AX261*1)</f>
        <v/>
      </c>
      <c r="AI261" s="1276" t="str">
        <f>IF(P261="","",BE261*1)</f>
        <v/>
      </c>
      <c r="AJ261" s="1276" t="str">
        <f>IF(Q261="","",BL261*1)</f>
        <v/>
      </c>
      <c r="AK261" s="1276" t="str">
        <f>IF(R261="","",BS261*1)</f>
        <v/>
      </c>
      <c r="AL261" s="1276" t="str">
        <f>IF(S261="","",BZ261*1)</f>
        <v/>
      </c>
      <c r="AM261" s="1298" t="str">
        <f>IF(O261="","",AZ261*1)</f>
        <v/>
      </c>
      <c r="AN261" s="1298" t="str">
        <f>IF(P261="","",BG261*1)</f>
        <v/>
      </c>
      <c r="AO261" s="1298" t="str">
        <f>IF(Q261="","",BN261*1)</f>
        <v/>
      </c>
      <c r="AP261" s="1298" t="str">
        <f>IF(R261="","",BU261*1)</f>
        <v/>
      </c>
      <c r="AQ261" s="1298" t="str">
        <f>IF(S261="","",CB261*1)</f>
        <v/>
      </c>
      <c r="AR261" s="1300">
        <f>SUM(AH262:AL262)</f>
        <v>0</v>
      </c>
      <c r="AS261" s="1292">
        <f>SUM(AM262:AQ262)</f>
        <v>0</v>
      </c>
      <c r="AT261" s="1294">
        <f>IF(O261=1000,11,IF(O261=-1000,0,IF(O261&gt;0,11,IF(O261&lt;0,(-O261),"0"))))</f>
        <v>11</v>
      </c>
      <c r="AU261" s="1286" t="str">
        <f>IF(O261=1000,0,IF(O261=-1000,11,IF(O261&lt;-9,-(O261-2),IF(O261&gt;0,(O261),"0"))))</f>
        <v/>
      </c>
      <c r="AV261" s="1286" t="e">
        <f>IF(O261=1000,11,IF(O261=-1000,0,IF(O261&gt;9,(O261+2),IF(O261&lt;0,(-O261),"0"))))</f>
        <v>#VALUE!</v>
      </c>
      <c r="AW261" s="1286" t="str">
        <f>IF(O261=1000,0,IF(O261=-1000,11,IF(O261&lt;0,11,IF(O261&gt;0,(O261),"0"))))</f>
        <v/>
      </c>
      <c r="AX261" s="1296" t="str">
        <f>IF(O261="","",IF(O261&gt;9,AV261,AT261))</f>
        <v/>
      </c>
      <c r="AY261" s="1288" t="str">
        <f>IF(O261="","","-")</f>
        <v/>
      </c>
      <c r="AZ261" s="1290" t="str">
        <f>IF(O261="","",IF(O261&lt;-9,AU261,AW261))</f>
        <v/>
      </c>
      <c r="BA261" s="1286" t="e">
        <f>IF(P261=1000,11,IF(P261=-1000,0,IF(P261&gt;9,(P261+2),IF(P261&lt;0,(-P261),"0"))))</f>
        <v>#VALUE!</v>
      </c>
      <c r="BB261" s="1286" t="str">
        <f>IF(P261=1000,0,IF(P261=-1000,11,IF(P261&lt;-9,-(P261-2),IF(P261&gt;0,(P261),"0"))))</f>
        <v/>
      </c>
      <c r="BC261" s="1286">
        <f>IF(P261=1000,11,IF(P261=-1000,0,IF(P261&gt;0,11,IF(P261&lt;0,(-P261),"0"))))</f>
        <v>11</v>
      </c>
      <c r="BD261" s="1286" t="str">
        <f>IF(P261=1000,0,IF(P261=-1000,11,IF(P261&lt;0,11,IF(P261&gt;0,(P261),"0"))))</f>
        <v/>
      </c>
      <c r="BE261" s="1296" t="str">
        <f>IF(P261="","",IF(P261&gt;9,BA261,BC261))</f>
        <v/>
      </c>
      <c r="BF261" s="1288" t="str">
        <f>IF(P261="","","-")</f>
        <v/>
      </c>
      <c r="BG261" s="1290" t="str">
        <f>IF(P261="","",IF(P261&lt;-9,BB261,BD261))</f>
        <v/>
      </c>
      <c r="BH261" s="1286" t="e">
        <f>IF(Q261=1000,11,IF(Q261=-1000,0,IF(Q261&gt;9,(Q261+2),IF(Q261&lt;0,(-Q261),"0"))))</f>
        <v>#VALUE!</v>
      </c>
      <c r="BI261" s="1286" t="str">
        <f>IF(Q261=1000,0,IF(Q261=-1000,11,IF(Q261&lt;-9,-(Q261-2),IF(Q261&gt;0,(Q261),"0"))))</f>
        <v/>
      </c>
      <c r="BJ261" s="1286">
        <f>IF(Q261=1000,11,IF(Q261=-1000,0,IF(Q261&gt;0,11,IF(Q261&lt;0,(-Q261),"0"))))</f>
        <v>11</v>
      </c>
      <c r="BK261" s="1286" t="str">
        <f>IF(Q261=1000,0,IF(Q261=-1000,11,IF(Q261&lt;0,11,IF(Q261&gt;0,(Q261),"0"))))</f>
        <v/>
      </c>
      <c r="BL261" s="1296" t="str">
        <f>IF(Q261="","",IF(Q261&gt;9,BH261,BJ261))</f>
        <v/>
      </c>
      <c r="BM261" s="1288" t="str">
        <f>IF(Q261="","","-")</f>
        <v/>
      </c>
      <c r="BN261" s="1290" t="str">
        <f>IF(Q261="","",IF(Q261&lt;-9,BI261,BK261))</f>
        <v/>
      </c>
      <c r="BO261" s="1286" t="e">
        <f>IF(R261=1000,11,IF(R261=-1000,0,IF(R261&gt;9,(R261+2),IF(R261&lt;0,(-R261),"0"))))</f>
        <v>#VALUE!</v>
      </c>
      <c r="BP261" s="1286" t="str">
        <f>IF(R261=1000,0,IF(R261=-1000,11,IF(R261&lt;-9,-(R261-2),IF(R261&gt;0,(R261),"0"))))</f>
        <v/>
      </c>
      <c r="BQ261" s="1286">
        <f>IF(R261=1000,11,IF(R261=-1000,0,IF(R261&gt;0,11,IF(R261&lt;0,(-R261),"0"))))</f>
        <v>11</v>
      </c>
      <c r="BR261" s="1286" t="str">
        <f>IF(R261=1000,0,IF(R261=-1000,11,IF(R261&lt;0,11,IF(R261&gt;0,(R261),"0"))))</f>
        <v/>
      </c>
      <c r="BS261" s="1296" t="str">
        <f>IF(R261="","",IF(R261&gt;9,BO261,BQ261))</f>
        <v/>
      </c>
      <c r="BT261" s="1288" t="str">
        <f>IF(R261="","","-")</f>
        <v/>
      </c>
      <c r="BU261" s="1290" t="str">
        <f>IF(R261="","",IF(R261&lt;-9,BP261,BR261))</f>
        <v/>
      </c>
      <c r="BV261" s="1286" t="e">
        <f>IF(S261=1000,11,IF(S261=-1000,0,IF(S261&gt;9,(S261+2),IF(S261&lt;0,(-S261),"0"))))</f>
        <v>#VALUE!</v>
      </c>
      <c r="BW261" s="1286" t="str">
        <f>IF(S261=1000,0,IF(S261=-1000,11,IF(S261&lt;-9,-(S261-2),IF(S261&gt;0,(S261),"0"))))</f>
        <v/>
      </c>
      <c r="BX261" s="1286">
        <f>IF(S261=1000,11,IF(S261=-1000,0,IF(S261&gt;0,11,IF(S261&lt;0,(-S261),"0"))))</f>
        <v>11</v>
      </c>
      <c r="BY261" s="1286" t="str">
        <f>IF(S261=1000,0,IF(S261=-1000,11,IF(S261&lt;0,11,IF(S261&gt;0,(S261),"0"))))</f>
        <v/>
      </c>
      <c r="BZ261" s="1296" t="str">
        <f>IF(S261="","",IF(S261&gt;9,BV261,BX261))</f>
        <v/>
      </c>
      <c r="CA261" s="1288" t="str">
        <f>IF(S261="","","-")</f>
        <v/>
      </c>
      <c r="CB261" s="1290" t="str">
        <f>IF(S261="","",IF(S261&lt;-9,BW261,BY261))</f>
        <v/>
      </c>
      <c r="CC261" s="1302" t="str">
        <f>IF(O261="","",SUM(T261:X262))</f>
        <v/>
      </c>
      <c r="CD261" s="1304" t="str">
        <f>IF(CC261="","","-")</f>
        <v/>
      </c>
      <c r="CE261" s="1306" t="str">
        <f>IF(O261="","",SUM(Y261:AC262))</f>
        <v/>
      </c>
      <c r="CP261" s="32"/>
      <c r="CQ261" s="32"/>
    </row>
    <row r="262" spans="1:95" s="31" customFormat="1" ht="15" hidden="1" customHeight="1" outlineLevel="1" x14ac:dyDescent="0.2">
      <c r="A262" s="43"/>
      <c r="B262" s="44"/>
      <c r="C262" s="1251"/>
      <c r="D262" s="46" t="str">
        <f>IF(A262="","",VLOOKUP(A262,СписокКМ!D:I,2,FALSE))</f>
        <v/>
      </c>
      <c r="E262" s="47"/>
      <c r="F262" s="48" t="str">
        <f>IF(B262="","",VLOOKUP(B262,СписокКМ!D:I,2,FALSE))</f>
        <v/>
      </c>
      <c r="G262" s="49"/>
      <c r="H262" s="41"/>
      <c r="I262" s="1253"/>
      <c r="J262" s="1253"/>
      <c r="K262" s="1253"/>
      <c r="L262" s="1253"/>
      <c r="M262" s="1253"/>
      <c r="N262" s="42"/>
      <c r="O262" s="1245"/>
      <c r="P262" s="1245"/>
      <c r="Q262" s="1245"/>
      <c r="R262" s="1245"/>
      <c r="S262" s="1247"/>
      <c r="T262" s="1249"/>
      <c r="U262" s="1285"/>
      <c r="V262" s="1285"/>
      <c r="W262" s="1285"/>
      <c r="X262" s="1285"/>
      <c r="Y262" s="1279"/>
      <c r="Z262" s="1279"/>
      <c r="AA262" s="1279"/>
      <c r="AB262" s="1279"/>
      <c r="AC262" s="1279"/>
      <c r="AD262" s="1281"/>
      <c r="AE262" s="1281"/>
      <c r="AF262" s="1283"/>
      <c r="AG262" s="1273"/>
      <c r="AH262" s="1275"/>
      <c r="AI262" s="1277"/>
      <c r="AJ262" s="1277"/>
      <c r="AK262" s="1277"/>
      <c r="AL262" s="1277"/>
      <c r="AM262" s="1299"/>
      <c r="AN262" s="1299"/>
      <c r="AO262" s="1299"/>
      <c r="AP262" s="1299"/>
      <c r="AQ262" s="1299"/>
      <c r="AR262" s="1301"/>
      <c r="AS262" s="1293"/>
      <c r="AT262" s="1295"/>
      <c r="AU262" s="1287"/>
      <c r="AV262" s="1287"/>
      <c r="AW262" s="1287"/>
      <c r="AX262" s="1297"/>
      <c r="AY262" s="1289"/>
      <c r="AZ262" s="1291"/>
      <c r="BA262" s="1287"/>
      <c r="BB262" s="1287"/>
      <c r="BC262" s="1287"/>
      <c r="BD262" s="1287"/>
      <c r="BE262" s="1297"/>
      <c r="BF262" s="1289"/>
      <c r="BG262" s="1291"/>
      <c r="BH262" s="1287"/>
      <c r="BI262" s="1287"/>
      <c r="BJ262" s="1287"/>
      <c r="BK262" s="1287"/>
      <c r="BL262" s="1297"/>
      <c r="BM262" s="1289"/>
      <c r="BN262" s="1291"/>
      <c r="BO262" s="1287"/>
      <c r="BP262" s="1287"/>
      <c r="BQ262" s="1287"/>
      <c r="BR262" s="1287"/>
      <c r="BS262" s="1297"/>
      <c r="BT262" s="1289"/>
      <c r="BU262" s="1291"/>
      <c r="BV262" s="1287"/>
      <c r="BW262" s="1287"/>
      <c r="BX262" s="1287"/>
      <c r="BY262" s="1287"/>
      <c r="BZ262" s="1297"/>
      <c r="CA262" s="1289"/>
      <c r="CB262" s="1291"/>
      <c r="CC262" s="1303"/>
      <c r="CD262" s="1305"/>
      <c r="CE262" s="1307"/>
      <c r="CP262" s="32"/>
      <c r="CQ262" s="32"/>
    </row>
    <row r="263" spans="1:95" s="31" customFormat="1" ht="15" hidden="1" customHeight="1" outlineLevel="1" x14ac:dyDescent="0.2">
      <c r="A263" s="99" t="str">
        <f>IF(A259="","",A259)</f>
        <v/>
      </c>
      <c r="B263" s="99" t="str">
        <f>IF(B259="","",B260)</f>
        <v/>
      </c>
      <c r="C263" s="75">
        <v>4</v>
      </c>
      <c r="D263" s="100" t="str">
        <f>IF(A263="","",VLOOKUP(A263,СписокКМ!D:I,2,FALSE))</f>
        <v/>
      </c>
      <c r="E263" s="101"/>
      <c r="F263" s="77" t="str">
        <f>IF(B263="","",VLOOKUP(B263,СписокКМ!D:I,2,FALSE))</f>
        <v/>
      </c>
      <c r="G263" s="102"/>
      <c r="H263" s="41"/>
      <c r="I263" s="91"/>
      <c r="J263" s="91"/>
      <c r="K263" s="91"/>
      <c r="L263" s="91"/>
      <c r="M263" s="91"/>
      <c r="N263" s="42"/>
      <c r="O263" s="79" t="str">
        <f>IF(I263="","",IF(I263="0",1000,IF(I263="-0",-1000,I263*1)))</f>
        <v/>
      </c>
      <c r="P263" s="79" t="str">
        <f t="shared" ref="P263:S264" si="212">IF(J263="","",IF(J263="0",1000,IF(J263="-0",-1000,J263*1)))</f>
        <v/>
      </c>
      <c r="Q263" s="79" t="str">
        <f t="shared" si="212"/>
        <v/>
      </c>
      <c r="R263" s="79" t="str">
        <f t="shared" si="212"/>
        <v/>
      </c>
      <c r="S263" s="80" t="str">
        <f t="shared" si="212"/>
        <v/>
      </c>
      <c r="T263" s="103" t="str">
        <f t="shared" ref="T263:X264" si="213">IF(O263="","",IF(O263&gt;0,1,0))</f>
        <v/>
      </c>
      <c r="U263" s="104" t="str">
        <f t="shared" si="213"/>
        <v/>
      </c>
      <c r="V263" s="104" t="str">
        <f t="shared" si="213"/>
        <v/>
      </c>
      <c r="W263" s="104" t="str">
        <f t="shared" si="213"/>
        <v/>
      </c>
      <c r="X263" s="104" t="str">
        <f t="shared" si="213"/>
        <v/>
      </c>
      <c r="Y263" s="105" t="str">
        <f t="shared" ref="Y263:AC264" si="214">IF(O263="","",IF(O263&lt;0,1,0))</f>
        <v/>
      </c>
      <c r="Z263" s="105" t="str">
        <f t="shared" si="214"/>
        <v/>
      </c>
      <c r="AA263" s="105" t="str">
        <f t="shared" si="214"/>
        <v/>
      </c>
      <c r="AB263" s="105" t="str">
        <f t="shared" si="214"/>
        <v/>
      </c>
      <c r="AC263" s="105" t="str">
        <f t="shared" si="214"/>
        <v/>
      </c>
      <c r="AD263" s="106" t="str">
        <f>IF(CC263="","",IF(CC263&gt;CE263,1,-1))</f>
        <v/>
      </c>
      <c r="AE263" s="106" t="str">
        <f>IF(CC263="","",IF(CC263&lt;CE263,1,-1))</f>
        <v/>
      </c>
      <c r="AF263" s="107">
        <f>IF(CC263&gt;CE263,1,0)</f>
        <v>0</v>
      </c>
      <c r="AG263" s="108">
        <f>IF(CE263&gt;CC263,1,0)</f>
        <v>0</v>
      </c>
      <c r="AH263" s="81" t="str">
        <f>IF(O263="","",AX263*1)</f>
        <v/>
      </c>
      <c r="AI263" s="92" t="str">
        <f>IF(P263="","",BE263*1)</f>
        <v/>
      </c>
      <c r="AJ263" s="92" t="str">
        <f>IF(Q263="","",BL263*1)</f>
        <v/>
      </c>
      <c r="AK263" s="92" t="str">
        <f>IF(R263="","",BS263*1)</f>
        <v/>
      </c>
      <c r="AL263" s="92" t="str">
        <f>IF(S263="","",BZ263*1)</f>
        <v/>
      </c>
      <c r="AM263" s="93" t="str">
        <f>IF(O263="","",AZ263*1)</f>
        <v/>
      </c>
      <c r="AN263" s="93" t="str">
        <f>IF(P263="","",BG263*1)</f>
        <v/>
      </c>
      <c r="AO263" s="93" t="str">
        <f>IF(Q263="","",BN263*1)</f>
        <v/>
      </c>
      <c r="AP263" s="93" t="str">
        <f>IF(R263="","",BU263*1)</f>
        <v/>
      </c>
      <c r="AQ263" s="93" t="str">
        <f>IF(S263="","",CB263*1)</f>
        <v/>
      </c>
      <c r="AR263" s="109">
        <f>SUM(AH263:AL263)</f>
        <v>0</v>
      </c>
      <c r="AS263" s="110">
        <f>SUM(AM263:AQ263)</f>
        <v>0</v>
      </c>
      <c r="AT263" s="111">
        <f>IF(O263=1000,11,IF(O263=-1000,0,IF(O263&gt;0,11,IF(O263&lt;0,(-O263),"0"))))</f>
        <v>11</v>
      </c>
      <c r="AU263" s="112" t="str">
        <f>IF(O263=1000,0,IF(O263=-1000,11,IF(O263&lt;-9,-(O263-2),IF(O263&gt;0,(O263),"0"))))</f>
        <v/>
      </c>
      <c r="AV263" s="111" t="e">
        <f>IF(O263=1000,11,IF(O263=-1000,0,IF(O263&gt;9,(O263+2),IF(O263&lt;0,(-O263),"0"))))</f>
        <v>#VALUE!</v>
      </c>
      <c r="AW263" s="112" t="str">
        <f>IF(O263=1000,0,IF(O263=-1000,11,IF(O263&lt;0,11,IF(O263&gt;0,(O263),"0"))))</f>
        <v/>
      </c>
      <c r="AX263" s="94" t="str">
        <f>IF(O263="","",IF(O263&gt;9,AV263,AT263))</f>
        <v/>
      </c>
      <c r="AY263" s="95" t="str">
        <f>IF(O263="","","-")</f>
        <v/>
      </c>
      <c r="AZ263" s="96" t="str">
        <f>IF(O263="","",IF(O263&lt;-9,AU263,AW263))</f>
        <v/>
      </c>
      <c r="BA263" s="111" t="e">
        <f>IF(P263=1000,11,IF(P263=-1000,0,IF(P263&gt;9,(P263+2),IF(P263&lt;0,(-P263),"0"))))</f>
        <v>#VALUE!</v>
      </c>
      <c r="BB263" s="112" t="str">
        <f>IF(P263=1000,0,IF(P263=-1000,11,IF(P263&lt;-9,-(P263-2),IF(P263&gt;0,(P263),"0"))))</f>
        <v/>
      </c>
      <c r="BC263" s="112">
        <f>IF(P263=1000,11,IF(P263=-1000,0,IF(P263&gt;0,11,IF(P263&lt;0,(-P263),"0"))))</f>
        <v>11</v>
      </c>
      <c r="BD263" s="112" t="str">
        <f>IF(P263=1000,0,IF(P263=-1000,11,IF(P263&lt;0,11,IF(P263&gt;0,(P263),"0"))))</f>
        <v/>
      </c>
      <c r="BE263" s="94" t="str">
        <f>IF(P263="","",IF(P263&gt;9,BA263,BC263))</f>
        <v/>
      </c>
      <c r="BF263" s="95" t="str">
        <f>IF(P263="","","-")</f>
        <v/>
      </c>
      <c r="BG263" s="96" t="str">
        <f>IF(P263="","",IF(P263&lt;-9,BB263,BD263))</f>
        <v/>
      </c>
      <c r="BH263" s="111" t="e">
        <f>IF(Q263=1000,11,IF(Q263=-1000,0,IF(Q263&gt;9,(Q263+2),IF(Q263&lt;0,(-Q263),"0"))))</f>
        <v>#VALUE!</v>
      </c>
      <c r="BI263" s="112" t="str">
        <f>IF(Q263=1000,0,IF(Q263=-1000,11,IF(Q263&lt;-9,-(Q263-2),IF(Q263&gt;0,(Q263),"0"))))</f>
        <v/>
      </c>
      <c r="BJ263" s="112">
        <f>IF(Q263=1000,11,IF(Q263=-1000,0,IF(Q263&gt;0,11,IF(Q263&lt;0,(-Q263),"0"))))</f>
        <v>11</v>
      </c>
      <c r="BK263" s="112" t="str">
        <f>IF(Q263=1000,0,IF(Q263=-1000,11,IF(Q263&lt;0,11,IF(Q263&gt;0,(Q263),"0"))))</f>
        <v/>
      </c>
      <c r="BL263" s="94" t="str">
        <f>IF(Q263="","",IF(Q263&gt;9,BH263,BJ263))</f>
        <v/>
      </c>
      <c r="BM263" s="95" t="str">
        <f>IF(Q263="","","-")</f>
        <v/>
      </c>
      <c r="BN263" s="96" t="str">
        <f>IF(Q263="","",IF(Q263&lt;-9,BI263,BK263))</f>
        <v/>
      </c>
      <c r="BO263" s="112" t="e">
        <f>IF(R263=1000,11,IF(R263=-1000,0,IF(R263&gt;9,(R263+2),IF(R263&lt;0,(-R263),"0"))))</f>
        <v>#VALUE!</v>
      </c>
      <c r="BP263" s="112" t="str">
        <f>IF(R263=1000,0,IF(R263=-1000,11,IF(R263&lt;-9,-(R263-2),IF(R263&gt;0,(R263),"0"))))</f>
        <v/>
      </c>
      <c r="BQ263" s="112">
        <f>IF(R263=1000,11,IF(R263=-1000,0,IF(R263&gt;0,11,IF(R263&lt;0,(-R263),"0"))))</f>
        <v>11</v>
      </c>
      <c r="BR263" s="112" t="str">
        <f>IF(R263=1000,0,IF(R263=-1000,11,IF(R263&lt;0,11,IF(R263&gt;0,(R263),"0"))))</f>
        <v/>
      </c>
      <c r="BS263" s="94" t="str">
        <f>IF(R263="","",IF(R263&gt;9,BO263,BQ263))</f>
        <v/>
      </c>
      <c r="BT263" s="95" t="str">
        <f>IF(R263="","","-")</f>
        <v/>
      </c>
      <c r="BU263" s="96" t="str">
        <f>IF(R263="","",IF(R263&lt;-9,BP263,BR263))</f>
        <v/>
      </c>
      <c r="BV263" s="112" t="e">
        <f>IF(S263=1000,11,IF(S263=-1000,0,IF(S263&gt;9,(S263+2),IF(S263&lt;0,(-S263),"0"))))</f>
        <v>#VALUE!</v>
      </c>
      <c r="BW263" s="112" t="str">
        <f>IF(S263=1000,0,IF(S263=-1000,11,IF(S263&lt;-9,-(S263-2),IF(S263&gt;0,(S263),"0"))))</f>
        <v/>
      </c>
      <c r="BX263" s="112">
        <f>IF(S263=1000,11,IF(S263=-1000,0,IF(S263&gt;0,11,IF(S263&lt;0,(-S263),"0"))))</f>
        <v>11</v>
      </c>
      <c r="BY263" s="113" t="str">
        <f>IF(S263=1000,0,IF(S263=-1000,11,IF(S263&lt;0,11,IF(S263&gt;0,(S263),"0"))))</f>
        <v/>
      </c>
      <c r="BZ263" s="94" t="str">
        <f>IF(S263="","",IF(S263&gt;9,BV263,BX263))</f>
        <v/>
      </c>
      <c r="CA263" s="95" t="str">
        <f>IF(S263="","","-")</f>
        <v/>
      </c>
      <c r="CB263" s="96" t="str">
        <f>IF(S263="","",IF(S263&lt;-9,BW263,BY263))</f>
        <v/>
      </c>
      <c r="CC263" s="97" t="str">
        <f>IF(O263="","",SUM(T263:X263))</f>
        <v/>
      </c>
      <c r="CD263" s="88" t="str">
        <f>IF(CC263="","","-")</f>
        <v/>
      </c>
      <c r="CE263" s="98" t="str">
        <f>IF(O263="","",SUM(Y263:AC263))</f>
        <v/>
      </c>
      <c r="CP263" s="32"/>
      <c r="CQ263" s="32"/>
    </row>
    <row r="264" spans="1:95" s="31" customFormat="1" ht="15" hidden="1" customHeight="1" outlineLevel="1" thickBot="1" x14ac:dyDescent="0.25">
      <c r="A264" s="99" t="str">
        <f>IF(A259="","",A260)</f>
        <v/>
      </c>
      <c r="B264" s="99" t="str">
        <f>IF(B259="","",B259)</f>
        <v/>
      </c>
      <c r="C264" s="114">
        <v>5</v>
      </c>
      <c r="D264" s="115" t="str">
        <f>IF(A264="","",VLOOKUP(A264,СписокКМ!D:I,2,FALSE))</f>
        <v/>
      </c>
      <c r="E264" s="116"/>
      <c r="F264" s="117" t="str">
        <f>IF(B264="","",VLOOKUP(B264,СписокКМ!D:I,2,FALSE))</f>
        <v/>
      </c>
      <c r="G264" s="118"/>
      <c r="H264" s="119"/>
      <c r="I264" s="120"/>
      <c r="J264" s="120"/>
      <c r="K264" s="120"/>
      <c r="L264" s="121"/>
      <c r="M264" s="121"/>
      <c r="N264" s="122"/>
      <c r="O264" s="123" t="str">
        <f>IF(I264="","",IF(I264="0",1000,IF(I264="-0",-1000,I264*1)))</f>
        <v/>
      </c>
      <c r="P264" s="123" t="str">
        <f t="shared" si="212"/>
        <v/>
      </c>
      <c r="Q264" s="123" t="str">
        <f t="shared" si="212"/>
        <v/>
      </c>
      <c r="R264" s="123" t="str">
        <f t="shared" si="212"/>
        <v/>
      </c>
      <c r="S264" s="124" t="str">
        <f t="shared" si="212"/>
        <v/>
      </c>
      <c r="T264" s="125" t="str">
        <f t="shared" si="213"/>
        <v/>
      </c>
      <c r="U264" s="126" t="str">
        <f t="shared" si="213"/>
        <v/>
      </c>
      <c r="V264" s="126" t="str">
        <f t="shared" si="213"/>
        <v/>
      </c>
      <c r="W264" s="126" t="str">
        <f t="shared" si="213"/>
        <v/>
      </c>
      <c r="X264" s="126" t="str">
        <f t="shared" si="213"/>
        <v/>
      </c>
      <c r="Y264" s="127" t="str">
        <f t="shared" si="214"/>
        <v/>
      </c>
      <c r="Z264" s="127" t="str">
        <f t="shared" si="214"/>
        <v/>
      </c>
      <c r="AA264" s="127" t="str">
        <f t="shared" si="214"/>
        <v/>
      </c>
      <c r="AB264" s="127" t="str">
        <f t="shared" si="214"/>
        <v/>
      </c>
      <c r="AC264" s="127" t="str">
        <f t="shared" si="214"/>
        <v/>
      </c>
      <c r="AD264" s="128" t="str">
        <f>IF(CC264="","",IF(CC264&gt;CE264,1,-1))</f>
        <v/>
      </c>
      <c r="AE264" s="128" t="str">
        <f>IF(CC264="","",IF(CC264&lt;CE264,1,-1))</f>
        <v/>
      </c>
      <c r="AF264" s="129">
        <f>IF(CC264&gt;CE264,1,0)</f>
        <v>0</v>
      </c>
      <c r="AG264" s="130">
        <f>IF(CE264&gt;CC264,1,0)</f>
        <v>0</v>
      </c>
      <c r="AH264" s="131" t="str">
        <f>IF(O264="","",AX264*1)</f>
        <v/>
      </c>
      <c r="AI264" s="132" t="str">
        <f>IF(P264="","",BE264*1)</f>
        <v/>
      </c>
      <c r="AJ264" s="132" t="str">
        <f>IF(Q264="","",BL264*1)</f>
        <v/>
      </c>
      <c r="AK264" s="132" t="str">
        <f>IF(R264="","",BS264*1)</f>
        <v/>
      </c>
      <c r="AL264" s="132" t="str">
        <f>IF(S264="","",BZ264*1)</f>
        <v/>
      </c>
      <c r="AM264" s="133" t="str">
        <f>IF(O264="","",AZ264*1)</f>
        <v/>
      </c>
      <c r="AN264" s="133" t="str">
        <f>IF(P264="","",BG264*1)</f>
        <v/>
      </c>
      <c r="AO264" s="133" t="str">
        <f>IF(Q264="","",BN264*1)</f>
        <v/>
      </c>
      <c r="AP264" s="133" t="str">
        <f>IF(R264="","",BU264*1)</f>
        <v/>
      </c>
      <c r="AQ264" s="133" t="str">
        <f>IF(S264="","",CB264*1)</f>
        <v/>
      </c>
      <c r="AR264" s="134">
        <f>SUM(AH264:AL264)</f>
        <v>0</v>
      </c>
      <c r="AS264" s="135">
        <f>SUM(AM264:AQ264)</f>
        <v>0</v>
      </c>
      <c r="AT264" s="136">
        <f>IF(O264=1000,11,IF(O264=-1000,0,IF(O264&gt;0,11,IF(O264&lt;0,(-O264),"0"))))</f>
        <v>11</v>
      </c>
      <c r="AU264" s="137" t="str">
        <f>IF(O264=1000,0,IF(O264=-1000,11,IF(O264&lt;-9,-(O264-2),IF(O264&gt;0,(O264),"0"))))</f>
        <v/>
      </c>
      <c r="AV264" s="136" t="e">
        <f>IF(O264=1000,11,IF(O264=-1000,0,IF(O264&gt;9,(O264+2),IF(O264&lt;0,(-O264),"0"))))</f>
        <v>#VALUE!</v>
      </c>
      <c r="AW264" s="137" t="str">
        <f>IF(O264=1000,0,IF(O264=-1000,11,IF(O264&lt;0,11,IF(O264&gt;0,(O264),"0"))))</f>
        <v/>
      </c>
      <c r="AX264" s="138" t="str">
        <f>IF(O264="","",IF(O264&gt;9,AV264,AT264))</f>
        <v/>
      </c>
      <c r="AY264" s="139" t="str">
        <f>IF(O264="","","-")</f>
        <v/>
      </c>
      <c r="AZ264" s="140" t="str">
        <f>IF(O264="","",IF(O264&lt;-9,AU264,AW264))</f>
        <v/>
      </c>
      <c r="BA264" s="136" t="e">
        <f>IF(P264=1000,11,IF(P264=-1000,0,IF(P264&gt;9,(P264+2),IF(P264&lt;0,(-P264),"0"))))</f>
        <v>#VALUE!</v>
      </c>
      <c r="BB264" s="137" t="str">
        <f>IF(P264=1000,0,IF(P264=-1000,11,IF(P264&lt;-9,-(P264-2),IF(P264&gt;0,(P264),"0"))))</f>
        <v/>
      </c>
      <c r="BC264" s="137">
        <f>IF(P264=1000,11,IF(P264=-1000,0,IF(P264&gt;0,11,IF(P264&lt;0,(-P264),"0"))))</f>
        <v>11</v>
      </c>
      <c r="BD264" s="137" t="str">
        <f>IF(P264=1000,0,IF(P264=-1000,11,IF(P264&lt;0,11,IF(P264&gt;0,(P264),"0"))))</f>
        <v/>
      </c>
      <c r="BE264" s="138" t="str">
        <f>IF(P264="","",IF(P264&gt;9,BA264,BC264))</f>
        <v/>
      </c>
      <c r="BF264" s="139" t="str">
        <f>IF(P264="","","-")</f>
        <v/>
      </c>
      <c r="BG264" s="140" t="str">
        <f>IF(P264="","",IF(P264&lt;-9,BB264,BD264))</f>
        <v/>
      </c>
      <c r="BH264" s="136" t="e">
        <f>IF(Q264=1000,11,IF(Q264=-1000,0,IF(Q264&gt;9,(Q264+2),IF(Q264&lt;0,(-Q264),"0"))))</f>
        <v>#VALUE!</v>
      </c>
      <c r="BI264" s="137" t="str">
        <f>IF(Q264=1000,0,IF(Q264=-1000,11,IF(Q264&lt;-9,-(Q264-2),IF(Q264&gt;0,(Q264),"0"))))</f>
        <v/>
      </c>
      <c r="BJ264" s="137">
        <f>IF(Q264=1000,11,IF(Q264=-1000,0,IF(Q264&gt;0,11,IF(Q264&lt;0,(-Q264),"0"))))</f>
        <v>11</v>
      </c>
      <c r="BK264" s="137" t="str">
        <f>IF(Q264=1000,0,IF(Q264=-1000,11,IF(Q264&lt;0,11,IF(Q264&gt;0,(Q264),"0"))))</f>
        <v/>
      </c>
      <c r="BL264" s="138" t="str">
        <f>IF(Q264="","",IF(Q264&gt;9,BH264,BJ264))</f>
        <v/>
      </c>
      <c r="BM264" s="139" t="str">
        <f>IF(Q264="","","-")</f>
        <v/>
      </c>
      <c r="BN264" s="140" t="str">
        <f>IF(Q264="","",IF(Q264&lt;-9,BI264,BK264))</f>
        <v/>
      </c>
      <c r="BO264" s="137" t="e">
        <f>IF(R264=1000,11,IF(R264=-1000,0,IF(R264&gt;9,(R264+2),IF(R264&lt;0,(-R264),"0"))))</f>
        <v>#VALUE!</v>
      </c>
      <c r="BP264" s="137" t="str">
        <f>IF(R264=1000,0,IF(R264=-1000,11,IF(R264&lt;-9,-(R264-2),IF(R264&gt;0,(R264),"0"))))</f>
        <v/>
      </c>
      <c r="BQ264" s="137">
        <f>IF(R264=1000,11,IF(R264=-1000,0,IF(R264&gt;0,11,IF(R264&lt;0,(-R264),"0"))))</f>
        <v>11</v>
      </c>
      <c r="BR264" s="137" t="str">
        <f>IF(R264=1000,0,IF(R264=-1000,11,IF(R264&lt;0,11,IF(R264&gt;0,(R264),"0"))))</f>
        <v/>
      </c>
      <c r="BS264" s="138" t="str">
        <f>IF(R264="","",IF(R264&gt;9,BO264,BQ264))</f>
        <v/>
      </c>
      <c r="BT264" s="139" t="str">
        <f>IF(R264="","","-")</f>
        <v/>
      </c>
      <c r="BU264" s="140" t="str">
        <f>IF(R264="","",IF(R264&lt;-9,BP264,BR264))</f>
        <v/>
      </c>
      <c r="BV264" s="137" t="e">
        <f>IF(S264=1000,11,IF(S264=-1000,0,IF(S264&gt;9,(S264+2),IF(S264&lt;0,(-S264),"0"))))</f>
        <v>#VALUE!</v>
      </c>
      <c r="BW264" s="137" t="str">
        <f>IF(S264=1000,0,IF(S264=-1000,11,IF(S264&lt;-9,-(S264-2),IF(S264&gt;0,(S264),"0"))))</f>
        <v/>
      </c>
      <c r="BX264" s="137">
        <f>IF(S264=1000,11,IF(S264=-1000,0,IF(S264&gt;0,11,IF(S264&lt;0,(-S264),"0"))))</f>
        <v>11</v>
      </c>
      <c r="BY264" s="141" t="str">
        <f>IF(S264=1000,0,IF(S264=-1000,11,IF(S264&lt;0,11,IF(S264&gt;0,(S264),"0"))))</f>
        <v/>
      </c>
      <c r="BZ264" s="138" t="str">
        <f>IF(S264="","",IF(S264&gt;9,BV264,BX264))</f>
        <v/>
      </c>
      <c r="CA264" s="139" t="str">
        <f>IF(S264="","","-")</f>
        <v/>
      </c>
      <c r="CB264" s="140" t="str">
        <f>IF(S264="","",IF(S264&lt;-9,BW264,BY264))</f>
        <v/>
      </c>
      <c r="CC264" s="142" t="str">
        <f>IF(O264="","",SUM(T264:X264))</f>
        <v/>
      </c>
      <c r="CD264" s="143" t="str">
        <f>IF(CC264="","","-")</f>
        <v/>
      </c>
      <c r="CE264" s="144" t="str">
        <f>IF(O264="","",SUM(Y264:AC264))</f>
        <v/>
      </c>
      <c r="CP264" s="32"/>
      <c r="CQ264" s="32"/>
    </row>
    <row r="265" spans="1:95" s="31" customFormat="1" ht="15" hidden="1" customHeight="1" outlineLevel="1" thickBot="1" x14ac:dyDescent="0.25">
      <c r="A265" s="145"/>
      <c r="B265" s="145"/>
      <c r="C265" s="145"/>
      <c r="D265" s="146"/>
      <c r="E265" s="147"/>
      <c r="F265" s="148"/>
      <c r="G265" s="149"/>
      <c r="H265" s="150"/>
      <c r="I265" s="151"/>
      <c r="J265" s="151"/>
      <c r="K265" s="151"/>
      <c r="L265" s="151"/>
      <c r="M265" s="151"/>
      <c r="N265" s="150"/>
      <c r="O265" s="152"/>
      <c r="P265" s="152"/>
      <c r="Q265" s="152"/>
      <c r="R265" s="152"/>
      <c r="S265" s="152"/>
      <c r="T265" s="153"/>
      <c r="U265" s="153"/>
      <c r="V265" s="153"/>
      <c r="W265" s="153"/>
      <c r="X265" s="153"/>
      <c r="Y265" s="154"/>
      <c r="Z265" s="154"/>
      <c r="AA265" s="154"/>
      <c r="AB265" s="154"/>
      <c r="AC265" s="154"/>
      <c r="AD265" s="155"/>
      <c r="AE265" s="155"/>
      <c r="AF265" s="156"/>
      <c r="AG265" s="156"/>
      <c r="AH265" s="157"/>
      <c r="AI265" s="157"/>
      <c r="AJ265" s="157"/>
      <c r="AK265" s="157"/>
      <c r="AL265" s="157"/>
      <c r="AM265" s="158"/>
      <c r="AN265" s="158"/>
      <c r="AO265" s="158"/>
      <c r="AP265" s="158"/>
      <c r="AQ265" s="158"/>
      <c r="AR265" s="159"/>
      <c r="AS265" s="159"/>
      <c r="AT265" s="160"/>
      <c r="AU265" s="160"/>
      <c r="AV265" s="160"/>
      <c r="AW265" s="160"/>
      <c r="AX265" s="161"/>
      <c r="AY265" s="161"/>
      <c r="AZ265" s="161"/>
      <c r="BA265" s="160"/>
      <c r="BB265" s="160"/>
      <c r="BC265" s="160"/>
      <c r="BD265" s="160"/>
      <c r="BE265" s="161"/>
      <c r="BF265" s="161"/>
      <c r="BG265" s="161"/>
      <c r="BH265" s="160"/>
      <c r="BI265" s="160"/>
      <c r="BJ265" s="160"/>
      <c r="BK265" s="160"/>
      <c r="BL265" s="161"/>
      <c r="BM265" s="161"/>
      <c r="BN265" s="161"/>
      <c r="BO265" s="160"/>
      <c r="BP265" s="160"/>
      <c r="BQ265" s="160"/>
      <c r="BR265" s="160"/>
      <c r="BS265" s="161"/>
      <c r="BT265" s="161"/>
      <c r="BU265" s="161"/>
      <c r="BV265" s="160"/>
      <c r="BW265" s="160"/>
      <c r="BX265" s="160"/>
      <c r="BY265" s="160"/>
      <c r="BZ265" s="161"/>
      <c r="CA265" s="161"/>
      <c r="CB265" s="161"/>
      <c r="CC265" s="162"/>
      <c r="CD265" s="163"/>
      <c r="CE265" s="164"/>
      <c r="CP265" s="32"/>
      <c r="CQ265" s="32"/>
    </row>
    <row r="266" spans="1:95" s="31" customFormat="1" ht="31.5" hidden="1" customHeight="1" outlineLevel="1" thickBot="1" x14ac:dyDescent="0.25">
      <c r="A266" s="34"/>
      <c r="B266" s="35"/>
      <c r="C266" s="1225">
        <f>1+C257</f>
        <v>30</v>
      </c>
      <c r="D266" s="1227" t="str">
        <f>IF(A266="","",VLOOKUP(A266,СписокКМ!$A$186:$D$236,3,FALSE))</f>
        <v/>
      </c>
      <c r="E266" s="1228" t="str">
        <f>IF(B266="","",VLOOKUP(B266,СписокКМ!E:J,2,FALSE))</f>
        <v/>
      </c>
      <c r="F266" s="1231" t="str">
        <f>IF(B266="","",VLOOKUP(B266,СписокКМ!$A$186:$D$236,3,FALSE))</f>
        <v/>
      </c>
      <c r="G266" s="1232" t="str">
        <f>IF(D266="","",VLOOKUP(D266,СписокКМ!G:L,2,FALSE))</f>
        <v/>
      </c>
      <c r="H266" s="36"/>
      <c r="I266" s="1235" t="s">
        <v>7</v>
      </c>
      <c r="J266" s="1235"/>
      <c r="K266" s="1235"/>
      <c r="L266" s="1235"/>
      <c r="M266" s="1235"/>
      <c r="N266" s="37"/>
      <c r="O266" s="1237"/>
      <c r="P266" s="1238"/>
      <c r="Q266" s="1238"/>
      <c r="R266" s="1238"/>
      <c r="S266" s="1238"/>
      <c r="T266" s="38" t="str">
        <f>IF(A266="","",VLOOKUP(A266,'[60]Протокол команд'!A:K,8,FALSE))</f>
        <v/>
      </c>
      <c r="U266" s="39" t="e">
        <f>T266*5-4</f>
        <v>#VALUE!</v>
      </c>
      <c r="V266" s="39" t="e">
        <f>T266*5</f>
        <v>#VALUE!</v>
      </c>
      <c r="W266" s="39" t="e">
        <f>CONCATENATE(U266,"-",V266)</f>
        <v>#VALUE!</v>
      </c>
      <c r="X266" s="39" t="str">
        <f>IF(A266="","",VLOOKUP(A266,'[60]Протокол команд'!A:K,10,FALSE))</f>
        <v/>
      </c>
      <c r="Y266" s="39" t="e">
        <f>X266*5-4</f>
        <v>#VALUE!</v>
      </c>
      <c r="Z266" s="39" t="e">
        <f>X266*5</f>
        <v>#VALUE!</v>
      </c>
      <c r="AA266" s="39" t="e">
        <f>CONCATENATE(Y266,"-",Z266)</f>
        <v>#VALUE!</v>
      </c>
      <c r="AB266" s="1241" t="str">
        <f>IF(O268="","",SUM(AF268:AF273))</f>
        <v/>
      </c>
      <c r="AC266" s="1242"/>
      <c r="AD266" s="1243"/>
      <c r="AE266" s="1242" t="str">
        <f>IF(O268="","",SUM(AG268:AG273))</f>
        <v/>
      </c>
      <c r="AF266" s="1242"/>
      <c r="AG266" s="1264"/>
      <c r="AH266" s="1241">
        <f>SUM(CC268:CC273)</f>
        <v>0</v>
      </c>
      <c r="AI266" s="1242"/>
      <c r="AJ266" s="1243"/>
      <c r="AK266" s="1242">
        <f>SUM(CE268:CE273)</f>
        <v>0</v>
      </c>
      <c r="AL266" s="1242"/>
      <c r="AM266" s="1264"/>
      <c r="AN266" s="1265">
        <f>SUM(AR268:AR273)</f>
        <v>0</v>
      </c>
      <c r="AO266" s="1266"/>
      <c r="AP266" s="1267"/>
      <c r="AQ266" s="1266">
        <f>SUM(AS268:AS273)</f>
        <v>0</v>
      </c>
      <c r="AR266" s="1266"/>
      <c r="AS266" s="1268"/>
      <c r="AT266" s="1314"/>
      <c r="AU266" s="1315"/>
      <c r="AV266" s="1315"/>
      <c r="AW266" s="1315"/>
      <c r="AX266" s="1315"/>
      <c r="AY266" s="1315"/>
      <c r="AZ266" s="1315"/>
      <c r="BA266" s="1315"/>
      <c r="BB266" s="1315"/>
      <c r="BC266" s="1315"/>
      <c r="BD266" s="1315"/>
      <c r="BE266" s="1315"/>
      <c r="BF266" s="1315"/>
      <c r="BG266" s="1315"/>
      <c r="BH266" s="1315"/>
      <c r="BI266" s="1315"/>
      <c r="BJ266" s="1315"/>
      <c r="BK266" s="1315"/>
      <c r="BL266" s="1315"/>
      <c r="BM266" s="1315"/>
      <c r="BN266" s="1315"/>
      <c r="BO266" s="1315"/>
      <c r="BP266" s="1315"/>
      <c r="BQ266" s="1315"/>
      <c r="BR266" s="1315"/>
      <c r="BS266" s="1315"/>
      <c r="BT266" s="1315"/>
      <c r="BU266" s="1315"/>
      <c r="BV266" s="1315"/>
      <c r="BW266" s="1315"/>
      <c r="BX266" s="1315"/>
      <c r="BY266" s="1315"/>
      <c r="BZ266" s="1315"/>
      <c r="CA266" s="1315"/>
      <c r="CB266" s="1316"/>
      <c r="CC266" s="1254" t="str">
        <f>IF(O268="","",SUM(AF268:AF273))</f>
        <v/>
      </c>
      <c r="CD266" s="1256" t="str">
        <f>IF(CC266="","","-")</f>
        <v/>
      </c>
      <c r="CE266" s="1258" t="str">
        <f>IF(O268="","",SUM(AG268:AG273))</f>
        <v/>
      </c>
      <c r="CP266" s="32"/>
      <c r="CQ266" s="32"/>
    </row>
    <row r="267" spans="1:95" s="31" customFormat="1" ht="13.5" hidden="1" customHeight="1" outlineLevel="1" x14ac:dyDescent="0.2">
      <c r="A267" s="40"/>
      <c r="B267" s="40"/>
      <c r="C267" s="1226"/>
      <c r="D267" s="1229" t="str">
        <f>IF(A267="","",VLOOKUP(A267,СписокКМ!D:I,2,FALSE))</f>
        <v/>
      </c>
      <c r="E267" s="1230" t="str">
        <f>IF(B267="","",VLOOKUP(B267,СписокКМ!E:J,2,FALSE))</f>
        <v/>
      </c>
      <c r="F267" s="1233" t="str">
        <f>IF(C267="","",VLOOKUP(C267,СписокКМ!F:K,2,FALSE))</f>
        <v/>
      </c>
      <c r="G267" s="1234" t="str">
        <f>IF(D267="","",VLOOKUP(D267,СписокКМ!G:L,2,FALSE))</f>
        <v/>
      </c>
      <c r="H267" s="41"/>
      <c r="I267" s="1236"/>
      <c r="J267" s="1236"/>
      <c r="K267" s="1236"/>
      <c r="L267" s="1236"/>
      <c r="M267" s="1236"/>
      <c r="N267" s="42"/>
      <c r="O267" s="1239"/>
      <c r="P267" s="1240"/>
      <c r="Q267" s="1240"/>
      <c r="R267" s="1240"/>
      <c r="S267" s="1240"/>
      <c r="T267" s="1260" t="s">
        <v>8</v>
      </c>
      <c r="U267" s="1261"/>
      <c r="V267" s="1261"/>
      <c r="W267" s="1261"/>
      <c r="X267" s="1261"/>
      <c r="Y267" s="1261"/>
      <c r="Z267" s="1261"/>
      <c r="AA267" s="1261"/>
      <c r="AB267" s="1261"/>
      <c r="AC267" s="1261"/>
      <c r="AD267" s="1261"/>
      <c r="AE267" s="1261"/>
      <c r="AF267" s="1261"/>
      <c r="AG267" s="1262"/>
      <c r="AH267" s="1261" t="s">
        <v>9</v>
      </c>
      <c r="AI267" s="1261"/>
      <c r="AJ267" s="1261"/>
      <c r="AK267" s="1261"/>
      <c r="AL267" s="1261"/>
      <c r="AM267" s="1261"/>
      <c r="AN267" s="1261"/>
      <c r="AO267" s="1261"/>
      <c r="AP267" s="1261"/>
      <c r="AQ267" s="1261"/>
      <c r="AR267" s="1261"/>
      <c r="AS267" s="1262"/>
      <c r="AT267" s="1263" t="s">
        <v>10</v>
      </c>
      <c r="AU267" s="1263"/>
      <c r="AV267" s="1263"/>
      <c r="AW267" s="1263"/>
      <c r="AX267" s="1263"/>
      <c r="AY267" s="1263"/>
      <c r="AZ267" s="1263"/>
      <c r="BA267" s="1263" t="s">
        <v>11</v>
      </c>
      <c r="BB267" s="1263"/>
      <c r="BC267" s="1263"/>
      <c r="BD267" s="1263"/>
      <c r="BE267" s="1263"/>
      <c r="BF267" s="1263"/>
      <c r="BG267" s="1263"/>
      <c r="BH267" s="1263" t="s">
        <v>12</v>
      </c>
      <c r="BI267" s="1263"/>
      <c r="BJ267" s="1263"/>
      <c r="BK267" s="1263"/>
      <c r="BL267" s="1263"/>
      <c r="BM267" s="1263"/>
      <c r="BN267" s="1263"/>
      <c r="BO267" s="1263" t="s">
        <v>13</v>
      </c>
      <c r="BP267" s="1263"/>
      <c r="BQ267" s="1263"/>
      <c r="BR267" s="1263"/>
      <c r="BS267" s="1263"/>
      <c r="BT267" s="1263"/>
      <c r="BU267" s="1263"/>
      <c r="BV267" s="1263" t="s">
        <v>14</v>
      </c>
      <c r="BW267" s="1263"/>
      <c r="BX267" s="1263"/>
      <c r="BY267" s="1263"/>
      <c r="BZ267" s="1263"/>
      <c r="CA267" s="1263"/>
      <c r="CB267" s="1263"/>
      <c r="CC267" s="1255"/>
      <c r="CD267" s="1257"/>
      <c r="CE267" s="1259"/>
      <c r="CP267" s="32"/>
      <c r="CQ267" s="32"/>
    </row>
    <row r="268" spans="1:95" s="31" customFormat="1" ht="15" hidden="1" customHeight="1" outlineLevel="1" x14ac:dyDescent="0.2">
      <c r="A268" s="43"/>
      <c r="B268" s="44"/>
      <c r="C268" s="90">
        <v>1</v>
      </c>
      <c r="D268" s="46" t="str">
        <f>IF(A268="","",VLOOKUP(A268,СписокКМ!D:I,2,FALSE))</f>
        <v/>
      </c>
      <c r="E268" s="47"/>
      <c r="F268" s="48" t="str">
        <f>IF(B268="","",VLOOKUP(B268,СписокКМ!D:I,2,FALSE))</f>
        <v/>
      </c>
      <c r="G268" s="49"/>
      <c r="H268" s="50"/>
      <c r="I268" s="51"/>
      <c r="J268" s="51"/>
      <c r="K268" s="51"/>
      <c r="L268" s="51"/>
      <c r="M268" s="51"/>
      <c r="N268" s="52"/>
      <c r="O268" s="53" t="str">
        <f>IF(I268="","",IF(I268="0",1000,IF(I268="-0",-1000,I268*1)))</f>
        <v/>
      </c>
      <c r="P268" s="53" t="str">
        <f t="shared" ref="P268:S269" si="215">IF(J268="","",IF(J268="0",1000,IF(J268="-0",-1000,J268*1)))</f>
        <v/>
      </c>
      <c r="Q268" s="53" t="str">
        <f t="shared" si="215"/>
        <v/>
      </c>
      <c r="R268" s="53" t="str">
        <f t="shared" si="215"/>
        <v/>
      </c>
      <c r="S268" s="54" t="str">
        <f t="shared" si="215"/>
        <v/>
      </c>
      <c r="T268" s="55" t="str">
        <f t="shared" ref="T268:X269" si="216">IF(O268="","",IF(O268&gt;0,1,0))</f>
        <v/>
      </c>
      <c r="U268" s="56" t="str">
        <f t="shared" si="216"/>
        <v/>
      </c>
      <c r="V268" s="56" t="str">
        <f t="shared" si="216"/>
        <v/>
      </c>
      <c r="W268" s="56" t="str">
        <f t="shared" si="216"/>
        <v/>
      </c>
      <c r="X268" s="56" t="str">
        <f t="shared" si="216"/>
        <v/>
      </c>
      <c r="Y268" s="57" t="str">
        <f t="shared" ref="Y268:AC269" si="217">IF(O268="","",IF(O268&lt;0,1,0))</f>
        <v/>
      </c>
      <c r="Z268" s="57" t="str">
        <f t="shared" si="217"/>
        <v/>
      </c>
      <c r="AA268" s="57" t="str">
        <f t="shared" si="217"/>
        <v/>
      </c>
      <c r="AB268" s="57" t="str">
        <f t="shared" si="217"/>
        <v/>
      </c>
      <c r="AC268" s="57" t="str">
        <f t="shared" si="217"/>
        <v/>
      </c>
      <c r="AD268" s="58" t="str">
        <f>IF(CC268="","",IF(CC268&gt;CE268,1,-1))</f>
        <v/>
      </c>
      <c r="AE268" s="58" t="str">
        <f>IF(CC268="","",IF(CC268&lt;CE268,1,-1))</f>
        <v/>
      </c>
      <c r="AF268" s="59">
        <f>IF(CC268&gt;CE268,1,0)</f>
        <v>0</v>
      </c>
      <c r="AG268" s="60">
        <f>IF(CE268&gt;CC268,1,0)</f>
        <v>0</v>
      </c>
      <c r="AH268" s="61" t="str">
        <f>IF(O268="","",AX268*1)</f>
        <v/>
      </c>
      <c r="AI268" s="62" t="str">
        <f>IF(P268="","",BE268*1)</f>
        <v/>
      </c>
      <c r="AJ268" s="62" t="str">
        <f>IF(Q268="","",BL268*1)</f>
        <v/>
      </c>
      <c r="AK268" s="62" t="str">
        <f>IF(R268="","",BS268*1)</f>
        <v/>
      </c>
      <c r="AL268" s="62" t="str">
        <f>IF(S268="","",BZ268*1)</f>
        <v/>
      </c>
      <c r="AM268" s="63" t="str">
        <f>IF(O268="","",AZ268*1)</f>
        <v/>
      </c>
      <c r="AN268" s="63" t="str">
        <f>IF(P268="","",BG268*1)</f>
        <v/>
      </c>
      <c r="AO268" s="63" t="str">
        <f>IF(Q268="","",BN268*1)</f>
        <v/>
      </c>
      <c r="AP268" s="63" t="str">
        <f>IF(R268="","",BU268*1)</f>
        <v/>
      </c>
      <c r="AQ268" s="63" t="str">
        <f>IF(S268="","",CB268*1)</f>
        <v/>
      </c>
      <c r="AR268" s="64">
        <f>SUM(AH268:AL268)</f>
        <v>0</v>
      </c>
      <c r="AS268" s="65">
        <f>SUM(AM268:AQ268)</f>
        <v>0</v>
      </c>
      <c r="AT268" s="66">
        <f>IF(O268=1000,11,IF(O268=-1000,0,IF(O268&gt;0,11,IF(O268&lt;0,(-O268),"0"))))</f>
        <v>11</v>
      </c>
      <c r="AU268" s="67" t="str">
        <f>IF(O268=1000,0,IF(O268=-1000,11,IF(O268&lt;-9,-(O268-2),IF(O268&gt;0,(O268),"0"))))</f>
        <v/>
      </c>
      <c r="AV268" s="66" t="e">
        <f>IF(O268=1000,11,IF(O268=-1000,0,IF(O268&lt;9,11,IF(O268&gt;9,(O268+2),"0"))))</f>
        <v>#VALUE!</v>
      </c>
      <c r="AW268" s="67" t="str">
        <f>IF(O268=1000,0,IF(O268=-1000,11,IF(O268&lt;0,11,IF(O268&gt;0,(O268),"0"))))</f>
        <v/>
      </c>
      <c r="AX268" s="68" t="str">
        <f>IF(O268="","",IF(O268&gt;9,AV268,AT268))</f>
        <v/>
      </c>
      <c r="AY268" s="69" t="str">
        <f>IF(O268="","","-")</f>
        <v/>
      </c>
      <c r="AZ268" s="70" t="str">
        <f>IF(O268="","",IF(O268&lt;-9,AU268,AW268))</f>
        <v/>
      </c>
      <c r="BA268" s="66" t="e">
        <f>IF(P268=1000,11,IF(P268=-1000,0,IF(P268&gt;9,(P268+2),IF(P268&lt;0,(-P268),"0"))))</f>
        <v>#VALUE!</v>
      </c>
      <c r="BB268" s="67" t="str">
        <f>IF(P268=1000,0,IF(P268=-1000,11,IF(P268&lt;-9,-(P268-2),IF(P268&gt;0,(P268),"0"))))</f>
        <v/>
      </c>
      <c r="BC268" s="67">
        <f>IF(P268=1000,11,IF(P268=-1000,0,IF(P268&gt;0,11,IF(P268&lt;0,(-P268),"0"))))</f>
        <v>11</v>
      </c>
      <c r="BD268" s="67" t="str">
        <f>IF(P268=1000,0,IF(P268=-1000,11,IF(P268&lt;0,11,IF(P268&gt;0,(P268),"0"))))</f>
        <v/>
      </c>
      <c r="BE268" s="68" t="str">
        <f>IF(P268="","",IF(P268&gt;9,BA268,BC268))</f>
        <v/>
      </c>
      <c r="BF268" s="69" t="str">
        <f>IF(P268="","","-")</f>
        <v/>
      </c>
      <c r="BG268" s="70" t="str">
        <f>IF(P268="","",IF(P268&lt;-9,BB268,BD268))</f>
        <v/>
      </c>
      <c r="BH268" s="66" t="e">
        <f>IF(Q268=1000,11,IF(Q268=-1000,0,IF(Q268&gt;9,(Q268+2),IF(Q268&lt;0,(-Q268),"0"))))</f>
        <v>#VALUE!</v>
      </c>
      <c r="BI268" s="67" t="str">
        <f>IF(Q268=1000,0,IF(Q268=-1000,11,IF(Q268&lt;-9,-(Q268-2),IF(Q268&gt;0,(Q268),"0"))))</f>
        <v/>
      </c>
      <c r="BJ268" s="67">
        <f>IF(Q268=1000,11,IF(Q268=-1000,0,IF(Q268&gt;0,11,IF(Q268&lt;0,(-Q268),"0"))))</f>
        <v>11</v>
      </c>
      <c r="BK268" s="67" t="str">
        <f>IF(Q268=1000,0,IF(Q268=-1000,11,IF(Q268&lt;0,11,IF(Q268&gt;0,(Q268),"0"))))</f>
        <v/>
      </c>
      <c r="BL268" s="68" t="str">
        <f>IF(Q268="","",IF(Q268&gt;9,BH268,BJ268))</f>
        <v/>
      </c>
      <c r="BM268" s="69" t="str">
        <f>IF(Q268="","","-")</f>
        <v/>
      </c>
      <c r="BN268" s="70" t="str">
        <f>IF(Q268="","",IF(Q268&lt;-9,BI268,BK268))</f>
        <v/>
      </c>
      <c r="BO268" s="67" t="e">
        <f>IF(R268=1000,11,IF(R268=-1000,0,IF(R268&gt;9,(R268+2),IF(R268&lt;0,(-R268),"0"))))</f>
        <v>#VALUE!</v>
      </c>
      <c r="BP268" s="67" t="str">
        <f>IF(R268=1000,0,IF(R268=-1000,11,IF(R268&lt;-9,-(R268-2),IF(R268&gt;0,(R268),"0"))))</f>
        <v/>
      </c>
      <c r="BQ268" s="67">
        <f>IF(R268=1000,11,IF(R268=-1000,0,IF(R268&gt;0,11,IF(R268&lt;0,(-R268),"0"))))</f>
        <v>11</v>
      </c>
      <c r="BR268" s="67" t="str">
        <f>IF(R268=1000,0,IF(R268=-1000,11,IF(R268&lt;0,11,IF(R268&gt;0,(R268),"0"))))</f>
        <v/>
      </c>
      <c r="BS268" s="68" t="str">
        <f>IF(R268="","",IF(R268&gt;9,BO268,BQ268))</f>
        <v/>
      </c>
      <c r="BT268" s="69" t="str">
        <f>IF(R268="","","-")</f>
        <v/>
      </c>
      <c r="BU268" s="70" t="str">
        <f>IF(R268="","",IF(R268&lt;-9,BP268,BR268))</f>
        <v/>
      </c>
      <c r="BV268" s="67" t="e">
        <f>IF(S268=1000,11,IF(S268=-1000,0,IF(S268&gt;9,(S268+2),IF(S268&lt;0,(-S268),"0"))))</f>
        <v>#VALUE!</v>
      </c>
      <c r="BW268" s="67" t="str">
        <f>IF(S268=1000,0,IF(S268=-1000,11,IF(S268&lt;-9,-(S268-2),IF(S268&gt;0,(S268),"0"))))</f>
        <v/>
      </c>
      <c r="BX268" s="67">
        <f>IF(S268=1000,11,IF(S268=-1000,0,IF(S268&gt;0,11,IF(S268&lt;0,(-S268),"0"))))</f>
        <v>11</v>
      </c>
      <c r="BY268" s="71" t="str">
        <f>IF(S268=1000,0,IF(S268=-1000,11,IF(S268&lt;0,11,IF(S268&gt;0,(S268),"0"))))</f>
        <v/>
      </c>
      <c r="BZ268" s="68" t="str">
        <f>IF(S268="","",IF(S268&gt;9,BV268,BX268))</f>
        <v/>
      </c>
      <c r="CA268" s="69" t="str">
        <f>IF(S268="","","-")</f>
        <v/>
      </c>
      <c r="CB268" s="70" t="str">
        <f>IF(S268="","",IF(S268&lt;-9,BW268,BY268))</f>
        <v/>
      </c>
      <c r="CC268" s="72" t="str">
        <f>IF(O268="","",SUM(T268:X268))</f>
        <v/>
      </c>
      <c r="CD268" s="73" t="str">
        <f>IF(CC268="","","-")</f>
        <v/>
      </c>
      <c r="CE268" s="74" t="str">
        <f>IF(O268="","",SUM(Y268:AC268))</f>
        <v/>
      </c>
      <c r="CP268" s="32"/>
      <c r="CQ268" s="32"/>
    </row>
    <row r="269" spans="1:95" s="31" customFormat="1" ht="15" hidden="1" customHeight="1" outlineLevel="1" x14ac:dyDescent="0.2">
      <c r="A269" s="43"/>
      <c r="B269" s="44"/>
      <c r="C269" s="75">
        <v>2</v>
      </c>
      <c r="D269" s="76" t="str">
        <f>IF(A269="","",VLOOKUP(A269,СписокКМ!D:I,2,FALSE))</f>
        <v/>
      </c>
      <c r="E269" s="47"/>
      <c r="F269" s="77" t="str">
        <f>IF(B269="","",VLOOKUP(B269,СписокКМ!D:I,2,FALSE))</f>
        <v/>
      </c>
      <c r="G269" s="49"/>
      <c r="H269" s="41"/>
      <c r="I269" s="91"/>
      <c r="J269" s="91"/>
      <c r="K269" s="91"/>
      <c r="L269" s="91"/>
      <c r="M269" s="51"/>
      <c r="N269" s="42"/>
      <c r="O269" s="79" t="str">
        <f>IF(I269="","",IF(I269="0",1000,IF(I269="-0",-1000,I269*1)))</f>
        <v/>
      </c>
      <c r="P269" s="79" t="str">
        <f t="shared" si="215"/>
        <v/>
      </c>
      <c r="Q269" s="79" t="str">
        <f t="shared" si="215"/>
        <v/>
      </c>
      <c r="R269" s="79" t="str">
        <f t="shared" si="215"/>
        <v/>
      </c>
      <c r="S269" s="80" t="str">
        <f t="shared" si="215"/>
        <v/>
      </c>
      <c r="T269" s="55" t="str">
        <f t="shared" si="216"/>
        <v/>
      </c>
      <c r="U269" s="56" t="str">
        <f t="shared" si="216"/>
        <v/>
      </c>
      <c r="V269" s="56" t="str">
        <f t="shared" si="216"/>
        <v/>
      </c>
      <c r="W269" s="56" t="str">
        <f t="shared" si="216"/>
        <v/>
      </c>
      <c r="X269" s="56" t="str">
        <f t="shared" si="216"/>
        <v/>
      </c>
      <c r="Y269" s="57" t="str">
        <f t="shared" si="217"/>
        <v/>
      </c>
      <c r="Z269" s="57" t="str">
        <f t="shared" si="217"/>
        <v/>
      </c>
      <c r="AA269" s="57" t="str">
        <f t="shared" si="217"/>
        <v/>
      </c>
      <c r="AB269" s="57" t="str">
        <f t="shared" si="217"/>
        <v/>
      </c>
      <c r="AC269" s="57" t="str">
        <f t="shared" si="217"/>
        <v/>
      </c>
      <c r="AD269" s="58" t="str">
        <f>IF(CC269="","",IF(CC269&gt;CE269,1,-1))</f>
        <v/>
      </c>
      <c r="AE269" s="58" t="str">
        <f>IF(CC269="","",IF(CC269&lt;CE269,1,-1))</f>
        <v/>
      </c>
      <c r="AF269" s="59">
        <f>IF(CC269&gt;CE269,1,0)</f>
        <v>0</v>
      </c>
      <c r="AG269" s="60">
        <f>IF(CE269&gt;CC269,1,0)</f>
        <v>0</v>
      </c>
      <c r="AH269" s="81" t="str">
        <f>IF(O269="","",AX269*1)</f>
        <v/>
      </c>
      <c r="AI269" s="92" t="str">
        <f>IF(P269="","",BE269*1)</f>
        <v/>
      </c>
      <c r="AJ269" s="92" t="str">
        <f>IF(Q269="","",BL269*1)</f>
        <v/>
      </c>
      <c r="AK269" s="92" t="str">
        <f>IF(R269="","",BS269*1)</f>
        <v/>
      </c>
      <c r="AL269" s="92" t="str">
        <f>IF(S269="","",BZ269*1)</f>
        <v/>
      </c>
      <c r="AM269" s="93" t="str">
        <f>IF(O269="","",AZ269*1)</f>
        <v/>
      </c>
      <c r="AN269" s="93" t="str">
        <f>IF(P269="","",BG269*1)</f>
        <v/>
      </c>
      <c r="AO269" s="93" t="str">
        <f>IF(Q269="","",BN269*1)</f>
        <v/>
      </c>
      <c r="AP269" s="93" t="str">
        <f>IF(R269="","",BU269*1)</f>
        <v/>
      </c>
      <c r="AQ269" s="93" t="str">
        <f>IF(S269="","",CB269*1)</f>
        <v/>
      </c>
      <c r="AR269" s="64">
        <f>SUM(AH269:AL269)</f>
        <v>0</v>
      </c>
      <c r="AS269" s="65">
        <f>SUM(AM269:AQ269)</f>
        <v>0</v>
      </c>
      <c r="AT269" s="66">
        <f>IF(O269=1000,11,IF(O269=-1000,0,IF(O269&gt;0,11,IF(O269&lt;0,(-O269),"0"))))</f>
        <v>11</v>
      </c>
      <c r="AU269" s="67" t="str">
        <f>IF(O269=1000,0,IF(O269=-1000,11,IF(O269&lt;-9,-(O269-2),IF(O269&gt;0,(O269),"0"))))</f>
        <v/>
      </c>
      <c r="AV269" s="66" t="e">
        <f>IF(O269=1000,11,IF(O269=-1000,0,IF(O269&gt;9,(O269+2),IF(O269&lt;0,(-O269),"0"))))</f>
        <v>#VALUE!</v>
      </c>
      <c r="AW269" s="67" t="str">
        <f>IF(O269=1000,0,IF(O269=-1000,11,IF(O269&lt;0,11,IF(O269&gt;0,(O269),"0"))))</f>
        <v/>
      </c>
      <c r="AX269" s="94" t="str">
        <f>IF(O269="","",IF(O269&gt;9,AV269,AT269))</f>
        <v/>
      </c>
      <c r="AY269" s="95" t="str">
        <f>IF(O269="","","-")</f>
        <v/>
      </c>
      <c r="AZ269" s="96" t="str">
        <f>IF(O269="","",IF(O269&lt;-9,AU269,AW269))</f>
        <v/>
      </c>
      <c r="BA269" s="66" t="e">
        <f>IF(P269=1000,11,IF(P269=-1000,0,IF(P269&gt;9,(P269+2),IF(P269&lt;0,(-P269),"0"))))</f>
        <v>#VALUE!</v>
      </c>
      <c r="BB269" s="67" t="str">
        <f>IF(P269=1000,0,IF(P269=-1000,11,IF(P269&lt;-9,-(P269-2),IF(P269&gt;0,(P269),"0"))))</f>
        <v/>
      </c>
      <c r="BC269" s="67">
        <f>IF(P269=1000,11,IF(P269=-1000,0,IF(P269&gt;0,11,IF(P269&lt;0,(-P269),"0"))))</f>
        <v>11</v>
      </c>
      <c r="BD269" s="67" t="str">
        <f>IF(P269=1000,0,IF(P269=-1000,11,IF(P269&lt;0,11,IF(P269&gt;0,(P269),"0"))))</f>
        <v/>
      </c>
      <c r="BE269" s="94" t="str">
        <f>IF(P269="","",IF(P269&gt;9,BA269,BC269))</f>
        <v/>
      </c>
      <c r="BF269" s="95" t="str">
        <f>IF(P269="","","-")</f>
        <v/>
      </c>
      <c r="BG269" s="96" t="str">
        <f>IF(P269="","",IF(P269&lt;-9,BB269,BD269))</f>
        <v/>
      </c>
      <c r="BH269" s="66" t="e">
        <f>IF(Q269=1000,11,IF(Q269=-1000,0,IF(Q269&gt;9,(Q269+2),IF(Q269&lt;0,(-Q269),"0"))))</f>
        <v>#VALUE!</v>
      </c>
      <c r="BI269" s="67" t="str">
        <f>IF(Q269=1000,0,IF(Q269=-1000,11,IF(Q269&lt;-9,-(Q269-2),IF(Q269&gt;0,(Q269),"0"))))</f>
        <v/>
      </c>
      <c r="BJ269" s="67">
        <f>IF(Q269=1000,11,IF(Q269=-1000,0,IF(Q269&gt;0,11,IF(Q269&lt;0,(-Q269),"0"))))</f>
        <v>11</v>
      </c>
      <c r="BK269" s="67" t="str">
        <f>IF(Q269=1000,0,IF(Q269=-1000,11,IF(Q269&lt;0,11,IF(Q269&gt;0,(Q269),"0"))))</f>
        <v/>
      </c>
      <c r="BL269" s="94" t="str">
        <f>IF(Q269="","",IF(Q269&gt;9,BH269,BJ269))</f>
        <v/>
      </c>
      <c r="BM269" s="95" t="str">
        <f>IF(Q269="","","-")</f>
        <v/>
      </c>
      <c r="BN269" s="96" t="str">
        <f>IF(Q269="","",IF(Q269&lt;-9,BI269,BK269))</f>
        <v/>
      </c>
      <c r="BO269" s="67" t="e">
        <f>IF(R269=1000,11,IF(R269=-1000,0,IF(R269&gt;9,(R269+2),IF(R269&lt;0,(-R269),"0"))))</f>
        <v>#VALUE!</v>
      </c>
      <c r="BP269" s="67" t="str">
        <f>IF(R269=1000,0,IF(R269=-1000,11,IF(R269&lt;-9,-(R269-2),IF(R269&gt;0,(R269),"0"))))</f>
        <v/>
      </c>
      <c r="BQ269" s="67">
        <f>IF(R269=1000,11,IF(R269=-1000,0,IF(R269&gt;0,11,IF(R269&lt;0,(-R269),"0"))))</f>
        <v>11</v>
      </c>
      <c r="BR269" s="67" t="str">
        <f>IF(R269=1000,0,IF(R269=-1000,11,IF(R269&lt;0,11,IF(R269&gt;0,(R269),"0"))))</f>
        <v/>
      </c>
      <c r="BS269" s="94" t="str">
        <f>IF(R269="","",IF(R269&gt;9,BO269,BQ269))</f>
        <v/>
      </c>
      <c r="BT269" s="95" t="str">
        <f>IF(R269="","","-")</f>
        <v/>
      </c>
      <c r="BU269" s="96" t="str">
        <f>IF(R269="","",IF(R269&lt;-9,BP269,BR269))</f>
        <v/>
      </c>
      <c r="BV269" s="67" t="e">
        <f>IF(S269=1000,11,IF(S269=-1000,0,IF(S269&gt;9,(S269+2),IF(S269&lt;0,(-S269),"0"))))</f>
        <v>#VALUE!</v>
      </c>
      <c r="BW269" s="67" t="str">
        <f>IF(S269=1000,0,IF(S269=-1000,11,IF(S269&lt;-9,-(S269-2),IF(S269&gt;0,(S269),"0"))))</f>
        <v/>
      </c>
      <c r="BX269" s="67">
        <f>IF(S269=1000,11,IF(S269=-1000,0,IF(S269&gt;0,11,IF(S269&lt;0,(-S269),"0"))))</f>
        <v>11</v>
      </c>
      <c r="BY269" s="71" t="str">
        <f>IF(S269=1000,0,IF(S269=-1000,11,IF(S269&lt;0,11,IF(S269&gt;0,(S269),"0"))))</f>
        <v/>
      </c>
      <c r="BZ269" s="94" t="str">
        <f>IF(S269="","",IF(S269&gt;9,BV269,BX269))</f>
        <v/>
      </c>
      <c r="CA269" s="95" t="str">
        <f>IF(S269="","","-")</f>
        <v/>
      </c>
      <c r="CB269" s="96" t="str">
        <f>IF(S269="","",IF(S269&lt;-9,BW269,BY269))</f>
        <v/>
      </c>
      <c r="CC269" s="97" t="str">
        <f>IF(O269="","",SUM(T269:X269))</f>
        <v/>
      </c>
      <c r="CD269" s="88" t="str">
        <f>IF(CC269="","","-")</f>
        <v/>
      </c>
      <c r="CE269" s="98" t="str">
        <f>IF(O269="","",SUM(Y269:AC269))</f>
        <v/>
      </c>
      <c r="CP269" s="32"/>
      <c r="CQ269" s="32"/>
    </row>
    <row r="270" spans="1:95" s="31" customFormat="1" ht="15" hidden="1" customHeight="1" outlineLevel="1" x14ac:dyDescent="0.2">
      <c r="A270" s="43"/>
      <c r="B270" s="44"/>
      <c r="C270" s="1250">
        <v>3</v>
      </c>
      <c r="D270" s="76" t="str">
        <f>IF(A270="","",VLOOKUP(A270,СписокКМ!D:I,2,FALSE))</f>
        <v/>
      </c>
      <c r="E270" s="47"/>
      <c r="F270" s="77" t="str">
        <f>IF(B270="","",VLOOKUP(B270,СписокКМ!D:I,2,FALSE))</f>
        <v/>
      </c>
      <c r="G270" s="49"/>
      <c r="H270" s="41"/>
      <c r="I270" s="1252"/>
      <c r="J270" s="1252"/>
      <c r="K270" s="1252"/>
      <c r="L270" s="1252"/>
      <c r="M270" s="1252"/>
      <c r="N270" s="42"/>
      <c r="O270" s="1244" t="str">
        <f>IF(I270="","",IF(I270="0",1000,IF(I270="-0",-1000,I270*1)))</f>
        <v/>
      </c>
      <c r="P270" s="1244" t="str">
        <f>IF(J270="","",IF(J270="0",1000,IF(J270="-0",-1000,J270*1)))</f>
        <v/>
      </c>
      <c r="Q270" s="1244" t="str">
        <f>IF(K270="","",IF(K270="0",1000,IF(K270="-0",-1000,K270*1)))</f>
        <v/>
      </c>
      <c r="R270" s="1244" t="str">
        <f>IF(L271="","",IF(L271="0",1000,IF(L271="-0",-1000,L271*1)))</f>
        <v/>
      </c>
      <c r="S270" s="1246" t="str">
        <f>IF(M271="","",IF(M271="0",1000,IF(M271="-0",-1000,M271*1)))</f>
        <v/>
      </c>
      <c r="T270" s="1248" t="str">
        <f>IF(O270="","",IF(O270&gt;0,1,0))</f>
        <v/>
      </c>
      <c r="U270" s="1284" t="str">
        <f>IF(P270="","",IF(P270&gt;0,1,0))</f>
        <v/>
      </c>
      <c r="V270" s="1284" t="str">
        <f>IF(Q270="","",IF(Q270&gt;0,1,0))</f>
        <v/>
      </c>
      <c r="W270" s="1284" t="str">
        <f>IF(R270="","",IF(R270&gt;0,1,0))</f>
        <v/>
      </c>
      <c r="X270" s="1284" t="str">
        <f>IF(S270="","",IF(S270&gt;0,1,0))</f>
        <v/>
      </c>
      <c r="Y270" s="1278" t="str">
        <f>IF(O270="","",IF(O270&lt;0,1,0))</f>
        <v/>
      </c>
      <c r="Z270" s="1278" t="str">
        <f>IF(P270="","",IF(P270&lt;0,1,0))</f>
        <v/>
      </c>
      <c r="AA270" s="1278" t="str">
        <f>IF(Q270="","",IF(Q270&lt;0,1,0))</f>
        <v/>
      </c>
      <c r="AB270" s="1278" t="str">
        <f>IF(R270="","",IF(R270&lt;0,1,0))</f>
        <v/>
      </c>
      <c r="AC270" s="1278" t="str">
        <f>IF(S270="","",IF(S270&lt;0,1,0))</f>
        <v/>
      </c>
      <c r="AD270" s="1280" t="str">
        <f>IF(CC270="","",IF(CC270&gt;CE270,1,-1))</f>
        <v/>
      </c>
      <c r="AE270" s="1280" t="str">
        <f>IF(CC270="","",IF(CC270&lt;CE270,1,-1))</f>
        <v/>
      </c>
      <c r="AF270" s="1282">
        <f>IF(CC270&gt;CE270,1,0)</f>
        <v>0</v>
      </c>
      <c r="AG270" s="1272">
        <f>IF(CE270&gt;CC270,1,0)</f>
        <v>0</v>
      </c>
      <c r="AH270" s="1274" t="str">
        <f>IF(O270="","",AX270*1)</f>
        <v/>
      </c>
      <c r="AI270" s="1276" t="str">
        <f>IF(P270="","",BE270*1)</f>
        <v/>
      </c>
      <c r="AJ270" s="1276" t="str">
        <f>IF(Q270="","",BL270*1)</f>
        <v/>
      </c>
      <c r="AK270" s="1276" t="str">
        <f>IF(R270="","",BS270*1)</f>
        <v/>
      </c>
      <c r="AL270" s="1276" t="str">
        <f>IF(S270="","",BZ270*1)</f>
        <v/>
      </c>
      <c r="AM270" s="1298" t="str">
        <f>IF(O270="","",AZ270*1)</f>
        <v/>
      </c>
      <c r="AN270" s="1298" t="str">
        <f>IF(P270="","",BG270*1)</f>
        <v/>
      </c>
      <c r="AO270" s="1298" t="str">
        <f>IF(Q270="","",BN270*1)</f>
        <v/>
      </c>
      <c r="AP270" s="1298" t="str">
        <f>IF(R270="","",BU270*1)</f>
        <v/>
      </c>
      <c r="AQ270" s="1298" t="str">
        <f>IF(S270="","",CB270*1)</f>
        <v/>
      </c>
      <c r="AR270" s="1300">
        <f>SUM(AH271:AL271)</f>
        <v>0</v>
      </c>
      <c r="AS270" s="1292">
        <f>SUM(AM271:AQ271)</f>
        <v>0</v>
      </c>
      <c r="AT270" s="1294">
        <f>IF(O270=1000,11,IF(O270=-1000,0,IF(O270&gt;0,11,IF(O270&lt;0,(-O270),"0"))))</f>
        <v>11</v>
      </c>
      <c r="AU270" s="1286" t="str">
        <f>IF(O270=1000,0,IF(O270=-1000,11,IF(O270&lt;-9,-(O270-2),IF(O270&gt;0,(O270),"0"))))</f>
        <v/>
      </c>
      <c r="AV270" s="1286" t="e">
        <f>IF(O270=1000,11,IF(O270=-1000,0,IF(O270&gt;9,(O270+2),IF(O270&lt;0,(-O270),"0"))))</f>
        <v>#VALUE!</v>
      </c>
      <c r="AW270" s="1286" t="str">
        <f>IF(O270=1000,0,IF(O270=-1000,11,IF(O270&lt;0,11,IF(O270&gt;0,(O270),"0"))))</f>
        <v/>
      </c>
      <c r="AX270" s="1296" t="str">
        <f>IF(O270="","",IF(O270&gt;9,AV270,AT270))</f>
        <v/>
      </c>
      <c r="AY270" s="1288" t="str">
        <f>IF(O270="","","-")</f>
        <v/>
      </c>
      <c r="AZ270" s="1290" t="str">
        <f>IF(O270="","",IF(O270&lt;-9,AU270,AW270))</f>
        <v/>
      </c>
      <c r="BA270" s="1286" t="e">
        <f>IF(P270=1000,11,IF(P270=-1000,0,IF(P270&gt;9,(P270+2),IF(P270&lt;0,(-P270),"0"))))</f>
        <v>#VALUE!</v>
      </c>
      <c r="BB270" s="1286" t="str">
        <f>IF(P270=1000,0,IF(P270=-1000,11,IF(P270&lt;-9,-(P270-2),IF(P270&gt;0,(P270),"0"))))</f>
        <v/>
      </c>
      <c r="BC270" s="1286">
        <f>IF(P270=1000,11,IF(P270=-1000,0,IF(P270&gt;0,11,IF(P270&lt;0,(-P270),"0"))))</f>
        <v>11</v>
      </c>
      <c r="BD270" s="1286" t="str">
        <f>IF(P270=1000,0,IF(P270=-1000,11,IF(P270&lt;0,11,IF(P270&gt;0,(P270),"0"))))</f>
        <v/>
      </c>
      <c r="BE270" s="1296" t="str">
        <f>IF(P270="","",IF(P270&gt;9,BA270,BC270))</f>
        <v/>
      </c>
      <c r="BF270" s="1288" t="str">
        <f>IF(P270="","","-")</f>
        <v/>
      </c>
      <c r="BG270" s="1290" t="str">
        <f>IF(P270="","",IF(P270&lt;-9,BB270,BD270))</f>
        <v/>
      </c>
      <c r="BH270" s="1286" t="e">
        <f>IF(Q270=1000,11,IF(Q270=-1000,0,IF(Q270&gt;9,(Q270+2),IF(Q270&lt;0,(-Q270),"0"))))</f>
        <v>#VALUE!</v>
      </c>
      <c r="BI270" s="1286" t="str">
        <f>IF(Q270=1000,0,IF(Q270=-1000,11,IF(Q270&lt;-9,-(Q270-2),IF(Q270&gt;0,(Q270),"0"))))</f>
        <v/>
      </c>
      <c r="BJ270" s="1286">
        <f>IF(Q270=1000,11,IF(Q270=-1000,0,IF(Q270&gt;0,11,IF(Q270&lt;0,(-Q270),"0"))))</f>
        <v>11</v>
      </c>
      <c r="BK270" s="1286" t="str">
        <f>IF(Q270=1000,0,IF(Q270=-1000,11,IF(Q270&lt;0,11,IF(Q270&gt;0,(Q270),"0"))))</f>
        <v/>
      </c>
      <c r="BL270" s="1296" t="str">
        <f>IF(Q270="","",IF(Q270&gt;9,BH270,BJ270))</f>
        <v/>
      </c>
      <c r="BM270" s="1288" t="str">
        <f>IF(Q270="","","-")</f>
        <v/>
      </c>
      <c r="BN270" s="1290" t="str">
        <f>IF(Q270="","",IF(Q270&lt;-9,BI270,BK270))</f>
        <v/>
      </c>
      <c r="BO270" s="1286" t="e">
        <f>IF(R270=1000,11,IF(R270=-1000,0,IF(R270&gt;9,(R270+2),IF(R270&lt;0,(-R270),"0"))))</f>
        <v>#VALUE!</v>
      </c>
      <c r="BP270" s="1286" t="str">
        <f>IF(R270=1000,0,IF(R270=-1000,11,IF(R270&lt;-9,-(R270-2),IF(R270&gt;0,(R270),"0"))))</f>
        <v/>
      </c>
      <c r="BQ270" s="1286">
        <f>IF(R270=1000,11,IF(R270=-1000,0,IF(R270&gt;0,11,IF(R270&lt;0,(-R270),"0"))))</f>
        <v>11</v>
      </c>
      <c r="BR270" s="1286" t="str">
        <f>IF(R270=1000,0,IF(R270=-1000,11,IF(R270&lt;0,11,IF(R270&gt;0,(R270),"0"))))</f>
        <v/>
      </c>
      <c r="BS270" s="1296" t="str">
        <f>IF(R270="","",IF(R270&gt;9,BO270,BQ270))</f>
        <v/>
      </c>
      <c r="BT270" s="1288" t="str">
        <f>IF(R270="","","-")</f>
        <v/>
      </c>
      <c r="BU270" s="1290" t="str">
        <f>IF(R270="","",IF(R270&lt;-9,BP270,BR270))</f>
        <v/>
      </c>
      <c r="BV270" s="1286" t="e">
        <f>IF(S270=1000,11,IF(S270=-1000,0,IF(S270&gt;9,(S270+2),IF(S270&lt;0,(-S270),"0"))))</f>
        <v>#VALUE!</v>
      </c>
      <c r="BW270" s="1286" t="str">
        <f>IF(S270=1000,0,IF(S270=-1000,11,IF(S270&lt;-9,-(S270-2),IF(S270&gt;0,(S270),"0"))))</f>
        <v/>
      </c>
      <c r="BX270" s="1286">
        <f>IF(S270=1000,11,IF(S270=-1000,0,IF(S270&gt;0,11,IF(S270&lt;0,(-S270),"0"))))</f>
        <v>11</v>
      </c>
      <c r="BY270" s="1286" t="str">
        <f>IF(S270=1000,0,IF(S270=-1000,11,IF(S270&lt;0,11,IF(S270&gt;0,(S270),"0"))))</f>
        <v/>
      </c>
      <c r="BZ270" s="1296" t="str">
        <f>IF(S270="","",IF(S270&gt;9,BV270,BX270))</f>
        <v/>
      </c>
      <c r="CA270" s="1288" t="str">
        <f>IF(S270="","","-")</f>
        <v/>
      </c>
      <c r="CB270" s="1290" t="str">
        <f>IF(S270="","",IF(S270&lt;-9,BW270,BY270))</f>
        <v/>
      </c>
      <c r="CC270" s="1302" t="str">
        <f>IF(O270="","",SUM(T270:X271))</f>
        <v/>
      </c>
      <c r="CD270" s="1304" t="str">
        <f>IF(CC270="","","-")</f>
        <v/>
      </c>
      <c r="CE270" s="1306" t="str">
        <f>IF(O270="","",SUM(Y270:AC271))</f>
        <v/>
      </c>
      <c r="CP270" s="32"/>
      <c r="CQ270" s="32"/>
    </row>
    <row r="271" spans="1:95" s="31" customFormat="1" ht="15" hidden="1" customHeight="1" outlineLevel="1" x14ac:dyDescent="0.2">
      <c r="A271" s="43"/>
      <c r="B271" s="44"/>
      <c r="C271" s="1251"/>
      <c r="D271" s="46" t="str">
        <f>IF(A271="","",VLOOKUP(A271,СписокКМ!D:I,2,FALSE))</f>
        <v/>
      </c>
      <c r="E271" s="47"/>
      <c r="F271" s="48" t="str">
        <f>IF(B271="","",VLOOKUP(B271,СписокКМ!D:I,2,FALSE))</f>
        <v/>
      </c>
      <c r="G271" s="49"/>
      <c r="H271" s="41"/>
      <c r="I271" s="1253"/>
      <c r="J271" s="1253"/>
      <c r="K271" s="1253"/>
      <c r="L271" s="1253"/>
      <c r="M271" s="1253"/>
      <c r="N271" s="42"/>
      <c r="O271" s="1245"/>
      <c r="P271" s="1245"/>
      <c r="Q271" s="1245"/>
      <c r="R271" s="1245"/>
      <c r="S271" s="1247"/>
      <c r="T271" s="1249"/>
      <c r="U271" s="1285"/>
      <c r="V271" s="1285"/>
      <c r="W271" s="1285"/>
      <c r="X271" s="1285"/>
      <c r="Y271" s="1279"/>
      <c r="Z271" s="1279"/>
      <c r="AA271" s="1279"/>
      <c r="AB271" s="1279"/>
      <c r="AC271" s="1279"/>
      <c r="AD271" s="1281"/>
      <c r="AE271" s="1281"/>
      <c r="AF271" s="1283"/>
      <c r="AG271" s="1273"/>
      <c r="AH271" s="1275"/>
      <c r="AI271" s="1277"/>
      <c r="AJ271" s="1277"/>
      <c r="AK271" s="1277"/>
      <c r="AL271" s="1277"/>
      <c r="AM271" s="1299"/>
      <c r="AN271" s="1299"/>
      <c r="AO271" s="1299"/>
      <c r="AP271" s="1299"/>
      <c r="AQ271" s="1299"/>
      <c r="AR271" s="1301"/>
      <c r="AS271" s="1293"/>
      <c r="AT271" s="1295"/>
      <c r="AU271" s="1287"/>
      <c r="AV271" s="1287"/>
      <c r="AW271" s="1287"/>
      <c r="AX271" s="1297"/>
      <c r="AY271" s="1289"/>
      <c r="AZ271" s="1291"/>
      <c r="BA271" s="1287"/>
      <c r="BB271" s="1287"/>
      <c r="BC271" s="1287"/>
      <c r="BD271" s="1287"/>
      <c r="BE271" s="1297"/>
      <c r="BF271" s="1289"/>
      <c r="BG271" s="1291"/>
      <c r="BH271" s="1287"/>
      <c r="BI271" s="1287"/>
      <c r="BJ271" s="1287"/>
      <c r="BK271" s="1287"/>
      <c r="BL271" s="1297"/>
      <c r="BM271" s="1289"/>
      <c r="BN271" s="1291"/>
      <c r="BO271" s="1287"/>
      <c r="BP271" s="1287"/>
      <c r="BQ271" s="1287"/>
      <c r="BR271" s="1287"/>
      <c r="BS271" s="1297"/>
      <c r="BT271" s="1289"/>
      <c r="BU271" s="1291"/>
      <c r="BV271" s="1287"/>
      <c r="BW271" s="1287"/>
      <c r="BX271" s="1287"/>
      <c r="BY271" s="1287"/>
      <c r="BZ271" s="1297"/>
      <c r="CA271" s="1289"/>
      <c r="CB271" s="1291"/>
      <c r="CC271" s="1303"/>
      <c r="CD271" s="1305"/>
      <c r="CE271" s="1307"/>
      <c r="CP271" s="32"/>
      <c r="CQ271" s="32"/>
    </row>
    <row r="272" spans="1:95" s="31" customFormat="1" ht="15" hidden="1" customHeight="1" outlineLevel="1" x14ac:dyDescent="0.2">
      <c r="A272" s="99" t="str">
        <f>IF(A268="","",A268)</f>
        <v/>
      </c>
      <c r="B272" s="99" t="str">
        <f>IF(B268="","",B269)</f>
        <v/>
      </c>
      <c r="C272" s="75">
        <v>4</v>
      </c>
      <c r="D272" s="100" t="str">
        <f>IF(A272="","",VLOOKUP(A272,СписокКМ!D:I,2,FALSE))</f>
        <v/>
      </c>
      <c r="E272" s="101"/>
      <c r="F272" s="77" t="str">
        <f>IF(B272="","",VLOOKUP(B272,СписокКМ!D:I,2,FALSE))</f>
        <v/>
      </c>
      <c r="G272" s="102"/>
      <c r="H272" s="41"/>
      <c r="I272" s="91"/>
      <c r="J272" s="91"/>
      <c r="K272" s="91"/>
      <c r="L272" s="91"/>
      <c r="M272" s="91"/>
      <c r="N272" s="42"/>
      <c r="O272" s="79" t="str">
        <f>IF(I272="","",IF(I272="0",1000,IF(I272="-0",-1000,I272*1)))</f>
        <v/>
      </c>
      <c r="P272" s="79" t="str">
        <f t="shared" ref="P272:S273" si="218">IF(J272="","",IF(J272="0",1000,IF(J272="-0",-1000,J272*1)))</f>
        <v/>
      </c>
      <c r="Q272" s="79" t="str">
        <f t="shared" si="218"/>
        <v/>
      </c>
      <c r="R272" s="79" t="str">
        <f t="shared" si="218"/>
        <v/>
      </c>
      <c r="S272" s="80" t="str">
        <f t="shared" si="218"/>
        <v/>
      </c>
      <c r="T272" s="103" t="str">
        <f t="shared" ref="T272:X273" si="219">IF(O272="","",IF(O272&gt;0,1,0))</f>
        <v/>
      </c>
      <c r="U272" s="104" t="str">
        <f t="shared" si="219"/>
        <v/>
      </c>
      <c r="V272" s="104" t="str">
        <f t="shared" si="219"/>
        <v/>
      </c>
      <c r="W272" s="104" t="str">
        <f t="shared" si="219"/>
        <v/>
      </c>
      <c r="X272" s="104" t="str">
        <f t="shared" si="219"/>
        <v/>
      </c>
      <c r="Y272" s="105" t="str">
        <f t="shared" ref="Y272:AC273" si="220">IF(O272="","",IF(O272&lt;0,1,0))</f>
        <v/>
      </c>
      <c r="Z272" s="105" t="str">
        <f t="shared" si="220"/>
        <v/>
      </c>
      <c r="AA272" s="105" t="str">
        <f t="shared" si="220"/>
        <v/>
      </c>
      <c r="AB272" s="105" t="str">
        <f t="shared" si="220"/>
        <v/>
      </c>
      <c r="AC272" s="105" t="str">
        <f t="shared" si="220"/>
        <v/>
      </c>
      <c r="AD272" s="106" t="str">
        <f>IF(CC272="","",IF(CC272&gt;CE272,1,-1))</f>
        <v/>
      </c>
      <c r="AE272" s="106" t="str">
        <f>IF(CC272="","",IF(CC272&lt;CE272,1,-1))</f>
        <v/>
      </c>
      <c r="AF272" s="107">
        <f>IF(CC272&gt;CE272,1,0)</f>
        <v>0</v>
      </c>
      <c r="AG272" s="108">
        <f>IF(CE272&gt;CC272,1,0)</f>
        <v>0</v>
      </c>
      <c r="AH272" s="81" t="str">
        <f>IF(O272="","",AX272*1)</f>
        <v/>
      </c>
      <c r="AI272" s="92" t="str">
        <f>IF(P272="","",BE272*1)</f>
        <v/>
      </c>
      <c r="AJ272" s="92" t="str">
        <f>IF(Q272="","",BL272*1)</f>
        <v/>
      </c>
      <c r="AK272" s="92" t="str">
        <f>IF(R272="","",BS272*1)</f>
        <v/>
      </c>
      <c r="AL272" s="92" t="str">
        <f>IF(S272="","",BZ272*1)</f>
        <v/>
      </c>
      <c r="AM272" s="93" t="str">
        <f>IF(O272="","",AZ272*1)</f>
        <v/>
      </c>
      <c r="AN272" s="93" t="str">
        <f>IF(P272="","",BG272*1)</f>
        <v/>
      </c>
      <c r="AO272" s="93" t="str">
        <f>IF(Q272="","",BN272*1)</f>
        <v/>
      </c>
      <c r="AP272" s="93" t="str">
        <f>IF(R272="","",BU272*1)</f>
        <v/>
      </c>
      <c r="AQ272" s="93" t="str">
        <f>IF(S272="","",CB272*1)</f>
        <v/>
      </c>
      <c r="AR272" s="109">
        <f>SUM(AH272:AL272)</f>
        <v>0</v>
      </c>
      <c r="AS272" s="110">
        <f>SUM(AM272:AQ272)</f>
        <v>0</v>
      </c>
      <c r="AT272" s="111">
        <f>IF(O272=1000,11,IF(O272=-1000,0,IF(O272&gt;0,11,IF(O272&lt;0,(-O272),"0"))))</f>
        <v>11</v>
      </c>
      <c r="AU272" s="112" t="str">
        <f>IF(O272=1000,0,IF(O272=-1000,11,IF(O272&lt;-9,-(O272-2),IF(O272&gt;0,(O272),"0"))))</f>
        <v/>
      </c>
      <c r="AV272" s="111" t="e">
        <f>IF(O272=1000,11,IF(O272=-1000,0,IF(O272&gt;9,(O272+2),IF(O272&lt;0,(-O272),"0"))))</f>
        <v>#VALUE!</v>
      </c>
      <c r="AW272" s="112" t="str">
        <f>IF(O272=1000,0,IF(O272=-1000,11,IF(O272&lt;0,11,IF(O272&gt;0,(O272),"0"))))</f>
        <v/>
      </c>
      <c r="AX272" s="94" t="str">
        <f>IF(O272="","",IF(O272&gt;9,AV272,AT272))</f>
        <v/>
      </c>
      <c r="AY272" s="95" t="str">
        <f>IF(O272="","","-")</f>
        <v/>
      </c>
      <c r="AZ272" s="96" t="str">
        <f>IF(O272="","",IF(O272&lt;-9,AU272,AW272))</f>
        <v/>
      </c>
      <c r="BA272" s="111" t="e">
        <f>IF(P272=1000,11,IF(P272=-1000,0,IF(P272&gt;9,(P272+2),IF(P272&lt;0,(-P272),"0"))))</f>
        <v>#VALUE!</v>
      </c>
      <c r="BB272" s="112" t="str">
        <f>IF(P272=1000,0,IF(P272=-1000,11,IF(P272&lt;-9,-(P272-2),IF(P272&gt;0,(P272),"0"))))</f>
        <v/>
      </c>
      <c r="BC272" s="112">
        <f>IF(P272=1000,11,IF(P272=-1000,0,IF(P272&gt;0,11,IF(P272&lt;0,(-P272),"0"))))</f>
        <v>11</v>
      </c>
      <c r="BD272" s="112" t="str">
        <f>IF(P272=1000,0,IF(P272=-1000,11,IF(P272&lt;0,11,IF(P272&gt;0,(P272),"0"))))</f>
        <v/>
      </c>
      <c r="BE272" s="94" t="str">
        <f>IF(P272="","",IF(P272&gt;9,BA272,BC272))</f>
        <v/>
      </c>
      <c r="BF272" s="95" t="str">
        <f>IF(P272="","","-")</f>
        <v/>
      </c>
      <c r="BG272" s="96" t="str">
        <f>IF(P272="","",IF(P272&lt;-9,BB272,BD272))</f>
        <v/>
      </c>
      <c r="BH272" s="111" t="e">
        <f>IF(Q272=1000,11,IF(Q272=-1000,0,IF(Q272&gt;9,(Q272+2),IF(Q272&lt;0,(-Q272),"0"))))</f>
        <v>#VALUE!</v>
      </c>
      <c r="BI272" s="112" t="str">
        <f>IF(Q272=1000,0,IF(Q272=-1000,11,IF(Q272&lt;-9,-(Q272-2),IF(Q272&gt;0,(Q272),"0"))))</f>
        <v/>
      </c>
      <c r="BJ272" s="112">
        <f>IF(Q272=1000,11,IF(Q272=-1000,0,IF(Q272&gt;0,11,IF(Q272&lt;0,(-Q272),"0"))))</f>
        <v>11</v>
      </c>
      <c r="BK272" s="112" t="str">
        <f>IF(Q272=1000,0,IF(Q272=-1000,11,IF(Q272&lt;0,11,IF(Q272&gt;0,(Q272),"0"))))</f>
        <v/>
      </c>
      <c r="BL272" s="94" t="str">
        <f>IF(Q272="","",IF(Q272&gt;9,BH272,BJ272))</f>
        <v/>
      </c>
      <c r="BM272" s="95" t="str">
        <f>IF(Q272="","","-")</f>
        <v/>
      </c>
      <c r="BN272" s="96" t="str">
        <f>IF(Q272="","",IF(Q272&lt;-9,BI272,BK272))</f>
        <v/>
      </c>
      <c r="BO272" s="112" t="e">
        <f>IF(R272=1000,11,IF(R272=-1000,0,IF(R272&gt;9,(R272+2),IF(R272&lt;0,(-R272),"0"))))</f>
        <v>#VALUE!</v>
      </c>
      <c r="BP272" s="112" t="str">
        <f>IF(R272=1000,0,IF(R272=-1000,11,IF(R272&lt;-9,-(R272-2),IF(R272&gt;0,(R272),"0"))))</f>
        <v/>
      </c>
      <c r="BQ272" s="112">
        <f>IF(R272=1000,11,IF(R272=-1000,0,IF(R272&gt;0,11,IF(R272&lt;0,(-R272),"0"))))</f>
        <v>11</v>
      </c>
      <c r="BR272" s="112" t="str">
        <f>IF(R272=1000,0,IF(R272=-1000,11,IF(R272&lt;0,11,IF(R272&gt;0,(R272),"0"))))</f>
        <v/>
      </c>
      <c r="BS272" s="94" t="str">
        <f>IF(R272="","",IF(R272&gt;9,BO272,BQ272))</f>
        <v/>
      </c>
      <c r="BT272" s="95" t="str">
        <f>IF(R272="","","-")</f>
        <v/>
      </c>
      <c r="BU272" s="96" t="str">
        <f>IF(R272="","",IF(R272&lt;-9,BP272,BR272))</f>
        <v/>
      </c>
      <c r="BV272" s="112" t="e">
        <f>IF(S272=1000,11,IF(S272=-1000,0,IF(S272&gt;9,(S272+2),IF(S272&lt;0,(-S272),"0"))))</f>
        <v>#VALUE!</v>
      </c>
      <c r="BW272" s="112" t="str">
        <f>IF(S272=1000,0,IF(S272=-1000,11,IF(S272&lt;-9,-(S272-2),IF(S272&gt;0,(S272),"0"))))</f>
        <v/>
      </c>
      <c r="BX272" s="112">
        <f>IF(S272=1000,11,IF(S272=-1000,0,IF(S272&gt;0,11,IF(S272&lt;0,(-S272),"0"))))</f>
        <v>11</v>
      </c>
      <c r="BY272" s="113" t="str">
        <f>IF(S272=1000,0,IF(S272=-1000,11,IF(S272&lt;0,11,IF(S272&gt;0,(S272),"0"))))</f>
        <v/>
      </c>
      <c r="BZ272" s="94" t="str">
        <f>IF(S272="","",IF(S272&gt;9,BV272,BX272))</f>
        <v/>
      </c>
      <c r="CA272" s="95" t="str">
        <f>IF(S272="","","-")</f>
        <v/>
      </c>
      <c r="CB272" s="96" t="str">
        <f>IF(S272="","",IF(S272&lt;-9,BW272,BY272))</f>
        <v/>
      </c>
      <c r="CC272" s="97" t="str">
        <f>IF(O272="","",SUM(T272:X272))</f>
        <v/>
      </c>
      <c r="CD272" s="88" t="str">
        <f>IF(CC272="","","-")</f>
        <v/>
      </c>
      <c r="CE272" s="98" t="str">
        <f>IF(O272="","",SUM(Y272:AC272))</f>
        <v/>
      </c>
      <c r="CP272" s="32"/>
      <c r="CQ272" s="32"/>
    </row>
    <row r="273" spans="1:95" s="31" customFormat="1" ht="15" hidden="1" customHeight="1" outlineLevel="1" thickBot="1" x14ac:dyDescent="0.25">
      <c r="A273" s="99" t="str">
        <f>IF(A268="","",A269)</f>
        <v/>
      </c>
      <c r="B273" s="99" t="str">
        <f>IF(B268="","",B268)</f>
        <v/>
      </c>
      <c r="C273" s="114">
        <v>5</v>
      </c>
      <c r="D273" s="115" t="str">
        <f>IF(A273="","",VLOOKUP(A273,СписокКМ!D:I,2,FALSE))</f>
        <v/>
      </c>
      <c r="E273" s="116"/>
      <c r="F273" s="117" t="str">
        <f>IF(B273="","",VLOOKUP(B273,СписокКМ!D:I,2,FALSE))</f>
        <v/>
      </c>
      <c r="G273" s="118"/>
      <c r="H273" s="119"/>
      <c r="I273" s="120"/>
      <c r="J273" s="120"/>
      <c r="K273" s="120"/>
      <c r="L273" s="121"/>
      <c r="M273" s="121"/>
      <c r="N273" s="122"/>
      <c r="O273" s="123" t="str">
        <f>IF(I273="","",IF(I273="0",1000,IF(I273="-0",-1000,I273*1)))</f>
        <v/>
      </c>
      <c r="P273" s="123" t="str">
        <f t="shared" si="218"/>
        <v/>
      </c>
      <c r="Q273" s="123" t="str">
        <f t="shared" si="218"/>
        <v/>
      </c>
      <c r="R273" s="123" t="str">
        <f t="shared" si="218"/>
        <v/>
      </c>
      <c r="S273" s="124" t="str">
        <f t="shared" si="218"/>
        <v/>
      </c>
      <c r="T273" s="125" t="str">
        <f t="shared" si="219"/>
        <v/>
      </c>
      <c r="U273" s="126" t="str">
        <f t="shared" si="219"/>
        <v/>
      </c>
      <c r="V273" s="126" t="str">
        <f t="shared" si="219"/>
        <v/>
      </c>
      <c r="W273" s="126" t="str">
        <f t="shared" si="219"/>
        <v/>
      </c>
      <c r="X273" s="126" t="str">
        <f t="shared" si="219"/>
        <v/>
      </c>
      <c r="Y273" s="127" t="str">
        <f t="shared" si="220"/>
        <v/>
      </c>
      <c r="Z273" s="127" t="str">
        <f t="shared" si="220"/>
        <v/>
      </c>
      <c r="AA273" s="127" t="str">
        <f t="shared" si="220"/>
        <v/>
      </c>
      <c r="AB273" s="127" t="str">
        <f t="shared" si="220"/>
        <v/>
      </c>
      <c r="AC273" s="127" t="str">
        <f t="shared" si="220"/>
        <v/>
      </c>
      <c r="AD273" s="128" t="str">
        <f>IF(CC273="","",IF(CC273&gt;CE273,1,-1))</f>
        <v/>
      </c>
      <c r="AE273" s="128" t="str">
        <f>IF(CC273="","",IF(CC273&lt;CE273,1,-1))</f>
        <v/>
      </c>
      <c r="AF273" s="129">
        <f>IF(CC273&gt;CE273,1,0)</f>
        <v>0</v>
      </c>
      <c r="AG273" s="130">
        <f>IF(CE273&gt;CC273,1,0)</f>
        <v>0</v>
      </c>
      <c r="AH273" s="131" t="str">
        <f>IF(O273="","",AX273*1)</f>
        <v/>
      </c>
      <c r="AI273" s="132" t="str">
        <f>IF(P273="","",BE273*1)</f>
        <v/>
      </c>
      <c r="AJ273" s="132" t="str">
        <f>IF(Q273="","",BL273*1)</f>
        <v/>
      </c>
      <c r="AK273" s="132" t="str">
        <f>IF(R273="","",BS273*1)</f>
        <v/>
      </c>
      <c r="AL273" s="132" t="str">
        <f>IF(S273="","",BZ273*1)</f>
        <v/>
      </c>
      <c r="AM273" s="133" t="str">
        <f>IF(O273="","",AZ273*1)</f>
        <v/>
      </c>
      <c r="AN273" s="133" t="str">
        <f>IF(P273="","",BG273*1)</f>
        <v/>
      </c>
      <c r="AO273" s="133" t="str">
        <f>IF(Q273="","",BN273*1)</f>
        <v/>
      </c>
      <c r="AP273" s="133" t="str">
        <f>IF(R273="","",BU273*1)</f>
        <v/>
      </c>
      <c r="AQ273" s="133" t="str">
        <f>IF(S273="","",CB273*1)</f>
        <v/>
      </c>
      <c r="AR273" s="134">
        <f>SUM(AH273:AL273)</f>
        <v>0</v>
      </c>
      <c r="AS273" s="135">
        <f>SUM(AM273:AQ273)</f>
        <v>0</v>
      </c>
      <c r="AT273" s="136">
        <f>IF(O273=1000,11,IF(O273=-1000,0,IF(O273&gt;0,11,IF(O273&lt;0,(-O273),"0"))))</f>
        <v>11</v>
      </c>
      <c r="AU273" s="137" t="str">
        <f>IF(O273=1000,0,IF(O273=-1000,11,IF(O273&lt;-9,-(O273-2),IF(O273&gt;0,(O273),"0"))))</f>
        <v/>
      </c>
      <c r="AV273" s="136" t="e">
        <f>IF(O273=1000,11,IF(O273=-1000,0,IF(O273&gt;9,(O273+2),IF(O273&lt;0,(-O273),"0"))))</f>
        <v>#VALUE!</v>
      </c>
      <c r="AW273" s="137" t="str">
        <f>IF(O273=1000,0,IF(O273=-1000,11,IF(O273&lt;0,11,IF(O273&gt;0,(O273),"0"))))</f>
        <v/>
      </c>
      <c r="AX273" s="138" t="str">
        <f>IF(O273="","",IF(O273&gt;9,AV273,AT273))</f>
        <v/>
      </c>
      <c r="AY273" s="139" t="str">
        <f>IF(O273="","","-")</f>
        <v/>
      </c>
      <c r="AZ273" s="140" t="str">
        <f>IF(O273="","",IF(O273&lt;-9,AU273,AW273))</f>
        <v/>
      </c>
      <c r="BA273" s="136" t="e">
        <f>IF(P273=1000,11,IF(P273=-1000,0,IF(P273&gt;9,(P273+2),IF(P273&lt;0,(-P273),"0"))))</f>
        <v>#VALUE!</v>
      </c>
      <c r="BB273" s="137" t="str">
        <f>IF(P273=1000,0,IF(P273=-1000,11,IF(P273&lt;-9,-(P273-2),IF(P273&gt;0,(P273),"0"))))</f>
        <v/>
      </c>
      <c r="BC273" s="137">
        <f>IF(P273=1000,11,IF(P273=-1000,0,IF(P273&gt;0,11,IF(P273&lt;0,(-P273),"0"))))</f>
        <v>11</v>
      </c>
      <c r="BD273" s="137" t="str">
        <f>IF(P273=1000,0,IF(P273=-1000,11,IF(P273&lt;0,11,IF(P273&gt;0,(P273),"0"))))</f>
        <v/>
      </c>
      <c r="BE273" s="138" t="str">
        <f>IF(P273="","",IF(P273&gt;9,BA273,BC273))</f>
        <v/>
      </c>
      <c r="BF273" s="139" t="str">
        <f>IF(P273="","","-")</f>
        <v/>
      </c>
      <c r="BG273" s="140" t="str">
        <f>IF(P273="","",IF(P273&lt;-9,BB273,BD273))</f>
        <v/>
      </c>
      <c r="BH273" s="136" t="e">
        <f>IF(Q273=1000,11,IF(Q273=-1000,0,IF(Q273&gt;9,(Q273+2),IF(Q273&lt;0,(-Q273),"0"))))</f>
        <v>#VALUE!</v>
      </c>
      <c r="BI273" s="137" t="str">
        <f>IF(Q273=1000,0,IF(Q273=-1000,11,IF(Q273&lt;-9,-(Q273-2),IF(Q273&gt;0,(Q273),"0"))))</f>
        <v/>
      </c>
      <c r="BJ273" s="137">
        <f>IF(Q273=1000,11,IF(Q273=-1000,0,IF(Q273&gt;0,11,IF(Q273&lt;0,(-Q273),"0"))))</f>
        <v>11</v>
      </c>
      <c r="BK273" s="137" t="str">
        <f>IF(Q273=1000,0,IF(Q273=-1000,11,IF(Q273&lt;0,11,IF(Q273&gt;0,(Q273),"0"))))</f>
        <v/>
      </c>
      <c r="BL273" s="138" t="str">
        <f>IF(Q273="","",IF(Q273&gt;9,BH273,BJ273))</f>
        <v/>
      </c>
      <c r="BM273" s="139" t="str">
        <f>IF(Q273="","","-")</f>
        <v/>
      </c>
      <c r="BN273" s="140" t="str">
        <f>IF(Q273="","",IF(Q273&lt;-9,BI273,BK273))</f>
        <v/>
      </c>
      <c r="BO273" s="137" t="e">
        <f>IF(R273=1000,11,IF(R273=-1000,0,IF(R273&gt;9,(R273+2),IF(R273&lt;0,(-R273),"0"))))</f>
        <v>#VALUE!</v>
      </c>
      <c r="BP273" s="137" t="str">
        <f>IF(R273=1000,0,IF(R273=-1000,11,IF(R273&lt;-9,-(R273-2),IF(R273&gt;0,(R273),"0"))))</f>
        <v/>
      </c>
      <c r="BQ273" s="137">
        <f>IF(R273=1000,11,IF(R273=-1000,0,IF(R273&gt;0,11,IF(R273&lt;0,(-R273),"0"))))</f>
        <v>11</v>
      </c>
      <c r="BR273" s="137" t="str">
        <f>IF(R273=1000,0,IF(R273=-1000,11,IF(R273&lt;0,11,IF(R273&gt;0,(R273),"0"))))</f>
        <v/>
      </c>
      <c r="BS273" s="138" t="str">
        <f>IF(R273="","",IF(R273&gt;9,BO273,BQ273))</f>
        <v/>
      </c>
      <c r="BT273" s="139" t="str">
        <f>IF(R273="","","-")</f>
        <v/>
      </c>
      <c r="BU273" s="140" t="str">
        <f>IF(R273="","",IF(R273&lt;-9,BP273,BR273))</f>
        <v/>
      </c>
      <c r="BV273" s="137" t="e">
        <f>IF(S273=1000,11,IF(S273=-1000,0,IF(S273&gt;9,(S273+2),IF(S273&lt;0,(-S273),"0"))))</f>
        <v>#VALUE!</v>
      </c>
      <c r="BW273" s="137" t="str">
        <f>IF(S273=1000,0,IF(S273=-1000,11,IF(S273&lt;-9,-(S273-2),IF(S273&gt;0,(S273),"0"))))</f>
        <v/>
      </c>
      <c r="BX273" s="137">
        <f>IF(S273=1000,11,IF(S273=-1000,0,IF(S273&gt;0,11,IF(S273&lt;0,(-S273),"0"))))</f>
        <v>11</v>
      </c>
      <c r="BY273" s="141" t="str">
        <f>IF(S273=1000,0,IF(S273=-1000,11,IF(S273&lt;0,11,IF(S273&gt;0,(S273),"0"))))</f>
        <v/>
      </c>
      <c r="BZ273" s="138" t="str">
        <f>IF(S273="","",IF(S273&gt;9,BV273,BX273))</f>
        <v/>
      </c>
      <c r="CA273" s="139" t="str">
        <f>IF(S273="","","-")</f>
        <v/>
      </c>
      <c r="CB273" s="140" t="str">
        <f>IF(S273="","",IF(S273&lt;-9,BW273,BY273))</f>
        <v/>
      </c>
      <c r="CC273" s="142" t="str">
        <f>IF(O273="","",SUM(T273:X273))</f>
        <v/>
      </c>
      <c r="CD273" s="143" t="str">
        <f>IF(CC273="","","-")</f>
        <v/>
      </c>
      <c r="CE273" s="144" t="str">
        <f>IF(O273="","",SUM(Y273:AC273))</f>
        <v/>
      </c>
      <c r="CP273" s="32"/>
      <c r="CQ273" s="32"/>
    </row>
    <row r="274" spans="1:95" s="31" customFormat="1" ht="15" hidden="1" customHeight="1" outlineLevel="1" thickBot="1" x14ac:dyDescent="0.25">
      <c r="A274" s="145"/>
      <c r="B274" s="145"/>
      <c r="C274" s="145"/>
      <c r="D274" s="146"/>
      <c r="E274" s="147"/>
      <c r="F274" s="148"/>
      <c r="G274" s="149"/>
      <c r="H274" s="150"/>
      <c r="I274" s="151"/>
      <c r="J274" s="151"/>
      <c r="K274" s="151"/>
      <c r="L274" s="151"/>
      <c r="M274" s="151"/>
      <c r="N274" s="150"/>
      <c r="O274" s="152"/>
      <c r="P274" s="152"/>
      <c r="Q274" s="152"/>
      <c r="R274" s="152"/>
      <c r="S274" s="152"/>
      <c r="T274" s="153"/>
      <c r="U274" s="153"/>
      <c r="V274" s="153"/>
      <c r="W274" s="153"/>
      <c r="X274" s="153"/>
      <c r="Y274" s="154"/>
      <c r="Z274" s="154"/>
      <c r="AA274" s="154"/>
      <c r="AB274" s="154"/>
      <c r="AC274" s="154"/>
      <c r="AD274" s="155"/>
      <c r="AE274" s="155"/>
      <c r="AF274" s="156"/>
      <c r="AG274" s="156"/>
      <c r="AH274" s="157"/>
      <c r="AI274" s="157"/>
      <c r="AJ274" s="157"/>
      <c r="AK274" s="157"/>
      <c r="AL274" s="157"/>
      <c r="AM274" s="158"/>
      <c r="AN274" s="158"/>
      <c r="AO274" s="158"/>
      <c r="AP274" s="158"/>
      <c r="AQ274" s="158"/>
      <c r="AR274" s="159"/>
      <c r="AS274" s="159"/>
      <c r="AT274" s="160"/>
      <c r="AU274" s="160"/>
      <c r="AV274" s="160"/>
      <c r="AW274" s="160"/>
      <c r="AX274" s="161"/>
      <c r="AY274" s="161"/>
      <c r="AZ274" s="161"/>
      <c r="BA274" s="160"/>
      <c r="BB274" s="160"/>
      <c r="BC274" s="160"/>
      <c r="BD274" s="160"/>
      <c r="BE274" s="161"/>
      <c r="BF274" s="161"/>
      <c r="BG274" s="161"/>
      <c r="BH274" s="160"/>
      <c r="BI274" s="160"/>
      <c r="BJ274" s="160"/>
      <c r="BK274" s="160"/>
      <c r="BL274" s="161"/>
      <c r="BM274" s="161"/>
      <c r="BN274" s="161"/>
      <c r="BO274" s="160"/>
      <c r="BP274" s="160"/>
      <c r="BQ274" s="160"/>
      <c r="BR274" s="160"/>
      <c r="BS274" s="161"/>
      <c r="BT274" s="161"/>
      <c r="BU274" s="161"/>
      <c r="BV274" s="160"/>
      <c r="BW274" s="160"/>
      <c r="BX274" s="160"/>
      <c r="BY274" s="160"/>
      <c r="BZ274" s="161"/>
      <c r="CA274" s="161"/>
      <c r="CB274" s="161"/>
      <c r="CC274" s="162"/>
      <c r="CD274" s="163"/>
      <c r="CE274" s="164"/>
      <c r="CP274" s="32"/>
      <c r="CQ274" s="32"/>
    </row>
    <row r="275" spans="1:95" s="31" customFormat="1" ht="31.5" hidden="1" customHeight="1" outlineLevel="1" thickBot="1" x14ac:dyDescent="0.25">
      <c r="A275" s="34"/>
      <c r="B275" s="35"/>
      <c r="C275" s="1225">
        <f>1+C266</f>
        <v>31</v>
      </c>
      <c r="D275" s="1227" t="str">
        <f>IF(A275="","",VLOOKUP(A275,СписокКМ!$A$186:$D$236,3,FALSE))</f>
        <v/>
      </c>
      <c r="E275" s="1228" t="str">
        <f>IF(B275="","",VLOOKUP(B275,СписокКМ!E:J,2,FALSE))</f>
        <v/>
      </c>
      <c r="F275" s="1231" t="str">
        <f>IF(B275="","",VLOOKUP(B275,СписокКМ!$A$186:$D$236,3,FALSE))</f>
        <v/>
      </c>
      <c r="G275" s="1232" t="str">
        <f>IF(D275="","",VLOOKUP(D275,СписокКМ!G:L,2,FALSE))</f>
        <v/>
      </c>
      <c r="H275" s="36"/>
      <c r="I275" s="1235" t="s">
        <v>7</v>
      </c>
      <c r="J275" s="1235"/>
      <c r="K275" s="1235"/>
      <c r="L275" s="1235"/>
      <c r="M275" s="1235"/>
      <c r="N275" s="37"/>
      <c r="O275" s="1237"/>
      <c r="P275" s="1238"/>
      <c r="Q275" s="1238"/>
      <c r="R275" s="1238"/>
      <c r="S275" s="1238"/>
      <c r="T275" s="38" t="str">
        <f>IF(A275="","",VLOOKUP(A275,'[60]Протокол команд'!A:K,8,FALSE))</f>
        <v/>
      </c>
      <c r="U275" s="39" t="e">
        <f>T275*5-4</f>
        <v>#VALUE!</v>
      </c>
      <c r="V275" s="39" t="e">
        <f>T275*5</f>
        <v>#VALUE!</v>
      </c>
      <c r="W275" s="39" t="e">
        <f>CONCATENATE(U275,"-",V275)</f>
        <v>#VALUE!</v>
      </c>
      <c r="X275" s="39" t="str">
        <f>IF(A275="","",VLOOKUP(A275,'[60]Протокол команд'!A:K,10,FALSE))</f>
        <v/>
      </c>
      <c r="Y275" s="39" t="e">
        <f>X275*5-4</f>
        <v>#VALUE!</v>
      </c>
      <c r="Z275" s="39" t="e">
        <f>X275*5</f>
        <v>#VALUE!</v>
      </c>
      <c r="AA275" s="39" t="e">
        <f>CONCATENATE(Y275,"-",Z275)</f>
        <v>#VALUE!</v>
      </c>
      <c r="AB275" s="1241" t="str">
        <f>IF(O277="","",SUM(AF277:AF282))</f>
        <v/>
      </c>
      <c r="AC275" s="1242"/>
      <c r="AD275" s="1243"/>
      <c r="AE275" s="1242" t="str">
        <f>IF(O277="","",SUM(AG277:AG282))</f>
        <v/>
      </c>
      <c r="AF275" s="1242"/>
      <c r="AG275" s="1264"/>
      <c r="AH275" s="1241">
        <f>SUM(CC277:CC282)</f>
        <v>0</v>
      </c>
      <c r="AI275" s="1242"/>
      <c r="AJ275" s="1243"/>
      <c r="AK275" s="1242">
        <f>SUM(CE277:CE282)</f>
        <v>0</v>
      </c>
      <c r="AL275" s="1242"/>
      <c r="AM275" s="1264"/>
      <c r="AN275" s="1265">
        <f>SUM(AR277:AR282)</f>
        <v>0</v>
      </c>
      <c r="AO275" s="1266"/>
      <c r="AP275" s="1267"/>
      <c r="AQ275" s="1266">
        <f>SUM(AS277:AS282)</f>
        <v>0</v>
      </c>
      <c r="AR275" s="1266"/>
      <c r="AS275" s="1268"/>
      <c r="AT275" s="1314"/>
      <c r="AU275" s="1315"/>
      <c r="AV275" s="1315"/>
      <c r="AW275" s="1315"/>
      <c r="AX275" s="1315"/>
      <c r="AY275" s="1315"/>
      <c r="AZ275" s="1315"/>
      <c r="BA275" s="1315"/>
      <c r="BB275" s="1315"/>
      <c r="BC275" s="1315"/>
      <c r="BD275" s="1315"/>
      <c r="BE275" s="1315"/>
      <c r="BF275" s="1315"/>
      <c r="BG275" s="1315"/>
      <c r="BH275" s="1315"/>
      <c r="BI275" s="1315"/>
      <c r="BJ275" s="1315"/>
      <c r="BK275" s="1315"/>
      <c r="BL275" s="1315"/>
      <c r="BM275" s="1315"/>
      <c r="BN275" s="1315"/>
      <c r="BO275" s="1315"/>
      <c r="BP275" s="1315"/>
      <c r="BQ275" s="1315"/>
      <c r="BR275" s="1315"/>
      <c r="BS275" s="1315"/>
      <c r="BT275" s="1315"/>
      <c r="BU275" s="1315"/>
      <c r="BV275" s="1315"/>
      <c r="BW275" s="1315"/>
      <c r="BX275" s="1315"/>
      <c r="BY275" s="1315"/>
      <c r="BZ275" s="1315"/>
      <c r="CA275" s="1315"/>
      <c r="CB275" s="1316"/>
      <c r="CC275" s="1254" t="str">
        <f>IF(O277="","",SUM(AF277:AF282))</f>
        <v/>
      </c>
      <c r="CD275" s="1256" t="str">
        <f>IF(CC275="","","-")</f>
        <v/>
      </c>
      <c r="CE275" s="1258" t="str">
        <f>IF(O277="","",SUM(AG277:AG282))</f>
        <v/>
      </c>
      <c r="CP275" s="32"/>
      <c r="CQ275" s="32"/>
    </row>
    <row r="276" spans="1:95" s="31" customFormat="1" ht="13.5" hidden="1" customHeight="1" outlineLevel="1" x14ac:dyDescent="0.2">
      <c r="A276" s="40"/>
      <c r="B276" s="40"/>
      <c r="C276" s="1226"/>
      <c r="D276" s="1229" t="str">
        <f>IF(A276="","",VLOOKUP(A276,СписокКМ!D:I,2,FALSE))</f>
        <v/>
      </c>
      <c r="E276" s="1230" t="str">
        <f>IF(B276="","",VLOOKUP(B276,СписокКМ!E:J,2,FALSE))</f>
        <v/>
      </c>
      <c r="F276" s="1233" t="str">
        <f>IF(C276="","",VLOOKUP(C276,СписокКМ!F:K,2,FALSE))</f>
        <v/>
      </c>
      <c r="G276" s="1234" t="str">
        <f>IF(D276="","",VLOOKUP(D276,СписокКМ!G:L,2,FALSE))</f>
        <v/>
      </c>
      <c r="H276" s="41"/>
      <c r="I276" s="1236"/>
      <c r="J276" s="1236"/>
      <c r="K276" s="1236"/>
      <c r="L276" s="1236"/>
      <c r="M276" s="1236"/>
      <c r="N276" s="42"/>
      <c r="O276" s="1239"/>
      <c r="P276" s="1240"/>
      <c r="Q276" s="1240"/>
      <c r="R276" s="1240"/>
      <c r="S276" s="1240"/>
      <c r="T276" s="1260" t="s">
        <v>8</v>
      </c>
      <c r="U276" s="1261"/>
      <c r="V276" s="1261"/>
      <c r="W276" s="1261"/>
      <c r="X276" s="1261"/>
      <c r="Y276" s="1261"/>
      <c r="Z276" s="1261"/>
      <c r="AA276" s="1261"/>
      <c r="AB276" s="1261"/>
      <c r="AC276" s="1261"/>
      <c r="AD276" s="1261"/>
      <c r="AE276" s="1261"/>
      <c r="AF276" s="1261"/>
      <c r="AG276" s="1262"/>
      <c r="AH276" s="1261" t="s">
        <v>9</v>
      </c>
      <c r="AI276" s="1261"/>
      <c r="AJ276" s="1261"/>
      <c r="AK276" s="1261"/>
      <c r="AL276" s="1261"/>
      <c r="AM276" s="1261"/>
      <c r="AN276" s="1261"/>
      <c r="AO276" s="1261"/>
      <c r="AP276" s="1261"/>
      <c r="AQ276" s="1261"/>
      <c r="AR276" s="1261"/>
      <c r="AS276" s="1262"/>
      <c r="AT276" s="1263" t="s">
        <v>10</v>
      </c>
      <c r="AU276" s="1263"/>
      <c r="AV276" s="1263"/>
      <c r="AW276" s="1263"/>
      <c r="AX276" s="1263"/>
      <c r="AY276" s="1263"/>
      <c r="AZ276" s="1263"/>
      <c r="BA276" s="1263" t="s">
        <v>11</v>
      </c>
      <c r="BB276" s="1263"/>
      <c r="BC276" s="1263"/>
      <c r="BD276" s="1263"/>
      <c r="BE276" s="1263"/>
      <c r="BF276" s="1263"/>
      <c r="BG276" s="1263"/>
      <c r="BH276" s="1263" t="s">
        <v>12</v>
      </c>
      <c r="BI276" s="1263"/>
      <c r="BJ276" s="1263"/>
      <c r="BK276" s="1263"/>
      <c r="BL276" s="1263"/>
      <c r="BM276" s="1263"/>
      <c r="BN276" s="1263"/>
      <c r="BO276" s="1263" t="s">
        <v>13</v>
      </c>
      <c r="BP276" s="1263"/>
      <c r="BQ276" s="1263"/>
      <c r="BR276" s="1263"/>
      <c r="BS276" s="1263"/>
      <c r="BT276" s="1263"/>
      <c r="BU276" s="1263"/>
      <c r="BV276" s="1263" t="s">
        <v>14</v>
      </c>
      <c r="BW276" s="1263"/>
      <c r="BX276" s="1263"/>
      <c r="BY276" s="1263"/>
      <c r="BZ276" s="1263"/>
      <c r="CA276" s="1263"/>
      <c r="CB276" s="1263"/>
      <c r="CC276" s="1255"/>
      <c r="CD276" s="1257"/>
      <c r="CE276" s="1259"/>
      <c r="CP276" s="32"/>
      <c r="CQ276" s="32"/>
    </row>
    <row r="277" spans="1:95" s="31" customFormat="1" ht="15" hidden="1" customHeight="1" outlineLevel="1" x14ac:dyDescent="0.2">
      <c r="A277" s="43"/>
      <c r="B277" s="44"/>
      <c r="C277" s="90">
        <v>1</v>
      </c>
      <c r="D277" s="46" t="str">
        <f>IF(A277="","",VLOOKUP(A277,СписокКМ!D:I,2,FALSE))</f>
        <v/>
      </c>
      <c r="E277" s="47"/>
      <c r="F277" s="48" t="str">
        <f>IF(B277="","",VLOOKUP(B277,СписокКМ!D:I,2,FALSE))</f>
        <v/>
      </c>
      <c r="G277" s="49"/>
      <c r="H277" s="50"/>
      <c r="I277" s="51"/>
      <c r="J277" s="51"/>
      <c r="K277" s="51"/>
      <c r="L277" s="51"/>
      <c r="M277" s="51"/>
      <c r="N277" s="52"/>
      <c r="O277" s="53" t="str">
        <f>IF(I277="","",IF(I277="0",1000,IF(I277="-0",-1000,I277*1)))</f>
        <v/>
      </c>
      <c r="P277" s="53" t="str">
        <f t="shared" ref="P277:S278" si="221">IF(J277="","",IF(J277="0",1000,IF(J277="-0",-1000,J277*1)))</f>
        <v/>
      </c>
      <c r="Q277" s="53" t="str">
        <f t="shared" si="221"/>
        <v/>
      </c>
      <c r="R277" s="53" t="str">
        <f t="shared" si="221"/>
        <v/>
      </c>
      <c r="S277" s="54" t="str">
        <f t="shared" si="221"/>
        <v/>
      </c>
      <c r="T277" s="55" t="str">
        <f t="shared" ref="T277:X278" si="222">IF(O277="","",IF(O277&gt;0,1,0))</f>
        <v/>
      </c>
      <c r="U277" s="56" t="str">
        <f t="shared" si="222"/>
        <v/>
      </c>
      <c r="V277" s="56" t="str">
        <f t="shared" si="222"/>
        <v/>
      </c>
      <c r="W277" s="56" t="str">
        <f t="shared" si="222"/>
        <v/>
      </c>
      <c r="X277" s="56" t="str">
        <f t="shared" si="222"/>
        <v/>
      </c>
      <c r="Y277" s="57" t="str">
        <f t="shared" ref="Y277:AC278" si="223">IF(O277="","",IF(O277&lt;0,1,0))</f>
        <v/>
      </c>
      <c r="Z277" s="57" t="str">
        <f t="shared" si="223"/>
        <v/>
      </c>
      <c r="AA277" s="57" t="str">
        <f t="shared" si="223"/>
        <v/>
      </c>
      <c r="AB277" s="57" t="str">
        <f t="shared" si="223"/>
        <v/>
      </c>
      <c r="AC277" s="57" t="str">
        <f t="shared" si="223"/>
        <v/>
      </c>
      <c r="AD277" s="58" t="str">
        <f>IF(CC277="","",IF(CC277&gt;CE277,1,-1))</f>
        <v/>
      </c>
      <c r="AE277" s="58" t="str">
        <f>IF(CC277="","",IF(CC277&lt;CE277,1,-1))</f>
        <v/>
      </c>
      <c r="AF277" s="59">
        <f>IF(CC277&gt;CE277,1,0)</f>
        <v>0</v>
      </c>
      <c r="AG277" s="60">
        <f>IF(CE277&gt;CC277,1,0)</f>
        <v>0</v>
      </c>
      <c r="AH277" s="61" t="str">
        <f>IF(O277="","",AX277*1)</f>
        <v/>
      </c>
      <c r="AI277" s="62" t="str">
        <f>IF(P277="","",BE277*1)</f>
        <v/>
      </c>
      <c r="AJ277" s="62" t="str">
        <f>IF(Q277="","",BL277*1)</f>
        <v/>
      </c>
      <c r="AK277" s="62" t="str">
        <f>IF(R277="","",BS277*1)</f>
        <v/>
      </c>
      <c r="AL277" s="62" t="str">
        <f>IF(S277="","",BZ277*1)</f>
        <v/>
      </c>
      <c r="AM277" s="63" t="str">
        <f>IF(O277="","",AZ277*1)</f>
        <v/>
      </c>
      <c r="AN277" s="63" t="str">
        <f>IF(P277="","",BG277*1)</f>
        <v/>
      </c>
      <c r="AO277" s="63" t="str">
        <f>IF(Q277="","",BN277*1)</f>
        <v/>
      </c>
      <c r="AP277" s="63" t="str">
        <f>IF(R277="","",BU277*1)</f>
        <v/>
      </c>
      <c r="AQ277" s="63" t="str">
        <f>IF(S277="","",CB277*1)</f>
        <v/>
      </c>
      <c r="AR277" s="64">
        <f>SUM(AH277:AL277)</f>
        <v>0</v>
      </c>
      <c r="AS277" s="65">
        <f>SUM(AM277:AQ277)</f>
        <v>0</v>
      </c>
      <c r="AT277" s="66">
        <f>IF(O277=1000,11,IF(O277=-1000,0,IF(O277&gt;0,11,IF(O277&lt;0,(-O277),"0"))))</f>
        <v>11</v>
      </c>
      <c r="AU277" s="67" t="str">
        <f>IF(O277=1000,0,IF(O277=-1000,11,IF(O277&lt;-9,-(O277-2),IF(O277&gt;0,(O277),"0"))))</f>
        <v/>
      </c>
      <c r="AV277" s="66" t="e">
        <f>IF(O277=1000,11,IF(O277=-1000,0,IF(O277&lt;9,11,IF(O277&gt;9,(O277+2),"0"))))</f>
        <v>#VALUE!</v>
      </c>
      <c r="AW277" s="67" t="str">
        <f>IF(O277=1000,0,IF(O277=-1000,11,IF(O277&lt;0,11,IF(O277&gt;0,(O277),"0"))))</f>
        <v/>
      </c>
      <c r="AX277" s="68" t="str">
        <f>IF(O277="","",IF(O277&gt;9,AV277,AT277))</f>
        <v/>
      </c>
      <c r="AY277" s="69" t="str">
        <f>IF(O277="","","-")</f>
        <v/>
      </c>
      <c r="AZ277" s="70" t="str">
        <f>IF(O277="","",IF(O277&lt;-9,AU277,AW277))</f>
        <v/>
      </c>
      <c r="BA277" s="66" t="e">
        <f>IF(P277=1000,11,IF(P277=-1000,0,IF(P277&gt;9,(P277+2),IF(P277&lt;0,(-P277),"0"))))</f>
        <v>#VALUE!</v>
      </c>
      <c r="BB277" s="67" t="str">
        <f>IF(P277=1000,0,IF(P277=-1000,11,IF(P277&lt;-9,-(P277-2),IF(P277&gt;0,(P277),"0"))))</f>
        <v/>
      </c>
      <c r="BC277" s="67">
        <f>IF(P277=1000,11,IF(P277=-1000,0,IF(P277&gt;0,11,IF(P277&lt;0,(-P277),"0"))))</f>
        <v>11</v>
      </c>
      <c r="BD277" s="67" t="str">
        <f>IF(P277=1000,0,IF(P277=-1000,11,IF(P277&lt;0,11,IF(P277&gt;0,(P277),"0"))))</f>
        <v/>
      </c>
      <c r="BE277" s="68" t="str">
        <f>IF(P277="","",IF(P277&gt;9,BA277,BC277))</f>
        <v/>
      </c>
      <c r="BF277" s="69" t="str">
        <f>IF(P277="","","-")</f>
        <v/>
      </c>
      <c r="BG277" s="70" t="str">
        <f>IF(P277="","",IF(P277&lt;-9,BB277,BD277))</f>
        <v/>
      </c>
      <c r="BH277" s="66" t="e">
        <f>IF(Q277=1000,11,IF(Q277=-1000,0,IF(Q277&gt;9,(Q277+2),IF(Q277&lt;0,(-Q277),"0"))))</f>
        <v>#VALUE!</v>
      </c>
      <c r="BI277" s="67" t="str">
        <f>IF(Q277=1000,0,IF(Q277=-1000,11,IF(Q277&lt;-9,-(Q277-2),IF(Q277&gt;0,(Q277),"0"))))</f>
        <v/>
      </c>
      <c r="BJ277" s="67">
        <f>IF(Q277=1000,11,IF(Q277=-1000,0,IF(Q277&gt;0,11,IF(Q277&lt;0,(-Q277),"0"))))</f>
        <v>11</v>
      </c>
      <c r="BK277" s="67" t="str">
        <f>IF(Q277=1000,0,IF(Q277=-1000,11,IF(Q277&lt;0,11,IF(Q277&gt;0,(Q277),"0"))))</f>
        <v/>
      </c>
      <c r="BL277" s="68" t="str">
        <f>IF(Q277="","",IF(Q277&gt;9,BH277,BJ277))</f>
        <v/>
      </c>
      <c r="BM277" s="69" t="str">
        <f>IF(Q277="","","-")</f>
        <v/>
      </c>
      <c r="BN277" s="70" t="str">
        <f>IF(Q277="","",IF(Q277&lt;-9,BI277,BK277))</f>
        <v/>
      </c>
      <c r="BO277" s="67" t="e">
        <f>IF(R277=1000,11,IF(R277=-1000,0,IF(R277&gt;9,(R277+2),IF(R277&lt;0,(-R277),"0"))))</f>
        <v>#VALUE!</v>
      </c>
      <c r="BP277" s="67" t="str">
        <f>IF(R277=1000,0,IF(R277=-1000,11,IF(R277&lt;-9,-(R277-2),IF(R277&gt;0,(R277),"0"))))</f>
        <v/>
      </c>
      <c r="BQ277" s="67">
        <f>IF(R277=1000,11,IF(R277=-1000,0,IF(R277&gt;0,11,IF(R277&lt;0,(-R277),"0"))))</f>
        <v>11</v>
      </c>
      <c r="BR277" s="67" t="str">
        <f>IF(R277=1000,0,IF(R277=-1000,11,IF(R277&lt;0,11,IF(R277&gt;0,(R277),"0"))))</f>
        <v/>
      </c>
      <c r="BS277" s="68" t="str">
        <f>IF(R277="","",IF(R277&gt;9,BO277,BQ277))</f>
        <v/>
      </c>
      <c r="BT277" s="69" t="str">
        <f>IF(R277="","","-")</f>
        <v/>
      </c>
      <c r="BU277" s="70" t="str">
        <f>IF(R277="","",IF(R277&lt;-9,BP277,BR277))</f>
        <v/>
      </c>
      <c r="BV277" s="67" t="e">
        <f>IF(S277=1000,11,IF(S277=-1000,0,IF(S277&gt;9,(S277+2),IF(S277&lt;0,(-S277),"0"))))</f>
        <v>#VALUE!</v>
      </c>
      <c r="BW277" s="67" t="str">
        <f>IF(S277=1000,0,IF(S277=-1000,11,IF(S277&lt;-9,-(S277-2),IF(S277&gt;0,(S277),"0"))))</f>
        <v/>
      </c>
      <c r="BX277" s="67">
        <f>IF(S277=1000,11,IF(S277=-1000,0,IF(S277&gt;0,11,IF(S277&lt;0,(-S277),"0"))))</f>
        <v>11</v>
      </c>
      <c r="BY277" s="71" t="str">
        <f>IF(S277=1000,0,IF(S277=-1000,11,IF(S277&lt;0,11,IF(S277&gt;0,(S277),"0"))))</f>
        <v/>
      </c>
      <c r="BZ277" s="68" t="str">
        <f>IF(S277="","",IF(S277&gt;9,BV277,BX277))</f>
        <v/>
      </c>
      <c r="CA277" s="69" t="str">
        <f>IF(S277="","","-")</f>
        <v/>
      </c>
      <c r="CB277" s="70" t="str">
        <f>IF(S277="","",IF(S277&lt;-9,BW277,BY277))</f>
        <v/>
      </c>
      <c r="CC277" s="72" t="str">
        <f>IF(O277="","",SUM(T277:X277))</f>
        <v/>
      </c>
      <c r="CD277" s="73" t="str">
        <f>IF(CC277="","","-")</f>
        <v/>
      </c>
      <c r="CE277" s="74" t="str">
        <f>IF(O277="","",SUM(Y277:AC277))</f>
        <v/>
      </c>
      <c r="CP277" s="32"/>
      <c r="CQ277" s="32"/>
    </row>
    <row r="278" spans="1:95" s="31" customFormat="1" ht="15" hidden="1" customHeight="1" outlineLevel="1" x14ac:dyDescent="0.2">
      <c r="A278" s="43"/>
      <c r="B278" s="44"/>
      <c r="C278" s="75">
        <v>2</v>
      </c>
      <c r="D278" s="76" t="str">
        <f>IF(A278="","",VLOOKUP(A278,СписокКМ!D:I,2,FALSE))</f>
        <v/>
      </c>
      <c r="E278" s="47"/>
      <c r="F278" s="77" t="str">
        <f>IF(B278="","",VLOOKUP(B278,СписокКМ!D:I,2,FALSE))</f>
        <v/>
      </c>
      <c r="G278" s="49"/>
      <c r="H278" s="41"/>
      <c r="I278" s="91"/>
      <c r="J278" s="91"/>
      <c r="K278" s="91"/>
      <c r="L278" s="91"/>
      <c r="M278" s="51"/>
      <c r="N278" s="42"/>
      <c r="O278" s="79" t="str">
        <f>IF(I278="","",IF(I278="0",1000,IF(I278="-0",-1000,I278*1)))</f>
        <v/>
      </c>
      <c r="P278" s="79" t="str">
        <f t="shared" si="221"/>
        <v/>
      </c>
      <c r="Q278" s="79" t="str">
        <f t="shared" si="221"/>
        <v/>
      </c>
      <c r="R278" s="79" t="str">
        <f t="shared" si="221"/>
        <v/>
      </c>
      <c r="S278" s="80" t="str">
        <f t="shared" si="221"/>
        <v/>
      </c>
      <c r="T278" s="55" t="str">
        <f t="shared" si="222"/>
        <v/>
      </c>
      <c r="U278" s="56" t="str">
        <f t="shared" si="222"/>
        <v/>
      </c>
      <c r="V278" s="56" t="str">
        <f t="shared" si="222"/>
        <v/>
      </c>
      <c r="W278" s="56" t="str">
        <f t="shared" si="222"/>
        <v/>
      </c>
      <c r="X278" s="56" t="str">
        <f t="shared" si="222"/>
        <v/>
      </c>
      <c r="Y278" s="57" t="str">
        <f t="shared" si="223"/>
        <v/>
      </c>
      <c r="Z278" s="57" t="str">
        <f t="shared" si="223"/>
        <v/>
      </c>
      <c r="AA278" s="57" t="str">
        <f t="shared" si="223"/>
        <v/>
      </c>
      <c r="AB278" s="57" t="str">
        <f t="shared" si="223"/>
        <v/>
      </c>
      <c r="AC278" s="57" t="str">
        <f t="shared" si="223"/>
        <v/>
      </c>
      <c r="AD278" s="58" t="str">
        <f>IF(CC278="","",IF(CC278&gt;CE278,1,-1))</f>
        <v/>
      </c>
      <c r="AE278" s="58" t="str">
        <f>IF(CC278="","",IF(CC278&lt;CE278,1,-1))</f>
        <v/>
      </c>
      <c r="AF278" s="59">
        <f>IF(CC278&gt;CE278,1,0)</f>
        <v>0</v>
      </c>
      <c r="AG278" s="60">
        <f>IF(CE278&gt;CC278,1,0)</f>
        <v>0</v>
      </c>
      <c r="AH278" s="81" t="str">
        <f>IF(O278="","",AX278*1)</f>
        <v/>
      </c>
      <c r="AI278" s="92" t="str">
        <f>IF(P278="","",BE278*1)</f>
        <v/>
      </c>
      <c r="AJ278" s="92" t="str">
        <f>IF(Q278="","",BL278*1)</f>
        <v/>
      </c>
      <c r="AK278" s="92" t="str">
        <f>IF(R278="","",BS278*1)</f>
        <v/>
      </c>
      <c r="AL278" s="92" t="str">
        <f>IF(S278="","",BZ278*1)</f>
        <v/>
      </c>
      <c r="AM278" s="93" t="str">
        <f>IF(O278="","",AZ278*1)</f>
        <v/>
      </c>
      <c r="AN278" s="93" t="str">
        <f>IF(P278="","",BG278*1)</f>
        <v/>
      </c>
      <c r="AO278" s="93" t="str">
        <f>IF(Q278="","",BN278*1)</f>
        <v/>
      </c>
      <c r="AP278" s="93" t="str">
        <f>IF(R278="","",BU278*1)</f>
        <v/>
      </c>
      <c r="AQ278" s="93" t="str">
        <f>IF(S278="","",CB278*1)</f>
        <v/>
      </c>
      <c r="AR278" s="64">
        <f>SUM(AH278:AL278)</f>
        <v>0</v>
      </c>
      <c r="AS278" s="65">
        <f>SUM(AM278:AQ278)</f>
        <v>0</v>
      </c>
      <c r="AT278" s="66">
        <f>IF(O278=1000,11,IF(O278=-1000,0,IF(O278&gt;0,11,IF(O278&lt;0,(-O278),"0"))))</f>
        <v>11</v>
      </c>
      <c r="AU278" s="67" t="str">
        <f>IF(O278=1000,0,IF(O278=-1000,11,IF(O278&lt;-9,-(O278-2),IF(O278&gt;0,(O278),"0"))))</f>
        <v/>
      </c>
      <c r="AV278" s="66" t="e">
        <f>IF(O278=1000,11,IF(O278=-1000,0,IF(O278&gt;9,(O278+2),IF(O278&lt;0,(-O278),"0"))))</f>
        <v>#VALUE!</v>
      </c>
      <c r="AW278" s="67" t="str">
        <f>IF(O278=1000,0,IF(O278=-1000,11,IF(O278&lt;0,11,IF(O278&gt;0,(O278),"0"))))</f>
        <v/>
      </c>
      <c r="AX278" s="94" t="str">
        <f>IF(O278="","",IF(O278&gt;9,AV278,AT278))</f>
        <v/>
      </c>
      <c r="AY278" s="95" t="str">
        <f>IF(O278="","","-")</f>
        <v/>
      </c>
      <c r="AZ278" s="96" t="str">
        <f>IF(O278="","",IF(O278&lt;-9,AU278,AW278))</f>
        <v/>
      </c>
      <c r="BA278" s="66" t="e">
        <f>IF(P278=1000,11,IF(P278=-1000,0,IF(P278&gt;9,(P278+2),IF(P278&lt;0,(-P278),"0"))))</f>
        <v>#VALUE!</v>
      </c>
      <c r="BB278" s="67" t="str">
        <f>IF(P278=1000,0,IF(P278=-1000,11,IF(P278&lt;-9,-(P278-2),IF(P278&gt;0,(P278),"0"))))</f>
        <v/>
      </c>
      <c r="BC278" s="67">
        <f>IF(P278=1000,11,IF(P278=-1000,0,IF(P278&gt;0,11,IF(P278&lt;0,(-P278),"0"))))</f>
        <v>11</v>
      </c>
      <c r="BD278" s="67" t="str">
        <f>IF(P278=1000,0,IF(P278=-1000,11,IF(P278&lt;0,11,IF(P278&gt;0,(P278),"0"))))</f>
        <v/>
      </c>
      <c r="BE278" s="94" t="str">
        <f>IF(P278="","",IF(P278&gt;9,BA278,BC278))</f>
        <v/>
      </c>
      <c r="BF278" s="95" t="str">
        <f>IF(P278="","","-")</f>
        <v/>
      </c>
      <c r="BG278" s="96" t="str">
        <f>IF(P278="","",IF(P278&lt;-9,BB278,BD278))</f>
        <v/>
      </c>
      <c r="BH278" s="66" t="e">
        <f>IF(Q278=1000,11,IF(Q278=-1000,0,IF(Q278&gt;9,(Q278+2),IF(Q278&lt;0,(-Q278),"0"))))</f>
        <v>#VALUE!</v>
      </c>
      <c r="BI278" s="67" t="str">
        <f>IF(Q278=1000,0,IF(Q278=-1000,11,IF(Q278&lt;-9,-(Q278-2),IF(Q278&gt;0,(Q278),"0"))))</f>
        <v/>
      </c>
      <c r="BJ278" s="67">
        <f>IF(Q278=1000,11,IF(Q278=-1000,0,IF(Q278&gt;0,11,IF(Q278&lt;0,(-Q278),"0"))))</f>
        <v>11</v>
      </c>
      <c r="BK278" s="67" t="str">
        <f>IF(Q278=1000,0,IF(Q278=-1000,11,IF(Q278&lt;0,11,IF(Q278&gt;0,(Q278),"0"))))</f>
        <v/>
      </c>
      <c r="BL278" s="94" t="str">
        <f>IF(Q278="","",IF(Q278&gt;9,BH278,BJ278))</f>
        <v/>
      </c>
      <c r="BM278" s="95" t="str">
        <f>IF(Q278="","","-")</f>
        <v/>
      </c>
      <c r="BN278" s="96" t="str">
        <f>IF(Q278="","",IF(Q278&lt;-9,BI278,BK278))</f>
        <v/>
      </c>
      <c r="BO278" s="67" t="e">
        <f>IF(R278=1000,11,IF(R278=-1000,0,IF(R278&gt;9,(R278+2),IF(R278&lt;0,(-R278),"0"))))</f>
        <v>#VALUE!</v>
      </c>
      <c r="BP278" s="67" t="str">
        <f>IF(R278=1000,0,IF(R278=-1000,11,IF(R278&lt;-9,-(R278-2),IF(R278&gt;0,(R278),"0"))))</f>
        <v/>
      </c>
      <c r="BQ278" s="67">
        <f>IF(R278=1000,11,IF(R278=-1000,0,IF(R278&gt;0,11,IF(R278&lt;0,(-R278),"0"))))</f>
        <v>11</v>
      </c>
      <c r="BR278" s="67" t="str">
        <f>IF(R278=1000,0,IF(R278=-1000,11,IF(R278&lt;0,11,IF(R278&gt;0,(R278),"0"))))</f>
        <v/>
      </c>
      <c r="BS278" s="94" t="str">
        <f>IF(R278="","",IF(R278&gt;9,BO278,BQ278))</f>
        <v/>
      </c>
      <c r="BT278" s="95" t="str">
        <f>IF(R278="","","-")</f>
        <v/>
      </c>
      <c r="BU278" s="96" t="str">
        <f>IF(R278="","",IF(R278&lt;-9,BP278,BR278))</f>
        <v/>
      </c>
      <c r="BV278" s="67" t="e">
        <f>IF(S278=1000,11,IF(S278=-1000,0,IF(S278&gt;9,(S278+2),IF(S278&lt;0,(-S278),"0"))))</f>
        <v>#VALUE!</v>
      </c>
      <c r="BW278" s="67" t="str">
        <f>IF(S278=1000,0,IF(S278=-1000,11,IF(S278&lt;-9,-(S278-2),IF(S278&gt;0,(S278),"0"))))</f>
        <v/>
      </c>
      <c r="BX278" s="67">
        <f>IF(S278=1000,11,IF(S278=-1000,0,IF(S278&gt;0,11,IF(S278&lt;0,(-S278),"0"))))</f>
        <v>11</v>
      </c>
      <c r="BY278" s="71" t="str">
        <f>IF(S278=1000,0,IF(S278=-1000,11,IF(S278&lt;0,11,IF(S278&gt;0,(S278),"0"))))</f>
        <v/>
      </c>
      <c r="BZ278" s="94" t="str">
        <f>IF(S278="","",IF(S278&gt;9,BV278,BX278))</f>
        <v/>
      </c>
      <c r="CA278" s="95" t="str">
        <f>IF(S278="","","-")</f>
        <v/>
      </c>
      <c r="CB278" s="96" t="str">
        <f>IF(S278="","",IF(S278&lt;-9,BW278,BY278))</f>
        <v/>
      </c>
      <c r="CC278" s="97" t="str">
        <f>IF(O278="","",SUM(T278:X278))</f>
        <v/>
      </c>
      <c r="CD278" s="88" t="str">
        <f>IF(CC278="","","-")</f>
        <v/>
      </c>
      <c r="CE278" s="98" t="str">
        <f>IF(O278="","",SUM(Y278:AC278))</f>
        <v/>
      </c>
      <c r="CP278" s="32"/>
      <c r="CQ278" s="32"/>
    </row>
    <row r="279" spans="1:95" s="31" customFormat="1" ht="15" hidden="1" customHeight="1" outlineLevel="1" x14ac:dyDescent="0.2">
      <c r="A279" s="43"/>
      <c r="B279" s="44"/>
      <c r="C279" s="1250">
        <v>3</v>
      </c>
      <c r="D279" s="76" t="str">
        <f>IF(A279="","",VLOOKUP(A279,СписокКМ!D:I,2,FALSE))</f>
        <v/>
      </c>
      <c r="E279" s="47"/>
      <c r="F279" s="77" t="str">
        <f>IF(B279="","",VLOOKUP(B279,СписокКМ!D:I,2,FALSE))</f>
        <v/>
      </c>
      <c r="G279" s="49"/>
      <c r="H279" s="41"/>
      <c r="I279" s="1252"/>
      <c r="J279" s="1252"/>
      <c r="K279" s="1252"/>
      <c r="L279" s="1252"/>
      <c r="M279" s="1252"/>
      <c r="N279" s="42"/>
      <c r="O279" s="1244" t="str">
        <f>IF(I279="","",IF(I279="0",1000,IF(I279="-0",-1000,I279*1)))</f>
        <v/>
      </c>
      <c r="P279" s="1244" t="str">
        <f>IF(J279="","",IF(J279="0",1000,IF(J279="-0",-1000,J279*1)))</f>
        <v/>
      </c>
      <c r="Q279" s="1244" t="str">
        <f>IF(K279="","",IF(K279="0",1000,IF(K279="-0",-1000,K279*1)))</f>
        <v/>
      </c>
      <c r="R279" s="1244" t="str">
        <f>IF(L280="","",IF(L280="0",1000,IF(L280="-0",-1000,L280*1)))</f>
        <v/>
      </c>
      <c r="S279" s="1246" t="str">
        <f>IF(M280="","",IF(M280="0",1000,IF(M280="-0",-1000,M280*1)))</f>
        <v/>
      </c>
      <c r="T279" s="1248" t="str">
        <f>IF(O279="","",IF(O279&gt;0,1,0))</f>
        <v/>
      </c>
      <c r="U279" s="1284" t="str">
        <f>IF(P279="","",IF(P279&gt;0,1,0))</f>
        <v/>
      </c>
      <c r="V279" s="1284" t="str">
        <f>IF(Q279="","",IF(Q279&gt;0,1,0))</f>
        <v/>
      </c>
      <c r="W279" s="1284" t="str">
        <f>IF(R279="","",IF(R279&gt;0,1,0))</f>
        <v/>
      </c>
      <c r="X279" s="1284" t="str">
        <f>IF(S279="","",IF(S279&gt;0,1,0))</f>
        <v/>
      </c>
      <c r="Y279" s="1278" t="str">
        <f>IF(O279="","",IF(O279&lt;0,1,0))</f>
        <v/>
      </c>
      <c r="Z279" s="1278" t="str">
        <f>IF(P279="","",IF(P279&lt;0,1,0))</f>
        <v/>
      </c>
      <c r="AA279" s="1278" t="str">
        <f>IF(Q279="","",IF(Q279&lt;0,1,0))</f>
        <v/>
      </c>
      <c r="AB279" s="1278" t="str">
        <f>IF(R279="","",IF(R279&lt;0,1,0))</f>
        <v/>
      </c>
      <c r="AC279" s="1278" t="str">
        <f>IF(S279="","",IF(S279&lt;0,1,0))</f>
        <v/>
      </c>
      <c r="AD279" s="1280" t="str">
        <f>IF(CC279="","",IF(CC279&gt;CE279,1,-1))</f>
        <v/>
      </c>
      <c r="AE279" s="1280" t="str">
        <f>IF(CC279="","",IF(CC279&lt;CE279,1,-1))</f>
        <v/>
      </c>
      <c r="AF279" s="1282">
        <f>IF(CC279&gt;CE279,1,0)</f>
        <v>0</v>
      </c>
      <c r="AG279" s="1272">
        <f>IF(CE279&gt;CC279,1,0)</f>
        <v>0</v>
      </c>
      <c r="AH279" s="1274" t="str">
        <f>IF(O279="","",AX279*1)</f>
        <v/>
      </c>
      <c r="AI279" s="1276" t="str">
        <f>IF(P279="","",BE279*1)</f>
        <v/>
      </c>
      <c r="AJ279" s="1276" t="str">
        <f>IF(Q279="","",BL279*1)</f>
        <v/>
      </c>
      <c r="AK279" s="1276" t="str">
        <f>IF(R279="","",BS279*1)</f>
        <v/>
      </c>
      <c r="AL279" s="1276" t="str">
        <f>IF(S279="","",BZ279*1)</f>
        <v/>
      </c>
      <c r="AM279" s="1298" t="str">
        <f>IF(O279="","",AZ279*1)</f>
        <v/>
      </c>
      <c r="AN279" s="1298" t="str">
        <f>IF(P279="","",BG279*1)</f>
        <v/>
      </c>
      <c r="AO279" s="1298" t="str">
        <f>IF(Q279="","",BN279*1)</f>
        <v/>
      </c>
      <c r="AP279" s="1298" t="str">
        <f>IF(R279="","",BU279*1)</f>
        <v/>
      </c>
      <c r="AQ279" s="1298" t="str">
        <f>IF(S279="","",CB279*1)</f>
        <v/>
      </c>
      <c r="AR279" s="1300">
        <f>SUM(AH280:AL280)</f>
        <v>0</v>
      </c>
      <c r="AS279" s="1292">
        <f>SUM(AM280:AQ280)</f>
        <v>0</v>
      </c>
      <c r="AT279" s="1294">
        <f>IF(O279=1000,11,IF(O279=-1000,0,IF(O279&gt;0,11,IF(O279&lt;0,(-O279),"0"))))</f>
        <v>11</v>
      </c>
      <c r="AU279" s="1286" t="str">
        <f>IF(O279=1000,0,IF(O279=-1000,11,IF(O279&lt;-9,-(O279-2),IF(O279&gt;0,(O279),"0"))))</f>
        <v/>
      </c>
      <c r="AV279" s="1286" t="e">
        <f>IF(O279=1000,11,IF(O279=-1000,0,IF(O279&gt;9,(O279+2),IF(O279&lt;0,(-O279),"0"))))</f>
        <v>#VALUE!</v>
      </c>
      <c r="AW279" s="1286" t="str">
        <f>IF(O279=1000,0,IF(O279=-1000,11,IF(O279&lt;0,11,IF(O279&gt;0,(O279),"0"))))</f>
        <v/>
      </c>
      <c r="AX279" s="1296" t="str">
        <f>IF(O279="","",IF(O279&gt;9,AV279,AT279))</f>
        <v/>
      </c>
      <c r="AY279" s="1288" t="str">
        <f>IF(O279="","","-")</f>
        <v/>
      </c>
      <c r="AZ279" s="1290" t="str">
        <f>IF(O279="","",IF(O279&lt;-9,AU279,AW279))</f>
        <v/>
      </c>
      <c r="BA279" s="1286" t="e">
        <f>IF(P279=1000,11,IF(P279=-1000,0,IF(P279&gt;9,(P279+2),IF(P279&lt;0,(-P279),"0"))))</f>
        <v>#VALUE!</v>
      </c>
      <c r="BB279" s="1286" t="str">
        <f>IF(P279=1000,0,IF(P279=-1000,11,IF(P279&lt;-9,-(P279-2),IF(P279&gt;0,(P279),"0"))))</f>
        <v/>
      </c>
      <c r="BC279" s="1286">
        <f>IF(P279=1000,11,IF(P279=-1000,0,IF(P279&gt;0,11,IF(P279&lt;0,(-P279),"0"))))</f>
        <v>11</v>
      </c>
      <c r="BD279" s="1286" t="str">
        <f>IF(P279=1000,0,IF(P279=-1000,11,IF(P279&lt;0,11,IF(P279&gt;0,(P279),"0"))))</f>
        <v/>
      </c>
      <c r="BE279" s="1296" t="str">
        <f>IF(P279="","",IF(P279&gt;9,BA279,BC279))</f>
        <v/>
      </c>
      <c r="BF279" s="1288" t="str">
        <f>IF(P279="","","-")</f>
        <v/>
      </c>
      <c r="BG279" s="1290" t="str">
        <f>IF(P279="","",IF(P279&lt;-9,BB279,BD279))</f>
        <v/>
      </c>
      <c r="BH279" s="1286" t="e">
        <f>IF(Q279=1000,11,IF(Q279=-1000,0,IF(Q279&gt;9,(Q279+2),IF(Q279&lt;0,(-Q279),"0"))))</f>
        <v>#VALUE!</v>
      </c>
      <c r="BI279" s="1286" t="str">
        <f>IF(Q279=1000,0,IF(Q279=-1000,11,IF(Q279&lt;-9,-(Q279-2),IF(Q279&gt;0,(Q279),"0"))))</f>
        <v/>
      </c>
      <c r="BJ279" s="1286">
        <f>IF(Q279=1000,11,IF(Q279=-1000,0,IF(Q279&gt;0,11,IF(Q279&lt;0,(-Q279),"0"))))</f>
        <v>11</v>
      </c>
      <c r="BK279" s="1286" t="str">
        <f>IF(Q279=1000,0,IF(Q279=-1000,11,IF(Q279&lt;0,11,IF(Q279&gt;0,(Q279),"0"))))</f>
        <v/>
      </c>
      <c r="BL279" s="1296" t="str">
        <f>IF(Q279="","",IF(Q279&gt;9,BH279,BJ279))</f>
        <v/>
      </c>
      <c r="BM279" s="1288" t="str">
        <f>IF(Q279="","","-")</f>
        <v/>
      </c>
      <c r="BN279" s="1290" t="str">
        <f>IF(Q279="","",IF(Q279&lt;-9,BI279,BK279))</f>
        <v/>
      </c>
      <c r="BO279" s="1286" t="e">
        <f>IF(R279=1000,11,IF(R279=-1000,0,IF(R279&gt;9,(R279+2),IF(R279&lt;0,(-R279),"0"))))</f>
        <v>#VALUE!</v>
      </c>
      <c r="BP279" s="1286" t="str">
        <f>IF(R279=1000,0,IF(R279=-1000,11,IF(R279&lt;-9,-(R279-2),IF(R279&gt;0,(R279),"0"))))</f>
        <v/>
      </c>
      <c r="BQ279" s="1286">
        <f>IF(R279=1000,11,IF(R279=-1000,0,IF(R279&gt;0,11,IF(R279&lt;0,(-R279),"0"))))</f>
        <v>11</v>
      </c>
      <c r="BR279" s="1286" t="str">
        <f>IF(R279=1000,0,IF(R279=-1000,11,IF(R279&lt;0,11,IF(R279&gt;0,(R279),"0"))))</f>
        <v/>
      </c>
      <c r="BS279" s="1296" t="str">
        <f>IF(R279="","",IF(R279&gt;9,BO279,BQ279))</f>
        <v/>
      </c>
      <c r="BT279" s="1288" t="str">
        <f>IF(R279="","","-")</f>
        <v/>
      </c>
      <c r="BU279" s="1290" t="str">
        <f>IF(R279="","",IF(R279&lt;-9,BP279,BR279))</f>
        <v/>
      </c>
      <c r="BV279" s="1286" t="e">
        <f>IF(S279=1000,11,IF(S279=-1000,0,IF(S279&gt;9,(S279+2),IF(S279&lt;0,(-S279),"0"))))</f>
        <v>#VALUE!</v>
      </c>
      <c r="BW279" s="1286" t="str">
        <f>IF(S279=1000,0,IF(S279=-1000,11,IF(S279&lt;-9,-(S279-2),IF(S279&gt;0,(S279),"0"))))</f>
        <v/>
      </c>
      <c r="BX279" s="1286">
        <f>IF(S279=1000,11,IF(S279=-1000,0,IF(S279&gt;0,11,IF(S279&lt;0,(-S279),"0"))))</f>
        <v>11</v>
      </c>
      <c r="BY279" s="1286" t="str">
        <f>IF(S279=1000,0,IF(S279=-1000,11,IF(S279&lt;0,11,IF(S279&gt;0,(S279),"0"))))</f>
        <v/>
      </c>
      <c r="BZ279" s="1296" t="str">
        <f>IF(S279="","",IF(S279&gt;9,BV279,BX279))</f>
        <v/>
      </c>
      <c r="CA279" s="1288" t="str">
        <f>IF(S279="","","-")</f>
        <v/>
      </c>
      <c r="CB279" s="1290" t="str">
        <f>IF(S279="","",IF(S279&lt;-9,BW279,BY279))</f>
        <v/>
      </c>
      <c r="CC279" s="1302" t="str">
        <f>IF(O279="","",SUM(T279:X280))</f>
        <v/>
      </c>
      <c r="CD279" s="1304" t="str">
        <f>IF(CC279="","","-")</f>
        <v/>
      </c>
      <c r="CE279" s="1306" t="str">
        <f>IF(O279="","",SUM(Y279:AC280))</f>
        <v/>
      </c>
      <c r="CP279" s="32"/>
      <c r="CQ279" s="32"/>
    </row>
    <row r="280" spans="1:95" s="31" customFormat="1" ht="15" hidden="1" customHeight="1" outlineLevel="1" x14ac:dyDescent="0.2">
      <c r="A280" s="43"/>
      <c r="B280" s="44"/>
      <c r="C280" s="1251"/>
      <c r="D280" s="46" t="str">
        <f>IF(A280="","",VLOOKUP(A280,СписокКМ!D:I,2,FALSE))</f>
        <v/>
      </c>
      <c r="E280" s="47"/>
      <c r="F280" s="48" t="str">
        <f>IF(B280="","",VLOOKUP(B280,СписокКМ!D:I,2,FALSE))</f>
        <v/>
      </c>
      <c r="G280" s="49"/>
      <c r="H280" s="41"/>
      <c r="I280" s="1253"/>
      <c r="J280" s="1253"/>
      <c r="K280" s="1253"/>
      <c r="L280" s="1253"/>
      <c r="M280" s="1253"/>
      <c r="N280" s="42"/>
      <c r="O280" s="1245"/>
      <c r="P280" s="1245"/>
      <c r="Q280" s="1245"/>
      <c r="R280" s="1245"/>
      <c r="S280" s="1247"/>
      <c r="T280" s="1249"/>
      <c r="U280" s="1285"/>
      <c r="V280" s="1285"/>
      <c r="W280" s="1285"/>
      <c r="X280" s="1285"/>
      <c r="Y280" s="1279"/>
      <c r="Z280" s="1279"/>
      <c r="AA280" s="1279"/>
      <c r="AB280" s="1279"/>
      <c r="AC280" s="1279"/>
      <c r="AD280" s="1281"/>
      <c r="AE280" s="1281"/>
      <c r="AF280" s="1283"/>
      <c r="AG280" s="1273"/>
      <c r="AH280" s="1275"/>
      <c r="AI280" s="1277"/>
      <c r="AJ280" s="1277"/>
      <c r="AK280" s="1277"/>
      <c r="AL280" s="1277"/>
      <c r="AM280" s="1299"/>
      <c r="AN280" s="1299"/>
      <c r="AO280" s="1299"/>
      <c r="AP280" s="1299"/>
      <c r="AQ280" s="1299"/>
      <c r="AR280" s="1301"/>
      <c r="AS280" s="1293"/>
      <c r="AT280" s="1295"/>
      <c r="AU280" s="1287"/>
      <c r="AV280" s="1287"/>
      <c r="AW280" s="1287"/>
      <c r="AX280" s="1297"/>
      <c r="AY280" s="1289"/>
      <c r="AZ280" s="1291"/>
      <c r="BA280" s="1287"/>
      <c r="BB280" s="1287"/>
      <c r="BC280" s="1287"/>
      <c r="BD280" s="1287"/>
      <c r="BE280" s="1297"/>
      <c r="BF280" s="1289"/>
      <c r="BG280" s="1291"/>
      <c r="BH280" s="1287"/>
      <c r="BI280" s="1287"/>
      <c r="BJ280" s="1287"/>
      <c r="BK280" s="1287"/>
      <c r="BL280" s="1297"/>
      <c r="BM280" s="1289"/>
      <c r="BN280" s="1291"/>
      <c r="BO280" s="1287"/>
      <c r="BP280" s="1287"/>
      <c r="BQ280" s="1287"/>
      <c r="BR280" s="1287"/>
      <c r="BS280" s="1297"/>
      <c r="BT280" s="1289"/>
      <c r="BU280" s="1291"/>
      <c r="BV280" s="1287"/>
      <c r="BW280" s="1287"/>
      <c r="BX280" s="1287"/>
      <c r="BY280" s="1287"/>
      <c r="BZ280" s="1297"/>
      <c r="CA280" s="1289"/>
      <c r="CB280" s="1291"/>
      <c r="CC280" s="1303"/>
      <c r="CD280" s="1305"/>
      <c r="CE280" s="1307"/>
      <c r="CP280" s="32"/>
      <c r="CQ280" s="32"/>
    </row>
    <row r="281" spans="1:95" s="31" customFormat="1" ht="15" hidden="1" customHeight="1" outlineLevel="1" x14ac:dyDescent="0.2">
      <c r="A281" s="99" t="str">
        <f>IF(A277="","",A277)</f>
        <v/>
      </c>
      <c r="B281" s="99" t="str">
        <f>IF(B277="","",B278)</f>
        <v/>
      </c>
      <c r="C281" s="75">
        <v>4</v>
      </c>
      <c r="D281" s="100" t="str">
        <f>IF(A281="","",VLOOKUP(A281,СписокКМ!D:I,2,FALSE))</f>
        <v/>
      </c>
      <c r="E281" s="101"/>
      <c r="F281" s="77" t="str">
        <f>IF(B281="","",VLOOKUP(B281,СписокКМ!D:I,2,FALSE))</f>
        <v/>
      </c>
      <c r="G281" s="102"/>
      <c r="H281" s="41"/>
      <c r="I281" s="91"/>
      <c r="J281" s="91"/>
      <c r="K281" s="91"/>
      <c r="L281" s="91"/>
      <c r="M281" s="91"/>
      <c r="N281" s="42"/>
      <c r="O281" s="79" t="str">
        <f>IF(I281="","",IF(I281="0",1000,IF(I281="-0",-1000,I281*1)))</f>
        <v/>
      </c>
      <c r="P281" s="79" t="str">
        <f t="shared" ref="P281:S282" si="224">IF(J281="","",IF(J281="0",1000,IF(J281="-0",-1000,J281*1)))</f>
        <v/>
      </c>
      <c r="Q281" s="79" t="str">
        <f t="shared" si="224"/>
        <v/>
      </c>
      <c r="R281" s="79" t="str">
        <f t="shared" si="224"/>
        <v/>
      </c>
      <c r="S281" s="80" t="str">
        <f t="shared" si="224"/>
        <v/>
      </c>
      <c r="T281" s="103" t="str">
        <f t="shared" ref="T281:X282" si="225">IF(O281="","",IF(O281&gt;0,1,0))</f>
        <v/>
      </c>
      <c r="U281" s="104" t="str">
        <f t="shared" si="225"/>
        <v/>
      </c>
      <c r="V281" s="104" t="str">
        <f t="shared" si="225"/>
        <v/>
      </c>
      <c r="W281" s="104" t="str">
        <f t="shared" si="225"/>
        <v/>
      </c>
      <c r="X281" s="104" t="str">
        <f t="shared" si="225"/>
        <v/>
      </c>
      <c r="Y281" s="105" t="str">
        <f t="shared" ref="Y281:AC282" si="226">IF(O281="","",IF(O281&lt;0,1,0))</f>
        <v/>
      </c>
      <c r="Z281" s="105" t="str">
        <f t="shared" si="226"/>
        <v/>
      </c>
      <c r="AA281" s="105" t="str">
        <f t="shared" si="226"/>
        <v/>
      </c>
      <c r="AB281" s="105" t="str">
        <f t="shared" si="226"/>
        <v/>
      </c>
      <c r="AC281" s="105" t="str">
        <f t="shared" si="226"/>
        <v/>
      </c>
      <c r="AD281" s="106" t="str">
        <f>IF(CC281="","",IF(CC281&gt;CE281,1,-1))</f>
        <v/>
      </c>
      <c r="AE281" s="106" t="str">
        <f>IF(CC281="","",IF(CC281&lt;CE281,1,-1))</f>
        <v/>
      </c>
      <c r="AF281" s="107">
        <f>IF(CC281&gt;CE281,1,0)</f>
        <v>0</v>
      </c>
      <c r="AG281" s="108">
        <f>IF(CE281&gt;CC281,1,0)</f>
        <v>0</v>
      </c>
      <c r="AH281" s="81" t="str">
        <f>IF(O281="","",AX281*1)</f>
        <v/>
      </c>
      <c r="AI281" s="92" t="str">
        <f>IF(P281="","",BE281*1)</f>
        <v/>
      </c>
      <c r="AJ281" s="92" t="str">
        <f>IF(Q281="","",BL281*1)</f>
        <v/>
      </c>
      <c r="AK281" s="92" t="str">
        <f>IF(R281="","",BS281*1)</f>
        <v/>
      </c>
      <c r="AL281" s="92" t="str">
        <f>IF(S281="","",BZ281*1)</f>
        <v/>
      </c>
      <c r="AM281" s="93" t="str">
        <f>IF(O281="","",AZ281*1)</f>
        <v/>
      </c>
      <c r="AN281" s="93" t="str">
        <f>IF(P281="","",BG281*1)</f>
        <v/>
      </c>
      <c r="AO281" s="93" t="str">
        <f>IF(Q281="","",BN281*1)</f>
        <v/>
      </c>
      <c r="AP281" s="93" t="str">
        <f>IF(R281="","",BU281*1)</f>
        <v/>
      </c>
      <c r="AQ281" s="93" t="str">
        <f>IF(S281="","",CB281*1)</f>
        <v/>
      </c>
      <c r="AR281" s="109">
        <f>SUM(AH281:AL281)</f>
        <v>0</v>
      </c>
      <c r="AS281" s="110">
        <f>SUM(AM281:AQ281)</f>
        <v>0</v>
      </c>
      <c r="AT281" s="111">
        <f>IF(O281=1000,11,IF(O281=-1000,0,IF(O281&gt;0,11,IF(O281&lt;0,(-O281),"0"))))</f>
        <v>11</v>
      </c>
      <c r="AU281" s="112" t="str">
        <f>IF(O281=1000,0,IF(O281=-1000,11,IF(O281&lt;-9,-(O281-2),IF(O281&gt;0,(O281),"0"))))</f>
        <v/>
      </c>
      <c r="AV281" s="111" t="e">
        <f>IF(O281=1000,11,IF(O281=-1000,0,IF(O281&gt;9,(O281+2),IF(O281&lt;0,(-O281),"0"))))</f>
        <v>#VALUE!</v>
      </c>
      <c r="AW281" s="112" t="str">
        <f>IF(O281=1000,0,IF(O281=-1000,11,IF(O281&lt;0,11,IF(O281&gt;0,(O281),"0"))))</f>
        <v/>
      </c>
      <c r="AX281" s="94" t="str">
        <f>IF(O281="","",IF(O281&gt;9,AV281,AT281))</f>
        <v/>
      </c>
      <c r="AY281" s="95" t="str">
        <f>IF(O281="","","-")</f>
        <v/>
      </c>
      <c r="AZ281" s="96" t="str">
        <f>IF(O281="","",IF(O281&lt;-9,AU281,AW281))</f>
        <v/>
      </c>
      <c r="BA281" s="111" t="e">
        <f>IF(P281=1000,11,IF(P281=-1000,0,IF(P281&gt;9,(P281+2),IF(P281&lt;0,(-P281),"0"))))</f>
        <v>#VALUE!</v>
      </c>
      <c r="BB281" s="112" t="str">
        <f>IF(P281=1000,0,IF(P281=-1000,11,IF(P281&lt;-9,-(P281-2),IF(P281&gt;0,(P281),"0"))))</f>
        <v/>
      </c>
      <c r="BC281" s="112">
        <f>IF(P281=1000,11,IF(P281=-1000,0,IF(P281&gt;0,11,IF(P281&lt;0,(-P281),"0"))))</f>
        <v>11</v>
      </c>
      <c r="BD281" s="112" t="str">
        <f>IF(P281=1000,0,IF(P281=-1000,11,IF(P281&lt;0,11,IF(P281&gt;0,(P281),"0"))))</f>
        <v/>
      </c>
      <c r="BE281" s="94" t="str">
        <f>IF(P281="","",IF(P281&gt;9,BA281,BC281))</f>
        <v/>
      </c>
      <c r="BF281" s="95" t="str">
        <f>IF(P281="","","-")</f>
        <v/>
      </c>
      <c r="BG281" s="96" t="str">
        <f>IF(P281="","",IF(P281&lt;-9,BB281,BD281))</f>
        <v/>
      </c>
      <c r="BH281" s="111" t="e">
        <f>IF(Q281=1000,11,IF(Q281=-1000,0,IF(Q281&gt;9,(Q281+2),IF(Q281&lt;0,(-Q281),"0"))))</f>
        <v>#VALUE!</v>
      </c>
      <c r="BI281" s="112" t="str">
        <f>IF(Q281=1000,0,IF(Q281=-1000,11,IF(Q281&lt;-9,-(Q281-2),IF(Q281&gt;0,(Q281),"0"))))</f>
        <v/>
      </c>
      <c r="BJ281" s="112">
        <f>IF(Q281=1000,11,IF(Q281=-1000,0,IF(Q281&gt;0,11,IF(Q281&lt;0,(-Q281),"0"))))</f>
        <v>11</v>
      </c>
      <c r="BK281" s="112" t="str">
        <f>IF(Q281=1000,0,IF(Q281=-1000,11,IF(Q281&lt;0,11,IF(Q281&gt;0,(Q281),"0"))))</f>
        <v/>
      </c>
      <c r="BL281" s="94" t="str">
        <f>IF(Q281="","",IF(Q281&gt;9,BH281,BJ281))</f>
        <v/>
      </c>
      <c r="BM281" s="95" t="str">
        <f>IF(Q281="","","-")</f>
        <v/>
      </c>
      <c r="BN281" s="96" t="str">
        <f>IF(Q281="","",IF(Q281&lt;-9,BI281,BK281))</f>
        <v/>
      </c>
      <c r="BO281" s="112" t="e">
        <f>IF(R281=1000,11,IF(R281=-1000,0,IF(R281&gt;9,(R281+2),IF(R281&lt;0,(-R281),"0"))))</f>
        <v>#VALUE!</v>
      </c>
      <c r="BP281" s="112" t="str">
        <f>IF(R281=1000,0,IF(R281=-1000,11,IF(R281&lt;-9,-(R281-2),IF(R281&gt;0,(R281),"0"))))</f>
        <v/>
      </c>
      <c r="BQ281" s="112">
        <f>IF(R281=1000,11,IF(R281=-1000,0,IF(R281&gt;0,11,IF(R281&lt;0,(-R281),"0"))))</f>
        <v>11</v>
      </c>
      <c r="BR281" s="112" t="str">
        <f>IF(R281=1000,0,IF(R281=-1000,11,IF(R281&lt;0,11,IF(R281&gt;0,(R281),"0"))))</f>
        <v/>
      </c>
      <c r="BS281" s="94" t="str">
        <f>IF(R281="","",IF(R281&gt;9,BO281,BQ281))</f>
        <v/>
      </c>
      <c r="BT281" s="95" t="str">
        <f>IF(R281="","","-")</f>
        <v/>
      </c>
      <c r="BU281" s="96" t="str">
        <f>IF(R281="","",IF(R281&lt;-9,BP281,BR281))</f>
        <v/>
      </c>
      <c r="BV281" s="112" t="e">
        <f>IF(S281=1000,11,IF(S281=-1000,0,IF(S281&gt;9,(S281+2),IF(S281&lt;0,(-S281),"0"))))</f>
        <v>#VALUE!</v>
      </c>
      <c r="BW281" s="112" t="str">
        <f>IF(S281=1000,0,IF(S281=-1000,11,IF(S281&lt;-9,-(S281-2),IF(S281&gt;0,(S281),"0"))))</f>
        <v/>
      </c>
      <c r="BX281" s="112">
        <f>IF(S281=1000,11,IF(S281=-1000,0,IF(S281&gt;0,11,IF(S281&lt;0,(-S281),"0"))))</f>
        <v>11</v>
      </c>
      <c r="BY281" s="113" t="str">
        <f>IF(S281=1000,0,IF(S281=-1000,11,IF(S281&lt;0,11,IF(S281&gt;0,(S281),"0"))))</f>
        <v/>
      </c>
      <c r="BZ281" s="94" t="str">
        <f>IF(S281="","",IF(S281&gt;9,BV281,BX281))</f>
        <v/>
      </c>
      <c r="CA281" s="95" t="str">
        <f>IF(S281="","","-")</f>
        <v/>
      </c>
      <c r="CB281" s="96" t="str">
        <f>IF(S281="","",IF(S281&lt;-9,BW281,BY281))</f>
        <v/>
      </c>
      <c r="CC281" s="97" t="str">
        <f>IF(O281="","",SUM(T281:X281))</f>
        <v/>
      </c>
      <c r="CD281" s="88" t="str">
        <f>IF(CC281="","","-")</f>
        <v/>
      </c>
      <c r="CE281" s="98" t="str">
        <f>IF(O281="","",SUM(Y281:AC281))</f>
        <v/>
      </c>
      <c r="CP281" s="32"/>
      <c r="CQ281" s="32"/>
    </row>
    <row r="282" spans="1:95" s="31" customFormat="1" ht="15" hidden="1" customHeight="1" outlineLevel="1" thickBot="1" x14ac:dyDescent="0.25">
      <c r="A282" s="99" t="str">
        <f>IF(A277="","",A278)</f>
        <v/>
      </c>
      <c r="B282" s="99" t="str">
        <f>IF(B277="","",B277)</f>
        <v/>
      </c>
      <c r="C282" s="114">
        <v>5</v>
      </c>
      <c r="D282" s="115" t="str">
        <f>IF(A282="","",VLOOKUP(A282,СписокКМ!D:I,2,FALSE))</f>
        <v/>
      </c>
      <c r="E282" s="116"/>
      <c r="F282" s="117" t="str">
        <f>IF(B282="","",VLOOKUP(B282,СписокКМ!D:I,2,FALSE))</f>
        <v/>
      </c>
      <c r="G282" s="118"/>
      <c r="H282" s="119"/>
      <c r="I282" s="120"/>
      <c r="J282" s="120"/>
      <c r="K282" s="120"/>
      <c r="L282" s="121"/>
      <c r="M282" s="121"/>
      <c r="N282" s="122"/>
      <c r="O282" s="123" t="str">
        <f>IF(I282="","",IF(I282="0",1000,IF(I282="-0",-1000,I282*1)))</f>
        <v/>
      </c>
      <c r="P282" s="123" t="str">
        <f t="shared" si="224"/>
        <v/>
      </c>
      <c r="Q282" s="123" t="str">
        <f t="shared" si="224"/>
        <v/>
      </c>
      <c r="R282" s="123" t="str">
        <f t="shared" si="224"/>
        <v/>
      </c>
      <c r="S282" s="124" t="str">
        <f t="shared" si="224"/>
        <v/>
      </c>
      <c r="T282" s="125" t="str">
        <f t="shared" si="225"/>
        <v/>
      </c>
      <c r="U282" s="126" t="str">
        <f t="shared" si="225"/>
        <v/>
      </c>
      <c r="V282" s="126" t="str">
        <f t="shared" si="225"/>
        <v/>
      </c>
      <c r="W282" s="126" t="str">
        <f t="shared" si="225"/>
        <v/>
      </c>
      <c r="X282" s="126" t="str">
        <f t="shared" si="225"/>
        <v/>
      </c>
      <c r="Y282" s="127" t="str">
        <f t="shared" si="226"/>
        <v/>
      </c>
      <c r="Z282" s="127" t="str">
        <f t="shared" si="226"/>
        <v/>
      </c>
      <c r="AA282" s="127" t="str">
        <f t="shared" si="226"/>
        <v/>
      </c>
      <c r="AB282" s="127" t="str">
        <f t="shared" si="226"/>
        <v/>
      </c>
      <c r="AC282" s="127" t="str">
        <f t="shared" si="226"/>
        <v/>
      </c>
      <c r="AD282" s="128" t="str">
        <f>IF(CC282="","",IF(CC282&gt;CE282,1,-1))</f>
        <v/>
      </c>
      <c r="AE282" s="128" t="str">
        <f>IF(CC282="","",IF(CC282&lt;CE282,1,-1))</f>
        <v/>
      </c>
      <c r="AF282" s="129">
        <f>IF(CC282&gt;CE282,1,0)</f>
        <v>0</v>
      </c>
      <c r="AG282" s="130">
        <f>IF(CE282&gt;CC282,1,0)</f>
        <v>0</v>
      </c>
      <c r="AH282" s="131" t="str">
        <f>IF(O282="","",AX282*1)</f>
        <v/>
      </c>
      <c r="AI282" s="132" t="str">
        <f>IF(P282="","",BE282*1)</f>
        <v/>
      </c>
      <c r="AJ282" s="132" t="str">
        <f>IF(Q282="","",BL282*1)</f>
        <v/>
      </c>
      <c r="AK282" s="132" t="str">
        <f>IF(R282="","",BS282*1)</f>
        <v/>
      </c>
      <c r="AL282" s="132" t="str">
        <f>IF(S282="","",BZ282*1)</f>
        <v/>
      </c>
      <c r="AM282" s="133" t="str">
        <f>IF(O282="","",AZ282*1)</f>
        <v/>
      </c>
      <c r="AN282" s="133" t="str">
        <f>IF(P282="","",BG282*1)</f>
        <v/>
      </c>
      <c r="AO282" s="133" t="str">
        <f>IF(Q282="","",BN282*1)</f>
        <v/>
      </c>
      <c r="AP282" s="133" t="str">
        <f>IF(R282="","",BU282*1)</f>
        <v/>
      </c>
      <c r="AQ282" s="133" t="str">
        <f>IF(S282="","",CB282*1)</f>
        <v/>
      </c>
      <c r="AR282" s="134">
        <f>SUM(AH282:AL282)</f>
        <v>0</v>
      </c>
      <c r="AS282" s="135">
        <f>SUM(AM282:AQ282)</f>
        <v>0</v>
      </c>
      <c r="AT282" s="136">
        <f>IF(O282=1000,11,IF(O282=-1000,0,IF(O282&gt;0,11,IF(O282&lt;0,(-O282),"0"))))</f>
        <v>11</v>
      </c>
      <c r="AU282" s="137" t="str">
        <f>IF(O282=1000,0,IF(O282=-1000,11,IF(O282&lt;-9,-(O282-2),IF(O282&gt;0,(O282),"0"))))</f>
        <v/>
      </c>
      <c r="AV282" s="136" t="e">
        <f>IF(O282=1000,11,IF(O282=-1000,0,IF(O282&gt;9,(O282+2),IF(O282&lt;0,(-O282),"0"))))</f>
        <v>#VALUE!</v>
      </c>
      <c r="AW282" s="137" t="str">
        <f>IF(O282=1000,0,IF(O282=-1000,11,IF(O282&lt;0,11,IF(O282&gt;0,(O282),"0"))))</f>
        <v/>
      </c>
      <c r="AX282" s="138" t="str">
        <f>IF(O282="","",IF(O282&gt;9,AV282,AT282))</f>
        <v/>
      </c>
      <c r="AY282" s="139" t="str">
        <f>IF(O282="","","-")</f>
        <v/>
      </c>
      <c r="AZ282" s="140" t="str">
        <f>IF(O282="","",IF(O282&lt;-9,AU282,AW282))</f>
        <v/>
      </c>
      <c r="BA282" s="136" t="e">
        <f>IF(P282=1000,11,IF(P282=-1000,0,IF(P282&gt;9,(P282+2),IF(P282&lt;0,(-P282),"0"))))</f>
        <v>#VALUE!</v>
      </c>
      <c r="BB282" s="137" t="str">
        <f>IF(P282=1000,0,IF(P282=-1000,11,IF(P282&lt;-9,-(P282-2),IF(P282&gt;0,(P282),"0"))))</f>
        <v/>
      </c>
      <c r="BC282" s="137">
        <f>IF(P282=1000,11,IF(P282=-1000,0,IF(P282&gt;0,11,IF(P282&lt;0,(-P282),"0"))))</f>
        <v>11</v>
      </c>
      <c r="BD282" s="137" t="str">
        <f>IF(P282=1000,0,IF(P282=-1000,11,IF(P282&lt;0,11,IF(P282&gt;0,(P282),"0"))))</f>
        <v/>
      </c>
      <c r="BE282" s="138" t="str">
        <f>IF(P282="","",IF(P282&gt;9,BA282,BC282))</f>
        <v/>
      </c>
      <c r="BF282" s="139" t="str">
        <f>IF(P282="","","-")</f>
        <v/>
      </c>
      <c r="BG282" s="140" t="str">
        <f>IF(P282="","",IF(P282&lt;-9,BB282,BD282))</f>
        <v/>
      </c>
      <c r="BH282" s="136" t="e">
        <f>IF(Q282=1000,11,IF(Q282=-1000,0,IF(Q282&gt;9,(Q282+2),IF(Q282&lt;0,(-Q282),"0"))))</f>
        <v>#VALUE!</v>
      </c>
      <c r="BI282" s="137" t="str">
        <f>IF(Q282=1000,0,IF(Q282=-1000,11,IF(Q282&lt;-9,-(Q282-2),IF(Q282&gt;0,(Q282),"0"))))</f>
        <v/>
      </c>
      <c r="BJ282" s="137">
        <f>IF(Q282=1000,11,IF(Q282=-1000,0,IF(Q282&gt;0,11,IF(Q282&lt;0,(-Q282),"0"))))</f>
        <v>11</v>
      </c>
      <c r="BK282" s="137" t="str">
        <f>IF(Q282=1000,0,IF(Q282=-1000,11,IF(Q282&lt;0,11,IF(Q282&gt;0,(Q282),"0"))))</f>
        <v/>
      </c>
      <c r="BL282" s="138" t="str">
        <f>IF(Q282="","",IF(Q282&gt;9,BH282,BJ282))</f>
        <v/>
      </c>
      <c r="BM282" s="139" t="str">
        <f>IF(Q282="","","-")</f>
        <v/>
      </c>
      <c r="BN282" s="140" t="str">
        <f>IF(Q282="","",IF(Q282&lt;-9,BI282,BK282))</f>
        <v/>
      </c>
      <c r="BO282" s="137" t="e">
        <f>IF(R282=1000,11,IF(R282=-1000,0,IF(R282&gt;9,(R282+2),IF(R282&lt;0,(-R282),"0"))))</f>
        <v>#VALUE!</v>
      </c>
      <c r="BP282" s="137" t="str">
        <f>IF(R282=1000,0,IF(R282=-1000,11,IF(R282&lt;-9,-(R282-2),IF(R282&gt;0,(R282),"0"))))</f>
        <v/>
      </c>
      <c r="BQ282" s="137">
        <f>IF(R282=1000,11,IF(R282=-1000,0,IF(R282&gt;0,11,IF(R282&lt;0,(-R282),"0"))))</f>
        <v>11</v>
      </c>
      <c r="BR282" s="137" t="str">
        <f>IF(R282=1000,0,IF(R282=-1000,11,IF(R282&lt;0,11,IF(R282&gt;0,(R282),"0"))))</f>
        <v/>
      </c>
      <c r="BS282" s="138" t="str">
        <f>IF(R282="","",IF(R282&gt;9,BO282,BQ282))</f>
        <v/>
      </c>
      <c r="BT282" s="139" t="str">
        <f>IF(R282="","","-")</f>
        <v/>
      </c>
      <c r="BU282" s="140" t="str">
        <f>IF(R282="","",IF(R282&lt;-9,BP282,BR282))</f>
        <v/>
      </c>
      <c r="BV282" s="137" t="e">
        <f>IF(S282=1000,11,IF(S282=-1000,0,IF(S282&gt;9,(S282+2),IF(S282&lt;0,(-S282),"0"))))</f>
        <v>#VALUE!</v>
      </c>
      <c r="BW282" s="137" t="str">
        <f>IF(S282=1000,0,IF(S282=-1000,11,IF(S282&lt;-9,-(S282-2),IF(S282&gt;0,(S282),"0"))))</f>
        <v/>
      </c>
      <c r="BX282" s="137">
        <f>IF(S282=1000,11,IF(S282=-1000,0,IF(S282&gt;0,11,IF(S282&lt;0,(-S282),"0"))))</f>
        <v>11</v>
      </c>
      <c r="BY282" s="141" t="str">
        <f>IF(S282=1000,0,IF(S282=-1000,11,IF(S282&lt;0,11,IF(S282&gt;0,(S282),"0"))))</f>
        <v/>
      </c>
      <c r="BZ282" s="138" t="str">
        <f>IF(S282="","",IF(S282&gt;9,BV282,BX282))</f>
        <v/>
      </c>
      <c r="CA282" s="139" t="str">
        <f>IF(S282="","","-")</f>
        <v/>
      </c>
      <c r="CB282" s="140" t="str">
        <f>IF(S282="","",IF(S282&lt;-9,BW282,BY282))</f>
        <v/>
      </c>
      <c r="CC282" s="142" t="str">
        <f>IF(O282="","",SUM(T282:X282))</f>
        <v/>
      </c>
      <c r="CD282" s="143" t="str">
        <f>IF(CC282="","","-")</f>
        <v/>
      </c>
      <c r="CE282" s="144" t="str">
        <f>IF(O282="","",SUM(Y282:AC282))</f>
        <v/>
      </c>
      <c r="CP282" s="32"/>
      <c r="CQ282" s="32"/>
    </row>
    <row r="283" spans="1:95" s="31" customFormat="1" ht="15" hidden="1" customHeight="1" outlineLevel="1" thickBot="1" x14ac:dyDescent="0.25">
      <c r="A283" s="145"/>
      <c r="B283" s="145"/>
      <c r="C283" s="145"/>
      <c r="D283" s="146"/>
      <c r="E283" s="147"/>
      <c r="F283" s="148"/>
      <c r="G283" s="149"/>
      <c r="H283" s="150"/>
      <c r="I283" s="151"/>
      <c r="J283" s="151"/>
      <c r="K283" s="151"/>
      <c r="L283" s="151"/>
      <c r="M283" s="151"/>
      <c r="N283" s="150"/>
      <c r="O283" s="152"/>
      <c r="P283" s="152"/>
      <c r="Q283" s="152"/>
      <c r="R283" s="152"/>
      <c r="S283" s="152"/>
      <c r="T283" s="153"/>
      <c r="U283" s="153"/>
      <c r="V283" s="153"/>
      <c r="W283" s="153"/>
      <c r="X283" s="153"/>
      <c r="Y283" s="154"/>
      <c r="Z283" s="154"/>
      <c r="AA283" s="154"/>
      <c r="AB283" s="154"/>
      <c r="AC283" s="154"/>
      <c r="AD283" s="155"/>
      <c r="AE283" s="155"/>
      <c r="AF283" s="156"/>
      <c r="AG283" s="156"/>
      <c r="AH283" s="157"/>
      <c r="AI283" s="157"/>
      <c r="AJ283" s="157"/>
      <c r="AK283" s="157"/>
      <c r="AL283" s="157"/>
      <c r="AM283" s="158"/>
      <c r="AN283" s="158"/>
      <c r="AO283" s="158"/>
      <c r="AP283" s="158"/>
      <c r="AQ283" s="158"/>
      <c r="AR283" s="159"/>
      <c r="AS283" s="159"/>
      <c r="AT283" s="160"/>
      <c r="AU283" s="160"/>
      <c r="AV283" s="160"/>
      <c r="AW283" s="160"/>
      <c r="AX283" s="161"/>
      <c r="AY283" s="161"/>
      <c r="AZ283" s="161"/>
      <c r="BA283" s="160"/>
      <c r="BB283" s="160"/>
      <c r="BC283" s="160"/>
      <c r="BD283" s="160"/>
      <c r="BE283" s="161"/>
      <c r="BF283" s="161"/>
      <c r="BG283" s="161"/>
      <c r="BH283" s="160"/>
      <c r="BI283" s="160"/>
      <c r="BJ283" s="160"/>
      <c r="BK283" s="160"/>
      <c r="BL283" s="161"/>
      <c r="BM283" s="161"/>
      <c r="BN283" s="161"/>
      <c r="BO283" s="160"/>
      <c r="BP283" s="160"/>
      <c r="BQ283" s="160"/>
      <c r="BR283" s="160"/>
      <c r="BS283" s="161"/>
      <c r="BT283" s="161"/>
      <c r="BU283" s="161"/>
      <c r="BV283" s="160"/>
      <c r="BW283" s="160"/>
      <c r="BX283" s="160"/>
      <c r="BY283" s="160"/>
      <c r="BZ283" s="161"/>
      <c r="CA283" s="161"/>
      <c r="CB283" s="161"/>
      <c r="CC283" s="162"/>
      <c r="CD283" s="163"/>
      <c r="CE283" s="164"/>
      <c r="CP283" s="32"/>
      <c r="CQ283" s="32"/>
    </row>
    <row r="284" spans="1:95" s="31" customFormat="1" ht="31.5" hidden="1" customHeight="1" outlineLevel="1" thickBot="1" x14ac:dyDescent="0.25">
      <c r="A284" s="34"/>
      <c r="B284" s="35"/>
      <c r="C284" s="1225">
        <f>1+C275</f>
        <v>32</v>
      </c>
      <c r="D284" s="1227" t="str">
        <f>IF(A284="","",VLOOKUP(A284,СписокКМ!$A$186:$D$236,3,FALSE))</f>
        <v/>
      </c>
      <c r="E284" s="1228" t="str">
        <f>IF(B284="","",VLOOKUP(B284,СписокКМ!E:J,2,FALSE))</f>
        <v/>
      </c>
      <c r="F284" s="1231" t="str">
        <f>IF(B284="","",VLOOKUP(B284,СписокКМ!$A$186:$D$236,3,FALSE))</f>
        <v/>
      </c>
      <c r="G284" s="1232" t="str">
        <f>IF(D284="","",VLOOKUP(D284,СписокКМ!G:L,2,FALSE))</f>
        <v/>
      </c>
      <c r="H284" s="36"/>
      <c r="I284" s="1235" t="s">
        <v>7</v>
      </c>
      <c r="J284" s="1235"/>
      <c r="K284" s="1235"/>
      <c r="L284" s="1235"/>
      <c r="M284" s="1235"/>
      <c r="N284" s="37"/>
      <c r="O284" s="1237"/>
      <c r="P284" s="1238"/>
      <c r="Q284" s="1238"/>
      <c r="R284" s="1238"/>
      <c r="S284" s="1238"/>
      <c r="T284" s="38" t="str">
        <f>IF(A284="","",VLOOKUP(A284,'[60]Протокол команд'!A:K,8,FALSE))</f>
        <v/>
      </c>
      <c r="U284" s="39" t="e">
        <f>T284*5-4</f>
        <v>#VALUE!</v>
      </c>
      <c r="V284" s="39" t="e">
        <f>T284*5</f>
        <v>#VALUE!</v>
      </c>
      <c r="W284" s="39" t="e">
        <f>CONCATENATE(U284,"-",V284)</f>
        <v>#VALUE!</v>
      </c>
      <c r="X284" s="39" t="str">
        <f>IF(A284="","",VLOOKUP(A284,'[60]Протокол команд'!A:K,10,FALSE))</f>
        <v/>
      </c>
      <c r="Y284" s="39" t="e">
        <f>X284*5-4</f>
        <v>#VALUE!</v>
      </c>
      <c r="Z284" s="39" t="e">
        <f>X284*5</f>
        <v>#VALUE!</v>
      </c>
      <c r="AA284" s="39" t="e">
        <f>CONCATENATE(Y284,"-",Z284)</f>
        <v>#VALUE!</v>
      </c>
      <c r="AB284" s="1241" t="str">
        <f>IF(O286="","",SUM(AF286:AF291))</f>
        <v/>
      </c>
      <c r="AC284" s="1242"/>
      <c r="AD284" s="1243"/>
      <c r="AE284" s="1242" t="str">
        <f>IF(O286="","",SUM(AG286:AG291))</f>
        <v/>
      </c>
      <c r="AF284" s="1242"/>
      <c r="AG284" s="1264"/>
      <c r="AH284" s="1241">
        <f>SUM(CC286:CC291)</f>
        <v>0</v>
      </c>
      <c r="AI284" s="1242"/>
      <c r="AJ284" s="1243"/>
      <c r="AK284" s="1242">
        <f>SUM(CE286:CE291)</f>
        <v>0</v>
      </c>
      <c r="AL284" s="1242"/>
      <c r="AM284" s="1264"/>
      <c r="AN284" s="1265">
        <f>SUM(AR286:AR291)</f>
        <v>0</v>
      </c>
      <c r="AO284" s="1266"/>
      <c r="AP284" s="1267"/>
      <c r="AQ284" s="1266">
        <f>SUM(AS286:AS291)</f>
        <v>0</v>
      </c>
      <c r="AR284" s="1266"/>
      <c r="AS284" s="1268"/>
      <c r="AT284" s="1314"/>
      <c r="AU284" s="1315"/>
      <c r="AV284" s="1315"/>
      <c r="AW284" s="1315"/>
      <c r="AX284" s="1315"/>
      <c r="AY284" s="1315"/>
      <c r="AZ284" s="1315"/>
      <c r="BA284" s="1315"/>
      <c r="BB284" s="1315"/>
      <c r="BC284" s="1315"/>
      <c r="BD284" s="1315"/>
      <c r="BE284" s="1315"/>
      <c r="BF284" s="1315"/>
      <c r="BG284" s="1315"/>
      <c r="BH284" s="1315"/>
      <c r="BI284" s="1315"/>
      <c r="BJ284" s="1315"/>
      <c r="BK284" s="1315"/>
      <c r="BL284" s="1315"/>
      <c r="BM284" s="1315"/>
      <c r="BN284" s="1315"/>
      <c r="BO284" s="1315"/>
      <c r="BP284" s="1315"/>
      <c r="BQ284" s="1315"/>
      <c r="BR284" s="1315"/>
      <c r="BS284" s="1315"/>
      <c r="BT284" s="1315"/>
      <c r="BU284" s="1315"/>
      <c r="BV284" s="1315"/>
      <c r="BW284" s="1315"/>
      <c r="BX284" s="1315"/>
      <c r="BY284" s="1315"/>
      <c r="BZ284" s="1315"/>
      <c r="CA284" s="1315"/>
      <c r="CB284" s="1316"/>
      <c r="CC284" s="1254" t="str">
        <f>IF(O286="","",SUM(AF286:AF291))</f>
        <v/>
      </c>
      <c r="CD284" s="1256" t="str">
        <f>IF(CC284="","","-")</f>
        <v/>
      </c>
      <c r="CE284" s="1258" t="str">
        <f>IF(O286="","",SUM(AG286:AG291))</f>
        <v/>
      </c>
      <c r="CP284" s="32"/>
      <c r="CQ284" s="32"/>
    </row>
    <row r="285" spans="1:95" s="31" customFormat="1" ht="13.5" hidden="1" customHeight="1" outlineLevel="1" x14ac:dyDescent="0.2">
      <c r="A285" s="40"/>
      <c r="B285" s="40"/>
      <c r="C285" s="1226"/>
      <c r="D285" s="1229" t="str">
        <f>IF(A285="","",VLOOKUP(A285,СписокКМ!D:I,2,FALSE))</f>
        <v/>
      </c>
      <c r="E285" s="1230" t="str">
        <f>IF(B285="","",VLOOKUP(B285,СписокКМ!E:J,2,FALSE))</f>
        <v/>
      </c>
      <c r="F285" s="1233" t="str">
        <f>IF(C285="","",VLOOKUP(C285,СписокКМ!F:K,2,FALSE))</f>
        <v/>
      </c>
      <c r="G285" s="1234" t="str">
        <f>IF(D285="","",VLOOKUP(D285,СписокКМ!G:L,2,FALSE))</f>
        <v/>
      </c>
      <c r="H285" s="41"/>
      <c r="I285" s="1236"/>
      <c r="J285" s="1236"/>
      <c r="K285" s="1236"/>
      <c r="L285" s="1236"/>
      <c r="M285" s="1236"/>
      <c r="N285" s="42"/>
      <c r="O285" s="1239"/>
      <c r="P285" s="1240"/>
      <c r="Q285" s="1240"/>
      <c r="R285" s="1240"/>
      <c r="S285" s="1240"/>
      <c r="T285" s="1260" t="s">
        <v>8</v>
      </c>
      <c r="U285" s="1261"/>
      <c r="V285" s="1261"/>
      <c r="W285" s="1261"/>
      <c r="X285" s="1261"/>
      <c r="Y285" s="1261"/>
      <c r="Z285" s="1261"/>
      <c r="AA285" s="1261"/>
      <c r="AB285" s="1261"/>
      <c r="AC285" s="1261"/>
      <c r="AD285" s="1261"/>
      <c r="AE285" s="1261"/>
      <c r="AF285" s="1261"/>
      <c r="AG285" s="1262"/>
      <c r="AH285" s="1261" t="s">
        <v>9</v>
      </c>
      <c r="AI285" s="1261"/>
      <c r="AJ285" s="1261"/>
      <c r="AK285" s="1261"/>
      <c r="AL285" s="1261"/>
      <c r="AM285" s="1261"/>
      <c r="AN285" s="1261"/>
      <c r="AO285" s="1261"/>
      <c r="AP285" s="1261"/>
      <c r="AQ285" s="1261"/>
      <c r="AR285" s="1261"/>
      <c r="AS285" s="1262"/>
      <c r="AT285" s="1263" t="s">
        <v>10</v>
      </c>
      <c r="AU285" s="1263"/>
      <c r="AV285" s="1263"/>
      <c r="AW285" s="1263"/>
      <c r="AX285" s="1263"/>
      <c r="AY285" s="1263"/>
      <c r="AZ285" s="1263"/>
      <c r="BA285" s="1263" t="s">
        <v>11</v>
      </c>
      <c r="BB285" s="1263"/>
      <c r="BC285" s="1263"/>
      <c r="BD285" s="1263"/>
      <c r="BE285" s="1263"/>
      <c r="BF285" s="1263"/>
      <c r="BG285" s="1263"/>
      <c r="BH285" s="1263" t="s">
        <v>12</v>
      </c>
      <c r="BI285" s="1263"/>
      <c r="BJ285" s="1263"/>
      <c r="BK285" s="1263"/>
      <c r="BL285" s="1263"/>
      <c r="BM285" s="1263"/>
      <c r="BN285" s="1263"/>
      <c r="BO285" s="1263" t="s">
        <v>13</v>
      </c>
      <c r="BP285" s="1263"/>
      <c r="BQ285" s="1263"/>
      <c r="BR285" s="1263"/>
      <c r="BS285" s="1263"/>
      <c r="BT285" s="1263"/>
      <c r="BU285" s="1263"/>
      <c r="BV285" s="1263" t="s">
        <v>14</v>
      </c>
      <c r="BW285" s="1263"/>
      <c r="BX285" s="1263"/>
      <c r="BY285" s="1263"/>
      <c r="BZ285" s="1263"/>
      <c r="CA285" s="1263"/>
      <c r="CB285" s="1263"/>
      <c r="CC285" s="1255"/>
      <c r="CD285" s="1257"/>
      <c r="CE285" s="1259"/>
      <c r="CP285" s="32"/>
      <c r="CQ285" s="32"/>
    </row>
    <row r="286" spans="1:95" s="31" customFormat="1" ht="15" hidden="1" customHeight="1" outlineLevel="1" x14ac:dyDescent="0.2">
      <c r="A286" s="43"/>
      <c r="B286" s="44"/>
      <c r="C286" s="90">
        <v>1</v>
      </c>
      <c r="D286" s="46" t="str">
        <f>IF(A286="","",VLOOKUP(A286,СписокКМ!D:I,2,FALSE))</f>
        <v/>
      </c>
      <c r="E286" s="47"/>
      <c r="F286" s="48" t="str">
        <f>IF(B286="","",VLOOKUP(B286,СписокКМ!D:I,2,FALSE))</f>
        <v/>
      </c>
      <c r="G286" s="49"/>
      <c r="H286" s="50"/>
      <c r="I286" s="51"/>
      <c r="J286" s="51"/>
      <c r="K286" s="51"/>
      <c r="L286" s="51"/>
      <c r="M286" s="51"/>
      <c r="N286" s="52"/>
      <c r="O286" s="53" t="str">
        <f>IF(I286="","",IF(I286="0",1000,IF(I286="-0",-1000,I286*1)))</f>
        <v/>
      </c>
      <c r="P286" s="53" t="str">
        <f t="shared" ref="P286:S287" si="227">IF(J286="","",IF(J286="0",1000,IF(J286="-0",-1000,J286*1)))</f>
        <v/>
      </c>
      <c r="Q286" s="53" t="str">
        <f t="shared" si="227"/>
        <v/>
      </c>
      <c r="R286" s="53" t="str">
        <f t="shared" si="227"/>
        <v/>
      </c>
      <c r="S286" s="54" t="str">
        <f t="shared" si="227"/>
        <v/>
      </c>
      <c r="T286" s="55" t="str">
        <f t="shared" ref="T286:X287" si="228">IF(O286="","",IF(O286&gt;0,1,0))</f>
        <v/>
      </c>
      <c r="U286" s="56" t="str">
        <f t="shared" si="228"/>
        <v/>
      </c>
      <c r="V286" s="56" t="str">
        <f t="shared" si="228"/>
        <v/>
      </c>
      <c r="W286" s="56" t="str">
        <f t="shared" si="228"/>
        <v/>
      </c>
      <c r="X286" s="56" t="str">
        <f t="shared" si="228"/>
        <v/>
      </c>
      <c r="Y286" s="57" t="str">
        <f t="shared" ref="Y286:AC287" si="229">IF(O286="","",IF(O286&lt;0,1,0))</f>
        <v/>
      </c>
      <c r="Z286" s="57" t="str">
        <f t="shared" si="229"/>
        <v/>
      </c>
      <c r="AA286" s="57" t="str">
        <f t="shared" si="229"/>
        <v/>
      </c>
      <c r="AB286" s="57" t="str">
        <f t="shared" si="229"/>
        <v/>
      </c>
      <c r="AC286" s="57" t="str">
        <f t="shared" si="229"/>
        <v/>
      </c>
      <c r="AD286" s="58" t="str">
        <f>IF(CC286="","",IF(CC286&gt;CE286,1,-1))</f>
        <v/>
      </c>
      <c r="AE286" s="58" t="str">
        <f>IF(CC286="","",IF(CC286&lt;CE286,1,-1))</f>
        <v/>
      </c>
      <c r="AF286" s="59">
        <f>IF(CC286&gt;CE286,1,0)</f>
        <v>0</v>
      </c>
      <c r="AG286" s="60">
        <f>IF(CE286&gt;CC286,1,0)</f>
        <v>0</v>
      </c>
      <c r="AH286" s="61" t="str">
        <f>IF(O286="","",AX286*1)</f>
        <v/>
      </c>
      <c r="AI286" s="62" t="str">
        <f>IF(P286="","",BE286*1)</f>
        <v/>
      </c>
      <c r="AJ286" s="62" t="str">
        <f>IF(Q286="","",BL286*1)</f>
        <v/>
      </c>
      <c r="AK286" s="62" t="str">
        <f>IF(R286="","",BS286*1)</f>
        <v/>
      </c>
      <c r="AL286" s="62" t="str">
        <f>IF(S286="","",BZ286*1)</f>
        <v/>
      </c>
      <c r="AM286" s="63" t="str">
        <f>IF(O286="","",AZ286*1)</f>
        <v/>
      </c>
      <c r="AN286" s="63" t="str">
        <f>IF(P286="","",BG286*1)</f>
        <v/>
      </c>
      <c r="AO286" s="63" t="str">
        <f>IF(Q286="","",BN286*1)</f>
        <v/>
      </c>
      <c r="AP286" s="63" t="str">
        <f>IF(R286="","",BU286*1)</f>
        <v/>
      </c>
      <c r="AQ286" s="63" t="str">
        <f>IF(S286="","",CB286*1)</f>
        <v/>
      </c>
      <c r="AR286" s="64">
        <f>SUM(AH286:AL286)</f>
        <v>0</v>
      </c>
      <c r="AS286" s="65">
        <f>SUM(AM286:AQ286)</f>
        <v>0</v>
      </c>
      <c r="AT286" s="66">
        <f>IF(O286=1000,11,IF(O286=-1000,0,IF(O286&gt;0,11,IF(O286&lt;0,(-O286),"0"))))</f>
        <v>11</v>
      </c>
      <c r="AU286" s="67" t="str">
        <f>IF(O286=1000,0,IF(O286=-1000,11,IF(O286&lt;-9,-(O286-2),IF(O286&gt;0,(O286),"0"))))</f>
        <v/>
      </c>
      <c r="AV286" s="66" t="e">
        <f>IF(O286=1000,11,IF(O286=-1000,0,IF(O286&lt;9,11,IF(O286&gt;9,(O286+2),"0"))))</f>
        <v>#VALUE!</v>
      </c>
      <c r="AW286" s="67" t="str">
        <f>IF(O286=1000,0,IF(O286=-1000,11,IF(O286&lt;0,11,IF(O286&gt;0,(O286),"0"))))</f>
        <v/>
      </c>
      <c r="AX286" s="68" t="str">
        <f>IF(O286="","",IF(O286&gt;9,AV286,AT286))</f>
        <v/>
      </c>
      <c r="AY286" s="69" t="str">
        <f>IF(O286="","","-")</f>
        <v/>
      </c>
      <c r="AZ286" s="70" t="str">
        <f>IF(O286="","",IF(O286&lt;-9,AU286,AW286))</f>
        <v/>
      </c>
      <c r="BA286" s="66" t="e">
        <f>IF(P286=1000,11,IF(P286=-1000,0,IF(P286&gt;9,(P286+2),IF(P286&lt;0,(-P286),"0"))))</f>
        <v>#VALUE!</v>
      </c>
      <c r="BB286" s="67" t="str">
        <f>IF(P286=1000,0,IF(P286=-1000,11,IF(P286&lt;-9,-(P286-2),IF(P286&gt;0,(P286),"0"))))</f>
        <v/>
      </c>
      <c r="BC286" s="67">
        <f>IF(P286=1000,11,IF(P286=-1000,0,IF(P286&gt;0,11,IF(P286&lt;0,(-P286),"0"))))</f>
        <v>11</v>
      </c>
      <c r="BD286" s="67" t="str">
        <f>IF(P286=1000,0,IF(P286=-1000,11,IF(P286&lt;0,11,IF(P286&gt;0,(P286),"0"))))</f>
        <v/>
      </c>
      <c r="BE286" s="68" t="str">
        <f>IF(P286="","",IF(P286&gt;9,BA286,BC286))</f>
        <v/>
      </c>
      <c r="BF286" s="69" t="str">
        <f>IF(P286="","","-")</f>
        <v/>
      </c>
      <c r="BG286" s="70" t="str">
        <f>IF(P286="","",IF(P286&lt;-9,BB286,BD286))</f>
        <v/>
      </c>
      <c r="BH286" s="66" t="e">
        <f>IF(Q286=1000,11,IF(Q286=-1000,0,IF(Q286&gt;9,(Q286+2),IF(Q286&lt;0,(-Q286),"0"))))</f>
        <v>#VALUE!</v>
      </c>
      <c r="BI286" s="67" t="str">
        <f>IF(Q286=1000,0,IF(Q286=-1000,11,IF(Q286&lt;-9,-(Q286-2),IF(Q286&gt;0,(Q286),"0"))))</f>
        <v/>
      </c>
      <c r="BJ286" s="67">
        <f>IF(Q286=1000,11,IF(Q286=-1000,0,IF(Q286&gt;0,11,IF(Q286&lt;0,(-Q286),"0"))))</f>
        <v>11</v>
      </c>
      <c r="BK286" s="67" t="str">
        <f>IF(Q286=1000,0,IF(Q286=-1000,11,IF(Q286&lt;0,11,IF(Q286&gt;0,(Q286),"0"))))</f>
        <v/>
      </c>
      <c r="BL286" s="68" t="str">
        <f>IF(Q286="","",IF(Q286&gt;9,BH286,BJ286))</f>
        <v/>
      </c>
      <c r="BM286" s="69" t="str">
        <f>IF(Q286="","","-")</f>
        <v/>
      </c>
      <c r="BN286" s="70" t="str">
        <f>IF(Q286="","",IF(Q286&lt;-9,BI286,BK286))</f>
        <v/>
      </c>
      <c r="BO286" s="67" t="e">
        <f>IF(R286=1000,11,IF(R286=-1000,0,IF(R286&gt;9,(R286+2),IF(R286&lt;0,(-R286),"0"))))</f>
        <v>#VALUE!</v>
      </c>
      <c r="BP286" s="67" t="str">
        <f>IF(R286=1000,0,IF(R286=-1000,11,IF(R286&lt;-9,-(R286-2),IF(R286&gt;0,(R286),"0"))))</f>
        <v/>
      </c>
      <c r="BQ286" s="67">
        <f>IF(R286=1000,11,IF(R286=-1000,0,IF(R286&gt;0,11,IF(R286&lt;0,(-R286),"0"))))</f>
        <v>11</v>
      </c>
      <c r="BR286" s="67" t="str">
        <f>IF(R286=1000,0,IF(R286=-1000,11,IF(R286&lt;0,11,IF(R286&gt;0,(R286),"0"))))</f>
        <v/>
      </c>
      <c r="BS286" s="68" t="str">
        <f>IF(R286="","",IF(R286&gt;9,BO286,BQ286))</f>
        <v/>
      </c>
      <c r="BT286" s="69" t="str">
        <f>IF(R286="","","-")</f>
        <v/>
      </c>
      <c r="BU286" s="70" t="str">
        <f>IF(R286="","",IF(R286&lt;-9,BP286,BR286))</f>
        <v/>
      </c>
      <c r="BV286" s="67" t="e">
        <f>IF(S286=1000,11,IF(S286=-1000,0,IF(S286&gt;9,(S286+2),IF(S286&lt;0,(-S286),"0"))))</f>
        <v>#VALUE!</v>
      </c>
      <c r="BW286" s="67" t="str">
        <f>IF(S286=1000,0,IF(S286=-1000,11,IF(S286&lt;-9,-(S286-2),IF(S286&gt;0,(S286),"0"))))</f>
        <v/>
      </c>
      <c r="BX286" s="67">
        <f>IF(S286=1000,11,IF(S286=-1000,0,IF(S286&gt;0,11,IF(S286&lt;0,(-S286),"0"))))</f>
        <v>11</v>
      </c>
      <c r="BY286" s="71" t="str">
        <f>IF(S286=1000,0,IF(S286=-1000,11,IF(S286&lt;0,11,IF(S286&gt;0,(S286),"0"))))</f>
        <v/>
      </c>
      <c r="BZ286" s="68" t="str">
        <f>IF(S286="","",IF(S286&gt;9,BV286,BX286))</f>
        <v/>
      </c>
      <c r="CA286" s="69" t="str">
        <f>IF(S286="","","-")</f>
        <v/>
      </c>
      <c r="CB286" s="70" t="str">
        <f>IF(S286="","",IF(S286&lt;-9,BW286,BY286))</f>
        <v/>
      </c>
      <c r="CC286" s="72" t="str">
        <f>IF(O286="","",SUM(T286:X286))</f>
        <v/>
      </c>
      <c r="CD286" s="73" t="str">
        <f>IF(CC286="","","-")</f>
        <v/>
      </c>
      <c r="CE286" s="74" t="str">
        <f>IF(O286="","",SUM(Y286:AC286))</f>
        <v/>
      </c>
      <c r="CP286" s="32"/>
      <c r="CQ286" s="32"/>
    </row>
    <row r="287" spans="1:95" s="31" customFormat="1" ht="15" hidden="1" customHeight="1" outlineLevel="1" x14ac:dyDescent="0.2">
      <c r="A287" s="43"/>
      <c r="B287" s="44"/>
      <c r="C287" s="75">
        <v>2</v>
      </c>
      <c r="D287" s="76" t="str">
        <f>IF(A287="","",VLOOKUP(A287,СписокКМ!D:I,2,FALSE))</f>
        <v/>
      </c>
      <c r="E287" s="47"/>
      <c r="F287" s="77" t="str">
        <f>IF(B287="","",VLOOKUP(B287,СписокКМ!D:I,2,FALSE))</f>
        <v/>
      </c>
      <c r="G287" s="49"/>
      <c r="H287" s="41"/>
      <c r="I287" s="91"/>
      <c r="J287" s="91"/>
      <c r="K287" s="91"/>
      <c r="L287" s="91"/>
      <c r="M287" s="51"/>
      <c r="N287" s="42"/>
      <c r="O287" s="79" t="str">
        <f>IF(I287="","",IF(I287="0",1000,IF(I287="-0",-1000,I287*1)))</f>
        <v/>
      </c>
      <c r="P287" s="79" t="str">
        <f t="shared" si="227"/>
        <v/>
      </c>
      <c r="Q287" s="79" t="str">
        <f t="shared" si="227"/>
        <v/>
      </c>
      <c r="R287" s="79" t="str">
        <f t="shared" si="227"/>
        <v/>
      </c>
      <c r="S287" s="80" t="str">
        <f t="shared" si="227"/>
        <v/>
      </c>
      <c r="T287" s="55" t="str">
        <f t="shared" si="228"/>
        <v/>
      </c>
      <c r="U287" s="56" t="str">
        <f t="shared" si="228"/>
        <v/>
      </c>
      <c r="V287" s="56" t="str">
        <f t="shared" si="228"/>
        <v/>
      </c>
      <c r="W287" s="56" t="str">
        <f t="shared" si="228"/>
        <v/>
      </c>
      <c r="X287" s="56" t="str">
        <f t="shared" si="228"/>
        <v/>
      </c>
      <c r="Y287" s="57" t="str">
        <f t="shared" si="229"/>
        <v/>
      </c>
      <c r="Z287" s="57" t="str">
        <f t="shared" si="229"/>
        <v/>
      </c>
      <c r="AA287" s="57" t="str">
        <f t="shared" si="229"/>
        <v/>
      </c>
      <c r="AB287" s="57" t="str">
        <f t="shared" si="229"/>
        <v/>
      </c>
      <c r="AC287" s="57" t="str">
        <f t="shared" si="229"/>
        <v/>
      </c>
      <c r="AD287" s="58" t="str">
        <f>IF(CC287="","",IF(CC287&gt;CE287,1,-1))</f>
        <v/>
      </c>
      <c r="AE287" s="58" t="str">
        <f>IF(CC287="","",IF(CC287&lt;CE287,1,-1))</f>
        <v/>
      </c>
      <c r="AF287" s="59">
        <f>IF(CC287&gt;CE287,1,0)</f>
        <v>0</v>
      </c>
      <c r="AG287" s="60">
        <f>IF(CE287&gt;CC287,1,0)</f>
        <v>0</v>
      </c>
      <c r="AH287" s="81" t="str">
        <f>IF(O287="","",AX287*1)</f>
        <v/>
      </c>
      <c r="AI287" s="92" t="str">
        <f>IF(P287="","",BE287*1)</f>
        <v/>
      </c>
      <c r="AJ287" s="92" t="str">
        <f>IF(Q287="","",BL287*1)</f>
        <v/>
      </c>
      <c r="AK287" s="92" t="str">
        <f>IF(R287="","",BS287*1)</f>
        <v/>
      </c>
      <c r="AL287" s="92" t="str">
        <f>IF(S287="","",BZ287*1)</f>
        <v/>
      </c>
      <c r="AM287" s="93" t="str">
        <f>IF(O287="","",AZ287*1)</f>
        <v/>
      </c>
      <c r="AN287" s="93" t="str">
        <f>IF(P287="","",BG287*1)</f>
        <v/>
      </c>
      <c r="AO287" s="93" t="str">
        <f>IF(Q287="","",BN287*1)</f>
        <v/>
      </c>
      <c r="AP287" s="93" t="str">
        <f>IF(R287="","",BU287*1)</f>
        <v/>
      </c>
      <c r="AQ287" s="93" t="str">
        <f>IF(S287="","",CB287*1)</f>
        <v/>
      </c>
      <c r="AR287" s="64">
        <f>SUM(AH287:AL287)</f>
        <v>0</v>
      </c>
      <c r="AS287" s="65">
        <f>SUM(AM287:AQ287)</f>
        <v>0</v>
      </c>
      <c r="AT287" s="66">
        <f>IF(O287=1000,11,IF(O287=-1000,0,IF(O287&gt;0,11,IF(O287&lt;0,(-O287),"0"))))</f>
        <v>11</v>
      </c>
      <c r="AU287" s="67" t="str">
        <f>IF(O287=1000,0,IF(O287=-1000,11,IF(O287&lt;-9,-(O287-2),IF(O287&gt;0,(O287),"0"))))</f>
        <v/>
      </c>
      <c r="AV287" s="66" t="e">
        <f>IF(O287=1000,11,IF(O287=-1000,0,IF(O287&gt;9,(O287+2),IF(O287&lt;0,(-O287),"0"))))</f>
        <v>#VALUE!</v>
      </c>
      <c r="AW287" s="67" t="str">
        <f>IF(O287=1000,0,IF(O287=-1000,11,IF(O287&lt;0,11,IF(O287&gt;0,(O287),"0"))))</f>
        <v/>
      </c>
      <c r="AX287" s="94" t="str">
        <f>IF(O287="","",IF(O287&gt;9,AV287,AT287))</f>
        <v/>
      </c>
      <c r="AY287" s="95" t="str">
        <f>IF(O287="","","-")</f>
        <v/>
      </c>
      <c r="AZ287" s="96" t="str">
        <f>IF(O287="","",IF(O287&lt;-9,AU287,AW287))</f>
        <v/>
      </c>
      <c r="BA287" s="66" t="e">
        <f>IF(P287=1000,11,IF(P287=-1000,0,IF(P287&gt;9,(P287+2),IF(P287&lt;0,(-P287),"0"))))</f>
        <v>#VALUE!</v>
      </c>
      <c r="BB287" s="67" t="str">
        <f>IF(P287=1000,0,IF(P287=-1000,11,IF(P287&lt;-9,-(P287-2),IF(P287&gt;0,(P287),"0"))))</f>
        <v/>
      </c>
      <c r="BC287" s="67">
        <f>IF(P287=1000,11,IF(P287=-1000,0,IF(P287&gt;0,11,IF(P287&lt;0,(-P287),"0"))))</f>
        <v>11</v>
      </c>
      <c r="BD287" s="67" t="str">
        <f>IF(P287=1000,0,IF(P287=-1000,11,IF(P287&lt;0,11,IF(P287&gt;0,(P287),"0"))))</f>
        <v/>
      </c>
      <c r="BE287" s="94" t="str">
        <f>IF(P287="","",IF(P287&gt;9,BA287,BC287))</f>
        <v/>
      </c>
      <c r="BF287" s="95" t="str">
        <f>IF(P287="","","-")</f>
        <v/>
      </c>
      <c r="BG287" s="96" t="str">
        <f>IF(P287="","",IF(P287&lt;-9,BB287,BD287))</f>
        <v/>
      </c>
      <c r="BH287" s="66" t="e">
        <f>IF(Q287=1000,11,IF(Q287=-1000,0,IF(Q287&gt;9,(Q287+2),IF(Q287&lt;0,(-Q287),"0"))))</f>
        <v>#VALUE!</v>
      </c>
      <c r="BI287" s="67" t="str">
        <f>IF(Q287=1000,0,IF(Q287=-1000,11,IF(Q287&lt;-9,-(Q287-2),IF(Q287&gt;0,(Q287),"0"))))</f>
        <v/>
      </c>
      <c r="BJ287" s="67">
        <f>IF(Q287=1000,11,IF(Q287=-1000,0,IF(Q287&gt;0,11,IF(Q287&lt;0,(-Q287),"0"))))</f>
        <v>11</v>
      </c>
      <c r="BK287" s="67" t="str">
        <f>IF(Q287=1000,0,IF(Q287=-1000,11,IF(Q287&lt;0,11,IF(Q287&gt;0,(Q287),"0"))))</f>
        <v/>
      </c>
      <c r="BL287" s="94" t="str">
        <f>IF(Q287="","",IF(Q287&gt;9,BH287,BJ287))</f>
        <v/>
      </c>
      <c r="BM287" s="95" t="str">
        <f>IF(Q287="","","-")</f>
        <v/>
      </c>
      <c r="BN287" s="96" t="str">
        <f>IF(Q287="","",IF(Q287&lt;-9,BI287,BK287))</f>
        <v/>
      </c>
      <c r="BO287" s="67" t="e">
        <f>IF(R287=1000,11,IF(R287=-1000,0,IF(R287&gt;9,(R287+2),IF(R287&lt;0,(-R287),"0"))))</f>
        <v>#VALUE!</v>
      </c>
      <c r="BP287" s="67" t="str">
        <f>IF(R287=1000,0,IF(R287=-1000,11,IF(R287&lt;-9,-(R287-2),IF(R287&gt;0,(R287),"0"))))</f>
        <v/>
      </c>
      <c r="BQ287" s="67">
        <f>IF(R287=1000,11,IF(R287=-1000,0,IF(R287&gt;0,11,IF(R287&lt;0,(-R287),"0"))))</f>
        <v>11</v>
      </c>
      <c r="BR287" s="67" t="str">
        <f>IF(R287=1000,0,IF(R287=-1000,11,IF(R287&lt;0,11,IF(R287&gt;0,(R287),"0"))))</f>
        <v/>
      </c>
      <c r="BS287" s="94" t="str">
        <f>IF(R287="","",IF(R287&gt;9,BO287,BQ287))</f>
        <v/>
      </c>
      <c r="BT287" s="95" t="str">
        <f>IF(R287="","","-")</f>
        <v/>
      </c>
      <c r="BU287" s="96" t="str">
        <f>IF(R287="","",IF(R287&lt;-9,BP287,BR287))</f>
        <v/>
      </c>
      <c r="BV287" s="67" t="e">
        <f>IF(S287=1000,11,IF(S287=-1000,0,IF(S287&gt;9,(S287+2),IF(S287&lt;0,(-S287),"0"))))</f>
        <v>#VALUE!</v>
      </c>
      <c r="BW287" s="67" t="str">
        <f>IF(S287=1000,0,IF(S287=-1000,11,IF(S287&lt;-9,-(S287-2),IF(S287&gt;0,(S287),"0"))))</f>
        <v/>
      </c>
      <c r="BX287" s="67">
        <f>IF(S287=1000,11,IF(S287=-1000,0,IF(S287&gt;0,11,IF(S287&lt;0,(-S287),"0"))))</f>
        <v>11</v>
      </c>
      <c r="BY287" s="71" t="str">
        <f>IF(S287=1000,0,IF(S287=-1000,11,IF(S287&lt;0,11,IF(S287&gt;0,(S287),"0"))))</f>
        <v/>
      </c>
      <c r="BZ287" s="94" t="str">
        <f>IF(S287="","",IF(S287&gt;9,BV287,BX287))</f>
        <v/>
      </c>
      <c r="CA287" s="95" t="str">
        <f>IF(S287="","","-")</f>
        <v/>
      </c>
      <c r="CB287" s="96" t="str">
        <f>IF(S287="","",IF(S287&lt;-9,BW287,BY287))</f>
        <v/>
      </c>
      <c r="CC287" s="97" t="str">
        <f>IF(O287="","",SUM(T287:X287))</f>
        <v/>
      </c>
      <c r="CD287" s="88" t="str">
        <f>IF(CC287="","","-")</f>
        <v/>
      </c>
      <c r="CE287" s="98" t="str">
        <f>IF(O287="","",SUM(Y287:AC287))</f>
        <v/>
      </c>
      <c r="CP287" s="32"/>
      <c r="CQ287" s="32"/>
    </row>
    <row r="288" spans="1:95" s="31" customFormat="1" ht="15" hidden="1" customHeight="1" outlineLevel="1" x14ac:dyDescent="0.2">
      <c r="A288" s="43"/>
      <c r="B288" s="44"/>
      <c r="C288" s="1250">
        <v>3</v>
      </c>
      <c r="D288" s="76" t="str">
        <f>IF(A288="","",VLOOKUP(A288,СписокКМ!D:I,2,FALSE))</f>
        <v/>
      </c>
      <c r="E288" s="47"/>
      <c r="F288" s="77" t="str">
        <f>IF(B288="","",VLOOKUP(B288,СписокКМ!D:I,2,FALSE))</f>
        <v/>
      </c>
      <c r="G288" s="49"/>
      <c r="H288" s="41"/>
      <c r="I288" s="1252"/>
      <c r="J288" s="1252"/>
      <c r="K288" s="1252"/>
      <c r="L288" s="1252"/>
      <c r="M288" s="1252"/>
      <c r="N288" s="42"/>
      <c r="O288" s="1244" t="str">
        <f>IF(I288="","",IF(I288="0",1000,IF(I288="-0",-1000,I288*1)))</f>
        <v/>
      </c>
      <c r="P288" s="1244" t="str">
        <f>IF(J288="","",IF(J288="0",1000,IF(J288="-0",-1000,J288*1)))</f>
        <v/>
      </c>
      <c r="Q288" s="1244" t="str">
        <f>IF(K288="","",IF(K288="0",1000,IF(K288="-0",-1000,K288*1)))</f>
        <v/>
      </c>
      <c r="R288" s="1244" t="str">
        <f>IF(L289="","",IF(L289="0",1000,IF(L289="-0",-1000,L289*1)))</f>
        <v/>
      </c>
      <c r="S288" s="1246" t="str">
        <f>IF(M289="","",IF(M289="0",1000,IF(M289="-0",-1000,M289*1)))</f>
        <v/>
      </c>
      <c r="T288" s="1248" t="str">
        <f>IF(O288="","",IF(O288&gt;0,1,0))</f>
        <v/>
      </c>
      <c r="U288" s="1284" t="str">
        <f>IF(P288="","",IF(P288&gt;0,1,0))</f>
        <v/>
      </c>
      <c r="V288" s="1284" t="str">
        <f>IF(Q288="","",IF(Q288&gt;0,1,0))</f>
        <v/>
      </c>
      <c r="W288" s="1284" t="str">
        <f>IF(R288="","",IF(R288&gt;0,1,0))</f>
        <v/>
      </c>
      <c r="X288" s="1284" t="str">
        <f>IF(S288="","",IF(S288&gt;0,1,0))</f>
        <v/>
      </c>
      <c r="Y288" s="1278" t="str">
        <f>IF(O288="","",IF(O288&lt;0,1,0))</f>
        <v/>
      </c>
      <c r="Z288" s="1278" t="str">
        <f>IF(P288="","",IF(P288&lt;0,1,0))</f>
        <v/>
      </c>
      <c r="AA288" s="1278" t="str">
        <f>IF(Q288="","",IF(Q288&lt;0,1,0))</f>
        <v/>
      </c>
      <c r="AB288" s="1278" t="str">
        <f>IF(R288="","",IF(R288&lt;0,1,0))</f>
        <v/>
      </c>
      <c r="AC288" s="1278" t="str">
        <f>IF(S288="","",IF(S288&lt;0,1,0))</f>
        <v/>
      </c>
      <c r="AD288" s="1280" t="str">
        <f>IF(CC288="","",IF(CC288&gt;CE288,1,-1))</f>
        <v/>
      </c>
      <c r="AE288" s="1280" t="str">
        <f>IF(CC288="","",IF(CC288&lt;CE288,1,-1))</f>
        <v/>
      </c>
      <c r="AF288" s="1282">
        <f>IF(CC288&gt;CE288,1,0)</f>
        <v>0</v>
      </c>
      <c r="AG288" s="1272">
        <f>IF(CE288&gt;CC288,1,0)</f>
        <v>0</v>
      </c>
      <c r="AH288" s="1274" t="str">
        <f>IF(O288="","",AX288*1)</f>
        <v/>
      </c>
      <c r="AI288" s="1276" t="str">
        <f>IF(P288="","",BE288*1)</f>
        <v/>
      </c>
      <c r="AJ288" s="1276" t="str">
        <f>IF(Q288="","",BL288*1)</f>
        <v/>
      </c>
      <c r="AK288" s="1276" t="str">
        <f>IF(R288="","",BS288*1)</f>
        <v/>
      </c>
      <c r="AL288" s="1276" t="str">
        <f>IF(S288="","",BZ288*1)</f>
        <v/>
      </c>
      <c r="AM288" s="1298" t="str">
        <f>IF(O288="","",AZ288*1)</f>
        <v/>
      </c>
      <c r="AN288" s="1298" t="str">
        <f>IF(P288="","",BG288*1)</f>
        <v/>
      </c>
      <c r="AO288" s="1298" t="str">
        <f>IF(Q288="","",BN288*1)</f>
        <v/>
      </c>
      <c r="AP288" s="1298" t="str">
        <f>IF(R288="","",BU288*1)</f>
        <v/>
      </c>
      <c r="AQ288" s="1298" t="str">
        <f>IF(S288="","",CB288*1)</f>
        <v/>
      </c>
      <c r="AR288" s="1300">
        <f>SUM(AH289:AL289)</f>
        <v>0</v>
      </c>
      <c r="AS288" s="1292">
        <f>SUM(AM289:AQ289)</f>
        <v>0</v>
      </c>
      <c r="AT288" s="1294">
        <f>IF(O288=1000,11,IF(O288=-1000,0,IF(O288&gt;0,11,IF(O288&lt;0,(-O288),"0"))))</f>
        <v>11</v>
      </c>
      <c r="AU288" s="1286" t="str">
        <f>IF(O288=1000,0,IF(O288=-1000,11,IF(O288&lt;-9,-(O288-2),IF(O288&gt;0,(O288),"0"))))</f>
        <v/>
      </c>
      <c r="AV288" s="1286" t="e">
        <f>IF(O288=1000,11,IF(O288=-1000,0,IF(O288&gt;9,(O288+2),IF(O288&lt;0,(-O288),"0"))))</f>
        <v>#VALUE!</v>
      </c>
      <c r="AW288" s="1286" t="str">
        <f>IF(O288=1000,0,IF(O288=-1000,11,IF(O288&lt;0,11,IF(O288&gt;0,(O288),"0"))))</f>
        <v/>
      </c>
      <c r="AX288" s="1296" t="str">
        <f>IF(O288="","",IF(O288&gt;9,AV288,AT288))</f>
        <v/>
      </c>
      <c r="AY288" s="1288" t="str">
        <f>IF(O288="","","-")</f>
        <v/>
      </c>
      <c r="AZ288" s="1290" t="str">
        <f>IF(O288="","",IF(O288&lt;-9,AU288,AW288))</f>
        <v/>
      </c>
      <c r="BA288" s="1286" t="e">
        <f>IF(P288=1000,11,IF(P288=-1000,0,IF(P288&gt;9,(P288+2),IF(P288&lt;0,(-P288),"0"))))</f>
        <v>#VALUE!</v>
      </c>
      <c r="BB288" s="1286" t="str">
        <f>IF(P288=1000,0,IF(P288=-1000,11,IF(P288&lt;-9,-(P288-2),IF(P288&gt;0,(P288),"0"))))</f>
        <v/>
      </c>
      <c r="BC288" s="1286">
        <f>IF(P288=1000,11,IF(P288=-1000,0,IF(P288&gt;0,11,IF(P288&lt;0,(-P288),"0"))))</f>
        <v>11</v>
      </c>
      <c r="BD288" s="1286" t="str">
        <f>IF(P288=1000,0,IF(P288=-1000,11,IF(P288&lt;0,11,IF(P288&gt;0,(P288),"0"))))</f>
        <v/>
      </c>
      <c r="BE288" s="1296" t="str">
        <f>IF(P288="","",IF(P288&gt;9,BA288,BC288))</f>
        <v/>
      </c>
      <c r="BF288" s="1288" t="str">
        <f>IF(P288="","","-")</f>
        <v/>
      </c>
      <c r="BG288" s="1290" t="str">
        <f>IF(P288="","",IF(P288&lt;-9,BB288,BD288))</f>
        <v/>
      </c>
      <c r="BH288" s="1286" t="e">
        <f>IF(Q288=1000,11,IF(Q288=-1000,0,IF(Q288&gt;9,(Q288+2),IF(Q288&lt;0,(-Q288),"0"))))</f>
        <v>#VALUE!</v>
      </c>
      <c r="BI288" s="1286" t="str">
        <f>IF(Q288=1000,0,IF(Q288=-1000,11,IF(Q288&lt;-9,-(Q288-2),IF(Q288&gt;0,(Q288),"0"))))</f>
        <v/>
      </c>
      <c r="BJ288" s="1286">
        <f>IF(Q288=1000,11,IF(Q288=-1000,0,IF(Q288&gt;0,11,IF(Q288&lt;0,(-Q288),"0"))))</f>
        <v>11</v>
      </c>
      <c r="BK288" s="1286" t="str">
        <f>IF(Q288=1000,0,IF(Q288=-1000,11,IF(Q288&lt;0,11,IF(Q288&gt;0,(Q288),"0"))))</f>
        <v/>
      </c>
      <c r="BL288" s="1296" t="str">
        <f>IF(Q288="","",IF(Q288&gt;9,BH288,BJ288))</f>
        <v/>
      </c>
      <c r="BM288" s="1288" t="str">
        <f>IF(Q288="","","-")</f>
        <v/>
      </c>
      <c r="BN288" s="1290" t="str">
        <f>IF(Q288="","",IF(Q288&lt;-9,BI288,BK288))</f>
        <v/>
      </c>
      <c r="BO288" s="1286" t="e">
        <f>IF(R288=1000,11,IF(R288=-1000,0,IF(R288&gt;9,(R288+2),IF(R288&lt;0,(-R288),"0"))))</f>
        <v>#VALUE!</v>
      </c>
      <c r="BP288" s="1286" t="str">
        <f>IF(R288=1000,0,IF(R288=-1000,11,IF(R288&lt;-9,-(R288-2),IF(R288&gt;0,(R288),"0"))))</f>
        <v/>
      </c>
      <c r="BQ288" s="1286">
        <f>IF(R288=1000,11,IF(R288=-1000,0,IF(R288&gt;0,11,IF(R288&lt;0,(-R288),"0"))))</f>
        <v>11</v>
      </c>
      <c r="BR288" s="1286" t="str">
        <f>IF(R288=1000,0,IF(R288=-1000,11,IF(R288&lt;0,11,IF(R288&gt;0,(R288),"0"))))</f>
        <v/>
      </c>
      <c r="BS288" s="1296" t="str">
        <f>IF(R288="","",IF(R288&gt;9,BO288,BQ288))</f>
        <v/>
      </c>
      <c r="BT288" s="1288" t="str">
        <f>IF(R288="","","-")</f>
        <v/>
      </c>
      <c r="BU288" s="1290" t="str">
        <f>IF(R288="","",IF(R288&lt;-9,BP288,BR288))</f>
        <v/>
      </c>
      <c r="BV288" s="1286" t="e">
        <f>IF(S288=1000,11,IF(S288=-1000,0,IF(S288&gt;9,(S288+2),IF(S288&lt;0,(-S288),"0"))))</f>
        <v>#VALUE!</v>
      </c>
      <c r="BW288" s="1286" t="str">
        <f>IF(S288=1000,0,IF(S288=-1000,11,IF(S288&lt;-9,-(S288-2),IF(S288&gt;0,(S288),"0"))))</f>
        <v/>
      </c>
      <c r="BX288" s="1286">
        <f>IF(S288=1000,11,IF(S288=-1000,0,IF(S288&gt;0,11,IF(S288&lt;0,(-S288),"0"))))</f>
        <v>11</v>
      </c>
      <c r="BY288" s="1286" t="str">
        <f>IF(S288=1000,0,IF(S288=-1000,11,IF(S288&lt;0,11,IF(S288&gt;0,(S288),"0"))))</f>
        <v/>
      </c>
      <c r="BZ288" s="1296" t="str">
        <f>IF(S288="","",IF(S288&gt;9,BV288,BX288))</f>
        <v/>
      </c>
      <c r="CA288" s="1288" t="str">
        <f>IF(S288="","","-")</f>
        <v/>
      </c>
      <c r="CB288" s="1290" t="str">
        <f>IF(S288="","",IF(S288&lt;-9,BW288,BY288))</f>
        <v/>
      </c>
      <c r="CC288" s="1302" t="str">
        <f>IF(O288="","",SUM(T288:X289))</f>
        <v/>
      </c>
      <c r="CD288" s="1304" t="str">
        <f>IF(CC288="","","-")</f>
        <v/>
      </c>
      <c r="CE288" s="1306" t="str">
        <f>IF(O288="","",SUM(Y288:AC289))</f>
        <v/>
      </c>
      <c r="CP288" s="32"/>
      <c r="CQ288" s="32"/>
    </row>
    <row r="289" spans="1:95" s="31" customFormat="1" ht="15" hidden="1" customHeight="1" outlineLevel="1" x14ac:dyDescent="0.2">
      <c r="A289" s="43"/>
      <c r="B289" s="44"/>
      <c r="C289" s="1251"/>
      <c r="D289" s="46" t="str">
        <f>IF(A289="","",VLOOKUP(A289,СписокКМ!D:I,2,FALSE))</f>
        <v/>
      </c>
      <c r="E289" s="47"/>
      <c r="F289" s="48" t="str">
        <f>IF(B289="","",VLOOKUP(B289,СписокКМ!D:I,2,FALSE))</f>
        <v/>
      </c>
      <c r="G289" s="49"/>
      <c r="H289" s="41"/>
      <c r="I289" s="1253"/>
      <c r="J289" s="1253"/>
      <c r="K289" s="1253"/>
      <c r="L289" s="1253"/>
      <c r="M289" s="1253"/>
      <c r="N289" s="42"/>
      <c r="O289" s="1245"/>
      <c r="P289" s="1245"/>
      <c r="Q289" s="1245"/>
      <c r="R289" s="1245"/>
      <c r="S289" s="1247"/>
      <c r="T289" s="1249"/>
      <c r="U289" s="1285"/>
      <c r="V289" s="1285"/>
      <c r="W289" s="1285"/>
      <c r="X289" s="1285"/>
      <c r="Y289" s="1279"/>
      <c r="Z289" s="1279"/>
      <c r="AA289" s="1279"/>
      <c r="AB289" s="1279"/>
      <c r="AC289" s="1279"/>
      <c r="AD289" s="1281"/>
      <c r="AE289" s="1281"/>
      <c r="AF289" s="1283"/>
      <c r="AG289" s="1273"/>
      <c r="AH289" s="1275"/>
      <c r="AI289" s="1277"/>
      <c r="AJ289" s="1277"/>
      <c r="AK289" s="1277"/>
      <c r="AL289" s="1277"/>
      <c r="AM289" s="1299"/>
      <c r="AN289" s="1299"/>
      <c r="AO289" s="1299"/>
      <c r="AP289" s="1299"/>
      <c r="AQ289" s="1299"/>
      <c r="AR289" s="1301"/>
      <c r="AS289" s="1293"/>
      <c r="AT289" s="1295"/>
      <c r="AU289" s="1287"/>
      <c r="AV289" s="1287"/>
      <c r="AW289" s="1287"/>
      <c r="AX289" s="1297"/>
      <c r="AY289" s="1289"/>
      <c r="AZ289" s="1291"/>
      <c r="BA289" s="1287"/>
      <c r="BB289" s="1287"/>
      <c r="BC289" s="1287"/>
      <c r="BD289" s="1287"/>
      <c r="BE289" s="1297"/>
      <c r="BF289" s="1289"/>
      <c r="BG289" s="1291"/>
      <c r="BH289" s="1287"/>
      <c r="BI289" s="1287"/>
      <c r="BJ289" s="1287"/>
      <c r="BK289" s="1287"/>
      <c r="BL289" s="1297"/>
      <c r="BM289" s="1289"/>
      <c r="BN289" s="1291"/>
      <c r="BO289" s="1287"/>
      <c r="BP289" s="1287"/>
      <c r="BQ289" s="1287"/>
      <c r="BR289" s="1287"/>
      <c r="BS289" s="1297"/>
      <c r="BT289" s="1289"/>
      <c r="BU289" s="1291"/>
      <c r="BV289" s="1287"/>
      <c r="BW289" s="1287"/>
      <c r="BX289" s="1287"/>
      <c r="BY289" s="1287"/>
      <c r="BZ289" s="1297"/>
      <c r="CA289" s="1289"/>
      <c r="CB289" s="1291"/>
      <c r="CC289" s="1303"/>
      <c r="CD289" s="1305"/>
      <c r="CE289" s="1307"/>
      <c r="CP289" s="32"/>
      <c r="CQ289" s="32"/>
    </row>
    <row r="290" spans="1:95" s="31" customFormat="1" ht="15" hidden="1" customHeight="1" outlineLevel="1" x14ac:dyDescent="0.2">
      <c r="A290" s="99" t="str">
        <f>IF(A286="","",A286)</f>
        <v/>
      </c>
      <c r="B290" s="99" t="str">
        <f>IF(B286="","",B287)</f>
        <v/>
      </c>
      <c r="C290" s="75">
        <v>4</v>
      </c>
      <c r="D290" s="100" t="str">
        <f>IF(A290="","",VLOOKUP(A290,СписокКМ!D:I,2,FALSE))</f>
        <v/>
      </c>
      <c r="E290" s="101"/>
      <c r="F290" s="77" t="str">
        <f>IF(B290="","",VLOOKUP(B290,СписокКМ!D:I,2,FALSE))</f>
        <v/>
      </c>
      <c r="G290" s="102"/>
      <c r="H290" s="41"/>
      <c r="I290" s="91"/>
      <c r="J290" s="91"/>
      <c r="K290" s="91"/>
      <c r="L290" s="91"/>
      <c r="M290" s="91"/>
      <c r="N290" s="42"/>
      <c r="O290" s="79" t="str">
        <f>IF(I290="","",IF(I290="0",1000,IF(I290="-0",-1000,I290*1)))</f>
        <v/>
      </c>
      <c r="P290" s="79" t="str">
        <f t="shared" ref="P290:S291" si="230">IF(J290="","",IF(J290="0",1000,IF(J290="-0",-1000,J290*1)))</f>
        <v/>
      </c>
      <c r="Q290" s="79" t="str">
        <f t="shared" si="230"/>
        <v/>
      </c>
      <c r="R290" s="79" t="str">
        <f t="shared" si="230"/>
        <v/>
      </c>
      <c r="S290" s="80" t="str">
        <f t="shared" si="230"/>
        <v/>
      </c>
      <c r="T290" s="103" t="str">
        <f t="shared" ref="T290:X291" si="231">IF(O290="","",IF(O290&gt;0,1,0))</f>
        <v/>
      </c>
      <c r="U290" s="104" t="str">
        <f t="shared" si="231"/>
        <v/>
      </c>
      <c r="V290" s="104" t="str">
        <f t="shared" si="231"/>
        <v/>
      </c>
      <c r="W290" s="104" t="str">
        <f t="shared" si="231"/>
        <v/>
      </c>
      <c r="X290" s="104" t="str">
        <f t="shared" si="231"/>
        <v/>
      </c>
      <c r="Y290" s="105" t="str">
        <f t="shared" ref="Y290:AC291" si="232">IF(O290="","",IF(O290&lt;0,1,0))</f>
        <v/>
      </c>
      <c r="Z290" s="105" t="str">
        <f t="shared" si="232"/>
        <v/>
      </c>
      <c r="AA290" s="105" t="str">
        <f t="shared" si="232"/>
        <v/>
      </c>
      <c r="AB290" s="105" t="str">
        <f t="shared" si="232"/>
        <v/>
      </c>
      <c r="AC290" s="105" t="str">
        <f t="shared" si="232"/>
        <v/>
      </c>
      <c r="AD290" s="106" t="str">
        <f>IF(CC290="","",IF(CC290&gt;CE290,1,-1))</f>
        <v/>
      </c>
      <c r="AE290" s="106" t="str">
        <f>IF(CC290="","",IF(CC290&lt;CE290,1,-1))</f>
        <v/>
      </c>
      <c r="AF290" s="107">
        <f>IF(CC290&gt;CE290,1,0)</f>
        <v>0</v>
      </c>
      <c r="AG290" s="108">
        <f>IF(CE290&gt;CC290,1,0)</f>
        <v>0</v>
      </c>
      <c r="AH290" s="81" t="str">
        <f>IF(O290="","",AX290*1)</f>
        <v/>
      </c>
      <c r="AI290" s="92" t="str">
        <f>IF(P290="","",BE290*1)</f>
        <v/>
      </c>
      <c r="AJ290" s="92" t="str">
        <f>IF(Q290="","",BL290*1)</f>
        <v/>
      </c>
      <c r="AK290" s="92" t="str">
        <f>IF(R290="","",BS290*1)</f>
        <v/>
      </c>
      <c r="AL290" s="92" t="str">
        <f>IF(S290="","",BZ290*1)</f>
        <v/>
      </c>
      <c r="AM290" s="93" t="str">
        <f>IF(O290="","",AZ290*1)</f>
        <v/>
      </c>
      <c r="AN290" s="93" t="str">
        <f>IF(P290="","",BG290*1)</f>
        <v/>
      </c>
      <c r="AO290" s="93" t="str">
        <f>IF(Q290="","",BN290*1)</f>
        <v/>
      </c>
      <c r="AP290" s="93" t="str">
        <f>IF(R290="","",BU290*1)</f>
        <v/>
      </c>
      <c r="AQ290" s="93" t="str">
        <f>IF(S290="","",CB290*1)</f>
        <v/>
      </c>
      <c r="AR290" s="109">
        <f>SUM(AH290:AL290)</f>
        <v>0</v>
      </c>
      <c r="AS290" s="110">
        <f>SUM(AM290:AQ290)</f>
        <v>0</v>
      </c>
      <c r="AT290" s="111">
        <f>IF(O290=1000,11,IF(O290=-1000,0,IF(O290&gt;0,11,IF(O290&lt;0,(-O290),"0"))))</f>
        <v>11</v>
      </c>
      <c r="AU290" s="112" t="str">
        <f>IF(O290=1000,0,IF(O290=-1000,11,IF(O290&lt;-9,-(O290-2),IF(O290&gt;0,(O290),"0"))))</f>
        <v/>
      </c>
      <c r="AV290" s="111" t="e">
        <f>IF(O290=1000,11,IF(O290=-1000,0,IF(O290&gt;9,(O290+2),IF(O290&lt;0,(-O290),"0"))))</f>
        <v>#VALUE!</v>
      </c>
      <c r="AW290" s="112" t="str">
        <f>IF(O290=1000,0,IF(O290=-1000,11,IF(O290&lt;0,11,IF(O290&gt;0,(O290),"0"))))</f>
        <v/>
      </c>
      <c r="AX290" s="94" t="str">
        <f>IF(O290="","",IF(O290&gt;9,AV290,AT290))</f>
        <v/>
      </c>
      <c r="AY290" s="95" t="str">
        <f>IF(O290="","","-")</f>
        <v/>
      </c>
      <c r="AZ290" s="96" t="str">
        <f>IF(O290="","",IF(O290&lt;-9,AU290,AW290))</f>
        <v/>
      </c>
      <c r="BA290" s="111" t="e">
        <f>IF(P290=1000,11,IF(P290=-1000,0,IF(P290&gt;9,(P290+2),IF(P290&lt;0,(-P290),"0"))))</f>
        <v>#VALUE!</v>
      </c>
      <c r="BB290" s="112" t="str">
        <f>IF(P290=1000,0,IF(P290=-1000,11,IF(P290&lt;-9,-(P290-2),IF(P290&gt;0,(P290),"0"))))</f>
        <v/>
      </c>
      <c r="BC290" s="112">
        <f>IF(P290=1000,11,IF(P290=-1000,0,IF(P290&gt;0,11,IF(P290&lt;0,(-P290),"0"))))</f>
        <v>11</v>
      </c>
      <c r="BD290" s="112" t="str">
        <f>IF(P290=1000,0,IF(P290=-1000,11,IF(P290&lt;0,11,IF(P290&gt;0,(P290),"0"))))</f>
        <v/>
      </c>
      <c r="BE290" s="94" t="str">
        <f>IF(P290="","",IF(P290&gt;9,BA290,BC290))</f>
        <v/>
      </c>
      <c r="BF290" s="95" t="str">
        <f>IF(P290="","","-")</f>
        <v/>
      </c>
      <c r="BG290" s="96" t="str">
        <f>IF(P290="","",IF(P290&lt;-9,BB290,BD290))</f>
        <v/>
      </c>
      <c r="BH290" s="111" t="e">
        <f>IF(Q290=1000,11,IF(Q290=-1000,0,IF(Q290&gt;9,(Q290+2),IF(Q290&lt;0,(-Q290),"0"))))</f>
        <v>#VALUE!</v>
      </c>
      <c r="BI290" s="112" t="str">
        <f>IF(Q290=1000,0,IF(Q290=-1000,11,IF(Q290&lt;-9,-(Q290-2),IF(Q290&gt;0,(Q290),"0"))))</f>
        <v/>
      </c>
      <c r="BJ290" s="112">
        <f>IF(Q290=1000,11,IF(Q290=-1000,0,IF(Q290&gt;0,11,IF(Q290&lt;0,(-Q290),"0"))))</f>
        <v>11</v>
      </c>
      <c r="BK290" s="112" t="str">
        <f>IF(Q290=1000,0,IF(Q290=-1000,11,IF(Q290&lt;0,11,IF(Q290&gt;0,(Q290),"0"))))</f>
        <v/>
      </c>
      <c r="BL290" s="94" t="str">
        <f>IF(Q290="","",IF(Q290&gt;9,BH290,BJ290))</f>
        <v/>
      </c>
      <c r="BM290" s="95" t="str">
        <f>IF(Q290="","","-")</f>
        <v/>
      </c>
      <c r="BN290" s="96" t="str">
        <f>IF(Q290="","",IF(Q290&lt;-9,BI290,BK290))</f>
        <v/>
      </c>
      <c r="BO290" s="112" t="e">
        <f>IF(R290=1000,11,IF(R290=-1000,0,IF(R290&gt;9,(R290+2),IF(R290&lt;0,(-R290),"0"))))</f>
        <v>#VALUE!</v>
      </c>
      <c r="BP290" s="112" t="str">
        <f>IF(R290=1000,0,IF(R290=-1000,11,IF(R290&lt;-9,-(R290-2),IF(R290&gt;0,(R290),"0"))))</f>
        <v/>
      </c>
      <c r="BQ290" s="112">
        <f>IF(R290=1000,11,IF(R290=-1000,0,IF(R290&gt;0,11,IF(R290&lt;0,(-R290),"0"))))</f>
        <v>11</v>
      </c>
      <c r="BR290" s="112" t="str">
        <f>IF(R290=1000,0,IF(R290=-1000,11,IF(R290&lt;0,11,IF(R290&gt;0,(R290),"0"))))</f>
        <v/>
      </c>
      <c r="BS290" s="94" t="str">
        <f>IF(R290="","",IF(R290&gt;9,BO290,BQ290))</f>
        <v/>
      </c>
      <c r="BT290" s="95" t="str">
        <f>IF(R290="","","-")</f>
        <v/>
      </c>
      <c r="BU290" s="96" t="str">
        <f>IF(R290="","",IF(R290&lt;-9,BP290,BR290))</f>
        <v/>
      </c>
      <c r="BV290" s="112" t="e">
        <f>IF(S290=1000,11,IF(S290=-1000,0,IF(S290&gt;9,(S290+2),IF(S290&lt;0,(-S290),"0"))))</f>
        <v>#VALUE!</v>
      </c>
      <c r="BW290" s="112" t="str">
        <f>IF(S290=1000,0,IF(S290=-1000,11,IF(S290&lt;-9,-(S290-2),IF(S290&gt;0,(S290),"0"))))</f>
        <v/>
      </c>
      <c r="BX290" s="112">
        <f>IF(S290=1000,11,IF(S290=-1000,0,IF(S290&gt;0,11,IF(S290&lt;0,(-S290),"0"))))</f>
        <v>11</v>
      </c>
      <c r="BY290" s="113" t="str">
        <f>IF(S290=1000,0,IF(S290=-1000,11,IF(S290&lt;0,11,IF(S290&gt;0,(S290),"0"))))</f>
        <v/>
      </c>
      <c r="BZ290" s="94" t="str">
        <f>IF(S290="","",IF(S290&gt;9,BV290,BX290))</f>
        <v/>
      </c>
      <c r="CA290" s="95" t="str">
        <f>IF(S290="","","-")</f>
        <v/>
      </c>
      <c r="CB290" s="96" t="str">
        <f>IF(S290="","",IF(S290&lt;-9,BW290,BY290))</f>
        <v/>
      </c>
      <c r="CC290" s="97" t="str">
        <f>IF(O290="","",SUM(T290:X290))</f>
        <v/>
      </c>
      <c r="CD290" s="88" t="str">
        <f>IF(CC290="","","-")</f>
        <v/>
      </c>
      <c r="CE290" s="98" t="str">
        <f>IF(O290="","",SUM(Y290:AC290))</f>
        <v/>
      </c>
      <c r="CP290" s="32"/>
      <c r="CQ290" s="32"/>
    </row>
    <row r="291" spans="1:95" s="31" customFormat="1" ht="15" hidden="1" customHeight="1" outlineLevel="1" thickBot="1" x14ac:dyDescent="0.25">
      <c r="A291" s="99" t="str">
        <f>IF(A286="","",A287)</f>
        <v/>
      </c>
      <c r="B291" s="99" t="str">
        <f>IF(B286="","",B286)</f>
        <v/>
      </c>
      <c r="C291" s="114">
        <v>5</v>
      </c>
      <c r="D291" s="115" t="str">
        <f>IF(A291="","",VLOOKUP(A291,СписокКМ!D:I,2,FALSE))</f>
        <v/>
      </c>
      <c r="E291" s="116"/>
      <c r="F291" s="117" t="str">
        <f>IF(B291="","",VLOOKUP(B291,СписокКМ!D:I,2,FALSE))</f>
        <v/>
      </c>
      <c r="G291" s="118"/>
      <c r="H291" s="119"/>
      <c r="I291" s="120"/>
      <c r="J291" s="120"/>
      <c r="K291" s="120"/>
      <c r="L291" s="121"/>
      <c r="M291" s="121"/>
      <c r="N291" s="122"/>
      <c r="O291" s="123" t="str">
        <f>IF(I291="","",IF(I291="0",1000,IF(I291="-0",-1000,I291*1)))</f>
        <v/>
      </c>
      <c r="P291" s="123" t="str">
        <f t="shared" si="230"/>
        <v/>
      </c>
      <c r="Q291" s="123" t="str">
        <f t="shared" si="230"/>
        <v/>
      </c>
      <c r="R291" s="123" t="str">
        <f t="shared" si="230"/>
        <v/>
      </c>
      <c r="S291" s="124" t="str">
        <f t="shared" si="230"/>
        <v/>
      </c>
      <c r="T291" s="125" t="str">
        <f t="shared" si="231"/>
        <v/>
      </c>
      <c r="U291" s="126" t="str">
        <f t="shared" si="231"/>
        <v/>
      </c>
      <c r="V291" s="126" t="str">
        <f t="shared" si="231"/>
        <v/>
      </c>
      <c r="W291" s="126" t="str">
        <f t="shared" si="231"/>
        <v/>
      </c>
      <c r="X291" s="126" t="str">
        <f t="shared" si="231"/>
        <v/>
      </c>
      <c r="Y291" s="127" t="str">
        <f t="shared" si="232"/>
        <v/>
      </c>
      <c r="Z291" s="127" t="str">
        <f t="shared" si="232"/>
        <v/>
      </c>
      <c r="AA291" s="127" t="str">
        <f t="shared" si="232"/>
        <v/>
      </c>
      <c r="AB291" s="127" t="str">
        <f t="shared" si="232"/>
        <v/>
      </c>
      <c r="AC291" s="127" t="str">
        <f t="shared" si="232"/>
        <v/>
      </c>
      <c r="AD291" s="128" t="str">
        <f>IF(CC291="","",IF(CC291&gt;CE291,1,-1))</f>
        <v/>
      </c>
      <c r="AE291" s="128" t="str">
        <f>IF(CC291="","",IF(CC291&lt;CE291,1,-1))</f>
        <v/>
      </c>
      <c r="AF291" s="129">
        <f>IF(CC291&gt;CE291,1,0)</f>
        <v>0</v>
      </c>
      <c r="AG291" s="130">
        <f>IF(CE291&gt;CC291,1,0)</f>
        <v>0</v>
      </c>
      <c r="AH291" s="131" t="str">
        <f>IF(O291="","",AX291*1)</f>
        <v/>
      </c>
      <c r="AI291" s="132" t="str">
        <f>IF(P291="","",BE291*1)</f>
        <v/>
      </c>
      <c r="AJ291" s="132" t="str">
        <f>IF(Q291="","",BL291*1)</f>
        <v/>
      </c>
      <c r="AK291" s="132" t="str">
        <f>IF(R291="","",BS291*1)</f>
        <v/>
      </c>
      <c r="AL291" s="132" t="str">
        <f>IF(S291="","",BZ291*1)</f>
        <v/>
      </c>
      <c r="AM291" s="133" t="str">
        <f>IF(O291="","",AZ291*1)</f>
        <v/>
      </c>
      <c r="AN291" s="133" t="str">
        <f>IF(P291="","",BG291*1)</f>
        <v/>
      </c>
      <c r="AO291" s="133" t="str">
        <f>IF(Q291="","",BN291*1)</f>
        <v/>
      </c>
      <c r="AP291" s="133" t="str">
        <f>IF(R291="","",BU291*1)</f>
        <v/>
      </c>
      <c r="AQ291" s="133" t="str">
        <f>IF(S291="","",CB291*1)</f>
        <v/>
      </c>
      <c r="AR291" s="134">
        <f>SUM(AH291:AL291)</f>
        <v>0</v>
      </c>
      <c r="AS291" s="135">
        <f>SUM(AM291:AQ291)</f>
        <v>0</v>
      </c>
      <c r="AT291" s="136">
        <f>IF(O291=1000,11,IF(O291=-1000,0,IF(O291&gt;0,11,IF(O291&lt;0,(-O291),"0"))))</f>
        <v>11</v>
      </c>
      <c r="AU291" s="137" t="str">
        <f>IF(O291=1000,0,IF(O291=-1000,11,IF(O291&lt;-9,-(O291-2),IF(O291&gt;0,(O291),"0"))))</f>
        <v/>
      </c>
      <c r="AV291" s="136" t="e">
        <f>IF(O291=1000,11,IF(O291=-1000,0,IF(O291&gt;9,(O291+2),IF(O291&lt;0,(-O291),"0"))))</f>
        <v>#VALUE!</v>
      </c>
      <c r="AW291" s="137" t="str">
        <f>IF(O291=1000,0,IF(O291=-1000,11,IF(O291&lt;0,11,IF(O291&gt;0,(O291),"0"))))</f>
        <v/>
      </c>
      <c r="AX291" s="138" t="str">
        <f>IF(O291="","",IF(O291&gt;9,AV291,AT291))</f>
        <v/>
      </c>
      <c r="AY291" s="139" t="str">
        <f>IF(O291="","","-")</f>
        <v/>
      </c>
      <c r="AZ291" s="140" t="str">
        <f>IF(O291="","",IF(O291&lt;-9,AU291,AW291))</f>
        <v/>
      </c>
      <c r="BA291" s="136" t="e">
        <f>IF(P291=1000,11,IF(P291=-1000,0,IF(P291&gt;9,(P291+2),IF(P291&lt;0,(-P291),"0"))))</f>
        <v>#VALUE!</v>
      </c>
      <c r="BB291" s="137" t="str">
        <f>IF(P291=1000,0,IF(P291=-1000,11,IF(P291&lt;-9,-(P291-2),IF(P291&gt;0,(P291),"0"))))</f>
        <v/>
      </c>
      <c r="BC291" s="137">
        <f>IF(P291=1000,11,IF(P291=-1000,0,IF(P291&gt;0,11,IF(P291&lt;0,(-P291),"0"))))</f>
        <v>11</v>
      </c>
      <c r="BD291" s="137" t="str">
        <f>IF(P291=1000,0,IF(P291=-1000,11,IF(P291&lt;0,11,IF(P291&gt;0,(P291),"0"))))</f>
        <v/>
      </c>
      <c r="BE291" s="138" t="str">
        <f>IF(P291="","",IF(P291&gt;9,BA291,BC291))</f>
        <v/>
      </c>
      <c r="BF291" s="139" t="str">
        <f>IF(P291="","","-")</f>
        <v/>
      </c>
      <c r="BG291" s="140" t="str">
        <f>IF(P291="","",IF(P291&lt;-9,BB291,BD291))</f>
        <v/>
      </c>
      <c r="BH291" s="136" t="e">
        <f>IF(Q291=1000,11,IF(Q291=-1000,0,IF(Q291&gt;9,(Q291+2),IF(Q291&lt;0,(-Q291),"0"))))</f>
        <v>#VALUE!</v>
      </c>
      <c r="BI291" s="137" t="str">
        <f>IF(Q291=1000,0,IF(Q291=-1000,11,IF(Q291&lt;-9,-(Q291-2),IF(Q291&gt;0,(Q291),"0"))))</f>
        <v/>
      </c>
      <c r="BJ291" s="137">
        <f>IF(Q291=1000,11,IF(Q291=-1000,0,IF(Q291&gt;0,11,IF(Q291&lt;0,(-Q291),"0"))))</f>
        <v>11</v>
      </c>
      <c r="BK291" s="137" t="str">
        <f>IF(Q291=1000,0,IF(Q291=-1000,11,IF(Q291&lt;0,11,IF(Q291&gt;0,(Q291),"0"))))</f>
        <v/>
      </c>
      <c r="BL291" s="138" t="str">
        <f>IF(Q291="","",IF(Q291&gt;9,BH291,BJ291))</f>
        <v/>
      </c>
      <c r="BM291" s="139" t="str">
        <f>IF(Q291="","","-")</f>
        <v/>
      </c>
      <c r="BN291" s="140" t="str">
        <f>IF(Q291="","",IF(Q291&lt;-9,BI291,BK291))</f>
        <v/>
      </c>
      <c r="BO291" s="137" t="e">
        <f>IF(R291=1000,11,IF(R291=-1000,0,IF(R291&gt;9,(R291+2),IF(R291&lt;0,(-R291),"0"))))</f>
        <v>#VALUE!</v>
      </c>
      <c r="BP291" s="137" t="str">
        <f>IF(R291=1000,0,IF(R291=-1000,11,IF(R291&lt;-9,-(R291-2),IF(R291&gt;0,(R291),"0"))))</f>
        <v/>
      </c>
      <c r="BQ291" s="137">
        <f>IF(R291=1000,11,IF(R291=-1000,0,IF(R291&gt;0,11,IF(R291&lt;0,(-R291),"0"))))</f>
        <v>11</v>
      </c>
      <c r="BR291" s="137" t="str">
        <f>IF(R291=1000,0,IF(R291=-1000,11,IF(R291&lt;0,11,IF(R291&gt;0,(R291),"0"))))</f>
        <v/>
      </c>
      <c r="BS291" s="138" t="str">
        <f>IF(R291="","",IF(R291&gt;9,BO291,BQ291))</f>
        <v/>
      </c>
      <c r="BT291" s="139" t="str">
        <f>IF(R291="","","-")</f>
        <v/>
      </c>
      <c r="BU291" s="140" t="str">
        <f>IF(R291="","",IF(R291&lt;-9,BP291,BR291))</f>
        <v/>
      </c>
      <c r="BV291" s="137" t="e">
        <f>IF(S291=1000,11,IF(S291=-1000,0,IF(S291&gt;9,(S291+2),IF(S291&lt;0,(-S291),"0"))))</f>
        <v>#VALUE!</v>
      </c>
      <c r="BW291" s="137" t="str">
        <f>IF(S291=1000,0,IF(S291=-1000,11,IF(S291&lt;-9,-(S291-2),IF(S291&gt;0,(S291),"0"))))</f>
        <v/>
      </c>
      <c r="BX291" s="137">
        <f>IF(S291=1000,11,IF(S291=-1000,0,IF(S291&gt;0,11,IF(S291&lt;0,(-S291),"0"))))</f>
        <v>11</v>
      </c>
      <c r="BY291" s="141" t="str">
        <f>IF(S291=1000,0,IF(S291=-1000,11,IF(S291&lt;0,11,IF(S291&gt;0,(S291),"0"))))</f>
        <v/>
      </c>
      <c r="BZ291" s="138" t="str">
        <f>IF(S291="","",IF(S291&gt;9,BV291,BX291))</f>
        <v/>
      </c>
      <c r="CA291" s="139" t="str">
        <f>IF(S291="","","-")</f>
        <v/>
      </c>
      <c r="CB291" s="140" t="str">
        <f>IF(S291="","",IF(S291&lt;-9,BW291,BY291))</f>
        <v/>
      </c>
      <c r="CC291" s="142" t="str">
        <f>IF(O291="","",SUM(T291:X291))</f>
        <v/>
      </c>
      <c r="CD291" s="143" t="str">
        <f>IF(CC291="","","-")</f>
        <v/>
      </c>
      <c r="CE291" s="144" t="str">
        <f>IF(O291="","",SUM(Y291:AC291))</f>
        <v/>
      </c>
      <c r="CP291" s="32"/>
      <c r="CQ291" s="32"/>
    </row>
    <row r="292" spans="1:95" s="31" customFormat="1" ht="31.5" hidden="1" customHeight="1" outlineLevel="1" thickBot="1" x14ac:dyDescent="0.25">
      <c r="A292" s="34"/>
      <c r="B292" s="35"/>
      <c r="C292" s="1225">
        <f>1+C284</f>
        <v>33</v>
      </c>
      <c r="D292" s="1227" t="str">
        <f>IF(A292="","",VLOOKUP(A292,СписокКМ!$A$186:$D$236,3,FALSE))</f>
        <v/>
      </c>
      <c r="E292" s="1228" t="str">
        <f>IF(B292="","",VLOOKUP(B292,СписокКМ!E:J,2,FALSE))</f>
        <v/>
      </c>
      <c r="F292" s="1231" t="str">
        <f>IF(B292="","",VLOOKUP(B292,СписокКМ!$A$186:$D$236,3,FALSE))</f>
        <v/>
      </c>
      <c r="G292" s="1232" t="str">
        <f>IF(D292="","",VLOOKUP(D292,СписокКМ!G:L,2,FALSE))</f>
        <v/>
      </c>
      <c r="H292" s="36"/>
      <c r="I292" s="1235" t="s">
        <v>7</v>
      </c>
      <c r="J292" s="1235"/>
      <c r="K292" s="1235"/>
      <c r="L292" s="1235"/>
      <c r="M292" s="1235"/>
      <c r="N292" s="37"/>
      <c r="O292" s="1237"/>
      <c r="P292" s="1238"/>
      <c r="Q292" s="1238"/>
      <c r="R292" s="1238"/>
      <c r="S292" s="1238"/>
      <c r="T292" s="38" t="str">
        <f>IF(A292="","",VLOOKUP(A292,'[60]Протокол команд'!A:K,8,FALSE))</f>
        <v/>
      </c>
      <c r="U292" s="39" t="e">
        <f>T292*5-4</f>
        <v>#VALUE!</v>
      </c>
      <c r="V292" s="39" t="e">
        <f>T292*5</f>
        <v>#VALUE!</v>
      </c>
      <c r="W292" s="39" t="e">
        <f>CONCATENATE(U292,"-",V292)</f>
        <v>#VALUE!</v>
      </c>
      <c r="X292" s="39" t="str">
        <f>IF(A292="","",VLOOKUP(A292,'[60]Протокол команд'!A:K,10,FALSE))</f>
        <v/>
      </c>
      <c r="Y292" s="39" t="e">
        <f>X292*5-4</f>
        <v>#VALUE!</v>
      </c>
      <c r="Z292" s="39" t="e">
        <f>X292*5</f>
        <v>#VALUE!</v>
      </c>
      <c r="AA292" s="39" t="e">
        <f>CONCATENATE(Y292,"-",Z292)</f>
        <v>#VALUE!</v>
      </c>
      <c r="AB292" s="1241" t="str">
        <f>IF(O294="","",SUM(AF294:AF299))</f>
        <v/>
      </c>
      <c r="AC292" s="1242"/>
      <c r="AD292" s="1243"/>
      <c r="AE292" s="1242" t="str">
        <f>IF(O294="","",SUM(AG294:AG299))</f>
        <v/>
      </c>
      <c r="AF292" s="1242"/>
      <c r="AG292" s="1264"/>
      <c r="AH292" s="1241">
        <f>SUM(CC294:CC299)</f>
        <v>0</v>
      </c>
      <c r="AI292" s="1242"/>
      <c r="AJ292" s="1243"/>
      <c r="AK292" s="1242">
        <f>SUM(CE294:CE299)</f>
        <v>0</v>
      </c>
      <c r="AL292" s="1242"/>
      <c r="AM292" s="1264"/>
      <c r="AN292" s="1265">
        <f>SUM(AR294:AR299)</f>
        <v>0</v>
      </c>
      <c r="AO292" s="1266"/>
      <c r="AP292" s="1267"/>
      <c r="AQ292" s="1266">
        <f>SUM(AS294:AS299)</f>
        <v>0</v>
      </c>
      <c r="AR292" s="1266"/>
      <c r="AS292" s="1268"/>
      <c r="AT292" s="1314"/>
      <c r="AU292" s="1315"/>
      <c r="AV292" s="1315"/>
      <c r="AW292" s="1315"/>
      <c r="AX292" s="1315"/>
      <c r="AY292" s="1315"/>
      <c r="AZ292" s="1315"/>
      <c r="BA292" s="1315"/>
      <c r="BB292" s="1315"/>
      <c r="BC292" s="1315"/>
      <c r="BD292" s="1315"/>
      <c r="BE292" s="1315"/>
      <c r="BF292" s="1315"/>
      <c r="BG292" s="1315"/>
      <c r="BH292" s="1315"/>
      <c r="BI292" s="1315"/>
      <c r="BJ292" s="1315"/>
      <c r="BK292" s="1315"/>
      <c r="BL292" s="1315"/>
      <c r="BM292" s="1315"/>
      <c r="BN292" s="1315"/>
      <c r="BO292" s="1315"/>
      <c r="BP292" s="1315"/>
      <c r="BQ292" s="1315"/>
      <c r="BR292" s="1315"/>
      <c r="BS292" s="1315"/>
      <c r="BT292" s="1315"/>
      <c r="BU292" s="1315"/>
      <c r="BV292" s="1315"/>
      <c r="BW292" s="1315"/>
      <c r="BX292" s="1315"/>
      <c r="BY292" s="1315"/>
      <c r="BZ292" s="1315"/>
      <c r="CA292" s="1315"/>
      <c r="CB292" s="1316"/>
      <c r="CC292" s="1254" t="str">
        <f>IF(O294="","",SUM(AF294:AF299))</f>
        <v/>
      </c>
      <c r="CD292" s="1256" t="str">
        <f>IF(CC292="","","-")</f>
        <v/>
      </c>
      <c r="CE292" s="1258" t="str">
        <f>IF(O294="","",SUM(AG294:AG299))</f>
        <v/>
      </c>
      <c r="CP292" s="32"/>
      <c r="CQ292" s="32"/>
    </row>
    <row r="293" spans="1:95" s="31" customFormat="1" ht="13.5" hidden="1" customHeight="1" outlineLevel="1" x14ac:dyDescent="0.2">
      <c r="A293" s="40"/>
      <c r="B293" s="40"/>
      <c r="C293" s="1226"/>
      <c r="D293" s="1229" t="str">
        <f>IF(A293="","",VLOOKUP(A293,СписокКМ!D:I,2,FALSE))</f>
        <v/>
      </c>
      <c r="E293" s="1230" t="str">
        <f>IF(B293="","",VLOOKUP(B293,СписокКМ!E:J,2,FALSE))</f>
        <v/>
      </c>
      <c r="F293" s="1233" t="str">
        <f>IF(C293="","",VLOOKUP(C293,СписокКМ!F:K,2,FALSE))</f>
        <v/>
      </c>
      <c r="G293" s="1234" t="str">
        <f>IF(D293="","",VLOOKUP(D293,СписокКМ!G:L,2,FALSE))</f>
        <v/>
      </c>
      <c r="H293" s="41"/>
      <c r="I293" s="1236"/>
      <c r="J293" s="1236"/>
      <c r="K293" s="1236"/>
      <c r="L293" s="1236"/>
      <c r="M293" s="1236"/>
      <c r="N293" s="42"/>
      <c r="O293" s="1239"/>
      <c r="P293" s="1240"/>
      <c r="Q293" s="1240"/>
      <c r="R293" s="1240"/>
      <c r="S293" s="1240"/>
      <c r="T293" s="1260" t="s">
        <v>8</v>
      </c>
      <c r="U293" s="1261"/>
      <c r="V293" s="1261"/>
      <c r="W293" s="1261"/>
      <c r="X293" s="1261"/>
      <c r="Y293" s="1261"/>
      <c r="Z293" s="1261"/>
      <c r="AA293" s="1261"/>
      <c r="AB293" s="1261"/>
      <c r="AC293" s="1261"/>
      <c r="AD293" s="1261"/>
      <c r="AE293" s="1261"/>
      <c r="AF293" s="1261"/>
      <c r="AG293" s="1262"/>
      <c r="AH293" s="1261" t="s">
        <v>9</v>
      </c>
      <c r="AI293" s="1261"/>
      <c r="AJ293" s="1261"/>
      <c r="AK293" s="1261"/>
      <c r="AL293" s="1261"/>
      <c r="AM293" s="1261"/>
      <c r="AN293" s="1261"/>
      <c r="AO293" s="1261"/>
      <c r="AP293" s="1261"/>
      <c r="AQ293" s="1261"/>
      <c r="AR293" s="1261"/>
      <c r="AS293" s="1262"/>
      <c r="AT293" s="1263" t="s">
        <v>10</v>
      </c>
      <c r="AU293" s="1263"/>
      <c r="AV293" s="1263"/>
      <c r="AW293" s="1263"/>
      <c r="AX293" s="1263"/>
      <c r="AY293" s="1263"/>
      <c r="AZ293" s="1263"/>
      <c r="BA293" s="1263" t="s">
        <v>11</v>
      </c>
      <c r="BB293" s="1263"/>
      <c r="BC293" s="1263"/>
      <c r="BD293" s="1263"/>
      <c r="BE293" s="1263"/>
      <c r="BF293" s="1263"/>
      <c r="BG293" s="1263"/>
      <c r="BH293" s="1263" t="s">
        <v>12</v>
      </c>
      <c r="BI293" s="1263"/>
      <c r="BJ293" s="1263"/>
      <c r="BK293" s="1263"/>
      <c r="BL293" s="1263"/>
      <c r="BM293" s="1263"/>
      <c r="BN293" s="1263"/>
      <c r="BO293" s="1263" t="s">
        <v>13</v>
      </c>
      <c r="BP293" s="1263"/>
      <c r="BQ293" s="1263"/>
      <c r="BR293" s="1263"/>
      <c r="BS293" s="1263"/>
      <c r="BT293" s="1263"/>
      <c r="BU293" s="1263"/>
      <c r="BV293" s="1263" t="s">
        <v>14</v>
      </c>
      <c r="BW293" s="1263"/>
      <c r="BX293" s="1263"/>
      <c r="BY293" s="1263"/>
      <c r="BZ293" s="1263"/>
      <c r="CA293" s="1263"/>
      <c r="CB293" s="1263"/>
      <c r="CC293" s="1255"/>
      <c r="CD293" s="1257"/>
      <c r="CE293" s="1259"/>
      <c r="CP293" s="32"/>
      <c r="CQ293" s="32"/>
    </row>
    <row r="294" spans="1:95" s="31" customFormat="1" ht="15" hidden="1" customHeight="1" outlineLevel="1" x14ac:dyDescent="0.2">
      <c r="A294" s="43"/>
      <c r="B294" s="44"/>
      <c r="C294" s="90">
        <v>1</v>
      </c>
      <c r="D294" s="46" t="str">
        <f>IF(A294="","",VLOOKUP(A294,СписокКМ!D:I,2,FALSE))</f>
        <v/>
      </c>
      <c r="E294" s="47"/>
      <c r="F294" s="48" t="str">
        <f>IF(B294="","",VLOOKUP(B294,СписокКМ!D:I,2,FALSE))</f>
        <v/>
      </c>
      <c r="G294" s="49"/>
      <c r="H294" s="50"/>
      <c r="I294" s="51"/>
      <c r="J294" s="51"/>
      <c r="K294" s="51"/>
      <c r="L294" s="51"/>
      <c r="M294" s="51"/>
      <c r="N294" s="52"/>
      <c r="O294" s="53" t="str">
        <f t="shared" ref="O294:S295" si="233">IF(I294="","",IF(I294="0",1000,IF(I294="-0",-1000,I294*1)))</f>
        <v/>
      </c>
      <c r="P294" s="53" t="str">
        <f t="shared" si="233"/>
        <v/>
      </c>
      <c r="Q294" s="53" t="str">
        <f t="shared" si="233"/>
        <v/>
      </c>
      <c r="R294" s="53" t="str">
        <f t="shared" si="233"/>
        <v/>
      </c>
      <c r="S294" s="54" t="str">
        <f t="shared" si="233"/>
        <v/>
      </c>
      <c r="T294" s="55" t="str">
        <f t="shared" ref="T294:X296" si="234">IF(O294="","",IF(O294&gt;0,1,0))</f>
        <v/>
      </c>
      <c r="U294" s="56" t="str">
        <f t="shared" si="234"/>
        <v/>
      </c>
      <c r="V294" s="56" t="str">
        <f t="shared" si="234"/>
        <v/>
      </c>
      <c r="W294" s="56" t="str">
        <f t="shared" si="234"/>
        <v/>
      </c>
      <c r="X294" s="56" t="str">
        <f t="shared" si="234"/>
        <v/>
      </c>
      <c r="Y294" s="57" t="str">
        <f t="shared" ref="Y294:AC296" si="235">IF(O294="","",IF(O294&lt;0,1,0))</f>
        <v/>
      </c>
      <c r="Z294" s="57" t="str">
        <f t="shared" si="235"/>
        <v/>
      </c>
      <c r="AA294" s="57" t="str">
        <f t="shared" si="235"/>
        <v/>
      </c>
      <c r="AB294" s="57" t="str">
        <f t="shared" si="235"/>
        <v/>
      </c>
      <c r="AC294" s="57" t="str">
        <f t="shared" si="235"/>
        <v/>
      </c>
      <c r="AD294" s="58" t="str">
        <f>IF(CC294="","",IF(CC294&gt;CE294,1,-1))</f>
        <v/>
      </c>
      <c r="AE294" s="58" t="str">
        <f>IF(CC294="","",IF(CC294&lt;CE294,1,-1))</f>
        <v/>
      </c>
      <c r="AF294" s="59">
        <f>IF(CC294&gt;CE294,1,0)</f>
        <v>0</v>
      </c>
      <c r="AG294" s="60">
        <f>IF(CE294&gt;CC294,1,0)</f>
        <v>0</v>
      </c>
      <c r="AH294" s="61" t="str">
        <f>IF(O294="","",AX294*1)</f>
        <v/>
      </c>
      <c r="AI294" s="62" t="str">
        <f>IF(P294="","",BE294*1)</f>
        <v/>
      </c>
      <c r="AJ294" s="62" t="str">
        <f>IF(Q294="","",BL294*1)</f>
        <v/>
      </c>
      <c r="AK294" s="62" t="str">
        <f>IF(R294="","",BS294*1)</f>
        <v/>
      </c>
      <c r="AL294" s="62" t="str">
        <f>IF(S294="","",BZ294*1)</f>
        <v/>
      </c>
      <c r="AM294" s="63" t="str">
        <f>IF(O294="","",AZ294*1)</f>
        <v/>
      </c>
      <c r="AN294" s="63" t="str">
        <f>IF(P294="","",BG294*1)</f>
        <v/>
      </c>
      <c r="AO294" s="63" t="str">
        <f>IF(Q294="","",BN294*1)</f>
        <v/>
      </c>
      <c r="AP294" s="63" t="str">
        <f>IF(R294="","",BU294*1)</f>
        <v/>
      </c>
      <c r="AQ294" s="63" t="str">
        <f>IF(S294="","",CB294*1)</f>
        <v/>
      </c>
      <c r="AR294" s="64">
        <f>SUM(AH294:AL294)</f>
        <v>0</v>
      </c>
      <c r="AS294" s="65">
        <f>SUM(AM294:AQ294)</f>
        <v>0</v>
      </c>
      <c r="AT294" s="66">
        <f>IF(O294=1000,11,IF(O294=-1000,0,IF(O294&gt;0,11,IF(O294&lt;0,(-O294),"0"))))</f>
        <v>11</v>
      </c>
      <c r="AU294" s="67" t="str">
        <f>IF(O294=1000,0,IF(O294=-1000,11,IF(O294&lt;-9,-(O294-2),IF(O294&gt;0,(O294),"0"))))</f>
        <v/>
      </c>
      <c r="AV294" s="66" t="e">
        <f>IF(O294=1000,11,IF(O294=-1000,0,IF(O294&lt;9,11,IF(O294&gt;9,(O294+2),"0"))))</f>
        <v>#VALUE!</v>
      </c>
      <c r="AW294" s="67" t="str">
        <f>IF(O294=1000,0,IF(O294=-1000,11,IF(O294&lt;0,11,IF(O294&gt;0,(O294),"0"))))</f>
        <v/>
      </c>
      <c r="AX294" s="68" t="str">
        <f>IF(O294="","",IF(O294&gt;9,AV294,AT294))</f>
        <v/>
      </c>
      <c r="AY294" s="69" t="str">
        <f>IF(O294="","","-")</f>
        <v/>
      </c>
      <c r="AZ294" s="70" t="str">
        <f>IF(O294="","",IF(O294&lt;-9,AU294,AW294))</f>
        <v/>
      </c>
      <c r="BA294" s="66" t="e">
        <f>IF(P294=1000,11,IF(P294=-1000,0,IF(P294&gt;9,(P294+2),IF(P294&lt;0,(-P294),"0"))))</f>
        <v>#VALUE!</v>
      </c>
      <c r="BB294" s="67" t="str">
        <f>IF(P294=1000,0,IF(P294=-1000,11,IF(P294&lt;-9,-(P294-2),IF(P294&gt;0,(P294),"0"))))</f>
        <v/>
      </c>
      <c r="BC294" s="67">
        <f>IF(P294=1000,11,IF(P294=-1000,0,IF(P294&gt;0,11,IF(P294&lt;0,(-P294),"0"))))</f>
        <v>11</v>
      </c>
      <c r="BD294" s="67" t="str">
        <f>IF(P294=1000,0,IF(P294=-1000,11,IF(P294&lt;0,11,IF(P294&gt;0,(P294),"0"))))</f>
        <v/>
      </c>
      <c r="BE294" s="68" t="str">
        <f>IF(P294="","",IF(P294&gt;9,BA294,BC294))</f>
        <v/>
      </c>
      <c r="BF294" s="69" t="str">
        <f>IF(P294="","","-")</f>
        <v/>
      </c>
      <c r="BG294" s="70" t="str">
        <f>IF(P294="","",IF(P294&lt;-9,BB294,BD294))</f>
        <v/>
      </c>
      <c r="BH294" s="66" t="e">
        <f>IF(Q294=1000,11,IF(Q294=-1000,0,IF(Q294&gt;9,(Q294+2),IF(Q294&lt;0,(-Q294),"0"))))</f>
        <v>#VALUE!</v>
      </c>
      <c r="BI294" s="67" t="str">
        <f>IF(Q294=1000,0,IF(Q294=-1000,11,IF(Q294&lt;-9,-(Q294-2),IF(Q294&gt;0,(Q294),"0"))))</f>
        <v/>
      </c>
      <c r="BJ294" s="67">
        <f>IF(Q294=1000,11,IF(Q294=-1000,0,IF(Q294&gt;0,11,IF(Q294&lt;0,(-Q294),"0"))))</f>
        <v>11</v>
      </c>
      <c r="BK294" s="67" t="str">
        <f>IF(Q294=1000,0,IF(Q294=-1000,11,IF(Q294&lt;0,11,IF(Q294&gt;0,(Q294),"0"))))</f>
        <v/>
      </c>
      <c r="BL294" s="68" t="str">
        <f>IF(Q294="","",IF(Q294&gt;9,BH294,BJ294))</f>
        <v/>
      </c>
      <c r="BM294" s="69" t="str">
        <f>IF(Q294="","","-")</f>
        <v/>
      </c>
      <c r="BN294" s="70" t="str">
        <f>IF(Q294="","",IF(Q294&lt;-9,BI294,BK294))</f>
        <v/>
      </c>
      <c r="BO294" s="67" t="e">
        <f>IF(R294=1000,11,IF(R294=-1000,0,IF(R294&gt;9,(R294+2),IF(R294&lt;0,(-R294),"0"))))</f>
        <v>#VALUE!</v>
      </c>
      <c r="BP294" s="67" t="str">
        <f>IF(R294=1000,0,IF(R294=-1000,11,IF(R294&lt;-9,-(R294-2),IF(R294&gt;0,(R294),"0"))))</f>
        <v/>
      </c>
      <c r="BQ294" s="67">
        <f>IF(R294=1000,11,IF(R294=-1000,0,IF(R294&gt;0,11,IF(R294&lt;0,(-R294),"0"))))</f>
        <v>11</v>
      </c>
      <c r="BR294" s="67" t="str">
        <f>IF(R294=1000,0,IF(R294=-1000,11,IF(R294&lt;0,11,IF(R294&gt;0,(R294),"0"))))</f>
        <v/>
      </c>
      <c r="BS294" s="68" t="str">
        <f>IF(R294="","",IF(R294&gt;9,BO294,BQ294))</f>
        <v/>
      </c>
      <c r="BT294" s="69" t="str">
        <f>IF(R294="","","-")</f>
        <v/>
      </c>
      <c r="BU294" s="70" t="str">
        <f>IF(R294="","",IF(R294&lt;-9,BP294,BR294))</f>
        <v/>
      </c>
      <c r="BV294" s="67" t="e">
        <f>IF(S294=1000,11,IF(S294=-1000,0,IF(S294&gt;9,(S294+2),IF(S294&lt;0,(-S294),"0"))))</f>
        <v>#VALUE!</v>
      </c>
      <c r="BW294" s="67" t="str">
        <f>IF(S294=1000,0,IF(S294=-1000,11,IF(S294&lt;-9,-(S294-2),IF(S294&gt;0,(S294),"0"))))</f>
        <v/>
      </c>
      <c r="BX294" s="67">
        <f>IF(S294=1000,11,IF(S294=-1000,0,IF(S294&gt;0,11,IF(S294&lt;0,(-S294),"0"))))</f>
        <v>11</v>
      </c>
      <c r="BY294" s="71" t="str">
        <f>IF(S294=1000,0,IF(S294=-1000,11,IF(S294&lt;0,11,IF(S294&gt;0,(S294),"0"))))</f>
        <v/>
      </c>
      <c r="BZ294" s="68" t="str">
        <f>IF(S294="","",IF(S294&gt;9,BV294,BX294))</f>
        <v/>
      </c>
      <c r="CA294" s="69" t="str">
        <f>IF(S294="","","-")</f>
        <v/>
      </c>
      <c r="CB294" s="70" t="str">
        <f>IF(S294="","",IF(S294&lt;-9,BW294,BY294))</f>
        <v/>
      </c>
      <c r="CC294" s="72" t="str">
        <f>IF(O294="","",SUM(T294:X294))</f>
        <v/>
      </c>
      <c r="CD294" s="73" t="str">
        <f>IF(CC294="","","-")</f>
        <v/>
      </c>
      <c r="CE294" s="74" t="str">
        <f>IF(O294="","",SUM(Y294:AC294))</f>
        <v/>
      </c>
      <c r="CP294" s="32"/>
      <c r="CQ294" s="32"/>
    </row>
    <row r="295" spans="1:95" s="31" customFormat="1" ht="15" hidden="1" customHeight="1" outlineLevel="1" x14ac:dyDescent="0.2">
      <c r="A295" s="43"/>
      <c r="B295" s="44"/>
      <c r="C295" s="75">
        <v>2</v>
      </c>
      <c r="D295" s="76" t="str">
        <f>IF(A295="","",VLOOKUP(A295,СписокКМ!D:I,2,FALSE))</f>
        <v/>
      </c>
      <c r="E295" s="47"/>
      <c r="F295" s="77" t="str">
        <f>IF(B295="","",VLOOKUP(B295,СписокКМ!D:I,2,FALSE))</f>
        <v/>
      </c>
      <c r="G295" s="49"/>
      <c r="H295" s="41"/>
      <c r="I295" s="91"/>
      <c r="J295" s="91"/>
      <c r="K295" s="91"/>
      <c r="L295" s="91"/>
      <c r="M295" s="51"/>
      <c r="N295" s="42"/>
      <c r="O295" s="79" t="str">
        <f t="shared" si="233"/>
        <v/>
      </c>
      <c r="P295" s="79" t="str">
        <f t="shared" si="233"/>
        <v/>
      </c>
      <c r="Q295" s="79" t="str">
        <f t="shared" si="233"/>
        <v/>
      </c>
      <c r="R295" s="79" t="str">
        <f t="shared" si="233"/>
        <v/>
      </c>
      <c r="S295" s="80" t="str">
        <f t="shared" si="233"/>
        <v/>
      </c>
      <c r="T295" s="55" t="str">
        <f t="shared" si="234"/>
        <v/>
      </c>
      <c r="U295" s="56" t="str">
        <f t="shared" si="234"/>
        <v/>
      </c>
      <c r="V295" s="56" t="str">
        <f t="shared" si="234"/>
        <v/>
      </c>
      <c r="W295" s="56" t="str">
        <f t="shared" si="234"/>
        <v/>
      </c>
      <c r="X295" s="56" t="str">
        <f t="shared" si="234"/>
        <v/>
      </c>
      <c r="Y295" s="57" t="str">
        <f t="shared" si="235"/>
        <v/>
      </c>
      <c r="Z295" s="57" t="str">
        <f t="shared" si="235"/>
        <v/>
      </c>
      <c r="AA295" s="57" t="str">
        <f t="shared" si="235"/>
        <v/>
      </c>
      <c r="AB295" s="57" t="str">
        <f t="shared" si="235"/>
        <v/>
      </c>
      <c r="AC295" s="57" t="str">
        <f t="shared" si="235"/>
        <v/>
      </c>
      <c r="AD295" s="58" t="str">
        <f>IF(CC295="","",IF(CC295&gt;CE295,1,-1))</f>
        <v/>
      </c>
      <c r="AE295" s="58" t="str">
        <f>IF(CC295="","",IF(CC295&lt;CE295,1,-1))</f>
        <v/>
      </c>
      <c r="AF295" s="59">
        <f>IF(CC295&gt;CE295,1,0)</f>
        <v>0</v>
      </c>
      <c r="AG295" s="60">
        <f>IF(CE295&gt;CC295,1,0)</f>
        <v>0</v>
      </c>
      <c r="AH295" s="81" t="str">
        <f>IF(O295="","",AX295*1)</f>
        <v/>
      </c>
      <c r="AI295" s="92" t="str">
        <f>IF(P295="","",BE295*1)</f>
        <v/>
      </c>
      <c r="AJ295" s="92" t="str">
        <f>IF(Q295="","",BL295*1)</f>
        <v/>
      </c>
      <c r="AK295" s="92" t="str">
        <f>IF(R295="","",BS295*1)</f>
        <v/>
      </c>
      <c r="AL295" s="92" t="str">
        <f>IF(S295="","",BZ295*1)</f>
        <v/>
      </c>
      <c r="AM295" s="93" t="str">
        <f>IF(O295="","",AZ295*1)</f>
        <v/>
      </c>
      <c r="AN295" s="93" t="str">
        <f>IF(P295="","",BG295*1)</f>
        <v/>
      </c>
      <c r="AO295" s="93" t="str">
        <f>IF(Q295="","",BN295*1)</f>
        <v/>
      </c>
      <c r="AP295" s="93" t="str">
        <f>IF(R295="","",BU295*1)</f>
        <v/>
      </c>
      <c r="AQ295" s="93" t="str">
        <f>IF(S295="","",CB295*1)</f>
        <v/>
      </c>
      <c r="AR295" s="64">
        <f>SUM(AH295:AL295)</f>
        <v>0</v>
      </c>
      <c r="AS295" s="65">
        <f>SUM(AM295:AQ295)</f>
        <v>0</v>
      </c>
      <c r="AT295" s="66">
        <f>IF(O295=1000,11,IF(O295=-1000,0,IF(O295&gt;0,11,IF(O295&lt;0,(-O295),"0"))))</f>
        <v>11</v>
      </c>
      <c r="AU295" s="67" t="str">
        <f>IF(O295=1000,0,IF(O295=-1000,11,IF(O295&lt;-9,-(O295-2),IF(O295&gt;0,(O295),"0"))))</f>
        <v/>
      </c>
      <c r="AV295" s="66" t="e">
        <f>IF(O295=1000,11,IF(O295=-1000,0,IF(O295&gt;9,(O295+2),IF(O295&lt;0,(-O295),"0"))))</f>
        <v>#VALUE!</v>
      </c>
      <c r="AW295" s="67" t="str">
        <f>IF(O295=1000,0,IF(O295=-1000,11,IF(O295&lt;0,11,IF(O295&gt;0,(O295),"0"))))</f>
        <v/>
      </c>
      <c r="AX295" s="94" t="str">
        <f>IF(O295="","",IF(O295&gt;9,AV295,AT295))</f>
        <v/>
      </c>
      <c r="AY295" s="95" t="str">
        <f>IF(O295="","","-")</f>
        <v/>
      </c>
      <c r="AZ295" s="96" t="str">
        <f>IF(O295="","",IF(O295&lt;-9,AU295,AW295))</f>
        <v/>
      </c>
      <c r="BA295" s="66" t="e">
        <f>IF(P295=1000,11,IF(P295=-1000,0,IF(P295&gt;9,(P295+2),IF(P295&lt;0,(-P295),"0"))))</f>
        <v>#VALUE!</v>
      </c>
      <c r="BB295" s="67" t="str">
        <f>IF(P295=1000,0,IF(P295=-1000,11,IF(P295&lt;-9,-(P295-2),IF(P295&gt;0,(P295),"0"))))</f>
        <v/>
      </c>
      <c r="BC295" s="67">
        <f>IF(P295=1000,11,IF(P295=-1000,0,IF(P295&gt;0,11,IF(P295&lt;0,(-P295),"0"))))</f>
        <v>11</v>
      </c>
      <c r="BD295" s="67" t="str">
        <f>IF(P295=1000,0,IF(P295=-1000,11,IF(P295&lt;0,11,IF(P295&gt;0,(P295),"0"))))</f>
        <v/>
      </c>
      <c r="BE295" s="94" t="str">
        <f>IF(P295="","",IF(P295&gt;9,BA295,BC295))</f>
        <v/>
      </c>
      <c r="BF295" s="95" t="str">
        <f>IF(P295="","","-")</f>
        <v/>
      </c>
      <c r="BG295" s="96" t="str">
        <f>IF(P295="","",IF(P295&lt;-9,BB295,BD295))</f>
        <v/>
      </c>
      <c r="BH295" s="66" t="e">
        <f>IF(Q295=1000,11,IF(Q295=-1000,0,IF(Q295&gt;9,(Q295+2),IF(Q295&lt;0,(-Q295),"0"))))</f>
        <v>#VALUE!</v>
      </c>
      <c r="BI295" s="67" t="str">
        <f>IF(Q295=1000,0,IF(Q295=-1000,11,IF(Q295&lt;-9,-(Q295-2),IF(Q295&gt;0,(Q295),"0"))))</f>
        <v/>
      </c>
      <c r="BJ295" s="67">
        <f>IF(Q295=1000,11,IF(Q295=-1000,0,IF(Q295&gt;0,11,IF(Q295&lt;0,(-Q295),"0"))))</f>
        <v>11</v>
      </c>
      <c r="BK295" s="67" t="str">
        <f>IF(Q295=1000,0,IF(Q295=-1000,11,IF(Q295&lt;0,11,IF(Q295&gt;0,(Q295),"0"))))</f>
        <v/>
      </c>
      <c r="BL295" s="94" t="str">
        <f>IF(Q295="","",IF(Q295&gt;9,BH295,BJ295))</f>
        <v/>
      </c>
      <c r="BM295" s="95" t="str">
        <f>IF(Q295="","","-")</f>
        <v/>
      </c>
      <c r="BN295" s="96" t="str">
        <f>IF(Q295="","",IF(Q295&lt;-9,BI295,BK295))</f>
        <v/>
      </c>
      <c r="BO295" s="67" t="e">
        <f>IF(R295=1000,11,IF(R295=-1000,0,IF(R295&gt;9,(R295+2),IF(R295&lt;0,(-R295),"0"))))</f>
        <v>#VALUE!</v>
      </c>
      <c r="BP295" s="67" t="str">
        <f>IF(R295=1000,0,IF(R295=-1000,11,IF(R295&lt;-9,-(R295-2),IF(R295&gt;0,(R295),"0"))))</f>
        <v/>
      </c>
      <c r="BQ295" s="67">
        <f>IF(R295=1000,11,IF(R295=-1000,0,IF(R295&gt;0,11,IF(R295&lt;0,(-R295),"0"))))</f>
        <v>11</v>
      </c>
      <c r="BR295" s="67" t="str">
        <f>IF(R295=1000,0,IF(R295=-1000,11,IF(R295&lt;0,11,IF(R295&gt;0,(R295),"0"))))</f>
        <v/>
      </c>
      <c r="BS295" s="94" t="str">
        <f>IF(R295="","",IF(R295&gt;9,BO295,BQ295))</f>
        <v/>
      </c>
      <c r="BT295" s="95" t="str">
        <f>IF(R295="","","-")</f>
        <v/>
      </c>
      <c r="BU295" s="96" t="str">
        <f>IF(R295="","",IF(R295&lt;-9,BP295,BR295))</f>
        <v/>
      </c>
      <c r="BV295" s="67" t="e">
        <f>IF(S295=1000,11,IF(S295=-1000,0,IF(S295&gt;9,(S295+2),IF(S295&lt;0,(-S295),"0"))))</f>
        <v>#VALUE!</v>
      </c>
      <c r="BW295" s="67" t="str">
        <f>IF(S295=1000,0,IF(S295=-1000,11,IF(S295&lt;-9,-(S295-2),IF(S295&gt;0,(S295),"0"))))</f>
        <v/>
      </c>
      <c r="BX295" s="67">
        <f>IF(S295=1000,11,IF(S295=-1000,0,IF(S295&gt;0,11,IF(S295&lt;0,(-S295),"0"))))</f>
        <v>11</v>
      </c>
      <c r="BY295" s="71" t="str">
        <f>IF(S295=1000,0,IF(S295=-1000,11,IF(S295&lt;0,11,IF(S295&gt;0,(S295),"0"))))</f>
        <v/>
      </c>
      <c r="BZ295" s="94" t="str">
        <f>IF(S295="","",IF(S295&gt;9,BV295,BX295))</f>
        <v/>
      </c>
      <c r="CA295" s="95" t="str">
        <f>IF(S295="","","-")</f>
        <v/>
      </c>
      <c r="CB295" s="96" t="str">
        <f>IF(S295="","",IF(S295&lt;-9,BW295,BY295))</f>
        <v/>
      </c>
      <c r="CC295" s="97" t="str">
        <f>IF(O295="","",SUM(T295:X295))</f>
        <v/>
      </c>
      <c r="CD295" s="88" t="str">
        <f>IF(CC295="","","-")</f>
        <v/>
      </c>
      <c r="CE295" s="98" t="str">
        <f>IF(O295="","",SUM(Y295:AC295))</f>
        <v/>
      </c>
      <c r="CP295" s="32"/>
      <c r="CQ295" s="32"/>
    </row>
    <row r="296" spans="1:95" s="31" customFormat="1" ht="15" hidden="1" customHeight="1" outlineLevel="1" x14ac:dyDescent="0.2">
      <c r="A296" s="43"/>
      <c r="B296" s="44"/>
      <c r="C296" s="1250">
        <v>3</v>
      </c>
      <c r="D296" s="76" t="str">
        <f>IF(A296="","",VLOOKUP(A296,СписокКМ!D:I,2,FALSE))</f>
        <v/>
      </c>
      <c r="E296" s="47"/>
      <c r="F296" s="77" t="str">
        <f>IF(B296="","",VLOOKUP(B296,СписокКМ!D:I,2,FALSE))</f>
        <v/>
      </c>
      <c r="G296" s="49"/>
      <c r="H296" s="41"/>
      <c r="I296" s="1252"/>
      <c r="J296" s="1252"/>
      <c r="K296" s="1252"/>
      <c r="L296" s="1252"/>
      <c r="M296" s="1252"/>
      <c r="N296" s="42"/>
      <c r="O296" s="1244" t="str">
        <f>IF(I296="","",IF(I296="0",1000,IF(I296="-0",-1000,I296*1)))</f>
        <v/>
      </c>
      <c r="P296" s="1244" t="str">
        <f>IF(J296="","",IF(J296="0",1000,IF(J296="-0",-1000,J296*1)))</f>
        <v/>
      </c>
      <c r="Q296" s="1244" t="str">
        <f>IF(K296="","",IF(K296="0",1000,IF(K296="-0",-1000,K296*1)))</f>
        <v/>
      </c>
      <c r="R296" s="1244" t="str">
        <f>IF(L297="","",IF(L297="0",1000,IF(L297="-0",-1000,L297*1)))</f>
        <v/>
      </c>
      <c r="S296" s="1246" t="str">
        <f>IF(M297="","",IF(M297="0",1000,IF(M297="-0",-1000,M297*1)))</f>
        <v/>
      </c>
      <c r="T296" s="1248" t="str">
        <f t="shared" si="234"/>
        <v/>
      </c>
      <c r="U296" s="1284" t="str">
        <f t="shared" si="234"/>
        <v/>
      </c>
      <c r="V296" s="1284" t="str">
        <f t="shared" si="234"/>
        <v/>
      </c>
      <c r="W296" s="1284" t="str">
        <f t="shared" si="234"/>
        <v/>
      </c>
      <c r="X296" s="1284" t="str">
        <f t="shared" si="234"/>
        <v/>
      </c>
      <c r="Y296" s="1278" t="str">
        <f t="shared" si="235"/>
        <v/>
      </c>
      <c r="Z296" s="1278" t="str">
        <f t="shared" si="235"/>
        <v/>
      </c>
      <c r="AA296" s="1278" t="str">
        <f t="shared" si="235"/>
        <v/>
      </c>
      <c r="AB296" s="1278" t="str">
        <f t="shared" si="235"/>
        <v/>
      </c>
      <c r="AC296" s="1278" t="str">
        <f t="shared" si="235"/>
        <v/>
      </c>
      <c r="AD296" s="1280" t="str">
        <f>IF(CC296="","",IF(CC296&gt;CE296,1,-1))</f>
        <v/>
      </c>
      <c r="AE296" s="1280" t="str">
        <f>IF(CC296="","",IF(CC296&lt;CE296,1,-1))</f>
        <v/>
      </c>
      <c r="AF296" s="1282">
        <f>IF(CC296&gt;CE296,1,0)</f>
        <v>0</v>
      </c>
      <c r="AG296" s="1272">
        <f>IF(CE296&gt;CC296,1,0)</f>
        <v>0</v>
      </c>
      <c r="AH296" s="1274" t="str">
        <f>IF(O296="","",AX296*1)</f>
        <v/>
      </c>
      <c r="AI296" s="1276" t="str">
        <f>IF(P296="","",BE296*1)</f>
        <v/>
      </c>
      <c r="AJ296" s="1276" t="str">
        <f>IF(Q296="","",BL296*1)</f>
        <v/>
      </c>
      <c r="AK296" s="1276" t="str">
        <f>IF(R296="","",BS296*1)</f>
        <v/>
      </c>
      <c r="AL296" s="1276" t="str">
        <f>IF(S296="","",BZ296*1)</f>
        <v/>
      </c>
      <c r="AM296" s="1298" t="str">
        <f>IF(O296="","",AZ296*1)</f>
        <v/>
      </c>
      <c r="AN296" s="1298" t="str">
        <f>IF(P296="","",BG296*1)</f>
        <v/>
      </c>
      <c r="AO296" s="1298" t="str">
        <f>IF(Q296="","",BN296*1)</f>
        <v/>
      </c>
      <c r="AP296" s="1298" t="str">
        <f>IF(R296="","",BU296*1)</f>
        <v/>
      </c>
      <c r="AQ296" s="1298" t="str">
        <f>IF(S296="","",CB296*1)</f>
        <v/>
      </c>
      <c r="AR296" s="1300">
        <f>SUM(AH297:AL297)</f>
        <v>0</v>
      </c>
      <c r="AS296" s="1292">
        <f>SUM(AM297:AQ297)</f>
        <v>0</v>
      </c>
      <c r="AT296" s="1294">
        <f>IF(O296=1000,11,IF(O296=-1000,0,IF(O296&gt;0,11,IF(O296&lt;0,(-O296),"0"))))</f>
        <v>11</v>
      </c>
      <c r="AU296" s="1286" t="str">
        <f>IF(O296=1000,0,IF(O296=-1000,11,IF(O296&lt;-9,-(O296-2),IF(O296&gt;0,(O296),"0"))))</f>
        <v/>
      </c>
      <c r="AV296" s="1286" t="e">
        <f>IF(O296=1000,11,IF(O296=-1000,0,IF(O296&gt;9,(O296+2),IF(O296&lt;0,(-O296),"0"))))</f>
        <v>#VALUE!</v>
      </c>
      <c r="AW296" s="1286" t="str">
        <f>IF(O296=1000,0,IF(O296=-1000,11,IF(O296&lt;0,11,IF(O296&gt;0,(O296),"0"))))</f>
        <v/>
      </c>
      <c r="AX296" s="1296" t="str">
        <f>IF(O296="","",IF(O296&gt;9,AV296,AT296))</f>
        <v/>
      </c>
      <c r="AY296" s="1288" t="str">
        <f>IF(O296="","","-")</f>
        <v/>
      </c>
      <c r="AZ296" s="1290" t="str">
        <f>IF(O296="","",IF(O296&lt;-9,AU296,AW296))</f>
        <v/>
      </c>
      <c r="BA296" s="1286" t="e">
        <f>IF(P296=1000,11,IF(P296=-1000,0,IF(P296&gt;9,(P296+2),IF(P296&lt;0,(-P296),"0"))))</f>
        <v>#VALUE!</v>
      </c>
      <c r="BB296" s="1286" t="str">
        <f>IF(P296=1000,0,IF(P296=-1000,11,IF(P296&lt;-9,-(P296-2),IF(P296&gt;0,(P296),"0"))))</f>
        <v/>
      </c>
      <c r="BC296" s="1286">
        <f>IF(P296=1000,11,IF(P296=-1000,0,IF(P296&gt;0,11,IF(P296&lt;0,(-P296),"0"))))</f>
        <v>11</v>
      </c>
      <c r="BD296" s="1286" t="str">
        <f>IF(P296=1000,0,IF(P296=-1000,11,IF(P296&lt;0,11,IF(P296&gt;0,(P296),"0"))))</f>
        <v/>
      </c>
      <c r="BE296" s="1296" t="str">
        <f>IF(P296="","",IF(P296&gt;9,BA296,BC296))</f>
        <v/>
      </c>
      <c r="BF296" s="1288" t="str">
        <f>IF(P296="","","-")</f>
        <v/>
      </c>
      <c r="BG296" s="1290" t="str">
        <f>IF(P296="","",IF(P296&lt;-9,BB296,BD296))</f>
        <v/>
      </c>
      <c r="BH296" s="1286" t="e">
        <f>IF(Q296=1000,11,IF(Q296=-1000,0,IF(Q296&gt;9,(Q296+2),IF(Q296&lt;0,(-Q296),"0"))))</f>
        <v>#VALUE!</v>
      </c>
      <c r="BI296" s="1286" t="str">
        <f>IF(Q296=1000,0,IF(Q296=-1000,11,IF(Q296&lt;-9,-(Q296-2),IF(Q296&gt;0,(Q296),"0"))))</f>
        <v/>
      </c>
      <c r="BJ296" s="1286">
        <f>IF(Q296=1000,11,IF(Q296=-1000,0,IF(Q296&gt;0,11,IF(Q296&lt;0,(-Q296),"0"))))</f>
        <v>11</v>
      </c>
      <c r="BK296" s="1286" t="str">
        <f>IF(Q296=1000,0,IF(Q296=-1000,11,IF(Q296&lt;0,11,IF(Q296&gt;0,(Q296),"0"))))</f>
        <v/>
      </c>
      <c r="BL296" s="1296" t="str">
        <f>IF(Q296="","",IF(Q296&gt;9,BH296,BJ296))</f>
        <v/>
      </c>
      <c r="BM296" s="1288" t="str">
        <f>IF(Q296="","","-")</f>
        <v/>
      </c>
      <c r="BN296" s="1290" t="str">
        <f>IF(Q296="","",IF(Q296&lt;-9,BI296,BK296))</f>
        <v/>
      </c>
      <c r="BO296" s="1286" t="e">
        <f>IF(R296=1000,11,IF(R296=-1000,0,IF(R296&gt;9,(R296+2),IF(R296&lt;0,(-R296),"0"))))</f>
        <v>#VALUE!</v>
      </c>
      <c r="BP296" s="1286" t="str">
        <f>IF(R296=1000,0,IF(R296=-1000,11,IF(R296&lt;-9,-(R296-2),IF(R296&gt;0,(R296),"0"))))</f>
        <v/>
      </c>
      <c r="BQ296" s="1286">
        <f>IF(R296=1000,11,IF(R296=-1000,0,IF(R296&gt;0,11,IF(R296&lt;0,(-R296),"0"))))</f>
        <v>11</v>
      </c>
      <c r="BR296" s="1286" t="str">
        <f>IF(R296=1000,0,IF(R296=-1000,11,IF(R296&lt;0,11,IF(R296&gt;0,(R296),"0"))))</f>
        <v/>
      </c>
      <c r="BS296" s="1296" t="str">
        <f>IF(R296="","",IF(R296&gt;9,BO296,BQ296))</f>
        <v/>
      </c>
      <c r="BT296" s="1288" t="str">
        <f>IF(R296="","","-")</f>
        <v/>
      </c>
      <c r="BU296" s="1290" t="str">
        <f>IF(R296="","",IF(R296&lt;-9,BP296,BR296))</f>
        <v/>
      </c>
      <c r="BV296" s="1286" t="e">
        <f>IF(S296=1000,11,IF(S296=-1000,0,IF(S296&gt;9,(S296+2),IF(S296&lt;0,(-S296),"0"))))</f>
        <v>#VALUE!</v>
      </c>
      <c r="BW296" s="1286" t="str">
        <f>IF(S296=1000,0,IF(S296=-1000,11,IF(S296&lt;-9,-(S296-2),IF(S296&gt;0,(S296),"0"))))</f>
        <v/>
      </c>
      <c r="BX296" s="1286">
        <f>IF(S296=1000,11,IF(S296=-1000,0,IF(S296&gt;0,11,IF(S296&lt;0,(-S296),"0"))))</f>
        <v>11</v>
      </c>
      <c r="BY296" s="1286" t="str">
        <f>IF(S296=1000,0,IF(S296=-1000,11,IF(S296&lt;0,11,IF(S296&gt;0,(S296),"0"))))</f>
        <v/>
      </c>
      <c r="BZ296" s="1296" t="str">
        <f>IF(S296="","",IF(S296&gt;9,BV296,BX296))</f>
        <v/>
      </c>
      <c r="CA296" s="1288" t="str">
        <f>IF(S296="","","-")</f>
        <v/>
      </c>
      <c r="CB296" s="1290" t="str">
        <f>IF(S296="","",IF(S296&lt;-9,BW296,BY296))</f>
        <v/>
      </c>
      <c r="CC296" s="1302" t="str">
        <f>IF(O296="","",SUM(T296:X297))</f>
        <v/>
      </c>
      <c r="CD296" s="1304" t="str">
        <f>IF(CC296="","","-")</f>
        <v/>
      </c>
      <c r="CE296" s="1306" t="str">
        <f>IF(O296="","",SUM(Y296:AC297))</f>
        <v/>
      </c>
      <c r="CP296" s="32"/>
      <c r="CQ296" s="32"/>
    </row>
    <row r="297" spans="1:95" s="31" customFormat="1" ht="15" hidden="1" customHeight="1" outlineLevel="1" x14ac:dyDescent="0.2">
      <c r="A297" s="43"/>
      <c r="B297" s="44"/>
      <c r="C297" s="1251"/>
      <c r="D297" s="46" t="str">
        <f>IF(A297="","",VLOOKUP(A297,СписокКМ!D:I,2,FALSE))</f>
        <v/>
      </c>
      <c r="E297" s="47"/>
      <c r="F297" s="48" t="str">
        <f>IF(B297="","",VLOOKUP(B297,СписокКМ!D:I,2,FALSE))</f>
        <v/>
      </c>
      <c r="G297" s="49"/>
      <c r="H297" s="41"/>
      <c r="I297" s="1253"/>
      <c r="J297" s="1253"/>
      <c r="K297" s="1253"/>
      <c r="L297" s="1253"/>
      <c r="M297" s="1253"/>
      <c r="N297" s="42"/>
      <c r="O297" s="1245"/>
      <c r="P297" s="1245"/>
      <c r="Q297" s="1245"/>
      <c r="R297" s="1245"/>
      <c r="S297" s="1247"/>
      <c r="T297" s="1249"/>
      <c r="U297" s="1285"/>
      <c r="V297" s="1285"/>
      <c r="W297" s="1285"/>
      <c r="X297" s="1285"/>
      <c r="Y297" s="1279"/>
      <c r="Z297" s="1279"/>
      <c r="AA297" s="1279"/>
      <c r="AB297" s="1279"/>
      <c r="AC297" s="1279"/>
      <c r="AD297" s="1281"/>
      <c r="AE297" s="1281"/>
      <c r="AF297" s="1283"/>
      <c r="AG297" s="1273"/>
      <c r="AH297" s="1275"/>
      <c r="AI297" s="1277"/>
      <c r="AJ297" s="1277"/>
      <c r="AK297" s="1277"/>
      <c r="AL297" s="1277"/>
      <c r="AM297" s="1299"/>
      <c r="AN297" s="1299"/>
      <c r="AO297" s="1299"/>
      <c r="AP297" s="1299"/>
      <c r="AQ297" s="1299"/>
      <c r="AR297" s="1301"/>
      <c r="AS297" s="1293"/>
      <c r="AT297" s="1295"/>
      <c r="AU297" s="1287"/>
      <c r="AV297" s="1287"/>
      <c r="AW297" s="1287"/>
      <c r="AX297" s="1297"/>
      <c r="AY297" s="1289"/>
      <c r="AZ297" s="1291"/>
      <c r="BA297" s="1287"/>
      <c r="BB297" s="1287"/>
      <c r="BC297" s="1287"/>
      <c r="BD297" s="1287"/>
      <c r="BE297" s="1297"/>
      <c r="BF297" s="1289"/>
      <c r="BG297" s="1291"/>
      <c r="BH297" s="1287"/>
      <c r="BI297" s="1287"/>
      <c r="BJ297" s="1287"/>
      <c r="BK297" s="1287"/>
      <c r="BL297" s="1297"/>
      <c r="BM297" s="1289"/>
      <c r="BN297" s="1291"/>
      <c r="BO297" s="1287"/>
      <c r="BP297" s="1287"/>
      <c r="BQ297" s="1287"/>
      <c r="BR297" s="1287"/>
      <c r="BS297" s="1297"/>
      <c r="BT297" s="1289"/>
      <c r="BU297" s="1291"/>
      <c r="BV297" s="1287"/>
      <c r="BW297" s="1287"/>
      <c r="BX297" s="1287"/>
      <c r="BY297" s="1287"/>
      <c r="BZ297" s="1297"/>
      <c r="CA297" s="1289"/>
      <c r="CB297" s="1291"/>
      <c r="CC297" s="1303"/>
      <c r="CD297" s="1305"/>
      <c r="CE297" s="1307"/>
      <c r="CP297" s="32"/>
      <c r="CQ297" s="32"/>
    </row>
    <row r="298" spans="1:95" s="31" customFormat="1" ht="15" hidden="1" customHeight="1" outlineLevel="1" x14ac:dyDescent="0.2">
      <c r="A298" s="99" t="str">
        <f>IF(A294="","",A294)</f>
        <v/>
      </c>
      <c r="B298" s="99" t="str">
        <f>IF(B294="","",B295)</f>
        <v/>
      </c>
      <c r="C298" s="75">
        <v>4</v>
      </c>
      <c r="D298" s="100" t="str">
        <f>IF(A298="","",VLOOKUP(A298,СписокКМ!D:I,2,FALSE))</f>
        <v/>
      </c>
      <c r="E298" s="101"/>
      <c r="F298" s="77" t="str">
        <f>IF(B298="","",VLOOKUP(B298,СписокКМ!D:I,2,FALSE))</f>
        <v/>
      </c>
      <c r="G298" s="102"/>
      <c r="H298" s="41"/>
      <c r="I298" s="91"/>
      <c r="J298" s="91"/>
      <c r="K298" s="91"/>
      <c r="L298" s="91"/>
      <c r="M298" s="91"/>
      <c r="N298" s="42"/>
      <c r="O298" s="79" t="str">
        <f t="shared" ref="O298:S299" si="236">IF(I298="","",IF(I298="0",1000,IF(I298="-0",-1000,I298*1)))</f>
        <v/>
      </c>
      <c r="P298" s="79" t="str">
        <f t="shared" si="236"/>
        <v/>
      </c>
      <c r="Q298" s="79" t="str">
        <f t="shared" si="236"/>
        <v/>
      </c>
      <c r="R298" s="79" t="str">
        <f t="shared" si="236"/>
        <v/>
      </c>
      <c r="S298" s="80" t="str">
        <f t="shared" si="236"/>
        <v/>
      </c>
      <c r="T298" s="103" t="str">
        <f t="shared" ref="T298:X299" si="237">IF(O298="","",IF(O298&gt;0,1,0))</f>
        <v/>
      </c>
      <c r="U298" s="104" t="str">
        <f t="shared" si="237"/>
        <v/>
      </c>
      <c r="V298" s="104" t="str">
        <f t="shared" si="237"/>
        <v/>
      </c>
      <c r="W298" s="104" t="str">
        <f t="shared" si="237"/>
        <v/>
      </c>
      <c r="X298" s="104" t="str">
        <f t="shared" si="237"/>
        <v/>
      </c>
      <c r="Y298" s="105" t="str">
        <f t="shared" ref="Y298:AC299" si="238">IF(O298="","",IF(O298&lt;0,1,0))</f>
        <v/>
      </c>
      <c r="Z298" s="105" t="str">
        <f t="shared" si="238"/>
        <v/>
      </c>
      <c r="AA298" s="105" t="str">
        <f t="shared" si="238"/>
        <v/>
      </c>
      <c r="AB298" s="105" t="str">
        <f t="shared" si="238"/>
        <v/>
      </c>
      <c r="AC298" s="105" t="str">
        <f t="shared" si="238"/>
        <v/>
      </c>
      <c r="AD298" s="106" t="str">
        <f>IF(CC298="","",IF(CC298&gt;CE298,1,-1))</f>
        <v/>
      </c>
      <c r="AE298" s="106" t="str">
        <f>IF(CC298="","",IF(CC298&lt;CE298,1,-1))</f>
        <v/>
      </c>
      <c r="AF298" s="107">
        <f>IF(CC298&gt;CE298,1,0)</f>
        <v>0</v>
      </c>
      <c r="AG298" s="108">
        <f>IF(CE298&gt;CC298,1,0)</f>
        <v>0</v>
      </c>
      <c r="AH298" s="81" t="str">
        <f>IF(O298="","",AX298*1)</f>
        <v/>
      </c>
      <c r="AI298" s="92" t="str">
        <f>IF(P298="","",BE298*1)</f>
        <v/>
      </c>
      <c r="AJ298" s="92" t="str">
        <f>IF(Q298="","",BL298*1)</f>
        <v/>
      </c>
      <c r="AK298" s="92" t="str">
        <f>IF(R298="","",BS298*1)</f>
        <v/>
      </c>
      <c r="AL298" s="92" t="str">
        <f>IF(S298="","",BZ298*1)</f>
        <v/>
      </c>
      <c r="AM298" s="93" t="str">
        <f>IF(O298="","",AZ298*1)</f>
        <v/>
      </c>
      <c r="AN298" s="93" t="str">
        <f>IF(P298="","",BG298*1)</f>
        <v/>
      </c>
      <c r="AO298" s="93" t="str">
        <f>IF(Q298="","",BN298*1)</f>
        <v/>
      </c>
      <c r="AP298" s="93" t="str">
        <f>IF(R298="","",BU298*1)</f>
        <v/>
      </c>
      <c r="AQ298" s="93" t="str">
        <f>IF(S298="","",CB298*1)</f>
        <v/>
      </c>
      <c r="AR298" s="109">
        <f>SUM(AH298:AL298)</f>
        <v>0</v>
      </c>
      <c r="AS298" s="110">
        <f>SUM(AM298:AQ298)</f>
        <v>0</v>
      </c>
      <c r="AT298" s="111">
        <f>IF(O298=1000,11,IF(O298=-1000,0,IF(O298&gt;0,11,IF(O298&lt;0,(-O298),"0"))))</f>
        <v>11</v>
      </c>
      <c r="AU298" s="112" t="str">
        <f>IF(O298=1000,0,IF(O298=-1000,11,IF(O298&lt;-9,-(O298-2),IF(O298&gt;0,(O298),"0"))))</f>
        <v/>
      </c>
      <c r="AV298" s="111" t="e">
        <f>IF(O298=1000,11,IF(O298=-1000,0,IF(O298&gt;9,(O298+2),IF(O298&lt;0,(-O298),"0"))))</f>
        <v>#VALUE!</v>
      </c>
      <c r="AW298" s="112" t="str">
        <f>IF(O298=1000,0,IF(O298=-1000,11,IF(O298&lt;0,11,IF(O298&gt;0,(O298),"0"))))</f>
        <v/>
      </c>
      <c r="AX298" s="94" t="str">
        <f>IF(O298="","",IF(O298&gt;9,AV298,AT298))</f>
        <v/>
      </c>
      <c r="AY298" s="95" t="str">
        <f>IF(O298="","","-")</f>
        <v/>
      </c>
      <c r="AZ298" s="96" t="str">
        <f>IF(O298="","",IF(O298&lt;-9,AU298,AW298))</f>
        <v/>
      </c>
      <c r="BA298" s="111" t="e">
        <f>IF(P298=1000,11,IF(P298=-1000,0,IF(P298&gt;9,(P298+2),IF(P298&lt;0,(-P298),"0"))))</f>
        <v>#VALUE!</v>
      </c>
      <c r="BB298" s="112" t="str">
        <f>IF(P298=1000,0,IF(P298=-1000,11,IF(P298&lt;-9,-(P298-2),IF(P298&gt;0,(P298),"0"))))</f>
        <v/>
      </c>
      <c r="BC298" s="112">
        <f>IF(P298=1000,11,IF(P298=-1000,0,IF(P298&gt;0,11,IF(P298&lt;0,(-P298),"0"))))</f>
        <v>11</v>
      </c>
      <c r="BD298" s="112" t="str">
        <f>IF(P298=1000,0,IF(P298=-1000,11,IF(P298&lt;0,11,IF(P298&gt;0,(P298),"0"))))</f>
        <v/>
      </c>
      <c r="BE298" s="94" t="str">
        <f>IF(P298="","",IF(P298&gt;9,BA298,BC298))</f>
        <v/>
      </c>
      <c r="BF298" s="95" t="str">
        <f>IF(P298="","","-")</f>
        <v/>
      </c>
      <c r="BG298" s="96" t="str">
        <f>IF(P298="","",IF(P298&lt;-9,BB298,BD298))</f>
        <v/>
      </c>
      <c r="BH298" s="111" t="e">
        <f>IF(Q298=1000,11,IF(Q298=-1000,0,IF(Q298&gt;9,(Q298+2),IF(Q298&lt;0,(-Q298),"0"))))</f>
        <v>#VALUE!</v>
      </c>
      <c r="BI298" s="112" t="str">
        <f>IF(Q298=1000,0,IF(Q298=-1000,11,IF(Q298&lt;-9,-(Q298-2),IF(Q298&gt;0,(Q298),"0"))))</f>
        <v/>
      </c>
      <c r="BJ298" s="112">
        <f>IF(Q298=1000,11,IF(Q298=-1000,0,IF(Q298&gt;0,11,IF(Q298&lt;0,(-Q298),"0"))))</f>
        <v>11</v>
      </c>
      <c r="BK298" s="112" t="str">
        <f>IF(Q298=1000,0,IF(Q298=-1000,11,IF(Q298&lt;0,11,IF(Q298&gt;0,(Q298),"0"))))</f>
        <v/>
      </c>
      <c r="BL298" s="94" t="str">
        <f>IF(Q298="","",IF(Q298&gt;9,BH298,BJ298))</f>
        <v/>
      </c>
      <c r="BM298" s="95" t="str">
        <f>IF(Q298="","","-")</f>
        <v/>
      </c>
      <c r="BN298" s="96" t="str">
        <f>IF(Q298="","",IF(Q298&lt;-9,BI298,BK298))</f>
        <v/>
      </c>
      <c r="BO298" s="112" t="e">
        <f>IF(R298=1000,11,IF(R298=-1000,0,IF(R298&gt;9,(R298+2),IF(R298&lt;0,(-R298),"0"))))</f>
        <v>#VALUE!</v>
      </c>
      <c r="BP298" s="112" t="str">
        <f>IF(R298=1000,0,IF(R298=-1000,11,IF(R298&lt;-9,-(R298-2),IF(R298&gt;0,(R298),"0"))))</f>
        <v/>
      </c>
      <c r="BQ298" s="112">
        <f>IF(R298=1000,11,IF(R298=-1000,0,IF(R298&gt;0,11,IF(R298&lt;0,(-R298),"0"))))</f>
        <v>11</v>
      </c>
      <c r="BR298" s="112" t="str">
        <f>IF(R298=1000,0,IF(R298=-1000,11,IF(R298&lt;0,11,IF(R298&gt;0,(R298),"0"))))</f>
        <v/>
      </c>
      <c r="BS298" s="94" t="str">
        <f>IF(R298="","",IF(R298&gt;9,BO298,BQ298))</f>
        <v/>
      </c>
      <c r="BT298" s="95" t="str">
        <f>IF(R298="","","-")</f>
        <v/>
      </c>
      <c r="BU298" s="96" t="str">
        <f>IF(R298="","",IF(R298&lt;-9,BP298,BR298))</f>
        <v/>
      </c>
      <c r="BV298" s="112" t="e">
        <f>IF(S298=1000,11,IF(S298=-1000,0,IF(S298&gt;9,(S298+2),IF(S298&lt;0,(-S298),"0"))))</f>
        <v>#VALUE!</v>
      </c>
      <c r="BW298" s="112" t="str">
        <f>IF(S298=1000,0,IF(S298=-1000,11,IF(S298&lt;-9,-(S298-2),IF(S298&gt;0,(S298),"0"))))</f>
        <v/>
      </c>
      <c r="BX298" s="112">
        <f>IF(S298=1000,11,IF(S298=-1000,0,IF(S298&gt;0,11,IF(S298&lt;0,(-S298),"0"))))</f>
        <v>11</v>
      </c>
      <c r="BY298" s="113" t="str">
        <f>IF(S298=1000,0,IF(S298=-1000,11,IF(S298&lt;0,11,IF(S298&gt;0,(S298),"0"))))</f>
        <v/>
      </c>
      <c r="BZ298" s="94" t="str">
        <f>IF(S298="","",IF(S298&gt;9,BV298,BX298))</f>
        <v/>
      </c>
      <c r="CA298" s="95" t="str">
        <f>IF(S298="","","-")</f>
        <v/>
      </c>
      <c r="CB298" s="96" t="str">
        <f>IF(S298="","",IF(S298&lt;-9,BW298,BY298))</f>
        <v/>
      </c>
      <c r="CC298" s="97" t="str">
        <f>IF(O298="","",SUM(T298:X298))</f>
        <v/>
      </c>
      <c r="CD298" s="88" t="str">
        <f>IF(CC298="","","-")</f>
        <v/>
      </c>
      <c r="CE298" s="98" t="str">
        <f>IF(O298="","",SUM(Y298:AC298))</f>
        <v/>
      </c>
      <c r="CP298" s="32"/>
      <c r="CQ298" s="32"/>
    </row>
    <row r="299" spans="1:95" s="31" customFormat="1" ht="15" hidden="1" customHeight="1" outlineLevel="1" thickBot="1" x14ac:dyDescent="0.25">
      <c r="A299" s="99" t="str">
        <f>IF(A294="","",A295)</f>
        <v/>
      </c>
      <c r="B299" s="99" t="str">
        <f>IF(B294="","",B294)</f>
        <v/>
      </c>
      <c r="C299" s="114">
        <v>5</v>
      </c>
      <c r="D299" s="115" t="str">
        <f>IF(A299="","",VLOOKUP(A299,СписокКМ!D:I,2,FALSE))</f>
        <v/>
      </c>
      <c r="E299" s="116"/>
      <c r="F299" s="117" t="str">
        <f>IF(B299="","",VLOOKUP(B299,СписокКМ!D:I,2,FALSE))</f>
        <v/>
      </c>
      <c r="G299" s="118"/>
      <c r="H299" s="119"/>
      <c r="I299" s="120"/>
      <c r="J299" s="120"/>
      <c r="K299" s="120"/>
      <c r="L299" s="121"/>
      <c r="M299" s="121"/>
      <c r="N299" s="122"/>
      <c r="O299" s="123" t="str">
        <f t="shared" si="236"/>
        <v/>
      </c>
      <c r="P299" s="123" t="str">
        <f t="shared" si="236"/>
        <v/>
      </c>
      <c r="Q299" s="123" t="str">
        <f t="shared" si="236"/>
        <v/>
      </c>
      <c r="R299" s="123" t="str">
        <f t="shared" si="236"/>
        <v/>
      </c>
      <c r="S299" s="124" t="str">
        <f t="shared" si="236"/>
        <v/>
      </c>
      <c r="T299" s="125" t="str">
        <f t="shared" si="237"/>
        <v/>
      </c>
      <c r="U299" s="126" t="str">
        <f t="shared" si="237"/>
        <v/>
      </c>
      <c r="V299" s="126" t="str">
        <f t="shared" si="237"/>
        <v/>
      </c>
      <c r="W299" s="126" t="str">
        <f t="shared" si="237"/>
        <v/>
      </c>
      <c r="X299" s="126" t="str">
        <f t="shared" si="237"/>
        <v/>
      </c>
      <c r="Y299" s="127" t="str">
        <f t="shared" si="238"/>
        <v/>
      </c>
      <c r="Z299" s="127" t="str">
        <f t="shared" si="238"/>
        <v/>
      </c>
      <c r="AA299" s="127" t="str">
        <f t="shared" si="238"/>
        <v/>
      </c>
      <c r="AB299" s="127" t="str">
        <f t="shared" si="238"/>
        <v/>
      </c>
      <c r="AC299" s="127" t="str">
        <f t="shared" si="238"/>
        <v/>
      </c>
      <c r="AD299" s="128" t="str">
        <f>IF(CC299="","",IF(CC299&gt;CE299,1,-1))</f>
        <v/>
      </c>
      <c r="AE299" s="128" t="str">
        <f>IF(CC299="","",IF(CC299&lt;CE299,1,-1))</f>
        <v/>
      </c>
      <c r="AF299" s="129">
        <f>IF(CC299&gt;CE299,1,0)</f>
        <v>0</v>
      </c>
      <c r="AG299" s="130">
        <f>IF(CE299&gt;CC299,1,0)</f>
        <v>0</v>
      </c>
      <c r="AH299" s="131" t="str">
        <f>IF(O299="","",AX299*1)</f>
        <v/>
      </c>
      <c r="AI299" s="132" t="str">
        <f>IF(P299="","",BE299*1)</f>
        <v/>
      </c>
      <c r="AJ299" s="132" t="str">
        <f>IF(Q299="","",BL299*1)</f>
        <v/>
      </c>
      <c r="AK299" s="132" t="str">
        <f>IF(R299="","",BS299*1)</f>
        <v/>
      </c>
      <c r="AL299" s="132" t="str">
        <f>IF(S299="","",BZ299*1)</f>
        <v/>
      </c>
      <c r="AM299" s="133" t="str">
        <f>IF(O299="","",AZ299*1)</f>
        <v/>
      </c>
      <c r="AN299" s="133" t="str">
        <f>IF(P299="","",BG299*1)</f>
        <v/>
      </c>
      <c r="AO299" s="133" t="str">
        <f>IF(Q299="","",BN299*1)</f>
        <v/>
      </c>
      <c r="AP299" s="133" t="str">
        <f>IF(R299="","",BU299*1)</f>
        <v/>
      </c>
      <c r="AQ299" s="133" t="str">
        <f>IF(S299="","",CB299*1)</f>
        <v/>
      </c>
      <c r="AR299" s="134">
        <f>SUM(AH299:AL299)</f>
        <v>0</v>
      </c>
      <c r="AS299" s="135">
        <f>SUM(AM299:AQ299)</f>
        <v>0</v>
      </c>
      <c r="AT299" s="136">
        <f>IF(O299=1000,11,IF(O299=-1000,0,IF(O299&gt;0,11,IF(O299&lt;0,(-O299),"0"))))</f>
        <v>11</v>
      </c>
      <c r="AU299" s="137" t="str">
        <f>IF(O299=1000,0,IF(O299=-1000,11,IF(O299&lt;-9,-(O299-2),IF(O299&gt;0,(O299),"0"))))</f>
        <v/>
      </c>
      <c r="AV299" s="136" t="e">
        <f>IF(O299=1000,11,IF(O299=-1000,0,IF(O299&gt;9,(O299+2),IF(O299&lt;0,(-O299),"0"))))</f>
        <v>#VALUE!</v>
      </c>
      <c r="AW299" s="137" t="str">
        <f>IF(O299=1000,0,IF(O299=-1000,11,IF(O299&lt;0,11,IF(O299&gt;0,(O299),"0"))))</f>
        <v/>
      </c>
      <c r="AX299" s="138" t="str">
        <f>IF(O299="","",IF(O299&gt;9,AV299,AT299))</f>
        <v/>
      </c>
      <c r="AY299" s="139" t="str">
        <f>IF(O299="","","-")</f>
        <v/>
      </c>
      <c r="AZ299" s="140" t="str">
        <f>IF(O299="","",IF(O299&lt;-9,AU299,AW299))</f>
        <v/>
      </c>
      <c r="BA299" s="136" t="e">
        <f>IF(P299=1000,11,IF(P299=-1000,0,IF(P299&gt;9,(P299+2),IF(P299&lt;0,(-P299),"0"))))</f>
        <v>#VALUE!</v>
      </c>
      <c r="BB299" s="137" t="str">
        <f>IF(P299=1000,0,IF(P299=-1000,11,IF(P299&lt;-9,-(P299-2),IF(P299&gt;0,(P299),"0"))))</f>
        <v/>
      </c>
      <c r="BC299" s="137">
        <f>IF(P299=1000,11,IF(P299=-1000,0,IF(P299&gt;0,11,IF(P299&lt;0,(-P299),"0"))))</f>
        <v>11</v>
      </c>
      <c r="BD299" s="137" t="str">
        <f>IF(P299=1000,0,IF(P299=-1000,11,IF(P299&lt;0,11,IF(P299&gt;0,(P299),"0"))))</f>
        <v/>
      </c>
      <c r="BE299" s="138" t="str">
        <f>IF(P299="","",IF(P299&gt;9,BA299,BC299))</f>
        <v/>
      </c>
      <c r="BF299" s="139" t="str">
        <f>IF(P299="","","-")</f>
        <v/>
      </c>
      <c r="BG299" s="140" t="str">
        <f>IF(P299="","",IF(P299&lt;-9,BB299,BD299))</f>
        <v/>
      </c>
      <c r="BH299" s="136" t="e">
        <f>IF(Q299=1000,11,IF(Q299=-1000,0,IF(Q299&gt;9,(Q299+2),IF(Q299&lt;0,(-Q299),"0"))))</f>
        <v>#VALUE!</v>
      </c>
      <c r="BI299" s="137" t="str">
        <f>IF(Q299=1000,0,IF(Q299=-1000,11,IF(Q299&lt;-9,-(Q299-2),IF(Q299&gt;0,(Q299),"0"))))</f>
        <v/>
      </c>
      <c r="BJ299" s="137">
        <f>IF(Q299=1000,11,IF(Q299=-1000,0,IF(Q299&gt;0,11,IF(Q299&lt;0,(-Q299),"0"))))</f>
        <v>11</v>
      </c>
      <c r="BK299" s="137" t="str">
        <f>IF(Q299=1000,0,IF(Q299=-1000,11,IF(Q299&lt;0,11,IF(Q299&gt;0,(Q299),"0"))))</f>
        <v/>
      </c>
      <c r="BL299" s="138" t="str">
        <f>IF(Q299="","",IF(Q299&gt;9,BH299,BJ299))</f>
        <v/>
      </c>
      <c r="BM299" s="139" t="str">
        <f>IF(Q299="","","-")</f>
        <v/>
      </c>
      <c r="BN299" s="140" t="str">
        <f>IF(Q299="","",IF(Q299&lt;-9,BI299,BK299))</f>
        <v/>
      </c>
      <c r="BO299" s="137" t="e">
        <f>IF(R299=1000,11,IF(R299=-1000,0,IF(R299&gt;9,(R299+2),IF(R299&lt;0,(-R299),"0"))))</f>
        <v>#VALUE!</v>
      </c>
      <c r="BP299" s="137" t="str">
        <f>IF(R299=1000,0,IF(R299=-1000,11,IF(R299&lt;-9,-(R299-2),IF(R299&gt;0,(R299),"0"))))</f>
        <v/>
      </c>
      <c r="BQ299" s="137">
        <f>IF(R299=1000,11,IF(R299=-1000,0,IF(R299&gt;0,11,IF(R299&lt;0,(-R299),"0"))))</f>
        <v>11</v>
      </c>
      <c r="BR299" s="137" t="str">
        <f>IF(R299=1000,0,IF(R299=-1000,11,IF(R299&lt;0,11,IF(R299&gt;0,(R299),"0"))))</f>
        <v/>
      </c>
      <c r="BS299" s="138" t="str">
        <f>IF(R299="","",IF(R299&gt;9,BO299,BQ299))</f>
        <v/>
      </c>
      <c r="BT299" s="139" t="str">
        <f>IF(R299="","","-")</f>
        <v/>
      </c>
      <c r="BU299" s="140" t="str">
        <f>IF(R299="","",IF(R299&lt;-9,BP299,BR299))</f>
        <v/>
      </c>
      <c r="BV299" s="137" t="e">
        <f>IF(S299=1000,11,IF(S299=-1000,0,IF(S299&gt;9,(S299+2),IF(S299&lt;0,(-S299),"0"))))</f>
        <v>#VALUE!</v>
      </c>
      <c r="BW299" s="137" t="str">
        <f>IF(S299=1000,0,IF(S299=-1000,11,IF(S299&lt;-9,-(S299-2),IF(S299&gt;0,(S299),"0"))))</f>
        <v/>
      </c>
      <c r="BX299" s="137">
        <f>IF(S299=1000,11,IF(S299=-1000,0,IF(S299&gt;0,11,IF(S299&lt;0,(-S299),"0"))))</f>
        <v>11</v>
      </c>
      <c r="BY299" s="141" t="str">
        <f>IF(S299=1000,0,IF(S299=-1000,11,IF(S299&lt;0,11,IF(S299&gt;0,(S299),"0"))))</f>
        <v/>
      </c>
      <c r="BZ299" s="138" t="str">
        <f>IF(S299="","",IF(S299&gt;9,BV299,BX299))</f>
        <v/>
      </c>
      <c r="CA299" s="139" t="str">
        <f>IF(S299="","","-")</f>
        <v/>
      </c>
      <c r="CB299" s="140" t="str">
        <f>IF(S299="","",IF(S299&lt;-9,BW299,BY299))</f>
        <v/>
      </c>
      <c r="CC299" s="142" t="str">
        <f>IF(O299="","",SUM(T299:X299))</f>
        <v/>
      </c>
      <c r="CD299" s="143" t="str">
        <f>IF(CC299="","","-")</f>
        <v/>
      </c>
      <c r="CE299" s="144" t="str">
        <f>IF(O299="","",SUM(Y299:AC299))</f>
        <v/>
      </c>
      <c r="CP299" s="32"/>
      <c r="CQ299" s="32"/>
    </row>
    <row r="300" spans="1:95" s="31" customFormat="1" ht="31.5" hidden="1" customHeight="1" outlineLevel="1" thickBot="1" x14ac:dyDescent="0.25">
      <c r="A300" s="34"/>
      <c r="B300" s="35"/>
      <c r="C300" s="1225">
        <f>1+C292</f>
        <v>34</v>
      </c>
      <c r="D300" s="1227" t="str">
        <f>IF(A300="","",VLOOKUP(A300,СписокКМ!$A$186:$D$236,3,FALSE))</f>
        <v/>
      </c>
      <c r="E300" s="1228" t="str">
        <f>IF(B300="","",VLOOKUP(B300,СписокКМ!E:J,2,FALSE))</f>
        <v/>
      </c>
      <c r="F300" s="1231" t="str">
        <f>IF(B300="","",VLOOKUP(B300,СписокКМ!$A$186:$D$236,3,FALSE))</f>
        <v/>
      </c>
      <c r="G300" s="1232" t="str">
        <f>IF(D300="","",VLOOKUP(D300,СписокКМ!G:L,2,FALSE))</f>
        <v/>
      </c>
      <c r="H300" s="36"/>
      <c r="I300" s="1235" t="s">
        <v>7</v>
      </c>
      <c r="J300" s="1235"/>
      <c r="K300" s="1235"/>
      <c r="L300" s="1235"/>
      <c r="M300" s="1235"/>
      <c r="N300" s="37"/>
      <c r="O300" s="1237"/>
      <c r="P300" s="1238"/>
      <c r="Q300" s="1238"/>
      <c r="R300" s="1238"/>
      <c r="S300" s="1238"/>
      <c r="T300" s="38" t="str">
        <f>IF(A300="","",VLOOKUP(A300,'[60]Протокол команд'!A:K,8,FALSE))</f>
        <v/>
      </c>
      <c r="U300" s="39" t="e">
        <f>T300*5-4</f>
        <v>#VALUE!</v>
      </c>
      <c r="V300" s="39" t="e">
        <f>T300*5</f>
        <v>#VALUE!</v>
      </c>
      <c r="W300" s="39" t="e">
        <f>CONCATENATE(U300,"-",V300)</f>
        <v>#VALUE!</v>
      </c>
      <c r="X300" s="39" t="str">
        <f>IF(A300="","",VLOOKUP(A300,'[60]Протокол команд'!A:K,10,FALSE))</f>
        <v/>
      </c>
      <c r="Y300" s="39" t="e">
        <f>X300*5-4</f>
        <v>#VALUE!</v>
      </c>
      <c r="Z300" s="39" t="e">
        <f>X300*5</f>
        <v>#VALUE!</v>
      </c>
      <c r="AA300" s="39" t="e">
        <f>CONCATENATE(Y300,"-",Z300)</f>
        <v>#VALUE!</v>
      </c>
      <c r="AB300" s="1241" t="str">
        <f>IF(O302="","",SUM(AF302:AF307))</f>
        <v/>
      </c>
      <c r="AC300" s="1242"/>
      <c r="AD300" s="1243"/>
      <c r="AE300" s="1242" t="str">
        <f>IF(O302="","",SUM(AG302:AG307))</f>
        <v/>
      </c>
      <c r="AF300" s="1242"/>
      <c r="AG300" s="1264"/>
      <c r="AH300" s="1241">
        <f>SUM(CC302:CC307)</f>
        <v>0</v>
      </c>
      <c r="AI300" s="1242"/>
      <c r="AJ300" s="1243"/>
      <c r="AK300" s="1242">
        <f>SUM(CE302:CE307)</f>
        <v>0</v>
      </c>
      <c r="AL300" s="1242"/>
      <c r="AM300" s="1264"/>
      <c r="AN300" s="1265">
        <f>SUM(AR302:AR307)</f>
        <v>0</v>
      </c>
      <c r="AO300" s="1266"/>
      <c r="AP300" s="1267"/>
      <c r="AQ300" s="1266">
        <f>SUM(AS302:AS307)</f>
        <v>0</v>
      </c>
      <c r="AR300" s="1266"/>
      <c r="AS300" s="1268"/>
      <c r="AT300" s="1314"/>
      <c r="AU300" s="1315"/>
      <c r="AV300" s="1315"/>
      <c r="AW300" s="1315"/>
      <c r="AX300" s="1315"/>
      <c r="AY300" s="1315"/>
      <c r="AZ300" s="1315"/>
      <c r="BA300" s="1315"/>
      <c r="BB300" s="1315"/>
      <c r="BC300" s="1315"/>
      <c r="BD300" s="1315"/>
      <c r="BE300" s="1315"/>
      <c r="BF300" s="1315"/>
      <c r="BG300" s="1315"/>
      <c r="BH300" s="1315"/>
      <c r="BI300" s="1315"/>
      <c r="BJ300" s="1315"/>
      <c r="BK300" s="1315"/>
      <c r="BL300" s="1315"/>
      <c r="BM300" s="1315"/>
      <c r="BN300" s="1315"/>
      <c r="BO300" s="1315"/>
      <c r="BP300" s="1315"/>
      <c r="BQ300" s="1315"/>
      <c r="BR300" s="1315"/>
      <c r="BS300" s="1315"/>
      <c r="BT300" s="1315"/>
      <c r="BU300" s="1315"/>
      <c r="BV300" s="1315"/>
      <c r="BW300" s="1315"/>
      <c r="BX300" s="1315"/>
      <c r="BY300" s="1315"/>
      <c r="BZ300" s="1315"/>
      <c r="CA300" s="1315"/>
      <c r="CB300" s="1316"/>
      <c r="CC300" s="1254" t="str">
        <f>IF(O302="","",SUM(AF302:AF307))</f>
        <v/>
      </c>
      <c r="CD300" s="1256" t="str">
        <f>IF(CC300="","","-")</f>
        <v/>
      </c>
      <c r="CE300" s="1258" t="str">
        <f>IF(O302="","",SUM(AG302:AG307))</f>
        <v/>
      </c>
      <c r="CP300" s="32"/>
      <c r="CQ300" s="32"/>
    </row>
    <row r="301" spans="1:95" s="31" customFormat="1" ht="13.5" hidden="1" customHeight="1" outlineLevel="1" x14ac:dyDescent="0.2">
      <c r="A301" s="40"/>
      <c r="B301" s="40"/>
      <c r="C301" s="1226"/>
      <c r="D301" s="1229" t="str">
        <f>IF(A301="","",VLOOKUP(A301,СписокКМ!D:I,2,FALSE))</f>
        <v/>
      </c>
      <c r="E301" s="1230" t="str">
        <f>IF(B301="","",VLOOKUP(B301,СписокКМ!E:J,2,FALSE))</f>
        <v/>
      </c>
      <c r="F301" s="1233" t="str">
        <f>IF(C301="","",VLOOKUP(C301,СписокКМ!F:K,2,FALSE))</f>
        <v/>
      </c>
      <c r="G301" s="1234" t="str">
        <f>IF(D301="","",VLOOKUP(D301,СписокКМ!G:L,2,FALSE))</f>
        <v/>
      </c>
      <c r="H301" s="41"/>
      <c r="I301" s="1236"/>
      <c r="J301" s="1236"/>
      <c r="K301" s="1236"/>
      <c r="L301" s="1236"/>
      <c r="M301" s="1236"/>
      <c r="N301" s="42"/>
      <c r="O301" s="1239"/>
      <c r="P301" s="1240"/>
      <c r="Q301" s="1240"/>
      <c r="R301" s="1240"/>
      <c r="S301" s="1240"/>
      <c r="T301" s="1260" t="s">
        <v>8</v>
      </c>
      <c r="U301" s="1261"/>
      <c r="V301" s="1261"/>
      <c r="W301" s="1261"/>
      <c r="X301" s="1261"/>
      <c r="Y301" s="1261"/>
      <c r="Z301" s="1261"/>
      <c r="AA301" s="1261"/>
      <c r="AB301" s="1261"/>
      <c r="AC301" s="1261"/>
      <c r="AD301" s="1261"/>
      <c r="AE301" s="1261"/>
      <c r="AF301" s="1261"/>
      <c r="AG301" s="1262"/>
      <c r="AH301" s="1261" t="s">
        <v>9</v>
      </c>
      <c r="AI301" s="1261"/>
      <c r="AJ301" s="1261"/>
      <c r="AK301" s="1261"/>
      <c r="AL301" s="1261"/>
      <c r="AM301" s="1261"/>
      <c r="AN301" s="1261"/>
      <c r="AO301" s="1261"/>
      <c r="AP301" s="1261"/>
      <c r="AQ301" s="1261"/>
      <c r="AR301" s="1261"/>
      <c r="AS301" s="1262"/>
      <c r="AT301" s="1263" t="s">
        <v>10</v>
      </c>
      <c r="AU301" s="1263"/>
      <c r="AV301" s="1263"/>
      <c r="AW301" s="1263"/>
      <c r="AX301" s="1263"/>
      <c r="AY301" s="1263"/>
      <c r="AZ301" s="1263"/>
      <c r="BA301" s="1263" t="s">
        <v>11</v>
      </c>
      <c r="BB301" s="1263"/>
      <c r="BC301" s="1263"/>
      <c r="BD301" s="1263"/>
      <c r="BE301" s="1263"/>
      <c r="BF301" s="1263"/>
      <c r="BG301" s="1263"/>
      <c r="BH301" s="1263" t="s">
        <v>12</v>
      </c>
      <c r="BI301" s="1263"/>
      <c r="BJ301" s="1263"/>
      <c r="BK301" s="1263"/>
      <c r="BL301" s="1263"/>
      <c r="BM301" s="1263"/>
      <c r="BN301" s="1263"/>
      <c r="BO301" s="1263" t="s">
        <v>13</v>
      </c>
      <c r="BP301" s="1263"/>
      <c r="BQ301" s="1263"/>
      <c r="BR301" s="1263"/>
      <c r="BS301" s="1263"/>
      <c r="BT301" s="1263"/>
      <c r="BU301" s="1263"/>
      <c r="BV301" s="1263" t="s">
        <v>14</v>
      </c>
      <c r="BW301" s="1263"/>
      <c r="BX301" s="1263"/>
      <c r="BY301" s="1263"/>
      <c r="BZ301" s="1263"/>
      <c r="CA301" s="1263"/>
      <c r="CB301" s="1263"/>
      <c r="CC301" s="1255"/>
      <c r="CD301" s="1257"/>
      <c r="CE301" s="1259"/>
      <c r="CP301" s="32"/>
      <c r="CQ301" s="32"/>
    </row>
    <row r="302" spans="1:95" s="31" customFormat="1" ht="15" hidden="1" customHeight="1" outlineLevel="1" x14ac:dyDescent="0.2">
      <c r="A302" s="43"/>
      <c r="B302" s="44"/>
      <c r="C302" s="90">
        <v>1</v>
      </c>
      <c r="D302" s="46" t="str">
        <f>IF(A302="","",VLOOKUP(A302,СписокКМ!D:I,2,FALSE))</f>
        <v/>
      </c>
      <c r="E302" s="47"/>
      <c r="F302" s="48" t="str">
        <f>IF(B302="","",VLOOKUP(B302,СписокКМ!D:I,2,FALSE))</f>
        <v/>
      </c>
      <c r="G302" s="49"/>
      <c r="H302" s="50"/>
      <c r="I302" s="51"/>
      <c r="J302" s="51"/>
      <c r="K302" s="51"/>
      <c r="L302" s="51"/>
      <c r="M302" s="51"/>
      <c r="N302" s="52"/>
      <c r="O302" s="53" t="str">
        <f t="shared" ref="O302:S303" si="239">IF(I302="","",IF(I302="0",1000,IF(I302="-0",-1000,I302*1)))</f>
        <v/>
      </c>
      <c r="P302" s="53" t="str">
        <f t="shared" si="239"/>
        <v/>
      </c>
      <c r="Q302" s="53" t="str">
        <f t="shared" si="239"/>
        <v/>
      </c>
      <c r="R302" s="53" t="str">
        <f t="shared" si="239"/>
        <v/>
      </c>
      <c r="S302" s="54" t="str">
        <f t="shared" si="239"/>
        <v/>
      </c>
      <c r="T302" s="55" t="str">
        <f t="shared" ref="T302:X304" si="240">IF(O302="","",IF(O302&gt;0,1,0))</f>
        <v/>
      </c>
      <c r="U302" s="56" t="str">
        <f t="shared" si="240"/>
        <v/>
      </c>
      <c r="V302" s="56" t="str">
        <f t="shared" si="240"/>
        <v/>
      </c>
      <c r="W302" s="56" t="str">
        <f t="shared" si="240"/>
        <v/>
      </c>
      <c r="X302" s="56" t="str">
        <f t="shared" si="240"/>
        <v/>
      </c>
      <c r="Y302" s="57" t="str">
        <f t="shared" ref="Y302:AC304" si="241">IF(O302="","",IF(O302&lt;0,1,0))</f>
        <v/>
      </c>
      <c r="Z302" s="57" t="str">
        <f t="shared" si="241"/>
        <v/>
      </c>
      <c r="AA302" s="57" t="str">
        <f t="shared" si="241"/>
        <v/>
      </c>
      <c r="AB302" s="57" t="str">
        <f t="shared" si="241"/>
        <v/>
      </c>
      <c r="AC302" s="57" t="str">
        <f t="shared" si="241"/>
        <v/>
      </c>
      <c r="AD302" s="58" t="str">
        <f>IF(CC302="","",IF(CC302&gt;CE302,1,-1))</f>
        <v/>
      </c>
      <c r="AE302" s="58" t="str">
        <f>IF(CC302="","",IF(CC302&lt;CE302,1,-1))</f>
        <v/>
      </c>
      <c r="AF302" s="59">
        <f>IF(CC302&gt;CE302,1,0)</f>
        <v>0</v>
      </c>
      <c r="AG302" s="60">
        <f>IF(CE302&gt;CC302,1,0)</f>
        <v>0</v>
      </c>
      <c r="AH302" s="61" t="str">
        <f>IF(O302="","",AX302*1)</f>
        <v/>
      </c>
      <c r="AI302" s="62" t="str">
        <f>IF(P302="","",BE302*1)</f>
        <v/>
      </c>
      <c r="AJ302" s="62" t="str">
        <f>IF(Q302="","",BL302*1)</f>
        <v/>
      </c>
      <c r="AK302" s="62" t="str">
        <f>IF(R302="","",BS302*1)</f>
        <v/>
      </c>
      <c r="AL302" s="62" t="str">
        <f>IF(S302="","",BZ302*1)</f>
        <v/>
      </c>
      <c r="AM302" s="63" t="str">
        <f>IF(O302="","",AZ302*1)</f>
        <v/>
      </c>
      <c r="AN302" s="63" t="str">
        <f>IF(P302="","",BG302*1)</f>
        <v/>
      </c>
      <c r="AO302" s="63" t="str">
        <f>IF(Q302="","",BN302*1)</f>
        <v/>
      </c>
      <c r="AP302" s="63" t="str">
        <f>IF(R302="","",BU302*1)</f>
        <v/>
      </c>
      <c r="AQ302" s="63" t="str">
        <f>IF(S302="","",CB302*1)</f>
        <v/>
      </c>
      <c r="AR302" s="64">
        <f>SUM(AH302:AL302)</f>
        <v>0</v>
      </c>
      <c r="AS302" s="65">
        <f>SUM(AM302:AQ302)</f>
        <v>0</v>
      </c>
      <c r="AT302" s="66">
        <f>IF(O302=1000,11,IF(O302=-1000,0,IF(O302&gt;0,11,IF(O302&lt;0,(-O302),"0"))))</f>
        <v>11</v>
      </c>
      <c r="AU302" s="67" t="str">
        <f>IF(O302=1000,0,IF(O302=-1000,11,IF(O302&lt;-9,-(O302-2),IF(O302&gt;0,(O302),"0"))))</f>
        <v/>
      </c>
      <c r="AV302" s="66" t="e">
        <f>IF(O302=1000,11,IF(O302=-1000,0,IF(O302&lt;9,11,IF(O302&gt;9,(O302+2),"0"))))</f>
        <v>#VALUE!</v>
      </c>
      <c r="AW302" s="67" t="str">
        <f>IF(O302=1000,0,IF(O302=-1000,11,IF(O302&lt;0,11,IF(O302&gt;0,(O302),"0"))))</f>
        <v/>
      </c>
      <c r="AX302" s="68" t="str">
        <f>IF(O302="","",IF(O302&gt;9,AV302,AT302))</f>
        <v/>
      </c>
      <c r="AY302" s="69" t="str">
        <f>IF(O302="","","-")</f>
        <v/>
      </c>
      <c r="AZ302" s="70" t="str">
        <f>IF(O302="","",IF(O302&lt;-9,AU302,AW302))</f>
        <v/>
      </c>
      <c r="BA302" s="66" t="e">
        <f>IF(P302=1000,11,IF(P302=-1000,0,IF(P302&gt;9,(P302+2),IF(P302&lt;0,(-P302),"0"))))</f>
        <v>#VALUE!</v>
      </c>
      <c r="BB302" s="67" t="str">
        <f>IF(P302=1000,0,IF(P302=-1000,11,IF(P302&lt;-9,-(P302-2),IF(P302&gt;0,(P302),"0"))))</f>
        <v/>
      </c>
      <c r="BC302" s="67">
        <f>IF(P302=1000,11,IF(P302=-1000,0,IF(P302&gt;0,11,IF(P302&lt;0,(-P302),"0"))))</f>
        <v>11</v>
      </c>
      <c r="BD302" s="67" t="str">
        <f>IF(P302=1000,0,IF(P302=-1000,11,IF(P302&lt;0,11,IF(P302&gt;0,(P302),"0"))))</f>
        <v/>
      </c>
      <c r="BE302" s="68" t="str">
        <f>IF(P302="","",IF(P302&gt;9,BA302,BC302))</f>
        <v/>
      </c>
      <c r="BF302" s="69" t="str">
        <f>IF(P302="","","-")</f>
        <v/>
      </c>
      <c r="BG302" s="70" t="str">
        <f>IF(P302="","",IF(P302&lt;-9,BB302,BD302))</f>
        <v/>
      </c>
      <c r="BH302" s="66" t="e">
        <f>IF(Q302=1000,11,IF(Q302=-1000,0,IF(Q302&gt;9,(Q302+2),IF(Q302&lt;0,(-Q302),"0"))))</f>
        <v>#VALUE!</v>
      </c>
      <c r="BI302" s="67" t="str">
        <f>IF(Q302=1000,0,IF(Q302=-1000,11,IF(Q302&lt;-9,-(Q302-2),IF(Q302&gt;0,(Q302),"0"))))</f>
        <v/>
      </c>
      <c r="BJ302" s="67">
        <f>IF(Q302=1000,11,IF(Q302=-1000,0,IF(Q302&gt;0,11,IF(Q302&lt;0,(-Q302),"0"))))</f>
        <v>11</v>
      </c>
      <c r="BK302" s="67" t="str">
        <f>IF(Q302=1000,0,IF(Q302=-1000,11,IF(Q302&lt;0,11,IF(Q302&gt;0,(Q302),"0"))))</f>
        <v/>
      </c>
      <c r="BL302" s="68" t="str">
        <f>IF(Q302="","",IF(Q302&gt;9,BH302,BJ302))</f>
        <v/>
      </c>
      <c r="BM302" s="69" t="str">
        <f>IF(Q302="","","-")</f>
        <v/>
      </c>
      <c r="BN302" s="70" t="str">
        <f>IF(Q302="","",IF(Q302&lt;-9,BI302,BK302))</f>
        <v/>
      </c>
      <c r="BO302" s="67" t="e">
        <f>IF(R302=1000,11,IF(R302=-1000,0,IF(R302&gt;9,(R302+2),IF(R302&lt;0,(-R302),"0"))))</f>
        <v>#VALUE!</v>
      </c>
      <c r="BP302" s="67" t="str">
        <f>IF(R302=1000,0,IF(R302=-1000,11,IF(R302&lt;-9,-(R302-2),IF(R302&gt;0,(R302),"0"))))</f>
        <v/>
      </c>
      <c r="BQ302" s="67">
        <f>IF(R302=1000,11,IF(R302=-1000,0,IF(R302&gt;0,11,IF(R302&lt;0,(-R302),"0"))))</f>
        <v>11</v>
      </c>
      <c r="BR302" s="67" t="str">
        <f>IF(R302=1000,0,IF(R302=-1000,11,IF(R302&lt;0,11,IF(R302&gt;0,(R302),"0"))))</f>
        <v/>
      </c>
      <c r="BS302" s="68" t="str">
        <f>IF(R302="","",IF(R302&gt;9,BO302,BQ302))</f>
        <v/>
      </c>
      <c r="BT302" s="69" t="str">
        <f>IF(R302="","","-")</f>
        <v/>
      </c>
      <c r="BU302" s="70" t="str">
        <f>IF(R302="","",IF(R302&lt;-9,BP302,BR302))</f>
        <v/>
      </c>
      <c r="BV302" s="67" t="e">
        <f>IF(S302=1000,11,IF(S302=-1000,0,IF(S302&gt;9,(S302+2),IF(S302&lt;0,(-S302),"0"))))</f>
        <v>#VALUE!</v>
      </c>
      <c r="BW302" s="67" t="str">
        <f>IF(S302=1000,0,IF(S302=-1000,11,IF(S302&lt;-9,-(S302-2),IF(S302&gt;0,(S302),"0"))))</f>
        <v/>
      </c>
      <c r="BX302" s="67">
        <f>IF(S302=1000,11,IF(S302=-1000,0,IF(S302&gt;0,11,IF(S302&lt;0,(-S302),"0"))))</f>
        <v>11</v>
      </c>
      <c r="BY302" s="71" t="str">
        <f>IF(S302=1000,0,IF(S302=-1000,11,IF(S302&lt;0,11,IF(S302&gt;0,(S302),"0"))))</f>
        <v/>
      </c>
      <c r="BZ302" s="68" t="str">
        <f>IF(S302="","",IF(S302&gt;9,BV302,BX302))</f>
        <v/>
      </c>
      <c r="CA302" s="69" t="str">
        <f>IF(S302="","","-")</f>
        <v/>
      </c>
      <c r="CB302" s="70" t="str">
        <f>IF(S302="","",IF(S302&lt;-9,BW302,BY302))</f>
        <v/>
      </c>
      <c r="CC302" s="72" t="str">
        <f>IF(O302="","",SUM(T302:X302))</f>
        <v/>
      </c>
      <c r="CD302" s="73" t="str">
        <f>IF(CC302="","","-")</f>
        <v/>
      </c>
      <c r="CE302" s="74" t="str">
        <f>IF(O302="","",SUM(Y302:AC302))</f>
        <v/>
      </c>
      <c r="CP302" s="32"/>
      <c r="CQ302" s="32"/>
    </row>
    <row r="303" spans="1:95" s="31" customFormat="1" ht="15" hidden="1" customHeight="1" outlineLevel="1" x14ac:dyDescent="0.2">
      <c r="A303" s="43"/>
      <c r="B303" s="44"/>
      <c r="C303" s="75">
        <v>2</v>
      </c>
      <c r="D303" s="76" t="str">
        <f>IF(A303="","",VLOOKUP(A303,СписокКМ!D:I,2,FALSE))</f>
        <v/>
      </c>
      <c r="E303" s="47"/>
      <c r="F303" s="77" t="str">
        <f>IF(B303="","",VLOOKUP(B303,СписокКМ!D:I,2,FALSE))</f>
        <v/>
      </c>
      <c r="G303" s="49"/>
      <c r="H303" s="41"/>
      <c r="I303" s="91"/>
      <c r="J303" s="91"/>
      <c r="K303" s="91"/>
      <c r="L303" s="91"/>
      <c r="M303" s="51"/>
      <c r="N303" s="42"/>
      <c r="O303" s="79" t="str">
        <f t="shared" si="239"/>
        <v/>
      </c>
      <c r="P303" s="79" t="str">
        <f t="shared" si="239"/>
        <v/>
      </c>
      <c r="Q303" s="79" t="str">
        <f t="shared" si="239"/>
        <v/>
      </c>
      <c r="R303" s="79" t="str">
        <f t="shared" si="239"/>
        <v/>
      </c>
      <c r="S303" s="80" t="str">
        <f t="shared" si="239"/>
        <v/>
      </c>
      <c r="T303" s="55" t="str">
        <f t="shared" si="240"/>
        <v/>
      </c>
      <c r="U303" s="56" t="str">
        <f t="shared" si="240"/>
        <v/>
      </c>
      <c r="V303" s="56" t="str">
        <f t="shared" si="240"/>
        <v/>
      </c>
      <c r="W303" s="56" t="str">
        <f t="shared" si="240"/>
        <v/>
      </c>
      <c r="X303" s="56" t="str">
        <f t="shared" si="240"/>
        <v/>
      </c>
      <c r="Y303" s="57" t="str">
        <f t="shared" si="241"/>
        <v/>
      </c>
      <c r="Z303" s="57" t="str">
        <f t="shared" si="241"/>
        <v/>
      </c>
      <c r="AA303" s="57" t="str">
        <f t="shared" si="241"/>
        <v/>
      </c>
      <c r="AB303" s="57" t="str">
        <f t="shared" si="241"/>
        <v/>
      </c>
      <c r="AC303" s="57" t="str">
        <f t="shared" si="241"/>
        <v/>
      </c>
      <c r="AD303" s="58" t="str">
        <f>IF(CC303="","",IF(CC303&gt;CE303,1,-1))</f>
        <v/>
      </c>
      <c r="AE303" s="58" t="str">
        <f>IF(CC303="","",IF(CC303&lt;CE303,1,-1))</f>
        <v/>
      </c>
      <c r="AF303" s="59">
        <f>IF(CC303&gt;CE303,1,0)</f>
        <v>0</v>
      </c>
      <c r="AG303" s="60">
        <f>IF(CE303&gt;CC303,1,0)</f>
        <v>0</v>
      </c>
      <c r="AH303" s="81" t="str">
        <f>IF(O303="","",AX303*1)</f>
        <v/>
      </c>
      <c r="AI303" s="92" t="str">
        <f>IF(P303="","",BE303*1)</f>
        <v/>
      </c>
      <c r="AJ303" s="92" t="str">
        <f>IF(Q303="","",BL303*1)</f>
        <v/>
      </c>
      <c r="AK303" s="92" t="str">
        <f>IF(R303="","",BS303*1)</f>
        <v/>
      </c>
      <c r="AL303" s="92" t="str">
        <f>IF(S303="","",BZ303*1)</f>
        <v/>
      </c>
      <c r="AM303" s="93" t="str">
        <f>IF(O303="","",AZ303*1)</f>
        <v/>
      </c>
      <c r="AN303" s="93" t="str">
        <f>IF(P303="","",BG303*1)</f>
        <v/>
      </c>
      <c r="AO303" s="93" t="str">
        <f>IF(Q303="","",BN303*1)</f>
        <v/>
      </c>
      <c r="AP303" s="93" t="str">
        <f>IF(R303="","",BU303*1)</f>
        <v/>
      </c>
      <c r="AQ303" s="93" t="str">
        <f>IF(S303="","",CB303*1)</f>
        <v/>
      </c>
      <c r="AR303" s="64">
        <f>SUM(AH303:AL303)</f>
        <v>0</v>
      </c>
      <c r="AS303" s="65">
        <f>SUM(AM303:AQ303)</f>
        <v>0</v>
      </c>
      <c r="AT303" s="66">
        <f>IF(O303=1000,11,IF(O303=-1000,0,IF(O303&gt;0,11,IF(O303&lt;0,(-O303),"0"))))</f>
        <v>11</v>
      </c>
      <c r="AU303" s="67" t="str">
        <f>IF(O303=1000,0,IF(O303=-1000,11,IF(O303&lt;-9,-(O303-2),IF(O303&gt;0,(O303),"0"))))</f>
        <v/>
      </c>
      <c r="AV303" s="66" t="e">
        <f>IF(O303=1000,11,IF(O303=-1000,0,IF(O303&gt;9,(O303+2),IF(O303&lt;0,(-O303),"0"))))</f>
        <v>#VALUE!</v>
      </c>
      <c r="AW303" s="67" t="str">
        <f>IF(O303=1000,0,IF(O303=-1000,11,IF(O303&lt;0,11,IF(O303&gt;0,(O303),"0"))))</f>
        <v/>
      </c>
      <c r="AX303" s="94" t="str">
        <f>IF(O303="","",IF(O303&gt;9,AV303,AT303))</f>
        <v/>
      </c>
      <c r="AY303" s="95" t="str">
        <f>IF(O303="","","-")</f>
        <v/>
      </c>
      <c r="AZ303" s="96" t="str">
        <f>IF(O303="","",IF(O303&lt;-9,AU303,AW303))</f>
        <v/>
      </c>
      <c r="BA303" s="66" t="e">
        <f>IF(P303=1000,11,IF(P303=-1000,0,IF(P303&gt;9,(P303+2),IF(P303&lt;0,(-P303),"0"))))</f>
        <v>#VALUE!</v>
      </c>
      <c r="BB303" s="67" t="str">
        <f>IF(P303=1000,0,IF(P303=-1000,11,IF(P303&lt;-9,-(P303-2),IF(P303&gt;0,(P303),"0"))))</f>
        <v/>
      </c>
      <c r="BC303" s="67">
        <f>IF(P303=1000,11,IF(P303=-1000,0,IF(P303&gt;0,11,IF(P303&lt;0,(-P303),"0"))))</f>
        <v>11</v>
      </c>
      <c r="BD303" s="67" t="str">
        <f>IF(P303=1000,0,IF(P303=-1000,11,IF(P303&lt;0,11,IF(P303&gt;0,(P303),"0"))))</f>
        <v/>
      </c>
      <c r="BE303" s="94" t="str">
        <f>IF(P303="","",IF(P303&gt;9,BA303,BC303))</f>
        <v/>
      </c>
      <c r="BF303" s="95" t="str">
        <f>IF(P303="","","-")</f>
        <v/>
      </c>
      <c r="BG303" s="96" t="str">
        <f>IF(P303="","",IF(P303&lt;-9,BB303,BD303))</f>
        <v/>
      </c>
      <c r="BH303" s="66" t="e">
        <f>IF(Q303=1000,11,IF(Q303=-1000,0,IF(Q303&gt;9,(Q303+2),IF(Q303&lt;0,(-Q303),"0"))))</f>
        <v>#VALUE!</v>
      </c>
      <c r="BI303" s="67" t="str">
        <f>IF(Q303=1000,0,IF(Q303=-1000,11,IF(Q303&lt;-9,-(Q303-2),IF(Q303&gt;0,(Q303),"0"))))</f>
        <v/>
      </c>
      <c r="BJ303" s="67">
        <f>IF(Q303=1000,11,IF(Q303=-1000,0,IF(Q303&gt;0,11,IF(Q303&lt;0,(-Q303),"0"))))</f>
        <v>11</v>
      </c>
      <c r="BK303" s="67" t="str">
        <f>IF(Q303=1000,0,IF(Q303=-1000,11,IF(Q303&lt;0,11,IF(Q303&gt;0,(Q303),"0"))))</f>
        <v/>
      </c>
      <c r="BL303" s="94" t="str">
        <f>IF(Q303="","",IF(Q303&gt;9,BH303,BJ303))</f>
        <v/>
      </c>
      <c r="BM303" s="95" t="str">
        <f>IF(Q303="","","-")</f>
        <v/>
      </c>
      <c r="BN303" s="96" t="str">
        <f>IF(Q303="","",IF(Q303&lt;-9,BI303,BK303))</f>
        <v/>
      </c>
      <c r="BO303" s="67" t="e">
        <f>IF(R303=1000,11,IF(R303=-1000,0,IF(R303&gt;9,(R303+2),IF(R303&lt;0,(-R303),"0"))))</f>
        <v>#VALUE!</v>
      </c>
      <c r="BP303" s="67" t="str">
        <f>IF(R303=1000,0,IF(R303=-1000,11,IF(R303&lt;-9,-(R303-2),IF(R303&gt;0,(R303),"0"))))</f>
        <v/>
      </c>
      <c r="BQ303" s="67">
        <f>IF(R303=1000,11,IF(R303=-1000,0,IF(R303&gt;0,11,IF(R303&lt;0,(-R303),"0"))))</f>
        <v>11</v>
      </c>
      <c r="BR303" s="67" t="str">
        <f>IF(R303=1000,0,IF(R303=-1000,11,IF(R303&lt;0,11,IF(R303&gt;0,(R303),"0"))))</f>
        <v/>
      </c>
      <c r="BS303" s="94" t="str">
        <f>IF(R303="","",IF(R303&gt;9,BO303,BQ303))</f>
        <v/>
      </c>
      <c r="BT303" s="95" t="str">
        <f>IF(R303="","","-")</f>
        <v/>
      </c>
      <c r="BU303" s="96" t="str">
        <f>IF(R303="","",IF(R303&lt;-9,BP303,BR303))</f>
        <v/>
      </c>
      <c r="BV303" s="67" t="e">
        <f>IF(S303=1000,11,IF(S303=-1000,0,IF(S303&gt;9,(S303+2),IF(S303&lt;0,(-S303),"0"))))</f>
        <v>#VALUE!</v>
      </c>
      <c r="BW303" s="67" t="str">
        <f>IF(S303=1000,0,IF(S303=-1000,11,IF(S303&lt;-9,-(S303-2),IF(S303&gt;0,(S303),"0"))))</f>
        <v/>
      </c>
      <c r="BX303" s="67">
        <f>IF(S303=1000,11,IF(S303=-1000,0,IF(S303&gt;0,11,IF(S303&lt;0,(-S303),"0"))))</f>
        <v>11</v>
      </c>
      <c r="BY303" s="71" t="str">
        <f>IF(S303=1000,0,IF(S303=-1000,11,IF(S303&lt;0,11,IF(S303&gt;0,(S303),"0"))))</f>
        <v/>
      </c>
      <c r="BZ303" s="94" t="str">
        <f>IF(S303="","",IF(S303&gt;9,BV303,BX303))</f>
        <v/>
      </c>
      <c r="CA303" s="95" t="str">
        <f>IF(S303="","","-")</f>
        <v/>
      </c>
      <c r="CB303" s="96" t="str">
        <f>IF(S303="","",IF(S303&lt;-9,BW303,BY303))</f>
        <v/>
      </c>
      <c r="CC303" s="97" t="str">
        <f>IF(O303="","",SUM(T303:X303))</f>
        <v/>
      </c>
      <c r="CD303" s="88" t="str">
        <f>IF(CC303="","","-")</f>
        <v/>
      </c>
      <c r="CE303" s="98" t="str">
        <f>IF(O303="","",SUM(Y303:AC303))</f>
        <v/>
      </c>
      <c r="CP303" s="32"/>
      <c r="CQ303" s="32"/>
    </row>
    <row r="304" spans="1:95" s="31" customFormat="1" ht="15" hidden="1" customHeight="1" outlineLevel="1" x14ac:dyDescent="0.2">
      <c r="A304" s="43"/>
      <c r="B304" s="44"/>
      <c r="C304" s="1250">
        <v>3</v>
      </c>
      <c r="D304" s="76" t="str">
        <f>IF(A304="","",VLOOKUP(A304,СписокКМ!D:I,2,FALSE))</f>
        <v/>
      </c>
      <c r="E304" s="47"/>
      <c r="F304" s="77" t="str">
        <f>IF(B304="","",VLOOKUP(B304,СписокКМ!D:I,2,FALSE))</f>
        <v/>
      </c>
      <c r="G304" s="49"/>
      <c r="H304" s="41"/>
      <c r="I304" s="1252"/>
      <c r="J304" s="1252"/>
      <c r="K304" s="1252"/>
      <c r="L304" s="1252"/>
      <c r="M304" s="1252"/>
      <c r="N304" s="42"/>
      <c r="O304" s="1244" t="str">
        <f>IF(I304="","",IF(I304="0",1000,IF(I304="-0",-1000,I304*1)))</f>
        <v/>
      </c>
      <c r="P304" s="1244" t="str">
        <f>IF(J304="","",IF(J304="0",1000,IF(J304="-0",-1000,J304*1)))</f>
        <v/>
      </c>
      <c r="Q304" s="1244" t="str">
        <f>IF(K304="","",IF(K304="0",1000,IF(K304="-0",-1000,K304*1)))</f>
        <v/>
      </c>
      <c r="R304" s="1244" t="str">
        <f>IF(L305="","",IF(L305="0",1000,IF(L305="-0",-1000,L305*1)))</f>
        <v/>
      </c>
      <c r="S304" s="1246" t="str">
        <f>IF(M305="","",IF(M305="0",1000,IF(M305="-0",-1000,M305*1)))</f>
        <v/>
      </c>
      <c r="T304" s="1248" t="str">
        <f t="shared" si="240"/>
        <v/>
      </c>
      <c r="U304" s="1284" t="str">
        <f t="shared" si="240"/>
        <v/>
      </c>
      <c r="V304" s="1284" t="str">
        <f t="shared" si="240"/>
        <v/>
      </c>
      <c r="W304" s="1284" t="str">
        <f t="shared" si="240"/>
        <v/>
      </c>
      <c r="X304" s="1284" t="str">
        <f t="shared" si="240"/>
        <v/>
      </c>
      <c r="Y304" s="1278" t="str">
        <f t="shared" si="241"/>
        <v/>
      </c>
      <c r="Z304" s="1278" t="str">
        <f t="shared" si="241"/>
        <v/>
      </c>
      <c r="AA304" s="1278" t="str">
        <f t="shared" si="241"/>
        <v/>
      </c>
      <c r="AB304" s="1278" t="str">
        <f t="shared" si="241"/>
        <v/>
      </c>
      <c r="AC304" s="1278" t="str">
        <f t="shared" si="241"/>
        <v/>
      </c>
      <c r="AD304" s="1280" t="str">
        <f>IF(CC304="","",IF(CC304&gt;CE304,1,-1))</f>
        <v/>
      </c>
      <c r="AE304" s="1280" t="str">
        <f>IF(CC304="","",IF(CC304&lt;CE304,1,-1))</f>
        <v/>
      </c>
      <c r="AF304" s="1282">
        <f>IF(CC304&gt;CE304,1,0)</f>
        <v>0</v>
      </c>
      <c r="AG304" s="1272">
        <f>IF(CE304&gt;CC304,1,0)</f>
        <v>0</v>
      </c>
      <c r="AH304" s="1274" t="str">
        <f>IF(O304="","",AX304*1)</f>
        <v/>
      </c>
      <c r="AI304" s="1276" t="str">
        <f>IF(P304="","",BE304*1)</f>
        <v/>
      </c>
      <c r="AJ304" s="1276" t="str">
        <f>IF(Q304="","",BL304*1)</f>
        <v/>
      </c>
      <c r="AK304" s="1276" t="str">
        <f>IF(R304="","",BS304*1)</f>
        <v/>
      </c>
      <c r="AL304" s="1276" t="str">
        <f>IF(S304="","",BZ304*1)</f>
        <v/>
      </c>
      <c r="AM304" s="1298" t="str">
        <f>IF(O304="","",AZ304*1)</f>
        <v/>
      </c>
      <c r="AN304" s="1298" t="str">
        <f>IF(P304="","",BG304*1)</f>
        <v/>
      </c>
      <c r="AO304" s="1298" t="str">
        <f>IF(Q304="","",BN304*1)</f>
        <v/>
      </c>
      <c r="AP304" s="1298" t="str">
        <f>IF(R304="","",BU304*1)</f>
        <v/>
      </c>
      <c r="AQ304" s="1298" t="str">
        <f>IF(S304="","",CB304*1)</f>
        <v/>
      </c>
      <c r="AR304" s="1300">
        <f>SUM(AH305:AL305)</f>
        <v>0</v>
      </c>
      <c r="AS304" s="1292">
        <f>SUM(AM305:AQ305)</f>
        <v>0</v>
      </c>
      <c r="AT304" s="1294">
        <f>IF(O304=1000,11,IF(O304=-1000,0,IF(O304&gt;0,11,IF(O304&lt;0,(-O304),"0"))))</f>
        <v>11</v>
      </c>
      <c r="AU304" s="1286" t="str">
        <f>IF(O304=1000,0,IF(O304=-1000,11,IF(O304&lt;-9,-(O304-2),IF(O304&gt;0,(O304),"0"))))</f>
        <v/>
      </c>
      <c r="AV304" s="1286" t="e">
        <f>IF(O304=1000,11,IF(O304=-1000,0,IF(O304&gt;9,(O304+2),IF(O304&lt;0,(-O304),"0"))))</f>
        <v>#VALUE!</v>
      </c>
      <c r="AW304" s="1286" t="str">
        <f>IF(O304=1000,0,IF(O304=-1000,11,IF(O304&lt;0,11,IF(O304&gt;0,(O304),"0"))))</f>
        <v/>
      </c>
      <c r="AX304" s="1296" t="str">
        <f>IF(O304="","",IF(O304&gt;9,AV304,AT304))</f>
        <v/>
      </c>
      <c r="AY304" s="1288" t="str">
        <f>IF(O304="","","-")</f>
        <v/>
      </c>
      <c r="AZ304" s="1290" t="str">
        <f>IF(O304="","",IF(O304&lt;-9,AU304,AW304))</f>
        <v/>
      </c>
      <c r="BA304" s="1286" t="e">
        <f>IF(P304=1000,11,IF(P304=-1000,0,IF(P304&gt;9,(P304+2),IF(P304&lt;0,(-P304),"0"))))</f>
        <v>#VALUE!</v>
      </c>
      <c r="BB304" s="1286" t="str">
        <f>IF(P304=1000,0,IF(P304=-1000,11,IF(P304&lt;-9,-(P304-2),IF(P304&gt;0,(P304),"0"))))</f>
        <v/>
      </c>
      <c r="BC304" s="1286">
        <f>IF(P304=1000,11,IF(P304=-1000,0,IF(P304&gt;0,11,IF(P304&lt;0,(-P304),"0"))))</f>
        <v>11</v>
      </c>
      <c r="BD304" s="1286" t="str">
        <f>IF(P304=1000,0,IF(P304=-1000,11,IF(P304&lt;0,11,IF(P304&gt;0,(P304),"0"))))</f>
        <v/>
      </c>
      <c r="BE304" s="1296" t="str">
        <f>IF(P304="","",IF(P304&gt;9,BA304,BC304))</f>
        <v/>
      </c>
      <c r="BF304" s="1288" t="str">
        <f>IF(P304="","","-")</f>
        <v/>
      </c>
      <c r="BG304" s="1290" t="str">
        <f>IF(P304="","",IF(P304&lt;-9,BB304,BD304))</f>
        <v/>
      </c>
      <c r="BH304" s="1286" t="e">
        <f>IF(Q304=1000,11,IF(Q304=-1000,0,IF(Q304&gt;9,(Q304+2),IF(Q304&lt;0,(-Q304),"0"))))</f>
        <v>#VALUE!</v>
      </c>
      <c r="BI304" s="1286" t="str">
        <f>IF(Q304=1000,0,IF(Q304=-1000,11,IF(Q304&lt;-9,-(Q304-2),IF(Q304&gt;0,(Q304),"0"))))</f>
        <v/>
      </c>
      <c r="BJ304" s="1286">
        <f>IF(Q304=1000,11,IF(Q304=-1000,0,IF(Q304&gt;0,11,IF(Q304&lt;0,(-Q304),"0"))))</f>
        <v>11</v>
      </c>
      <c r="BK304" s="1286" t="str">
        <f>IF(Q304=1000,0,IF(Q304=-1000,11,IF(Q304&lt;0,11,IF(Q304&gt;0,(Q304),"0"))))</f>
        <v/>
      </c>
      <c r="BL304" s="1296" t="str">
        <f>IF(Q304="","",IF(Q304&gt;9,BH304,BJ304))</f>
        <v/>
      </c>
      <c r="BM304" s="1288" t="str">
        <f>IF(Q304="","","-")</f>
        <v/>
      </c>
      <c r="BN304" s="1290" t="str">
        <f>IF(Q304="","",IF(Q304&lt;-9,BI304,BK304))</f>
        <v/>
      </c>
      <c r="BO304" s="1286" t="e">
        <f>IF(R304=1000,11,IF(R304=-1000,0,IF(R304&gt;9,(R304+2),IF(R304&lt;0,(-R304),"0"))))</f>
        <v>#VALUE!</v>
      </c>
      <c r="BP304" s="1286" t="str">
        <f>IF(R304=1000,0,IF(R304=-1000,11,IF(R304&lt;-9,-(R304-2),IF(R304&gt;0,(R304),"0"))))</f>
        <v/>
      </c>
      <c r="BQ304" s="1286">
        <f>IF(R304=1000,11,IF(R304=-1000,0,IF(R304&gt;0,11,IF(R304&lt;0,(-R304),"0"))))</f>
        <v>11</v>
      </c>
      <c r="BR304" s="1286" t="str">
        <f>IF(R304=1000,0,IF(R304=-1000,11,IF(R304&lt;0,11,IF(R304&gt;0,(R304),"0"))))</f>
        <v/>
      </c>
      <c r="BS304" s="1296" t="str">
        <f>IF(R304="","",IF(R304&gt;9,BO304,BQ304))</f>
        <v/>
      </c>
      <c r="BT304" s="1288" t="str">
        <f>IF(R304="","","-")</f>
        <v/>
      </c>
      <c r="BU304" s="1290" t="str">
        <f>IF(R304="","",IF(R304&lt;-9,BP304,BR304))</f>
        <v/>
      </c>
      <c r="BV304" s="1286" t="e">
        <f>IF(S304=1000,11,IF(S304=-1000,0,IF(S304&gt;9,(S304+2),IF(S304&lt;0,(-S304),"0"))))</f>
        <v>#VALUE!</v>
      </c>
      <c r="BW304" s="1286" t="str">
        <f>IF(S304=1000,0,IF(S304=-1000,11,IF(S304&lt;-9,-(S304-2),IF(S304&gt;0,(S304),"0"))))</f>
        <v/>
      </c>
      <c r="BX304" s="1286">
        <f>IF(S304=1000,11,IF(S304=-1000,0,IF(S304&gt;0,11,IF(S304&lt;0,(-S304),"0"))))</f>
        <v>11</v>
      </c>
      <c r="BY304" s="1286" t="str">
        <f>IF(S304=1000,0,IF(S304=-1000,11,IF(S304&lt;0,11,IF(S304&gt;0,(S304),"0"))))</f>
        <v/>
      </c>
      <c r="BZ304" s="1296" t="str">
        <f>IF(S304="","",IF(S304&gt;9,BV304,BX304))</f>
        <v/>
      </c>
      <c r="CA304" s="1288" t="str">
        <f>IF(S304="","","-")</f>
        <v/>
      </c>
      <c r="CB304" s="1290" t="str">
        <f>IF(S304="","",IF(S304&lt;-9,BW304,BY304))</f>
        <v/>
      </c>
      <c r="CC304" s="1302" t="str">
        <f>IF(O304="","",SUM(T304:X305))</f>
        <v/>
      </c>
      <c r="CD304" s="1304" t="str">
        <f>IF(CC304="","","-")</f>
        <v/>
      </c>
      <c r="CE304" s="1306" t="str">
        <f>IF(O304="","",SUM(Y304:AC305))</f>
        <v/>
      </c>
      <c r="CP304" s="32"/>
      <c r="CQ304" s="32"/>
    </row>
    <row r="305" spans="1:95" s="31" customFormat="1" ht="15" hidden="1" customHeight="1" outlineLevel="1" x14ac:dyDescent="0.2">
      <c r="A305" s="43"/>
      <c r="B305" s="44"/>
      <c r="C305" s="1251"/>
      <c r="D305" s="46" t="str">
        <f>IF(A305="","",VLOOKUP(A305,СписокКМ!D:I,2,FALSE))</f>
        <v/>
      </c>
      <c r="E305" s="47"/>
      <c r="F305" s="48" t="str">
        <f>IF(B305="","",VLOOKUP(B305,СписокКМ!D:I,2,FALSE))</f>
        <v/>
      </c>
      <c r="G305" s="49"/>
      <c r="H305" s="41"/>
      <c r="I305" s="1253"/>
      <c r="J305" s="1253"/>
      <c r="K305" s="1253"/>
      <c r="L305" s="1253"/>
      <c r="M305" s="1253"/>
      <c r="N305" s="42"/>
      <c r="O305" s="1245"/>
      <c r="P305" s="1245"/>
      <c r="Q305" s="1245"/>
      <c r="R305" s="1245"/>
      <c r="S305" s="1247"/>
      <c r="T305" s="1249"/>
      <c r="U305" s="1285"/>
      <c r="V305" s="1285"/>
      <c r="W305" s="1285"/>
      <c r="X305" s="1285"/>
      <c r="Y305" s="1279"/>
      <c r="Z305" s="1279"/>
      <c r="AA305" s="1279"/>
      <c r="AB305" s="1279"/>
      <c r="AC305" s="1279"/>
      <c r="AD305" s="1281"/>
      <c r="AE305" s="1281"/>
      <c r="AF305" s="1283"/>
      <c r="AG305" s="1273"/>
      <c r="AH305" s="1275"/>
      <c r="AI305" s="1277"/>
      <c r="AJ305" s="1277"/>
      <c r="AK305" s="1277"/>
      <c r="AL305" s="1277"/>
      <c r="AM305" s="1299"/>
      <c r="AN305" s="1299"/>
      <c r="AO305" s="1299"/>
      <c r="AP305" s="1299"/>
      <c r="AQ305" s="1299"/>
      <c r="AR305" s="1301"/>
      <c r="AS305" s="1293"/>
      <c r="AT305" s="1295"/>
      <c r="AU305" s="1287"/>
      <c r="AV305" s="1287"/>
      <c r="AW305" s="1287"/>
      <c r="AX305" s="1297"/>
      <c r="AY305" s="1289"/>
      <c r="AZ305" s="1291"/>
      <c r="BA305" s="1287"/>
      <c r="BB305" s="1287"/>
      <c r="BC305" s="1287"/>
      <c r="BD305" s="1287"/>
      <c r="BE305" s="1297"/>
      <c r="BF305" s="1289"/>
      <c r="BG305" s="1291"/>
      <c r="BH305" s="1287"/>
      <c r="BI305" s="1287"/>
      <c r="BJ305" s="1287"/>
      <c r="BK305" s="1287"/>
      <c r="BL305" s="1297"/>
      <c r="BM305" s="1289"/>
      <c r="BN305" s="1291"/>
      <c r="BO305" s="1287"/>
      <c r="BP305" s="1287"/>
      <c r="BQ305" s="1287"/>
      <c r="BR305" s="1287"/>
      <c r="BS305" s="1297"/>
      <c r="BT305" s="1289"/>
      <c r="BU305" s="1291"/>
      <c r="BV305" s="1287"/>
      <c r="BW305" s="1287"/>
      <c r="BX305" s="1287"/>
      <c r="BY305" s="1287"/>
      <c r="BZ305" s="1297"/>
      <c r="CA305" s="1289"/>
      <c r="CB305" s="1291"/>
      <c r="CC305" s="1303"/>
      <c r="CD305" s="1305"/>
      <c r="CE305" s="1307"/>
      <c r="CP305" s="32"/>
      <c r="CQ305" s="32"/>
    </row>
    <row r="306" spans="1:95" s="31" customFormat="1" ht="15" hidden="1" customHeight="1" outlineLevel="1" x14ac:dyDescent="0.2">
      <c r="A306" s="99" t="str">
        <f>IF(A302="","",A302)</f>
        <v/>
      </c>
      <c r="B306" s="99" t="str">
        <f>IF(B302="","",B303)</f>
        <v/>
      </c>
      <c r="C306" s="75">
        <v>4</v>
      </c>
      <c r="D306" s="100" t="str">
        <f>IF(A306="","",VLOOKUP(A306,СписокКМ!D:I,2,FALSE))</f>
        <v/>
      </c>
      <c r="E306" s="101"/>
      <c r="F306" s="77" t="str">
        <f>IF(B306="","",VLOOKUP(B306,СписокКМ!D:I,2,FALSE))</f>
        <v/>
      </c>
      <c r="G306" s="102"/>
      <c r="H306" s="41"/>
      <c r="I306" s="91"/>
      <c r="J306" s="91"/>
      <c r="K306" s="91"/>
      <c r="L306" s="91"/>
      <c r="M306" s="91"/>
      <c r="N306" s="42"/>
      <c r="O306" s="79" t="str">
        <f t="shared" ref="O306:S307" si="242">IF(I306="","",IF(I306="0",1000,IF(I306="-0",-1000,I306*1)))</f>
        <v/>
      </c>
      <c r="P306" s="79" t="str">
        <f t="shared" si="242"/>
        <v/>
      </c>
      <c r="Q306" s="79" t="str">
        <f t="shared" si="242"/>
        <v/>
      </c>
      <c r="R306" s="79" t="str">
        <f t="shared" si="242"/>
        <v/>
      </c>
      <c r="S306" s="80" t="str">
        <f t="shared" si="242"/>
        <v/>
      </c>
      <c r="T306" s="103" t="str">
        <f t="shared" ref="T306:X307" si="243">IF(O306="","",IF(O306&gt;0,1,0))</f>
        <v/>
      </c>
      <c r="U306" s="104" t="str">
        <f t="shared" si="243"/>
        <v/>
      </c>
      <c r="V306" s="104" t="str">
        <f t="shared" si="243"/>
        <v/>
      </c>
      <c r="W306" s="104" t="str">
        <f t="shared" si="243"/>
        <v/>
      </c>
      <c r="X306" s="104" t="str">
        <f t="shared" si="243"/>
        <v/>
      </c>
      <c r="Y306" s="105" t="str">
        <f t="shared" ref="Y306:AC307" si="244">IF(O306="","",IF(O306&lt;0,1,0))</f>
        <v/>
      </c>
      <c r="Z306" s="105" t="str">
        <f t="shared" si="244"/>
        <v/>
      </c>
      <c r="AA306" s="105" t="str">
        <f t="shared" si="244"/>
        <v/>
      </c>
      <c r="AB306" s="105" t="str">
        <f t="shared" si="244"/>
        <v/>
      </c>
      <c r="AC306" s="105" t="str">
        <f t="shared" si="244"/>
        <v/>
      </c>
      <c r="AD306" s="106" t="str">
        <f>IF(CC306="","",IF(CC306&gt;CE306,1,-1))</f>
        <v/>
      </c>
      <c r="AE306" s="106" t="str">
        <f>IF(CC306="","",IF(CC306&lt;CE306,1,-1))</f>
        <v/>
      </c>
      <c r="AF306" s="107">
        <f>IF(CC306&gt;CE306,1,0)</f>
        <v>0</v>
      </c>
      <c r="AG306" s="108">
        <f>IF(CE306&gt;CC306,1,0)</f>
        <v>0</v>
      </c>
      <c r="AH306" s="81" t="str">
        <f>IF(O306="","",AX306*1)</f>
        <v/>
      </c>
      <c r="AI306" s="92" t="str">
        <f>IF(P306="","",BE306*1)</f>
        <v/>
      </c>
      <c r="AJ306" s="92" t="str">
        <f>IF(Q306="","",BL306*1)</f>
        <v/>
      </c>
      <c r="AK306" s="92" t="str">
        <f>IF(R306="","",BS306*1)</f>
        <v/>
      </c>
      <c r="AL306" s="92" t="str">
        <f>IF(S306="","",BZ306*1)</f>
        <v/>
      </c>
      <c r="AM306" s="93" t="str">
        <f>IF(O306="","",AZ306*1)</f>
        <v/>
      </c>
      <c r="AN306" s="93" t="str">
        <f>IF(P306="","",BG306*1)</f>
        <v/>
      </c>
      <c r="AO306" s="93" t="str">
        <f>IF(Q306="","",BN306*1)</f>
        <v/>
      </c>
      <c r="AP306" s="93" t="str">
        <f>IF(R306="","",BU306*1)</f>
        <v/>
      </c>
      <c r="AQ306" s="93" t="str">
        <f>IF(S306="","",CB306*1)</f>
        <v/>
      </c>
      <c r="AR306" s="109">
        <f>SUM(AH306:AL306)</f>
        <v>0</v>
      </c>
      <c r="AS306" s="110">
        <f>SUM(AM306:AQ306)</f>
        <v>0</v>
      </c>
      <c r="AT306" s="111">
        <f>IF(O306=1000,11,IF(O306=-1000,0,IF(O306&gt;0,11,IF(O306&lt;0,(-O306),"0"))))</f>
        <v>11</v>
      </c>
      <c r="AU306" s="112" t="str">
        <f>IF(O306=1000,0,IF(O306=-1000,11,IF(O306&lt;-9,-(O306-2),IF(O306&gt;0,(O306),"0"))))</f>
        <v/>
      </c>
      <c r="AV306" s="111" t="e">
        <f>IF(O306=1000,11,IF(O306=-1000,0,IF(O306&gt;9,(O306+2),IF(O306&lt;0,(-O306),"0"))))</f>
        <v>#VALUE!</v>
      </c>
      <c r="AW306" s="112" t="str">
        <f>IF(O306=1000,0,IF(O306=-1000,11,IF(O306&lt;0,11,IF(O306&gt;0,(O306),"0"))))</f>
        <v/>
      </c>
      <c r="AX306" s="94" t="str">
        <f>IF(O306="","",IF(O306&gt;9,AV306,AT306))</f>
        <v/>
      </c>
      <c r="AY306" s="95" t="str">
        <f>IF(O306="","","-")</f>
        <v/>
      </c>
      <c r="AZ306" s="96" t="str">
        <f>IF(O306="","",IF(O306&lt;-9,AU306,AW306))</f>
        <v/>
      </c>
      <c r="BA306" s="111" t="e">
        <f>IF(P306=1000,11,IF(P306=-1000,0,IF(P306&gt;9,(P306+2),IF(P306&lt;0,(-P306),"0"))))</f>
        <v>#VALUE!</v>
      </c>
      <c r="BB306" s="112" t="str">
        <f>IF(P306=1000,0,IF(P306=-1000,11,IF(P306&lt;-9,-(P306-2),IF(P306&gt;0,(P306),"0"))))</f>
        <v/>
      </c>
      <c r="BC306" s="112">
        <f>IF(P306=1000,11,IF(P306=-1000,0,IF(P306&gt;0,11,IF(P306&lt;0,(-P306),"0"))))</f>
        <v>11</v>
      </c>
      <c r="BD306" s="112" t="str">
        <f>IF(P306=1000,0,IF(P306=-1000,11,IF(P306&lt;0,11,IF(P306&gt;0,(P306),"0"))))</f>
        <v/>
      </c>
      <c r="BE306" s="94" t="str">
        <f>IF(P306="","",IF(P306&gt;9,BA306,BC306))</f>
        <v/>
      </c>
      <c r="BF306" s="95" t="str">
        <f>IF(P306="","","-")</f>
        <v/>
      </c>
      <c r="BG306" s="96" t="str">
        <f>IF(P306="","",IF(P306&lt;-9,BB306,BD306))</f>
        <v/>
      </c>
      <c r="BH306" s="111" t="e">
        <f>IF(Q306=1000,11,IF(Q306=-1000,0,IF(Q306&gt;9,(Q306+2),IF(Q306&lt;0,(-Q306),"0"))))</f>
        <v>#VALUE!</v>
      </c>
      <c r="BI306" s="112" t="str">
        <f>IF(Q306=1000,0,IF(Q306=-1000,11,IF(Q306&lt;-9,-(Q306-2),IF(Q306&gt;0,(Q306),"0"))))</f>
        <v/>
      </c>
      <c r="BJ306" s="112">
        <f>IF(Q306=1000,11,IF(Q306=-1000,0,IF(Q306&gt;0,11,IF(Q306&lt;0,(-Q306),"0"))))</f>
        <v>11</v>
      </c>
      <c r="BK306" s="112" t="str">
        <f>IF(Q306=1000,0,IF(Q306=-1000,11,IF(Q306&lt;0,11,IF(Q306&gt;0,(Q306),"0"))))</f>
        <v/>
      </c>
      <c r="BL306" s="94" t="str">
        <f>IF(Q306="","",IF(Q306&gt;9,BH306,BJ306))</f>
        <v/>
      </c>
      <c r="BM306" s="95" t="str">
        <f>IF(Q306="","","-")</f>
        <v/>
      </c>
      <c r="BN306" s="96" t="str">
        <f>IF(Q306="","",IF(Q306&lt;-9,BI306,BK306))</f>
        <v/>
      </c>
      <c r="BO306" s="112" t="e">
        <f>IF(R306=1000,11,IF(R306=-1000,0,IF(R306&gt;9,(R306+2),IF(R306&lt;0,(-R306),"0"))))</f>
        <v>#VALUE!</v>
      </c>
      <c r="BP306" s="112" t="str">
        <f>IF(R306=1000,0,IF(R306=-1000,11,IF(R306&lt;-9,-(R306-2),IF(R306&gt;0,(R306),"0"))))</f>
        <v/>
      </c>
      <c r="BQ306" s="112">
        <f>IF(R306=1000,11,IF(R306=-1000,0,IF(R306&gt;0,11,IF(R306&lt;0,(-R306),"0"))))</f>
        <v>11</v>
      </c>
      <c r="BR306" s="112" t="str">
        <f>IF(R306=1000,0,IF(R306=-1000,11,IF(R306&lt;0,11,IF(R306&gt;0,(R306),"0"))))</f>
        <v/>
      </c>
      <c r="BS306" s="94" t="str">
        <f>IF(R306="","",IF(R306&gt;9,BO306,BQ306))</f>
        <v/>
      </c>
      <c r="BT306" s="95" t="str">
        <f>IF(R306="","","-")</f>
        <v/>
      </c>
      <c r="BU306" s="96" t="str">
        <f>IF(R306="","",IF(R306&lt;-9,BP306,BR306))</f>
        <v/>
      </c>
      <c r="BV306" s="112" t="e">
        <f>IF(S306=1000,11,IF(S306=-1000,0,IF(S306&gt;9,(S306+2),IF(S306&lt;0,(-S306),"0"))))</f>
        <v>#VALUE!</v>
      </c>
      <c r="BW306" s="112" t="str">
        <f>IF(S306=1000,0,IF(S306=-1000,11,IF(S306&lt;-9,-(S306-2),IF(S306&gt;0,(S306),"0"))))</f>
        <v/>
      </c>
      <c r="BX306" s="112">
        <f>IF(S306=1000,11,IF(S306=-1000,0,IF(S306&gt;0,11,IF(S306&lt;0,(-S306),"0"))))</f>
        <v>11</v>
      </c>
      <c r="BY306" s="113" t="str">
        <f>IF(S306=1000,0,IF(S306=-1000,11,IF(S306&lt;0,11,IF(S306&gt;0,(S306),"0"))))</f>
        <v/>
      </c>
      <c r="BZ306" s="94" t="str">
        <f>IF(S306="","",IF(S306&gt;9,BV306,BX306))</f>
        <v/>
      </c>
      <c r="CA306" s="95" t="str">
        <f>IF(S306="","","-")</f>
        <v/>
      </c>
      <c r="CB306" s="96" t="str">
        <f>IF(S306="","",IF(S306&lt;-9,BW306,BY306))</f>
        <v/>
      </c>
      <c r="CC306" s="97" t="str">
        <f>IF(O306="","",SUM(T306:X306))</f>
        <v/>
      </c>
      <c r="CD306" s="88" t="str">
        <f>IF(CC306="","","-")</f>
        <v/>
      </c>
      <c r="CE306" s="98" t="str">
        <f>IF(O306="","",SUM(Y306:AC306))</f>
        <v/>
      </c>
      <c r="CP306" s="32"/>
      <c r="CQ306" s="32"/>
    </row>
    <row r="307" spans="1:95" s="31" customFormat="1" ht="15" hidden="1" customHeight="1" outlineLevel="1" thickBot="1" x14ac:dyDescent="0.25">
      <c r="A307" s="99" t="str">
        <f>IF(A302="","",A303)</f>
        <v/>
      </c>
      <c r="B307" s="99" t="str">
        <f>IF(B302="","",B302)</f>
        <v/>
      </c>
      <c r="C307" s="114">
        <v>5</v>
      </c>
      <c r="D307" s="115" t="str">
        <f>IF(A307="","",VLOOKUP(A307,СписокКМ!D:I,2,FALSE))</f>
        <v/>
      </c>
      <c r="E307" s="116"/>
      <c r="F307" s="117" t="str">
        <f>IF(B307="","",VLOOKUP(B307,СписокКМ!D:I,2,FALSE))</f>
        <v/>
      </c>
      <c r="G307" s="118"/>
      <c r="H307" s="119"/>
      <c r="I307" s="120"/>
      <c r="J307" s="120"/>
      <c r="K307" s="120"/>
      <c r="L307" s="121"/>
      <c r="M307" s="121"/>
      <c r="N307" s="122"/>
      <c r="O307" s="123" t="str">
        <f t="shared" si="242"/>
        <v/>
      </c>
      <c r="P307" s="123" t="str">
        <f t="shared" si="242"/>
        <v/>
      </c>
      <c r="Q307" s="123" t="str">
        <f t="shared" si="242"/>
        <v/>
      </c>
      <c r="R307" s="123" t="str">
        <f t="shared" si="242"/>
        <v/>
      </c>
      <c r="S307" s="124" t="str">
        <f t="shared" si="242"/>
        <v/>
      </c>
      <c r="T307" s="125" t="str">
        <f t="shared" si="243"/>
        <v/>
      </c>
      <c r="U307" s="126" t="str">
        <f t="shared" si="243"/>
        <v/>
      </c>
      <c r="V307" s="126" t="str">
        <f t="shared" si="243"/>
        <v/>
      </c>
      <c r="W307" s="126" t="str">
        <f t="shared" si="243"/>
        <v/>
      </c>
      <c r="X307" s="126" t="str">
        <f t="shared" si="243"/>
        <v/>
      </c>
      <c r="Y307" s="127" t="str">
        <f t="shared" si="244"/>
        <v/>
      </c>
      <c r="Z307" s="127" t="str">
        <f t="shared" si="244"/>
        <v/>
      </c>
      <c r="AA307" s="127" t="str">
        <f t="shared" si="244"/>
        <v/>
      </c>
      <c r="AB307" s="127" t="str">
        <f t="shared" si="244"/>
        <v/>
      </c>
      <c r="AC307" s="127" t="str">
        <f t="shared" si="244"/>
        <v/>
      </c>
      <c r="AD307" s="128" t="str">
        <f>IF(CC307="","",IF(CC307&gt;CE307,1,-1))</f>
        <v/>
      </c>
      <c r="AE307" s="128" t="str">
        <f>IF(CC307="","",IF(CC307&lt;CE307,1,-1))</f>
        <v/>
      </c>
      <c r="AF307" s="129">
        <f>IF(CC307&gt;CE307,1,0)</f>
        <v>0</v>
      </c>
      <c r="AG307" s="130">
        <f>IF(CE307&gt;CC307,1,0)</f>
        <v>0</v>
      </c>
      <c r="AH307" s="131" t="str">
        <f>IF(O307="","",AX307*1)</f>
        <v/>
      </c>
      <c r="AI307" s="132" t="str">
        <f>IF(P307="","",BE307*1)</f>
        <v/>
      </c>
      <c r="AJ307" s="132" t="str">
        <f>IF(Q307="","",BL307*1)</f>
        <v/>
      </c>
      <c r="AK307" s="132" t="str">
        <f>IF(R307="","",BS307*1)</f>
        <v/>
      </c>
      <c r="AL307" s="132" t="str">
        <f>IF(S307="","",BZ307*1)</f>
        <v/>
      </c>
      <c r="AM307" s="133" t="str">
        <f>IF(O307="","",AZ307*1)</f>
        <v/>
      </c>
      <c r="AN307" s="133" t="str">
        <f>IF(P307="","",BG307*1)</f>
        <v/>
      </c>
      <c r="AO307" s="133" t="str">
        <f>IF(Q307="","",BN307*1)</f>
        <v/>
      </c>
      <c r="AP307" s="133" t="str">
        <f>IF(R307="","",BU307*1)</f>
        <v/>
      </c>
      <c r="AQ307" s="133" t="str">
        <f>IF(S307="","",CB307*1)</f>
        <v/>
      </c>
      <c r="AR307" s="134">
        <f>SUM(AH307:AL307)</f>
        <v>0</v>
      </c>
      <c r="AS307" s="135">
        <f>SUM(AM307:AQ307)</f>
        <v>0</v>
      </c>
      <c r="AT307" s="136">
        <f>IF(O307=1000,11,IF(O307=-1000,0,IF(O307&gt;0,11,IF(O307&lt;0,(-O307),"0"))))</f>
        <v>11</v>
      </c>
      <c r="AU307" s="137" t="str">
        <f>IF(O307=1000,0,IF(O307=-1000,11,IF(O307&lt;-9,-(O307-2),IF(O307&gt;0,(O307),"0"))))</f>
        <v/>
      </c>
      <c r="AV307" s="136" t="e">
        <f>IF(O307=1000,11,IF(O307=-1000,0,IF(O307&gt;9,(O307+2),IF(O307&lt;0,(-O307),"0"))))</f>
        <v>#VALUE!</v>
      </c>
      <c r="AW307" s="137" t="str">
        <f>IF(O307=1000,0,IF(O307=-1000,11,IF(O307&lt;0,11,IF(O307&gt;0,(O307),"0"))))</f>
        <v/>
      </c>
      <c r="AX307" s="138" t="str">
        <f>IF(O307="","",IF(O307&gt;9,AV307,AT307))</f>
        <v/>
      </c>
      <c r="AY307" s="139" t="str">
        <f>IF(O307="","","-")</f>
        <v/>
      </c>
      <c r="AZ307" s="140" t="str">
        <f>IF(O307="","",IF(O307&lt;-9,AU307,AW307))</f>
        <v/>
      </c>
      <c r="BA307" s="136" t="e">
        <f>IF(P307=1000,11,IF(P307=-1000,0,IF(P307&gt;9,(P307+2),IF(P307&lt;0,(-P307),"0"))))</f>
        <v>#VALUE!</v>
      </c>
      <c r="BB307" s="137" t="str">
        <f>IF(P307=1000,0,IF(P307=-1000,11,IF(P307&lt;-9,-(P307-2),IF(P307&gt;0,(P307),"0"))))</f>
        <v/>
      </c>
      <c r="BC307" s="137">
        <f>IF(P307=1000,11,IF(P307=-1000,0,IF(P307&gt;0,11,IF(P307&lt;0,(-P307),"0"))))</f>
        <v>11</v>
      </c>
      <c r="BD307" s="137" t="str">
        <f>IF(P307=1000,0,IF(P307=-1000,11,IF(P307&lt;0,11,IF(P307&gt;0,(P307),"0"))))</f>
        <v/>
      </c>
      <c r="BE307" s="138" t="str">
        <f>IF(P307="","",IF(P307&gt;9,BA307,BC307))</f>
        <v/>
      </c>
      <c r="BF307" s="139" t="str">
        <f>IF(P307="","","-")</f>
        <v/>
      </c>
      <c r="BG307" s="140" t="str">
        <f>IF(P307="","",IF(P307&lt;-9,BB307,BD307))</f>
        <v/>
      </c>
      <c r="BH307" s="136" t="e">
        <f>IF(Q307=1000,11,IF(Q307=-1000,0,IF(Q307&gt;9,(Q307+2),IF(Q307&lt;0,(-Q307),"0"))))</f>
        <v>#VALUE!</v>
      </c>
      <c r="BI307" s="137" t="str">
        <f>IF(Q307=1000,0,IF(Q307=-1000,11,IF(Q307&lt;-9,-(Q307-2),IF(Q307&gt;0,(Q307),"0"))))</f>
        <v/>
      </c>
      <c r="BJ307" s="137">
        <f>IF(Q307=1000,11,IF(Q307=-1000,0,IF(Q307&gt;0,11,IF(Q307&lt;0,(-Q307),"0"))))</f>
        <v>11</v>
      </c>
      <c r="BK307" s="137" t="str">
        <f>IF(Q307=1000,0,IF(Q307=-1000,11,IF(Q307&lt;0,11,IF(Q307&gt;0,(Q307),"0"))))</f>
        <v/>
      </c>
      <c r="BL307" s="138" t="str">
        <f>IF(Q307="","",IF(Q307&gt;9,BH307,BJ307))</f>
        <v/>
      </c>
      <c r="BM307" s="139" t="str">
        <f>IF(Q307="","","-")</f>
        <v/>
      </c>
      <c r="BN307" s="140" t="str">
        <f>IF(Q307="","",IF(Q307&lt;-9,BI307,BK307))</f>
        <v/>
      </c>
      <c r="BO307" s="137" t="e">
        <f>IF(R307=1000,11,IF(R307=-1000,0,IF(R307&gt;9,(R307+2),IF(R307&lt;0,(-R307),"0"))))</f>
        <v>#VALUE!</v>
      </c>
      <c r="BP307" s="137" t="str">
        <f>IF(R307=1000,0,IF(R307=-1000,11,IF(R307&lt;-9,-(R307-2),IF(R307&gt;0,(R307),"0"))))</f>
        <v/>
      </c>
      <c r="BQ307" s="137">
        <f>IF(R307=1000,11,IF(R307=-1000,0,IF(R307&gt;0,11,IF(R307&lt;0,(-R307),"0"))))</f>
        <v>11</v>
      </c>
      <c r="BR307" s="137" t="str">
        <f>IF(R307=1000,0,IF(R307=-1000,11,IF(R307&lt;0,11,IF(R307&gt;0,(R307),"0"))))</f>
        <v/>
      </c>
      <c r="BS307" s="138" t="str">
        <f>IF(R307="","",IF(R307&gt;9,BO307,BQ307))</f>
        <v/>
      </c>
      <c r="BT307" s="139" t="str">
        <f>IF(R307="","","-")</f>
        <v/>
      </c>
      <c r="BU307" s="140" t="str">
        <f>IF(R307="","",IF(R307&lt;-9,BP307,BR307))</f>
        <v/>
      </c>
      <c r="BV307" s="137" t="e">
        <f>IF(S307=1000,11,IF(S307=-1000,0,IF(S307&gt;9,(S307+2),IF(S307&lt;0,(-S307),"0"))))</f>
        <v>#VALUE!</v>
      </c>
      <c r="BW307" s="137" t="str">
        <f>IF(S307=1000,0,IF(S307=-1000,11,IF(S307&lt;-9,-(S307-2),IF(S307&gt;0,(S307),"0"))))</f>
        <v/>
      </c>
      <c r="BX307" s="137">
        <f>IF(S307=1000,11,IF(S307=-1000,0,IF(S307&gt;0,11,IF(S307&lt;0,(-S307),"0"))))</f>
        <v>11</v>
      </c>
      <c r="BY307" s="141" t="str">
        <f>IF(S307=1000,0,IF(S307=-1000,11,IF(S307&lt;0,11,IF(S307&gt;0,(S307),"0"))))</f>
        <v/>
      </c>
      <c r="BZ307" s="138" t="str">
        <f>IF(S307="","",IF(S307&gt;9,BV307,BX307))</f>
        <v/>
      </c>
      <c r="CA307" s="139" t="str">
        <f>IF(S307="","","-")</f>
        <v/>
      </c>
      <c r="CB307" s="140" t="str">
        <f>IF(S307="","",IF(S307&lt;-9,BW307,BY307))</f>
        <v/>
      </c>
      <c r="CC307" s="142" t="str">
        <f>IF(O307="","",SUM(T307:X307))</f>
        <v/>
      </c>
      <c r="CD307" s="143" t="str">
        <f>IF(CC307="","","-")</f>
        <v/>
      </c>
      <c r="CE307" s="144" t="str">
        <f>IF(O307="","",SUM(Y307:AC307))</f>
        <v/>
      </c>
      <c r="CP307" s="32"/>
      <c r="CQ307" s="32"/>
    </row>
    <row r="308" spans="1:95" s="31" customFormat="1" ht="31.5" hidden="1" customHeight="1" outlineLevel="1" thickBot="1" x14ac:dyDescent="0.25">
      <c r="A308" s="34"/>
      <c r="B308" s="35"/>
      <c r="C308" s="1225">
        <f>1+C300</f>
        <v>35</v>
      </c>
      <c r="D308" s="1227" t="str">
        <f>IF(A308="","",VLOOKUP(A308,СписокКМ!$A$186:$D$236,3,FALSE))</f>
        <v/>
      </c>
      <c r="E308" s="1228" t="str">
        <f>IF(B308="","",VLOOKUP(B308,СписокКМ!E:J,2,FALSE))</f>
        <v/>
      </c>
      <c r="F308" s="1231" t="str">
        <f>IF(B308="","",VLOOKUP(B308,СписокКМ!$A$186:$D$236,3,FALSE))</f>
        <v/>
      </c>
      <c r="G308" s="1232" t="str">
        <f>IF(D308="","",VLOOKUP(D308,СписокКМ!G:L,2,FALSE))</f>
        <v/>
      </c>
      <c r="H308" s="36"/>
      <c r="I308" s="1235" t="s">
        <v>7</v>
      </c>
      <c r="J308" s="1235"/>
      <c r="K308" s="1235"/>
      <c r="L308" s="1235"/>
      <c r="M308" s="1235"/>
      <c r="N308" s="37"/>
      <c r="O308" s="1237"/>
      <c r="P308" s="1238"/>
      <c r="Q308" s="1238"/>
      <c r="R308" s="1238"/>
      <c r="S308" s="1238"/>
      <c r="T308" s="38" t="str">
        <f>IF(A308="","",VLOOKUP(A308,'[60]Протокол команд'!A:K,8,FALSE))</f>
        <v/>
      </c>
      <c r="U308" s="39" t="e">
        <f>T308*5-4</f>
        <v>#VALUE!</v>
      </c>
      <c r="V308" s="39" t="e">
        <f>T308*5</f>
        <v>#VALUE!</v>
      </c>
      <c r="W308" s="39" t="e">
        <f>CONCATENATE(U308,"-",V308)</f>
        <v>#VALUE!</v>
      </c>
      <c r="X308" s="39" t="str">
        <f>IF(A308="","",VLOOKUP(A308,'[60]Протокол команд'!A:K,10,FALSE))</f>
        <v/>
      </c>
      <c r="Y308" s="39" t="e">
        <f>X308*5-4</f>
        <v>#VALUE!</v>
      </c>
      <c r="Z308" s="39" t="e">
        <f>X308*5</f>
        <v>#VALUE!</v>
      </c>
      <c r="AA308" s="39" t="e">
        <f>CONCATENATE(Y308,"-",Z308)</f>
        <v>#VALUE!</v>
      </c>
      <c r="AB308" s="1241" t="str">
        <f>IF(O310="","",SUM(AF310:AF315))</f>
        <v/>
      </c>
      <c r="AC308" s="1242"/>
      <c r="AD308" s="1243"/>
      <c r="AE308" s="1242" t="str">
        <f>IF(O310="","",SUM(AG310:AG315))</f>
        <v/>
      </c>
      <c r="AF308" s="1242"/>
      <c r="AG308" s="1264"/>
      <c r="AH308" s="1241">
        <f>SUM(CC310:CC315)</f>
        <v>0</v>
      </c>
      <c r="AI308" s="1242"/>
      <c r="AJ308" s="1243"/>
      <c r="AK308" s="1242">
        <f>SUM(CE310:CE315)</f>
        <v>0</v>
      </c>
      <c r="AL308" s="1242"/>
      <c r="AM308" s="1264"/>
      <c r="AN308" s="1265">
        <f>SUM(AR310:AR315)</f>
        <v>0</v>
      </c>
      <c r="AO308" s="1266"/>
      <c r="AP308" s="1267"/>
      <c r="AQ308" s="1266">
        <f>SUM(AS310:AS315)</f>
        <v>0</v>
      </c>
      <c r="AR308" s="1266"/>
      <c r="AS308" s="1268"/>
      <c r="AT308" s="1314"/>
      <c r="AU308" s="1315"/>
      <c r="AV308" s="1315"/>
      <c r="AW308" s="1315"/>
      <c r="AX308" s="1315"/>
      <c r="AY308" s="1315"/>
      <c r="AZ308" s="1315"/>
      <c r="BA308" s="1315"/>
      <c r="BB308" s="1315"/>
      <c r="BC308" s="1315"/>
      <c r="BD308" s="1315"/>
      <c r="BE308" s="1315"/>
      <c r="BF308" s="1315"/>
      <c r="BG308" s="1315"/>
      <c r="BH308" s="1315"/>
      <c r="BI308" s="1315"/>
      <c r="BJ308" s="1315"/>
      <c r="BK308" s="1315"/>
      <c r="BL308" s="1315"/>
      <c r="BM308" s="1315"/>
      <c r="BN308" s="1315"/>
      <c r="BO308" s="1315"/>
      <c r="BP308" s="1315"/>
      <c r="BQ308" s="1315"/>
      <c r="BR308" s="1315"/>
      <c r="BS308" s="1315"/>
      <c r="BT308" s="1315"/>
      <c r="BU308" s="1315"/>
      <c r="BV308" s="1315"/>
      <c r="BW308" s="1315"/>
      <c r="BX308" s="1315"/>
      <c r="BY308" s="1315"/>
      <c r="BZ308" s="1315"/>
      <c r="CA308" s="1315"/>
      <c r="CB308" s="1316"/>
      <c r="CC308" s="1254" t="str">
        <f>IF(O310="","",SUM(AF310:AF315))</f>
        <v/>
      </c>
      <c r="CD308" s="1256" t="str">
        <f>IF(CC308="","","-")</f>
        <v/>
      </c>
      <c r="CE308" s="1258" t="str">
        <f>IF(O310="","",SUM(AG310:AG315))</f>
        <v/>
      </c>
      <c r="CP308" s="32"/>
      <c r="CQ308" s="32"/>
    </row>
    <row r="309" spans="1:95" s="31" customFormat="1" ht="13.5" hidden="1" customHeight="1" outlineLevel="1" x14ac:dyDescent="0.2">
      <c r="A309" s="40"/>
      <c r="B309" s="40"/>
      <c r="C309" s="1226"/>
      <c r="D309" s="1229" t="str">
        <f>IF(A309="","",VLOOKUP(A309,СписокКМ!D:I,2,FALSE))</f>
        <v/>
      </c>
      <c r="E309" s="1230" t="str">
        <f>IF(B309="","",VLOOKUP(B309,СписокКМ!E:J,2,FALSE))</f>
        <v/>
      </c>
      <c r="F309" s="1233" t="str">
        <f>IF(C309="","",VLOOKUP(C309,СписокКМ!F:K,2,FALSE))</f>
        <v/>
      </c>
      <c r="G309" s="1234" t="str">
        <f>IF(D309="","",VLOOKUP(D309,СписокКМ!G:L,2,FALSE))</f>
        <v/>
      </c>
      <c r="H309" s="41"/>
      <c r="I309" s="1236"/>
      <c r="J309" s="1236"/>
      <c r="K309" s="1236"/>
      <c r="L309" s="1236"/>
      <c r="M309" s="1236"/>
      <c r="N309" s="42"/>
      <c r="O309" s="1239"/>
      <c r="P309" s="1240"/>
      <c r="Q309" s="1240"/>
      <c r="R309" s="1240"/>
      <c r="S309" s="1240"/>
      <c r="T309" s="1260" t="s">
        <v>8</v>
      </c>
      <c r="U309" s="1261"/>
      <c r="V309" s="1261"/>
      <c r="W309" s="1261"/>
      <c r="X309" s="1261"/>
      <c r="Y309" s="1261"/>
      <c r="Z309" s="1261"/>
      <c r="AA309" s="1261"/>
      <c r="AB309" s="1261"/>
      <c r="AC309" s="1261"/>
      <c r="AD309" s="1261"/>
      <c r="AE309" s="1261"/>
      <c r="AF309" s="1261"/>
      <c r="AG309" s="1262"/>
      <c r="AH309" s="1261" t="s">
        <v>9</v>
      </c>
      <c r="AI309" s="1261"/>
      <c r="AJ309" s="1261"/>
      <c r="AK309" s="1261"/>
      <c r="AL309" s="1261"/>
      <c r="AM309" s="1261"/>
      <c r="AN309" s="1261"/>
      <c r="AO309" s="1261"/>
      <c r="AP309" s="1261"/>
      <c r="AQ309" s="1261"/>
      <c r="AR309" s="1261"/>
      <c r="AS309" s="1262"/>
      <c r="AT309" s="1263" t="s">
        <v>10</v>
      </c>
      <c r="AU309" s="1263"/>
      <c r="AV309" s="1263"/>
      <c r="AW309" s="1263"/>
      <c r="AX309" s="1263"/>
      <c r="AY309" s="1263"/>
      <c r="AZ309" s="1263"/>
      <c r="BA309" s="1263" t="s">
        <v>11</v>
      </c>
      <c r="BB309" s="1263"/>
      <c r="BC309" s="1263"/>
      <c r="BD309" s="1263"/>
      <c r="BE309" s="1263"/>
      <c r="BF309" s="1263"/>
      <c r="BG309" s="1263"/>
      <c r="BH309" s="1263" t="s">
        <v>12</v>
      </c>
      <c r="BI309" s="1263"/>
      <c r="BJ309" s="1263"/>
      <c r="BK309" s="1263"/>
      <c r="BL309" s="1263"/>
      <c r="BM309" s="1263"/>
      <c r="BN309" s="1263"/>
      <c r="BO309" s="1263" t="s">
        <v>13</v>
      </c>
      <c r="BP309" s="1263"/>
      <c r="BQ309" s="1263"/>
      <c r="BR309" s="1263"/>
      <c r="BS309" s="1263"/>
      <c r="BT309" s="1263"/>
      <c r="BU309" s="1263"/>
      <c r="BV309" s="1263" t="s">
        <v>14</v>
      </c>
      <c r="BW309" s="1263"/>
      <c r="BX309" s="1263"/>
      <c r="BY309" s="1263"/>
      <c r="BZ309" s="1263"/>
      <c r="CA309" s="1263"/>
      <c r="CB309" s="1263"/>
      <c r="CC309" s="1255"/>
      <c r="CD309" s="1257"/>
      <c r="CE309" s="1259"/>
      <c r="CP309" s="32"/>
      <c r="CQ309" s="32"/>
    </row>
    <row r="310" spans="1:95" s="31" customFormat="1" ht="15" hidden="1" customHeight="1" outlineLevel="1" x14ac:dyDescent="0.2">
      <c r="A310" s="43"/>
      <c r="B310" s="44"/>
      <c r="C310" s="90">
        <v>1</v>
      </c>
      <c r="D310" s="46" t="str">
        <f>IF(A310="","",VLOOKUP(A310,СписокКМ!D:I,2,FALSE))</f>
        <v/>
      </c>
      <c r="E310" s="47"/>
      <c r="F310" s="48" t="str">
        <f>IF(B310="","",VLOOKUP(B310,СписокКМ!D:I,2,FALSE))</f>
        <v/>
      </c>
      <c r="G310" s="49"/>
      <c r="H310" s="50"/>
      <c r="I310" s="51"/>
      <c r="J310" s="51"/>
      <c r="K310" s="51"/>
      <c r="L310" s="51"/>
      <c r="M310" s="51"/>
      <c r="N310" s="52"/>
      <c r="O310" s="53" t="str">
        <f t="shared" ref="O310:S311" si="245">IF(I310="","",IF(I310="0",1000,IF(I310="-0",-1000,I310*1)))</f>
        <v/>
      </c>
      <c r="P310" s="53" t="str">
        <f t="shared" si="245"/>
        <v/>
      </c>
      <c r="Q310" s="53" t="str">
        <f t="shared" si="245"/>
        <v/>
      </c>
      <c r="R310" s="53" t="str">
        <f t="shared" si="245"/>
        <v/>
      </c>
      <c r="S310" s="54" t="str">
        <f t="shared" si="245"/>
        <v/>
      </c>
      <c r="T310" s="55" t="str">
        <f t="shared" ref="T310:X312" si="246">IF(O310="","",IF(O310&gt;0,1,0))</f>
        <v/>
      </c>
      <c r="U310" s="56" t="str">
        <f t="shared" si="246"/>
        <v/>
      </c>
      <c r="V310" s="56" t="str">
        <f t="shared" si="246"/>
        <v/>
      </c>
      <c r="W310" s="56" t="str">
        <f t="shared" si="246"/>
        <v/>
      </c>
      <c r="X310" s="56" t="str">
        <f t="shared" si="246"/>
        <v/>
      </c>
      <c r="Y310" s="57" t="str">
        <f t="shared" ref="Y310:AC312" si="247">IF(O310="","",IF(O310&lt;0,1,0))</f>
        <v/>
      </c>
      <c r="Z310" s="57" t="str">
        <f t="shared" si="247"/>
        <v/>
      </c>
      <c r="AA310" s="57" t="str">
        <f t="shared" si="247"/>
        <v/>
      </c>
      <c r="AB310" s="57" t="str">
        <f t="shared" si="247"/>
        <v/>
      </c>
      <c r="AC310" s="57" t="str">
        <f t="shared" si="247"/>
        <v/>
      </c>
      <c r="AD310" s="58" t="str">
        <f>IF(CC310="","",IF(CC310&gt;CE310,1,-1))</f>
        <v/>
      </c>
      <c r="AE310" s="58" t="str">
        <f>IF(CC310="","",IF(CC310&lt;CE310,1,-1))</f>
        <v/>
      </c>
      <c r="AF310" s="59">
        <f>IF(CC310&gt;CE310,1,0)</f>
        <v>0</v>
      </c>
      <c r="AG310" s="60">
        <f>IF(CE310&gt;CC310,1,0)</f>
        <v>0</v>
      </c>
      <c r="AH310" s="61" t="str">
        <f>IF(O310="","",AX310*1)</f>
        <v/>
      </c>
      <c r="AI310" s="62" t="str">
        <f>IF(P310="","",BE310*1)</f>
        <v/>
      </c>
      <c r="AJ310" s="62" t="str">
        <f>IF(Q310="","",BL310*1)</f>
        <v/>
      </c>
      <c r="AK310" s="62" t="str">
        <f>IF(R310="","",BS310*1)</f>
        <v/>
      </c>
      <c r="AL310" s="62" t="str">
        <f>IF(S310="","",BZ310*1)</f>
        <v/>
      </c>
      <c r="AM310" s="63" t="str">
        <f>IF(O310="","",AZ310*1)</f>
        <v/>
      </c>
      <c r="AN310" s="63" t="str">
        <f>IF(P310="","",BG310*1)</f>
        <v/>
      </c>
      <c r="AO310" s="63" t="str">
        <f>IF(Q310="","",BN310*1)</f>
        <v/>
      </c>
      <c r="AP310" s="63" t="str">
        <f>IF(R310="","",BU310*1)</f>
        <v/>
      </c>
      <c r="AQ310" s="63" t="str">
        <f>IF(S310="","",CB310*1)</f>
        <v/>
      </c>
      <c r="AR310" s="64">
        <f>SUM(AH310:AL310)</f>
        <v>0</v>
      </c>
      <c r="AS310" s="65">
        <f>SUM(AM310:AQ310)</f>
        <v>0</v>
      </c>
      <c r="AT310" s="66">
        <f>IF(O310=1000,11,IF(O310=-1000,0,IF(O310&gt;0,11,IF(O310&lt;0,(-O310),"0"))))</f>
        <v>11</v>
      </c>
      <c r="AU310" s="67" t="str">
        <f>IF(O310=1000,0,IF(O310=-1000,11,IF(O310&lt;-9,-(O310-2),IF(O310&gt;0,(O310),"0"))))</f>
        <v/>
      </c>
      <c r="AV310" s="66" t="e">
        <f>IF(O310=1000,11,IF(O310=-1000,0,IF(O310&lt;9,11,IF(O310&gt;9,(O310+2),"0"))))</f>
        <v>#VALUE!</v>
      </c>
      <c r="AW310" s="67" t="str">
        <f>IF(O310=1000,0,IF(O310=-1000,11,IF(O310&lt;0,11,IF(O310&gt;0,(O310),"0"))))</f>
        <v/>
      </c>
      <c r="AX310" s="68" t="str">
        <f>IF(O310="","",IF(O310&gt;9,AV310,AT310))</f>
        <v/>
      </c>
      <c r="AY310" s="69" t="str">
        <f>IF(O310="","","-")</f>
        <v/>
      </c>
      <c r="AZ310" s="70" t="str">
        <f>IF(O310="","",IF(O310&lt;-9,AU310,AW310))</f>
        <v/>
      </c>
      <c r="BA310" s="66" t="e">
        <f>IF(P310=1000,11,IF(P310=-1000,0,IF(P310&gt;9,(P310+2),IF(P310&lt;0,(-P310),"0"))))</f>
        <v>#VALUE!</v>
      </c>
      <c r="BB310" s="67" t="str">
        <f>IF(P310=1000,0,IF(P310=-1000,11,IF(P310&lt;-9,-(P310-2),IF(P310&gt;0,(P310),"0"))))</f>
        <v/>
      </c>
      <c r="BC310" s="67">
        <f>IF(P310=1000,11,IF(P310=-1000,0,IF(P310&gt;0,11,IF(P310&lt;0,(-P310),"0"))))</f>
        <v>11</v>
      </c>
      <c r="BD310" s="67" t="str">
        <f>IF(P310=1000,0,IF(P310=-1000,11,IF(P310&lt;0,11,IF(P310&gt;0,(P310),"0"))))</f>
        <v/>
      </c>
      <c r="BE310" s="68" t="str">
        <f>IF(P310="","",IF(P310&gt;9,BA310,BC310))</f>
        <v/>
      </c>
      <c r="BF310" s="69" t="str">
        <f>IF(P310="","","-")</f>
        <v/>
      </c>
      <c r="BG310" s="70" t="str">
        <f>IF(P310="","",IF(P310&lt;-9,BB310,BD310))</f>
        <v/>
      </c>
      <c r="BH310" s="66" t="e">
        <f>IF(Q310=1000,11,IF(Q310=-1000,0,IF(Q310&gt;9,(Q310+2),IF(Q310&lt;0,(-Q310),"0"))))</f>
        <v>#VALUE!</v>
      </c>
      <c r="BI310" s="67" t="str">
        <f>IF(Q310=1000,0,IF(Q310=-1000,11,IF(Q310&lt;-9,-(Q310-2),IF(Q310&gt;0,(Q310),"0"))))</f>
        <v/>
      </c>
      <c r="BJ310" s="67">
        <f>IF(Q310=1000,11,IF(Q310=-1000,0,IF(Q310&gt;0,11,IF(Q310&lt;0,(-Q310),"0"))))</f>
        <v>11</v>
      </c>
      <c r="BK310" s="67" t="str">
        <f>IF(Q310=1000,0,IF(Q310=-1000,11,IF(Q310&lt;0,11,IF(Q310&gt;0,(Q310),"0"))))</f>
        <v/>
      </c>
      <c r="BL310" s="68" t="str">
        <f>IF(Q310="","",IF(Q310&gt;9,BH310,BJ310))</f>
        <v/>
      </c>
      <c r="BM310" s="69" t="str">
        <f>IF(Q310="","","-")</f>
        <v/>
      </c>
      <c r="BN310" s="70" t="str">
        <f>IF(Q310="","",IF(Q310&lt;-9,BI310,BK310))</f>
        <v/>
      </c>
      <c r="BO310" s="67" t="e">
        <f>IF(R310=1000,11,IF(R310=-1000,0,IF(R310&gt;9,(R310+2),IF(R310&lt;0,(-R310),"0"))))</f>
        <v>#VALUE!</v>
      </c>
      <c r="BP310" s="67" t="str">
        <f>IF(R310=1000,0,IF(R310=-1000,11,IF(R310&lt;-9,-(R310-2),IF(R310&gt;0,(R310),"0"))))</f>
        <v/>
      </c>
      <c r="BQ310" s="67">
        <f>IF(R310=1000,11,IF(R310=-1000,0,IF(R310&gt;0,11,IF(R310&lt;0,(-R310),"0"))))</f>
        <v>11</v>
      </c>
      <c r="BR310" s="67" t="str">
        <f>IF(R310=1000,0,IF(R310=-1000,11,IF(R310&lt;0,11,IF(R310&gt;0,(R310),"0"))))</f>
        <v/>
      </c>
      <c r="BS310" s="68" t="str">
        <f>IF(R310="","",IF(R310&gt;9,BO310,BQ310))</f>
        <v/>
      </c>
      <c r="BT310" s="69" t="str">
        <f>IF(R310="","","-")</f>
        <v/>
      </c>
      <c r="BU310" s="70" t="str">
        <f>IF(R310="","",IF(R310&lt;-9,BP310,BR310))</f>
        <v/>
      </c>
      <c r="BV310" s="67" t="e">
        <f>IF(S310=1000,11,IF(S310=-1000,0,IF(S310&gt;9,(S310+2),IF(S310&lt;0,(-S310),"0"))))</f>
        <v>#VALUE!</v>
      </c>
      <c r="BW310" s="67" t="str">
        <f>IF(S310=1000,0,IF(S310=-1000,11,IF(S310&lt;-9,-(S310-2),IF(S310&gt;0,(S310),"0"))))</f>
        <v/>
      </c>
      <c r="BX310" s="67">
        <f>IF(S310=1000,11,IF(S310=-1000,0,IF(S310&gt;0,11,IF(S310&lt;0,(-S310),"0"))))</f>
        <v>11</v>
      </c>
      <c r="BY310" s="71" t="str">
        <f>IF(S310=1000,0,IF(S310=-1000,11,IF(S310&lt;0,11,IF(S310&gt;0,(S310),"0"))))</f>
        <v/>
      </c>
      <c r="BZ310" s="68" t="str">
        <f>IF(S310="","",IF(S310&gt;9,BV310,BX310))</f>
        <v/>
      </c>
      <c r="CA310" s="69" t="str">
        <f>IF(S310="","","-")</f>
        <v/>
      </c>
      <c r="CB310" s="70" t="str">
        <f>IF(S310="","",IF(S310&lt;-9,BW310,BY310))</f>
        <v/>
      </c>
      <c r="CC310" s="72" t="str">
        <f>IF(O310="","",SUM(T310:X310))</f>
        <v/>
      </c>
      <c r="CD310" s="73" t="str">
        <f>IF(CC310="","","-")</f>
        <v/>
      </c>
      <c r="CE310" s="74" t="str">
        <f>IF(O310="","",SUM(Y310:AC310))</f>
        <v/>
      </c>
      <c r="CP310" s="32"/>
      <c r="CQ310" s="32"/>
    </row>
    <row r="311" spans="1:95" s="31" customFormat="1" ht="15" hidden="1" customHeight="1" outlineLevel="1" x14ac:dyDescent="0.2">
      <c r="A311" s="43"/>
      <c r="B311" s="44"/>
      <c r="C311" s="75">
        <v>2</v>
      </c>
      <c r="D311" s="76" t="str">
        <f>IF(A311="","",VLOOKUP(A311,СписокКМ!D:I,2,FALSE))</f>
        <v/>
      </c>
      <c r="E311" s="47"/>
      <c r="F311" s="77" t="str">
        <f>IF(B311="","",VLOOKUP(B311,СписокКМ!D:I,2,FALSE))</f>
        <v/>
      </c>
      <c r="G311" s="49"/>
      <c r="H311" s="41"/>
      <c r="I311" s="91"/>
      <c r="J311" s="91"/>
      <c r="K311" s="91"/>
      <c r="L311" s="91"/>
      <c r="M311" s="51"/>
      <c r="N311" s="42"/>
      <c r="O311" s="79" t="str">
        <f t="shared" si="245"/>
        <v/>
      </c>
      <c r="P311" s="79" t="str">
        <f t="shared" si="245"/>
        <v/>
      </c>
      <c r="Q311" s="79" t="str">
        <f t="shared" si="245"/>
        <v/>
      </c>
      <c r="R311" s="79" t="str">
        <f t="shared" si="245"/>
        <v/>
      </c>
      <c r="S311" s="80" t="str">
        <f t="shared" si="245"/>
        <v/>
      </c>
      <c r="T311" s="55" t="str">
        <f t="shared" si="246"/>
        <v/>
      </c>
      <c r="U311" s="56" t="str">
        <f t="shared" si="246"/>
        <v/>
      </c>
      <c r="V311" s="56" t="str">
        <f t="shared" si="246"/>
        <v/>
      </c>
      <c r="W311" s="56" t="str">
        <f t="shared" si="246"/>
        <v/>
      </c>
      <c r="X311" s="56" t="str">
        <f t="shared" si="246"/>
        <v/>
      </c>
      <c r="Y311" s="57" t="str">
        <f t="shared" si="247"/>
        <v/>
      </c>
      <c r="Z311" s="57" t="str">
        <f t="shared" si="247"/>
        <v/>
      </c>
      <c r="AA311" s="57" t="str">
        <f t="shared" si="247"/>
        <v/>
      </c>
      <c r="AB311" s="57" t="str">
        <f t="shared" si="247"/>
        <v/>
      </c>
      <c r="AC311" s="57" t="str">
        <f t="shared" si="247"/>
        <v/>
      </c>
      <c r="AD311" s="58" t="str">
        <f>IF(CC311="","",IF(CC311&gt;CE311,1,-1))</f>
        <v/>
      </c>
      <c r="AE311" s="58" t="str">
        <f>IF(CC311="","",IF(CC311&lt;CE311,1,-1))</f>
        <v/>
      </c>
      <c r="AF311" s="59">
        <f>IF(CC311&gt;CE311,1,0)</f>
        <v>0</v>
      </c>
      <c r="AG311" s="60">
        <f>IF(CE311&gt;CC311,1,0)</f>
        <v>0</v>
      </c>
      <c r="AH311" s="81" t="str">
        <f>IF(O311="","",AX311*1)</f>
        <v/>
      </c>
      <c r="AI311" s="92" t="str">
        <f>IF(P311="","",BE311*1)</f>
        <v/>
      </c>
      <c r="AJ311" s="92" t="str">
        <f>IF(Q311="","",BL311*1)</f>
        <v/>
      </c>
      <c r="AK311" s="92" t="str">
        <f>IF(R311="","",BS311*1)</f>
        <v/>
      </c>
      <c r="AL311" s="92" t="str">
        <f>IF(S311="","",BZ311*1)</f>
        <v/>
      </c>
      <c r="AM311" s="93" t="str">
        <f>IF(O311="","",AZ311*1)</f>
        <v/>
      </c>
      <c r="AN311" s="93" t="str">
        <f>IF(P311="","",BG311*1)</f>
        <v/>
      </c>
      <c r="AO311" s="93" t="str">
        <f>IF(Q311="","",BN311*1)</f>
        <v/>
      </c>
      <c r="AP311" s="93" t="str">
        <f>IF(R311="","",BU311*1)</f>
        <v/>
      </c>
      <c r="AQ311" s="93" t="str">
        <f>IF(S311="","",CB311*1)</f>
        <v/>
      </c>
      <c r="AR311" s="64">
        <f>SUM(AH311:AL311)</f>
        <v>0</v>
      </c>
      <c r="AS311" s="65">
        <f>SUM(AM311:AQ311)</f>
        <v>0</v>
      </c>
      <c r="AT311" s="66">
        <f>IF(O311=1000,11,IF(O311=-1000,0,IF(O311&gt;0,11,IF(O311&lt;0,(-O311),"0"))))</f>
        <v>11</v>
      </c>
      <c r="AU311" s="67" t="str">
        <f>IF(O311=1000,0,IF(O311=-1000,11,IF(O311&lt;-9,-(O311-2),IF(O311&gt;0,(O311),"0"))))</f>
        <v/>
      </c>
      <c r="AV311" s="66" t="e">
        <f>IF(O311=1000,11,IF(O311=-1000,0,IF(O311&gt;9,(O311+2),IF(O311&lt;0,(-O311),"0"))))</f>
        <v>#VALUE!</v>
      </c>
      <c r="AW311" s="67" t="str">
        <f>IF(O311=1000,0,IF(O311=-1000,11,IF(O311&lt;0,11,IF(O311&gt;0,(O311),"0"))))</f>
        <v/>
      </c>
      <c r="AX311" s="94" t="str">
        <f>IF(O311="","",IF(O311&gt;9,AV311,AT311))</f>
        <v/>
      </c>
      <c r="AY311" s="95" t="str">
        <f>IF(O311="","","-")</f>
        <v/>
      </c>
      <c r="AZ311" s="96" t="str">
        <f>IF(O311="","",IF(O311&lt;-9,AU311,AW311))</f>
        <v/>
      </c>
      <c r="BA311" s="66" t="e">
        <f>IF(P311=1000,11,IF(P311=-1000,0,IF(P311&gt;9,(P311+2),IF(P311&lt;0,(-P311),"0"))))</f>
        <v>#VALUE!</v>
      </c>
      <c r="BB311" s="67" t="str">
        <f>IF(P311=1000,0,IF(P311=-1000,11,IF(P311&lt;-9,-(P311-2),IF(P311&gt;0,(P311),"0"))))</f>
        <v/>
      </c>
      <c r="BC311" s="67">
        <f>IF(P311=1000,11,IF(P311=-1000,0,IF(P311&gt;0,11,IF(P311&lt;0,(-P311),"0"))))</f>
        <v>11</v>
      </c>
      <c r="BD311" s="67" t="str">
        <f>IF(P311=1000,0,IF(P311=-1000,11,IF(P311&lt;0,11,IF(P311&gt;0,(P311),"0"))))</f>
        <v/>
      </c>
      <c r="BE311" s="94" t="str">
        <f>IF(P311="","",IF(P311&gt;9,BA311,BC311))</f>
        <v/>
      </c>
      <c r="BF311" s="95" t="str">
        <f>IF(P311="","","-")</f>
        <v/>
      </c>
      <c r="BG311" s="96" t="str">
        <f>IF(P311="","",IF(P311&lt;-9,BB311,BD311))</f>
        <v/>
      </c>
      <c r="BH311" s="66" t="e">
        <f>IF(Q311=1000,11,IF(Q311=-1000,0,IF(Q311&gt;9,(Q311+2),IF(Q311&lt;0,(-Q311),"0"))))</f>
        <v>#VALUE!</v>
      </c>
      <c r="BI311" s="67" t="str">
        <f>IF(Q311=1000,0,IF(Q311=-1000,11,IF(Q311&lt;-9,-(Q311-2),IF(Q311&gt;0,(Q311),"0"))))</f>
        <v/>
      </c>
      <c r="BJ311" s="67">
        <f>IF(Q311=1000,11,IF(Q311=-1000,0,IF(Q311&gt;0,11,IF(Q311&lt;0,(-Q311),"0"))))</f>
        <v>11</v>
      </c>
      <c r="BK311" s="67" t="str">
        <f>IF(Q311=1000,0,IF(Q311=-1000,11,IF(Q311&lt;0,11,IF(Q311&gt;0,(Q311),"0"))))</f>
        <v/>
      </c>
      <c r="BL311" s="94" t="str">
        <f>IF(Q311="","",IF(Q311&gt;9,BH311,BJ311))</f>
        <v/>
      </c>
      <c r="BM311" s="95" t="str">
        <f>IF(Q311="","","-")</f>
        <v/>
      </c>
      <c r="BN311" s="96" t="str">
        <f>IF(Q311="","",IF(Q311&lt;-9,BI311,BK311))</f>
        <v/>
      </c>
      <c r="BO311" s="67" t="e">
        <f>IF(R311=1000,11,IF(R311=-1000,0,IF(R311&gt;9,(R311+2),IF(R311&lt;0,(-R311),"0"))))</f>
        <v>#VALUE!</v>
      </c>
      <c r="BP311" s="67" t="str">
        <f>IF(R311=1000,0,IF(R311=-1000,11,IF(R311&lt;-9,-(R311-2),IF(R311&gt;0,(R311),"0"))))</f>
        <v/>
      </c>
      <c r="BQ311" s="67">
        <f>IF(R311=1000,11,IF(R311=-1000,0,IF(R311&gt;0,11,IF(R311&lt;0,(-R311),"0"))))</f>
        <v>11</v>
      </c>
      <c r="BR311" s="67" t="str">
        <f>IF(R311=1000,0,IF(R311=-1000,11,IF(R311&lt;0,11,IF(R311&gt;0,(R311),"0"))))</f>
        <v/>
      </c>
      <c r="BS311" s="94" t="str">
        <f>IF(R311="","",IF(R311&gt;9,BO311,BQ311))</f>
        <v/>
      </c>
      <c r="BT311" s="95" t="str">
        <f>IF(R311="","","-")</f>
        <v/>
      </c>
      <c r="BU311" s="96" t="str">
        <f>IF(R311="","",IF(R311&lt;-9,BP311,BR311))</f>
        <v/>
      </c>
      <c r="BV311" s="67" t="e">
        <f>IF(S311=1000,11,IF(S311=-1000,0,IF(S311&gt;9,(S311+2),IF(S311&lt;0,(-S311),"0"))))</f>
        <v>#VALUE!</v>
      </c>
      <c r="BW311" s="67" t="str">
        <f>IF(S311=1000,0,IF(S311=-1000,11,IF(S311&lt;-9,-(S311-2),IF(S311&gt;0,(S311),"0"))))</f>
        <v/>
      </c>
      <c r="BX311" s="67">
        <f>IF(S311=1000,11,IF(S311=-1000,0,IF(S311&gt;0,11,IF(S311&lt;0,(-S311),"0"))))</f>
        <v>11</v>
      </c>
      <c r="BY311" s="71" t="str">
        <f>IF(S311=1000,0,IF(S311=-1000,11,IF(S311&lt;0,11,IF(S311&gt;0,(S311),"0"))))</f>
        <v/>
      </c>
      <c r="BZ311" s="94" t="str">
        <f>IF(S311="","",IF(S311&gt;9,BV311,BX311))</f>
        <v/>
      </c>
      <c r="CA311" s="95" t="str">
        <f>IF(S311="","","-")</f>
        <v/>
      </c>
      <c r="CB311" s="96" t="str">
        <f>IF(S311="","",IF(S311&lt;-9,BW311,BY311))</f>
        <v/>
      </c>
      <c r="CC311" s="97" t="str">
        <f>IF(O311="","",SUM(T311:X311))</f>
        <v/>
      </c>
      <c r="CD311" s="88" t="str">
        <f>IF(CC311="","","-")</f>
        <v/>
      </c>
      <c r="CE311" s="98" t="str">
        <f>IF(O311="","",SUM(Y311:AC311))</f>
        <v/>
      </c>
      <c r="CP311" s="32"/>
      <c r="CQ311" s="32"/>
    </row>
    <row r="312" spans="1:95" s="31" customFormat="1" ht="15" hidden="1" customHeight="1" outlineLevel="1" x14ac:dyDescent="0.2">
      <c r="A312" s="43"/>
      <c r="B312" s="44"/>
      <c r="C312" s="1250">
        <v>3</v>
      </c>
      <c r="D312" s="76" t="str">
        <f>IF(A312="","",VLOOKUP(A312,СписокКМ!D:I,2,FALSE))</f>
        <v/>
      </c>
      <c r="E312" s="47"/>
      <c r="F312" s="77" t="str">
        <f>IF(B312="","",VLOOKUP(B312,СписокКМ!D:I,2,FALSE))</f>
        <v/>
      </c>
      <c r="G312" s="49"/>
      <c r="H312" s="41"/>
      <c r="I312" s="1252"/>
      <c r="J312" s="1252"/>
      <c r="K312" s="1252"/>
      <c r="L312" s="1252"/>
      <c r="M312" s="1252"/>
      <c r="N312" s="42"/>
      <c r="O312" s="1244" t="str">
        <f>IF(I312="","",IF(I312="0",1000,IF(I312="-0",-1000,I312*1)))</f>
        <v/>
      </c>
      <c r="P312" s="1244" t="str">
        <f>IF(J312="","",IF(J312="0",1000,IF(J312="-0",-1000,J312*1)))</f>
        <v/>
      </c>
      <c r="Q312" s="1244" t="str">
        <f>IF(K312="","",IF(K312="0",1000,IF(K312="-0",-1000,K312*1)))</f>
        <v/>
      </c>
      <c r="R312" s="1244" t="str">
        <f>IF(L313="","",IF(L313="0",1000,IF(L313="-0",-1000,L313*1)))</f>
        <v/>
      </c>
      <c r="S312" s="1246" t="str">
        <f>IF(M313="","",IF(M313="0",1000,IF(M313="-0",-1000,M313*1)))</f>
        <v/>
      </c>
      <c r="T312" s="1248" t="str">
        <f t="shared" si="246"/>
        <v/>
      </c>
      <c r="U312" s="1284" t="str">
        <f t="shared" si="246"/>
        <v/>
      </c>
      <c r="V312" s="1284" t="str">
        <f t="shared" si="246"/>
        <v/>
      </c>
      <c r="W312" s="1284" t="str">
        <f t="shared" si="246"/>
        <v/>
      </c>
      <c r="X312" s="1284" t="str">
        <f t="shared" si="246"/>
        <v/>
      </c>
      <c r="Y312" s="1278" t="str">
        <f t="shared" si="247"/>
        <v/>
      </c>
      <c r="Z312" s="1278" t="str">
        <f t="shared" si="247"/>
        <v/>
      </c>
      <c r="AA312" s="1278" t="str">
        <f t="shared" si="247"/>
        <v/>
      </c>
      <c r="AB312" s="1278" t="str">
        <f t="shared" si="247"/>
        <v/>
      </c>
      <c r="AC312" s="1278" t="str">
        <f t="shared" si="247"/>
        <v/>
      </c>
      <c r="AD312" s="1280" t="str">
        <f>IF(CC312="","",IF(CC312&gt;CE312,1,-1))</f>
        <v/>
      </c>
      <c r="AE312" s="1280" t="str">
        <f>IF(CC312="","",IF(CC312&lt;CE312,1,-1))</f>
        <v/>
      </c>
      <c r="AF312" s="1282">
        <f>IF(CC312&gt;CE312,1,0)</f>
        <v>0</v>
      </c>
      <c r="AG312" s="1272">
        <f>IF(CE312&gt;CC312,1,0)</f>
        <v>0</v>
      </c>
      <c r="AH312" s="1274" t="str">
        <f>IF(O312="","",AX312*1)</f>
        <v/>
      </c>
      <c r="AI312" s="1276" t="str">
        <f>IF(P312="","",BE312*1)</f>
        <v/>
      </c>
      <c r="AJ312" s="1276" t="str">
        <f>IF(Q312="","",BL312*1)</f>
        <v/>
      </c>
      <c r="AK312" s="1276" t="str">
        <f>IF(R312="","",BS312*1)</f>
        <v/>
      </c>
      <c r="AL312" s="1276" t="str">
        <f>IF(S312="","",BZ312*1)</f>
        <v/>
      </c>
      <c r="AM312" s="1298" t="str">
        <f>IF(O312="","",AZ312*1)</f>
        <v/>
      </c>
      <c r="AN312" s="1298" t="str">
        <f>IF(P312="","",BG312*1)</f>
        <v/>
      </c>
      <c r="AO312" s="1298" t="str">
        <f>IF(Q312="","",BN312*1)</f>
        <v/>
      </c>
      <c r="AP312" s="1298" t="str">
        <f>IF(R312="","",BU312*1)</f>
        <v/>
      </c>
      <c r="AQ312" s="1298" t="str">
        <f>IF(S312="","",CB312*1)</f>
        <v/>
      </c>
      <c r="AR312" s="1300">
        <f>SUM(AH313:AL313)</f>
        <v>0</v>
      </c>
      <c r="AS312" s="1292">
        <f>SUM(AM313:AQ313)</f>
        <v>0</v>
      </c>
      <c r="AT312" s="1294">
        <f>IF(O312=1000,11,IF(O312=-1000,0,IF(O312&gt;0,11,IF(O312&lt;0,(-O312),"0"))))</f>
        <v>11</v>
      </c>
      <c r="AU312" s="1286" t="str">
        <f>IF(O312=1000,0,IF(O312=-1000,11,IF(O312&lt;-9,-(O312-2),IF(O312&gt;0,(O312),"0"))))</f>
        <v/>
      </c>
      <c r="AV312" s="1286" t="e">
        <f>IF(O312=1000,11,IF(O312=-1000,0,IF(O312&gt;9,(O312+2),IF(O312&lt;0,(-O312),"0"))))</f>
        <v>#VALUE!</v>
      </c>
      <c r="AW312" s="1286" t="str">
        <f>IF(O312=1000,0,IF(O312=-1000,11,IF(O312&lt;0,11,IF(O312&gt;0,(O312),"0"))))</f>
        <v/>
      </c>
      <c r="AX312" s="1296" t="str">
        <f>IF(O312="","",IF(O312&gt;9,AV312,AT312))</f>
        <v/>
      </c>
      <c r="AY312" s="1288" t="str">
        <f>IF(O312="","","-")</f>
        <v/>
      </c>
      <c r="AZ312" s="1290" t="str">
        <f>IF(O312="","",IF(O312&lt;-9,AU312,AW312))</f>
        <v/>
      </c>
      <c r="BA312" s="1286" t="e">
        <f>IF(P312=1000,11,IF(P312=-1000,0,IF(P312&gt;9,(P312+2),IF(P312&lt;0,(-P312),"0"))))</f>
        <v>#VALUE!</v>
      </c>
      <c r="BB312" s="1286" t="str">
        <f>IF(P312=1000,0,IF(P312=-1000,11,IF(P312&lt;-9,-(P312-2),IF(P312&gt;0,(P312),"0"))))</f>
        <v/>
      </c>
      <c r="BC312" s="1286">
        <f>IF(P312=1000,11,IF(P312=-1000,0,IF(P312&gt;0,11,IF(P312&lt;0,(-P312),"0"))))</f>
        <v>11</v>
      </c>
      <c r="BD312" s="1286" t="str">
        <f>IF(P312=1000,0,IF(P312=-1000,11,IF(P312&lt;0,11,IF(P312&gt;0,(P312),"0"))))</f>
        <v/>
      </c>
      <c r="BE312" s="1296" t="str">
        <f>IF(P312="","",IF(P312&gt;9,BA312,BC312))</f>
        <v/>
      </c>
      <c r="BF312" s="1288" t="str">
        <f>IF(P312="","","-")</f>
        <v/>
      </c>
      <c r="BG312" s="1290" t="str">
        <f>IF(P312="","",IF(P312&lt;-9,BB312,BD312))</f>
        <v/>
      </c>
      <c r="BH312" s="1286" t="e">
        <f>IF(Q312=1000,11,IF(Q312=-1000,0,IF(Q312&gt;9,(Q312+2),IF(Q312&lt;0,(-Q312),"0"))))</f>
        <v>#VALUE!</v>
      </c>
      <c r="BI312" s="1286" t="str">
        <f>IF(Q312=1000,0,IF(Q312=-1000,11,IF(Q312&lt;-9,-(Q312-2),IF(Q312&gt;0,(Q312),"0"))))</f>
        <v/>
      </c>
      <c r="BJ312" s="1286">
        <f>IF(Q312=1000,11,IF(Q312=-1000,0,IF(Q312&gt;0,11,IF(Q312&lt;0,(-Q312),"0"))))</f>
        <v>11</v>
      </c>
      <c r="BK312" s="1286" t="str">
        <f>IF(Q312=1000,0,IF(Q312=-1000,11,IF(Q312&lt;0,11,IF(Q312&gt;0,(Q312),"0"))))</f>
        <v/>
      </c>
      <c r="BL312" s="1296" t="str">
        <f>IF(Q312="","",IF(Q312&gt;9,BH312,BJ312))</f>
        <v/>
      </c>
      <c r="BM312" s="1288" t="str">
        <f>IF(Q312="","","-")</f>
        <v/>
      </c>
      <c r="BN312" s="1290" t="str">
        <f>IF(Q312="","",IF(Q312&lt;-9,BI312,BK312))</f>
        <v/>
      </c>
      <c r="BO312" s="1286" t="e">
        <f>IF(R312=1000,11,IF(R312=-1000,0,IF(R312&gt;9,(R312+2),IF(R312&lt;0,(-R312),"0"))))</f>
        <v>#VALUE!</v>
      </c>
      <c r="BP312" s="1286" t="str">
        <f>IF(R312=1000,0,IF(R312=-1000,11,IF(R312&lt;-9,-(R312-2),IF(R312&gt;0,(R312),"0"))))</f>
        <v/>
      </c>
      <c r="BQ312" s="1286">
        <f>IF(R312=1000,11,IF(R312=-1000,0,IF(R312&gt;0,11,IF(R312&lt;0,(-R312),"0"))))</f>
        <v>11</v>
      </c>
      <c r="BR312" s="1286" t="str">
        <f>IF(R312=1000,0,IF(R312=-1000,11,IF(R312&lt;0,11,IF(R312&gt;0,(R312),"0"))))</f>
        <v/>
      </c>
      <c r="BS312" s="1296" t="str">
        <f>IF(R312="","",IF(R312&gt;9,BO312,BQ312))</f>
        <v/>
      </c>
      <c r="BT312" s="1288" t="str">
        <f>IF(R312="","","-")</f>
        <v/>
      </c>
      <c r="BU312" s="1290" t="str">
        <f>IF(R312="","",IF(R312&lt;-9,BP312,BR312))</f>
        <v/>
      </c>
      <c r="BV312" s="1286" t="e">
        <f>IF(S312=1000,11,IF(S312=-1000,0,IF(S312&gt;9,(S312+2),IF(S312&lt;0,(-S312),"0"))))</f>
        <v>#VALUE!</v>
      </c>
      <c r="BW312" s="1286" t="str">
        <f>IF(S312=1000,0,IF(S312=-1000,11,IF(S312&lt;-9,-(S312-2),IF(S312&gt;0,(S312),"0"))))</f>
        <v/>
      </c>
      <c r="BX312" s="1286">
        <f>IF(S312=1000,11,IF(S312=-1000,0,IF(S312&gt;0,11,IF(S312&lt;0,(-S312),"0"))))</f>
        <v>11</v>
      </c>
      <c r="BY312" s="1286" t="str">
        <f>IF(S312=1000,0,IF(S312=-1000,11,IF(S312&lt;0,11,IF(S312&gt;0,(S312),"0"))))</f>
        <v/>
      </c>
      <c r="BZ312" s="1296" t="str">
        <f>IF(S312="","",IF(S312&gt;9,BV312,BX312))</f>
        <v/>
      </c>
      <c r="CA312" s="1288" t="str">
        <f>IF(S312="","","-")</f>
        <v/>
      </c>
      <c r="CB312" s="1290" t="str">
        <f>IF(S312="","",IF(S312&lt;-9,BW312,BY312))</f>
        <v/>
      </c>
      <c r="CC312" s="1302" t="str">
        <f>IF(O312="","",SUM(T312:X313))</f>
        <v/>
      </c>
      <c r="CD312" s="1304" t="str">
        <f>IF(CC312="","","-")</f>
        <v/>
      </c>
      <c r="CE312" s="1306" t="str">
        <f>IF(O312="","",SUM(Y312:AC313))</f>
        <v/>
      </c>
      <c r="CP312" s="32"/>
      <c r="CQ312" s="32"/>
    </row>
    <row r="313" spans="1:95" s="31" customFormat="1" ht="15" hidden="1" customHeight="1" outlineLevel="1" x14ac:dyDescent="0.2">
      <c r="A313" s="43"/>
      <c r="B313" s="44"/>
      <c r="C313" s="1251"/>
      <c r="D313" s="46" t="str">
        <f>IF(A313="","",VLOOKUP(A313,СписокКМ!D:I,2,FALSE))</f>
        <v/>
      </c>
      <c r="E313" s="47"/>
      <c r="F313" s="48" t="str">
        <f>IF(B313="","",VLOOKUP(B313,СписокКМ!D:I,2,FALSE))</f>
        <v/>
      </c>
      <c r="G313" s="49"/>
      <c r="H313" s="41"/>
      <c r="I313" s="1253"/>
      <c r="J313" s="1253"/>
      <c r="K313" s="1253"/>
      <c r="L313" s="1253"/>
      <c r="M313" s="1253"/>
      <c r="N313" s="42"/>
      <c r="O313" s="1245"/>
      <c r="P313" s="1245"/>
      <c r="Q313" s="1245"/>
      <c r="R313" s="1245"/>
      <c r="S313" s="1247"/>
      <c r="T313" s="1249"/>
      <c r="U313" s="1285"/>
      <c r="V313" s="1285"/>
      <c r="W313" s="1285"/>
      <c r="X313" s="1285"/>
      <c r="Y313" s="1279"/>
      <c r="Z313" s="1279"/>
      <c r="AA313" s="1279"/>
      <c r="AB313" s="1279"/>
      <c r="AC313" s="1279"/>
      <c r="AD313" s="1281"/>
      <c r="AE313" s="1281"/>
      <c r="AF313" s="1283"/>
      <c r="AG313" s="1273"/>
      <c r="AH313" s="1275"/>
      <c r="AI313" s="1277"/>
      <c r="AJ313" s="1277"/>
      <c r="AK313" s="1277"/>
      <c r="AL313" s="1277"/>
      <c r="AM313" s="1299"/>
      <c r="AN313" s="1299"/>
      <c r="AO313" s="1299"/>
      <c r="AP313" s="1299"/>
      <c r="AQ313" s="1299"/>
      <c r="AR313" s="1301"/>
      <c r="AS313" s="1293"/>
      <c r="AT313" s="1295"/>
      <c r="AU313" s="1287"/>
      <c r="AV313" s="1287"/>
      <c r="AW313" s="1287"/>
      <c r="AX313" s="1297"/>
      <c r="AY313" s="1289"/>
      <c r="AZ313" s="1291"/>
      <c r="BA313" s="1287"/>
      <c r="BB313" s="1287"/>
      <c r="BC313" s="1287"/>
      <c r="BD313" s="1287"/>
      <c r="BE313" s="1297"/>
      <c r="BF313" s="1289"/>
      <c r="BG313" s="1291"/>
      <c r="BH313" s="1287"/>
      <c r="BI313" s="1287"/>
      <c r="BJ313" s="1287"/>
      <c r="BK313" s="1287"/>
      <c r="BL313" s="1297"/>
      <c r="BM313" s="1289"/>
      <c r="BN313" s="1291"/>
      <c r="BO313" s="1287"/>
      <c r="BP313" s="1287"/>
      <c r="BQ313" s="1287"/>
      <c r="BR313" s="1287"/>
      <c r="BS313" s="1297"/>
      <c r="BT313" s="1289"/>
      <c r="BU313" s="1291"/>
      <c r="BV313" s="1287"/>
      <c r="BW313" s="1287"/>
      <c r="BX313" s="1287"/>
      <c r="BY313" s="1287"/>
      <c r="BZ313" s="1297"/>
      <c r="CA313" s="1289"/>
      <c r="CB313" s="1291"/>
      <c r="CC313" s="1303"/>
      <c r="CD313" s="1305"/>
      <c r="CE313" s="1307"/>
      <c r="CP313" s="32"/>
      <c r="CQ313" s="32"/>
    </row>
    <row r="314" spans="1:95" s="31" customFormat="1" ht="15" hidden="1" customHeight="1" outlineLevel="1" x14ac:dyDescent="0.2">
      <c r="A314" s="99" t="str">
        <f>IF(A310="","",A310)</f>
        <v/>
      </c>
      <c r="B314" s="99" t="str">
        <f>IF(B310="","",B311)</f>
        <v/>
      </c>
      <c r="C314" s="75">
        <v>4</v>
      </c>
      <c r="D314" s="100" t="str">
        <f>IF(A314="","",VLOOKUP(A314,СписокКМ!D:I,2,FALSE))</f>
        <v/>
      </c>
      <c r="E314" s="101"/>
      <c r="F314" s="77" t="str">
        <f>IF(B314="","",VLOOKUP(B314,СписокКМ!D:I,2,FALSE))</f>
        <v/>
      </c>
      <c r="G314" s="102"/>
      <c r="H314" s="41"/>
      <c r="I314" s="91"/>
      <c r="J314" s="91"/>
      <c r="K314" s="91"/>
      <c r="L314" s="91"/>
      <c r="M314" s="91"/>
      <c r="N314" s="42"/>
      <c r="O314" s="79" t="str">
        <f t="shared" ref="O314:S315" si="248">IF(I314="","",IF(I314="0",1000,IF(I314="-0",-1000,I314*1)))</f>
        <v/>
      </c>
      <c r="P314" s="79" t="str">
        <f t="shared" si="248"/>
        <v/>
      </c>
      <c r="Q314" s="79" t="str">
        <f t="shared" si="248"/>
        <v/>
      </c>
      <c r="R314" s="79" t="str">
        <f t="shared" si="248"/>
        <v/>
      </c>
      <c r="S314" s="80" t="str">
        <f t="shared" si="248"/>
        <v/>
      </c>
      <c r="T314" s="103" t="str">
        <f t="shared" ref="T314:X315" si="249">IF(O314="","",IF(O314&gt;0,1,0))</f>
        <v/>
      </c>
      <c r="U314" s="104" t="str">
        <f t="shared" si="249"/>
        <v/>
      </c>
      <c r="V314" s="104" t="str">
        <f t="shared" si="249"/>
        <v/>
      </c>
      <c r="W314" s="104" t="str">
        <f t="shared" si="249"/>
        <v/>
      </c>
      <c r="X314" s="104" t="str">
        <f t="shared" si="249"/>
        <v/>
      </c>
      <c r="Y314" s="105" t="str">
        <f t="shared" ref="Y314:AC315" si="250">IF(O314="","",IF(O314&lt;0,1,0))</f>
        <v/>
      </c>
      <c r="Z314" s="105" t="str">
        <f t="shared" si="250"/>
        <v/>
      </c>
      <c r="AA314" s="105" t="str">
        <f t="shared" si="250"/>
        <v/>
      </c>
      <c r="AB314" s="105" t="str">
        <f t="shared" si="250"/>
        <v/>
      </c>
      <c r="AC314" s="105" t="str">
        <f t="shared" si="250"/>
        <v/>
      </c>
      <c r="AD314" s="106" t="str">
        <f>IF(CC314="","",IF(CC314&gt;CE314,1,-1))</f>
        <v/>
      </c>
      <c r="AE314" s="106" t="str">
        <f>IF(CC314="","",IF(CC314&lt;CE314,1,-1))</f>
        <v/>
      </c>
      <c r="AF314" s="107">
        <f>IF(CC314&gt;CE314,1,0)</f>
        <v>0</v>
      </c>
      <c r="AG314" s="108">
        <f>IF(CE314&gt;CC314,1,0)</f>
        <v>0</v>
      </c>
      <c r="AH314" s="81" t="str">
        <f>IF(O314="","",AX314*1)</f>
        <v/>
      </c>
      <c r="AI314" s="92" t="str">
        <f>IF(P314="","",BE314*1)</f>
        <v/>
      </c>
      <c r="AJ314" s="92" t="str">
        <f>IF(Q314="","",BL314*1)</f>
        <v/>
      </c>
      <c r="AK314" s="92" t="str">
        <f>IF(R314="","",BS314*1)</f>
        <v/>
      </c>
      <c r="AL314" s="92" t="str">
        <f>IF(S314="","",BZ314*1)</f>
        <v/>
      </c>
      <c r="AM314" s="93" t="str">
        <f>IF(O314="","",AZ314*1)</f>
        <v/>
      </c>
      <c r="AN314" s="93" t="str">
        <f>IF(P314="","",BG314*1)</f>
        <v/>
      </c>
      <c r="AO314" s="93" t="str">
        <f>IF(Q314="","",BN314*1)</f>
        <v/>
      </c>
      <c r="AP314" s="93" t="str">
        <f>IF(R314="","",BU314*1)</f>
        <v/>
      </c>
      <c r="AQ314" s="93" t="str">
        <f>IF(S314="","",CB314*1)</f>
        <v/>
      </c>
      <c r="AR314" s="109">
        <f>SUM(AH314:AL314)</f>
        <v>0</v>
      </c>
      <c r="AS314" s="110">
        <f>SUM(AM314:AQ314)</f>
        <v>0</v>
      </c>
      <c r="AT314" s="111">
        <f>IF(O314=1000,11,IF(O314=-1000,0,IF(O314&gt;0,11,IF(O314&lt;0,(-O314),"0"))))</f>
        <v>11</v>
      </c>
      <c r="AU314" s="112" t="str">
        <f>IF(O314=1000,0,IF(O314=-1000,11,IF(O314&lt;-9,-(O314-2),IF(O314&gt;0,(O314),"0"))))</f>
        <v/>
      </c>
      <c r="AV314" s="111" t="e">
        <f>IF(O314=1000,11,IF(O314=-1000,0,IF(O314&gt;9,(O314+2),IF(O314&lt;0,(-O314),"0"))))</f>
        <v>#VALUE!</v>
      </c>
      <c r="AW314" s="112" t="str">
        <f>IF(O314=1000,0,IF(O314=-1000,11,IF(O314&lt;0,11,IF(O314&gt;0,(O314),"0"))))</f>
        <v/>
      </c>
      <c r="AX314" s="94" t="str">
        <f>IF(O314="","",IF(O314&gt;9,AV314,AT314))</f>
        <v/>
      </c>
      <c r="AY314" s="95" t="str">
        <f>IF(O314="","","-")</f>
        <v/>
      </c>
      <c r="AZ314" s="96" t="str">
        <f>IF(O314="","",IF(O314&lt;-9,AU314,AW314))</f>
        <v/>
      </c>
      <c r="BA314" s="111" t="e">
        <f>IF(P314=1000,11,IF(P314=-1000,0,IF(P314&gt;9,(P314+2),IF(P314&lt;0,(-P314),"0"))))</f>
        <v>#VALUE!</v>
      </c>
      <c r="BB314" s="112" t="str">
        <f>IF(P314=1000,0,IF(P314=-1000,11,IF(P314&lt;-9,-(P314-2),IF(P314&gt;0,(P314),"0"))))</f>
        <v/>
      </c>
      <c r="BC314" s="112">
        <f>IF(P314=1000,11,IF(P314=-1000,0,IF(P314&gt;0,11,IF(P314&lt;0,(-P314),"0"))))</f>
        <v>11</v>
      </c>
      <c r="BD314" s="112" t="str">
        <f>IF(P314=1000,0,IF(P314=-1000,11,IF(P314&lt;0,11,IF(P314&gt;0,(P314),"0"))))</f>
        <v/>
      </c>
      <c r="BE314" s="94" t="str">
        <f>IF(P314="","",IF(P314&gt;9,BA314,BC314))</f>
        <v/>
      </c>
      <c r="BF314" s="95" t="str">
        <f>IF(P314="","","-")</f>
        <v/>
      </c>
      <c r="BG314" s="96" t="str">
        <f>IF(P314="","",IF(P314&lt;-9,BB314,BD314))</f>
        <v/>
      </c>
      <c r="BH314" s="111" t="e">
        <f>IF(Q314=1000,11,IF(Q314=-1000,0,IF(Q314&gt;9,(Q314+2),IF(Q314&lt;0,(-Q314),"0"))))</f>
        <v>#VALUE!</v>
      </c>
      <c r="BI314" s="112" t="str">
        <f>IF(Q314=1000,0,IF(Q314=-1000,11,IF(Q314&lt;-9,-(Q314-2),IF(Q314&gt;0,(Q314),"0"))))</f>
        <v/>
      </c>
      <c r="BJ314" s="112">
        <f>IF(Q314=1000,11,IF(Q314=-1000,0,IF(Q314&gt;0,11,IF(Q314&lt;0,(-Q314),"0"))))</f>
        <v>11</v>
      </c>
      <c r="BK314" s="112" t="str">
        <f>IF(Q314=1000,0,IF(Q314=-1000,11,IF(Q314&lt;0,11,IF(Q314&gt;0,(Q314),"0"))))</f>
        <v/>
      </c>
      <c r="BL314" s="94" t="str">
        <f>IF(Q314="","",IF(Q314&gt;9,BH314,BJ314))</f>
        <v/>
      </c>
      <c r="BM314" s="95" t="str">
        <f>IF(Q314="","","-")</f>
        <v/>
      </c>
      <c r="BN314" s="96" t="str">
        <f>IF(Q314="","",IF(Q314&lt;-9,BI314,BK314))</f>
        <v/>
      </c>
      <c r="BO314" s="112" t="e">
        <f>IF(R314=1000,11,IF(R314=-1000,0,IF(R314&gt;9,(R314+2),IF(R314&lt;0,(-R314),"0"))))</f>
        <v>#VALUE!</v>
      </c>
      <c r="BP314" s="112" t="str">
        <f>IF(R314=1000,0,IF(R314=-1000,11,IF(R314&lt;-9,-(R314-2),IF(R314&gt;0,(R314),"0"))))</f>
        <v/>
      </c>
      <c r="BQ314" s="112">
        <f>IF(R314=1000,11,IF(R314=-1000,0,IF(R314&gt;0,11,IF(R314&lt;0,(-R314),"0"))))</f>
        <v>11</v>
      </c>
      <c r="BR314" s="112" t="str">
        <f>IF(R314=1000,0,IF(R314=-1000,11,IF(R314&lt;0,11,IF(R314&gt;0,(R314),"0"))))</f>
        <v/>
      </c>
      <c r="BS314" s="94" t="str">
        <f>IF(R314="","",IF(R314&gt;9,BO314,BQ314))</f>
        <v/>
      </c>
      <c r="BT314" s="95" t="str">
        <f>IF(R314="","","-")</f>
        <v/>
      </c>
      <c r="BU314" s="96" t="str">
        <f>IF(R314="","",IF(R314&lt;-9,BP314,BR314))</f>
        <v/>
      </c>
      <c r="BV314" s="112" t="e">
        <f>IF(S314=1000,11,IF(S314=-1000,0,IF(S314&gt;9,(S314+2),IF(S314&lt;0,(-S314),"0"))))</f>
        <v>#VALUE!</v>
      </c>
      <c r="BW314" s="112" t="str">
        <f>IF(S314=1000,0,IF(S314=-1000,11,IF(S314&lt;-9,-(S314-2),IF(S314&gt;0,(S314),"0"))))</f>
        <v/>
      </c>
      <c r="BX314" s="112">
        <f>IF(S314=1000,11,IF(S314=-1000,0,IF(S314&gt;0,11,IF(S314&lt;0,(-S314),"0"))))</f>
        <v>11</v>
      </c>
      <c r="BY314" s="113" t="str">
        <f>IF(S314=1000,0,IF(S314=-1000,11,IF(S314&lt;0,11,IF(S314&gt;0,(S314),"0"))))</f>
        <v/>
      </c>
      <c r="BZ314" s="94" t="str">
        <f>IF(S314="","",IF(S314&gt;9,BV314,BX314))</f>
        <v/>
      </c>
      <c r="CA314" s="95" t="str">
        <f>IF(S314="","","-")</f>
        <v/>
      </c>
      <c r="CB314" s="96" t="str">
        <f>IF(S314="","",IF(S314&lt;-9,BW314,BY314))</f>
        <v/>
      </c>
      <c r="CC314" s="97" t="str">
        <f>IF(O314="","",SUM(T314:X314))</f>
        <v/>
      </c>
      <c r="CD314" s="88" t="str">
        <f>IF(CC314="","","-")</f>
        <v/>
      </c>
      <c r="CE314" s="98" t="str">
        <f>IF(O314="","",SUM(Y314:AC314))</f>
        <v/>
      </c>
      <c r="CP314" s="32"/>
      <c r="CQ314" s="32"/>
    </row>
    <row r="315" spans="1:95" s="31" customFormat="1" ht="15" hidden="1" customHeight="1" outlineLevel="1" thickBot="1" x14ac:dyDescent="0.25">
      <c r="A315" s="99" t="str">
        <f>IF(A310="","",A311)</f>
        <v/>
      </c>
      <c r="B315" s="99" t="str">
        <f>IF(B310="","",B310)</f>
        <v/>
      </c>
      <c r="C315" s="114">
        <v>5</v>
      </c>
      <c r="D315" s="115" t="str">
        <f>IF(A315="","",VLOOKUP(A315,СписокКМ!D:I,2,FALSE))</f>
        <v/>
      </c>
      <c r="E315" s="116"/>
      <c r="F315" s="117" t="str">
        <f>IF(B315="","",VLOOKUP(B315,СписокКМ!D:I,2,FALSE))</f>
        <v/>
      </c>
      <c r="G315" s="118"/>
      <c r="H315" s="119"/>
      <c r="I315" s="120"/>
      <c r="J315" s="120"/>
      <c r="K315" s="120"/>
      <c r="L315" s="121"/>
      <c r="M315" s="121"/>
      <c r="N315" s="122"/>
      <c r="O315" s="123" t="str">
        <f t="shared" si="248"/>
        <v/>
      </c>
      <c r="P315" s="123" t="str">
        <f t="shared" si="248"/>
        <v/>
      </c>
      <c r="Q315" s="123" t="str">
        <f t="shared" si="248"/>
        <v/>
      </c>
      <c r="R315" s="123" t="str">
        <f t="shared" si="248"/>
        <v/>
      </c>
      <c r="S315" s="124" t="str">
        <f t="shared" si="248"/>
        <v/>
      </c>
      <c r="T315" s="125" t="str">
        <f t="shared" si="249"/>
        <v/>
      </c>
      <c r="U315" s="126" t="str">
        <f t="shared" si="249"/>
        <v/>
      </c>
      <c r="V315" s="126" t="str">
        <f t="shared" si="249"/>
        <v/>
      </c>
      <c r="W315" s="126" t="str">
        <f t="shared" si="249"/>
        <v/>
      </c>
      <c r="X315" s="126" t="str">
        <f t="shared" si="249"/>
        <v/>
      </c>
      <c r="Y315" s="127" t="str">
        <f t="shared" si="250"/>
        <v/>
      </c>
      <c r="Z315" s="127" t="str">
        <f t="shared" si="250"/>
        <v/>
      </c>
      <c r="AA315" s="127" t="str">
        <f t="shared" si="250"/>
        <v/>
      </c>
      <c r="AB315" s="127" t="str">
        <f t="shared" si="250"/>
        <v/>
      </c>
      <c r="AC315" s="127" t="str">
        <f t="shared" si="250"/>
        <v/>
      </c>
      <c r="AD315" s="128" t="str">
        <f>IF(CC315="","",IF(CC315&gt;CE315,1,-1))</f>
        <v/>
      </c>
      <c r="AE315" s="128" t="str">
        <f>IF(CC315="","",IF(CC315&lt;CE315,1,-1))</f>
        <v/>
      </c>
      <c r="AF315" s="129">
        <f>IF(CC315&gt;CE315,1,0)</f>
        <v>0</v>
      </c>
      <c r="AG315" s="130">
        <f>IF(CE315&gt;CC315,1,0)</f>
        <v>0</v>
      </c>
      <c r="AH315" s="131" t="str">
        <f>IF(O315="","",AX315*1)</f>
        <v/>
      </c>
      <c r="AI315" s="132" t="str">
        <f>IF(P315="","",BE315*1)</f>
        <v/>
      </c>
      <c r="AJ315" s="132" t="str">
        <f>IF(Q315="","",BL315*1)</f>
        <v/>
      </c>
      <c r="AK315" s="132" t="str">
        <f>IF(R315="","",BS315*1)</f>
        <v/>
      </c>
      <c r="AL315" s="132" t="str">
        <f>IF(S315="","",BZ315*1)</f>
        <v/>
      </c>
      <c r="AM315" s="133" t="str">
        <f>IF(O315="","",AZ315*1)</f>
        <v/>
      </c>
      <c r="AN315" s="133" t="str">
        <f>IF(P315="","",BG315*1)</f>
        <v/>
      </c>
      <c r="AO315" s="133" t="str">
        <f>IF(Q315="","",BN315*1)</f>
        <v/>
      </c>
      <c r="AP315" s="133" t="str">
        <f>IF(R315="","",BU315*1)</f>
        <v/>
      </c>
      <c r="AQ315" s="133" t="str">
        <f>IF(S315="","",CB315*1)</f>
        <v/>
      </c>
      <c r="AR315" s="134">
        <f>SUM(AH315:AL315)</f>
        <v>0</v>
      </c>
      <c r="AS315" s="135">
        <f>SUM(AM315:AQ315)</f>
        <v>0</v>
      </c>
      <c r="AT315" s="136">
        <f>IF(O315=1000,11,IF(O315=-1000,0,IF(O315&gt;0,11,IF(O315&lt;0,(-O315),"0"))))</f>
        <v>11</v>
      </c>
      <c r="AU315" s="137" t="str">
        <f>IF(O315=1000,0,IF(O315=-1000,11,IF(O315&lt;-9,-(O315-2),IF(O315&gt;0,(O315),"0"))))</f>
        <v/>
      </c>
      <c r="AV315" s="136" t="e">
        <f>IF(O315=1000,11,IF(O315=-1000,0,IF(O315&gt;9,(O315+2),IF(O315&lt;0,(-O315),"0"))))</f>
        <v>#VALUE!</v>
      </c>
      <c r="AW315" s="137" t="str">
        <f>IF(O315=1000,0,IF(O315=-1000,11,IF(O315&lt;0,11,IF(O315&gt;0,(O315),"0"))))</f>
        <v/>
      </c>
      <c r="AX315" s="138" t="str">
        <f>IF(O315="","",IF(O315&gt;9,AV315,AT315))</f>
        <v/>
      </c>
      <c r="AY315" s="139" t="str">
        <f>IF(O315="","","-")</f>
        <v/>
      </c>
      <c r="AZ315" s="140" t="str">
        <f>IF(O315="","",IF(O315&lt;-9,AU315,AW315))</f>
        <v/>
      </c>
      <c r="BA315" s="136" t="e">
        <f>IF(P315=1000,11,IF(P315=-1000,0,IF(P315&gt;9,(P315+2),IF(P315&lt;0,(-P315),"0"))))</f>
        <v>#VALUE!</v>
      </c>
      <c r="BB315" s="137" t="str">
        <f>IF(P315=1000,0,IF(P315=-1000,11,IF(P315&lt;-9,-(P315-2),IF(P315&gt;0,(P315),"0"))))</f>
        <v/>
      </c>
      <c r="BC315" s="137">
        <f>IF(P315=1000,11,IF(P315=-1000,0,IF(P315&gt;0,11,IF(P315&lt;0,(-P315),"0"))))</f>
        <v>11</v>
      </c>
      <c r="BD315" s="137" t="str">
        <f>IF(P315=1000,0,IF(P315=-1000,11,IF(P315&lt;0,11,IF(P315&gt;0,(P315),"0"))))</f>
        <v/>
      </c>
      <c r="BE315" s="138" t="str">
        <f>IF(P315="","",IF(P315&gt;9,BA315,BC315))</f>
        <v/>
      </c>
      <c r="BF315" s="139" t="str">
        <f>IF(P315="","","-")</f>
        <v/>
      </c>
      <c r="BG315" s="140" t="str">
        <f>IF(P315="","",IF(P315&lt;-9,BB315,BD315))</f>
        <v/>
      </c>
      <c r="BH315" s="136" t="e">
        <f>IF(Q315=1000,11,IF(Q315=-1000,0,IF(Q315&gt;9,(Q315+2),IF(Q315&lt;0,(-Q315),"0"))))</f>
        <v>#VALUE!</v>
      </c>
      <c r="BI315" s="137" t="str">
        <f>IF(Q315=1000,0,IF(Q315=-1000,11,IF(Q315&lt;-9,-(Q315-2),IF(Q315&gt;0,(Q315),"0"))))</f>
        <v/>
      </c>
      <c r="BJ315" s="137">
        <f>IF(Q315=1000,11,IF(Q315=-1000,0,IF(Q315&gt;0,11,IF(Q315&lt;0,(-Q315),"0"))))</f>
        <v>11</v>
      </c>
      <c r="BK315" s="137" t="str">
        <f>IF(Q315=1000,0,IF(Q315=-1000,11,IF(Q315&lt;0,11,IF(Q315&gt;0,(Q315),"0"))))</f>
        <v/>
      </c>
      <c r="BL315" s="138" t="str">
        <f>IF(Q315="","",IF(Q315&gt;9,BH315,BJ315))</f>
        <v/>
      </c>
      <c r="BM315" s="139" t="str">
        <f>IF(Q315="","","-")</f>
        <v/>
      </c>
      <c r="BN315" s="140" t="str">
        <f>IF(Q315="","",IF(Q315&lt;-9,BI315,BK315))</f>
        <v/>
      </c>
      <c r="BO315" s="137" t="e">
        <f>IF(R315=1000,11,IF(R315=-1000,0,IF(R315&gt;9,(R315+2),IF(R315&lt;0,(-R315),"0"))))</f>
        <v>#VALUE!</v>
      </c>
      <c r="BP315" s="137" t="str">
        <f>IF(R315=1000,0,IF(R315=-1000,11,IF(R315&lt;-9,-(R315-2),IF(R315&gt;0,(R315),"0"))))</f>
        <v/>
      </c>
      <c r="BQ315" s="137">
        <f>IF(R315=1000,11,IF(R315=-1000,0,IF(R315&gt;0,11,IF(R315&lt;0,(-R315),"0"))))</f>
        <v>11</v>
      </c>
      <c r="BR315" s="137" t="str">
        <f>IF(R315=1000,0,IF(R315=-1000,11,IF(R315&lt;0,11,IF(R315&gt;0,(R315),"0"))))</f>
        <v/>
      </c>
      <c r="BS315" s="138" t="str">
        <f>IF(R315="","",IF(R315&gt;9,BO315,BQ315))</f>
        <v/>
      </c>
      <c r="BT315" s="139" t="str">
        <f>IF(R315="","","-")</f>
        <v/>
      </c>
      <c r="BU315" s="140" t="str">
        <f>IF(R315="","",IF(R315&lt;-9,BP315,BR315))</f>
        <v/>
      </c>
      <c r="BV315" s="137" t="e">
        <f>IF(S315=1000,11,IF(S315=-1000,0,IF(S315&gt;9,(S315+2),IF(S315&lt;0,(-S315),"0"))))</f>
        <v>#VALUE!</v>
      </c>
      <c r="BW315" s="137" t="str">
        <f>IF(S315=1000,0,IF(S315=-1000,11,IF(S315&lt;-9,-(S315-2),IF(S315&gt;0,(S315),"0"))))</f>
        <v/>
      </c>
      <c r="BX315" s="137">
        <f>IF(S315=1000,11,IF(S315=-1000,0,IF(S315&gt;0,11,IF(S315&lt;0,(-S315),"0"))))</f>
        <v>11</v>
      </c>
      <c r="BY315" s="141" t="str">
        <f>IF(S315=1000,0,IF(S315=-1000,11,IF(S315&lt;0,11,IF(S315&gt;0,(S315),"0"))))</f>
        <v/>
      </c>
      <c r="BZ315" s="138" t="str">
        <f>IF(S315="","",IF(S315&gt;9,BV315,BX315))</f>
        <v/>
      </c>
      <c r="CA315" s="139" t="str">
        <f>IF(S315="","","-")</f>
        <v/>
      </c>
      <c r="CB315" s="140" t="str">
        <f>IF(S315="","",IF(S315&lt;-9,BW315,BY315))</f>
        <v/>
      </c>
      <c r="CC315" s="142" t="str">
        <f>IF(O315="","",SUM(T315:X315))</f>
        <v/>
      </c>
      <c r="CD315" s="143" t="str">
        <f>IF(CC315="","","-")</f>
        <v/>
      </c>
      <c r="CE315" s="144" t="str">
        <f>IF(O315="","",SUM(Y315:AC315))</f>
        <v/>
      </c>
      <c r="CP315" s="32"/>
      <c r="CQ315" s="32"/>
    </row>
    <row r="316" spans="1:95" s="31" customFormat="1" ht="31.5" hidden="1" customHeight="1" outlineLevel="1" thickBot="1" x14ac:dyDescent="0.25">
      <c r="A316" s="34"/>
      <c r="B316" s="35"/>
      <c r="C316" s="1225">
        <f>1+C308</f>
        <v>36</v>
      </c>
      <c r="D316" s="1227" t="str">
        <f>IF(A316="","",VLOOKUP(A316,СписокКМ!$A$186:$D$236,3,FALSE))</f>
        <v/>
      </c>
      <c r="E316" s="1228" t="str">
        <f>IF(B316="","",VLOOKUP(B316,СписокКМ!E:J,2,FALSE))</f>
        <v/>
      </c>
      <c r="F316" s="1231" t="str">
        <f>IF(B316="","",VLOOKUP(B316,СписокКМ!$A$186:$D$236,3,FALSE))</f>
        <v/>
      </c>
      <c r="G316" s="1232" t="str">
        <f>IF(D316="","",VLOOKUP(D316,СписокКМ!G:L,2,FALSE))</f>
        <v/>
      </c>
      <c r="H316" s="36"/>
      <c r="I316" s="1235" t="s">
        <v>7</v>
      </c>
      <c r="J316" s="1235"/>
      <c r="K316" s="1235"/>
      <c r="L316" s="1235"/>
      <c r="M316" s="1235"/>
      <c r="N316" s="37"/>
      <c r="O316" s="1237"/>
      <c r="P316" s="1238"/>
      <c r="Q316" s="1238"/>
      <c r="R316" s="1238"/>
      <c r="S316" s="1238"/>
      <c r="T316" s="38" t="str">
        <f>IF(A316="","",VLOOKUP(A316,'[60]Протокол команд'!A:K,8,FALSE))</f>
        <v/>
      </c>
      <c r="U316" s="39" t="e">
        <f>T316*5-4</f>
        <v>#VALUE!</v>
      </c>
      <c r="V316" s="39" t="e">
        <f>T316*5</f>
        <v>#VALUE!</v>
      </c>
      <c r="W316" s="39" t="e">
        <f>CONCATENATE(U316,"-",V316)</f>
        <v>#VALUE!</v>
      </c>
      <c r="X316" s="39" t="str">
        <f>IF(A316="","",VLOOKUP(A316,'[60]Протокол команд'!A:K,10,FALSE))</f>
        <v/>
      </c>
      <c r="Y316" s="39" t="e">
        <f>X316*5-4</f>
        <v>#VALUE!</v>
      </c>
      <c r="Z316" s="39" t="e">
        <f>X316*5</f>
        <v>#VALUE!</v>
      </c>
      <c r="AA316" s="39" t="e">
        <f>CONCATENATE(Y316,"-",Z316)</f>
        <v>#VALUE!</v>
      </c>
      <c r="AB316" s="1241" t="str">
        <f>IF(O318="","",SUM(AF318:AF323))</f>
        <v/>
      </c>
      <c r="AC316" s="1242"/>
      <c r="AD316" s="1243"/>
      <c r="AE316" s="1242" t="str">
        <f>IF(O318="","",SUM(AG318:AG323))</f>
        <v/>
      </c>
      <c r="AF316" s="1242"/>
      <c r="AG316" s="1264"/>
      <c r="AH316" s="1241">
        <f>SUM(CC318:CC323)</f>
        <v>0</v>
      </c>
      <c r="AI316" s="1242"/>
      <c r="AJ316" s="1243"/>
      <c r="AK316" s="1242">
        <f>SUM(CE318:CE323)</f>
        <v>0</v>
      </c>
      <c r="AL316" s="1242"/>
      <c r="AM316" s="1264"/>
      <c r="AN316" s="1265">
        <f>SUM(AR318:AR323)</f>
        <v>0</v>
      </c>
      <c r="AO316" s="1266"/>
      <c r="AP316" s="1267"/>
      <c r="AQ316" s="1266">
        <f>SUM(AS318:AS323)</f>
        <v>0</v>
      </c>
      <c r="AR316" s="1266"/>
      <c r="AS316" s="1268"/>
      <c r="AT316" s="1314"/>
      <c r="AU316" s="1315"/>
      <c r="AV316" s="1315"/>
      <c r="AW316" s="1315"/>
      <c r="AX316" s="1315"/>
      <c r="AY316" s="1315"/>
      <c r="AZ316" s="1315"/>
      <c r="BA316" s="1315"/>
      <c r="BB316" s="1315"/>
      <c r="BC316" s="1315"/>
      <c r="BD316" s="1315"/>
      <c r="BE316" s="1315"/>
      <c r="BF316" s="1315"/>
      <c r="BG316" s="1315"/>
      <c r="BH316" s="1315"/>
      <c r="BI316" s="1315"/>
      <c r="BJ316" s="1315"/>
      <c r="BK316" s="1315"/>
      <c r="BL316" s="1315"/>
      <c r="BM316" s="1315"/>
      <c r="BN316" s="1315"/>
      <c r="BO316" s="1315"/>
      <c r="BP316" s="1315"/>
      <c r="BQ316" s="1315"/>
      <c r="BR316" s="1315"/>
      <c r="BS316" s="1315"/>
      <c r="BT316" s="1315"/>
      <c r="BU316" s="1315"/>
      <c r="BV316" s="1315"/>
      <c r="BW316" s="1315"/>
      <c r="BX316" s="1315"/>
      <c r="BY316" s="1315"/>
      <c r="BZ316" s="1315"/>
      <c r="CA316" s="1315"/>
      <c r="CB316" s="1316"/>
      <c r="CC316" s="1254" t="str">
        <f>IF(O318="","",SUM(AF318:AF323))</f>
        <v/>
      </c>
      <c r="CD316" s="1256" t="str">
        <f>IF(CC316="","","-")</f>
        <v/>
      </c>
      <c r="CE316" s="1258" t="str">
        <f>IF(O318="","",SUM(AG318:AG323))</f>
        <v/>
      </c>
      <c r="CP316" s="32"/>
      <c r="CQ316" s="32"/>
    </row>
    <row r="317" spans="1:95" s="31" customFormat="1" ht="13.5" hidden="1" customHeight="1" outlineLevel="1" x14ac:dyDescent="0.2">
      <c r="A317" s="40"/>
      <c r="B317" s="40"/>
      <c r="C317" s="1226"/>
      <c r="D317" s="1229" t="str">
        <f>IF(A317="","",VLOOKUP(A317,СписокКМ!D:I,2,FALSE))</f>
        <v/>
      </c>
      <c r="E317" s="1230" t="str">
        <f>IF(B317="","",VLOOKUP(B317,СписокКМ!E:J,2,FALSE))</f>
        <v/>
      </c>
      <c r="F317" s="1233" t="str">
        <f>IF(C317="","",VLOOKUP(C317,СписокКМ!F:K,2,FALSE))</f>
        <v/>
      </c>
      <c r="G317" s="1234" t="str">
        <f>IF(D317="","",VLOOKUP(D317,СписокКМ!G:L,2,FALSE))</f>
        <v/>
      </c>
      <c r="H317" s="41"/>
      <c r="I317" s="1236"/>
      <c r="J317" s="1236"/>
      <c r="K317" s="1236"/>
      <c r="L317" s="1236"/>
      <c r="M317" s="1236"/>
      <c r="N317" s="42"/>
      <c r="O317" s="1239"/>
      <c r="P317" s="1240"/>
      <c r="Q317" s="1240"/>
      <c r="R317" s="1240"/>
      <c r="S317" s="1240"/>
      <c r="T317" s="1260" t="s">
        <v>8</v>
      </c>
      <c r="U317" s="1261"/>
      <c r="V317" s="1261"/>
      <c r="W317" s="1261"/>
      <c r="X317" s="1261"/>
      <c r="Y317" s="1261"/>
      <c r="Z317" s="1261"/>
      <c r="AA317" s="1261"/>
      <c r="AB317" s="1261"/>
      <c r="AC317" s="1261"/>
      <c r="AD317" s="1261"/>
      <c r="AE317" s="1261"/>
      <c r="AF317" s="1261"/>
      <c r="AG317" s="1262"/>
      <c r="AH317" s="1261" t="s">
        <v>9</v>
      </c>
      <c r="AI317" s="1261"/>
      <c r="AJ317" s="1261"/>
      <c r="AK317" s="1261"/>
      <c r="AL317" s="1261"/>
      <c r="AM317" s="1261"/>
      <c r="AN317" s="1261"/>
      <c r="AO317" s="1261"/>
      <c r="AP317" s="1261"/>
      <c r="AQ317" s="1261"/>
      <c r="AR317" s="1261"/>
      <c r="AS317" s="1262"/>
      <c r="AT317" s="1263" t="s">
        <v>10</v>
      </c>
      <c r="AU317" s="1263"/>
      <c r="AV317" s="1263"/>
      <c r="AW317" s="1263"/>
      <c r="AX317" s="1263"/>
      <c r="AY317" s="1263"/>
      <c r="AZ317" s="1263"/>
      <c r="BA317" s="1263" t="s">
        <v>11</v>
      </c>
      <c r="BB317" s="1263"/>
      <c r="BC317" s="1263"/>
      <c r="BD317" s="1263"/>
      <c r="BE317" s="1263"/>
      <c r="BF317" s="1263"/>
      <c r="BG317" s="1263"/>
      <c r="BH317" s="1263" t="s">
        <v>12</v>
      </c>
      <c r="BI317" s="1263"/>
      <c r="BJ317" s="1263"/>
      <c r="BK317" s="1263"/>
      <c r="BL317" s="1263"/>
      <c r="BM317" s="1263"/>
      <c r="BN317" s="1263"/>
      <c r="BO317" s="1263" t="s">
        <v>13</v>
      </c>
      <c r="BP317" s="1263"/>
      <c r="BQ317" s="1263"/>
      <c r="BR317" s="1263"/>
      <c r="BS317" s="1263"/>
      <c r="BT317" s="1263"/>
      <c r="BU317" s="1263"/>
      <c r="BV317" s="1263" t="s">
        <v>14</v>
      </c>
      <c r="BW317" s="1263"/>
      <c r="BX317" s="1263"/>
      <c r="BY317" s="1263"/>
      <c r="BZ317" s="1263"/>
      <c r="CA317" s="1263"/>
      <c r="CB317" s="1263"/>
      <c r="CC317" s="1255"/>
      <c r="CD317" s="1257"/>
      <c r="CE317" s="1259"/>
      <c r="CP317" s="32"/>
      <c r="CQ317" s="32"/>
    </row>
    <row r="318" spans="1:95" s="31" customFormat="1" ht="15" hidden="1" customHeight="1" outlineLevel="1" x14ac:dyDescent="0.2">
      <c r="A318" s="43"/>
      <c r="B318" s="44"/>
      <c r="C318" s="90">
        <v>1</v>
      </c>
      <c r="D318" s="46" t="str">
        <f>IF(A318="","",VLOOKUP(A318,СписокКМ!D:I,2,FALSE))</f>
        <v/>
      </c>
      <c r="E318" s="47"/>
      <c r="F318" s="48" t="str">
        <f>IF(B318="","",VLOOKUP(B318,СписокКМ!D:I,2,FALSE))</f>
        <v/>
      </c>
      <c r="G318" s="49"/>
      <c r="H318" s="50"/>
      <c r="I318" s="51"/>
      <c r="J318" s="51"/>
      <c r="K318" s="51"/>
      <c r="L318" s="51"/>
      <c r="M318" s="51"/>
      <c r="N318" s="52"/>
      <c r="O318" s="53" t="str">
        <f t="shared" ref="O318:S319" si="251">IF(I318="","",IF(I318="0",1000,IF(I318="-0",-1000,I318*1)))</f>
        <v/>
      </c>
      <c r="P318" s="53" t="str">
        <f t="shared" si="251"/>
        <v/>
      </c>
      <c r="Q318" s="53" t="str">
        <f t="shared" si="251"/>
        <v/>
      </c>
      <c r="R318" s="53" t="str">
        <f t="shared" si="251"/>
        <v/>
      </c>
      <c r="S318" s="54" t="str">
        <f t="shared" si="251"/>
        <v/>
      </c>
      <c r="T318" s="55" t="str">
        <f t="shared" ref="T318:X320" si="252">IF(O318="","",IF(O318&gt;0,1,0))</f>
        <v/>
      </c>
      <c r="U318" s="56" t="str">
        <f t="shared" si="252"/>
        <v/>
      </c>
      <c r="V318" s="56" t="str">
        <f t="shared" si="252"/>
        <v/>
      </c>
      <c r="W318" s="56" t="str">
        <f t="shared" si="252"/>
        <v/>
      </c>
      <c r="X318" s="56" t="str">
        <f t="shared" si="252"/>
        <v/>
      </c>
      <c r="Y318" s="57" t="str">
        <f t="shared" ref="Y318:AC320" si="253">IF(O318="","",IF(O318&lt;0,1,0))</f>
        <v/>
      </c>
      <c r="Z318" s="57" t="str">
        <f t="shared" si="253"/>
        <v/>
      </c>
      <c r="AA318" s="57" t="str">
        <f t="shared" si="253"/>
        <v/>
      </c>
      <c r="AB318" s="57" t="str">
        <f t="shared" si="253"/>
        <v/>
      </c>
      <c r="AC318" s="57" t="str">
        <f t="shared" si="253"/>
        <v/>
      </c>
      <c r="AD318" s="58" t="str">
        <f>IF(CC318="","",IF(CC318&gt;CE318,1,-1))</f>
        <v/>
      </c>
      <c r="AE318" s="58" t="str">
        <f>IF(CC318="","",IF(CC318&lt;CE318,1,-1))</f>
        <v/>
      </c>
      <c r="AF318" s="59">
        <f>IF(CC318&gt;CE318,1,0)</f>
        <v>0</v>
      </c>
      <c r="AG318" s="60">
        <f>IF(CE318&gt;CC318,1,0)</f>
        <v>0</v>
      </c>
      <c r="AH318" s="61" t="str">
        <f>IF(O318="","",AX318*1)</f>
        <v/>
      </c>
      <c r="AI318" s="62" t="str">
        <f>IF(P318="","",BE318*1)</f>
        <v/>
      </c>
      <c r="AJ318" s="62" t="str">
        <f>IF(Q318="","",BL318*1)</f>
        <v/>
      </c>
      <c r="AK318" s="62" t="str">
        <f>IF(R318="","",BS318*1)</f>
        <v/>
      </c>
      <c r="AL318" s="62" t="str">
        <f>IF(S318="","",BZ318*1)</f>
        <v/>
      </c>
      <c r="AM318" s="63" t="str">
        <f>IF(O318="","",AZ318*1)</f>
        <v/>
      </c>
      <c r="AN318" s="63" t="str">
        <f>IF(P318="","",BG318*1)</f>
        <v/>
      </c>
      <c r="AO318" s="63" t="str">
        <f>IF(Q318="","",BN318*1)</f>
        <v/>
      </c>
      <c r="AP318" s="63" t="str">
        <f>IF(R318="","",BU318*1)</f>
        <v/>
      </c>
      <c r="AQ318" s="63" t="str">
        <f>IF(S318="","",CB318*1)</f>
        <v/>
      </c>
      <c r="AR318" s="64">
        <f>SUM(AH318:AL318)</f>
        <v>0</v>
      </c>
      <c r="AS318" s="65">
        <f>SUM(AM318:AQ318)</f>
        <v>0</v>
      </c>
      <c r="AT318" s="66">
        <f>IF(O318=1000,11,IF(O318=-1000,0,IF(O318&gt;0,11,IF(O318&lt;0,(-O318),"0"))))</f>
        <v>11</v>
      </c>
      <c r="AU318" s="67" t="str">
        <f>IF(O318=1000,0,IF(O318=-1000,11,IF(O318&lt;-9,-(O318-2),IF(O318&gt;0,(O318),"0"))))</f>
        <v/>
      </c>
      <c r="AV318" s="66" t="e">
        <f>IF(O318=1000,11,IF(O318=-1000,0,IF(O318&lt;9,11,IF(O318&gt;9,(O318+2),"0"))))</f>
        <v>#VALUE!</v>
      </c>
      <c r="AW318" s="67" t="str">
        <f>IF(O318=1000,0,IF(O318=-1000,11,IF(O318&lt;0,11,IF(O318&gt;0,(O318),"0"))))</f>
        <v/>
      </c>
      <c r="AX318" s="68" t="str">
        <f>IF(O318="","",IF(O318&gt;9,AV318,AT318))</f>
        <v/>
      </c>
      <c r="AY318" s="69" t="str">
        <f>IF(O318="","","-")</f>
        <v/>
      </c>
      <c r="AZ318" s="70" t="str">
        <f>IF(O318="","",IF(O318&lt;-9,AU318,AW318))</f>
        <v/>
      </c>
      <c r="BA318" s="66" t="e">
        <f>IF(P318=1000,11,IF(P318=-1000,0,IF(P318&gt;9,(P318+2),IF(P318&lt;0,(-P318),"0"))))</f>
        <v>#VALUE!</v>
      </c>
      <c r="BB318" s="67" t="str">
        <f>IF(P318=1000,0,IF(P318=-1000,11,IF(P318&lt;-9,-(P318-2),IF(P318&gt;0,(P318),"0"))))</f>
        <v/>
      </c>
      <c r="BC318" s="67">
        <f>IF(P318=1000,11,IF(P318=-1000,0,IF(P318&gt;0,11,IF(P318&lt;0,(-P318),"0"))))</f>
        <v>11</v>
      </c>
      <c r="BD318" s="67" t="str">
        <f>IF(P318=1000,0,IF(P318=-1000,11,IF(P318&lt;0,11,IF(P318&gt;0,(P318),"0"))))</f>
        <v/>
      </c>
      <c r="BE318" s="68" t="str">
        <f>IF(P318="","",IF(P318&gt;9,BA318,BC318))</f>
        <v/>
      </c>
      <c r="BF318" s="69" t="str">
        <f>IF(P318="","","-")</f>
        <v/>
      </c>
      <c r="BG318" s="70" t="str">
        <f>IF(P318="","",IF(P318&lt;-9,BB318,BD318))</f>
        <v/>
      </c>
      <c r="BH318" s="66" t="e">
        <f>IF(Q318=1000,11,IF(Q318=-1000,0,IF(Q318&gt;9,(Q318+2),IF(Q318&lt;0,(-Q318),"0"))))</f>
        <v>#VALUE!</v>
      </c>
      <c r="BI318" s="67" t="str">
        <f>IF(Q318=1000,0,IF(Q318=-1000,11,IF(Q318&lt;-9,-(Q318-2),IF(Q318&gt;0,(Q318),"0"))))</f>
        <v/>
      </c>
      <c r="BJ318" s="67">
        <f>IF(Q318=1000,11,IF(Q318=-1000,0,IF(Q318&gt;0,11,IF(Q318&lt;0,(-Q318),"0"))))</f>
        <v>11</v>
      </c>
      <c r="BK318" s="67" t="str">
        <f>IF(Q318=1000,0,IF(Q318=-1000,11,IF(Q318&lt;0,11,IF(Q318&gt;0,(Q318),"0"))))</f>
        <v/>
      </c>
      <c r="BL318" s="68" t="str">
        <f>IF(Q318="","",IF(Q318&gt;9,BH318,BJ318))</f>
        <v/>
      </c>
      <c r="BM318" s="69" t="str">
        <f>IF(Q318="","","-")</f>
        <v/>
      </c>
      <c r="BN318" s="70" t="str">
        <f>IF(Q318="","",IF(Q318&lt;-9,BI318,BK318))</f>
        <v/>
      </c>
      <c r="BO318" s="67" t="e">
        <f>IF(R318=1000,11,IF(R318=-1000,0,IF(R318&gt;9,(R318+2),IF(R318&lt;0,(-R318),"0"))))</f>
        <v>#VALUE!</v>
      </c>
      <c r="BP318" s="67" t="str">
        <f>IF(R318=1000,0,IF(R318=-1000,11,IF(R318&lt;-9,-(R318-2),IF(R318&gt;0,(R318),"0"))))</f>
        <v/>
      </c>
      <c r="BQ318" s="67">
        <f>IF(R318=1000,11,IF(R318=-1000,0,IF(R318&gt;0,11,IF(R318&lt;0,(-R318),"0"))))</f>
        <v>11</v>
      </c>
      <c r="BR318" s="67" t="str">
        <f>IF(R318=1000,0,IF(R318=-1000,11,IF(R318&lt;0,11,IF(R318&gt;0,(R318),"0"))))</f>
        <v/>
      </c>
      <c r="BS318" s="68" t="str">
        <f>IF(R318="","",IF(R318&gt;9,BO318,BQ318))</f>
        <v/>
      </c>
      <c r="BT318" s="69" t="str">
        <f>IF(R318="","","-")</f>
        <v/>
      </c>
      <c r="BU318" s="70" t="str">
        <f>IF(R318="","",IF(R318&lt;-9,BP318,BR318))</f>
        <v/>
      </c>
      <c r="BV318" s="67" t="e">
        <f>IF(S318=1000,11,IF(S318=-1000,0,IF(S318&gt;9,(S318+2),IF(S318&lt;0,(-S318),"0"))))</f>
        <v>#VALUE!</v>
      </c>
      <c r="BW318" s="67" t="str">
        <f>IF(S318=1000,0,IF(S318=-1000,11,IF(S318&lt;-9,-(S318-2),IF(S318&gt;0,(S318),"0"))))</f>
        <v/>
      </c>
      <c r="BX318" s="67">
        <f>IF(S318=1000,11,IF(S318=-1000,0,IF(S318&gt;0,11,IF(S318&lt;0,(-S318),"0"))))</f>
        <v>11</v>
      </c>
      <c r="BY318" s="71" t="str">
        <f>IF(S318=1000,0,IF(S318=-1000,11,IF(S318&lt;0,11,IF(S318&gt;0,(S318),"0"))))</f>
        <v/>
      </c>
      <c r="BZ318" s="68" t="str">
        <f>IF(S318="","",IF(S318&gt;9,BV318,BX318))</f>
        <v/>
      </c>
      <c r="CA318" s="69" t="str">
        <f>IF(S318="","","-")</f>
        <v/>
      </c>
      <c r="CB318" s="70" t="str">
        <f>IF(S318="","",IF(S318&lt;-9,BW318,BY318))</f>
        <v/>
      </c>
      <c r="CC318" s="72" t="str">
        <f>IF(O318="","",SUM(T318:X318))</f>
        <v/>
      </c>
      <c r="CD318" s="73" t="str">
        <f>IF(CC318="","","-")</f>
        <v/>
      </c>
      <c r="CE318" s="74" t="str">
        <f>IF(O318="","",SUM(Y318:AC318))</f>
        <v/>
      </c>
      <c r="CP318" s="32"/>
      <c r="CQ318" s="32"/>
    </row>
    <row r="319" spans="1:95" s="31" customFormat="1" ht="15" hidden="1" customHeight="1" outlineLevel="1" x14ac:dyDescent="0.2">
      <c r="A319" s="43"/>
      <c r="B319" s="44"/>
      <c r="C319" s="75">
        <v>2</v>
      </c>
      <c r="D319" s="76" t="str">
        <f>IF(A319="","",VLOOKUP(A319,СписокКМ!D:I,2,FALSE))</f>
        <v/>
      </c>
      <c r="E319" s="47"/>
      <c r="F319" s="77" t="str">
        <f>IF(B319="","",VLOOKUP(B319,СписокКМ!D:I,2,FALSE))</f>
        <v/>
      </c>
      <c r="G319" s="49"/>
      <c r="H319" s="41"/>
      <c r="I319" s="91"/>
      <c r="J319" s="91"/>
      <c r="K319" s="91"/>
      <c r="L319" s="91"/>
      <c r="M319" s="51"/>
      <c r="N319" s="42"/>
      <c r="O319" s="79" t="str">
        <f t="shared" si="251"/>
        <v/>
      </c>
      <c r="P319" s="79" t="str">
        <f t="shared" si="251"/>
        <v/>
      </c>
      <c r="Q319" s="79" t="str">
        <f t="shared" si="251"/>
        <v/>
      </c>
      <c r="R319" s="79" t="str">
        <f t="shared" si="251"/>
        <v/>
      </c>
      <c r="S319" s="80" t="str">
        <f t="shared" si="251"/>
        <v/>
      </c>
      <c r="T319" s="55" t="str">
        <f t="shared" si="252"/>
        <v/>
      </c>
      <c r="U319" s="56" t="str">
        <f t="shared" si="252"/>
        <v/>
      </c>
      <c r="V319" s="56" t="str">
        <f t="shared" si="252"/>
        <v/>
      </c>
      <c r="W319" s="56" t="str">
        <f t="shared" si="252"/>
        <v/>
      </c>
      <c r="X319" s="56" t="str">
        <f t="shared" si="252"/>
        <v/>
      </c>
      <c r="Y319" s="57" t="str">
        <f t="shared" si="253"/>
        <v/>
      </c>
      <c r="Z319" s="57" t="str">
        <f t="shared" si="253"/>
        <v/>
      </c>
      <c r="AA319" s="57" t="str">
        <f t="shared" si="253"/>
        <v/>
      </c>
      <c r="AB319" s="57" t="str">
        <f t="shared" si="253"/>
        <v/>
      </c>
      <c r="AC319" s="57" t="str">
        <f t="shared" si="253"/>
        <v/>
      </c>
      <c r="AD319" s="58" t="str">
        <f>IF(CC319="","",IF(CC319&gt;CE319,1,-1))</f>
        <v/>
      </c>
      <c r="AE319" s="58" t="str">
        <f>IF(CC319="","",IF(CC319&lt;CE319,1,-1))</f>
        <v/>
      </c>
      <c r="AF319" s="59">
        <f>IF(CC319&gt;CE319,1,0)</f>
        <v>0</v>
      </c>
      <c r="AG319" s="60">
        <f>IF(CE319&gt;CC319,1,0)</f>
        <v>0</v>
      </c>
      <c r="AH319" s="81" t="str">
        <f>IF(O319="","",AX319*1)</f>
        <v/>
      </c>
      <c r="AI319" s="92" t="str">
        <f>IF(P319="","",BE319*1)</f>
        <v/>
      </c>
      <c r="AJ319" s="92" t="str">
        <f>IF(Q319="","",BL319*1)</f>
        <v/>
      </c>
      <c r="AK319" s="92" t="str">
        <f>IF(R319="","",BS319*1)</f>
        <v/>
      </c>
      <c r="AL319" s="92" t="str">
        <f>IF(S319="","",BZ319*1)</f>
        <v/>
      </c>
      <c r="AM319" s="93" t="str">
        <f>IF(O319="","",AZ319*1)</f>
        <v/>
      </c>
      <c r="AN319" s="93" t="str">
        <f>IF(P319="","",BG319*1)</f>
        <v/>
      </c>
      <c r="AO319" s="93" t="str">
        <f>IF(Q319="","",BN319*1)</f>
        <v/>
      </c>
      <c r="AP319" s="93" t="str">
        <f>IF(R319="","",BU319*1)</f>
        <v/>
      </c>
      <c r="AQ319" s="93" t="str">
        <f>IF(S319="","",CB319*1)</f>
        <v/>
      </c>
      <c r="AR319" s="64">
        <f>SUM(AH319:AL319)</f>
        <v>0</v>
      </c>
      <c r="AS319" s="65">
        <f>SUM(AM319:AQ319)</f>
        <v>0</v>
      </c>
      <c r="AT319" s="66">
        <f>IF(O319=1000,11,IF(O319=-1000,0,IF(O319&gt;0,11,IF(O319&lt;0,(-O319),"0"))))</f>
        <v>11</v>
      </c>
      <c r="AU319" s="67" t="str">
        <f>IF(O319=1000,0,IF(O319=-1000,11,IF(O319&lt;-9,-(O319-2),IF(O319&gt;0,(O319),"0"))))</f>
        <v/>
      </c>
      <c r="AV319" s="66" t="e">
        <f>IF(O319=1000,11,IF(O319=-1000,0,IF(O319&gt;9,(O319+2),IF(O319&lt;0,(-O319),"0"))))</f>
        <v>#VALUE!</v>
      </c>
      <c r="AW319" s="67" t="str">
        <f>IF(O319=1000,0,IF(O319=-1000,11,IF(O319&lt;0,11,IF(O319&gt;0,(O319),"0"))))</f>
        <v/>
      </c>
      <c r="AX319" s="94" t="str">
        <f>IF(O319="","",IF(O319&gt;9,AV319,AT319))</f>
        <v/>
      </c>
      <c r="AY319" s="95" t="str">
        <f>IF(O319="","","-")</f>
        <v/>
      </c>
      <c r="AZ319" s="96" t="str">
        <f>IF(O319="","",IF(O319&lt;-9,AU319,AW319))</f>
        <v/>
      </c>
      <c r="BA319" s="66" t="e">
        <f>IF(P319=1000,11,IF(P319=-1000,0,IF(P319&gt;9,(P319+2),IF(P319&lt;0,(-P319),"0"))))</f>
        <v>#VALUE!</v>
      </c>
      <c r="BB319" s="67" t="str">
        <f>IF(P319=1000,0,IF(P319=-1000,11,IF(P319&lt;-9,-(P319-2),IF(P319&gt;0,(P319),"0"))))</f>
        <v/>
      </c>
      <c r="BC319" s="67">
        <f>IF(P319=1000,11,IF(P319=-1000,0,IF(P319&gt;0,11,IF(P319&lt;0,(-P319),"0"))))</f>
        <v>11</v>
      </c>
      <c r="BD319" s="67" t="str">
        <f>IF(P319=1000,0,IF(P319=-1000,11,IF(P319&lt;0,11,IF(P319&gt;0,(P319),"0"))))</f>
        <v/>
      </c>
      <c r="BE319" s="94" t="str">
        <f>IF(P319="","",IF(P319&gt;9,BA319,BC319))</f>
        <v/>
      </c>
      <c r="BF319" s="95" t="str">
        <f>IF(P319="","","-")</f>
        <v/>
      </c>
      <c r="BG319" s="96" t="str">
        <f>IF(P319="","",IF(P319&lt;-9,BB319,BD319))</f>
        <v/>
      </c>
      <c r="BH319" s="66" t="e">
        <f>IF(Q319=1000,11,IF(Q319=-1000,0,IF(Q319&gt;9,(Q319+2),IF(Q319&lt;0,(-Q319),"0"))))</f>
        <v>#VALUE!</v>
      </c>
      <c r="BI319" s="67" t="str">
        <f>IF(Q319=1000,0,IF(Q319=-1000,11,IF(Q319&lt;-9,-(Q319-2),IF(Q319&gt;0,(Q319),"0"))))</f>
        <v/>
      </c>
      <c r="BJ319" s="67">
        <f>IF(Q319=1000,11,IF(Q319=-1000,0,IF(Q319&gt;0,11,IF(Q319&lt;0,(-Q319),"0"))))</f>
        <v>11</v>
      </c>
      <c r="BK319" s="67" t="str">
        <f>IF(Q319=1000,0,IF(Q319=-1000,11,IF(Q319&lt;0,11,IF(Q319&gt;0,(Q319),"0"))))</f>
        <v/>
      </c>
      <c r="BL319" s="94" t="str">
        <f>IF(Q319="","",IF(Q319&gt;9,BH319,BJ319))</f>
        <v/>
      </c>
      <c r="BM319" s="95" t="str">
        <f>IF(Q319="","","-")</f>
        <v/>
      </c>
      <c r="BN319" s="96" t="str">
        <f>IF(Q319="","",IF(Q319&lt;-9,BI319,BK319))</f>
        <v/>
      </c>
      <c r="BO319" s="67" t="e">
        <f>IF(R319=1000,11,IF(R319=-1000,0,IF(R319&gt;9,(R319+2),IF(R319&lt;0,(-R319),"0"))))</f>
        <v>#VALUE!</v>
      </c>
      <c r="BP319" s="67" t="str">
        <f>IF(R319=1000,0,IF(R319=-1000,11,IF(R319&lt;-9,-(R319-2),IF(R319&gt;0,(R319),"0"))))</f>
        <v/>
      </c>
      <c r="BQ319" s="67">
        <f>IF(R319=1000,11,IF(R319=-1000,0,IF(R319&gt;0,11,IF(R319&lt;0,(-R319),"0"))))</f>
        <v>11</v>
      </c>
      <c r="BR319" s="67" t="str">
        <f>IF(R319=1000,0,IF(R319=-1000,11,IF(R319&lt;0,11,IF(R319&gt;0,(R319),"0"))))</f>
        <v/>
      </c>
      <c r="BS319" s="94" t="str">
        <f>IF(R319="","",IF(R319&gt;9,BO319,BQ319))</f>
        <v/>
      </c>
      <c r="BT319" s="95" t="str">
        <f>IF(R319="","","-")</f>
        <v/>
      </c>
      <c r="BU319" s="96" t="str">
        <f>IF(R319="","",IF(R319&lt;-9,BP319,BR319))</f>
        <v/>
      </c>
      <c r="BV319" s="67" t="e">
        <f>IF(S319=1000,11,IF(S319=-1000,0,IF(S319&gt;9,(S319+2),IF(S319&lt;0,(-S319),"0"))))</f>
        <v>#VALUE!</v>
      </c>
      <c r="BW319" s="67" t="str">
        <f>IF(S319=1000,0,IF(S319=-1000,11,IF(S319&lt;-9,-(S319-2),IF(S319&gt;0,(S319),"0"))))</f>
        <v/>
      </c>
      <c r="BX319" s="67">
        <f>IF(S319=1000,11,IF(S319=-1000,0,IF(S319&gt;0,11,IF(S319&lt;0,(-S319),"0"))))</f>
        <v>11</v>
      </c>
      <c r="BY319" s="71" t="str">
        <f>IF(S319=1000,0,IF(S319=-1000,11,IF(S319&lt;0,11,IF(S319&gt;0,(S319),"0"))))</f>
        <v/>
      </c>
      <c r="BZ319" s="94" t="str">
        <f>IF(S319="","",IF(S319&gt;9,BV319,BX319))</f>
        <v/>
      </c>
      <c r="CA319" s="95" t="str">
        <f>IF(S319="","","-")</f>
        <v/>
      </c>
      <c r="CB319" s="96" t="str">
        <f>IF(S319="","",IF(S319&lt;-9,BW319,BY319))</f>
        <v/>
      </c>
      <c r="CC319" s="97" t="str">
        <f>IF(O319="","",SUM(T319:X319))</f>
        <v/>
      </c>
      <c r="CD319" s="88" t="str">
        <f>IF(CC319="","","-")</f>
        <v/>
      </c>
      <c r="CE319" s="98" t="str">
        <f>IF(O319="","",SUM(Y319:AC319))</f>
        <v/>
      </c>
      <c r="CP319" s="32"/>
      <c r="CQ319" s="32"/>
    </row>
    <row r="320" spans="1:95" s="31" customFormat="1" ht="15" hidden="1" customHeight="1" outlineLevel="1" x14ac:dyDescent="0.2">
      <c r="A320" s="43"/>
      <c r="B320" s="44"/>
      <c r="C320" s="1250">
        <v>3</v>
      </c>
      <c r="D320" s="76" t="str">
        <f>IF(A320="","",VLOOKUP(A320,СписокКМ!D:I,2,FALSE))</f>
        <v/>
      </c>
      <c r="E320" s="47"/>
      <c r="F320" s="77" t="str">
        <f>IF(B320="","",VLOOKUP(B320,СписокКМ!D:I,2,FALSE))</f>
        <v/>
      </c>
      <c r="G320" s="49"/>
      <c r="H320" s="41"/>
      <c r="I320" s="1252"/>
      <c r="J320" s="1252"/>
      <c r="K320" s="1252"/>
      <c r="L320" s="1252"/>
      <c r="M320" s="1252"/>
      <c r="N320" s="42"/>
      <c r="O320" s="1244" t="str">
        <f>IF(I320="","",IF(I320="0",1000,IF(I320="-0",-1000,I320*1)))</f>
        <v/>
      </c>
      <c r="P320" s="1244" t="str">
        <f>IF(J320="","",IF(J320="0",1000,IF(J320="-0",-1000,J320*1)))</f>
        <v/>
      </c>
      <c r="Q320" s="1244" t="str">
        <f>IF(K320="","",IF(K320="0",1000,IF(K320="-0",-1000,K320*1)))</f>
        <v/>
      </c>
      <c r="R320" s="1244" t="str">
        <f>IF(L321="","",IF(L321="0",1000,IF(L321="-0",-1000,L321*1)))</f>
        <v/>
      </c>
      <c r="S320" s="1246" t="str">
        <f>IF(M321="","",IF(M321="0",1000,IF(M321="-0",-1000,M321*1)))</f>
        <v/>
      </c>
      <c r="T320" s="1248" t="str">
        <f t="shared" si="252"/>
        <v/>
      </c>
      <c r="U320" s="1284" t="str">
        <f t="shared" si="252"/>
        <v/>
      </c>
      <c r="V320" s="1284" t="str">
        <f t="shared" si="252"/>
        <v/>
      </c>
      <c r="W320" s="1284" t="str">
        <f t="shared" si="252"/>
        <v/>
      </c>
      <c r="X320" s="1284" t="str">
        <f t="shared" si="252"/>
        <v/>
      </c>
      <c r="Y320" s="1278" t="str">
        <f t="shared" si="253"/>
        <v/>
      </c>
      <c r="Z320" s="1278" t="str">
        <f t="shared" si="253"/>
        <v/>
      </c>
      <c r="AA320" s="1278" t="str">
        <f t="shared" si="253"/>
        <v/>
      </c>
      <c r="AB320" s="1278" t="str">
        <f t="shared" si="253"/>
        <v/>
      </c>
      <c r="AC320" s="1278" t="str">
        <f t="shared" si="253"/>
        <v/>
      </c>
      <c r="AD320" s="1280" t="str">
        <f>IF(CC320="","",IF(CC320&gt;CE320,1,-1))</f>
        <v/>
      </c>
      <c r="AE320" s="1280" t="str">
        <f>IF(CC320="","",IF(CC320&lt;CE320,1,-1))</f>
        <v/>
      </c>
      <c r="AF320" s="1282">
        <f>IF(CC320&gt;CE320,1,0)</f>
        <v>0</v>
      </c>
      <c r="AG320" s="1272">
        <f>IF(CE320&gt;CC320,1,0)</f>
        <v>0</v>
      </c>
      <c r="AH320" s="1274" t="str">
        <f>IF(O320="","",AX320*1)</f>
        <v/>
      </c>
      <c r="AI320" s="1276" t="str">
        <f>IF(P320="","",BE320*1)</f>
        <v/>
      </c>
      <c r="AJ320" s="1276" t="str">
        <f>IF(Q320="","",BL320*1)</f>
        <v/>
      </c>
      <c r="AK320" s="1276" t="str">
        <f>IF(R320="","",BS320*1)</f>
        <v/>
      </c>
      <c r="AL320" s="1276" t="str">
        <f>IF(S320="","",BZ320*1)</f>
        <v/>
      </c>
      <c r="AM320" s="1298" t="str">
        <f>IF(O320="","",AZ320*1)</f>
        <v/>
      </c>
      <c r="AN320" s="1298" t="str">
        <f>IF(P320="","",BG320*1)</f>
        <v/>
      </c>
      <c r="AO320" s="1298" t="str">
        <f>IF(Q320="","",BN320*1)</f>
        <v/>
      </c>
      <c r="AP320" s="1298" t="str">
        <f>IF(R320="","",BU320*1)</f>
        <v/>
      </c>
      <c r="AQ320" s="1298" t="str">
        <f>IF(S320="","",CB320*1)</f>
        <v/>
      </c>
      <c r="AR320" s="1300">
        <f>SUM(AH321:AL321)</f>
        <v>0</v>
      </c>
      <c r="AS320" s="1292">
        <f>SUM(AM321:AQ321)</f>
        <v>0</v>
      </c>
      <c r="AT320" s="1294">
        <f>IF(O320=1000,11,IF(O320=-1000,0,IF(O320&gt;0,11,IF(O320&lt;0,(-O320),"0"))))</f>
        <v>11</v>
      </c>
      <c r="AU320" s="1286" t="str">
        <f>IF(O320=1000,0,IF(O320=-1000,11,IF(O320&lt;-9,-(O320-2),IF(O320&gt;0,(O320),"0"))))</f>
        <v/>
      </c>
      <c r="AV320" s="1286" t="e">
        <f>IF(O320=1000,11,IF(O320=-1000,0,IF(O320&gt;9,(O320+2),IF(O320&lt;0,(-O320),"0"))))</f>
        <v>#VALUE!</v>
      </c>
      <c r="AW320" s="1286" t="str">
        <f>IF(O320=1000,0,IF(O320=-1000,11,IF(O320&lt;0,11,IF(O320&gt;0,(O320),"0"))))</f>
        <v/>
      </c>
      <c r="AX320" s="1296" t="str">
        <f>IF(O320="","",IF(O320&gt;9,AV320,AT320))</f>
        <v/>
      </c>
      <c r="AY320" s="1288" t="str">
        <f>IF(O320="","","-")</f>
        <v/>
      </c>
      <c r="AZ320" s="1290" t="str">
        <f>IF(O320="","",IF(O320&lt;-9,AU320,AW320))</f>
        <v/>
      </c>
      <c r="BA320" s="1286" t="e">
        <f>IF(P320=1000,11,IF(P320=-1000,0,IF(P320&gt;9,(P320+2),IF(P320&lt;0,(-P320),"0"))))</f>
        <v>#VALUE!</v>
      </c>
      <c r="BB320" s="1286" t="str">
        <f>IF(P320=1000,0,IF(P320=-1000,11,IF(P320&lt;-9,-(P320-2),IF(P320&gt;0,(P320),"0"))))</f>
        <v/>
      </c>
      <c r="BC320" s="1286">
        <f>IF(P320=1000,11,IF(P320=-1000,0,IF(P320&gt;0,11,IF(P320&lt;0,(-P320),"0"))))</f>
        <v>11</v>
      </c>
      <c r="BD320" s="1286" t="str">
        <f>IF(P320=1000,0,IF(P320=-1000,11,IF(P320&lt;0,11,IF(P320&gt;0,(P320),"0"))))</f>
        <v/>
      </c>
      <c r="BE320" s="1296" t="str">
        <f>IF(P320="","",IF(P320&gt;9,BA320,BC320))</f>
        <v/>
      </c>
      <c r="BF320" s="1288" t="str">
        <f>IF(P320="","","-")</f>
        <v/>
      </c>
      <c r="BG320" s="1290" t="str">
        <f>IF(P320="","",IF(P320&lt;-9,BB320,BD320))</f>
        <v/>
      </c>
      <c r="BH320" s="1286" t="e">
        <f>IF(Q320=1000,11,IF(Q320=-1000,0,IF(Q320&gt;9,(Q320+2),IF(Q320&lt;0,(-Q320),"0"))))</f>
        <v>#VALUE!</v>
      </c>
      <c r="BI320" s="1286" t="str">
        <f>IF(Q320=1000,0,IF(Q320=-1000,11,IF(Q320&lt;-9,-(Q320-2),IF(Q320&gt;0,(Q320),"0"))))</f>
        <v/>
      </c>
      <c r="BJ320" s="1286">
        <f>IF(Q320=1000,11,IF(Q320=-1000,0,IF(Q320&gt;0,11,IF(Q320&lt;0,(-Q320),"0"))))</f>
        <v>11</v>
      </c>
      <c r="BK320" s="1286" t="str">
        <f>IF(Q320=1000,0,IF(Q320=-1000,11,IF(Q320&lt;0,11,IF(Q320&gt;0,(Q320),"0"))))</f>
        <v/>
      </c>
      <c r="BL320" s="1296" t="str">
        <f>IF(Q320="","",IF(Q320&gt;9,BH320,BJ320))</f>
        <v/>
      </c>
      <c r="BM320" s="1288" t="str">
        <f>IF(Q320="","","-")</f>
        <v/>
      </c>
      <c r="BN320" s="1290" t="str">
        <f>IF(Q320="","",IF(Q320&lt;-9,BI320,BK320))</f>
        <v/>
      </c>
      <c r="BO320" s="1286" t="e">
        <f>IF(R320=1000,11,IF(R320=-1000,0,IF(R320&gt;9,(R320+2),IF(R320&lt;0,(-R320),"0"))))</f>
        <v>#VALUE!</v>
      </c>
      <c r="BP320" s="1286" t="str">
        <f>IF(R320=1000,0,IF(R320=-1000,11,IF(R320&lt;-9,-(R320-2),IF(R320&gt;0,(R320),"0"))))</f>
        <v/>
      </c>
      <c r="BQ320" s="1286">
        <f>IF(R320=1000,11,IF(R320=-1000,0,IF(R320&gt;0,11,IF(R320&lt;0,(-R320),"0"))))</f>
        <v>11</v>
      </c>
      <c r="BR320" s="1286" t="str">
        <f>IF(R320=1000,0,IF(R320=-1000,11,IF(R320&lt;0,11,IF(R320&gt;0,(R320),"0"))))</f>
        <v/>
      </c>
      <c r="BS320" s="1296" t="str">
        <f>IF(R320="","",IF(R320&gt;9,BO320,BQ320))</f>
        <v/>
      </c>
      <c r="BT320" s="1288" t="str">
        <f>IF(R320="","","-")</f>
        <v/>
      </c>
      <c r="BU320" s="1290" t="str">
        <f>IF(R320="","",IF(R320&lt;-9,BP320,BR320))</f>
        <v/>
      </c>
      <c r="BV320" s="1286" t="e">
        <f>IF(S320=1000,11,IF(S320=-1000,0,IF(S320&gt;9,(S320+2),IF(S320&lt;0,(-S320),"0"))))</f>
        <v>#VALUE!</v>
      </c>
      <c r="BW320" s="1286" t="str">
        <f>IF(S320=1000,0,IF(S320=-1000,11,IF(S320&lt;-9,-(S320-2),IF(S320&gt;0,(S320),"0"))))</f>
        <v/>
      </c>
      <c r="BX320" s="1286">
        <f>IF(S320=1000,11,IF(S320=-1000,0,IF(S320&gt;0,11,IF(S320&lt;0,(-S320),"0"))))</f>
        <v>11</v>
      </c>
      <c r="BY320" s="1286" t="str">
        <f>IF(S320=1000,0,IF(S320=-1000,11,IF(S320&lt;0,11,IF(S320&gt;0,(S320),"0"))))</f>
        <v/>
      </c>
      <c r="BZ320" s="1296" t="str">
        <f>IF(S320="","",IF(S320&gt;9,BV320,BX320))</f>
        <v/>
      </c>
      <c r="CA320" s="1288" t="str">
        <f>IF(S320="","","-")</f>
        <v/>
      </c>
      <c r="CB320" s="1290" t="str">
        <f>IF(S320="","",IF(S320&lt;-9,BW320,BY320))</f>
        <v/>
      </c>
      <c r="CC320" s="1302" t="str">
        <f>IF(O320="","",SUM(T320:X321))</f>
        <v/>
      </c>
      <c r="CD320" s="1304" t="str">
        <f>IF(CC320="","","-")</f>
        <v/>
      </c>
      <c r="CE320" s="1306" t="str">
        <f>IF(O320="","",SUM(Y320:AC321))</f>
        <v/>
      </c>
      <c r="CP320" s="32"/>
      <c r="CQ320" s="32"/>
    </row>
    <row r="321" spans="1:95" s="31" customFormat="1" ht="15" hidden="1" customHeight="1" outlineLevel="1" x14ac:dyDescent="0.2">
      <c r="A321" s="43"/>
      <c r="B321" s="44"/>
      <c r="C321" s="1251"/>
      <c r="D321" s="46" t="str">
        <f>IF(A321="","",VLOOKUP(A321,СписокКМ!D:I,2,FALSE))</f>
        <v/>
      </c>
      <c r="E321" s="47"/>
      <c r="F321" s="48" t="str">
        <f>IF(B321="","",VLOOKUP(B321,СписокКМ!D:I,2,FALSE))</f>
        <v/>
      </c>
      <c r="G321" s="49"/>
      <c r="H321" s="41"/>
      <c r="I321" s="1253"/>
      <c r="J321" s="1253"/>
      <c r="K321" s="1253"/>
      <c r="L321" s="1253"/>
      <c r="M321" s="1253"/>
      <c r="N321" s="42"/>
      <c r="O321" s="1245"/>
      <c r="P321" s="1245"/>
      <c r="Q321" s="1245"/>
      <c r="R321" s="1245"/>
      <c r="S321" s="1247"/>
      <c r="T321" s="1249"/>
      <c r="U321" s="1285"/>
      <c r="V321" s="1285"/>
      <c r="W321" s="1285"/>
      <c r="X321" s="1285"/>
      <c r="Y321" s="1279"/>
      <c r="Z321" s="1279"/>
      <c r="AA321" s="1279"/>
      <c r="AB321" s="1279"/>
      <c r="AC321" s="1279"/>
      <c r="AD321" s="1281"/>
      <c r="AE321" s="1281"/>
      <c r="AF321" s="1283"/>
      <c r="AG321" s="1273"/>
      <c r="AH321" s="1275"/>
      <c r="AI321" s="1277"/>
      <c r="AJ321" s="1277"/>
      <c r="AK321" s="1277"/>
      <c r="AL321" s="1277"/>
      <c r="AM321" s="1299"/>
      <c r="AN321" s="1299"/>
      <c r="AO321" s="1299"/>
      <c r="AP321" s="1299"/>
      <c r="AQ321" s="1299"/>
      <c r="AR321" s="1301"/>
      <c r="AS321" s="1293"/>
      <c r="AT321" s="1295"/>
      <c r="AU321" s="1287"/>
      <c r="AV321" s="1287"/>
      <c r="AW321" s="1287"/>
      <c r="AX321" s="1297"/>
      <c r="AY321" s="1289"/>
      <c r="AZ321" s="1291"/>
      <c r="BA321" s="1287"/>
      <c r="BB321" s="1287"/>
      <c r="BC321" s="1287"/>
      <c r="BD321" s="1287"/>
      <c r="BE321" s="1297"/>
      <c r="BF321" s="1289"/>
      <c r="BG321" s="1291"/>
      <c r="BH321" s="1287"/>
      <c r="BI321" s="1287"/>
      <c r="BJ321" s="1287"/>
      <c r="BK321" s="1287"/>
      <c r="BL321" s="1297"/>
      <c r="BM321" s="1289"/>
      <c r="BN321" s="1291"/>
      <c r="BO321" s="1287"/>
      <c r="BP321" s="1287"/>
      <c r="BQ321" s="1287"/>
      <c r="BR321" s="1287"/>
      <c r="BS321" s="1297"/>
      <c r="BT321" s="1289"/>
      <c r="BU321" s="1291"/>
      <c r="BV321" s="1287"/>
      <c r="BW321" s="1287"/>
      <c r="BX321" s="1287"/>
      <c r="BY321" s="1287"/>
      <c r="BZ321" s="1297"/>
      <c r="CA321" s="1289"/>
      <c r="CB321" s="1291"/>
      <c r="CC321" s="1303"/>
      <c r="CD321" s="1305"/>
      <c r="CE321" s="1307"/>
      <c r="CP321" s="32"/>
      <c r="CQ321" s="32"/>
    </row>
    <row r="322" spans="1:95" s="31" customFormat="1" ht="15" hidden="1" customHeight="1" outlineLevel="1" x14ac:dyDescent="0.2">
      <c r="A322" s="99" t="str">
        <f>IF(A318="","",A318)</f>
        <v/>
      </c>
      <c r="B322" s="99" t="str">
        <f>IF(B318="","",B319)</f>
        <v/>
      </c>
      <c r="C322" s="75">
        <v>4</v>
      </c>
      <c r="D322" s="100" t="str">
        <f>IF(A322="","",VLOOKUP(A322,СписокКМ!D:I,2,FALSE))</f>
        <v/>
      </c>
      <c r="E322" s="101"/>
      <c r="F322" s="77" t="str">
        <f>IF(B322="","",VLOOKUP(B322,СписокКМ!D:I,2,FALSE))</f>
        <v/>
      </c>
      <c r="G322" s="102"/>
      <c r="H322" s="41"/>
      <c r="I322" s="91"/>
      <c r="J322" s="91"/>
      <c r="K322" s="91"/>
      <c r="L322" s="91"/>
      <c r="M322" s="91"/>
      <c r="N322" s="42"/>
      <c r="O322" s="79" t="str">
        <f t="shared" ref="O322:S323" si="254">IF(I322="","",IF(I322="0",1000,IF(I322="-0",-1000,I322*1)))</f>
        <v/>
      </c>
      <c r="P322" s="79" t="str">
        <f t="shared" si="254"/>
        <v/>
      </c>
      <c r="Q322" s="79" t="str">
        <f t="shared" si="254"/>
        <v/>
      </c>
      <c r="R322" s="79" t="str">
        <f t="shared" si="254"/>
        <v/>
      </c>
      <c r="S322" s="80" t="str">
        <f t="shared" si="254"/>
        <v/>
      </c>
      <c r="T322" s="103" t="str">
        <f t="shared" ref="T322:X323" si="255">IF(O322="","",IF(O322&gt;0,1,0))</f>
        <v/>
      </c>
      <c r="U322" s="104" t="str">
        <f t="shared" si="255"/>
        <v/>
      </c>
      <c r="V322" s="104" t="str">
        <f t="shared" si="255"/>
        <v/>
      </c>
      <c r="W322" s="104" t="str">
        <f t="shared" si="255"/>
        <v/>
      </c>
      <c r="X322" s="104" t="str">
        <f t="shared" si="255"/>
        <v/>
      </c>
      <c r="Y322" s="105" t="str">
        <f t="shared" ref="Y322:AC323" si="256">IF(O322="","",IF(O322&lt;0,1,0))</f>
        <v/>
      </c>
      <c r="Z322" s="105" t="str">
        <f t="shared" si="256"/>
        <v/>
      </c>
      <c r="AA322" s="105" t="str">
        <f t="shared" si="256"/>
        <v/>
      </c>
      <c r="AB322" s="105" t="str">
        <f t="shared" si="256"/>
        <v/>
      </c>
      <c r="AC322" s="105" t="str">
        <f t="shared" si="256"/>
        <v/>
      </c>
      <c r="AD322" s="106" t="str">
        <f>IF(CC322="","",IF(CC322&gt;CE322,1,-1))</f>
        <v/>
      </c>
      <c r="AE322" s="106" t="str">
        <f>IF(CC322="","",IF(CC322&lt;CE322,1,-1))</f>
        <v/>
      </c>
      <c r="AF322" s="107">
        <f>IF(CC322&gt;CE322,1,0)</f>
        <v>0</v>
      </c>
      <c r="AG322" s="108">
        <f>IF(CE322&gt;CC322,1,0)</f>
        <v>0</v>
      </c>
      <c r="AH322" s="81" t="str">
        <f>IF(O322="","",AX322*1)</f>
        <v/>
      </c>
      <c r="AI322" s="92" t="str">
        <f>IF(P322="","",BE322*1)</f>
        <v/>
      </c>
      <c r="AJ322" s="92" t="str">
        <f>IF(Q322="","",BL322*1)</f>
        <v/>
      </c>
      <c r="AK322" s="92" t="str">
        <f>IF(R322="","",BS322*1)</f>
        <v/>
      </c>
      <c r="AL322" s="92" t="str">
        <f>IF(S322="","",BZ322*1)</f>
        <v/>
      </c>
      <c r="AM322" s="93" t="str">
        <f>IF(O322="","",AZ322*1)</f>
        <v/>
      </c>
      <c r="AN322" s="93" t="str">
        <f>IF(P322="","",BG322*1)</f>
        <v/>
      </c>
      <c r="AO322" s="93" t="str">
        <f>IF(Q322="","",BN322*1)</f>
        <v/>
      </c>
      <c r="AP322" s="93" t="str">
        <f>IF(R322="","",BU322*1)</f>
        <v/>
      </c>
      <c r="AQ322" s="93" t="str">
        <f>IF(S322="","",CB322*1)</f>
        <v/>
      </c>
      <c r="AR322" s="109">
        <f>SUM(AH322:AL322)</f>
        <v>0</v>
      </c>
      <c r="AS322" s="110">
        <f>SUM(AM322:AQ322)</f>
        <v>0</v>
      </c>
      <c r="AT322" s="111">
        <f>IF(O322=1000,11,IF(O322=-1000,0,IF(O322&gt;0,11,IF(O322&lt;0,(-O322),"0"))))</f>
        <v>11</v>
      </c>
      <c r="AU322" s="112" t="str">
        <f>IF(O322=1000,0,IF(O322=-1000,11,IF(O322&lt;-9,-(O322-2),IF(O322&gt;0,(O322),"0"))))</f>
        <v/>
      </c>
      <c r="AV322" s="111" t="e">
        <f>IF(O322=1000,11,IF(O322=-1000,0,IF(O322&gt;9,(O322+2),IF(O322&lt;0,(-O322),"0"))))</f>
        <v>#VALUE!</v>
      </c>
      <c r="AW322" s="112" t="str">
        <f>IF(O322=1000,0,IF(O322=-1000,11,IF(O322&lt;0,11,IF(O322&gt;0,(O322),"0"))))</f>
        <v/>
      </c>
      <c r="AX322" s="94" t="str">
        <f>IF(O322="","",IF(O322&gt;9,AV322,AT322))</f>
        <v/>
      </c>
      <c r="AY322" s="95" t="str">
        <f>IF(O322="","","-")</f>
        <v/>
      </c>
      <c r="AZ322" s="96" t="str">
        <f>IF(O322="","",IF(O322&lt;-9,AU322,AW322))</f>
        <v/>
      </c>
      <c r="BA322" s="111" t="e">
        <f>IF(P322=1000,11,IF(P322=-1000,0,IF(P322&gt;9,(P322+2),IF(P322&lt;0,(-P322),"0"))))</f>
        <v>#VALUE!</v>
      </c>
      <c r="BB322" s="112" t="str">
        <f>IF(P322=1000,0,IF(P322=-1000,11,IF(P322&lt;-9,-(P322-2),IF(P322&gt;0,(P322),"0"))))</f>
        <v/>
      </c>
      <c r="BC322" s="112">
        <f>IF(P322=1000,11,IF(P322=-1000,0,IF(P322&gt;0,11,IF(P322&lt;0,(-P322),"0"))))</f>
        <v>11</v>
      </c>
      <c r="BD322" s="112" t="str">
        <f>IF(P322=1000,0,IF(P322=-1000,11,IF(P322&lt;0,11,IF(P322&gt;0,(P322),"0"))))</f>
        <v/>
      </c>
      <c r="BE322" s="94" t="str">
        <f>IF(P322="","",IF(P322&gt;9,BA322,BC322))</f>
        <v/>
      </c>
      <c r="BF322" s="95" t="str">
        <f>IF(P322="","","-")</f>
        <v/>
      </c>
      <c r="BG322" s="96" t="str">
        <f>IF(P322="","",IF(P322&lt;-9,BB322,BD322))</f>
        <v/>
      </c>
      <c r="BH322" s="111" t="e">
        <f>IF(Q322=1000,11,IF(Q322=-1000,0,IF(Q322&gt;9,(Q322+2),IF(Q322&lt;0,(-Q322),"0"))))</f>
        <v>#VALUE!</v>
      </c>
      <c r="BI322" s="112" t="str">
        <f>IF(Q322=1000,0,IF(Q322=-1000,11,IF(Q322&lt;-9,-(Q322-2),IF(Q322&gt;0,(Q322),"0"))))</f>
        <v/>
      </c>
      <c r="BJ322" s="112">
        <f>IF(Q322=1000,11,IF(Q322=-1000,0,IF(Q322&gt;0,11,IF(Q322&lt;0,(-Q322),"0"))))</f>
        <v>11</v>
      </c>
      <c r="BK322" s="112" t="str">
        <f>IF(Q322=1000,0,IF(Q322=-1000,11,IF(Q322&lt;0,11,IF(Q322&gt;0,(Q322),"0"))))</f>
        <v/>
      </c>
      <c r="BL322" s="94" t="str">
        <f>IF(Q322="","",IF(Q322&gt;9,BH322,BJ322))</f>
        <v/>
      </c>
      <c r="BM322" s="95" t="str">
        <f>IF(Q322="","","-")</f>
        <v/>
      </c>
      <c r="BN322" s="96" t="str">
        <f>IF(Q322="","",IF(Q322&lt;-9,BI322,BK322))</f>
        <v/>
      </c>
      <c r="BO322" s="112" t="e">
        <f>IF(R322=1000,11,IF(R322=-1000,0,IF(R322&gt;9,(R322+2),IF(R322&lt;0,(-R322),"0"))))</f>
        <v>#VALUE!</v>
      </c>
      <c r="BP322" s="112" t="str">
        <f>IF(R322=1000,0,IF(R322=-1000,11,IF(R322&lt;-9,-(R322-2),IF(R322&gt;0,(R322),"0"))))</f>
        <v/>
      </c>
      <c r="BQ322" s="112">
        <f>IF(R322=1000,11,IF(R322=-1000,0,IF(R322&gt;0,11,IF(R322&lt;0,(-R322),"0"))))</f>
        <v>11</v>
      </c>
      <c r="BR322" s="112" t="str">
        <f>IF(R322=1000,0,IF(R322=-1000,11,IF(R322&lt;0,11,IF(R322&gt;0,(R322),"0"))))</f>
        <v/>
      </c>
      <c r="BS322" s="94" t="str">
        <f>IF(R322="","",IF(R322&gt;9,BO322,BQ322))</f>
        <v/>
      </c>
      <c r="BT322" s="95" t="str">
        <f>IF(R322="","","-")</f>
        <v/>
      </c>
      <c r="BU322" s="96" t="str">
        <f>IF(R322="","",IF(R322&lt;-9,BP322,BR322))</f>
        <v/>
      </c>
      <c r="BV322" s="112" t="e">
        <f>IF(S322=1000,11,IF(S322=-1000,0,IF(S322&gt;9,(S322+2),IF(S322&lt;0,(-S322),"0"))))</f>
        <v>#VALUE!</v>
      </c>
      <c r="BW322" s="112" t="str">
        <f>IF(S322=1000,0,IF(S322=-1000,11,IF(S322&lt;-9,-(S322-2),IF(S322&gt;0,(S322),"0"))))</f>
        <v/>
      </c>
      <c r="BX322" s="112">
        <f>IF(S322=1000,11,IF(S322=-1000,0,IF(S322&gt;0,11,IF(S322&lt;0,(-S322),"0"))))</f>
        <v>11</v>
      </c>
      <c r="BY322" s="113" t="str">
        <f>IF(S322=1000,0,IF(S322=-1000,11,IF(S322&lt;0,11,IF(S322&gt;0,(S322),"0"))))</f>
        <v/>
      </c>
      <c r="BZ322" s="94" t="str">
        <f>IF(S322="","",IF(S322&gt;9,BV322,BX322))</f>
        <v/>
      </c>
      <c r="CA322" s="95" t="str">
        <f>IF(S322="","","-")</f>
        <v/>
      </c>
      <c r="CB322" s="96" t="str">
        <f>IF(S322="","",IF(S322&lt;-9,BW322,BY322))</f>
        <v/>
      </c>
      <c r="CC322" s="97" t="str">
        <f>IF(O322="","",SUM(T322:X322))</f>
        <v/>
      </c>
      <c r="CD322" s="88" t="str">
        <f>IF(CC322="","","-")</f>
        <v/>
      </c>
      <c r="CE322" s="98" t="str">
        <f>IF(O322="","",SUM(Y322:AC322))</f>
        <v/>
      </c>
      <c r="CP322" s="32"/>
      <c r="CQ322" s="32"/>
    </row>
    <row r="323" spans="1:95" s="31" customFormat="1" ht="15" hidden="1" customHeight="1" outlineLevel="1" thickBot="1" x14ac:dyDescent="0.25">
      <c r="A323" s="99" t="str">
        <f>IF(A318="","",A319)</f>
        <v/>
      </c>
      <c r="B323" s="99" t="str">
        <f>IF(B318="","",B318)</f>
        <v/>
      </c>
      <c r="C323" s="114">
        <v>5</v>
      </c>
      <c r="D323" s="115" t="str">
        <f>IF(A323="","",VLOOKUP(A323,СписокКМ!D:I,2,FALSE))</f>
        <v/>
      </c>
      <c r="E323" s="116"/>
      <c r="F323" s="117" t="str">
        <f>IF(B323="","",VLOOKUP(B323,СписокКМ!D:I,2,FALSE))</f>
        <v/>
      </c>
      <c r="G323" s="118"/>
      <c r="H323" s="119"/>
      <c r="I323" s="120"/>
      <c r="J323" s="120"/>
      <c r="K323" s="120"/>
      <c r="L323" s="121"/>
      <c r="M323" s="121"/>
      <c r="N323" s="122"/>
      <c r="O323" s="123" t="str">
        <f t="shared" si="254"/>
        <v/>
      </c>
      <c r="P323" s="123" t="str">
        <f t="shared" si="254"/>
        <v/>
      </c>
      <c r="Q323" s="123" t="str">
        <f t="shared" si="254"/>
        <v/>
      </c>
      <c r="R323" s="123" t="str">
        <f t="shared" si="254"/>
        <v/>
      </c>
      <c r="S323" s="124" t="str">
        <f t="shared" si="254"/>
        <v/>
      </c>
      <c r="T323" s="125" t="str">
        <f t="shared" si="255"/>
        <v/>
      </c>
      <c r="U323" s="126" t="str">
        <f t="shared" si="255"/>
        <v/>
      </c>
      <c r="V323" s="126" t="str">
        <f t="shared" si="255"/>
        <v/>
      </c>
      <c r="W323" s="126" t="str">
        <f t="shared" si="255"/>
        <v/>
      </c>
      <c r="X323" s="126" t="str">
        <f t="shared" si="255"/>
        <v/>
      </c>
      <c r="Y323" s="127" t="str">
        <f t="shared" si="256"/>
        <v/>
      </c>
      <c r="Z323" s="127" t="str">
        <f t="shared" si="256"/>
        <v/>
      </c>
      <c r="AA323" s="127" t="str">
        <f t="shared" si="256"/>
        <v/>
      </c>
      <c r="AB323" s="127" t="str">
        <f t="shared" si="256"/>
        <v/>
      </c>
      <c r="AC323" s="127" t="str">
        <f t="shared" si="256"/>
        <v/>
      </c>
      <c r="AD323" s="128" t="str">
        <f>IF(CC323="","",IF(CC323&gt;CE323,1,-1))</f>
        <v/>
      </c>
      <c r="AE323" s="128" t="str">
        <f>IF(CC323="","",IF(CC323&lt;CE323,1,-1))</f>
        <v/>
      </c>
      <c r="AF323" s="129">
        <f>IF(CC323&gt;CE323,1,0)</f>
        <v>0</v>
      </c>
      <c r="AG323" s="130">
        <f>IF(CE323&gt;CC323,1,0)</f>
        <v>0</v>
      </c>
      <c r="AH323" s="131" t="str">
        <f>IF(O323="","",AX323*1)</f>
        <v/>
      </c>
      <c r="AI323" s="132" t="str">
        <f>IF(P323="","",BE323*1)</f>
        <v/>
      </c>
      <c r="AJ323" s="132" t="str">
        <f>IF(Q323="","",BL323*1)</f>
        <v/>
      </c>
      <c r="AK323" s="132" t="str">
        <f>IF(R323="","",BS323*1)</f>
        <v/>
      </c>
      <c r="AL323" s="132" t="str">
        <f>IF(S323="","",BZ323*1)</f>
        <v/>
      </c>
      <c r="AM323" s="133" t="str">
        <f>IF(O323="","",AZ323*1)</f>
        <v/>
      </c>
      <c r="AN323" s="133" t="str">
        <f>IF(P323="","",BG323*1)</f>
        <v/>
      </c>
      <c r="AO323" s="133" t="str">
        <f>IF(Q323="","",BN323*1)</f>
        <v/>
      </c>
      <c r="AP323" s="133" t="str">
        <f>IF(R323="","",BU323*1)</f>
        <v/>
      </c>
      <c r="AQ323" s="133" t="str">
        <f>IF(S323="","",CB323*1)</f>
        <v/>
      </c>
      <c r="AR323" s="134">
        <f>SUM(AH323:AL323)</f>
        <v>0</v>
      </c>
      <c r="AS323" s="135">
        <f>SUM(AM323:AQ323)</f>
        <v>0</v>
      </c>
      <c r="AT323" s="136">
        <f>IF(O323=1000,11,IF(O323=-1000,0,IF(O323&gt;0,11,IF(O323&lt;0,(-O323),"0"))))</f>
        <v>11</v>
      </c>
      <c r="AU323" s="137" t="str">
        <f>IF(O323=1000,0,IF(O323=-1000,11,IF(O323&lt;-9,-(O323-2),IF(O323&gt;0,(O323),"0"))))</f>
        <v/>
      </c>
      <c r="AV323" s="136" t="e">
        <f>IF(O323=1000,11,IF(O323=-1000,0,IF(O323&gt;9,(O323+2),IF(O323&lt;0,(-O323),"0"))))</f>
        <v>#VALUE!</v>
      </c>
      <c r="AW323" s="137" t="str">
        <f>IF(O323=1000,0,IF(O323=-1000,11,IF(O323&lt;0,11,IF(O323&gt;0,(O323),"0"))))</f>
        <v/>
      </c>
      <c r="AX323" s="138" t="str">
        <f>IF(O323="","",IF(O323&gt;9,AV323,AT323))</f>
        <v/>
      </c>
      <c r="AY323" s="139" t="str">
        <f>IF(O323="","","-")</f>
        <v/>
      </c>
      <c r="AZ323" s="140" t="str">
        <f>IF(O323="","",IF(O323&lt;-9,AU323,AW323))</f>
        <v/>
      </c>
      <c r="BA323" s="136" t="e">
        <f>IF(P323=1000,11,IF(P323=-1000,0,IF(P323&gt;9,(P323+2),IF(P323&lt;0,(-P323),"0"))))</f>
        <v>#VALUE!</v>
      </c>
      <c r="BB323" s="137" t="str">
        <f>IF(P323=1000,0,IF(P323=-1000,11,IF(P323&lt;-9,-(P323-2),IF(P323&gt;0,(P323),"0"))))</f>
        <v/>
      </c>
      <c r="BC323" s="137">
        <f>IF(P323=1000,11,IF(P323=-1000,0,IF(P323&gt;0,11,IF(P323&lt;0,(-P323),"0"))))</f>
        <v>11</v>
      </c>
      <c r="BD323" s="137" t="str">
        <f>IF(P323=1000,0,IF(P323=-1000,11,IF(P323&lt;0,11,IF(P323&gt;0,(P323),"0"))))</f>
        <v/>
      </c>
      <c r="BE323" s="138" t="str">
        <f>IF(P323="","",IF(P323&gt;9,BA323,BC323))</f>
        <v/>
      </c>
      <c r="BF323" s="139" t="str">
        <f>IF(P323="","","-")</f>
        <v/>
      </c>
      <c r="BG323" s="140" t="str">
        <f>IF(P323="","",IF(P323&lt;-9,BB323,BD323))</f>
        <v/>
      </c>
      <c r="BH323" s="136" t="e">
        <f>IF(Q323=1000,11,IF(Q323=-1000,0,IF(Q323&gt;9,(Q323+2),IF(Q323&lt;0,(-Q323),"0"))))</f>
        <v>#VALUE!</v>
      </c>
      <c r="BI323" s="137" t="str">
        <f>IF(Q323=1000,0,IF(Q323=-1000,11,IF(Q323&lt;-9,-(Q323-2),IF(Q323&gt;0,(Q323),"0"))))</f>
        <v/>
      </c>
      <c r="BJ323" s="137">
        <f>IF(Q323=1000,11,IF(Q323=-1000,0,IF(Q323&gt;0,11,IF(Q323&lt;0,(-Q323),"0"))))</f>
        <v>11</v>
      </c>
      <c r="BK323" s="137" t="str">
        <f>IF(Q323=1000,0,IF(Q323=-1000,11,IF(Q323&lt;0,11,IF(Q323&gt;0,(Q323),"0"))))</f>
        <v/>
      </c>
      <c r="BL323" s="138" t="str">
        <f>IF(Q323="","",IF(Q323&gt;9,BH323,BJ323))</f>
        <v/>
      </c>
      <c r="BM323" s="139" t="str">
        <f>IF(Q323="","","-")</f>
        <v/>
      </c>
      <c r="BN323" s="140" t="str">
        <f>IF(Q323="","",IF(Q323&lt;-9,BI323,BK323))</f>
        <v/>
      </c>
      <c r="BO323" s="137" t="e">
        <f>IF(R323=1000,11,IF(R323=-1000,0,IF(R323&gt;9,(R323+2),IF(R323&lt;0,(-R323),"0"))))</f>
        <v>#VALUE!</v>
      </c>
      <c r="BP323" s="137" t="str">
        <f>IF(R323=1000,0,IF(R323=-1000,11,IF(R323&lt;-9,-(R323-2),IF(R323&gt;0,(R323),"0"))))</f>
        <v/>
      </c>
      <c r="BQ323" s="137">
        <f>IF(R323=1000,11,IF(R323=-1000,0,IF(R323&gt;0,11,IF(R323&lt;0,(-R323),"0"))))</f>
        <v>11</v>
      </c>
      <c r="BR323" s="137" t="str">
        <f>IF(R323=1000,0,IF(R323=-1000,11,IF(R323&lt;0,11,IF(R323&gt;0,(R323),"0"))))</f>
        <v/>
      </c>
      <c r="BS323" s="138" t="str">
        <f>IF(R323="","",IF(R323&gt;9,BO323,BQ323))</f>
        <v/>
      </c>
      <c r="BT323" s="139" t="str">
        <f>IF(R323="","","-")</f>
        <v/>
      </c>
      <c r="BU323" s="140" t="str">
        <f>IF(R323="","",IF(R323&lt;-9,BP323,BR323))</f>
        <v/>
      </c>
      <c r="BV323" s="137" t="e">
        <f>IF(S323=1000,11,IF(S323=-1000,0,IF(S323&gt;9,(S323+2),IF(S323&lt;0,(-S323),"0"))))</f>
        <v>#VALUE!</v>
      </c>
      <c r="BW323" s="137" t="str">
        <f>IF(S323=1000,0,IF(S323=-1000,11,IF(S323&lt;-9,-(S323-2),IF(S323&gt;0,(S323),"0"))))</f>
        <v/>
      </c>
      <c r="BX323" s="137">
        <f>IF(S323=1000,11,IF(S323=-1000,0,IF(S323&gt;0,11,IF(S323&lt;0,(-S323),"0"))))</f>
        <v>11</v>
      </c>
      <c r="BY323" s="141" t="str">
        <f>IF(S323=1000,0,IF(S323=-1000,11,IF(S323&lt;0,11,IF(S323&gt;0,(S323),"0"))))</f>
        <v/>
      </c>
      <c r="BZ323" s="138" t="str">
        <f>IF(S323="","",IF(S323&gt;9,BV323,BX323))</f>
        <v/>
      </c>
      <c r="CA323" s="139" t="str">
        <f>IF(S323="","","-")</f>
        <v/>
      </c>
      <c r="CB323" s="140" t="str">
        <f>IF(S323="","",IF(S323&lt;-9,BW323,BY323))</f>
        <v/>
      </c>
      <c r="CC323" s="142" t="str">
        <f>IF(O323="","",SUM(T323:X323))</f>
        <v/>
      </c>
      <c r="CD323" s="143" t="str">
        <f>IF(CC323="","","-")</f>
        <v/>
      </c>
      <c r="CE323" s="144" t="str">
        <f>IF(O323="","",SUM(Y323:AC323))</f>
        <v/>
      </c>
      <c r="CP323" s="32"/>
      <c r="CQ323" s="32"/>
    </row>
    <row r="324" spans="1:95" s="31" customFormat="1" ht="31.5" hidden="1" customHeight="1" outlineLevel="1" thickBot="1" x14ac:dyDescent="0.25">
      <c r="A324" s="34"/>
      <c r="B324" s="35"/>
      <c r="C324" s="1225">
        <f>1+C316</f>
        <v>37</v>
      </c>
      <c r="D324" s="1227" t="str">
        <f>IF(A324="","",VLOOKUP(A324,СписокКМ!$A$186:$D$236,3,FALSE))</f>
        <v/>
      </c>
      <c r="E324" s="1228" t="str">
        <f>IF(B324="","",VLOOKUP(B324,СписокКМ!E:J,2,FALSE))</f>
        <v/>
      </c>
      <c r="F324" s="1231" t="str">
        <f>IF(B324="","",VLOOKUP(B324,СписокКМ!$A$186:$D$236,3,FALSE))</f>
        <v/>
      </c>
      <c r="G324" s="1232" t="str">
        <f>IF(D324="","",VLOOKUP(D324,СписокКМ!G:L,2,FALSE))</f>
        <v/>
      </c>
      <c r="H324" s="36"/>
      <c r="I324" s="1235" t="s">
        <v>7</v>
      </c>
      <c r="J324" s="1235"/>
      <c r="K324" s="1235"/>
      <c r="L324" s="1235"/>
      <c r="M324" s="1235"/>
      <c r="N324" s="37"/>
      <c r="O324" s="1237"/>
      <c r="P324" s="1238"/>
      <c r="Q324" s="1238"/>
      <c r="R324" s="1238"/>
      <c r="S324" s="1238"/>
      <c r="T324" s="38" t="str">
        <f>IF(A324="","",VLOOKUP(A324,'[60]Протокол команд'!A:K,8,FALSE))</f>
        <v/>
      </c>
      <c r="U324" s="39" t="e">
        <f>T324*5-4</f>
        <v>#VALUE!</v>
      </c>
      <c r="V324" s="39" t="e">
        <f>T324*5</f>
        <v>#VALUE!</v>
      </c>
      <c r="W324" s="39" t="e">
        <f>CONCATENATE(U324,"-",V324)</f>
        <v>#VALUE!</v>
      </c>
      <c r="X324" s="39" t="str">
        <f>IF(A324="","",VLOOKUP(A324,'[60]Протокол команд'!A:K,10,FALSE))</f>
        <v/>
      </c>
      <c r="Y324" s="39" t="e">
        <f>X324*5-4</f>
        <v>#VALUE!</v>
      </c>
      <c r="Z324" s="39" t="e">
        <f>X324*5</f>
        <v>#VALUE!</v>
      </c>
      <c r="AA324" s="39" t="e">
        <f>CONCATENATE(Y324,"-",Z324)</f>
        <v>#VALUE!</v>
      </c>
      <c r="AB324" s="1241" t="str">
        <f>IF(O326="","",SUM(AF326:AF331))</f>
        <v/>
      </c>
      <c r="AC324" s="1242"/>
      <c r="AD324" s="1243"/>
      <c r="AE324" s="1242" t="str">
        <f>IF(O326="","",SUM(AG326:AG331))</f>
        <v/>
      </c>
      <c r="AF324" s="1242"/>
      <c r="AG324" s="1264"/>
      <c r="AH324" s="1241">
        <f>SUM(CC326:CC331)</f>
        <v>0</v>
      </c>
      <c r="AI324" s="1242"/>
      <c r="AJ324" s="1243"/>
      <c r="AK324" s="1242">
        <f>SUM(CE326:CE331)</f>
        <v>0</v>
      </c>
      <c r="AL324" s="1242"/>
      <c r="AM324" s="1264"/>
      <c r="AN324" s="1265">
        <f>SUM(AR326:AR331)</f>
        <v>0</v>
      </c>
      <c r="AO324" s="1266"/>
      <c r="AP324" s="1267"/>
      <c r="AQ324" s="1266">
        <f>SUM(AS326:AS331)</f>
        <v>0</v>
      </c>
      <c r="AR324" s="1266"/>
      <c r="AS324" s="1268"/>
      <c r="AT324" s="1314"/>
      <c r="AU324" s="1315"/>
      <c r="AV324" s="1315"/>
      <c r="AW324" s="1315"/>
      <c r="AX324" s="1315"/>
      <c r="AY324" s="1315"/>
      <c r="AZ324" s="1315"/>
      <c r="BA324" s="1315"/>
      <c r="BB324" s="1315"/>
      <c r="BC324" s="1315"/>
      <c r="BD324" s="1315"/>
      <c r="BE324" s="1315"/>
      <c r="BF324" s="1315"/>
      <c r="BG324" s="1315"/>
      <c r="BH324" s="1315"/>
      <c r="BI324" s="1315"/>
      <c r="BJ324" s="1315"/>
      <c r="BK324" s="1315"/>
      <c r="BL324" s="1315"/>
      <c r="BM324" s="1315"/>
      <c r="BN324" s="1315"/>
      <c r="BO324" s="1315"/>
      <c r="BP324" s="1315"/>
      <c r="BQ324" s="1315"/>
      <c r="BR324" s="1315"/>
      <c r="BS324" s="1315"/>
      <c r="BT324" s="1315"/>
      <c r="BU324" s="1315"/>
      <c r="BV324" s="1315"/>
      <c r="BW324" s="1315"/>
      <c r="BX324" s="1315"/>
      <c r="BY324" s="1315"/>
      <c r="BZ324" s="1315"/>
      <c r="CA324" s="1315"/>
      <c r="CB324" s="1316"/>
      <c r="CC324" s="1254" t="str">
        <f>IF(O326="","",SUM(AF326:AF331))</f>
        <v/>
      </c>
      <c r="CD324" s="1256" t="str">
        <f>IF(CC324="","","-")</f>
        <v/>
      </c>
      <c r="CE324" s="1258" t="str">
        <f>IF(O326="","",SUM(AG326:AG331))</f>
        <v/>
      </c>
      <c r="CP324" s="32"/>
      <c r="CQ324" s="32"/>
    </row>
    <row r="325" spans="1:95" s="31" customFormat="1" ht="13.5" hidden="1" customHeight="1" outlineLevel="1" x14ac:dyDescent="0.2">
      <c r="A325" s="40"/>
      <c r="B325" s="40"/>
      <c r="C325" s="1226"/>
      <c r="D325" s="1229" t="str">
        <f>IF(A325="","",VLOOKUP(A325,СписокКМ!D:I,2,FALSE))</f>
        <v/>
      </c>
      <c r="E325" s="1230" t="str">
        <f>IF(B325="","",VLOOKUP(B325,СписокКМ!E:J,2,FALSE))</f>
        <v/>
      </c>
      <c r="F325" s="1233" t="str">
        <f>IF(C325="","",VLOOKUP(C325,СписокКМ!F:K,2,FALSE))</f>
        <v/>
      </c>
      <c r="G325" s="1234" t="str">
        <f>IF(D325="","",VLOOKUP(D325,СписокКМ!G:L,2,FALSE))</f>
        <v/>
      </c>
      <c r="H325" s="41"/>
      <c r="I325" s="1236"/>
      <c r="J325" s="1236"/>
      <c r="K325" s="1236"/>
      <c r="L325" s="1236"/>
      <c r="M325" s="1236"/>
      <c r="N325" s="42"/>
      <c r="O325" s="1239"/>
      <c r="P325" s="1240"/>
      <c r="Q325" s="1240"/>
      <c r="R325" s="1240"/>
      <c r="S325" s="1240"/>
      <c r="T325" s="1260" t="s">
        <v>8</v>
      </c>
      <c r="U325" s="1261"/>
      <c r="V325" s="1261"/>
      <c r="W325" s="1261"/>
      <c r="X325" s="1261"/>
      <c r="Y325" s="1261"/>
      <c r="Z325" s="1261"/>
      <c r="AA325" s="1261"/>
      <c r="AB325" s="1261"/>
      <c r="AC325" s="1261"/>
      <c r="AD325" s="1261"/>
      <c r="AE325" s="1261"/>
      <c r="AF325" s="1261"/>
      <c r="AG325" s="1262"/>
      <c r="AH325" s="1261" t="s">
        <v>9</v>
      </c>
      <c r="AI325" s="1261"/>
      <c r="AJ325" s="1261"/>
      <c r="AK325" s="1261"/>
      <c r="AL325" s="1261"/>
      <c r="AM325" s="1261"/>
      <c r="AN325" s="1261"/>
      <c r="AO325" s="1261"/>
      <c r="AP325" s="1261"/>
      <c r="AQ325" s="1261"/>
      <c r="AR325" s="1261"/>
      <c r="AS325" s="1262"/>
      <c r="AT325" s="1263" t="s">
        <v>10</v>
      </c>
      <c r="AU325" s="1263"/>
      <c r="AV325" s="1263"/>
      <c r="AW325" s="1263"/>
      <c r="AX325" s="1263"/>
      <c r="AY325" s="1263"/>
      <c r="AZ325" s="1263"/>
      <c r="BA325" s="1263" t="s">
        <v>11</v>
      </c>
      <c r="BB325" s="1263"/>
      <c r="BC325" s="1263"/>
      <c r="BD325" s="1263"/>
      <c r="BE325" s="1263"/>
      <c r="BF325" s="1263"/>
      <c r="BG325" s="1263"/>
      <c r="BH325" s="1263" t="s">
        <v>12</v>
      </c>
      <c r="BI325" s="1263"/>
      <c r="BJ325" s="1263"/>
      <c r="BK325" s="1263"/>
      <c r="BL325" s="1263"/>
      <c r="BM325" s="1263"/>
      <c r="BN325" s="1263"/>
      <c r="BO325" s="1263" t="s">
        <v>13</v>
      </c>
      <c r="BP325" s="1263"/>
      <c r="BQ325" s="1263"/>
      <c r="BR325" s="1263"/>
      <c r="BS325" s="1263"/>
      <c r="BT325" s="1263"/>
      <c r="BU325" s="1263"/>
      <c r="BV325" s="1263" t="s">
        <v>14</v>
      </c>
      <c r="BW325" s="1263"/>
      <c r="BX325" s="1263"/>
      <c r="BY325" s="1263"/>
      <c r="BZ325" s="1263"/>
      <c r="CA325" s="1263"/>
      <c r="CB325" s="1263"/>
      <c r="CC325" s="1255"/>
      <c r="CD325" s="1257"/>
      <c r="CE325" s="1259"/>
      <c r="CP325" s="32"/>
      <c r="CQ325" s="32"/>
    </row>
    <row r="326" spans="1:95" s="31" customFormat="1" ht="15" hidden="1" customHeight="1" outlineLevel="1" x14ac:dyDescent="0.2">
      <c r="A326" s="43"/>
      <c r="B326" s="44"/>
      <c r="C326" s="90">
        <v>1</v>
      </c>
      <c r="D326" s="46" t="str">
        <f>IF(A326="","",VLOOKUP(A326,СписокКМ!D:I,2,FALSE))</f>
        <v/>
      </c>
      <c r="E326" s="47"/>
      <c r="F326" s="48" t="str">
        <f>IF(B326="","",VLOOKUP(B326,СписокКМ!D:I,2,FALSE))</f>
        <v/>
      </c>
      <c r="G326" s="49"/>
      <c r="H326" s="50"/>
      <c r="I326" s="51"/>
      <c r="J326" s="51"/>
      <c r="K326" s="51"/>
      <c r="L326" s="51"/>
      <c r="M326" s="51"/>
      <c r="N326" s="52"/>
      <c r="O326" s="53" t="str">
        <f t="shared" ref="O326:S327" si="257">IF(I326="","",IF(I326="0",1000,IF(I326="-0",-1000,I326*1)))</f>
        <v/>
      </c>
      <c r="P326" s="53" t="str">
        <f t="shared" si="257"/>
        <v/>
      </c>
      <c r="Q326" s="53" t="str">
        <f t="shared" si="257"/>
        <v/>
      </c>
      <c r="R326" s="53" t="str">
        <f t="shared" si="257"/>
        <v/>
      </c>
      <c r="S326" s="54" t="str">
        <f t="shared" si="257"/>
        <v/>
      </c>
      <c r="T326" s="55" t="str">
        <f t="shared" ref="T326:X328" si="258">IF(O326="","",IF(O326&gt;0,1,0))</f>
        <v/>
      </c>
      <c r="U326" s="56" t="str">
        <f t="shared" si="258"/>
        <v/>
      </c>
      <c r="V326" s="56" t="str">
        <f t="shared" si="258"/>
        <v/>
      </c>
      <c r="W326" s="56" t="str">
        <f t="shared" si="258"/>
        <v/>
      </c>
      <c r="X326" s="56" t="str">
        <f t="shared" si="258"/>
        <v/>
      </c>
      <c r="Y326" s="57" t="str">
        <f t="shared" ref="Y326:AC328" si="259">IF(O326="","",IF(O326&lt;0,1,0))</f>
        <v/>
      </c>
      <c r="Z326" s="57" t="str">
        <f t="shared" si="259"/>
        <v/>
      </c>
      <c r="AA326" s="57" t="str">
        <f t="shared" si="259"/>
        <v/>
      </c>
      <c r="AB326" s="57" t="str">
        <f t="shared" si="259"/>
        <v/>
      </c>
      <c r="AC326" s="57" t="str">
        <f t="shared" si="259"/>
        <v/>
      </c>
      <c r="AD326" s="58" t="str">
        <f>IF(CC326="","",IF(CC326&gt;CE326,1,-1))</f>
        <v/>
      </c>
      <c r="AE326" s="58" t="str">
        <f>IF(CC326="","",IF(CC326&lt;CE326,1,-1))</f>
        <v/>
      </c>
      <c r="AF326" s="59">
        <f>IF(CC326&gt;CE326,1,0)</f>
        <v>0</v>
      </c>
      <c r="AG326" s="60">
        <f>IF(CE326&gt;CC326,1,0)</f>
        <v>0</v>
      </c>
      <c r="AH326" s="61" t="str">
        <f>IF(O326="","",AX326*1)</f>
        <v/>
      </c>
      <c r="AI326" s="62" t="str">
        <f>IF(P326="","",BE326*1)</f>
        <v/>
      </c>
      <c r="AJ326" s="62" t="str">
        <f>IF(Q326="","",BL326*1)</f>
        <v/>
      </c>
      <c r="AK326" s="62" t="str">
        <f>IF(R326="","",BS326*1)</f>
        <v/>
      </c>
      <c r="AL326" s="62" t="str">
        <f>IF(S326="","",BZ326*1)</f>
        <v/>
      </c>
      <c r="AM326" s="63" t="str">
        <f>IF(O326="","",AZ326*1)</f>
        <v/>
      </c>
      <c r="AN326" s="63" t="str">
        <f>IF(P326="","",BG326*1)</f>
        <v/>
      </c>
      <c r="AO326" s="63" t="str">
        <f>IF(Q326="","",BN326*1)</f>
        <v/>
      </c>
      <c r="AP326" s="63" t="str">
        <f>IF(R326="","",BU326*1)</f>
        <v/>
      </c>
      <c r="AQ326" s="63" t="str">
        <f>IF(S326="","",CB326*1)</f>
        <v/>
      </c>
      <c r="AR326" s="64">
        <f>SUM(AH326:AL326)</f>
        <v>0</v>
      </c>
      <c r="AS326" s="65">
        <f>SUM(AM326:AQ326)</f>
        <v>0</v>
      </c>
      <c r="AT326" s="66">
        <f>IF(O326=1000,11,IF(O326=-1000,0,IF(O326&gt;0,11,IF(O326&lt;0,(-O326),"0"))))</f>
        <v>11</v>
      </c>
      <c r="AU326" s="67" t="str">
        <f>IF(O326=1000,0,IF(O326=-1000,11,IF(O326&lt;-9,-(O326-2),IF(O326&gt;0,(O326),"0"))))</f>
        <v/>
      </c>
      <c r="AV326" s="66" t="e">
        <f>IF(O326=1000,11,IF(O326=-1000,0,IF(O326&lt;9,11,IF(O326&gt;9,(O326+2),"0"))))</f>
        <v>#VALUE!</v>
      </c>
      <c r="AW326" s="67" t="str">
        <f>IF(O326=1000,0,IF(O326=-1000,11,IF(O326&lt;0,11,IF(O326&gt;0,(O326),"0"))))</f>
        <v/>
      </c>
      <c r="AX326" s="68" t="str">
        <f>IF(O326="","",IF(O326&gt;9,AV326,AT326))</f>
        <v/>
      </c>
      <c r="AY326" s="69" t="str">
        <f>IF(O326="","","-")</f>
        <v/>
      </c>
      <c r="AZ326" s="70" t="str">
        <f>IF(O326="","",IF(O326&lt;-9,AU326,AW326))</f>
        <v/>
      </c>
      <c r="BA326" s="66" t="e">
        <f>IF(P326=1000,11,IF(P326=-1000,0,IF(P326&gt;9,(P326+2),IF(P326&lt;0,(-P326),"0"))))</f>
        <v>#VALUE!</v>
      </c>
      <c r="BB326" s="67" t="str">
        <f>IF(P326=1000,0,IF(P326=-1000,11,IF(P326&lt;-9,-(P326-2),IF(P326&gt;0,(P326),"0"))))</f>
        <v/>
      </c>
      <c r="BC326" s="67">
        <f>IF(P326=1000,11,IF(P326=-1000,0,IF(P326&gt;0,11,IF(P326&lt;0,(-P326),"0"))))</f>
        <v>11</v>
      </c>
      <c r="BD326" s="67" t="str">
        <f>IF(P326=1000,0,IF(P326=-1000,11,IF(P326&lt;0,11,IF(P326&gt;0,(P326),"0"))))</f>
        <v/>
      </c>
      <c r="BE326" s="68" t="str">
        <f>IF(P326="","",IF(P326&gt;9,BA326,BC326))</f>
        <v/>
      </c>
      <c r="BF326" s="69" t="str">
        <f>IF(P326="","","-")</f>
        <v/>
      </c>
      <c r="BG326" s="70" t="str">
        <f>IF(P326="","",IF(P326&lt;-9,BB326,BD326))</f>
        <v/>
      </c>
      <c r="BH326" s="66" t="e">
        <f>IF(Q326=1000,11,IF(Q326=-1000,0,IF(Q326&gt;9,(Q326+2),IF(Q326&lt;0,(-Q326),"0"))))</f>
        <v>#VALUE!</v>
      </c>
      <c r="BI326" s="67" t="str">
        <f>IF(Q326=1000,0,IF(Q326=-1000,11,IF(Q326&lt;-9,-(Q326-2),IF(Q326&gt;0,(Q326),"0"))))</f>
        <v/>
      </c>
      <c r="BJ326" s="67">
        <f>IF(Q326=1000,11,IF(Q326=-1000,0,IF(Q326&gt;0,11,IF(Q326&lt;0,(-Q326),"0"))))</f>
        <v>11</v>
      </c>
      <c r="BK326" s="67" t="str">
        <f>IF(Q326=1000,0,IF(Q326=-1000,11,IF(Q326&lt;0,11,IF(Q326&gt;0,(Q326),"0"))))</f>
        <v/>
      </c>
      <c r="BL326" s="68" t="str">
        <f>IF(Q326="","",IF(Q326&gt;9,BH326,BJ326))</f>
        <v/>
      </c>
      <c r="BM326" s="69" t="str">
        <f>IF(Q326="","","-")</f>
        <v/>
      </c>
      <c r="BN326" s="70" t="str">
        <f>IF(Q326="","",IF(Q326&lt;-9,BI326,BK326))</f>
        <v/>
      </c>
      <c r="BO326" s="67" t="e">
        <f>IF(R326=1000,11,IF(R326=-1000,0,IF(R326&gt;9,(R326+2),IF(R326&lt;0,(-R326),"0"))))</f>
        <v>#VALUE!</v>
      </c>
      <c r="BP326" s="67" t="str">
        <f>IF(R326=1000,0,IF(R326=-1000,11,IF(R326&lt;-9,-(R326-2),IF(R326&gt;0,(R326),"0"))))</f>
        <v/>
      </c>
      <c r="BQ326" s="67">
        <f>IF(R326=1000,11,IF(R326=-1000,0,IF(R326&gt;0,11,IF(R326&lt;0,(-R326),"0"))))</f>
        <v>11</v>
      </c>
      <c r="BR326" s="67" t="str">
        <f>IF(R326=1000,0,IF(R326=-1000,11,IF(R326&lt;0,11,IF(R326&gt;0,(R326),"0"))))</f>
        <v/>
      </c>
      <c r="BS326" s="68" t="str">
        <f>IF(R326="","",IF(R326&gt;9,BO326,BQ326))</f>
        <v/>
      </c>
      <c r="BT326" s="69" t="str">
        <f>IF(R326="","","-")</f>
        <v/>
      </c>
      <c r="BU326" s="70" t="str">
        <f>IF(R326="","",IF(R326&lt;-9,BP326,BR326))</f>
        <v/>
      </c>
      <c r="BV326" s="67" t="e">
        <f>IF(S326=1000,11,IF(S326=-1000,0,IF(S326&gt;9,(S326+2),IF(S326&lt;0,(-S326),"0"))))</f>
        <v>#VALUE!</v>
      </c>
      <c r="BW326" s="67" t="str">
        <f>IF(S326=1000,0,IF(S326=-1000,11,IF(S326&lt;-9,-(S326-2),IF(S326&gt;0,(S326),"0"))))</f>
        <v/>
      </c>
      <c r="BX326" s="67">
        <f>IF(S326=1000,11,IF(S326=-1000,0,IF(S326&gt;0,11,IF(S326&lt;0,(-S326),"0"))))</f>
        <v>11</v>
      </c>
      <c r="BY326" s="71" t="str">
        <f>IF(S326=1000,0,IF(S326=-1000,11,IF(S326&lt;0,11,IF(S326&gt;0,(S326),"0"))))</f>
        <v/>
      </c>
      <c r="BZ326" s="68" t="str">
        <f>IF(S326="","",IF(S326&gt;9,BV326,BX326))</f>
        <v/>
      </c>
      <c r="CA326" s="69" t="str">
        <f>IF(S326="","","-")</f>
        <v/>
      </c>
      <c r="CB326" s="70" t="str">
        <f>IF(S326="","",IF(S326&lt;-9,BW326,BY326))</f>
        <v/>
      </c>
      <c r="CC326" s="72" t="str">
        <f>IF(O326="","",SUM(T326:X326))</f>
        <v/>
      </c>
      <c r="CD326" s="73" t="str">
        <f>IF(CC326="","","-")</f>
        <v/>
      </c>
      <c r="CE326" s="74" t="str">
        <f>IF(O326="","",SUM(Y326:AC326))</f>
        <v/>
      </c>
      <c r="CP326" s="32"/>
      <c r="CQ326" s="32"/>
    </row>
    <row r="327" spans="1:95" s="31" customFormat="1" ht="15" hidden="1" customHeight="1" outlineLevel="1" x14ac:dyDescent="0.2">
      <c r="A327" s="43"/>
      <c r="B327" s="44"/>
      <c r="C327" s="75">
        <v>2</v>
      </c>
      <c r="D327" s="76" t="str">
        <f>IF(A327="","",VLOOKUP(A327,СписокКМ!D:I,2,FALSE))</f>
        <v/>
      </c>
      <c r="E327" s="47"/>
      <c r="F327" s="77" t="str">
        <f>IF(B327="","",VLOOKUP(B327,СписокКМ!D:I,2,FALSE))</f>
        <v/>
      </c>
      <c r="G327" s="49"/>
      <c r="H327" s="41"/>
      <c r="I327" s="91"/>
      <c r="J327" s="91"/>
      <c r="K327" s="91"/>
      <c r="L327" s="91"/>
      <c r="M327" s="51"/>
      <c r="N327" s="42"/>
      <c r="O327" s="79" t="str">
        <f t="shared" si="257"/>
        <v/>
      </c>
      <c r="P327" s="79" t="str">
        <f t="shared" si="257"/>
        <v/>
      </c>
      <c r="Q327" s="79" t="str">
        <f t="shared" si="257"/>
        <v/>
      </c>
      <c r="R327" s="79" t="str">
        <f t="shared" si="257"/>
        <v/>
      </c>
      <c r="S327" s="80" t="str">
        <f t="shared" si="257"/>
        <v/>
      </c>
      <c r="T327" s="55" t="str">
        <f t="shared" si="258"/>
        <v/>
      </c>
      <c r="U327" s="56" t="str">
        <f t="shared" si="258"/>
        <v/>
      </c>
      <c r="V327" s="56" t="str">
        <f t="shared" si="258"/>
        <v/>
      </c>
      <c r="W327" s="56" t="str">
        <f t="shared" si="258"/>
        <v/>
      </c>
      <c r="X327" s="56" t="str">
        <f t="shared" si="258"/>
        <v/>
      </c>
      <c r="Y327" s="57" t="str">
        <f t="shared" si="259"/>
        <v/>
      </c>
      <c r="Z327" s="57" t="str">
        <f t="shared" si="259"/>
        <v/>
      </c>
      <c r="AA327" s="57" t="str">
        <f t="shared" si="259"/>
        <v/>
      </c>
      <c r="AB327" s="57" t="str">
        <f t="shared" si="259"/>
        <v/>
      </c>
      <c r="AC327" s="57" t="str">
        <f t="shared" si="259"/>
        <v/>
      </c>
      <c r="AD327" s="58" t="str">
        <f>IF(CC327="","",IF(CC327&gt;CE327,1,-1))</f>
        <v/>
      </c>
      <c r="AE327" s="58" t="str">
        <f>IF(CC327="","",IF(CC327&lt;CE327,1,-1))</f>
        <v/>
      </c>
      <c r="AF327" s="59">
        <f>IF(CC327&gt;CE327,1,0)</f>
        <v>0</v>
      </c>
      <c r="AG327" s="60">
        <f>IF(CE327&gt;CC327,1,0)</f>
        <v>0</v>
      </c>
      <c r="AH327" s="81" t="str">
        <f>IF(O327="","",AX327*1)</f>
        <v/>
      </c>
      <c r="AI327" s="92" t="str">
        <f>IF(P327="","",BE327*1)</f>
        <v/>
      </c>
      <c r="AJ327" s="92" t="str">
        <f>IF(Q327="","",BL327*1)</f>
        <v/>
      </c>
      <c r="AK327" s="92" t="str">
        <f>IF(R327="","",BS327*1)</f>
        <v/>
      </c>
      <c r="AL327" s="92" t="str">
        <f>IF(S327="","",BZ327*1)</f>
        <v/>
      </c>
      <c r="AM327" s="93" t="str">
        <f>IF(O327="","",AZ327*1)</f>
        <v/>
      </c>
      <c r="AN327" s="93" t="str">
        <f>IF(P327="","",BG327*1)</f>
        <v/>
      </c>
      <c r="AO327" s="93" t="str">
        <f>IF(Q327="","",BN327*1)</f>
        <v/>
      </c>
      <c r="AP327" s="93" t="str">
        <f>IF(R327="","",BU327*1)</f>
        <v/>
      </c>
      <c r="AQ327" s="93" t="str">
        <f>IF(S327="","",CB327*1)</f>
        <v/>
      </c>
      <c r="AR327" s="64">
        <f>SUM(AH327:AL327)</f>
        <v>0</v>
      </c>
      <c r="AS327" s="65">
        <f>SUM(AM327:AQ327)</f>
        <v>0</v>
      </c>
      <c r="AT327" s="66">
        <f>IF(O327=1000,11,IF(O327=-1000,0,IF(O327&gt;0,11,IF(O327&lt;0,(-O327),"0"))))</f>
        <v>11</v>
      </c>
      <c r="AU327" s="67" t="str">
        <f>IF(O327=1000,0,IF(O327=-1000,11,IF(O327&lt;-9,-(O327-2),IF(O327&gt;0,(O327),"0"))))</f>
        <v/>
      </c>
      <c r="AV327" s="66" t="e">
        <f>IF(O327=1000,11,IF(O327=-1000,0,IF(O327&gt;9,(O327+2),IF(O327&lt;0,(-O327),"0"))))</f>
        <v>#VALUE!</v>
      </c>
      <c r="AW327" s="67" t="str">
        <f>IF(O327=1000,0,IF(O327=-1000,11,IF(O327&lt;0,11,IF(O327&gt;0,(O327),"0"))))</f>
        <v/>
      </c>
      <c r="AX327" s="94" t="str">
        <f>IF(O327="","",IF(O327&gt;9,AV327,AT327))</f>
        <v/>
      </c>
      <c r="AY327" s="95" t="str">
        <f>IF(O327="","","-")</f>
        <v/>
      </c>
      <c r="AZ327" s="96" t="str">
        <f>IF(O327="","",IF(O327&lt;-9,AU327,AW327))</f>
        <v/>
      </c>
      <c r="BA327" s="66" t="e">
        <f>IF(P327=1000,11,IF(P327=-1000,0,IF(P327&gt;9,(P327+2),IF(P327&lt;0,(-P327),"0"))))</f>
        <v>#VALUE!</v>
      </c>
      <c r="BB327" s="67" t="str">
        <f>IF(P327=1000,0,IF(P327=-1000,11,IF(P327&lt;-9,-(P327-2),IF(P327&gt;0,(P327),"0"))))</f>
        <v/>
      </c>
      <c r="BC327" s="67">
        <f>IF(P327=1000,11,IF(P327=-1000,0,IF(P327&gt;0,11,IF(P327&lt;0,(-P327),"0"))))</f>
        <v>11</v>
      </c>
      <c r="BD327" s="67" t="str">
        <f>IF(P327=1000,0,IF(P327=-1000,11,IF(P327&lt;0,11,IF(P327&gt;0,(P327),"0"))))</f>
        <v/>
      </c>
      <c r="BE327" s="94" t="str">
        <f>IF(P327="","",IF(P327&gt;9,BA327,BC327))</f>
        <v/>
      </c>
      <c r="BF327" s="95" t="str">
        <f>IF(P327="","","-")</f>
        <v/>
      </c>
      <c r="BG327" s="96" t="str">
        <f>IF(P327="","",IF(P327&lt;-9,BB327,BD327))</f>
        <v/>
      </c>
      <c r="BH327" s="66" t="e">
        <f>IF(Q327=1000,11,IF(Q327=-1000,0,IF(Q327&gt;9,(Q327+2),IF(Q327&lt;0,(-Q327),"0"))))</f>
        <v>#VALUE!</v>
      </c>
      <c r="BI327" s="67" t="str">
        <f>IF(Q327=1000,0,IF(Q327=-1000,11,IF(Q327&lt;-9,-(Q327-2),IF(Q327&gt;0,(Q327),"0"))))</f>
        <v/>
      </c>
      <c r="BJ327" s="67">
        <f>IF(Q327=1000,11,IF(Q327=-1000,0,IF(Q327&gt;0,11,IF(Q327&lt;0,(-Q327),"0"))))</f>
        <v>11</v>
      </c>
      <c r="BK327" s="67" t="str">
        <f>IF(Q327=1000,0,IF(Q327=-1000,11,IF(Q327&lt;0,11,IF(Q327&gt;0,(Q327),"0"))))</f>
        <v/>
      </c>
      <c r="BL327" s="94" t="str">
        <f>IF(Q327="","",IF(Q327&gt;9,BH327,BJ327))</f>
        <v/>
      </c>
      <c r="BM327" s="95" t="str">
        <f>IF(Q327="","","-")</f>
        <v/>
      </c>
      <c r="BN327" s="96" t="str">
        <f>IF(Q327="","",IF(Q327&lt;-9,BI327,BK327))</f>
        <v/>
      </c>
      <c r="BO327" s="67" t="e">
        <f>IF(R327=1000,11,IF(R327=-1000,0,IF(R327&gt;9,(R327+2),IF(R327&lt;0,(-R327),"0"))))</f>
        <v>#VALUE!</v>
      </c>
      <c r="BP327" s="67" t="str">
        <f>IF(R327=1000,0,IF(R327=-1000,11,IF(R327&lt;-9,-(R327-2),IF(R327&gt;0,(R327),"0"))))</f>
        <v/>
      </c>
      <c r="BQ327" s="67">
        <f>IF(R327=1000,11,IF(R327=-1000,0,IF(R327&gt;0,11,IF(R327&lt;0,(-R327),"0"))))</f>
        <v>11</v>
      </c>
      <c r="BR327" s="67" t="str">
        <f>IF(R327=1000,0,IF(R327=-1000,11,IF(R327&lt;0,11,IF(R327&gt;0,(R327),"0"))))</f>
        <v/>
      </c>
      <c r="BS327" s="94" t="str">
        <f>IF(R327="","",IF(R327&gt;9,BO327,BQ327))</f>
        <v/>
      </c>
      <c r="BT327" s="95" t="str">
        <f>IF(R327="","","-")</f>
        <v/>
      </c>
      <c r="BU327" s="96" t="str">
        <f>IF(R327="","",IF(R327&lt;-9,BP327,BR327))</f>
        <v/>
      </c>
      <c r="BV327" s="67" t="e">
        <f>IF(S327=1000,11,IF(S327=-1000,0,IF(S327&gt;9,(S327+2),IF(S327&lt;0,(-S327),"0"))))</f>
        <v>#VALUE!</v>
      </c>
      <c r="BW327" s="67" t="str">
        <f>IF(S327=1000,0,IF(S327=-1000,11,IF(S327&lt;-9,-(S327-2),IF(S327&gt;0,(S327),"0"))))</f>
        <v/>
      </c>
      <c r="BX327" s="67">
        <f>IF(S327=1000,11,IF(S327=-1000,0,IF(S327&gt;0,11,IF(S327&lt;0,(-S327),"0"))))</f>
        <v>11</v>
      </c>
      <c r="BY327" s="71" t="str">
        <f>IF(S327=1000,0,IF(S327=-1000,11,IF(S327&lt;0,11,IF(S327&gt;0,(S327),"0"))))</f>
        <v/>
      </c>
      <c r="BZ327" s="94" t="str">
        <f>IF(S327="","",IF(S327&gt;9,BV327,BX327))</f>
        <v/>
      </c>
      <c r="CA327" s="95" t="str">
        <f>IF(S327="","","-")</f>
        <v/>
      </c>
      <c r="CB327" s="96" t="str">
        <f>IF(S327="","",IF(S327&lt;-9,BW327,BY327))</f>
        <v/>
      </c>
      <c r="CC327" s="97" t="str">
        <f>IF(O327="","",SUM(T327:X327))</f>
        <v/>
      </c>
      <c r="CD327" s="88" t="str">
        <f>IF(CC327="","","-")</f>
        <v/>
      </c>
      <c r="CE327" s="98" t="str">
        <f>IF(O327="","",SUM(Y327:AC327))</f>
        <v/>
      </c>
      <c r="CP327" s="32"/>
      <c r="CQ327" s="32"/>
    </row>
    <row r="328" spans="1:95" s="31" customFormat="1" ht="15" hidden="1" customHeight="1" outlineLevel="1" x14ac:dyDescent="0.2">
      <c r="A328" s="43"/>
      <c r="B328" s="44"/>
      <c r="C328" s="1250">
        <v>3</v>
      </c>
      <c r="D328" s="76" t="str">
        <f>IF(A328="","",VLOOKUP(A328,СписокКМ!D:I,2,FALSE))</f>
        <v/>
      </c>
      <c r="E328" s="47"/>
      <c r="F328" s="77" t="str">
        <f>IF(B328="","",VLOOKUP(B328,СписокКМ!D:I,2,FALSE))</f>
        <v/>
      </c>
      <c r="G328" s="49"/>
      <c r="H328" s="41"/>
      <c r="I328" s="1252"/>
      <c r="J328" s="1252"/>
      <c r="K328" s="1252"/>
      <c r="L328" s="1252"/>
      <c r="M328" s="1252"/>
      <c r="N328" s="42"/>
      <c r="O328" s="1244" t="str">
        <f>IF(I328="","",IF(I328="0",1000,IF(I328="-0",-1000,I328*1)))</f>
        <v/>
      </c>
      <c r="P328" s="1244" t="str">
        <f>IF(J328="","",IF(J328="0",1000,IF(J328="-0",-1000,J328*1)))</f>
        <v/>
      </c>
      <c r="Q328" s="1244" t="str">
        <f>IF(K328="","",IF(K328="0",1000,IF(K328="-0",-1000,K328*1)))</f>
        <v/>
      </c>
      <c r="R328" s="1244" t="str">
        <f>IF(L329="","",IF(L329="0",1000,IF(L329="-0",-1000,L329*1)))</f>
        <v/>
      </c>
      <c r="S328" s="1246" t="str">
        <f>IF(M329="","",IF(M329="0",1000,IF(M329="-0",-1000,M329*1)))</f>
        <v/>
      </c>
      <c r="T328" s="1248" t="str">
        <f t="shared" si="258"/>
        <v/>
      </c>
      <c r="U328" s="1284" t="str">
        <f t="shared" si="258"/>
        <v/>
      </c>
      <c r="V328" s="1284" t="str">
        <f t="shared" si="258"/>
        <v/>
      </c>
      <c r="W328" s="1284" t="str">
        <f t="shared" si="258"/>
        <v/>
      </c>
      <c r="X328" s="1284" t="str">
        <f t="shared" si="258"/>
        <v/>
      </c>
      <c r="Y328" s="1278" t="str">
        <f t="shared" si="259"/>
        <v/>
      </c>
      <c r="Z328" s="1278" t="str">
        <f t="shared" si="259"/>
        <v/>
      </c>
      <c r="AA328" s="1278" t="str">
        <f t="shared" si="259"/>
        <v/>
      </c>
      <c r="AB328" s="1278" t="str">
        <f t="shared" si="259"/>
        <v/>
      </c>
      <c r="AC328" s="1278" t="str">
        <f t="shared" si="259"/>
        <v/>
      </c>
      <c r="AD328" s="1280" t="str">
        <f>IF(CC328="","",IF(CC328&gt;CE328,1,-1))</f>
        <v/>
      </c>
      <c r="AE328" s="1280" t="str">
        <f>IF(CC328="","",IF(CC328&lt;CE328,1,-1))</f>
        <v/>
      </c>
      <c r="AF328" s="1282">
        <f>IF(CC328&gt;CE328,1,0)</f>
        <v>0</v>
      </c>
      <c r="AG328" s="1272">
        <f>IF(CE328&gt;CC328,1,0)</f>
        <v>0</v>
      </c>
      <c r="AH328" s="1274" t="str">
        <f>IF(O328="","",AX328*1)</f>
        <v/>
      </c>
      <c r="AI328" s="1276" t="str">
        <f>IF(P328="","",BE328*1)</f>
        <v/>
      </c>
      <c r="AJ328" s="1276" t="str">
        <f>IF(Q328="","",BL328*1)</f>
        <v/>
      </c>
      <c r="AK328" s="1276" t="str">
        <f>IF(R328="","",BS328*1)</f>
        <v/>
      </c>
      <c r="AL328" s="1276" t="str">
        <f>IF(S328="","",BZ328*1)</f>
        <v/>
      </c>
      <c r="AM328" s="1298" t="str">
        <f>IF(O328="","",AZ328*1)</f>
        <v/>
      </c>
      <c r="AN328" s="1298" t="str">
        <f>IF(P328="","",BG328*1)</f>
        <v/>
      </c>
      <c r="AO328" s="1298" t="str">
        <f>IF(Q328="","",BN328*1)</f>
        <v/>
      </c>
      <c r="AP328" s="1298" t="str">
        <f>IF(R328="","",BU328*1)</f>
        <v/>
      </c>
      <c r="AQ328" s="1298" t="str">
        <f>IF(S328="","",CB328*1)</f>
        <v/>
      </c>
      <c r="AR328" s="1300">
        <f>SUM(AH329:AL329)</f>
        <v>0</v>
      </c>
      <c r="AS328" s="1292">
        <f>SUM(AM329:AQ329)</f>
        <v>0</v>
      </c>
      <c r="AT328" s="1294">
        <f>IF(O328=1000,11,IF(O328=-1000,0,IF(O328&gt;0,11,IF(O328&lt;0,(-O328),"0"))))</f>
        <v>11</v>
      </c>
      <c r="AU328" s="1286" t="str">
        <f>IF(O328=1000,0,IF(O328=-1000,11,IF(O328&lt;-9,-(O328-2),IF(O328&gt;0,(O328),"0"))))</f>
        <v/>
      </c>
      <c r="AV328" s="1286" t="e">
        <f>IF(O328=1000,11,IF(O328=-1000,0,IF(O328&gt;9,(O328+2),IF(O328&lt;0,(-O328),"0"))))</f>
        <v>#VALUE!</v>
      </c>
      <c r="AW328" s="1286" t="str">
        <f>IF(O328=1000,0,IF(O328=-1000,11,IF(O328&lt;0,11,IF(O328&gt;0,(O328),"0"))))</f>
        <v/>
      </c>
      <c r="AX328" s="1296" t="str">
        <f>IF(O328="","",IF(O328&gt;9,AV328,AT328))</f>
        <v/>
      </c>
      <c r="AY328" s="1288" t="str">
        <f>IF(O328="","","-")</f>
        <v/>
      </c>
      <c r="AZ328" s="1290" t="str">
        <f>IF(O328="","",IF(O328&lt;-9,AU328,AW328))</f>
        <v/>
      </c>
      <c r="BA328" s="1286" t="e">
        <f>IF(P328=1000,11,IF(P328=-1000,0,IF(P328&gt;9,(P328+2),IF(P328&lt;0,(-P328),"0"))))</f>
        <v>#VALUE!</v>
      </c>
      <c r="BB328" s="1286" t="str">
        <f>IF(P328=1000,0,IF(P328=-1000,11,IF(P328&lt;-9,-(P328-2),IF(P328&gt;0,(P328),"0"))))</f>
        <v/>
      </c>
      <c r="BC328" s="1286">
        <f>IF(P328=1000,11,IF(P328=-1000,0,IF(P328&gt;0,11,IF(P328&lt;0,(-P328),"0"))))</f>
        <v>11</v>
      </c>
      <c r="BD328" s="1286" t="str">
        <f>IF(P328=1000,0,IF(P328=-1000,11,IF(P328&lt;0,11,IF(P328&gt;0,(P328),"0"))))</f>
        <v/>
      </c>
      <c r="BE328" s="1296" t="str">
        <f>IF(P328="","",IF(P328&gt;9,BA328,BC328))</f>
        <v/>
      </c>
      <c r="BF328" s="1288" t="str">
        <f>IF(P328="","","-")</f>
        <v/>
      </c>
      <c r="BG328" s="1290" t="str">
        <f>IF(P328="","",IF(P328&lt;-9,BB328,BD328))</f>
        <v/>
      </c>
      <c r="BH328" s="1286" t="e">
        <f>IF(Q328=1000,11,IF(Q328=-1000,0,IF(Q328&gt;9,(Q328+2),IF(Q328&lt;0,(-Q328),"0"))))</f>
        <v>#VALUE!</v>
      </c>
      <c r="BI328" s="1286" t="str">
        <f>IF(Q328=1000,0,IF(Q328=-1000,11,IF(Q328&lt;-9,-(Q328-2),IF(Q328&gt;0,(Q328),"0"))))</f>
        <v/>
      </c>
      <c r="BJ328" s="1286">
        <f>IF(Q328=1000,11,IF(Q328=-1000,0,IF(Q328&gt;0,11,IF(Q328&lt;0,(-Q328),"0"))))</f>
        <v>11</v>
      </c>
      <c r="BK328" s="1286" t="str">
        <f>IF(Q328=1000,0,IF(Q328=-1000,11,IF(Q328&lt;0,11,IF(Q328&gt;0,(Q328),"0"))))</f>
        <v/>
      </c>
      <c r="BL328" s="1296" t="str">
        <f>IF(Q328="","",IF(Q328&gt;9,BH328,BJ328))</f>
        <v/>
      </c>
      <c r="BM328" s="1288" t="str">
        <f>IF(Q328="","","-")</f>
        <v/>
      </c>
      <c r="BN328" s="1290" t="str">
        <f>IF(Q328="","",IF(Q328&lt;-9,BI328,BK328))</f>
        <v/>
      </c>
      <c r="BO328" s="1286" t="e">
        <f>IF(R328=1000,11,IF(R328=-1000,0,IF(R328&gt;9,(R328+2),IF(R328&lt;0,(-R328),"0"))))</f>
        <v>#VALUE!</v>
      </c>
      <c r="BP328" s="1286" t="str">
        <f>IF(R328=1000,0,IF(R328=-1000,11,IF(R328&lt;-9,-(R328-2),IF(R328&gt;0,(R328),"0"))))</f>
        <v/>
      </c>
      <c r="BQ328" s="1286">
        <f>IF(R328=1000,11,IF(R328=-1000,0,IF(R328&gt;0,11,IF(R328&lt;0,(-R328),"0"))))</f>
        <v>11</v>
      </c>
      <c r="BR328" s="1286" t="str">
        <f>IF(R328=1000,0,IF(R328=-1000,11,IF(R328&lt;0,11,IF(R328&gt;0,(R328),"0"))))</f>
        <v/>
      </c>
      <c r="BS328" s="1296" t="str">
        <f>IF(R328="","",IF(R328&gt;9,BO328,BQ328))</f>
        <v/>
      </c>
      <c r="BT328" s="1288" t="str">
        <f>IF(R328="","","-")</f>
        <v/>
      </c>
      <c r="BU328" s="1290" t="str">
        <f>IF(R328="","",IF(R328&lt;-9,BP328,BR328))</f>
        <v/>
      </c>
      <c r="BV328" s="1286" t="e">
        <f>IF(S328=1000,11,IF(S328=-1000,0,IF(S328&gt;9,(S328+2),IF(S328&lt;0,(-S328),"0"))))</f>
        <v>#VALUE!</v>
      </c>
      <c r="BW328" s="1286" t="str">
        <f>IF(S328=1000,0,IF(S328=-1000,11,IF(S328&lt;-9,-(S328-2),IF(S328&gt;0,(S328),"0"))))</f>
        <v/>
      </c>
      <c r="BX328" s="1286">
        <f>IF(S328=1000,11,IF(S328=-1000,0,IF(S328&gt;0,11,IF(S328&lt;0,(-S328),"0"))))</f>
        <v>11</v>
      </c>
      <c r="BY328" s="1286" t="str">
        <f>IF(S328=1000,0,IF(S328=-1000,11,IF(S328&lt;0,11,IF(S328&gt;0,(S328),"0"))))</f>
        <v/>
      </c>
      <c r="BZ328" s="1296" t="str">
        <f>IF(S328="","",IF(S328&gt;9,BV328,BX328))</f>
        <v/>
      </c>
      <c r="CA328" s="1288" t="str">
        <f>IF(S328="","","-")</f>
        <v/>
      </c>
      <c r="CB328" s="1290" t="str">
        <f>IF(S328="","",IF(S328&lt;-9,BW328,BY328))</f>
        <v/>
      </c>
      <c r="CC328" s="1302" t="str">
        <f>IF(O328="","",SUM(T328:X329))</f>
        <v/>
      </c>
      <c r="CD328" s="1304" t="str">
        <f>IF(CC328="","","-")</f>
        <v/>
      </c>
      <c r="CE328" s="1306" t="str">
        <f>IF(O328="","",SUM(Y328:AC329))</f>
        <v/>
      </c>
      <c r="CP328" s="32"/>
      <c r="CQ328" s="32"/>
    </row>
    <row r="329" spans="1:95" s="31" customFormat="1" ht="15" hidden="1" customHeight="1" outlineLevel="1" x14ac:dyDescent="0.2">
      <c r="A329" s="43"/>
      <c r="B329" s="44"/>
      <c r="C329" s="1251"/>
      <c r="D329" s="46" t="str">
        <f>IF(A329="","",VLOOKUP(A329,СписокКМ!D:I,2,FALSE))</f>
        <v/>
      </c>
      <c r="E329" s="47"/>
      <c r="F329" s="48" t="str">
        <f>IF(B329="","",VLOOKUP(B329,СписокКМ!D:I,2,FALSE))</f>
        <v/>
      </c>
      <c r="G329" s="49"/>
      <c r="H329" s="41"/>
      <c r="I329" s="1253"/>
      <c r="J329" s="1253"/>
      <c r="K329" s="1253"/>
      <c r="L329" s="1253"/>
      <c r="M329" s="1253"/>
      <c r="N329" s="42"/>
      <c r="O329" s="1245"/>
      <c r="P329" s="1245"/>
      <c r="Q329" s="1245"/>
      <c r="R329" s="1245"/>
      <c r="S329" s="1247"/>
      <c r="T329" s="1249"/>
      <c r="U329" s="1285"/>
      <c r="V329" s="1285"/>
      <c r="W329" s="1285"/>
      <c r="X329" s="1285"/>
      <c r="Y329" s="1279"/>
      <c r="Z329" s="1279"/>
      <c r="AA329" s="1279"/>
      <c r="AB329" s="1279"/>
      <c r="AC329" s="1279"/>
      <c r="AD329" s="1281"/>
      <c r="AE329" s="1281"/>
      <c r="AF329" s="1283"/>
      <c r="AG329" s="1273"/>
      <c r="AH329" s="1275"/>
      <c r="AI329" s="1277"/>
      <c r="AJ329" s="1277"/>
      <c r="AK329" s="1277"/>
      <c r="AL329" s="1277"/>
      <c r="AM329" s="1299"/>
      <c r="AN329" s="1299"/>
      <c r="AO329" s="1299"/>
      <c r="AP329" s="1299"/>
      <c r="AQ329" s="1299"/>
      <c r="AR329" s="1301"/>
      <c r="AS329" s="1293"/>
      <c r="AT329" s="1295"/>
      <c r="AU329" s="1287"/>
      <c r="AV329" s="1287"/>
      <c r="AW329" s="1287"/>
      <c r="AX329" s="1297"/>
      <c r="AY329" s="1289"/>
      <c r="AZ329" s="1291"/>
      <c r="BA329" s="1287"/>
      <c r="BB329" s="1287"/>
      <c r="BC329" s="1287"/>
      <c r="BD329" s="1287"/>
      <c r="BE329" s="1297"/>
      <c r="BF329" s="1289"/>
      <c r="BG329" s="1291"/>
      <c r="BH329" s="1287"/>
      <c r="BI329" s="1287"/>
      <c r="BJ329" s="1287"/>
      <c r="BK329" s="1287"/>
      <c r="BL329" s="1297"/>
      <c r="BM329" s="1289"/>
      <c r="BN329" s="1291"/>
      <c r="BO329" s="1287"/>
      <c r="BP329" s="1287"/>
      <c r="BQ329" s="1287"/>
      <c r="BR329" s="1287"/>
      <c r="BS329" s="1297"/>
      <c r="BT329" s="1289"/>
      <c r="BU329" s="1291"/>
      <c r="BV329" s="1287"/>
      <c r="BW329" s="1287"/>
      <c r="BX329" s="1287"/>
      <c r="BY329" s="1287"/>
      <c r="BZ329" s="1297"/>
      <c r="CA329" s="1289"/>
      <c r="CB329" s="1291"/>
      <c r="CC329" s="1303"/>
      <c r="CD329" s="1305"/>
      <c r="CE329" s="1307"/>
      <c r="CP329" s="32"/>
      <c r="CQ329" s="32"/>
    </row>
    <row r="330" spans="1:95" s="31" customFormat="1" ht="15" hidden="1" customHeight="1" outlineLevel="1" x14ac:dyDescent="0.2">
      <c r="A330" s="99" t="str">
        <f>IF(A326="","",A326)</f>
        <v/>
      </c>
      <c r="B330" s="99" t="str">
        <f>IF(B326="","",B327)</f>
        <v/>
      </c>
      <c r="C330" s="75">
        <v>4</v>
      </c>
      <c r="D330" s="100" t="str">
        <f>IF(A330="","",VLOOKUP(A330,СписокКМ!D:I,2,FALSE))</f>
        <v/>
      </c>
      <c r="E330" s="101"/>
      <c r="F330" s="77" t="str">
        <f>IF(B330="","",VLOOKUP(B330,СписокКМ!D:I,2,FALSE))</f>
        <v/>
      </c>
      <c r="G330" s="102"/>
      <c r="H330" s="41"/>
      <c r="I330" s="91"/>
      <c r="J330" s="91"/>
      <c r="K330" s="91"/>
      <c r="L330" s="91"/>
      <c r="M330" s="91"/>
      <c r="N330" s="42"/>
      <c r="O330" s="79" t="str">
        <f t="shared" ref="O330:S331" si="260">IF(I330="","",IF(I330="0",1000,IF(I330="-0",-1000,I330*1)))</f>
        <v/>
      </c>
      <c r="P330" s="79" t="str">
        <f t="shared" si="260"/>
        <v/>
      </c>
      <c r="Q330" s="79" t="str">
        <f t="shared" si="260"/>
        <v/>
      </c>
      <c r="R330" s="79" t="str">
        <f t="shared" si="260"/>
        <v/>
      </c>
      <c r="S330" s="80" t="str">
        <f t="shared" si="260"/>
        <v/>
      </c>
      <c r="T330" s="103" t="str">
        <f t="shared" ref="T330:X331" si="261">IF(O330="","",IF(O330&gt;0,1,0))</f>
        <v/>
      </c>
      <c r="U330" s="104" t="str">
        <f t="shared" si="261"/>
        <v/>
      </c>
      <c r="V330" s="104" t="str">
        <f t="shared" si="261"/>
        <v/>
      </c>
      <c r="W330" s="104" t="str">
        <f t="shared" si="261"/>
        <v/>
      </c>
      <c r="X330" s="104" t="str">
        <f t="shared" si="261"/>
        <v/>
      </c>
      <c r="Y330" s="105" t="str">
        <f t="shared" ref="Y330:AC331" si="262">IF(O330="","",IF(O330&lt;0,1,0))</f>
        <v/>
      </c>
      <c r="Z330" s="105" t="str">
        <f t="shared" si="262"/>
        <v/>
      </c>
      <c r="AA330" s="105" t="str">
        <f t="shared" si="262"/>
        <v/>
      </c>
      <c r="AB330" s="105" t="str">
        <f t="shared" si="262"/>
        <v/>
      </c>
      <c r="AC330" s="105" t="str">
        <f t="shared" si="262"/>
        <v/>
      </c>
      <c r="AD330" s="106" t="str">
        <f>IF(CC330="","",IF(CC330&gt;CE330,1,-1))</f>
        <v/>
      </c>
      <c r="AE330" s="106" t="str">
        <f>IF(CC330="","",IF(CC330&lt;CE330,1,-1))</f>
        <v/>
      </c>
      <c r="AF330" s="107">
        <f>IF(CC330&gt;CE330,1,0)</f>
        <v>0</v>
      </c>
      <c r="AG330" s="108">
        <f>IF(CE330&gt;CC330,1,0)</f>
        <v>0</v>
      </c>
      <c r="AH330" s="81" t="str">
        <f>IF(O330="","",AX330*1)</f>
        <v/>
      </c>
      <c r="AI330" s="92" t="str">
        <f>IF(P330="","",BE330*1)</f>
        <v/>
      </c>
      <c r="AJ330" s="92" t="str">
        <f>IF(Q330="","",BL330*1)</f>
        <v/>
      </c>
      <c r="AK330" s="92" t="str">
        <f>IF(R330="","",BS330*1)</f>
        <v/>
      </c>
      <c r="AL330" s="92" t="str">
        <f>IF(S330="","",BZ330*1)</f>
        <v/>
      </c>
      <c r="AM330" s="93" t="str">
        <f>IF(O330="","",AZ330*1)</f>
        <v/>
      </c>
      <c r="AN330" s="93" t="str">
        <f>IF(P330="","",BG330*1)</f>
        <v/>
      </c>
      <c r="AO330" s="93" t="str">
        <f>IF(Q330="","",BN330*1)</f>
        <v/>
      </c>
      <c r="AP330" s="93" t="str">
        <f>IF(R330="","",BU330*1)</f>
        <v/>
      </c>
      <c r="AQ330" s="93" t="str">
        <f>IF(S330="","",CB330*1)</f>
        <v/>
      </c>
      <c r="AR330" s="109">
        <f>SUM(AH330:AL330)</f>
        <v>0</v>
      </c>
      <c r="AS330" s="110">
        <f>SUM(AM330:AQ330)</f>
        <v>0</v>
      </c>
      <c r="AT330" s="111">
        <f>IF(O330=1000,11,IF(O330=-1000,0,IF(O330&gt;0,11,IF(O330&lt;0,(-O330),"0"))))</f>
        <v>11</v>
      </c>
      <c r="AU330" s="112" t="str">
        <f>IF(O330=1000,0,IF(O330=-1000,11,IF(O330&lt;-9,-(O330-2),IF(O330&gt;0,(O330),"0"))))</f>
        <v/>
      </c>
      <c r="AV330" s="111" t="e">
        <f>IF(O330=1000,11,IF(O330=-1000,0,IF(O330&gt;9,(O330+2),IF(O330&lt;0,(-O330),"0"))))</f>
        <v>#VALUE!</v>
      </c>
      <c r="AW330" s="112" t="str">
        <f>IF(O330=1000,0,IF(O330=-1000,11,IF(O330&lt;0,11,IF(O330&gt;0,(O330),"0"))))</f>
        <v/>
      </c>
      <c r="AX330" s="94" t="str">
        <f>IF(O330="","",IF(O330&gt;9,AV330,AT330))</f>
        <v/>
      </c>
      <c r="AY330" s="95" t="str">
        <f>IF(O330="","","-")</f>
        <v/>
      </c>
      <c r="AZ330" s="96" t="str">
        <f>IF(O330="","",IF(O330&lt;-9,AU330,AW330))</f>
        <v/>
      </c>
      <c r="BA330" s="111" t="e">
        <f>IF(P330=1000,11,IF(P330=-1000,0,IF(P330&gt;9,(P330+2),IF(P330&lt;0,(-P330),"0"))))</f>
        <v>#VALUE!</v>
      </c>
      <c r="BB330" s="112" t="str">
        <f>IF(P330=1000,0,IF(P330=-1000,11,IF(P330&lt;-9,-(P330-2),IF(P330&gt;0,(P330),"0"))))</f>
        <v/>
      </c>
      <c r="BC330" s="112">
        <f>IF(P330=1000,11,IF(P330=-1000,0,IF(P330&gt;0,11,IF(P330&lt;0,(-P330),"0"))))</f>
        <v>11</v>
      </c>
      <c r="BD330" s="112" t="str">
        <f>IF(P330=1000,0,IF(P330=-1000,11,IF(P330&lt;0,11,IF(P330&gt;0,(P330),"0"))))</f>
        <v/>
      </c>
      <c r="BE330" s="94" t="str">
        <f>IF(P330="","",IF(P330&gt;9,BA330,BC330))</f>
        <v/>
      </c>
      <c r="BF330" s="95" t="str">
        <f>IF(P330="","","-")</f>
        <v/>
      </c>
      <c r="BG330" s="96" t="str">
        <f>IF(P330="","",IF(P330&lt;-9,BB330,BD330))</f>
        <v/>
      </c>
      <c r="BH330" s="111" t="e">
        <f>IF(Q330=1000,11,IF(Q330=-1000,0,IF(Q330&gt;9,(Q330+2),IF(Q330&lt;0,(-Q330),"0"))))</f>
        <v>#VALUE!</v>
      </c>
      <c r="BI330" s="112" t="str">
        <f>IF(Q330=1000,0,IF(Q330=-1000,11,IF(Q330&lt;-9,-(Q330-2),IF(Q330&gt;0,(Q330),"0"))))</f>
        <v/>
      </c>
      <c r="BJ330" s="112">
        <f>IF(Q330=1000,11,IF(Q330=-1000,0,IF(Q330&gt;0,11,IF(Q330&lt;0,(-Q330),"0"))))</f>
        <v>11</v>
      </c>
      <c r="BK330" s="112" t="str">
        <f>IF(Q330=1000,0,IF(Q330=-1000,11,IF(Q330&lt;0,11,IF(Q330&gt;0,(Q330),"0"))))</f>
        <v/>
      </c>
      <c r="BL330" s="94" t="str">
        <f>IF(Q330="","",IF(Q330&gt;9,BH330,BJ330))</f>
        <v/>
      </c>
      <c r="BM330" s="95" t="str">
        <f>IF(Q330="","","-")</f>
        <v/>
      </c>
      <c r="BN330" s="96" t="str">
        <f>IF(Q330="","",IF(Q330&lt;-9,BI330,BK330))</f>
        <v/>
      </c>
      <c r="BO330" s="112" t="e">
        <f>IF(R330=1000,11,IF(R330=-1000,0,IF(R330&gt;9,(R330+2),IF(R330&lt;0,(-R330),"0"))))</f>
        <v>#VALUE!</v>
      </c>
      <c r="BP330" s="112" t="str">
        <f>IF(R330=1000,0,IF(R330=-1000,11,IF(R330&lt;-9,-(R330-2),IF(R330&gt;0,(R330),"0"))))</f>
        <v/>
      </c>
      <c r="BQ330" s="112">
        <f>IF(R330=1000,11,IF(R330=-1000,0,IF(R330&gt;0,11,IF(R330&lt;0,(-R330),"0"))))</f>
        <v>11</v>
      </c>
      <c r="BR330" s="112" t="str">
        <f>IF(R330=1000,0,IF(R330=-1000,11,IF(R330&lt;0,11,IF(R330&gt;0,(R330),"0"))))</f>
        <v/>
      </c>
      <c r="BS330" s="94" t="str">
        <f>IF(R330="","",IF(R330&gt;9,BO330,BQ330))</f>
        <v/>
      </c>
      <c r="BT330" s="95" t="str">
        <f>IF(R330="","","-")</f>
        <v/>
      </c>
      <c r="BU330" s="96" t="str">
        <f>IF(R330="","",IF(R330&lt;-9,BP330,BR330))</f>
        <v/>
      </c>
      <c r="BV330" s="112" t="e">
        <f>IF(S330=1000,11,IF(S330=-1000,0,IF(S330&gt;9,(S330+2),IF(S330&lt;0,(-S330),"0"))))</f>
        <v>#VALUE!</v>
      </c>
      <c r="BW330" s="112" t="str">
        <f>IF(S330=1000,0,IF(S330=-1000,11,IF(S330&lt;-9,-(S330-2),IF(S330&gt;0,(S330),"0"))))</f>
        <v/>
      </c>
      <c r="BX330" s="112">
        <f>IF(S330=1000,11,IF(S330=-1000,0,IF(S330&gt;0,11,IF(S330&lt;0,(-S330),"0"))))</f>
        <v>11</v>
      </c>
      <c r="BY330" s="113" t="str">
        <f>IF(S330=1000,0,IF(S330=-1000,11,IF(S330&lt;0,11,IF(S330&gt;0,(S330),"0"))))</f>
        <v/>
      </c>
      <c r="BZ330" s="94" t="str">
        <f>IF(S330="","",IF(S330&gt;9,BV330,BX330))</f>
        <v/>
      </c>
      <c r="CA330" s="95" t="str">
        <f>IF(S330="","","-")</f>
        <v/>
      </c>
      <c r="CB330" s="96" t="str">
        <f>IF(S330="","",IF(S330&lt;-9,BW330,BY330))</f>
        <v/>
      </c>
      <c r="CC330" s="97" t="str">
        <f>IF(O330="","",SUM(T330:X330))</f>
        <v/>
      </c>
      <c r="CD330" s="88" t="str">
        <f>IF(CC330="","","-")</f>
        <v/>
      </c>
      <c r="CE330" s="98" t="str">
        <f>IF(O330="","",SUM(Y330:AC330))</f>
        <v/>
      </c>
      <c r="CP330" s="32"/>
      <c r="CQ330" s="32"/>
    </row>
    <row r="331" spans="1:95" s="31" customFormat="1" ht="15" hidden="1" customHeight="1" outlineLevel="1" thickBot="1" x14ac:dyDescent="0.25">
      <c r="A331" s="99" t="str">
        <f>IF(A326="","",A327)</f>
        <v/>
      </c>
      <c r="B331" s="99" t="str">
        <f>IF(B326="","",B326)</f>
        <v/>
      </c>
      <c r="C331" s="114">
        <v>5</v>
      </c>
      <c r="D331" s="115" t="str">
        <f>IF(A331="","",VLOOKUP(A331,СписокКМ!D:I,2,FALSE))</f>
        <v/>
      </c>
      <c r="E331" s="116"/>
      <c r="F331" s="117" t="str">
        <f>IF(B331="","",VLOOKUP(B331,СписокКМ!D:I,2,FALSE))</f>
        <v/>
      </c>
      <c r="G331" s="118"/>
      <c r="H331" s="119"/>
      <c r="I331" s="120"/>
      <c r="J331" s="120"/>
      <c r="K331" s="120"/>
      <c r="L331" s="121"/>
      <c r="M331" s="121"/>
      <c r="N331" s="122"/>
      <c r="O331" s="123" t="str">
        <f t="shared" si="260"/>
        <v/>
      </c>
      <c r="P331" s="123" t="str">
        <f t="shared" si="260"/>
        <v/>
      </c>
      <c r="Q331" s="123" t="str">
        <f t="shared" si="260"/>
        <v/>
      </c>
      <c r="R331" s="123" t="str">
        <f t="shared" si="260"/>
        <v/>
      </c>
      <c r="S331" s="124" t="str">
        <f t="shared" si="260"/>
        <v/>
      </c>
      <c r="T331" s="125" t="str">
        <f t="shared" si="261"/>
        <v/>
      </c>
      <c r="U331" s="126" t="str">
        <f t="shared" si="261"/>
        <v/>
      </c>
      <c r="V331" s="126" t="str">
        <f t="shared" si="261"/>
        <v/>
      </c>
      <c r="W331" s="126" t="str">
        <f t="shared" si="261"/>
        <v/>
      </c>
      <c r="X331" s="126" t="str">
        <f t="shared" si="261"/>
        <v/>
      </c>
      <c r="Y331" s="127" t="str">
        <f t="shared" si="262"/>
        <v/>
      </c>
      <c r="Z331" s="127" t="str">
        <f t="shared" si="262"/>
        <v/>
      </c>
      <c r="AA331" s="127" t="str">
        <f t="shared" si="262"/>
        <v/>
      </c>
      <c r="AB331" s="127" t="str">
        <f t="shared" si="262"/>
        <v/>
      </c>
      <c r="AC331" s="127" t="str">
        <f t="shared" si="262"/>
        <v/>
      </c>
      <c r="AD331" s="128" t="str">
        <f>IF(CC331="","",IF(CC331&gt;CE331,1,-1))</f>
        <v/>
      </c>
      <c r="AE331" s="128" t="str">
        <f>IF(CC331="","",IF(CC331&lt;CE331,1,-1))</f>
        <v/>
      </c>
      <c r="AF331" s="129">
        <f>IF(CC331&gt;CE331,1,0)</f>
        <v>0</v>
      </c>
      <c r="AG331" s="130">
        <f>IF(CE331&gt;CC331,1,0)</f>
        <v>0</v>
      </c>
      <c r="AH331" s="131" t="str">
        <f>IF(O331="","",AX331*1)</f>
        <v/>
      </c>
      <c r="AI331" s="132" t="str">
        <f>IF(P331="","",BE331*1)</f>
        <v/>
      </c>
      <c r="AJ331" s="132" t="str">
        <f>IF(Q331="","",BL331*1)</f>
        <v/>
      </c>
      <c r="AK331" s="132" t="str">
        <f>IF(R331="","",BS331*1)</f>
        <v/>
      </c>
      <c r="AL331" s="132" t="str">
        <f>IF(S331="","",BZ331*1)</f>
        <v/>
      </c>
      <c r="AM331" s="133" t="str">
        <f>IF(O331="","",AZ331*1)</f>
        <v/>
      </c>
      <c r="AN331" s="133" t="str">
        <f>IF(P331="","",BG331*1)</f>
        <v/>
      </c>
      <c r="AO331" s="133" t="str">
        <f>IF(Q331="","",BN331*1)</f>
        <v/>
      </c>
      <c r="AP331" s="133" t="str">
        <f>IF(R331="","",BU331*1)</f>
        <v/>
      </c>
      <c r="AQ331" s="133" t="str">
        <f>IF(S331="","",CB331*1)</f>
        <v/>
      </c>
      <c r="AR331" s="134">
        <f>SUM(AH331:AL331)</f>
        <v>0</v>
      </c>
      <c r="AS331" s="135">
        <f>SUM(AM331:AQ331)</f>
        <v>0</v>
      </c>
      <c r="AT331" s="136">
        <f>IF(O331=1000,11,IF(O331=-1000,0,IF(O331&gt;0,11,IF(O331&lt;0,(-O331),"0"))))</f>
        <v>11</v>
      </c>
      <c r="AU331" s="137" t="str">
        <f>IF(O331=1000,0,IF(O331=-1000,11,IF(O331&lt;-9,-(O331-2),IF(O331&gt;0,(O331),"0"))))</f>
        <v/>
      </c>
      <c r="AV331" s="136" t="e">
        <f>IF(O331=1000,11,IF(O331=-1000,0,IF(O331&gt;9,(O331+2),IF(O331&lt;0,(-O331),"0"))))</f>
        <v>#VALUE!</v>
      </c>
      <c r="AW331" s="137" t="str">
        <f>IF(O331=1000,0,IF(O331=-1000,11,IF(O331&lt;0,11,IF(O331&gt;0,(O331),"0"))))</f>
        <v/>
      </c>
      <c r="AX331" s="138" t="str">
        <f>IF(O331="","",IF(O331&gt;9,AV331,AT331))</f>
        <v/>
      </c>
      <c r="AY331" s="139" t="str">
        <f>IF(O331="","","-")</f>
        <v/>
      </c>
      <c r="AZ331" s="140" t="str">
        <f>IF(O331="","",IF(O331&lt;-9,AU331,AW331))</f>
        <v/>
      </c>
      <c r="BA331" s="136" t="e">
        <f>IF(P331=1000,11,IF(P331=-1000,0,IF(P331&gt;9,(P331+2),IF(P331&lt;0,(-P331),"0"))))</f>
        <v>#VALUE!</v>
      </c>
      <c r="BB331" s="137" t="str">
        <f>IF(P331=1000,0,IF(P331=-1000,11,IF(P331&lt;-9,-(P331-2),IF(P331&gt;0,(P331),"0"))))</f>
        <v/>
      </c>
      <c r="BC331" s="137">
        <f>IF(P331=1000,11,IF(P331=-1000,0,IF(P331&gt;0,11,IF(P331&lt;0,(-P331),"0"))))</f>
        <v>11</v>
      </c>
      <c r="BD331" s="137" t="str">
        <f>IF(P331=1000,0,IF(P331=-1000,11,IF(P331&lt;0,11,IF(P331&gt;0,(P331),"0"))))</f>
        <v/>
      </c>
      <c r="BE331" s="138" t="str">
        <f>IF(P331="","",IF(P331&gt;9,BA331,BC331))</f>
        <v/>
      </c>
      <c r="BF331" s="139" t="str">
        <f>IF(P331="","","-")</f>
        <v/>
      </c>
      <c r="BG331" s="140" t="str">
        <f>IF(P331="","",IF(P331&lt;-9,BB331,BD331))</f>
        <v/>
      </c>
      <c r="BH331" s="136" t="e">
        <f>IF(Q331=1000,11,IF(Q331=-1000,0,IF(Q331&gt;9,(Q331+2),IF(Q331&lt;0,(-Q331),"0"))))</f>
        <v>#VALUE!</v>
      </c>
      <c r="BI331" s="137" t="str">
        <f>IF(Q331=1000,0,IF(Q331=-1000,11,IF(Q331&lt;-9,-(Q331-2),IF(Q331&gt;0,(Q331),"0"))))</f>
        <v/>
      </c>
      <c r="BJ331" s="137">
        <f>IF(Q331=1000,11,IF(Q331=-1000,0,IF(Q331&gt;0,11,IF(Q331&lt;0,(-Q331),"0"))))</f>
        <v>11</v>
      </c>
      <c r="BK331" s="137" t="str">
        <f>IF(Q331=1000,0,IF(Q331=-1000,11,IF(Q331&lt;0,11,IF(Q331&gt;0,(Q331),"0"))))</f>
        <v/>
      </c>
      <c r="BL331" s="138" t="str">
        <f>IF(Q331="","",IF(Q331&gt;9,BH331,BJ331))</f>
        <v/>
      </c>
      <c r="BM331" s="139" t="str">
        <f>IF(Q331="","","-")</f>
        <v/>
      </c>
      <c r="BN331" s="140" t="str">
        <f>IF(Q331="","",IF(Q331&lt;-9,BI331,BK331))</f>
        <v/>
      </c>
      <c r="BO331" s="137" t="e">
        <f>IF(R331=1000,11,IF(R331=-1000,0,IF(R331&gt;9,(R331+2),IF(R331&lt;0,(-R331),"0"))))</f>
        <v>#VALUE!</v>
      </c>
      <c r="BP331" s="137" t="str">
        <f>IF(R331=1000,0,IF(R331=-1000,11,IF(R331&lt;-9,-(R331-2),IF(R331&gt;0,(R331),"0"))))</f>
        <v/>
      </c>
      <c r="BQ331" s="137">
        <f>IF(R331=1000,11,IF(R331=-1000,0,IF(R331&gt;0,11,IF(R331&lt;0,(-R331),"0"))))</f>
        <v>11</v>
      </c>
      <c r="BR331" s="137" t="str">
        <f>IF(R331=1000,0,IF(R331=-1000,11,IF(R331&lt;0,11,IF(R331&gt;0,(R331),"0"))))</f>
        <v/>
      </c>
      <c r="BS331" s="138" t="str">
        <f>IF(R331="","",IF(R331&gt;9,BO331,BQ331))</f>
        <v/>
      </c>
      <c r="BT331" s="139" t="str">
        <f>IF(R331="","","-")</f>
        <v/>
      </c>
      <c r="BU331" s="140" t="str">
        <f>IF(R331="","",IF(R331&lt;-9,BP331,BR331))</f>
        <v/>
      </c>
      <c r="BV331" s="137" t="e">
        <f>IF(S331=1000,11,IF(S331=-1000,0,IF(S331&gt;9,(S331+2),IF(S331&lt;0,(-S331),"0"))))</f>
        <v>#VALUE!</v>
      </c>
      <c r="BW331" s="137" t="str">
        <f>IF(S331=1000,0,IF(S331=-1000,11,IF(S331&lt;-9,-(S331-2),IF(S331&gt;0,(S331),"0"))))</f>
        <v/>
      </c>
      <c r="BX331" s="137">
        <f>IF(S331=1000,11,IF(S331=-1000,0,IF(S331&gt;0,11,IF(S331&lt;0,(-S331),"0"))))</f>
        <v>11</v>
      </c>
      <c r="BY331" s="141" t="str">
        <f>IF(S331=1000,0,IF(S331=-1000,11,IF(S331&lt;0,11,IF(S331&gt;0,(S331),"0"))))</f>
        <v/>
      </c>
      <c r="BZ331" s="138" t="str">
        <f>IF(S331="","",IF(S331&gt;9,BV331,BX331))</f>
        <v/>
      </c>
      <c r="CA331" s="139" t="str">
        <f>IF(S331="","","-")</f>
        <v/>
      </c>
      <c r="CB331" s="140" t="str">
        <f>IF(S331="","",IF(S331&lt;-9,BW331,BY331))</f>
        <v/>
      </c>
      <c r="CC331" s="142" t="str">
        <f>IF(O331="","",SUM(T331:X331))</f>
        <v/>
      </c>
      <c r="CD331" s="143" t="str">
        <f>IF(CC331="","","-")</f>
        <v/>
      </c>
      <c r="CE331" s="144" t="str">
        <f>IF(O331="","",SUM(Y331:AC331))</f>
        <v/>
      </c>
      <c r="CP331" s="32"/>
      <c r="CQ331" s="32"/>
    </row>
    <row r="332" spans="1:95" s="31" customFormat="1" ht="31.5" hidden="1" customHeight="1" outlineLevel="1" thickBot="1" x14ac:dyDescent="0.25">
      <c r="A332" s="34"/>
      <c r="B332" s="35"/>
      <c r="C332" s="1225">
        <f>1+C324</f>
        <v>38</v>
      </c>
      <c r="D332" s="1227" t="str">
        <f>IF(A332="","",VLOOKUP(A332,СписокКМ!$A$188:$C$236,3,FALSE))</f>
        <v/>
      </c>
      <c r="E332" s="1228" t="str">
        <f>IF(B332="","",VLOOKUP(B332,СписокКМ!E:J,2,FALSE))</f>
        <v/>
      </c>
      <c r="F332" s="1231" t="str">
        <f>IF(B332="","",VLOOKUP(B332,СписокКМ!$A$188:$C$234,3,FALSE))</f>
        <v/>
      </c>
      <c r="G332" s="1232" t="str">
        <f>IF(D332="","",VLOOKUP(D332,СписокКМ!G:L,2,FALSE))</f>
        <v/>
      </c>
      <c r="H332" s="36"/>
      <c r="I332" s="1235" t="s">
        <v>7</v>
      </c>
      <c r="J332" s="1235"/>
      <c r="K332" s="1235"/>
      <c r="L332" s="1235"/>
      <c r="M332" s="1235"/>
      <c r="N332" s="37"/>
      <c r="O332" s="1237"/>
      <c r="P332" s="1238"/>
      <c r="Q332" s="1238"/>
      <c r="R332" s="1238"/>
      <c r="S332" s="1238"/>
      <c r="T332" s="38" t="str">
        <f>IF(A332="","",VLOOKUP(A332,'[60]Протокол команд'!A:K,8,FALSE))</f>
        <v/>
      </c>
      <c r="U332" s="39" t="e">
        <f>T332*5-4</f>
        <v>#VALUE!</v>
      </c>
      <c r="V332" s="39" t="e">
        <f>T332*5</f>
        <v>#VALUE!</v>
      </c>
      <c r="W332" s="39" t="e">
        <f>CONCATENATE(U332,"-",V332)</f>
        <v>#VALUE!</v>
      </c>
      <c r="X332" s="39" t="str">
        <f>IF(A332="","",VLOOKUP(A332,'[60]Протокол команд'!A:K,10,FALSE))</f>
        <v/>
      </c>
      <c r="Y332" s="39" t="e">
        <f>X332*5-4</f>
        <v>#VALUE!</v>
      </c>
      <c r="Z332" s="39" t="e">
        <f>X332*5</f>
        <v>#VALUE!</v>
      </c>
      <c r="AA332" s="39" t="e">
        <f>CONCATENATE(Y332,"-",Z332)</f>
        <v>#VALUE!</v>
      </c>
      <c r="AB332" s="1241" t="str">
        <f>IF(O334="","",SUM(AF334:AF339))</f>
        <v/>
      </c>
      <c r="AC332" s="1242"/>
      <c r="AD332" s="1243"/>
      <c r="AE332" s="1242" t="str">
        <f>IF(O334="","",SUM(AG334:AG339))</f>
        <v/>
      </c>
      <c r="AF332" s="1242"/>
      <c r="AG332" s="1264"/>
      <c r="AH332" s="1241">
        <f>SUM(CC334:CC339)</f>
        <v>0</v>
      </c>
      <c r="AI332" s="1242"/>
      <c r="AJ332" s="1243"/>
      <c r="AK332" s="1242">
        <f>SUM(CE334:CE339)</f>
        <v>0</v>
      </c>
      <c r="AL332" s="1242"/>
      <c r="AM332" s="1264"/>
      <c r="AN332" s="1265">
        <f>SUM(AR334:AR339)</f>
        <v>0</v>
      </c>
      <c r="AO332" s="1266"/>
      <c r="AP332" s="1267"/>
      <c r="AQ332" s="1266">
        <f>SUM(AS334:AS339)</f>
        <v>0</v>
      </c>
      <c r="AR332" s="1266"/>
      <c r="AS332" s="1268"/>
      <c r="AT332" s="1314"/>
      <c r="AU332" s="1315"/>
      <c r="AV332" s="1315"/>
      <c r="AW332" s="1315"/>
      <c r="AX332" s="1315"/>
      <c r="AY332" s="1315"/>
      <c r="AZ332" s="1315"/>
      <c r="BA332" s="1315"/>
      <c r="BB332" s="1315"/>
      <c r="BC332" s="1315"/>
      <c r="BD332" s="1315"/>
      <c r="BE332" s="1315"/>
      <c r="BF332" s="1315"/>
      <c r="BG332" s="1315"/>
      <c r="BH332" s="1315"/>
      <c r="BI332" s="1315"/>
      <c r="BJ332" s="1315"/>
      <c r="BK332" s="1315"/>
      <c r="BL332" s="1315"/>
      <c r="BM332" s="1315"/>
      <c r="BN332" s="1315"/>
      <c r="BO332" s="1315"/>
      <c r="BP332" s="1315"/>
      <c r="BQ332" s="1315"/>
      <c r="BR332" s="1315"/>
      <c r="BS332" s="1315"/>
      <c r="BT332" s="1315"/>
      <c r="BU332" s="1315"/>
      <c r="BV332" s="1315"/>
      <c r="BW332" s="1315"/>
      <c r="BX332" s="1315"/>
      <c r="BY332" s="1315"/>
      <c r="BZ332" s="1315"/>
      <c r="CA332" s="1315"/>
      <c r="CB332" s="1316"/>
      <c r="CC332" s="1254" t="str">
        <f>IF(O334="","",SUM(AF334:AF339))</f>
        <v/>
      </c>
      <c r="CD332" s="1256" t="str">
        <f>IF(CC332="","","-")</f>
        <v/>
      </c>
      <c r="CE332" s="1258" t="str">
        <f>IF(O334="","",SUM(AG334:AG339))</f>
        <v/>
      </c>
      <c r="CP332" s="32"/>
      <c r="CQ332" s="32"/>
    </row>
    <row r="333" spans="1:95" s="31" customFormat="1" ht="13.5" hidden="1" customHeight="1" outlineLevel="1" x14ac:dyDescent="0.2">
      <c r="A333" s="40"/>
      <c r="B333" s="40"/>
      <c r="C333" s="1226"/>
      <c r="D333" s="1229" t="str">
        <f>IF(A333="","",VLOOKUP(A333,СписокКМ!D:I,2,FALSE))</f>
        <v/>
      </c>
      <c r="E333" s="1230" t="str">
        <f>IF(B333="","",VLOOKUP(B333,СписокКМ!E:J,2,FALSE))</f>
        <v/>
      </c>
      <c r="F333" s="1233" t="str">
        <f>IF(C333="","",VLOOKUP(C333,СписокКМ!F:K,2,FALSE))</f>
        <v/>
      </c>
      <c r="G333" s="1234" t="str">
        <f>IF(D333="","",VLOOKUP(D333,СписокКМ!G:L,2,FALSE))</f>
        <v/>
      </c>
      <c r="H333" s="41"/>
      <c r="I333" s="1236"/>
      <c r="J333" s="1236"/>
      <c r="K333" s="1236"/>
      <c r="L333" s="1236"/>
      <c r="M333" s="1236"/>
      <c r="N333" s="42"/>
      <c r="O333" s="1239"/>
      <c r="P333" s="1240"/>
      <c r="Q333" s="1240"/>
      <c r="R333" s="1240"/>
      <c r="S333" s="1240"/>
      <c r="T333" s="1260" t="s">
        <v>8</v>
      </c>
      <c r="U333" s="1261"/>
      <c r="V333" s="1261"/>
      <c r="W333" s="1261"/>
      <c r="X333" s="1261"/>
      <c r="Y333" s="1261"/>
      <c r="Z333" s="1261"/>
      <c r="AA333" s="1261"/>
      <c r="AB333" s="1261"/>
      <c r="AC333" s="1261"/>
      <c r="AD333" s="1261"/>
      <c r="AE333" s="1261"/>
      <c r="AF333" s="1261"/>
      <c r="AG333" s="1262"/>
      <c r="AH333" s="1261" t="s">
        <v>9</v>
      </c>
      <c r="AI333" s="1261"/>
      <c r="AJ333" s="1261"/>
      <c r="AK333" s="1261"/>
      <c r="AL333" s="1261"/>
      <c r="AM333" s="1261"/>
      <c r="AN333" s="1261"/>
      <c r="AO333" s="1261"/>
      <c r="AP333" s="1261"/>
      <c r="AQ333" s="1261"/>
      <c r="AR333" s="1261"/>
      <c r="AS333" s="1262"/>
      <c r="AT333" s="1263" t="s">
        <v>10</v>
      </c>
      <c r="AU333" s="1263"/>
      <c r="AV333" s="1263"/>
      <c r="AW333" s="1263"/>
      <c r="AX333" s="1263"/>
      <c r="AY333" s="1263"/>
      <c r="AZ333" s="1263"/>
      <c r="BA333" s="1263" t="s">
        <v>11</v>
      </c>
      <c r="BB333" s="1263"/>
      <c r="BC333" s="1263"/>
      <c r="BD333" s="1263"/>
      <c r="BE333" s="1263"/>
      <c r="BF333" s="1263"/>
      <c r="BG333" s="1263"/>
      <c r="BH333" s="1263" t="s">
        <v>12</v>
      </c>
      <c r="BI333" s="1263"/>
      <c r="BJ333" s="1263"/>
      <c r="BK333" s="1263"/>
      <c r="BL333" s="1263"/>
      <c r="BM333" s="1263"/>
      <c r="BN333" s="1263"/>
      <c r="BO333" s="1263" t="s">
        <v>13</v>
      </c>
      <c r="BP333" s="1263"/>
      <c r="BQ333" s="1263"/>
      <c r="BR333" s="1263"/>
      <c r="BS333" s="1263"/>
      <c r="BT333" s="1263"/>
      <c r="BU333" s="1263"/>
      <c r="BV333" s="1263" t="s">
        <v>14</v>
      </c>
      <c r="BW333" s="1263"/>
      <c r="BX333" s="1263"/>
      <c r="BY333" s="1263"/>
      <c r="BZ333" s="1263"/>
      <c r="CA333" s="1263"/>
      <c r="CB333" s="1263"/>
      <c r="CC333" s="1255"/>
      <c r="CD333" s="1257"/>
      <c r="CE333" s="1259"/>
      <c r="CP333" s="32"/>
      <c r="CQ333" s="32"/>
    </row>
    <row r="334" spans="1:95" s="31" customFormat="1" ht="15" hidden="1" customHeight="1" outlineLevel="1" x14ac:dyDescent="0.2">
      <c r="A334" s="43"/>
      <c r="B334" s="44"/>
      <c r="C334" s="90">
        <v>1</v>
      </c>
      <c r="D334" s="46" t="str">
        <f>IF(A334="","",VLOOKUP(A334,СписокКМ!D:I,2,FALSE))</f>
        <v/>
      </c>
      <c r="E334" s="47"/>
      <c r="F334" s="48" t="str">
        <f>IF(B334="","",VLOOKUP(B334,СписокКМ!D:I,2,FALSE))</f>
        <v/>
      </c>
      <c r="G334" s="49"/>
      <c r="H334" s="50"/>
      <c r="I334" s="51"/>
      <c r="J334" s="51"/>
      <c r="K334" s="51"/>
      <c r="L334" s="51"/>
      <c r="M334" s="51"/>
      <c r="N334" s="52"/>
      <c r="O334" s="53" t="str">
        <f t="shared" ref="O334:S335" si="263">IF(I334="","",IF(I334="0",1000,IF(I334="-0",-1000,I334*1)))</f>
        <v/>
      </c>
      <c r="P334" s="53" t="str">
        <f t="shared" si="263"/>
        <v/>
      </c>
      <c r="Q334" s="53" t="str">
        <f t="shared" si="263"/>
        <v/>
      </c>
      <c r="R334" s="53" t="str">
        <f t="shared" si="263"/>
        <v/>
      </c>
      <c r="S334" s="54" t="str">
        <f t="shared" si="263"/>
        <v/>
      </c>
      <c r="T334" s="55" t="str">
        <f t="shared" ref="T334:X336" si="264">IF(O334="","",IF(O334&gt;0,1,0))</f>
        <v/>
      </c>
      <c r="U334" s="56" t="str">
        <f t="shared" si="264"/>
        <v/>
      </c>
      <c r="V334" s="56" t="str">
        <f t="shared" si="264"/>
        <v/>
      </c>
      <c r="W334" s="56" t="str">
        <f t="shared" si="264"/>
        <v/>
      </c>
      <c r="X334" s="56" t="str">
        <f t="shared" si="264"/>
        <v/>
      </c>
      <c r="Y334" s="57" t="str">
        <f t="shared" ref="Y334:AC336" si="265">IF(O334="","",IF(O334&lt;0,1,0))</f>
        <v/>
      </c>
      <c r="Z334" s="57" t="str">
        <f t="shared" si="265"/>
        <v/>
      </c>
      <c r="AA334" s="57" t="str">
        <f t="shared" si="265"/>
        <v/>
      </c>
      <c r="AB334" s="57" t="str">
        <f t="shared" si="265"/>
        <v/>
      </c>
      <c r="AC334" s="57" t="str">
        <f t="shared" si="265"/>
        <v/>
      </c>
      <c r="AD334" s="58" t="str">
        <f>IF(CC334="","",IF(CC334&gt;CE334,1,-1))</f>
        <v/>
      </c>
      <c r="AE334" s="58" t="str">
        <f>IF(CC334="","",IF(CC334&lt;CE334,1,-1))</f>
        <v/>
      </c>
      <c r="AF334" s="59">
        <f>IF(CC334&gt;CE334,1,0)</f>
        <v>0</v>
      </c>
      <c r="AG334" s="60">
        <f>IF(CE334&gt;CC334,1,0)</f>
        <v>0</v>
      </c>
      <c r="AH334" s="61" t="str">
        <f>IF(O334="","",AX334*1)</f>
        <v/>
      </c>
      <c r="AI334" s="62" t="str">
        <f>IF(P334="","",BE334*1)</f>
        <v/>
      </c>
      <c r="AJ334" s="62" t="str">
        <f>IF(Q334="","",BL334*1)</f>
        <v/>
      </c>
      <c r="AK334" s="62" t="str">
        <f>IF(R334="","",BS334*1)</f>
        <v/>
      </c>
      <c r="AL334" s="62" t="str">
        <f>IF(S334="","",BZ334*1)</f>
        <v/>
      </c>
      <c r="AM334" s="63" t="str">
        <f>IF(O334="","",AZ334*1)</f>
        <v/>
      </c>
      <c r="AN334" s="63" t="str">
        <f>IF(P334="","",BG334*1)</f>
        <v/>
      </c>
      <c r="AO334" s="63" t="str">
        <f>IF(Q334="","",BN334*1)</f>
        <v/>
      </c>
      <c r="AP334" s="63" t="str">
        <f>IF(R334="","",BU334*1)</f>
        <v/>
      </c>
      <c r="AQ334" s="63" t="str">
        <f>IF(S334="","",CB334*1)</f>
        <v/>
      </c>
      <c r="AR334" s="64">
        <f>SUM(AH334:AL334)</f>
        <v>0</v>
      </c>
      <c r="AS334" s="65">
        <f>SUM(AM334:AQ334)</f>
        <v>0</v>
      </c>
      <c r="AT334" s="66">
        <f>IF(O334=1000,11,IF(O334=-1000,0,IF(O334&gt;0,11,IF(O334&lt;0,(-O334),"0"))))</f>
        <v>11</v>
      </c>
      <c r="AU334" s="67" t="str">
        <f>IF(O334=1000,0,IF(O334=-1000,11,IF(O334&lt;-9,-(O334-2),IF(O334&gt;0,(O334),"0"))))</f>
        <v/>
      </c>
      <c r="AV334" s="66" t="e">
        <f>IF(O334=1000,11,IF(O334=-1000,0,IF(O334&lt;9,11,IF(O334&gt;9,(O334+2),"0"))))</f>
        <v>#VALUE!</v>
      </c>
      <c r="AW334" s="67" t="str">
        <f>IF(O334=1000,0,IF(O334=-1000,11,IF(O334&lt;0,11,IF(O334&gt;0,(O334),"0"))))</f>
        <v/>
      </c>
      <c r="AX334" s="68" t="str">
        <f>IF(O334="","",IF(O334&gt;9,AV334,AT334))</f>
        <v/>
      </c>
      <c r="AY334" s="69" t="str">
        <f>IF(O334="","","-")</f>
        <v/>
      </c>
      <c r="AZ334" s="70" t="str">
        <f>IF(O334="","",IF(O334&lt;-9,AU334,AW334))</f>
        <v/>
      </c>
      <c r="BA334" s="66" t="e">
        <f>IF(P334=1000,11,IF(P334=-1000,0,IF(P334&gt;9,(P334+2),IF(P334&lt;0,(-P334),"0"))))</f>
        <v>#VALUE!</v>
      </c>
      <c r="BB334" s="67" t="str">
        <f>IF(P334=1000,0,IF(P334=-1000,11,IF(P334&lt;-9,-(P334-2),IF(P334&gt;0,(P334),"0"))))</f>
        <v/>
      </c>
      <c r="BC334" s="67">
        <f>IF(P334=1000,11,IF(P334=-1000,0,IF(P334&gt;0,11,IF(P334&lt;0,(-P334),"0"))))</f>
        <v>11</v>
      </c>
      <c r="BD334" s="67" t="str">
        <f>IF(P334=1000,0,IF(P334=-1000,11,IF(P334&lt;0,11,IF(P334&gt;0,(P334),"0"))))</f>
        <v/>
      </c>
      <c r="BE334" s="68" t="str">
        <f>IF(P334="","",IF(P334&gt;9,BA334,BC334))</f>
        <v/>
      </c>
      <c r="BF334" s="69" t="str">
        <f>IF(P334="","","-")</f>
        <v/>
      </c>
      <c r="BG334" s="70" t="str">
        <f>IF(P334="","",IF(P334&lt;-9,BB334,BD334))</f>
        <v/>
      </c>
      <c r="BH334" s="66" t="e">
        <f>IF(Q334=1000,11,IF(Q334=-1000,0,IF(Q334&gt;9,(Q334+2),IF(Q334&lt;0,(-Q334),"0"))))</f>
        <v>#VALUE!</v>
      </c>
      <c r="BI334" s="67" t="str">
        <f>IF(Q334=1000,0,IF(Q334=-1000,11,IF(Q334&lt;-9,-(Q334-2),IF(Q334&gt;0,(Q334),"0"))))</f>
        <v/>
      </c>
      <c r="BJ334" s="67">
        <f>IF(Q334=1000,11,IF(Q334=-1000,0,IF(Q334&gt;0,11,IF(Q334&lt;0,(-Q334),"0"))))</f>
        <v>11</v>
      </c>
      <c r="BK334" s="67" t="str">
        <f>IF(Q334=1000,0,IF(Q334=-1000,11,IF(Q334&lt;0,11,IF(Q334&gt;0,(Q334),"0"))))</f>
        <v/>
      </c>
      <c r="BL334" s="68" t="str">
        <f>IF(Q334="","",IF(Q334&gt;9,BH334,BJ334))</f>
        <v/>
      </c>
      <c r="BM334" s="69" t="str">
        <f>IF(Q334="","","-")</f>
        <v/>
      </c>
      <c r="BN334" s="70" t="str">
        <f>IF(Q334="","",IF(Q334&lt;-9,BI334,BK334))</f>
        <v/>
      </c>
      <c r="BO334" s="67" t="e">
        <f>IF(R334=1000,11,IF(R334=-1000,0,IF(R334&gt;9,(R334+2),IF(R334&lt;0,(-R334),"0"))))</f>
        <v>#VALUE!</v>
      </c>
      <c r="BP334" s="67" t="str">
        <f>IF(R334=1000,0,IF(R334=-1000,11,IF(R334&lt;-9,-(R334-2),IF(R334&gt;0,(R334),"0"))))</f>
        <v/>
      </c>
      <c r="BQ334" s="67">
        <f>IF(R334=1000,11,IF(R334=-1000,0,IF(R334&gt;0,11,IF(R334&lt;0,(-R334),"0"))))</f>
        <v>11</v>
      </c>
      <c r="BR334" s="67" t="str">
        <f>IF(R334=1000,0,IF(R334=-1000,11,IF(R334&lt;0,11,IF(R334&gt;0,(R334),"0"))))</f>
        <v/>
      </c>
      <c r="BS334" s="68" t="str">
        <f>IF(R334="","",IF(R334&gt;9,BO334,BQ334))</f>
        <v/>
      </c>
      <c r="BT334" s="69" t="str">
        <f>IF(R334="","","-")</f>
        <v/>
      </c>
      <c r="BU334" s="70" t="str">
        <f>IF(R334="","",IF(R334&lt;-9,BP334,BR334))</f>
        <v/>
      </c>
      <c r="BV334" s="67" t="e">
        <f>IF(S334=1000,11,IF(S334=-1000,0,IF(S334&gt;9,(S334+2),IF(S334&lt;0,(-S334),"0"))))</f>
        <v>#VALUE!</v>
      </c>
      <c r="BW334" s="67" t="str">
        <f>IF(S334=1000,0,IF(S334=-1000,11,IF(S334&lt;-9,-(S334-2),IF(S334&gt;0,(S334),"0"))))</f>
        <v/>
      </c>
      <c r="BX334" s="67">
        <f>IF(S334=1000,11,IF(S334=-1000,0,IF(S334&gt;0,11,IF(S334&lt;0,(-S334),"0"))))</f>
        <v>11</v>
      </c>
      <c r="BY334" s="71" t="str">
        <f>IF(S334=1000,0,IF(S334=-1000,11,IF(S334&lt;0,11,IF(S334&gt;0,(S334),"0"))))</f>
        <v/>
      </c>
      <c r="BZ334" s="68" t="str">
        <f>IF(S334="","",IF(S334&gt;9,BV334,BX334))</f>
        <v/>
      </c>
      <c r="CA334" s="69" t="str">
        <f>IF(S334="","","-")</f>
        <v/>
      </c>
      <c r="CB334" s="70" t="str">
        <f>IF(S334="","",IF(S334&lt;-9,BW334,BY334))</f>
        <v/>
      </c>
      <c r="CC334" s="72" t="str">
        <f>IF(O334="","",SUM(T334:X334))</f>
        <v/>
      </c>
      <c r="CD334" s="73" t="str">
        <f>IF(CC334="","","-")</f>
        <v/>
      </c>
      <c r="CE334" s="74" t="str">
        <f>IF(O334="","",SUM(Y334:AC334))</f>
        <v/>
      </c>
      <c r="CP334" s="32"/>
      <c r="CQ334" s="32"/>
    </row>
    <row r="335" spans="1:95" s="31" customFormat="1" ht="15" hidden="1" customHeight="1" outlineLevel="1" x14ac:dyDescent="0.2">
      <c r="A335" s="43"/>
      <c r="B335" s="44"/>
      <c r="C335" s="75">
        <v>2</v>
      </c>
      <c r="D335" s="76" t="str">
        <f>IF(A335="","",VLOOKUP(A335,СписокКМ!D:I,2,FALSE))</f>
        <v/>
      </c>
      <c r="E335" s="47"/>
      <c r="F335" s="77" t="str">
        <f>IF(B335="","",VLOOKUP(B335,СписокКМ!D:I,2,FALSE))</f>
        <v/>
      </c>
      <c r="G335" s="49"/>
      <c r="H335" s="41"/>
      <c r="I335" s="91"/>
      <c r="J335" s="91"/>
      <c r="K335" s="91"/>
      <c r="L335" s="91"/>
      <c r="M335" s="51"/>
      <c r="N335" s="42"/>
      <c r="O335" s="79" t="str">
        <f t="shared" si="263"/>
        <v/>
      </c>
      <c r="P335" s="79" t="str">
        <f t="shared" si="263"/>
        <v/>
      </c>
      <c r="Q335" s="79" t="str">
        <f t="shared" si="263"/>
        <v/>
      </c>
      <c r="R335" s="79" t="str">
        <f t="shared" si="263"/>
        <v/>
      </c>
      <c r="S335" s="80" t="str">
        <f t="shared" si="263"/>
        <v/>
      </c>
      <c r="T335" s="55" t="str">
        <f t="shared" si="264"/>
        <v/>
      </c>
      <c r="U335" s="56" t="str">
        <f t="shared" si="264"/>
        <v/>
      </c>
      <c r="V335" s="56" t="str">
        <f t="shared" si="264"/>
        <v/>
      </c>
      <c r="W335" s="56" t="str">
        <f t="shared" si="264"/>
        <v/>
      </c>
      <c r="X335" s="56" t="str">
        <f t="shared" si="264"/>
        <v/>
      </c>
      <c r="Y335" s="57" t="str">
        <f t="shared" si="265"/>
        <v/>
      </c>
      <c r="Z335" s="57" t="str">
        <f t="shared" si="265"/>
        <v/>
      </c>
      <c r="AA335" s="57" t="str">
        <f t="shared" si="265"/>
        <v/>
      </c>
      <c r="AB335" s="57" t="str">
        <f t="shared" si="265"/>
        <v/>
      </c>
      <c r="AC335" s="57" t="str">
        <f t="shared" si="265"/>
        <v/>
      </c>
      <c r="AD335" s="58" t="str">
        <f>IF(CC335="","",IF(CC335&gt;CE335,1,-1))</f>
        <v/>
      </c>
      <c r="AE335" s="58" t="str">
        <f>IF(CC335="","",IF(CC335&lt;CE335,1,-1))</f>
        <v/>
      </c>
      <c r="AF335" s="59">
        <f>IF(CC335&gt;CE335,1,0)</f>
        <v>0</v>
      </c>
      <c r="AG335" s="60">
        <f>IF(CE335&gt;CC335,1,0)</f>
        <v>0</v>
      </c>
      <c r="AH335" s="81" t="str">
        <f>IF(O335="","",AX335*1)</f>
        <v/>
      </c>
      <c r="AI335" s="92" t="str">
        <f>IF(P335="","",BE335*1)</f>
        <v/>
      </c>
      <c r="AJ335" s="92" t="str">
        <f>IF(Q335="","",BL335*1)</f>
        <v/>
      </c>
      <c r="AK335" s="92" t="str">
        <f>IF(R335="","",BS335*1)</f>
        <v/>
      </c>
      <c r="AL335" s="92" t="str">
        <f>IF(S335="","",BZ335*1)</f>
        <v/>
      </c>
      <c r="AM335" s="93" t="str">
        <f>IF(O335="","",AZ335*1)</f>
        <v/>
      </c>
      <c r="AN335" s="93" t="str">
        <f>IF(P335="","",BG335*1)</f>
        <v/>
      </c>
      <c r="AO335" s="93" t="str">
        <f>IF(Q335="","",BN335*1)</f>
        <v/>
      </c>
      <c r="AP335" s="93" t="str">
        <f>IF(R335="","",BU335*1)</f>
        <v/>
      </c>
      <c r="AQ335" s="93" t="str">
        <f>IF(S335="","",CB335*1)</f>
        <v/>
      </c>
      <c r="AR335" s="64">
        <f>SUM(AH335:AL335)</f>
        <v>0</v>
      </c>
      <c r="AS335" s="65">
        <f>SUM(AM335:AQ335)</f>
        <v>0</v>
      </c>
      <c r="AT335" s="66">
        <f>IF(O335=1000,11,IF(O335=-1000,0,IF(O335&gt;0,11,IF(O335&lt;0,(-O335),"0"))))</f>
        <v>11</v>
      </c>
      <c r="AU335" s="67" t="str">
        <f>IF(O335=1000,0,IF(O335=-1000,11,IF(O335&lt;-9,-(O335-2),IF(O335&gt;0,(O335),"0"))))</f>
        <v/>
      </c>
      <c r="AV335" s="66" t="e">
        <f>IF(O335=1000,11,IF(O335=-1000,0,IF(O335&gt;9,(O335+2),IF(O335&lt;0,(-O335),"0"))))</f>
        <v>#VALUE!</v>
      </c>
      <c r="AW335" s="67" t="str">
        <f>IF(O335=1000,0,IF(O335=-1000,11,IF(O335&lt;0,11,IF(O335&gt;0,(O335),"0"))))</f>
        <v/>
      </c>
      <c r="AX335" s="94" t="str">
        <f>IF(O335="","",IF(O335&gt;9,AV335,AT335))</f>
        <v/>
      </c>
      <c r="AY335" s="95" t="str">
        <f>IF(O335="","","-")</f>
        <v/>
      </c>
      <c r="AZ335" s="96" t="str">
        <f>IF(O335="","",IF(O335&lt;-9,AU335,AW335))</f>
        <v/>
      </c>
      <c r="BA335" s="66" t="e">
        <f>IF(P335=1000,11,IF(P335=-1000,0,IF(P335&gt;9,(P335+2),IF(P335&lt;0,(-P335),"0"))))</f>
        <v>#VALUE!</v>
      </c>
      <c r="BB335" s="67" t="str">
        <f>IF(P335=1000,0,IF(P335=-1000,11,IF(P335&lt;-9,-(P335-2),IF(P335&gt;0,(P335),"0"))))</f>
        <v/>
      </c>
      <c r="BC335" s="67">
        <f>IF(P335=1000,11,IF(P335=-1000,0,IF(P335&gt;0,11,IF(P335&lt;0,(-P335),"0"))))</f>
        <v>11</v>
      </c>
      <c r="BD335" s="67" t="str">
        <f>IF(P335=1000,0,IF(P335=-1000,11,IF(P335&lt;0,11,IF(P335&gt;0,(P335),"0"))))</f>
        <v/>
      </c>
      <c r="BE335" s="94" t="str">
        <f>IF(P335="","",IF(P335&gt;9,BA335,BC335))</f>
        <v/>
      </c>
      <c r="BF335" s="95" t="str">
        <f>IF(P335="","","-")</f>
        <v/>
      </c>
      <c r="BG335" s="96" t="str">
        <f>IF(P335="","",IF(P335&lt;-9,BB335,BD335))</f>
        <v/>
      </c>
      <c r="BH335" s="66" t="e">
        <f>IF(Q335=1000,11,IF(Q335=-1000,0,IF(Q335&gt;9,(Q335+2),IF(Q335&lt;0,(-Q335),"0"))))</f>
        <v>#VALUE!</v>
      </c>
      <c r="BI335" s="67" t="str">
        <f>IF(Q335=1000,0,IF(Q335=-1000,11,IF(Q335&lt;-9,-(Q335-2),IF(Q335&gt;0,(Q335),"0"))))</f>
        <v/>
      </c>
      <c r="BJ335" s="67">
        <f>IF(Q335=1000,11,IF(Q335=-1000,0,IF(Q335&gt;0,11,IF(Q335&lt;0,(-Q335),"0"))))</f>
        <v>11</v>
      </c>
      <c r="BK335" s="67" t="str">
        <f>IF(Q335=1000,0,IF(Q335=-1000,11,IF(Q335&lt;0,11,IF(Q335&gt;0,(Q335),"0"))))</f>
        <v/>
      </c>
      <c r="BL335" s="94" t="str">
        <f>IF(Q335="","",IF(Q335&gt;9,BH335,BJ335))</f>
        <v/>
      </c>
      <c r="BM335" s="95" t="str">
        <f>IF(Q335="","","-")</f>
        <v/>
      </c>
      <c r="BN335" s="96" t="str">
        <f>IF(Q335="","",IF(Q335&lt;-9,BI335,BK335))</f>
        <v/>
      </c>
      <c r="BO335" s="67" t="e">
        <f>IF(R335=1000,11,IF(R335=-1000,0,IF(R335&gt;9,(R335+2),IF(R335&lt;0,(-R335),"0"))))</f>
        <v>#VALUE!</v>
      </c>
      <c r="BP335" s="67" t="str">
        <f>IF(R335=1000,0,IF(R335=-1000,11,IF(R335&lt;-9,-(R335-2),IF(R335&gt;0,(R335),"0"))))</f>
        <v/>
      </c>
      <c r="BQ335" s="67">
        <f>IF(R335=1000,11,IF(R335=-1000,0,IF(R335&gt;0,11,IF(R335&lt;0,(-R335),"0"))))</f>
        <v>11</v>
      </c>
      <c r="BR335" s="67" t="str">
        <f>IF(R335=1000,0,IF(R335=-1000,11,IF(R335&lt;0,11,IF(R335&gt;0,(R335),"0"))))</f>
        <v/>
      </c>
      <c r="BS335" s="94" t="str">
        <f>IF(R335="","",IF(R335&gt;9,BO335,BQ335))</f>
        <v/>
      </c>
      <c r="BT335" s="95" t="str">
        <f>IF(R335="","","-")</f>
        <v/>
      </c>
      <c r="BU335" s="96" t="str">
        <f>IF(R335="","",IF(R335&lt;-9,BP335,BR335))</f>
        <v/>
      </c>
      <c r="BV335" s="67" t="e">
        <f>IF(S335=1000,11,IF(S335=-1000,0,IF(S335&gt;9,(S335+2),IF(S335&lt;0,(-S335),"0"))))</f>
        <v>#VALUE!</v>
      </c>
      <c r="BW335" s="67" t="str">
        <f>IF(S335=1000,0,IF(S335=-1000,11,IF(S335&lt;-9,-(S335-2),IF(S335&gt;0,(S335),"0"))))</f>
        <v/>
      </c>
      <c r="BX335" s="67">
        <f>IF(S335=1000,11,IF(S335=-1000,0,IF(S335&gt;0,11,IF(S335&lt;0,(-S335),"0"))))</f>
        <v>11</v>
      </c>
      <c r="BY335" s="71" t="str">
        <f>IF(S335=1000,0,IF(S335=-1000,11,IF(S335&lt;0,11,IF(S335&gt;0,(S335),"0"))))</f>
        <v/>
      </c>
      <c r="BZ335" s="94" t="str">
        <f>IF(S335="","",IF(S335&gt;9,BV335,BX335))</f>
        <v/>
      </c>
      <c r="CA335" s="95" t="str">
        <f>IF(S335="","","-")</f>
        <v/>
      </c>
      <c r="CB335" s="96" t="str">
        <f>IF(S335="","",IF(S335&lt;-9,BW335,BY335))</f>
        <v/>
      </c>
      <c r="CC335" s="97" t="str">
        <f>IF(O335="","",SUM(T335:X335))</f>
        <v/>
      </c>
      <c r="CD335" s="88" t="str">
        <f>IF(CC335="","","-")</f>
        <v/>
      </c>
      <c r="CE335" s="98" t="str">
        <f>IF(O335="","",SUM(Y335:AC335))</f>
        <v/>
      </c>
      <c r="CP335" s="32"/>
      <c r="CQ335" s="32"/>
    </row>
    <row r="336" spans="1:95" s="31" customFormat="1" ht="15" hidden="1" customHeight="1" outlineLevel="1" x14ac:dyDescent="0.2">
      <c r="A336" s="43"/>
      <c r="B336" s="44"/>
      <c r="C336" s="1250">
        <v>3</v>
      </c>
      <c r="D336" s="76" t="str">
        <f>IF(A336="","",VLOOKUP(A336,СписокКМ!D:I,2,FALSE))</f>
        <v/>
      </c>
      <c r="E336" s="47"/>
      <c r="F336" s="77" t="str">
        <f>IF(B336="","",VLOOKUP(B336,СписокКМ!D:I,2,FALSE))</f>
        <v/>
      </c>
      <c r="G336" s="49"/>
      <c r="H336" s="41"/>
      <c r="I336" s="1252"/>
      <c r="J336" s="1252"/>
      <c r="K336" s="1252"/>
      <c r="L336" s="1252"/>
      <c r="M336" s="1252"/>
      <c r="N336" s="42"/>
      <c r="O336" s="1244" t="str">
        <f>IF(I336="","",IF(I336="0",1000,IF(I336="-0",-1000,I336*1)))</f>
        <v/>
      </c>
      <c r="P336" s="1244" t="str">
        <f>IF(J336="","",IF(J336="0",1000,IF(J336="-0",-1000,J336*1)))</f>
        <v/>
      </c>
      <c r="Q336" s="1244" t="str">
        <f>IF(K336="","",IF(K336="0",1000,IF(K336="-0",-1000,K336*1)))</f>
        <v/>
      </c>
      <c r="R336" s="1244" t="str">
        <f>IF(L337="","",IF(L337="0",1000,IF(L337="-0",-1000,L337*1)))</f>
        <v/>
      </c>
      <c r="S336" s="1246" t="str">
        <f>IF(M337="","",IF(M337="0",1000,IF(M337="-0",-1000,M337*1)))</f>
        <v/>
      </c>
      <c r="T336" s="1248" t="str">
        <f t="shared" si="264"/>
        <v/>
      </c>
      <c r="U336" s="1284" t="str">
        <f t="shared" si="264"/>
        <v/>
      </c>
      <c r="V336" s="1284" t="str">
        <f t="shared" si="264"/>
        <v/>
      </c>
      <c r="W336" s="1284" t="str">
        <f t="shared" si="264"/>
        <v/>
      </c>
      <c r="X336" s="1284" t="str">
        <f t="shared" si="264"/>
        <v/>
      </c>
      <c r="Y336" s="1278" t="str">
        <f t="shared" si="265"/>
        <v/>
      </c>
      <c r="Z336" s="1278" t="str">
        <f t="shared" si="265"/>
        <v/>
      </c>
      <c r="AA336" s="1278" t="str">
        <f t="shared" si="265"/>
        <v/>
      </c>
      <c r="AB336" s="1278" t="str">
        <f t="shared" si="265"/>
        <v/>
      </c>
      <c r="AC336" s="1278" t="str">
        <f t="shared" si="265"/>
        <v/>
      </c>
      <c r="AD336" s="1280" t="str">
        <f>IF(CC336="","",IF(CC336&gt;CE336,1,-1))</f>
        <v/>
      </c>
      <c r="AE336" s="1280" t="str">
        <f>IF(CC336="","",IF(CC336&lt;CE336,1,-1))</f>
        <v/>
      </c>
      <c r="AF336" s="1282">
        <f>IF(CC336&gt;CE336,1,0)</f>
        <v>0</v>
      </c>
      <c r="AG336" s="1272">
        <f>IF(CE336&gt;CC336,1,0)</f>
        <v>0</v>
      </c>
      <c r="AH336" s="1274" t="str">
        <f>IF(O336="","",AX336*1)</f>
        <v/>
      </c>
      <c r="AI336" s="1276" t="str">
        <f>IF(P336="","",BE336*1)</f>
        <v/>
      </c>
      <c r="AJ336" s="1276" t="str">
        <f>IF(Q336="","",BL336*1)</f>
        <v/>
      </c>
      <c r="AK336" s="1276" t="str">
        <f>IF(R336="","",BS336*1)</f>
        <v/>
      </c>
      <c r="AL336" s="1276" t="str">
        <f>IF(S336="","",BZ336*1)</f>
        <v/>
      </c>
      <c r="AM336" s="1298" t="str">
        <f>IF(O336="","",AZ336*1)</f>
        <v/>
      </c>
      <c r="AN336" s="1298" t="str">
        <f>IF(P336="","",BG336*1)</f>
        <v/>
      </c>
      <c r="AO336" s="1298" t="str">
        <f>IF(Q336="","",BN336*1)</f>
        <v/>
      </c>
      <c r="AP336" s="1298" t="str">
        <f>IF(R336="","",BU336*1)</f>
        <v/>
      </c>
      <c r="AQ336" s="1298" t="str">
        <f>IF(S336="","",CB336*1)</f>
        <v/>
      </c>
      <c r="AR336" s="1300">
        <f>SUM(AH337:AL337)</f>
        <v>0</v>
      </c>
      <c r="AS336" s="1292">
        <f>SUM(AM337:AQ337)</f>
        <v>0</v>
      </c>
      <c r="AT336" s="1294">
        <f>IF(O336=1000,11,IF(O336=-1000,0,IF(O336&gt;0,11,IF(O336&lt;0,(-O336),"0"))))</f>
        <v>11</v>
      </c>
      <c r="AU336" s="1286" t="str">
        <f>IF(O336=1000,0,IF(O336=-1000,11,IF(O336&lt;-9,-(O336-2),IF(O336&gt;0,(O336),"0"))))</f>
        <v/>
      </c>
      <c r="AV336" s="1286" t="e">
        <f>IF(O336=1000,11,IF(O336=-1000,0,IF(O336&gt;9,(O336+2),IF(O336&lt;0,(-O336),"0"))))</f>
        <v>#VALUE!</v>
      </c>
      <c r="AW336" s="1286" t="str">
        <f>IF(O336=1000,0,IF(O336=-1000,11,IF(O336&lt;0,11,IF(O336&gt;0,(O336),"0"))))</f>
        <v/>
      </c>
      <c r="AX336" s="1296" t="str">
        <f>IF(O336="","",IF(O336&gt;9,AV336,AT336))</f>
        <v/>
      </c>
      <c r="AY336" s="1288" t="str">
        <f>IF(O336="","","-")</f>
        <v/>
      </c>
      <c r="AZ336" s="1290" t="str">
        <f>IF(O336="","",IF(O336&lt;-9,AU336,AW336))</f>
        <v/>
      </c>
      <c r="BA336" s="1286" t="e">
        <f>IF(P336=1000,11,IF(P336=-1000,0,IF(P336&gt;9,(P336+2),IF(P336&lt;0,(-P336),"0"))))</f>
        <v>#VALUE!</v>
      </c>
      <c r="BB336" s="1286" t="str">
        <f>IF(P336=1000,0,IF(P336=-1000,11,IF(P336&lt;-9,-(P336-2),IF(P336&gt;0,(P336),"0"))))</f>
        <v/>
      </c>
      <c r="BC336" s="1286">
        <f>IF(P336=1000,11,IF(P336=-1000,0,IF(P336&gt;0,11,IF(P336&lt;0,(-P336),"0"))))</f>
        <v>11</v>
      </c>
      <c r="BD336" s="1286" t="str">
        <f>IF(P336=1000,0,IF(P336=-1000,11,IF(P336&lt;0,11,IF(P336&gt;0,(P336),"0"))))</f>
        <v/>
      </c>
      <c r="BE336" s="1296" t="str">
        <f>IF(P336="","",IF(P336&gt;9,BA336,BC336))</f>
        <v/>
      </c>
      <c r="BF336" s="1288" t="str">
        <f>IF(P336="","","-")</f>
        <v/>
      </c>
      <c r="BG336" s="1290" t="str">
        <f>IF(P336="","",IF(P336&lt;-9,BB336,BD336))</f>
        <v/>
      </c>
      <c r="BH336" s="1286" t="e">
        <f>IF(Q336=1000,11,IF(Q336=-1000,0,IF(Q336&gt;9,(Q336+2),IF(Q336&lt;0,(-Q336),"0"))))</f>
        <v>#VALUE!</v>
      </c>
      <c r="BI336" s="1286" t="str">
        <f>IF(Q336=1000,0,IF(Q336=-1000,11,IF(Q336&lt;-9,-(Q336-2),IF(Q336&gt;0,(Q336),"0"))))</f>
        <v/>
      </c>
      <c r="BJ336" s="1286">
        <f>IF(Q336=1000,11,IF(Q336=-1000,0,IF(Q336&gt;0,11,IF(Q336&lt;0,(-Q336),"0"))))</f>
        <v>11</v>
      </c>
      <c r="BK336" s="1286" t="str">
        <f>IF(Q336=1000,0,IF(Q336=-1000,11,IF(Q336&lt;0,11,IF(Q336&gt;0,(Q336),"0"))))</f>
        <v/>
      </c>
      <c r="BL336" s="1296" t="str">
        <f>IF(Q336="","",IF(Q336&gt;9,BH336,BJ336))</f>
        <v/>
      </c>
      <c r="BM336" s="1288" t="str">
        <f>IF(Q336="","","-")</f>
        <v/>
      </c>
      <c r="BN336" s="1290" t="str">
        <f>IF(Q336="","",IF(Q336&lt;-9,BI336,BK336))</f>
        <v/>
      </c>
      <c r="BO336" s="1286" t="e">
        <f>IF(R336=1000,11,IF(R336=-1000,0,IF(R336&gt;9,(R336+2),IF(R336&lt;0,(-R336),"0"))))</f>
        <v>#VALUE!</v>
      </c>
      <c r="BP336" s="1286" t="str">
        <f>IF(R336=1000,0,IF(R336=-1000,11,IF(R336&lt;-9,-(R336-2),IF(R336&gt;0,(R336),"0"))))</f>
        <v/>
      </c>
      <c r="BQ336" s="1286">
        <f>IF(R336=1000,11,IF(R336=-1000,0,IF(R336&gt;0,11,IF(R336&lt;0,(-R336),"0"))))</f>
        <v>11</v>
      </c>
      <c r="BR336" s="1286" t="str">
        <f>IF(R336=1000,0,IF(R336=-1000,11,IF(R336&lt;0,11,IF(R336&gt;0,(R336),"0"))))</f>
        <v/>
      </c>
      <c r="BS336" s="1296" t="str">
        <f>IF(R336="","",IF(R336&gt;9,BO336,BQ336))</f>
        <v/>
      </c>
      <c r="BT336" s="1288" t="str">
        <f>IF(R336="","","-")</f>
        <v/>
      </c>
      <c r="BU336" s="1290" t="str">
        <f>IF(R336="","",IF(R336&lt;-9,BP336,BR336))</f>
        <v/>
      </c>
      <c r="BV336" s="1286" t="e">
        <f>IF(S336=1000,11,IF(S336=-1000,0,IF(S336&gt;9,(S336+2),IF(S336&lt;0,(-S336),"0"))))</f>
        <v>#VALUE!</v>
      </c>
      <c r="BW336" s="1286" t="str">
        <f>IF(S336=1000,0,IF(S336=-1000,11,IF(S336&lt;-9,-(S336-2),IF(S336&gt;0,(S336),"0"))))</f>
        <v/>
      </c>
      <c r="BX336" s="1286">
        <f>IF(S336=1000,11,IF(S336=-1000,0,IF(S336&gt;0,11,IF(S336&lt;0,(-S336),"0"))))</f>
        <v>11</v>
      </c>
      <c r="BY336" s="1286" t="str">
        <f>IF(S336=1000,0,IF(S336=-1000,11,IF(S336&lt;0,11,IF(S336&gt;0,(S336),"0"))))</f>
        <v/>
      </c>
      <c r="BZ336" s="1296" t="str">
        <f>IF(S336="","",IF(S336&gt;9,BV336,BX336))</f>
        <v/>
      </c>
      <c r="CA336" s="1288" t="str">
        <f>IF(S336="","","-")</f>
        <v/>
      </c>
      <c r="CB336" s="1290" t="str">
        <f>IF(S336="","",IF(S336&lt;-9,BW336,BY336))</f>
        <v/>
      </c>
      <c r="CC336" s="1302" t="str">
        <f>IF(O336="","",SUM(T336:X337))</f>
        <v/>
      </c>
      <c r="CD336" s="1304" t="str">
        <f>IF(CC336="","","-")</f>
        <v/>
      </c>
      <c r="CE336" s="1306" t="str">
        <f>IF(O336="","",SUM(Y336:AC337))</f>
        <v/>
      </c>
      <c r="CP336" s="32"/>
      <c r="CQ336" s="32"/>
    </row>
    <row r="337" spans="1:95" s="31" customFormat="1" ht="15" hidden="1" customHeight="1" outlineLevel="1" x14ac:dyDescent="0.2">
      <c r="A337" s="43"/>
      <c r="B337" s="44"/>
      <c r="C337" s="1251"/>
      <c r="D337" s="46" t="str">
        <f>IF(A337="","",VLOOKUP(A337,СписокКМ!D:I,2,FALSE))</f>
        <v/>
      </c>
      <c r="E337" s="47"/>
      <c r="F337" s="48" t="str">
        <f>IF(B337="","",VLOOKUP(B337,СписокКМ!D:I,2,FALSE))</f>
        <v/>
      </c>
      <c r="G337" s="49"/>
      <c r="H337" s="41"/>
      <c r="I337" s="1253"/>
      <c r="J337" s="1253"/>
      <c r="K337" s="1253"/>
      <c r="L337" s="1253"/>
      <c r="M337" s="1253"/>
      <c r="N337" s="42"/>
      <c r="O337" s="1245"/>
      <c r="P337" s="1245"/>
      <c r="Q337" s="1245"/>
      <c r="R337" s="1245"/>
      <c r="S337" s="1247"/>
      <c r="T337" s="1249"/>
      <c r="U337" s="1285"/>
      <c r="V337" s="1285"/>
      <c r="W337" s="1285"/>
      <c r="X337" s="1285"/>
      <c r="Y337" s="1279"/>
      <c r="Z337" s="1279"/>
      <c r="AA337" s="1279"/>
      <c r="AB337" s="1279"/>
      <c r="AC337" s="1279"/>
      <c r="AD337" s="1281"/>
      <c r="AE337" s="1281"/>
      <c r="AF337" s="1283"/>
      <c r="AG337" s="1273"/>
      <c r="AH337" s="1275"/>
      <c r="AI337" s="1277"/>
      <c r="AJ337" s="1277"/>
      <c r="AK337" s="1277"/>
      <c r="AL337" s="1277"/>
      <c r="AM337" s="1299"/>
      <c r="AN337" s="1299"/>
      <c r="AO337" s="1299"/>
      <c r="AP337" s="1299"/>
      <c r="AQ337" s="1299"/>
      <c r="AR337" s="1301"/>
      <c r="AS337" s="1293"/>
      <c r="AT337" s="1295"/>
      <c r="AU337" s="1287"/>
      <c r="AV337" s="1287"/>
      <c r="AW337" s="1287"/>
      <c r="AX337" s="1297"/>
      <c r="AY337" s="1289"/>
      <c r="AZ337" s="1291"/>
      <c r="BA337" s="1287"/>
      <c r="BB337" s="1287"/>
      <c r="BC337" s="1287"/>
      <c r="BD337" s="1287"/>
      <c r="BE337" s="1297"/>
      <c r="BF337" s="1289"/>
      <c r="BG337" s="1291"/>
      <c r="BH337" s="1287"/>
      <c r="BI337" s="1287"/>
      <c r="BJ337" s="1287"/>
      <c r="BK337" s="1287"/>
      <c r="BL337" s="1297"/>
      <c r="BM337" s="1289"/>
      <c r="BN337" s="1291"/>
      <c r="BO337" s="1287"/>
      <c r="BP337" s="1287"/>
      <c r="BQ337" s="1287"/>
      <c r="BR337" s="1287"/>
      <c r="BS337" s="1297"/>
      <c r="BT337" s="1289"/>
      <c r="BU337" s="1291"/>
      <c r="BV337" s="1287"/>
      <c r="BW337" s="1287"/>
      <c r="BX337" s="1287"/>
      <c r="BY337" s="1287"/>
      <c r="BZ337" s="1297"/>
      <c r="CA337" s="1289"/>
      <c r="CB337" s="1291"/>
      <c r="CC337" s="1303"/>
      <c r="CD337" s="1305"/>
      <c r="CE337" s="1307"/>
      <c r="CP337" s="32"/>
      <c r="CQ337" s="32"/>
    </row>
    <row r="338" spans="1:95" s="31" customFormat="1" ht="15" hidden="1" customHeight="1" outlineLevel="1" x14ac:dyDescent="0.2">
      <c r="A338" s="99" t="str">
        <f>IF(A334="","",A334)</f>
        <v/>
      </c>
      <c r="B338" s="99" t="str">
        <f>IF(B334="","",B335)</f>
        <v/>
      </c>
      <c r="C338" s="75">
        <v>4</v>
      </c>
      <c r="D338" s="100" t="str">
        <f>IF(A338="","",VLOOKUP(A338,СписокКМ!D:I,2,FALSE))</f>
        <v/>
      </c>
      <c r="E338" s="101"/>
      <c r="F338" s="77" t="str">
        <f>IF(B338="","",VLOOKUP(B338,СписокКМ!D:I,2,FALSE))</f>
        <v/>
      </c>
      <c r="G338" s="102"/>
      <c r="H338" s="41"/>
      <c r="I338" s="91"/>
      <c r="J338" s="91"/>
      <c r="K338" s="91"/>
      <c r="L338" s="91"/>
      <c r="M338" s="91"/>
      <c r="N338" s="42"/>
      <c r="O338" s="79" t="str">
        <f t="shared" ref="O338:S339" si="266">IF(I338="","",IF(I338="0",1000,IF(I338="-0",-1000,I338*1)))</f>
        <v/>
      </c>
      <c r="P338" s="79" t="str">
        <f t="shared" si="266"/>
        <v/>
      </c>
      <c r="Q338" s="79" t="str">
        <f t="shared" si="266"/>
        <v/>
      </c>
      <c r="R338" s="79" t="str">
        <f t="shared" si="266"/>
        <v/>
      </c>
      <c r="S338" s="80" t="str">
        <f t="shared" si="266"/>
        <v/>
      </c>
      <c r="T338" s="103" t="str">
        <f t="shared" ref="T338:X339" si="267">IF(O338="","",IF(O338&gt;0,1,0))</f>
        <v/>
      </c>
      <c r="U338" s="104" t="str">
        <f t="shared" si="267"/>
        <v/>
      </c>
      <c r="V338" s="104" t="str">
        <f t="shared" si="267"/>
        <v/>
      </c>
      <c r="W338" s="104" t="str">
        <f t="shared" si="267"/>
        <v/>
      </c>
      <c r="X338" s="104" t="str">
        <f t="shared" si="267"/>
        <v/>
      </c>
      <c r="Y338" s="105" t="str">
        <f t="shared" ref="Y338:AC339" si="268">IF(O338="","",IF(O338&lt;0,1,0))</f>
        <v/>
      </c>
      <c r="Z338" s="105" t="str">
        <f t="shared" si="268"/>
        <v/>
      </c>
      <c r="AA338" s="105" t="str">
        <f t="shared" si="268"/>
        <v/>
      </c>
      <c r="AB338" s="105" t="str">
        <f t="shared" si="268"/>
        <v/>
      </c>
      <c r="AC338" s="105" t="str">
        <f t="shared" si="268"/>
        <v/>
      </c>
      <c r="AD338" s="106" t="str">
        <f>IF(CC338="","",IF(CC338&gt;CE338,1,-1))</f>
        <v/>
      </c>
      <c r="AE338" s="106" t="str">
        <f>IF(CC338="","",IF(CC338&lt;CE338,1,-1))</f>
        <v/>
      </c>
      <c r="AF338" s="107">
        <f>IF(CC338&gt;CE338,1,0)</f>
        <v>0</v>
      </c>
      <c r="AG338" s="108">
        <f>IF(CE338&gt;CC338,1,0)</f>
        <v>0</v>
      </c>
      <c r="AH338" s="81" t="str">
        <f>IF(O338="","",AX338*1)</f>
        <v/>
      </c>
      <c r="AI338" s="92" t="str">
        <f>IF(P338="","",BE338*1)</f>
        <v/>
      </c>
      <c r="AJ338" s="92" t="str">
        <f>IF(Q338="","",BL338*1)</f>
        <v/>
      </c>
      <c r="AK338" s="92" t="str">
        <f>IF(R338="","",BS338*1)</f>
        <v/>
      </c>
      <c r="AL338" s="92" t="str">
        <f>IF(S338="","",BZ338*1)</f>
        <v/>
      </c>
      <c r="AM338" s="93" t="str">
        <f>IF(O338="","",AZ338*1)</f>
        <v/>
      </c>
      <c r="AN338" s="93" t="str">
        <f>IF(P338="","",BG338*1)</f>
        <v/>
      </c>
      <c r="AO338" s="93" t="str">
        <f>IF(Q338="","",BN338*1)</f>
        <v/>
      </c>
      <c r="AP338" s="93" t="str">
        <f>IF(R338="","",BU338*1)</f>
        <v/>
      </c>
      <c r="AQ338" s="93" t="str">
        <f>IF(S338="","",CB338*1)</f>
        <v/>
      </c>
      <c r="AR338" s="109">
        <f>SUM(AH338:AL338)</f>
        <v>0</v>
      </c>
      <c r="AS338" s="110">
        <f>SUM(AM338:AQ338)</f>
        <v>0</v>
      </c>
      <c r="AT338" s="111">
        <f>IF(O338=1000,11,IF(O338=-1000,0,IF(O338&gt;0,11,IF(O338&lt;0,(-O338),"0"))))</f>
        <v>11</v>
      </c>
      <c r="AU338" s="112" t="str">
        <f>IF(O338=1000,0,IF(O338=-1000,11,IF(O338&lt;-9,-(O338-2),IF(O338&gt;0,(O338),"0"))))</f>
        <v/>
      </c>
      <c r="AV338" s="111" t="e">
        <f>IF(O338=1000,11,IF(O338=-1000,0,IF(O338&gt;9,(O338+2),IF(O338&lt;0,(-O338),"0"))))</f>
        <v>#VALUE!</v>
      </c>
      <c r="AW338" s="112" t="str">
        <f>IF(O338=1000,0,IF(O338=-1000,11,IF(O338&lt;0,11,IF(O338&gt;0,(O338),"0"))))</f>
        <v/>
      </c>
      <c r="AX338" s="94" t="str">
        <f>IF(O338="","",IF(O338&gt;9,AV338,AT338))</f>
        <v/>
      </c>
      <c r="AY338" s="95" t="str">
        <f>IF(O338="","","-")</f>
        <v/>
      </c>
      <c r="AZ338" s="96" t="str">
        <f>IF(O338="","",IF(O338&lt;-9,AU338,AW338))</f>
        <v/>
      </c>
      <c r="BA338" s="111" t="e">
        <f>IF(P338=1000,11,IF(P338=-1000,0,IF(P338&gt;9,(P338+2),IF(P338&lt;0,(-P338),"0"))))</f>
        <v>#VALUE!</v>
      </c>
      <c r="BB338" s="112" t="str">
        <f>IF(P338=1000,0,IF(P338=-1000,11,IF(P338&lt;-9,-(P338-2),IF(P338&gt;0,(P338),"0"))))</f>
        <v/>
      </c>
      <c r="BC338" s="112">
        <f>IF(P338=1000,11,IF(P338=-1000,0,IF(P338&gt;0,11,IF(P338&lt;0,(-P338),"0"))))</f>
        <v>11</v>
      </c>
      <c r="BD338" s="112" t="str">
        <f>IF(P338=1000,0,IF(P338=-1000,11,IF(P338&lt;0,11,IF(P338&gt;0,(P338),"0"))))</f>
        <v/>
      </c>
      <c r="BE338" s="94" t="str">
        <f>IF(P338="","",IF(P338&gt;9,BA338,BC338))</f>
        <v/>
      </c>
      <c r="BF338" s="95" t="str">
        <f>IF(P338="","","-")</f>
        <v/>
      </c>
      <c r="BG338" s="96" t="str">
        <f>IF(P338="","",IF(P338&lt;-9,BB338,BD338))</f>
        <v/>
      </c>
      <c r="BH338" s="111" t="e">
        <f>IF(Q338=1000,11,IF(Q338=-1000,0,IF(Q338&gt;9,(Q338+2),IF(Q338&lt;0,(-Q338),"0"))))</f>
        <v>#VALUE!</v>
      </c>
      <c r="BI338" s="112" t="str">
        <f>IF(Q338=1000,0,IF(Q338=-1000,11,IF(Q338&lt;-9,-(Q338-2),IF(Q338&gt;0,(Q338),"0"))))</f>
        <v/>
      </c>
      <c r="BJ338" s="112">
        <f>IF(Q338=1000,11,IF(Q338=-1000,0,IF(Q338&gt;0,11,IF(Q338&lt;0,(-Q338),"0"))))</f>
        <v>11</v>
      </c>
      <c r="BK338" s="112" t="str">
        <f>IF(Q338=1000,0,IF(Q338=-1000,11,IF(Q338&lt;0,11,IF(Q338&gt;0,(Q338),"0"))))</f>
        <v/>
      </c>
      <c r="BL338" s="94" t="str">
        <f>IF(Q338="","",IF(Q338&gt;9,BH338,BJ338))</f>
        <v/>
      </c>
      <c r="BM338" s="95" t="str">
        <f>IF(Q338="","","-")</f>
        <v/>
      </c>
      <c r="BN338" s="96" t="str">
        <f>IF(Q338="","",IF(Q338&lt;-9,BI338,BK338))</f>
        <v/>
      </c>
      <c r="BO338" s="112" t="e">
        <f>IF(R338=1000,11,IF(R338=-1000,0,IF(R338&gt;9,(R338+2),IF(R338&lt;0,(-R338),"0"))))</f>
        <v>#VALUE!</v>
      </c>
      <c r="BP338" s="112" t="str">
        <f>IF(R338=1000,0,IF(R338=-1000,11,IF(R338&lt;-9,-(R338-2),IF(R338&gt;0,(R338),"0"))))</f>
        <v/>
      </c>
      <c r="BQ338" s="112">
        <f>IF(R338=1000,11,IF(R338=-1000,0,IF(R338&gt;0,11,IF(R338&lt;0,(-R338),"0"))))</f>
        <v>11</v>
      </c>
      <c r="BR338" s="112" t="str">
        <f>IF(R338=1000,0,IF(R338=-1000,11,IF(R338&lt;0,11,IF(R338&gt;0,(R338),"0"))))</f>
        <v/>
      </c>
      <c r="BS338" s="94" t="str">
        <f>IF(R338="","",IF(R338&gt;9,BO338,BQ338))</f>
        <v/>
      </c>
      <c r="BT338" s="95" t="str">
        <f>IF(R338="","","-")</f>
        <v/>
      </c>
      <c r="BU338" s="96" t="str">
        <f>IF(R338="","",IF(R338&lt;-9,BP338,BR338))</f>
        <v/>
      </c>
      <c r="BV338" s="112" t="e">
        <f>IF(S338=1000,11,IF(S338=-1000,0,IF(S338&gt;9,(S338+2),IF(S338&lt;0,(-S338),"0"))))</f>
        <v>#VALUE!</v>
      </c>
      <c r="BW338" s="112" t="str">
        <f>IF(S338=1000,0,IF(S338=-1000,11,IF(S338&lt;-9,-(S338-2),IF(S338&gt;0,(S338),"0"))))</f>
        <v/>
      </c>
      <c r="BX338" s="112">
        <f>IF(S338=1000,11,IF(S338=-1000,0,IF(S338&gt;0,11,IF(S338&lt;0,(-S338),"0"))))</f>
        <v>11</v>
      </c>
      <c r="BY338" s="113" t="str">
        <f>IF(S338=1000,0,IF(S338=-1000,11,IF(S338&lt;0,11,IF(S338&gt;0,(S338),"0"))))</f>
        <v/>
      </c>
      <c r="BZ338" s="94" t="str">
        <f>IF(S338="","",IF(S338&gt;9,BV338,BX338))</f>
        <v/>
      </c>
      <c r="CA338" s="95" t="str">
        <f>IF(S338="","","-")</f>
        <v/>
      </c>
      <c r="CB338" s="96" t="str">
        <f>IF(S338="","",IF(S338&lt;-9,BW338,BY338))</f>
        <v/>
      </c>
      <c r="CC338" s="97" t="str">
        <f>IF(O338="","",SUM(T338:X338))</f>
        <v/>
      </c>
      <c r="CD338" s="88" t="str">
        <f>IF(CC338="","","-")</f>
        <v/>
      </c>
      <c r="CE338" s="98" t="str">
        <f>IF(O338="","",SUM(Y338:AC338))</f>
        <v/>
      </c>
      <c r="CP338" s="32"/>
      <c r="CQ338" s="32"/>
    </row>
    <row r="339" spans="1:95" s="31" customFormat="1" ht="15" hidden="1" customHeight="1" outlineLevel="1" thickBot="1" x14ac:dyDescent="0.25">
      <c r="A339" s="99" t="str">
        <f>IF(A334="","",A335)</f>
        <v/>
      </c>
      <c r="B339" s="99" t="str">
        <f>IF(B334="","",B334)</f>
        <v/>
      </c>
      <c r="C339" s="114">
        <v>5</v>
      </c>
      <c r="D339" s="115" t="str">
        <f>IF(A339="","",VLOOKUP(A339,СписокКМ!D:I,2,FALSE))</f>
        <v/>
      </c>
      <c r="E339" s="116"/>
      <c r="F339" s="117" t="str">
        <f>IF(B339="","",VLOOKUP(B339,СписокКМ!D:I,2,FALSE))</f>
        <v/>
      </c>
      <c r="G339" s="118"/>
      <c r="H339" s="119"/>
      <c r="I339" s="120"/>
      <c r="J339" s="120"/>
      <c r="K339" s="120"/>
      <c r="L339" s="121"/>
      <c r="M339" s="121"/>
      <c r="N339" s="122"/>
      <c r="O339" s="123" t="str">
        <f t="shared" si="266"/>
        <v/>
      </c>
      <c r="P339" s="123" t="str">
        <f t="shared" si="266"/>
        <v/>
      </c>
      <c r="Q339" s="123" t="str">
        <f t="shared" si="266"/>
        <v/>
      </c>
      <c r="R339" s="123" t="str">
        <f t="shared" si="266"/>
        <v/>
      </c>
      <c r="S339" s="124" t="str">
        <f t="shared" si="266"/>
        <v/>
      </c>
      <c r="T339" s="125" t="str">
        <f t="shared" si="267"/>
        <v/>
      </c>
      <c r="U339" s="126" t="str">
        <f t="shared" si="267"/>
        <v/>
      </c>
      <c r="V339" s="126" t="str">
        <f t="shared" si="267"/>
        <v/>
      </c>
      <c r="W339" s="126" t="str">
        <f t="shared" si="267"/>
        <v/>
      </c>
      <c r="X339" s="126" t="str">
        <f t="shared" si="267"/>
        <v/>
      </c>
      <c r="Y339" s="127" t="str">
        <f t="shared" si="268"/>
        <v/>
      </c>
      <c r="Z339" s="127" t="str">
        <f t="shared" si="268"/>
        <v/>
      </c>
      <c r="AA339" s="127" t="str">
        <f t="shared" si="268"/>
        <v/>
      </c>
      <c r="AB339" s="127" t="str">
        <f t="shared" si="268"/>
        <v/>
      </c>
      <c r="AC339" s="127" t="str">
        <f t="shared" si="268"/>
        <v/>
      </c>
      <c r="AD339" s="128" t="str">
        <f>IF(CC339="","",IF(CC339&gt;CE339,1,-1))</f>
        <v/>
      </c>
      <c r="AE339" s="128" t="str">
        <f>IF(CC339="","",IF(CC339&lt;CE339,1,-1))</f>
        <v/>
      </c>
      <c r="AF339" s="129">
        <f>IF(CC339&gt;CE339,1,0)</f>
        <v>0</v>
      </c>
      <c r="AG339" s="130">
        <f>IF(CE339&gt;CC339,1,0)</f>
        <v>0</v>
      </c>
      <c r="AH339" s="131" t="str">
        <f>IF(O339="","",AX339*1)</f>
        <v/>
      </c>
      <c r="AI339" s="132" t="str">
        <f>IF(P339="","",BE339*1)</f>
        <v/>
      </c>
      <c r="AJ339" s="132" t="str">
        <f>IF(Q339="","",BL339*1)</f>
        <v/>
      </c>
      <c r="AK339" s="132" t="str">
        <f>IF(R339="","",BS339*1)</f>
        <v/>
      </c>
      <c r="AL339" s="132" t="str">
        <f>IF(S339="","",BZ339*1)</f>
        <v/>
      </c>
      <c r="AM339" s="133" t="str">
        <f>IF(O339="","",AZ339*1)</f>
        <v/>
      </c>
      <c r="AN339" s="133" t="str">
        <f>IF(P339="","",BG339*1)</f>
        <v/>
      </c>
      <c r="AO339" s="133" t="str">
        <f>IF(Q339="","",BN339*1)</f>
        <v/>
      </c>
      <c r="AP339" s="133" t="str">
        <f>IF(R339="","",BU339*1)</f>
        <v/>
      </c>
      <c r="AQ339" s="133" t="str">
        <f>IF(S339="","",CB339*1)</f>
        <v/>
      </c>
      <c r="AR339" s="134">
        <f>SUM(AH339:AL339)</f>
        <v>0</v>
      </c>
      <c r="AS339" s="135">
        <f>SUM(AM339:AQ339)</f>
        <v>0</v>
      </c>
      <c r="AT339" s="136">
        <f>IF(O339=1000,11,IF(O339=-1000,0,IF(O339&gt;0,11,IF(O339&lt;0,(-O339),"0"))))</f>
        <v>11</v>
      </c>
      <c r="AU339" s="137" t="str">
        <f>IF(O339=1000,0,IF(O339=-1000,11,IF(O339&lt;-9,-(O339-2),IF(O339&gt;0,(O339),"0"))))</f>
        <v/>
      </c>
      <c r="AV339" s="136" t="e">
        <f>IF(O339=1000,11,IF(O339=-1000,0,IF(O339&gt;9,(O339+2),IF(O339&lt;0,(-O339),"0"))))</f>
        <v>#VALUE!</v>
      </c>
      <c r="AW339" s="137" t="str">
        <f>IF(O339=1000,0,IF(O339=-1000,11,IF(O339&lt;0,11,IF(O339&gt;0,(O339),"0"))))</f>
        <v/>
      </c>
      <c r="AX339" s="138" t="str">
        <f>IF(O339="","",IF(O339&gt;9,AV339,AT339))</f>
        <v/>
      </c>
      <c r="AY339" s="139" t="str">
        <f>IF(O339="","","-")</f>
        <v/>
      </c>
      <c r="AZ339" s="140" t="str">
        <f>IF(O339="","",IF(O339&lt;-9,AU339,AW339))</f>
        <v/>
      </c>
      <c r="BA339" s="136" t="e">
        <f>IF(P339=1000,11,IF(P339=-1000,0,IF(P339&gt;9,(P339+2),IF(P339&lt;0,(-P339),"0"))))</f>
        <v>#VALUE!</v>
      </c>
      <c r="BB339" s="137" t="str">
        <f>IF(P339=1000,0,IF(P339=-1000,11,IF(P339&lt;-9,-(P339-2),IF(P339&gt;0,(P339),"0"))))</f>
        <v/>
      </c>
      <c r="BC339" s="137">
        <f>IF(P339=1000,11,IF(P339=-1000,0,IF(P339&gt;0,11,IF(P339&lt;0,(-P339),"0"))))</f>
        <v>11</v>
      </c>
      <c r="BD339" s="137" t="str">
        <f>IF(P339=1000,0,IF(P339=-1000,11,IF(P339&lt;0,11,IF(P339&gt;0,(P339),"0"))))</f>
        <v/>
      </c>
      <c r="BE339" s="138" t="str">
        <f>IF(P339="","",IF(P339&gt;9,BA339,BC339))</f>
        <v/>
      </c>
      <c r="BF339" s="139" t="str">
        <f>IF(P339="","","-")</f>
        <v/>
      </c>
      <c r="BG339" s="140" t="str">
        <f>IF(P339="","",IF(P339&lt;-9,BB339,BD339))</f>
        <v/>
      </c>
      <c r="BH339" s="136" t="e">
        <f>IF(Q339=1000,11,IF(Q339=-1000,0,IF(Q339&gt;9,(Q339+2),IF(Q339&lt;0,(-Q339),"0"))))</f>
        <v>#VALUE!</v>
      </c>
      <c r="BI339" s="137" t="str">
        <f>IF(Q339=1000,0,IF(Q339=-1000,11,IF(Q339&lt;-9,-(Q339-2),IF(Q339&gt;0,(Q339),"0"))))</f>
        <v/>
      </c>
      <c r="BJ339" s="137">
        <f>IF(Q339=1000,11,IF(Q339=-1000,0,IF(Q339&gt;0,11,IF(Q339&lt;0,(-Q339),"0"))))</f>
        <v>11</v>
      </c>
      <c r="BK339" s="137" t="str">
        <f>IF(Q339=1000,0,IF(Q339=-1000,11,IF(Q339&lt;0,11,IF(Q339&gt;0,(Q339),"0"))))</f>
        <v/>
      </c>
      <c r="BL339" s="138" t="str">
        <f>IF(Q339="","",IF(Q339&gt;9,BH339,BJ339))</f>
        <v/>
      </c>
      <c r="BM339" s="139" t="str">
        <f>IF(Q339="","","-")</f>
        <v/>
      </c>
      <c r="BN339" s="140" t="str">
        <f>IF(Q339="","",IF(Q339&lt;-9,BI339,BK339))</f>
        <v/>
      </c>
      <c r="BO339" s="137" t="e">
        <f>IF(R339=1000,11,IF(R339=-1000,0,IF(R339&gt;9,(R339+2),IF(R339&lt;0,(-R339),"0"))))</f>
        <v>#VALUE!</v>
      </c>
      <c r="BP339" s="137" t="str">
        <f>IF(R339=1000,0,IF(R339=-1000,11,IF(R339&lt;-9,-(R339-2),IF(R339&gt;0,(R339),"0"))))</f>
        <v/>
      </c>
      <c r="BQ339" s="137">
        <f>IF(R339=1000,11,IF(R339=-1000,0,IF(R339&gt;0,11,IF(R339&lt;0,(-R339),"0"))))</f>
        <v>11</v>
      </c>
      <c r="BR339" s="137" t="str">
        <f>IF(R339=1000,0,IF(R339=-1000,11,IF(R339&lt;0,11,IF(R339&gt;0,(R339),"0"))))</f>
        <v/>
      </c>
      <c r="BS339" s="138" t="str">
        <f>IF(R339="","",IF(R339&gt;9,BO339,BQ339))</f>
        <v/>
      </c>
      <c r="BT339" s="139" t="str">
        <f>IF(R339="","","-")</f>
        <v/>
      </c>
      <c r="BU339" s="140" t="str">
        <f>IF(R339="","",IF(R339&lt;-9,BP339,BR339))</f>
        <v/>
      </c>
      <c r="BV339" s="137" t="e">
        <f>IF(S339=1000,11,IF(S339=-1000,0,IF(S339&gt;9,(S339+2),IF(S339&lt;0,(-S339),"0"))))</f>
        <v>#VALUE!</v>
      </c>
      <c r="BW339" s="137" t="str">
        <f>IF(S339=1000,0,IF(S339=-1000,11,IF(S339&lt;-9,-(S339-2),IF(S339&gt;0,(S339),"0"))))</f>
        <v/>
      </c>
      <c r="BX339" s="137">
        <f>IF(S339=1000,11,IF(S339=-1000,0,IF(S339&gt;0,11,IF(S339&lt;0,(-S339),"0"))))</f>
        <v>11</v>
      </c>
      <c r="BY339" s="141" t="str">
        <f>IF(S339=1000,0,IF(S339=-1000,11,IF(S339&lt;0,11,IF(S339&gt;0,(S339),"0"))))</f>
        <v/>
      </c>
      <c r="BZ339" s="138" t="str">
        <f>IF(S339="","",IF(S339&gt;9,BV339,BX339))</f>
        <v/>
      </c>
      <c r="CA339" s="139" t="str">
        <f>IF(S339="","","-")</f>
        <v/>
      </c>
      <c r="CB339" s="140" t="str">
        <f>IF(S339="","",IF(S339&lt;-9,BW339,BY339))</f>
        <v/>
      </c>
      <c r="CC339" s="142" t="str">
        <f>IF(O339="","",SUM(T339:X339))</f>
        <v/>
      </c>
      <c r="CD339" s="143" t="str">
        <f>IF(CC339="","","-")</f>
        <v/>
      </c>
      <c r="CE339" s="144" t="str">
        <f>IF(O339="","",SUM(Y339:AC339))</f>
        <v/>
      </c>
      <c r="CP339" s="32"/>
      <c r="CQ339" s="32"/>
    </row>
    <row r="340" spans="1:95" collapsed="1" x14ac:dyDescent="0.2"/>
  </sheetData>
  <mergeCells count="3689">
    <mergeCell ref="A1:CE1"/>
    <mergeCell ref="CC2:CE2"/>
    <mergeCell ref="A3:CE3"/>
    <mergeCell ref="C5:C6"/>
    <mergeCell ref="D5:E6"/>
    <mergeCell ref="F5:G6"/>
    <mergeCell ref="I5:M6"/>
    <mergeCell ref="O5:S6"/>
    <mergeCell ref="AB5:AD5"/>
    <mergeCell ref="AE5:AG5"/>
    <mergeCell ref="O9:O10"/>
    <mergeCell ref="P9:P10"/>
    <mergeCell ref="Q9:Q10"/>
    <mergeCell ref="R9:R10"/>
    <mergeCell ref="S9:S10"/>
    <mergeCell ref="T9:T10"/>
    <mergeCell ref="C9:C10"/>
    <mergeCell ref="I9:I10"/>
    <mergeCell ref="J9:J10"/>
    <mergeCell ref="K9:K10"/>
    <mergeCell ref="L9:L10"/>
    <mergeCell ref="M9:M10"/>
    <mergeCell ref="CD5:CD6"/>
    <mergeCell ref="CE5:CE6"/>
    <mergeCell ref="T6:AG6"/>
    <mergeCell ref="AH6:AS6"/>
    <mergeCell ref="AT6:AZ6"/>
    <mergeCell ref="BA6:BG6"/>
    <mergeCell ref="BH6:BN6"/>
    <mergeCell ref="BO6:BU6"/>
    <mergeCell ref="BV6:CB6"/>
    <mergeCell ref="AH5:AJ5"/>
    <mergeCell ref="AK5:AM5"/>
    <mergeCell ref="AN5:AP5"/>
    <mergeCell ref="AQ5:AS5"/>
    <mergeCell ref="AT5:CB5"/>
    <mergeCell ref="CC5:CC6"/>
    <mergeCell ref="AG9:AG10"/>
    <mergeCell ref="AH9:AH10"/>
    <mergeCell ref="AI9:AI10"/>
    <mergeCell ref="AJ9:AJ10"/>
    <mergeCell ref="AK9:AK10"/>
    <mergeCell ref="AL9:AL10"/>
    <mergeCell ref="AA9:AA10"/>
    <mergeCell ref="AB9:AB10"/>
    <mergeCell ref="AC9:AC10"/>
    <mergeCell ref="AD9:AD10"/>
    <mergeCell ref="AE9:AE10"/>
    <mergeCell ref="AF9:AF10"/>
    <mergeCell ref="CC9:CC10"/>
    <mergeCell ref="V9:V10"/>
    <mergeCell ref="W9:W10"/>
    <mergeCell ref="X9:X10"/>
    <mergeCell ref="Y9:Y10"/>
    <mergeCell ref="Z9:Z10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V9:AV10"/>
    <mergeCell ref="AW9:AW10"/>
    <mergeCell ref="AX9:AX10"/>
    <mergeCell ref="AM9:AM10"/>
    <mergeCell ref="AN9:AN10"/>
    <mergeCell ref="AO9:AO10"/>
    <mergeCell ref="AP9:AP10"/>
    <mergeCell ref="AQ9:AQ10"/>
    <mergeCell ref="AR9:AR10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U9:U10"/>
    <mergeCell ref="O18:O19"/>
    <mergeCell ref="P18:P19"/>
    <mergeCell ref="Q18:Q19"/>
    <mergeCell ref="R18:R19"/>
    <mergeCell ref="S18:S19"/>
    <mergeCell ref="T18:T19"/>
    <mergeCell ref="C18:C19"/>
    <mergeCell ref="I18:I19"/>
    <mergeCell ref="J18:J19"/>
    <mergeCell ref="K18:K19"/>
    <mergeCell ref="L18:L19"/>
    <mergeCell ref="M18:M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J18:AJ19"/>
    <mergeCell ref="AK18:AK19"/>
    <mergeCell ref="AL18:AL19"/>
    <mergeCell ref="AA18:AA19"/>
    <mergeCell ref="AB18:AB19"/>
    <mergeCell ref="AC18:AC19"/>
    <mergeCell ref="AD18:AD19"/>
    <mergeCell ref="AE18:AE19"/>
    <mergeCell ref="AF18:AF19"/>
    <mergeCell ref="U18:U19"/>
    <mergeCell ref="V18:V19"/>
    <mergeCell ref="W18:W19"/>
    <mergeCell ref="X18:X19"/>
    <mergeCell ref="Y18:Y19"/>
    <mergeCell ref="Z18:Z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BV18:BV19"/>
    <mergeCell ref="BK18:BK19"/>
    <mergeCell ref="BL18:BL19"/>
    <mergeCell ref="BM18:BM19"/>
    <mergeCell ref="BN18:BN19"/>
    <mergeCell ref="BO18:BO19"/>
    <mergeCell ref="BP18:BP19"/>
    <mergeCell ref="BE18:BE19"/>
    <mergeCell ref="BF18:BF19"/>
    <mergeCell ref="BG18:BG19"/>
    <mergeCell ref="BH18:BH19"/>
    <mergeCell ref="O27:O28"/>
    <mergeCell ref="P27:P28"/>
    <mergeCell ref="Q27:Q28"/>
    <mergeCell ref="R27:R28"/>
    <mergeCell ref="S27:S28"/>
    <mergeCell ref="T27:T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J27:AJ28"/>
    <mergeCell ref="AK27:AK28"/>
    <mergeCell ref="AL27:AL28"/>
    <mergeCell ref="AA27:AA28"/>
    <mergeCell ref="AB27:AB28"/>
    <mergeCell ref="AC27:AC28"/>
    <mergeCell ref="AD27:AD28"/>
    <mergeCell ref="AE27:AE28"/>
    <mergeCell ref="AF27:AF28"/>
    <mergeCell ref="U27:U28"/>
    <mergeCell ref="V27:V28"/>
    <mergeCell ref="W27:W28"/>
    <mergeCell ref="X27:X28"/>
    <mergeCell ref="Y27:Y28"/>
    <mergeCell ref="Z27:Z28"/>
    <mergeCell ref="BI27:BI28"/>
    <mergeCell ref="BJ27:BJ28"/>
    <mergeCell ref="AY27:AY28"/>
    <mergeCell ref="AZ27:AZ28"/>
    <mergeCell ref="BA27:BA28"/>
    <mergeCell ref="BB27:BB28"/>
    <mergeCell ref="BC27:BC28"/>
    <mergeCell ref="BD27:BD28"/>
    <mergeCell ref="AS27:AS28"/>
    <mergeCell ref="AT27:AT28"/>
    <mergeCell ref="AU27:AU28"/>
    <mergeCell ref="AV27:AV28"/>
    <mergeCell ref="AW27:AW28"/>
    <mergeCell ref="AX27:AX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E27:BE28"/>
    <mergeCell ref="BF27:BF28"/>
    <mergeCell ref="BG27:BG28"/>
    <mergeCell ref="BH27:BH28"/>
    <mergeCell ref="O36:O37"/>
    <mergeCell ref="P36:P37"/>
    <mergeCell ref="Q36:Q37"/>
    <mergeCell ref="R36:R37"/>
    <mergeCell ref="S36:S37"/>
    <mergeCell ref="T36:T37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AF36:AF37"/>
    <mergeCell ref="U36:U37"/>
    <mergeCell ref="V36:V37"/>
    <mergeCell ref="W36:W37"/>
    <mergeCell ref="X36:X37"/>
    <mergeCell ref="Y36:Y37"/>
    <mergeCell ref="Z36:Z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AP36:AP37"/>
    <mergeCell ref="AQ36:AQ37"/>
    <mergeCell ref="AR36:AR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BF36:BF37"/>
    <mergeCell ref="BG36:BG37"/>
    <mergeCell ref="BH36:BH37"/>
    <mergeCell ref="O45:O46"/>
    <mergeCell ref="P45:P46"/>
    <mergeCell ref="Q45:Q46"/>
    <mergeCell ref="R45:R46"/>
    <mergeCell ref="S45:S46"/>
    <mergeCell ref="T45:T46"/>
    <mergeCell ref="C45:C46"/>
    <mergeCell ref="I45:I46"/>
    <mergeCell ref="J45:J46"/>
    <mergeCell ref="K45:K46"/>
    <mergeCell ref="L45:L46"/>
    <mergeCell ref="M45:M46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AG45:AG46"/>
    <mergeCell ref="AH45:AH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F45:AF46"/>
    <mergeCell ref="U45:U46"/>
    <mergeCell ref="V45:V46"/>
    <mergeCell ref="W45:W46"/>
    <mergeCell ref="X45:X46"/>
    <mergeCell ref="Y45:Y46"/>
    <mergeCell ref="Z45:Z46"/>
    <mergeCell ref="BI45:BI46"/>
    <mergeCell ref="BJ45:BJ46"/>
    <mergeCell ref="AY45:AY46"/>
    <mergeCell ref="AZ45:AZ46"/>
    <mergeCell ref="BA45:BA46"/>
    <mergeCell ref="BB45:BB46"/>
    <mergeCell ref="BC45:BC46"/>
    <mergeCell ref="BD45:BD46"/>
    <mergeCell ref="AS45:AS46"/>
    <mergeCell ref="AT45:AT46"/>
    <mergeCell ref="AU45:AU46"/>
    <mergeCell ref="AV45:AV46"/>
    <mergeCell ref="AW45:AW46"/>
    <mergeCell ref="AX45:AX46"/>
    <mergeCell ref="AM45:AM46"/>
    <mergeCell ref="AN45:AN46"/>
    <mergeCell ref="AO45:AO46"/>
    <mergeCell ref="AP45:AP46"/>
    <mergeCell ref="AQ45:AQ46"/>
    <mergeCell ref="AR45:AR46"/>
    <mergeCell ref="CC45:CC46"/>
    <mergeCell ref="CD45:CD46"/>
    <mergeCell ref="CE45:CE46"/>
    <mergeCell ref="C50:C51"/>
    <mergeCell ref="D50:E51"/>
    <mergeCell ref="F50:G51"/>
    <mergeCell ref="I50:M51"/>
    <mergeCell ref="O50:S51"/>
    <mergeCell ref="AB50:AD50"/>
    <mergeCell ref="AE50:AG50"/>
    <mergeCell ref="BW45:BW46"/>
    <mergeCell ref="BX45:BX46"/>
    <mergeCell ref="BY45:BY46"/>
    <mergeCell ref="BZ45:BZ46"/>
    <mergeCell ref="CA45:CA46"/>
    <mergeCell ref="CB45:CB46"/>
    <mergeCell ref="BQ45:BQ46"/>
    <mergeCell ref="BR45:BR46"/>
    <mergeCell ref="BS45:BS46"/>
    <mergeCell ref="BT45:BT46"/>
    <mergeCell ref="BU45:BU46"/>
    <mergeCell ref="BV45:BV46"/>
    <mergeCell ref="BK45:BK46"/>
    <mergeCell ref="BL45:BL46"/>
    <mergeCell ref="BM45:BM46"/>
    <mergeCell ref="BN45:BN46"/>
    <mergeCell ref="BO45:BO46"/>
    <mergeCell ref="BP45:BP46"/>
    <mergeCell ref="BE45:BE46"/>
    <mergeCell ref="BF45:BF46"/>
    <mergeCell ref="BG45:BG46"/>
    <mergeCell ref="BH45:BH46"/>
    <mergeCell ref="O54:O55"/>
    <mergeCell ref="P54:P55"/>
    <mergeCell ref="Q54:Q55"/>
    <mergeCell ref="R54:R55"/>
    <mergeCell ref="S54:S55"/>
    <mergeCell ref="T54:T55"/>
    <mergeCell ref="C54:C55"/>
    <mergeCell ref="I54:I55"/>
    <mergeCell ref="J54:J55"/>
    <mergeCell ref="K54:K55"/>
    <mergeCell ref="L54:L55"/>
    <mergeCell ref="M54:M55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AH50:AJ50"/>
    <mergeCell ref="AK50:AM50"/>
    <mergeCell ref="AN50:AP50"/>
    <mergeCell ref="AQ50:AS50"/>
    <mergeCell ref="AT50:CB50"/>
    <mergeCell ref="CC50:CC51"/>
    <mergeCell ref="AG54:AG55"/>
    <mergeCell ref="AH54:AH55"/>
    <mergeCell ref="AI54:AI55"/>
    <mergeCell ref="AJ54:AJ55"/>
    <mergeCell ref="AK54:AK55"/>
    <mergeCell ref="AL54:AL55"/>
    <mergeCell ref="AA54:AA55"/>
    <mergeCell ref="AB54:AB55"/>
    <mergeCell ref="AC54:AC55"/>
    <mergeCell ref="AD54:AD55"/>
    <mergeCell ref="AE54:AE55"/>
    <mergeCell ref="AF54:AF55"/>
    <mergeCell ref="U54:U55"/>
    <mergeCell ref="V54:V55"/>
    <mergeCell ref="W54:W55"/>
    <mergeCell ref="X54:X55"/>
    <mergeCell ref="Y54:Y55"/>
    <mergeCell ref="Z54:Z55"/>
    <mergeCell ref="BI54:BI55"/>
    <mergeCell ref="BJ54:BJ55"/>
    <mergeCell ref="AY54:AY55"/>
    <mergeCell ref="AZ54:AZ55"/>
    <mergeCell ref="BA54:BA55"/>
    <mergeCell ref="BB54:BB55"/>
    <mergeCell ref="BC54:BC55"/>
    <mergeCell ref="BD54:BD55"/>
    <mergeCell ref="AS54:AS55"/>
    <mergeCell ref="AT54:AT55"/>
    <mergeCell ref="AU54:AU55"/>
    <mergeCell ref="AV54:AV55"/>
    <mergeCell ref="AW54:AW55"/>
    <mergeCell ref="AX54:AX55"/>
    <mergeCell ref="AM54:AM55"/>
    <mergeCell ref="AN54:AN55"/>
    <mergeCell ref="AO54:AO55"/>
    <mergeCell ref="AP54:AP55"/>
    <mergeCell ref="AQ54:AQ55"/>
    <mergeCell ref="AR54:AR55"/>
    <mergeCell ref="CC54:CC55"/>
    <mergeCell ref="CD54:CD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BW54:BW55"/>
    <mergeCell ref="BX54:BX55"/>
    <mergeCell ref="BY54:BY55"/>
    <mergeCell ref="BZ54:BZ55"/>
    <mergeCell ref="CA54:CA55"/>
    <mergeCell ref="CB54:CB55"/>
    <mergeCell ref="BQ54:BQ55"/>
    <mergeCell ref="BR54:BR55"/>
    <mergeCell ref="BS54:BS55"/>
    <mergeCell ref="BT54:BT55"/>
    <mergeCell ref="BU54:BU55"/>
    <mergeCell ref="BV54:BV55"/>
    <mergeCell ref="BK54:BK55"/>
    <mergeCell ref="BL54:BL55"/>
    <mergeCell ref="BM54:BM55"/>
    <mergeCell ref="BN54:BN55"/>
    <mergeCell ref="BO54:BO55"/>
    <mergeCell ref="BP54:BP55"/>
    <mergeCell ref="BE54:BE55"/>
    <mergeCell ref="BF54:BF55"/>
    <mergeCell ref="BG54:BG55"/>
    <mergeCell ref="BH54:BH55"/>
    <mergeCell ref="O63:O64"/>
    <mergeCell ref="P63:P64"/>
    <mergeCell ref="Q63:Q64"/>
    <mergeCell ref="R63:R64"/>
    <mergeCell ref="S63:S64"/>
    <mergeCell ref="T63:T64"/>
    <mergeCell ref="C63:C64"/>
    <mergeCell ref="I63:I64"/>
    <mergeCell ref="J63:J64"/>
    <mergeCell ref="K63:K64"/>
    <mergeCell ref="L63:L64"/>
    <mergeCell ref="M63:M64"/>
    <mergeCell ref="CD59:CD60"/>
    <mergeCell ref="CE59:CE60"/>
    <mergeCell ref="T60:AG60"/>
    <mergeCell ref="AH60:AS60"/>
    <mergeCell ref="AT60:AZ60"/>
    <mergeCell ref="BA60:BG60"/>
    <mergeCell ref="BH60:BN60"/>
    <mergeCell ref="BO60:BU60"/>
    <mergeCell ref="BV60:CB60"/>
    <mergeCell ref="AH59:AJ59"/>
    <mergeCell ref="AK59:AM59"/>
    <mergeCell ref="AN59:AP59"/>
    <mergeCell ref="AQ59:AS59"/>
    <mergeCell ref="AT59:CB59"/>
    <mergeCell ref="CC59:CC60"/>
    <mergeCell ref="AG63:AG64"/>
    <mergeCell ref="AH63:AH64"/>
    <mergeCell ref="AI63:AI64"/>
    <mergeCell ref="AJ63:AJ64"/>
    <mergeCell ref="AK63:AK64"/>
    <mergeCell ref="AL63:AL64"/>
    <mergeCell ref="AA63:AA64"/>
    <mergeCell ref="AB63:AB64"/>
    <mergeCell ref="AC63:AC64"/>
    <mergeCell ref="AD63:AD64"/>
    <mergeCell ref="AE63:AE64"/>
    <mergeCell ref="AF63:AF64"/>
    <mergeCell ref="U63:U64"/>
    <mergeCell ref="V63:V64"/>
    <mergeCell ref="W63:W64"/>
    <mergeCell ref="X63:X64"/>
    <mergeCell ref="Y63:Y64"/>
    <mergeCell ref="Z63:Z64"/>
    <mergeCell ref="BI63:BI64"/>
    <mergeCell ref="BJ63:BJ64"/>
    <mergeCell ref="AY63:AY64"/>
    <mergeCell ref="AZ63:AZ64"/>
    <mergeCell ref="BA63:BA64"/>
    <mergeCell ref="BB63:BB64"/>
    <mergeCell ref="BC63:BC64"/>
    <mergeCell ref="BD63:BD64"/>
    <mergeCell ref="AS63:AS64"/>
    <mergeCell ref="AT63:AT64"/>
    <mergeCell ref="AU63:AU64"/>
    <mergeCell ref="AV63:AV64"/>
    <mergeCell ref="AW63:AW64"/>
    <mergeCell ref="AX63:AX64"/>
    <mergeCell ref="AM63:AM64"/>
    <mergeCell ref="AN63:AN64"/>
    <mergeCell ref="AO63:AO64"/>
    <mergeCell ref="AP63:AP64"/>
    <mergeCell ref="AQ63:AQ64"/>
    <mergeCell ref="AR63:AR64"/>
    <mergeCell ref="CC63:CC64"/>
    <mergeCell ref="CD63:CD64"/>
    <mergeCell ref="CE63:CE64"/>
    <mergeCell ref="C68:C69"/>
    <mergeCell ref="D68:E69"/>
    <mergeCell ref="F68:G69"/>
    <mergeCell ref="I68:M69"/>
    <mergeCell ref="O68:S69"/>
    <mergeCell ref="AB68:AD68"/>
    <mergeCell ref="AE68:AG68"/>
    <mergeCell ref="BW63:BW64"/>
    <mergeCell ref="BX63:BX64"/>
    <mergeCell ref="BY63:BY64"/>
    <mergeCell ref="BZ63:BZ64"/>
    <mergeCell ref="CA63:CA64"/>
    <mergeCell ref="CB63:CB64"/>
    <mergeCell ref="BQ63:BQ64"/>
    <mergeCell ref="BR63:BR64"/>
    <mergeCell ref="BS63:BS64"/>
    <mergeCell ref="BT63:BT64"/>
    <mergeCell ref="BU63:BU64"/>
    <mergeCell ref="BV63:BV64"/>
    <mergeCell ref="BK63:BK64"/>
    <mergeCell ref="BL63:BL64"/>
    <mergeCell ref="BM63:BM64"/>
    <mergeCell ref="BN63:BN64"/>
    <mergeCell ref="BO63:BO64"/>
    <mergeCell ref="BP63:BP64"/>
    <mergeCell ref="BE63:BE64"/>
    <mergeCell ref="BF63:BF64"/>
    <mergeCell ref="BG63:BG64"/>
    <mergeCell ref="BH63:BH64"/>
    <mergeCell ref="O72:O73"/>
    <mergeCell ref="P72:P73"/>
    <mergeCell ref="Q72:Q73"/>
    <mergeCell ref="R72:R73"/>
    <mergeCell ref="S72:S73"/>
    <mergeCell ref="T72:T73"/>
    <mergeCell ref="C72:C73"/>
    <mergeCell ref="I72:I73"/>
    <mergeCell ref="J72:J73"/>
    <mergeCell ref="K72:K73"/>
    <mergeCell ref="L72:L73"/>
    <mergeCell ref="M72:M73"/>
    <mergeCell ref="CD68:CD69"/>
    <mergeCell ref="CE68:CE69"/>
    <mergeCell ref="T69:AG69"/>
    <mergeCell ref="AH69:AS69"/>
    <mergeCell ref="AT69:AZ69"/>
    <mergeCell ref="BA69:BG69"/>
    <mergeCell ref="BH69:BN69"/>
    <mergeCell ref="BO69:BU69"/>
    <mergeCell ref="BV69:CB69"/>
    <mergeCell ref="AH68:AJ68"/>
    <mergeCell ref="AK68:AM68"/>
    <mergeCell ref="AN68:AP68"/>
    <mergeCell ref="AQ68:AS68"/>
    <mergeCell ref="AT68:CB68"/>
    <mergeCell ref="CC68:CC69"/>
    <mergeCell ref="AG72:AG73"/>
    <mergeCell ref="AH72:AH73"/>
    <mergeCell ref="AI72:AI73"/>
    <mergeCell ref="AJ72:AJ73"/>
    <mergeCell ref="AK72:AK73"/>
    <mergeCell ref="AL72:AL73"/>
    <mergeCell ref="AA72:AA73"/>
    <mergeCell ref="AB72:AB73"/>
    <mergeCell ref="AC72:AC73"/>
    <mergeCell ref="AD72:AD73"/>
    <mergeCell ref="AE72:AE73"/>
    <mergeCell ref="AF72:AF73"/>
    <mergeCell ref="U72:U73"/>
    <mergeCell ref="V72:V73"/>
    <mergeCell ref="W72:W73"/>
    <mergeCell ref="X72:X73"/>
    <mergeCell ref="Y72:Y73"/>
    <mergeCell ref="Z72:Z73"/>
    <mergeCell ref="BI72:BI73"/>
    <mergeCell ref="BJ72:BJ73"/>
    <mergeCell ref="AY72:AY73"/>
    <mergeCell ref="AZ72:AZ73"/>
    <mergeCell ref="BA72:BA73"/>
    <mergeCell ref="BB72:BB73"/>
    <mergeCell ref="BC72:BC73"/>
    <mergeCell ref="BD72:BD73"/>
    <mergeCell ref="AS72:AS73"/>
    <mergeCell ref="AT72:AT73"/>
    <mergeCell ref="AU72:AU73"/>
    <mergeCell ref="AV72:AV73"/>
    <mergeCell ref="AW72:AW73"/>
    <mergeCell ref="AX72:AX73"/>
    <mergeCell ref="AM72:AM73"/>
    <mergeCell ref="AN72:AN73"/>
    <mergeCell ref="AO72:AO73"/>
    <mergeCell ref="AP72:AP73"/>
    <mergeCell ref="AQ72:AQ73"/>
    <mergeCell ref="AR72:AR73"/>
    <mergeCell ref="CC72:CC73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BW72:BW73"/>
    <mergeCell ref="BX72:BX73"/>
    <mergeCell ref="BY72:BY73"/>
    <mergeCell ref="BZ72:BZ73"/>
    <mergeCell ref="CA72:CA73"/>
    <mergeCell ref="CB72:CB73"/>
    <mergeCell ref="BQ72:BQ73"/>
    <mergeCell ref="BR72:BR73"/>
    <mergeCell ref="BS72:BS73"/>
    <mergeCell ref="BT72:BT73"/>
    <mergeCell ref="BU72:BU73"/>
    <mergeCell ref="BV72:BV73"/>
    <mergeCell ref="BK72:BK73"/>
    <mergeCell ref="BL72:BL73"/>
    <mergeCell ref="BM72:BM73"/>
    <mergeCell ref="BN72:BN73"/>
    <mergeCell ref="BO72:BO73"/>
    <mergeCell ref="BP72:BP73"/>
    <mergeCell ref="BE72:BE73"/>
    <mergeCell ref="BF72:BF73"/>
    <mergeCell ref="BG72:BG73"/>
    <mergeCell ref="BH72:BH73"/>
    <mergeCell ref="O81:O82"/>
    <mergeCell ref="P81:P82"/>
    <mergeCell ref="Q81:Q82"/>
    <mergeCell ref="R81:R82"/>
    <mergeCell ref="S81:S82"/>
    <mergeCell ref="T81:T82"/>
    <mergeCell ref="C81:C82"/>
    <mergeCell ref="I81:I82"/>
    <mergeCell ref="J81:J82"/>
    <mergeCell ref="K81:K82"/>
    <mergeCell ref="L81:L82"/>
    <mergeCell ref="M81:M82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BV78:CB78"/>
    <mergeCell ref="AH77:AJ77"/>
    <mergeCell ref="AK77:AM77"/>
    <mergeCell ref="AN77:AP77"/>
    <mergeCell ref="AQ77:AS77"/>
    <mergeCell ref="AT77:CB77"/>
    <mergeCell ref="CC77:CC78"/>
    <mergeCell ref="AG81:AG82"/>
    <mergeCell ref="AH81:AH82"/>
    <mergeCell ref="AI81:AI82"/>
    <mergeCell ref="AJ81:AJ82"/>
    <mergeCell ref="AK81:AK82"/>
    <mergeCell ref="AL81:AL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BI81:BI82"/>
    <mergeCell ref="BJ81:BJ82"/>
    <mergeCell ref="AY81:AY82"/>
    <mergeCell ref="AZ81:AZ82"/>
    <mergeCell ref="BA81:BA82"/>
    <mergeCell ref="BB81:BB82"/>
    <mergeCell ref="BC81:BC82"/>
    <mergeCell ref="BD81:BD82"/>
    <mergeCell ref="AS81:AS82"/>
    <mergeCell ref="AT81:AT82"/>
    <mergeCell ref="AU81:AU82"/>
    <mergeCell ref="AV81:AV82"/>
    <mergeCell ref="AW81:AW82"/>
    <mergeCell ref="AX81:AX82"/>
    <mergeCell ref="AM81:AM82"/>
    <mergeCell ref="AN81:AN82"/>
    <mergeCell ref="AO81:AO82"/>
    <mergeCell ref="AP81:AP82"/>
    <mergeCell ref="AQ81:AQ82"/>
    <mergeCell ref="AR81:AR82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BW81:BW82"/>
    <mergeCell ref="BX81:BX82"/>
    <mergeCell ref="BY81:BY82"/>
    <mergeCell ref="BZ81:BZ82"/>
    <mergeCell ref="CA81:CA82"/>
    <mergeCell ref="CB81:CB82"/>
    <mergeCell ref="BQ81:BQ82"/>
    <mergeCell ref="BR81:BR82"/>
    <mergeCell ref="BS81:BS82"/>
    <mergeCell ref="BT81:BT82"/>
    <mergeCell ref="BU81:BU82"/>
    <mergeCell ref="BV81:BV82"/>
    <mergeCell ref="BK81:BK82"/>
    <mergeCell ref="BL81:BL82"/>
    <mergeCell ref="BM81:BM82"/>
    <mergeCell ref="BN81:BN82"/>
    <mergeCell ref="BO81:BO82"/>
    <mergeCell ref="BP81:BP82"/>
    <mergeCell ref="BE81:BE82"/>
    <mergeCell ref="BF81:BF82"/>
    <mergeCell ref="BG81:BG82"/>
    <mergeCell ref="BH81:BH82"/>
    <mergeCell ref="O90:O91"/>
    <mergeCell ref="P90:P91"/>
    <mergeCell ref="Q90:Q91"/>
    <mergeCell ref="R90:R91"/>
    <mergeCell ref="S90:S91"/>
    <mergeCell ref="T90:T91"/>
    <mergeCell ref="C90:C91"/>
    <mergeCell ref="I90:I91"/>
    <mergeCell ref="J90:J91"/>
    <mergeCell ref="K90:K91"/>
    <mergeCell ref="L90:L91"/>
    <mergeCell ref="M90:M91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V87:CB87"/>
    <mergeCell ref="AH86:AJ86"/>
    <mergeCell ref="AK86:AM86"/>
    <mergeCell ref="AN86:AP86"/>
    <mergeCell ref="AQ86:AS86"/>
    <mergeCell ref="AT86:CB86"/>
    <mergeCell ref="CC86:CC87"/>
    <mergeCell ref="AG90:AG91"/>
    <mergeCell ref="AH90:AH91"/>
    <mergeCell ref="AI90:AI91"/>
    <mergeCell ref="AJ90:AJ91"/>
    <mergeCell ref="AK90:AK91"/>
    <mergeCell ref="AL90:AL91"/>
    <mergeCell ref="AA90:AA91"/>
    <mergeCell ref="AB90:AB91"/>
    <mergeCell ref="AC90:AC91"/>
    <mergeCell ref="AD90:AD91"/>
    <mergeCell ref="AE90:AE91"/>
    <mergeCell ref="AF90:AF91"/>
    <mergeCell ref="U90:U91"/>
    <mergeCell ref="V90:V91"/>
    <mergeCell ref="W90:W91"/>
    <mergeCell ref="X90:X91"/>
    <mergeCell ref="Y90:Y91"/>
    <mergeCell ref="Z90:Z91"/>
    <mergeCell ref="BI90:BI91"/>
    <mergeCell ref="BJ90:BJ91"/>
    <mergeCell ref="AY90:AY91"/>
    <mergeCell ref="AZ90:AZ91"/>
    <mergeCell ref="BA90:BA91"/>
    <mergeCell ref="BB90:BB91"/>
    <mergeCell ref="BC90:BC91"/>
    <mergeCell ref="BD90:BD91"/>
    <mergeCell ref="AS90:AS91"/>
    <mergeCell ref="AT90:AT91"/>
    <mergeCell ref="AU90:AU91"/>
    <mergeCell ref="AV90:AV91"/>
    <mergeCell ref="AW90:AW91"/>
    <mergeCell ref="AX90:AX91"/>
    <mergeCell ref="AM90:AM91"/>
    <mergeCell ref="AN90:AN91"/>
    <mergeCell ref="AO90:AO91"/>
    <mergeCell ref="AP90:AP91"/>
    <mergeCell ref="AQ90:AQ91"/>
    <mergeCell ref="AR90:AR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BW90:BW91"/>
    <mergeCell ref="BX90:BX91"/>
    <mergeCell ref="BY90:BY91"/>
    <mergeCell ref="BZ90:BZ91"/>
    <mergeCell ref="CA90:CA91"/>
    <mergeCell ref="CB90:CB91"/>
    <mergeCell ref="BQ90:BQ91"/>
    <mergeCell ref="BR90:BR91"/>
    <mergeCell ref="BS90:BS91"/>
    <mergeCell ref="BT90:BT91"/>
    <mergeCell ref="BU90:BU91"/>
    <mergeCell ref="BV90:BV91"/>
    <mergeCell ref="BK90:BK91"/>
    <mergeCell ref="BL90:BL91"/>
    <mergeCell ref="BM90:BM91"/>
    <mergeCell ref="BN90:BN91"/>
    <mergeCell ref="BO90:BO91"/>
    <mergeCell ref="BP90:BP91"/>
    <mergeCell ref="BE90:BE91"/>
    <mergeCell ref="BF90:BF91"/>
    <mergeCell ref="BG90:BG91"/>
    <mergeCell ref="BH90:BH91"/>
    <mergeCell ref="O99:O100"/>
    <mergeCell ref="P99:P100"/>
    <mergeCell ref="Q99:Q100"/>
    <mergeCell ref="R99:R100"/>
    <mergeCell ref="S99:S100"/>
    <mergeCell ref="T99:T100"/>
    <mergeCell ref="C99:C100"/>
    <mergeCell ref="I99:I100"/>
    <mergeCell ref="J99:J100"/>
    <mergeCell ref="K99:K100"/>
    <mergeCell ref="L99:L100"/>
    <mergeCell ref="M99:M100"/>
    <mergeCell ref="CD95:CD96"/>
    <mergeCell ref="CE95:CE96"/>
    <mergeCell ref="T96:AG96"/>
    <mergeCell ref="AH96:AS96"/>
    <mergeCell ref="AT96:AZ96"/>
    <mergeCell ref="BA96:BG96"/>
    <mergeCell ref="BH96:BN96"/>
    <mergeCell ref="BO96:BU96"/>
    <mergeCell ref="BV96:CB96"/>
    <mergeCell ref="AH95:AJ95"/>
    <mergeCell ref="AK95:AM95"/>
    <mergeCell ref="AN95:AP95"/>
    <mergeCell ref="AQ95:AS95"/>
    <mergeCell ref="AT95:CB95"/>
    <mergeCell ref="CC95:CC96"/>
    <mergeCell ref="AG99:AG100"/>
    <mergeCell ref="AH99:AH100"/>
    <mergeCell ref="AI99:AI100"/>
    <mergeCell ref="AJ99:AJ100"/>
    <mergeCell ref="AK99:AK100"/>
    <mergeCell ref="AL99:AL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W99:W100"/>
    <mergeCell ref="X99:X100"/>
    <mergeCell ref="Y99:Y100"/>
    <mergeCell ref="Z99:Z100"/>
    <mergeCell ref="BI99:BI100"/>
    <mergeCell ref="BJ99:BJ100"/>
    <mergeCell ref="AY99:AY100"/>
    <mergeCell ref="AZ99:AZ100"/>
    <mergeCell ref="BA99:BA100"/>
    <mergeCell ref="BB99:BB100"/>
    <mergeCell ref="BC99:BC100"/>
    <mergeCell ref="BD99:BD100"/>
    <mergeCell ref="AS99:AS100"/>
    <mergeCell ref="AT99:AT100"/>
    <mergeCell ref="AU99:AU100"/>
    <mergeCell ref="AV99:AV100"/>
    <mergeCell ref="AW99:AW100"/>
    <mergeCell ref="AX99:AX100"/>
    <mergeCell ref="AM99:AM100"/>
    <mergeCell ref="AN99:AN100"/>
    <mergeCell ref="AO99:AO100"/>
    <mergeCell ref="AP99:AP100"/>
    <mergeCell ref="AQ99:AQ100"/>
    <mergeCell ref="AR99:AR100"/>
    <mergeCell ref="CC99:CC100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BW99:BW100"/>
    <mergeCell ref="BX99:BX100"/>
    <mergeCell ref="BY99:BY100"/>
    <mergeCell ref="BZ99:BZ100"/>
    <mergeCell ref="CA99:CA100"/>
    <mergeCell ref="CB99:CB100"/>
    <mergeCell ref="BQ99:BQ100"/>
    <mergeCell ref="BR99:BR100"/>
    <mergeCell ref="BS99:BS100"/>
    <mergeCell ref="BT99:BT100"/>
    <mergeCell ref="BU99:BU100"/>
    <mergeCell ref="BV99:BV100"/>
    <mergeCell ref="BK99:BK100"/>
    <mergeCell ref="BL99:BL100"/>
    <mergeCell ref="BM99:BM100"/>
    <mergeCell ref="BN99:BN100"/>
    <mergeCell ref="BO99:BO100"/>
    <mergeCell ref="BP99:BP100"/>
    <mergeCell ref="BE99:BE100"/>
    <mergeCell ref="BF99:BF100"/>
    <mergeCell ref="BG99:BG100"/>
    <mergeCell ref="BH99:BH100"/>
    <mergeCell ref="O108:O109"/>
    <mergeCell ref="P108:P109"/>
    <mergeCell ref="Q108:Q109"/>
    <mergeCell ref="R108:R109"/>
    <mergeCell ref="S108:S109"/>
    <mergeCell ref="T108:T109"/>
    <mergeCell ref="C108:C109"/>
    <mergeCell ref="I108:I109"/>
    <mergeCell ref="J108:J109"/>
    <mergeCell ref="K108:K109"/>
    <mergeCell ref="L108:L109"/>
    <mergeCell ref="M108:M109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BV105:CB105"/>
    <mergeCell ref="AH104:AJ104"/>
    <mergeCell ref="AK104:AM104"/>
    <mergeCell ref="AN104:AP104"/>
    <mergeCell ref="AQ104:AS104"/>
    <mergeCell ref="AT104:CB104"/>
    <mergeCell ref="CC104:CC105"/>
    <mergeCell ref="AG108:AG109"/>
    <mergeCell ref="AH108:AH109"/>
    <mergeCell ref="AI108:AI109"/>
    <mergeCell ref="AJ108:AJ109"/>
    <mergeCell ref="AK108:AK109"/>
    <mergeCell ref="AL108:AL109"/>
    <mergeCell ref="AA108:AA109"/>
    <mergeCell ref="AB108:AB109"/>
    <mergeCell ref="AC108:AC109"/>
    <mergeCell ref="AD108:AD109"/>
    <mergeCell ref="AE108:AE109"/>
    <mergeCell ref="AF108:AF109"/>
    <mergeCell ref="U108:U109"/>
    <mergeCell ref="V108:V109"/>
    <mergeCell ref="W108:W109"/>
    <mergeCell ref="X108:X109"/>
    <mergeCell ref="Y108:Y109"/>
    <mergeCell ref="Z108:Z109"/>
    <mergeCell ref="BI108:BI109"/>
    <mergeCell ref="BJ108:BJ109"/>
    <mergeCell ref="AY108:AY109"/>
    <mergeCell ref="AZ108:AZ109"/>
    <mergeCell ref="BA108:BA109"/>
    <mergeCell ref="BB108:BB109"/>
    <mergeCell ref="BC108:BC109"/>
    <mergeCell ref="BD108:BD109"/>
    <mergeCell ref="AS108:AS109"/>
    <mergeCell ref="AT108:AT109"/>
    <mergeCell ref="AU108:AU109"/>
    <mergeCell ref="AV108:AV109"/>
    <mergeCell ref="AW108:AW109"/>
    <mergeCell ref="AX108:AX109"/>
    <mergeCell ref="AM108:AM109"/>
    <mergeCell ref="AN108:AN109"/>
    <mergeCell ref="AO108:AO109"/>
    <mergeCell ref="AP108:AP109"/>
    <mergeCell ref="AQ108:AQ109"/>
    <mergeCell ref="AR108:AR109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BW108:BW109"/>
    <mergeCell ref="BX108:BX109"/>
    <mergeCell ref="BY108:BY109"/>
    <mergeCell ref="BZ108:BZ109"/>
    <mergeCell ref="CA108:CA109"/>
    <mergeCell ref="CB108:CB109"/>
    <mergeCell ref="BQ108:BQ109"/>
    <mergeCell ref="BR108:BR109"/>
    <mergeCell ref="BS108:BS109"/>
    <mergeCell ref="BT108:BT109"/>
    <mergeCell ref="BU108:BU109"/>
    <mergeCell ref="BV108:BV109"/>
    <mergeCell ref="BK108:BK109"/>
    <mergeCell ref="BL108:BL109"/>
    <mergeCell ref="BM108:BM109"/>
    <mergeCell ref="BN108:BN109"/>
    <mergeCell ref="BO108:BO109"/>
    <mergeCell ref="BP108:BP109"/>
    <mergeCell ref="BE108:BE109"/>
    <mergeCell ref="BF108:BF109"/>
    <mergeCell ref="BG108:BG109"/>
    <mergeCell ref="BH108:BH109"/>
    <mergeCell ref="O117:O118"/>
    <mergeCell ref="P117:P118"/>
    <mergeCell ref="Q117:Q118"/>
    <mergeCell ref="R117:R118"/>
    <mergeCell ref="S117:S118"/>
    <mergeCell ref="T117:T118"/>
    <mergeCell ref="C117:C118"/>
    <mergeCell ref="I117:I118"/>
    <mergeCell ref="J117:J118"/>
    <mergeCell ref="K117:K118"/>
    <mergeCell ref="L117:L118"/>
    <mergeCell ref="M117:M118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V114:CB114"/>
    <mergeCell ref="AH113:AJ113"/>
    <mergeCell ref="AK113:AM113"/>
    <mergeCell ref="AN113:AP113"/>
    <mergeCell ref="AQ113:AS113"/>
    <mergeCell ref="AT113:CB113"/>
    <mergeCell ref="CC113:CC114"/>
    <mergeCell ref="AG117:AG118"/>
    <mergeCell ref="AH117:AH118"/>
    <mergeCell ref="AI117:AI118"/>
    <mergeCell ref="AJ117:AJ118"/>
    <mergeCell ref="AK117:AK118"/>
    <mergeCell ref="AL117:AL118"/>
    <mergeCell ref="AA117:AA118"/>
    <mergeCell ref="AB117:AB118"/>
    <mergeCell ref="AC117:AC118"/>
    <mergeCell ref="AD117:AD118"/>
    <mergeCell ref="AE117:AE118"/>
    <mergeCell ref="AF117:AF118"/>
    <mergeCell ref="U117:U118"/>
    <mergeCell ref="V117:V118"/>
    <mergeCell ref="W117:W118"/>
    <mergeCell ref="X117:X118"/>
    <mergeCell ref="Y117:Y118"/>
    <mergeCell ref="Z117:Z118"/>
    <mergeCell ref="BI117:BI118"/>
    <mergeCell ref="BJ117:BJ118"/>
    <mergeCell ref="AY117:AY118"/>
    <mergeCell ref="AZ117:AZ118"/>
    <mergeCell ref="BA117:BA118"/>
    <mergeCell ref="BB117:BB118"/>
    <mergeCell ref="BC117:BC118"/>
    <mergeCell ref="BD117:BD118"/>
    <mergeCell ref="AS117:AS118"/>
    <mergeCell ref="AT117:AT118"/>
    <mergeCell ref="AU117:AU118"/>
    <mergeCell ref="AV117:AV118"/>
    <mergeCell ref="AW117:AW118"/>
    <mergeCell ref="AX117:AX118"/>
    <mergeCell ref="AM117:AM118"/>
    <mergeCell ref="AN117:AN118"/>
    <mergeCell ref="AO117:AO118"/>
    <mergeCell ref="AP117:AP118"/>
    <mergeCell ref="AQ117:AQ118"/>
    <mergeCell ref="AR117:AR118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BW117:BW118"/>
    <mergeCell ref="BX117:BX118"/>
    <mergeCell ref="BY117:BY118"/>
    <mergeCell ref="BZ117:BZ118"/>
    <mergeCell ref="CA117:CA118"/>
    <mergeCell ref="CB117:CB118"/>
    <mergeCell ref="BQ117:BQ118"/>
    <mergeCell ref="BR117:BR118"/>
    <mergeCell ref="BS117:BS118"/>
    <mergeCell ref="BT117:BT118"/>
    <mergeCell ref="BU117:BU118"/>
    <mergeCell ref="BV117:BV118"/>
    <mergeCell ref="BK117:BK118"/>
    <mergeCell ref="BL117:BL118"/>
    <mergeCell ref="BM117:BM118"/>
    <mergeCell ref="BN117:BN118"/>
    <mergeCell ref="BO117:BO118"/>
    <mergeCell ref="BP117:BP118"/>
    <mergeCell ref="BE117:BE118"/>
    <mergeCell ref="BF117:BF118"/>
    <mergeCell ref="BG117:BG118"/>
    <mergeCell ref="BH117:BH118"/>
    <mergeCell ref="O126:O127"/>
    <mergeCell ref="P126:P127"/>
    <mergeCell ref="Q126:Q127"/>
    <mergeCell ref="R126:R127"/>
    <mergeCell ref="S126:S127"/>
    <mergeCell ref="T126:T127"/>
    <mergeCell ref="C126:C127"/>
    <mergeCell ref="I126:I127"/>
    <mergeCell ref="J126:J127"/>
    <mergeCell ref="K126:K127"/>
    <mergeCell ref="L126:L127"/>
    <mergeCell ref="M126:M127"/>
    <mergeCell ref="CD122:CD123"/>
    <mergeCell ref="CE122:CE123"/>
    <mergeCell ref="T123:AG123"/>
    <mergeCell ref="AH123:AS123"/>
    <mergeCell ref="AT123:AZ123"/>
    <mergeCell ref="BA123:BG123"/>
    <mergeCell ref="BH123:BN123"/>
    <mergeCell ref="BO123:BU123"/>
    <mergeCell ref="BV123:CB123"/>
    <mergeCell ref="AH122:AJ122"/>
    <mergeCell ref="AK122:AM122"/>
    <mergeCell ref="AN122:AP122"/>
    <mergeCell ref="AQ122:AS122"/>
    <mergeCell ref="AT122:CB122"/>
    <mergeCell ref="CC122:CC123"/>
    <mergeCell ref="AG126:AG127"/>
    <mergeCell ref="AH126:AH127"/>
    <mergeCell ref="AI126:AI127"/>
    <mergeCell ref="AJ126:AJ127"/>
    <mergeCell ref="AK126:AK127"/>
    <mergeCell ref="AL126:AL127"/>
    <mergeCell ref="AA126:AA127"/>
    <mergeCell ref="AB126:AB127"/>
    <mergeCell ref="AC126:AC127"/>
    <mergeCell ref="AD126:AD127"/>
    <mergeCell ref="AE126:AE127"/>
    <mergeCell ref="AF126:AF127"/>
    <mergeCell ref="U126:U127"/>
    <mergeCell ref="V126:V127"/>
    <mergeCell ref="W126:W127"/>
    <mergeCell ref="X126:X127"/>
    <mergeCell ref="Y126:Y127"/>
    <mergeCell ref="Z126:Z127"/>
    <mergeCell ref="BI126:BI127"/>
    <mergeCell ref="BJ126:BJ127"/>
    <mergeCell ref="AY126:AY127"/>
    <mergeCell ref="AZ126:AZ127"/>
    <mergeCell ref="BA126:BA127"/>
    <mergeCell ref="BB126:BB127"/>
    <mergeCell ref="BC126:BC127"/>
    <mergeCell ref="BD126:BD127"/>
    <mergeCell ref="AS126:AS127"/>
    <mergeCell ref="AT126:AT127"/>
    <mergeCell ref="AU126:AU127"/>
    <mergeCell ref="AV126:AV127"/>
    <mergeCell ref="AW126:AW127"/>
    <mergeCell ref="AX126:AX127"/>
    <mergeCell ref="AM126:AM127"/>
    <mergeCell ref="AN126:AN127"/>
    <mergeCell ref="AO126:AO127"/>
    <mergeCell ref="AP126:AP127"/>
    <mergeCell ref="AQ126:AQ127"/>
    <mergeCell ref="AR126:AR127"/>
    <mergeCell ref="CC126:CC127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BW126:BW127"/>
    <mergeCell ref="BX126:BX127"/>
    <mergeCell ref="BY126:BY127"/>
    <mergeCell ref="BZ126:BZ127"/>
    <mergeCell ref="CA126:CA127"/>
    <mergeCell ref="CB126:CB127"/>
    <mergeCell ref="BQ126:BQ127"/>
    <mergeCell ref="BR126:BR127"/>
    <mergeCell ref="BS126:BS127"/>
    <mergeCell ref="BT126:BT127"/>
    <mergeCell ref="BU126:BU127"/>
    <mergeCell ref="BV126:BV127"/>
    <mergeCell ref="BK126:BK127"/>
    <mergeCell ref="BL126:BL127"/>
    <mergeCell ref="BM126:BM127"/>
    <mergeCell ref="BN126:BN127"/>
    <mergeCell ref="BO126:BO127"/>
    <mergeCell ref="BP126:BP127"/>
    <mergeCell ref="BE126:BE127"/>
    <mergeCell ref="BF126:BF127"/>
    <mergeCell ref="BG126:BG127"/>
    <mergeCell ref="BH126:BH127"/>
    <mergeCell ref="O135:O136"/>
    <mergeCell ref="P135:P136"/>
    <mergeCell ref="Q135:Q136"/>
    <mergeCell ref="R135:R136"/>
    <mergeCell ref="S135:S136"/>
    <mergeCell ref="T135:T136"/>
    <mergeCell ref="C135:C136"/>
    <mergeCell ref="I135:I136"/>
    <mergeCell ref="J135:J136"/>
    <mergeCell ref="K135:K136"/>
    <mergeCell ref="L135:L136"/>
    <mergeCell ref="M135:M136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BV132:CB132"/>
    <mergeCell ref="AH131:AJ131"/>
    <mergeCell ref="AK131:AM131"/>
    <mergeCell ref="AN131:AP131"/>
    <mergeCell ref="AQ131:AS131"/>
    <mergeCell ref="AT131:CB131"/>
    <mergeCell ref="CC131:CC132"/>
    <mergeCell ref="AG135:AG136"/>
    <mergeCell ref="AH135:AH136"/>
    <mergeCell ref="AI135:AI136"/>
    <mergeCell ref="AJ135:AJ136"/>
    <mergeCell ref="AK135:AK136"/>
    <mergeCell ref="AL135:AL136"/>
    <mergeCell ref="AA135:AA136"/>
    <mergeCell ref="AB135:AB136"/>
    <mergeCell ref="AC135:AC136"/>
    <mergeCell ref="AD135:AD136"/>
    <mergeCell ref="AE135:AE136"/>
    <mergeCell ref="AF135:AF136"/>
    <mergeCell ref="U135:U136"/>
    <mergeCell ref="V135:V136"/>
    <mergeCell ref="W135:W136"/>
    <mergeCell ref="X135:X136"/>
    <mergeCell ref="Y135:Y136"/>
    <mergeCell ref="Z135:Z136"/>
    <mergeCell ref="BI135:BI136"/>
    <mergeCell ref="BJ135:BJ136"/>
    <mergeCell ref="AY135:AY136"/>
    <mergeCell ref="AZ135:AZ136"/>
    <mergeCell ref="BA135:BA136"/>
    <mergeCell ref="BB135:BB136"/>
    <mergeCell ref="BC135:BC136"/>
    <mergeCell ref="BD135:BD136"/>
    <mergeCell ref="AS135:AS136"/>
    <mergeCell ref="AT135:AT136"/>
    <mergeCell ref="AU135:AU136"/>
    <mergeCell ref="AV135:AV136"/>
    <mergeCell ref="AW135:AW136"/>
    <mergeCell ref="AX135:AX136"/>
    <mergeCell ref="AM135:AM136"/>
    <mergeCell ref="AN135:AN136"/>
    <mergeCell ref="AO135:AO136"/>
    <mergeCell ref="AP135:AP136"/>
    <mergeCell ref="AQ135:AQ136"/>
    <mergeCell ref="AR135:AR136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BW135:BW136"/>
    <mergeCell ref="BX135:BX136"/>
    <mergeCell ref="BY135:BY136"/>
    <mergeCell ref="BZ135:BZ136"/>
    <mergeCell ref="CA135:CA136"/>
    <mergeCell ref="CB135:CB136"/>
    <mergeCell ref="BQ135:BQ136"/>
    <mergeCell ref="BR135:BR136"/>
    <mergeCell ref="BS135:BS136"/>
    <mergeCell ref="BT135:BT136"/>
    <mergeCell ref="BU135:BU136"/>
    <mergeCell ref="BV135:BV136"/>
    <mergeCell ref="BK135:BK136"/>
    <mergeCell ref="BL135:BL136"/>
    <mergeCell ref="BM135:BM136"/>
    <mergeCell ref="BN135:BN136"/>
    <mergeCell ref="BO135:BO136"/>
    <mergeCell ref="BP135:BP136"/>
    <mergeCell ref="BE135:BE136"/>
    <mergeCell ref="BF135:BF136"/>
    <mergeCell ref="BG135:BG136"/>
    <mergeCell ref="BH135:BH136"/>
    <mergeCell ref="O144:O145"/>
    <mergeCell ref="P144:P145"/>
    <mergeCell ref="Q144:Q145"/>
    <mergeCell ref="R144:R145"/>
    <mergeCell ref="S144:S145"/>
    <mergeCell ref="T144:T145"/>
    <mergeCell ref="C144:C145"/>
    <mergeCell ref="I144:I145"/>
    <mergeCell ref="J144:J145"/>
    <mergeCell ref="K144:K145"/>
    <mergeCell ref="L144:L145"/>
    <mergeCell ref="M144:M145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V141:CB141"/>
    <mergeCell ref="AH140:AJ140"/>
    <mergeCell ref="AK140:AM140"/>
    <mergeCell ref="AN140:AP140"/>
    <mergeCell ref="AQ140:AS140"/>
    <mergeCell ref="AT140:CB140"/>
    <mergeCell ref="CC140:CC141"/>
    <mergeCell ref="AG144:AG145"/>
    <mergeCell ref="AH144:AH145"/>
    <mergeCell ref="AI144:AI145"/>
    <mergeCell ref="AJ144:AJ145"/>
    <mergeCell ref="AK144:AK145"/>
    <mergeCell ref="AL144:AL145"/>
    <mergeCell ref="AA144:AA145"/>
    <mergeCell ref="AB144:AB145"/>
    <mergeCell ref="AC144:AC145"/>
    <mergeCell ref="AD144:AD145"/>
    <mergeCell ref="AE144:AE145"/>
    <mergeCell ref="AF144:AF145"/>
    <mergeCell ref="U144:U145"/>
    <mergeCell ref="V144:V145"/>
    <mergeCell ref="W144:W145"/>
    <mergeCell ref="X144:X145"/>
    <mergeCell ref="Y144:Y145"/>
    <mergeCell ref="Z144:Z145"/>
    <mergeCell ref="BI144:BI145"/>
    <mergeCell ref="BJ144:BJ145"/>
    <mergeCell ref="AY144:AY145"/>
    <mergeCell ref="AZ144:AZ145"/>
    <mergeCell ref="BA144:BA145"/>
    <mergeCell ref="BB144:BB145"/>
    <mergeCell ref="BC144:BC145"/>
    <mergeCell ref="BD144:BD145"/>
    <mergeCell ref="AS144:AS145"/>
    <mergeCell ref="AT144:AT145"/>
    <mergeCell ref="AU144:AU145"/>
    <mergeCell ref="AV144:AV145"/>
    <mergeCell ref="AW144:AW145"/>
    <mergeCell ref="AX144:AX145"/>
    <mergeCell ref="AM144:AM145"/>
    <mergeCell ref="AN144:AN145"/>
    <mergeCell ref="AO144:AO145"/>
    <mergeCell ref="AP144:AP145"/>
    <mergeCell ref="AQ144:AQ145"/>
    <mergeCell ref="AR144:AR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BW144:BW145"/>
    <mergeCell ref="BX144:BX145"/>
    <mergeCell ref="BY144:BY145"/>
    <mergeCell ref="BZ144:BZ145"/>
    <mergeCell ref="CA144:CA145"/>
    <mergeCell ref="CB144:CB145"/>
    <mergeCell ref="BQ144:BQ145"/>
    <mergeCell ref="BR144:BR145"/>
    <mergeCell ref="BS144:BS145"/>
    <mergeCell ref="BT144:BT145"/>
    <mergeCell ref="BU144:BU145"/>
    <mergeCell ref="BV144:BV145"/>
    <mergeCell ref="BK144:BK145"/>
    <mergeCell ref="BL144:BL145"/>
    <mergeCell ref="BM144:BM145"/>
    <mergeCell ref="BN144:BN145"/>
    <mergeCell ref="BO144:BO145"/>
    <mergeCell ref="BP144:BP145"/>
    <mergeCell ref="BE144:BE145"/>
    <mergeCell ref="BF144:BF145"/>
    <mergeCell ref="BG144:BG145"/>
    <mergeCell ref="BH144:BH145"/>
    <mergeCell ref="O153:O154"/>
    <mergeCell ref="P153:P154"/>
    <mergeCell ref="Q153:Q154"/>
    <mergeCell ref="R153:R154"/>
    <mergeCell ref="S153:S154"/>
    <mergeCell ref="T153:T154"/>
    <mergeCell ref="C153:C154"/>
    <mergeCell ref="I153:I154"/>
    <mergeCell ref="J153:J154"/>
    <mergeCell ref="K153:K154"/>
    <mergeCell ref="L153:L154"/>
    <mergeCell ref="M153:M154"/>
    <mergeCell ref="CD149:CD150"/>
    <mergeCell ref="CE149:CE150"/>
    <mergeCell ref="T150:AG150"/>
    <mergeCell ref="AH150:AS150"/>
    <mergeCell ref="AT150:AZ150"/>
    <mergeCell ref="BA150:BG150"/>
    <mergeCell ref="BH150:BN150"/>
    <mergeCell ref="BO150:BU150"/>
    <mergeCell ref="BV150:CB150"/>
    <mergeCell ref="AH149:AJ149"/>
    <mergeCell ref="AK149:AM149"/>
    <mergeCell ref="AN149:AP149"/>
    <mergeCell ref="AQ149:AS149"/>
    <mergeCell ref="AT149:CB149"/>
    <mergeCell ref="CC149:CC150"/>
    <mergeCell ref="AG153:AG154"/>
    <mergeCell ref="AH153:AH154"/>
    <mergeCell ref="AI153:AI154"/>
    <mergeCell ref="AJ153:AJ154"/>
    <mergeCell ref="AK153:AK154"/>
    <mergeCell ref="AL153:AL154"/>
    <mergeCell ref="AA153:AA154"/>
    <mergeCell ref="AB153:AB154"/>
    <mergeCell ref="AC153:AC154"/>
    <mergeCell ref="AD153:AD154"/>
    <mergeCell ref="AE153:AE154"/>
    <mergeCell ref="AF153:AF154"/>
    <mergeCell ref="U153:U154"/>
    <mergeCell ref="V153:V154"/>
    <mergeCell ref="W153:W154"/>
    <mergeCell ref="X153:X154"/>
    <mergeCell ref="Y153:Y154"/>
    <mergeCell ref="Z153:Z154"/>
    <mergeCell ref="BI153:BI154"/>
    <mergeCell ref="BJ153:BJ154"/>
    <mergeCell ref="AY153:AY154"/>
    <mergeCell ref="AZ153:AZ154"/>
    <mergeCell ref="BA153:BA154"/>
    <mergeCell ref="BB153:BB154"/>
    <mergeCell ref="BC153:BC154"/>
    <mergeCell ref="BD153:BD154"/>
    <mergeCell ref="AS153:AS154"/>
    <mergeCell ref="AT153:AT154"/>
    <mergeCell ref="AU153:AU154"/>
    <mergeCell ref="AV153:AV154"/>
    <mergeCell ref="AW153:AW154"/>
    <mergeCell ref="AX153:AX154"/>
    <mergeCell ref="AM153:AM154"/>
    <mergeCell ref="AN153:AN154"/>
    <mergeCell ref="AO153:AO154"/>
    <mergeCell ref="AP153:AP154"/>
    <mergeCell ref="AQ153:AQ154"/>
    <mergeCell ref="AR153:AR154"/>
    <mergeCell ref="CC153:CC154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BW153:BW154"/>
    <mergeCell ref="BX153:BX154"/>
    <mergeCell ref="BY153:BY154"/>
    <mergeCell ref="BZ153:BZ154"/>
    <mergeCell ref="CA153:CA154"/>
    <mergeCell ref="CB153:CB154"/>
    <mergeCell ref="BQ153:BQ154"/>
    <mergeCell ref="BR153:BR154"/>
    <mergeCell ref="BS153:BS154"/>
    <mergeCell ref="BT153:BT154"/>
    <mergeCell ref="BU153:BU154"/>
    <mergeCell ref="BV153:BV154"/>
    <mergeCell ref="BK153:BK154"/>
    <mergeCell ref="BL153:BL154"/>
    <mergeCell ref="BM153:BM154"/>
    <mergeCell ref="BN153:BN154"/>
    <mergeCell ref="BO153:BO154"/>
    <mergeCell ref="BP153:BP154"/>
    <mergeCell ref="BE153:BE154"/>
    <mergeCell ref="BF153:BF154"/>
    <mergeCell ref="BG153:BG154"/>
    <mergeCell ref="BH153:BH154"/>
    <mergeCell ref="O162:O163"/>
    <mergeCell ref="P162:P163"/>
    <mergeCell ref="Q162:Q163"/>
    <mergeCell ref="R162:R163"/>
    <mergeCell ref="S162:S163"/>
    <mergeCell ref="T162:T163"/>
    <mergeCell ref="C162:C163"/>
    <mergeCell ref="I162:I163"/>
    <mergeCell ref="J162:J163"/>
    <mergeCell ref="K162:K163"/>
    <mergeCell ref="L162:L163"/>
    <mergeCell ref="M162:M163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BV159:CB159"/>
    <mergeCell ref="AH158:AJ158"/>
    <mergeCell ref="AK158:AM158"/>
    <mergeCell ref="AN158:AP158"/>
    <mergeCell ref="AQ158:AS158"/>
    <mergeCell ref="AT158:CB158"/>
    <mergeCell ref="CC158:CC159"/>
    <mergeCell ref="AG162:AG163"/>
    <mergeCell ref="AH162:AH163"/>
    <mergeCell ref="AI162:AI163"/>
    <mergeCell ref="AJ162:AJ163"/>
    <mergeCell ref="AK162:AK163"/>
    <mergeCell ref="AL162:AL163"/>
    <mergeCell ref="AA162:AA163"/>
    <mergeCell ref="AB162:AB163"/>
    <mergeCell ref="AC162:AC163"/>
    <mergeCell ref="AD162:AD163"/>
    <mergeCell ref="AE162:AE163"/>
    <mergeCell ref="AF162:AF163"/>
    <mergeCell ref="U162:U163"/>
    <mergeCell ref="V162:V163"/>
    <mergeCell ref="W162:W163"/>
    <mergeCell ref="X162:X163"/>
    <mergeCell ref="Y162:Y163"/>
    <mergeCell ref="Z162:Z163"/>
    <mergeCell ref="BI162:BI163"/>
    <mergeCell ref="BJ162:BJ163"/>
    <mergeCell ref="AY162:AY163"/>
    <mergeCell ref="AZ162:AZ163"/>
    <mergeCell ref="BA162:BA163"/>
    <mergeCell ref="BB162:BB163"/>
    <mergeCell ref="BC162:BC163"/>
    <mergeCell ref="BD162:BD163"/>
    <mergeCell ref="AS162:AS163"/>
    <mergeCell ref="AT162:AT163"/>
    <mergeCell ref="AU162:AU163"/>
    <mergeCell ref="AV162:AV163"/>
    <mergeCell ref="AW162:AW163"/>
    <mergeCell ref="AX162:AX163"/>
    <mergeCell ref="AM162:AM163"/>
    <mergeCell ref="AN162:AN163"/>
    <mergeCell ref="AO162:AO163"/>
    <mergeCell ref="AP162:AP163"/>
    <mergeCell ref="AQ162:AQ163"/>
    <mergeCell ref="AR162:AR163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BW162:BW163"/>
    <mergeCell ref="BX162:BX163"/>
    <mergeCell ref="BY162:BY163"/>
    <mergeCell ref="BZ162:BZ163"/>
    <mergeCell ref="CA162:CA163"/>
    <mergeCell ref="CB162:CB163"/>
    <mergeCell ref="BQ162:BQ163"/>
    <mergeCell ref="BR162:BR163"/>
    <mergeCell ref="BS162:BS163"/>
    <mergeCell ref="BT162:BT163"/>
    <mergeCell ref="BU162:BU163"/>
    <mergeCell ref="BV162:BV163"/>
    <mergeCell ref="BK162:BK163"/>
    <mergeCell ref="BL162:BL163"/>
    <mergeCell ref="BM162:BM163"/>
    <mergeCell ref="BN162:BN163"/>
    <mergeCell ref="BO162:BO163"/>
    <mergeCell ref="BP162:BP163"/>
    <mergeCell ref="BE162:BE163"/>
    <mergeCell ref="BF162:BF163"/>
    <mergeCell ref="BG162:BG163"/>
    <mergeCell ref="BH162:BH163"/>
    <mergeCell ref="O171:O172"/>
    <mergeCell ref="P171:P172"/>
    <mergeCell ref="Q171:Q172"/>
    <mergeCell ref="R171:R172"/>
    <mergeCell ref="S171:S172"/>
    <mergeCell ref="T171:T172"/>
    <mergeCell ref="C171:C172"/>
    <mergeCell ref="I171:I172"/>
    <mergeCell ref="J171:J172"/>
    <mergeCell ref="K171:K172"/>
    <mergeCell ref="L171:L172"/>
    <mergeCell ref="M171:M172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V168:CB168"/>
    <mergeCell ref="AH167:AJ167"/>
    <mergeCell ref="AK167:AM167"/>
    <mergeCell ref="AN167:AP167"/>
    <mergeCell ref="AQ167:AS167"/>
    <mergeCell ref="AT167:CB167"/>
    <mergeCell ref="CC167:CC168"/>
    <mergeCell ref="AG171:AG172"/>
    <mergeCell ref="AH171:AH172"/>
    <mergeCell ref="AI171:AI172"/>
    <mergeCell ref="AJ171:AJ172"/>
    <mergeCell ref="AK171:AK172"/>
    <mergeCell ref="AL171:AL172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BI171:BI172"/>
    <mergeCell ref="BJ171:BJ172"/>
    <mergeCell ref="AY171:AY172"/>
    <mergeCell ref="AZ171:AZ172"/>
    <mergeCell ref="BA171:BA172"/>
    <mergeCell ref="BB171:BB172"/>
    <mergeCell ref="BC171:BC172"/>
    <mergeCell ref="BD171:BD172"/>
    <mergeCell ref="AS171:AS172"/>
    <mergeCell ref="AT171:AT172"/>
    <mergeCell ref="AU171:AU172"/>
    <mergeCell ref="AV171:AV172"/>
    <mergeCell ref="AW171:AW172"/>
    <mergeCell ref="AX171:AX172"/>
    <mergeCell ref="AM171:AM172"/>
    <mergeCell ref="AN171:AN172"/>
    <mergeCell ref="AO171:AO172"/>
    <mergeCell ref="AP171:AP172"/>
    <mergeCell ref="AQ171:AQ172"/>
    <mergeCell ref="AR171:AR172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BW171:BW172"/>
    <mergeCell ref="BX171:BX172"/>
    <mergeCell ref="BY171:BY172"/>
    <mergeCell ref="BZ171:BZ172"/>
    <mergeCell ref="CA171:CA172"/>
    <mergeCell ref="CB171:CB172"/>
    <mergeCell ref="BQ171:BQ172"/>
    <mergeCell ref="BR171:BR172"/>
    <mergeCell ref="BS171:BS172"/>
    <mergeCell ref="BT171:BT172"/>
    <mergeCell ref="BU171:BU172"/>
    <mergeCell ref="BV171:BV172"/>
    <mergeCell ref="BK171:BK172"/>
    <mergeCell ref="BL171:BL172"/>
    <mergeCell ref="BM171:BM172"/>
    <mergeCell ref="BN171:BN172"/>
    <mergeCell ref="BO171:BO172"/>
    <mergeCell ref="BP171:BP172"/>
    <mergeCell ref="BE171:BE172"/>
    <mergeCell ref="BF171:BF172"/>
    <mergeCell ref="BG171:BG172"/>
    <mergeCell ref="BH171:BH172"/>
    <mergeCell ref="O180:O181"/>
    <mergeCell ref="P180:P181"/>
    <mergeCell ref="Q180:Q181"/>
    <mergeCell ref="R180:R181"/>
    <mergeCell ref="S180:S181"/>
    <mergeCell ref="T180:T181"/>
    <mergeCell ref="C180:C181"/>
    <mergeCell ref="I180:I181"/>
    <mergeCell ref="J180:J181"/>
    <mergeCell ref="K180:K181"/>
    <mergeCell ref="L180:L181"/>
    <mergeCell ref="M180:M181"/>
    <mergeCell ref="CD176:CD177"/>
    <mergeCell ref="CE176:CE177"/>
    <mergeCell ref="T177:AG177"/>
    <mergeCell ref="AH177:AS177"/>
    <mergeCell ref="AT177:AZ177"/>
    <mergeCell ref="BA177:BG177"/>
    <mergeCell ref="BH177:BN177"/>
    <mergeCell ref="BO177:BU177"/>
    <mergeCell ref="BV177:CB177"/>
    <mergeCell ref="AH176:AJ176"/>
    <mergeCell ref="AK176:AM176"/>
    <mergeCell ref="AN176:AP176"/>
    <mergeCell ref="AQ176:AS176"/>
    <mergeCell ref="AT176:CB176"/>
    <mergeCell ref="CC176:CC177"/>
    <mergeCell ref="AG180:AG181"/>
    <mergeCell ref="AH180:AH181"/>
    <mergeCell ref="AI180:AI181"/>
    <mergeCell ref="AJ180:AJ181"/>
    <mergeCell ref="AK180:AK181"/>
    <mergeCell ref="AL180:AL181"/>
    <mergeCell ref="AA180:AA181"/>
    <mergeCell ref="AB180:AB181"/>
    <mergeCell ref="AC180:AC181"/>
    <mergeCell ref="AD180:AD181"/>
    <mergeCell ref="AE180:AE181"/>
    <mergeCell ref="AF180:AF181"/>
    <mergeCell ref="U180:U181"/>
    <mergeCell ref="V180:V181"/>
    <mergeCell ref="W180:W181"/>
    <mergeCell ref="X180:X181"/>
    <mergeCell ref="Y180:Y181"/>
    <mergeCell ref="Z180:Z181"/>
    <mergeCell ref="BI180:BI181"/>
    <mergeCell ref="BJ180:BJ181"/>
    <mergeCell ref="AY180:AY181"/>
    <mergeCell ref="AZ180:AZ181"/>
    <mergeCell ref="BA180:BA181"/>
    <mergeCell ref="BB180:BB181"/>
    <mergeCell ref="BC180:BC181"/>
    <mergeCell ref="BD180:BD181"/>
    <mergeCell ref="AS180:AS181"/>
    <mergeCell ref="AT180:AT181"/>
    <mergeCell ref="AU180:AU181"/>
    <mergeCell ref="AV180:AV181"/>
    <mergeCell ref="AW180:AW181"/>
    <mergeCell ref="AX180:AX181"/>
    <mergeCell ref="AM180:AM181"/>
    <mergeCell ref="AN180:AN181"/>
    <mergeCell ref="AO180:AO181"/>
    <mergeCell ref="AP180:AP181"/>
    <mergeCell ref="AQ180:AQ181"/>
    <mergeCell ref="AR180:AR181"/>
    <mergeCell ref="CC180:CC181"/>
    <mergeCell ref="CD180:CD181"/>
    <mergeCell ref="CE180:CE181"/>
    <mergeCell ref="C185:C186"/>
    <mergeCell ref="D185:E186"/>
    <mergeCell ref="F185:G186"/>
    <mergeCell ref="I185:M186"/>
    <mergeCell ref="O185:S186"/>
    <mergeCell ref="AB185:AD185"/>
    <mergeCell ref="AE185:AG185"/>
    <mergeCell ref="BW180:BW181"/>
    <mergeCell ref="BX180:BX181"/>
    <mergeCell ref="BY180:BY181"/>
    <mergeCell ref="BZ180:BZ181"/>
    <mergeCell ref="CA180:CA181"/>
    <mergeCell ref="CB180:CB181"/>
    <mergeCell ref="BQ180:BQ181"/>
    <mergeCell ref="BR180:BR181"/>
    <mergeCell ref="BS180:BS181"/>
    <mergeCell ref="BT180:BT181"/>
    <mergeCell ref="BU180:BU181"/>
    <mergeCell ref="BV180:BV181"/>
    <mergeCell ref="BK180:BK181"/>
    <mergeCell ref="BL180:BL181"/>
    <mergeCell ref="BM180:BM181"/>
    <mergeCell ref="BN180:BN181"/>
    <mergeCell ref="BO180:BO181"/>
    <mergeCell ref="BP180:BP181"/>
    <mergeCell ref="BE180:BE181"/>
    <mergeCell ref="BF180:BF181"/>
    <mergeCell ref="BG180:BG181"/>
    <mergeCell ref="BH180:BH181"/>
    <mergeCell ref="O189:O190"/>
    <mergeCell ref="P189:P190"/>
    <mergeCell ref="Q189:Q190"/>
    <mergeCell ref="R189:R190"/>
    <mergeCell ref="S189:S190"/>
    <mergeCell ref="T189:T190"/>
    <mergeCell ref="C189:C190"/>
    <mergeCell ref="I189:I190"/>
    <mergeCell ref="J189:J190"/>
    <mergeCell ref="K189:K190"/>
    <mergeCell ref="L189:L190"/>
    <mergeCell ref="M189:M190"/>
    <mergeCell ref="CD185:CD186"/>
    <mergeCell ref="CE185:CE186"/>
    <mergeCell ref="T186:AG186"/>
    <mergeCell ref="AH186:AS186"/>
    <mergeCell ref="AT186:AZ186"/>
    <mergeCell ref="BA186:BG186"/>
    <mergeCell ref="BH186:BN186"/>
    <mergeCell ref="BO186:BU186"/>
    <mergeCell ref="BV186:CB186"/>
    <mergeCell ref="AH185:AJ185"/>
    <mergeCell ref="AK185:AM185"/>
    <mergeCell ref="AN185:AP185"/>
    <mergeCell ref="AQ185:AS185"/>
    <mergeCell ref="AT185:CB185"/>
    <mergeCell ref="CC185:CC186"/>
    <mergeCell ref="AG189:AG190"/>
    <mergeCell ref="AH189:AH190"/>
    <mergeCell ref="AI189:AI190"/>
    <mergeCell ref="AJ189:AJ190"/>
    <mergeCell ref="AK189:AK190"/>
    <mergeCell ref="AL189:AL190"/>
    <mergeCell ref="AA189:AA190"/>
    <mergeCell ref="AB189:AB190"/>
    <mergeCell ref="AC189:AC190"/>
    <mergeCell ref="AD189:AD190"/>
    <mergeCell ref="AE189:AE190"/>
    <mergeCell ref="AF189:AF190"/>
    <mergeCell ref="U189:U190"/>
    <mergeCell ref="V189:V190"/>
    <mergeCell ref="W189:W190"/>
    <mergeCell ref="X189:X190"/>
    <mergeCell ref="Y189:Y190"/>
    <mergeCell ref="Z189:Z190"/>
    <mergeCell ref="BI189:BI190"/>
    <mergeCell ref="BJ189:BJ190"/>
    <mergeCell ref="AY189:AY190"/>
    <mergeCell ref="AZ189:AZ190"/>
    <mergeCell ref="BA189:BA190"/>
    <mergeCell ref="BB189:BB190"/>
    <mergeCell ref="BC189:BC190"/>
    <mergeCell ref="BD189:BD190"/>
    <mergeCell ref="AS189:AS190"/>
    <mergeCell ref="AT189:AT190"/>
    <mergeCell ref="AU189:AU190"/>
    <mergeCell ref="AV189:AV190"/>
    <mergeCell ref="AW189:AW190"/>
    <mergeCell ref="AX189:AX190"/>
    <mergeCell ref="AM189:AM190"/>
    <mergeCell ref="AN189:AN190"/>
    <mergeCell ref="AO189:AO190"/>
    <mergeCell ref="AP189:AP190"/>
    <mergeCell ref="AQ189:AQ190"/>
    <mergeCell ref="AR189:AR190"/>
    <mergeCell ref="CC189:CC190"/>
    <mergeCell ref="CD189:CD190"/>
    <mergeCell ref="CE189:CE190"/>
    <mergeCell ref="C194:C195"/>
    <mergeCell ref="D194:E195"/>
    <mergeCell ref="F194:G195"/>
    <mergeCell ref="I194:M195"/>
    <mergeCell ref="O194:S195"/>
    <mergeCell ref="AB194:AD194"/>
    <mergeCell ref="AE194:AG194"/>
    <mergeCell ref="BW189:BW190"/>
    <mergeCell ref="BX189:BX190"/>
    <mergeCell ref="BY189:BY190"/>
    <mergeCell ref="BZ189:BZ190"/>
    <mergeCell ref="CA189:CA190"/>
    <mergeCell ref="CB189:CB190"/>
    <mergeCell ref="BQ189:BQ190"/>
    <mergeCell ref="BR189:BR190"/>
    <mergeCell ref="BS189:BS190"/>
    <mergeCell ref="BT189:BT190"/>
    <mergeCell ref="BU189:BU190"/>
    <mergeCell ref="BV189:BV190"/>
    <mergeCell ref="BK189:BK190"/>
    <mergeCell ref="BL189:BL190"/>
    <mergeCell ref="BM189:BM190"/>
    <mergeCell ref="BN189:BN190"/>
    <mergeCell ref="BO189:BO190"/>
    <mergeCell ref="BP189:BP190"/>
    <mergeCell ref="BE189:BE190"/>
    <mergeCell ref="BF189:BF190"/>
    <mergeCell ref="BG189:BG190"/>
    <mergeCell ref="BH189:BH190"/>
    <mergeCell ref="O198:O199"/>
    <mergeCell ref="P198:P199"/>
    <mergeCell ref="Q198:Q199"/>
    <mergeCell ref="R198:R199"/>
    <mergeCell ref="S198:S199"/>
    <mergeCell ref="T198:T199"/>
    <mergeCell ref="C198:C199"/>
    <mergeCell ref="I198:I199"/>
    <mergeCell ref="J198:J199"/>
    <mergeCell ref="K198:K199"/>
    <mergeCell ref="L198:L199"/>
    <mergeCell ref="M198:M199"/>
    <mergeCell ref="CD194:CD195"/>
    <mergeCell ref="CE194:CE195"/>
    <mergeCell ref="T195:AG195"/>
    <mergeCell ref="AH195:AS195"/>
    <mergeCell ref="AT195:AZ195"/>
    <mergeCell ref="BA195:BG195"/>
    <mergeCell ref="BH195:BN195"/>
    <mergeCell ref="BO195:BU195"/>
    <mergeCell ref="BV195:CB195"/>
    <mergeCell ref="AH194:AJ194"/>
    <mergeCell ref="AK194:AM194"/>
    <mergeCell ref="AN194:AP194"/>
    <mergeCell ref="AQ194:AS194"/>
    <mergeCell ref="AT194:CB194"/>
    <mergeCell ref="CC194:CC195"/>
    <mergeCell ref="AG198:AG199"/>
    <mergeCell ref="AH198:AH199"/>
    <mergeCell ref="AI198:AI199"/>
    <mergeCell ref="AJ198:AJ199"/>
    <mergeCell ref="AK198:AK199"/>
    <mergeCell ref="AL198:AL199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BI198:BI199"/>
    <mergeCell ref="BJ198:BJ199"/>
    <mergeCell ref="AY198:AY199"/>
    <mergeCell ref="AZ198:AZ199"/>
    <mergeCell ref="BA198:BA199"/>
    <mergeCell ref="BB198:BB199"/>
    <mergeCell ref="BC198:BC199"/>
    <mergeCell ref="BD198:BD199"/>
    <mergeCell ref="AS198:AS199"/>
    <mergeCell ref="AT198:AT199"/>
    <mergeCell ref="AU198:AU199"/>
    <mergeCell ref="AV198:AV199"/>
    <mergeCell ref="AW198:AW199"/>
    <mergeCell ref="AX198:AX199"/>
    <mergeCell ref="AM198:AM199"/>
    <mergeCell ref="AN198:AN199"/>
    <mergeCell ref="AO198:AO199"/>
    <mergeCell ref="AP198:AP199"/>
    <mergeCell ref="AQ198:AQ199"/>
    <mergeCell ref="AR198:AR199"/>
    <mergeCell ref="CC198:CC199"/>
    <mergeCell ref="CD198:CD199"/>
    <mergeCell ref="CE198:CE199"/>
    <mergeCell ref="C203:C204"/>
    <mergeCell ref="D203:E204"/>
    <mergeCell ref="F203:G204"/>
    <mergeCell ref="I203:M204"/>
    <mergeCell ref="O203:S204"/>
    <mergeCell ref="AB203:AD203"/>
    <mergeCell ref="AE203:AG203"/>
    <mergeCell ref="BW198:BW199"/>
    <mergeCell ref="BX198:BX199"/>
    <mergeCell ref="BY198:BY199"/>
    <mergeCell ref="BZ198:BZ199"/>
    <mergeCell ref="CA198:CA199"/>
    <mergeCell ref="CB198:CB199"/>
    <mergeCell ref="BQ198:BQ199"/>
    <mergeCell ref="BR198:BR199"/>
    <mergeCell ref="BS198:BS199"/>
    <mergeCell ref="BT198:BT199"/>
    <mergeCell ref="BU198:BU199"/>
    <mergeCell ref="BV198:BV199"/>
    <mergeCell ref="BK198:BK199"/>
    <mergeCell ref="BL198:BL199"/>
    <mergeCell ref="BM198:BM199"/>
    <mergeCell ref="BN198:BN199"/>
    <mergeCell ref="BO198:BO199"/>
    <mergeCell ref="BP198:BP199"/>
    <mergeCell ref="BE198:BE199"/>
    <mergeCell ref="BF198:BF199"/>
    <mergeCell ref="BG198:BG199"/>
    <mergeCell ref="BH198:BH199"/>
    <mergeCell ref="O207:O208"/>
    <mergeCell ref="P207:P208"/>
    <mergeCell ref="Q207:Q208"/>
    <mergeCell ref="R207:R208"/>
    <mergeCell ref="S207:S208"/>
    <mergeCell ref="T207:T208"/>
    <mergeCell ref="C207:C208"/>
    <mergeCell ref="I207:I208"/>
    <mergeCell ref="J207:J208"/>
    <mergeCell ref="K207:K208"/>
    <mergeCell ref="L207:L208"/>
    <mergeCell ref="M207:M208"/>
    <mergeCell ref="CD203:CD204"/>
    <mergeCell ref="CE203:CE204"/>
    <mergeCell ref="T204:AG204"/>
    <mergeCell ref="AH204:AS204"/>
    <mergeCell ref="AT204:AZ204"/>
    <mergeCell ref="BA204:BG204"/>
    <mergeCell ref="BH204:BN204"/>
    <mergeCell ref="BO204:BU204"/>
    <mergeCell ref="BV204:CB204"/>
    <mergeCell ref="AH203:AJ203"/>
    <mergeCell ref="AK203:AM203"/>
    <mergeCell ref="AN203:AP203"/>
    <mergeCell ref="AQ203:AS203"/>
    <mergeCell ref="AT203:CB203"/>
    <mergeCell ref="CC203:CC204"/>
    <mergeCell ref="AG207:AG208"/>
    <mergeCell ref="AH207:AH208"/>
    <mergeCell ref="AI207:AI208"/>
    <mergeCell ref="AJ207:AJ208"/>
    <mergeCell ref="AK207:AK208"/>
    <mergeCell ref="AL207:AL208"/>
    <mergeCell ref="AA207:AA208"/>
    <mergeCell ref="AB207:AB208"/>
    <mergeCell ref="AC207:AC208"/>
    <mergeCell ref="AD207:AD208"/>
    <mergeCell ref="AE207:AE208"/>
    <mergeCell ref="AF207:AF208"/>
    <mergeCell ref="U207:U208"/>
    <mergeCell ref="V207:V208"/>
    <mergeCell ref="W207:W208"/>
    <mergeCell ref="X207:X208"/>
    <mergeCell ref="Y207:Y208"/>
    <mergeCell ref="Z207:Z208"/>
    <mergeCell ref="BI207:BI208"/>
    <mergeCell ref="BJ207:BJ208"/>
    <mergeCell ref="AY207:AY208"/>
    <mergeCell ref="AZ207:AZ208"/>
    <mergeCell ref="BA207:BA208"/>
    <mergeCell ref="BB207:BB208"/>
    <mergeCell ref="BC207:BC208"/>
    <mergeCell ref="BD207:BD208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AQ207:AQ208"/>
    <mergeCell ref="AR207:AR208"/>
    <mergeCell ref="CC207:CC208"/>
    <mergeCell ref="CD207:CD208"/>
    <mergeCell ref="CE207:CE208"/>
    <mergeCell ref="C212:C213"/>
    <mergeCell ref="D212:E213"/>
    <mergeCell ref="F212:G213"/>
    <mergeCell ref="I212:M213"/>
    <mergeCell ref="O212:S213"/>
    <mergeCell ref="AB212:AD212"/>
    <mergeCell ref="AE212:AG212"/>
    <mergeCell ref="BW207:BW208"/>
    <mergeCell ref="BX207:BX208"/>
    <mergeCell ref="BY207:BY208"/>
    <mergeCell ref="BZ207:BZ208"/>
    <mergeCell ref="CA207:CA208"/>
    <mergeCell ref="CB207:CB208"/>
    <mergeCell ref="BQ207:BQ208"/>
    <mergeCell ref="BR207:BR208"/>
    <mergeCell ref="BS207:BS208"/>
    <mergeCell ref="BT207:BT208"/>
    <mergeCell ref="BU207:BU208"/>
    <mergeCell ref="BV207:BV208"/>
    <mergeCell ref="BK207:BK208"/>
    <mergeCell ref="BL207:BL208"/>
    <mergeCell ref="BM207:BM208"/>
    <mergeCell ref="BN207:BN208"/>
    <mergeCell ref="BO207:BO208"/>
    <mergeCell ref="BP207:BP208"/>
    <mergeCell ref="BE207:BE208"/>
    <mergeCell ref="BF207:BF208"/>
    <mergeCell ref="BG207:BG208"/>
    <mergeCell ref="BH207:BH208"/>
    <mergeCell ref="O216:O217"/>
    <mergeCell ref="P216:P217"/>
    <mergeCell ref="Q216:Q217"/>
    <mergeCell ref="R216:R217"/>
    <mergeCell ref="S216:S217"/>
    <mergeCell ref="T216:T217"/>
    <mergeCell ref="C216:C217"/>
    <mergeCell ref="I216:I217"/>
    <mergeCell ref="J216:J217"/>
    <mergeCell ref="K216:K217"/>
    <mergeCell ref="L216:L217"/>
    <mergeCell ref="M216:M217"/>
    <mergeCell ref="CD212:CD213"/>
    <mergeCell ref="CE212:CE213"/>
    <mergeCell ref="T213:AG213"/>
    <mergeCell ref="AH213:AS213"/>
    <mergeCell ref="AT213:AZ213"/>
    <mergeCell ref="BA213:BG213"/>
    <mergeCell ref="BH213:BN213"/>
    <mergeCell ref="BO213:BU213"/>
    <mergeCell ref="BV213:CB213"/>
    <mergeCell ref="AH212:AJ212"/>
    <mergeCell ref="AK212:AM212"/>
    <mergeCell ref="AN212:AP212"/>
    <mergeCell ref="AQ212:AS212"/>
    <mergeCell ref="AT212:CB212"/>
    <mergeCell ref="CC212:CC213"/>
    <mergeCell ref="AG216:AG217"/>
    <mergeCell ref="AH216:AH217"/>
    <mergeCell ref="AI216:AI217"/>
    <mergeCell ref="AJ216:AJ217"/>
    <mergeCell ref="AK216:AK217"/>
    <mergeCell ref="AL216:AL217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BI216:BI217"/>
    <mergeCell ref="BJ216:BJ217"/>
    <mergeCell ref="AY216:AY217"/>
    <mergeCell ref="AZ216:AZ217"/>
    <mergeCell ref="BA216:BA217"/>
    <mergeCell ref="BB216:BB217"/>
    <mergeCell ref="BC216:BC217"/>
    <mergeCell ref="BD216:BD217"/>
    <mergeCell ref="AS216:AS217"/>
    <mergeCell ref="AT216:AT217"/>
    <mergeCell ref="AU216:AU217"/>
    <mergeCell ref="AV216:AV217"/>
    <mergeCell ref="AW216:AW217"/>
    <mergeCell ref="AX216:AX217"/>
    <mergeCell ref="AM216:AM217"/>
    <mergeCell ref="AN216:AN217"/>
    <mergeCell ref="AO216:AO217"/>
    <mergeCell ref="AP216:AP217"/>
    <mergeCell ref="AQ216:AQ217"/>
    <mergeCell ref="AR216:AR217"/>
    <mergeCell ref="CC216:CC217"/>
    <mergeCell ref="CD216:CD217"/>
    <mergeCell ref="CE216:CE217"/>
    <mergeCell ref="C221:C222"/>
    <mergeCell ref="D221:E222"/>
    <mergeCell ref="F221:G222"/>
    <mergeCell ref="I221:M222"/>
    <mergeCell ref="O221:S222"/>
    <mergeCell ref="AB221:AD221"/>
    <mergeCell ref="AE221:AG221"/>
    <mergeCell ref="BW216:BW217"/>
    <mergeCell ref="BX216:BX217"/>
    <mergeCell ref="BY216:BY217"/>
    <mergeCell ref="BZ216:BZ217"/>
    <mergeCell ref="CA216:CA217"/>
    <mergeCell ref="CB216:CB217"/>
    <mergeCell ref="BQ216:BQ217"/>
    <mergeCell ref="BR216:BR217"/>
    <mergeCell ref="BS216:BS217"/>
    <mergeCell ref="BT216:BT217"/>
    <mergeCell ref="BU216:BU217"/>
    <mergeCell ref="BV216:BV217"/>
    <mergeCell ref="BK216:BK217"/>
    <mergeCell ref="BL216:BL217"/>
    <mergeCell ref="BM216:BM217"/>
    <mergeCell ref="BN216:BN217"/>
    <mergeCell ref="BO216:BO217"/>
    <mergeCell ref="BP216:BP217"/>
    <mergeCell ref="BE216:BE217"/>
    <mergeCell ref="BF216:BF217"/>
    <mergeCell ref="BG216:BG217"/>
    <mergeCell ref="BH216:BH217"/>
    <mergeCell ref="O225:O226"/>
    <mergeCell ref="P225:P226"/>
    <mergeCell ref="Q225:Q226"/>
    <mergeCell ref="R225:R226"/>
    <mergeCell ref="S225:S226"/>
    <mergeCell ref="T225:T226"/>
    <mergeCell ref="C225:C226"/>
    <mergeCell ref="I225:I226"/>
    <mergeCell ref="J225:J226"/>
    <mergeCell ref="K225:K226"/>
    <mergeCell ref="L225:L226"/>
    <mergeCell ref="M225:M226"/>
    <mergeCell ref="CD221:CD222"/>
    <mergeCell ref="CE221:CE222"/>
    <mergeCell ref="T222:AG222"/>
    <mergeCell ref="AH222:AS222"/>
    <mergeCell ref="AT222:AZ222"/>
    <mergeCell ref="BA222:BG222"/>
    <mergeCell ref="BH222:BN222"/>
    <mergeCell ref="BO222:BU222"/>
    <mergeCell ref="BV222:CB222"/>
    <mergeCell ref="AH221:AJ221"/>
    <mergeCell ref="AK221:AM221"/>
    <mergeCell ref="AN221:AP221"/>
    <mergeCell ref="AQ221:AS221"/>
    <mergeCell ref="AT221:CB221"/>
    <mergeCell ref="CC221:CC222"/>
    <mergeCell ref="AG225:AG226"/>
    <mergeCell ref="AH225:AH226"/>
    <mergeCell ref="AI225:AI226"/>
    <mergeCell ref="AJ225:AJ226"/>
    <mergeCell ref="AK225:AK226"/>
    <mergeCell ref="AL225:AL226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BI225:BI226"/>
    <mergeCell ref="BJ225:BJ226"/>
    <mergeCell ref="AY225:AY226"/>
    <mergeCell ref="AZ225:AZ226"/>
    <mergeCell ref="BA225:BA226"/>
    <mergeCell ref="BB225:BB226"/>
    <mergeCell ref="BC225:BC226"/>
    <mergeCell ref="BD225:BD226"/>
    <mergeCell ref="AS225:AS226"/>
    <mergeCell ref="AT225:AT226"/>
    <mergeCell ref="AU225:AU226"/>
    <mergeCell ref="AV225:AV226"/>
    <mergeCell ref="AW225:AW226"/>
    <mergeCell ref="AX225:AX226"/>
    <mergeCell ref="AM225:AM226"/>
    <mergeCell ref="AN225:AN226"/>
    <mergeCell ref="AO225:AO226"/>
    <mergeCell ref="AP225:AP226"/>
    <mergeCell ref="AQ225:AQ226"/>
    <mergeCell ref="AR225:AR226"/>
    <mergeCell ref="CC225:CC226"/>
    <mergeCell ref="CD225:CD226"/>
    <mergeCell ref="CE225:CE226"/>
    <mergeCell ref="C230:C231"/>
    <mergeCell ref="D230:E231"/>
    <mergeCell ref="F230:G231"/>
    <mergeCell ref="I230:M231"/>
    <mergeCell ref="O230:S231"/>
    <mergeCell ref="AB230:AD230"/>
    <mergeCell ref="AE230:AG230"/>
    <mergeCell ref="BW225:BW226"/>
    <mergeCell ref="BX225:BX226"/>
    <mergeCell ref="BY225:BY226"/>
    <mergeCell ref="BZ225:BZ226"/>
    <mergeCell ref="CA225:CA226"/>
    <mergeCell ref="CB225:CB226"/>
    <mergeCell ref="BQ225:BQ226"/>
    <mergeCell ref="BR225:BR226"/>
    <mergeCell ref="BS225:BS226"/>
    <mergeCell ref="BT225:BT226"/>
    <mergeCell ref="BU225:BU226"/>
    <mergeCell ref="BV225:BV226"/>
    <mergeCell ref="BK225:BK226"/>
    <mergeCell ref="BL225:BL226"/>
    <mergeCell ref="BM225:BM226"/>
    <mergeCell ref="BN225:BN226"/>
    <mergeCell ref="BO225:BO226"/>
    <mergeCell ref="BP225:BP226"/>
    <mergeCell ref="BE225:BE226"/>
    <mergeCell ref="BF225:BF226"/>
    <mergeCell ref="BG225:BG226"/>
    <mergeCell ref="BH225:BH226"/>
    <mergeCell ref="O234:O235"/>
    <mergeCell ref="P234:P235"/>
    <mergeCell ref="Q234:Q235"/>
    <mergeCell ref="R234:R235"/>
    <mergeCell ref="S234:S235"/>
    <mergeCell ref="T234:T235"/>
    <mergeCell ref="C234:C235"/>
    <mergeCell ref="I234:I235"/>
    <mergeCell ref="J234:J235"/>
    <mergeCell ref="K234:K235"/>
    <mergeCell ref="L234:L235"/>
    <mergeCell ref="M234:M235"/>
    <mergeCell ref="CD230:CD231"/>
    <mergeCell ref="CE230:CE231"/>
    <mergeCell ref="T231:AG231"/>
    <mergeCell ref="AH231:AS231"/>
    <mergeCell ref="AT231:AZ231"/>
    <mergeCell ref="BA231:BG231"/>
    <mergeCell ref="BH231:BN231"/>
    <mergeCell ref="BO231:BU231"/>
    <mergeCell ref="BV231:CB231"/>
    <mergeCell ref="AH230:AJ230"/>
    <mergeCell ref="AK230:AM230"/>
    <mergeCell ref="AN230:AP230"/>
    <mergeCell ref="AQ230:AS230"/>
    <mergeCell ref="AT230:CB230"/>
    <mergeCell ref="CC230:CC231"/>
    <mergeCell ref="AG234:AG235"/>
    <mergeCell ref="AH234:AH235"/>
    <mergeCell ref="AI234:AI235"/>
    <mergeCell ref="AJ234:AJ235"/>
    <mergeCell ref="AK234:AK235"/>
    <mergeCell ref="AL234:AL235"/>
    <mergeCell ref="AA234:AA235"/>
    <mergeCell ref="AB234:AB235"/>
    <mergeCell ref="AC234:AC235"/>
    <mergeCell ref="AD234:AD235"/>
    <mergeCell ref="AE234:AE235"/>
    <mergeCell ref="AF234:AF235"/>
    <mergeCell ref="U234:U235"/>
    <mergeCell ref="V234:V235"/>
    <mergeCell ref="W234:W235"/>
    <mergeCell ref="X234:X235"/>
    <mergeCell ref="Y234:Y235"/>
    <mergeCell ref="Z234:Z235"/>
    <mergeCell ref="BI234:BI235"/>
    <mergeCell ref="BJ234:BJ235"/>
    <mergeCell ref="AY234:AY235"/>
    <mergeCell ref="AZ234:AZ235"/>
    <mergeCell ref="BA234:BA235"/>
    <mergeCell ref="BB234:BB235"/>
    <mergeCell ref="BC234:BC235"/>
    <mergeCell ref="BD234:BD235"/>
    <mergeCell ref="AS234:AS235"/>
    <mergeCell ref="AT234:AT235"/>
    <mergeCell ref="AU234:AU235"/>
    <mergeCell ref="AV234:AV235"/>
    <mergeCell ref="AW234:AW235"/>
    <mergeCell ref="AX234:AX235"/>
    <mergeCell ref="AM234:AM235"/>
    <mergeCell ref="AN234:AN235"/>
    <mergeCell ref="AO234:AO235"/>
    <mergeCell ref="AP234:AP235"/>
    <mergeCell ref="AQ234:AQ235"/>
    <mergeCell ref="AR234:AR235"/>
    <mergeCell ref="CC234:CC235"/>
    <mergeCell ref="CD234:CD235"/>
    <mergeCell ref="CE234:CE235"/>
    <mergeCell ref="C239:C240"/>
    <mergeCell ref="D239:E240"/>
    <mergeCell ref="F239:G240"/>
    <mergeCell ref="I239:M240"/>
    <mergeCell ref="O239:S240"/>
    <mergeCell ref="AB239:AD239"/>
    <mergeCell ref="AE239:AG239"/>
    <mergeCell ref="BW234:BW235"/>
    <mergeCell ref="BX234:BX235"/>
    <mergeCell ref="BY234:BY235"/>
    <mergeCell ref="BZ234:BZ235"/>
    <mergeCell ref="CA234:CA235"/>
    <mergeCell ref="CB234:CB235"/>
    <mergeCell ref="BQ234:BQ235"/>
    <mergeCell ref="BR234:BR235"/>
    <mergeCell ref="BS234:BS235"/>
    <mergeCell ref="BT234:BT235"/>
    <mergeCell ref="BU234:BU235"/>
    <mergeCell ref="BV234:BV235"/>
    <mergeCell ref="BK234:BK235"/>
    <mergeCell ref="BL234:BL235"/>
    <mergeCell ref="BM234:BM235"/>
    <mergeCell ref="BN234:BN235"/>
    <mergeCell ref="BO234:BO235"/>
    <mergeCell ref="BP234:BP235"/>
    <mergeCell ref="BE234:BE235"/>
    <mergeCell ref="BF234:BF235"/>
    <mergeCell ref="BG234:BG235"/>
    <mergeCell ref="BH234:BH235"/>
    <mergeCell ref="O243:O244"/>
    <mergeCell ref="P243:P244"/>
    <mergeCell ref="Q243:Q244"/>
    <mergeCell ref="R243:R244"/>
    <mergeCell ref="S243:S244"/>
    <mergeCell ref="T243:T244"/>
    <mergeCell ref="C243:C244"/>
    <mergeCell ref="I243:I244"/>
    <mergeCell ref="J243:J244"/>
    <mergeCell ref="K243:K244"/>
    <mergeCell ref="L243:L244"/>
    <mergeCell ref="M243:M244"/>
    <mergeCell ref="CD239:CD240"/>
    <mergeCell ref="CE239:CE240"/>
    <mergeCell ref="T240:AG240"/>
    <mergeCell ref="AH240:AS240"/>
    <mergeCell ref="AT240:AZ240"/>
    <mergeCell ref="BA240:BG240"/>
    <mergeCell ref="BH240:BN240"/>
    <mergeCell ref="BO240:BU240"/>
    <mergeCell ref="BV240:CB240"/>
    <mergeCell ref="AH239:AJ239"/>
    <mergeCell ref="AK239:AM239"/>
    <mergeCell ref="AN239:AP239"/>
    <mergeCell ref="AQ239:AS239"/>
    <mergeCell ref="AT239:CB239"/>
    <mergeCell ref="CC239:CC240"/>
    <mergeCell ref="AG243:AG244"/>
    <mergeCell ref="AH243:AH244"/>
    <mergeCell ref="AI243:AI244"/>
    <mergeCell ref="AJ243:AJ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U243:U244"/>
    <mergeCell ref="V243:V244"/>
    <mergeCell ref="W243:W244"/>
    <mergeCell ref="X243:X244"/>
    <mergeCell ref="Y243:Y244"/>
    <mergeCell ref="Z243:Z244"/>
    <mergeCell ref="BI243:BI244"/>
    <mergeCell ref="BJ243:BJ244"/>
    <mergeCell ref="AY243:AY244"/>
    <mergeCell ref="AZ243:AZ244"/>
    <mergeCell ref="BA243:BA244"/>
    <mergeCell ref="BB243:BB244"/>
    <mergeCell ref="BC243:BC244"/>
    <mergeCell ref="BD243:BD244"/>
    <mergeCell ref="AS243:AS244"/>
    <mergeCell ref="AT243:AT244"/>
    <mergeCell ref="AU243:AU244"/>
    <mergeCell ref="AV243:AV244"/>
    <mergeCell ref="AW243:AW244"/>
    <mergeCell ref="AX243:AX244"/>
    <mergeCell ref="AM243:AM244"/>
    <mergeCell ref="AN243:AN244"/>
    <mergeCell ref="AO243:AO244"/>
    <mergeCell ref="AP243:AP244"/>
    <mergeCell ref="AQ243:AQ244"/>
    <mergeCell ref="AR243:AR244"/>
    <mergeCell ref="CC243:CC244"/>
    <mergeCell ref="CD243:CD244"/>
    <mergeCell ref="CE243:CE244"/>
    <mergeCell ref="C248:C249"/>
    <mergeCell ref="D248:E249"/>
    <mergeCell ref="F248:G249"/>
    <mergeCell ref="I248:M249"/>
    <mergeCell ref="O248:S249"/>
    <mergeCell ref="AB248:AD248"/>
    <mergeCell ref="AE248:AG248"/>
    <mergeCell ref="BW243:BW244"/>
    <mergeCell ref="BX243:BX244"/>
    <mergeCell ref="BY243:BY244"/>
    <mergeCell ref="BZ243:BZ244"/>
    <mergeCell ref="CA243:CA244"/>
    <mergeCell ref="CB243:CB244"/>
    <mergeCell ref="BQ243:BQ244"/>
    <mergeCell ref="BR243:BR244"/>
    <mergeCell ref="BS243:BS244"/>
    <mergeCell ref="BT243:BT244"/>
    <mergeCell ref="BU243:BU244"/>
    <mergeCell ref="BV243:BV244"/>
    <mergeCell ref="BK243:BK244"/>
    <mergeCell ref="BL243:BL244"/>
    <mergeCell ref="BM243:BM244"/>
    <mergeCell ref="BN243:BN244"/>
    <mergeCell ref="BO243:BO244"/>
    <mergeCell ref="BP243:BP244"/>
    <mergeCell ref="BE243:BE244"/>
    <mergeCell ref="BF243:BF244"/>
    <mergeCell ref="BG243:BG244"/>
    <mergeCell ref="BH243:BH244"/>
    <mergeCell ref="O252:O253"/>
    <mergeCell ref="P252:P253"/>
    <mergeCell ref="Q252:Q253"/>
    <mergeCell ref="R252:R253"/>
    <mergeCell ref="S252:S253"/>
    <mergeCell ref="T252:T253"/>
    <mergeCell ref="C252:C253"/>
    <mergeCell ref="I252:I253"/>
    <mergeCell ref="J252:J253"/>
    <mergeCell ref="K252:K253"/>
    <mergeCell ref="L252:L253"/>
    <mergeCell ref="M252:M253"/>
    <mergeCell ref="CD248:CD249"/>
    <mergeCell ref="CE248:CE249"/>
    <mergeCell ref="T249:AG249"/>
    <mergeCell ref="AH249:AS249"/>
    <mergeCell ref="AT249:AZ249"/>
    <mergeCell ref="BA249:BG249"/>
    <mergeCell ref="BH249:BN249"/>
    <mergeCell ref="BO249:BU249"/>
    <mergeCell ref="BV249:CB249"/>
    <mergeCell ref="AH248:AJ248"/>
    <mergeCell ref="AK248:AM248"/>
    <mergeCell ref="AN248:AP248"/>
    <mergeCell ref="AQ248:AS248"/>
    <mergeCell ref="AT248:CB248"/>
    <mergeCell ref="CC248:CC249"/>
    <mergeCell ref="AG252:AG253"/>
    <mergeCell ref="AH252:AH253"/>
    <mergeCell ref="AI252:AI253"/>
    <mergeCell ref="AJ252:AJ253"/>
    <mergeCell ref="AK252:AK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BI252:BI253"/>
    <mergeCell ref="BJ252:BJ253"/>
    <mergeCell ref="AY252:AY253"/>
    <mergeCell ref="AZ252:AZ253"/>
    <mergeCell ref="BA252:BA253"/>
    <mergeCell ref="BB252:BB253"/>
    <mergeCell ref="BC252:BC253"/>
    <mergeCell ref="BD252:BD253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AP252:AP253"/>
    <mergeCell ref="AQ252:AQ253"/>
    <mergeCell ref="AR252:AR253"/>
    <mergeCell ref="CC252:CC253"/>
    <mergeCell ref="CD252:CD253"/>
    <mergeCell ref="CE252:CE253"/>
    <mergeCell ref="C257:C258"/>
    <mergeCell ref="D257:E258"/>
    <mergeCell ref="F257:G258"/>
    <mergeCell ref="I257:M258"/>
    <mergeCell ref="O257:S258"/>
    <mergeCell ref="AB257:AD257"/>
    <mergeCell ref="AE257:AG257"/>
    <mergeCell ref="BW252:BW253"/>
    <mergeCell ref="BX252:BX253"/>
    <mergeCell ref="BY252:BY253"/>
    <mergeCell ref="BZ252:BZ253"/>
    <mergeCell ref="CA252:CA253"/>
    <mergeCell ref="CB252:CB253"/>
    <mergeCell ref="BQ252:BQ253"/>
    <mergeCell ref="BR252:BR253"/>
    <mergeCell ref="BS252:BS253"/>
    <mergeCell ref="BT252:BT253"/>
    <mergeCell ref="BU252:BU253"/>
    <mergeCell ref="BV252:BV253"/>
    <mergeCell ref="BK252:BK253"/>
    <mergeCell ref="BL252:BL253"/>
    <mergeCell ref="BM252:BM253"/>
    <mergeCell ref="BN252:BN253"/>
    <mergeCell ref="BO252:BO253"/>
    <mergeCell ref="BP252:BP253"/>
    <mergeCell ref="BE252:BE253"/>
    <mergeCell ref="BF252:BF253"/>
    <mergeCell ref="BG252:BG253"/>
    <mergeCell ref="BH252:BH253"/>
    <mergeCell ref="O261:O262"/>
    <mergeCell ref="P261:P262"/>
    <mergeCell ref="Q261:Q262"/>
    <mergeCell ref="R261:R262"/>
    <mergeCell ref="S261:S262"/>
    <mergeCell ref="T261:T262"/>
    <mergeCell ref="C261:C262"/>
    <mergeCell ref="I261:I262"/>
    <mergeCell ref="J261:J262"/>
    <mergeCell ref="K261:K262"/>
    <mergeCell ref="L261:L262"/>
    <mergeCell ref="M261:M262"/>
    <mergeCell ref="CD257:CD258"/>
    <mergeCell ref="CE257:CE258"/>
    <mergeCell ref="T258:AG258"/>
    <mergeCell ref="AH258:AS258"/>
    <mergeCell ref="AT258:AZ258"/>
    <mergeCell ref="BA258:BG258"/>
    <mergeCell ref="BH258:BN258"/>
    <mergeCell ref="BO258:BU258"/>
    <mergeCell ref="BV258:CB258"/>
    <mergeCell ref="AH257:AJ257"/>
    <mergeCell ref="AK257:AM257"/>
    <mergeCell ref="AN257:AP257"/>
    <mergeCell ref="AQ257:AS257"/>
    <mergeCell ref="AT257:CB257"/>
    <mergeCell ref="CC257:CC258"/>
    <mergeCell ref="AG261:AG262"/>
    <mergeCell ref="AH261:AH262"/>
    <mergeCell ref="AI261:AI262"/>
    <mergeCell ref="AJ261:AJ262"/>
    <mergeCell ref="AK261:AK262"/>
    <mergeCell ref="AL261:AL262"/>
    <mergeCell ref="AA261:AA262"/>
    <mergeCell ref="AB261:AB262"/>
    <mergeCell ref="AC261:AC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Z261:Z262"/>
    <mergeCell ref="BI261:BI262"/>
    <mergeCell ref="BJ261:BJ262"/>
    <mergeCell ref="AY261:AY262"/>
    <mergeCell ref="AZ261:AZ262"/>
    <mergeCell ref="BA261:BA262"/>
    <mergeCell ref="BB261:BB262"/>
    <mergeCell ref="BC261:BC262"/>
    <mergeCell ref="BD261:BD262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AP261:AP262"/>
    <mergeCell ref="AQ261:AQ262"/>
    <mergeCell ref="AR261:AR262"/>
    <mergeCell ref="CC261:CC262"/>
    <mergeCell ref="CD261:CD262"/>
    <mergeCell ref="CE261:CE262"/>
    <mergeCell ref="C266:C267"/>
    <mergeCell ref="D266:E267"/>
    <mergeCell ref="F266:G267"/>
    <mergeCell ref="I266:M267"/>
    <mergeCell ref="O266:S267"/>
    <mergeCell ref="AB266:AD266"/>
    <mergeCell ref="AE266:AG266"/>
    <mergeCell ref="BW261:BW262"/>
    <mergeCell ref="BX261:BX262"/>
    <mergeCell ref="BY261:BY262"/>
    <mergeCell ref="BZ261:BZ262"/>
    <mergeCell ref="CA261:CA262"/>
    <mergeCell ref="CB261:CB262"/>
    <mergeCell ref="BQ261:BQ262"/>
    <mergeCell ref="BR261:BR262"/>
    <mergeCell ref="BS261:BS262"/>
    <mergeCell ref="BT261:BT262"/>
    <mergeCell ref="BU261:BU262"/>
    <mergeCell ref="BV261:BV262"/>
    <mergeCell ref="BK261:BK262"/>
    <mergeCell ref="BL261:BL262"/>
    <mergeCell ref="BM261:BM262"/>
    <mergeCell ref="BN261:BN262"/>
    <mergeCell ref="BO261:BO262"/>
    <mergeCell ref="BP261:BP262"/>
    <mergeCell ref="BE261:BE262"/>
    <mergeCell ref="BF261:BF262"/>
    <mergeCell ref="BG261:BG262"/>
    <mergeCell ref="BH261:BH262"/>
    <mergeCell ref="O270:O271"/>
    <mergeCell ref="P270:P271"/>
    <mergeCell ref="Q270:Q271"/>
    <mergeCell ref="R270:R271"/>
    <mergeCell ref="S270:S271"/>
    <mergeCell ref="T270:T271"/>
    <mergeCell ref="C270:C271"/>
    <mergeCell ref="I270:I271"/>
    <mergeCell ref="J270:J271"/>
    <mergeCell ref="K270:K271"/>
    <mergeCell ref="L270:L271"/>
    <mergeCell ref="M270:M271"/>
    <mergeCell ref="CD266:CD267"/>
    <mergeCell ref="CE266:CE267"/>
    <mergeCell ref="T267:AG267"/>
    <mergeCell ref="AH267:AS267"/>
    <mergeCell ref="AT267:AZ267"/>
    <mergeCell ref="BA267:BG267"/>
    <mergeCell ref="BH267:BN267"/>
    <mergeCell ref="BO267:BU267"/>
    <mergeCell ref="BV267:CB267"/>
    <mergeCell ref="AH266:AJ266"/>
    <mergeCell ref="AK266:AM266"/>
    <mergeCell ref="AN266:AP266"/>
    <mergeCell ref="AQ266:AS266"/>
    <mergeCell ref="AT266:CB266"/>
    <mergeCell ref="CC266:CC267"/>
    <mergeCell ref="AG270:AG271"/>
    <mergeCell ref="AH270:AH271"/>
    <mergeCell ref="AI270:AI271"/>
    <mergeCell ref="AJ270:AJ271"/>
    <mergeCell ref="AK270:AK271"/>
    <mergeCell ref="AL270:AL271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X270:X271"/>
    <mergeCell ref="Y270:Y271"/>
    <mergeCell ref="Z270:Z271"/>
    <mergeCell ref="BI270:BI271"/>
    <mergeCell ref="BJ270:BJ271"/>
    <mergeCell ref="AY270:AY271"/>
    <mergeCell ref="AZ270:AZ271"/>
    <mergeCell ref="BA270:BA271"/>
    <mergeCell ref="BB270:BB271"/>
    <mergeCell ref="BC270:BC271"/>
    <mergeCell ref="BD270:BD271"/>
    <mergeCell ref="AS270:AS271"/>
    <mergeCell ref="AT270:AT271"/>
    <mergeCell ref="AU270:AU271"/>
    <mergeCell ref="AV270:AV271"/>
    <mergeCell ref="AW270:AW271"/>
    <mergeCell ref="AX270:AX271"/>
    <mergeCell ref="AM270:AM271"/>
    <mergeCell ref="AN270:AN271"/>
    <mergeCell ref="AO270:AO271"/>
    <mergeCell ref="AP270:AP271"/>
    <mergeCell ref="AQ270:AQ271"/>
    <mergeCell ref="AR270:AR271"/>
    <mergeCell ref="CC270:CC271"/>
    <mergeCell ref="CD270:CD271"/>
    <mergeCell ref="CE270:CE271"/>
    <mergeCell ref="C275:C276"/>
    <mergeCell ref="D275:E276"/>
    <mergeCell ref="F275:G276"/>
    <mergeCell ref="I275:M276"/>
    <mergeCell ref="O275:S276"/>
    <mergeCell ref="AB275:AD275"/>
    <mergeCell ref="AE275:AG275"/>
    <mergeCell ref="BW270:BW271"/>
    <mergeCell ref="BX270:BX271"/>
    <mergeCell ref="BY270:BY271"/>
    <mergeCell ref="BZ270:BZ271"/>
    <mergeCell ref="CA270:CA271"/>
    <mergeCell ref="CB270:CB271"/>
    <mergeCell ref="BQ270:BQ271"/>
    <mergeCell ref="BR270:BR271"/>
    <mergeCell ref="BS270:BS271"/>
    <mergeCell ref="BT270:BT271"/>
    <mergeCell ref="BU270:BU271"/>
    <mergeCell ref="BV270:BV271"/>
    <mergeCell ref="BK270:BK271"/>
    <mergeCell ref="BL270:BL271"/>
    <mergeCell ref="BM270:BM271"/>
    <mergeCell ref="BN270:BN271"/>
    <mergeCell ref="BO270:BO271"/>
    <mergeCell ref="BP270:BP271"/>
    <mergeCell ref="BE270:BE271"/>
    <mergeCell ref="BF270:BF271"/>
    <mergeCell ref="BG270:BG271"/>
    <mergeCell ref="BH270:BH271"/>
    <mergeCell ref="O279:O280"/>
    <mergeCell ref="P279:P280"/>
    <mergeCell ref="Q279:Q280"/>
    <mergeCell ref="R279:R280"/>
    <mergeCell ref="S279:S280"/>
    <mergeCell ref="T279:T280"/>
    <mergeCell ref="C279:C280"/>
    <mergeCell ref="I279:I280"/>
    <mergeCell ref="J279:J280"/>
    <mergeCell ref="K279:K280"/>
    <mergeCell ref="L279:L280"/>
    <mergeCell ref="M279:M280"/>
    <mergeCell ref="CD275:CD276"/>
    <mergeCell ref="CE275:CE276"/>
    <mergeCell ref="T276:AG276"/>
    <mergeCell ref="AH276:AS276"/>
    <mergeCell ref="AT276:AZ276"/>
    <mergeCell ref="BA276:BG276"/>
    <mergeCell ref="BH276:BN276"/>
    <mergeCell ref="BO276:BU276"/>
    <mergeCell ref="BV276:CB276"/>
    <mergeCell ref="AH275:AJ275"/>
    <mergeCell ref="AK275:AM275"/>
    <mergeCell ref="AN275:AP275"/>
    <mergeCell ref="AQ275:AS275"/>
    <mergeCell ref="AT275:CB275"/>
    <mergeCell ref="CC275:CC276"/>
    <mergeCell ref="AG279:AG280"/>
    <mergeCell ref="AH279:AH280"/>
    <mergeCell ref="AI279:AI280"/>
    <mergeCell ref="AJ279:AJ280"/>
    <mergeCell ref="AK279:AK280"/>
    <mergeCell ref="AL279:AL280"/>
    <mergeCell ref="AA279:AA280"/>
    <mergeCell ref="AB279:AB280"/>
    <mergeCell ref="AC279:AC280"/>
    <mergeCell ref="AD279:AD280"/>
    <mergeCell ref="AE279:AE280"/>
    <mergeCell ref="AF279:AF280"/>
    <mergeCell ref="U279:U280"/>
    <mergeCell ref="V279:V280"/>
    <mergeCell ref="W279:W280"/>
    <mergeCell ref="X279:X280"/>
    <mergeCell ref="Y279:Y280"/>
    <mergeCell ref="Z279:Z280"/>
    <mergeCell ref="BI279:BI280"/>
    <mergeCell ref="BJ279:BJ280"/>
    <mergeCell ref="AY279:AY280"/>
    <mergeCell ref="AZ279:AZ280"/>
    <mergeCell ref="BA279:BA280"/>
    <mergeCell ref="BB279:BB280"/>
    <mergeCell ref="BC279:BC280"/>
    <mergeCell ref="BD279:BD280"/>
    <mergeCell ref="AS279:AS280"/>
    <mergeCell ref="AT279:AT280"/>
    <mergeCell ref="AU279:AU280"/>
    <mergeCell ref="AV279:AV280"/>
    <mergeCell ref="AW279:AW280"/>
    <mergeCell ref="AX279:AX280"/>
    <mergeCell ref="AM279:AM280"/>
    <mergeCell ref="AN279:AN280"/>
    <mergeCell ref="AO279:AO280"/>
    <mergeCell ref="AP279:AP280"/>
    <mergeCell ref="AQ279:AQ280"/>
    <mergeCell ref="AR279:AR280"/>
    <mergeCell ref="CC279:CC280"/>
    <mergeCell ref="CD279:CD280"/>
    <mergeCell ref="CE279:CE280"/>
    <mergeCell ref="C284:C285"/>
    <mergeCell ref="D284:E285"/>
    <mergeCell ref="F284:G285"/>
    <mergeCell ref="I284:M285"/>
    <mergeCell ref="O284:S285"/>
    <mergeCell ref="AB284:AD284"/>
    <mergeCell ref="AE284:AG284"/>
    <mergeCell ref="BW279:BW280"/>
    <mergeCell ref="BX279:BX280"/>
    <mergeCell ref="BY279:BY280"/>
    <mergeCell ref="BZ279:BZ280"/>
    <mergeCell ref="CA279:CA280"/>
    <mergeCell ref="CB279:CB280"/>
    <mergeCell ref="BQ279:BQ280"/>
    <mergeCell ref="BR279:BR280"/>
    <mergeCell ref="BS279:BS280"/>
    <mergeCell ref="BT279:BT280"/>
    <mergeCell ref="BU279:BU280"/>
    <mergeCell ref="BV279:BV280"/>
    <mergeCell ref="BK279:BK280"/>
    <mergeCell ref="BL279:BL280"/>
    <mergeCell ref="BM279:BM280"/>
    <mergeCell ref="BN279:BN280"/>
    <mergeCell ref="BO279:BO280"/>
    <mergeCell ref="BP279:BP280"/>
    <mergeCell ref="BE279:BE280"/>
    <mergeCell ref="BF279:BF280"/>
    <mergeCell ref="BG279:BG280"/>
    <mergeCell ref="BH279:BH280"/>
    <mergeCell ref="O288:O289"/>
    <mergeCell ref="P288:P289"/>
    <mergeCell ref="Q288:Q289"/>
    <mergeCell ref="R288:R289"/>
    <mergeCell ref="S288:S289"/>
    <mergeCell ref="T288:T289"/>
    <mergeCell ref="C288:C289"/>
    <mergeCell ref="I288:I289"/>
    <mergeCell ref="J288:J289"/>
    <mergeCell ref="K288:K289"/>
    <mergeCell ref="L288:L289"/>
    <mergeCell ref="M288:M289"/>
    <mergeCell ref="CD284:CD285"/>
    <mergeCell ref="CE284:CE285"/>
    <mergeCell ref="T285:AG285"/>
    <mergeCell ref="AH285:AS285"/>
    <mergeCell ref="AT285:AZ285"/>
    <mergeCell ref="BA285:BG285"/>
    <mergeCell ref="BH285:BN285"/>
    <mergeCell ref="BO285:BU285"/>
    <mergeCell ref="BV285:CB285"/>
    <mergeCell ref="AH284:AJ284"/>
    <mergeCell ref="AK284:AM284"/>
    <mergeCell ref="AN284:AP284"/>
    <mergeCell ref="AQ284:AS284"/>
    <mergeCell ref="AT284:CB284"/>
    <mergeCell ref="CC284:CC285"/>
    <mergeCell ref="AG288:AG289"/>
    <mergeCell ref="AH288:AH289"/>
    <mergeCell ref="AI288:AI289"/>
    <mergeCell ref="AJ288:AJ289"/>
    <mergeCell ref="AK288:AK289"/>
    <mergeCell ref="AL288:AL289"/>
    <mergeCell ref="AA288:AA289"/>
    <mergeCell ref="AB288:AB289"/>
    <mergeCell ref="AC288:AC289"/>
    <mergeCell ref="AD288:AD289"/>
    <mergeCell ref="AE288:AE289"/>
    <mergeCell ref="AF288:AF289"/>
    <mergeCell ref="U288:U289"/>
    <mergeCell ref="V288:V289"/>
    <mergeCell ref="W288:W289"/>
    <mergeCell ref="X288:X289"/>
    <mergeCell ref="Y288:Y289"/>
    <mergeCell ref="Z288:Z289"/>
    <mergeCell ref="BI288:BI289"/>
    <mergeCell ref="BJ288:BJ289"/>
    <mergeCell ref="AY288:AY289"/>
    <mergeCell ref="AZ288:AZ289"/>
    <mergeCell ref="BA288:BA289"/>
    <mergeCell ref="BB288:BB289"/>
    <mergeCell ref="BC288:BC289"/>
    <mergeCell ref="BD288:BD289"/>
    <mergeCell ref="AS288:AS289"/>
    <mergeCell ref="AT288:AT289"/>
    <mergeCell ref="AU288:AU289"/>
    <mergeCell ref="AV288:AV289"/>
    <mergeCell ref="AW288:AW289"/>
    <mergeCell ref="AX288:AX289"/>
    <mergeCell ref="AM288:AM289"/>
    <mergeCell ref="AN288:AN289"/>
    <mergeCell ref="AO288:AO289"/>
    <mergeCell ref="AP288:AP289"/>
    <mergeCell ref="AQ288:AQ289"/>
    <mergeCell ref="AR288:AR289"/>
    <mergeCell ref="CC288:CC289"/>
    <mergeCell ref="CD288:CD289"/>
    <mergeCell ref="CE288:CE289"/>
    <mergeCell ref="C292:C293"/>
    <mergeCell ref="D292:E293"/>
    <mergeCell ref="F292:G293"/>
    <mergeCell ref="I292:M293"/>
    <mergeCell ref="O292:S293"/>
    <mergeCell ref="AB292:AD292"/>
    <mergeCell ref="AE292:AG292"/>
    <mergeCell ref="BW288:BW289"/>
    <mergeCell ref="BX288:BX289"/>
    <mergeCell ref="BY288:BY289"/>
    <mergeCell ref="BZ288:BZ289"/>
    <mergeCell ref="CA288:CA289"/>
    <mergeCell ref="CB288:CB289"/>
    <mergeCell ref="BQ288:BQ289"/>
    <mergeCell ref="BR288:BR289"/>
    <mergeCell ref="BS288:BS289"/>
    <mergeCell ref="BT288:BT289"/>
    <mergeCell ref="BU288:BU289"/>
    <mergeCell ref="BV288:BV289"/>
    <mergeCell ref="BK288:BK289"/>
    <mergeCell ref="BL288:BL289"/>
    <mergeCell ref="BM288:BM289"/>
    <mergeCell ref="BN288:BN289"/>
    <mergeCell ref="BO288:BO289"/>
    <mergeCell ref="BP288:BP289"/>
    <mergeCell ref="BE288:BE289"/>
    <mergeCell ref="BF288:BF289"/>
    <mergeCell ref="BG288:BG289"/>
    <mergeCell ref="BH288:BH289"/>
    <mergeCell ref="O296:O297"/>
    <mergeCell ref="P296:P297"/>
    <mergeCell ref="Q296:Q297"/>
    <mergeCell ref="R296:R297"/>
    <mergeCell ref="S296:S297"/>
    <mergeCell ref="T296:T297"/>
    <mergeCell ref="C296:C297"/>
    <mergeCell ref="I296:I297"/>
    <mergeCell ref="J296:J297"/>
    <mergeCell ref="K296:K297"/>
    <mergeCell ref="L296:L297"/>
    <mergeCell ref="M296:M297"/>
    <mergeCell ref="CD292:CD293"/>
    <mergeCell ref="CE292:CE293"/>
    <mergeCell ref="T293:AG293"/>
    <mergeCell ref="AH293:AS293"/>
    <mergeCell ref="AT293:AZ293"/>
    <mergeCell ref="BA293:BG293"/>
    <mergeCell ref="BH293:BN293"/>
    <mergeCell ref="BO293:BU293"/>
    <mergeCell ref="BV293:CB293"/>
    <mergeCell ref="AH292:AJ292"/>
    <mergeCell ref="AK292:AM292"/>
    <mergeCell ref="AN292:AP292"/>
    <mergeCell ref="AQ292:AS292"/>
    <mergeCell ref="AT292:CB292"/>
    <mergeCell ref="CC292:CC293"/>
    <mergeCell ref="AG296:AG297"/>
    <mergeCell ref="AH296:AH297"/>
    <mergeCell ref="AI296:AI297"/>
    <mergeCell ref="AJ296:AJ297"/>
    <mergeCell ref="AK296:AK297"/>
    <mergeCell ref="AL296:AL297"/>
    <mergeCell ref="AA296:AA297"/>
    <mergeCell ref="AB296:AB297"/>
    <mergeCell ref="AC296:AC297"/>
    <mergeCell ref="AD296:AD297"/>
    <mergeCell ref="AE296:AE297"/>
    <mergeCell ref="AF296:AF297"/>
    <mergeCell ref="U296:U297"/>
    <mergeCell ref="V296:V297"/>
    <mergeCell ref="W296:W297"/>
    <mergeCell ref="X296:X297"/>
    <mergeCell ref="Y296:Y297"/>
    <mergeCell ref="Z296:Z297"/>
    <mergeCell ref="BI296:BI297"/>
    <mergeCell ref="BJ296:BJ297"/>
    <mergeCell ref="AY296:AY297"/>
    <mergeCell ref="AZ296:AZ297"/>
    <mergeCell ref="BA296:BA297"/>
    <mergeCell ref="BB296:BB297"/>
    <mergeCell ref="BC296:BC297"/>
    <mergeCell ref="BD296:BD297"/>
    <mergeCell ref="AS296:AS297"/>
    <mergeCell ref="AT296:AT297"/>
    <mergeCell ref="AU296:AU297"/>
    <mergeCell ref="AV296:AV297"/>
    <mergeCell ref="AW296:AW297"/>
    <mergeCell ref="AX296:AX297"/>
    <mergeCell ref="AM296:AM297"/>
    <mergeCell ref="AN296:AN297"/>
    <mergeCell ref="AO296:AO297"/>
    <mergeCell ref="AP296:AP297"/>
    <mergeCell ref="AQ296:AQ297"/>
    <mergeCell ref="AR296:AR297"/>
    <mergeCell ref="CC296:CC297"/>
    <mergeCell ref="CD296:CD297"/>
    <mergeCell ref="CE296:CE297"/>
    <mergeCell ref="C300:C301"/>
    <mergeCell ref="D300:E301"/>
    <mergeCell ref="F300:G301"/>
    <mergeCell ref="I300:M301"/>
    <mergeCell ref="O300:S301"/>
    <mergeCell ref="AB300:AD300"/>
    <mergeCell ref="AE300:AG300"/>
    <mergeCell ref="BW296:BW297"/>
    <mergeCell ref="BX296:BX297"/>
    <mergeCell ref="BY296:BY297"/>
    <mergeCell ref="BZ296:BZ297"/>
    <mergeCell ref="CA296:CA297"/>
    <mergeCell ref="CB296:CB297"/>
    <mergeCell ref="BQ296:BQ297"/>
    <mergeCell ref="BR296:BR297"/>
    <mergeCell ref="BS296:BS297"/>
    <mergeCell ref="BT296:BT297"/>
    <mergeCell ref="BU296:BU297"/>
    <mergeCell ref="BV296:BV297"/>
    <mergeCell ref="BK296:BK297"/>
    <mergeCell ref="BL296:BL297"/>
    <mergeCell ref="BM296:BM297"/>
    <mergeCell ref="BN296:BN297"/>
    <mergeCell ref="BO296:BO297"/>
    <mergeCell ref="BP296:BP297"/>
    <mergeCell ref="BE296:BE297"/>
    <mergeCell ref="BF296:BF297"/>
    <mergeCell ref="BG296:BG297"/>
    <mergeCell ref="BH296:BH297"/>
    <mergeCell ref="O304:O305"/>
    <mergeCell ref="P304:P305"/>
    <mergeCell ref="Q304:Q305"/>
    <mergeCell ref="R304:R305"/>
    <mergeCell ref="S304:S305"/>
    <mergeCell ref="T304:T305"/>
    <mergeCell ref="C304:C305"/>
    <mergeCell ref="I304:I305"/>
    <mergeCell ref="J304:J305"/>
    <mergeCell ref="K304:K305"/>
    <mergeCell ref="L304:L305"/>
    <mergeCell ref="M304:M305"/>
    <mergeCell ref="CD300:CD301"/>
    <mergeCell ref="CE300:CE301"/>
    <mergeCell ref="T301:AG301"/>
    <mergeCell ref="AH301:AS301"/>
    <mergeCell ref="AT301:AZ301"/>
    <mergeCell ref="BA301:BG301"/>
    <mergeCell ref="BH301:BN301"/>
    <mergeCell ref="BO301:BU301"/>
    <mergeCell ref="BV301:CB301"/>
    <mergeCell ref="AH300:AJ300"/>
    <mergeCell ref="AK300:AM300"/>
    <mergeCell ref="AN300:AP300"/>
    <mergeCell ref="AQ300:AS300"/>
    <mergeCell ref="AT300:CB300"/>
    <mergeCell ref="CC300:CC301"/>
    <mergeCell ref="AG304:AG305"/>
    <mergeCell ref="AH304:AH305"/>
    <mergeCell ref="AI304:AI305"/>
    <mergeCell ref="AJ304:AJ305"/>
    <mergeCell ref="AK304:AK305"/>
    <mergeCell ref="AL304:AL305"/>
    <mergeCell ref="AA304:AA305"/>
    <mergeCell ref="AB304:AB305"/>
    <mergeCell ref="AC304:AC305"/>
    <mergeCell ref="AD304:AD305"/>
    <mergeCell ref="AE304:AE305"/>
    <mergeCell ref="AF304:AF305"/>
    <mergeCell ref="U304:U305"/>
    <mergeCell ref="V304:V305"/>
    <mergeCell ref="W304:W305"/>
    <mergeCell ref="X304:X305"/>
    <mergeCell ref="Y304:Y305"/>
    <mergeCell ref="Z304:Z305"/>
    <mergeCell ref="BI304:BI305"/>
    <mergeCell ref="BJ304:BJ305"/>
    <mergeCell ref="AY304:AY305"/>
    <mergeCell ref="AZ304:AZ305"/>
    <mergeCell ref="BA304:BA305"/>
    <mergeCell ref="BB304:BB305"/>
    <mergeCell ref="BC304:BC305"/>
    <mergeCell ref="BD304:BD305"/>
    <mergeCell ref="AS304:AS305"/>
    <mergeCell ref="AT304:AT305"/>
    <mergeCell ref="AU304:AU305"/>
    <mergeCell ref="AV304:AV305"/>
    <mergeCell ref="AW304:AW305"/>
    <mergeCell ref="AX304:AX305"/>
    <mergeCell ref="AM304:AM305"/>
    <mergeCell ref="AN304:AN305"/>
    <mergeCell ref="AO304:AO305"/>
    <mergeCell ref="AP304:AP305"/>
    <mergeCell ref="AQ304:AQ305"/>
    <mergeCell ref="AR304:AR305"/>
    <mergeCell ref="CC304:CC305"/>
    <mergeCell ref="CD304:CD305"/>
    <mergeCell ref="CE304:CE305"/>
    <mergeCell ref="C308:C309"/>
    <mergeCell ref="D308:E309"/>
    <mergeCell ref="F308:G309"/>
    <mergeCell ref="I308:M309"/>
    <mergeCell ref="O308:S309"/>
    <mergeCell ref="AB308:AD308"/>
    <mergeCell ref="AE308:AG308"/>
    <mergeCell ref="BW304:BW305"/>
    <mergeCell ref="BX304:BX305"/>
    <mergeCell ref="BY304:BY305"/>
    <mergeCell ref="BZ304:BZ305"/>
    <mergeCell ref="CA304:CA305"/>
    <mergeCell ref="CB304:CB305"/>
    <mergeCell ref="BQ304:BQ305"/>
    <mergeCell ref="BR304:BR305"/>
    <mergeCell ref="BS304:BS305"/>
    <mergeCell ref="BT304:BT305"/>
    <mergeCell ref="BU304:BU305"/>
    <mergeCell ref="BV304:BV305"/>
    <mergeCell ref="BK304:BK305"/>
    <mergeCell ref="BL304:BL305"/>
    <mergeCell ref="BM304:BM305"/>
    <mergeCell ref="BN304:BN305"/>
    <mergeCell ref="BO304:BO305"/>
    <mergeCell ref="BP304:BP305"/>
    <mergeCell ref="BE304:BE305"/>
    <mergeCell ref="BF304:BF305"/>
    <mergeCell ref="BG304:BG305"/>
    <mergeCell ref="BH304:BH305"/>
    <mergeCell ref="O312:O313"/>
    <mergeCell ref="P312:P313"/>
    <mergeCell ref="Q312:Q313"/>
    <mergeCell ref="R312:R313"/>
    <mergeCell ref="S312:S313"/>
    <mergeCell ref="T312:T313"/>
    <mergeCell ref="C312:C313"/>
    <mergeCell ref="I312:I313"/>
    <mergeCell ref="J312:J313"/>
    <mergeCell ref="K312:K313"/>
    <mergeCell ref="L312:L313"/>
    <mergeCell ref="M312:M313"/>
    <mergeCell ref="CD308:CD309"/>
    <mergeCell ref="CE308:CE309"/>
    <mergeCell ref="T309:AG309"/>
    <mergeCell ref="AH309:AS309"/>
    <mergeCell ref="AT309:AZ309"/>
    <mergeCell ref="BA309:BG309"/>
    <mergeCell ref="BH309:BN309"/>
    <mergeCell ref="BO309:BU309"/>
    <mergeCell ref="BV309:CB309"/>
    <mergeCell ref="AH308:AJ308"/>
    <mergeCell ref="AK308:AM308"/>
    <mergeCell ref="AN308:AP308"/>
    <mergeCell ref="AQ308:AS308"/>
    <mergeCell ref="AT308:CB308"/>
    <mergeCell ref="CC308:CC309"/>
    <mergeCell ref="AG312:AG313"/>
    <mergeCell ref="AH312:AH313"/>
    <mergeCell ref="AI312:AI313"/>
    <mergeCell ref="AJ312:AJ313"/>
    <mergeCell ref="AK312:AK313"/>
    <mergeCell ref="AL312:AL313"/>
    <mergeCell ref="AA312:AA313"/>
    <mergeCell ref="AB312:AB313"/>
    <mergeCell ref="AC312:AC313"/>
    <mergeCell ref="AD312:AD313"/>
    <mergeCell ref="AE312:AE313"/>
    <mergeCell ref="AF312:AF313"/>
    <mergeCell ref="U312:U313"/>
    <mergeCell ref="V312:V313"/>
    <mergeCell ref="W312:W313"/>
    <mergeCell ref="X312:X313"/>
    <mergeCell ref="Y312:Y313"/>
    <mergeCell ref="Z312:Z313"/>
    <mergeCell ref="BI312:BI313"/>
    <mergeCell ref="BJ312:BJ313"/>
    <mergeCell ref="AY312:AY313"/>
    <mergeCell ref="AZ312:AZ313"/>
    <mergeCell ref="BA312:BA313"/>
    <mergeCell ref="BB312:BB313"/>
    <mergeCell ref="BC312:BC313"/>
    <mergeCell ref="BD312:BD313"/>
    <mergeCell ref="AS312:AS313"/>
    <mergeCell ref="AT312:AT313"/>
    <mergeCell ref="AU312:AU313"/>
    <mergeCell ref="AV312:AV313"/>
    <mergeCell ref="AW312:AW313"/>
    <mergeCell ref="AX312:AX313"/>
    <mergeCell ref="AM312:AM313"/>
    <mergeCell ref="AN312:AN313"/>
    <mergeCell ref="AO312:AO313"/>
    <mergeCell ref="AP312:AP313"/>
    <mergeCell ref="AQ312:AQ313"/>
    <mergeCell ref="AR312:AR313"/>
    <mergeCell ref="CC312:CC313"/>
    <mergeCell ref="CD312:CD313"/>
    <mergeCell ref="CE312:CE313"/>
    <mergeCell ref="C316:C317"/>
    <mergeCell ref="D316:E317"/>
    <mergeCell ref="F316:G317"/>
    <mergeCell ref="I316:M317"/>
    <mergeCell ref="O316:S317"/>
    <mergeCell ref="AB316:AD316"/>
    <mergeCell ref="AE316:AG316"/>
    <mergeCell ref="BW312:BW313"/>
    <mergeCell ref="BX312:BX313"/>
    <mergeCell ref="BY312:BY313"/>
    <mergeCell ref="BZ312:BZ313"/>
    <mergeCell ref="CA312:CA313"/>
    <mergeCell ref="CB312:CB313"/>
    <mergeCell ref="BQ312:BQ313"/>
    <mergeCell ref="BR312:BR313"/>
    <mergeCell ref="BS312:BS313"/>
    <mergeCell ref="BT312:BT313"/>
    <mergeCell ref="BU312:BU313"/>
    <mergeCell ref="BV312:BV313"/>
    <mergeCell ref="BK312:BK313"/>
    <mergeCell ref="BL312:BL313"/>
    <mergeCell ref="BM312:BM313"/>
    <mergeCell ref="BN312:BN313"/>
    <mergeCell ref="BO312:BO313"/>
    <mergeCell ref="BP312:BP313"/>
    <mergeCell ref="BE312:BE313"/>
    <mergeCell ref="BF312:BF313"/>
    <mergeCell ref="BG312:BG313"/>
    <mergeCell ref="BH312:BH313"/>
    <mergeCell ref="O320:O321"/>
    <mergeCell ref="P320:P321"/>
    <mergeCell ref="Q320:Q321"/>
    <mergeCell ref="R320:R321"/>
    <mergeCell ref="S320:S321"/>
    <mergeCell ref="T320:T321"/>
    <mergeCell ref="C320:C321"/>
    <mergeCell ref="I320:I321"/>
    <mergeCell ref="J320:J321"/>
    <mergeCell ref="K320:K321"/>
    <mergeCell ref="L320:L321"/>
    <mergeCell ref="M320:M321"/>
    <mergeCell ref="CD316:CD317"/>
    <mergeCell ref="CE316:CE317"/>
    <mergeCell ref="T317:AG317"/>
    <mergeCell ref="AH317:AS317"/>
    <mergeCell ref="AT317:AZ317"/>
    <mergeCell ref="BA317:BG317"/>
    <mergeCell ref="BH317:BN317"/>
    <mergeCell ref="BO317:BU317"/>
    <mergeCell ref="BV317:CB317"/>
    <mergeCell ref="AH316:AJ316"/>
    <mergeCell ref="AK316:AM316"/>
    <mergeCell ref="AN316:AP316"/>
    <mergeCell ref="AQ316:AS316"/>
    <mergeCell ref="AT316:CB316"/>
    <mergeCell ref="CC316:CC317"/>
    <mergeCell ref="AG320:AG321"/>
    <mergeCell ref="AH320:AH321"/>
    <mergeCell ref="AI320:AI321"/>
    <mergeCell ref="AJ320:AJ321"/>
    <mergeCell ref="AK320:AK321"/>
    <mergeCell ref="AL320:AL321"/>
    <mergeCell ref="AA320:AA321"/>
    <mergeCell ref="AB320:AB321"/>
    <mergeCell ref="AC320:AC321"/>
    <mergeCell ref="AD320:AD321"/>
    <mergeCell ref="AE320:AE321"/>
    <mergeCell ref="AF320:AF321"/>
    <mergeCell ref="U320:U321"/>
    <mergeCell ref="V320:V321"/>
    <mergeCell ref="W320:W321"/>
    <mergeCell ref="X320:X321"/>
    <mergeCell ref="Y320:Y321"/>
    <mergeCell ref="Z320:Z321"/>
    <mergeCell ref="BI320:BI321"/>
    <mergeCell ref="BJ320:BJ321"/>
    <mergeCell ref="AY320:AY321"/>
    <mergeCell ref="AZ320:AZ321"/>
    <mergeCell ref="BA320:BA321"/>
    <mergeCell ref="BB320:BB321"/>
    <mergeCell ref="BC320:BC321"/>
    <mergeCell ref="BD320:BD321"/>
    <mergeCell ref="AS320:AS321"/>
    <mergeCell ref="AT320:AT321"/>
    <mergeCell ref="AU320:AU321"/>
    <mergeCell ref="AV320:AV321"/>
    <mergeCell ref="AW320:AW321"/>
    <mergeCell ref="AX320:AX321"/>
    <mergeCell ref="AM320:AM321"/>
    <mergeCell ref="AN320:AN321"/>
    <mergeCell ref="AO320:AO321"/>
    <mergeCell ref="AP320:AP321"/>
    <mergeCell ref="AQ320:AQ321"/>
    <mergeCell ref="AR320:AR321"/>
    <mergeCell ref="CC320:CC321"/>
    <mergeCell ref="CD320:CD321"/>
    <mergeCell ref="CE320:CE321"/>
    <mergeCell ref="C324:C325"/>
    <mergeCell ref="D324:E325"/>
    <mergeCell ref="F324:G325"/>
    <mergeCell ref="I324:M325"/>
    <mergeCell ref="O324:S325"/>
    <mergeCell ref="AB324:AD324"/>
    <mergeCell ref="AE324:AG324"/>
    <mergeCell ref="BW320:BW321"/>
    <mergeCell ref="BX320:BX321"/>
    <mergeCell ref="BY320:BY321"/>
    <mergeCell ref="BZ320:BZ321"/>
    <mergeCell ref="CA320:CA321"/>
    <mergeCell ref="CB320:CB321"/>
    <mergeCell ref="BQ320:BQ321"/>
    <mergeCell ref="BR320:BR321"/>
    <mergeCell ref="BS320:BS321"/>
    <mergeCell ref="BT320:BT321"/>
    <mergeCell ref="BU320:BU321"/>
    <mergeCell ref="BV320:BV321"/>
    <mergeCell ref="BK320:BK321"/>
    <mergeCell ref="BL320:BL321"/>
    <mergeCell ref="BM320:BM321"/>
    <mergeCell ref="BN320:BN321"/>
    <mergeCell ref="BO320:BO321"/>
    <mergeCell ref="BP320:BP321"/>
    <mergeCell ref="BE320:BE321"/>
    <mergeCell ref="BF320:BF321"/>
    <mergeCell ref="BG320:BG321"/>
    <mergeCell ref="BH320:BH321"/>
    <mergeCell ref="O328:O329"/>
    <mergeCell ref="P328:P329"/>
    <mergeCell ref="Q328:Q329"/>
    <mergeCell ref="R328:R329"/>
    <mergeCell ref="S328:S329"/>
    <mergeCell ref="T328:T329"/>
    <mergeCell ref="C328:C329"/>
    <mergeCell ref="I328:I329"/>
    <mergeCell ref="J328:J329"/>
    <mergeCell ref="K328:K329"/>
    <mergeCell ref="L328:L329"/>
    <mergeCell ref="M328:M329"/>
    <mergeCell ref="CD324:CD325"/>
    <mergeCell ref="CE324:CE325"/>
    <mergeCell ref="T325:AG325"/>
    <mergeCell ref="AH325:AS325"/>
    <mergeCell ref="AT325:AZ325"/>
    <mergeCell ref="BA325:BG325"/>
    <mergeCell ref="BH325:BN325"/>
    <mergeCell ref="BO325:BU325"/>
    <mergeCell ref="BV325:CB325"/>
    <mergeCell ref="AH324:AJ324"/>
    <mergeCell ref="AK324:AM324"/>
    <mergeCell ref="AN324:AP324"/>
    <mergeCell ref="AQ324:AS324"/>
    <mergeCell ref="AT324:CB324"/>
    <mergeCell ref="CC324:CC325"/>
    <mergeCell ref="AP328:AP329"/>
    <mergeCell ref="AQ328:AQ329"/>
    <mergeCell ref="AR328:AR329"/>
    <mergeCell ref="AG328:AG329"/>
    <mergeCell ref="AH328:AH329"/>
    <mergeCell ref="AI328:AI329"/>
    <mergeCell ref="AJ328:AJ329"/>
    <mergeCell ref="AK328:AK329"/>
    <mergeCell ref="AL328:AL329"/>
    <mergeCell ref="AA328:AA329"/>
    <mergeCell ref="AB328:AB329"/>
    <mergeCell ref="AC328:AC329"/>
    <mergeCell ref="AD328:AD329"/>
    <mergeCell ref="AE328:AE329"/>
    <mergeCell ref="AF328:AF329"/>
    <mergeCell ref="U328:U329"/>
    <mergeCell ref="V328:V329"/>
    <mergeCell ref="W328:W329"/>
    <mergeCell ref="X328:X329"/>
    <mergeCell ref="Y328:Y329"/>
    <mergeCell ref="Z328:Z329"/>
    <mergeCell ref="C332:C333"/>
    <mergeCell ref="D332:E333"/>
    <mergeCell ref="F332:G333"/>
    <mergeCell ref="I332:M333"/>
    <mergeCell ref="O332:S333"/>
    <mergeCell ref="AB332:AD332"/>
    <mergeCell ref="AE332:AG332"/>
    <mergeCell ref="BW328:BW329"/>
    <mergeCell ref="BX328:BX329"/>
    <mergeCell ref="BY328:BY329"/>
    <mergeCell ref="BZ328:BZ329"/>
    <mergeCell ref="CA328:CA329"/>
    <mergeCell ref="CB328:CB329"/>
    <mergeCell ref="BQ328:BQ329"/>
    <mergeCell ref="BR328:BR329"/>
    <mergeCell ref="BS328:BS329"/>
    <mergeCell ref="BT328:BT329"/>
    <mergeCell ref="BU328:BU329"/>
    <mergeCell ref="BV328:BV329"/>
    <mergeCell ref="BK328:BK329"/>
    <mergeCell ref="BL328:BL329"/>
    <mergeCell ref="BM328:BM329"/>
    <mergeCell ref="BN328:BN329"/>
    <mergeCell ref="BO328:BO329"/>
    <mergeCell ref="BP328:BP329"/>
    <mergeCell ref="BE328:BE329"/>
    <mergeCell ref="BF328:BF329"/>
    <mergeCell ref="BG328:BG329"/>
    <mergeCell ref="BH328:BH329"/>
    <mergeCell ref="BI328:BI329"/>
    <mergeCell ref="BJ328:BJ329"/>
    <mergeCell ref="AY328:AY329"/>
    <mergeCell ref="CD332:CD333"/>
    <mergeCell ref="CE332:CE333"/>
    <mergeCell ref="T333:AG333"/>
    <mergeCell ref="AH333:AS333"/>
    <mergeCell ref="AT333:AZ333"/>
    <mergeCell ref="BA333:BG333"/>
    <mergeCell ref="BH333:BN333"/>
    <mergeCell ref="BO333:BU333"/>
    <mergeCell ref="BV333:CB333"/>
    <mergeCell ref="AH332:AJ332"/>
    <mergeCell ref="AK332:AM332"/>
    <mergeCell ref="AN332:AP332"/>
    <mergeCell ref="AQ332:AS332"/>
    <mergeCell ref="AT332:CB332"/>
    <mergeCell ref="CC332:CC333"/>
    <mergeCell ref="CC328:CC329"/>
    <mergeCell ref="CD328:CD329"/>
    <mergeCell ref="CE328:CE329"/>
    <mergeCell ref="AZ328:AZ329"/>
    <mergeCell ref="BA328:BA329"/>
    <mergeCell ref="BB328:BB329"/>
    <mergeCell ref="BC328:BC329"/>
    <mergeCell ref="BD328:BD329"/>
    <mergeCell ref="AS328:AS329"/>
    <mergeCell ref="AT328:AT329"/>
    <mergeCell ref="AU328:AU329"/>
    <mergeCell ref="AV328:AV329"/>
    <mergeCell ref="AW328:AW329"/>
    <mergeCell ref="AX328:AX329"/>
    <mergeCell ref="AM328:AM329"/>
    <mergeCell ref="AN328:AN329"/>
    <mergeCell ref="AO328:AO329"/>
    <mergeCell ref="U336:U337"/>
    <mergeCell ref="V336:V337"/>
    <mergeCell ref="W336:W337"/>
    <mergeCell ref="X336:X337"/>
    <mergeCell ref="Y336:Y337"/>
    <mergeCell ref="Z336:Z337"/>
    <mergeCell ref="O336:O337"/>
    <mergeCell ref="P336:P337"/>
    <mergeCell ref="Q336:Q337"/>
    <mergeCell ref="R336:R337"/>
    <mergeCell ref="S336:S337"/>
    <mergeCell ref="T336:T337"/>
    <mergeCell ref="C336:C337"/>
    <mergeCell ref="I336:I337"/>
    <mergeCell ref="J336:J337"/>
    <mergeCell ref="K336:K337"/>
    <mergeCell ref="L336:L337"/>
    <mergeCell ref="M336:M337"/>
    <mergeCell ref="AM336:AM337"/>
    <mergeCell ref="AN336:AN337"/>
    <mergeCell ref="AO336:AO337"/>
    <mergeCell ref="AP336:AP337"/>
    <mergeCell ref="AQ336:AQ337"/>
    <mergeCell ref="AR336:AR337"/>
    <mergeCell ref="AG336:AG337"/>
    <mergeCell ref="AH336:AH337"/>
    <mergeCell ref="AI336:AI337"/>
    <mergeCell ref="AJ336:AJ337"/>
    <mergeCell ref="AK336:AK337"/>
    <mergeCell ref="AL336:AL337"/>
    <mergeCell ref="AA336:AA337"/>
    <mergeCell ref="AB336:AB337"/>
    <mergeCell ref="AC336:AC337"/>
    <mergeCell ref="AD336:AD337"/>
    <mergeCell ref="AE336:AE337"/>
    <mergeCell ref="AF336:AF337"/>
    <mergeCell ref="BE336:BE337"/>
    <mergeCell ref="BF336:BF337"/>
    <mergeCell ref="BG336:BG337"/>
    <mergeCell ref="BH336:BH337"/>
    <mergeCell ref="BI336:BI337"/>
    <mergeCell ref="BJ336:BJ337"/>
    <mergeCell ref="AY336:AY337"/>
    <mergeCell ref="AZ336:AZ337"/>
    <mergeCell ref="BA336:BA337"/>
    <mergeCell ref="BB336:BB337"/>
    <mergeCell ref="BC336:BC337"/>
    <mergeCell ref="BD336:BD337"/>
    <mergeCell ref="AS336:AS337"/>
    <mergeCell ref="AT336:AT337"/>
    <mergeCell ref="AU336:AU337"/>
    <mergeCell ref="AV336:AV337"/>
    <mergeCell ref="AW336:AW337"/>
    <mergeCell ref="AX336:AX337"/>
    <mergeCell ref="CC336:CC337"/>
    <mergeCell ref="CD336:CD337"/>
    <mergeCell ref="CE336:CE337"/>
    <mergeCell ref="BW336:BW337"/>
    <mergeCell ref="BX336:BX337"/>
    <mergeCell ref="BY336:BY337"/>
    <mergeCell ref="BZ336:BZ337"/>
    <mergeCell ref="CA336:CA337"/>
    <mergeCell ref="CB336:CB337"/>
    <mergeCell ref="BQ336:BQ337"/>
    <mergeCell ref="BR336:BR337"/>
    <mergeCell ref="BS336:BS337"/>
    <mergeCell ref="BT336:BT337"/>
    <mergeCell ref="BU336:BU337"/>
    <mergeCell ref="BV336:BV337"/>
    <mergeCell ref="BK336:BK337"/>
    <mergeCell ref="BL336:BL337"/>
    <mergeCell ref="BM336:BM337"/>
    <mergeCell ref="BN336:BN337"/>
    <mergeCell ref="BO336:BO337"/>
    <mergeCell ref="BP336:BP337"/>
  </mergeCells>
  <printOptions horizontalCentered="1"/>
  <pageMargins left="0" right="0" top="0" bottom="0.39370078740157483" header="0" footer="1.1811023622047245"/>
  <pageSetup paperSize="9" scale="65" orientation="portrait" r:id="rId1"/>
  <headerFooter>
    <oddFooter>&amp;L&amp;"Times New Roman,полужирный курсив"&amp;14
Главный судья - судья ССВК
Главный секретарь - судья МК, ССВК&amp;R&amp;"Arial Cyr,полужирный курсив"&amp;14
&amp;"Times New Roman,полужирный курсив"И.С Иванов (г. Чебоксары)
А.С. Рожкова (г. Н.Новгород)</oddFooter>
  </headerFooter>
  <rowBreaks count="4" manualBreakCount="4">
    <brk id="66" max="82" man="1"/>
    <brk id="129" max="82" man="1"/>
    <brk id="192" max="82" man="1"/>
    <brk id="247" max="8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-0.249977111117893"/>
  </sheetPr>
  <dimension ref="A1:CR103"/>
  <sheetViews>
    <sheetView showGridLines="0" view="pageBreakPreview" topLeftCell="A25" zoomScaleNormal="100" zoomScaleSheetLayoutView="100" workbookViewId="0">
      <selection activeCell="BP2" sqref="BP2"/>
    </sheetView>
  </sheetViews>
  <sheetFormatPr defaultColWidth="11.42578125" defaultRowHeight="11.1" customHeight="1" outlineLevelRow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customWidth="1" outlineLevel="1"/>
    <col min="70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6" width="1.7109375" style="296" customWidth="1"/>
    <col min="87" max="87" width="0.85546875" style="296" customWidth="1"/>
    <col min="88" max="90" width="4.28515625" style="224" customWidth="1"/>
    <col min="91" max="91" width="11.42578125" style="224"/>
    <col min="92" max="92" width="6.28515625" style="224" customWidth="1"/>
    <col min="93" max="93" width="4.5703125" style="224" customWidth="1"/>
    <col min="94" max="94" width="24.42578125" style="224" customWidth="1"/>
    <col min="95" max="95" width="5.7109375" style="224" customWidth="1"/>
    <col min="96" max="96" width="31.7109375" style="224" customWidth="1"/>
    <col min="97" max="97" width="9.7109375" style="224" customWidth="1"/>
    <col min="98" max="16384" width="11.42578125" style="224"/>
  </cols>
  <sheetData>
    <row r="1" spans="1:96" ht="20.100000000000001" customHeight="1" x14ac:dyDescent="0.2">
      <c r="AP1" s="228"/>
      <c r="AQ1" s="228"/>
      <c r="AR1" s="228">
        <f>SUM(AR2:AR65254)</f>
        <v>30</v>
      </c>
      <c r="AS1" s="228"/>
      <c r="AT1" s="228"/>
      <c r="AU1" s="228"/>
      <c r="BA1" s="228"/>
      <c r="BB1" s="228"/>
      <c r="BC1" s="228">
        <f>SUM(BC2:BC65254)</f>
        <v>0</v>
      </c>
      <c r="BD1" s="228"/>
      <c r="BE1" s="228"/>
      <c r="BF1" s="228"/>
      <c r="BG1" s="228"/>
      <c r="BH1" s="228"/>
      <c r="BI1" s="229"/>
      <c r="BJ1" s="229"/>
      <c r="BK1" s="230"/>
      <c r="BL1" s="1326" t="str">
        <f>СписокКЖ!A1</f>
        <v xml:space="preserve">ЧЕМПИОНАТ РОССИИ СРЕДИ лиц с ПОДА по настольному теннису  </v>
      </c>
      <c r="BM1" s="1326"/>
      <c r="BN1" s="1326"/>
      <c r="BO1" s="1326"/>
      <c r="BP1" s="1326"/>
      <c r="BQ1" s="1326"/>
      <c r="BR1" s="1326"/>
      <c r="BS1" s="1326"/>
      <c r="BT1" s="1326"/>
      <c r="BU1" s="1326"/>
      <c r="BV1" s="1326"/>
      <c r="BW1" s="1326"/>
      <c r="BX1" s="1326"/>
      <c r="BY1" s="1326"/>
      <c r="BZ1" s="1326"/>
      <c r="CA1" s="1326"/>
      <c r="CB1" s="1326"/>
      <c r="CC1" s="1326"/>
      <c r="CD1" s="1326"/>
      <c r="CE1" s="1326"/>
      <c r="CF1" s="1326"/>
      <c r="CG1" s="1326"/>
      <c r="CH1" s="1326"/>
      <c r="CI1" s="1326"/>
      <c r="CJ1" s="1326"/>
      <c r="CK1" s="1326"/>
      <c r="CL1" s="1326"/>
      <c r="CM1" s="231"/>
      <c r="CN1" s="231"/>
    </row>
    <row r="2" spans="1:96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8" t="str">
        <f>СписокКЖ!H2</f>
        <v>г. Чебоксары</v>
      </c>
      <c r="CM2" s="232"/>
      <c r="CN2" s="232"/>
    </row>
    <row r="3" spans="1:96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302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234"/>
      <c r="CN3" s="234" t="str">
        <f>BL3</f>
        <v>Командные соревнования. МУЖЧИНЫ 8 класс</v>
      </c>
    </row>
    <row r="4" spans="1:96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M4" s="234"/>
      <c r="CN4" s="234"/>
    </row>
    <row r="5" spans="1:96" ht="19.5" customHeight="1" x14ac:dyDescent="0.2">
      <c r="Z5" s="233"/>
      <c r="BK5" s="239"/>
      <c r="BP5" s="307" t="s">
        <v>56</v>
      </c>
      <c r="BQ5" s="307"/>
      <c r="BR5" s="307"/>
      <c r="BS5" s="307"/>
      <c r="BT5" s="307"/>
      <c r="BU5" s="307"/>
      <c r="CN5" s="314" t="str">
        <f>BP5</f>
        <v>Предварительный этап. Группа 1</v>
      </c>
      <c r="CO5" s="314"/>
      <c r="CP5" s="314"/>
    </row>
    <row r="6" spans="1:96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>IF(BE6=15,3,IF(BE6&gt;15,4))</f>
        <v>0</v>
      </c>
      <c r="BE6" s="247">
        <f>SUM(BE7,BE9,BE11,BE13)</f>
        <v>0</v>
      </c>
      <c r="BF6" s="247">
        <f>SUM(BF7,BF9,BF11,BF13)</f>
        <v>0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327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70"/>
      <c r="CJ6" s="253" t="s">
        <v>49</v>
      </c>
      <c r="CK6" s="253" t="s">
        <v>50</v>
      </c>
      <c r="CL6" s="254" t="s">
        <v>51</v>
      </c>
    </row>
    <row r="7" spans="1:96" ht="12.95" customHeight="1" x14ac:dyDescent="0.2">
      <c r="A7" s="255">
        <v>1</v>
      </c>
      <c r="B7" s="256">
        <f>IF(R6="","",VLOOKUP(R6,'[61]Посев групп'!B:N,2,FALSE))</f>
        <v>12</v>
      </c>
      <c r="C7" s="257">
        <v>1</v>
      </c>
      <c r="D7" s="258">
        <v>3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2" si="0">IF(E7="wo",0,IF(F7="wo",1,IF(E7&gt;F7,1,0)))</f>
        <v>0</v>
      </c>
      <c r="T7" s="263">
        <f t="shared" ref="T7:T12" si="1">IF(E7="wo",1,IF(F7="wo",0,IF(F7&gt;E7,1,0)))</f>
        <v>0</v>
      </c>
      <c r="U7" s="263">
        <f t="shared" ref="U7:U12" si="2">IF(G7="wo",0,IF(H7="wo",1,IF(G7&gt;H7,1,0)))</f>
        <v>0</v>
      </c>
      <c r="V7" s="263">
        <f t="shared" ref="V7:V12" si="3">IF(G7="wo",1,IF(H7="wo",0,IF(H7&gt;G7,1,0)))</f>
        <v>0</v>
      </c>
      <c r="W7" s="263">
        <f t="shared" ref="W7:W12" si="4">IF(I7="wo",0,IF(J7="wo",1,IF(I7&gt;J7,1,0)))</f>
        <v>0</v>
      </c>
      <c r="X7" s="263">
        <f t="shared" ref="X7:X12" si="5">IF(I7="wo",1,IF(J7="wo",0,IF(J7&gt;I7,1,0)))</f>
        <v>0</v>
      </c>
      <c r="Y7" s="263">
        <f t="shared" ref="Y7:Y12" si="6">IF(K7="wo",0,IF(L7="wo",1,IF(K7&gt;L7,1,0)))</f>
        <v>0</v>
      </c>
      <c r="Z7" s="263">
        <f t="shared" ref="Z7:Z12" si="7">IF(K7="wo",1,IF(L7="wo",0,IF(L7&gt;K7,1,0)))</f>
        <v>0</v>
      </c>
      <c r="AA7" s="263">
        <f t="shared" ref="AA7:AA12" si="8">IF(M7="wo",0,IF(N7="wo",1,IF(M7&gt;N7,1,0)))</f>
        <v>0</v>
      </c>
      <c r="AB7" s="263">
        <f t="shared" ref="AB7:AB12" si="9">IF(M7="wo",1,IF(N7="wo",0,IF(N7&gt;M7,1,0)))</f>
        <v>0</v>
      </c>
      <c r="AC7" s="263">
        <f t="shared" ref="AC7:AC12" si="10">IF(O7="wo",0,IF(P7="wo",1,IF(O7&gt;P7,1,0)))</f>
        <v>0</v>
      </c>
      <c r="AD7" s="263">
        <f t="shared" ref="AD7:AD12" si="11">IF(O7="wo",1,IF(P7="wo",0,IF(P7&gt;O7,1,0)))</f>
        <v>0</v>
      </c>
      <c r="AE7" s="263">
        <f t="shared" ref="AE7:AE12" si="12">IF(Q7="wo",0,IF(R7="wo",1,IF(Q7&gt;R7,1,0)))</f>
        <v>0</v>
      </c>
      <c r="AF7" s="263">
        <f t="shared" ref="AF7:AF12" si="13">IF(Q7="wo",1,IF(R7="wo",0,IF(R7&gt;Q7,1,0)))</f>
        <v>0</v>
      </c>
      <c r="AG7" s="264"/>
      <c r="AH7" s="264"/>
      <c r="AI7" s="265">
        <f t="shared" ref="AI7:AI12" si="14">IF(E7="",0,IF(E7="wo",0,IF(F7="wo",2,IF(AG7=AH7,0,IF(AG7&gt;AH7,2,1)))))</f>
        <v>0</v>
      </c>
      <c r="AJ7" s="265">
        <f t="shared" ref="AJ7:AJ12" si="15">IF(F7="",0,IF(F7="wo",0,IF(E7="wo",2,IF(AH7=AG7,0,IF(AH7&gt;AG7,2,1)))))</f>
        <v>0</v>
      </c>
      <c r="AK7" s="266" t="str">
        <f t="shared" ref="AK7:AK12" si="16">IF(E7="","",IF(E7="wo",0,IF(F7="wo",0,IF(E7=F7,"ERROR",IF(E7&gt;F7,F7,-1*E7)))))</f>
        <v>ERROR</v>
      </c>
      <c r="AL7" s="266" t="str">
        <f t="shared" ref="AL7:AL12" si="17">IF(G7="","",IF(G7="wo",0,IF(H7="wo",0,IF(G7=H7,"ERROR",IF(G7&gt;H7,H7,-1*G7)))))</f>
        <v/>
      </c>
      <c r="AM7" s="266" t="str">
        <f t="shared" ref="AM7:AM12" si="18">IF(I7="","",IF(I7="wo",0,IF(J7="wo",0,IF(I7=J7,"ERROR",IF(I7&gt;J7,J7,-1*I7)))))</f>
        <v/>
      </c>
      <c r="AN7" s="266" t="str">
        <f t="shared" ref="AN7:AN12" si="19">IF(K7="","",IF(K7="wo",0,IF(L7="wo",0,IF(K7=L7,"ERROR",IF(K7&gt;L7,L7,-1*K7)))))</f>
        <v/>
      </c>
      <c r="AO7" s="266" t="str">
        <f t="shared" ref="AO7:AO12" si="20">IF(M7="","",IF(M7="wo",0,IF(N7="wo",0,IF(M7=N7,"ERROR",IF(M7&gt;N7,N7,-1*M7)))))</f>
        <v/>
      </c>
      <c r="AP7" s="266" t="str">
        <f t="shared" ref="AP7:AP12" si="21">IF(O7="","",IF(O7="wo",0,IF(P7="wo",0,IF(O7=P7,"ERROR",IF(O7&gt;P7,P7,-1*O7)))))</f>
        <v/>
      </c>
      <c r="AQ7" s="266" t="str">
        <f t="shared" ref="AQ7:AQ12" si="22">IF(Q7="","",IF(Q7="wo",0,IF(R7="wo",0,IF(Q7=R7,"ERROR",IF(Q7&gt;R7,R7,-1*Q7)))))</f>
        <v/>
      </c>
      <c r="AR7" s="267" t="str">
        <f t="shared" ref="AR7:AR12" si="23">CONCATENATE(AG7,"  -  ",AH7)</f>
        <v xml:space="preserve">  -  </v>
      </c>
      <c r="AS7" s="268" t="str">
        <f t="shared" ref="AS7:AS12" si="24">AR7</f>
        <v xml:space="preserve">  -  </v>
      </c>
      <c r="AT7" s="265">
        <f t="shared" ref="AT7:AT12" si="25">IF(F7="",0,IF(F7="wo",0,IF(E7="wo",2,IF(AH7=AG7,0,IF(AH7&gt;AG7,2,1)))))</f>
        <v>0</v>
      </c>
      <c r="AU7" s="265">
        <f t="shared" ref="AU7:AU12" si="26">IF(E7="",0,IF(E7="wo",0,IF(F7="wo",2,IF(AG7=AH7,0,IF(AG7&gt;AH7,2,1)))))</f>
        <v>0</v>
      </c>
      <c r="AV7" s="266" t="str">
        <f t="shared" ref="AV7:AV12" si="27">IF(F7="","",IF(F7="wo",0,IF(E7="wo",0,IF(F7=E7,"ERROR",IF(F7&gt;E7,E7,-1*F7)))))</f>
        <v>ERROR</v>
      </c>
      <c r="AW7" s="266" t="str">
        <f t="shared" ref="AW7:AW12" si="28">IF(H7="","",IF(H7="wo",0,IF(G7="wo",0,IF(H7=G7,"ERROR",IF(H7&gt;G7,G7,-1*H7)))))</f>
        <v/>
      </c>
      <c r="AX7" s="266" t="str">
        <f t="shared" ref="AX7:AX12" si="29">IF(J7="","",IF(J7="wo",0,IF(I7="wo",0,IF(J7=I7,"ERROR",IF(J7&gt;I7,I7,-1*J7)))))</f>
        <v/>
      </c>
      <c r="AY7" s="266" t="str">
        <f t="shared" ref="AY7:AY12" si="30">IF(L7="","",IF(L7="wo",0,IF(K7="wo",0,IF(L7=K7,"ERROR",IF(L7&gt;K7,K7,-1*L7)))))</f>
        <v/>
      </c>
      <c r="AZ7" s="266" t="str">
        <f t="shared" ref="AZ7:AZ12" si="31">IF(N7="","",IF(N7="wo",0,IF(M7="wo",0,IF(N7=M7,"ERROR",IF(N7&gt;M7,M7,-1*N7)))))</f>
        <v/>
      </c>
      <c r="BA7" s="266" t="str">
        <f t="shared" ref="BA7:BA12" si="32">IF(P7="","",IF(P7="wo",0,IF(O7="wo",0,IF(P7=O7,"ERROR",IF(P7&gt;O7,O7,-1*P7)))))</f>
        <v/>
      </c>
      <c r="BB7" s="266" t="str">
        <f t="shared" ref="BB7:BB12" si="33">IF(R7="","",IF(R7="wo",0,IF(Q7="wo",0,IF(R7=Q7,"ERROR",IF(R7&gt;Q7,Q7,-1*R7)))))</f>
        <v/>
      </c>
      <c r="BC7" s="267" t="str">
        <f t="shared" ref="BC7:BC12" si="34">CONCATENATE(AH7,"  -  ",AG7)</f>
        <v xml:space="preserve">  -  </v>
      </c>
      <c r="BD7" s="268" t="str">
        <f t="shared" ref="BD7:BD12" si="35">BC7</f>
        <v xml:space="preserve">  -  </v>
      </c>
      <c r="BE7" s="269">
        <f>SUMIF(C7:C13,1,AI7:AI13)+SUMIF(D7:D13,1,AJ7:AJ13)</f>
        <v>0</v>
      </c>
      <c r="BF7" s="269" t="str">
        <f>IF(BE7&lt;&gt;0,RANK(BE7,BE7:BE13),"")</f>
        <v/>
      </c>
      <c r="BG7" s="270">
        <f>SUMIF(A7:A10,C7,B7:B10)</f>
        <v>12</v>
      </c>
      <c r="BH7" s="271">
        <f>SUMIF(A7:A10,D7,B7:B10)</f>
        <v>3</v>
      </c>
      <c r="BI7" s="237" t="s">
        <v>52</v>
      </c>
      <c r="BJ7" s="238">
        <f>1*BJ3+1</f>
        <v>1</v>
      </c>
      <c r="BK7" s="272">
        <v>1</v>
      </c>
      <c r="BL7" s="682" t="str">
        <f t="shared" ref="BL7:BL12" si="36">CONCATENATE(C7," ","-"," ",D7)</f>
        <v>1 - 3</v>
      </c>
      <c r="BM7" s="664" t="s">
        <v>367</v>
      </c>
      <c r="BN7" s="665" t="s">
        <v>297</v>
      </c>
      <c r="BO7" s="666">
        <v>10</v>
      </c>
      <c r="BP7" s="1172">
        <v>1</v>
      </c>
      <c r="BQ7" s="1323"/>
      <c r="BR7" s="1318" t="str">
        <f>IF(BQ7="","",VLOOKUP(BQ7,СписокКМ!$A$188:$C$236,3,FALSE))</f>
        <v/>
      </c>
      <c r="BS7" s="1318" t="e">
        <f>IF(BP7="","",VLOOKUP(BP7,СписокКМ!BS:BX,2,FALSE))</f>
        <v>#N/A</v>
      </c>
      <c r="BT7" s="1318" t="str">
        <f>IF(BQ7="","",VLOOKUP(BQ7,СписокКМ!$A$188:$C$236,3,FALSE))</f>
        <v/>
      </c>
      <c r="BU7" s="1318" t="str">
        <f>IF(BR7="","",VLOOKUP(BR7,СписокКМ!BU:BZ,2,FALSE))</f>
        <v/>
      </c>
      <c r="BV7" s="1177"/>
      <c r="BW7" s="1179"/>
      <c r="BX7" s="1179"/>
      <c r="BY7" s="1180"/>
      <c r="BZ7" s="276"/>
      <c r="CA7" s="277" t="str">
        <f>IF(AG9&lt;AH9,AI9,IF(AH9&lt;AG9,AI9," "))</f>
        <v xml:space="preserve"> </v>
      </c>
      <c r="CB7" s="278"/>
      <c r="CC7" s="279"/>
      <c r="CD7" s="277" t="str">
        <f>IF(AG7&lt;AH7,AI7,IF(AH7&lt;AG7,AI7," "))</f>
        <v xml:space="preserve"> </v>
      </c>
      <c r="CE7" s="280"/>
      <c r="CF7" s="279"/>
      <c r="CG7" s="277" t="str">
        <f>IF(AG11&lt;AH11,AI11,IF(AH11&lt;AG11,AI11," "))</f>
        <v xml:space="preserve"> </v>
      </c>
      <c r="CH7" s="278"/>
      <c r="CI7" s="1171"/>
      <c r="CJ7" s="1190">
        <f>BE7</f>
        <v>0</v>
      </c>
      <c r="CK7" s="1183"/>
      <c r="CL7" s="1185" t="str">
        <f>IF(BF8="",BF7,BF8)</f>
        <v/>
      </c>
      <c r="CN7" s="313" t="s">
        <v>59</v>
      </c>
      <c r="CO7" s="310">
        <f>BQ7</f>
        <v>0</v>
      </c>
      <c r="CP7" s="312" t="str">
        <f>IF(CO7="","",VLOOKUP(CO7,СписокКМ!$A$188:$C$236,3,FALSE))</f>
        <v>Х</v>
      </c>
      <c r="CQ7" s="313">
        <f>BQ11</f>
        <v>0</v>
      </c>
      <c r="CR7" s="312" t="str">
        <f>IF(CQ7="","",VLOOKUP(CQ7,СписокКМ!$A$188:$C$236,3,FALSE))</f>
        <v>Х</v>
      </c>
    </row>
    <row r="8" spans="1:96" ht="12.95" customHeight="1" x14ac:dyDescent="0.2">
      <c r="A8" s="255">
        <v>2</v>
      </c>
      <c r="B8" s="281">
        <f>IF(R6="","",VLOOKUP(R6,'[61]Посев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59" t="str">
        <f t="shared" si="36"/>
        <v>2 - 4</v>
      </c>
      <c r="BM8" s="525" t="s">
        <v>131</v>
      </c>
      <c r="BN8" s="654" t="s">
        <v>299</v>
      </c>
      <c r="BO8" s="655">
        <v>2</v>
      </c>
      <c r="BP8" s="1172"/>
      <c r="BQ8" s="1325"/>
      <c r="BR8" s="1321" t="e">
        <f>IF(BO8="","",VLOOKUP(BO8,СписокКМ!BR:BW,2,FALSE))</f>
        <v>#N/A</v>
      </c>
      <c r="BS8" s="1321" t="str">
        <f>IF(BP8="","",VLOOKUP(BP8,СписокКМ!BS:BX,2,FALSE))</f>
        <v/>
      </c>
      <c r="BT8" s="1321" t="str">
        <f>IF(BQ8="","",VLOOKUP(BQ8,СписокКМ!BT:BY,2,FALSE))</f>
        <v/>
      </c>
      <c r="BU8" s="1321" t="e">
        <f>IF(BR8="","",VLOOKUP(BR8,СписокКМ!BU:BZ,2,FALSE))</f>
        <v>#N/A</v>
      </c>
      <c r="BV8" s="1178"/>
      <c r="BW8" s="1181"/>
      <c r="BX8" s="1181"/>
      <c r="BY8" s="1182"/>
      <c r="BZ8" s="1187" t="str">
        <f>IF(AI9&lt;AJ9,AR9,IF(AJ9&lt;AI9,AS9," "))</f>
        <v xml:space="preserve"> </v>
      </c>
      <c r="CA8" s="1188"/>
      <c r="CB8" s="1189"/>
      <c r="CC8" s="1187" t="str">
        <f>IF(AI7&lt;AJ7,AR7,IF(AJ7&lt;AI7,AS7," "))</f>
        <v xml:space="preserve"> </v>
      </c>
      <c r="CD8" s="1188"/>
      <c r="CE8" s="1189"/>
      <c r="CF8" s="1187" t="str">
        <f>IF(AI11&lt;AJ11,AR11,IF(AJ11&lt;AI11,AS11," "))</f>
        <v xml:space="preserve"> </v>
      </c>
      <c r="CG8" s="1188"/>
      <c r="CH8" s="1189"/>
      <c r="CI8" s="1171"/>
      <c r="CJ8" s="1191"/>
      <c r="CK8" s="1184"/>
      <c r="CL8" s="1186"/>
      <c r="CN8" s="313" t="s">
        <v>60</v>
      </c>
      <c r="CO8" s="310">
        <f>BQ9</f>
        <v>0</v>
      </c>
      <c r="CP8" s="312" t="str">
        <f>IF(CO8="","",VLOOKUP(CO8,СписокКМ!$A$188:$C$236,3,FALSE))</f>
        <v>Х</v>
      </c>
      <c r="CQ8" s="313">
        <f>BQ13</f>
        <v>0</v>
      </c>
      <c r="CR8" s="312" t="str">
        <f>IF(CQ8="","",VLOOKUP(CQ8,СписокКМ!$A$188:$C$236,3,FALSE))</f>
        <v>Х</v>
      </c>
    </row>
    <row r="9" spans="1:96" ht="12.95" customHeight="1" x14ac:dyDescent="0.2">
      <c r="A9" s="255">
        <v>3</v>
      </c>
      <c r="B9" s="281">
        <f>IF(R6="","",VLOOKUP(R6,'[61]Посев групп'!B:L,6,FALSE))</f>
        <v>3</v>
      </c>
      <c r="C9" s="257">
        <v>1</v>
      </c>
      <c r="D9" s="258">
        <v>2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/>
      <c r="AH9" s="264"/>
      <c r="AI9" s="265">
        <f t="shared" si="14"/>
        <v>0</v>
      </c>
      <c r="AJ9" s="265">
        <f t="shared" si="15"/>
        <v>0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 xml:space="preserve">  -  </v>
      </c>
      <c r="AS9" s="268" t="str">
        <f t="shared" si="24"/>
        <v xml:space="preserve">  -  </v>
      </c>
      <c r="AT9" s="265">
        <f t="shared" si="25"/>
        <v>0</v>
      </c>
      <c r="AU9" s="265">
        <f t="shared" si="26"/>
        <v>0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 xml:space="preserve">  -  </v>
      </c>
      <c r="BD9" s="268" t="str">
        <f t="shared" si="35"/>
        <v xml:space="preserve">  -  </v>
      </c>
      <c r="BE9" s="269">
        <f>SUMIF(C7:C13,2,AI7:AI13)+SUMIF(D7:D13,2,AJ7:AJ13)</f>
        <v>0</v>
      </c>
      <c r="BF9" s="269" t="str">
        <f>IF(BE9&lt;&gt;0,RANK(BE9,BE7:BE13),"")</f>
        <v/>
      </c>
      <c r="BG9" s="270">
        <f>SUMIF(A7:A10,C9,B7:B10)</f>
        <v>12</v>
      </c>
      <c r="BH9" s="271">
        <f>SUMIF(A7:A10,D9,B7:B10)</f>
        <v>4</v>
      </c>
      <c r="BI9" s="237" t="str">
        <f>BI8</f>
        <v>Группа 1</v>
      </c>
      <c r="BJ9" s="238">
        <f>1+BJ8</f>
        <v>3</v>
      </c>
      <c r="BK9" s="272">
        <v>2</v>
      </c>
      <c r="BL9" s="684" t="str">
        <f t="shared" si="36"/>
        <v>1 - 2</v>
      </c>
      <c r="BM9" s="670" t="s">
        <v>367</v>
      </c>
      <c r="BN9" s="670" t="s">
        <v>298</v>
      </c>
      <c r="BO9" s="671">
        <v>10</v>
      </c>
      <c r="BP9" s="1192">
        <v>2</v>
      </c>
      <c r="BQ9" s="1323"/>
      <c r="BR9" s="1318" t="str">
        <f>IF(BQ9="","",VLOOKUP(BQ9,СписокКМ!$A$188:$C$236,3,FALSE))</f>
        <v/>
      </c>
      <c r="BS9" s="1318" t="e">
        <f>IF(BP9="","",VLOOKUP(BP9,СписокКМ!BS:BX,2,FALSE))</f>
        <v>#N/A</v>
      </c>
      <c r="BT9" s="1318" t="str">
        <f>IF(BQ9="","",VLOOKUP(BQ9,СписокКМ!$A$188:$C$236,3,FALSE))</f>
        <v/>
      </c>
      <c r="BU9" s="1318" t="str">
        <f>IF(BR9="","",VLOOKUP(BR9,СписокКМ!BU:BZ,2,FALSE))</f>
        <v/>
      </c>
      <c r="BV9" s="1177"/>
      <c r="BW9" s="288"/>
      <c r="BX9" s="277" t="str">
        <f>IF(AG9&lt;AH9,AT9,IF(AH9&lt;AG9,AT9," "))</f>
        <v xml:space="preserve"> </v>
      </c>
      <c r="BY9" s="278"/>
      <c r="BZ9" s="1179"/>
      <c r="CA9" s="1179"/>
      <c r="CB9" s="1180"/>
      <c r="CC9" s="279"/>
      <c r="CD9" s="277" t="str">
        <f>IF(AG12&lt;AH12,AI12,IF(AH12&lt;AG12,AI12," "))</f>
        <v xml:space="preserve"> </v>
      </c>
      <c r="CE9" s="278"/>
      <c r="CF9" s="289"/>
      <c r="CG9" s="290" t="str">
        <f>IF(AG8&lt;AH8,AI8,IF(AH8&lt;AG8,AI8," "))</f>
        <v xml:space="preserve"> </v>
      </c>
      <c r="CH9" s="280"/>
      <c r="CI9" s="1171"/>
      <c r="CJ9" s="1190">
        <f>BE9</f>
        <v>0</v>
      </c>
      <c r="CK9" s="1183"/>
      <c r="CL9" s="1185" t="str">
        <f>IF(BF10="",BF9,BF10)</f>
        <v/>
      </c>
      <c r="CN9" s="313" t="s">
        <v>61</v>
      </c>
      <c r="CO9" s="310">
        <f>BQ7</f>
        <v>0</v>
      </c>
      <c r="CP9" s="312" t="str">
        <f>IF(CO9="","",VLOOKUP(CO9,СписокКМ!$A$188:$C$236,3,FALSE))</f>
        <v>Х</v>
      </c>
      <c r="CQ9" s="313">
        <f>BQ9</f>
        <v>0</v>
      </c>
      <c r="CR9" s="312" t="str">
        <f>IF(CQ9="","",VLOOKUP(CQ9,СписокКМ!$A$188:$C$236,3,FALSE))</f>
        <v>Х</v>
      </c>
    </row>
    <row r="10" spans="1:96" ht="12.95" customHeight="1" x14ac:dyDescent="0.2">
      <c r="A10" s="255">
        <v>4</v>
      </c>
      <c r="B10" s="281">
        <f>IF(R6="","",VLOOKUP(R6,'[61]Посев групп'!B:L,8,FALSE))</f>
        <v>0</v>
      </c>
      <c r="C10" s="257">
        <v>3</v>
      </c>
      <c r="D10" s="258">
        <v>4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60" t="str">
        <f t="shared" si="36"/>
        <v>3 - 4</v>
      </c>
      <c r="BM10" s="656" t="s">
        <v>131</v>
      </c>
      <c r="BN10" s="656" t="s">
        <v>303</v>
      </c>
      <c r="BO10" s="657">
        <v>2</v>
      </c>
      <c r="BP10" s="1193"/>
      <c r="BQ10" s="1325"/>
      <c r="BR10" s="1321" t="e">
        <f>IF(BO10="","",VLOOKUP(BO10,СписокКМ!BR:BW,2,FALSE))</f>
        <v>#N/A</v>
      </c>
      <c r="BS10" s="1321" t="str">
        <f>IF(BP10="","",VLOOKUP(BP10,СписокКМ!BS:BX,2,FALSE))</f>
        <v/>
      </c>
      <c r="BT10" s="1321" t="str">
        <f>IF(BQ10="","",VLOOKUP(BQ10,СписокКМ!BT:BY,2,FALSE))</f>
        <v/>
      </c>
      <c r="BU10" s="1321" t="e">
        <f>IF(BR10="","",VLOOKUP(BR10,СписокКМ!BU:BZ,2,FALSE))</f>
        <v>#N/A</v>
      </c>
      <c r="BV10" s="1178"/>
      <c r="BW10" s="1187" t="str">
        <f>IF(AI9&gt;AJ9,BC9,IF(AJ9&gt;AI9,BD9," "))</f>
        <v xml:space="preserve"> </v>
      </c>
      <c r="BX10" s="1188"/>
      <c r="BY10" s="1189"/>
      <c r="BZ10" s="1181"/>
      <c r="CA10" s="1181"/>
      <c r="CB10" s="1182"/>
      <c r="CC10" s="1187" t="str">
        <f>IF(AI12&lt;AJ12,AR12,IF(AJ12&lt;AI12,AS12," "))</f>
        <v xml:space="preserve"> 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71"/>
      <c r="CJ10" s="1191"/>
      <c r="CK10" s="1184"/>
      <c r="CL10" s="1186"/>
      <c r="CN10" s="313" t="s">
        <v>62</v>
      </c>
      <c r="CO10" s="310">
        <f>BQ11</f>
        <v>0</v>
      </c>
      <c r="CP10" s="312" t="str">
        <f>IF(CO10="","",VLOOKUP(CO10,СписокКМ!$A$188:$C$236,3,FALSE))</f>
        <v>Х</v>
      </c>
      <c r="CQ10" s="313">
        <f>BQ13</f>
        <v>0</v>
      </c>
      <c r="CR10" s="312" t="str">
        <f>IF(CQ10="","",VLOOKUP(CQ10,СписокКМ!$A$188:$C$236,3,FALSE))</f>
        <v>Х</v>
      </c>
    </row>
    <row r="11" spans="1:96" ht="12.95" customHeight="1" x14ac:dyDescent="0.2">
      <c r="A11" s="255">
        <v>5</v>
      </c>
      <c r="B11" s="291"/>
      <c r="C11" s="257">
        <v>1</v>
      </c>
      <c r="D11" s="258">
        <v>4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>SUMIF(C7:C13,3,AI7:AI13)+SUMIF(D7:D13,3,AJ7:AJ13)</f>
        <v>0</v>
      </c>
      <c r="BF11" s="269" t="str">
        <f>IF(BE11&lt;&gt;0,RANK(BE11,BE7:BE13),"")</f>
        <v/>
      </c>
      <c r="BG11" s="270">
        <f>SUMIF(A7:A10,C11,B7:B10)</f>
        <v>12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59" t="str">
        <f t="shared" si="36"/>
        <v>1 - 4</v>
      </c>
      <c r="BM11" s="525" t="s">
        <v>131</v>
      </c>
      <c r="BN11" s="654" t="s">
        <v>304</v>
      </c>
      <c r="BO11" s="655">
        <v>1</v>
      </c>
      <c r="BP11" s="1192">
        <v>3</v>
      </c>
      <c r="BQ11" s="1323"/>
      <c r="BR11" s="1318" t="str">
        <f>IF(BQ11="","",VLOOKUP(BQ11,СписокКМ!$A$188:$C$236,3,FALSE))</f>
        <v/>
      </c>
      <c r="BS11" s="1318" t="e">
        <f>IF(BP11="","",VLOOKUP(BP11,СписокКМ!BS:BX,2,FALSE))</f>
        <v>#N/A</v>
      </c>
      <c r="BT11" s="1318" t="str">
        <f>IF(BQ11="","",VLOOKUP(BQ11,СписокКМ!$A$188:$C$236,3,FALSE))</f>
        <v/>
      </c>
      <c r="BU11" s="1318" t="str">
        <f>IF(BR11="","",VLOOKUP(BR11,СписокКМ!BU:BZ,2,FALSE))</f>
        <v/>
      </c>
      <c r="BV11" s="1177"/>
      <c r="BW11" s="292"/>
      <c r="BX11" s="277" t="str">
        <f>IF(AG7&lt;AH7,AT7,IF(AH7&lt;AG7,AT7," "))</f>
        <v xml:space="preserve"> </v>
      </c>
      <c r="BY11" s="278"/>
      <c r="BZ11" s="279"/>
      <c r="CA11" s="277" t="str">
        <f>IF(AG12&lt;AH12,AT12,IF(AH12&lt;AG12,AT12," "))</f>
        <v xml:space="preserve"> </v>
      </c>
      <c r="CB11" s="278"/>
      <c r="CC11" s="1194"/>
      <c r="CD11" s="1194"/>
      <c r="CE11" s="1195"/>
      <c r="CF11" s="289"/>
      <c r="CG11" s="290" t="str">
        <f>IF(AG10&lt;AH10,AI10,IF(AH10&lt;AG10,AI10," "))</f>
        <v xml:space="preserve"> </v>
      </c>
      <c r="CH11" s="280"/>
      <c r="CI11" s="1171"/>
      <c r="CJ11" s="1190">
        <f>BE11</f>
        <v>0</v>
      </c>
      <c r="CK11" s="1183"/>
      <c r="CL11" s="1185" t="str">
        <f>IF(BF12="",BF11,BF12)</f>
        <v/>
      </c>
      <c r="CN11" s="313" t="s">
        <v>63</v>
      </c>
      <c r="CO11" s="310">
        <f>BQ7</f>
        <v>0</v>
      </c>
      <c r="CP11" s="312" t="str">
        <f>IF(CO11="","",VLOOKUP(CO11,СписокКМ!$A$188:$C$236,3,FALSE))</f>
        <v>Х</v>
      </c>
      <c r="CQ11" s="313">
        <f>BQ13</f>
        <v>0</v>
      </c>
      <c r="CR11" s="312" t="str">
        <f>IF(CQ11="","",VLOOKUP(CQ11,СписокКМ!$A$188:$C$236,3,FALSE))</f>
        <v>Х</v>
      </c>
    </row>
    <row r="12" spans="1:96" ht="12.95" customHeight="1" x14ac:dyDescent="0.2">
      <c r="A12" s="255">
        <v>6</v>
      </c>
      <c r="C12" s="257">
        <v>2</v>
      </c>
      <c r="D12" s="258">
        <v>3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/>
      <c r="AH12" s="264"/>
      <c r="AI12" s="265">
        <f t="shared" si="14"/>
        <v>0</v>
      </c>
      <c r="AJ12" s="265">
        <f t="shared" si="15"/>
        <v>0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 xml:space="preserve">  -  </v>
      </c>
      <c r="AS12" s="268" t="str">
        <f t="shared" si="24"/>
        <v xml:space="preserve">  -  </v>
      </c>
      <c r="AT12" s="265">
        <f t="shared" si="25"/>
        <v>0</v>
      </c>
      <c r="AU12" s="265">
        <f t="shared" si="26"/>
        <v>0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 xml:space="preserve">  -  </v>
      </c>
      <c r="BD12" s="268" t="str">
        <f t="shared" si="35"/>
        <v xml:space="preserve">  -  </v>
      </c>
      <c r="BE12" s="282"/>
      <c r="BF12" s="282"/>
      <c r="BG12" s="270">
        <f>SUMIF(A7:A10,C12,B7:B10)</f>
        <v>4</v>
      </c>
      <c r="BH12" s="271">
        <f>SUMIF(A7:A10,D12,B7:B10)</f>
        <v>3</v>
      </c>
      <c r="BI12" s="237" t="str">
        <f>BI11</f>
        <v>Группа 1</v>
      </c>
      <c r="BJ12" s="238">
        <f>1+BJ11</f>
        <v>6</v>
      </c>
      <c r="BK12" s="272">
        <v>3</v>
      </c>
      <c r="BL12" s="685" t="str">
        <f t="shared" si="36"/>
        <v>2 - 3</v>
      </c>
      <c r="BM12" s="679" t="s">
        <v>367</v>
      </c>
      <c r="BN12" s="679" t="s">
        <v>299</v>
      </c>
      <c r="BO12" s="686">
        <v>10</v>
      </c>
      <c r="BP12" s="1193"/>
      <c r="BQ12" s="1325"/>
      <c r="BR12" s="1321" t="e">
        <f>IF(BO12="","",VLOOKUP(BO12,СписокКМ!BR:BW,2,FALSE))</f>
        <v>#N/A</v>
      </c>
      <c r="BS12" s="1321" t="str">
        <f>IF(BP12="","",VLOOKUP(BP12,СписокКМ!BS:BX,2,FALSE))</f>
        <v/>
      </c>
      <c r="BT12" s="1321" t="str">
        <f>IF(BQ12="","",VLOOKUP(BQ12,СписокКМ!BT:BY,2,FALSE))</f>
        <v/>
      </c>
      <c r="BU12" s="1321" t="e">
        <f>IF(BR12="","",VLOOKUP(BR12,СписокКМ!BU:BZ,2,FALSE))</f>
        <v>#N/A</v>
      </c>
      <c r="BV12" s="1178"/>
      <c r="BW12" s="1187" t="str">
        <f>IF(AI7&gt;AJ7,BC7,IF(AJ7&gt;AI7,BD7," "))</f>
        <v xml:space="preserve"> </v>
      </c>
      <c r="BX12" s="1188"/>
      <c r="BY12" s="1189"/>
      <c r="BZ12" s="1187" t="str">
        <f>IF(AI12&gt;AJ12,BC12,IF(AJ12&gt;AI12,BD12," "))</f>
        <v xml:space="preserve"> </v>
      </c>
      <c r="CA12" s="1188"/>
      <c r="CB12" s="1189"/>
      <c r="CC12" s="1181"/>
      <c r="CD12" s="1181"/>
      <c r="CE12" s="1182"/>
      <c r="CF12" s="1187" t="str">
        <f>IF(AI10&lt;AJ10,AR10,IF(AJ10&lt;AI10,AS10," "))</f>
        <v xml:space="preserve"> </v>
      </c>
      <c r="CG12" s="1188"/>
      <c r="CH12" s="1189"/>
      <c r="CI12" s="1171"/>
      <c r="CJ12" s="1191"/>
      <c r="CK12" s="1184"/>
      <c r="CL12" s="1186"/>
      <c r="CN12" s="313" t="s">
        <v>64</v>
      </c>
      <c r="CO12" s="310">
        <f>BQ9</f>
        <v>0</v>
      </c>
      <c r="CP12" s="312" t="str">
        <f>IF(CO12="","",VLOOKUP(CO12,СписокКМ!$A$188:$C$236,3,FALSE))</f>
        <v>Х</v>
      </c>
      <c r="CQ12" s="313">
        <f>BQ11</f>
        <v>0</v>
      </c>
      <c r="CR12" s="312" t="str">
        <f>IF(CQ12="","",VLOOKUP(CQ12,СписокКМ!$A$188:$C$236,3,FALSE))</f>
        <v>Х</v>
      </c>
    </row>
    <row r="13" spans="1:96" ht="12.95" customHeight="1" x14ac:dyDescent="0.2"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V13" s="224"/>
      <c r="AW13" s="224"/>
      <c r="AX13" s="224"/>
      <c r="AY13" s="224"/>
      <c r="AZ13" s="224"/>
      <c r="BE13" s="269">
        <f>SUMIF(C7:C13,4,AI7:AI13)+SUMIF(D7:D13,4,AJ7:AJ13)</f>
        <v>0</v>
      </c>
      <c r="BF13" s="269" t="str">
        <f>IF(BE13&lt;&gt;0,RANK(BE13,BE7:BE13),"")</f>
        <v/>
      </c>
      <c r="BP13" s="1192">
        <v>4</v>
      </c>
      <c r="BQ13" s="1323"/>
      <c r="BR13" s="1318" t="str">
        <f>IF(BQ13="","",VLOOKUP(BQ13,СписокКМ!$A$188:$C$236,3,FALSE))</f>
        <v/>
      </c>
      <c r="BS13" s="1318" t="e">
        <f>IF(BP13="","",VLOOKUP(BP13,СписокКМ!BS:BX,2,FALSE))</f>
        <v>#N/A</v>
      </c>
      <c r="BT13" s="1318" t="str">
        <f>IF(BQ13="","",VLOOKUP(BQ13,СписокКМ!$A$188:$C$236,3,FALSE))</f>
        <v/>
      </c>
      <c r="BU13" s="1318" t="str">
        <f>IF(BR13="","",VLOOKUP(BR13,СписокКМ!BU:BZ,2,FALSE))</f>
        <v/>
      </c>
      <c r="BV13" s="1206" t="str">
        <f>IF(B7=0,"",VLOOKUP(BQ13,[61]СПИСКИ!B:Z,23,FALSE))</f>
        <v xml:space="preserve"> </v>
      </c>
      <c r="BW13" s="288"/>
      <c r="BX13" s="277" t="str">
        <f>IF(AG11&lt;AH11,AT11,IF(AH11&lt;AG11,AT11,"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IF(AG10&lt;AH10,AT10,IF(AH10&lt;AG10,AT10," "))</f>
        <v xml:space="preserve"> </v>
      </c>
      <c r="CE13" s="278"/>
      <c r="CF13" s="1208"/>
      <c r="CG13" s="1179"/>
      <c r="CH13" s="1180"/>
      <c r="CI13" s="1171"/>
      <c r="CJ13" s="1190">
        <f>BE13</f>
        <v>0</v>
      </c>
      <c r="CK13" s="1197"/>
      <c r="CL13" s="1185" t="str">
        <f>IF(BF14="",BF13,BF14)</f>
        <v/>
      </c>
    </row>
    <row r="14" spans="1:96" ht="12.95" customHeight="1" x14ac:dyDescent="0.2"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V14" s="224"/>
      <c r="AW14" s="224"/>
      <c r="AX14" s="224"/>
      <c r="AY14" s="224"/>
      <c r="AZ14" s="224"/>
      <c r="BE14" s="282"/>
      <c r="BF14" s="282"/>
      <c r="BL14" s="297"/>
      <c r="BM14" s="298"/>
      <c r="BN14" s="299"/>
      <c r="BO14" s="300"/>
      <c r="BP14" s="1203"/>
      <c r="BQ14" s="1324"/>
      <c r="BR14" s="1319" t="str">
        <f>IF(BO14="","",VLOOKUP(BO14,СписокКМ!BR:BW,2,FALSE))</f>
        <v/>
      </c>
      <c r="BS14" s="1319" t="str">
        <f>IF(BP14="","",VLOOKUP(BP14,СписокКМ!BS:BX,2,FALSE))</f>
        <v/>
      </c>
      <c r="BT14" s="1319" t="str">
        <f>IF(BQ14="","",VLOOKUP(BQ14,СписокКМ!BT:BY,2,FALSE))</f>
        <v/>
      </c>
      <c r="BU14" s="1319" t="str">
        <f>IF(BR14="","",VLOOKUP(BR14,СписокКМ!BU:BZ,2,FALSE))</f>
        <v/>
      </c>
      <c r="BV14" s="1207"/>
      <c r="BW14" s="1200" t="str">
        <f>IF(AI11&gt;AJ11,BC11,IF(AJ11&gt;AI11,BD11," "))</f>
        <v xml:space="preserve"> </v>
      </c>
      <c r="BX14" s="1201"/>
      <c r="BY14" s="1202"/>
      <c r="BZ14" s="1200" t="str">
        <f>IF(AI8&gt;AJ8,BC8,IF(AJ8&gt;AI8,BD8," "))</f>
        <v xml:space="preserve"> </v>
      </c>
      <c r="CA14" s="1201"/>
      <c r="CB14" s="1202"/>
      <c r="CC14" s="1200" t="str">
        <f>IF(AI10&gt;AJ10,BC10,IF(AJ10&gt;AI10,BD10," "))</f>
        <v xml:space="preserve"> </v>
      </c>
      <c r="CD14" s="1201"/>
      <c r="CE14" s="1202"/>
      <c r="CF14" s="1209"/>
      <c r="CG14" s="1210"/>
      <c r="CH14" s="1211"/>
      <c r="CI14" s="1322"/>
      <c r="CJ14" s="1212"/>
      <c r="CK14" s="1198"/>
      <c r="CL14" s="1199"/>
    </row>
    <row r="15" spans="1:96" ht="15.95" customHeight="1" x14ac:dyDescent="0.2">
      <c r="Z15" s="233"/>
      <c r="AP15" s="228"/>
      <c r="AQ15" s="228"/>
      <c r="AR15" s="228"/>
      <c r="AS15" s="228"/>
      <c r="AT15" s="228"/>
      <c r="AU15" s="228"/>
      <c r="BA15" s="228"/>
      <c r="BB15" s="228"/>
      <c r="BC15" s="228"/>
      <c r="BD15" s="228"/>
      <c r="BE15" s="228"/>
      <c r="BF15" s="228"/>
      <c r="BG15" s="228"/>
      <c r="BH15" s="228"/>
      <c r="BI15" s="229"/>
      <c r="BJ15" s="229"/>
      <c r="BK15" s="230"/>
      <c r="BL15" s="235"/>
      <c r="BM15" s="235"/>
      <c r="BN15" s="235"/>
      <c r="BO15" s="235"/>
      <c r="BP15" s="235"/>
      <c r="BQ15" s="235"/>
      <c r="BR15" s="236"/>
      <c r="BS15" s="236"/>
      <c r="BT15" s="236"/>
      <c r="BU15" s="236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4"/>
      <c r="CN15" s="234"/>
    </row>
    <row r="16" spans="1:96" ht="19.5" customHeight="1" x14ac:dyDescent="0.2">
      <c r="Z16" s="233"/>
      <c r="BK16" s="239"/>
      <c r="BM16" s="307"/>
      <c r="BN16" s="307"/>
      <c r="BO16" s="307"/>
      <c r="BP16" s="307" t="s">
        <v>57</v>
      </c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N16" s="314" t="str">
        <f>BP16</f>
        <v>Предварительный этап. Группа 2</v>
      </c>
    </row>
    <row r="17" spans="1:96" ht="15" customHeight="1" x14ac:dyDescent="0.2">
      <c r="A17" s="240">
        <f>1+A6</f>
        <v>2</v>
      </c>
      <c r="B17" s="241">
        <v>4</v>
      </c>
      <c r="C17" s="242" t="str">
        <f>"КОМАНДЫ. Предварительный этап. Группа "&amp;A17</f>
        <v>КОМАНДЫ. Предварительный этап. Группа 2</v>
      </c>
      <c r="D17" s="24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4"/>
      <c r="P17" s="244"/>
      <c r="Q17" s="244"/>
      <c r="R17" s="245">
        <f>1+R6</f>
        <v>2</v>
      </c>
      <c r="Z17" s="233"/>
      <c r="AR17" s="246">
        <f>IF(B18=0,0,(IF(B19=0,1,IF(B20=0,2,IF(B21=0,3,IF(B21&gt;0,4))))))</f>
        <v>4</v>
      </c>
      <c r="BC17" s="246" t="b">
        <f>IF(BE17=15,3,IF(BE17&gt;15,4))</f>
        <v>0</v>
      </c>
      <c r="BE17" s="247">
        <f>SUM(BE18,BE20,BE22,BE24)</f>
        <v>0</v>
      </c>
      <c r="BF17" s="247">
        <f>SUM(BF18,BF20,BF22,BF24)</f>
        <v>0</v>
      </c>
      <c r="BL17" s="249" t="s">
        <v>44</v>
      </c>
      <c r="BM17" s="250" t="s">
        <v>45</v>
      </c>
      <c r="BN17" s="250" t="s">
        <v>46</v>
      </c>
      <c r="BO17" s="251" t="s">
        <v>47</v>
      </c>
      <c r="BP17" s="252" t="s">
        <v>1</v>
      </c>
      <c r="BQ17" s="1165" t="s">
        <v>48</v>
      </c>
      <c r="BR17" s="1165"/>
      <c r="BS17" s="1165"/>
      <c r="BT17" s="1165"/>
      <c r="BU17" s="1165"/>
      <c r="BV17" s="1166"/>
      <c r="BW17" s="1167">
        <v>1</v>
      </c>
      <c r="BX17" s="1168"/>
      <c r="BY17" s="1169"/>
      <c r="BZ17" s="1167">
        <v>2</v>
      </c>
      <c r="CA17" s="1168"/>
      <c r="CB17" s="1169"/>
      <c r="CC17" s="1167">
        <v>3</v>
      </c>
      <c r="CD17" s="1168"/>
      <c r="CE17" s="1169"/>
      <c r="CF17" s="1167">
        <v>4</v>
      </c>
      <c r="CG17" s="1168"/>
      <c r="CH17" s="1169"/>
      <c r="CI17" s="1170"/>
      <c r="CJ17" s="253" t="s">
        <v>49</v>
      </c>
      <c r="CK17" s="253" t="s">
        <v>50</v>
      </c>
      <c r="CL17" s="254" t="s">
        <v>51</v>
      </c>
    </row>
    <row r="18" spans="1:96" ht="12.95" customHeight="1" x14ac:dyDescent="0.2">
      <c r="A18" s="255">
        <v>1</v>
      </c>
      <c r="B18" s="256">
        <f>IF(R17="","",VLOOKUP(R17,'[61]Посев групп'!B:N,2,FALSE))</f>
        <v>14</v>
      </c>
      <c r="C18" s="257">
        <v>1</v>
      </c>
      <c r="D18" s="258">
        <v>3</v>
      </c>
      <c r="E18" s="259">
        <v>1</v>
      </c>
      <c r="F18" s="260">
        <v>1</v>
      </c>
      <c r="G18" s="261"/>
      <c r="H18" s="262"/>
      <c r="I18" s="259"/>
      <c r="J18" s="260"/>
      <c r="K18" s="261"/>
      <c r="L18" s="262"/>
      <c r="M18" s="259"/>
      <c r="N18" s="260"/>
      <c r="O18" s="261"/>
      <c r="P18" s="262"/>
      <c r="Q18" s="259"/>
      <c r="R18" s="260"/>
      <c r="S18" s="263">
        <f t="shared" ref="S18:S23" si="37">IF(E18="wo",0,IF(F18="wo",1,IF(E18&gt;F18,1,0)))</f>
        <v>0</v>
      </c>
      <c r="T18" s="263">
        <f t="shared" ref="T18:T23" si="38">IF(E18="wo",1,IF(F18="wo",0,IF(F18&gt;E18,1,0)))</f>
        <v>0</v>
      </c>
      <c r="U18" s="263">
        <f t="shared" ref="U18:U23" si="39">IF(G18="wo",0,IF(H18="wo",1,IF(G18&gt;H18,1,0)))</f>
        <v>0</v>
      </c>
      <c r="V18" s="263">
        <f t="shared" ref="V18:V23" si="40">IF(G18="wo",1,IF(H18="wo",0,IF(H18&gt;G18,1,0)))</f>
        <v>0</v>
      </c>
      <c r="W18" s="263">
        <f t="shared" ref="W18:W23" si="41">IF(I18="wo",0,IF(J18="wo",1,IF(I18&gt;J18,1,0)))</f>
        <v>0</v>
      </c>
      <c r="X18" s="263">
        <f t="shared" ref="X18:X23" si="42">IF(I18="wo",1,IF(J18="wo",0,IF(J18&gt;I18,1,0)))</f>
        <v>0</v>
      </c>
      <c r="Y18" s="263">
        <f t="shared" ref="Y18:Y23" si="43">IF(K18="wo",0,IF(L18="wo",1,IF(K18&gt;L18,1,0)))</f>
        <v>0</v>
      </c>
      <c r="Z18" s="263">
        <f t="shared" ref="Z18:Z23" si="44">IF(K18="wo",1,IF(L18="wo",0,IF(L18&gt;K18,1,0)))</f>
        <v>0</v>
      </c>
      <c r="AA18" s="263">
        <f t="shared" ref="AA18:AA23" si="45">IF(M18="wo",0,IF(N18="wo",1,IF(M18&gt;N18,1,0)))</f>
        <v>0</v>
      </c>
      <c r="AB18" s="263">
        <f t="shared" ref="AB18:AB23" si="46">IF(M18="wo",1,IF(N18="wo",0,IF(N18&gt;M18,1,0)))</f>
        <v>0</v>
      </c>
      <c r="AC18" s="263">
        <f t="shared" ref="AC18:AC23" si="47">IF(O18="wo",0,IF(P18="wo",1,IF(O18&gt;P18,1,0)))</f>
        <v>0</v>
      </c>
      <c r="AD18" s="263">
        <f t="shared" ref="AD18:AD23" si="48">IF(O18="wo",1,IF(P18="wo",0,IF(P18&gt;O18,1,0)))</f>
        <v>0</v>
      </c>
      <c r="AE18" s="263">
        <f t="shared" ref="AE18:AE23" si="49">IF(Q18="wo",0,IF(R18="wo",1,IF(Q18&gt;R18,1,0)))</f>
        <v>0</v>
      </c>
      <c r="AF18" s="263">
        <f t="shared" ref="AF18:AF23" si="50">IF(Q18="wo",1,IF(R18="wo",0,IF(R18&gt;Q18,1,0)))</f>
        <v>0</v>
      </c>
      <c r="AG18" s="264"/>
      <c r="AH18" s="264"/>
      <c r="AI18" s="265">
        <f t="shared" ref="AI18:AI23" si="51">IF(E18="",0,IF(E18="wo",0,IF(F18="wo",2,IF(AG18=AH18,0,IF(AG18&gt;AH18,2,1)))))</f>
        <v>0</v>
      </c>
      <c r="AJ18" s="265">
        <f t="shared" ref="AJ18:AJ23" si="52">IF(F18="",0,IF(F18="wo",0,IF(E18="wo",2,IF(AH18=AG18,0,IF(AH18&gt;AG18,2,1)))))</f>
        <v>0</v>
      </c>
      <c r="AK18" s="266" t="str">
        <f t="shared" ref="AK18:AK23" si="53">IF(E18="","",IF(E18="wo",0,IF(F18="wo",0,IF(E18=F18,"ERROR",IF(E18&gt;F18,F18,-1*E18)))))</f>
        <v>ERROR</v>
      </c>
      <c r="AL18" s="266" t="str">
        <f t="shared" ref="AL18:AL23" si="54">IF(G18="","",IF(G18="wo",0,IF(H18="wo",0,IF(G18=H18,"ERROR",IF(G18&gt;H18,H18,-1*G18)))))</f>
        <v/>
      </c>
      <c r="AM18" s="266" t="str">
        <f t="shared" ref="AM18:AM23" si="55">IF(I18="","",IF(I18="wo",0,IF(J18="wo",0,IF(I18=J18,"ERROR",IF(I18&gt;J18,J18,-1*I18)))))</f>
        <v/>
      </c>
      <c r="AN18" s="266" t="str">
        <f t="shared" ref="AN18:AN23" si="56">IF(K18="","",IF(K18="wo",0,IF(L18="wo",0,IF(K18=L18,"ERROR",IF(K18&gt;L18,L18,-1*K18)))))</f>
        <v/>
      </c>
      <c r="AO18" s="266" t="str">
        <f t="shared" ref="AO18:AO23" si="57">IF(M18="","",IF(M18="wo",0,IF(N18="wo",0,IF(M18=N18,"ERROR",IF(M18&gt;N18,N18,-1*M18)))))</f>
        <v/>
      </c>
      <c r="AP18" s="266" t="str">
        <f t="shared" ref="AP18:AP23" si="58">IF(O18="","",IF(O18="wo",0,IF(P18="wo",0,IF(O18=P18,"ERROR",IF(O18&gt;P18,P18,-1*O18)))))</f>
        <v/>
      </c>
      <c r="AQ18" s="266" t="str">
        <f t="shared" ref="AQ18:AQ23" si="59">IF(Q18="","",IF(Q18="wo",0,IF(R18="wo",0,IF(Q18=R18,"ERROR",IF(Q18&gt;R18,R18,-1*Q18)))))</f>
        <v/>
      </c>
      <c r="AR18" s="267" t="str">
        <f t="shared" ref="AR18:AR23" si="60">CONCATENATE(AG18,"  -  ",AH18)</f>
        <v xml:space="preserve">  -  </v>
      </c>
      <c r="AS18" s="268" t="str">
        <f t="shared" ref="AS18:AS23" si="61">AR18</f>
        <v xml:space="preserve">  -  </v>
      </c>
      <c r="AT18" s="265">
        <f t="shared" ref="AT18:AT23" si="62">IF(F18="",0,IF(F18="wo",0,IF(E18="wo",2,IF(AH18=AG18,0,IF(AH18&gt;AG18,2,1)))))</f>
        <v>0</v>
      </c>
      <c r="AU18" s="265">
        <f t="shared" ref="AU18:AU23" si="63">IF(E18="",0,IF(E18="wo",0,IF(F18="wo",2,IF(AG18=AH18,0,IF(AG18&gt;AH18,2,1)))))</f>
        <v>0</v>
      </c>
      <c r="AV18" s="266" t="str">
        <f t="shared" ref="AV18:AV23" si="64">IF(F18="","",IF(F18="wo",0,IF(E18="wo",0,IF(F18=E18,"ERROR",IF(F18&gt;E18,E18,-1*F18)))))</f>
        <v>ERROR</v>
      </c>
      <c r="AW18" s="266" t="str">
        <f t="shared" ref="AW18:AW23" si="65">IF(H18="","",IF(H18="wo",0,IF(G18="wo",0,IF(H18=G18,"ERROR",IF(H18&gt;G18,G18,-1*H18)))))</f>
        <v/>
      </c>
      <c r="AX18" s="266" t="str">
        <f t="shared" ref="AX18:AX23" si="66">IF(J18="","",IF(J18="wo",0,IF(I18="wo",0,IF(J18=I18,"ERROR",IF(J18&gt;I18,I18,-1*J18)))))</f>
        <v/>
      </c>
      <c r="AY18" s="266" t="str">
        <f t="shared" ref="AY18:AY23" si="67">IF(L18="","",IF(L18="wo",0,IF(K18="wo",0,IF(L18=K18,"ERROR",IF(L18&gt;K18,K18,-1*L18)))))</f>
        <v/>
      </c>
      <c r="AZ18" s="266" t="str">
        <f t="shared" ref="AZ18:AZ23" si="68">IF(N18="","",IF(N18="wo",0,IF(M18="wo",0,IF(N18=M18,"ERROR",IF(N18&gt;M18,M18,-1*N18)))))</f>
        <v/>
      </c>
      <c r="BA18" s="266" t="str">
        <f t="shared" ref="BA18:BA23" si="69">IF(P18="","",IF(P18="wo",0,IF(O18="wo",0,IF(P18=O18,"ERROR",IF(P18&gt;O18,O18,-1*P18)))))</f>
        <v/>
      </c>
      <c r="BB18" s="266" t="str">
        <f t="shared" ref="BB18:BB23" si="70">IF(R18="","",IF(R18="wo",0,IF(Q18="wo",0,IF(R18=Q18,"ERROR",IF(R18&gt;Q18,Q18,-1*R18)))))</f>
        <v/>
      </c>
      <c r="BC18" s="267" t="str">
        <f t="shared" ref="BC18:BC23" si="71">CONCATENATE(AH18,"  -  ",AG18)</f>
        <v xml:space="preserve">  -  </v>
      </c>
      <c r="BD18" s="268" t="str">
        <f t="shared" ref="BD18:BD23" si="72">BC18</f>
        <v xml:space="preserve">  -  </v>
      </c>
      <c r="BE18" s="269">
        <f>SUMIF(C18:C24,1,AI18:AI24)+SUMIF(D18:D24,1,AJ18:AJ24)</f>
        <v>0</v>
      </c>
      <c r="BF18" s="269" t="str">
        <f>IF(BE18&lt;&gt;0,RANK(BE18,BE18:BE24),"")</f>
        <v/>
      </c>
      <c r="BG18" s="270">
        <f>SUMIF(A18:A21,C18,B18:B21)</f>
        <v>14</v>
      </c>
      <c r="BH18" s="271">
        <f>SUMIF(A18:A21,D18,B18:B21)</f>
        <v>11</v>
      </c>
      <c r="BI18" s="237" t="s">
        <v>53</v>
      </c>
      <c r="BJ18" s="238">
        <f>1+BJ12</f>
        <v>7</v>
      </c>
      <c r="BK18" s="272">
        <v>1</v>
      </c>
      <c r="BL18" s="682" t="str">
        <f t="shared" ref="BL18:BL23" si="73">CONCATENATE(C18," ","-"," ",D18)</f>
        <v>1 - 3</v>
      </c>
      <c r="BM18" s="664" t="s">
        <v>367</v>
      </c>
      <c r="BN18" s="665" t="s">
        <v>297</v>
      </c>
      <c r="BO18" s="666">
        <v>11</v>
      </c>
      <c r="BP18" s="1172">
        <v>1</v>
      </c>
      <c r="BQ18" s="1173"/>
      <c r="BR18" s="1318" t="str">
        <f>IF(BQ18="","",VLOOKUP(BQ18,СписокКМ!$A$188:$C$236,3,FALSE))</f>
        <v/>
      </c>
      <c r="BS18" s="1318" t="e">
        <f>IF(BP18="","",VLOOKUP(BP18,СписокКМ!BS:BX,2,FALSE))</f>
        <v>#N/A</v>
      </c>
      <c r="BT18" s="1318" t="str">
        <f>IF(BQ18="","",VLOOKUP(BQ18,СписокКМ!$A$188:$C$236,3,FALSE))</f>
        <v/>
      </c>
      <c r="BU18" s="1318" t="str">
        <f>IF(BR18="","",VLOOKUP(BR18,СписокКМ!BU:BZ,2,FALSE))</f>
        <v/>
      </c>
      <c r="BV18" s="1177"/>
      <c r="BW18" s="1179"/>
      <c r="BX18" s="1179"/>
      <c r="BY18" s="1180"/>
      <c r="BZ18" s="276"/>
      <c r="CA18" s="277" t="str">
        <f>IF(AG20&lt;AH20,AI20,IF(AH20&lt;AG20,AI20," "))</f>
        <v xml:space="preserve"> </v>
      </c>
      <c r="CB18" s="278"/>
      <c r="CC18" s="279"/>
      <c r="CD18" s="277" t="str">
        <f>IF(AG18&lt;AH18,AI18,IF(AH18&lt;AG18,AI18," "))</f>
        <v xml:space="preserve"> </v>
      </c>
      <c r="CE18" s="280"/>
      <c r="CF18" s="279"/>
      <c r="CG18" s="277" t="str">
        <f>IF(AG22&lt;AH22,AI22,IF(AH22&lt;AG22,AI22," "))</f>
        <v xml:space="preserve"> </v>
      </c>
      <c r="CH18" s="278"/>
      <c r="CI18" s="1171"/>
      <c r="CJ18" s="1190">
        <f>BE18</f>
        <v>0</v>
      </c>
      <c r="CK18" s="1183"/>
      <c r="CL18" s="1185" t="str">
        <f>IF(BF19="",BF18,BF19)</f>
        <v/>
      </c>
      <c r="CN18" s="313" t="s">
        <v>59</v>
      </c>
      <c r="CO18" s="310">
        <f>BQ18</f>
        <v>0</v>
      </c>
      <c r="CP18" s="312" t="str">
        <f>IF(CO18="","",VLOOKUP(CO18,СписокКМ!$A$188:$C$236,3,FALSE))</f>
        <v>Х</v>
      </c>
      <c r="CQ18" s="310">
        <f>BQ22</f>
        <v>0</v>
      </c>
      <c r="CR18" s="312" t="str">
        <f>IF(CQ18="","",VLOOKUP(CQ18,СписокКМ!$A$188:$C$236,3,FALSE))</f>
        <v>Х</v>
      </c>
    </row>
    <row r="19" spans="1:96" ht="12.95" customHeight="1" x14ac:dyDescent="0.2">
      <c r="A19" s="255">
        <v>2</v>
      </c>
      <c r="B19" s="281">
        <f>IF(R17="","",VLOOKUP(R17,'[61]Посев групп'!B:L,4,FALSE))</f>
        <v>13</v>
      </c>
      <c r="C19" s="257">
        <v>2</v>
      </c>
      <c r="D19" s="258">
        <v>4</v>
      </c>
      <c r="E19" s="259">
        <v>1</v>
      </c>
      <c r="F19" s="260">
        <v>1</v>
      </c>
      <c r="G19" s="261"/>
      <c r="H19" s="262"/>
      <c r="I19" s="259"/>
      <c r="J19" s="260"/>
      <c r="K19" s="261"/>
      <c r="L19" s="262"/>
      <c r="M19" s="259"/>
      <c r="N19" s="260"/>
      <c r="O19" s="261"/>
      <c r="P19" s="262"/>
      <c r="Q19" s="259"/>
      <c r="R19" s="260"/>
      <c r="S19" s="263">
        <f t="shared" si="37"/>
        <v>0</v>
      </c>
      <c r="T19" s="263">
        <f t="shared" si="38"/>
        <v>0</v>
      </c>
      <c r="U19" s="263">
        <f t="shared" si="39"/>
        <v>0</v>
      </c>
      <c r="V19" s="263">
        <f t="shared" si="40"/>
        <v>0</v>
      </c>
      <c r="W19" s="263">
        <f t="shared" si="41"/>
        <v>0</v>
      </c>
      <c r="X19" s="263">
        <f t="shared" si="42"/>
        <v>0</v>
      </c>
      <c r="Y19" s="263">
        <f t="shared" si="43"/>
        <v>0</v>
      </c>
      <c r="Z19" s="263">
        <f t="shared" si="44"/>
        <v>0</v>
      </c>
      <c r="AA19" s="263">
        <f t="shared" si="45"/>
        <v>0</v>
      </c>
      <c r="AB19" s="263">
        <f t="shared" si="46"/>
        <v>0</v>
      </c>
      <c r="AC19" s="263">
        <f t="shared" si="47"/>
        <v>0</v>
      </c>
      <c r="AD19" s="263">
        <f t="shared" si="48"/>
        <v>0</v>
      </c>
      <c r="AE19" s="263">
        <f t="shared" si="49"/>
        <v>0</v>
      </c>
      <c r="AF19" s="263">
        <f t="shared" si="50"/>
        <v>0</v>
      </c>
      <c r="AG19" s="264"/>
      <c r="AH19" s="264"/>
      <c r="AI19" s="265">
        <f t="shared" si="51"/>
        <v>0</v>
      </c>
      <c r="AJ19" s="265">
        <f t="shared" si="52"/>
        <v>0</v>
      </c>
      <c r="AK19" s="266" t="str">
        <f t="shared" si="53"/>
        <v>ERROR</v>
      </c>
      <c r="AL19" s="266" t="str">
        <f t="shared" si="54"/>
        <v/>
      </c>
      <c r="AM19" s="266" t="str">
        <f t="shared" si="55"/>
        <v/>
      </c>
      <c r="AN19" s="266" t="str">
        <f t="shared" si="56"/>
        <v/>
      </c>
      <c r="AO19" s="266" t="str">
        <f t="shared" si="57"/>
        <v/>
      </c>
      <c r="AP19" s="266" t="str">
        <f t="shared" si="58"/>
        <v/>
      </c>
      <c r="AQ19" s="266" t="str">
        <f t="shared" si="59"/>
        <v/>
      </c>
      <c r="AR19" s="267" t="str">
        <f t="shared" si="60"/>
        <v xml:space="preserve">  -  </v>
      </c>
      <c r="AS19" s="268" t="str">
        <f t="shared" si="61"/>
        <v xml:space="preserve">  -  </v>
      </c>
      <c r="AT19" s="265">
        <f t="shared" si="62"/>
        <v>0</v>
      </c>
      <c r="AU19" s="265">
        <f t="shared" si="63"/>
        <v>0</v>
      </c>
      <c r="AV19" s="266" t="str">
        <f t="shared" si="64"/>
        <v>ERROR</v>
      </c>
      <c r="AW19" s="266" t="str">
        <f t="shared" si="65"/>
        <v/>
      </c>
      <c r="AX19" s="266" t="str">
        <f t="shared" si="66"/>
        <v/>
      </c>
      <c r="AY19" s="266" t="str">
        <f t="shared" si="67"/>
        <v/>
      </c>
      <c r="AZ19" s="266" t="str">
        <f t="shared" si="68"/>
        <v/>
      </c>
      <c r="BA19" s="266" t="str">
        <f t="shared" si="69"/>
        <v/>
      </c>
      <c r="BB19" s="266" t="str">
        <f t="shared" si="70"/>
        <v/>
      </c>
      <c r="BC19" s="267" t="str">
        <f t="shared" si="71"/>
        <v xml:space="preserve">  -  </v>
      </c>
      <c r="BD19" s="268" t="str">
        <f t="shared" si="72"/>
        <v xml:space="preserve">  -  </v>
      </c>
      <c r="BE19" s="282"/>
      <c r="BF19" s="282"/>
      <c r="BG19" s="270">
        <f>SUMIF(A18:A21,C19,B18:B21)</f>
        <v>13</v>
      </c>
      <c r="BH19" s="271">
        <f>SUMIF(A18:A21,D19,B18:B21)</f>
        <v>5</v>
      </c>
      <c r="BI19" s="237" t="str">
        <f>BI18</f>
        <v>Группа 2</v>
      </c>
      <c r="BJ19" s="238">
        <f>1+BJ18</f>
        <v>8</v>
      </c>
      <c r="BK19" s="272">
        <v>1</v>
      </c>
      <c r="BL19" s="683"/>
      <c r="BM19" s="665"/>
      <c r="BN19" s="654" t="s">
        <v>299</v>
      </c>
      <c r="BO19" s="668"/>
      <c r="BP19" s="1172"/>
      <c r="BQ19" s="1174"/>
      <c r="BR19" s="1321" t="str">
        <f>IF(BO19="","",VLOOKUP(BO19,СписокКМ!BR:BW,2,FALSE))</f>
        <v/>
      </c>
      <c r="BS19" s="1321" t="str">
        <f>IF(BP19="","",VLOOKUP(BP19,СписокКМ!BS:BX,2,FALSE))</f>
        <v/>
      </c>
      <c r="BT19" s="1321" t="str">
        <f>IF(BQ19="","",VLOOKUP(BQ19,СписокКМ!BT:BY,2,FALSE))</f>
        <v/>
      </c>
      <c r="BU19" s="1321" t="str">
        <f>IF(BR19="","",VLOOKUP(BR19,СписокКМ!BU:BZ,2,FALSE))</f>
        <v/>
      </c>
      <c r="BV19" s="1178"/>
      <c r="BW19" s="1181"/>
      <c r="BX19" s="1181"/>
      <c r="BY19" s="1182"/>
      <c r="BZ19" s="1187" t="str">
        <f>IF(AI20&lt;AJ20,AR20,IF(AJ20&lt;AI20,AS20," "))</f>
        <v xml:space="preserve"> </v>
      </c>
      <c r="CA19" s="1188"/>
      <c r="CB19" s="1189"/>
      <c r="CC19" s="1187" t="str">
        <f>IF(AI18&lt;AJ18,AR18,IF(AJ18&lt;AI18,AS18," "))</f>
        <v xml:space="preserve"> </v>
      </c>
      <c r="CD19" s="1188"/>
      <c r="CE19" s="1189"/>
      <c r="CF19" s="1187" t="str">
        <f>IF(AI22&lt;AJ22,AR22,IF(AJ22&lt;AI22,AS22," "))</f>
        <v xml:space="preserve"> </v>
      </c>
      <c r="CG19" s="1188"/>
      <c r="CH19" s="1189"/>
      <c r="CI19" s="1171"/>
      <c r="CJ19" s="1191"/>
      <c r="CK19" s="1184"/>
      <c r="CL19" s="1186"/>
      <c r="CN19" s="313" t="s">
        <v>60</v>
      </c>
      <c r="CO19" s="550">
        <f>BQ20</f>
        <v>0</v>
      </c>
      <c r="CP19" s="551" t="str">
        <f>IF(CO19="","",VLOOKUP(CO19,СписокКМ!$A$188:$C$236,3,FALSE))</f>
        <v>Х</v>
      </c>
      <c r="CQ19" s="550">
        <f>BQ24</f>
        <v>0</v>
      </c>
      <c r="CR19" s="551" t="str">
        <f>IF(CQ19="","",VLOOKUP(CQ19,СписокКМ!$A$188:$C$236,3,FALSE))</f>
        <v>Х</v>
      </c>
    </row>
    <row r="20" spans="1:96" ht="12.95" customHeight="1" x14ac:dyDescent="0.2">
      <c r="A20" s="255">
        <v>3</v>
      </c>
      <c r="B20" s="281">
        <f>IF(R17="","",VLOOKUP(R17,'[61]Посев групп'!B:L,6,FALSE))</f>
        <v>11</v>
      </c>
      <c r="C20" s="257">
        <v>1</v>
      </c>
      <c r="D20" s="258">
        <v>2</v>
      </c>
      <c r="E20" s="259">
        <v>1</v>
      </c>
      <c r="F20" s="260">
        <v>1</v>
      </c>
      <c r="G20" s="261"/>
      <c r="H20" s="262"/>
      <c r="I20" s="259"/>
      <c r="J20" s="260"/>
      <c r="K20" s="261"/>
      <c r="L20" s="262"/>
      <c r="M20" s="259"/>
      <c r="N20" s="260"/>
      <c r="O20" s="261"/>
      <c r="P20" s="262"/>
      <c r="Q20" s="259"/>
      <c r="R20" s="260"/>
      <c r="S20" s="263">
        <f t="shared" si="37"/>
        <v>0</v>
      </c>
      <c r="T20" s="263">
        <f t="shared" si="38"/>
        <v>0</v>
      </c>
      <c r="U20" s="263">
        <f t="shared" si="39"/>
        <v>0</v>
      </c>
      <c r="V20" s="263">
        <f t="shared" si="40"/>
        <v>0</v>
      </c>
      <c r="W20" s="263">
        <f t="shared" si="41"/>
        <v>0</v>
      </c>
      <c r="X20" s="263">
        <f t="shared" si="42"/>
        <v>0</v>
      </c>
      <c r="Y20" s="263">
        <f t="shared" si="43"/>
        <v>0</v>
      </c>
      <c r="Z20" s="263">
        <f t="shared" si="44"/>
        <v>0</v>
      </c>
      <c r="AA20" s="263">
        <f t="shared" si="45"/>
        <v>0</v>
      </c>
      <c r="AB20" s="263">
        <f t="shared" si="46"/>
        <v>0</v>
      </c>
      <c r="AC20" s="263">
        <f t="shared" si="47"/>
        <v>0</v>
      </c>
      <c r="AD20" s="263">
        <f t="shared" si="48"/>
        <v>0</v>
      </c>
      <c r="AE20" s="263">
        <f t="shared" si="49"/>
        <v>0</v>
      </c>
      <c r="AF20" s="263">
        <f t="shared" si="50"/>
        <v>0</v>
      </c>
      <c r="AG20" s="264"/>
      <c r="AH20" s="264"/>
      <c r="AI20" s="265">
        <f t="shared" si="51"/>
        <v>0</v>
      </c>
      <c r="AJ20" s="265">
        <f t="shared" si="52"/>
        <v>0</v>
      </c>
      <c r="AK20" s="266" t="str">
        <f t="shared" si="53"/>
        <v>ERROR</v>
      </c>
      <c r="AL20" s="266" t="str">
        <f t="shared" si="54"/>
        <v/>
      </c>
      <c r="AM20" s="266" t="str">
        <f t="shared" si="55"/>
        <v/>
      </c>
      <c r="AN20" s="266" t="str">
        <f t="shared" si="56"/>
        <v/>
      </c>
      <c r="AO20" s="266" t="str">
        <f t="shared" si="57"/>
        <v/>
      </c>
      <c r="AP20" s="266" t="str">
        <f t="shared" si="58"/>
        <v/>
      </c>
      <c r="AQ20" s="266" t="str">
        <f t="shared" si="59"/>
        <v/>
      </c>
      <c r="AR20" s="267" t="str">
        <f t="shared" si="60"/>
        <v xml:space="preserve">  -  </v>
      </c>
      <c r="AS20" s="268" t="str">
        <f t="shared" si="61"/>
        <v xml:space="preserve">  -  </v>
      </c>
      <c r="AT20" s="265">
        <f t="shared" si="62"/>
        <v>0</v>
      </c>
      <c r="AU20" s="265">
        <f t="shared" si="63"/>
        <v>0</v>
      </c>
      <c r="AV20" s="266" t="str">
        <f t="shared" si="64"/>
        <v>ERROR</v>
      </c>
      <c r="AW20" s="266" t="str">
        <f t="shared" si="65"/>
        <v/>
      </c>
      <c r="AX20" s="266" t="str">
        <f t="shared" si="66"/>
        <v/>
      </c>
      <c r="AY20" s="266" t="str">
        <f t="shared" si="67"/>
        <v/>
      </c>
      <c r="AZ20" s="266" t="str">
        <f t="shared" si="68"/>
        <v/>
      </c>
      <c r="BA20" s="266" t="str">
        <f t="shared" si="69"/>
        <v/>
      </c>
      <c r="BB20" s="266" t="str">
        <f t="shared" si="70"/>
        <v/>
      </c>
      <c r="BC20" s="267" t="str">
        <f t="shared" si="71"/>
        <v xml:space="preserve">  -  </v>
      </c>
      <c r="BD20" s="268" t="str">
        <f t="shared" si="72"/>
        <v xml:space="preserve">  -  </v>
      </c>
      <c r="BE20" s="269">
        <f>SUMIF(C18:C24,2,AI18:AI24)+SUMIF(D18:D24,2,AJ18:AJ24)</f>
        <v>0</v>
      </c>
      <c r="BF20" s="269" t="str">
        <f>IF(BE20&lt;&gt;0,RANK(BE20,BE18:BE24),"")</f>
        <v/>
      </c>
      <c r="BG20" s="270">
        <f>SUMIF(A18:A21,C20,B18:B21)</f>
        <v>14</v>
      </c>
      <c r="BH20" s="271">
        <f>SUMIF(A18:A21,D20,B18:B21)</f>
        <v>13</v>
      </c>
      <c r="BI20" s="237" t="str">
        <f>BI19</f>
        <v>Группа 2</v>
      </c>
      <c r="BJ20" s="238">
        <f>1+BJ19</f>
        <v>9</v>
      </c>
      <c r="BK20" s="272">
        <v>2</v>
      </c>
      <c r="BL20" s="684" t="str">
        <f t="shared" si="73"/>
        <v>1 - 2</v>
      </c>
      <c r="BM20" s="670" t="s">
        <v>367</v>
      </c>
      <c r="BN20" s="670" t="s">
        <v>298</v>
      </c>
      <c r="BO20" s="671">
        <v>11</v>
      </c>
      <c r="BP20" s="1192">
        <v>2</v>
      </c>
      <c r="BQ20" s="1173"/>
      <c r="BR20" s="1318" t="str">
        <f>IF(BQ20="","",VLOOKUP(BQ20,СписокКМ!$A$188:$C$236,3,FALSE))</f>
        <v/>
      </c>
      <c r="BS20" s="1318" t="e">
        <f>IF(BP20="","",VLOOKUP(BP20,СписокКМ!BS:BX,2,FALSE))</f>
        <v>#N/A</v>
      </c>
      <c r="BT20" s="1318" t="str">
        <f>IF(BQ20="","",VLOOKUP(BQ20,СписокКМ!$A$188:$C$236,3,FALSE))</f>
        <v/>
      </c>
      <c r="BU20" s="1318" t="str">
        <f>IF(BR20="","",VLOOKUP(BR20,СписокКМ!BU:BZ,2,FALSE))</f>
        <v/>
      </c>
      <c r="BV20" s="1177"/>
      <c r="BW20" s="288"/>
      <c r="BX20" s="277" t="str">
        <f>IF(AG20&lt;AH20,AT20,IF(AH20&lt;AG20,AT20," "))</f>
        <v xml:space="preserve"> </v>
      </c>
      <c r="BY20" s="278"/>
      <c r="BZ20" s="1179"/>
      <c r="CA20" s="1179"/>
      <c r="CB20" s="1180"/>
      <c r="CC20" s="279"/>
      <c r="CD20" s="277" t="str">
        <f>IF(AG23&lt;AH23,AI23,IF(AH23&lt;AG23,AI23," "))</f>
        <v xml:space="preserve"> </v>
      </c>
      <c r="CE20" s="278"/>
      <c r="CF20" s="289"/>
      <c r="CG20" s="290" t="str">
        <f>IF(AG19&lt;AH19,AI19,IF(AH19&lt;AG19,AI19," "))</f>
        <v xml:space="preserve"> </v>
      </c>
      <c r="CH20" s="280"/>
      <c r="CI20" s="1171"/>
      <c r="CJ20" s="1190">
        <f>BE20</f>
        <v>0</v>
      </c>
      <c r="CK20" s="1183"/>
      <c r="CL20" s="1185" t="str">
        <f>IF(BF21="",BF20,BF21)</f>
        <v/>
      </c>
      <c r="CN20" s="313" t="s">
        <v>61</v>
      </c>
      <c r="CO20" s="310">
        <f>BQ18</f>
        <v>0</v>
      </c>
      <c r="CP20" s="312" t="str">
        <f>IF(CO20="","",VLOOKUP(CO20,СписокКМ!$A$188:$C$236,3,FALSE))</f>
        <v>Х</v>
      </c>
      <c r="CQ20" s="310">
        <f>BQ20</f>
        <v>0</v>
      </c>
      <c r="CR20" s="312" t="str">
        <f>IF(CQ20="","",VLOOKUP(CQ20,СписокКМ!$A$188:$C$236,3,FALSE))</f>
        <v>Х</v>
      </c>
    </row>
    <row r="21" spans="1:96" ht="12.95" customHeight="1" x14ac:dyDescent="0.2">
      <c r="A21" s="255">
        <v>4</v>
      </c>
      <c r="B21" s="281">
        <f>IF(R17="","",VLOOKUP(R17,'[61]Посев групп'!B:L,8,FALSE))</f>
        <v>5</v>
      </c>
      <c r="C21" s="257">
        <v>3</v>
      </c>
      <c r="D21" s="258">
        <v>4</v>
      </c>
      <c r="E21" s="259">
        <v>1</v>
      </c>
      <c r="F21" s="260">
        <v>1</v>
      </c>
      <c r="G21" s="261"/>
      <c r="H21" s="262"/>
      <c r="I21" s="259"/>
      <c r="J21" s="260"/>
      <c r="K21" s="261"/>
      <c r="L21" s="262"/>
      <c r="M21" s="259"/>
      <c r="N21" s="260"/>
      <c r="O21" s="261"/>
      <c r="P21" s="262"/>
      <c r="Q21" s="259"/>
      <c r="R21" s="260"/>
      <c r="S21" s="263">
        <f t="shared" si="37"/>
        <v>0</v>
      </c>
      <c r="T21" s="263">
        <f t="shared" si="38"/>
        <v>0</v>
      </c>
      <c r="U21" s="263">
        <f t="shared" si="39"/>
        <v>0</v>
      </c>
      <c r="V21" s="263">
        <f t="shared" si="40"/>
        <v>0</v>
      </c>
      <c r="W21" s="263">
        <f t="shared" si="41"/>
        <v>0</v>
      </c>
      <c r="X21" s="263">
        <f t="shared" si="42"/>
        <v>0</v>
      </c>
      <c r="Y21" s="263">
        <f t="shared" si="43"/>
        <v>0</v>
      </c>
      <c r="Z21" s="263">
        <f t="shared" si="44"/>
        <v>0</v>
      </c>
      <c r="AA21" s="263">
        <f t="shared" si="45"/>
        <v>0</v>
      </c>
      <c r="AB21" s="263">
        <f t="shared" si="46"/>
        <v>0</v>
      </c>
      <c r="AC21" s="263">
        <f t="shared" si="47"/>
        <v>0</v>
      </c>
      <c r="AD21" s="263">
        <f t="shared" si="48"/>
        <v>0</v>
      </c>
      <c r="AE21" s="263">
        <f t="shared" si="49"/>
        <v>0</v>
      </c>
      <c r="AF21" s="263">
        <f t="shared" si="50"/>
        <v>0</v>
      </c>
      <c r="AG21" s="264"/>
      <c r="AH21" s="264"/>
      <c r="AI21" s="265">
        <f t="shared" si="51"/>
        <v>0</v>
      </c>
      <c r="AJ21" s="265">
        <f t="shared" si="52"/>
        <v>0</v>
      </c>
      <c r="AK21" s="266" t="str">
        <f t="shared" si="53"/>
        <v>ERROR</v>
      </c>
      <c r="AL21" s="266" t="str">
        <f t="shared" si="54"/>
        <v/>
      </c>
      <c r="AM21" s="266" t="str">
        <f t="shared" si="55"/>
        <v/>
      </c>
      <c r="AN21" s="266" t="str">
        <f t="shared" si="56"/>
        <v/>
      </c>
      <c r="AO21" s="266" t="str">
        <f t="shared" si="57"/>
        <v/>
      </c>
      <c r="AP21" s="266" t="str">
        <f t="shared" si="58"/>
        <v/>
      </c>
      <c r="AQ21" s="266" t="str">
        <f t="shared" si="59"/>
        <v/>
      </c>
      <c r="AR21" s="267" t="str">
        <f t="shared" si="60"/>
        <v xml:space="preserve">  -  </v>
      </c>
      <c r="AS21" s="268" t="str">
        <f t="shared" si="61"/>
        <v xml:space="preserve">  -  </v>
      </c>
      <c r="AT21" s="265">
        <f t="shared" si="62"/>
        <v>0</v>
      </c>
      <c r="AU21" s="265">
        <f t="shared" si="63"/>
        <v>0</v>
      </c>
      <c r="AV21" s="266" t="str">
        <f t="shared" si="64"/>
        <v>ERROR</v>
      </c>
      <c r="AW21" s="266" t="str">
        <f t="shared" si="65"/>
        <v/>
      </c>
      <c r="AX21" s="266" t="str">
        <f t="shared" si="66"/>
        <v/>
      </c>
      <c r="AY21" s="266" t="str">
        <f t="shared" si="67"/>
        <v/>
      </c>
      <c r="AZ21" s="266" t="str">
        <f t="shared" si="68"/>
        <v/>
      </c>
      <c r="BA21" s="266" t="str">
        <f t="shared" si="69"/>
        <v/>
      </c>
      <c r="BB21" s="266" t="str">
        <f t="shared" si="70"/>
        <v/>
      </c>
      <c r="BC21" s="267" t="str">
        <f t="shared" si="71"/>
        <v xml:space="preserve">  -  </v>
      </c>
      <c r="BD21" s="268" t="str">
        <f t="shared" si="72"/>
        <v xml:space="preserve">  -  </v>
      </c>
      <c r="BE21" s="282"/>
      <c r="BF21" s="282"/>
      <c r="BG21" s="270">
        <f>SUMIF(A18:A21,C21,B18:B21)</f>
        <v>11</v>
      </c>
      <c r="BH21" s="271">
        <f>SUMIF(A18:A21,D21,B18:B21)</f>
        <v>5</v>
      </c>
      <c r="BI21" s="237" t="str">
        <f>BI20</f>
        <v>Группа 2</v>
      </c>
      <c r="BJ21" s="238">
        <f>1+BJ20</f>
        <v>10</v>
      </c>
      <c r="BK21" s="272">
        <v>2</v>
      </c>
      <c r="BL21" s="684"/>
      <c r="BM21" s="670"/>
      <c r="BN21" s="656" t="s">
        <v>303</v>
      </c>
      <c r="BO21" s="671"/>
      <c r="BP21" s="1193"/>
      <c r="BQ21" s="1174"/>
      <c r="BR21" s="1321" t="str">
        <f>IF(BO21="","",VLOOKUP(BO21,СписокКМ!BR:BW,2,FALSE))</f>
        <v/>
      </c>
      <c r="BS21" s="1321" t="str">
        <f>IF(BP21="","",VLOOKUP(BP21,СписокКМ!BS:BX,2,FALSE))</f>
        <v/>
      </c>
      <c r="BT21" s="1321" t="str">
        <f>IF(BQ21="","",VLOOKUP(BQ21,СписокКМ!BT:BY,2,FALSE))</f>
        <v/>
      </c>
      <c r="BU21" s="1321" t="str">
        <f>IF(BR21="","",VLOOKUP(BR21,СписокКМ!BU:BZ,2,FALSE))</f>
        <v/>
      </c>
      <c r="BV21" s="1178"/>
      <c r="BW21" s="1187" t="str">
        <f>IF(AI20&gt;AJ20,BC20,IF(AJ20&gt;AI20,BD20," "))</f>
        <v xml:space="preserve"> </v>
      </c>
      <c r="BX21" s="1188"/>
      <c r="BY21" s="1189"/>
      <c r="BZ21" s="1181"/>
      <c r="CA21" s="1181"/>
      <c r="CB21" s="1182"/>
      <c r="CC21" s="1187" t="str">
        <f>IF(AI23&lt;AJ23,AR23,IF(AJ23&lt;AI23,AS23," "))</f>
        <v xml:space="preserve"> </v>
      </c>
      <c r="CD21" s="1188"/>
      <c r="CE21" s="1189"/>
      <c r="CF21" s="1187" t="str">
        <f>IF(AI19&lt;AJ19,AR19,IF(AJ19&lt;AI19,AS19," "))</f>
        <v xml:space="preserve"> </v>
      </c>
      <c r="CG21" s="1188"/>
      <c r="CH21" s="1189"/>
      <c r="CI21" s="1171"/>
      <c r="CJ21" s="1191"/>
      <c r="CK21" s="1184"/>
      <c r="CL21" s="1186"/>
      <c r="CN21" s="313" t="s">
        <v>62</v>
      </c>
      <c r="CO21" s="550">
        <f>BQ22</f>
        <v>0</v>
      </c>
      <c r="CP21" s="551" t="str">
        <f>IF(CO21="","",VLOOKUP(CO21,СписокКМ!$A$188:$C$236,3,FALSE))</f>
        <v>Х</v>
      </c>
      <c r="CQ21" s="550">
        <f>BQ24</f>
        <v>0</v>
      </c>
      <c r="CR21" s="551" t="str">
        <f>IF(CQ21="","",VLOOKUP(CQ21,СписокКМ!$A$188:$C$236,3,FALSE))</f>
        <v>Х</v>
      </c>
    </row>
    <row r="22" spans="1:96" ht="12.95" customHeight="1" x14ac:dyDescent="0.2">
      <c r="A22" s="255">
        <v>5</v>
      </c>
      <c r="B22" s="291"/>
      <c r="C22" s="257">
        <v>1</v>
      </c>
      <c r="D22" s="258">
        <v>4</v>
      </c>
      <c r="E22" s="259">
        <v>1</v>
      </c>
      <c r="F22" s="260">
        <v>1</v>
      </c>
      <c r="G22" s="261"/>
      <c r="H22" s="262"/>
      <c r="I22" s="259"/>
      <c r="J22" s="260"/>
      <c r="K22" s="261"/>
      <c r="L22" s="262"/>
      <c r="M22" s="259"/>
      <c r="N22" s="260"/>
      <c r="O22" s="261"/>
      <c r="P22" s="262"/>
      <c r="Q22" s="259"/>
      <c r="R22" s="260"/>
      <c r="S22" s="263">
        <f t="shared" si="37"/>
        <v>0</v>
      </c>
      <c r="T22" s="263">
        <f t="shared" si="38"/>
        <v>0</v>
      </c>
      <c r="U22" s="263">
        <f t="shared" si="39"/>
        <v>0</v>
      </c>
      <c r="V22" s="263">
        <f t="shared" si="40"/>
        <v>0</v>
      </c>
      <c r="W22" s="263">
        <f t="shared" si="41"/>
        <v>0</v>
      </c>
      <c r="X22" s="263">
        <f t="shared" si="42"/>
        <v>0</v>
      </c>
      <c r="Y22" s="263">
        <f t="shared" si="43"/>
        <v>0</v>
      </c>
      <c r="Z22" s="263">
        <f t="shared" si="44"/>
        <v>0</v>
      </c>
      <c r="AA22" s="263">
        <f t="shared" si="45"/>
        <v>0</v>
      </c>
      <c r="AB22" s="263">
        <f t="shared" si="46"/>
        <v>0</v>
      </c>
      <c r="AC22" s="263">
        <f t="shared" si="47"/>
        <v>0</v>
      </c>
      <c r="AD22" s="263">
        <f t="shared" si="48"/>
        <v>0</v>
      </c>
      <c r="AE22" s="263">
        <f t="shared" si="49"/>
        <v>0</v>
      </c>
      <c r="AF22" s="263">
        <f t="shared" si="50"/>
        <v>0</v>
      </c>
      <c r="AG22" s="264"/>
      <c r="AH22" s="264"/>
      <c r="AI22" s="265">
        <f t="shared" si="51"/>
        <v>0</v>
      </c>
      <c r="AJ22" s="265">
        <f t="shared" si="52"/>
        <v>0</v>
      </c>
      <c r="AK22" s="266" t="str">
        <f t="shared" si="53"/>
        <v>ERROR</v>
      </c>
      <c r="AL22" s="266" t="str">
        <f t="shared" si="54"/>
        <v/>
      </c>
      <c r="AM22" s="266" t="str">
        <f t="shared" si="55"/>
        <v/>
      </c>
      <c r="AN22" s="266" t="str">
        <f t="shared" si="56"/>
        <v/>
      </c>
      <c r="AO22" s="266" t="str">
        <f t="shared" si="57"/>
        <v/>
      </c>
      <c r="AP22" s="266" t="str">
        <f t="shared" si="58"/>
        <v/>
      </c>
      <c r="AQ22" s="266" t="str">
        <f t="shared" si="59"/>
        <v/>
      </c>
      <c r="AR22" s="267" t="str">
        <f t="shared" si="60"/>
        <v xml:space="preserve">  -  </v>
      </c>
      <c r="AS22" s="268" t="str">
        <f t="shared" si="61"/>
        <v xml:space="preserve">  -  </v>
      </c>
      <c r="AT22" s="265">
        <f t="shared" si="62"/>
        <v>0</v>
      </c>
      <c r="AU22" s="265">
        <f t="shared" si="63"/>
        <v>0</v>
      </c>
      <c r="AV22" s="266" t="str">
        <f t="shared" si="64"/>
        <v>ERROR</v>
      </c>
      <c r="AW22" s="266" t="str">
        <f t="shared" si="65"/>
        <v/>
      </c>
      <c r="AX22" s="266" t="str">
        <f t="shared" si="66"/>
        <v/>
      </c>
      <c r="AY22" s="266" t="str">
        <f t="shared" si="67"/>
        <v/>
      </c>
      <c r="AZ22" s="266" t="str">
        <f t="shared" si="68"/>
        <v/>
      </c>
      <c r="BA22" s="266" t="str">
        <f t="shared" si="69"/>
        <v/>
      </c>
      <c r="BB22" s="266" t="str">
        <f t="shared" si="70"/>
        <v/>
      </c>
      <c r="BC22" s="267" t="str">
        <f t="shared" si="71"/>
        <v xml:space="preserve">  -  </v>
      </c>
      <c r="BD22" s="268" t="str">
        <f t="shared" si="72"/>
        <v xml:space="preserve">  -  </v>
      </c>
      <c r="BE22" s="269">
        <f>SUMIF(C18:C24,3,AI18:AI24)+SUMIF(D18:D24,3,AJ18:AJ24)</f>
        <v>0</v>
      </c>
      <c r="BF22" s="269" t="str">
        <f>IF(BE22&lt;&gt;0,RANK(BE22,BE18:BE24),"")</f>
        <v/>
      </c>
      <c r="BG22" s="270">
        <f>SUMIF(A18:A21,C22,B18:B21)</f>
        <v>14</v>
      </c>
      <c r="BH22" s="271">
        <f>SUMIF(A18:A21,D22,B18:B21)</f>
        <v>5</v>
      </c>
      <c r="BI22" s="237" t="str">
        <f>BI21</f>
        <v>Группа 2</v>
      </c>
      <c r="BJ22" s="238">
        <f>1+BJ21</f>
        <v>11</v>
      </c>
      <c r="BK22" s="272">
        <v>3</v>
      </c>
      <c r="BL22" s="683"/>
      <c r="BM22" s="664"/>
      <c r="BN22" s="654" t="s">
        <v>304</v>
      </c>
      <c r="BO22" s="668"/>
      <c r="BP22" s="1192">
        <v>3</v>
      </c>
      <c r="BQ22" s="1173"/>
      <c r="BR22" s="1318" t="str">
        <f>IF(BQ22="","",VLOOKUP(BQ22,СписокКМ!$A$188:$C$236,3,FALSE))</f>
        <v/>
      </c>
      <c r="BS22" s="1318" t="e">
        <f>IF(BP22="","",VLOOKUP(BP22,СписокКМ!BS:BX,2,FALSE))</f>
        <v>#N/A</v>
      </c>
      <c r="BT22" s="1318" t="str">
        <f>IF(BQ22="","",VLOOKUP(BQ22,СписокКМ!$A$188:$C$236,3,FALSE))</f>
        <v/>
      </c>
      <c r="BU22" s="1318" t="str">
        <f>IF(BR22="","",VLOOKUP(BR22,СписокКМ!BU:BZ,2,FALSE))</f>
        <v/>
      </c>
      <c r="BV22" s="1177"/>
      <c r="BW22" s="292"/>
      <c r="BX22" s="277" t="str">
        <f>IF(AG18&lt;AH18,AT18,IF(AH18&lt;AG18,AT18," "))</f>
        <v xml:space="preserve"> </v>
      </c>
      <c r="BY22" s="278"/>
      <c r="BZ22" s="279"/>
      <c r="CA22" s="277" t="str">
        <f>IF(AG23&lt;AH23,AT23,IF(AH23&lt;AG23,AT23," "))</f>
        <v xml:space="preserve"> </v>
      </c>
      <c r="CB22" s="278"/>
      <c r="CC22" s="1194"/>
      <c r="CD22" s="1194"/>
      <c r="CE22" s="1195"/>
      <c r="CF22" s="289"/>
      <c r="CG22" s="290" t="str">
        <f>IF(AG21&lt;AH21,AI21,IF(AH21&lt;AG21,AI21," "))</f>
        <v xml:space="preserve"> </v>
      </c>
      <c r="CH22" s="280"/>
      <c r="CI22" s="1171"/>
      <c r="CJ22" s="1190">
        <f>BE22</f>
        <v>0</v>
      </c>
      <c r="CK22" s="1183"/>
      <c r="CL22" s="1185" t="str">
        <f>IF(BF23="",BF22,BF23)</f>
        <v/>
      </c>
      <c r="CN22" s="313" t="s">
        <v>63</v>
      </c>
      <c r="CO22" s="550">
        <f>BQ18</f>
        <v>0</v>
      </c>
      <c r="CP22" s="551" t="str">
        <f>IF(CO22="","",VLOOKUP(CO22,СписокКМ!$A$188:$C$236,3,FALSE))</f>
        <v>Х</v>
      </c>
      <c r="CQ22" s="550">
        <f>BQ24</f>
        <v>0</v>
      </c>
      <c r="CR22" s="551" t="str">
        <f>IF(CQ22="","",VLOOKUP(CQ22,СписокКМ!$A$188:$C$236,3,FALSE))</f>
        <v>Х</v>
      </c>
    </row>
    <row r="23" spans="1:96" ht="12.95" customHeight="1" x14ac:dyDescent="0.2">
      <c r="A23" s="255">
        <v>6</v>
      </c>
      <c r="C23" s="257">
        <v>2</v>
      </c>
      <c r="D23" s="258">
        <v>3</v>
      </c>
      <c r="E23" s="259">
        <v>1</v>
      </c>
      <c r="F23" s="260">
        <v>1</v>
      </c>
      <c r="G23" s="261"/>
      <c r="H23" s="262"/>
      <c r="I23" s="259"/>
      <c r="J23" s="260"/>
      <c r="K23" s="261"/>
      <c r="L23" s="262"/>
      <c r="M23" s="259"/>
      <c r="N23" s="260"/>
      <c r="O23" s="261"/>
      <c r="P23" s="262"/>
      <c r="Q23" s="259"/>
      <c r="R23" s="260"/>
      <c r="S23" s="263">
        <f t="shared" si="37"/>
        <v>0</v>
      </c>
      <c r="T23" s="263">
        <f t="shared" si="38"/>
        <v>0</v>
      </c>
      <c r="U23" s="263">
        <f t="shared" si="39"/>
        <v>0</v>
      </c>
      <c r="V23" s="263">
        <f t="shared" si="40"/>
        <v>0</v>
      </c>
      <c r="W23" s="263">
        <f t="shared" si="41"/>
        <v>0</v>
      </c>
      <c r="X23" s="263">
        <f t="shared" si="42"/>
        <v>0</v>
      </c>
      <c r="Y23" s="263">
        <f t="shared" si="43"/>
        <v>0</v>
      </c>
      <c r="Z23" s="263">
        <f t="shared" si="44"/>
        <v>0</v>
      </c>
      <c r="AA23" s="263">
        <f t="shared" si="45"/>
        <v>0</v>
      </c>
      <c r="AB23" s="263">
        <f t="shared" si="46"/>
        <v>0</v>
      </c>
      <c r="AC23" s="263">
        <f t="shared" si="47"/>
        <v>0</v>
      </c>
      <c r="AD23" s="263">
        <f t="shared" si="48"/>
        <v>0</v>
      </c>
      <c r="AE23" s="263">
        <f t="shared" si="49"/>
        <v>0</v>
      </c>
      <c r="AF23" s="263">
        <f t="shared" si="50"/>
        <v>0</v>
      </c>
      <c r="AG23" s="264"/>
      <c r="AH23" s="264"/>
      <c r="AI23" s="265">
        <f t="shared" si="51"/>
        <v>0</v>
      </c>
      <c r="AJ23" s="265">
        <f t="shared" si="52"/>
        <v>0</v>
      </c>
      <c r="AK23" s="266" t="str">
        <f t="shared" si="53"/>
        <v>ERROR</v>
      </c>
      <c r="AL23" s="266" t="str">
        <f t="shared" si="54"/>
        <v/>
      </c>
      <c r="AM23" s="266" t="str">
        <f t="shared" si="55"/>
        <v/>
      </c>
      <c r="AN23" s="266" t="str">
        <f t="shared" si="56"/>
        <v/>
      </c>
      <c r="AO23" s="266" t="str">
        <f t="shared" si="57"/>
        <v/>
      </c>
      <c r="AP23" s="266" t="str">
        <f t="shared" si="58"/>
        <v/>
      </c>
      <c r="AQ23" s="266" t="str">
        <f t="shared" si="59"/>
        <v/>
      </c>
      <c r="AR23" s="267" t="str">
        <f t="shared" si="60"/>
        <v xml:space="preserve">  -  </v>
      </c>
      <c r="AS23" s="268" t="str">
        <f t="shared" si="61"/>
        <v xml:space="preserve">  -  </v>
      </c>
      <c r="AT23" s="265">
        <f t="shared" si="62"/>
        <v>0</v>
      </c>
      <c r="AU23" s="265">
        <f t="shared" si="63"/>
        <v>0</v>
      </c>
      <c r="AV23" s="266" t="str">
        <f t="shared" si="64"/>
        <v>ERROR</v>
      </c>
      <c r="AW23" s="266" t="str">
        <f t="shared" si="65"/>
        <v/>
      </c>
      <c r="AX23" s="266" t="str">
        <f t="shared" si="66"/>
        <v/>
      </c>
      <c r="AY23" s="266" t="str">
        <f t="shared" si="67"/>
        <v/>
      </c>
      <c r="AZ23" s="266" t="str">
        <f t="shared" si="68"/>
        <v/>
      </c>
      <c r="BA23" s="266" t="str">
        <f t="shared" si="69"/>
        <v/>
      </c>
      <c r="BB23" s="266" t="str">
        <f t="shared" si="70"/>
        <v/>
      </c>
      <c r="BC23" s="267" t="str">
        <f t="shared" si="71"/>
        <v xml:space="preserve">  -  </v>
      </c>
      <c r="BD23" s="268" t="str">
        <f t="shared" si="72"/>
        <v xml:space="preserve">  -  </v>
      </c>
      <c r="BE23" s="282"/>
      <c r="BF23" s="282"/>
      <c r="BG23" s="270">
        <f>SUMIF(A18:A21,C23,B18:B21)</f>
        <v>13</v>
      </c>
      <c r="BH23" s="271">
        <f>SUMIF(A18:A21,D23,B18:B21)</f>
        <v>11</v>
      </c>
      <c r="BI23" s="237" t="str">
        <f>BI22</f>
        <v>Группа 2</v>
      </c>
      <c r="BJ23" s="238">
        <f>1+BJ22</f>
        <v>12</v>
      </c>
      <c r="BK23" s="272">
        <v>3</v>
      </c>
      <c r="BL23" s="685" t="str">
        <f t="shared" si="73"/>
        <v>2 - 3</v>
      </c>
      <c r="BM23" s="679" t="s">
        <v>367</v>
      </c>
      <c r="BN23" s="679" t="s">
        <v>299</v>
      </c>
      <c r="BO23" s="686">
        <v>11</v>
      </c>
      <c r="BP23" s="1193"/>
      <c r="BQ23" s="1174"/>
      <c r="BR23" s="1321" t="e">
        <f>IF(BO23="","",VLOOKUP(BO23,СписокКМ!BR:BW,2,FALSE))</f>
        <v>#N/A</v>
      </c>
      <c r="BS23" s="1321" t="str">
        <f>IF(BP23="","",VLOOKUP(BP23,СписокКМ!BS:BX,2,FALSE))</f>
        <v/>
      </c>
      <c r="BT23" s="1321" t="str">
        <f>IF(BQ23="","",VLOOKUP(BQ23,СписокКМ!BT:BY,2,FALSE))</f>
        <v/>
      </c>
      <c r="BU23" s="1321" t="e">
        <f>IF(BR23="","",VLOOKUP(BR23,СписокКМ!BU:BZ,2,FALSE))</f>
        <v>#N/A</v>
      </c>
      <c r="BV23" s="1178"/>
      <c r="BW23" s="1187" t="str">
        <f>IF(AI18&gt;AJ18,BC18,IF(AJ18&gt;AI18,BD18," "))</f>
        <v xml:space="preserve"> </v>
      </c>
      <c r="BX23" s="1188"/>
      <c r="BY23" s="1189"/>
      <c r="BZ23" s="1187" t="str">
        <f>IF(AI23&gt;AJ23,BC23,IF(AJ23&gt;AI23,BD23," "))</f>
        <v xml:space="preserve"> </v>
      </c>
      <c r="CA23" s="1188"/>
      <c r="CB23" s="1189"/>
      <c r="CC23" s="1181"/>
      <c r="CD23" s="1181"/>
      <c r="CE23" s="1182"/>
      <c r="CF23" s="1187" t="str">
        <f>IF(AI21&lt;AJ21,AR21,IF(AJ21&lt;AI21,AS21," "))</f>
        <v xml:space="preserve"> </v>
      </c>
      <c r="CG23" s="1188"/>
      <c r="CH23" s="1189"/>
      <c r="CI23" s="1171"/>
      <c r="CJ23" s="1191"/>
      <c r="CK23" s="1184"/>
      <c r="CL23" s="1186"/>
      <c r="CN23" s="313" t="s">
        <v>64</v>
      </c>
      <c r="CO23" s="310">
        <f>BQ20</f>
        <v>0</v>
      </c>
      <c r="CP23" s="312" t="str">
        <f>IF(CO23="","",VLOOKUP(CO23,СписокКМ!$A$188:$C$236,3,FALSE))</f>
        <v>Х</v>
      </c>
      <c r="CQ23" s="310">
        <f>BQ22</f>
        <v>0</v>
      </c>
      <c r="CR23" s="312" t="str">
        <f>IF(CQ23="","",VLOOKUP(CQ23,СписокКМ!$A$188:$C$236,3,FALSE))</f>
        <v>Х</v>
      </c>
    </row>
    <row r="24" spans="1:96" ht="12.95" customHeight="1" x14ac:dyDescent="0.2"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V24" s="224"/>
      <c r="AW24" s="224"/>
      <c r="AX24" s="224"/>
      <c r="AY24" s="224"/>
      <c r="AZ24" s="224"/>
      <c r="BE24" s="269">
        <f>SUMIF(C18:C24,4,AI18:AI24)+SUMIF(D18:D24,4,AJ18:AJ24)</f>
        <v>0</v>
      </c>
      <c r="BF24" s="269" t="str">
        <f>IF(BE24&lt;&gt;0,RANK(BE24,BE18:BE24),"")</f>
        <v/>
      </c>
      <c r="BG24" s="301"/>
      <c r="BH24" s="301"/>
      <c r="BP24" s="1192">
        <v>4</v>
      </c>
      <c r="BQ24" s="1173"/>
      <c r="BR24" s="1318" t="str">
        <f>IF(BQ24="","",VLOOKUP(BQ24,СписокКМ!$A$188:$C$236,3,FALSE))</f>
        <v/>
      </c>
      <c r="BS24" s="1318" t="e">
        <f>IF(BP24="","",VLOOKUP(BP24,СписокКМ!BS:BX,2,FALSE))</f>
        <v>#N/A</v>
      </c>
      <c r="BT24" s="1318" t="str">
        <f>IF(BQ24="","",VLOOKUP(BQ24,СписокКМ!$A$188:$C$236,3,FALSE))</f>
        <v/>
      </c>
      <c r="BU24" s="1318" t="str">
        <f>IF(BR24="","",VLOOKUP(BR24,СписокКМ!BU:BZ,2,FALSE))</f>
        <v/>
      </c>
      <c r="BV24" s="1177"/>
      <c r="BW24" s="288"/>
      <c r="BX24" s="277" t="str">
        <f>IF(AG22&lt;AH22,AT22,IF(AH22&lt;AG22,AT22," "))</f>
        <v xml:space="preserve"> </v>
      </c>
      <c r="BY24" s="278"/>
      <c r="BZ24" s="279"/>
      <c r="CA24" s="277" t="str">
        <f>IF(AG19&lt;AH19,AT19,IF(AH19&lt;AG19,AT19," "))</f>
        <v xml:space="preserve"> </v>
      </c>
      <c r="CB24" s="278"/>
      <c r="CC24" s="279"/>
      <c r="CD24" s="277" t="str">
        <f>IF(AG21&lt;AH21,AT21,IF(AH21&lt;AG21,AT21," "))</f>
        <v xml:space="preserve"> </v>
      </c>
      <c r="CE24" s="278"/>
      <c r="CF24" s="1208"/>
      <c r="CG24" s="1179"/>
      <c r="CH24" s="1180"/>
      <c r="CI24" s="1171"/>
      <c r="CJ24" s="1190">
        <f>BE24</f>
        <v>0</v>
      </c>
      <c r="CK24" s="1197"/>
      <c r="CL24" s="1185" t="str">
        <f>IF(BF25="",BF24,BF25)</f>
        <v/>
      </c>
    </row>
    <row r="25" spans="1:96" ht="12.95" customHeight="1" x14ac:dyDescent="0.2"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V25" s="224"/>
      <c r="AW25" s="224"/>
      <c r="AX25" s="224"/>
      <c r="AY25" s="224"/>
      <c r="AZ25" s="224"/>
      <c r="BE25" s="282"/>
      <c r="BF25" s="282"/>
      <c r="BG25" s="301"/>
      <c r="BH25" s="301"/>
      <c r="BL25" s="297"/>
      <c r="BM25" s="298"/>
      <c r="BN25" s="299"/>
      <c r="BO25" s="300"/>
      <c r="BP25" s="1203"/>
      <c r="BQ25" s="1204"/>
      <c r="BR25" s="1319" t="str">
        <f>IF(BO25="","",VLOOKUP(BO25,СписокКМ!BR:BW,2,FALSE))</f>
        <v/>
      </c>
      <c r="BS25" s="1319" t="str">
        <f>IF(BP25="","",VLOOKUP(BP25,СписокКМ!BS:BX,2,FALSE))</f>
        <v/>
      </c>
      <c r="BT25" s="1319" t="str">
        <f>IF(BQ25="","",VLOOKUP(BQ25,СписокКМ!BT:BY,2,FALSE))</f>
        <v/>
      </c>
      <c r="BU25" s="1319" t="str">
        <f>IF(BR25="","",VLOOKUP(BR25,СписокКМ!BU:BZ,2,FALSE))</f>
        <v/>
      </c>
      <c r="BV25" s="1320"/>
      <c r="BW25" s="1200" t="str">
        <f>IF(AI22&gt;AJ22,BC22,IF(AJ22&gt;AI22,BD22," "))</f>
        <v xml:space="preserve"> </v>
      </c>
      <c r="BX25" s="1201"/>
      <c r="BY25" s="1202"/>
      <c r="BZ25" s="1200" t="str">
        <f>IF(AI19&gt;AJ19,BC19,IF(AJ19&gt;AI19,BD19," "))</f>
        <v xml:space="preserve"> </v>
      </c>
      <c r="CA25" s="1201"/>
      <c r="CB25" s="1202"/>
      <c r="CC25" s="1200" t="str">
        <f>IF(AI21&gt;AJ21,BC21,IF(AJ21&gt;AI21,BD21," "))</f>
        <v xml:space="preserve"> </v>
      </c>
      <c r="CD25" s="1201"/>
      <c r="CE25" s="1202"/>
      <c r="CF25" s="1209"/>
      <c r="CG25" s="1210"/>
      <c r="CH25" s="1211"/>
      <c r="CI25" s="1322"/>
      <c r="CJ25" s="1212"/>
      <c r="CK25" s="1198"/>
      <c r="CL25" s="1199"/>
    </row>
    <row r="26" spans="1:96" ht="15.95" customHeight="1" x14ac:dyDescent="0.2">
      <c r="Z26" s="233"/>
      <c r="AP26" s="228"/>
      <c r="AQ26" s="228"/>
      <c r="AR26" s="228"/>
      <c r="AS26" s="228"/>
      <c r="AT26" s="228"/>
      <c r="AU26" s="228"/>
      <c r="BA26" s="228"/>
      <c r="BB26" s="228"/>
      <c r="BC26" s="228"/>
      <c r="BD26" s="228"/>
      <c r="BE26" s="228"/>
      <c r="BF26" s="228"/>
      <c r="BG26" s="228"/>
      <c r="BH26" s="228"/>
      <c r="BI26" s="229"/>
      <c r="BJ26" s="229"/>
      <c r="BK26" s="230"/>
      <c r="BL26" s="235"/>
      <c r="BM26" s="235"/>
      <c r="BN26" s="235"/>
      <c r="BO26" s="235"/>
      <c r="BP26" s="235"/>
      <c r="BQ26" s="235"/>
      <c r="BR26" s="236"/>
      <c r="BS26" s="236"/>
      <c r="BT26" s="236"/>
      <c r="BU26" s="236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4"/>
      <c r="CN26" s="234"/>
    </row>
    <row r="27" spans="1:96" ht="19.5" customHeight="1" x14ac:dyDescent="0.2">
      <c r="Z27" s="233"/>
      <c r="BK27" s="239"/>
      <c r="BL27" s="309"/>
      <c r="BM27" s="309"/>
      <c r="BN27" s="309"/>
      <c r="BO27" s="309"/>
      <c r="BP27" s="307" t="s">
        <v>65</v>
      </c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N27" s="314" t="str">
        <f>BP27</f>
        <v>Предварительный этап. Группа 3</v>
      </c>
    </row>
    <row r="28" spans="1:96" ht="15" customHeight="1" x14ac:dyDescent="0.2">
      <c r="A28" s="240">
        <f>1+A17</f>
        <v>3</v>
      </c>
      <c r="B28" s="241">
        <v>4</v>
      </c>
      <c r="C28" s="242" t="str">
        <f>"КОМАНДЫ. Предварительный этап. Группа "&amp;A28</f>
        <v>КОМАНДЫ. Предварительный этап. Группа 3</v>
      </c>
      <c r="D28" s="242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4"/>
      <c r="P28" s="244"/>
      <c r="Q28" s="244"/>
      <c r="R28" s="245">
        <f>1+R17</f>
        <v>3</v>
      </c>
      <c r="Z28" s="233"/>
      <c r="AR28" s="246">
        <f>IF(B29=0,0,(IF(B30=0,1,IF(B31=0,2,IF(B32=0,3,IF(B32&gt;0,4))))))</f>
        <v>4</v>
      </c>
      <c r="BC28" s="246" t="b">
        <f>IF(BE28=15,3,IF(BE28&gt;15,4))</f>
        <v>0</v>
      </c>
      <c r="BE28" s="247">
        <f>SUM(BE29,BE31,BE33,BE35)</f>
        <v>0</v>
      </c>
      <c r="BF28" s="247">
        <f>SUM(BF29,BF31,BF33,BF35)</f>
        <v>0</v>
      </c>
      <c r="BL28" s="249" t="s">
        <v>44</v>
      </c>
      <c r="BM28" s="250" t="s">
        <v>45</v>
      </c>
      <c r="BN28" s="250" t="s">
        <v>46</v>
      </c>
      <c r="BO28" s="251" t="s">
        <v>47</v>
      </c>
      <c r="BP28" s="252" t="s">
        <v>1</v>
      </c>
      <c r="BQ28" s="1165" t="s">
        <v>48</v>
      </c>
      <c r="BR28" s="1165"/>
      <c r="BS28" s="1165"/>
      <c r="BT28" s="1165"/>
      <c r="BU28" s="1165"/>
      <c r="BV28" s="1166"/>
      <c r="BW28" s="1167">
        <v>1</v>
      </c>
      <c r="BX28" s="1168"/>
      <c r="BY28" s="1169"/>
      <c r="BZ28" s="1167">
        <v>2</v>
      </c>
      <c r="CA28" s="1168"/>
      <c r="CB28" s="1169"/>
      <c r="CC28" s="1167">
        <v>3</v>
      </c>
      <c r="CD28" s="1168"/>
      <c r="CE28" s="1169"/>
      <c r="CF28" s="1167">
        <v>4</v>
      </c>
      <c r="CG28" s="1168"/>
      <c r="CH28" s="1169"/>
      <c r="CI28" s="1170"/>
      <c r="CJ28" s="253" t="s">
        <v>49</v>
      </c>
      <c r="CK28" s="253" t="s">
        <v>50</v>
      </c>
      <c r="CL28" s="254" t="s">
        <v>51</v>
      </c>
    </row>
    <row r="29" spans="1:96" ht="12.95" customHeight="1" x14ac:dyDescent="0.2">
      <c r="A29" s="255">
        <v>1</v>
      </c>
      <c r="B29" s="256">
        <f>IF(R28="","",VLOOKUP(R28,'[61]Посев групп'!B:N,2,FALSE))</f>
        <v>9</v>
      </c>
      <c r="C29" s="257">
        <v>1</v>
      </c>
      <c r="D29" s="258">
        <v>3</v>
      </c>
      <c r="E29" s="259">
        <v>1</v>
      </c>
      <c r="F29" s="260">
        <v>1</v>
      </c>
      <c r="G29" s="261"/>
      <c r="H29" s="262"/>
      <c r="I29" s="259"/>
      <c r="J29" s="260"/>
      <c r="K29" s="261"/>
      <c r="L29" s="262"/>
      <c r="M29" s="259"/>
      <c r="N29" s="260"/>
      <c r="O29" s="261"/>
      <c r="P29" s="262"/>
      <c r="Q29" s="259"/>
      <c r="R29" s="260"/>
      <c r="S29" s="263">
        <f t="shared" ref="S29:S34" si="74">IF(E29="wo",0,IF(F29="wo",1,IF(E29&gt;F29,1,0)))</f>
        <v>0</v>
      </c>
      <c r="T29" s="263">
        <f t="shared" ref="T29:T34" si="75">IF(E29="wo",1,IF(F29="wo",0,IF(F29&gt;E29,1,0)))</f>
        <v>0</v>
      </c>
      <c r="U29" s="263">
        <f t="shared" ref="U29:U34" si="76">IF(G29="wo",0,IF(H29="wo",1,IF(G29&gt;H29,1,0)))</f>
        <v>0</v>
      </c>
      <c r="V29" s="263">
        <f t="shared" ref="V29:V34" si="77">IF(G29="wo",1,IF(H29="wo",0,IF(H29&gt;G29,1,0)))</f>
        <v>0</v>
      </c>
      <c r="W29" s="263">
        <f t="shared" ref="W29:W34" si="78">IF(I29="wo",0,IF(J29="wo",1,IF(I29&gt;J29,1,0)))</f>
        <v>0</v>
      </c>
      <c r="X29" s="263">
        <f t="shared" ref="X29:X34" si="79">IF(I29="wo",1,IF(J29="wo",0,IF(J29&gt;I29,1,0)))</f>
        <v>0</v>
      </c>
      <c r="Y29" s="263">
        <f t="shared" ref="Y29:Y34" si="80">IF(K29="wo",0,IF(L29="wo",1,IF(K29&gt;L29,1,0)))</f>
        <v>0</v>
      </c>
      <c r="Z29" s="263">
        <f t="shared" ref="Z29:Z34" si="81">IF(K29="wo",1,IF(L29="wo",0,IF(L29&gt;K29,1,0)))</f>
        <v>0</v>
      </c>
      <c r="AA29" s="263">
        <f t="shared" ref="AA29:AA34" si="82">IF(M29="wo",0,IF(N29="wo",1,IF(M29&gt;N29,1,0)))</f>
        <v>0</v>
      </c>
      <c r="AB29" s="263">
        <f t="shared" ref="AB29:AB34" si="83">IF(M29="wo",1,IF(N29="wo",0,IF(N29&gt;M29,1,0)))</f>
        <v>0</v>
      </c>
      <c r="AC29" s="263">
        <f t="shared" ref="AC29:AC34" si="84">IF(O29="wo",0,IF(P29="wo",1,IF(O29&gt;P29,1,0)))</f>
        <v>0</v>
      </c>
      <c r="AD29" s="263">
        <f t="shared" ref="AD29:AD34" si="85">IF(O29="wo",1,IF(P29="wo",0,IF(P29&gt;O29,1,0)))</f>
        <v>0</v>
      </c>
      <c r="AE29" s="263">
        <f t="shared" ref="AE29:AE34" si="86">IF(Q29="wo",0,IF(R29="wo",1,IF(Q29&gt;R29,1,0)))</f>
        <v>0</v>
      </c>
      <c r="AF29" s="263">
        <f t="shared" ref="AF29:AF34" si="87">IF(Q29="wo",1,IF(R29="wo",0,IF(R29&gt;Q29,1,0)))</f>
        <v>0</v>
      </c>
      <c r="AG29" s="264"/>
      <c r="AH29" s="264"/>
      <c r="AI29" s="265">
        <f t="shared" ref="AI29:AI34" si="88">IF(E29="",0,IF(E29="wo",0,IF(F29="wo",2,IF(AG29=AH29,0,IF(AG29&gt;AH29,2,1)))))</f>
        <v>0</v>
      </c>
      <c r="AJ29" s="265">
        <f t="shared" ref="AJ29:AJ34" si="89">IF(F29="",0,IF(F29="wo",0,IF(E29="wo",2,IF(AH29=AG29,0,IF(AH29&gt;AG29,2,1)))))</f>
        <v>0</v>
      </c>
      <c r="AK29" s="266" t="str">
        <f t="shared" ref="AK29:AK34" si="90">IF(E29="","",IF(E29="wo",0,IF(F29="wo",0,IF(E29=F29,"ERROR",IF(E29&gt;F29,F29,-1*E29)))))</f>
        <v>ERROR</v>
      </c>
      <c r="AL29" s="266" t="str">
        <f t="shared" ref="AL29:AL34" si="91">IF(G29="","",IF(G29="wo",0,IF(H29="wo",0,IF(G29=H29,"ERROR",IF(G29&gt;H29,H29,-1*G29)))))</f>
        <v/>
      </c>
      <c r="AM29" s="266" t="str">
        <f t="shared" ref="AM29:AM34" si="92">IF(I29="","",IF(I29="wo",0,IF(J29="wo",0,IF(I29=J29,"ERROR",IF(I29&gt;J29,J29,-1*I29)))))</f>
        <v/>
      </c>
      <c r="AN29" s="266" t="str">
        <f t="shared" ref="AN29:AN34" si="93">IF(K29="","",IF(K29="wo",0,IF(L29="wo",0,IF(K29=L29,"ERROR",IF(K29&gt;L29,L29,-1*K29)))))</f>
        <v/>
      </c>
      <c r="AO29" s="266" t="str">
        <f t="shared" ref="AO29:AO34" si="94">IF(M29="","",IF(M29="wo",0,IF(N29="wo",0,IF(M29=N29,"ERROR",IF(M29&gt;N29,N29,-1*M29)))))</f>
        <v/>
      </c>
      <c r="AP29" s="266" t="str">
        <f t="shared" ref="AP29:AP34" si="95">IF(O29="","",IF(O29="wo",0,IF(P29="wo",0,IF(O29=P29,"ERROR",IF(O29&gt;P29,P29,-1*O29)))))</f>
        <v/>
      </c>
      <c r="AQ29" s="266" t="str">
        <f t="shared" ref="AQ29:AQ34" si="96">IF(Q29="","",IF(Q29="wo",0,IF(R29="wo",0,IF(Q29=R29,"ERROR",IF(Q29&gt;R29,R29,-1*Q29)))))</f>
        <v/>
      </c>
      <c r="AR29" s="267" t="str">
        <f t="shared" ref="AR29:AR34" si="97">CONCATENATE(AG29,"  -  ",AH29)</f>
        <v xml:space="preserve">  -  </v>
      </c>
      <c r="AS29" s="268" t="str">
        <f t="shared" ref="AS29:AS34" si="98">AR29</f>
        <v xml:space="preserve">  -  </v>
      </c>
      <c r="AT29" s="265">
        <f t="shared" ref="AT29:AT34" si="99">IF(F29="",0,IF(F29="wo",0,IF(E29="wo",2,IF(AH29=AG29,0,IF(AH29&gt;AG29,2,1)))))</f>
        <v>0</v>
      </c>
      <c r="AU29" s="265">
        <f t="shared" ref="AU29:AU34" si="100">IF(E29="",0,IF(E29="wo",0,IF(F29="wo",2,IF(AG29=AH29,0,IF(AG29&gt;AH29,2,1)))))</f>
        <v>0</v>
      </c>
      <c r="AV29" s="266" t="str">
        <f t="shared" ref="AV29:AV34" si="101">IF(F29="","",IF(F29="wo",0,IF(E29="wo",0,IF(F29=E29,"ERROR",IF(F29&gt;E29,E29,-1*F29)))))</f>
        <v>ERROR</v>
      </c>
      <c r="AW29" s="266" t="str">
        <f t="shared" ref="AW29:AW34" si="102">IF(H29="","",IF(H29="wo",0,IF(G29="wo",0,IF(H29=G29,"ERROR",IF(H29&gt;G29,G29,-1*H29)))))</f>
        <v/>
      </c>
      <c r="AX29" s="266" t="str">
        <f t="shared" ref="AX29:AX34" si="103">IF(J29="","",IF(J29="wo",0,IF(I29="wo",0,IF(J29=I29,"ERROR",IF(J29&gt;I29,I29,-1*J29)))))</f>
        <v/>
      </c>
      <c r="AY29" s="266" t="str">
        <f t="shared" ref="AY29:AY34" si="104">IF(L29="","",IF(L29="wo",0,IF(K29="wo",0,IF(L29=K29,"ERROR",IF(L29&gt;K29,K29,-1*L29)))))</f>
        <v/>
      </c>
      <c r="AZ29" s="266" t="str">
        <f t="shared" ref="AZ29:AZ34" si="105">IF(N29="","",IF(N29="wo",0,IF(M29="wo",0,IF(N29=M29,"ERROR",IF(N29&gt;M29,M29,-1*N29)))))</f>
        <v/>
      </c>
      <c r="BA29" s="266" t="str">
        <f t="shared" ref="BA29:BA34" si="106">IF(P29="","",IF(P29="wo",0,IF(O29="wo",0,IF(P29=O29,"ERROR",IF(P29&gt;O29,O29,-1*P29)))))</f>
        <v/>
      </c>
      <c r="BB29" s="266" t="str">
        <f t="shared" ref="BB29:BB34" si="107">IF(R29="","",IF(R29="wo",0,IF(Q29="wo",0,IF(R29=Q29,"ERROR",IF(R29&gt;Q29,Q29,-1*R29)))))</f>
        <v/>
      </c>
      <c r="BC29" s="267" t="str">
        <f t="shared" ref="BC29:BC34" si="108">CONCATENATE(AH29,"  -  ",AG29)</f>
        <v xml:space="preserve">  -  </v>
      </c>
      <c r="BD29" s="268" t="str">
        <f t="shared" ref="BD29:BD34" si="109">BC29</f>
        <v xml:space="preserve">  -  </v>
      </c>
      <c r="BE29" s="269">
        <f>SUMIF(C29:C35,1,AI29:AI35)+SUMIF(D29:D35,1,AJ29:AJ35)</f>
        <v>0</v>
      </c>
      <c r="BF29" s="269" t="str">
        <f>IF(BE29&lt;&gt;0,RANK(BE29,BE29:BE35),"")</f>
        <v/>
      </c>
      <c r="BG29" s="270">
        <f>SUMIF(A29:A32,C29,B29:B32)</f>
        <v>9</v>
      </c>
      <c r="BH29" s="271">
        <f>SUMIF(A29:A32,D29,B29:B32)</f>
        <v>8</v>
      </c>
      <c r="BI29" s="237" t="s">
        <v>54</v>
      </c>
      <c r="BJ29" s="238">
        <f>1+BJ23</f>
        <v>13</v>
      </c>
      <c r="BK29" s="272">
        <v>1</v>
      </c>
      <c r="BL29" s="682" t="str">
        <f t="shared" ref="BL29:BL34" si="110">CONCATENATE(C29," ","-"," ",D29)</f>
        <v>1 - 3</v>
      </c>
      <c r="BM29" s="664" t="s">
        <v>367</v>
      </c>
      <c r="BN29" s="665" t="s">
        <v>297</v>
      </c>
      <c r="BO29" s="666">
        <v>12</v>
      </c>
      <c r="BP29" s="1172">
        <v>1</v>
      </c>
      <c r="BQ29" s="1173"/>
      <c r="BR29" s="1318" t="str">
        <f>IF(BQ29="","",VLOOKUP(BQ29,СписокКМ!$A$188:$C$236,3,FALSE))</f>
        <v/>
      </c>
      <c r="BS29" s="1318" t="e">
        <f>IF(BP29="","",VLOOKUP(BP29,СписокКМ!BS:BX,2,FALSE))</f>
        <v>#N/A</v>
      </c>
      <c r="BT29" s="1318" t="str">
        <f>IF(BQ29="","",VLOOKUP(BQ29,СписокКМ!$A$188:$C$236,3,FALSE))</f>
        <v/>
      </c>
      <c r="BU29" s="1318" t="str">
        <f>IF(BR29="","",VLOOKUP(BR29,СписокКМ!BU:BZ,2,FALSE))</f>
        <v/>
      </c>
      <c r="BV29" s="1177"/>
      <c r="BW29" s="1179"/>
      <c r="BX29" s="1179"/>
      <c r="BY29" s="1180"/>
      <c r="BZ29" s="276"/>
      <c r="CA29" s="277" t="str">
        <f>IF(AG31&lt;AH31,AI31,IF(AH31&lt;AG31,AI31," "))</f>
        <v xml:space="preserve"> </v>
      </c>
      <c r="CB29" s="278"/>
      <c r="CC29" s="279"/>
      <c r="CD29" s="277" t="str">
        <f>IF(AG29&lt;AH29,AI29,IF(AH29&lt;AG29,AI29," "))</f>
        <v xml:space="preserve"> </v>
      </c>
      <c r="CE29" s="280"/>
      <c r="CF29" s="279"/>
      <c r="CG29" s="277" t="str">
        <f>IF(AG33&lt;AH33,AI33,IF(AH33&lt;AG33,AI33," "))</f>
        <v xml:space="preserve"> </v>
      </c>
      <c r="CH29" s="278"/>
      <c r="CI29" s="1171"/>
      <c r="CJ29" s="1190">
        <f>BE29</f>
        <v>0</v>
      </c>
      <c r="CK29" s="1183"/>
      <c r="CL29" s="1185" t="str">
        <f>IF(BF30="",BF29,BF30)</f>
        <v/>
      </c>
      <c r="CN29" s="313" t="s">
        <v>59</v>
      </c>
      <c r="CO29" s="310">
        <f>BQ29</f>
        <v>0</v>
      </c>
      <c r="CP29" s="312" t="str">
        <f>IF(CO29="","",VLOOKUP(CO29,СписокКМ!$A$188:$C$236,3,FALSE))</f>
        <v>Х</v>
      </c>
      <c r="CQ29" s="310">
        <f>BQ33</f>
        <v>0</v>
      </c>
      <c r="CR29" s="312" t="str">
        <f>IF(CQ29="","",VLOOKUP(CQ29,СписокКМ!$A$188:$C$236,3,FALSE))</f>
        <v>Х</v>
      </c>
    </row>
    <row r="30" spans="1:96" ht="12.95" customHeight="1" x14ac:dyDescent="0.2">
      <c r="A30" s="255">
        <v>2</v>
      </c>
      <c r="B30" s="281">
        <f>IF(R28="","",VLOOKUP(R28,'[61]Посев групп'!B:L,4,FALSE))</f>
        <v>7</v>
      </c>
      <c r="C30" s="257">
        <v>2</v>
      </c>
      <c r="D30" s="258">
        <v>4</v>
      </c>
      <c r="E30" s="259">
        <v>1</v>
      </c>
      <c r="F30" s="260">
        <v>1</v>
      </c>
      <c r="G30" s="261"/>
      <c r="H30" s="262"/>
      <c r="I30" s="259"/>
      <c r="J30" s="260"/>
      <c r="K30" s="261"/>
      <c r="L30" s="262"/>
      <c r="M30" s="259"/>
      <c r="N30" s="260"/>
      <c r="O30" s="261"/>
      <c r="P30" s="262"/>
      <c r="Q30" s="259"/>
      <c r="R30" s="260"/>
      <c r="S30" s="263">
        <f t="shared" si="74"/>
        <v>0</v>
      </c>
      <c r="T30" s="263">
        <f t="shared" si="75"/>
        <v>0</v>
      </c>
      <c r="U30" s="263">
        <f t="shared" si="76"/>
        <v>0</v>
      </c>
      <c r="V30" s="263">
        <f t="shared" si="77"/>
        <v>0</v>
      </c>
      <c r="W30" s="263">
        <f t="shared" si="78"/>
        <v>0</v>
      </c>
      <c r="X30" s="263">
        <f t="shared" si="79"/>
        <v>0</v>
      </c>
      <c r="Y30" s="263">
        <f t="shared" si="80"/>
        <v>0</v>
      </c>
      <c r="Z30" s="263">
        <f t="shared" si="81"/>
        <v>0</v>
      </c>
      <c r="AA30" s="263">
        <f t="shared" si="82"/>
        <v>0</v>
      </c>
      <c r="AB30" s="263">
        <f t="shared" si="83"/>
        <v>0</v>
      </c>
      <c r="AC30" s="263">
        <f t="shared" si="84"/>
        <v>0</v>
      </c>
      <c r="AD30" s="263">
        <f t="shared" si="85"/>
        <v>0</v>
      </c>
      <c r="AE30" s="263">
        <f t="shared" si="86"/>
        <v>0</v>
      </c>
      <c r="AF30" s="263">
        <f t="shared" si="87"/>
        <v>0</v>
      </c>
      <c r="AG30" s="264"/>
      <c r="AH30" s="264"/>
      <c r="AI30" s="265">
        <f t="shared" si="88"/>
        <v>0</v>
      </c>
      <c r="AJ30" s="265">
        <f t="shared" si="89"/>
        <v>0</v>
      </c>
      <c r="AK30" s="266" t="str">
        <f t="shared" si="90"/>
        <v>ERROR</v>
      </c>
      <c r="AL30" s="266" t="str">
        <f t="shared" si="91"/>
        <v/>
      </c>
      <c r="AM30" s="266" t="str">
        <f t="shared" si="92"/>
        <v/>
      </c>
      <c r="AN30" s="266" t="str">
        <f t="shared" si="93"/>
        <v/>
      </c>
      <c r="AO30" s="266" t="str">
        <f t="shared" si="94"/>
        <v/>
      </c>
      <c r="AP30" s="266" t="str">
        <f t="shared" si="95"/>
        <v/>
      </c>
      <c r="AQ30" s="266" t="str">
        <f t="shared" si="96"/>
        <v/>
      </c>
      <c r="AR30" s="267" t="str">
        <f t="shared" si="97"/>
        <v xml:space="preserve">  -  </v>
      </c>
      <c r="AS30" s="268" t="str">
        <f t="shared" si="98"/>
        <v xml:space="preserve">  -  </v>
      </c>
      <c r="AT30" s="265">
        <f t="shared" si="99"/>
        <v>0</v>
      </c>
      <c r="AU30" s="265">
        <f t="shared" si="100"/>
        <v>0</v>
      </c>
      <c r="AV30" s="266" t="str">
        <f t="shared" si="101"/>
        <v>ERROR</v>
      </c>
      <c r="AW30" s="266" t="str">
        <f t="shared" si="102"/>
        <v/>
      </c>
      <c r="AX30" s="266" t="str">
        <f t="shared" si="103"/>
        <v/>
      </c>
      <c r="AY30" s="266" t="str">
        <f t="shared" si="104"/>
        <v/>
      </c>
      <c r="AZ30" s="266" t="str">
        <f t="shared" si="105"/>
        <v/>
      </c>
      <c r="BA30" s="266" t="str">
        <f t="shared" si="106"/>
        <v/>
      </c>
      <c r="BB30" s="266" t="str">
        <f t="shared" si="107"/>
        <v/>
      </c>
      <c r="BC30" s="267" t="str">
        <f t="shared" si="108"/>
        <v xml:space="preserve">  -  </v>
      </c>
      <c r="BD30" s="268" t="str">
        <f t="shared" si="109"/>
        <v xml:space="preserve">  -  </v>
      </c>
      <c r="BE30" s="282"/>
      <c r="BF30" s="282"/>
      <c r="BG30" s="270">
        <f>SUMIF(A29:A32,C30,B29:B32)</f>
        <v>7</v>
      </c>
      <c r="BH30" s="271">
        <f>SUMIF(A29:A32,D30,B29:B32)</f>
        <v>6</v>
      </c>
      <c r="BI30" s="237" t="str">
        <f>BI29</f>
        <v>Группа 3</v>
      </c>
      <c r="BJ30" s="238">
        <f>1+BJ29</f>
        <v>14</v>
      </c>
      <c r="BK30" s="272">
        <v>1</v>
      </c>
      <c r="BL30" s="683"/>
      <c r="BM30" s="664"/>
      <c r="BN30" s="654" t="s">
        <v>299</v>
      </c>
      <c r="BO30" s="668"/>
      <c r="BP30" s="1172"/>
      <c r="BQ30" s="1174"/>
      <c r="BR30" s="1321" t="str">
        <f>IF(BO30="","",VLOOKUP(BO30,СписокКМ!BR:BW,2,FALSE))</f>
        <v/>
      </c>
      <c r="BS30" s="1321" t="str">
        <f>IF(BP30="","",VLOOKUP(BP30,СписокКМ!BS:BX,2,FALSE))</f>
        <v/>
      </c>
      <c r="BT30" s="1321" t="str">
        <f>IF(BQ30="","",VLOOKUP(BQ30,СписокКМ!BT:BY,2,FALSE))</f>
        <v/>
      </c>
      <c r="BU30" s="1321" t="str">
        <f>IF(BR30="","",VLOOKUP(BR30,СписокКМ!BU:BZ,2,FALSE))</f>
        <v/>
      </c>
      <c r="BV30" s="1178"/>
      <c r="BW30" s="1181"/>
      <c r="BX30" s="1181"/>
      <c r="BY30" s="1182"/>
      <c r="BZ30" s="1187" t="str">
        <f>IF(AI31&lt;AJ31,AR31,IF(AJ31&lt;AI31,AS31," "))</f>
        <v xml:space="preserve"> </v>
      </c>
      <c r="CA30" s="1188"/>
      <c r="CB30" s="1189"/>
      <c r="CC30" s="1187" t="str">
        <f>IF(AI29&lt;AJ29,AR29,IF(AJ29&lt;AI29,AS29," "))</f>
        <v xml:space="preserve"> </v>
      </c>
      <c r="CD30" s="1188"/>
      <c r="CE30" s="1189"/>
      <c r="CF30" s="1187" t="str">
        <f>IF(AI33&lt;AJ33,AR33,IF(AJ33&lt;AI33,AS33," "))</f>
        <v xml:space="preserve"> </v>
      </c>
      <c r="CG30" s="1188"/>
      <c r="CH30" s="1189"/>
      <c r="CI30" s="1171"/>
      <c r="CJ30" s="1191"/>
      <c r="CK30" s="1184"/>
      <c r="CL30" s="1186"/>
      <c r="CN30" s="313" t="s">
        <v>60</v>
      </c>
      <c r="CO30" s="550">
        <f>BQ31</f>
        <v>0</v>
      </c>
      <c r="CP30" s="551" t="str">
        <f>IF(CO30="","",VLOOKUP(CO30,СписокКМ!$A$188:$C$236,3,FALSE))</f>
        <v>Х</v>
      </c>
      <c r="CQ30" s="550">
        <f>BQ35</f>
        <v>0</v>
      </c>
      <c r="CR30" s="551" t="str">
        <f>IF(CQ30="","",VLOOKUP(CQ30,СписокКМ!$A$188:$C$236,3,FALSE))</f>
        <v>Х</v>
      </c>
    </row>
    <row r="31" spans="1:96" ht="12.95" customHeight="1" x14ac:dyDescent="0.2">
      <c r="A31" s="255">
        <v>3</v>
      </c>
      <c r="B31" s="281">
        <f>IF(R28="","",VLOOKUP(R28,'[61]Посев групп'!B:L,6,FALSE))</f>
        <v>8</v>
      </c>
      <c r="C31" s="257">
        <v>1</v>
      </c>
      <c r="D31" s="258">
        <v>2</v>
      </c>
      <c r="E31" s="259">
        <v>1</v>
      </c>
      <c r="F31" s="260">
        <v>1</v>
      </c>
      <c r="G31" s="261"/>
      <c r="H31" s="262"/>
      <c r="I31" s="259"/>
      <c r="J31" s="260"/>
      <c r="K31" s="261"/>
      <c r="L31" s="262"/>
      <c r="M31" s="259"/>
      <c r="N31" s="260"/>
      <c r="O31" s="261"/>
      <c r="P31" s="262"/>
      <c r="Q31" s="259"/>
      <c r="R31" s="260"/>
      <c r="S31" s="263">
        <f t="shared" si="74"/>
        <v>0</v>
      </c>
      <c r="T31" s="263">
        <f t="shared" si="75"/>
        <v>0</v>
      </c>
      <c r="U31" s="263">
        <f t="shared" si="76"/>
        <v>0</v>
      </c>
      <c r="V31" s="263">
        <f t="shared" si="77"/>
        <v>0</v>
      </c>
      <c r="W31" s="263">
        <f t="shared" si="78"/>
        <v>0</v>
      </c>
      <c r="X31" s="263">
        <f t="shared" si="79"/>
        <v>0</v>
      </c>
      <c r="Y31" s="263">
        <f t="shared" si="80"/>
        <v>0</v>
      </c>
      <c r="Z31" s="263">
        <f t="shared" si="81"/>
        <v>0</v>
      </c>
      <c r="AA31" s="263">
        <f t="shared" si="82"/>
        <v>0</v>
      </c>
      <c r="AB31" s="263">
        <f t="shared" si="83"/>
        <v>0</v>
      </c>
      <c r="AC31" s="263">
        <f t="shared" si="84"/>
        <v>0</v>
      </c>
      <c r="AD31" s="263">
        <f t="shared" si="85"/>
        <v>0</v>
      </c>
      <c r="AE31" s="263">
        <f t="shared" si="86"/>
        <v>0</v>
      </c>
      <c r="AF31" s="263">
        <f t="shared" si="87"/>
        <v>0</v>
      </c>
      <c r="AG31" s="264"/>
      <c r="AH31" s="264"/>
      <c r="AI31" s="265">
        <f t="shared" si="88"/>
        <v>0</v>
      </c>
      <c r="AJ31" s="265">
        <f t="shared" si="89"/>
        <v>0</v>
      </c>
      <c r="AK31" s="266" t="str">
        <f t="shared" si="90"/>
        <v>ERROR</v>
      </c>
      <c r="AL31" s="266" t="str">
        <f t="shared" si="91"/>
        <v/>
      </c>
      <c r="AM31" s="266" t="str">
        <f t="shared" si="92"/>
        <v/>
      </c>
      <c r="AN31" s="266" t="str">
        <f t="shared" si="93"/>
        <v/>
      </c>
      <c r="AO31" s="266" t="str">
        <f t="shared" si="94"/>
        <v/>
      </c>
      <c r="AP31" s="266" t="str">
        <f t="shared" si="95"/>
        <v/>
      </c>
      <c r="AQ31" s="266" t="str">
        <f t="shared" si="96"/>
        <v/>
      </c>
      <c r="AR31" s="267" t="str">
        <f t="shared" si="97"/>
        <v xml:space="preserve">  -  </v>
      </c>
      <c r="AS31" s="268" t="str">
        <f t="shared" si="98"/>
        <v xml:space="preserve">  -  </v>
      </c>
      <c r="AT31" s="265">
        <f t="shared" si="99"/>
        <v>0</v>
      </c>
      <c r="AU31" s="265">
        <f t="shared" si="100"/>
        <v>0</v>
      </c>
      <c r="AV31" s="266" t="str">
        <f t="shared" si="101"/>
        <v>ERROR</v>
      </c>
      <c r="AW31" s="266" t="str">
        <f t="shared" si="102"/>
        <v/>
      </c>
      <c r="AX31" s="266" t="str">
        <f t="shared" si="103"/>
        <v/>
      </c>
      <c r="AY31" s="266" t="str">
        <f t="shared" si="104"/>
        <v/>
      </c>
      <c r="AZ31" s="266" t="str">
        <f t="shared" si="105"/>
        <v/>
      </c>
      <c r="BA31" s="266" t="str">
        <f t="shared" si="106"/>
        <v/>
      </c>
      <c r="BB31" s="266" t="str">
        <f t="shared" si="107"/>
        <v/>
      </c>
      <c r="BC31" s="267" t="str">
        <f t="shared" si="108"/>
        <v xml:space="preserve">  -  </v>
      </c>
      <c r="BD31" s="268" t="str">
        <f t="shared" si="109"/>
        <v xml:space="preserve">  -  </v>
      </c>
      <c r="BE31" s="269">
        <f>SUMIF(C29:C35,2,AI29:AI35)+SUMIF(D29:D35,2,AJ29:AJ35)</f>
        <v>0</v>
      </c>
      <c r="BF31" s="269" t="str">
        <f>IF(BE31&lt;&gt;0,RANK(BE31,BE29:BE35),"")</f>
        <v/>
      </c>
      <c r="BG31" s="270">
        <f>SUMIF(A29:A32,C31,B29:B32)</f>
        <v>9</v>
      </c>
      <c r="BH31" s="271">
        <f>SUMIF(A29:A32,D31,B29:B32)</f>
        <v>7</v>
      </c>
      <c r="BI31" s="237" t="str">
        <f>BI30</f>
        <v>Группа 3</v>
      </c>
      <c r="BJ31" s="238">
        <f>1+BJ30</f>
        <v>15</v>
      </c>
      <c r="BK31" s="272">
        <v>2</v>
      </c>
      <c r="BL31" s="684" t="str">
        <f t="shared" si="110"/>
        <v>1 - 2</v>
      </c>
      <c r="BM31" s="670" t="s">
        <v>367</v>
      </c>
      <c r="BN31" s="670" t="s">
        <v>298</v>
      </c>
      <c r="BO31" s="671">
        <v>12</v>
      </c>
      <c r="BP31" s="1192">
        <v>2</v>
      </c>
      <c r="BQ31" s="1173"/>
      <c r="BR31" s="1318" t="str">
        <f>IF(BQ31="","",VLOOKUP(BQ31,СписокКМ!$A$188:$C$236,3,FALSE))</f>
        <v/>
      </c>
      <c r="BS31" s="1318" t="e">
        <f>IF(BP31="","",VLOOKUP(BP31,СписокКМ!BS:BX,2,FALSE))</f>
        <v>#N/A</v>
      </c>
      <c r="BT31" s="1318" t="str">
        <f>IF(BQ31="","",VLOOKUP(BQ31,СписокКМ!$A$188:$C$236,3,FALSE))</f>
        <v/>
      </c>
      <c r="BU31" s="1318" t="str">
        <f>IF(BR31="","",VLOOKUP(BR31,СписокКМ!BU:BZ,2,FALSE))</f>
        <v/>
      </c>
      <c r="BV31" s="1177"/>
      <c r="BW31" s="288"/>
      <c r="BX31" s="277" t="str">
        <f>IF(AG31&lt;AH31,AT31,IF(AH31&lt;AG31,AT31," "))</f>
        <v xml:space="preserve"> </v>
      </c>
      <c r="BY31" s="278"/>
      <c r="BZ31" s="1179"/>
      <c r="CA31" s="1179"/>
      <c r="CB31" s="1180"/>
      <c r="CC31" s="279"/>
      <c r="CD31" s="277" t="str">
        <f>IF(AG34&lt;AH34,AI34,IF(AH34&lt;AG34,AI34," "))</f>
        <v xml:space="preserve"> </v>
      </c>
      <c r="CE31" s="278"/>
      <c r="CF31" s="289"/>
      <c r="CG31" s="290" t="str">
        <f>IF(AG30&lt;AH30,AI30,IF(AH30&lt;AG30,AI30," "))</f>
        <v xml:space="preserve"> </v>
      </c>
      <c r="CH31" s="280"/>
      <c r="CI31" s="1171"/>
      <c r="CJ31" s="1190">
        <f>BE31</f>
        <v>0</v>
      </c>
      <c r="CK31" s="1183"/>
      <c r="CL31" s="1185" t="str">
        <f>IF(BF32="",BF31,BF32)</f>
        <v/>
      </c>
      <c r="CN31" s="313" t="s">
        <v>61</v>
      </c>
      <c r="CO31" s="310">
        <f>BQ29</f>
        <v>0</v>
      </c>
      <c r="CP31" s="312" t="str">
        <f>IF(CO31="","",VLOOKUP(CO31,СписокКМ!$A$188:$C$236,3,FALSE))</f>
        <v>Х</v>
      </c>
      <c r="CQ31" s="310">
        <f>BQ31</f>
        <v>0</v>
      </c>
      <c r="CR31" s="312" t="str">
        <f>IF(CQ31="","",VLOOKUP(CQ31,СписокКМ!$A$188:$C$236,3,FALSE))</f>
        <v>Х</v>
      </c>
    </row>
    <row r="32" spans="1:96" ht="12.95" customHeight="1" x14ac:dyDescent="0.2">
      <c r="A32" s="255">
        <v>4</v>
      </c>
      <c r="B32" s="281">
        <f>IF(R28="","",VLOOKUP(R28,'[61]Посев групп'!B:L,8,FALSE))</f>
        <v>6</v>
      </c>
      <c r="C32" s="257">
        <v>3</v>
      </c>
      <c r="D32" s="258">
        <v>4</v>
      </c>
      <c r="E32" s="259">
        <v>1</v>
      </c>
      <c r="F32" s="260">
        <v>1</v>
      </c>
      <c r="G32" s="261"/>
      <c r="H32" s="262"/>
      <c r="I32" s="259"/>
      <c r="J32" s="260"/>
      <c r="K32" s="261"/>
      <c r="L32" s="262"/>
      <c r="M32" s="259"/>
      <c r="N32" s="260"/>
      <c r="O32" s="261"/>
      <c r="P32" s="262"/>
      <c r="Q32" s="259"/>
      <c r="R32" s="260"/>
      <c r="S32" s="263">
        <f t="shared" si="74"/>
        <v>0</v>
      </c>
      <c r="T32" s="263">
        <f t="shared" si="75"/>
        <v>0</v>
      </c>
      <c r="U32" s="263">
        <f t="shared" si="76"/>
        <v>0</v>
      </c>
      <c r="V32" s="263">
        <f t="shared" si="77"/>
        <v>0</v>
      </c>
      <c r="W32" s="263">
        <f t="shared" si="78"/>
        <v>0</v>
      </c>
      <c r="X32" s="263">
        <f t="shared" si="79"/>
        <v>0</v>
      </c>
      <c r="Y32" s="263">
        <f t="shared" si="80"/>
        <v>0</v>
      </c>
      <c r="Z32" s="263">
        <f t="shared" si="81"/>
        <v>0</v>
      </c>
      <c r="AA32" s="263">
        <f t="shared" si="82"/>
        <v>0</v>
      </c>
      <c r="AB32" s="263">
        <f t="shared" si="83"/>
        <v>0</v>
      </c>
      <c r="AC32" s="263">
        <f t="shared" si="84"/>
        <v>0</v>
      </c>
      <c r="AD32" s="263">
        <f t="shared" si="85"/>
        <v>0</v>
      </c>
      <c r="AE32" s="263">
        <f t="shared" si="86"/>
        <v>0</v>
      </c>
      <c r="AF32" s="263">
        <f t="shared" si="87"/>
        <v>0</v>
      </c>
      <c r="AG32" s="264"/>
      <c r="AH32" s="264"/>
      <c r="AI32" s="265">
        <f t="shared" si="88"/>
        <v>0</v>
      </c>
      <c r="AJ32" s="265">
        <f t="shared" si="89"/>
        <v>0</v>
      </c>
      <c r="AK32" s="266" t="str">
        <f t="shared" si="90"/>
        <v>ERROR</v>
      </c>
      <c r="AL32" s="266" t="str">
        <f t="shared" si="91"/>
        <v/>
      </c>
      <c r="AM32" s="266" t="str">
        <f t="shared" si="92"/>
        <v/>
      </c>
      <c r="AN32" s="266" t="str">
        <f t="shared" si="93"/>
        <v/>
      </c>
      <c r="AO32" s="266" t="str">
        <f t="shared" si="94"/>
        <v/>
      </c>
      <c r="AP32" s="266" t="str">
        <f t="shared" si="95"/>
        <v/>
      </c>
      <c r="AQ32" s="266" t="str">
        <f t="shared" si="96"/>
        <v/>
      </c>
      <c r="AR32" s="267" t="str">
        <f t="shared" si="97"/>
        <v xml:space="preserve">  -  </v>
      </c>
      <c r="AS32" s="268" t="str">
        <f t="shared" si="98"/>
        <v xml:space="preserve">  -  </v>
      </c>
      <c r="AT32" s="265">
        <f t="shared" si="99"/>
        <v>0</v>
      </c>
      <c r="AU32" s="265">
        <f t="shared" si="100"/>
        <v>0</v>
      </c>
      <c r="AV32" s="266" t="str">
        <f t="shared" si="101"/>
        <v>ERROR</v>
      </c>
      <c r="AW32" s="266" t="str">
        <f t="shared" si="102"/>
        <v/>
      </c>
      <c r="AX32" s="266" t="str">
        <f t="shared" si="103"/>
        <v/>
      </c>
      <c r="AY32" s="266" t="str">
        <f t="shared" si="104"/>
        <v/>
      </c>
      <c r="AZ32" s="266" t="str">
        <f t="shared" si="105"/>
        <v/>
      </c>
      <c r="BA32" s="266" t="str">
        <f t="shared" si="106"/>
        <v/>
      </c>
      <c r="BB32" s="266" t="str">
        <f t="shared" si="107"/>
        <v/>
      </c>
      <c r="BC32" s="267" t="str">
        <f t="shared" si="108"/>
        <v xml:space="preserve">  -  </v>
      </c>
      <c r="BD32" s="268" t="str">
        <f t="shared" si="109"/>
        <v xml:space="preserve">  -  </v>
      </c>
      <c r="BE32" s="282"/>
      <c r="BF32" s="282"/>
      <c r="BG32" s="270">
        <f>SUMIF(A29:A32,C32,B29:B32)</f>
        <v>8</v>
      </c>
      <c r="BH32" s="271">
        <f>SUMIF(A29:A32,D32,B29:B32)</f>
        <v>6</v>
      </c>
      <c r="BI32" s="237" t="str">
        <f>BI31</f>
        <v>Группа 3</v>
      </c>
      <c r="BJ32" s="238">
        <f>1+BJ31</f>
        <v>16</v>
      </c>
      <c r="BK32" s="272">
        <v>2</v>
      </c>
      <c r="BL32" s="684"/>
      <c r="BM32" s="670"/>
      <c r="BN32" s="656" t="s">
        <v>303</v>
      </c>
      <c r="BO32" s="671"/>
      <c r="BP32" s="1193"/>
      <c r="BQ32" s="1174"/>
      <c r="BR32" s="1321" t="str">
        <f>IF(BO32="","",VLOOKUP(BO32,СписокКМ!BR:BW,2,FALSE))</f>
        <v/>
      </c>
      <c r="BS32" s="1321" t="str">
        <f>IF(BP32="","",VLOOKUP(BP32,СписокКМ!BS:BX,2,FALSE))</f>
        <v/>
      </c>
      <c r="BT32" s="1321" t="str">
        <f>IF(BQ32="","",VLOOKUP(BQ32,СписокКМ!BT:BY,2,FALSE))</f>
        <v/>
      </c>
      <c r="BU32" s="1321" t="str">
        <f>IF(BR32="","",VLOOKUP(BR32,СписокКМ!BU:BZ,2,FALSE))</f>
        <v/>
      </c>
      <c r="BV32" s="1178"/>
      <c r="BW32" s="1187" t="str">
        <f>IF(AI31&gt;AJ31,BC31,IF(AJ31&gt;AI31,BD31," "))</f>
        <v xml:space="preserve"> </v>
      </c>
      <c r="BX32" s="1188"/>
      <c r="BY32" s="1189"/>
      <c r="BZ32" s="1181"/>
      <c r="CA32" s="1181"/>
      <c r="CB32" s="1182"/>
      <c r="CC32" s="1187" t="str">
        <f>IF(AI34&lt;AJ34,AR34,IF(AJ34&lt;AI34,AS34," "))</f>
        <v xml:space="preserve"> </v>
      </c>
      <c r="CD32" s="1188"/>
      <c r="CE32" s="1189"/>
      <c r="CF32" s="1187" t="str">
        <f>IF(AI30&lt;AJ30,AR30,IF(AJ30&lt;AI30,AS30," "))</f>
        <v xml:space="preserve"> </v>
      </c>
      <c r="CG32" s="1188"/>
      <c r="CH32" s="1189"/>
      <c r="CI32" s="1171"/>
      <c r="CJ32" s="1191"/>
      <c r="CK32" s="1184"/>
      <c r="CL32" s="1186"/>
      <c r="CN32" s="313" t="s">
        <v>62</v>
      </c>
      <c r="CO32" s="550">
        <f>BQ33</f>
        <v>0</v>
      </c>
      <c r="CP32" s="551" t="str">
        <f>IF(CO32="","",VLOOKUP(CO32,СписокКМ!$A$188:$C$236,3,FALSE))</f>
        <v>Х</v>
      </c>
      <c r="CQ32" s="550">
        <f>BQ35</f>
        <v>0</v>
      </c>
      <c r="CR32" s="551" t="str">
        <f>IF(CQ32="","",VLOOKUP(CQ32,СписокКМ!$A$188:$C$236,3,FALSE))</f>
        <v>Х</v>
      </c>
    </row>
    <row r="33" spans="1:96" ht="12.95" customHeight="1" x14ac:dyDescent="0.2">
      <c r="A33" s="255">
        <v>5</v>
      </c>
      <c r="B33" s="291"/>
      <c r="C33" s="257">
        <v>1</v>
      </c>
      <c r="D33" s="258">
        <v>4</v>
      </c>
      <c r="E33" s="259">
        <v>1</v>
      </c>
      <c r="F33" s="260">
        <v>1</v>
      </c>
      <c r="G33" s="261"/>
      <c r="H33" s="262"/>
      <c r="I33" s="259"/>
      <c r="J33" s="260"/>
      <c r="K33" s="261"/>
      <c r="L33" s="262"/>
      <c r="M33" s="259"/>
      <c r="N33" s="260"/>
      <c r="O33" s="261"/>
      <c r="P33" s="262"/>
      <c r="Q33" s="259"/>
      <c r="R33" s="260"/>
      <c r="S33" s="263">
        <f t="shared" si="74"/>
        <v>0</v>
      </c>
      <c r="T33" s="263">
        <f t="shared" si="75"/>
        <v>0</v>
      </c>
      <c r="U33" s="263">
        <f t="shared" si="76"/>
        <v>0</v>
      </c>
      <c r="V33" s="263">
        <f t="shared" si="77"/>
        <v>0</v>
      </c>
      <c r="W33" s="263">
        <f t="shared" si="78"/>
        <v>0</v>
      </c>
      <c r="X33" s="263">
        <f t="shared" si="79"/>
        <v>0</v>
      </c>
      <c r="Y33" s="263">
        <f t="shared" si="80"/>
        <v>0</v>
      </c>
      <c r="Z33" s="263">
        <f t="shared" si="81"/>
        <v>0</v>
      </c>
      <c r="AA33" s="263">
        <f t="shared" si="82"/>
        <v>0</v>
      </c>
      <c r="AB33" s="263">
        <f t="shared" si="83"/>
        <v>0</v>
      </c>
      <c r="AC33" s="263">
        <f t="shared" si="84"/>
        <v>0</v>
      </c>
      <c r="AD33" s="263">
        <f t="shared" si="85"/>
        <v>0</v>
      </c>
      <c r="AE33" s="263">
        <f t="shared" si="86"/>
        <v>0</v>
      </c>
      <c r="AF33" s="263">
        <f t="shared" si="87"/>
        <v>0</v>
      </c>
      <c r="AG33" s="264"/>
      <c r="AH33" s="264"/>
      <c r="AI33" s="265">
        <f t="shared" si="88"/>
        <v>0</v>
      </c>
      <c r="AJ33" s="265">
        <f t="shared" si="89"/>
        <v>0</v>
      </c>
      <c r="AK33" s="266" t="str">
        <f t="shared" si="90"/>
        <v>ERROR</v>
      </c>
      <c r="AL33" s="266" t="str">
        <f t="shared" si="91"/>
        <v/>
      </c>
      <c r="AM33" s="266" t="str">
        <f t="shared" si="92"/>
        <v/>
      </c>
      <c r="AN33" s="266" t="str">
        <f t="shared" si="93"/>
        <v/>
      </c>
      <c r="AO33" s="266" t="str">
        <f t="shared" si="94"/>
        <v/>
      </c>
      <c r="AP33" s="266" t="str">
        <f t="shared" si="95"/>
        <v/>
      </c>
      <c r="AQ33" s="266" t="str">
        <f t="shared" si="96"/>
        <v/>
      </c>
      <c r="AR33" s="267" t="str">
        <f t="shared" si="97"/>
        <v xml:space="preserve">  -  </v>
      </c>
      <c r="AS33" s="268" t="str">
        <f t="shared" si="98"/>
        <v xml:space="preserve">  -  </v>
      </c>
      <c r="AT33" s="265">
        <f t="shared" si="99"/>
        <v>0</v>
      </c>
      <c r="AU33" s="265">
        <f t="shared" si="100"/>
        <v>0</v>
      </c>
      <c r="AV33" s="266" t="str">
        <f t="shared" si="101"/>
        <v>ERROR</v>
      </c>
      <c r="AW33" s="266" t="str">
        <f t="shared" si="102"/>
        <v/>
      </c>
      <c r="AX33" s="266" t="str">
        <f t="shared" si="103"/>
        <v/>
      </c>
      <c r="AY33" s="266" t="str">
        <f t="shared" si="104"/>
        <v/>
      </c>
      <c r="AZ33" s="266" t="str">
        <f t="shared" si="105"/>
        <v/>
      </c>
      <c r="BA33" s="266" t="str">
        <f t="shared" si="106"/>
        <v/>
      </c>
      <c r="BB33" s="266" t="str">
        <f t="shared" si="107"/>
        <v/>
      </c>
      <c r="BC33" s="267" t="str">
        <f t="shared" si="108"/>
        <v xml:space="preserve">  -  </v>
      </c>
      <c r="BD33" s="268" t="str">
        <f t="shared" si="109"/>
        <v xml:space="preserve">  -  </v>
      </c>
      <c r="BE33" s="269">
        <f>SUMIF(C29:C35,3,AI29:AI35)+SUMIF(D29:D35,3,AJ29:AJ35)</f>
        <v>0</v>
      </c>
      <c r="BF33" s="269" t="str">
        <f>IF(BE33&lt;&gt;0,RANK(BE33,BE29:BE35),"")</f>
        <v/>
      </c>
      <c r="BG33" s="270">
        <f>SUMIF(A29:A32,C33,B29:B32)</f>
        <v>9</v>
      </c>
      <c r="BH33" s="271">
        <f>SUMIF(A29:A32,D33,B29:B32)</f>
        <v>6</v>
      </c>
      <c r="BI33" s="237" t="str">
        <f>BI32</f>
        <v>Группа 3</v>
      </c>
      <c r="BJ33" s="238">
        <f>1+BJ32</f>
        <v>17</v>
      </c>
      <c r="BK33" s="272">
        <v>3</v>
      </c>
      <c r="BL33" s="683"/>
      <c r="BM33" s="664"/>
      <c r="BN33" s="654" t="s">
        <v>304</v>
      </c>
      <c r="BO33" s="668"/>
      <c r="BP33" s="1192">
        <v>3</v>
      </c>
      <c r="BQ33" s="1173"/>
      <c r="BR33" s="1318" t="str">
        <f>IF(BQ33="","",VLOOKUP(BQ33,СписокКМ!$A$188:$C$236,3,FALSE))</f>
        <v/>
      </c>
      <c r="BS33" s="1318" t="e">
        <f>IF(BP33="","",VLOOKUP(BP33,СписокКМ!BS:BX,2,FALSE))</f>
        <v>#N/A</v>
      </c>
      <c r="BT33" s="1318" t="str">
        <f>IF(BQ33="","",VLOOKUP(BQ33,СписокКМ!$A$188:$C$236,3,FALSE))</f>
        <v/>
      </c>
      <c r="BU33" s="1318" t="str">
        <f>IF(BR33="","",VLOOKUP(BR33,СписокКМ!BU:BZ,2,FALSE))</f>
        <v/>
      </c>
      <c r="BV33" s="1177"/>
      <c r="BW33" s="292"/>
      <c r="BX33" s="277" t="str">
        <f>IF(AG29&lt;AH29,AT29,IF(AH29&lt;AG29,AT29," "))</f>
        <v xml:space="preserve"> </v>
      </c>
      <c r="BY33" s="278"/>
      <c r="BZ33" s="279"/>
      <c r="CA33" s="277" t="str">
        <f>IF(AG34&lt;AH34,AT34,IF(AH34&lt;AG34,AT34," "))</f>
        <v xml:space="preserve"> </v>
      </c>
      <c r="CB33" s="278"/>
      <c r="CC33" s="1194"/>
      <c r="CD33" s="1194"/>
      <c r="CE33" s="1195"/>
      <c r="CF33" s="289"/>
      <c r="CG33" s="290" t="str">
        <f>IF(AG32&lt;AH32,AI32,IF(AH32&lt;AG32,AI32," "))</f>
        <v xml:space="preserve"> </v>
      </c>
      <c r="CH33" s="280"/>
      <c r="CI33" s="1171"/>
      <c r="CJ33" s="1190">
        <f>BE33</f>
        <v>0</v>
      </c>
      <c r="CK33" s="1183"/>
      <c r="CL33" s="1185" t="str">
        <f>IF(BF34="",BF33,BF34)</f>
        <v/>
      </c>
      <c r="CN33" s="313" t="s">
        <v>63</v>
      </c>
      <c r="CO33" s="550">
        <f>BQ29</f>
        <v>0</v>
      </c>
      <c r="CP33" s="551" t="str">
        <f>IF(CO33="","",VLOOKUP(CO33,СписокКМ!$A$188:$C$236,3,FALSE))</f>
        <v>Х</v>
      </c>
      <c r="CQ33" s="550">
        <f>BQ35</f>
        <v>0</v>
      </c>
      <c r="CR33" s="551" t="str">
        <f>IF(CQ33="","",VLOOKUP(CQ33,СписокКМ!$A$188:$C$236,3,FALSE))</f>
        <v>Х</v>
      </c>
    </row>
    <row r="34" spans="1:96" ht="12.95" customHeight="1" x14ac:dyDescent="0.2">
      <c r="A34" s="255">
        <v>6</v>
      </c>
      <c r="C34" s="257">
        <v>2</v>
      </c>
      <c r="D34" s="258">
        <v>3</v>
      </c>
      <c r="E34" s="259">
        <v>1</v>
      </c>
      <c r="F34" s="260">
        <v>1</v>
      </c>
      <c r="G34" s="261"/>
      <c r="H34" s="262"/>
      <c r="I34" s="259"/>
      <c r="J34" s="260"/>
      <c r="K34" s="261"/>
      <c r="L34" s="262"/>
      <c r="M34" s="259"/>
      <c r="N34" s="260"/>
      <c r="O34" s="261"/>
      <c r="P34" s="262"/>
      <c r="Q34" s="259"/>
      <c r="R34" s="260"/>
      <c r="S34" s="263">
        <f t="shared" si="74"/>
        <v>0</v>
      </c>
      <c r="T34" s="263">
        <f t="shared" si="75"/>
        <v>0</v>
      </c>
      <c r="U34" s="263">
        <f t="shared" si="76"/>
        <v>0</v>
      </c>
      <c r="V34" s="263">
        <f t="shared" si="77"/>
        <v>0</v>
      </c>
      <c r="W34" s="263">
        <f t="shared" si="78"/>
        <v>0</v>
      </c>
      <c r="X34" s="263">
        <f t="shared" si="79"/>
        <v>0</v>
      </c>
      <c r="Y34" s="263">
        <f t="shared" si="80"/>
        <v>0</v>
      </c>
      <c r="Z34" s="263">
        <f t="shared" si="81"/>
        <v>0</v>
      </c>
      <c r="AA34" s="263">
        <f t="shared" si="82"/>
        <v>0</v>
      </c>
      <c r="AB34" s="263">
        <f t="shared" si="83"/>
        <v>0</v>
      </c>
      <c r="AC34" s="263">
        <f t="shared" si="84"/>
        <v>0</v>
      </c>
      <c r="AD34" s="263">
        <f t="shared" si="85"/>
        <v>0</v>
      </c>
      <c r="AE34" s="263">
        <f t="shared" si="86"/>
        <v>0</v>
      </c>
      <c r="AF34" s="263">
        <f t="shared" si="87"/>
        <v>0</v>
      </c>
      <c r="AG34" s="264"/>
      <c r="AH34" s="264"/>
      <c r="AI34" s="265">
        <f t="shared" si="88"/>
        <v>0</v>
      </c>
      <c r="AJ34" s="265">
        <f t="shared" si="89"/>
        <v>0</v>
      </c>
      <c r="AK34" s="266" t="str">
        <f t="shared" si="90"/>
        <v>ERROR</v>
      </c>
      <c r="AL34" s="266" t="str">
        <f t="shared" si="91"/>
        <v/>
      </c>
      <c r="AM34" s="266" t="str">
        <f t="shared" si="92"/>
        <v/>
      </c>
      <c r="AN34" s="266" t="str">
        <f t="shared" si="93"/>
        <v/>
      </c>
      <c r="AO34" s="266" t="str">
        <f t="shared" si="94"/>
        <v/>
      </c>
      <c r="AP34" s="266" t="str">
        <f t="shared" si="95"/>
        <v/>
      </c>
      <c r="AQ34" s="266" t="str">
        <f t="shared" si="96"/>
        <v/>
      </c>
      <c r="AR34" s="267" t="str">
        <f t="shared" si="97"/>
        <v xml:space="preserve">  -  </v>
      </c>
      <c r="AS34" s="268" t="str">
        <f t="shared" si="98"/>
        <v xml:space="preserve">  -  </v>
      </c>
      <c r="AT34" s="265">
        <f t="shared" si="99"/>
        <v>0</v>
      </c>
      <c r="AU34" s="265">
        <f t="shared" si="100"/>
        <v>0</v>
      </c>
      <c r="AV34" s="266" t="str">
        <f t="shared" si="101"/>
        <v>ERROR</v>
      </c>
      <c r="AW34" s="266" t="str">
        <f t="shared" si="102"/>
        <v/>
      </c>
      <c r="AX34" s="266" t="str">
        <f t="shared" si="103"/>
        <v/>
      </c>
      <c r="AY34" s="266" t="str">
        <f t="shared" si="104"/>
        <v/>
      </c>
      <c r="AZ34" s="266" t="str">
        <f t="shared" si="105"/>
        <v/>
      </c>
      <c r="BA34" s="266" t="str">
        <f t="shared" si="106"/>
        <v/>
      </c>
      <c r="BB34" s="266" t="str">
        <f t="shared" si="107"/>
        <v/>
      </c>
      <c r="BC34" s="267" t="str">
        <f t="shared" si="108"/>
        <v xml:space="preserve">  -  </v>
      </c>
      <c r="BD34" s="268" t="str">
        <f t="shared" si="109"/>
        <v xml:space="preserve">  -  </v>
      </c>
      <c r="BE34" s="282"/>
      <c r="BF34" s="282"/>
      <c r="BG34" s="270">
        <f>SUMIF(A29:A32,C34,B29:B32)</f>
        <v>7</v>
      </c>
      <c r="BH34" s="271">
        <f>SUMIF(A29:A32,D34,B29:B32)</f>
        <v>8</v>
      </c>
      <c r="BI34" s="237" t="str">
        <f>BI33</f>
        <v>Группа 3</v>
      </c>
      <c r="BJ34" s="238">
        <f>1+BJ33</f>
        <v>18</v>
      </c>
      <c r="BK34" s="272">
        <v>3</v>
      </c>
      <c r="BL34" s="685" t="str">
        <f t="shared" si="110"/>
        <v>2 - 3</v>
      </c>
      <c r="BM34" s="679" t="s">
        <v>367</v>
      </c>
      <c r="BN34" s="679" t="s">
        <v>299</v>
      </c>
      <c r="BO34" s="686">
        <v>12</v>
      </c>
      <c r="BP34" s="1193"/>
      <c r="BQ34" s="1174"/>
      <c r="BR34" s="1321" t="e">
        <f>IF(BO34="","",VLOOKUP(BO34,СписокКМ!BR:BW,2,FALSE))</f>
        <v>#N/A</v>
      </c>
      <c r="BS34" s="1321" t="str">
        <f>IF(BP34="","",VLOOKUP(BP34,СписокКМ!BS:BX,2,FALSE))</f>
        <v/>
      </c>
      <c r="BT34" s="1321" t="str">
        <f>IF(BQ34="","",VLOOKUP(BQ34,СписокКМ!BT:BY,2,FALSE))</f>
        <v/>
      </c>
      <c r="BU34" s="1321" t="e">
        <f>IF(BR34="","",VLOOKUP(BR34,СписокКМ!BU:BZ,2,FALSE))</f>
        <v>#N/A</v>
      </c>
      <c r="BV34" s="1178"/>
      <c r="BW34" s="1187" t="str">
        <f>IF(AI29&gt;AJ29,BC29,IF(AJ29&gt;AI29,BD29," "))</f>
        <v xml:space="preserve"> </v>
      </c>
      <c r="BX34" s="1188"/>
      <c r="BY34" s="1189"/>
      <c r="BZ34" s="1187" t="str">
        <f>IF(AI34&gt;AJ34,BC34,IF(AJ34&gt;AI34,BD34," "))</f>
        <v xml:space="preserve"> </v>
      </c>
      <c r="CA34" s="1188"/>
      <c r="CB34" s="1189"/>
      <c r="CC34" s="1181"/>
      <c r="CD34" s="1181"/>
      <c r="CE34" s="1182"/>
      <c r="CF34" s="1187" t="str">
        <f>IF(AI32&lt;AJ32,AR32,IF(AJ32&lt;AI32,AS32," "))</f>
        <v xml:space="preserve"> </v>
      </c>
      <c r="CG34" s="1188"/>
      <c r="CH34" s="1189"/>
      <c r="CI34" s="1171"/>
      <c r="CJ34" s="1191"/>
      <c r="CK34" s="1184"/>
      <c r="CL34" s="1186"/>
      <c r="CN34" s="313" t="s">
        <v>64</v>
      </c>
      <c r="CO34" s="310">
        <f>BQ31</f>
        <v>0</v>
      </c>
      <c r="CP34" s="312" t="str">
        <f>IF(CO34="","",VLOOKUP(CO34,СписокКМ!$A$188:$C$236,3,FALSE))</f>
        <v>Х</v>
      </c>
      <c r="CQ34" s="310">
        <f>BQ33</f>
        <v>0</v>
      </c>
      <c r="CR34" s="312" t="str">
        <f>IF(CQ34="","",VLOOKUP(CQ34,СписокКМ!$A$188:$C$236,3,FALSE))</f>
        <v>Х</v>
      </c>
    </row>
    <row r="35" spans="1:96" ht="12.95" customHeight="1" x14ac:dyDescent="0.2"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V35" s="224"/>
      <c r="AW35" s="224"/>
      <c r="AX35" s="224"/>
      <c r="AY35" s="224"/>
      <c r="AZ35" s="224"/>
      <c r="BE35" s="269">
        <f>SUMIF(C29:C35,4,AI29:AI35)+SUMIF(D29:D35,4,AJ29:AJ35)</f>
        <v>0</v>
      </c>
      <c r="BF35" s="269" t="str">
        <f>IF(BE35&lt;&gt;0,RANK(BE35,BE29:BE35),"")</f>
        <v/>
      </c>
      <c r="BG35" s="301"/>
      <c r="BH35" s="301"/>
      <c r="BP35" s="1192">
        <v>4</v>
      </c>
      <c r="BQ35" s="1173"/>
      <c r="BR35" s="1318" t="str">
        <f>IF(BQ35="","",VLOOKUP(BQ35,СписокКМ!$A$188:$C$236,3,FALSE))</f>
        <v/>
      </c>
      <c r="BS35" s="1318" t="e">
        <f>IF(BP35="","",VLOOKUP(BP35,СписокКМ!BS:BX,2,FALSE))</f>
        <v>#N/A</v>
      </c>
      <c r="BT35" s="1318" t="str">
        <f>IF(BQ35="","",VLOOKUP(BQ35,СписокКМ!$A$188:$C$236,3,FALSE))</f>
        <v/>
      </c>
      <c r="BU35" s="1318" t="str">
        <f>IF(BR35="","",VLOOKUP(BR35,СписокКМ!BU:BZ,2,FALSE))</f>
        <v/>
      </c>
      <c r="BV35" s="1177"/>
      <c r="BW35" s="288"/>
      <c r="BX35" s="277" t="str">
        <f>IF(AG33&lt;AH33,AT33,IF(AH33&lt;AG33,AT33," "))</f>
        <v xml:space="preserve"> </v>
      </c>
      <c r="BY35" s="278"/>
      <c r="BZ35" s="279"/>
      <c r="CA35" s="277" t="str">
        <f>IF(AG30&lt;AH30,AT30,IF(AH30&lt;AG30,AT30," "))</f>
        <v xml:space="preserve"> </v>
      </c>
      <c r="CB35" s="278"/>
      <c r="CC35" s="279"/>
      <c r="CD35" s="277" t="str">
        <f>IF(AG32&lt;AH32,AT32,IF(AH32&lt;AG32,AT32," "))</f>
        <v xml:space="preserve"> </v>
      </c>
      <c r="CE35" s="278"/>
      <c r="CF35" s="1208"/>
      <c r="CG35" s="1179"/>
      <c r="CH35" s="1180"/>
      <c r="CI35" s="1171"/>
      <c r="CJ35" s="1190">
        <f>BE35</f>
        <v>0</v>
      </c>
      <c r="CK35" s="1197"/>
      <c r="CL35" s="1185" t="str">
        <f>IF(BF36="",BF35,BF36)</f>
        <v/>
      </c>
    </row>
    <row r="36" spans="1:96" ht="12.95" customHeight="1" x14ac:dyDescent="0.2"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V36" s="224"/>
      <c r="AW36" s="224"/>
      <c r="AX36" s="224"/>
      <c r="AY36" s="224"/>
      <c r="AZ36" s="224"/>
      <c r="BE36" s="282"/>
      <c r="BF36" s="282"/>
      <c r="BG36" s="301"/>
      <c r="BH36" s="301"/>
      <c r="BL36" s="297"/>
      <c r="BM36" s="298"/>
      <c r="BN36" s="299"/>
      <c r="BO36" s="300"/>
      <c r="BP36" s="1203"/>
      <c r="BQ36" s="1204"/>
      <c r="BR36" s="1319" t="str">
        <f>IF(BO36="","",VLOOKUP(BO36,СписокКМ!BR:BW,2,FALSE))</f>
        <v/>
      </c>
      <c r="BS36" s="1319" t="str">
        <f>IF(BP36="","",VLOOKUP(BP36,СписокКМ!BS:BX,2,FALSE))</f>
        <v/>
      </c>
      <c r="BT36" s="1319" t="str">
        <f>IF(BQ36="","",VLOOKUP(BQ36,СписокКМ!BT:BY,2,FALSE))</f>
        <v/>
      </c>
      <c r="BU36" s="1319" t="str">
        <f>IF(BR36="","",VLOOKUP(BR36,СписокКМ!BU:BZ,2,FALSE))</f>
        <v/>
      </c>
      <c r="BV36" s="1320"/>
      <c r="BW36" s="1200" t="str">
        <f>IF(AI33&gt;AJ33,BC33,IF(AJ33&gt;AI33,BD33," "))</f>
        <v xml:space="preserve"> </v>
      </c>
      <c r="BX36" s="1201"/>
      <c r="BY36" s="1202"/>
      <c r="BZ36" s="1200" t="str">
        <f>IF(AI30&gt;AJ30,BC30,IF(AJ30&gt;AI30,BD30," "))</f>
        <v xml:space="preserve"> </v>
      </c>
      <c r="CA36" s="1201"/>
      <c r="CB36" s="1202"/>
      <c r="CC36" s="1200" t="str">
        <f>IF(AI32&gt;AJ32,BC32,IF(AJ32&gt;AI32,BD32," "))</f>
        <v xml:space="preserve"> </v>
      </c>
      <c r="CD36" s="1201"/>
      <c r="CE36" s="1202"/>
      <c r="CF36" s="1209"/>
      <c r="CG36" s="1210"/>
      <c r="CH36" s="1211"/>
      <c r="CI36" s="1322"/>
      <c r="CJ36" s="1212"/>
      <c r="CK36" s="1198"/>
      <c r="CL36" s="1199"/>
    </row>
    <row r="37" spans="1:96" ht="15.95" customHeight="1" x14ac:dyDescent="0.2">
      <c r="Z37" s="233"/>
      <c r="AP37" s="228"/>
      <c r="AQ37" s="228"/>
      <c r="AR37" s="228"/>
      <c r="AS37" s="228"/>
      <c r="AT37" s="228"/>
      <c r="AU37" s="228"/>
      <c r="BA37" s="228"/>
      <c r="BB37" s="228"/>
      <c r="BC37" s="228"/>
      <c r="BD37" s="228"/>
      <c r="BE37" s="228"/>
      <c r="BF37" s="228"/>
      <c r="BG37" s="228"/>
      <c r="BH37" s="228"/>
      <c r="BI37" s="229"/>
      <c r="BJ37" s="229"/>
      <c r="BK37" s="230"/>
      <c r="BL37" s="235"/>
      <c r="BM37" s="235"/>
      <c r="BN37" s="235"/>
      <c r="BO37" s="235"/>
      <c r="BP37" s="235"/>
      <c r="BQ37" s="235"/>
      <c r="BR37" s="236"/>
      <c r="BS37" s="236"/>
      <c r="BT37" s="236"/>
      <c r="BU37" s="236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4"/>
      <c r="CN37" s="234"/>
    </row>
    <row r="38" spans="1:96" ht="19.5" customHeight="1" outlineLevel="1" x14ac:dyDescent="0.2">
      <c r="Z38" s="233"/>
      <c r="BK38" s="239"/>
      <c r="BL38" s="309"/>
      <c r="BM38" s="309"/>
      <c r="BN38" s="309"/>
      <c r="BO38" s="309"/>
      <c r="BP38" s="307" t="s">
        <v>58</v>
      </c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N38" s="314" t="str">
        <f>BP38</f>
        <v>Предварительный этап. Группа 4</v>
      </c>
    </row>
    <row r="39" spans="1:96" ht="15" customHeight="1" outlineLevel="1" x14ac:dyDescent="0.2">
      <c r="A39" s="240">
        <f>1+A28</f>
        <v>4</v>
      </c>
      <c r="B39" s="241">
        <v>4</v>
      </c>
      <c r="C39" s="242" t="str">
        <f>"КОМАНДЫ. Предварительный этап. Группа "&amp;A39</f>
        <v>КОМАНДЫ. Предварительный этап. Группа 4</v>
      </c>
      <c r="D39" s="242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  <c r="P39" s="244"/>
      <c r="Q39" s="244"/>
      <c r="R39" s="245">
        <f>1+R28</f>
        <v>4</v>
      </c>
      <c r="Z39" s="233"/>
      <c r="AR39" s="246">
        <f>IF(B40=0,0,(IF(B41=0,1,IF(B42=0,2,IF(B43=0,3,IF(B43&gt;0,4))))))</f>
        <v>4</v>
      </c>
      <c r="BC39" s="246" t="b">
        <f>IF(BE39=15,3,IF(BE39&gt;15,4))</f>
        <v>0</v>
      </c>
      <c r="BE39" s="247">
        <f>SUM(BE40,BE42,BE44,BE46)</f>
        <v>0</v>
      </c>
      <c r="BF39" s="247">
        <f>SUM(BF40,BF42,BF44,BF46)</f>
        <v>0</v>
      </c>
      <c r="BL39" s="249" t="s">
        <v>44</v>
      </c>
      <c r="BM39" s="250" t="s">
        <v>45</v>
      </c>
      <c r="BN39" s="250" t="s">
        <v>46</v>
      </c>
      <c r="BO39" s="251" t="s">
        <v>47</v>
      </c>
      <c r="BP39" s="252" t="s">
        <v>1</v>
      </c>
      <c r="BQ39" s="1165" t="s">
        <v>48</v>
      </c>
      <c r="BR39" s="1165"/>
      <c r="BS39" s="1165"/>
      <c r="BT39" s="1165"/>
      <c r="BU39" s="1165"/>
      <c r="BV39" s="1166"/>
      <c r="BW39" s="1167">
        <v>1</v>
      </c>
      <c r="BX39" s="1168"/>
      <c r="BY39" s="1169"/>
      <c r="BZ39" s="1167">
        <v>2</v>
      </c>
      <c r="CA39" s="1168"/>
      <c r="CB39" s="1169"/>
      <c r="CC39" s="1167">
        <v>3</v>
      </c>
      <c r="CD39" s="1168"/>
      <c r="CE39" s="1169"/>
      <c r="CF39" s="1167">
        <v>4</v>
      </c>
      <c r="CG39" s="1168"/>
      <c r="CH39" s="1169"/>
      <c r="CI39" s="1170"/>
      <c r="CJ39" s="253" t="s">
        <v>49</v>
      </c>
      <c r="CK39" s="253" t="s">
        <v>50</v>
      </c>
      <c r="CL39" s="254" t="s">
        <v>51</v>
      </c>
    </row>
    <row r="40" spans="1:96" ht="12.95" customHeight="1" outlineLevel="1" x14ac:dyDescent="0.2">
      <c r="A40" s="255">
        <v>1</v>
      </c>
      <c r="B40" s="256">
        <f>IF(R39="","",VLOOKUP(R39,'[61]Посев групп'!B:N,2,FALSE))</f>
        <v>10</v>
      </c>
      <c r="C40" s="257">
        <v>1</v>
      </c>
      <c r="D40" s="258">
        <v>3</v>
      </c>
      <c r="E40" s="259">
        <v>1</v>
      </c>
      <c r="F40" s="260">
        <v>1</v>
      </c>
      <c r="G40" s="261"/>
      <c r="H40" s="262"/>
      <c r="I40" s="259"/>
      <c r="J40" s="260"/>
      <c r="K40" s="261"/>
      <c r="L40" s="262"/>
      <c r="M40" s="259"/>
      <c r="N40" s="260"/>
      <c r="O40" s="261"/>
      <c r="P40" s="262"/>
      <c r="Q40" s="259"/>
      <c r="R40" s="260"/>
      <c r="S40" s="263">
        <f t="shared" ref="S40:S45" si="111">IF(E40="wo",0,IF(F40="wo",1,IF(E40&gt;F40,1,0)))</f>
        <v>0</v>
      </c>
      <c r="T40" s="263">
        <f t="shared" ref="T40:T45" si="112">IF(E40="wo",1,IF(F40="wo",0,IF(F40&gt;E40,1,0)))</f>
        <v>0</v>
      </c>
      <c r="U40" s="263">
        <f t="shared" ref="U40:U45" si="113">IF(G40="wo",0,IF(H40="wo",1,IF(G40&gt;H40,1,0)))</f>
        <v>0</v>
      </c>
      <c r="V40" s="263">
        <f t="shared" ref="V40:V45" si="114">IF(G40="wo",1,IF(H40="wo",0,IF(H40&gt;G40,1,0)))</f>
        <v>0</v>
      </c>
      <c r="W40" s="263">
        <f t="shared" ref="W40:W45" si="115">IF(I40="wo",0,IF(J40="wo",1,IF(I40&gt;J40,1,0)))</f>
        <v>0</v>
      </c>
      <c r="X40" s="263">
        <f t="shared" ref="X40:X45" si="116">IF(I40="wo",1,IF(J40="wo",0,IF(J40&gt;I40,1,0)))</f>
        <v>0</v>
      </c>
      <c r="Y40" s="263">
        <f t="shared" ref="Y40:Y45" si="117">IF(K40="wo",0,IF(L40="wo",1,IF(K40&gt;L40,1,0)))</f>
        <v>0</v>
      </c>
      <c r="Z40" s="263">
        <f t="shared" ref="Z40:Z45" si="118">IF(K40="wo",1,IF(L40="wo",0,IF(L40&gt;K40,1,0)))</f>
        <v>0</v>
      </c>
      <c r="AA40" s="263">
        <f t="shared" ref="AA40:AA45" si="119">IF(M40="wo",0,IF(N40="wo",1,IF(M40&gt;N40,1,0)))</f>
        <v>0</v>
      </c>
      <c r="AB40" s="263">
        <f t="shared" ref="AB40:AB45" si="120">IF(M40="wo",1,IF(N40="wo",0,IF(N40&gt;M40,1,0)))</f>
        <v>0</v>
      </c>
      <c r="AC40" s="263">
        <f t="shared" ref="AC40:AC45" si="121">IF(O40="wo",0,IF(P40="wo",1,IF(O40&gt;P40,1,0)))</f>
        <v>0</v>
      </c>
      <c r="AD40" s="263">
        <f t="shared" ref="AD40:AD45" si="122">IF(O40="wo",1,IF(P40="wo",0,IF(P40&gt;O40,1,0)))</f>
        <v>0</v>
      </c>
      <c r="AE40" s="263">
        <f t="shared" ref="AE40:AE45" si="123">IF(Q40="wo",0,IF(R40="wo",1,IF(Q40&gt;R40,1,0)))</f>
        <v>0</v>
      </c>
      <c r="AF40" s="263">
        <f t="shared" ref="AF40:AF45" si="124">IF(Q40="wo",1,IF(R40="wo",0,IF(R40&gt;Q40,1,0)))</f>
        <v>0</v>
      </c>
      <c r="AG40" s="264"/>
      <c r="AH40" s="264"/>
      <c r="AI40" s="265">
        <f t="shared" ref="AI40:AI45" si="125">IF(E40="",0,IF(E40="wo",0,IF(F40="wo",2,IF(AG40=AH40,0,IF(AG40&gt;AH40,2,1)))))</f>
        <v>0</v>
      </c>
      <c r="AJ40" s="265">
        <f t="shared" ref="AJ40:AJ45" si="126">IF(F40="",0,IF(F40="wo",0,IF(E40="wo",2,IF(AH40=AG40,0,IF(AH40&gt;AG40,2,1)))))</f>
        <v>0</v>
      </c>
      <c r="AK40" s="266" t="str">
        <f t="shared" ref="AK40:AK45" si="127">IF(E40="","",IF(E40="wo",0,IF(F40="wo",0,IF(E40=F40,"ERROR",IF(E40&gt;F40,F40,-1*E40)))))</f>
        <v>ERROR</v>
      </c>
      <c r="AL40" s="266" t="str">
        <f t="shared" ref="AL40:AL45" si="128">IF(G40="","",IF(G40="wo",0,IF(H40="wo",0,IF(G40=H40,"ERROR",IF(G40&gt;H40,H40,-1*G40)))))</f>
        <v/>
      </c>
      <c r="AM40" s="266" t="str">
        <f t="shared" ref="AM40:AM45" si="129">IF(I40="","",IF(I40="wo",0,IF(J40="wo",0,IF(I40=J40,"ERROR",IF(I40&gt;J40,J40,-1*I40)))))</f>
        <v/>
      </c>
      <c r="AN40" s="266" t="str">
        <f t="shared" ref="AN40:AN45" si="130">IF(K40="","",IF(K40="wo",0,IF(L40="wo",0,IF(K40=L40,"ERROR",IF(K40&gt;L40,L40,-1*K40)))))</f>
        <v/>
      </c>
      <c r="AO40" s="266" t="str">
        <f t="shared" ref="AO40:AO45" si="131">IF(M40="","",IF(M40="wo",0,IF(N40="wo",0,IF(M40=N40,"ERROR",IF(M40&gt;N40,N40,-1*M40)))))</f>
        <v/>
      </c>
      <c r="AP40" s="266" t="str">
        <f t="shared" ref="AP40:AP45" si="132">IF(O40="","",IF(O40="wo",0,IF(P40="wo",0,IF(O40=P40,"ERROR",IF(O40&gt;P40,P40,-1*O40)))))</f>
        <v/>
      </c>
      <c r="AQ40" s="266" t="str">
        <f t="shared" ref="AQ40:AQ45" si="133">IF(Q40="","",IF(Q40="wo",0,IF(R40="wo",0,IF(Q40=R40,"ERROR",IF(Q40&gt;R40,R40,-1*Q40)))))</f>
        <v/>
      </c>
      <c r="AR40" s="267" t="str">
        <f t="shared" ref="AR40:AR45" si="134">CONCATENATE(AG40,"  -  ",AH40)</f>
        <v xml:space="preserve">  -  </v>
      </c>
      <c r="AS40" s="268" t="str">
        <f t="shared" ref="AS40:AS45" si="135">AR40</f>
        <v xml:space="preserve">  -  </v>
      </c>
      <c r="AT40" s="265">
        <f t="shared" ref="AT40:AT45" si="136">IF(F40="",0,IF(F40="wo",0,IF(E40="wo",2,IF(AH40=AG40,0,IF(AH40&gt;AG40,2,1)))))</f>
        <v>0</v>
      </c>
      <c r="AU40" s="265">
        <f t="shared" ref="AU40:AU45" si="137">IF(E40="",0,IF(E40="wo",0,IF(F40="wo",2,IF(AG40=AH40,0,IF(AG40&gt;AH40,2,1)))))</f>
        <v>0</v>
      </c>
      <c r="AV40" s="266" t="str">
        <f t="shared" ref="AV40:AV45" si="138">IF(F40="","",IF(F40="wo",0,IF(E40="wo",0,IF(F40=E40,"ERROR",IF(F40&gt;E40,E40,-1*F40)))))</f>
        <v>ERROR</v>
      </c>
      <c r="AW40" s="266" t="str">
        <f t="shared" ref="AW40:AW45" si="139">IF(H40="","",IF(H40="wo",0,IF(G40="wo",0,IF(H40=G40,"ERROR",IF(H40&gt;G40,G40,-1*H40)))))</f>
        <v/>
      </c>
      <c r="AX40" s="266" t="str">
        <f t="shared" ref="AX40:AX45" si="140">IF(J40="","",IF(J40="wo",0,IF(I40="wo",0,IF(J40=I40,"ERROR",IF(J40&gt;I40,I40,-1*J40)))))</f>
        <v/>
      </c>
      <c r="AY40" s="266" t="str">
        <f t="shared" ref="AY40:AY45" si="141">IF(L40="","",IF(L40="wo",0,IF(K40="wo",0,IF(L40=K40,"ERROR",IF(L40&gt;K40,K40,-1*L40)))))</f>
        <v/>
      </c>
      <c r="AZ40" s="266" t="str">
        <f t="shared" ref="AZ40:AZ45" si="142">IF(N40="","",IF(N40="wo",0,IF(M40="wo",0,IF(N40=M40,"ERROR",IF(N40&gt;M40,M40,-1*N40)))))</f>
        <v/>
      </c>
      <c r="BA40" s="266" t="str">
        <f t="shared" ref="BA40:BA45" si="143">IF(P40="","",IF(P40="wo",0,IF(O40="wo",0,IF(P40=O40,"ERROR",IF(P40&gt;O40,O40,-1*P40)))))</f>
        <v/>
      </c>
      <c r="BB40" s="266" t="str">
        <f t="shared" ref="BB40:BB45" si="144">IF(R40="","",IF(R40="wo",0,IF(Q40="wo",0,IF(R40=Q40,"ERROR",IF(R40&gt;Q40,Q40,-1*R40)))))</f>
        <v/>
      </c>
      <c r="BC40" s="267" t="str">
        <f t="shared" ref="BC40:BC45" si="145">CONCATENATE(AH40,"  -  ",AG40)</f>
        <v xml:space="preserve">  -  </v>
      </c>
      <c r="BD40" s="268" t="str">
        <f t="shared" ref="BD40:BD45" si="146">BC40</f>
        <v xml:space="preserve">  -  </v>
      </c>
      <c r="BE40" s="269">
        <f>SUMIF(C40:C46,1,AI40:AI46)+SUMIF(D40:D46,1,AJ40:AJ46)</f>
        <v>0</v>
      </c>
      <c r="BF40" s="269" t="str">
        <f>IF(BE40&lt;&gt;0,RANK(BE40,BE40:BE46),"")</f>
        <v/>
      </c>
      <c r="BG40" s="270">
        <f>SUMIF(A40:A43,C40,B40:B43)</f>
        <v>10</v>
      </c>
      <c r="BH40" s="271">
        <f>SUMIF(A40:A43,D40,B40:B43)</f>
        <v>2</v>
      </c>
      <c r="BI40" s="237" t="s">
        <v>55</v>
      </c>
      <c r="BJ40" s="238">
        <f>1+BJ34</f>
        <v>19</v>
      </c>
      <c r="BK40" s="272">
        <v>1</v>
      </c>
      <c r="BL40" s="273" t="str">
        <f t="shared" ref="BL40:BL45" si="147">CONCATENATE(C40," ","-"," ",D40)</f>
        <v>1 - 3</v>
      </c>
      <c r="BM40" s="304" t="s">
        <v>131</v>
      </c>
      <c r="BN40" s="274" t="s">
        <v>303</v>
      </c>
      <c r="BO40" s="275">
        <v>5</v>
      </c>
      <c r="BP40" s="1172">
        <v>1</v>
      </c>
      <c r="BQ40" s="1173"/>
      <c r="BR40" s="1318" t="str">
        <f>IF(BQ40="","",VLOOKUP(BQ40,СписокКМ!$A$188:$C$236,3,FALSE))</f>
        <v/>
      </c>
      <c r="BS40" s="1318" t="e">
        <f>IF(BP40="","",VLOOKUP(BP40,СписокКМ!BS:BX,2,FALSE))</f>
        <v>#N/A</v>
      </c>
      <c r="BT40" s="1318" t="str">
        <f>IF(BQ40="","",VLOOKUP(BQ40,СписокКМ!$A$188:$C$236,3,FALSE))</f>
        <v/>
      </c>
      <c r="BU40" s="1318" t="str">
        <f>IF(BR40="","",VLOOKUP(BR40,СписокКМ!BU:BZ,2,FALSE))</f>
        <v/>
      </c>
      <c r="BV40" s="1177"/>
      <c r="BW40" s="1179"/>
      <c r="BX40" s="1179"/>
      <c r="BY40" s="1180"/>
      <c r="BZ40" s="276"/>
      <c r="CA40" s="277" t="str">
        <f>IF(AG42&lt;AH42,AI42,IF(AH42&lt;AG42,AI42," "))</f>
        <v xml:space="preserve"> </v>
      </c>
      <c r="CB40" s="278"/>
      <c r="CC40" s="279"/>
      <c r="CD40" s="277" t="str">
        <f>IF(AG40&lt;AH40,AI40,IF(AH40&lt;AG40,AI40," "))</f>
        <v xml:space="preserve"> </v>
      </c>
      <c r="CE40" s="280"/>
      <c r="CF40" s="279"/>
      <c r="CG40" s="277" t="str">
        <f>IF(AG44&lt;AH44,AI44,IF(AH44&lt;AG44,AI44," "))</f>
        <v xml:space="preserve"> </v>
      </c>
      <c r="CH40" s="278"/>
      <c r="CI40" s="1171"/>
      <c r="CJ40" s="1190">
        <f>BE40</f>
        <v>0</v>
      </c>
      <c r="CK40" s="1183"/>
      <c r="CL40" s="1185" t="str">
        <f>IF(BF41="",BF40,BF41)</f>
        <v/>
      </c>
      <c r="CN40" s="313" t="s">
        <v>59</v>
      </c>
      <c r="CO40" s="310">
        <f>BQ40</f>
        <v>0</v>
      </c>
      <c r="CP40" s="312" t="str">
        <f>IF(CO40="","",VLOOKUP(CO40,СписокКМ!$A$188:$C$236,3,FALSE))</f>
        <v>Х</v>
      </c>
      <c r="CQ40" s="310">
        <f>BQ44</f>
        <v>0</v>
      </c>
      <c r="CR40" s="312" t="str">
        <f>IF(CQ40="","",VLOOKUP(CQ40,СписокКМ!$A$188:$C$236,3,FALSE))</f>
        <v>Х</v>
      </c>
    </row>
    <row r="41" spans="1:96" ht="12.95" customHeight="1" outlineLevel="1" x14ac:dyDescent="0.2">
      <c r="A41" s="255">
        <v>2</v>
      </c>
      <c r="B41" s="281">
        <f>IF(R39="","",VLOOKUP(R39,'[61]Посев групп'!B:L,4,FALSE))</f>
        <v>1</v>
      </c>
      <c r="C41" s="257">
        <v>2</v>
      </c>
      <c r="D41" s="258">
        <v>4</v>
      </c>
      <c r="E41" s="259">
        <v>1</v>
      </c>
      <c r="F41" s="260">
        <v>1</v>
      </c>
      <c r="G41" s="261"/>
      <c r="H41" s="262"/>
      <c r="I41" s="259"/>
      <c r="J41" s="260"/>
      <c r="K41" s="261"/>
      <c r="L41" s="262"/>
      <c r="M41" s="259"/>
      <c r="N41" s="260"/>
      <c r="O41" s="261"/>
      <c r="P41" s="262"/>
      <c r="Q41" s="259"/>
      <c r="R41" s="260"/>
      <c r="S41" s="263">
        <f t="shared" si="111"/>
        <v>0</v>
      </c>
      <c r="T41" s="263">
        <f t="shared" si="112"/>
        <v>0</v>
      </c>
      <c r="U41" s="263">
        <f t="shared" si="113"/>
        <v>0</v>
      </c>
      <c r="V41" s="263">
        <f t="shared" si="114"/>
        <v>0</v>
      </c>
      <c r="W41" s="263">
        <f t="shared" si="115"/>
        <v>0</v>
      </c>
      <c r="X41" s="263">
        <f t="shared" si="116"/>
        <v>0</v>
      </c>
      <c r="Y41" s="263">
        <f t="shared" si="117"/>
        <v>0</v>
      </c>
      <c r="Z41" s="263">
        <f t="shared" si="118"/>
        <v>0</v>
      </c>
      <c r="AA41" s="263">
        <f t="shared" si="119"/>
        <v>0</v>
      </c>
      <c r="AB41" s="263">
        <f t="shared" si="120"/>
        <v>0</v>
      </c>
      <c r="AC41" s="263">
        <f t="shared" si="121"/>
        <v>0</v>
      </c>
      <c r="AD41" s="263">
        <f t="shared" si="122"/>
        <v>0</v>
      </c>
      <c r="AE41" s="263">
        <f t="shared" si="123"/>
        <v>0</v>
      </c>
      <c r="AF41" s="263">
        <f t="shared" si="124"/>
        <v>0</v>
      </c>
      <c r="AG41" s="264"/>
      <c r="AH41" s="264"/>
      <c r="AI41" s="265">
        <f t="shared" si="125"/>
        <v>0</v>
      </c>
      <c r="AJ41" s="265">
        <f t="shared" si="126"/>
        <v>0</v>
      </c>
      <c r="AK41" s="266" t="str">
        <f t="shared" si="127"/>
        <v>ERROR</v>
      </c>
      <c r="AL41" s="266" t="str">
        <f t="shared" si="128"/>
        <v/>
      </c>
      <c r="AM41" s="266" t="str">
        <f t="shared" si="129"/>
        <v/>
      </c>
      <c r="AN41" s="266" t="str">
        <f t="shared" si="130"/>
        <v/>
      </c>
      <c r="AO41" s="266" t="str">
        <f t="shared" si="131"/>
        <v/>
      </c>
      <c r="AP41" s="266" t="str">
        <f t="shared" si="132"/>
        <v/>
      </c>
      <c r="AQ41" s="266" t="str">
        <f t="shared" si="133"/>
        <v/>
      </c>
      <c r="AR41" s="267" t="str">
        <f t="shared" si="134"/>
        <v xml:space="preserve">  -  </v>
      </c>
      <c r="AS41" s="268" t="str">
        <f t="shared" si="135"/>
        <v xml:space="preserve">  -  </v>
      </c>
      <c r="AT41" s="265">
        <f t="shared" si="136"/>
        <v>0</v>
      </c>
      <c r="AU41" s="265">
        <f t="shared" si="137"/>
        <v>0</v>
      </c>
      <c r="AV41" s="266" t="str">
        <f t="shared" si="138"/>
        <v>ERROR</v>
      </c>
      <c r="AW41" s="266" t="str">
        <f t="shared" si="139"/>
        <v/>
      </c>
      <c r="AX41" s="266" t="str">
        <f t="shared" si="140"/>
        <v/>
      </c>
      <c r="AY41" s="266" t="str">
        <f t="shared" si="141"/>
        <v/>
      </c>
      <c r="AZ41" s="266" t="str">
        <f t="shared" si="142"/>
        <v/>
      </c>
      <c r="BA41" s="266" t="str">
        <f t="shared" si="143"/>
        <v/>
      </c>
      <c r="BB41" s="266" t="str">
        <f t="shared" si="144"/>
        <v/>
      </c>
      <c r="BC41" s="267" t="str">
        <f t="shared" si="145"/>
        <v xml:space="preserve">  -  </v>
      </c>
      <c r="BD41" s="268" t="str">
        <f t="shared" si="146"/>
        <v xml:space="preserve">  -  </v>
      </c>
      <c r="BE41" s="282"/>
      <c r="BF41" s="282"/>
      <c r="BG41" s="270">
        <f>SUMIF(A40:A43,C41,B40:B43)</f>
        <v>1</v>
      </c>
      <c r="BH41" s="271">
        <f>SUMIF(A40:A43,D41,B40:B43)</f>
        <v>15</v>
      </c>
      <c r="BI41" s="237" t="str">
        <f>BI40</f>
        <v>Группа 4</v>
      </c>
      <c r="BJ41" s="238">
        <f>1+BJ40</f>
        <v>20</v>
      </c>
      <c r="BK41" s="272">
        <v>1</v>
      </c>
      <c r="BL41" s="283" t="str">
        <f t="shared" si="147"/>
        <v>2 - 4</v>
      </c>
      <c r="BM41" s="304" t="s">
        <v>131</v>
      </c>
      <c r="BN41" s="274" t="s">
        <v>303</v>
      </c>
      <c r="BO41" s="284">
        <v>6</v>
      </c>
      <c r="BP41" s="1172"/>
      <c r="BQ41" s="1174"/>
      <c r="BR41" s="1321" t="e">
        <f>IF(BO41="","",VLOOKUP(BO41,СписокКМ!BR:BW,2,FALSE))</f>
        <v>#N/A</v>
      </c>
      <c r="BS41" s="1321" t="str">
        <f>IF(BP41="","",VLOOKUP(BP41,СписокКМ!BS:BX,2,FALSE))</f>
        <v/>
      </c>
      <c r="BT41" s="1321" t="str">
        <f>IF(BQ41="","",VLOOKUP(BQ41,СписокКМ!BT:BY,2,FALSE))</f>
        <v/>
      </c>
      <c r="BU41" s="1321" t="e">
        <f>IF(BR41="","",VLOOKUP(BR41,СписокКМ!BU:BZ,2,FALSE))</f>
        <v>#N/A</v>
      </c>
      <c r="BV41" s="1178"/>
      <c r="BW41" s="1181"/>
      <c r="BX41" s="1181"/>
      <c r="BY41" s="1182"/>
      <c r="BZ41" s="1187" t="str">
        <f>IF(AI42&lt;AJ42,AR42,IF(AJ42&lt;AI42,AS42," "))</f>
        <v xml:space="preserve"> </v>
      </c>
      <c r="CA41" s="1188"/>
      <c r="CB41" s="1189"/>
      <c r="CC41" s="1187" t="str">
        <f>IF(AI40&lt;AJ40,AR40,IF(AJ40&lt;AI40,AS40," "))</f>
        <v xml:space="preserve"> </v>
      </c>
      <c r="CD41" s="1188"/>
      <c r="CE41" s="1189"/>
      <c r="CF41" s="1187" t="str">
        <f>IF(AI44&lt;AJ44,AR44,IF(AJ44&lt;AI44,AS44," "))</f>
        <v xml:space="preserve"> </v>
      </c>
      <c r="CG41" s="1188"/>
      <c r="CH41" s="1189"/>
      <c r="CI41" s="1171"/>
      <c r="CJ41" s="1191"/>
      <c r="CK41" s="1184"/>
      <c r="CL41" s="1186"/>
      <c r="CN41" s="313" t="s">
        <v>60</v>
      </c>
      <c r="CO41" s="310">
        <f>BQ42</f>
        <v>0</v>
      </c>
      <c r="CP41" s="312" t="str">
        <f>IF(CO41="","",VLOOKUP(CO41,СписокКМ!$A$188:$C$236,3,FALSE))</f>
        <v>Х</v>
      </c>
      <c r="CQ41" s="310">
        <f>BQ46</f>
        <v>0</v>
      </c>
      <c r="CR41" s="312" t="str">
        <f>IF(CQ41="","",VLOOKUP(CQ41,СписокКМ!$A$188:$C$236,3,FALSE))</f>
        <v>Х</v>
      </c>
    </row>
    <row r="42" spans="1:96" ht="12.95" customHeight="1" outlineLevel="1" x14ac:dyDescent="0.2">
      <c r="A42" s="255">
        <v>3</v>
      </c>
      <c r="B42" s="281">
        <f>IF(R39="","",VLOOKUP(R39,'[61]Посев групп'!B:L,6,FALSE))</f>
        <v>2</v>
      </c>
      <c r="C42" s="257">
        <v>1</v>
      </c>
      <c r="D42" s="258">
        <v>2</v>
      </c>
      <c r="E42" s="259">
        <v>1</v>
      </c>
      <c r="F42" s="260">
        <v>1</v>
      </c>
      <c r="G42" s="261"/>
      <c r="H42" s="262"/>
      <c r="I42" s="259"/>
      <c r="J42" s="260"/>
      <c r="K42" s="261"/>
      <c r="L42" s="262"/>
      <c r="M42" s="259"/>
      <c r="N42" s="260"/>
      <c r="O42" s="261"/>
      <c r="P42" s="262"/>
      <c r="Q42" s="259"/>
      <c r="R42" s="260"/>
      <c r="S42" s="263">
        <f t="shared" si="111"/>
        <v>0</v>
      </c>
      <c r="T42" s="263">
        <f t="shared" si="112"/>
        <v>0</v>
      </c>
      <c r="U42" s="263">
        <f t="shared" si="113"/>
        <v>0</v>
      </c>
      <c r="V42" s="263">
        <f t="shared" si="114"/>
        <v>0</v>
      </c>
      <c r="W42" s="263">
        <f t="shared" si="115"/>
        <v>0</v>
      </c>
      <c r="X42" s="263">
        <f t="shared" si="116"/>
        <v>0</v>
      </c>
      <c r="Y42" s="263">
        <f t="shared" si="117"/>
        <v>0</v>
      </c>
      <c r="Z42" s="263">
        <f t="shared" si="118"/>
        <v>0</v>
      </c>
      <c r="AA42" s="263">
        <f t="shared" si="119"/>
        <v>0</v>
      </c>
      <c r="AB42" s="263">
        <f t="shared" si="120"/>
        <v>0</v>
      </c>
      <c r="AC42" s="263">
        <f t="shared" si="121"/>
        <v>0</v>
      </c>
      <c r="AD42" s="263">
        <f t="shared" si="122"/>
        <v>0</v>
      </c>
      <c r="AE42" s="263">
        <f t="shared" si="123"/>
        <v>0</v>
      </c>
      <c r="AF42" s="263">
        <f t="shared" si="124"/>
        <v>0</v>
      </c>
      <c r="AG42" s="264"/>
      <c r="AH42" s="264"/>
      <c r="AI42" s="265">
        <f t="shared" si="125"/>
        <v>0</v>
      </c>
      <c r="AJ42" s="265">
        <f t="shared" si="126"/>
        <v>0</v>
      </c>
      <c r="AK42" s="266" t="str">
        <f t="shared" si="127"/>
        <v>ERROR</v>
      </c>
      <c r="AL42" s="266" t="str">
        <f t="shared" si="128"/>
        <v/>
      </c>
      <c r="AM42" s="266" t="str">
        <f t="shared" si="129"/>
        <v/>
      </c>
      <c r="AN42" s="266" t="str">
        <f t="shared" si="130"/>
        <v/>
      </c>
      <c r="AO42" s="266" t="str">
        <f t="shared" si="131"/>
        <v/>
      </c>
      <c r="AP42" s="266" t="str">
        <f t="shared" si="132"/>
        <v/>
      </c>
      <c r="AQ42" s="266" t="str">
        <f t="shared" si="133"/>
        <v/>
      </c>
      <c r="AR42" s="267" t="str">
        <f t="shared" si="134"/>
        <v xml:space="preserve">  -  </v>
      </c>
      <c r="AS42" s="268" t="str">
        <f t="shared" si="135"/>
        <v xml:space="preserve">  -  </v>
      </c>
      <c r="AT42" s="265">
        <f t="shared" si="136"/>
        <v>0</v>
      </c>
      <c r="AU42" s="265">
        <f t="shared" si="137"/>
        <v>0</v>
      </c>
      <c r="AV42" s="266" t="str">
        <f t="shared" si="138"/>
        <v>ERROR</v>
      </c>
      <c r="AW42" s="266" t="str">
        <f t="shared" si="139"/>
        <v/>
      </c>
      <c r="AX42" s="266" t="str">
        <f t="shared" si="140"/>
        <v/>
      </c>
      <c r="AY42" s="266" t="str">
        <f t="shared" si="141"/>
        <v/>
      </c>
      <c r="AZ42" s="266" t="str">
        <f t="shared" si="142"/>
        <v/>
      </c>
      <c r="BA42" s="266" t="str">
        <f t="shared" si="143"/>
        <v/>
      </c>
      <c r="BB42" s="266" t="str">
        <f t="shared" si="144"/>
        <v/>
      </c>
      <c r="BC42" s="267" t="str">
        <f t="shared" si="145"/>
        <v xml:space="preserve">  -  </v>
      </c>
      <c r="BD42" s="268" t="str">
        <f t="shared" si="146"/>
        <v xml:space="preserve">  -  </v>
      </c>
      <c r="BE42" s="269">
        <f>SUMIF(C40:C46,2,AI40:AI46)+SUMIF(D40:D46,2,AJ40:AJ46)</f>
        <v>0</v>
      </c>
      <c r="BF42" s="269" t="str">
        <f>IF(BE42&lt;&gt;0,RANK(BE42,BE40:BE46),"")</f>
        <v/>
      </c>
      <c r="BG42" s="270">
        <f>SUMIF(A40:A43,C42,B40:B43)</f>
        <v>10</v>
      </c>
      <c r="BH42" s="271">
        <f>SUMIF(A40:A43,D42,B40:B43)</f>
        <v>1</v>
      </c>
      <c r="BI42" s="237" t="str">
        <f>BI41</f>
        <v>Группа 4</v>
      </c>
      <c r="BJ42" s="238">
        <f>1+BJ41</f>
        <v>21</v>
      </c>
      <c r="BK42" s="272">
        <v>2</v>
      </c>
      <c r="BL42" s="285" t="str">
        <f t="shared" si="147"/>
        <v>1 - 2</v>
      </c>
      <c r="BM42" s="286" t="s">
        <v>131</v>
      </c>
      <c r="BN42" s="286" t="s">
        <v>304</v>
      </c>
      <c r="BO42" s="287">
        <v>5</v>
      </c>
      <c r="BP42" s="1192">
        <v>2</v>
      </c>
      <c r="BQ42" s="1173"/>
      <c r="BR42" s="1318" t="str">
        <f>IF(BQ42="","",VLOOKUP(BQ42,СписокКМ!$A$188:$C$236,3,FALSE))</f>
        <v/>
      </c>
      <c r="BS42" s="1318" t="e">
        <f>IF(BP42="","",VLOOKUP(BP42,СписокКМ!BS:BX,2,FALSE))</f>
        <v>#N/A</v>
      </c>
      <c r="BT42" s="1318" t="str">
        <f>IF(BQ42="","",VLOOKUP(BQ42,СписокКМ!$A$188:$C$236,3,FALSE))</f>
        <v/>
      </c>
      <c r="BU42" s="1318" t="str">
        <f>IF(BR42="","",VLOOKUP(BR42,СписокКМ!BU:BZ,2,FALSE))</f>
        <v/>
      </c>
      <c r="BV42" s="1177"/>
      <c r="BW42" s="288"/>
      <c r="BX42" s="277" t="str">
        <f>IF(AG42&lt;AH42,AT42,IF(AH42&lt;AG42,AT42," "))</f>
        <v xml:space="preserve"> </v>
      </c>
      <c r="BY42" s="278"/>
      <c r="BZ42" s="1179"/>
      <c r="CA42" s="1179"/>
      <c r="CB42" s="1180"/>
      <c r="CC42" s="279"/>
      <c r="CD42" s="277" t="str">
        <f>IF(AG45&lt;AH45,AI45,IF(AH45&lt;AG45,AI45," "))</f>
        <v xml:space="preserve"> </v>
      </c>
      <c r="CE42" s="278"/>
      <c r="CF42" s="289"/>
      <c r="CG42" s="290" t="str">
        <f>IF(AG41&lt;AH41,AI41,IF(AH41&lt;AG41,AI41," "))</f>
        <v xml:space="preserve"> </v>
      </c>
      <c r="CH42" s="280"/>
      <c r="CI42" s="1171"/>
      <c r="CJ42" s="1190">
        <f>BE42</f>
        <v>0</v>
      </c>
      <c r="CK42" s="1183"/>
      <c r="CL42" s="1185" t="str">
        <f>IF(BF43="",BF42,BF43)</f>
        <v/>
      </c>
      <c r="CN42" s="313" t="s">
        <v>61</v>
      </c>
      <c r="CO42" s="310">
        <f>BQ40</f>
        <v>0</v>
      </c>
      <c r="CP42" s="312" t="str">
        <f>IF(CO42="","",VLOOKUP(CO42,СписокКМ!$A$188:$C$236,3,FALSE))</f>
        <v>Х</v>
      </c>
      <c r="CQ42" s="310">
        <f>BQ42</f>
        <v>0</v>
      </c>
      <c r="CR42" s="312" t="str">
        <f>IF(CQ42="","",VLOOKUP(CQ42,СписокКМ!$A$188:$C$236,3,FALSE))</f>
        <v>Х</v>
      </c>
    </row>
    <row r="43" spans="1:96" ht="12.95" customHeight="1" outlineLevel="1" x14ac:dyDescent="0.2">
      <c r="A43" s="255">
        <v>4</v>
      </c>
      <c r="B43" s="281">
        <f>IF(R39="","",VLOOKUP(R39,'[61]Посев групп'!B:L,8,FALSE))</f>
        <v>15</v>
      </c>
      <c r="C43" s="257">
        <v>3</v>
      </c>
      <c r="D43" s="258">
        <v>4</v>
      </c>
      <c r="E43" s="259">
        <v>1</v>
      </c>
      <c r="F43" s="260">
        <v>1</v>
      </c>
      <c r="G43" s="261"/>
      <c r="H43" s="262"/>
      <c r="I43" s="259"/>
      <c r="J43" s="260"/>
      <c r="K43" s="261"/>
      <c r="L43" s="262"/>
      <c r="M43" s="259"/>
      <c r="N43" s="260"/>
      <c r="O43" s="261"/>
      <c r="P43" s="262"/>
      <c r="Q43" s="259"/>
      <c r="R43" s="260"/>
      <c r="S43" s="263">
        <f t="shared" si="111"/>
        <v>0</v>
      </c>
      <c r="T43" s="263">
        <f t="shared" si="112"/>
        <v>0</v>
      </c>
      <c r="U43" s="263">
        <f t="shared" si="113"/>
        <v>0</v>
      </c>
      <c r="V43" s="263">
        <f t="shared" si="114"/>
        <v>0</v>
      </c>
      <c r="W43" s="263">
        <f t="shared" si="115"/>
        <v>0</v>
      </c>
      <c r="X43" s="263">
        <f t="shared" si="116"/>
        <v>0</v>
      </c>
      <c r="Y43" s="263">
        <f t="shared" si="117"/>
        <v>0</v>
      </c>
      <c r="Z43" s="263">
        <f t="shared" si="118"/>
        <v>0</v>
      </c>
      <c r="AA43" s="263">
        <f t="shared" si="119"/>
        <v>0</v>
      </c>
      <c r="AB43" s="263">
        <f t="shared" si="120"/>
        <v>0</v>
      </c>
      <c r="AC43" s="263">
        <f t="shared" si="121"/>
        <v>0</v>
      </c>
      <c r="AD43" s="263">
        <f t="shared" si="122"/>
        <v>0</v>
      </c>
      <c r="AE43" s="263">
        <f t="shared" si="123"/>
        <v>0</v>
      </c>
      <c r="AF43" s="263">
        <f t="shared" si="124"/>
        <v>0</v>
      </c>
      <c r="AG43" s="264"/>
      <c r="AH43" s="264"/>
      <c r="AI43" s="265">
        <f t="shared" si="125"/>
        <v>0</v>
      </c>
      <c r="AJ43" s="265">
        <f t="shared" si="126"/>
        <v>0</v>
      </c>
      <c r="AK43" s="266" t="str">
        <f t="shared" si="127"/>
        <v>ERROR</v>
      </c>
      <c r="AL43" s="266" t="str">
        <f t="shared" si="128"/>
        <v/>
      </c>
      <c r="AM43" s="266" t="str">
        <f t="shared" si="129"/>
        <v/>
      </c>
      <c r="AN43" s="266" t="str">
        <f t="shared" si="130"/>
        <v/>
      </c>
      <c r="AO43" s="266" t="str">
        <f t="shared" si="131"/>
        <v/>
      </c>
      <c r="AP43" s="266" t="str">
        <f t="shared" si="132"/>
        <v/>
      </c>
      <c r="AQ43" s="266" t="str">
        <f t="shared" si="133"/>
        <v/>
      </c>
      <c r="AR43" s="267" t="str">
        <f t="shared" si="134"/>
        <v xml:space="preserve">  -  </v>
      </c>
      <c r="AS43" s="268" t="str">
        <f t="shared" si="135"/>
        <v xml:space="preserve">  -  </v>
      </c>
      <c r="AT43" s="265">
        <f t="shared" si="136"/>
        <v>0</v>
      </c>
      <c r="AU43" s="265">
        <f t="shared" si="137"/>
        <v>0</v>
      </c>
      <c r="AV43" s="266" t="str">
        <f t="shared" si="138"/>
        <v>ERROR</v>
      </c>
      <c r="AW43" s="266" t="str">
        <f t="shared" si="139"/>
        <v/>
      </c>
      <c r="AX43" s="266" t="str">
        <f t="shared" si="140"/>
        <v/>
      </c>
      <c r="AY43" s="266" t="str">
        <f t="shared" si="141"/>
        <v/>
      </c>
      <c r="AZ43" s="266" t="str">
        <f t="shared" si="142"/>
        <v/>
      </c>
      <c r="BA43" s="266" t="str">
        <f t="shared" si="143"/>
        <v/>
      </c>
      <c r="BB43" s="266" t="str">
        <f t="shared" si="144"/>
        <v/>
      </c>
      <c r="BC43" s="267" t="str">
        <f t="shared" si="145"/>
        <v xml:space="preserve">  -  </v>
      </c>
      <c r="BD43" s="268" t="str">
        <f t="shared" si="146"/>
        <v xml:space="preserve">  -  </v>
      </c>
      <c r="BE43" s="282"/>
      <c r="BF43" s="282"/>
      <c r="BG43" s="270">
        <f>SUMIF(A40:A43,C43,B40:B43)</f>
        <v>2</v>
      </c>
      <c r="BH43" s="271">
        <f>SUMIF(A40:A43,D43,B40:B43)</f>
        <v>15</v>
      </c>
      <c r="BI43" s="237" t="str">
        <f>BI42</f>
        <v>Группа 4</v>
      </c>
      <c r="BJ43" s="238">
        <f>1+BJ42</f>
        <v>22</v>
      </c>
      <c r="BK43" s="272">
        <v>2</v>
      </c>
      <c r="BL43" s="285" t="str">
        <f t="shared" si="147"/>
        <v>3 - 4</v>
      </c>
      <c r="BM43" s="286" t="s">
        <v>131</v>
      </c>
      <c r="BN43" s="286" t="s">
        <v>304</v>
      </c>
      <c r="BO43" s="287">
        <v>6</v>
      </c>
      <c r="BP43" s="1193"/>
      <c r="BQ43" s="1174"/>
      <c r="BR43" s="1321" t="e">
        <f>IF(BO43="","",VLOOKUP(BO43,СписокКМ!BR:BW,2,FALSE))</f>
        <v>#N/A</v>
      </c>
      <c r="BS43" s="1321" t="str">
        <f>IF(BP43="","",VLOOKUP(BP43,СписокКМ!BS:BX,2,FALSE))</f>
        <v/>
      </c>
      <c r="BT43" s="1321" t="str">
        <f>IF(BQ43="","",VLOOKUP(BQ43,СписокКМ!BT:BY,2,FALSE))</f>
        <v/>
      </c>
      <c r="BU43" s="1321" t="e">
        <f>IF(BR43="","",VLOOKUP(BR43,СписокКМ!BU:BZ,2,FALSE))</f>
        <v>#N/A</v>
      </c>
      <c r="BV43" s="1178"/>
      <c r="BW43" s="1187" t="str">
        <f>IF(AI42&gt;AJ42,BC42,IF(AJ42&gt;AI42,BD42," "))</f>
        <v xml:space="preserve"> </v>
      </c>
      <c r="BX43" s="1188"/>
      <c r="BY43" s="1189"/>
      <c r="BZ43" s="1181"/>
      <c r="CA43" s="1181"/>
      <c r="CB43" s="1182"/>
      <c r="CC43" s="1187" t="str">
        <f>IF(AI45&lt;AJ45,AR45,IF(AJ45&lt;AI45,AS45," "))</f>
        <v xml:space="preserve"> </v>
      </c>
      <c r="CD43" s="1188"/>
      <c r="CE43" s="1189"/>
      <c r="CF43" s="1187" t="str">
        <f>IF(AI41&lt;AJ41,AR41,IF(AJ41&lt;AI41,AS41," "))</f>
        <v xml:space="preserve"> </v>
      </c>
      <c r="CG43" s="1188"/>
      <c r="CH43" s="1189"/>
      <c r="CI43" s="1171"/>
      <c r="CJ43" s="1191"/>
      <c r="CK43" s="1184"/>
      <c r="CL43" s="1186"/>
      <c r="CN43" s="313" t="s">
        <v>62</v>
      </c>
      <c r="CO43" s="310">
        <f>BQ44</f>
        <v>0</v>
      </c>
      <c r="CP43" s="312" t="str">
        <f>IF(CO43="","",VLOOKUP(CO43,СписокКМ!$A$188:$C$236,3,FALSE))</f>
        <v>Х</v>
      </c>
      <c r="CQ43" s="310">
        <f>BQ46</f>
        <v>0</v>
      </c>
      <c r="CR43" s="312" t="str">
        <f>IF(CQ43="","",VLOOKUP(CQ43,СписокКМ!$A$188:$C$236,3,FALSE))</f>
        <v>Х</v>
      </c>
    </row>
    <row r="44" spans="1:96" ht="12.95" customHeight="1" outlineLevel="1" x14ac:dyDescent="0.2">
      <c r="A44" s="255">
        <v>5</v>
      </c>
      <c r="B44" s="291"/>
      <c r="C44" s="257">
        <v>1</v>
      </c>
      <c r="D44" s="258">
        <v>4</v>
      </c>
      <c r="E44" s="259">
        <v>1</v>
      </c>
      <c r="F44" s="260">
        <v>1</v>
      </c>
      <c r="G44" s="261"/>
      <c r="H44" s="262"/>
      <c r="I44" s="259"/>
      <c r="J44" s="260"/>
      <c r="K44" s="261"/>
      <c r="L44" s="262"/>
      <c r="M44" s="259"/>
      <c r="N44" s="260"/>
      <c r="O44" s="261"/>
      <c r="P44" s="262"/>
      <c r="Q44" s="259"/>
      <c r="R44" s="260"/>
      <c r="S44" s="263">
        <f t="shared" si="111"/>
        <v>0</v>
      </c>
      <c r="T44" s="263">
        <f t="shared" si="112"/>
        <v>0</v>
      </c>
      <c r="U44" s="263">
        <f t="shared" si="113"/>
        <v>0</v>
      </c>
      <c r="V44" s="263">
        <f t="shared" si="114"/>
        <v>0</v>
      </c>
      <c r="W44" s="263">
        <f t="shared" si="115"/>
        <v>0</v>
      </c>
      <c r="X44" s="263">
        <f t="shared" si="116"/>
        <v>0</v>
      </c>
      <c r="Y44" s="263">
        <f t="shared" si="117"/>
        <v>0</v>
      </c>
      <c r="Z44" s="263">
        <f t="shared" si="118"/>
        <v>0</v>
      </c>
      <c r="AA44" s="263">
        <f t="shared" si="119"/>
        <v>0</v>
      </c>
      <c r="AB44" s="263">
        <f t="shared" si="120"/>
        <v>0</v>
      </c>
      <c r="AC44" s="263">
        <f t="shared" si="121"/>
        <v>0</v>
      </c>
      <c r="AD44" s="263">
        <f t="shared" si="122"/>
        <v>0</v>
      </c>
      <c r="AE44" s="263">
        <f t="shared" si="123"/>
        <v>0</v>
      </c>
      <c r="AF44" s="263">
        <f t="shared" si="124"/>
        <v>0</v>
      </c>
      <c r="AG44" s="264"/>
      <c r="AH44" s="264"/>
      <c r="AI44" s="265">
        <f t="shared" si="125"/>
        <v>0</v>
      </c>
      <c r="AJ44" s="265">
        <f t="shared" si="126"/>
        <v>0</v>
      </c>
      <c r="AK44" s="266" t="str">
        <f t="shared" si="127"/>
        <v>ERROR</v>
      </c>
      <c r="AL44" s="266" t="str">
        <f t="shared" si="128"/>
        <v/>
      </c>
      <c r="AM44" s="266" t="str">
        <f t="shared" si="129"/>
        <v/>
      </c>
      <c r="AN44" s="266" t="str">
        <f t="shared" si="130"/>
        <v/>
      </c>
      <c r="AO44" s="266" t="str">
        <f t="shared" si="131"/>
        <v/>
      </c>
      <c r="AP44" s="266" t="str">
        <f t="shared" si="132"/>
        <v/>
      </c>
      <c r="AQ44" s="266" t="str">
        <f t="shared" si="133"/>
        <v/>
      </c>
      <c r="AR44" s="267" t="str">
        <f t="shared" si="134"/>
        <v xml:space="preserve">  -  </v>
      </c>
      <c r="AS44" s="268" t="str">
        <f t="shared" si="135"/>
        <v xml:space="preserve">  -  </v>
      </c>
      <c r="AT44" s="265">
        <f t="shared" si="136"/>
        <v>0</v>
      </c>
      <c r="AU44" s="265">
        <f t="shared" si="137"/>
        <v>0</v>
      </c>
      <c r="AV44" s="266" t="str">
        <f t="shared" si="138"/>
        <v>ERROR</v>
      </c>
      <c r="AW44" s="266" t="str">
        <f t="shared" si="139"/>
        <v/>
      </c>
      <c r="AX44" s="266" t="str">
        <f t="shared" si="140"/>
        <v/>
      </c>
      <c r="AY44" s="266" t="str">
        <f t="shared" si="141"/>
        <v/>
      </c>
      <c r="AZ44" s="266" t="str">
        <f t="shared" si="142"/>
        <v/>
      </c>
      <c r="BA44" s="266" t="str">
        <f t="shared" si="143"/>
        <v/>
      </c>
      <c r="BB44" s="266" t="str">
        <f t="shared" si="144"/>
        <v/>
      </c>
      <c r="BC44" s="267" t="str">
        <f t="shared" si="145"/>
        <v xml:space="preserve">  -  </v>
      </c>
      <c r="BD44" s="268" t="str">
        <f t="shared" si="146"/>
        <v xml:space="preserve">  -  </v>
      </c>
      <c r="BE44" s="269">
        <f>SUMIF(C40:C46,3,AI40:AI46)+SUMIF(D40:D46,3,AJ40:AJ46)</f>
        <v>0</v>
      </c>
      <c r="BF44" s="269" t="str">
        <f>IF(BE44&lt;&gt;0,RANK(BE44,BE40:BE46),"")</f>
        <v/>
      </c>
      <c r="BG44" s="270">
        <f>SUMIF(A40:A43,C44,B40:B43)</f>
        <v>10</v>
      </c>
      <c r="BH44" s="271">
        <f>SUMIF(A40:A43,D44,B40:B43)</f>
        <v>15</v>
      </c>
      <c r="BI44" s="237" t="str">
        <f>BI43</f>
        <v>Группа 4</v>
      </c>
      <c r="BJ44" s="238">
        <f>1+BJ43</f>
        <v>23</v>
      </c>
      <c r="BK44" s="272">
        <v>3</v>
      </c>
      <c r="BL44" s="283" t="str">
        <f t="shared" si="147"/>
        <v>1 - 4</v>
      </c>
      <c r="BM44" s="304" t="s">
        <v>131</v>
      </c>
      <c r="BN44" s="274" t="s">
        <v>305</v>
      </c>
      <c r="BO44" s="284">
        <v>5</v>
      </c>
      <c r="BP44" s="1192">
        <v>3</v>
      </c>
      <c r="BQ44" s="1173"/>
      <c r="BR44" s="1318" t="str">
        <f>IF(BQ44="","",VLOOKUP(BQ44,СписокКМ!$A$188:$C$236,3,FALSE))</f>
        <v/>
      </c>
      <c r="BS44" s="1318" t="e">
        <f>IF(BP44="","",VLOOKUP(BP44,СписокКМ!BS:BX,2,FALSE))</f>
        <v>#N/A</v>
      </c>
      <c r="BT44" s="1318" t="str">
        <f>IF(BQ44="","",VLOOKUP(BQ44,СписокКМ!$A$188:$C$236,3,FALSE))</f>
        <v/>
      </c>
      <c r="BU44" s="1318" t="str">
        <f>IF(BR44="","",VLOOKUP(BR44,СписокКМ!BU:BZ,2,FALSE))</f>
        <v/>
      </c>
      <c r="BV44" s="1177"/>
      <c r="BW44" s="292"/>
      <c r="BX44" s="277" t="str">
        <f>IF(AG40&lt;AH40,AT40,IF(AH40&lt;AG40,AT40," "))</f>
        <v xml:space="preserve"> </v>
      </c>
      <c r="BY44" s="278"/>
      <c r="BZ44" s="279"/>
      <c r="CA44" s="277" t="str">
        <f>IF(AG45&lt;AH45,AT45,IF(AH45&lt;AG45,AT45," "))</f>
        <v xml:space="preserve"> </v>
      </c>
      <c r="CB44" s="278"/>
      <c r="CC44" s="1194"/>
      <c r="CD44" s="1194"/>
      <c r="CE44" s="1195"/>
      <c r="CF44" s="289"/>
      <c r="CG44" s="290" t="str">
        <f>IF(AG43&lt;AH43,AI43,IF(AH43&lt;AG43,AI43," "))</f>
        <v xml:space="preserve"> </v>
      </c>
      <c r="CH44" s="280"/>
      <c r="CI44" s="1171"/>
      <c r="CJ44" s="1190">
        <f>BE44</f>
        <v>0</v>
      </c>
      <c r="CK44" s="1183"/>
      <c r="CL44" s="1185" t="str">
        <f>IF(BF45="",BF44,BF45)</f>
        <v/>
      </c>
      <c r="CN44" s="313" t="s">
        <v>63</v>
      </c>
      <c r="CO44" s="310">
        <f>BQ40</f>
        <v>0</v>
      </c>
      <c r="CP44" s="312" t="str">
        <f>IF(CO44="","",VLOOKUP(CO44,СписокКМ!$A$188:$C$236,3,FALSE))</f>
        <v>Х</v>
      </c>
      <c r="CQ44" s="310">
        <f>BQ46</f>
        <v>0</v>
      </c>
      <c r="CR44" s="312" t="str">
        <f>IF(CQ44="","",VLOOKUP(CQ44,СписокКМ!$A$188:$C$236,3,FALSE))</f>
        <v>Х</v>
      </c>
    </row>
    <row r="45" spans="1:96" ht="12.95" customHeight="1" outlineLevel="1" x14ac:dyDescent="0.2">
      <c r="A45" s="255">
        <v>6</v>
      </c>
      <c r="C45" s="257">
        <v>2</v>
      </c>
      <c r="D45" s="258">
        <v>3</v>
      </c>
      <c r="E45" s="259">
        <v>1</v>
      </c>
      <c r="F45" s="260">
        <v>1</v>
      </c>
      <c r="G45" s="261"/>
      <c r="H45" s="262"/>
      <c r="I45" s="259"/>
      <c r="J45" s="260"/>
      <c r="K45" s="261"/>
      <c r="L45" s="262"/>
      <c r="M45" s="259"/>
      <c r="N45" s="260"/>
      <c r="O45" s="261"/>
      <c r="P45" s="262"/>
      <c r="Q45" s="259"/>
      <c r="R45" s="260"/>
      <c r="S45" s="263">
        <f t="shared" si="111"/>
        <v>0</v>
      </c>
      <c r="T45" s="263">
        <f t="shared" si="112"/>
        <v>0</v>
      </c>
      <c r="U45" s="263">
        <f t="shared" si="113"/>
        <v>0</v>
      </c>
      <c r="V45" s="263">
        <f t="shared" si="114"/>
        <v>0</v>
      </c>
      <c r="W45" s="263">
        <f t="shared" si="115"/>
        <v>0</v>
      </c>
      <c r="X45" s="263">
        <f t="shared" si="116"/>
        <v>0</v>
      </c>
      <c r="Y45" s="263">
        <f t="shared" si="117"/>
        <v>0</v>
      </c>
      <c r="Z45" s="263">
        <f t="shared" si="118"/>
        <v>0</v>
      </c>
      <c r="AA45" s="263">
        <f t="shared" si="119"/>
        <v>0</v>
      </c>
      <c r="AB45" s="263">
        <f t="shared" si="120"/>
        <v>0</v>
      </c>
      <c r="AC45" s="263">
        <f t="shared" si="121"/>
        <v>0</v>
      </c>
      <c r="AD45" s="263">
        <f t="shared" si="122"/>
        <v>0</v>
      </c>
      <c r="AE45" s="263">
        <f t="shared" si="123"/>
        <v>0</v>
      </c>
      <c r="AF45" s="263">
        <f t="shared" si="124"/>
        <v>0</v>
      </c>
      <c r="AG45" s="264"/>
      <c r="AH45" s="264"/>
      <c r="AI45" s="265">
        <f t="shared" si="125"/>
        <v>0</v>
      </c>
      <c r="AJ45" s="265">
        <f t="shared" si="126"/>
        <v>0</v>
      </c>
      <c r="AK45" s="266" t="str">
        <f t="shared" si="127"/>
        <v>ERROR</v>
      </c>
      <c r="AL45" s="266" t="str">
        <f t="shared" si="128"/>
        <v/>
      </c>
      <c r="AM45" s="266" t="str">
        <f t="shared" si="129"/>
        <v/>
      </c>
      <c r="AN45" s="266" t="str">
        <f t="shared" si="130"/>
        <v/>
      </c>
      <c r="AO45" s="266" t="str">
        <f t="shared" si="131"/>
        <v/>
      </c>
      <c r="AP45" s="266" t="str">
        <f t="shared" si="132"/>
        <v/>
      </c>
      <c r="AQ45" s="266" t="str">
        <f t="shared" si="133"/>
        <v/>
      </c>
      <c r="AR45" s="267" t="str">
        <f t="shared" si="134"/>
        <v xml:space="preserve">  -  </v>
      </c>
      <c r="AS45" s="268" t="str">
        <f t="shared" si="135"/>
        <v xml:space="preserve">  -  </v>
      </c>
      <c r="AT45" s="265">
        <f t="shared" si="136"/>
        <v>0</v>
      </c>
      <c r="AU45" s="265">
        <f t="shared" si="137"/>
        <v>0</v>
      </c>
      <c r="AV45" s="266" t="str">
        <f t="shared" si="138"/>
        <v>ERROR</v>
      </c>
      <c r="AW45" s="266" t="str">
        <f t="shared" si="139"/>
        <v/>
      </c>
      <c r="AX45" s="266" t="str">
        <f t="shared" si="140"/>
        <v/>
      </c>
      <c r="AY45" s="266" t="str">
        <f t="shared" si="141"/>
        <v/>
      </c>
      <c r="AZ45" s="266" t="str">
        <f t="shared" si="142"/>
        <v/>
      </c>
      <c r="BA45" s="266" t="str">
        <f t="shared" si="143"/>
        <v/>
      </c>
      <c r="BB45" s="266" t="str">
        <f t="shared" si="144"/>
        <v/>
      </c>
      <c r="BC45" s="267" t="str">
        <f t="shared" si="145"/>
        <v xml:space="preserve">  -  </v>
      </c>
      <c r="BD45" s="268" t="str">
        <f t="shared" si="146"/>
        <v xml:space="preserve">  -  </v>
      </c>
      <c r="BE45" s="282"/>
      <c r="BF45" s="282"/>
      <c r="BG45" s="270">
        <f>SUMIF(A40:A43,C45,B40:B43)</f>
        <v>1</v>
      </c>
      <c r="BH45" s="271">
        <f>SUMIF(A40:A43,D45,B40:B43)</f>
        <v>2</v>
      </c>
      <c r="BI45" s="237" t="str">
        <f>BI44</f>
        <v>Группа 4</v>
      </c>
      <c r="BJ45" s="238">
        <f>1+BJ44</f>
        <v>24</v>
      </c>
      <c r="BK45" s="272">
        <v>3</v>
      </c>
      <c r="BL45" s="293" t="str">
        <f t="shared" si="147"/>
        <v>2 - 3</v>
      </c>
      <c r="BM45" s="294" t="s">
        <v>131</v>
      </c>
      <c r="BN45" s="294" t="s">
        <v>305</v>
      </c>
      <c r="BO45" s="295">
        <v>6</v>
      </c>
      <c r="BP45" s="1193"/>
      <c r="BQ45" s="1174"/>
      <c r="BR45" s="1321" t="e">
        <f>IF(BO45="","",VLOOKUP(BO45,СписокКМ!BR:BW,2,FALSE))</f>
        <v>#N/A</v>
      </c>
      <c r="BS45" s="1321" t="str">
        <f>IF(BP45="","",VLOOKUP(BP45,СписокКМ!BS:BX,2,FALSE))</f>
        <v/>
      </c>
      <c r="BT45" s="1321" t="str">
        <f>IF(BQ45="","",VLOOKUP(BQ45,СписокКМ!BT:BY,2,FALSE))</f>
        <v/>
      </c>
      <c r="BU45" s="1321" t="e">
        <f>IF(BR45="","",VLOOKUP(BR45,СписокКМ!BU:BZ,2,FALSE))</f>
        <v>#N/A</v>
      </c>
      <c r="BV45" s="1178"/>
      <c r="BW45" s="1187" t="str">
        <f>IF(AI40&gt;AJ40,BC40,IF(AJ40&gt;AI40,BD40," "))</f>
        <v xml:space="preserve"> </v>
      </c>
      <c r="BX45" s="1188"/>
      <c r="BY45" s="1189"/>
      <c r="BZ45" s="1187" t="str">
        <f>IF(AI45&gt;AJ45,BC45,IF(AJ45&gt;AI45,BD45," "))</f>
        <v xml:space="preserve"> </v>
      </c>
      <c r="CA45" s="1188"/>
      <c r="CB45" s="1189"/>
      <c r="CC45" s="1181"/>
      <c r="CD45" s="1181"/>
      <c r="CE45" s="1182"/>
      <c r="CF45" s="1187" t="str">
        <f>IF(AI43&lt;AJ43,AR43,IF(AJ43&lt;AI43,AS43," "))</f>
        <v xml:space="preserve"> </v>
      </c>
      <c r="CG45" s="1188"/>
      <c r="CH45" s="1189"/>
      <c r="CI45" s="1171"/>
      <c r="CJ45" s="1191"/>
      <c r="CK45" s="1184"/>
      <c r="CL45" s="1186"/>
      <c r="CN45" s="313" t="s">
        <v>64</v>
      </c>
      <c r="CO45" s="310">
        <f>BQ42</f>
        <v>0</v>
      </c>
      <c r="CP45" s="312" t="str">
        <f>IF(CO45="","",VLOOKUP(CO45,СписокКМ!$A$188:$C$236,3,FALSE))</f>
        <v>Х</v>
      </c>
      <c r="CQ45" s="310">
        <f>BQ44</f>
        <v>0</v>
      </c>
      <c r="CR45" s="312" t="str">
        <f>IF(CQ45="","",VLOOKUP(CQ45,СписокКМ!$A$188:$C$236,3,FALSE))</f>
        <v>Х</v>
      </c>
    </row>
    <row r="46" spans="1:96" ht="12.95" customHeight="1" outlineLevel="1" x14ac:dyDescent="0.2"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V46" s="224"/>
      <c r="AW46" s="224"/>
      <c r="AX46" s="224"/>
      <c r="AY46" s="224"/>
      <c r="AZ46" s="224"/>
      <c r="BE46" s="269">
        <f>SUMIF(C40:C46,4,AI40:AI46)+SUMIF(D40:D46,4,AJ40:AJ46)</f>
        <v>0</v>
      </c>
      <c r="BF46" s="269" t="str">
        <f>IF(BE46&lt;&gt;0,RANK(BE46,BE40:BE46),"")</f>
        <v/>
      </c>
      <c r="BG46" s="301"/>
      <c r="BH46" s="301"/>
      <c r="BP46" s="1192">
        <v>4</v>
      </c>
      <c r="BQ46" s="1173"/>
      <c r="BR46" s="1318" t="str">
        <f>IF(BQ46="","",VLOOKUP(BQ46,СписокКМ!$A$188:$C$236,3,FALSE))</f>
        <v/>
      </c>
      <c r="BS46" s="1318" t="e">
        <f>IF(BP46="","",VLOOKUP(BP46,СписокКМ!BS:BX,2,FALSE))</f>
        <v>#N/A</v>
      </c>
      <c r="BT46" s="1318" t="str">
        <f>IF(BQ46="","",VLOOKUP(BQ46,СписокКМ!$A$188:$C$236,3,FALSE))</f>
        <v/>
      </c>
      <c r="BU46" s="1318" t="str">
        <f>IF(BR46="","",VLOOKUP(BR46,СписокКМ!BU:BZ,2,FALSE))</f>
        <v/>
      </c>
      <c r="BV46" s="1177"/>
      <c r="BW46" s="288"/>
      <c r="BX46" s="277" t="str">
        <f>IF(AG44&lt;AH44,AT44,IF(AH44&lt;AG44,AT44," "))</f>
        <v xml:space="preserve"> </v>
      </c>
      <c r="BY46" s="278"/>
      <c r="BZ46" s="279"/>
      <c r="CA46" s="277" t="str">
        <f>IF(AG41&lt;AH41,AT41,IF(AH41&lt;AG41,AT41," "))</f>
        <v xml:space="preserve"> </v>
      </c>
      <c r="CB46" s="278"/>
      <c r="CC46" s="279"/>
      <c r="CD46" s="277" t="str">
        <f>IF(AG43&lt;AH43,AT43,IF(AH43&lt;AG43,AT43," "))</f>
        <v xml:space="preserve"> </v>
      </c>
      <c r="CE46" s="278"/>
      <c r="CF46" s="1208"/>
      <c r="CG46" s="1179"/>
      <c r="CH46" s="1180"/>
      <c r="CI46" s="1171"/>
      <c r="CJ46" s="1190">
        <f>BE46</f>
        <v>0</v>
      </c>
      <c r="CK46" s="1197"/>
      <c r="CL46" s="1185" t="str">
        <f>IF(BF47="",BF46,BF47)</f>
        <v/>
      </c>
    </row>
    <row r="47" spans="1:96" ht="12.95" customHeight="1" outlineLevel="1" x14ac:dyDescent="0.2"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V47" s="224"/>
      <c r="AW47" s="224"/>
      <c r="AX47" s="224"/>
      <c r="AY47" s="224"/>
      <c r="AZ47" s="224"/>
      <c r="BE47" s="282"/>
      <c r="BF47" s="282"/>
      <c r="BG47" s="301"/>
      <c r="BH47" s="301"/>
      <c r="BL47" s="297"/>
      <c r="BM47" s="298"/>
      <c r="BN47" s="299"/>
      <c r="BO47" s="300"/>
      <c r="BP47" s="1203"/>
      <c r="BQ47" s="1204"/>
      <c r="BR47" s="1319" t="str">
        <f>IF(BO47="","",VLOOKUP(BO47,СписокКМ!BR:BW,2,FALSE))</f>
        <v/>
      </c>
      <c r="BS47" s="1319" t="str">
        <f>IF(BP47="","",VLOOKUP(BP47,СписокКМ!BS:BX,2,FALSE))</f>
        <v/>
      </c>
      <c r="BT47" s="1319" t="str">
        <f>IF(BQ47="","",VLOOKUP(BQ47,СписокКМ!BT:BY,2,FALSE))</f>
        <v/>
      </c>
      <c r="BU47" s="1319" t="str">
        <f>IF(BR47="","",VLOOKUP(BR47,СписокКМ!BU:BZ,2,FALSE))</f>
        <v/>
      </c>
      <c r="BV47" s="1320"/>
      <c r="BW47" s="1200" t="str">
        <f>IF(AI44&gt;AJ44,BC44,IF(AJ44&gt;AI44,BD44," "))</f>
        <v xml:space="preserve"> </v>
      </c>
      <c r="BX47" s="1201"/>
      <c r="BY47" s="1202"/>
      <c r="BZ47" s="1200" t="str">
        <f>IF(AI41&gt;AJ41,BC41,IF(AJ41&gt;AI41,BD41," "))</f>
        <v xml:space="preserve"> </v>
      </c>
      <c r="CA47" s="1201"/>
      <c r="CB47" s="1202"/>
      <c r="CC47" s="1200" t="str">
        <f>IF(AI43&gt;AJ43,BC43,IF(AJ43&gt;AI43,BD43," "))</f>
        <v xml:space="preserve"> </v>
      </c>
      <c r="CD47" s="1201"/>
      <c r="CE47" s="1202"/>
      <c r="CF47" s="1209"/>
      <c r="CG47" s="1210"/>
      <c r="CH47" s="1211"/>
      <c r="CI47" s="1322"/>
      <c r="CJ47" s="1212"/>
      <c r="CK47" s="1198"/>
      <c r="CL47" s="1199"/>
    </row>
    <row r="48" spans="1:96" ht="11.1" customHeight="1" outlineLevel="1" x14ac:dyDescent="0.2"/>
    <row r="61" spans="1:96" ht="19.5" customHeight="1" x14ac:dyDescent="0.2">
      <c r="Z61" s="233"/>
      <c r="BK61" s="239"/>
      <c r="BP61" s="307" t="s">
        <v>66</v>
      </c>
      <c r="BQ61" s="307"/>
      <c r="BR61" s="307"/>
      <c r="BS61" s="307"/>
      <c r="BT61" s="307"/>
      <c r="BU61" s="307"/>
      <c r="CN61" s="314" t="str">
        <f>BP61</f>
        <v>Предварительный этап. Группа 5</v>
      </c>
    </row>
    <row r="62" spans="1:96" ht="15" customHeight="1" x14ac:dyDescent="0.2">
      <c r="A62" s="240">
        <v>1</v>
      </c>
      <c r="B62" s="241">
        <v>4</v>
      </c>
      <c r="C62" s="242" t="str">
        <f>"КОМАНДЫ. Предварительный этап. Группа "&amp;A62</f>
        <v>КОМАНДЫ. Предварительный этап. Группа 1</v>
      </c>
      <c r="D62" s="242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4"/>
      <c r="P62" s="244"/>
      <c r="Q62" s="244"/>
      <c r="R62" s="245">
        <v>1</v>
      </c>
      <c r="Z62" s="233"/>
      <c r="AR62" s="246">
        <f>IF(B63=0,0,(IF(B64=0,1,IF(B65=0,2,IF(B66=0,3,IF(B66&gt;0,4))))))</f>
        <v>3</v>
      </c>
      <c r="BC62" s="246" t="b">
        <f>IF(BE62=15,3,IF(BE62&gt;15,4))</f>
        <v>0</v>
      </c>
      <c r="BE62" s="247">
        <f>SUM(BE63,BE65,BE67,BE69)</f>
        <v>0</v>
      </c>
      <c r="BF62" s="247">
        <f>SUM(BF63,BF65,BF67,BF69)</f>
        <v>0</v>
      </c>
      <c r="BL62" s="249" t="s">
        <v>44</v>
      </c>
      <c r="BM62" s="250" t="s">
        <v>45</v>
      </c>
      <c r="BN62" s="250" t="s">
        <v>46</v>
      </c>
      <c r="BO62" s="251" t="s">
        <v>47</v>
      </c>
      <c r="BP62" s="252" t="s">
        <v>1</v>
      </c>
      <c r="BQ62" s="1165" t="s">
        <v>48</v>
      </c>
      <c r="BR62" s="1165"/>
      <c r="BS62" s="1165"/>
      <c r="BT62" s="1165"/>
      <c r="BU62" s="1165"/>
      <c r="BV62" s="1166"/>
      <c r="BW62" s="1167">
        <v>1</v>
      </c>
      <c r="BX62" s="1168"/>
      <c r="BY62" s="1169"/>
      <c r="BZ62" s="1167">
        <v>2</v>
      </c>
      <c r="CA62" s="1168"/>
      <c r="CB62" s="1169"/>
      <c r="CC62" s="1167">
        <v>3</v>
      </c>
      <c r="CD62" s="1168"/>
      <c r="CE62" s="1169"/>
      <c r="CF62" s="1167">
        <v>4</v>
      </c>
      <c r="CG62" s="1168"/>
      <c r="CH62" s="1169"/>
      <c r="CI62" s="1170"/>
      <c r="CJ62" s="253" t="s">
        <v>49</v>
      </c>
      <c r="CK62" s="253" t="s">
        <v>50</v>
      </c>
      <c r="CL62" s="254" t="s">
        <v>51</v>
      </c>
    </row>
    <row r="63" spans="1:96" ht="12.95" customHeight="1" x14ac:dyDescent="0.2">
      <c r="A63" s="255">
        <v>1</v>
      </c>
      <c r="B63" s="256">
        <f>IF(R62="","",VLOOKUP(R62,'[61]Посев групп'!B:N,2,FALSE))</f>
        <v>12</v>
      </c>
      <c r="C63" s="257">
        <v>1</v>
      </c>
      <c r="D63" s="258">
        <v>3</v>
      </c>
      <c r="E63" s="259">
        <v>1</v>
      </c>
      <c r="F63" s="260">
        <v>1</v>
      </c>
      <c r="G63" s="261"/>
      <c r="H63" s="262"/>
      <c r="I63" s="259"/>
      <c r="J63" s="260"/>
      <c r="K63" s="261"/>
      <c r="L63" s="262"/>
      <c r="M63" s="259"/>
      <c r="N63" s="260"/>
      <c r="O63" s="261"/>
      <c r="P63" s="262"/>
      <c r="Q63" s="259"/>
      <c r="R63" s="260"/>
      <c r="S63" s="263">
        <f t="shared" ref="S63:S68" si="148">IF(E63="wo",0,IF(F63="wo",1,IF(E63&gt;F63,1,0)))</f>
        <v>0</v>
      </c>
      <c r="T63" s="263">
        <f t="shared" ref="T63:T68" si="149">IF(E63="wo",1,IF(F63="wo",0,IF(F63&gt;E63,1,0)))</f>
        <v>0</v>
      </c>
      <c r="U63" s="263">
        <f t="shared" ref="U63:U68" si="150">IF(G63="wo",0,IF(H63="wo",1,IF(G63&gt;H63,1,0)))</f>
        <v>0</v>
      </c>
      <c r="V63" s="263">
        <f t="shared" ref="V63:V68" si="151">IF(G63="wo",1,IF(H63="wo",0,IF(H63&gt;G63,1,0)))</f>
        <v>0</v>
      </c>
      <c r="W63" s="263">
        <f t="shared" ref="W63:W68" si="152">IF(I63="wo",0,IF(J63="wo",1,IF(I63&gt;J63,1,0)))</f>
        <v>0</v>
      </c>
      <c r="X63" s="263">
        <f t="shared" ref="X63:X68" si="153">IF(I63="wo",1,IF(J63="wo",0,IF(J63&gt;I63,1,0)))</f>
        <v>0</v>
      </c>
      <c r="Y63" s="263">
        <f t="shared" ref="Y63:Y68" si="154">IF(K63="wo",0,IF(L63="wo",1,IF(K63&gt;L63,1,0)))</f>
        <v>0</v>
      </c>
      <c r="Z63" s="263">
        <f t="shared" ref="Z63:Z68" si="155">IF(K63="wo",1,IF(L63="wo",0,IF(L63&gt;K63,1,0)))</f>
        <v>0</v>
      </c>
      <c r="AA63" s="263">
        <f t="shared" ref="AA63:AA68" si="156">IF(M63="wo",0,IF(N63="wo",1,IF(M63&gt;N63,1,0)))</f>
        <v>0</v>
      </c>
      <c r="AB63" s="263">
        <f t="shared" ref="AB63:AB68" si="157">IF(M63="wo",1,IF(N63="wo",0,IF(N63&gt;M63,1,0)))</f>
        <v>0</v>
      </c>
      <c r="AC63" s="263">
        <f t="shared" ref="AC63:AC68" si="158">IF(O63="wo",0,IF(P63="wo",1,IF(O63&gt;P63,1,0)))</f>
        <v>0</v>
      </c>
      <c r="AD63" s="263">
        <f t="shared" ref="AD63:AD68" si="159">IF(O63="wo",1,IF(P63="wo",0,IF(P63&gt;O63,1,0)))</f>
        <v>0</v>
      </c>
      <c r="AE63" s="263">
        <f t="shared" ref="AE63:AE68" si="160">IF(Q63="wo",0,IF(R63="wo",1,IF(Q63&gt;R63,1,0)))</f>
        <v>0</v>
      </c>
      <c r="AF63" s="263">
        <f t="shared" ref="AF63:AF68" si="161">IF(Q63="wo",1,IF(R63="wo",0,IF(R63&gt;Q63,1,0)))</f>
        <v>0</v>
      </c>
      <c r="AG63" s="264"/>
      <c r="AH63" s="264"/>
      <c r="AI63" s="265">
        <f t="shared" ref="AI63:AI68" si="162">IF(E63="",0,IF(E63="wo",0,IF(F63="wo",2,IF(AG63=AH63,0,IF(AG63&gt;AH63,2,1)))))</f>
        <v>0</v>
      </c>
      <c r="AJ63" s="265">
        <f t="shared" ref="AJ63:AJ68" si="163">IF(F63="",0,IF(F63="wo",0,IF(E63="wo",2,IF(AH63=AG63,0,IF(AH63&gt;AG63,2,1)))))</f>
        <v>0</v>
      </c>
      <c r="AK63" s="266" t="str">
        <f t="shared" ref="AK63:AK68" si="164">IF(E63="","",IF(E63="wo",0,IF(F63="wo",0,IF(E63=F63,"ERROR",IF(E63&gt;F63,F63,-1*E63)))))</f>
        <v>ERROR</v>
      </c>
      <c r="AL63" s="266" t="str">
        <f t="shared" ref="AL63:AL68" si="165">IF(G63="","",IF(G63="wo",0,IF(H63="wo",0,IF(G63=H63,"ERROR",IF(G63&gt;H63,H63,-1*G63)))))</f>
        <v/>
      </c>
      <c r="AM63" s="266" t="str">
        <f t="shared" ref="AM63:AM68" si="166">IF(I63="","",IF(I63="wo",0,IF(J63="wo",0,IF(I63=J63,"ERROR",IF(I63&gt;J63,J63,-1*I63)))))</f>
        <v/>
      </c>
      <c r="AN63" s="266" t="str">
        <f t="shared" ref="AN63:AN68" si="167">IF(K63="","",IF(K63="wo",0,IF(L63="wo",0,IF(K63=L63,"ERROR",IF(K63&gt;L63,L63,-1*K63)))))</f>
        <v/>
      </c>
      <c r="AO63" s="266" t="str">
        <f t="shared" ref="AO63:AO68" si="168">IF(M63="","",IF(M63="wo",0,IF(N63="wo",0,IF(M63=N63,"ERROR",IF(M63&gt;N63,N63,-1*M63)))))</f>
        <v/>
      </c>
      <c r="AP63" s="266" t="str">
        <f t="shared" ref="AP63:AP68" si="169">IF(O63="","",IF(O63="wo",0,IF(P63="wo",0,IF(O63=P63,"ERROR",IF(O63&gt;P63,P63,-1*O63)))))</f>
        <v/>
      </c>
      <c r="AQ63" s="266" t="str">
        <f t="shared" ref="AQ63:AQ68" si="170">IF(Q63="","",IF(Q63="wo",0,IF(R63="wo",0,IF(Q63=R63,"ERROR",IF(Q63&gt;R63,R63,-1*Q63)))))</f>
        <v/>
      </c>
      <c r="AR63" s="267" t="str">
        <f t="shared" ref="AR63:AR68" si="171">CONCATENATE(AG63,"  -  ",AH63)</f>
        <v xml:space="preserve">  -  </v>
      </c>
      <c r="AS63" s="268" t="str">
        <f t="shared" ref="AS63:AS68" si="172">AR63</f>
        <v xml:space="preserve">  -  </v>
      </c>
      <c r="AT63" s="265">
        <f t="shared" ref="AT63:AT68" si="173">IF(F63="",0,IF(F63="wo",0,IF(E63="wo",2,IF(AH63=AG63,0,IF(AH63&gt;AG63,2,1)))))</f>
        <v>0</v>
      </c>
      <c r="AU63" s="265">
        <f t="shared" ref="AU63:AU68" si="174">IF(E63="",0,IF(E63="wo",0,IF(F63="wo",2,IF(AG63=AH63,0,IF(AG63&gt;AH63,2,1)))))</f>
        <v>0</v>
      </c>
      <c r="AV63" s="266" t="str">
        <f t="shared" ref="AV63:AV68" si="175">IF(F63="","",IF(F63="wo",0,IF(E63="wo",0,IF(F63=E63,"ERROR",IF(F63&gt;E63,E63,-1*F63)))))</f>
        <v>ERROR</v>
      </c>
      <c r="AW63" s="266" t="str">
        <f t="shared" ref="AW63:AW68" si="176">IF(H63="","",IF(H63="wo",0,IF(G63="wo",0,IF(H63=G63,"ERROR",IF(H63&gt;G63,G63,-1*H63)))))</f>
        <v/>
      </c>
      <c r="AX63" s="266" t="str">
        <f t="shared" ref="AX63:AX68" si="177">IF(J63="","",IF(J63="wo",0,IF(I63="wo",0,IF(J63=I63,"ERROR",IF(J63&gt;I63,I63,-1*J63)))))</f>
        <v/>
      </c>
      <c r="AY63" s="266" t="str">
        <f t="shared" ref="AY63:AY68" si="178">IF(L63="","",IF(L63="wo",0,IF(K63="wo",0,IF(L63=K63,"ERROR",IF(L63&gt;K63,K63,-1*L63)))))</f>
        <v/>
      </c>
      <c r="AZ63" s="266" t="str">
        <f t="shared" ref="AZ63:AZ68" si="179">IF(N63="","",IF(N63="wo",0,IF(M63="wo",0,IF(N63=M63,"ERROR",IF(N63&gt;M63,M63,-1*N63)))))</f>
        <v/>
      </c>
      <c r="BA63" s="266" t="str">
        <f t="shared" ref="BA63:BA68" si="180">IF(P63="","",IF(P63="wo",0,IF(O63="wo",0,IF(P63=O63,"ERROR",IF(P63&gt;O63,O63,-1*P63)))))</f>
        <v/>
      </c>
      <c r="BB63" s="266" t="str">
        <f t="shared" ref="BB63:BB68" si="181">IF(R63="","",IF(R63="wo",0,IF(Q63="wo",0,IF(R63=Q63,"ERROR",IF(R63&gt;Q63,Q63,-1*R63)))))</f>
        <v/>
      </c>
      <c r="BC63" s="267" t="str">
        <f t="shared" ref="BC63:BC68" si="182">CONCATENATE(AH63,"  -  ",AG63)</f>
        <v xml:space="preserve">  -  </v>
      </c>
      <c r="BD63" s="268" t="str">
        <f t="shared" ref="BD63:BD68" si="183">BC63</f>
        <v xml:space="preserve">  -  </v>
      </c>
      <c r="BE63" s="269">
        <f>SUMIF(C63:C69,1,AI63:AI69)+SUMIF(D63:D69,1,AJ63:AJ69)</f>
        <v>0</v>
      </c>
      <c r="BF63" s="269" t="str">
        <f>IF(BE63&lt;&gt;0,RANK(BE63,BE63:BE69),"")</f>
        <v/>
      </c>
      <c r="BG63" s="270">
        <f>SUMIF(A63:A66,C63,B63:B66)</f>
        <v>12</v>
      </c>
      <c r="BH63" s="271">
        <f>SUMIF(A63:A66,D63,B63:B66)</f>
        <v>3</v>
      </c>
      <c r="BI63" s="237" t="s">
        <v>52</v>
      </c>
      <c r="BJ63" s="238">
        <f>1*BJ59+1</f>
        <v>1</v>
      </c>
      <c r="BK63" s="272">
        <v>1</v>
      </c>
      <c r="BL63" s="273" t="str">
        <f t="shared" ref="BL63:BL68" si="184">CONCATENATE(C63," ","-"," ",D63)</f>
        <v>1 - 3</v>
      </c>
      <c r="BM63" s="304"/>
      <c r="BN63" s="274"/>
      <c r="BO63" s="275"/>
      <c r="BP63" s="1172">
        <v>1</v>
      </c>
      <c r="BQ63" s="1173"/>
      <c r="BR63" s="1318" t="str">
        <f>IF(BQ63="","",VLOOKUP(BQ63,СписокКМ!$A$188:$C$236,3,FALSE))</f>
        <v/>
      </c>
      <c r="BS63" s="1318" t="e">
        <f>IF(BP63="","",VLOOKUP(BP63,СписокКМ!BS:BX,2,FALSE))</f>
        <v>#N/A</v>
      </c>
      <c r="BT63" s="1318" t="str">
        <f>IF(BQ63="","",VLOOKUP(BQ63,СписокКМ!$A$188:$C$236,3,FALSE))</f>
        <v/>
      </c>
      <c r="BU63" s="1318" t="str">
        <f>IF(BR63="","",VLOOKUP(BR63,СписокКМ!BU:BZ,2,FALSE))</f>
        <v/>
      </c>
      <c r="BV63" s="1177"/>
      <c r="BW63" s="1179"/>
      <c r="BX63" s="1179"/>
      <c r="BY63" s="1180"/>
      <c r="BZ63" s="276"/>
      <c r="CA63" s="277" t="str">
        <f>IF(AG65&lt;AH65,AI65,IF(AH65&lt;AG65,AI65," "))</f>
        <v xml:space="preserve"> </v>
      </c>
      <c r="CB63" s="278"/>
      <c r="CC63" s="279"/>
      <c r="CD63" s="277" t="str">
        <f>IF(AG63&lt;AH63,AI63,IF(AH63&lt;AG63,AI63," "))</f>
        <v xml:space="preserve"> </v>
      </c>
      <c r="CE63" s="280"/>
      <c r="CF63" s="279"/>
      <c r="CG63" s="277" t="str">
        <f>IF(AG67&lt;AH67,AI67,IF(AH67&lt;AG67,AI67," "))</f>
        <v xml:space="preserve"> </v>
      </c>
      <c r="CH63" s="278"/>
      <c r="CI63" s="1171"/>
      <c r="CJ63" s="1190">
        <f>BE63</f>
        <v>0</v>
      </c>
      <c r="CK63" s="1183"/>
      <c r="CL63" s="1185" t="str">
        <f>IF(BF64="",BF63,BF64)</f>
        <v/>
      </c>
      <c r="CN63" s="313" t="s">
        <v>59</v>
      </c>
      <c r="CO63" s="310">
        <f>BQ63</f>
        <v>0</v>
      </c>
      <c r="CP63" s="312" t="str">
        <f>IF(CO63="","",VLOOKUP(CO63,СписокКМ!$A$188:$C$236,3,FALSE))</f>
        <v>Х</v>
      </c>
      <c r="CQ63" s="310">
        <f>BQ67</f>
        <v>0</v>
      </c>
      <c r="CR63" s="312" t="str">
        <f>IF(CQ63="","",VLOOKUP(CQ63,СписокКМ!$A$188:$C$236,3,FALSE))</f>
        <v>Х</v>
      </c>
    </row>
    <row r="64" spans="1:96" ht="12.95" customHeight="1" x14ac:dyDescent="0.2">
      <c r="A64" s="255">
        <v>2</v>
      </c>
      <c r="B64" s="281">
        <f>IF(R62="","",VLOOKUP(R62,'[61]Посев групп'!B:L,4,FALSE))</f>
        <v>4</v>
      </c>
      <c r="C64" s="257">
        <v>2</v>
      </c>
      <c r="D64" s="258">
        <v>4</v>
      </c>
      <c r="E64" s="259">
        <v>1</v>
      </c>
      <c r="F64" s="260">
        <v>1</v>
      </c>
      <c r="G64" s="261"/>
      <c r="H64" s="262"/>
      <c r="I64" s="259"/>
      <c r="J64" s="260"/>
      <c r="K64" s="261"/>
      <c r="L64" s="262"/>
      <c r="M64" s="259"/>
      <c r="N64" s="260"/>
      <c r="O64" s="261"/>
      <c r="P64" s="262"/>
      <c r="Q64" s="259"/>
      <c r="R64" s="260"/>
      <c r="S64" s="263">
        <f t="shared" si="148"/>
        <v>0</v>
      </c>
      <c r="T64" s="263">
        <f t="shared" si="149"/>
        <v>0</v>
      </c>
      <c r="U64" s="263">
        <f t="shared" si="150"/>
        <v>0</v>
      </c>
      <c r="V64" s="263">
        <f t="shared" si="151"/>
        <v>0</v>
      </c>
      <c r="W64" s="263">
        <f t="shared" si="152"/>
        <v>0</v>
      </c>
      <c r="X64" s="263">
        <f t="shared" si="153"/>
        <v>0</v>
      </c>
      <c r="Y64" s="263">
        <f t="shared" si="154"/>
        <v>0</v>
      </c>
      <c r="Z64" s="263">
        <f t="shared" si="155"/>
        <v>0</v>
      </c>
      <c r="AA64" s="263">
        <f t="shared" si="156"/>
        <v>0</v>
      </c>
      <c r="AB64" s="263">
        <f t="shared" si="157"/>
        <v>0</v>
      </c>
      <c r="AC64" s="263">
        <f t="shared" si="158"/>
        <v>0</v>
      </c>
      <c r="AD64" s="263">
        <f t="shared" si="159"/>
        <v>0</v>
      </c>
      <c r="AE64" s="263">
        <f t="shared" si="160"/>
        <v>0</v>
      </c>
      <c r="AF64" s="263">
        <f t="shared" si="161"/>
        <v>0</v>
      </c>
      <c r="AG64" s="264"/>
      <c r="AH64" s="264"/>
      <c r="AI64" s="265">
        <f t="shared" si="162"/>
        <v>0</v>
      </c>
      <c r="AJ64" s="265">
        <f t="shared" si="163"/>
        <v>0</v>
      </c>
      <c r="AK64" s="266" t="str">
        <f t="shared" si="164"/>
        <v>ERROR</v>
      </c>
      <c r="AL64" s="266" t="str">
        <f t="shared" si="165"/>
        <v/>
      </c>
      <c r="AM64" s="266" t="str">
        <f t="shared" si="166"/>
        <v/>
      </c>
      <c r="AN64" s="266" t="str">
        <f t="shared" si="167"/>
        <v/>
      </c>
      <c r="AO64" s="266" t="str">
        <f t="shared" si="168"/>
        <v/>
      </c>
      <c r="AP64" s="266" t="str">
        <f t="shared" si="169"/>
        <v/>
      </c>
      <c r="AQ64" s="266" t="str">
        <f t="shared" si="170"/>
        <v/>
      </c>
      <c r="AR64" s="267" t="str">
        <f t="shared" si="171"/>
        <v xml:space="preserve">  -  </v>
      </c>
      <c r="AS64" s="268" t="str">
        <f t="shared" si="172"/>
        <v xml:space="preserve">  -  </v>
      </c>
      <c r="AT64" s="265">
        <f t="shared" si="173"/>
        <v>0</v>
      </c>
      <c r="AU64" s="265">
        <f t="shared" si="174"/>
        <v>0</v>
      </c>
      <c r="AV64" s="266" t="str">
        <f t="shared" si="175"/>
        <v>ERROR</v>
      </c>
      <c r="AW64" s="266" t="str">
        <f t="shared" si="176"/>
        <v/>
      </c>
      <c r="AX64" s="266" t="str">
        <f t="shared" si="177"/>
        <v/>
      </c>
      <c r="AY64" s="266" t="str">
        <f t="shared" si="178"/>
        <v/>
      </c>
      <c r="AZ64" s="266" t="str">
        <f t="shared" si="179"/>
        <v/>
      </c>
      <c r="BA64" s="266" t="str">
        <f t="shared" si="180"/>
        <v/>
      </c>
      <c r="BB64" s="266" t="str">
        <f t="shared" si="181"/>
        <v/>
      </c>
      <c r="BC64" s="267" t="str">
        <f t="shared" si="182"/>
        <v xml:space="preserve">  -  </v>
      </c>
      <c r="BD64" s="268" t="str">
        <f t="shared" si="183"/>
        <v xml:space="preserve">  -  </v>
      </c>
      <c r="BE64" s="282"/>
      <c r="BF64" s="282"/>
      <c r="BG64" s="270">
        <f>SUMIF(A63:A66,C64,B63:B66)</f>
        <v>4</v>
      </c>
      <c r="BH64" s="271">
        <f>SUMIF(A63:A66,D64,B63:B66)</f>
        <v>0</v>
      </c>
      <c r="BI64" s="237" t="str">
        <f>BI63</f>
        <v>Группа 1</v>
      </c>
      <c r="BJ64" s="238">
        <f>1+BJ63</f>
        <v>2</v>
      </c>
      <c r="BK64" s="272">
        <v>1</v>
      </c>
      <c r="BL64" s="283" t="str">
        <f t="shared" si="184"/>
        <v>2 - 4</v>
      </c>
      <c r="BM64" s="304"/>
      <c r="BN64" s="274"/>
      <c r="BO64" s="284"/>
      <c r="BP64" s="1172"/>
      <c r="BQ64" s="1174"/>
      <c r="BR64" s="1321" t="str">
        <f>IF(BO64="","",VLOOKUP(BO64,СписокКМ!BR:BW,2,FALSE))</f>
        <v/>
      </c>
      <c r="BS64" s="1321" t="str">
        <f>IF(BP64="","",VLOOKUP(BP64,СписокКМ!BS:BX,2,FALSE))</f>
        <v/>
      </c>
      <c r="BT64" s="1321" t="str">
        <f>IF(BQ64="","",VLOOKUP(BQ64,СписокКМ!BT:BY,2,FALSE))</f>
        <v/>
      </c>
      <c r="BU64" s="1321" t="str">
        <f>IF(BR64="","",VLOOKUP(BR64,СписокКМ!BU:BZ,2,FALSE))</f>
        <v/>
      </c>
      <c r="BV64" s="1178"/>
      <c r="BW64" s="1181"/>
      <c r="BX64" s="1181"/>
      <c r="BY64" s="1182"/>
      <c r="BZ64" s="1187" t="str">
        <f>IF(AI65&lt;AJ65,AR65,IF(AJ65&lt;AI65,AS65," "))</f>
        <v xml:space="preserve"> </v>
      </c>
      <c r="CA64" s="1188"/>
      <c r="CB64" s="1189"/>
      <c r="CC64" s="1187" t="str">
        <f>IF(AI63&lt;AJ63,AR63,IF(AJ63&lt;AI63,AS63," "))</f>
        <v xml:space="preserve"> </v>
      </c>
      <c r="CD64" s="1188"/>
      <c r="CE64" s="1189"/>
      <c r="CF64" s="1187" t="str">
        <f>IF(AI67&lt;AJ67,AR67,IF(AJ67&lt;AI67,AS67," "))</f>
        <v xml:space="preserve"> </v>
      </c>
      <c r="CG64" s="1188"/>
      <c r="CH64" s="1189"/>
      <c r="CI64" s="1171"/>
      <c r="CJ64" s="1191"/>
      <c r="CK64" s="1184"/>
      <c r="CL64" s="1186"/>
      <c r="CN64" s="313" t="s">
        <v>60</v>
      </c>
      <c r="CO64" s="310">
        <f>BQ65</f>
        <v>0</v>
      </c>
      <c r="CP64" s="312" t="str">
        <f>IF(CO64="","",VLOOKUP(CO64,СписокКМ!$A$188:$C$236,3,FALSE))</f>
        <v>Х</v>
      </c>
      <c r="CQ64" s="310">
        <f>BQ69</f>
        <v>0</v>
      </c>
      <c r="CR64" s="312" t="str">
        <f>IF(CQ64="","",VLOOKUP(CQ64,СписокКМ!$A$188:$C$236,3,FALSE))</f>
        <v>Х</v>
      </c>
    </row>
    <row r="65" spans="1:96" ht="12.95" customHeight="1" x14ac:dyDescent="0.2">
      <c r="A65" s="255">
        <v>3</v>
      </c>
      <c r="B65" s="281">
        <f>IF(R62="","",VLOOKUP(R62,'[61]Посев групп'!B:L,6,FALSE))</f>
        <v>3</v>
      </c>
      <c r="C65" s="257">
        <v>1</v>
      </c>
      <c r="D65" s="258">
        <v>2</v>
      </c>
      <c r="E65" s="259">
        <v>1</v>
      </c>
      <c r="F65" s="260">
        <v>1</v>
      </c>
      <c r="G65" s="261"/>
      <c r="H65" s="262"/>
      <c r="I65" s="259"/>
      <c r="J65" s="260"/>
      <c r="K65" s="261"/>
      <c r="L65" s="262"/>
      <c r="M65" s="259"/>
      <c r="N65" s="260"/>
      <c r="O65" s="261"/>
      <c r="P65" s="262"/>
      <c r="Q65" s="259"/>
      <c r="R65" s="260"/>
      <c r="S65" s="263">
        <f t="shared" si="148"/>
        <v>0</v>
      </c>
      <c r="T65" s="263">
        <f t="shared" si="149"/>
        <v>0</v>
      </c>
      <c r="U65" s="263">
        <f t="shared" si="150"/>
        <v>0</v>
      </c>
      <c r="V65" s="263">
        <f t="shared" si="151"/>
        <v>0</v>
      </c>
      <c r="W65" s="263">
        <f t="shared" si="152"/>
        <v>0</v>
      </c>
      <c r="X65" s="263">
        <f t="shared" si="153"/>
        <v>0</v>
      </c>
      <c r="Y65" s="263">
        <f t="shared" si="154"/>
        <v>0</v>
      </c>
      <c r="Z65" s="263">
        <f t="shared" si="155"/>
        <v>0</v>
      </c>
      <c r="AA65" s="263">
        <f t="shared" si="156"/>
        <v>0</v>
      </c>
      <c r="AB65" s="263">
        <f t="shared" si="157"/>
        <v>0</v>
      </c>
      <c r="AC65" s="263">
        <f t="shared" si="158"/>
        <v>0</v>
      </c>
      <c r="AD65" s="263">
        <f t="shared" si="159"/>
        <v>0</v>
      </c>
      <c r="AE65" s="263">
        <f t="shared" si="160"/>
        <v>0</v>
      </c>
      <c r="AF65" s="263">
        <f t="shared" si="161"/>
        <v>0</v>
      </c>
      <c r="AG65" s="264"/>
      <c r="AH65" s="264"/>
      <c r="AI65" s="265">
        <f t="shared" si="162"/>
        <v>0</v>
      </c>
      <c r="AJ65" s="265">
        <f t="shared" si="163"/>
        <v>0</v>
      </c>
      <c r="AK65" s="266" t="str">
        <f t="shared" si="164"/>
        <v>ERROR</v>
      </c>
      <c r="AL65" s="266" t="str">
        <f t="shared" si="165"/>
        <v/>
      </c>
      <c r="AM65" s="266" t="str">
        <f t="shared" si="166"/>
        <v/>
      </c>
      <c r="AN65" s="266" t="str">
        <f t="shared" si="167"/>
        <v/>
      </c>
      <c r="AO65" s="266" t="str">
        <f t="shared" si="168"/>
        <v/>
      </c>
      <c r="AP65" s="266" t="str">
        <f t="shared" si="169"/>
        <v/>
      </c>
      <c r="AQ65" s="266" t="str">
        <f t="shared" si="170"/>
        <v/>
      </c>
      <c r="AR65" s="267" t="str">
        <f t="shared" si="171"/>
        <v xml:space="preserve">  -  </v>
      </c>
      <c r="AS65" s="268" t="str">
        <f t="shared" si="172"/>
        <v xml:space="preserve">  -  </v>
      </c>
      <c r="AT65" s="265">
        <f t="shared" si="173"/>
        <v>0</v>
      </c>
      <c r="AU65" s="265">
        <f t="shared" si="174"/>
        <v>0</v>
      </c>
      <c r="AV65" s="266" t="str">
        <f t="shared" si="175"/>
        <v>ERROR</v>
      </c>
      <c r="AW65" s="266" t="str">
        <f t="shared" si="176"/>
        <v/>
      </c>
      <c r="AX65" s="266" t="str">
        <f t="shared" si="177"/>
        <v/>
      </c>
      <c r="AY65" s="266" t="str">
        <f t="shared" si="178"/>
        <v/>
      </c>
      <c r="AZ65" s="266" t="str">
        <f t="shared" si="179"/>
        <v/>
      </c>
      <c r="BA65" s="266" t="str">
        <f t="shared" si="180"/>
        <v/>
      </c>
      <c r="BB65" s="266" t="str">
        <f t="shared" si="181"/>
        <v/>
      </c>
      <c r="BC65" s="267" t="str">
        <f t="shared" si="182"/>
        <v xml:space="preserve">  -  </v>
      </c>
      <c r="BD65" s="268" t="str">
        <f t="shared" si="183"/>
        <v xml:space="preserve">  -  </v>
      </c>
      <c r="BE65" s="269">
        <f>SUMIF(C63:C69,2,AI63:AI69)+SUMIF(D63:D69,2,AJ63:AJ69)</f>
        <v>0</v>
      </c>
      <c r="BF65" s="269" t="str">
        <f>IF(BE65&lt;&gt;0,RANK(BE65,BE63:BE69),"")</f>
        <v/>
      </c>
      <c r="BG65" s="270">
        <f>SUMIF(A63:A66,C65,B63:B66)</f>
        <v>12</v>
      </c>
      <c r="BH65" s="271">
        <f>SUMIF(A63:A66,D65,B63:B66)</f>
        <v>4</v>
      </c>
      <c r="BI65" s="237" t="str">
        <f>BI64</f>
        <v>Группа 1</v>
      </c>
      <c r="BJ65" s="238">
        <f>1+BJ64</f>
        <v>3</v>
      </c>
      <c r="BK65" s="272">
        <v>2</v>
      </c>
      <c r="BL65" s="285" t="str">
        <f t="shared" si="184"/>
        <v>1 - 2</v>
      </c>
      <c r="BM65" s="305"/>
      <c r="BN65" s="286"/>
      <c r="BO65" s="287"/>
      <c r="BP65" s="1192">
        <v>2</v>
      </c>
      <c r="BQ65" s="1173"/>
      <c r="BR65" s="1318" t="str">
        <f>IF(BQ65="","",VLOOKUP(BQ65,СписокКМ!$A$188:$C$236,3,FALSE))</f>
        <v/>
      </c>
      <c r="BS65" s="1318" t="e">
        <f>IF(BP65="","",VLOOKUP(BP65,СписокКМ!BS:BX,2,FALSE))</f>
        <v>#N/A</v>
      </c>
      <c r="BT65" s="1318" t="str">
        <f>IF(BQ65="","",VLOOKUP(BQ65,СписокКМ!$A$188:$C$236,3,FALSE))</f>
        <v/>
      </c>
      <c r="BU65" s="1318" t="str">
        <f>IF(BR65="","",VLOOKUP(BR65,СписокКМ!BU:BZ,2,FALSE))</f>
        <v/>
      </c>
      <c r="BV65" s="1177"/>
      <c r="BW65" s="288"/>
      <c r="BX65" s="277" t="str">
        <f>IF(AG65&lt;AH65,AT65,IF(AH65&lt;AG65,AT65," "))</f>
        <v xml:space="preserve"> </v>
      </c>
      <c r="BY65" s="278"/>
      <c r="BZ65" s="1179"/>
      <c r="CA65" s="1179"/>
      <c r="CB65" s="1180"/>
      <c r="CC65" s="279"/>
      <c r="CD65" s="277" t="str">
        <f>IF(AG68&lt;AH68,AI68,IF(AH68&lt;AG68,AI68," "))</f>
        <v xml:space="preserve"> </v>
      </c>
      <c r="CE65" s="278"/>
      <c r="CF65" s="289"/>
      <c r="CG65" s="290" t="str">
        <f>IF(AG64&lt;AH64,AI64,IF(AH64&lt;AG64,AI64," "))</f>
        <v xml:space="preserve"> </v>
      </c>
      <c r="CH65" s="280"/>
      <c r="CI65" s="1171"/>
      <c r="CJ65" s="1190">
        <f>BE65</f>
        <v>0</v>
      </c>
      <c r="CK65" s="1183"/>
      <c r="CL65" s="1185" t="str">
        <f>IF(BF66="",BF65,BF66)</f>
        <v/>
      </c>
      <c r="CN65" s="313" t="s">
        <v>61</v>
      </c>
      <c r="CO65" s="310">
        <f>BQ63</f>
        <v>0</v>
      </c>
      <c r="CP65" s="312" t="str">
        <f>IF(CO65="","",VLOOKUP(CO65,СписокКМ!$A$188:$C$236,3,FALSE))</f>
        <v>Х</v>
      </c>
      <c r="CQ65" s="310">
        <f>BQ65</f>
        <v>0</v>
      </c>
      <c r="CR65" s="312" t="str">
        <f>IF(CQ65="","",VLOOKUP(CQ65,СписокКМ!$A$188:$C$236,3,FALSE))</f>
        <v>Х</v>
      </c>
    </row>
    <row r="66" spans="1:96" ht="12.95" customHeight="1" x14ac:dyDescent="0.2">
      <c r="A66" s="255">
        <v>4</v>
      </c>
      <c r="B66" s="281">
        <f>IF(R62="","",VLOOKUP(R62,'[61]Посев групп'!B:L,8,FALSE))</f>
        <v>0</v>
      </c>
      <c r="C66" s="257">
        <v>3</v>
      </c>
      <c r="D66" s="258">
        <v>4</v>
      </c>
      <c r="E66" s="259">
        <v>1</v>
      </c>
      <c r="F66" s="260">
        <v>1</v>
      </c>
      <c r="G66" s="261"/>
      <c r="H66" s="262"/>
      <c r="I66" s="259"/>
      <c r="J66" s="260"/>
      <c r="K66" s="261"/>
      <c r="L66" s="262"/>
      <c r="M66" s="259"/>
      <c r="N66" s="260"/>
      <c r="O66" s="261"/>
      <c r="P66" s="262"/>
      <c r="Q66" s="259"/>
      <c r="R66" s="260"/>
      <c r="S66" s="263">
        <f t="shared" si="148"/>
        <v>0</v>
      </c>
      <c r="T66" s="263">
        <f t="shared" si="149"/>
        <v>0</v>
      </c>
      <c r="U66" s="263">
        <f t="shared" si="150"/>
        <v>0</v>
      </c>
      <c r="V66" s="263">
        <f t="shared" si="151"/>
        <v>0</v>
      </c>
      <c r="W66" s="263">
        <f t="shared" si="152"/>
        <v>0</v>
      </c>
      <c r="X66" s="263">
        <f t="shared" si="153"/>
        <v>0</v>
      </c>
      <c r="Y66" s="263">
        <f t="shared" si="154"/>
        <v>0</v>
      </c>
      <c r="Z66" s="263">
        <f t="shared" si="155"/>
        <v>0</v>
      </c>
      <c r="AA66" s="263">
        <f t="shared" si="156"/>
        <v>0</v>
      </c>
      <c r="AB66" s="263">
        <f t="shared" si="157"/>
        <v>0</v>
      </c>
      <c r="AC66" s="263">
        <f t="shared" si="158"/>
        <v>0</v>
      </c>
      <c r="AD66" s="263">
        <f t="shared" si="159"/>
        <v>0</v>
      </c>
      <c r="AE66" s="263">
        <f t="shared" si="160"/>
        <v>0</v>
      </c>
      <c r="AF66" s="263">
        <f t="shared" si="161"/>
        <v>0</v>
      </c>
      <c r="AG66" s="264"/>
      <c r="AH66" s="264"/>
      <c r="AI66" s="265">
        <f t="shared" si="162"/>
        <v>0</v>
      </c>
      <c r="AJ66" s="265">
        <f t="shared" si="163"/>
        <v>0</v>
      </c>
      <c r="AK66" s="266" t="str">
        <f t="shared" si="164"/>
        <v>ERROR</v>
      </c>
      <c r="AL66" s="266" t="str">
        <f t="shared" si="165"/>
        <v/>
      </c>
      <c r="AM66" s="266" t="str">
        <f t="shared" si="166"/>
        <v/>
      </c>
      <c r="AN66" s="266" t="str">
        <f t="shared" si="167"/>
        <v/>
      </c>
      <c r="AO66" s="266" t="str">
        <f t="shared" si="168"/>
        <v/>
      </c>
      <c r="AP66" s="266" t="str">
        <f t="shared" si="169"/>
        <v/>
      </c>
      <c r="AQ66" s="266" t="str">
        <f t="shared" si="170"/>
        <v/>
      </c>
      <c r="AR66" s="267" t="str">
        <f t="shared" si="171"/>
        <v xml:space="preserve">  -  </v>
      </c>
      <c r="AS66" s="268" t="str">
        <f t="shared" si="172"/>
        <v xml:space="preserve">  -  </v>
      </c>
      <c r="AT66" s="265">
        <f t="shared" si="173"/>
        <v>0</v>
      </c>
      <c r="AU66" s="265">
        <f t="shared" si="174"/>
        <v>0</v>
      </c>
      <c r="AV66" s="266" t="str">
        <f t="shared" si="175"/>
        <v>ERROR</v>
      </c>
      <c r="AW66" s="266" t="str">
        <f t="shared" si="176"/>
        <v/>
      </c>
      <c r="AX66" s="266" t="str">
        <f t="shared" si="177"/>
        <v/>
      </c>
      <c r="AY66" s="266" t="str">
        <f t="shared" si="178"/>
        <v/>
      </c>
      <c r="AZ66" s="266" t="str">
        <f t="shared" si="179"/>
        <v/>
      </c>
      <c r="BA66" s="266" t="str">
        <f t="shared" si="180"/>
        <v/>
      </c>
      <c r="BB66" s="266" t="str">
        <f t="shared" si="181"/>
        <v/>
      </c>
      <c r="BC66" s="267" t="str">
        <f t="shared" si="182"/>
        <v xml:space="preserve">  -  </v>
      </c>
      <c r="BD66" s="268" t="str">
        <f t="shared" si="183"/>
        <v xml:space="preserve">  -  </v>
      </c>
      <c r="BE66" s="282"/>
      <c r="BF66" s="282"/>
      <c r="BG66" s="270">
        <f>SUMIF(A63:A66,C66,B63:B66)</f>
        <v>3</v>
      </c>
      <c r="BH66" s="271">
        <f>SUMIF(A63:A66,D66,B63:B66)</f>
        <v>0</v>
      </c>
      <c r="BI66" s="237" t="str">
        <f>BI65</f>
        <v>Группа 1</v>
      </c>
      <c r="BJ66" s="238">
        <f>1+BJ65</f>
        <v>4</v>
      </c>
      <c r="BK66" s="272">
        <v>2</v>
      </c>
      <c r="BL66" s="285" t="str">
        <f t="shared" si="184"/>
        <v>3 - 4</v>
      </c>
      <c r="BM66" s="305"/>
      <c r="BN66" s="286"/>
      <c r="BO66" s="287"/>
      <c r="BP66" s="1193"/>
      <c r="BQ66" s="1174"/>
      <c r="BR66" s="1321" t="str">
        <f>IF(BO66="","",VLOOKUP(BO66,СписокКМ!BR:BW,2,FALSE))</f>
        <v/>
      </c>
      <c r="BS66" s="1321" t="str">
        <f>IF(BP66="","",VLOOKUP(BP66,СписокКМ!BS:BX,2,FALSE))</f>
        <v/>
      </c>
      <c r="BT66" s="1321" t="str">
        <f>IF(BQ66="","",VLOOKUP(BQ66,СписокКМ!BT:BY,2,FALSE))</f>
        <v/>
      </c>
      <c r="BU66" s="1321" t="str">
        <f>IF(BR66="","",VLOOKUP(BR66,СписокКМ!BU:BZ,2,FALSE))</f>
        <v/>
      </c>
      <c r="BV66" s="1178"/>
      <c r="BW66" s="1187" t="str">
        <f>IF(AI65&gt;AJ65,BC65,IF(AJ65&gt;AI65,BD65," "))</f>
        <v xml:space="preserve"> </v>
      </c>
      <c r="BX66" s="1188"/>
      <c r="BY66" s="1189"/>
      <c r="BZ66" s="1181"/>
      <c r="CA66" s="1181"/>
      <c r="CB66" s="1182"/>
      <c r="CC66" s="1187" t="str">
        <f>IF(AI68&lt;AJ68,AR68,IF(AJ68&lt;AI68,AS68," "))</f>
        <v xml:space="preserve"> </v>
      </c>
      <c r="CD66" s="1188"/>
      <c r="CE66" s="1189"/>
      <c r="CF66" s="1187" t="str">
        <f>IF(AI64&lt;AJ64,AR64,IF(AJ64&lt;AI64,AS64," "))</f>
        <v xml:space="preserve"> </v>
      </c>
      <c r="CG66" s="1188"/>
      <c r="CH66" s="1189"/>
      <c r="CI66" s="1171"/>
      <c r="CJ66" s="1191"/>
      <c r="CK66" s="1184"/>
      <c r="CL66" s="1186"/>
      <c r="CN66" s="313" t="s">
        <v>62</v>
      </c>
      <c r="CO66" s="310">
        <f>BQ67</f>
        <v>0</v>
      </c>
      <c r="CP66" s="312" t="str">
        <f>IF(CO66="","",VLOOKUP(CO66,СписокКМ!$A$188:$C$236,3,FALSE))</f>
        <v>Х</v>
      </c>
      <c r="CQ66" s="310">
        <f>BQ69</f>
        <v>0</v>
      </c>
      <c r="CR66" s="312" t="str">
        <f>IF(CQ66="","",VLOOKUP(CQ66,СписокКМ!$A$188:$C$236,3,FALSE))</f>
        <v>Х</v>
      </c>
    </row>
    <row r="67" spans="1:96" ht="12.95" customHeight="1" x14ac:dyDescent="0.2">
      <c r="A67" s="255">
        <v>5</v>
      </c>
      <c r="B67" s="291"/>
      <c r="C67" s="257">
        <v>1</v>
      </c>
      <c r="D67" s="258">
        <v>4</v>
      </c>
      <c r="E67" s="259">
        <v>1</v>
      </c>
      <c r="F67" s="260">
        <v>1</v>
      </c>
      <c r="G67" s="261"/>
      <c r="H67" s="262"/>
      <c r="I67" s="259"/>
      <c r="J67" s="260"/>
      <c r="K67" s="261"/>
      <c r="L67" s="262"/>
      <c r="M67" s="259"/>
      <c r="N67" s="260"/>
      <c r="O67" s="261"/>
      <c r="P67" s="262"/>
      <c r="Q67" s="259"/>
      <c r="R67" s="260"/>
      <c r="S67" s="263">
        <f t="shared" si="148"/>
        <v>0</v>
      </c>
      <c r="T67" s="263">
        <f t="shared" si="149"/>
        <v>0</v>
      </c>
      <c r="U67" s="263">
        <f t="shared" si="150"/>
        <v>0</v>
      </c>
      <c r="V67" s="263">
        <f t="shared" si="151"/>
        <v>0</v>
      </c>
      <c r="W67" s="263">
        <f t="shared" si="152"/>
        <v>0</v>
      </c>
      <c r="X67" s="263">
        <f t="shared" si="153"/>
        <v>0</v>
      </c>
      <c r="Y67" s="263">
        <f t="shared" si="154"/>
        <v>0</v>
      </c>
      <c r="Z67" s="263">
        <f t="shared" si="155"/>
        <v>0</v>
      </c>
      <c r="AA67" s="263">
        <f t="shared" si="156"/>
        <v>0</v>
      </c>
      <c r="AB67" s="263">
        <f t="shared" si="157"/>
        <v>0</v>
      </c>
      <c r="AC67" s="263">
        <f t="shared" si="158"/>
        <v>0</v>
      </c>
      <c r="AD67" s="263">
        <f t="shared" si="159"/>
        <v>0</v>
      </c>
      <c r="AE67" s="263">
        <f t="shared" si="160"/>
        <v>0</v>
      </c>
      <c r="AF67" s="263">
        <f t="shared" si="161"/>
        <v>0</v>
      </c>
      <c r="AG67" s="264"/>
      <c r="AH67" s="264"/>
      <c r="AI67" s="265">
        <f t="shared" si="162"/>
        <v>0</v>
      </c>
      <c r="AJ67" s="265">
        <f t="shared" si="163"/>
        <v>0</v>
      </c>
      <c r="AK67" s="266" t="str">
        <f t="shared" si="164"/>
        <v>ERROR</v>
      </c>
      <c r="AL67" s="266" t="str">
        <f t="shared" si="165"/>
        <v/>
      </c>
      <c r="AM67" s="266" t="str">
        <f t="shared" si="166"/>
        <v/>
      </c>
      <c r="AN67" s="266" t="str">
        <f t="shared" si="167"/>
        <v/>
      </c>
      <c r="AO67" s="266" t="str">
        <f t="shared" si="168"/>
        <v/>
      </c>
      <c r="AP67" s="266" t="str">
        <f t="shared" si="169"/>
        <v/>
      </c>
      <c r="AQ67" s="266" t="str">
        <f t="shared" si="170"/>
        <v/>
      </c>
      <c r="AR67" s="267" t="str">
        <f t="shared" si="171"/>
        <v xml:space="preserve">  -  </v>
      </c>
      <c r="AS67" s="268" t="str">
        <f t="shared" si="172"/>
        <v xml:space="preserve">  -  </v>
      </c>
      <c r="AT67" s="265">
        <f t="shared" si="173"/>
        <v>0</v>
      </c>
      <c r="AU67" s="265">
        <f t="shared" si="174"/>
        <v>0</v>
      </c>
      <c r="AV67" s="266" t="str">
        <f t="shared" si="175"/>
        <v>ERROR</v>
      </c>
      <c r="AW67" s="266" t="str">
        <f t="shared" si="176"/>
        <v/>
      </c>
      <c r="AX67" s="266" t="str">
        <f t="shared" si="177"/>
        <v/>
      </c>
      <c r="AY67" s="266" t="str">
        <f t="shared" si="178"/>
        <v/>
      </c>
      <c r="AZ67" s="266" t="str">
        <f t="shared" si="179"/>
        <v/>
      </c>
      <c r="BA67" s="266" t="str">
        <f t="shared" si="180"/>
        <v/>
      </c>
      <c r="BB67" s="266" t="str">
        <f t="shared" si="181"/>
        <v/>
      </c>
      <c r="BC67" s="267" t="str">
        <f t="shared" si="182"/>
        <v xml:space="preserve">  -  </v>
      </c>
      <c r="BD67" s="268" t="str">
        <f t="shared" si="183"/>
        <v xml:space="preserve">  -  </v>
      </c>
      <c r="BE67" s="269">
        <f>SUMIF(C63:C69,3,AI63:AI69)+SUMIF(D63:D69,3,AJ63:AJ69)</f>
        <v>0</v>
      </c>
      <c r="BF67" s="269" t="str">
        <f>IF(BE67&lt;&gt;0,RANK(BE67,BE63:BE69),"")</f>
        <v/>
      </c>
      <c r="BG67" s="270">
        <f>SUMIF(A63:A66,C67,B63:B66)</f>
        <v>12</v>
      </c>
      <c r="BH67" s="271">
        <f>SUMIF(A63:A66,D67,B63:B66)</f>
        <v>0</v>
      </c>
      <c r="BI67" s="237" t="str">
        <f>BI66</f>
        <v>Группа 1</v>
      </c>
      <c r="BJ67" s="238">
        <f>1+BJ66</f>
        <v>5</v>
      </c>
      <c r="BK67" s="272">
        <v>3</v>
      </c>
      <c r="BL67" s="283" t="str">
        <f t="shared" si="184"/>
        <v>1 - 4</v>
      </c>
      <c r="BM67" s="304"/>
      <c r="BN67" s="274"/>
      <c r="BO67" s="284"/>
      <c r="BP67" s="1192">
        <v>3</v>
      </c>
      <c r="BQ67" s="1173"/>
      <c r="BR67" s="1318" t="str">
        <f>IF(BQ67="","",VLOOKUP(BQ67,СписокКМ!$A$188:$C$236,3,FALSE))</f>
        <v/>
      </c>
      <c r="BS67" s="1318" t="e">
        <f>IF(BP67="","",VLOOKUP(BP67,СписокКМ!BS:BX,2,FALSE))</f>
        <v>#N/A</v>
      </c>
      <c r="BT67" s="1318" t="str">
        <f>IF(BQ67="","",VLOOKUP(BQ67,СписокКМ!$A$188:$C$236,3,FALSE))</f>
        <v/>
      </c>
      <c r="BU67" s="1318" t="str">
        <f>IF(BR67="","",VLOOKUP(BR67,СписокКМ!BU:BZ,2,FALSE))</f>
        <v/>
      </c>
      <c r="BV67" s="1177"/>
      <c r="BW67" s="292"/>
      <c r="BX67" s="277" t="str">
        <f>IF(AG63&lt;AH63,AT63,IF(AH63&lt;AG63,AT63," "))</f>
        <v xml:space="preserve"> </v>
      </c>
      <c r="BY67" s="278"/>
      <c r="BZ67" s="279"/>
      <c r="CA67" s="277" t="str">
        <f>IF(AG68&lt;AH68,AT68,IF(AH68&lt;AG68,AT68," "))</f>
        <v xml:space="preserve"> </v>
      </c>
      <c r="CB67" s="278"/>
      <c r="CC67" s="1194"/>
      <c r="CD67" s="1194"/>
      <c r="CE67" s="1195"/>
      <c r="CF67" s="289"/>
      <c r="CG67" s="290" t="str">
        <f>IF(AG66&lt;AH66,AI66,IF(AH66&lt;AG66,AI66," "))</f>
        <v xml:space="preserve"> </v>
      </c>
      <c r="CH67" s="280"/>
      <c r="CI67" s="1171"/>
      <c r="CJ67" s="1190">
        <f>BE67</f>
        <v>0</v>
      </c>
      <c r="CK67" s="1183"/>
      <c r="CL67" s="1185" t="str">
        <f>IF(BF68="",BF67,BF68)</f>
        <v/>
      </c>
      <c r="CN67" s="313" t="s">
        <v>63</v>
      </c>
      <c r="CO67" s="310">
        <f>BQ63</f>
        <v>0</v>
      </c>
      <c r="CP67" s="312" t="str">
        <f>IF(CO67="","",VLOOKUP(CO67,СписокКМ!$A$188:$C$236,3,FALSE))</f>
        <v>Х</v>
      </c>
      <c r="CQ67" s="310">
        <f>BQ69</f>
        <v>0</v>
      </c>
      <c r="CR67" s="312" t="str">
        <f>IF(CQ67="","",VLOOKUP(CQ67,СписокКМ!$A$188:$C$236,3,FALSE))</f>
        <v>Х</v>
      </c>
    </row>
    <row r="68" spans="1:96" ht="12.95" customHeight="1" x14ac:dyDescent="0.2">
      <c r="A68" s="255">
        <v>6</v>
      </c>
      <c r="C68" s="257">
        <v>2</v>
      </c>
      <c r="D68" s="258">
        <v>3</v>
      </c>
      <c r="E68" s="259">
        <v>1</v>
      </c>
      <c r="F68" s="260">
        <v>1</v>
      </c>
      <c r="G68" s="261"/>
      <c r="H68" s="262"/>
      <c r="I68" s="259"/>
      <c r="J68" s="260"/>
      <c r="K68" s="261"/>
      <c r="L68" s="262"/>
      <c r="M68" s="259"/>
      <c r="N68" s="260"/>
      <c r="O68" s="261"/>
      <c r="P68" s="262"/>
      <c r="Q68" s="259"/>
      <c r="R68" s="260"/>
      <c r="S68" s="263">
        <f t="shared" si="148"/>
        <v>0</v>
      </c>
      <c r="T68" s="263">
        <f t="shared" si="149"/>
        <v>0</v>
      </c>
      <c r="U68" s="263">
        <f t="shared" si="150"/>
        <v>0</v>
      </c>
      <c r="V68" s="263">
        <f t="shared" si="151"/>
        <v>0</v>
      </c>
      <c r="W68" s="263">
        <f t="shared" si="152"/>
        <v>0</v>
      </c>
      <c r="X68" s="263">
        <f t="shared" si="153"/>
        <v>0</v>
      </c>
      <c r="Y68" s="263">
        <f t="shared" si="154"/>
        <v>0</v>
      </c>
      <c r="Z68" s="263">
        <f t="shared" si="155"/>
        <v>0</v>
      </c>
      <c r="AA68" s="263">
        <f t="shared" si="156"/>
        <v>0</v>
      </c>
      <c r="AB68" s="263">
        <f t="shared" si="157"/>
        <v>0</v>
      </c>
      <c r="AC68" s="263">
        <f t="shared" si="158"/>
        <v>0</v>
      </c>
      <c r="AD68" s="263">
        <f t="shared" si="159"/>
        <v>0</v>
      </c>
      <c r="AE68" s="263">
        <f t="shared" si="160"/>
        <v>0</v>
      </c>
      <c r="AF68" s="263">
        <f t="shared" si="161"/>
        <v>0</v>
      </c>
      <c r="AG68" s="264"/>
      <c r="AH68" s="264"/>
      <c r="AI68" s="265">
        <f t="shared" si="162"/>
        <v>0</v>
      </c>
      <c r="AJ68" s="265">
        <f t="shared" si="163"/>
        <v>0</v>
      </c>
      <c r="AK68" s="266" t="str">
        <f t="shared" si="164"/>
        <v>ERROR</v>
      </c>
      <c r="AL68" s="266" t="str">
        <f t="shared" si="165"/>
        <v/>
      </c>
      <c r="AM68" s="266" t="str">
        <f t="shared" si="166"/>
        <v/>
      </c>
      <c r="AN68" s="266" t="str">
        <f t="shared" si="167"/>
        <v/>
      </c>
      <c r="AO68" s="266" t="str">
        <f t="shared" si="168"/>
        <v/>
      </c>
      <c r="AP68" s="266" t="str">
        <f t="shared" si="169"/>
        <v/>
      </c>
      <c r="AQ68" s="266" t="str">
        <f t="shared" si="170"/>
        <v/>
      </c>
      <c r="AR68" s="267" t="str">
        <f t="shared" si="171"/>
        <v xml:space="preserve">  -  </v>
      </c>
      <c r="AS68" s="268" t="str">
        <f t="shared" si="172"/>
        <v xml:space="preserve">  -  </v>
      </c>
      <c r="AT68" s="265">
        <f t="shared" si="173"/>
        <v>0</v>
      </c>
      <c r="AU68" s="265">
        <f t="shared" si="174"/>
        <v>0</v>
      </c>
      <c r="AV68" s="266" t="str">
        <f t="shared" si="175"/>
        <v>ERROR</v>
      </c>
      <c r="AW68" s="266" t="str">
        <f t="shared" si="176"/>
        <v/>
      </c>
      <c r="AX68" s="266" t="str">
        <f t="shared" si="177"/>
        <v/>
      </c>
      <c r="AY68" s="266" t="str">
        <f t="shared" si="178"/>
        <v/>
      </c>
      <c r="AZ68" s="266" t="str">
        <f t="shared" si="179"/>
        <v/>
      </c>
      <c r="BA68" s="266" t="str">
        <f t="shared" si="180"/>
        <v/>
      </c>
      <c r="BB68" s="266" t="str">
        <f t="shared" si="181"/>
        <v/>
      </c>
      <c r="BC68" s="267" t="str">
        <f t="shared" si="182"/>
        <v xml:space="preserve">  -  </v>
      </c>
      <c r="BD68" s="268" t="str">
        <f t="shared" si="183"/>
        <v xml:space="preserve">  -  </v>
      </c>
      <c r="BE68" s="282"/>
      <c r="BF68" s="282"/>
      <c r="BG68" s="270">
        <f>SUMIF(A63:A66,C68,B63:B66)</f>
        <v>4</v>
      </c>
      <c r="BH68" s="271">
        <f>SUMIF(A63:A66,D68,B63:B66)</f>
        <v>3</v>
      </c>
      <c r="BI68" s="237" t="str">
        <f>BI67</f>
        <v>Группа 1</v>
      </c>
      <c r="BJ68" s="238">
        <f>1+BJ67</f>
        <v>6</v>
      </c>
      <c r="BK68" s="272">
        <v>3</v>
      </c>
      <c r="BL68" s="293" t="str">
        <f t="shared" si="184"/>
        <v>2 - 3</v>
      </c>
      <c r="BM68" s="294"/>
      <c r="BN68" s="294"/>
      <c r="BO68" s="295"/>
      <c r="BP68" s="1193"/>
      <c r="BQ68" s="1174"/>
      <c r="BR68" s="1321" t="str">
        <f>IF(BO68="","",VLOOKUP(BO68,СписокКМ!BR:BW,2,FALSE))</f>
        <v/>
      </c>
      <c r="BS68" s="1321" t="str">
        <f>IF(BP68="","",VLOOKUP(BP68,СписокКМ!BS:BX,2,FALSE))</f>
        <v/>
      </c>
      <c r="BT68" s="1321" t="str">
        <f>IF(BQ68="","",VLOOKUP(BQ68,СписокКМ!BT:BY,2,FALSE))</f>
        <v/>
      </c>
      <c r="BU68" s="1321" t="str">
        <f>IF(BR68="","",VLOOKUP(BR68,СписокКМ!BU:BZ,2,FALSE))</f>
        <v/>
      </c>
      <c r="BV68" s="1178"/>
      <c r="BW68" s="1187" t="str">
        <f>IF(AI63&gt;AJ63,BC63,IF(AJ63&gt;AI63,BD63," "))</f>
        <v xml:space="preserve"> </v>
      </c>
      <c r="BX68" s="1188"/>
      <c r="BY68" s="1189"/>
      <c r="BZ68" s="1187" t="str">
        <f>IF(AI68&gt;AJ68,BC68,IF(AJ68&gt;AI68,BD68," "))</f>
        <v xml:space="preserve"> </v>
      </c>
      <c r="CA68" s="1188"/>
      <c r="CB68" s="1189"/>
      <c r="CC68" s="1181"/>
      <c r="CD68" s="1181"/>
      <c r="CE68" s="1182"/>
      <c r="CF68" s="1187" t="str">
        <f>IF(AI66&lt;AJ66,AR66,IF(AJ66&lt;AI66,AS66," "))</f>
        <v xml:space="preserve"> </v>
      </c>
      <c r="CG68" s="1188"/>
      <c r="CH68" s="1189"/>
      <c r="CI68" s="1171"/>
      <c r="CJ68" s="1191"/>
      <c r="CK68" s="1184"/>
      <c r="CL68" s="1186"/>
      <c r="CN68" s="313" t="s">
        <v>64</v>
      </c>
      <c r="CO68" s="310">
        <f>BQ65</f>
        <v>0</v>
      </c>
      <c r="CP68" s="312" t="str">
        <f>IF(CO68="","",VLOOKUP(CO68,СписокКМ!$A$188:$C$236,3,FALSE))</f>
        <v>Х</v>
      </c>
      <c r="CQ68" s="310">
        <f>BQ67</f>
        <v>0</v>
      </c>
      <c r="CR68" s="312" t="str">
        <f>IF(CQ68="","",VLOOKUP(CQ68,СписокКМ!$A$188:$C$236,3,FALSE))</f>
        <v>Х</v>
      </c>
    </row>
    <row r="69" spans="1:96" ht="12.95" customHeight="1" x14ac:dyDescent="0.2"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V69" s="224"/>
      <c r="AW69" s="224"/>
      <c r="AX69" s="224"/>
      <c r="AY69" s="224"/>
      <c r="AZ69" s="224"/>
      <c r="BE69" s="269">
        <f>SUMIF(C63:C69,4,AI63:AI69)+SUMIF(D63:D69,4,AJ63:AJ69)</f>
        <v>0</v>
      </c>
      <c r="BF69" s="269" t="str">
        <f>IF(BE69&lt;&gt;0,RANK(BE69,BE63:BE69),"")</f>
        <v/>
      </c>
      <c r="BP69" s="1192">
        <v>4</v>
      </c>
      <c r="BQ69" s="1173"/>
      <c r="BR69" s="1318" t="str">
        <f>IF(BQ69="","",VLOOKUP(BQ69,СписокКМ!$A$188:$C$236,3,FALSE))</f>
        <v/>
      </c>
      <c r="BS69" s="1318" t="e">
        <f>IF(BP69="","",VLOOKUP(BP69,СписокКМ!BS:BX,2,FALSE))</f>
        <v>#N/A</v>
      </c>
      <c r="BT69" s="1318" t="str">
        <f>IF(BQ69="","",VLOOKUP(BQ69,СписокКМ!$A$188:$C$236,3,FALSE))</f>
        <v/>
      </c>
      <c r="BU69" s="1318" t="str">
        <f>IF(BR69="","",VLOOKUP(BR69,СписокКМ!BU:BZ,2,FALSE))</f>
        <v/>
      </c>
      <c r="BV69" s="1206" t="str">
        <f>IF(B63=0,"",VLOOKUP(BQ69,[61]СПИСКИ!B:Z,23,FALSE))</f>
        <v xml:space="preserve"> </v>
      </c>
      <c r="BW69" s="288"/>
      <c r="BX69" s="277" t="str">
        <f>IF(AG67&lt;AH67,AT67,IF(AH67&lt;AG67,AT67," "))</f>
        <v xml:space="preserve"> </v>
      </c>
      <c r="BY69" s="278"/>
      <c r="BZ69" s="279"/>
      <c r="CA69" s="277" t="str">
        <f>IF(AG64&lt;AH64,AT64,IF(AH64&lt;AG64,AT64," "))</f>
        <v xml:space="preserve"> </v>
      </c>
      <c r="CB69" s="278"/>
      <c r="CC69" s="279"/>
      <c r="CD69" s="277" t="str">
        <f>IF(AG66&lt;AH66,AT66,IF(AH66&lt;AG66,AT66," "))</f>
        <v xml:space="preserve"> </v>
      </c>
      <c r="CE69" s="278"/>
      <c r="CF69" s="1208"/>
      <c r="CG69" s="1179"/>
      <c r="CH69" s="1180"/>
      <c r="CI69" s="1171"/>
      <c r="CJ69" s="1190">
        <f>BE69</f>
        <v>0</v>
      </c>
      <c r="CK69" s="1197"/>
      <c r="CL69" s="1185" t="str">
        <f>IF(BF70="",BF69,BF70)</f>
        <v/>
      </c>
    </row>
    <row r="70" spans="1:96" ht="12.95" customHeight="1" x14ac:dyDescent="0.2"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V70" s="224"/>
      <c r="AW70" s="224"/>
      <c r="AX70" s="224"/>
      <c r="AY70" s="224"/>
      <c r="AZ70" s="224"/>
      <c r="BE70" s="282"/>
      <c r="BF70" s="282"/>
      <c r="BL70" s="297"/>
      <c r="BM70" s="298"/>
      <c r="BN70" s="299"/>
      <c r="BO70" s="300"/>
      <c r="BP70" s="1203"/>
      <c r="BQ70" s="1204"/>
      <c r="BR70" s="1319" t="str">
        <f>IF(BO70="","",VLOOKUP(BO70,СписокКМ!BR:BW,2,FALSE))</f>
        <v/>
      </c>
      <c r="BS70" s="1319" t="str">
        <f>IF(BP70="","",VLOOKUP(BP70,СписокКМ!BS:BX,2,FALSE))</f>
        <v/>
      </c>
      <c r="BT70" s="1319" t="str">
        <f>IF(BQ70="","",VLOOKUP(BQ70,СписокКМ!BT:BY,2,FALSE))</f>
        <v/>
      </c>
      <c r="BU70" s="1319" t="str">
        <f>IF(BR70="","",VLOOKUP(BR70,СписокКМ!BU:BZ,2,FALSE))</f>
        <v/>
      </c>
      <c r="BV70" s="1207"/>
      <c r="BW70" s="1200" t="str">
        <f>IF(AI67&gt;AJ67,BC67,IF(AJ67&gt;AI67,BD67," "))</f>
        <v xml:space="preserve"> </v>
      </c>
      <c r="BX70" s="1201"/>
      <c r="BY70" s="1202"/>
      <c r="BZ70" s="1200" t="str">
        <f>IF(AI64&gt;AJ64,BC64,IF(AJ64&gt;AI64,BD64," "))</f>
        <v xml:space="preserve"> </v>
      </c>
      <c r="CA70" s="1201"/>
      <c r="CB70" s="1202"/>
      <c r="CC70" s="1200" t="str">
        <f>IF(AI66&gt;AJ66,BC66,IF(AJ66&gt;AI66,BD66," "))</f>
        <v xml:space="preserve"> </v>
      </c>
      <c r="CD70" s="1201"/>
      <c r="CE70" s="1202"/>
      <c r="CF70" s="1209"/>
      <c r="CG70" s="1210"/>
      <c r="CH70" s="1211"/>
      <c r="CI70" s="1322"/>
      <c r="CJ70" s="1212"/>
      <c r="CK70" s="1198"/>
      <c r="CL70" s="1199"/>
    </row>
    <row r="71" spans="1:96" ht="15.95" customHeight="1" x14ac:dyDescent="0.2">
      <c r="Z71" s="233"/>
      <c r="AP71" s="228"/>
      <c r="AQ71" s="228"/>
      <c r="AR71" s="228"/>
      <c r="AS71" s="228"/>
      <c r="AT71" s="228"/>
      <c r="AU71" s="228"/>
      <c r="BA71" s="228"/>
      <c r="BB71" s="228"/>
      <c r="BC71" s="228"/>
      <c r="BD71" s="228"/>
      <c r="BE71" s="228"/>
      <c r="BF71" s="228"/>
      <c r="BG71" s="228"/>
      <c r="BH71" s="228"/>
      <c r="BI71" s="229"/>
      <c r="BJ71" s="229"/>
      <c r="BK71" s="230"/>
      <c r="BL71" s="235"/>
      <c r="BM71" s="235"/>
      <c r="BN71" s="235"/>
      <c r="BO71" s="235"/>
      <c r="BP71" s="235"/>
      <c r="BQ71" s="235"/>
      <c r="BR71" s="236"/>
      <c r="BS71" s="236"/>
      <c r="BT71" s="236"/>
      <c r="BU71" s="236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4"/>
      <c r="CN71" s="234"/>
    </row>
    <row r="72" spans="1:96" ht="19.5" customHeight="1" x14ac:dyDescent="0.2">
      <c r="Z72" s="233"/>
      <c r="BK72" s="239"/>
      <c r="BM72" s="307"/>
      <c r="BN72" s="307"/>
      <c r="BO72" s="307"/>
      <c r="BP72" s="307" t="s">
        <v>67</v>
      </c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N72" s="314" t="str">
        <f>BP72</f>
        <v>Предварительный этап. Группа 6</v>
      </c>
    </row>
    <row r="73" spans="1:96" ht="15" customHeight="1" x14ac:dyDescent="0.2">
      <c r="A73" s="240">
        <f>1+A62</f>
        <v>2</v>
      </c>
      <c r="B73" s="241">
        <v>4</v>
      </c>
      <c r="C73" s="242" t="str">
        <f>"КОМАНДЫ. Предварительный этап. Группа "&amp;A73</f>
        <v>КОМАНДЫ. Предварительный этап. Группа 2</v>
      </c>
      <c r="D73" s="242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4"/>
      <c r="P73" s="244"/>
      <c r="Q73" s="244"/>
      <c r="R73" s="245">
        <f>1+R62</f>
        <v>2</v>
      </c>
      <c r="Z73" s="233"/>
      <c r="AR73" s="246">
        <f>IF(B74=0,0,(IF(B75=0,1,IF(B76=0,2,IF(B77=0,3,IF(B77&gt;0,4))))))</f>
        <v>4</v>
      </c>
      <c r="BC73" s="246" t="b">
        <f>IF(BE73=15,3,IF(BE73&gt;15,4))</f>
        <v>0</v>
      </c>
      <c r="BE73" s="247">
        <f>SUM(BE74,BE76,BE78,BE80)</f>
        <v>0</v>
      </c>
      <c r="BF73" s="247">
        <f>SUM(BF74,BF76,BF78,BF80)</f>
        <v>0</v>
      </c>
      <c r="BL73" s="249" t="s">
        <v>44</v>
      </c>
      <c r="BM73" s="250" t="s">
        <v>45</v>
      </c>
      <c r="BN73" s="250" t="s">
        <v>46</v>
      </c>
      <c r="BO73" s="251" t="s">
        <v>47</v>
      </c>
      <c r="BP73" s="252" t="s">
        <v>1</v>
      </c>
      <c r="BQ73" s="1165" t="s">
        <v>48</v>
      </c>
      <c r="BR73" s="1165"/>
      <c r="BS73" s="1165"/>
      <c r="BT73" s="1165"/>
      <c r="BU73" s="1165"/>
      <c r="BV73" s="1166"/>
      <c r="BW73" s="1167">
        <v>1</v>
      </c>
      <c r="BX73" s="1168"/>
      <c r="BY73" s="1169"/>
      <c r="BZ73" s="1167">
        <v>2</v>
      </c>
      <c r="CA73" s="1168"/>
      <c r="CB73" s="1169"/>
      <c r="CC73" s="1167">
        <v>3</v>
      </c>
      <c r="CD73" s="1168"/>
      <c r="CE73" s="1169"/>
      <c r="CF73" s="1167">
        <v>4</v>
      </c>
      <c r="CG73" s="1168"/>
      <c r="CH73" s="1169"/>
      <c r="CI73" s="1170"/>
      <c r="CJ73" s="253" t="s">
        <v>49</v>
      </c>
      <c r="CK73" s="253" t="s">
        <v>50</v>
      </c>
      <c r="CL73" s="254" t="s">
        <v>51</v>
      </c>
    </row>
    <row r="74" spans="1:96" ht="12.95" customHeight="1" x14ac:dyDescent="0.2">
      <c r="A74" s="255">
        <v>1</v>
      </c>
      <c r="B74" s="256">
        <f>IF(R73="","",VLOOKUP(R73,'[61]Посев групп'!B:N,2,FALSE))</f>
        <v>14</v>
      </c>
      <c r="C74" s="257">
        <v>1</v>
      </c>
      <c r="D74" s="258">
        <v>3</v>
      </c>
      <c r="E74" s="259">
        <v>1</v>
      </c>
      <c r="F74" s="260">
        <v>1</v>
      </c>
      <c r="G74" s="261"/>
      <c r="H74" s="262"/>
      <c r="I74" s="259"/>
      <c r="J74" s="260"/>
      <c r="K74" s="261"/>
      <c r="L74" s="262"/>
      <c r="M74" s="259"/>
      <c r="N74" s="260"/>
      <c r="O74" s="261"/>
      <c r="P74" s="262"/>
      <c r="Q74" s="259"/>
      <c r="R74" s="260"/>
      <c r="S74" s="263">
        <f t="shared" ref="S74:S79" si="185">IF(E74="wo",0,IF(F74="wo",1,IF(E74&gt;F74,1,0)))</f>
        <v>0</v>
      </c>
      <c r="T74" s="263">
        <f t="shared" ref="T74:T79" si="186">IF(E74="wo",1,IF(F74="wo",0,IF(F74&gt;E74,1,0)))</f>
        <v>0</v>
      </c>
      <c r="U74" s="263">
        <f t="shared" ref="U74:U79" si="187">IF(G74="wo",0,IF(H74="wo",1,IF(G74&gt;H74,1,0)))</f>
        <v>0</v>
      </c>
      <c r="V74" s="263">
        <f t="shared" ref="V74:V79" si="188">IF(G74="wo",1,IF(H74="wo",0,IF(H74&gt;G74,1,0)))</f>
        <v>0</v>
      </c>
      <c r="W74" s="263">
        <f t="shared" ref="W74:W79" si="189">IF(I74="wo",0,IF(J74="wo",1,IF(I74&gt;J74,1,0)))</f>
        <v>0</v>
      </c>
      <c r="X74" s="263">
        <f t="shared" ref="X74:X79" si="190">IF(I74="wo",1,IF(J74="wo",0,IF(J74&gt;I74,1,0)))</f>
        <v>0</v>
      </c>
      <c r="Y74" s="263">
        <f t="shared" ref="Y74:Y79" si="191">IF(K74="wo",0,IF(L74="wo",1,IF(K74&gt;L74,1,0)))</f>
        <v>0</v>
      </c>
      <c r="Z74" s="263">
        <f t="shared" ref="Z74:Z79" si="192">IF(K74="wo",1,IF(L74="wo",0,IF(L74&gt;K74,1,0)))</f>
        <v>0</v>
      </c>
      <c r="AA74" s="263">
        <f t="shared" ref="AA74:AA79" si="193">IF(M74="wo",0,IF(N74="wo",1,IF(M74&gt;N74,1,0)))</f>
        <v>0</v>
      </c>
      <c r="AB74" s="263">
        <f t="shared" ref="AB74:AB79" si="194">IF(M74="wo",1,IF(N74="wo",0,IF(N74&gt;M74,1,0)))</f>
        <v>0</v>
      </c>
      <c r="AC74" s="263">
        <f t="shared" ref="AC74:AC79" si="195">IF(O74="wo",0,IF(P74="wo",1,IF(O74&gt;P74,1,0)))</f>
        <v>0</v>
      </c>
      <c r="AD74" s="263">
        <f t="shared" ref="AD74:AD79" si="196">IF(O74="wo",1,IF(P74="wo",0,IF(P74&gt;O74,1,0)))</f>
        <v>0</v>
      </c>
      <c r="AE74" s="263">
        <f t="shared" ref="AE74:AE79" si="197">IF(Q74="wo",0,IF(R74="wo",1,IF(Q74&gt;R74,1,0)))</f>
        <v>0</v>
      </c>
      <c r="AF74" s="263">
        <f t="shared" ref="AF74:AF79" si="198">IF(Q74="wo",1,IF(R74="wo",0,IF(R74&gt;Q74,1,0)))</f>
        <v>0</v>
      </c>
      <c r="AG74" s="264"/>
      <c r="AH74" s="264"/>
      <c r="AI74" s="265">
        <f t="shared" ref="AI74:AI79" si="199">IF(E74="",0,IF(E74="wo",0,IF(F74="wo",2,IF(AG74=AH74,0,IF(AG74&gt;AH74,2,1)))))</f>
        <v>0</v>
      </c>
      <c r="AJ74" s="265">
        <f t="shared" ref="AJ74:AJ79" si="200">IF(F74="",0,IF(F74="wo",0,IF(E74="wo",2,IF(AH74=AG74,0,IF(AH74&gt;AG74,2,1)))))</f>
        <v>0</v>
      </c>
      <c r="AK74" s="266" t="str">
        <f t="shared" ref="AK74:AK79" si="201">IF(E74="","",IF(E74="wo",0,IF(F74="wo",0,IF(E74=F74,"ERROR",IF(E74&gt;F74,F74,-1*E74)))))</f>
        <v>ERROR</v>
      </c>
      <c r="AL74" s="266" t="str">
        <f t="shared" ref="AL74:AL79" si="202">IF(G74="","",IF(G74="wo",0,IF(H74="wo",0,IF(G74=H74,"ERROR",IF(G74&gt;H74,H74,-1*G74)))))</f>
        <v/>
      </c>
      <c r="AM74" s="266" t="str">
        <f t="shared" ref="AM74:AM79" si="203">IF(I74="","",IF(I74="wo",0,IF(J74="wo",0,IF(I74=J74,"ERROR",IF(I74&gt;J74,J74,-1*I74)))))</f>
        <v/>
      </c>
      <c r="AN74" s="266" t="str">
        <f t="shared" ref="AN74:AN79" si="204">IF(K74="","",IF(K74="wo",0,IF(L74="wo",0,IF(K74=L74,"ERROR",IF(K74&gt;L74,L74,-1*K74)))))</f>
        <v/>
      </c>
      <c r="AO74" s="266" t="str">
        <f t="shared" ref="AO74:AO79" si="205">IF(M74="","",IF(M74="wo",0,IF(N74="wo",0,IF(M74=N74,"ERROR",IF(M74&gt;N74,N74,-1*M74)))))</f>
        <v/>
      </c>
      <c r="AP74" s="266" t="str">
        <f t="shared" ref="AP74:AP79" si="206">IF(O74="","",IF(O74="wo",0,IF(P74="wo",0,IF(O74=P74,"ERROR",IF(O74&gt;P74,P74,-1*O74)))))</f>
        <v/>
      </c>
      <c r="AQ74" s="266" t="str">
        <f t="shared" ref="AQ74:AQ79" si="207">IF(Q74="","",IF(Q74="wo",0,IF(R74="wo",0,IF(Q74=R74,"ERROR",IF(Q74&gt;R74,R74,-1*Q74)))))</f>
        <v/>
      </c>
      <c r="AR74" s="267" t="str">
        <f t="shared" ref="AR74:AR79" si="208">CONCATENATE(AG74,"  -  ",AH74)</f>
        <v xml:space="preserve">  -  </v>
      </c>
      <c r="AS74" s="268" t="str">
        <f t="shared" ref="AS74:AS79" si="209">AR74</f>
        <v xml:space="preserve">  -  </v>
      </c>
      <c r="AT74" s="265">
        <f t="shared" ref="AT74:AT79" si="210">IF(F74="",0,IF(F74="wo",0,IF(E74="wo",2,IF(AH74=AG74,0,IF(AH74&gt;AG74,2,1)))))</f>
        <v>0</v>
      </c>
      <c r="AU74" s="265">
        <f t="shared" ref="AU74:AU79" si="211">IF(E74="",0,IF(E74="wo",0,IF(F74="wo",2,IF(AG74=AH74,0,IF(AG74&gt;AH74,2,1)))))</f>
        <v>0</v>
      </c>
      <c r="AV74" s="266" t="str">
        <f t="shared" ref="AV74:AV79" si="212">IF(F74="","",IF(F74="wo",0,IF(E74="wo",0,IF(F74=E74,"ERROR",IF(F74&gt;E74,E74,-1*F74)))))</f>
        <v>ERROR</v>
      </c>
      <c r="AW74" s="266" t="str">
        <f t="shared" ref="AW74:AW79" si="213">IF(H74="","",IF(H74="wo",0,IF(G74="wo",0,IF(H74=G74,"ERROR",IF(H74&gt;G74,G74,-1*H74)))))</f>
        <v/>
      </c>
      <c r="AX74" s="266" t="str">
        <f t="shared" ref="AX74:AX79" si="214">IF(J74="","",IF(J74="wo",0,IF(I74="wo",0,IF(J74=I74,"ERROR",IF(J74&gt;I74,I74,-1*J74)))))</f>
        <v/>
      </c>
      <c r="AY74" s="266" t="str">
        <f t="shared" ref="AY74:AY79" si="215">IF(L74="","",IF(L74="wo",0,IF(K74="wo",0,IF(L74=K74,"ERROR",IF(L74&gt;K74,K74,-1*L74)))))</f>
        <v/>
      </c>
      <c r="AZ74" s="266" t="str">
        <f t="shared" ref="AZ74:AZ79" si="216">IF(N74="","",IF(N74="wo",0,IF(M74="wo",0,IF(N74=M74,"ERROR",IF(N74&gt;M74,M74,-1*N74)))))</f>
        <v/>
      </c>
      <c r="BA74" s="266" t="str">
        <f t="shared" ref="BA74:BA79" si="217">IF(P74="","",IF(P74="wo",0,IF(O74="wo",0,IF(P74=O74,"ERROR",IF(P74&gt;O74,O74,-1*P74)))))</f>
        <v/>
      </c>
      <c r="BB74" s="266" t="str">
        <f t="shared" ref="BB74:BB79" si="218">IF(R74="","",IF(R74="wo",0,IF(Q74="wo",0,IF(R74=Q74,"ERROR",IF(R74&gt;Q74,Q74,-1*R74)))))</f>
        <v/>
      </c>
      <c r="BC74" s="267" t="str">
        <f t="shared" ref="BC74:BC79" si="219">CONCATENATE(AH74,"  -  ",AG74)</f>
        <v xml:space="preserve">  -  </v>
      </c>
      <c r="BD74" s="268" t="str">
        <f t="shared" ref="BD74:BD79" si="220">BC74</f>
        <v xml:space="preserve">  -  </v>
      </c>
      <c r="BE74" s="269">
        <f>SUMIF(C74:C80,1,AI74:AI80)+SUMIF(D74:D80,1,AJ74:AJ80)</f>
        <v>0</v>
      </c>
      <c r="BF74" s="269" t="str">
        <f>IF(BE74&lt;&gt;0,RANK(BE74,BE74:BE80),"")</f>
        <v/>
      </c>
      <c r="BG74" s="270">
        <f>SUMIF(A74:A77,C74,B74:B77)</f>
        <v>14</v>
      </c>
      <c r="BH74" s="271">
        <f>SUMIF(A74:A77,D74,B74:B77)</f>
        <v>11</v>
      </c>
      <c r="BI74" s="237" t="s">
        <v>53</v>
      </c>
      <c r="BJ74" s="238">
        <f>1+BJ68</f>
        <v>7</v>
      </c>
      <c r="BK74" s="272">
        <v>1</v>
      </c>
      <c r="BL74" s="273" t="str">
        <f t="shared" ref="BL74:BL79" si="221">CONCATENATE(C74," ","-"," ",D74)</f>
        <v>1 - 3</v>
      </c>
      <c r="BM74" s="304"/>
      <c r="BN74" s="274"/>
      <c r="BO74" s="275"/>
      <c r="BP74" s="1172">
        <v>1</v>
      </c>
      <c r="BQ74" s="1173"/>
      <c r="BR74" s="1318" t="str">
        <f>IF(BQ74="","",VLOOKUP(BQ74,СписокКМ!$A$188:$C$236,3,FALSE))</f>
        <v/>
      </c>
      <c r="BS74" s="1318" t="e">
        <f>IF(BP74="","",VLOOKUP(BP74,СписокКМ!BS:BX,2,FALSE))</f>
        <v>#N/A</v>
      </c>
      <c r="BT74" s="1318" t="str">
        <f>IF(BQ74="","",VLOOKUP(BQ74,СписокКМ!$A$188:$C$236,3,FALSE))</f>
        <v/>
      </c>
      <c r="BU74" s="1318" t="str">
        <f>IF(BR74="","",VLOOKUP(BR74,СписокКМ!BU:BZ,2,FALSE))</f>
        <v/>
      </c>
      <c r="BV74" s="1177"/>
      <c r="BW74" s="1179"/>
      <c r="BX74" s="1179"/>
      <c r="BY74" s="1180"/>
      <c r="BZ74" s="276"/>
      <c r="CA74" s="277" t="str">
        <f>IF(AG76&lt;AH76,AI76,IF(AH76&lt;AG76,AI76," "))</f>
        <v xml:space="preserve"> </v>
      </c>
      <c r="CB74" s="278"/>
      <c r="CC74" s="279"/>
      <c r="CD74" s="277" t="str">
        <f>IF(AG74&lt;AH74,AI74,IF(AH74&lt;AG74,AI74," "))</f>
        <v xml:space="preserve"> </v>
      </c>
      <c r="CE74" s="280"/>
      <c r="CF74" s="279"/>
      <c r="CG74" s="277" t="str">
        <f>IF(AG78&lt;AH78,AI78,IF(AH78&lt;AG78,AI78," "))</f>
        <v xml:space="preserve"> </v>
      </c>
      <c r="CH74" s="278"/>
      <c r="CI74" s="1171"/>
      <c r="CJ74" s="1190">
        <f>BE74</f>
        <v>0</v>
      </c>
      <c r="CK74" s="1183"/>
      <c r="CL74" s="1185" t="str">
        <f>IF(BF75="",BF74,BF75)</f>
        <v/>
      </c>
      <c r="CN74" s="313" t="s">
        <v>59</v>
      </c>
      <c r="CO74" s="310">
        <f>BQ74</f>
        <v>0</v>
      </c>
      <c r="CP74" s="312" t="str">
        <f>IF(CO74="","",VLOOKUP(CO74,СписокКМ!$A$188:$C$236,3,FALSE))</f>
        <v>Х</v>
      </c>
      <c r="CQ74" s="310">
        <f>BQ78</f>
        <v>0</v>
      </c>
      <c r="CR74" s="312" t="str">
        <f>IF(CQ74="","",VLOOKUP(CQ74,СписокКМ!$A$188:$C$236,3,FALSE))</f>
        <v>Х</v>
      </c>
    </row>
    <row r="75" spans="1:96" ht="12.95" customHeight="1" x14ac:dyDescent="0.2">
      <c r="A75" s="255">
        <v>2</v>
      </c>
      <c r="B75" s="281">
        <f>IF(R73="","",VLOOKUP(R73,'[61]Посев групп'!B:L,4,FALSE))</f>
        <v>13</v>
      </c>
      <c r="C75" s="257">
        <v>2</v>
      </c>
      <c r="D75" s="258">
        <v>4</v>
      </c>
      <c r="E75" s="259">
        <v>1</v>
      </c>
      <c r="F75" s="260">
        <v>1</v>
      </c>
      <c r="G75" s="261"/>
      <c r="H75" s="262"/>
      <c r="I75" s="259"/>
      <c r="J75" s="260"/>
      <c r="K75" s="261"/>
      <c r="L75" s="262"/>
      <c r="M75" s="259"/>
      <c r="N75" s="260"/>
      <c r="O75" s="261"/>
      <c r="P75" s="262"/>
      <c r="Q75" s="259"/>
      <c r="R75" s="260"/>
      <c r="S75" s="263">
        <f t="shared" si="185"/>
        <v>0</v>
      </c>
      <c r="T75" s="263">
        <f t="shared" si="186"/>
        <v>0</v>
      </c>
      <c r="U75" s="263">
        <f t="shared" si="187"/>
        <v>0</v>
      </c>
      <c r="V75" s="263">
        <f t="shared" si="188"/>
        <v>0</v>
      </c>
      <c r="W75" s="263">
        <f t="shared" si="189"/>
        <v>0</v>
      </c>
      <c r="X75" s="263">
        <f t="shared" si="190"/>
        <v>0</v>
      </c>
      <c r="Y75" s="263">
        <f t="shared" si="191"/>
        <v>0</v>
      </c>
      <c r="Z75" s="263">
        <f t="shared" si="192"/>
        <v>0</v>
      </c>
      <c r="AA75" s="263">
        <f t="shared" si="193"/>
        <v>0</v>
      </c>
      <c r="AB75" s="263">
        <f t="shared" si="194"/>
        <v>0</v>
      </c>
      <c r="AC75" s="263">
        <f t="shared" si="195"/>
        <v>0</v>
      </c>
      <c r="AD75" s="263">
        <f t="shared" si="196"/>
        <v>0</v>
      </c>
      <c r="AE75" s="263">
        <f t="shared" si="197"/>
        <v>0</v>
      </c>
      <c r="AF75" s="263">
        <f t="shared" si="198"/>
        <v>0</v>
      </c>
      <c r="AG75" s="264"/>
      <c r="AH75" s="264"/>
      <c r="AI75" s="265">
        <f t="shared" si="199"/>
        <v>0</v>
      </c>
      <c r="AJ75" s="265">
        <f t="shared" si="200"/>
        <v>0</v>
      </c>
      <c r="AK75" s="266" t="str">
        <f t="shared" si="201"/>
        <v>ERROR</v>
      </c>
      <c r="AL75" s="266" t="str">
        <f t="shared" si="202"/>
        <v/>
      </c>
      <c r="AM75" s="266" t="str">
        <f t="shared" si="203"/>
        <v/>
      </c>
      <c r="AN75" s="266" t="str">
        <f t="shared" si="204"/>
        <v/>
      </c>
      <c r="AO75" s="266" t="str">
        <f t="shared" si="205"/>
        <v/>
      </c>
      <c r="AP75" s="266" t="str">
        <f t="shared" si="206"/>
        <v/>
      </c>
      <c r="AQ75" s="266" t="str">
        <f t="shared" si="207"/>
        <v/>
      </c>
      <c r="AR75" s="267" t="str">
        <f t="shared" si="208"/>
        <v xml:space="preserve">  -  </v>
      </c>
      <c r="AS75" s="268" t="str">
        <f t="shared" si="209"/>
        <v xml:space="preserve">  -  </v>
      </c>
      <c r="AT75" s="265">
        <f t="shared" si="210"/>
        <v>0</v>
      </c>
      <c r="AU75" s="265">
        <f t="shared" si="211"/>
        <v>0</v>
      </c>
      <c r="AV75" s="266" t="str">
        <f t="shared" si="212"/>
        <v>ERROR</v>
      </c>
      <c r="AW75" s="266" t="str">
        <f t="shared" si="213"/>
        <v/>
      </c>
      <c r="AX75" s="266" t="str">
        <f t="shared" si="214"/>
        <v/>
      </c>
      <c r="AY75" s="266" t="str">
        <f t="shared" si="215"/>
        <v/>
      </c>
      <c r="AZ75" s="266" t="str">
        <f t="shared" si="216"/>
        <v/>
      </c>
      <c r="BA75" s="266" t="str">
        <f t="shared" si="217"/>
        <v/>
      </c>
      <c r="BB75" s="266" t="str">
        <f t="shared" si="218"/>
        <v/>
      </c>
      <c r="BC75" s="267" t="str">
        <f t="shared" si="219"/>
        <v xml:space="preserve">  -  </v>
      </c>
      <c r="BD75" s="268" t="str">
        <f t="shared" si="220"/>
        <v xml:space="preserve">  -  </v>
      </c>
      <c r="BE75" s="282"/>
      <c r="BF75" s="282"/>
      <c r="BG75" s="270">
        <f>SUMIF(A74:A77,C75,B74:B77)</f>
        <v>13</v>
      </c>
      <c r="BH75" s="271">
        <f>SUMIF(A74:A77,D75,B74:B77)</f>
        <v>5</v>
      </c>
      <c r="BI75" s="237" t="str">
        <f>BI74</f>
        <v>Группа 2</v>
      </c>
      <c r="BJ75" s="238">
        <f>1+BJ74</f>
        <v>8</v>
      </c>
      <c r="BK75" s="272">
        <v>1</v>
      </c>
      <c r="BL75" s="283" t="str">
        <f t="shared" si="221"/>
        <v>2 - 4</v>
      </c>
      <c r="BM75" s="304"/>
      <c r="BN75" s="274"/>
      <c r="BO75" s="284"/>
      <c r="BP75" s="1172"/>
      <c r="BQ75" s="1174"/>
      <c r="BR75" s="1321" t="str">
        <f>IF(BO75="","",VLOOKUP(BO75,СписокКМ!BR:BW,2,FALSE))</f>
        <v/>
      </c>
      <c r="BS75" s="1321" t="str">
        <f>IF(BP75="","",VLOOKUP(BP75,СписокКМ!BS:BX,2,FALSE))</f>
        <v/>
      </c>
      <c r="BT75" s="1321" t="str">
        <f>IF(BQ75="","",VLOOKUP(BQ75,СписокКМ!BT:BY,2,FALSE))</f>
        <v/>
      </c>
      <c r="BU75" s="1321" t="str">
        <f>IF(BR75="","",VLOOKUP(BR75,СписокКМ!BU:BZ,2,FALSE))</f>
        <v/>
      </c>
      <c r="BV75" s="1178"/>
      <c r="BW75" s="1181"/>
      <c r="BX75" s="1181"/>
      <c r="BY75" s="1182"/>
      <c r="BZ75" s="1187" t="str">
        <f>IF(AI76&lt;AJ76,AR76,IF(AJ76&lt;AI76,AS76," "))</f>
        <v xml:space="preserve"> </v>
      </c>
      <c r="CA75" s="1188"/>
      <c r="CB75" s="1189"/>
      <c r="CC75" s="1187" t="str">
        <f>IF(AI74&lt;AJ74,AR74,IF(AJ74&lt;AI74,AS74," "))</f>
        <v xml:space="preserve"> </v>
      </c>
      <c r="CD75" s="1188"/>
      <c r="CE75" s="1189"/>
      <c r="CF75" s="1187" t="str">
        <f>IF(AI78&lt;AJ78,AR78,IF(AJ78&lt;AI78,AS78," "))</f>
        <v xml:space="preserve"> </v>
      </c>
      <c r="CG75" s="1188"/>
      <c r="CH75" s="1189"/>
      <c r="CI75" s="1171"/>
      <c r="CJ75" s="1191"/>
      <c r="CK75" s="1184"/>
      <c r="CL75" s="1186"/>
      <c r="CN75" s="313" t="s">
        <v>60</v>
      </c>
      <c r="CO75" s="310">
        <f>BQ76</f>
        <v>0</v>
      </c>
      <c r="CP75" s="312" t="str">
        <f>IF(CO75="","",VLOOKUP(CO75,СписокКМ!$A$188:$C$236,3,FALSE))</f>
        <v>Х</v>
      </c>
      <c r="CQ75" s="310">
        <f>BQ80</f>
        <v>0</v>
      </c>
      <c r="CR75" s="312" t="str">
        <f>IF(CQ75="","",VLOOKUP(CQ75,СписокКМ!$A$188:$C$236,3,FALSE))</f>
        <v>Х</v>
      </c>
    </row>
    <row r="76" spans="1:96" ht="12.95" customHeight="1" x14ac:dyDescent="0.2">
      <c r="A76" s="255">
        <v>3</v>
      </c>
      <c r="B76" s="281">
        <f>IF(R73="","",VLOOKUP(R73,'[61]Посев групп'!B:L,6,FALSE))</f>
        <v>11</v>
      </c>
      <c r="C76" s="257">
        <v>1</v>
      </c>
      <c r="D76" s="258">
        <v>2</v>
      </c>
      <c r="E76" s="259">
        <v>1</v>
      </c>
      <c r="F76" s="260">
        <v>1</v>
      </c>
      <c r="G76" s="261"/>
      <c r="H76" s="262"/>
      <c r="I76" s="259"/>
      <c r="J76" s="260"/>
      <c r="K76" s="261"/>
      <c r="L76" s="262"/>
      <c r="M76" s="259"/>
      <c r="N76" s="260"/>
      <c r="O76" s="261"/>
      <c r="P76" s="262"/>
      <c r="Q76" s="259"/>
      <c r="R76" s="260"/>
      <c r="S76" s="263">
        <f t="shared" si="185"/>
        <v>0</v>
      </c>
      <c r="T76" s="263">
        <f t="shared" si="186"/>
        <v>0</v>
      </c>
      <c r="U76" s="263">
        <f t="shared" si="187"/>
        <v>0</v>
      </c>
      <c r="V76" s="263">
        <f t="shared" si="188"/>
        <v>0</v>
      </c>
      <c r="W76" s="263">
        <f t="shared" si="189"/>
        <v>0</v>
      </c>
      <c r="X76" s="263">
        <f t="shared" si="190"/>
        <v>0</v>
      </c>
      <c r="Y76" s="263">
        <f t="shared" si="191"/>
        <v>0</v>
      </c>
      <c r="Z76" s="263">
        <f t="shared" si="192"/>
        <v>0</v>
      </c>
      <c r="AA76" s="263">
        <f t="shared" si="193"/>
        <v>0</v>
      </c>
      <c r="AB76" s="263">
        <f t="shared" si="194"/>
        <v>0</v>
      </c>
      <c r="AC76" s="263">
        <f t="shared" si="195"/>
        <v>0</v>
      </c>
      <c r="AD76" s="263">
        <f t="shared" si="196"/>
        <v>0</v>
      </c>
      <c r="AE76" s="263">
        <f t="shared" si="197"/>
        <v>0</v>
      </c>
      <c r="AF76" s="263">
        <f t="shared" si="198"/>
        <v>0</v>
      </c>
      <c r="AG76" s="264"/>
      <c r="AH76" s="264"/>
      <c r="AI76" s="265">
        <f t="shared" si="199"/>
        <v>0</v>
      </c>
      <c r="AJ76" s="265">
        <f t="shared" si="200"/>
        <v>0</v>
      </c>
      <c r="AK76" s="266" t="str">
        <f t="shared" si="201"/>
        <v>ERROR</v>
      </c>
      <c r="AL76" s="266" t="str">
        <f t="shared" si="202"/>
        <v/>
      </c>
      <c r="AM76" s="266" t="str">
        <f t="shared" si="203"/>
        <v/>
      </c>
      <c r="AN76" s="266" t="str">
        <f t="shared" si="204"/>
        <v/>
      </c>
      <c r="AO76" s="266" t="str">
        <f t="shared" si="205"/>
        <v/>
      </c>
      <c r="AP76" s="266" t="str">
        <f t="shared" si="206"/>
        <v/>
      </c>
      <c r="AQ76" s="266" t="str">
        <f t="shared" si="207"/>
        <v/>
      </c>
      <c r="AR76" s="267" t="str">
        <f t="shared" si="208"/>
        <v xml:space="preserve">  -  </v>
      </c>
      <c r="AS76" s="268" t="str">
        <f t="shared" si="209"/>
        <v xml:space="preserve">  -  </v>
      </c>
      <c r="AT76" s="265">
        <f t="shared" si="210"/>
        <v>0</v>
      </c>
      <c r="AU76" s="265">
        <f t="shared" si="211"/>
        <v>0</v>
      </c>
      <c r="AV76" s="266" t="str">
        <f t="shared" si="212"/>
        <v>ERROR</v>
      </c>
      <c r="AW76" s="266" t="str">
        <f t="shared" si="213"/>
        <v/>
      </c>
      <c r="AX76" s="266" t="str">
        <f t="shared" si="214"/>
        <v/>
      </c>
      <c r="AY76" s="266" t="str">
        <f t="shared" si="215"/>
        <v/>
      </c>
      <c r="AZ76" s="266" t="str">
        <f t="shared" si="216"/>
        <v/>
      </c>
      <c r="BA76" s="266" t="str">
        <f t="shared" si="217"/>
        <v/>
      </c>
      <c r="BB76" s="266" t="str">
        <f t="shared" si="218"/>
        <v/>
      </c>
      <c r="BC76" s="267" t="str">
        <f t="shared" si="219"/>
        <v xml:space="preserve">  -  </v>
      </c>
      <c r="BD76" s="268" t="str">
        <f t="shared" si="220"/>
        <v xml:space="preserve">  -  </v>
      </c>
      <c r="BE76" s="269">
        <f>SUMIF(C74:C80,2,AI74:AI80)+SUMIF(D74:D80,2,AJ74:AJ80)</f>
        <v>0</v>
      </c>
      <c r="BF76" s="269" t="str">
        <f>IF(BE76&lt;&gt;0,RANK(BE76,BE74:BE80),"")</f>
        <v/>
      </c>
      <c r="BG76" s="270">
        <f>SUMIF(A74:A77,C76,B74:B77)</f>
        <v>14</v>
      </c>
      <c r="BH76" s="271">
        <f>SUMIF(A74:A77,D76,B74:B77)</f>
        <v>13</v>
      </c>
      <c r="BI76" s="237" t="str">
        <f>BI75</f>
        <v>Группа 2</v>
      </c>
      <c r="BJ76" s="238">
        <f>1+BJ75</f>
        <v>9</v>
      </c>
      <c r="BK76" s="272">
        <v>2</v>
      </c>
      <c r="BL76" s="285" t="str">
        <f t="shared" si="221"/>
        <v>1 - 2</v>
      </c>
      <c r="BM76" s="305"/>
      <c r="BN76" s="286"/>
      <c r="BO76" s="287"/>
      <c r="BP76" s="1192">
        <v>2</v>
      </c>
      <c r="BQ76" s="1173"/>
      <c r="BR76" s="1318" t="str">
        <f>IF(BQ76="","",VLOOKUP(BQ76,СписокКМ!$A$188:$C$236,3,FALSE))</f>
        <v/>
      </c>
      <c r="BS76" s="1318" t="e">
        <f>IF(BP76="","",VLOOKUP(BP76,СписокКМ!BS:BX,2,FALSE))</f>
        <v>#N/A</v>
      </c>
      <c r="BT76" s="1318" t="str">
        <f>IF(BQ76="","",VLOOKUP(BQ76,СписокКМ!$A$188:$C$236,3,FALSE))</f>
        <v/>
      </c>
      <c r="BU76" s="1318" t="str">
        <f>IF(BR76="","",VLOOKUP(BR76,СписокКМ!BU:BZ,2,FALSE))</f>
        <v/>
      </c>
      <c r="BV76" s="1177"/>
      <c r="BW76" s="288"/>
      <c r="BX76" s="277" t="str">
        <f>IF(AG76&lt;AH76,AT76,IF(AH76&lt;AG76,AT76," "))</f>
        <v xml:space="preserve"> </v>
      </c>
      <c r="BY76" s="278"/>
      <c r="BZ76" s="1179"/>
      <c r="CA76" s="1179"/>
      <c r="CB76" s="1180"/>
      <c r="CC76" s="279"/>
      <c r="CD76" s="277" t="str">
        <f>IF(AG79&lt;AH79,AI79,IF(AH79&lt;AG79,AI79," "))</f>
        <v xml:space="preserve"> </v>
      </c>
      <c r="CE76" s="278"/>
      <c r="CF76" s="289"/>
      <c r="CG76" s="290" t="str">
        <f>IF(AG75&lt;AH75,AI75,IF(AH75&lt;AG75,AI75," "))</f>
        <v xml:space="preserve"> </v>
      </c>
      <c r="CH76" s="280"/>
      <c r="CI76" s="1171"/>
      <c r="CJ76" s="1190">
        <f>BE76</f>
        <v>0</v>
      </c>
      <c r="CK76" s="1183"/>
      <c r="CL76" s="1185" t="str">
        <f>IF(BF77="",BF76,BF77)</f>
        <v/>
      </c>
      <c r="CN76" s="313" t="s">
        <v>61</v>
      </c>
      <c r="CO76" s="310">
        <f>BQ74</f>
        <v>0</v>
      </c>
      <c r="CP76" s="312" t="str">
        <f>IF(CO76="","",VLOOKUP(CO76,СписокКМ!$A$188:$C$236,3,FALSE))</f>
        <v>Х</v>
      </c>
      <c r="CQ76" s="310">
        <f>BQ76</f>
        <v>0</v>
      </c>
      <c r="CR76" s="312" t="str">
        <f>IF(CQ76="","",VLOOKUP(CQ76,СписокКМ!$A$188:$C$236,3,FALSE))</f>
        <v>Х</v>
      </c>
    </row>
    <row r="77" spans="1:96" ht="12.95" customHeight="1" x14ac:dyDescent="0.2">
      <c r="A77" s="255">
        <v>4</v>
      </c>
      <c r="B77" s="281">
        <f>IF(R73="","",VLOOKUP(R73,'[61]Посев групп'!B:L,8,FALSE))</f>
        <v>5</v>
      </c>
      <c r="C77" s="257">
        <v>3</v>
      </c>
      <c r="D77" s="258">
        <v>4</v>
      </c>
      <c r="E77" s="259">
        <v>1</v>
      </c>
      <c r="F77" s="260">
        <v>1</v>
      </c>
      <c r="G77" s="261"/>
      <c r="H77" s="262"/>
      <c r="I77" s="259"/>
      <c r="J77" s="260"/>
      <c r="K77" s="261"/>
      <c r="L77" s="262"/>
      <c r="M77" s="259"/>
      <c r="N77" s="260"/>
      <c r="O77" s="261"/>
      <c r="P77" s="262"/>
      <c r="Q77" s="259"/>
      <c r="R77" s="260"/>
      <c r="S77" s="263">
        <f t="shared" si="185"/>
        <v>0</v>
      </c>
      <c r="T77" s="263">
        <f t="shared" si="186"/>
        <v>0</v>
      </c>
      <c r="U77" s="263">
        <f t="shared" si="187"/>
        <v>0</v>
      </c>
      <c r="V77" s="263">
        <f t="shared" si="188"/>
        <v>0</v>
      </c>
      <c r="W77" s="263">
        <f t="shared" si="189"/>
        <v>0</v>
      </c>
      <c r="X77" s="263">
        <f t="shared" si="190"/>
        <v>0</v>
      </c>
      <c r="Y77" s="263">
        <f t="shared" si="191"/>
        <v>0</v>
      </c>
      <c r="Z77" s="263">
        <f t="shared" si="192"/>
        <v>0</v>
      </c>
      <c r="AA77" s="263">
        <f t="shared" si="193"/>
        <v>0</v>
      </c>
      <c r="AB77" s="263">
        <f t="shared" si="194"/>
        <v>0</v>
      </c>
      <c r="AC77" s="263">
        <f t="shared" si="195"/>
        <v>0</v>
      </c>
      <c r="AD77" s="263">
        <f t="shared" si="196"/>
        <v>0</v>
      </c>
      <c r="AE77" s="263">
        <f t="shared" si="197"/>
        <v>0</v>
      </c>
      <c r="AF77" s="263">
        <f t="shared" si="198"/>
        <v>0</v>
      </c>
      <c r="AG77" s="264"/>
      <c r="AH77" s="264"/>
      <c r="AI77" s="265">
        <f t="shared" si="199"/>
        <v>0</v>
      </c>
      <c r="AJ77" s="265">
        <f t="shared" si="200"/>
        <v>0</v>
      </c>
      <c r="AK77" s="266" t="str">
        <f t="shared" si="201"/>
        <v>ERROR</v>
      </c>
      <c r="AL77" s="266" t="str">
        <f t="shared" si="202"/>
        <v/>
      </c>
      <c r="AM77" s="266" t="str">
        <f t="shared" si="203"/>
        <v/>
      </c>
      <c r="AN77" s="266" t="str">
        <f t="shared" si="204"/>
        <v/>
      </c>
      <c r="AO77" s="266" t="str">
        <f t="shared" si="205"/>
        <v/>
      </c>
      <c r="AP77" s="266" t="str">
        <f t="shared" si="206"/>
        <v/>
      </c>
      <c r="AQ77" s="266" t="str">
        <f t="shared" si="207"/>
        <v/>
      </c>
      <c r="AR77" s="267" t="str">
        <f t="shared" si="208"/>
        <v xml:space="preserve">  -  </v>
      </c>
      <c r="AS77" s="268" t="str">
        <f t="shared" si="209"/>
        <v xml:space="preserve">  -  </v>
      </c>
      <c r="AT77" s="265">
        <f t="shared" si="210"/>
        <v>0</v>
      </c>
      <c r="AU77" s="265">
        <f t="shared" si="211"/>
        <v>0</v>
      </c>
      <c r="AV77" s="266" t="str">
        <f t="shared" si="212"/>
        <v>ERROR</v>
      </c>
      <c r="AW77" s="266" t="str">
        <f t="shared" si="213"/>
        <v/>
      </c>
      <c r="AX77" s="266" t="str">
        <f t="shared" si="214"/>
        <v/>
      </c>
      <c r="AY77" s="266" t="str">
        <f t="shared" si="215"/>
        <v/>
      </c>
      <c r="AZ77" s="266" t="str">
        <f t="shared" si="216"/>
        <v/>
      </c>
      <c r="BA77" s="266" t="str">
        <f t="shared" si="217"/>
        <v/>
      </c>
      <c r="BB77" s="266" t="str">
        <f t="shared" si="218"/>
        <v/>
      </c>
      <c r="BC77" s="267" t="str">
        <f t="shared" si="219"/>
        <v xml:space="preserve">  -  </v>
      </c>
      <c r="BD77" s="268" t="str">
        <f t="shared" si="220"/>
        <v xml:space="preserve">  -  </v>
      </c>
      <c r="BE77" s="282"/>
      <c r="BF77" s="282"/>
      <c r="BG77" s="270">
        <f>SUMIF(A74:A77,C77,B74:B77)</f>
        <v>11</v>
      </c>
      <c r="BH77" s="271">
        <f>SUMIF(A74:A77,D77,B74:B77)</f>
        <v>5</v>
      </c>
      <c r="BI77" s="237" t="str">
        <f>BI76</f>
        <v>Группа 2</v>
      </c>
      <c r="BJ77" s="238">
        <f>1+BJ76</f>
        <v>10</v>
      </c>
      <c r="BK77" s="272">
        <v>2</v>
      </c>
      <c r="BL77" s="285" t="str">
        <f t="shared" si="221"/>
        <v>3 - 4</v>
      </c>
      <c r="BM77" s="305"/>
      <c r="BN77" s="286"/>
      <c r="BO77" s="287"/>
      <c r="BP77" s="1193"/>
      <c r="BQ77" s="1174"/>
      <c r="BR77" s="1321" t="str">
        <f>IF(BO77="","",VLOOKUP(BO77,СписокКМ!BR:BW,2,FALSE))</f>
        <v/>
      </c>
      <c r="BS77" s="1321" t="str">
        <f>IF(BP77="","",VLOOKUP(BP77,СписокКМ!BS:BX,2,FALSE))</f>
        <v/>
      </c>
      <c r="BT77" s="1321" t="str">
        <f>IF(BQ77="","",VLOOKUP(BQ77,СписокКМ!BT:BY,2,FALSE))</f>
        <v/>
      </c>
      <c r="BU77" s="1321" t="str">
        <f>IF(BR77="","",VLOOKUP(BR77,СписокКМ!BU:BZ,2,FALSE))</f>
        <v/>
      </c>
      <c r="BV77" s="1178"/>
      <c r="BW77" s="1187" t="str">
        <f>IF(AI76&gt;AJ76,BC76,IF(AJ76&gt;AI76,BD76," "))</f>
        <v xml:space="preserve"> </v>
      </c>
      <c r="BX77" s="1188"/>
      <c r="BY77" s="1189"/>
      <c r="BZ77" s="1181"/>
      <c r="CA77" s="1181"/>
      <c r="CB77" s="1182"/>
      <c r="CC77" s="1187" t="str">
        <f>IF(AI79&lt;AJ79,AR79,IF(AJ79&lt;AI79,AS79," "))</f>
        <v xml:space="preserve"> </v>
      </c>
      <c r="CD77" s="1188"/>
      <c r="CE77" s="1189"/>
      <c r="CF77" s="1187" t="str">
        <f>IF(AI75&lt;AJ75,AR75,IF(AJ75&lt;AI75,AS75," "))</f>
        <v xml:space="preserve"> </v>
      </c>
      <c r="CG77" s="1188"/>
      <c r="CH77" s="1189"/>
      <c r="CI77" s="1171"/>
      <c r="CJ77" s="1191"/>
      <c r="CK77" s="1184"/>
      <c r="CL77" s="1186"/>
      <c r="CN77" s="313" t="s">
        <v>62</v>
      </c>
      <c r="CO77" s="310">
        <f>BQ78</f>
        <v>0</v>
      </c>
      <c r="CP77" s="312" t="str">
        <f>IF(CO77="","",VLOOKUP(CO77,СписокКМ!$A$188:$C$236,3,FALSE))</f>
        <v>Х</v>
      </c>
      <c r="CQ77" s="310">
        <f>BQ80</f>
        <v>0</v>
      </c>
      <c r="CR77" s="312" t="str">
        <f>IF(CQ77="","",VLOOKUP(CQ77,СписокКМ!$A$188:$C$236,3,FALSE))</f>
        <v>Х</v>
      </c>
    </row>
    <row r="78" spans="1:96" ht="12.95" customHeight="1" x14ac:dyDescent="0.2">
      <c r="A78" s="255">
        <v>5</v>
      </c>
      <c r="B78" s="291"/>
      <c r="C78" s="257">
        <v>1</v>
      </c>
      <c r="D78" s="258">
        <v>4</v>
      </c>
      <c r="E78" s="259">
        <v>1</v>
      </c>
      <c r="F78" s="260">
        <v>1</v>
      </c>
      <c r="G78" s="261"/>
      <c r="H78" s="262"/>
      <c r="I78" s="259"/>
      <c r="J78" s="260"/>
      <c r="K78" s="261"/>
      <c r="L78" s="262"/>
      <c r="M78" s="259"/>
      <c r="N78" s="260"/>
      <c r="O78" s="261"/>
      <c r="P78" s="262"/>
      <c r="Q78" s="259"/>
      <c r="R78" s="260"/>
      <c r="S78" s="263">
        <f t="shared" si="185"/>
        <v>0</v>
      </c>
      <c r="T78" s="263">
        <f t="shared" si="186"/>
        <v>0</v>
      </c>
      <c r="U78" s="263">
        <f t="shared" si="187"/>
        <v>0</v>
      </c>
      <c r="V78" s="263">
        <f t="shared" si="188"/>
        <v>0</v>
      </c>
      <c r="W78" s="263">
        <f t="shared" si="189"/>
        <v>0</v>
      </c>
      <c r="X78" s="263">
        <f t="shared" si="190"/>
        <v>0</v>
      </c>
      <c r="Y78" s="263">
        <f t="shared" si="191"/>
        <v>0</v>
      </c>
      <c r="Z78" s="263">
        <f t="shared" si="192"/>
        <v>0</v>
      </c>
      <c r="AA78" s="263">
        <f t="shared" si="193"/>
        <v>0</v>
      </c>
      <c r="AB78" s="263">
        <f t="shared" si="194"/>
        <v>0</v>
      </c>
      <c r="AC78" s="263">
        <f t="shared" si="195"/>
        <v>0</v>
      </c>
      <c r="AD78" s="263">
        <f t="shared" si="196"/>
        <v>0</v>
      </c>
      <c r="AE78" s="263">
        <f t="shared" si="197"/>
        <v>0</v>
      </c>
      <c r="AF78" s="263">
        <f t="shared" si="198"/>
        <v>0</v>
      </c>
      <c r="AG78" s="264"/>
      <c r="AH78" s="264"/>
      <c r="AI78" s="265">
        <f t="shared" si="199"/>
        <v>0</v>
      </c>
      <c r="AJ78" s="265">
        <f t="shared" si="200"/>
        <v>0</v>
      </c>
      <c r="AK78" s="266" t="str">
        <f t="shared" si="201"/>
        <v>ERROR</v>
      </c>
      <c r="AL78" s="266" t="str">
        <f t="shared" si="202"/>
        <v/>
      </c>
      <c r="AM78" s="266" t="str">
        <f t="shared" si="203"/>
        <v/>
      </c>
      <c r="AN78" s="266" t="str">
        <f t="shared" si="204"/>
        <v/>
      </c>
      <c r="AO78" s="266" t="str">
        <f t="shared" si="205"/>
        <v/>
      </c>
      <c r="AP78" s="266" t="str">
        <f t="shared" si="206"/>
        <v/>
      </c>
      <c r="AQ78" s="266" t="str">
        <f t="shared" si="207"/>
        <v/>
      </c>
      <c r="AR78" s="267" t="str">
        <f t="shared" si="208"/>
        <v xml:space="preserve">  -  </v>
      </c>
      <c r="AS78" s="268" t="str">
        <f t="shared" si="209"/>
        <v xml:space="preserve">  -  </v>
      </c>
      <c r="AT78" s="265">
        <f t="shared" si="210"/>
        <v>0</v>
      </c>
      <c r="AU78" s="265">
        <f t="shared" si="211"/>
        <v>0</v>
      </c>
      <c r="AV78" s="266" t="str">
        <f t="shared" si="212"/>
        <v>ERROR</v>
      </c>
      <c r="AW78" s="266" t="str">
        <f t="shared" si="213"/>
        <v/>
      </c>
      <c r="AX78" s="266" t="str">
        <f t="shared" si="214"/>
        <v/>
      </c>
      <c r="AY78" s="266" t="str">
        <f t="shared" si="215"/>
        <v/>
      </c>
      <c r="AZ78" s="266" t="str">
        <f t="shared" si="216"/>
        <v/>
      </c>
      <c r="BA78" s="266" t="str">
        <f t="shared" si="217"/>
        <v/>
      </c>
      <c r="BB78" s="266" t="str">
        <f t="shared" si="218"/>
        <v/>
      </c>
      <c r="BC78" s="267" t="str">
        <f t="shared" si="219"/>
        <v xml:space="preserve">  -  </v>
      </c>
      <c r="BD78" s="268" t="str">
        <f t="shared" si="220"/>
        <v xml:space="preserve">  -  </v>
      </c>
      <c r="BE78" s="269">
        <f>SUMIF(C74:C80,3,AI74:AI80)+SUMIF(D74:D80,3,AJ74:AJ80)</f>
        <v>0</v>
      </c>
      <c r="BF78" s="269" t="str">
        <f>IF(BE78&lt;&gt;0,RANK(BE78,BE74:BE80),"")</f>
        <v/>
      </c>
      <c r="BG78" s="270">
        <f>SUMIF(A74:A77,C78,B74:B77)</f>
        <v>14</v>
      </c>
      <c r="BH78" s="271">
        <f>SUMIF(A74:A77,D78,B74:B77)</f>
        <v>5</v>
      </c>
      <c r="BI78" s="237" t="str">
        <f>BI77</f>
        <v>Группа 2</v>
      </c>
      <c r="BJ78" s="238">
        <f>1+BJ77</f>
        <v>11</v>
      </c>
      <c r="BK78" s="272">
        <v>3</v>
      </c>
      <c r="BL78" s="283" t="str">
        <f t="shared" si="221"/>
        <v>1 - 4</v>
      </c>
      <c r="BM78" s="304"/>
      <c r="BN78" s="274"/>
      <c r="BO78" s="284"/>
      <c r="BP78" s="1192">
        <v>3</v>
      </c>
      <c r="BQ78" s="1173"/>
      <c r="BR78" s="1318" t="str">
        <f>IF(BQ78="","",VLOOKUP(BQ78,СписокКМ!$A$188:$C$236,3,FALSE))</f>
        <v/>
      </c>
      <c r="BS78" s="1318" t="e">
        <f>IF(BP78="","",VLOOKUP(BP78,СписокКМ!BS:BX,2,FALSE))</f>
        <v>#N/A</v>
      </c>
      <c r="BT78" s="1318" t="str">
        <f>IF(BQ78="","",VLOOKUP(BQ78,СписокКМ!$A$188:$C$236,3,FALSE))</f>
        <v/>
      </c>
      <c r="BU78" s="1318" t="str">
        <f>IF(BR78="","",VLOOKUP(BR78,СписокКМ!BU:BZ,2,FALSE))</f>
        <v/>
      </c>
      <c r="BV78" s="1177"/>
      <c r="BW78" s="292"/>
      <c r="BX78" s="277" t="str">
        <f>IF(AG74&lt;AH74,AT74,IF(AH74&lt;AG74,AT74," "))</f>
        <v xml:space="preserve"> </v>
      </c>
      <c r="BY78" s="278"/>
      <c r="BZ78" s="279"/>
      <c r="CA78" s="277" t="str">
        <f>IF(AG79&lt;AH79,AT79,IF(AH79&lt;AG79,AT79," "))</f>
        <v xml:space="preserve"> </v>
      </c>
      <c r="CB78" s="278"/>
      <c r="CC78" s="1194"/>
      <c r="CD78" s="1194"/>
      <c r="CE78" s="1195"/>
      <c r="CF78" s="289"/>
      <c r="CG78" s="290" t="str">
        <f>IF(AG77&lt;AH77,AI77,IF(AH77&lt;AG77,AI77," "))</f>
        <v xml:space="preserve"> </v>
      </c>
      <c r="CH78" s="280"/>
      <c r="CI78" s="1171"/>
      <c r="CJ78" s="1190">
        <f>BE78</f>
        <v>0</v>
      </c>
      <c r="CK78" s="1183"/>
      <c r="CL78" s="1185" t="str">
        <f>IF(BF79="",BF78,BF79)</f>
        <v/>
      </c>
      <c r="CN78" s="313" t="s">
        <v>63</v>
      </c>
      <c r="CO78" s="310">
        <f>BQ74</f>
        <v>0</v>
      </c>
      <c r="CP78" s="312" t="str">
        <f>IF(CO78="","",VLOOKUP(CO78,СписокКМ!$A$188:$C$236,3,FALSE))</f>
        <v>Х</v>
      </c>
      <c r="CQ78" s="310">
        <f>BQ80</f>
        <v>0</v>
      </c>
      <c r="CR78" s="312" t="str">
        <f>IF(CQ78="","",VLOOKUP(CQ78,СписокКМ!$A$188:$C$236,3,FALSE))</f>
        <v>Х</v>
      </c>
    </row>
    <row r="79" spans="1:96" ht="12.95" customHeight="1" x14ac:dyDescent="0.2">
      <c r="A79" s="255">
        <v>6</v>
      </c>
      <c r="C79" s="257">
        <v>2</v>
      </c>
      <c r="D79" s="258">
        <v>3</v>
      </c>
      <c r="E79" s="259">
        <v>1</v>
      </c>
      <c r="F79" s="260">
        <v>1</v>
      </c>
      <c r="G79" s="261"/>
      <c r="H79" s="262"/>
      <c r="I79" s="259"/>
      <c r="J79" s="260"/>
      <c r="K79" s="261"/>
      <c r="L79" s="262"/>
      <c r="M79" s="259"/>
      <c r="N79" s="260"/>
      <c r="O79" s="261"/>
      <c r="P79" s="262"/>
      <c r="Q79" s="259"/>
      <c r="R79" s="260"/>
      <c r="S79" s="263">
        <f t="shared" si="185"/>
        <v>0</v>
      </c>
      <c r="T79" s="263">
        <f t="shared" si="186"/>
        <v>0</v>
      </c>
      <c r="U79" s="263">
        <f t="shared" si="187"/>
        <v>0</v>
      </c>
      <c r="V79" s="263">
        <f t="shared" si="188"/>
        <v>0</v>
      </c>
      <c r="W79" s="263">
        <f t="shared" si="189"/>
        <v>0</v>
      </c>
      <c r="X79" s="263">
        <f t="shared" si="190"/>
        <v>0</v>
      </c>
      <c r="Y79" s="263">
        <f t="shared" si="191"/>
        <v>0</v>
      </c>
      <c r="Z79" s="263">
        <f t="shared" si="192"/>
        <v>0</v>
      </c>
      <c r="AA79" s="263">
        <f t="shared" si="193"/>
        <v>0</v>
      </c>
      <c r="AB79" s="263">
        <f t="shared" si="194"/>
        <v>0</v>
      </c>
      <c r="AC79" s="263">
        <f t="shared" si="195"/>
        <v>0</v>
      </c>
      <c r="AD79" s="263">
        <f t="shared" si="196"/>
        <v>0</v>
      </c>
      <c r="AE79" s="263">
        <f t="shared" si="197"/>
        <v>0</v>
      </c>
      <c r="AF79" s="263">
        <f t="shared" si="198"/>
        <v>0</v>
      </c>
      <c r="AG79" s="264"/>
      <c r="AH79" s="264"/>
      <c r="AI79" s="265">
        <f t="shared" si="199"/>
        <v>0</v>
      </c>
      <c r="AJ79" s="265">
        <f t="shared" si="200"/>
        <v>0</v>
      </c>
      <c r="AK79" s="266" t="str">
        <f t="shared" si="201"/>
        <v>ERROR</v>
      </c>
      <c r="AL79" s="266" t="str">
        <f t="shared" si="202"/>
        <v/>
      </c>
      <c r="AM79" s="266" t="str">
        <f t="shared" si="203"/>
        <v/>
      </c>
      <c r="AN79" s="266" t="str">
        <f t="shared" si="204"/>
        <v/>
      </c>
      <c r="AO79" s="266" t="str">
        <f t="shared" si="205"/>
        <v/>
      </c>
      <c r="AP79" s="266" t="str">
        <f t="shared" si="206"/>
        <v/>
      </c>
      <c r="AQ79" s="266" t="str">
        <f t="shared" si="207"/>
        <v/>
      </c>
      <c r="AR79" s="267" t="str">
        <f t="shared" si="208"/>
        <v xml:space="preserve">  -  </v>
      </c>
      <c r="AS79" s="268" t="str">
        <f t="shared" si="209"/>
        <v xml:space="preserve">  -  </v>
      </c>
      <c r="AT79" s="265">
        <f t="shared" si="210"/>
        <v>0</v>
      </c>
      <c r="AU79" s="265">
        <f t="shared" si="211"/>
        <v>0</v>
      </c>
      <c r="AV79" s="266" t="str">
        <f t="shared" si="212"/>
        <v>ERROR</v>
      </c>
      <c r="AW79" s="266" t="str">
        <f t="shared" si="213"/>
        <v/>
      </c>
      <c r="AX79" s="266" t="str">
        <f t="shared" si="214"/>
        <v/>
      </c>
      <c r="AY79" s="266" t="str">
        <f t="shared" si="215"/>
        <v/>
      </c>
      <c r="AZ79" s="266" t="str">
        <f t="shared" si="216"/>
        <v/>
      </c>
      <c r="BA79" s="266" t="str">
        <f t="shared" si="217"/>
        <v/>
      </c>
      <c r="BB79" s="266" t="str">
        <f t="shared" si="218"/>
        <v/>
      </c>
      <c r="BC79" s="267" t="str">
        <f t="shared" si="219"/>
        <v xml:space="preserve">  -  </v>
      </c>
      <c r="BD79" s="268" t="str">
        <f t="shared" si="220"/>
        <v xml:space="preserve">  -  </v>
      </c>
      <c r="BE79" s="282"/>
      <c r="BF79" s="282"/>
      <c r="BG79" s="270">
        <f>SUMIF(A74:A77,C79,B74:B77)</f>
        <v>13</v>
      </c>
      <c r="BH79" s="271">
        <f>SUMIF(A74:A77,D79,B74:B77)</f>
        <v>11</v>
      </c>
      <c r="BI79" s="237" t="str">
        <f>BI78</f>
        <v>Группа 2</v>
      </c>
      <c r="BJ79" s="238">
        <f>1+BJ78</f>
        <v>12</v>
      </c>
      <c r="BK79" s="272">
        <v>3</v>
      </c>
      <c r="BL79" s="293" t="str">
        <f t="shared" si="221"/>
        <v>2 - 3</v>
      </c>
      <c r="BM79" s="294"/>
      <c r="BN79" s="294"/>
      <c r="BO79" s="295"/>
      <c r="BP79" s="1193"/>
      <c r="BQ79" s="1174"/>
      <c r="BR79" s="1321" t="str">
        <f>IF(BO79="","",VLOOKUP(BO79,СписокКМ!BR:BW,2,FALSE))</f>
        <v/>
      </c>
      <c r="BS79" s="1321" t="str">
        <f>IF(BP79="","",VLOOKUP(BP79,СписокКМ!BS:BX,2,FALSE))</f>
        <v/>
      </c>
      <c r="BT79" s="1321" t="str">
        <f>IF(BQ79="","",VLOOKUP(BQ79,СписокКМ!BT:BY,2,FALSE))</f>
        <v/>
      </c>
      <c r="BU79" s="1321" t="str">
        <f>IF(BR79="","",VLOOKUP(BR79,СписокКМ!BU:BZ,2,FALSE))</f>
        <v/>
      </c>
      <c r="BV79" s="1178"/>
      <c r="BW79" s="1187" t="str">
        <f>IF(AI74&gt;AJ74,BC74,IF(AJ74&gt;AI74,BD74," "))</f>
        <v xml:space="preserve"> </v>
      </c>
      <c r="BX79" s="1188"/>
      <c r="BY79" s="1189"/>
      <c r="BZ79" s="1187" t="str">
        <f>IF(AI79&gt;AJ79,BC79,IF(AJ79&gt;AI79,BD79," "))</f>
        <v xml:space="preserve"> </v>
      </c>
      <c r="CA79" s="1188"/>
      <c r="CB79" s="1189"/>
      <c r="CC79" s="1181"/>
      <c r="CD79" s="1181"/>
      <c r="CE79" s="1182"/>
      <c r="CF79" s="1187" t="str">
        <f>IF(AI77&lt;AJ77,AR77,IF(AJ77&lt;AI77,AS77," "))</f>
        <v xml:space="preserve"> </v>
      </c>
      <c r="CG79" s="1188"/>
      <c r="CH79" s="1189"/>
      <c r="CI79" s="1171"/>
      <c r="CJ79" s="1191"/>
      <c r="CK79" s="1184"/>
      <c r="CL79" s="1186"/>
      <c r="CN79" s="313" t="s">
        <v>64</v>
      </c>
      <c r="CO79" s="310">
        <f>BQ76</f>
        <v>0</v>
      </c>
      <c r="CP79" s="312" t="str">
        <f>IF(CO79="","",VLOOKUP(CO79,СписокКМ!$A$188:$C$236,3,FALSE))</f>
        <v>Х</v>
      </c>
      <c r="CQ79" s="310">
        <f>BQ78</f>
        <v>0</v>
      </c>
      <c r="CR79" s="312" t="str">
        <f>IF(CQ79="","",VLOOKUP(CQ79,СписокКМ!$A$188:$C$236,3,FALSE))</f>
        <v>Х</v>
      </c>
    </row>
    <row r="80" spans="1:96" ht="12.95" customHeight="1" x14ac:dyDescent="0.2"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V80" s="224"/>
      <c r="AW80" s="224"/>
      <c r="AX80" s="224"/>
      <c r="AY80" s="224"/>
      <c r="AZ80" s="224"/>
      <c r="BE80" s="269">
        <f>SUMIF(C74:C80,4,AI74:AI80)+SUMIF(D74:D80,4,AJ74:AJ80)</f>
        <v>0</v>
      </c>
      <c r="BF80" s="269" t="str">
        <f>IF(BE80&lt;&gt;0,RANK(BE80,BE74:BE80),"")</f>
        <v/>
      </c>
      <c r="BG80" s="301"/>
      <c r="BH80" s="301"/>
      <c r="BP80" s="1192">
        <v>4</v>
      </c>
      <c r="BQ80" s="1173"/>
      <c r="BR80" s="1318" t="str">
        <f>IF(BQ80="","",VLOOKUP(BQ80,СписокКМ!$A$188:$C$236,3,FALSE))</f>
        <v/>
      </c>
      <c r="BS80" s="1318" t="e">
        <f>IF(BP80="","",VLOOKUP(BP80,СписокКМ!BS:BX,2,FALSE))</f>
        <v>#N/A</v>
      </c>
      <c r="BT80" s="1318" t="str">
        <f>IF(BQ80="","",VLOOKUP(BQ80,СписокКМ!$A$188:$C$236,3,FALSE))</f>
        <v/>
      </c>
      <c r="BU80" s="1318" t="str">
        <f>IF(BR80="","",VLOOKUP(BR80,СписокКМ!BU:BZ,2,FALSE))</f>
        <v/>
      </c>
      <c r="BV80" s="1177"/>
      <c r="BW80" s="288"/>
      <c r="BX80" s="277" t="str">
        <f>IF(AG78&lt;AH78,AT78,IF(AH78&lt;AG78,AT78," "))</f>
        <v xml:space="preserve"> </v>
      </c>
      <c r="BY80" s="278"/>
      <c r="BZ80" s="279"/>
      <c r="CA80" s="277" t="str">
        <f>IF(AG75&lt;AH75,AT75,IF(AH75&lt;AG75,AT75," "))</f>
        <v xml:space="preserve"> </v>
      </c>
      <c r="CB80" s="278"/>
      <c r="CC80" s="279"/>
      <c r="CD80" s="277" t="str">
        <f>IF(AG77&lt;AH77,AT77,IF(AH77&lt;AG77,AT77," "))</f>
        <v xml:space="preserve"> </v>
      </c>
      <c r="CE80" s="278"/>
      <c r="CF80" s="1208"/>
      <c r="CG80" s="1179"/>
      <c r="CH80" s="1180"/>
      <c r="CI80" s="1171"/>
      <c r="CJ80" s="1190">
        <f>BE80</f>
        <v>0</v>
      </c>
      <c r="CK80" s="1197"/>
      <c r="CL80" s="1185" t="str">
        <f>IF(BF81="",BF80,BF81)</f>
        <v/>
      </c>
      <c r="CN80" s="315"/>
      <c r="CO80" s="316"/>
      <c r="CP80" s="317"/>
      <c r="CQ80" s="316"/>
      <c r="CR80" s="317"/>
    </row>
    <row r="81" spans="1:96" ht="12.95" customHeight="1" x14ac:dyDescent="0.2"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V81" s="224"/>
      <c r="AW81" s="224"/>
      <c r="AX81" s="224"/>
      <c r="AY81" s="224"/>
      <c r="AZ81" s="224"/>
      <c r="BE81" s="282"/>
      <c r="BF81" s="282"/>
      <c r="BG81" s="301"/>
      <c r="BH81" s="301"/>
      <c r="BL81" s="297"/>
      <c r="BM81" s="298"/>
      <c r="BN81" s="299"/>
      <c r="BO81" s="300"/>
      <c r="BP81" s="1203"/>
      <c r="BQ81" s="1204"/>
      <c r="BR81" s="1319" t="str">
        <f>IF(BO81="","",VLOOKUP(BO81,СписокКМ!BR:BW,2,FALSE))</f>
        <v/>
      </c>
      <c r="BS81" s="1319" t="str">
        <f>IF(BP81="","",VLOOKUP(BP81,СписокКМ!BS:BX,2,FALSE))</f>
        <v/>
      </c>
      <c r="BT81" s="1319" t="str">
        <f>IF(BQ81="","",VLOOKUP(BQ81,СписокКМ!BT:BY,2,FALSE))</f>
        <v/>
      </c>
      <c r="BU81" s="1319" t="str">
        <f>IF(BR81="","",VLOOKUP(BR81,СписокКМ!BU:BZ,2,FALSE))</f>
        <v/>
      </c>
      <c r="BV81" s="1320"/>
      <c r="BW81" s="1200" t="str">
        <f>IF(AI78&gt;AJ78,BC78,IF(AJ78&gt;AI78,BD78," "))</f>
        <v xml:space="preserve"> </v>
      </c>
      <c r="BX81" s="1201"/>
      <c r="BY81" s="1202"/>
      <c r="BZ81" s="1200" t="str">
        <f>IF(AI75&gt;AJ75,BC75,IF(AJ75&gt;AI75,BD75," "))</f>
        <v xml:space="preserve"> </v>
      </c>
      <c r="CA81" s="1201"/>
      <c r="CB81" s="1202"/>
      <c r="CC81" s="1200" t="str">
        <f>IF(AI77&gt;AJ77,BC77,IF(AJ77&gt;AI77,BD77," "))</f>
        <v xml:space="preserve"> </v>
      </c>
      <c r="CD81" s="1201"/>
      <c r="CE81" s="1202"/>
      <c r="CF81" s="1209"/>
      <c r="CG81" s="1210"/>
      <c r="CH81" s="1211"/>
      <c r="CI81" s="1322"/>
      <c r="CJ81" s="1212"/>
      <c r="CK81" s="1198"/>
      <c r="CL81" s="1199"/>
    </row>
    <row r="82" spans="1:96" ht="15.95" customHeight="1" x14ac:dyDescent="0.2">
      <c r="Z82" s="233"/>
      <c r="AP82" s="228"/>
      <c r="AQ82" s="228"/>
      <c r="AR82" s="228"/>
      <c r="AS82" s="228"/>
      <c r="AT82" s="228"/>
      <c r="AU82" s="228"/>
      <c r="BA82" s="228"/>
      <c r="BB82" s="228"/>
      <c r="BC82" s="228"/>
      <c r="BD82" s="228"/>
      <c r="BE82" s="228"/>
      <c r="BF82" s="228"/>
      <c r="BG82" s="228"/>
      <c r="BH82" s="228"/>
      <c r="BI82" s="229"/>
      <c r="BJ82" s="229"/>
      <c r="BK82" s="230"/>
      <c r="BL82" s="235"/>
      <c r="BM82" s="235"/>
      <c r="BN82" s="235"/>
      <c r="BO82" s="235"/>
      <c r="BP82" s="235"/>
      <c r="BQ82" s="235"/>
      <c r="BR82" s="236"/>
      <c r="BS82" s="236"/>
      <c r="BT82" s="236"/>
      <c r="BU82" s="236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4"/>
      <c r="CN82" s="234"/>
    </row>
    <row r="83" spans="1:96" ht="19.5" customHeight="1" x14ac:dyDescent="0.2">
      <c r="Z83" s="233"/>
      <c r="BK83" s="239"/>
      <c r="BL83" s="309"/>
      <c r="BM83" s="309"/>
      <c r="BN83" s="309"/>
      <c r="BO83" s="309"/>
      <c r="BP83" s="307" t="s">
        <v>68</v>
      </c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N83" s="314" t="str">
        <f>BP83</f>
        <v>Предварительный этап. Группа 7</v>
      </c>
    </row>
    <row r="84" spans="1:96" ht="15" customHeight="1" x14ac:dyDescent="0.2">
      <c r="A84" s="240">
        <f>1+A73</f>
        <v>3</v>
      </c>
      <c r="B84" s="241">
        <v>4</v>
      </c>
      <c r="C84" s="242" t="str">
        <f>"КОМАНДЫ. Предварительный этап. Группа "&amp;A84</f>
        <v>КОМАНДЫ. Предварительный этап. Группа 3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4"/>
      <c r="P84" s="244"/>
      <c r="Q84" s="244"/>
      <c r="R84" s="245">
        <f>1+R73</f>
        <v>3</v>
      </c>
      <c r="Z84" s="233"/>
      <c r="AR84" s="246">
        <f>IF(B85=0,0,(IF(B86=0,1,IF(B87=0,2,IF(B88=0,3,IF(B88&gt;0,4))))))</f>
        <v>4</v>
      </c>
      <c r="BC84" s="246" t="b">
        <f>IF(BE84=15,3,IF(BE84&gt;15,4))</f>
        <v>0</v>
      </c>
      <c r="BE84" s="247">
        <f>SUM(BE85,BE87,BE89,BE91)</f>
        <v>0</v>
      </c>
      <c r="BF84" s="247">
        <f>SUM(BF85,BF87,BF89,BF91)</f>
        <v>0</v>
      </c>
      <c r="BL84" s="249" t="s">
        <v>44</v>
      </c>
      <c r="BM84" s="250" t="s">
        <v>45</v>
      </c>
      <c r="BN84" s="250" t="s">
        <v>46</v>
      </c>
      <c r="BO84" s="251" t="s">
        <v>47</v>
      </c>
      <c r="BP84" s="252" t="s">
        <v>1</v>
      </c>
      <c r="BQ84" s="1165" t="s">
        <v>48</v>
      </c>
      <c r="BR84" s="1165"/>
      <c r="BS84" s="1165"/>
      <c r="BT84" s="1165"/>
      <c r="BU84" s="1165"/>
      <c r="BV84" s="1166"/>
      <c r="BW84" s="1167">
        <v>1</v>
      </c>
      <c r="BX84" s="1168"/>
      <c r="BY84" s="1169"/>
      <c r="BZ84" s="1167">
        <v>2</v>
      </c>
      <c r="CA84" s="1168"/>
      <c r="CB84" s="1169"/>
      <c r="CC84" s="1167">
        <v>3</v>
      </c>
      <c r="CD84" s="1168"/>
      <c r="CE84" s="1169"/>
      <c r="CF84" s="1167">
        <v>4</v>
      </c>
      <c r="CG84" s="1168"/>
      <c r="CH84" s="1169"/>
      <c r="CI84" s="1170"/>
      <c r="CJ84" s="253" t="s">
        <v>49</v>
      </c>
      <c r="CK84" s="253" t="s">
        <v>50</v>
      </c>
      <c r="CL84" s="254" t="s">
        <v>51</v>
      </c>
    </row>
    <row r="85" spans="1:96" ht="12.95" customHeight="1" x14ac:dyDescent="0.2">
      <c r="A85" s="255">
        <v>1</v>
      </c>
      <c r="B85" s="256">
        <f>IF(R84="","",VLOOKUP(R84,'[61]Посев групп'!B:N,2,FALSE))</f>
        <v>9</v>
      </c>
      <c r="C85" s="257">
        <v>1</v>
      </c>
      <c r="D85" s="258">
        <v>3</v>
      </c>
      <c r="E85" s="259">
        <v>1</v>
      </c>
      <c r="F85" s="260">
        <v>1</v>
      </c>
      <c r="G85" s="261"/>
      <c r="H85" s="262"/>
      <c r="I85" s="259"/>
      <c r="J85" s="260"/>
      <c r="K85" s="261"/>
      <c r="L85" s="262"/>
      <c r="M85" s="259"/>
      <c r="N85" s="260"/>
      <c r="O85" s="261"/>
      <c r="P85" s="262"/>
      <c r="Q85" s="259"/>
      <c r="R85" s="260"/>
      <c r="S85" s="263">
        <f t="shared" ref="S85:S90" si="222">IF(E85="wo",0,IF(F85="wo",1,IF(E85&gt;F85,1,0)))</f>
        <v>0</v>
      </c>
      <c r="T85" s="263">
        <f t="shared" ref="T85:T90" si="223">IF(E85="wo",1,IF(F85="wo",0,IF(F85&gt;E85,1,0)))</f>
        <v>0</v>
      </c>
      <c r="U85" s="263">
        <f t="shared" ref="U85:U90" si="224">IF(G85="wo",0,IF(H85="wo",1,IF(G85&gt;H85,1,0)))</f>
        <v>0</v>
      </c>
      <c r="V85" s="263">
        <f t="shared" ref="V85:V90" si="225">IF(G85="wo",1,IF(H85="wo",0,IF(H85&gt;G85,1,0)))</f>
        <v>0</v>
      </c>
      <c r="W85" s="263">
        <f t="shared" ref="W85:W90" si="226">IF(I85="wo",0,IF(J85="wo",1,IF(I85&gt;J85,1,0)))</f>
        <v>0</v>
      </c>
      <c r="X85" s="263">
        <f t="shared" ref="X85:X90" si="227">IF(I85="wo",1,IF(J85="wo",0,IF(J85&gt;I85,1,0)))</f>
        <v>0</v>
      </c>
      <c r="Y85" s="263">
        <f t="shared" ref="Y85:Y90" si="228">IF(K85="wo",0,IF(L85="wo",1,IF(K85&gt;L85,1,0)))</f>
        <v>0</v>
      </c>
      <c r="Z85" s="263">
        <f t="shared" ref="Z85:Z90" si="229">IF(K85="wo",1,IF(L85="wo",0,IF(L85&gt;K85,1,0)))</f>
        <v>0</v>
      </c>
      <c r="AA85" s="263">
        <f t="shared" ref="AA85:AA90" si="230">IF(M85="wo",0,IF(N85="wo",1,IF(M85&gt;N85,1,0)))</f>
        <v>0</v>
      </c>
      <c r="AB85" s="263">
        <f t="shared" ref="AB85:AB90" si="231">IF(M85="wo",1,IF(N85="wo",0,IF(N85&gt;M85,1,0)))</f>
        <v>0</v>
      </c>
      <c r="AC85" s="263">
        <f t="shared" ref="AC85:AC90" si="232">IF(O85="wo",0,IF(P85="wo",1,IF(O85&gt;P85,1,0)))</f>
        <v>0</v>
      </c>
      <c r="AD85" s="263">
        <f t="shared" ref="AD85:AD90" si="233">IF(O85="wo",1,IF(P85="wo",0,IF(P85&gt;O85,1,0)))</f>
        <v>0</v>
      </c>
      <c r="AE85" s="263">
        <f t="shared" ref="AE85:AE90" si="234">IF(Q85="wo",0,IF(R85="wo",1,IF(Q85&gt;R85,1,0)))</f>
        <v>0</v>
      </c>
      <c r="AF85" s="263">
        <f t="shared" ref="AF85:AF90" si="235">IF(Q85="wo",1,IF(R85="wo",0,IF(R85&gt;Q85,1,0)))</f>
        <v>0</v>
      </c>
      <c r="AG85" s="264"/>
      <c r="AH85" s="264"/>
      <c r="AI85" s="265">
        <f t="shared" ref="AI85:AI90" si="236">IF(E85="",0,IF(E85="wo",0,IF(F85="wo",2,IF(AG85=AH85,0,IF(AG85&gt;AH85,2,1)))))</f>
        <v>0</v>
      </c>
      <c r="AJ85" s="265">
        <f t="shared" ref="AJ85:AJ90" si="237">IF(F85="",0,IF(F85="wo",0,IF(E85="wo",2,IF(AH85=AG85,0,IF(AH85&gt;AG85,2,1)))))</f>
        <v>0</v>
      </c>
      <c r="AK85" s="266" t="str">
        <f t="shared" ref="AK85:AK90" si="238">IF(E85="","",IF(E85="wo",0,IF(F85="wo",0,IF(E85=F85,"ERROR",IF(E85&gt;F85,F85,-1*E85)))))</f>
        <v>ERROR</v>
      </c>
      <c r="AL85" s="266" t="str">
        <f t="shared" ref="AL85:AL90" si="239">IF(G85="","",IF(G85="wo",0,IF(H85="wo",0,IF(G85=H85,"ERROR",IF(G85&gt;H85,H85,-1*G85)))))</f>
        <v/>
      </c>
      <c r="AM85" s="266" t="str">
        <f t="shared" ref="AM85:AM90" si="240">IF(I85="","",IF(I85="wo",0,IF(J85="wo",0,IF(I85=J85,"ERROR",IF(I85&gt;J85,J85,-1*I85)))))</f>
        <v/>
      </c>
      <c r="AN85" s="266" t="str">
        <f t="shared" ref="AN85:AN90" si="241">IF(K85="","",IF(K85="wo",0,IF(L85="wo",0,IF(K85=L85,"ERROR",IF(K85&gt;L85,L85,-1*K85)))))</f>
        <v/>
      </c>
      <c r="AO85" s="266" t="str">
        <f t="shared" ref="AO85:AO90" si="242">IF(M85="","",IF(M85="wo",0,IF(N85="wo",0,IF(M85=N85,"ERROR",IF(M85&gt;N85,N85,-1*M85)))))</f>
        <v/>
      </c>
      <c r="AP85" s="266" t="str">
        <f t="shared" ref="AP85:AP90" si="243">IF(O85="","",IF(O85="wo",0,IF(P85="wo",0,IF(O85=P85,"ERROR",IF(O85&gt;P85,P85,-1*O85)))))</f>
        <v/>
      </c>
      <c r="AQ85" s="266" t="str">
        <f t="shared" ref="AQ85:AQ90" si="244">IF(Q85="","",IF(Q85="wo",0,IF(R85="wo",0,IF(Q85=R85,"ERROR",IF(Q85&gt;R85,R85,-1*Q85)))))</f>
        <v/>
      </c>
      <c r="AR85" s="267" t="str">
        <f t="shared" ref="AR85:AR90" si="245">CONCATENATE(AG85,"  -  ",AH85)</f>
        <v xml:space="preserve">  -  </v>
      </c>
      <c r="AS85" s="268" t="str">
        <f t="shared" ref="AS85:AS90" si="246">AR85</f>
        <v xml:space="preserve">  -  </v>
      </c>
      <c r="AT85" s="265">
        <f t="shared" ref="AT85:AT90" si="247">IF(F85="",0,IF(F85="wo",0,IF(E85="wo",2,IF(AH85=AG85,0,IF(AH85&gt;AG85,2,1)))))</f>
        <v>0</v>
      </c>
      <c r="AU85" s="265">
        <f t="shared" ref="AU85:AU90" si="248">IF(E85="",0,IF(E85="wo",0,IF(F85="wo",2,IF(AG85=AH85,0,IF(AG85&gt;AH85,2,1)))))</f>
        <v>0</v>
      </c>
      <c r="AV85" s="266" t="str">
        <f t="shared" ref="AV85:AV90" si="249">IF(F85="","",IF(F85="wo",0,IF(E85="wo",0,IF(F85=E85,"ERROR",IF(F85&gt;E85,E85,-1*F85)))))</f>
        <v>ERROR</v>
      </c>
      <c r="AW85" s="266" t="str">
        <f t="shared" ref="AW85:AW90" si="250">IF(H85="","",IF(H85="wo",0,IF(G85="wo",0,IF(H85=G85,"ERROR",IF(H85&gt;G85,G85,-1*H85)))))</f>
        <v/>
      </c>
      <c r="AX85" s="266" t="str">
        <f t="shared" ref="AX85:AX90" si="251">IF(J85="","",IF(J85="wo",0,IF(I85="wo",0,IF(J85=I85,"ERROR",IF(J85&gt;I85,I85,-1*J85)))))</f>
        <v/>
      </c>
      <c r="AY85" s="266" t="str">
        <f t="shared" ref="AY85:AY90" si="252">IF(L85="","",IF(L85="wo",0,IF(K85="wo",0,IF(L85=K85,"ERROR",IF(L85&gt;K85,K85,-1*L85)))))</f>
        <v/>
      </c>
      <c r="AZ85" s="266" t="str">
        <f t="shared" ref="AZ85:AZ90" si="253">IF(N85="","",IF(N85="wo",0,IF(M85="wo",0,IF(N85=M85,"ERROR",IF(N85&gt;M85,M85,-1*N85)))))</f>
        <v/>
      </c>
      <c r="BA85" s="266" t="str">
        <f t="shared" ref="BA85:BA90" si="254">IF(P85="","",IF(P85="wo",0,IF(O85="wo",0,IF(P85=O85,"ERROR",IF(P85&gt;O85,O85,-1*P85)))))</f>
        <v/>
      </c>
      <c r="BB85" s="266" t="str">
        <f t="shared" ref="BB85:BB90" si="255">IF(R85="","",IF(R85="wo",0,IF(Q85="wo",0,IF(R85=Q85,"ERROR",IF(R85&gt;Q85,Q85,-1*R85)))))</f>
        <v/>
      </c>
      <c r="BC85" s="267" t="str">
        <f t="shared" ref="BC85:BC90" si="256">CONCATENATE(AH85,"  -  ",AG85)</f>
        <v xml:space="preserve">  -  </v>
      </c>
      <c r="BD85" s="268" t="str">
        <f t="shared" ref="BD85:BD90" si="257">BC85</f>
        <v xml:space="preserve">  -  </v>
      </c>
      <c r="BE85" s="269">
        <f>SUMIF(C85:C91,1,AI85:AI91)+SUMIF(D85:D91,1,AJ85:AJ91)</f>
        <v>0</v>
      </c>
      <c r="BF85" s="269" t="str">
        <f>IF(BE85&lt;&gt;0,RANK(BE85,BE85:BE91),"")</f>
        <v/>
      </c>
      <c r="BG85" s="270">
        <f>SUMIF(A85:A88,C85,B85:B88)</f>
        <v>9</v>
      </c>
      <c r="BH85" s="271">
        <f>SUMIF(A85:A88,D85,B85:B88)</f>
        <v>8</v>
      </c>
      <c r="BI85" s="237" t="s">
        <v>54</v>
      </c>
      <c r="BJ85" s="238">
        <f>1+BJ79</f>
        <v>13</v>
      </c>
      <c r="BK85" s="272">
        <v>1</v>
      </c>
      <c r="BL85" s="273" t="str">
        <f t="shared" ref="BL85:BL90" si="258">CONCATENATE(C85," ","-"," ",D85)</f>
        <v>1 - 3</v>
      </c>
      <c r="BM85" s="304"/>
      <c r="BN85" s="274"/>
      <c r="BO85" s="275"/>
      <c r="BP85" s="1172">
        <v>1</v>
      </c>
      <c r="BQ85" s="1173"/>
      <c r="BR85" s="1318" t="str">
        <f>IF(BQ85="","",VLOOKUP(BQ85,СписокКМ!$A$188:$C$236,3,FALSE))</f>
        <v/>
      </c>
      <c r="BS85" s="1318" t="e">
        <f>IF(BP85="","",VLOOKUP(BP85,СписокКМ!BS:BX,2,FALSE))</f>
        <v>#N/A</v>
      </c>
      <c r="BT85" s="1318" t="str">
        <f>IF(BQ85="","",VLOOKUP(BQ85,СписокКМ!$A$188:$C$236,3,FALSE))</f>
        <v/>
      </c>
      <c r="BU85" s="1318" t="str">
        <f>IF(BR85="","",VLOOKUP(BR85,СписокКМ!BU:BZ,2,FALSE))</f>
        <v/>
      </c>
      <c r="BV85" s="1177"/>
      <c r="BW85" s="1179"/>
      <c r="BX85" s="1179"/>
      <c r="BY85" s="1180"/>
      <c r="BZ85" s="276"/>
      <c r="CA85" s="277" t="str">
        <f>IF(AG87&lt;AH87,AI87,IF(AH87&lt;AG87,AI87," "))</f>
        <v xml:space="preserve"> </v>
      </c>
      <c r="CB85" s="278"/>
      <c r="CC85" s="279"/>
      <c r="CD85" s="277" t="str">
        <f>IF(AG85&lt;AH85,AI85,IF(AH85&lt;AG85,AI85," "))</f>
        <v xml:space="preserve"> </v>
      </c>
      <c r="CE85" s="280"/>
      <c r="CF85" s="279"/>
      <c r="CG85" s="277" t="str">
        <f>IF(AG89&lt;AH89,AI89,IF(AH89&lt;AG89,AI89," "))</f>
        <v xml:space="preserve"> </v>
      </c>
      <c r="CH85" s="278"/>
      <c r="CI85" s="1171"/>
      <c r="CJ85" s="1190">
        <f>BE85</f>
        <v>0</v>
      </c>
      <c r="CK85" s="1183"/>
      <c r="CL85" s="1185" t="str">
        <f>IF(BF86="",BF85,BF86)</f>
        <v/>
      </c>
      <c r="CN85" s="313" t="s">
        <v>59</v>
      </c>
      <c r="CO85" s="310">
        <f>BQ85</f>
        <v>0</v>
      </c>
      <c r="CP85" s="312" t="str">
        <f>IF(CO85="","",VLOOKUP(CO85,СписокКМ!$A$188:$C$236,3,FALSE))</f>
        <v>Х</v>
      </c>
      <c r="CQ85" s="310">
        <f>BQ89</f>
        <v>0</v>
      </c>
      <c r="CR85" s="312" t="str">
        <f>IF(CQ85="","",VLOOKUP(CQ85,СписокКМ!$A$188:$C$236,3,FALSE))</f>
        <v>Х</v>
      </c>
    </row>
    <row r="86" spans="1:96" ht="12.95" customHeight="1" x14ac:dyDescent="0.2">
      <c r="A86" s="255">
        <v>2</v>
      </c>
      <c r="B86" s="281">
        <f>IF(R84="","",VLOOKUP(R84,'[61]Посев групп'!B:L,4,FALSE))</f>
        <v>7</v>
      </c>
      <c r="C86" s="257">
        <v>2</v>
      </c>
      <c r="D86" s="258">
        <v>4</v>
      </c>
      <c r="E86" s="259">
        <v>1</v>
      </c>
      <c r="F86" s="260">
        <v>1</v>
      </c>
      <c r="G86" s="261"/>
      <c r="H86" s="262"/>
      <c r="I86" s="259"/>
      <c r="J86" s="260"/>
      <c r="K86" s="261"/>
      <c r="L86" s="262"/>
      <c r="M86" s="259"/>
      <c r="N86" s="260"/>
      <c r="O86" s="261"/>
      <c r="P86" s="262"/>
      <c r="Q86" s="259"/>
      <c r="R86" s="260"/>
      <c r="S86" s="263">
        <f t="shared" si="222"/>
        <v>0</v>
      </c>
      <c r="T86" s="263">
        <f t="shared" si="223"/>
        <v>0</v>
      </c>
      <c r="U86" s="263">
        <f t="shared" si="224"/>
        <v>0</v>
      </c>
      <c r="V86" s="263">
        <f t="shared" si="225"/>
        <v>0</v>
      </c>
      <c r="W86" s="263">
        <f t="shared" si="226"/>
        <v>0</v>
      </c>
      <c r="X86" s="263">
        <f t="shared" si="227"/>
        <v>0</v>
      </c>
      <c r="Y86" s="263">
        <f t="shared" si="228"/>
        <v>0</v>
      </c>
      <c r="Z86" s="263">
        <f t="shared" si="229"/>
        <v>0</v>
      </c>
      <c r="AA86" s="263">
        <f t="shared" si="230"/>
        <v>0</v>
      </c>
      <c r="AB86" s="263">
        <f t="shared" si="231"/>
        <v>0</v>
      </c>
      <c r="AC86" s="263">
        <f t="shared" si="232"/>
        <v>0</v>
      </c>
      <c r="AD86" s="263">
        <f t="shared" si="233"/>
        <v>0</v>
      </c>
      <c r="AE86" s="263">
        <f t="shared" si="234"/>
        <v>0</v>
      </c>
      <c r="AF86" s="263">
        <f t="shared" si="235"/>
        <v>0</v>
      </c>
      <c r="AG86" s="264"/>
      <c r="AH86" s="264"/>
      <c r="AI86" s="265">
        <f t="shared" si="236"/>
        <v>0</v>
      </c>
      <c r="AJ86" s="265">
        <f t="shared" si="237"/>
        <v>0</v>
      </c>
      <c r="AK86" s="266" t="str">
        <f t="shared" si="238"/>
        <v>ERROR</v>
      </c>
      <c r="AL86" s="266" t="str">
        <f t="shared" si="239"/>
        <v/>
      </c>
      <c r="AM86" s="266" t="str">
        <f t="shared" si="240"/>
        <v/>
      </c>
      <c r="AN86" s="266" t="str">
        <f t="shared" si="241"/>
        <v/>
      </c>
      <c r="AO86" s="266" t="str">
        <f t="shared" si="242"/>
        <v/>
      </c>
      <c r="AP86" s="266" t="str">
        <f t="shared" si="243"/>
        <v/>
      </c>
      <c r="AQ86" s="266" t="str">
        <f t="shared" si="244"/>
        <v/>
      </c>
      <c r="AR86" s="267" t="str">
        <f t="shared" si="245"/>
        <v xml:space="preserve">  -  </v>
      </c>
      <c r="AS86" s="268" t="str">
        <f t="shared" si="246"/>
        <v xml:space="preserve">  -  </v>
      </c>
      <c r="AT86" s="265">
        <f t="shared" si="247"/>
        <v>0</v>
      </c>
      <c r="AU86" s="265">
        <f t="shared" si="248"/>
        <v>0</v>
      </c>
      <c r="AV86" s="266" t="str">
        <f t="shared" si="249"/>
        <v>ERROR</v>
      </c>
      <c r="AW86" s="266" t="str">
        <f t="shared" si="250"/>
        <v/>
      </c>
      <c r="AX86" s="266" t="str">
        <f t="shared" si="251"/>
        <v/>
      </c>
      <c r="AY86" s="266" t="str">
        <f t="shared" si="252"/>
        <v/>
      </c>
      <c r="AZ86" s="266" t="str">
        <f t="shared" si="253"/>
        <v/>
      </c>
      <c r="BA86" s="266" t="str">
        <f t="shared" si="254"/>
        <v/>
      </c>
      <c r="BB86" s="266" t="str">
        <f t="shared" si="255"/>
        <v/>
      </c>
      <c r="BC86" s="267" t="str">
        <f t="shared" si="256"/>
        <v xml:space="preserve">  -  </v>
      </c>
      <c r="BD86" s="268" t="str">
        <f t="shared" si="257"/>
        <v xml:space="preserve">  -  </v>
      </c>
      <c r="BE86" s="282"/>
      <c r="BF86" s="282"/>
      <c r="BG86" s="270">
        <f>SUMIF(A85:A88,C86,B85:B88)</f>
        <v>7</v>
      </c>
      <c r="BH86" s="271">
        <f>SUMIF(A85:A88,D86,B85:B88)</f>
        <v>6</v>
      </c>
      <c r="BI86" s="237" t="str">
        <f>BI85</f>
        <v>Группа 3</v>
      </c>
      <c r="BJ86" s="238">
        <f>1+BJ85</f>
        <v>14</v>
      </c>
      <c r="BK86" s="272">
        <v>1</v>
      </c>
      <c r="BL86" s="283" t="str">
        <f t="shared" si="258"/>
        <v>2 - 4</v>
      </c>
      <c r="BM86" s="304"/>
      <c r="BN86" s="274"/>
      <c r="BO86" s="284"/>
      <c r="BP86" s="1172"/>
      <c r="BQ86" s="1174"/>
      <c r="BR86" s="1321" t="str">
        <f>IF(BO86="","",VLOOKUP(BO86,СписокКМ!BR:BW,2,FALSE))</f>
        <v/>
      </c>
      <c r="BS86" s="1321" t="str">
        <f>IF(BP86="","",VLOOKUP(BP86,СписокКМ!BS:BX,2,FALSE))</f>
        <v/>
      </c>
      <c r="BT86" s="1321" t="str">
        <f>IF(BQ86="","",VLOOKUP(BQ86,СписокКМ!BT:BY,2,FALSE))</f>
        <v/>
      </c>
      <c r="BU86" s="1321" t="str">
        <f>IF(BR86="","",VLOOKUP(BR86,СписокКМ!BU:BZ,2,FALSE))</f>
        <v/>
      </c>
      <c r="BV86" s="1178"/>
      <c r="BW86" s="1181"/>
      <c r="BX86" s="1181"/>
      <c r="BY86" s="1182"/>
      <c r="BZ86" s="1187" t="str">
        <f>IF(AI87&lt;AJ87,AR87,IF(AJ87&lt;AI87,AS87," "))</f>
        <v xml:space="preserve"> </v>
      </c>
      <c r="CA86" s="1188"/>
      <c r="CB86" s="1189"/>
      <c r="CC86" s="1187" t="str">
        <f>IF(AI85&lt;AJ85,AR85,IF(AJ85&lt;AI85,AS85," "))</f>
        <v xml:space="preserve"> </v>
      </c>
      <c r="CD86" s="1188"/>
      <c r="CE86" s="1189"/>
      <c r="CF86" s="1187" t="str">
        <f>IF(AI89&lt;AJ89,AR89,IF(AJ89&lt;AI89,AS89," "))</f>
        <v xml:space="preserve"> </v>
      </c>
      <c r="CG86" s="1188"/>
      <c r="CH86" s="1189"/>
      <c r="CI86" s="1171"/>
      <c r="CJ86" s="1191"/>
      <c r="CK86" s="1184"/>
      <c r="CL86" s="1186"/>
      <c r="CN86" s="313" t="s">
        <v>60</v>
      </c>
      <c r="CO86" s="310">
        <f>BQ87</f>
        <v>0</v>
      </c>
      <c r="CP86" s="312" t="str">
        <f>IF(CO86="","",VLOOKUP(CO86,СписокКМ!$A$188:$C$236,3,FALSE))</f>
        <v>Х</v>
      </c>
      <c r="CQ86" s="310">
        <f>BQ91</f>
        <v>0</v>
      </c>
      <c r="CR86" s="312" t="str">
        <f>IF(CQ86="","",VLOOKUP(CQ86,СписокКМ!$A$188:$C$236,3,FALSE))</f>
        <v>Х</v>
      </c>
    </row>
    <row r="87" spans="1:96" ht="12.95" customHeight="1" x14ac:dyDescent="0.2">
      <c r="A87" s="255">
        <v>3</v>
      </c>
      <c r="B87" s="281">
        <f>IF(R84="","",VLOOKUP(R84,'[61]Посев групп'!B:L,6,FALSE))</f>
        <v>8</v>
      </c>
      <c r="C87" s="257">
        <v>1</v>
      </c>
      <c r="D87" s="258">
        <v>2</v>
      </c>
      <c r="E87" s="259">
        <v>1</v>
      </c>
      <c r="F87" s="260">
        <v>1</v>
      </c>
      <c r="G87" s="261"/>
      <c r="H87" s="262"/>
      <c r="I87" s="259"/>
      <c r="J87" s="260"/>
      <c r="K87" s="261"/>
      <c r="L87" s="262"/>
      <c r="M87" s="259"/>
      <c r="N87" s="260"/>
      <c r="O87" s="261"/>
      <c r="P87" s="262"/>
      <c r="Q87" s="259"/>
      <c r="R87" s="260"/>
      <c r="S87" s="263">
        <f t="shared" si="222"/>
        <v>0</v>
      </c>
      <c r="T87" s="263">
        <f t="shared" si="223"/>
        <v>0</v>
      </c>
      <c r="U87" s="263">
        <f t="shared" si="224"/>
        <v>0</v>
      </c>
      <c r="V87" s="263">
        <f t="shared" si="225"/>
        <v>0</v>
      </c>
      <c r="W87" s="263">
        <f t="shared" si="226"/>
        <v>0</v>
      </c>
      <c r="X87" s="263">
        <f t="shared" si="227"/>
        <v>0</v>
      </c>
      <c r="Y87" s="263">
        <f t="shared" si="228"/>
        <v>0</v>
      </c>
      <c r="Z87" s="263">
        <f t="shared" si="229"/>
        <v>0</v>
      </c>
      <c r="AA87" s="263">
        <f t="shared" si="230"/>
        <v>0</v>
      </c>
      <c r="AB87" s="263">
        <f t="shared" si="231"/>
        <v>0</v>
      </c>
      <c r="AC87" s="263">
        <f t="shared" si="232"/>
        <v>0</v>
      </c>
      <c r="AD87" s="263">
        <f t="shared" si="233"/>
        <v>0</v>
      </c>
      <c r="AE87" s="263">
        <f t="shared" si="234"/>
        <v>0</v>
      </c>
      <c r="AF87" s="263">
        <f t="shared" si="235"/>
        <v>0</v>
      </c>
      <c r="AG87" s="264"/>
      <c r="AH87" s="264"/>
      <c r="AI87" s="265">
        <f t="shared" si="236"/>
        <v>0</v>
      </c>
      <c r="AJ87" s="265">
        <f t="shared" si="237"/>
        <v>0</v>
      </c>
      <c r="AK87" s="266" t="str">
        <f t="shared" si="238"/>
        <v>ERROR</v>
      </c>
      <c r="AL87" s="266" t="str">
        <f t="shared" si="239"/>
        <v/>
      </c>
      <c r="AM87" s="266" t="str">
        <f t="shared" si="240"/>
        <v/>
      </c>
      <c r="AN87" s="266" t="str">
        <f t="shared" si="241"/>
        <v/>
      </c>
      <c r="AO87" s="266" t="str">
        <f t="shared" si="242"/>
        <v/>
      </c>
      <c r="AP87" s="266" t="str">
        <f t="shared" si="243"/>
        <v/>
      </c>
      <c r="AQ87" s="266" t="str">
        <f t="shared" si="244"/>
        <v/>
      </c>
      <c r="AR87" s="267" t="str">
        <f t="shared" si="245"/>
        <v xml:space="preserve">  -  </v>
      </c>
      <c r="AS87" s="268" t="str">
        <f t="shared" si="246"/>
        <v xml:space="preserve">  -  </v>
      </c>
      <c r="AT87" s="265">
        <f t="shared" si="247"/>
        <v>0</v>
      </c>
      <c r="AU87" s="265">
        <f t="shared" si="248"/>
        <v>0</v>
      </c>
      <c r="AV87" s="266" t="str">
        <f t="shared" si="249"/>
        <v>ERROR</v>
      </c>
      <c r="AW87" s="266" t="str">
        <f t="shared" si="250"/>
        <v/>
      </c>
      <c r="AX87" s="266" t="str">
        <f t="shared" si="251"/>
        <v/>
      </c>
      <c r="AY87" s="266" t="str">
        <f t="shared" si="252"/>
        <v/>
      </c>
      <c r="AZ87" s="266" t="str">
        <f t="shared" si="253"/>
        <v/>
      </c>
      <c r="BA87" s="266" t="str">
        <f t="shared" si="254"/>
        <v/>
      </c>
      <c r="BB87" s="266" t="str">
        <f t="shared" si="255"/>
        <v/>
      </c>
      <c r="BC87" s="267" t="str">
        <f t="shared" si="256"/>
        <v xml:space="preserve">  -  </v>
      </c>
      <c r="BD87" s="268" t="str">
        <f t="shared" si="257"/>
        <v xml:space="preserve">  -  </v>
      </c>
      <c r="BE87" s="269">
        <f>SUMIF(C85:C91,2,AI85:AI91)+SUMIF(D85:D91,2,AJ85:AJ91)</f>
        <v>0</v>
      </c>
      <c r="BF87" s="269" t="str">
        <f>IF(BE87&lt;&gt;0,RANK(BE87,BE85:BE91),"")</f>
        <v/>
      </c>
      <c r="BG87" s="270">
        <f>SUMIF(A85:A88,C87,B85:B88)</f>
        <v>9</v>
      </c>
      <c r="BH87" s="271">
        <f>SUMIF(A85:A88,D87,B85:B88)</f>
        <v>7</v>
      </c>
      <c r="BI87" s="237" t="str">
        <f>BI86</f>
        <v>Группа 3</v>
      </c>
      <c r="BJ87" s="238">
        <f>1+BJ86</f>
        <v>15</v>
      </c>
      <c r="BK87" s="272">
        <v>2</v>
      </c>
      <c r="BL87" s="285" t="str">
        <f t="shared" si="258"/>
        <v>1 - 2</v>
      </c>
      <c r="BM87" s="305"/>
      <c r="BN87" s="286"/>
      <c r="BO87" s="287"/>
      <c r="BP87" s="1192">
        <v>2</v>
      </c>
      <c r="BQ87" s="1173"/>
      <c r="BR87" s="1318" t="str">
        <f>IF(BQ87="","",VLOOKUP(BQ87,СписокКМ!$A$188:$C$236,3,FALSE))</f>
        <v/>
      </c>
      <c r="BS87" s="1318" t="e">
        <f>IF(BP87="","",VLOOKUP(BP87,СписокКМ!BS:BX,2,FALSE))</f>
        <v>#N/A</v>
      </c>
      <c r="BT87" s="1318" t="str">
        <f>IF(BQ87="","",VLOOKUP(BQ87,СписокКМ!$A$188:$C$236,3,FALSE))</f>
        <v/>
      </c>
      <c r="BU87" s="1318" t="str">
        <f>IF(BR87="","",VLOOKUP(BR87,СписокКМ!BU:BZ,2,FALSE))</f>
        <v/>
      </c>
      <c r="BV87" s="1177"/>
      <c r="BW87" s="288"/>
      <c r="BX87" s="277" t="str">
        <f>IF(AG87&lt;AH87,AT87,IF(AH87&lt;AG87,AT87," "))</f>
        <v xml:space="preserve"> </v>
      </c>
      <c r="BY87" s="278"/>
      <c r="BZ87" s="1179"/>
      <c r="CA87" s="1179"/>
      <c r="CB87" s="1180"/>
      <c r="CC87" s="279"/>
      <c r="CD87" s="277" t="str">
        <f>IF(AG90&lt;AH90,AI90,IF(AH90&lt;AG90,AI90," "))</f>
        <v xml:space="preserve"> </v>
      </c>
      <c r="CE87" s="278"/>
      <c r="CF87" s="289"/>
      <c r="CG87" s="290" t="str">
        <f>IF(AG86&lt;AH86,AI86,IF(AH86&lt;AG86,AI86," "))</f>
        <v xml:space="preserve"> </v>
      </c>
      <c r="CH87" s="280"/>
      <c r="CI87" s="1171"/>
      <c r="CJ87" s="1190">
        <f>BE87</f>
        <v>0</v>
      </c>
      <c r="CK87" s="1183"/>
      <c r="CL87" s="1185" t="str">
        <f>IF(BF88="",BF87,BF88)</f>
        <v/>
      </c>
      <c r="CN87" s="313" t="s">
        <v>61</v>
      </c>
      <c r="CO87" s="310">
        <f>BQ85</f>
        <v>0</v>
      </c>
      <c r="CP87" s="312" t="str">
        <f>IF(CO87="","",VLOOKUP(CO87,СписокКМ!$A$188:$C$236,3,FALSE))</f>
        <v>Х</v>
      </c>
      <c r="CQ87" s="310">
        <f>BQ87</f>
        <v>0</v>
      </c>
      <c r="CR87" s="312" t="str">
        <f>IF(CQ87="","",VLOOKUP(CQ87,СписокКМ!$A$188:$C$236,3,FALSE))</f>
        <v>Х</v>
      </c>
    </row>
    <row r="88" spans="1:96" ht="12.95" customHeight="1" x14ac:dyDescent="0.2">
      <c r="A88" s="255">
        <v>4</v>
      </c>
      <c r="B88" s="281">
        <f>IF(R84="","",VLOOKUP(R84,'[61]Посев групп'!B:L,8,FALSE))</f>
        <v>6</v>
      </c>
      <c r="C88" s="257">
        <v>3</v>
      </c>
      <c r="D88" s="258">
        <v>4</v>
      </c>
      <c r="E88" s="259">
        <v>1</v>
      </c>
      <c r="F88" s="260">
        <v>1</v>
      </c>
      <c r="G88" s="261"/>
      <c r="H88" s="262"/>
      <c r="I88" s="259"/>
      <c r="J88" s="260"/>
      <c r="K88" s="261"/>
      <c r="L88" s="262"/>
      <c r="M88" s="259"/>
      <c r="N88" s="260"/>
      <c r="O88" s="261"/>
      <c r="P88" s="262"/>
      <c r="Q88" s="259"/>
      <c r="R88" s="260"/>
      <c r="S88" s="263">
        <f t="shared" si="222"/>
        <v>0</v>
      </c>
      <c r="T88" s="263">
        <f t="shared" si="223"/>
        <v>0</v>
      </c>
      <c r="U88" s="263">
        <f t="shared" si="224"/>
        <v>0</v>
      </c>
      <c r="V88" s="263">
        <f t="shared" si="225"/>
        <v>0</v>
      </c>
      <c r="W88" s="263">
        <f t="shared" si="226"/>
        <v>0</v>
      </c>
      <c r="X88" s="263">
        <f t="shared" si="227"/>
        <v>0</v>
      </c>
      <c r="Y88" s="263">
        <f t="shared" si="228"/>
        <v>0</v>
      </c>
      <c r="Z88" s="263">
        <f t="shared" si="229"/>
        <v>0</v>
      </c>
      <c r="AA88" s="263">
        <f t="shared" si="230"/>
        <v>0</v>
      </c>
      <c r="AB88" s="263">
        <f t="shared" si="231"/>
        <v>0</v>
      </c>
      <c r="AC88" s="263">
        <f t="shared" si="232"/>
        <v>0</v>
      </c>
      <c r="AD88" s="263">
        <f t="shared" si="233"/>
        <v>0</v>
      </c>
      <c r="AE88" s="263">
        <f t="shared" si="234"/>
        <v>0</v>
      </c>
      <c r="AF88" s="263">
        <f t="shared" si="235"/>
        <v>0</v>
      </c>
      <c r="AG88" s="264"/>
      <c r="AH88" s="264"/>
      <c r="AI88" s="265">
        <f t="shared" si="236"/>
        <v>0</v>
      </c>
      <c r="AJ88" s="265">
        <f t="shared" si="237"/>
        <v>0</v>
      </c>
      <c r="AK88" s="266" t="str">
        <f t="shared" si="238"/>
        <v>ERROR</v>
      </c>
      <c r="AL88" s="266" t="str">
        <f t="shared" si="239"/>
        <v/>
      </c>
      <c r="AM88" s="266" t="str">
        <f t="shared" si="240"/>
        <v/>
      </c>
      <c r="AN88" s="266" t="str">
        <f t="shared" si="241"/>
        <v/>
      </c>
      <c r="AO88" s="266" t="str">
        <f t="shared" si="242"/>
        <v/>
      </c>
      <c r="AP88" s="266" t="str">
        <f t="shared" si="243"/>
        <v/>
      </c>
      <c r="AQ88" s="266" t="str">
        <f t="shared" si="244"/>
        <v/>
      </c>
      <c r="AR88" s="267" t="str">
        <f t="shared" si="245"/>
        <v xml:space="preserve">  -  </v>
      </c>
      <c r="AS88" s="268" t="str">
        <f t="shared" si="246"/>
        <v xml:space="preserve">  -  </v>
      </c>
      <c r="AT88" s="265">
        <f t="shared" si="247"/>
        <v>0</v>
      </c>
      <c r="AU88" s="265">
        <f t="shared" si="248"/>
        <v>0</v>
      </c>
      <c r="AV88" s="266" t="str">
        <f t="shared" si="249"/>
        <v>ERROR</v>
      </c>
      <c r="AW88" s="266" t="str">
        <f t="shared" si="250"/>
        <v/>
      </c>
      <c r="AX88" s="266" t="str">
        <f t="shared" si="251"/>
        <v/>
      </c>
      <c r="AY88" s="266" t="str">
        <f t="shared" si="252"/>
        <v/>
      </c>
      <c r="AZ88" s="266" t="str">
        <f t="shared" si="253"/>
        <v/>
      </c>
      <c r="BA88" s="266" t="str">
        <f t="shared" si="254"/>
        <v/>
      </c>
      <c r="BB88" s="266" t="str">
        <f t="shared" si="255"/>
        <v/>
      </c>
      <c r="BC88" s="267" t="str">
        <f t="shared" si="256"/>
        <v xml:space="preserve">  -  </v>
      </c>
      <c r="BD88" s="268" t="str">
        <f t="shared" si="257"/>
        <v xml:space="preserve">  -  </v>
      </c>
      <c r="BE88" s="282"/>
      <c r="BF88" s="282"/>
      <c r="BG88" s="270">
        <f>SUMIF(A85:A88,C88,B85:B88)</f>
        <v>8</v>
      </c>
      <c r="BH88" s="271">
        <f>SUMIF(A85:A88,D88,B85:B88)</f>
        <v>6</v>
      </c>
      <c r="BI88" s="237" t="str">
        <f>BI87</f>
        <v>Группа 3</v>
      </c>
      <c r="BJ88" s="238">
        <f>1+BJ87</f>
        <v>16</v>
      </c>
      <c r="BK88" s="272">
        <v>2</v>
      </c>
      <c r="BL88" s="285" t="str">
        <f t="shared" si="258"/>
        <v>3 - 4</v>
      </c>
      <c r="BM88" s="305"/>
      <c r="BN88" s="286"/>
      <c r="BO88" s="287"/>
      <c r="BP88" s="1193"/>
      <c r="BQ88" s="1174"/>
      <c r="BR88" s="1321" t="str">
        <f>IF(BO88="","",VLOOKUP(BO88,СписокКМ!BR:BW,2,FALSE))</f>
        <v/>
      </c>
      <c r="BS88" s="1321" t="str">
        <f>IF(BP88="","",VLOOKUP(BP88,СписокКМ!BS:BX,2,FALSE))</f>
        <v/>
      </c>
      <c r="BT88" s="1321" t="str">
        <f>IF(BQ88="","",VLOOKUP(BQ88,СписокКМ!BT:BY,2,FALSE))</f>
        <v/>
      </c>
      <c r="BU88" s="1321" t="str">
        <f>IF(BR88="","",VLOOKUP(BR88,СписокКМ!BU:BZ,2,FALSE))</f>
        <v/>
      </c>
      <c r="BV88" s="1178"/>
      <c r="BW88" s="1187" t="str">
        <f>IF(AI87&gt;AJ87,BC87,IF(AJ87&gt;AI87,BD87," "))</f>
        <v xml:space="preserve"> </v>
      </c>
      <c r="BX88" s="1188"/>
      <c r="BY88" s="1189"/>
      <c r="BZ88" s="1181"/>
      <c r="CA88" s="1181"/>
      <c r="CB88" s="1182"/>
      <c r="CC88" s="1187" t="str">
        <f>IF(AI90&lt;AJ90,AR90,IF(AJ90&lt;AI90,AS90," "))</f>
        <v xml:space="preserve"> </v>
      </c>
      <c r="CD88" s="1188"/>
      <c r="CE88" s="1189"/>
      <c r="CF88" s="1187" t="str">
        <f>IF(AI86&lt;AJ86,AR86,IF(AJ86&lt;AI86,AS86," "))</f>
        <v xml:space="preserve"> </v>
      </c>
      <c r="CG88" s="1188"/>
      <c r="CH88" s="1189"/>
      <c r="CI88" s="1171"/>
      <c r="CJ88" s="1191"/>
      <c r="CK88" s="1184"/>
      <c r="CL88" s="1186"/>
      <c r="CN88" s="313" t="s">
        <v>62</v>
      </c>
      <c r="CO88" s="310">
        <f>BQ89</f>
        <v>0</v>
      </c>
      <c r="CP88" s="312" t="str">
        <f>IF(CO88="","",VLOOKUP(CO88,СписокКМ!$A$188:$C$236,3,FALSE))</f>
        <v>Х</v>
      </c>
      <c r="CQ88" s="310">
        <f>BQ91</f>
        <v>0</v>
      </c>
      <c r="CR88" s="312" t="str">
        <f>IF(CQ88="","",VLOOKUP(CQ88,СписокКМ!$A$188:$C$236,3,FALSE))</f>
        <v>Х</v>
      </c>
    </row>
    <row r="89" spans="1:96" ht="12.95" customHeight="1" x14ac:dyDescent="0.2">
      <c r="A89" s="255">
        <v>5</v>
      </c>
      <c r="B89" s="291"/>
      <c r="C89" s="257">
        <v>1</v>
      </c>
      <c r="D89" s="258">
        <v>4</v>
      </c>
      <c r="E89" s="259">
        <v>1</v>
      </c>
      <c r="F89" s="260">
        <v>1</v>
      </c>
      <c r="G89" s="261"/>
      <c r="H89" s="262"/>
      <c r="I89" s="259"/>
      <c r="J89" s="260"/>
      <c r="K89" s="261"/>
      <c r="L89" s="262"/>
      <c r="M89" s="259"/>
      <c r="N89" s="260"/>
      <c r="O89" s="261"/>
      <c r="P89" s="262"/>
      <c r="Q89" s="259"/>
      <c r="R89" s="260"/>
      <c r="S89" s="263">
        <f t="shared" si="222"/>
        <v>0</v>
      </c>
      <c r="T89" s="263">
        <f t="shared" si="223"/>
        <v>0</v>
      </c>
      <c r="U89" s="263">
        <f t="shared" si="224"/>
        <v>0</v>
      </c>
      <c r="V89" s="263">
        <f t="shared" si="225"/>
        <v>0</v>
      </c>
      <c r="W89" s="263">
        <f t="shared" si="226"/>
        <v>0</v>
      </c>
      <c r="X89" s="263">
        <f t="shared" si="227"/>
        <v>0</v>
      </c>
      <c r="Y89" s="263">
        <f t="shared" si="228"/>
        <v>0</v>
      </c>
      <c r="Z89" s="263">
        <f t="shared" si="229"/>
        <v>0</v>
      </c>
      <c r="AA89" s="263">
        <f t="shared" si="230"/>
        <v>0</v>
      </c>
      <c r="AB89" s="263">
        <f t="shared" si="231"/>
        <v>0</v>
      </c>
      <c r="AC89" s="263">
        <f t="shared" si="232"/>
        <v>0</v>
      </c>
      <c r="AD89" s="263">
        <f t="shared" si="233"/>
        <v>0</v>
      </c>
      <c r="AE89" s="263">
        <f t="shared" si="234"/>
        <v>0</v>
      </c>
      <c r="AF89" s="263">
        <f t="shared" si="235"/>
        <v>0</v>
      </c>
      <c r="AG89" s="264"/>
      <c r="AH89" s="264"/>
      <c r="AI89" s="265">
        <f t="shared" si="236"/>
        <v>0</v>
      </c>
      <c r="AJ89" s="265">
        <f t="shared" si="237"/>
        <v>0</v>
      </c>
      <c r="AK89" s="266" t="str">
        <f t="shared" si="238"/>
        <v>ERROR</v>
      </c>
      <c r="AL89" s="266" t="str">
        <f t="shared" si="239"/>
        <v/>
      </c>
      <c r="AM89" s="266" t="str">
        <f t="shared" si="240"/>
        <v/>
      </c>
      <c r="AN89" s="266" t="str">
        <f t="shared" si="241"/>
        <v/>
      </c>
      <c r="AO89" s="266" t="str">
        <f t="shared" si="242"/>
        <v/>
      </c>
      <c r="AP89" s="266" t="str">
        <f t="shared" si="243"/>
        <v/>
      </c>
      <c r="AQ89" s="266" t="str">
        <f t="shared" si="244"/>
        <v/>
      </c>
      <c r="AR89" s="267" t="str">
        <f t="shared" si="245"/>
        <v xml:space="preserve">  -  </v>
      </c>
      <c r="AS89" s="268" t="str">
        <f t="shared" si="246"/>
        <v xml:space="preserve">  -  </v>
      </c>
      <c r="AT89" s="265">
        <f t="shared" si="247"/>
        <v>0</v>
      </c>
      <c r="AU89" s="265">
        <f t="shared" si="248"/>
        <v>0</v>
      </c>
      <c r="AV89" s="266" t="str">
        <f t="shared" si="249"/>
        <v>ERROR</v>
      </c>
      <c r="AW89" s="266" t="str">
        <f t="shared" si="250"/>
        <v/>
      </c>
      <c r="AX89" s="266" t="str">
        <f t="shared" si="251"/>
        <v/>
      </c>
      <c r="AY89" s="266" t="str">
        <f t="shared" si="252"/>
        <v/>
      </c>
      <c r="AZ89" s="266" t="str">
        <f t="shared" si="253"/>
        <v/>
      </c>
      <c r="BA89" s="266" t="str">
        <f t="shared" si="254"/>
        <v/>
      </c>
      <c r="BB89" s="266" t="str">
        <f t="shared" si="255"/>
        <v/>
      </c>
      <c r="BC89" s="267" t="str">
        <f t="shared" si="256"/>
        <v xml:space="preserve">  -  </v>
      </c>
      <c r="BD89" s="268" t="str">
        <f t="shared" si="257"/>
        <v xml:space="preserve">  -  </v>
      </c>
      <c r="BE89" s="269">
        <f>SUMIF(C85:C91,3,AI85:AI91)+SUMIF(D85:D91,3,AJ85:AJ91)</f>
        <v>0</v>
      </c>
      <c r="BF89" s="269" t="str">
        <f>IF(BE89&lt;&gt;0,RANK(BE89,BE85:BE91),"")</f>
        <v/>
      </c>
      <c r="BG89" s="270">
        <f>SUMIF(A85:A88,C89,B85:B88)</f>
        <v>9</v>
      </c>
      <c r="BH89" s="271">
        <f>SUMIF(A85:A88,D89,B85:B88)</f>
        <v>6</v>
      </c>
      <c r="BI89" s="237" t="str">
        <f>BI88</f>
        <v>Группа 3</v>
      </c>
      <c r="BJ89" s="238">
        <f>1+BJ88</f>
        <v>17</v>
      </c>
      <c r="BK89" s="272">
        <v>3</v>
      </c>
      <c r="BL89" s="283" t="str">
        <f t="shared" si="258"/>
        <v>1 - 4</v>
      </c>
      <c r="BM89" s="304"/>
      <c r="BN89" s="274"/>
      <c r="BO89" s="284"/>
      <c r="BP89" s="1192">
        <v>3</v>
      </c>
      <c r="BQ89" s="1173"/>
      <c r="BR89" s="1318" t="str">
        <f>IF(BQ89="","",VLOOKUP(BQ89,СписокКМ!$A$188:$C$236,3,FALSE))</f>
        <v/>
      </c>
      <c r="BS89" s="1318" t="e">
        <f>IF(BP89="","",VLOOKUP(BP89,СписокКМ!BS:BX,2,FALSE))</f>
        <v>#N/A</v>
      </c>
      <c r="BT89" s="1318" t="str">
        <f>IF(BQ89="","",VLOOKUP(BQ89,СписокКМ!$A$188:$C$236,3,FALSE))</f>
        <v/>
      </c>
      <c r="BU89" s="1318" t="str">
        <f>IF(BR89="","",VLOOKUP(BR89,СписокКМ!BU:BZ,2,FALSE))</f>
        <v/>
      </c>
      <c r="BV89" s="1177"/>
      <c r="BW89" s="292"/>
      <c r="BX89" s="277" t="str">
        <f>IF(AG85&lt;AH85,AT85,IF(AH85&lt;AG85,AT85," "))</f>
        <v xml:space="preserve"> </v>
      </c>
      <c r="BY89" s="278"/>
      <c r="BZ89" s="279"/>
      <c r="CA89" s="277" t="str">
        <f>IF(AG90&lt;AH90,AT90,IF(AH90&lt;AG90,AT90," "))</f>
        <v xml:space="preserve"> </v>
      </c>
      <c r="CB89" s="278"/>
      <c r="CC89" s="1194"/>
      <c r="CD89" s="1194"/>
      <c r="CE89" s="1195"/>
      <c r="CF89" s="289"/>
      <c r="CG89" s="290" t="str">
        <f>IF(AG88&lt;AH88,AI88,IF(AH88&lt;AG88,AI88," "))</f>
        <v xml:space="preserve"> </v>
      </c>
      <c r="CH89" s="280"/>
      <c r="CI89" s="1171"/>
      <c r="CJ89" s="1190">
        <f>BE89</f>
        <v>0</v>
      </c>
      <c r="CK89" s="1183"/>
      <c r="CL89" s="1185" t="str">
        <f>IF(BF90="",BF89,BF90)</f>
        <v/>
      </c>
      <c r="CN89" s="313" t="s">
        <v>63</v>
      </c>
      <c r="CO89" s="310">
        <f>BQ85</f>
        <v>0</v>
      </c>
      <c r="CP89" s="312" t="str">
        <f>IF(CO89="","",VLOOKUP(CO89,СписокКМ!$A$188:$C$236,3,FALSE))</f>
        <v>Х</v>
      </c>
      <c r="CQ89" s="310">
        <f>BQ91</f>
        <v>0</v>
      </c>
      <c r="CR89" s="312" t="str">
        <f>IF(CQ89="","",VLOOKUP(CQ89,СписокКМ!$A$188:$C$236,3,FALSE))</f>
        <v>Х</v>
      </c>
    </row>
    <row r="90" spans="1:96" ht="12.95" customHeight="1" x14ac:dyDescent="0.2">
      <c r="A90" s="255">
        <v>6</v>
      </c>
      <c r="C90" s="257">
        <v>2</v>
      </c>
      <c r="D90" s="258">
        <v>3</v>
      </c>
      <c r="E90" s="259">
        <v>1</v>
      </c>
      <c r="F90" s="260">
        <v>1</v>
      </c>
      <c r="G90" s="261"/>
      <c r="H90" s="262"/>
      <c r="I90" s="259"/>
      <c r="J90" s="260"/>
      <c r="K90" s="261"/>
      <c r="L90" s="262"/>
      <c r="M90" s="259"/>
      <c r="N90" s="260"/>
      <c r="O90" s="261"/>
      <c r="P90" s="262"/>
      <c r="Q90" s="259"/>
      <c r="R90" s="260"/>
      <c r="S90" s="263">
        <f t="shared" si="222"/>
        <v>0</v>
      </c>
      <c r="T90" s="263">
        <f t="shared" si="223"/>
        <v>0</v>
      </c>
      <c r="U90" s="263">
        <f t="shared" si="224"/>
        <v>0</v>
      </c>
      <c r="V90" s="263">
        <f t="shared" si="225"/>
        <v>0</v>
      </c>
      <c r="W90" s="263">
        <f t="shared" si="226"/>
        <v>0</v>
      </c>
      <c r="X90" s="263">
        <f t="shared" si="227"/>
        <v>0</v>
      </c>
      <c r="Y90" s="263">
        <f t="shared" si="228"/>
        <v>0</v>
      </c>
      <c r="Z90" s="263">
        <f t="shared" si="229"/>
        <v>0</v>
      </c>
      <c r="AA90" s="263">
        <f t="shared" si="230"/>
        <v>0</v>
      </c>
      <c r="AB90" s="263">
        <f t="shared" si="231"/>
        <v>0</v>
      </c>
      <c r="AC90" s="263">
        <f t="shared" si="232"/>
        <v>0</v>
      </c>
      <c r="AD90" s="263">
        <f t="shared" si="233"/>
        <v>0</v>
      </c>
      <c r="AE90" s="263">
        <f t="shared" si="234"/>
        <v>0</v>
      </c>
      <c r="AF90" s="263">
        <f t="shared" si="235"/>
        <v>0</v>
      </c>
      <c r="AG90" s="264"/>
      <c r="AH90" s="264"/>
      <c r="AI90" s="265">
        <f t="shared" si="236"/>
        <v>0</v>
      </c>
      <c r="AJ90" s="265">
        <f t="shared" si="237"/>
        <v>0</v>
      </c>
      <c r="AK90" s="266" t="str">
        <f t="shared" si="238"/>
        <v>ERROR</v>
      </c>
      <c r="AL90" s="266" t="str">
        <f t="shared" si="239"/>
        <v/>
      </c>
      <c r="AM90" s="266" t="str">
        <f t="shared" si="240"/>
        <v/>
      </c>
      <c r="AN90" s="266" t="str">
        <f t="shared" si="241"/>
        <v/>
      </c>
      <c r="AO90" s="266" t="str">
        <f t="shared" si="242"/>
        <v/>
      </c>
      <c r="AP90" s="266" t="str">
        <f t="shared" si="243"/>
        <v/>
      </c>
      <c r="AQ90" s="266" t="str">
        <f t="shared" si="244"/>
        <v/>
      </c>
      <c r="AR90" s="267" t="str">
        <f t="shared" si="245"/>
        <v xml:space="preserve">  -  </v>
      </c>
      <c r="AS90" s="268" t="str">
        <f t="shared" si="246"/>
        <v xml:space="preserve">  -  </v>
      </c>
      <c r="AT90" s="265">
        <f t="shared" si="247"/>
        <v>0</v>
      </c>
      <c r="AU90" s="265">
        <f t="shared" si="248"/>
        <v>0</v>
      </c>
      <c r="AV90" s="266" t="str">
        <f t="shared" si="249"/>
        <v>ERROR</v>
      </c>
      <c r="AW90" s="266" t="str">
        <f t="shared" si="250"/>
        <v/>
      </c>
      <c r="AX90" s="266" t="str">
        <f t="shared" si="251"/>
        <v/>
      </c>
      <c r="AY90" s="266" t="str">
        <f t="shared" si="252"/>
        <v/>
      </c>
      <c r="AZ90" s="266" t="str">
        <f t="shared" si="253"/>
        <v/>
      </c>
      <c r="BA90" s="266" t="str">
        <f t="shared" si="254"/>
        <v/>
      </c>
      <c r="BB90" s="266" t="str">
        <f t="shared" si="255"/>
        <v/>
      </c>
      <c r="BC90" s="267" t="str">
        <f t="shared" si="256"/>
        <v xml:space="preserve">  -  </v>
      </c>
      <c r="BD90" s="268" t="str">
        <f t="shared" si="257"/>
        <v xml:space="preserve">  -  </v>
      </c>
      <c r="BE90" s="282"/>
      <c r="BF90" s="282"/>
      <c r="BG90" s="270">
        <f>SUMIF(A85:A88,C90,B85:B88)</f>
        <v>7</v>
      </c>
      <c r="BH90" s="271">
        <f>SUMIF(A85:A88,D90,B85:B88)</f>
        <v>8</v>
      </c>
      <c r="BI90" s="237" t="str">
        <f>BI89</f>
        <v>Группа 3</v>
      </c>
      <c r="BJ90" s="238">
        <f>1+BJ89</f>
        <v>18</v>
      </c>
      <c r="BK90" s="272">
        <v>3</v>
      </c>
      <c r="BL90" s="293" t="str">
        <f t="shared" si="258"/>
        <v>2 - 3</v>
      </c>
      <c r="BM90" s="294"/>
      <c r="BN90" s="294"/>
      <c r="BO90" s="295"/>
      <c r="BP90" s="1193"/>
      <c r="BQ90" s="1174"/>
      <c r="BR90" s="1321" t="str">
        <f>IF(BO90="","",VLOOKUP(BO90,СписокКМ!BR:BW,2,FALSE))</f>
        <v/>
      </c>
      <c r="BS90" s="1321" t="str">
        <f>IF(BP90="","",VLOOKUP(BP90,СписокКМ!BS:BX,2,FALSE))</f>
        <v/>
      </c>
      <c r="BT90" s="1321" t="str">
        <f>IF(BQ90="","",VLOOKUP(BQ90,СписокКМ!BT:BY,2,FALSE))</f>
        <v/>
      </c>
      <c r="BU90" s="1321" t="str">
        <f>IF(BR90="","",VLOOKUP(BR90,СписокКМ!BU:BZ,2,FALSE))</f>
        <v/>
      </c>
      <c r="BV90" s="1178"/>
      <c r="BW90" s="1187" t="str">
        <f>IF(AI85&gt;AJ85,BC85,IF(AJ85&gt;AI85,BD85," "))</f>
        <v xml:space="preserve"> </v>
      </c>
      <c r="BX90" s="1188"/>
      <c r="BY90" s="1189"/>
      <c r="BZ90" s="1187" t="str">
        <f>IF(AI90&gt;AJ90,BC90,IF(AJ90&gt;AI90,BD90," "))</f>
        <v xml:space="preserve"> </v>
      </c>
      <c r="CA90" s="1188"/>
      <c r="CB90" s="1189"/>
      <c r="CC90" s="1181"/>
      <c r="CD90" s="1181"/>
      <c r="CE90" s="1182"/>
      <c r="CF90" s="1187" t="str">
        <f>IF(AI88&lt;AJ88,AR88,IF(AJ88&lt;AI88,AS88," "))</f>
        <v xml:space="preserve"> </v>
      </c>
      <c r="CG90" s="1188"/>
      <c r="CH90" s="1189"/>
      <c r="CI90" s="1171"/>
      <c r="CJ90" s="1191"/>
      <c r="CK90" s="1184"/>
      <c r="CL90" s="1186"/>
      <c r="CN90" s="313" t="s">
        <v>64</v>
      </c>
      <c r="CO90" s="310">
        <f>BQ87</f>
        <v>0</v>
      </c>
      <c r="CP90" s="312" t="str">
        <f>IF(CO90="","",VLOOKUP(CO90,СписокКМ!$A$188:$C$236,3,FALSE))</f>
        <v>Х</v>
      </c>
      <c r="CQ90" s="310">
        <f>BQ89</f>
        <v>0</v>
      </c>
      <c r="CR90" s="312" t="str">
        <f>IF(CQ90="","",VLOOKUP(CQ90,СписокКМ!$A$188:$C$236,3,FALSE))</f>
        <v>Х</v>
      </c>
    </row>
    <row r="91" spans="1:96" ht="12.95" customHeight="1" x14ac:dyDescent="0.2"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V91" s="224"/>
      <c r="AW91" s="224"/>
      <c r="AX91" s="224"/>
      <c r="AY91" s="224"/>
      <c r="AZ91" s="224"/>
      <c r="BE91" s="269">
        <f>SUMIF(C85:C91,4,AI85:AI91)+SUMIF(D85:D91,4,AJ85:AJ91)</f>
        <v>0</v>
      </c>
      <c r="BF91" s="269" t="str">
        <f>IF(BE91&lt;&gt;0,RANK(BE91,BE85:BE91),"")</f>
        <v/>
      </c>
      <c r="BG91" s="301"/>
      <c r="BH91" s="301"/>
      <c r="BP91" s="1192">
        <v>4</v>
      </c>
      <c r="BQ91" s="1173"/>
      <c r="BR91" s="1318" t="str">
        <f>IF(BQ91="","",VLOOKUP(BQ91,СписокКМ!$A$188:$C$236,3,FALSE))</f>
        <v/>
      </c>
      <c r="BS91" s="1318" t="e">
        <f>IF(BP91="","",VLOOKUP(BP91,СписокКМ!BS:BX,2,FALSE))</f>
        <v>#N/A</v>
      </c>
      <c r="BT91" s="1318" t="str">
        <f>IF(BQ91="","",VLOOKUP(BQ91,СписокКМ!$A$188:$C$236,3,FALSE))</f>
        <v/>
      </c>
      <c r="BU91" s="1318" t="str">
        <f>IF(BR91="","",VLOOKUP(BR91,СписокКМ!BU:BZ,2,FALSE))</f>
        <v/>
      </c>
      <c r="BV91" s="1177"/>
      <c r="BW91" s="288"/>
      <c r="BX91" s="277" t="str">
        <f>IF(AG89&lt;AH89,AT89,IF(AH89&lt;AG89,AT89," "))</f>
        <v xml:space="preserve"> </v>
      </c>
      <c r="BY91" s="278"/>
      <c r="BZ91" s="279"/>
      <c r="CA91" s="277" t="str">
        <f>IF(AG86&lt;AH86,AT86,IF(AH86&lt;AG86,AT86," "))</f>
        <v xml:space="preserve"> </v>
      </c>
      <c r="CB91" s="278"/>
      <c r="CC91" s="279"/>
      <c r="CD91" s="277" t="str">
        <f>IF(AG88&lt;AH88,AT88,IF(AH88&lt;AG88,AT88," "))</f>
        <v xml:space="preserve"> </v>
      </c>
      <c r="CE91" s="278"/>
      <c r="CF91" s="1208"/>
      <c r="CG91" s="1179"/>
      <c r="CH91" s="1180"/>
      <c r="CI91" s="1171"/>
      <c r="CJ91" s="1190">
        <f>BE91</f>
        <v>0</v>
      </c>
      <c r="CK91" s="1197"/>
      <c r="CL91" s="1185" t="str">
        <f>IF(BF92="",BF91,BF92)</f>
        <v/>
      </c>
      <c r="CN91" s="315"/>
      <c r="CO91" s="316"/>
      <c r="CP91" s="317"/>
      <c r="CQ91" s="316"/>
      <c r="CR91" s="317"/>
    </row>
    <row r="92" spans="1:96" ht="12.95" customHeight="1" x14ac:dyDescent="0.2"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V92" s="224"/>
      <c r="AW92" s="224"/>
      <c r="AX92" s="224"/>
      <c r="AY92" s="224"/>
      <c r="AZ92" s="224"/>
      <c r="BE92" s="282"/>
      <c r="BF92" s="282"/>
      <c r="BG92" s="301"/>
      <c r="BH92" s="301"/>
      <c r="BL92" s="297"/>
      <c r="BM92" s="298"/>
      <c r="BN92" s="299"/>
      <c r="BO92" s="300"/>
      <c r="BP92" s="1203"/>
      <c r="BQ92" s="1204"/>
      <c r="BR92" s="1319" t="str">
        <f>IF(BO92="","",VLOOKUP(BO92,СписокКМ!BR:BW,2,FALSE))</f>
        <v/>
      </c>
      <c r="BS92" s="1319" t="str">
        <f>IF(BP92="","",VLOOKUP(BP92,СписокКМ!BS:BX,2,FALSE))</f>
        <v/>
      </c>
      <c r="BT92" s="1319" t="str">
        <f>IF(BQ92="","",VLOOKUP(BQ92,СписокКМ!BT:BY,2,FALSE))</f>
        <v/>
      </c>
      <c r="BU92" s="1319" t="str">
        <f>IF(BR92="","",VLOOKUP(BR92,СписокКМ!BU:BZ,2,FALSE))</f>
        <v/>
      </c>
      <c r="BV92" s="1320"/>
      <c r="BW92" s="1200" t="str">
        <f>IF(AI89&gt;AJ89,BC89,IF(AJ89&gt;AI89,BD89," "))</f>
        <v xml:space="preserve"> </v>
      </c>
      <c r="BX92" s="1201"/>
      <c r="BY92" s="1202"/>
      <c r="BZ92" s="1200" t="str">
        <f>IF(AI86&gt;AJ86,BC86,IF(AJ86&gt;AI86,BD86," "))</f>
        <v xml:space="preserve"> </v>
      </c>
      <c r="CA92" s="1201"/>
      <c r="CB92" s="1202"/>
      <c r="CC92" s="1200" t="str">
        <f>IF(AI88&gt;AJ88,BC88,IF(AJ88&gt;AI88,BD88," "))</f>
        <v xml:space="preserve"> </v>
      </c>
      <c r="CD92" s="1201"/>
      <c r="CE92" s="1202"/>
      <c r="CF92" s="1209"/>
      <c r="CG92" s="1210"/>
      <c r="CH92" s="1211"/>
      <c r="CI92" s="1322"/>
      <c r="CJ92" s="1212"/>
      <c r="CK92" s="1198"/>
      <c r="CL92" s="1199"/>
    </row>
    <row r="93" spans="1:96" ht="15.95" customHeight="1" x14ac:dyDescent="0.2">
      <c r="Z93" s="233"/>
      <c r="AP93" s="228"/>
      <c r="AQ93" s="228"/>
      <c r="AR93" s="228"/>
      <c r="AS93" s="228"/>
      <c r="AT93" s="228"/>
      <c r="AU93" s="228"/>
      <c r="BA93" s="228"/>
      <c r="BB93" s="228"/>
      <c r="BC93" s="228"/>
      <c r="BD93" s="228"/>
      <c r="BE93" s="228"/>
      <c r="BF93" s="228"/>
      <c r="BG93" s="228"/>
      <c r="BH93" s="228"/>
      <c r="BI93" s="229"/>
      <c r="BJ93" s="229"/>
      <c r="BK93" s="230"/>
      <c r="BL93" s="235"/>
      <c r="BM93" s="235"/>
      <c r="BN93" s="235"/>
      <c r="BO93" s="235"/>
      <c r="BP93" s="235"/>
      <c r="BQ93" s="235"/>
      <c r="BR93" s="236"/>
      <c r="BS93" s="236"/>
      <c r="BT93" s="236"/>
      <c r="BU93" s="236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4"/>
      <c r="CN93" s="234"/>
    </row>
    <row r="94" spans="1:96" ht="19.5" customHeight="1" x14ac:dyDescent="0.2">
      <c r="Z94" s="233"/>
      <c r="BK94" s="239"/>
      <c r="BL94" s="309"/>
      <c r="BM94" s="309"/>
      <c r="BN94" s="309"/>
      <c r="BO94" s="309"/>
      <c r="BP94" s="307" t="s">
        <v>69</v>
      </c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N94" s="314" t="str">
        <f>BP94</f>
        <v>Предварительный этап. Группа 8</v>
      </c>
    </row>
    <row r="95" spans="1:96" ht="15" customHeight="1" x14ac:dyDescent="0.2">
      <c r="A95" s="240">
        <f>1+A84</f>
        <v>4</v>
      </c>
      <c r="B95" s="241">
        <v>4</v>
      </c>
      <c r="C95" s="242" t="str">
        <f>"КОМАНДЫ. Предварительный этап. Группа "&amp;A95</f>
        <v>КОМАНДЫ. Предварительный этап. Группа 4</v>
      </c>
      <c r="D95" s="242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4"/>
      <c r="P95" s="244"/>
      <c r="Q95" s="244"/>
      <c r="R95" s="245">
        <f>1+R84</f>
        <v>4</v>
      </c>
      <c r="Z95" s="233"/>
      <c r="AR95" s="246">
        <f>IF(B96=0,0,(IF(B97=0,1,IF(B98=0,2,IF(B99=0,3,IF(B99&gt;0,4))))))</f>
        <v>4</v>
      </c>
      <c r="BC95" s="246" t="b">
        <f>IF(BE95=15,3,IF(BE95&gt;15,4))</f>
        <v>0</v>
      </c>
      <c r="BE95" s="247">
        <f>SUM(BE96,BE98,BE100,BE102)</f>
        <v>0</v>
      </c>
      <c r="BF95" s="247">
        <f>SUM(BF96,BF98,BF100,BF102)</f>
        <v>0</v>
      </c>
      <c r="BL95" s="249" t="s">
        <v>44</v>
      </c>
      <c r="BM95" s="250" t="s">
        <v>45</v>
      </c>
      <c r="BN95" s="250" t="s">
        <v>46</v>
      </c>
      <c r="BO95" s="251" t="s">
        <v>47</v>
      </c>
      <c r="BP95" s="252" t="s">
        <v>1</v>
      </c>
      <c r="BQ95" s="1165" t="s">
        <v>48</v>
      </c>
      <c r="BR95" s="1165"/>
      <c r="BS95" s="1165"/>
      <c r="BT95" s="1165"/>
      <c r="BU95" s="1165"/>
      <c r="BV95" s="1166"/>
      <c r="BW95" s="1167">
        <v>1</v>
      </c>
      <c r="BX95" s="1168"/>
      <c r="BY95" s="1169"/>
      <c r="BZ95" s="1167">
        <v>2</v>
      </c>
      <c r="CA95" s="1168"/>
      <c r="CB95" s="1169"/>
      <c r="CC95" s="1167">
        <v>3</v>
      </c>
      <c r="CD95" s="1168"/>
      <c r="CE95" s="1169"/>
      <c r="CF95" s="1167">
        <v>4</v>
      </c>
      <c r="CG95" s="1168"/>
      <c r="CH95" s="1169"/>
      <c r="CI95" s="1170"/>
      <c r="CJ95" s="253" t="s">
        <v>49</v>
      </c>
      <c r="CK95" s="253" t="s">
        <v>50</v>
      </c>
      <c r="CL95" s="254" t="s">
        <v>51</v>
      </c>
    </row>
    <row r="96" spans="1:96" ht="12.95" customHeight="1" x14ac:dyDescent="0.2">
      <c r="A96" s="255">
        <v>1</v>
      </c>
      <c r="B96" s="256">
        <f>IF(R95="","",VLOOKUP(R95,'[61]Посев групп'!B:N,2,FALSE))</f>
        <v>10</v>
      </c>
      <c r="C96" s="257">
        <v>1</v>
      </c>
      <c r="D96" s="258">
        <v>3</v>
      </c>
      <c r="E96" s="259">
        <v>1</v>
      </c>
      <c r="F96" s="260">
        <v>1</v>
      </c>
      <c r="G96" s="261"/>
      <c r="H96" s="262"/>
      <c r="I96" s="259"/>
      <c r="J96" s="260"/>
      <c r="K96" s="261"/>
      <c r="L96" s="262"/>
      <c r="M96" s="259"/>
      <c r="N96" s="260"/>
      <c r="O96" s="261"/>
      <c r="P96" s="262"/>
      <c r="Q96" s="259"/>
      <c r="R96" s="260"/>
      <c r="S96" s="263">
        <f t="shared" ref="S96:S101" si="259">IF(E96="wo",0,IF(F96="wo",1,IF(E96&gt;F96,1,0)))</f>
        <v>0</v>
      </c>
      <c r="T96" s="263">
        <f t="shared" ref="T96:T101" si="260">IF(E96="wo",1,IF(F96="wo",0,IF(F96&gt;E96,1,0)))</f>
        <v>0</v>
      </c>
      <c r="U96" s="263">
        <f t="shared" ref="U96:U101" si="261">IF(G96="wo",0,IF(H96="wo",1,IF(G96&gt;H96,1,0)))</f>
        <v>0</v>
      </c>
      <c r="V96" s="263">
        <f t="shared" ref="V96:V101" si="262">IF(G96="wo",1,IF(H96="wo",0,IF(H96&gt;G96,1,0)))</f>
        <v>0</v>
      </c>
      <c r="W96" s="263">
        <f t="shared" ref="W96:W101" si="263">IF(I96="wo",0,IF(J96="wo",1,IF(I96&gt;J96,1,0)))</f>
        <v>0</v>
      </c>
      <c r="X96" s="263">
        <f t="shared" ref="X96:X101" si="264">IF(I96="wo",1,IF(J96="wo",0,IF(J96&gt;I96,1,0)))</f>
        <v>0</v>
      </c>
      <c r="Y96" s="263">
        <f t="shared" ref="Y96:Y101" si="265">IF(K96="wo",0,IF(L96="wo",1,IF(K96&gt;L96,1,0)))</f>
        <v>0</v>
      </c>
      <c r="Z96" s="263">
        <f t="shared" ref="Z96:Z101" si="266">IF(K96="wo",1,IF(L96="wo",0,IF(L96&gt;K96,1,0)))</f>
        <v>0</v>
      </c>
      <c r="AA96" s="263">
        <f t="shared" ref="AA96:AA101" si="267">IF(M96="wo",0,IF(N96="wo",1,IF(M96&gt;N96,1,0)))</f>
        <v>0</v>
      </c>
      <c r="AB96" s="263">
        <f t="shared" ref="AB96:AB101" si="268">IF(M96="wo",1,IF(N96="wo",0,IF(N96&gt;M96,1,0)))</f>
        <v>0</v>
      </c>
      <c r="AC96" s="263">
        <f t="shared" ref="AC96:AC101" si="269">IF(O96="wo",0,IF(P96="wo",1,IF(O96&gt;P96,1,0)))</f>
        <v>0</v>
      </c>
      <c r="AD96" s="263">
        <f t="shared" ref="AD96:AD101" si="270">IF(O96="wo",1,IF(P96="wo",0,IF(P96&gt;O96,1,0)))</f>
        <v>0</v>
      </c>
      <c r="AE96" s="263">
        <f t="shared" ref="AE96:AE101" si="271">IF(Q96="wo",0,IF(R96="wo",1,IF(Q96&gt;R96,1,0)))</f>
        <v>0</v>
      </c>
      <c r="AF96" s="263">
        <f t="shared" ref="AF96:AF101" si="272">IF(Q96="wo",1,IF(R96="wo",0,IF(R96&gt;Q96,1,0)))</f>
        <v>0</v>
      </c>
      <c r="AG96" s="264"/>
      <c r="AH96" s="264"/>
      <c r="AI96" s="265">
        <f t="shared" ref="AI96:AI101" si="273">IF(E96="",0,IF(E96="wo",0,IF(F96="wo",2,IF(AG96=AH96,0,IF(AG96&gt;AH96,2,1)))))</f>
        <v>0</v>
      </c>
      <c r="AJ96" s="265">
        <f t="shared" ref="AJ96:AJ101" si="274">IF(F96="",0,IF(F96="wo",0,IF(E96="wo",2,IF(AH96=AG96,0,IF(AH96&gt;AG96,2,1)))))</f>
        <v>0</v>
      </c>
      <c r="AK96" s="266" t="str">
        <f t="shared" ref="AK96:AK101" si="275">IF(E96="","",IF(E96="wo",0,IF(F96="wo",0,IF(E96=F96,"ERROR",IF(E96&gt;F96,F96,-1*E96)))))</f>
        <v>ERROR</v>
      </c>
      <c r="AL96" s="266" t="str">
        <f t="shared" ref="AL96:AL101" si="276">IF(G96="","",IF(G96="wo",0,IF(H96="wo",0,IF(G96=H96,"ERROR",IF(G96&gt;H96,H96,-1*G96)))))</f>
        <v/>
      </c>
      <c r="AM96" s="266" t="str">
        <f t="shared" ref="AM96:AM101" si="277">IF(I96="","",IF(I96="wo",0,IF(J96="wo",0,IF(I96=J96,"ERROR",IF(I96&gt;J96,J96,-1*I96)))))</f>
        <v/>
      </c>
      <c r="AN96" s="266" t="str">
        <f t="shared" ref="AN96:AN101" si="278">IF(K96="","",IF(K96="wo",0,IF(L96="wo",0,IF(K96=L96,"ERROR",IF(K96&gt;L96,L96,-1*K96)))))</f>
        <v/>
      </c>
      <c r="AO96" s="266" t="str">
        <f t="shared" ref="AO96:AO101" si="279">IF(M96="","",IF(M96="wo",0,IF(N96="wo",0,IF(M96=N96,"ERROR",IF(M96&gt;N96,N96,-1*M96)))))</f>
        <v/>
      </c>
      <c r="AP96" s="266" t="str">
        <f t="shared" ref="AP96:AP101" si="280">IF(O96="","",IF(O96="wo",0,IF(P96="wo",0,IF(O96=P96,"ERROR",IF(O96&gt;P96,P96,-1*O96)))))</f>
        <v/>
      </c>
      <c r="AQ96" s="266" t="str">
        <f t="shared" ref="AQ96:AQ101" si="281">IF(Q96="","",IF(Q96="wo",0,IF(R96="wo",0,IF(Q96=R96,"ERROR",IF(Q96&gt;R96,R96,-1*Q96)))))</f>
        <v/>
      </c>
      <c r="AR96" s="267" t="str">
        <f t="shared" ref="AR96:AR101" si="282">CONCATENATE(AG96,"  -  ",AH96)</f>
        <v xml:space="preserve">  -  </v>
      </c>
      <c r="AS96" s="268" t="str">
        <f t="shared" ref="AS96:AS101" si="283">AR96</f>
        <v xml:space="preserve">  -  </v>
      </c>
      <c r="AT96" s="265">
        <f t="shared" ref="AT96:AT101" si="284">IF(F96="",0,IF(F96="wo",0,IF(E96="wo",2,IF(AH96=AG96,0,IF(AH96&gt;AG96,2,1)))))</f>
        <v>0</v>
      </c>
      <c r="AU96" s="265">
        <f t="shared" ref="AU96:AU101" si="285">IF(E96="",0,IF(E96="wo",0,IF(F96="wo",2,IF(AG96=AH96,0,IF(AG96&gt;AH96,2,1)))))</f>
        <v>0</v>
      </c>
      <c r="AV96" s="266" t="str">
        <f t="shared" ref="AV96:AV101" si="286">IF(F96="","",IF(F96="wo",0,IF(E96="wo",0,IF(F96=E96,"ERROR",IF(F96&gt;E96,E96,-1*F96)))))</f>
        <v>ERROR</v>
      </c>
      <c r="AW96" s="266" t="str">
        <f t="shared" ref="AW96:AW101" si="287">IF(H96="","",IF(H96="wo",0,IF(G96="wo",0,IF(H96=G96,"ERROR",IF(H96&gt;G96,G96,-1*H96)))))</f>
        <v/>
      </c>
      <c r="AX96" s="266" t="str">
        <f t="shared" ref="AX96:AX101" si="288">IF(J96="","",IF(J96="wo",0,IF(I96="wo",0,IF(J96=I96,"ERROR",IF(J96&gt;I96,I96,-1*J96)))))</f>
        <v/>
      </c>
      <c r="AY96" s="266" t="str">
        <f t="shared" ref="AY96:AY101" si="289">IF(L96="","",IF(L96="wo",0,IF(K96="wo",0,IF(L96=K96,"ERROR",IF(L96&gt;K96,K96,-1*L96)))))</f>
        <v/>
      </c>
      <c r="AZ96" s="266" t="str">
        <f t="shared" ref="AZ96:AZ101" si="290">IF(N96="","",IF(N96="wo",0,IF(M96="wo",0,IF(N96=M96,"ERROR",IF(N96&gt;M96,M96,-1*N96)))))</f>
        <v/>
      </c>
      <c r="BA96" s="266" t="str">
        <f t="shared" ref="BA96:BA101" si="291">IF(P96="","",IF(P96="wo",0,IF(O96="wo",0,IF(P96=O96,"ERROR",IF(P96&gt;O96,O96,-1*P96)))))</f>
        <v/>
      </c>
      <c r="BB96" s="266" t="str">
        <f t="shared" ref="BB96:BB101" si="292">IF(R96="","",IF(R96="wo",0,IF(Q96="wo",0,IF(R96=Q96,"ERROR",IF(R96&gt;Q96,Q96,-1*R96)))))</f>
        <v/>
      </c>
      <c r="BC96" s="267" t="str">
        <f t="shared" ref="BC96:BC101" si="293">CONCATENATE(AH96,"  -  ",AG96)</f>
        <v xml:space="preserve">  -  </v>
      </c>
      <c r="BD96" s="268" t="str">
        <f t="shared" ref="BD96:BD101" si="294">BC96</f>
        <v xml:space="preserve">  -  </v>
      </c>
      <c r="BE96" s="269">
        <f>SUMIF(C96:C102,1,AI96:AI102)+SUMIF(D96:D102,1,AJ96:AJ102)</f>
        <v>0</v>
      </c>
      <c r="BF96" s="269" t="str">
        <f>IF(BE96&lt;&gt;0,RANK(BE96,BE96:BE102),"")</f>
        <v/>
      </c>
      <c r="BG96" s="270">
        <f>SUMIF(A96:A99,C96,B96:B99)</f>
        <v>10</v>
      </c>
      <c r="BH96" s="271">
        <f>SUMIF(A96:A99,D96,B96:B99)</f>
        <v>2</v>
      </c>
      <c r="BI96" s="237" t="s">
        <v>55</v>
      </c>
      <c r="BJ96" s="238">
        <f>1+BJ90</f>
        <v>19</v>
      </c>
      <c r="BK96" s="272">
        <v>1</v>
      </c>
      <c r="BL96" s="273" t="str">
        <f t="shared" ref="BL96:BL101" si="295">CONCATENATE(C96," ","-"," ",D96)</f>
        <v>1 - 3</v>
      </c>
      <c r="BM96" s="304"/>
      <c r="BN96" s="274"/>
      <c r="BO96" s="275"/>
      <c r="BP96" s="1172">
        <v>1</v>
      </c>
      <c r="BQ96" s="1173"/>
      <c r="BR96" s="1318" t="str">
        <f>IF(BQ96="","",VLOOKUP(BQ96,СписокКМ!$A$188:$C$236,3,FALSE))</f>
        <v/>
      </c>
      <c r="BS96" s="1318" t="e">
        <f>IF(BP96="","",VLOOKUP(BP96,СписокКМ!BS:BX,2,FALSE))</f>
        <v>#N/A</v>
      </c>
      <c r="BT96" s="1318" t="str">
        <f>IF(BQ96="","",VLOOKUP(BQ96,СписокКМ!$A$188:$C$236,3,FALSE))</f>
        <v/>
      </c>
      <c r="BU96" s="1318" t="str">
        <f>IF(BR96="","",VLOOKUP(BR96,СписокКМ!BU:BZ,2,FALSE))</f>
        <v/>
      </c>
      <c r="BV96" s="1177"/>
      <c r="BW96" s="1179"/>
      <c r="BX96" s="1179"/>
      <c r="BY96" s="1180"/>
      <c r="BZ96" s="276"/>
      <c r="CA96" s="277" t="str">
        <f>IF(AG98&lt;AH98,AI98,IF(AH98&lt;AG98,AI98," "))</f>
        <v xml:space="preserve"> </v>
      </c>
      <c r="CB96" s="278"/>
      <c r="CC96" s="279"/>
      <c r="CD96" s="277" t="str">
        <f>IF(AG96&lt;AH96,AI96,IF(AH96&lt;AG96,AI96," "))</f>
        <v xml:space="preserve"> </v>
      </c>
      <c r="CE96" s="280"/>
      <c r="CF96" s="279"/>
      <c r="CG96" s="277" t="str">
        <f>IF(AG100&lt;AH100,AI100,IF(AH100&lt;AG100,AI100," "))</f>
        <v xml:space="preserve"> </v>
      </c>
      <c r="CH96" s="278"/>
      <c r="CI96" s="1171"/>
      <c r="CJ96" s="1190">
        <f>BE96</f>
        <v>0</v>
      </c>
      <c r="CK96" s="1183"/>
      <c r="CL96" s="1185" t="str">
        <f>IF(BF97="",BF96,BF97)</f>
        <v/>
      </c>
      <c r="CN96" s="311" t="s">
        <v>59</v>
      </c>
      <c r="CO96" s="311">
        <f>BQ96</f>
        <v>0</v>
      </c>
      <c r="CP96" s="311" t="str">
        <f>IF(CO96="","",VLOOKUP(CO96,СписокКМ!$A$188:$C$236,3,FALSE))</f>
        <v>Х</v>
      </c>
      <c r="CQ96" s="311">
        <f>BQ100</f>
        <v>0</v>
      </c>
      <c r="CR96" s="311" t="str">
        <f>IF(CQ96="","",VLOOKUP(CQ96,СписокКМ!$A$188:$C$236,3,FALSE))</f>
        <v>Х</v>
      </c>
    </row>
    <row r="97" spans="1:96" ht="12.95" customHeight="1" x14ac:dyDescent="0.2">
      <c r="A97" s="255">
        <v>2</v>
      </c>
      <c r="B97" s="281">
        <f>IF(R95="","",VLOOKUP(R95,'[61]Посев групп'!B:L,4,FALSE))</f>
        <v>1</v>
      </c>
      <c r="C97" s="257">
        <v>2</v>
      </c>
      <c r="D97" s="258">
        <v>4</v>
      </c>
      <c r="E97" s="259">
        <v>1</v>
      </c>
      <c r="F97" s="260">
        <v>1</v>
      </c>
      <c r="G97" s="261"/>
      <c r="H97" s="262"/>
      <c r="I97" s="259"/>
      <c r="J97" s="260"/>
      <c r="K97" s="261"/>
      <c r="L97" s="262"/>
      <c r="M97" s="259"/>
      <c r="N97" s="260"/>
      <c r="O97" s="261"/>
      <c r="P97" s="262"/>
      <c r="Q97" s="259"/>
      <c r="R97" s="260"/>
      <c r="S97" s="263">
        <f t="shared" si="259"/>
        <v>0</v>
      </c>
      <c r="T97" s="263">
        <f t="shared" si="260"/>
        <v>0</v>
      </c>
      <c r="U97" s="263">
        <f t="shared" si="261"/>
        <v>0</v>
      </c>
      <c r="V97" s="263">
        <f t="shared" si="262"/>
        <v>0</v>
      </c>
      <c r="W97" s="263">
        <f t="shared" si="263"/>
        <v>0</v>
      </c>
      <c r="X97" s="263">
        <f t="shared" si="264"/>
        <v>0</v>
      </c>
      <c r="Y97" s="263">
        <f t="shared" si="265"/>
        <v>0</v>
      </c>
      <c r="Z97" s="263">
        <f t="shared" si="266"/>
        <v>0</v>
      </c>
      <c r="AA97" s="263">
        <f t="shared" si="267"/>
        <v>0</v>
      </c>
      <c r="AB97" s="263">
        <f t="shared" si="268"/>
        <v>0</v>
      </c>
      <c r="AC97" s="263">
        <f t="shared" si="269"/>
        <v>0</v>
      </c>
      <c r="AD97" s="263">
        <f t="shared" si="270"/>
        <v>0</v>
      </c>
      <c r="AE97" s="263">
        <f t="shared" si="271"/>
        <v>0</v>
      </c>
      <c r="AF97" s="263">
        <f t="shared" si="272"/>
        <v>0</v>
      </c>
      <c r="AG97" s="264"/>
      <c r="AH97" s="264"/>
      <c r="AI97" s="265">
        <f t="shared" si="273"/>
        <v>0</v>
      </c>
      <c r="AJ97" s="265">
        <f t="shared" si="274"/>
        <v>0</v>
      </c>
      <c r="AK97" s="266" t="str">
        <f t="shared" si="275"/>
        <v>ERROR</v>
      </c>
      <c r="AL97" s="266" t="str">
        <f t="shared" si="276"/>
        <v/>
      </c>
      <c r="AM97" s="266" t="str">
        <f t="shared" si="277"/>
        <v/>
      </c>
      <c r="AN97" s="266" t="str">
        <f t="shared" si="278"/>
        <v/>
      </c>
      <c r="AO97" s="266" t="str">
        <f t="shared" si="279"/>
        <v/>
      </c>
      <c r="AP97" s="266" t="str">
        <f t="shared" si="280"/>
        <v/>
      </c>
      <c r="AQ97" s="266" t="str">
        <f t="shared" si="281"/>
        <v/>
      </c>
      <c r="AR97" s="267" t="str">
        <f t="shared" si="282"/>
        <v xml:space="preserve">  -  </v>
      </c>
      <c r="AS97" s="268" t="str">
        <f t="shared" si="283"/>
        <v xml:space="preserve">  -  </v>
      </c>
      <c r="AT97" s="265">
        <f t="shared" si="284"/>
        <v>0</v>
      </c>
      <c r="AU97" s="265">
        <f t="shared" si="285"/>
        <v>0</v>
      </c>
      <c r="AV97" s="266" t="str">
        <f t="shared" si="286"/>
        <v>ERROR</v>
      </c>
      <c r="AW97" s="266" t="str">
        <f t="shared" si="287"/>
        <v/>
      </c>
      <c r="AX97" s="266" t="str">
        <f t="shared" si="288"/>
        <v/>
      </c>
      <c r="AY97" s="266" t="str">
        <f t="shared" si="289"/>
        <v/>
      </c>
      <c r="AZ97" s="266" t="str">
        <f t="shared" si="290"/>
        <v/>
      </c>
      <c r="BA97" s="266" t="str">
        <f t="shared" si="291"/>
        <v/>
      </c>
      <c r="BB97" s="266" t="str">
        <f t="shared" si="292"/>
        <v/>
      </c>
      <c r="BC97" s="267" t="str">
        <f t="shared" si="293"/>
        <v xml:space="preserve">  -  </v>
      </c>
      <c r="BD97" s="268" t="str">
        <f t="shared" si="294"/>
        <v xml:space="preserve">  -  </v>
      </c>
      <c r="BE97" s="282"/>
      <c r="BF97" s="282"/>
      <c r="BG97" s="270">
        <f>SUMIF(A96:A99,C97,B96:B99)</f>
        <v>1</v>
      </c>
      <c r="BH97" s="271">
        <f>SUMIF(A96:A99,D97,B96:B99)</f>
        <v>15</v>
      </c>
      <c r="BI97" s="237" t="str">
        <f>BI96</f>
        <v>Группа 4</v>
      </c>
      <c r="BJ97" s="238">
        <f>1+BJ96</f>
        <v>20</v>
      </c>
      <c r="BK97" s="272">
        <v>1</v>
      </c>
      <c r="BL97" s="283" t="str">
        <f t="shared" si="295"/>
        <v>2 - 4</v>
      </c>
      <c r="BM97" s="304"/>
      <c r="BN97" s="274"/>
      <c r="BO97" s="284"/>
      <c r="BP97" s="1172"/>
      <c r="BQ97" s="1174"/>
      <c r="BR97" s="1321" t="str">
        <f>IF(BO97="","",VLOOKUP(BO97,СписокКМ!BR:BW,2,FALSE))</f>
        <v/>
      </c>
      <c r="BS97" s="1321" t="str">
        <f>IF(BP97="","",VLOOKUP(BP97,СписокКМ!BS:BX,2,FALSE))</f>
        <v/>
      </c>
      <c r="BT97" s="1321" t="str">
        <f>IF(BQ97="","",VLOOKUP(BQ97,СписокКМ!BT:BY,2,FALSE))</f>
        <v/>
      </c>
      <c r="BU97" s="1321" t="str">
        <f>IF(BR97="","",VLOOKUP(BR97,СписокКМ!BU:BZ,2,FALSE))</f>
        <v/>
      </c>
      <c r="BV97" s="1178"/>
      <c r="BW97" s="1181"/>
      <c r="BX97" s="1181"/>
      <c r="BY97" s="1182"/>
      <c r="BZ97" s="1187" t="str">
        <f>IF(AI98&lt;AJ98,AR98,IF(AJ98&lt;AI98,AS98," "))</f>
        <v xml:space="preserve"> </v>
      </c>
      <c r="CA97" s="1188"/>
      <c r="CB97" s="1189"/>
      <c r="CC97" s="1187" t="str">
        <f>IF(AI96&lt;AJ96,AR96,IF(AJ96&lt;AI96,AS96," "))</f>
        <v xml:space="preserve"> </v>
      </c>
      <c r="CD97" s="1188"/>
      <c r="CE97" s="1189"/>
      <c r="CF97" s="1187" t="str">
        <f>IF(AI100&lt;AJ100,AR100,IF(AJ100&lt;AI100,AS100," "))</f>
        <v xml:space="preserve"> </v>
      </c>
      <c r="CG97" s="1188"/>
      <c r="CH97" s="1189"/>
      <c r="CI97" s="1171"/>
      <c r="CJ97" s="1191"/>
      <c r="CK97" s="1184"/>
      <c r="CL97" s="1186"/>
      <c r="CN97" s="311" t="s">
        <v>60</v>
      </c>
      <c r="CO97" s="311">
        <f>BQ98</f>
        <v>0</v>
      </c>
      <c r="CP97" s="311" t="str">
        <f>IF(CO97="","",VLOOKUP(CO97,СписокКМ!$A$188:$C$236,3,FALSE))</f>
        <v>Х</v>
      </c>
      <c r="CQ97" s="311">
        <f>BQ102</f>
        <v>0</v>
      </c>
      <c r="CR97" s="311" t="str">
        <f>IF(CQ97="","",VLOOKUP(CQ97,СписокКМ!$A$188:$C$236,3,FALSE))</f>
        <v>Х</v>
      </c>
    </row>
    <row r="98" spans="1:96" ht="12.95" customHeight="1" x14ac:dyDescent="0.2">
      <c r="A98" s="255">
        <v>3</v>
      </c>
      <c r="B98" s="281">
        <f>IF(R95="","",VLOOKUP(R95,'[61]Посев групп'!B:L,6,FALSE))</f>
        <v>2</v>
      </c>
      <c r="C98" s="257">
        <v>1</v>
      </c>
      <c r="D98" s="258">
        <v>2</v>
      </c>
      <c r="E98" s="259">
        <v>1</v>
      </c>
      <c r="F98" s="260">
        <v>1</v>
      </c>
      <c r="G98" s="261"/>
      <c r="H98" s="262"/>
      <c r="I98" s="259"/>
      <c r="J98" s="260"/>
      <c r="K98" s="261"/>
      <c r="L98" s="262"/>
      <c r="M98" s="259"/>
      <c r="N98" s="260"/>
      <c r="O98" s="261"/>
      <c r="P98" s="262"/>
      <c r="Q98" s="259"/>
      <c r="R98" s="260"/>
      <c r="S98" s="263">
        <f t="shared" si="259"/>
        <v>0</v>
      </c>
      <c r="T98" s="263">
        <f t="shared" si="260"/>
        <v>0</v>
      </c>
      <c r="U98" s="263">
        <f t="shared" si="261"/>
        <v>0</v>
      </c>
      <c r="V98" s="263">
        <f t="shared" si="262"/>
        <v>0</v>
      </c>
      <c r="W98" s="263">
        <f t="shared" si="263"/>
        <v>0</v>
      </c>
      <c r="X98" s="263">
        <f t="shared" si="264"/>
        <v>0</v>
      </c>
      <c r="Y98" s="263">
        <f t="shared" si="265"/>
        <v>0</v>
      </c>
      <c r="Z98" s="263">
        <f t="shared" si="266"/>
        <v>0</v>
      </c>
      <c r="AA98" s="263">
        <f t="shared" si="267"/>
        <v>0</v>
      </c>
      <c r="AB98" s="263">
        <f t="shared" si="268"/>
        <v>0</v>
      </c>
      <c r="AC98" s="263">
        <f t="shared" si="269"/>
        <v>0</v>
      </c>
      <c r="AD98" s="263">
        <f t="shared" si="270"/>
        <v>0</v>
      </c>
      <c r="AE98" s="263">
        <f t="shared" si="271"/>
        <v>0</v>
      </c>
      <c r="AF98" s="263">
        <f t="shared" si="272"/>
        <v>0</v>
      </c>
      <c r="AG98" s="264"/>
      <c r="AH98" s="264"/>
      <c r="AI98" s="265">
        <f t="shared" si="273"/>
        <v>0</v>
      </c>
      <c r="AJ98" s="265">
        <f t="shared" si="274"/>
        <v>0</v>
      </c>
      <c r="AK98" s="266" t="str">
        <f t="shared" si="275"/>
        <v>ERROR</v>
      </c>
      <c r="AL98" s="266" t="str">
        <f t="shared" si="276"/>
        <v/>
      </c>
      <c r="AM98" s="266" t="str">
        <f t="shared" si="277"/>
        <v/>
      </c>
      <c r="AN98" s="266" t="str">
        <f t="shared" si="278"/>
        <v/>
      </c>
      <c r="AO98" s="266" t="str">
        <f t="shared" si="279"/>
        <v/>
      </c>
      <c r="AP98" s="266" t="str">
        <f t="shared" si="280"/>
        <v/>
      </c>
      <c r="AQ98" s="266" t="str">
        <f t="shared" si="281"/>
        <v/>
      </c>
      <c r="AR98" s="267" t="str">
        <f t="shared" si="282"/>
        <v xml:space="preserve">  -  </v>
      </c>
      <c r="AS98" s="268" t="str">
        <f t="shared" si="283"/>
        <v xml:space="preserve">  -  </v>
      </c>
      <c r="AT98" s="265">
        <f t="shared" si="284"/>
        <v>0</v>
      </c>
      <c r="AU98" s="265">
        <f t="shared" si="285"/>
        <v>0</v>
      </c>
      <c r="AV98" s="266" t="str">
        <f t="shared" si="286"/>
        <v>ERROR</v>
      </c>
      <c r="AW98" s="266" t="str">
        <f t="shared" si="287"/>
        <v/>
      </c>
      <c r="AX98" s="266" t="str">
        <f t="shared" si="288"/>
        <v/>
      </c>
      <c r="AY98" s="266" t="str">
        <f t="shared" si="289"/>
        <v/>
      </c>
      <c r="AZ98" s="266" t="str">
        <f t="shared" si="290"/>
        <v/>
      </c>
      <c r="BA98" s="266" t="str">
        <f t="shared" si="291"/>
        <v/>
      </c>
      <c r="BB98" s="266" t="str">
        <f t="shared" si="292"/>
        <v/>
      </c>
      <c r="BC98" s="267" t="str">
        <f t="shared" si="293"/>
        <v xml:space="preserve">  -  </v>
      </c>
      <c r="BD98" s="268" t="str">
        <f t="shared" si="294"/>
        <v xml:space="preserve">  -  </v>
      </c>
      <c r="BE98" s="269">
        <f>SUMIF(C96:C102,2,AI96:AI102)+SUMIF(D96:D102,2,AJ96:AJ102)</f>
        <v>0</v>
      </c>
      <c r="BF98" s="269" t="str">
        <f>IF(BE98&lt;&gt;0,RANK(BE98,BE96:BE102),"")</f>
        <v/>
      </c>
      <c r="BG98" s="270">
        <f>SUMIF(A96:A99,C98,B96:B99)</f>
        <v>10</v>
      </c>
      <c r="BH98" s="271">
        <f>SUMIF(A96:A99,D98,B96:B99)</f>
        <v>1</v>
      </c>
      <c r="BI98" s="237" t="str">
        <f>BI97</f>
        <v>Группа 4</v>
      </c>
      <c r="BJ98" s="238">
        <f>1+BJ97</f>
        <v>21</v>
      </c>
      <c r="BK98" s="272">
        <v>2</v>
      </c>
      <c r="BL98" s="285" t="str">
        <f t="shared" si="295"/>
        <v>1 - 2</v>
      </c>
      <c r="BM98" s="305"/>
      <c r="BN98" s="286"/>
      <c r="BO98" s="287"/>
      <c r="BP98" s="1192">
        <v>2</v>
      </c>
      <c r="BQ98" s="1173"/>
      <c r="BR98" s="1318" t="str">
        <f>IF(BQ98="","",VLOOKUP(BQ98,СписокКМ!$A$188:$C$236,3,FALSE))</f>
        <v/>
      </c>
      <c r="BS98" s="1318" t="e">
        <f>IF(BP98="","",VLOOKUP(BP98,СписокКМ!BS:BX,2,FALSE))</f>
        <v>#N/A</v>
      </c>
      <c r="BT98" s="1318" t="str">
        <f>IF(BQ98="","",VLOOKUP(BQ98,СписокКМ!$A$188:$C$236,3,FALSE))</f>
        <v/>
      </c>
      <c r="BU98" s="1318" t="str">
        <f>IF(BR98="","",VLOOKUP(BR98,СписокКМ!BU:BZ,2,FALSE))</f>
        <v/>
      </c>
      <c r="BV98" s="1177"/>
      <c r="BW98" s="288"/>
      <c r="BX98" s="277" t="str">
        <f>IF(AG98&lt;AH98,AT98,IF(AH98&lt;AG98,AT98," "))</f>
        <v xml:space="preserve"> </v>
      </c>
      <c r="BY98" s="278"/>
      <c r="BZ98" s="1179"/>
      <c r="CA98" s="1179"/>
      <c r="CB98" s="1180"/>
      <c r="CC98" s="279"/>
      <c r="CD98" s="277" t="str">
        <f>IF(AG101&lt;AH101,AI101,IF(AH101&lt;AG101,AI101," "))</f>
        <v xml:space="preserve"> </v>
      </c>
      <c r="CE98" s="278"/>
      <c r="CF98" s="289"/>
      <c r="CG98" s="290" t="str">
        <f>IF(AG97&lt;AH97,AI97,IF(AH97&lt;AG97,AI97," "))</f>
        <v xml:space="preserve"> </v>
      </c>
      <c r="CH98" s="280"/>
      <c r="CI98" s="1171"/>
      <c r="CJ98" s="1190">
        <f>BE98</f>
        <v>0</v>
      </c>
      <c r="CK98" s="1183"/>
      <c r="CL98" s="1185" t="str">
        <f>IF(BF99="",BF98,BF99)</f>
        <v/>
      </c>
      <c r="CN98" s="311" t="s">
        <v>61</v>
      </c>
      <c r="CO98" s="311">
        <f>BQ96</f>
        <v>0</v>
      </c>
      <c r="CP98" s="311" t="str">
        <f>IF(CO98="","",VLOOKUP(CO98,СписокКМ!$A$188:$C$236,3,FALSE))</f>
        <v>Х</v>
      </c>
      <c r="CQ98" s="311">
        <f>BQ98</f>
        <v>0</v>
      </c>
      <c r="CR98" s="311" t="str">
        <f>IF(CQ98="","",VLOOKUP(CQ98,СписокКМ!$A$188:$C$236,3,FALSE))</f>
        <v>Х</v>
      </c>
    </row>
    <row r="99" spans="1:96" ht="12.95" customHeight="1" x14ac:dyDescent="0.2">
      <c r="A99" s="255">
        <v>4</v>
      </c>
      <c r="B99" s="281">
        <f>IF(R95="","",VLOOKUP(R95,'[61]Посев групп'!B:L,8,FALSE))</f>
        <v>15</v>
      </c>
      <c r="C99" s="257">
        <v>3</v>
      </c>
      <c r="D99" s="258">
        <v>4</v>
      </c>
      <c r="E99" s="259">
        <v>1</v>
      </c>
      <c r="F99" s="260">
        <v>1</v>
      </c>
      <c r="G99" s="261"/>
      <c r="H99" s="262"/>
      <c r="I99" s="259"/>
      <c r="J99" s="260"/>
      <c r="K99" s="261"/>
      <c r="L99" s="262"/>
      <c r="M99" s="259"/>
      <c r="N99" s="260"/>
      <c r="O99" s="261"/>
      <c r="P99" s="262"/>
      <c r="Q99" s="259"/>
      <c r="R99" s="260"/>
      <c r="S99" s="263">
        <f t="shared" si="259"/>
        <v>0</v>
      </c>
      <c r="T99" s="263">
        <f t="shared" si="260"/>
        <v>0</v>
      </c>
      <c r="U99" s="263">
        <f t="shared" si="261"/>
        <v>0</v>
      </c>
      <c r="V99" s="263">
        <f t="shared" si="262"/>
        <v>0</v>
      </c>
      <c r="W99" s="263">
        <f t="shared" si="263"/>
        <v>0</v>
      </c>
      <c r="X99" s="263">
        <f t="shared" si="264"/>
        <v>0</v>
      </c>
      <c r="Y99" s="263">
        <f t="shared" si="265"/>
        <v>0</v>
      </c>
      <c r="Z99" s="263">
        <f t="shared" si="266"/>
        <v>0</v>
      </c>
      <c r="AA99" s="263">
        <f t="shared" si="267"/>
        <v>0</v>
      </c>
      <c r="AB99" s="263">
        <f t="shared" si="268"/>
        <v>0</v>
      </c>
      <c r="AC99" s="263">
        <f t="shared" si="269"/>
        <v>0</v>
      </c>
      <c r="AD99" s="263">
        <f t="shared" si="270"/>
        <v>0</v>
      </c>
      <c r="AE99" s="263">
        <f t="shared" si="271"/>
        <v>0</v>
      </c>
      <c r="AF99" s="263">
        <f t="shared" si="272"/>
        <v>0</v>
      </c>
      <c r="AG99" s="264"/>
      <c r="AH99" s="264"/>
      <c r="AI99" s="265">
        <f t="shared" si="273"/>
        <v>0</v>
      </c>
      <c r="AJ99" s="265">
        <f t="shared" si="274"/>
        <v>0</v>
      </c>
      <c r="AK99" s="266" t="str">
        <f t="shared" si="275"/>
        <v>ERROR</v>
      </c>
      <c r="AL99" s="266" t="str">
        <f t="shared" si="276"/>
        <v/>
      </c>
      <c r="AM99" s="266" t="str">
        <f t="shared" si="277"/>
        <v/>
      </c>
      <c r="AN99" s="266" t="str">
        <f t="shared" si="278"/>
        <v/>
      </c>
      <c r="AO99" s="266" t="str">
        <f t="shared" si="279"/>
        <v/>
      </c>
      <c r="AP99" s="266" t="str">
        <f t="shared" si="280"/>
        <v/>
      </c>
      <c r="AQ99" s="266" t="str">
        <f t="shared" si="281"/>
        <v/>
      </c>
      <c r="AR99" s="267" t="str">
        <f t="shared" si="282"/>
        <v xml:space="preserve">  -  </v>
      </c>
      <c r="AS99" s="268" t="str">
        <f t="shared" si="283"/>
        <v xml:space="preserve">  -  </v>
      </c>
      <c r="AT99" s="265">
        <f t="shared" si="284"/>
        <v>0</v>
      </c>
      <c r="AU99" s="265">
        <f t="shared" si="285"/>
        <v>0</v>
      </c>
      <c r="AV99" s="266" t="str">
        <f t="shared" si="286"/>
        <v>ERROR</v>
      </c>
      <c r="AW99" s="266" t="str">
        <f t="shared" si="287"/>
        <v/>
      </c>
      <c r="AX99" s="266" t="str">
        <f t="shared" si="288"/>
        <v/>
      </c>
      <c r="AY99" s="266" t="str">
        <f t="shared" si="289"/>
        <v/>
      </c>
      <c r="AZ99" s="266" t="str">
        <f t="shared" si="290"/>
        <v/>
      </c>
      <c r="BA99" s="266" t="str">
        <f t="shared" si="291"/>
        <v/>
      </c>
      <c r="BB99" s="266" t="str">
        <f t="shared" si="292"/>
        <v/>
      </c>
      <c r="BC99" s="267" t="str">
        <f t="shared" si="293"/>
        <v xml:space="preserve">  -  </v>
      </c>
      <c r="BD99" s="268" t="str">
        <f t="shared" si="294"/>
        <v xml:space="preserve">  -  </v>
      </c>
      <c r="BE99" s="282"/>
      <c r="BF99" s="282"/>
      <c r="BG99" s="270">
        <f>SUMIF(A96:A99,C99,B96:B99)</f>
        <v>2</v>
      </c>
      <c r="BH99" s="271">
        <f>SUMIF(A96:A99,D99,B96:B99)</f>
        <v>15</v>
      </c>
      <c r="BI99" s="237" t="str">
        <f>BI98</f>
        <v>Группа 4</v>
      </c>
      <c r="BJ99" s="238">
        <f>1+BJ98</f>
        <v>22</v>
      </c>
      <c r="BK99" s="272">
        <v>2</v>
      </c>
      <c r="BL99" s="285" t="str">
        <f t="shared" si="295"/>
        <v>3 - 4</v>
      </c>
      <c r="BM99" s="305"/>
      <c r="BN99" s="286"/>
      <c r="BO99" s="287"/>
      <c r="BP99" s="1193"/>
      <c r="BQ99" s="1174"/>
      <c r="BR99" s="1321" t="str">
        <f>IF(BO99="","",VLOOKUP(BO99,СписокКМ!BR:BW,2,FALSE))</f>
        <v/>
      </c>
      <c r="BS99" s="1321" t="str">
        <f>IF(BP99="","",VLOOKUP(BP99,СписокКМ!BS:BX,2,FALSE))</f>
        <v/>
      </c>
      <c r="BT99" s="1321" t="str">
        <f>IF(BQ99="","",VLOOKUP(BQ99,СписокКМ!BT:BY,2,FALSE))</f>
        <v/>
      </c>
      <c r="BU99" s="1321" t="str">
        <f>IF(BR99="","",VLOOKUP(BR99,СписокКМ!BU:BZ,2,FALSE))</f>
        <v/>
      </c>
      <c r="BV99" s="1178"/>
      <c r="BW99" s="1187" t="str">
        <f>IF(AI98&gt;AJ98,BC98,IF(AJ98&gt;AI98,BD98," "))</f>
        <v xml:space="preserve"> </v>
      </c>
      <c r="BX99" s="1188"/>
      <c r="BY99" s="1189"/>
      <c r="BZ99" s="1181"/>
      <c r="CA99" s="1181"/>
      <c r="CB99" s="1182"/>
      <c r="CC99" s="1187" t="str">
        <f>IF(AI101&lt;AJ101,AR101,IF(AJ101&lt;AI101,AS101," "))</f>
        <v xml:space="preserve"> </v>
      </c>
      <c r="CD99" s="1188"/>
      <c r="CE99" s="1189"/>
      <c r="CF99" s="1187" t="str">
        <f>IF(AI97&lt;AJ97,AR97,IF(AJ97&lt;AI97,AS97," "))</f>
        <v xml:space="preserve"> </v>
      </c>
      <c r="CG99" s="1188"/>
      <c r="CH99" s="1189"/>
      <c r="CI99" s="1171"/>
      <c r="CJ99" s="1191"/>
      <c r="CK99" s="1184"/>
      <c r="CL99" s="1186"/>
      <c r="CN99" s="311" t="s">
        <v>62</v>
      </c>
      <c r="CO99" s="311">
        <f>BQ100</f>
        <v>0</v>
      </c>
      <c r="CP99" s="311" t="str">
        <f>IF(CO99="","",VLOOKUP(CO99,СписокКМ!$A$188:$C$236,3,FALSE))</f>
        <v>Х</v>
      </c>
      <c r="CQ99" s="311">
        <f>BQ102</f>
        <v>0</v>
      </c>
      <c r="CR99" s="311" t="str">
        <f>IF(CQ99="","",VLOOKUP(CQ99,СписокКМ!$A$188:$C$236,3,FALSE))</f>
        <v>Х</v>
      </c>
    </row>
    <row r="100" spans="1:96" ht="12.95" customHeight="1" x14ac:dyDescent="0.2">
      <c r="A100" s="255">
        <v>5</v>
      </c>
      <c r="B100" s="291"/>
      <c r="C100" s="257">
        <v>1</v>
      </c>
      <c r="D100" s="258">
        <v>4</v>
      </c>
      <c r="E100" s="259">
        <v>1</v>
      </c>
      <c r="F100" s="260">
        <v>1</v>
      </c>
      <c r="G100" s="261"/>
      <c r="H100" s="262"/>
      <c r="I100" s="259"/>
      <c r="J100" s="260"/>
      <c r="K100" s="261"/>
      <c r="L100" s="262"/>
      <c r="M100" s="259"/>
      <c r="N100" s="260"/>
      <c r="O100" s="261"/>
      <c r="P100" s="262"/>
      <c r="Q100" s="259"/>
      <c r="R100" s="260"/>
      <c r="S100" s="263">
        <f t="shared" si="259"/>
        <v>0</v>
      </c>
      <c r="T100" s="263">
        <f t="shared" si="260"/>
        <v>0</v>
      </c>
      <c r="U100" s="263">
        <f t="shared" si="261"/>
        <v>0</v>
      </c>
      <c r="V100" s="263">
        <f t="shared" si="262"/>
        <v>0</v>
      </c>
      <c r="W100" s="263">
        <f t="shared" si="263"/>
        <v>0</v>
      </c>
      <c r="X100" s="263">
        <f t="shared" si="264"/>
        <v>0</v>
      </c>
      <c r="Y100" s="263">
        <f t="shared" si="265"/>
        <v>0</v>
      </c>
      <c r="Z100" s="263">
        <f t="shared" si="266"/>
        <v>0</v>
      </c>
      <c r="AA100" s="263">
        <f t="shared" si="267"/>
        <v>0</v>
      </c>
      <c r="AB100" s="263">
        <f t="shared" si="268"/>
        <v>0</v>
      </c>
      <c r="AC100" s="263">
        <f t="shared" si="269"/>
        <v>0</v>
      </c>
      <c r="AD100" s="263">
        <f t="shared" si="270"/>
        <v>0</v>
      </c>
      <c r="AE100" s="263">
        <f t="shared" si="271"/>
        <v>0</v>
      </c>
      <c r="AF100" s="263">
        <f t="shared" si="272"/>
        <v>0</v>
      </c>
      <c r="AG100" s="264"/>
      <c r="AH100" s="264"/>
      <c r="AI100" s="265">
        <f t="shared" si="273"/>
        <v>0</v>
      </c>
      <c r="AJ100" s="265">
        <f t="shared" si="274"/>
        <v>0</v>
      </c>
      <c r="AK100" s="266" t="str">
        <f t="shared" si="275"/>
        <v>ERROR</v>
      </c>
      <c r="AL100" s="266" t="str">
        <f t="shared" si="276"/>
        <v/>
      </c>
      <c r="AM100" s="266" t="str">
        <f t="shared" si="277"/>
        <v/>
      </c>
      <c r="AN100" s="266" t="str">
        <f t="shared" si="278"/>
        <v/>
      </c>
      <c r="AO100" s="266" t="str">
        <f t="shared" si="279"/>
        <v/>
      </c>
      <c r="AP100" s="266" t="str">
        <f t="shared" si="280"/>
        <v/>
      </c>
      <c r="AQ100" s="266" t="str">
        <f t="shared" si="281"/>
        <v/>
      </c>
      <c r="AR100" s="267" t="str">
        <f t="shared" si="282"/>
        <v xml:space="preserve">  -  </v>
      </c>
      <c r="AS100" s="268" t="str">
        <f t="shared" si="283"/>
        <v xml:space="preserve">  -  </v>
      </c>
      <c r="AT100" s="265">
        <f t="shared" si="284"/>
        <v>0</v>
      </c>
      <c r="AU100" s="265">
        <f t="shared" si="285"/>
        <v>0</v>
      </c>
      <c r="AV100" s="266" t="str">
        <f t="shared" si="286"/>
        <v>ERROR</v>
      </c>
      <c r="AW100" s="266" t="str">
        <f t="shared" si="287"/>
        <v/>
      </c>
      <c r="AX100" s="266" t="str">
        <f t="shared" si="288"/>
        <v/>
      </c>
      <c r="AY100" s="266" t="str">
        <f t="shared" si="289"/>
        <v/>
      </c>
      <c r="AZ100" s="266" t="str">
        <f t="shared" si="290"/>
        <v/>
      </c>
      <c r="BA100" s="266" t="str">
        <f t="shared" si="291"/>
        <v/>
      </c>
      <c r="BB100" s="266" t="str">
        <f t="shared" si="292"/>
        <v/>
      </c>
      <c r="BC100" s="267" t="str">
        <f t="shared" si="293"/>
        <v xml:space="preserve">  -  </v>
      </c>
      <c r="BD100" s="268" t="str">
        <f t="shared" si="294"/>
        <v xml:space="preserve">  -  </v>
      </c>
      <c r="BE100" s="269">
        <f>SUMIF(C96:C102,3,AI96:AI102)+SUMIF(D96:D102,3,AJ96:AJ102)</f>
        <v>0</v>
      </c>
      <c r="BF100" s="269" t="str">
        <f>IF(BE100&lt;&gt;0,RANK(BE100,BE96:BE102),"")</f>
        <v/>
      </c>
      <c r="BG100" s="270">
        <f>SUMIF(A96:A99,C100,B96:B99)</f>
        <v>10</v>
      </c>
      <c r="BH100" s="271">
        <f>SUMIF(A96:A99,D100,B96:B99)</f>
        <v>15</v>
      </c>
      <c r="BI100" s="237" t="str">
        <f>BI99</f>
        <v>Группа 4</v>
      </c>
      <c r="BJ100" s="238">
        <f>1+BJ99</f>
        <v>23</v>
      </c>
      <c r="BK100" s="272">
        <v>3</v>
      </c>
      <c r="BL100" s="283" t="str">
        <f t="shared" si="295"/>
        <v>1 - 4</v>
      </c>
      <c r="BM100" s="304"/>
      <c r="BN100" s="274"/>
      <c r="BO100" s="284"/>
      <c r="BP100" s="1192">
        <v>3</v>
      </c>
      <c r="BQ100" s="1173"/>
      <c r="BR100" s="1318" t="str">
        <f>IF(BQ100="","",VLOOKUP(BQ100,СписокКМ!$A$188:$C$236,3,FALSE))</f>
        <v/>
      </c>
      <c r="BS100" s="1318" t="e">
        <f>IF(BP100="","",VLOOKUP(BP100,СписокКМ!BS:BX,2,FALSE))</f>
        <v>#N/A</v>
      </c>
      <c r="BT100" s="1318" t="str">
        <f>IF(BQ100="","",VLOOKUP(BQ100,СписокКМ!$A$188:$C$236,3,FALSE))</f>
        <v/>
      </c>
      <c r="BU100" s="1318" t="str">
        <f>IF(BR100="","",VLOOKUP(BR100,СписокКМ!BU:BZ,2,FALSE))</f>
        <v/>
      </c>
      <c r="BV100" s="1177"/>
      <c r="BW100" s="292"/>
      <c r="BX100" s="277" t="str">
        <f>IF(AG96&lt;AH96,AT96,IF(AH96&lt;AG96,AT96," "))</f>
        <v xml:space="preserve"> </v>
      </c>
      <c r="BY100" s="278"/>
      <c r="BZ100" s="279"/>
      <c r="CA100" s="277" t="str">
        <f>IF(AG101&lt;AH101,AT101,IF(AH101&lt;AG101,AT101," "))</f>
        <v xml:space="preserve"> </v>
      </c>
      <c r="CB100" s="278"/>
      <c r="CC100" s="1194"/>
      <c r="CD100" s="1194"/>
      <c r="CE100" s="1195"/>
      <c r="CF100" s="289"/>
      <c r="CG100" s="290" t="str">
        <f>IF(AG99&lt;AH99,AI99,IF(AH99&lt;AG99,AI99," "))</f>
        <v xml:space="preserve"> </v>
      </c>
      <c r="CH100" s="280"/>
      <c r="CI100" s="1171"/>
      <c r="CJ100" s="1190">
        <f>BE100</f>
        <v>0</v>
      </c>
      <c r="CK100" s="1183"/>
      <c r="CL100" s="1185" t="str">
        <f>IF(BF101="",BF100,BF101)</f>
        <v/>
      </c>
      <c r="CN100" s="311" t="s">
        <v>63</v>
      </c>
      <c r="CO100" s="311">
        <f>BQ96</f>
        <v>0</v>
      </c>
      <c r="CP100" s="311" t="str">
        <f>IF(CO100="","",VLOOKUP(CO100,СписокКМ!$A$188:$C$236,3,FALSE))</f>
        <v>Х</v>
      </c>
      <c r="CQ100" s="311">
        <f>BQ102</f>
        <v>0</v>
      </c>
      <c r="CR100" s="311" t="str">
        <f>IF(CQ100="","",VLOOKUP(CQ100,СписокКМ!$A$188:$C$236,3,FALSE))</f>
        <v>Х</v>
      </c>
    </row>
    <row r="101" spans="1:96" ht="12.95" customHeight="1" x14ac:dyDescent="0.2">
      <c r="A101" s="255">
        <v>6</v>
      </c>
      <c r="C101" s="257">
        <v>2</v>
      </c>
      <c r="D101" s="258">
        <v>3</v>
      </c>
      <c r="E101" s="259">
        <v>1</v>
      </c>
      <c r="F101" s="260">
        <v>1</v>
      </c>
      <c r="G101" s="261"/>
      <c r="H101" s="262"/>
      <c r="I101" s="259"/>
      <c r="J101" s="260"/>
      <c r="K101" s="261"/>
      <c r="L101" s="262"/>
      <c r="M101" s="259"/>
      <c r="N101" s="260"/>
      <c r="O101" s="261"/>
      <c r="P101" s="262"/>
      <c r="Q101" s="259"/>
      <c r="R101" s="260"/>
      <c r="S101" s="263">
        <f t="shared" si="259"/>
        <v>0</v>
      </c>
      <c r="T101" s="263">
        <f t="shared" si="260"/>
        <v>0</v>
      </c>
      <c r="U101" s="263">
        <f t="shared" si="261"/>
        <v>0</v>
      </c>
      <c r="V101" s="263">
        <f t="shared" si="262"/>
        <v>0</v>
      </c>
      <c r="W101" s="263">
        <f t="shared" si="263"/>
        <v>0</v>
      </c>
      <c r="X101" s="263">
        <f t="shared" si="264"/>
        <v>0</v>
      </c>
      <c r="Y101" s="263">
        <f t="shared" si="265"/>
        <v>0</v>
      </c>
      <c r="Z101" s="263">
        <f t="shared" si="266"/>
        <v>0</v>
      </c>
      <c r="AA101" s="263">
        <f t="shared" si="267"/>
        <v>0</v>
      </c>
      <c r="AB101" s="263">
        <f t="shared" si="268"/>
        <v>0</v>
      </c>
      <c r="AC101" s="263">
        <f t="shared" si="269"/>
        <v>0</v>
      </c>
      <c r="AD101" s="263">
        <f t="shared" si="270"/>
        <v>0</v>
      </c>
      <c r="AE101" s="263">
        <f t="shared" si="271"/>
        <v>0</v>
      </c>
      <c r="AF101" s="263">
        <f t="shared" si="272"/>
        <v>0</v>
      </c>
      <c r="AG101" s="264"/>
      <c r="AH101" s="264"/>
      <c r="AI101" s="265">
        <f t="shared" si="273"/>
        <v>0</v>
      </c>
      <c r="AJ101" s="265">
        <f t="shared" si="274"/>
        <v>0</v>
      </c>
      <c r="AK101" s="266" t="str">
        <f t="shared" si="275"/>
        <v>ERROR</v>
      </c>
      <c r="AL101" s="266" t="str">
        <f t="shared" si="276"/>
        <v/>
      </c>
      <c r="AM101" s="266" t="str">
        <f t="shared" si="277"/>
        <v/>
      </c>
      <c r="AN101" s="266" t="str">
        <f t="shared" si="278"/>
        <v/>
      </c>
      <c r="AO101" s="266" t="str">
        <f t="shared" si="279"/>
        <v/>
      </c>
      <c r="AP101" s="266" t="str">
        <f t="shared" si="280"/>
        <v/>
      </c>
      <c r="AQ101" s="266" t="str">
        <f t="shared" si="281"/>
        <v/>
      </c>
      <c r="AR101" s="267" t="str">
        <f t="shared" si="282"/>
        <v xml:space="preserve">  -  </v>
      </c>
      <c r="AS101" s="268" t="str">
        <f t="shared" si="283"/>
        <v xml:space="preserve">  -  </v>
      </c>
      <c r="AT101" s="265">
        <f t="shared" si="284"/>
        <v>0</v>
      </c>
      <c r="AU101" s="265">
        <f t="shared" si="285"/>
        <v>0</v>
      </c>
      <c r="AV101" s="266" t="str">
        <f t="shared" si="286"/>
        <v>ERROR</v>
      </c>
      <c r="AW101" s="266" t="str">
        <f t="shared" si="287"/>
        <v/>
      </c>
      <c r="AX101" s="266" t="str">
        <f t="shared" si="288"/>
        <v/>
      </c>
      <c r="AY101" s="266" t="str">
        <f t="shared" si="289"/>
        <v/>
      </c>
      <c r="AZ101" s="266" t="str">
        <f t="shared" si="290"/>
        <v/>
      </c>
      <c r="BA101" s="266" t="str">
        <f t="shared" si="291"/>
        <v/>
      </c>
      <c r="BB101" s="266" t="str">
        <f t="shared" si="292"/>
        <v/>
      </c>
      <c r="BC101" s="267" t="str">
        <f t="shared" si="293"/>
        <v xml:space="preserve">  -  </v>
      </c>
      <c r="BD101" s="268" t="str">
        <f t="shared" si="294"/>
        <v xml:space="preserve">  -  </v>
      </c>
      <c r="BE101" s="282"/>
      <c r="BF101" s="282"/>
      <c r="BG101" s="270">
        <f>SUMIF(A96:A99,C101,B96:B99)</f>
        <v>1</v>
      </c>
      <c r="BH101" s="271">
        <f>SUMIF(A96:A99,D101,B96:B99)</f>
        <v>2</v>
      </c>
      <c r="BI101" s="237" t="str">
        <f>BI100</f>
        <v>Группа 4</v>
      </c>
      <c r="BJ101" s="238">
        <f>1+BJ100</f>
        <v>24</v>
      </c>
      <c r="BK101" s="272">
        <v>3</v>
      </c>
      <c r="BL101" s="293" t="str">
        <f t="shared" si="295"/>
        <v>2 - 3</v>
      </c>
      <c r="BM101" s="294"/>
      <c r="BN101" s="294"/>
      <c r="BO101" s="295"/>
      <c r="BP101" s="1193"/>
      <c r="BQ101" s="1174"/>
      <c r="BR101" s="1321" t="str">
        <f>IF(BO101="","",VLOOKUP(BO101,СписокКМ!BR:BW,2,FALSE))</f>
        <v/>
      </c>
      <c r="BS101" s="1321" t="str">
        <f>IF(BP101="","",VLOOKUP(BP101,СписокКМ!BS:BX,2,FALSE))</f>
        <v/>
      </c>
      <c r="BT101" s="1321" t="str">
        <f>IF(BQ101="","",VLOOKUP(BQ101,СписокКМ!BT:BY,2,FALSE))</f>
        <v/>
      </c>
      <c r="BU101" s="1321" t="str">
        <f>IF(BR101="","",VLOOKUP(BR101,СписокКМ!BU:BZ,2,FALSE))</f>
        <v/>
      </c>
      <c r="BV101" s="1178"/>
      <c r="BW101" s="1187" t="str">
        <f>IF(AI96&gt;AJ96,BC96,IF(AJ96&gt;AI96,BD96," "))</f>
        <v xml:space="preserve"> </v>
      </c>
      <c r="BX101" s="1188"/>
      <c r="BY101" s="1189"/>
      <c r="BZ101" s="1187" t="str">
        <f>IF(AI101&gt;AJ101,BC101,IF(AJ101&gt;AI101,BD101," "))</f>
        <v xml:space="preserve"> </v>
      </c>
      <c r="CA101" s="1188"/>
      <c r="CB101" s="1189"/>
      <c r="CC101" s="1181"/>
      <c r="CD101" s="1181"/>
      <c r="CE101" s="1182"/>
      <c r="CF101" s="1187" t="str">
        <f>IF(AI99&lt;AJ99,AR99,IF(AJ99&lt;AI99,AS99," "))</f>
        <v xml:space="preserve"> </v>
      </c>
      <c r="CG101" s="1188"/>
      <c r="CH101" s="1189"/>
      <c r="CI101" s="1171"/>
      <c r="CJ101" s="1191"/>
      <c r="CK101" s="1184"/>
      <c r="CL101" s="1186"/>
      <c r="CN101" s="311" t="s">
        <v>64</v>
      </c>
      <c r="CO101" s="311">
        <f>BQ98</f>
        <v>0</v>
      </c>
      <c r="CP101" s="311" t="str">
        <f>IF(CO101="","",VLOOKUP(CO101,СписокКМ!$A$188:$C$236,3,FALSE))</f>
        <v>Х</v>
      </c>
      <c r="CQ101" s="311">
        <f>BQ100</f>
        <v>0</v>
      </c>
      <c r="CR101" s="311" t="str">
        <f>IF(CQ101="","",VLOOKUP(CQ101,СписокКМ!$A$188:$C$236,3,FALSE))</f>
        <v>Х</v>
      </c>
    </row>
    <row r="102" spans="1:96" ht="12.95" customHeight="1" x14ac:dyDescent="0.2"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V102" s="224"/>
      <c r="AW102" s="224"/>
      <c r="AX102" s="224"/>
      <c r="AY102" s="224"/>
      <c r="AZ102" s="224"/>
      <c r="BE102" s="269">
        <f>SUMIF(C96:C102,4,AI96:AI102)+SUMIF(D96:D102,4,AJ96:AJ102)</f>
        <v>0</v>
      </c>
      <c r="BF102" s="269" t="str">
        <f>IF(BE102&lt;&gt;0,RANK(BE102,BE96:BE102),"")</f>
        <v/>
      </c>
      <c r="BG102" s="301"/>
      <c r="BH102" s="301"/>
      <c r="BP102" s="1192">
        <v>4</v>
      </c>
      <c r="BQ102" s="1173"/>
      <c r="BR102" s="1318" t="str">
        <f>IF(BQ102="","",VLOOKUP(BQ102,СписокКМ!$A$188:$C$236,3,FALSE))</f>
        <v/>
      </c>
      <c r="BS102" s="1318" t="e">
        <f>IF(BP102="","",VLOOKUP(BP102,СписокКМ!BS:BX,2,FALSE))</f>
        <v>#N/A</v>
      </c>
      <c r="BT102" s="1318" t="str">
        <f>IF(BQ102="","",VLOOKUP(BQ102,СписокКМ!$A$188:$C$236,3,FALSE))</f>
        <v/>
      </c>
      <c r="BU102" s="1318" t="str">
        <f>IF(BR102="","",VLOOKUP(BR102,СписокКМ!BU:BZ,2,FALSE))</f>
        <v/>
      </c>
      <c r="BV102" s="1177"/>
      <c r="BW102" s="288"/>
      <c r="BX102" s="277" t="str">
        <f>IF(AG100&lt;AH100,AT100,IF(AH100&lt;AG100,AT100," "))</f>
        <v xml:space="preserve"> </v>
      </c>
      <c r="BY102" s="278"/>
      <c r="BZ102" s="279"/>
      <c r="CA102" s="277" t="str">
        <f>IF(AG97&lt;AH97,AT97,IF(AH97&lt;AG97,AT97," "))</f>
        <v xml:space="preserve"> </v>
      </c>
      <c r="CB102" s="278"/>
      <c r="CC102" s="279"/>
      <c r="CD102" s="277" t="str">
        <f>IF(AG99&lt;AH99,AT99,IF(AH99&lt;AG99,AT99," "))</f>
        <v xml:space="preserve"> </v>
      </c>
      <c r="CE102" s="278"/>
      <c r="CF102" s="1208"/>
      <c r="CG102" s="1179"/>
      <c r="CH102" s="1180"/>
      <c r="CI102" s="1171"/>
      <c r="CJ102" s="1190">
        <f>BE102</f>
        <v>0</v>
      </c>
      <c r="CK102" s="1197"/>
      <c r="CL102" s="1185" t="str">
        <f>IF(BF103="",BF102,BF103)</f>
        <v/>
      </c>
    </row>
    <row r="103" spans="1:96" ht="12.95" customHeight="1" x14ac:dyDescent="0.2"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V103" s="224"/>
      <c r="AW103" s="224"/>
      <c r="AX103" s="224"/>
      <c r="AY103" s="224"/>
      <c r="AZ103" s="224"/>
      <c r="BE103" s="282"/>
      <c r="BF103" s="282"/>
      <c r="BG103" s="301"/>
      <c r="BH103" s="301"/>
      <c r="BL103" s="297"/>
      <c r="BM103" s="298"/>
      <c r="BN103" s="299"/>
      <c r="BO103" s="300"/>
      <c r="BP103" s="1203"/>
      <c r="BQ103" s="1204"/>
      <c r="BR103" s="1319" t="str">
        <f>IF(BO103="","",VLOOKUP(BO103,СписокКМ!BR:BW,2,FALSE))</f>
        <v/>
      </c>
      <c r="BS103" s="1319" t="str">
        <f>IF(BP103="","",VLOOKUP(BP103,СписокКМ!BS:BX,2,FALSE))</f>
        <v/>
      </c>
      <c r="BT103" s="1319" t="str">
        <f>IF(BQ103="","",VLOOKUP(BQ103,СписокКМ!BT:BY,2,FALSE))</f>
        <v/>
      </c>
      <c r="BU103" s="1319" t="str">
        <f>IF(BR103="","",VLOOKUP(BR103,СписокКМ!BU:BZ,2,FALSE))</f>
        <v/>
      </c>
      <c r="BV103" s="1320"/>
      <c r="BW103" s="1200" t="str">
        <f>IF(AI100&gt;AJ100,BC100,IF(AJ100&gt;AI100,BD100," "))</f>
        <v xml:space="preserve"> </v>
      </c>
      <c r="BX103" s="1201"/>
      <c r="BY103" s="1202"/>
      <c r="BZ103" s="1200" t="str">
        <f>IF(AI97&gt;AJ97,BC97,IF(AJ97&gt;AI97,BD97," "))</f>
        <v xml:space="preserve"> </v>
      </c>
      <c r="CA103" s="1201"/>
      <c r="CB103" s="1202"/>
      <c r="CC103" s="1200" t="str">
        <f>IF(AI99&gt;AJ99,BC99,IF(AJ99&gt;AI99,BD99," "))</f>
        <v xml:space="preserve"> </v>
      </c>
      <c r="CD103" s="1201"/>
      <c r="CE103" s="1202"/>
      <c r="CF103" s="1209"/>
      <c r="CG103" s="1210"/>
      <c r="CH103" s="1211"/>
      <c r="CI103" s="1322"/>
      <c r="CJ103" s="1212"/>
      <c r="CK103" s="1198"/>
      <c r="CL103" s="1199"/>
    </row>
  </sheetData>
  <mergeCells count="402">
    <mergeCell ref="BL1:CL1"/>
    <mergeCell ref="BL3:CL3"/>
    <mergeCell ref="BQ6:BV6"/>
    <mergeCell ref="BW6:BY6"/>
    <mergeCell ref="BZ6:CB6"/>
    <mergeCell ref="CC6:CE6"/>
    <mergeCell ref="CF6:CH6"/>
    <mergeCell ref="CI6:CI14"/>
    <mergeCell ref="BP7:BP8"/>
    <mergeCell ref="BQ7:BQ8"/>
    <mergeCell ref="BR7:BU8"/>
    <mergeCell ref="BV7:BV8"/>
    <mergeCell ref="BW7:BY8"/>
    <mergeCell ref="CJ7:CJ8"/>
    <mergeCell ref="CK7:CK8"/>
    <mergeCell ref="CL7:CL8"/>
    <mergeCell ref="BZ8:CB8"/>
    <mergeCell ref="CC8:CE8"/>
    <mergeCell ref="CF8:CH8"/>
    <mergeCell ref="CK9:CK10"/>
    <mergeCell ref="CL9:CL10"/>
    <mergeCell ref="BW10:BY10"/>
    <mergeCell ref="CC10:CE10"/>
    <mergeCell ref="CF10:CH10"/>
    <mergeCell ref="CJ9:CJ10"/>
    <mergeCell ref="BP13:BP14"/>
    <mergeCell ref="BQ13:BQ14"/>
    <mergeCell ref="BR13:BU14"/>
    <mergeCell ref="BV13:BV14"/>
    <mergeCell ref="CF13:CH14"/>
    <mergeCell ref="CJ13:CJ14"/>
    <mergeCell ref="CJ11:CJ12"/>
    <mergeCell ref="CK11:CK12"/>
    <mergeCell ref="BP11:BP12"/>
    <mergeCell ref="BQ11:BQ12"/>
    <mergeCell ref="BR11:BU12"/>
    <mergeCell ref="BV11:BV12"/>
    <mergeCell ref="CC11:CE12"/>
    <mergeCell ref="BP9:BP10"/>
    <mergeCell ref="BQ9:BQ10"/>
    <mergeCell ref="BR9:BU10"/>
    <mergeCell ref="BV9:BV10"/>
    <mergeCell ref="BZ9:CB10"/>
    <mergeCell ref="CL11:CL12"/>
    <mergeCell ref="BW12:BY12"/>
    <mergeCell ref="BZ12:CB12"/>
    <mergeCell ref="CF12:CH12"/>
    <mergeCell ref="CK13:CK14"/>
    <mergeCell ref="CL13:CL14"/>
    <mergeCell ref="BW14:BY14"/>
    <mergeCell ref="BZ14:CB14"/>
    <mergeCell ref="CC14:CE14"/>
    <mergeCell ref="BQ17:BV17"/>
    <mergeCell ref="BW17:BY17"/>
    <mergeCell ref="BZ17:CB17"/>
    <mergeCell ref="CC17:CE17"/>
    <mergeCell ref="CF17:CH17"/>
    <mergeCell ref="BP18:BP19"/>
    <mergeCell ref="BQ18:BQ19"/>
    <mergeCell ref="BR18:BU19"/>
    <mergeCell ref="BV18:BV19"/>
    <mergeCell ref="BW18:BY19"/>
    <mergeCell ref="BP20:BP21"/>
    <mergeCell ref="BQ20:BQ21"/>
    <mergeCell ref="BR20:BU21"/>
    <mergeCell ref="BV20:BV21"/>
    <mergeCell ref="BZ20:CB21"/>
    <mergeCell ref="CJ20:CJ21"/>
    <mergeCell ref="CK20:CK21"/>
    <mergeCell ref="CL20:CL21"/>
    <mergeCell ref="BW21:BY21"/>
    <mergeCell ref="CC21:CE21"/>
    <mergeCell ref="CF21:CH21"/>
    <mergeCell ref="CJ18:CJ19"/>
    <mergeCell ref="CK18:CK19"/>
    <mergeCell ref="CL18:CL19"/>
    <mergeCell ref="BZ19:CB19"/>
    <mergeCell ref="CC19:CE19"/>
    <mergeCell ref="CF19:CH19"/>
    <mergeCell ref="CI17:CI25"/>
    <mergeCell ref="CK22:CK23"/>
    <mergeCell ref="CL22:CL23"/>
    <mergeCell ref="CJ22:CJ23"/>
    <mergeCell ref="BW23:BY23"/>
    <mergeCell ref="BZ23:CB23"/>
    <mergeCell ref="CF23:CH23"/>
    <mergeCell ref="BP24:BP25"/>
    <mergeCell ref="BQ24:BQ25"/>
    <mergeCell ref="BR24:BU25"/>
    <mergeCell ref="BV24:BV25"/>
    <mergeCell ref="CF24:CH25"/>
    <mergeCell ref="BP22:BP23"/>
    <mergeCell ref="BQ22:BQ23"/>
    <mergeCell ref="BR22:BU23"/>
    <mergeCell ref="BV22:BV23"/>
    <mergeCell ref="CC22:CE23"/>
    <mergeCell ref="BQ28:BV28"/>
    <mergeCell ref="BW28:BY28"/>
    <mergeCell ref="BZ28:CB28"/>
    <mergeCell ref="CC28:CE28"/>
    <mergeCell ref="CF28:CH28"/>
    <mergeCell ref="CI28:CI36"/>
    <mergeCell ref="CJ24:CJ25"/>
    <mergeCell ref="CK24:CK25"/>
    <mergeCell ref="CL24:CL25"/>
    <mergeCell ref="BW25:BY25"/>
    <mergeCell ref="BZ25:CB25"/>
    <mergeCell ref="CC25:CE25"/>
    <mergeCell ref="CJ31:CJ32"/>
    <mergeCell ref="CK31:CK32"/>
    <mergeCell ref="CL31:CL32"/>
    <mergeCell ref="CC32:CE32"/>
    <mergeCell ref="CF32:CH32"/>
    <mergeCell ref="CK29:CK30"/>
    <mergeCell ref="CL29:CL30"/>
    <mergeCell ref="CC30:CE30"/>
    <mergeCell ref="CF30:CH30"/>
    <mergeCell ref="CJ29:CJ30"/>
    <mergeCell ref="CK33:CK34"/>
    <mergeCell ref="CL33:CL34"/>
    <mergeCell ref="BP31:BP32"/>
    <mergeCell ref="BQ31:BQ32"/>
    <mergeCell ref="BR31:BU32"/>
    <mergeCell ref="BV31:BV32"/>
    <mergeCell ref="BZ31:CB32"/>
    <mergeCell ref="BP29:BP30"/>
    <mergeCell ref="BQ29:BQ30"/>
    <mergeCell ref="BR29:BU30"/>
    <mergeCell ref="BV29:BV30"/>
    <mergeCell ref="BW29:BY30"/>
    <mergeCell ref="BW32:BY32"/>
    <mergeCell ref="BZ30:CB30"/>
    <mergeCell ref="BP35:BP36"/>
    <mergeCell ref="BQ35:BQ36"/>
    <mergeCell ref="BR35:BU36"/>
    <mergeCell ref="BV35:BV36"/>
    <mergeCell ref="CF35:CH36"/>
    <mergeCell ref="BP33:BP34"/>
    <mergeCell ref="BQ33:BQ34"/>
    <mergeCell ref="BR33:BU34"/>
    <mergeCell ref="BV33:BV34"/>
    <mergeCell ref="CC33:CE34"/>
    <mergeCell ref="CJ33:CJ34"/>
    <mergeCell ref="BQ39:BV39"/>
    <mergeCell ref="BW39:BY39"/>
    <mergeCell ref="BZ39:CB39"/>
    <mergeCell ref="CC39:CE39"/>
    <mergeCell ref="CF39:CH39"/>
    <mergeCell ref="CI39:CI47"/>
    <mergeCell ref="CJ35:CJ36"/>
    <mergeCell ref="CK35:CK36"/>
    <mergeCell ref="CF41:CH41"/>
    <mergeCell ref="CJ40:CJ41"/>
    <mergeCell ref="CK44:CK45"/>
    <mergeCell ref="BW34:BY34"/>
    <mergeCell ref="BZ34:CB34"/>
    <mergeCell ref="CF34:CH34"/>
    <mergeCell ref="CL35:CL36"/>
    <mergeCell ref="BW36:BY36"/>
    <mergeCell ref="BZ36:CB36"/>
    <mergeCell ref="CC36:CE36"/>
    <mergeCell ref="BP42:BP43"/>
    <mergeCell ref="BQ42:BQ43"/>
    <mergeCell ref="BR42:BU43"/>
    <mergeCell ref="BV42:BV43"/>
    <mergeCell ref="BZ42:CB43"/>
    <mergeCell ref="BP40:BP41"/>
    <mergeCell ref="BQ40:BQ41"/>
    <mergeCell ref="BR40:BU41"/>
    <mergeCell ref="BV40:BV41"/>
    <mergeCell ref="BW40:BY41"/>
    <mergeCell ref="CJ42:CJ43"/>
    <mergeCell ref="CK42:CK43"/>
    <mergeCell ref="CL42:CL43"/>
    <mergeCell ref="BW43:BY43"/>
    <mergeCell ref="CC43:CE43"/>
    <mergeCell ref="CF43:CH43"/>
    <mergeCell ref="CK40:CK41"/>
    <mergeCell ref="CL40:CL41"/>
    <mergeCell ref="BZ41:CB41"/>
    <mergeCell ref="CC41:CE41"/>
    <mergeCell ref="CL44:CL45"/>
    <mergeCell ref="BW45:BY45"/>
    <mergeCell ref="BZ45:CB45"/>
    <mergeCell ref="CF45:CH45"/>
    <mergeCell ref="BP46:BP47"/>
    <mergeCell ref="BQ46:BQ47"/>
    <mergeCell ref="BR46:BU47"/>
    <mergeCell ref="BV46:BV47"/>
    <mergeCell ref="CF46:CH47"/>
    <mergeCell ref="BP44:BP45"/>
    <mergeCell ref="BQ44:BQ45"/>
    <mergeCell ref="BR44:BU45"/>
    <mergeCell ref="BV44:BV45"/>
    <mergeCell ref="CC44:CE45"/>
    <mergeCell ref="CJ44:CJ45"/>
    <mergeCell ref="BQ62:BV62"/>
    <mergeCell ref="BW62:BY62"/>
    <mergeCell ref="BZ62:CB62"/>
    <mergeCell ref="CC62:CE62"/>
    <mergeCell ref="CF62:CH62"/>
    <mergeCell ref="CI62:CI70"/>
    <mergeCell ref="CJ46:CJ47"/>
    <mergeCell ref="CK46:CK47"/>
    <mergeCell ref="CL46:CL47"/>
    <mergeCell ref="BW47:BY47"/>
    <mergeCell ref="BZ47:CB47"/>
    <mergeCell ref="CC47:CE47"/>
    <mergeCell ref="CJ65:CJ66"/>
    <mergeCell ref="CK65:CK66"/>
    <mergeCell ref="CL65:CL66"/>
    <mergeCell ref="CC66:CE66"/>
    <mergeCell ref="CF66:CH66"/>
    <mergeCell ref="CK63:CK64"/>
    <mergeCell ref="CL63:CL64"/>
    <mergeCell ref="CC64:CE64"/>
    <mergeCell ref="CF64:CH64"/>
    <mergeCell ref="CJ63:CJ64"/>
    <mergeCell ref="CK67:CK68"/>
    <mergeCell ref="CL67:CL68"/>
    <mergeCell ref="BP65:BP66"/>
    <mergeCell ref="BQ65:BQ66"/>
    <mergeCell ref="BR65:BU66"/>
    <mergeCell ref="BV65:BV66"/>
    <mergeCell ref="BZ65:CB66"/>
    <mergeCell ref="BP63:BP64"/>
    <mergeCell ref="BQ63:BQ64"/>
    <mergeCell ref="BR63:BU64"/>
    <mergeCell ref="BV63:BV64"/>
    <mergeCell ref="BW63:BY64"/>
    <mergeCell ref="BW66:BY66"/>
    <mergeCell ref="BZ64:CB64"/>
    <mergeCell ref="BP69:BP70"/>
    <mergeCell ref="BQ69:BQ70"/>
    <mergeCell ref="BR69:BU70"/>
    <mergeCell ref="BV69:BV70"/>
    <mergeCell ref="CF69:CH70"/>
    <mergeCell ref="BP67:BP68"/>
    <mergeCell ref="BQ67:BQ68"/>
    <mergeCell ref="BR67:BU68"/>
    <mergeCell ref="BV67:BV68"/>
    <mergeCell ref="CC67:CE68"/>
    <mergeCell ref="CJ67:CJ68"/>
    <mergeCell ref="BQ73:BV73"/>
    <mergeCell ref="BW73:BY73"/>
    <mergeCell ref="BZ73:CB73"/>
    <mergeCell ref="CC73:CE73"/>
    <mergeCell ref="CF73:CH73"/>
    <mergeCell ref="CI73:CI81"/>
    <mergeCell ref="CJ69:CJ70"/>
    <mergeCell ref="CK69:CK70"/>
    <mergeCell ref="CF75:CH75"/>
    <mergeCell ref="CJ74:CJ75"/>
    <mergeCell ref="CK78:CK79"/>
    <mergeCell ref="BW68:BY68"/>
    <mergeCell ref="BZ68:CB68"/>
    <mergeCell ref="CF68:CH68"/>
    <mergeCell ref="CL69:CL70"/>
    <mergeCell ref="BW70:BY70"/>
    <mergeCell ref="BZ70:CB70"/>
    <mergeCell ref="CC70:CE70"/>
    <mergeCell ref="BP76:BP77"/>
    <mergeCell ref="BQ76:BQ77"/>
    <mergeCell ref="BR76:BU77"/>
    <mergeCell ref="BV76:BV77"/>
    <mergeCell ref="BZ76:CB77"/>
    <mergeCell ref="BP74:BP75"/>
    <mergeCell ref="BQ74:BQ75"/>
    <mergeCell ref="BR74:BU75"/>
    <mergeCell ref="BV74:BV75"/>
    <mergeCell ref="BW74:BY75"/>
    <mergeCell ref="CJ76:CJ77"/>
    <mergeCell ref="CK76:CK77"/>
    <mergeCell ref="CL76:CL77"/>
    <mergeCell ref="BW77:BY77"/>
    <mergeCell ref="CC77:CE77"/>
    <mergeCell ref="CF77:CH77"/>
    <mergeCell ref="CK74:CK75"/>
    <mergeCell ref="CL74:CL75"/>
    <mergeCell ref="BZ75:CB75"/>
    <mergeCell ref="CC75:CE75"/>
    <mergeCell ref="CL78:CL79"/>
    <mergeCell ref="BW79:BY79"/>
    <mergeCell ref="BZ79:CB79"/>
    <mergeCell ref="CF79:CH79"/>
    <mergeCell ref="BP80:BP81"/>
    <mergeCell ref="BQ80:BQ81"/>
    <mergeCell ref="BR80:BU81"/>
    <mergeCell ref="BV80:BV81"/>
    <mergeCell ref="CF80:CH81"/>
    <mergeCell ref="BP78:BP79"/>
    <mergeCell ref="BQ78:BQ79"/>
    <mergeCell ref="BR78:BU79"/>
    <mergeCell ref="BV78:BV79"/>
    <mergeCell ref="CC78:CE79"/>
    <mergeCell ref="CJ78:CJ79"/>
    <mergeCell ref="BQ84:BV84"/>
    <mergeCell ref="BW84:BY84"/>
    <mergeCell ref="BZ84:CB84"/>
    <mergeCell ref="CC84:CE84"/>
    <mergeCell ref="CF84:CH84"/>
    <mergeCell ref="CI84:CI92"/>
    <mergeCell ref="CJ80:CJ81"/>
    <mergeCell ref="CK80:CK81"/>
    <mergeCell ref="CL80:CL81"/>
    <mergeCell ref="BW81:BY81"/>
    <mergeCell ref="BZ81:CB81"/>
    <mergeCell ref="CC81:CE81"/>
    <mergeCell ref="CJ87:CJ88"/>
    <mergeCell ref="CK87:CK88"/>
    <mergeCell ref="CL87:CL88"/>
    <mergeCell ref="CC88:CE88"/>
    <mergeCell ref="CF88:CH88"/>
    <mergeCell ref="CK85:CK86"/>
    <mergeCell ref="CL85:CL86"/>
    <mergeCell ref="CC86:CE86"/>
    <mergeCell ref="CF86:CH86"/>
    <mergeCell ref="CJ85:CJ86"/>
    <mergeCell ref="CK89:CK90"/>
    <mergeCell ref="CL89:CL90"/>
    <mergeCell ref="BP87:BP88"/>
    <mergeCell ref="BQ87:BQ88"/>
    <mergeCell ref="BR87:BU88"/>
    <mergeCell ref="BV87:BV88"/>
    <mergeCell ref="BZ87:CB88"/>
    <mergeCell ref="BP85:BP86"/>
    <mergeCell ref="BQ85:BQ86"/>
    <mergeCell ref="BR85:BU86"/>
    <mergeCell ref="BV85:BV86"/>
    <mergeCell ref="BW85:BY86"/>
    <mergeCell ref="BW88:BY88"/>
    <mergeCell ref="BZ86:CB86"/>
    <mergeCell ref="BP91:BP92"/>
    <mergeCell ref="BQ91:BQ92"/>
    <mergeCell ref="BR91:BU92"/>
    <mergeCell ref="BV91:BV92"/>
    <mergeCell ref="CF91:CH92"/>
    <mergeCell ref="BP89:BP90"/>
    <mergeCell ref="BQ89:BQ90"/>
    <mergeCell ref="BR89:BU90"/>
    <mergeCell ref="BV89:BV90"/>
    <mergeCell ref="CC89:CE90"/>
    <mergeCell ref="CJ89:CJ90"/>
    <mergeCell ref="BQ95:BV95"/>
    <mergeCell ref="BW95:BY95"/>
    <mergeCell ref="BZ95:CB95"/>
    <mergeCell ref="CC95:CE95"/>
    <mergeCell ref="CF95:CH95"/>
    <mergeCell ref="CI95:CI103"/>
    <mergeCell ref="CJ91:CJ92"/>
    <mergeCell ref="CK91:CK92"/>
    <mergeCell ref="CF97:CH97"/>
    <mergeCell ref="CJ96:CJ97"/>
    <mergeCell ref="CJ102:CJ103"/>
    <mergeCell ref="CK102:CK103"/>
    <mergeCell ref="BW90:BY90"/>
    <mergeCell ref="BZ90:CB90"/>
    <mergeCell ref="CF90:CH90"/>
    <mergeCell ref="CL91:CL92"/>
    <mergeCell ref="BW92:BY92"/>
    <mergeCell ref="BZ92:CB92"/>
    <mergeCell ref="CC92:CE92"/>
    <mergeCell ref="BP98:BP99"/>
    <mergeCell ref="BQ98:BQ99"/>
    <mergeCell ref="BR98:BU99"/>
    <mergeCell ref="BV98:BV99"/>
    <mergeCell ref="BZ98:CB99"/>
    <mergeCell ref="BP96:BP97"/>
    <mergeCell ref="BQ96:BQ97"/>
    <mergeCell ref="BR96:BU97"/>
    <mergeCell ref="BV96:BV97"/>
    <mergeCell ref="BW96:BY97"/>
    <mergeCell ref="CJ98:CJ99"/>
    <mergeCell ref="CK98:CK99"/>
    <mergeCell ref="CL98:CL99"/>
    <mergeCell ref="BW99:BY99"/>
    <mergeCell ref="CC99:CE99"/>
    <mergeCell ref="CF99:CH99"/>
    <mergeCell ref="CK96:CK97"/>
    <mergeCell ref="CL96:CL97"/>
    <mergeCell ref="BZ97:CB97"/>
    <mergeCell ref="CC97:CE97"/>
    <mergeCell ref="BP102:BP103"/>
    <mergeCell ref="BQ102:BQ103"/>
    <mergeCell ref="BR102:BU103"/>
    <mergeCell ref="BV102:BV103"/>
    <mergeCell ref="CF102:CH103"/>
    <mergeCell ref="BP100:BP101"/>
    <mergeCell ref="BQ100:BQ101"/>
    <mergeCell ref="BR100:BU101"/>
    <mergeCell ref="BV100:BV101"/>
    <mergeCell ref="CC100:CE101"/>
    <mergeCell ref="CL102:CL103"/>
    <mergeCell ref="BW103:BY103"/>
    <mergeCell ref="BZ103:CB103"/>
    <mergeCell ref="CC103:CE103"/>
    <mergeCell ref="CK100:CK101"/>
    <mergeCell ref="CL100:CL101"/>
    <mergeCell ref="BW101:BY101"/>
    <mergeCell ref="BZ101:CB101"/>
    <mergeCell ref="CF101:CH101"/>
    <mergeCell ref="CJ100:CJ101"/>
  </mergeCells>
  <conditionalFormatting sqref="CJ13:CK13 CK10 CK12 CK8 CJ11:CK11 CJ9:CK9 CJ7:CK7 CJ24:CK25 CK21 CK23 CK19 CJ22:CK22 CJ20:CK20 CJ17:CK18 CJ35:CK36 CK32 CK34 CK30 CJ33:CK33 CJ31:CK31 CJ28:CK29 CJ46:CK47 CK43 CK45 CK41 CJ44:CK44 CJ42:CK42 CJ39:CK40">
    <cfRule type="cellIs" dxfId="9" priority="2" stopIfTrue="1" operator="equal">
      <formula>0</formula>
    </cfRule>
  </conditionalFormatting>
  <conditionalFormatting sqref="CJ69:CK69 CK66 CK68 CK64 CJ67:CK67 CJ65:CK65 CJ63:CK63 CJ80:CK81 CK77 CK79 CK75 CJ78:CK78 CJ76:CK76 CJ73:CK74 CJ91:CK92 CK88 CK90 CK86 CJ89:CK89 CJ87:CK87 CJ84:CK85 CJ102:CK103 CK99 CK101 CK97 CJ100:CK100 CJ98:CK98 CJ95:CK96">
    <cfRule type="cellIs" dxfId="8" priority="1" stopIfTrue="1" operator="equal">
      <formula>0</formula>
    </cfRule>
  </conditionalFormatting>
  <printOptions horizontalCentered="1"/>
  <pageMargins left="0.19685039370078741" right="0.19685039370078741" top="0.19685039370078741" bottom="0.39370078740157483" header="0.19685039370078741" footer="0.98425196850393704"/>
  <pageSetup paperSize="9" scale="97" orientation="portrait" r:id="rId1"/>
  <headerFooter alignWithMargins="0">
    <oddFooter>&amp;L&amp;"Georgia,полужирный"&amp;12Главный судья - судья CCВК
Главный секретарь - судья МК(CCВК)&amp;R&amp;"Georgia,полужирный курсив"&amp;12И.С. Иванов (Чебоксары)
А.С. Рожкова (г. Н.Новгород)</oddFooter>
  </headerFooter>
  <rowBreaks count="1" manualBreakCount="1">
    <brk id="58" min="63" max="95" man="1"/>
  </rowBreaks>
  <colBreaks count="1" manualBreakCount="1">
    <brk id="90" max="57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249977111117893"/>
    <pageSetUpPr fitToPage="1"/>
  </sheetPr>
  <dimension ref="A1:R76"/>
  <sheetViews>
    <sheetView view="pageBreakPreview" zoomScale="91" zoomScaleNormal="100" zoomScaleSheetLayoutView="91" workbookViewId="0">
      <selection activeCell="C2" sqref="C2"/>
    </sheetView>
  </sheetViews>
  <sheetFormatPr defaultRowHeight="12" outlineLevelCol="1" x14ac:dyDescent="0.2"/>
  <cols>
    <col min="1" max="1" width="3.7109375" style="182" customWidth="1"/>
    <col min="2" max="2" width="3.7109375" style="182" hidden="1" customWidth="1" outlineLevel="1"/>
    <col min="3" max="3" width="17.7109375" style="183" customWidth="1" collapsed="1"/>
    <col min="4" max="4" width="3.7109375" style="182" customWidth="1"/>
    <col min="5" max="5" width="3.7109375" style="182" customWidth="1" outlineLevel="1"/>
    <col min="6" max="6" width="18.28515625" style="183" customWidth="1"/>
    <col min="7" max="7" width="3.7109375" style="182" customWidth="1"/>
    <col min="8" max="8" width="3.7109375" style="182" customWidth="1" outlineLevel="1"/>
    <col min="9" max="9" width="17.28515625" style="182" customWidth="1"/>
    <col min="10" max="10" width="3.7109375" style="182" customWidth="1"/>
    <col min="11" max="11" width="3.7109375" style="182" customWidth="1" outlineLevel="1"/>
    <col min="12" max="12" width="17.140625" style="182" customWidth="1"/>
    <col min="13" max="13" width="3.7109375" style="182" customWidth="1"/>
    <col min="14" max="14" width="3.7109375" style="182" customWidth="1" outlineLevel="1"/>
    <col min="15" max="15" width="4.7109375" style="184" customWidth="1"/>
    <col min="16" max="16" width="16.140625" style="195" customWidth="1"/>
    <col min="17" max="256" width="9.140625" style="182"/>
    <col min="257" max="257" width="3.7109375" style="182" customWidth="1"/>
    <col min="258" max="258" width="0" style="182" hidden="1" customWidth="1"/>
    <col min="259" max="259" width="17.7109375" style="182" customWidth="1"/>
    <col min="260" max="260" width="3.7109375" style="182" customWidth="1"/>
    <col min="261" max="261" width="0" style="182" hidden="1" customWidth="1"/>
    <col min="262" max="262" width="18.28515625" style="182" customWidth="1"/>
    <col min="263" max="263" width="3.7109375" style="182" customWidth="1"/>
    <col min="264" max="264" width="0" style="182" hidden="1" customWidth="1"/>
    <col min="265" max="265" width="17.28515625" style="182" customWidth="1"/>
    <col min="266" max="266" width="3.7109375" style="182" customWidth="1"/>
    <col min="267" max="267" width="0" style="182" hidden="1" customWidth="1"/>
    <col min="268" max="268" width="17.140625" style="182" customWidth="1"/>
    <col min="269" max="270" width="3.7109375" style="182" customWidth="1"/>
    <col min="271" max="271" width="4.7109375" style="182" customWidth="1"/>
    <col min="272" max="272" width="16.140625" style="182" customWidth="1"/>
    <col min="273" max="512" width="9.140625" style="182"/>
    <col min="513" max="513" width="3.7109375" style="182" customWidth="1"/>
    <col min="514" max="514" width="0" style="182" hidden="1" customWidth="1"/>
    <col min="515" max="515" width="17.7109375" style="182" customWidth="1"/>
    <col min="516" max="516" width="3.7109375" style="182" customWidth="1"/>
    <col min="517" max="517" width="0" style="182" hidden="1" customWidth="1"/>
    <col min="518" max="518" width="18.28515625" style="182" customWidth="1"/>
    <col min="519" max="519" width="3.7109375" style="182" customWidth="1"/>
    <col min="520" max="520" width="0" style="182" hidden="1" customWidth="1"/>
    <col min="521" max="521" width="17.28515625" style="182" customWidth="1"/>
    <col min="522" max="522" width="3.7109375" style="182" customWidth="1"/>
    <col min="523" max="523" width="0" style="182" hidden="1" customWidth="1"/>
    <col min="524" max="524" width="17.140625" style="182" customWidth="1"/>
    <col min="525" max="526" width="3.7109375" style="182" customWidth="1"/>
    <col min="527" max="527" width="4.7109375" style="182" customWidth="1"/>
    <col min="528" max="528" width="16.140625" style="182" customWidth="1"/>
    <col min="529" max="768" width="9.140625" style="182"/>
    <col min="769" max="769" width="3.7109375" style="182" customWidth="1"/>
    <col min="770" max="770" width="0" style="182" hidden="1" customWidth="1"/>
    <col min="771" max="771" width="17.7109375" style="182" customWidth="1"/>
    <col min="772" max="772" width="3.7109375" style="182" customWidth="1"/>
    <col min="773" max="773" width="0" style="182" hidden="1" customWidth="1"/>
    <col min="774" max="774" width="18.28515625" style="182" customWidth="1"/>
    <col min="775" max="775" width="3.7109375" style="182" customWidth="1"/>
    <col min="776" max="776" width="0" style="182" hidden="1" customWidth="1"/>
    <col min="777" max="777" width="17.28515625" style="182" customWidth="1"/>
    <col min="778" max="778" width="3.7109375" style="182" customWidth="1"/>
    <col min="779" max="779" width="0" style="182" hidden="1" customWidth="1"/>
    <col min="780" max="780" width="17.140625" style="182" customWidth="1"/>
    <col min="781" max="782" width="3.7109375" style="182" customWidth="1"/>
    <col min="783" max="783" width="4.7109375" style="182" customWidth="1"/>
    <col min="784" max="784" width="16.140625" style="182" customWidth="1"/>
    <col min="785" max="1024" width="9.140625" style="182"/>
    <col min="1025" max="1025" width="3.7109375" style="182" customWidth="1"/>
    <col min="1026" max="1026" width="0" style="182" hidden="1" customWidth="1"/>
    <col min="1027" max="1027" width="17.7109375" style="182" customWidth="1"/>
    <col min="1028" max="1028" width="3.7109375" style="182" customWidth="1"/>
    <col min="1029" max="1029" width="0" style="182" hidden="1" customWidth="1"/>
    <col min="1030" max="1030" width="18.28515625" style="182" customWidth="1"/>
    <col min="1031" max="1031" width="3.7109375" style="182" customWidth="1"/>
    <col min="1032" max="1032" width="0" style="182" hidden="1" customWidth="1"/>
    <col min="1033" max="1033" width="17.28515625" style="182" customWidth="1"/>
    <col min="1034" max="1034" width="3.7109375" style="182" customWidth="1"/>
    <col min="1035" max="1035" width="0" style="182" hidden="1" customWidth="1"/>
    <col min="1036" max="1036" width="17.140625" style="182" customWidth="1"/>
    <col min="1037" max="1038" width="3.7109375" style="182" customWidth="1"/>
    <col min="1039" max="1039" width="4.7109375" style="182" customWidth="1"/>
    <col min="1040" max="1040" width="16.140625" style="182" customWidth="1"/>
    <col min="1041" max="1280" width="9.140625" style="182"/>
    <col min="1281" max="1281" width="3.7109375" style="182" customWidth="1"/>
    <col min="1282" max="1282" width="0" style="182" hidden="1" customWidth="1"/>
    <col min="1283" max="1283" width="17.7109375" style="182" customWidth="1"/>
    <col min="1284" max="1284" width="3.7109375" style="182" customWidth="1"/>
    <col min="1285" max="1285" width="0" style="182" hidden="1" customWidth="1"/>
    <col min="1286" max="1286" width="18.28515625" style="182" customWidth="1"/>
    <col min="1287" max="1287" width="3.7109375" style="182" customWidth="1"/>
    <col min="1288" max="1288" width="0" style="182" hidden="1" customWidth="1"/>
    <col min="1289" max="1289" width="17.28515625" style="182" customWidth="1"/>
    <col min="1290" max="1290" width="3.7109375" style="182" customWidth="1"/>
    <col min="1291" max="1291" width="0" style="182" hidden="1" customWidth="1"/>
    <col min="1292" max="1292" width="17.140625" style="182" customWidth="1"/>
    <col min="1293" max="1294" width="3.7109375" style="182" customWidth="1"/>
    <col min="1295" max="1295" width="4.7109375" style="182" customWidth="1"/>
    <col min="1296" max="1296" width="16.140625" style="182" customWidth="1"/>
    <col min="1297" max="1536" width="9.140625" style="182"/>
    <col min="1537" max="1537" width="3.7109375" style="182" customWidth="1"/>
    <col min="1538" max="1538" width="0" style="182" hidden="1" customWidth="1"/>
    <col min="1539" max="1539" width="17.7109375" style="182" customWidth="1"/>
    <col min="1540" max="1540" width="3.7109375" style="182" customWidth="1"/>
    <col min="1541" max="1541" width="0" style="182" hidden="1" customWidth="1"/>
    <col min="1542" max="1542" width="18.28515625" style="182" customWidth="1"/>
    <col min="1543" max="1543" width="3.7109375" style="182" customWidth="1"/>
    <col min="1544" max="1544" width="0" style="182" hidden="1" customWidth="1"/>
    <col min="1545" max="1545" width="17.28515625" style="182" customWidth="1"/>
    <col min="1546" max="1546" width="3.7109375" style="182" customWidth="1"/>
    <col min="1547" max="1547" width="0" style="182" hidden="1" customWidth="1"/>
    <col min="1548" max="1548" width="17.140625" style="182" customWidth="1"/>
    <col min="1549" max="1550" width="3.7109375" style="182" customWidth="1"/>
    <col min="1551" max="1551" width="4.7109375" style="182" customWidth="1"/>
    <col min="1552" max="1552" width="16.140625" style="182" customWidth="1"/>
    <col min="1553" max="1792" width="9.140625" style="182"/>
    <col min="1793" max="1793" width="3.7109375" style="182" customWidth="1"/>
    <col min="1794" max="1794" width="0" style="182" hidden="1" customWidth="1"/>
    <col min="1795" max="1795" width="17.7109375" style="182" customWidth="1"/>
    <col min="1796" max="1796" width="3.7109375" style="182" customWidth="1"/>
    <col min="1797" max="1797" width="0" style="182" hidden="1" customWidth="1"/>
    <col min="1798" max="1798" width="18.28515625" style="182" customWidth="1"/>
    <col min="1799" max="1799" width="3.7109375" style="182" customWidth="1"/>
    <col min="1800" max="1800" width="0" style="182" hidden="1" customWidth="1"/>
    <col min="1801" max="1801" width="17.28515625" style="182" customWidth="1"/>
    <col min="1802" max="1802" width="3.7109375" style="182" customWidth="1"/>
    <col min="1803" max="1803" width="0" style="182" hidden="1" customWidth="1"/>
    <col min="1804" max="1804" width="17.140625" style="182" customWidth="1"/>
    <col min="1805" max="1806" width="3.7109375" style="182" customWidth="1"/>
    <col min="1807" max="1807" width="4.7109375" style="182" customWidth="1"/>
    <col min="1808" max="1808" width="16.140625" style="182" customWidth="1"/>
    <col min="1809" max="2048" width="9.140625" style="182"/>
    <col min="2049" max="2049" width="3.7109375" style="182" customWidth="1"/>
    <col min="2050" max="2050" width="0" style="182" hidden="1" customWidth="1"/>
    <col min="2051" max="2051" width="17.7109375" style="182" customWidth="1"/>
    <col min="2052" max="2052" width="3.7109375" style="182" customWidth="1"/>
    <col min="2053" max="2053" width="0" style="182" hidden="1" customWidth="1"/>
    <col min="2054" max="2054" width="18.28515625" style="182" customWidth="1"/>
    <col min="2055" max="2055" width="3.7109375" style="182" customWidth="1"/>
    <col min="2056" max="2056" width="0" style="182" hidden="1" customWidth="1"/>
    <col min="2057" max="2057" width="17.28515625" style="182" customWidth="1"/>
    <col min="2058" max="2058" width="3.7109375" style="182" customWidth="1"/>
    <col min="2059" max="2059" width="0" style="182" hidden="1" customWidth="1"/>
    <col min="2060" max="2060" width="17.140625" style="182" customWidth="1"/>
    <col min="2061" max="2062" width="3.7109375" style="182" customWidth="1"/>
    <col min="2063" max="2063" width="4.7109375" style="182" customWidth="1"/>
    <col min="2064" max="2064" width="16.140625" style="182" customWidth="1"/>
    <col min="2065" max="2304" width="9.140625" style="182"/>
    <col min="2305" max="2305" width="3.7109375" style="182" customWidth="1"/>
    <col min="2306" max="2306" width="0" style="182" hidden="1" customWidth="1"/>
    <col min="2307" max="2307" width="17.7109375" style="182" customWidth="1"/>
    <col min="2308" max="2308" width="3.7109375" style="182" customWidth="1"/>
    <col min="2309" max="2309" width="0" style="182" hidden="1" customWidth="1"/>
    <col min="2310" max="2310" width="18.28515625" style="182" customWidth="1"/>
    <col min="2311" max="2311" width="3.7109375" style="182" customWidth="1"/>
    <col min="2312" max="2312" width="0" style="182" hidden="1" customWidth="1"/>
    <col min="2313" max="2313" width="17.28515625" style="182" customWidth="1"/>
    <col min="2314" max="2314" width="3.7109375" style="182" customWidth="1"/>
    <col min="2315" max="2315" width="0" style="182" hidden="1" customWidth="1"/>
    <col min="2316" max="2316" width="17.140625" style="182" customWidth="1"/>
    <col min="2317" max="2318" width="3.7109375" style="182" customWidth="1"/>
    <col min="2319" max="2319" width="4.7109375" style="182" customWidth="1"/>
    <col min="2320" max="2320" width="16.140625" style="182" customWidth="1"/>
    <col min="2321" max="2560" width="9.140625" style="182"/>
    <col min="2561" max="2561" width="3.7109375" style="182" customWidth="1"/>
    <col min="2562" max="2562" width="0" style="182" hidden="1" customWidth="1"/>
    <col min="2563" max="2563" width="17.7109375" style="182" customWidth="1"/>
    <col min="2564" max="2564" width="3.7109375" style="182" customWidth="1"/>
    <col min="2565" max="2565" width="0" style="182" hidden="1" customWidth="1"/>
    <col min="2566" max="2566" width="18.28515625" style="182" customWidth="1"/>
    <col min="2567" max="2567" width="3.7109375" style="182" customWidth="1"/>
    <col min="2568" max="2568" width="0" style="182" hidden="1" customWidth="1"/>
    <col min="2569" max="2569" width="17.28515625" style="182" customWidth="1"/>
    <col min="2570" max="2570" width="3.7109375" style="182" customWidth="1"/>
    <col min="2571" max="2571" width="0" style="182" hidden="1" customWidth="1"/>
    <col min="2572" max="2572" width="17.140625" style="182" customWidth="1"/>
    <col min="2573" max="2574" width="3.7109375" style="182" customWidth="1"/>
    <col min="2575" max="2575" width="4.7109375" style="182" customWidth="1"/>
    <col min="2576" max="2576" width="16.140625" style="182" customWidth="1"/>
    <col min="2577" max="2816" width="9.140625" style="182"/>
    <col min="2817" max="2817" width="3.7109375" style="182" customWidth="1"/>
    <col min="2818" max="2818" width="0" style="182" hidden="1" customWidth="1"/>
    <col min="2819" max="2819" width="17.7109375" style="182" customWidth="1"/>
    <col min="2820" max="2820" width="3.7109375" style="182" customWidth="1"/>
    <col min="2821" max="2821" width="0" style="182" hidden="1" customWidth="1"/>
    <col min="2822" max="2822" width="18.28515625" style="182" customWidth="1"/>
    <col min="2823" max="2823" width="3.7109375" style="182" customWidth="1"/>
    <col min="2824" max="2824" width="0" style="182" hidden="1" customWidth="1"/>
    <col min="2825" max="2825" width="17.28515625" style="182" customWidth="1"/>
    <col min="2826" max="2826" width="3.7109375" style="182" customWidth="1"/>
    <col min="2827" max="2827" width="0" style="182" hidden="1" customWidth="1"/>
    <col min="2828" max="2828" width="17.140625" style="182" customWidth="1"/>
    <col min="2829" max="2830" width="3.7109375" style="182" customWidth="1"/>
    <col min="2831" max="2831" width="4.7109375" style="182" customWidth="1"/>
    <col min="2832" max="2832" width="16.140625" style="182" customWidth="1"/>
    <col min="2833" max="3072" width="9.140625" style="182"/>
    <col min="3073" max="3073" width="3.7109375" style="182" customWidth="1"/>
    <col min="3074" max="3074" width="0" style="182" hidden="1" customWidth="1"/>
    <col min="3075" max="3075" width="17.7109375" style="182" customWidth="1"/>
    <col min="3076" max="3076" width="3.7109375" style="182" customWidth="1"/>
    <col min="3077" max="3077" width="0" style="182" hidden="1" customWidth="1"/>
    <col min="3078" max="3078" width="18.28515625" style="182" customWidth="1"/>
    <col min="3079" max="3079" width="3.7109375" style="182" customWidth="1"/>
    <col min="3080" max="3080" width="0" style="182" hidden="1" customWidth="1"/>
    <col min="3081" max="3081" width="17.28515625" style="182" customWidth="1"/>
    <col min="3082" max="3082" width="3.7109375" style="182" customWidth="1"/>
    <col min="3083" max="3083" width="0" style="182" hidden="1" customWidth="1"/>
    <col min="3084" max="3084" width="17.140625" style="182" customWidth="1"/>
    <col min="3085" max="3086" width="3.7109375" style="182" customWidth="1"/>
    <col min="3087" max="3087" width="4.7109375" style="182" customWidth="1"/>
    <col min="3088" max="3088" width="16.140625" style="182" customWidth="1"/>
    <col min="3089" max="3328" width="9.140625" style="182"/>
    <col min="3329" max="3329" width="3.7109375" style="182" customWidth="1"/>
    <col min="3330" max="3330" width="0" style="182" hidden="1" customWidth="1"/>
    <col min="3331" max="3331" width="17.7109375" style="182" customWidth="1"/>
    <col min="3332" max="3332" width="3.7109375" style="182" customWidth="1"/>
    <col min="3333" max="3333" width="0" style="182" hidden="1" customWidth="1"/>
    <col min="3334" max="3334" width="18.28515625" style="182" customWidth="1"/>
    <col min="3335" max="3335" width="3.7109375" style="182" customWidth="1"/>
    <col min="3336" max="3336" width="0" style="182" hidden="1" customWidth="1"/>
    <col min="3337" max="3337" width="17.28515625" style="182" customWidth="1"/>
    <col min="3338" max="3338" width="3.7109375" style="182" customWidth="1"/>
    <col min="3339" max="3339" width="0" style="182" hidden="1" customWidth="1"/>
    <col min="3340" max="3340" width="17.140625" style="182" customWidth="1"/>
    <col min="3341" max="3342" width="3.7109375" style="182" customWidth="1"/>
    <col min="3343" max="3343" width="4.7109375" style="182" customWidth="1"/>
    <col min="3344" max="3344" width="16.140625" style="182" customWidth="1"/>
    <col min="3345" max="3584" width="9.140625" style="182"/>
    <col min="3585" max="3585" width="3.7109375" style="182" customWidth="1"/>
    <col min="3586" max="3586" width="0" style="182" hidden="1" customWidth="1"/>
    <col min="3587" max="3587" width="17.7109375" style="182" customWidth="1"/>
    <col min="3588" max="3588" width="3.7109375" style="182" customWidth="1"/>
    <col min="3589" max="3589" width="0" style="182" hidden="1" customWidth="1"/>
    <col min="3590" max="3590" width="18.28515625" style="182" customWidth="1"/>
    <col min="3591" max="3591" width="3.7109375" style="182" customWidth="1"/>
    <col min="3592" max="3592" width="0" style="182" hidden="1" customWidth="1"/>
    <col min="3593" max="3593" width="17.28515625" style="182" customWidth="1"/>
    <col min="3594" max="3594" width="3.7109375" style="182" customWidth="1"/>
    <col min="3595" max="3595" width="0" style="182" hidden="1" customWidth="1"/>
    <col min="3596" max="3596" width="17.140625" style="182" customWidth="1"/>
    <col min="3597" max="3598" width="3.7109375" style="182" customWidth="1"/>
    <col min="3599" max="3599" width="4.7109375" style="182" customWidth="1"/>
    <col min="3600" max="3600" width="16.140625" style="182" customWidth="1"/>
    <col min="3601" max="3840" width="9.140625" style="182"/>
    <col min="3841" max="3841" width="3.7109375" style="182" customWidth="1"/>
    <col min="3842" max="3842" width="0" style="182" hidden="1" customWidth="1"/>
    <col min="3843" max="3843" width="17.7109375" style="182" customWidth="1"/>
    <col min="3844" max="3844" width="3.7109375" style="182" customWidth="1"/>
    <col min="3845" max="3845" width="0" style="182" hidden="1" customWidth="1"/>
    <col min="3846" max="3846" width="18.28515625" style="182" customWidth="1"/>
    <col min="3847" max="3847" width="3.7109375" style="182" customWidth="1"/>
    <col min="3848" max="3848" width="0" style="182" hidden="1" customWidth="1"/>
    <col min="3849" max="3849" width="17.28515625" style="182" customWidth="1"/>
    <col min="3850" max="3850" width="3.7109375" style="182" customWidth="1"/>
    <col min="3851" max="3851" width="0" style="182" hidden="1" customWidth="1"/>
    <col min="3852" max="3852" width="17.140625" style="182" customWidth="1"/>
    <col min="3853" max="3854" width="3.7109375" style="182" customWidth="1"/>
    <col min="3855" max="3855" width="4.7109375" style="182" customWidth="1"/>
    <col min="3856" max="3856" width="16.140625" style="182" customWidth="1"/>
    <col min="3857" max="4096" width="9.140625" style="182"/>
    <col min="4097" max="4097" width="3.7109375" style="182" customWidth="1"/>
    <col min="4098" max="4098" width="0" style="182" hidden="1" customWidth="1"/>
    <col min="4099" max="4099" width="17.7109375" style="182" customWidth="1"/>
    <col min="4100" max="4100" width="3.7109375" style="182" customWidth="1"/>
    <col min="4101" max="4101" width="0" style="182" hidden="1" customWidth="1"/>
    <col min="4102" max="4102" width="18.28515625" style="182" customWidth="1"/>
    <col min="4103" max="4103" width="3.7109375" style="182" customWidth="1"/>
    <col min="4104" max="4104" width="0" style="182" hidden="1" customWidth="1"/>
    <col min="4105" max="4105" width="17.28515625" style="182" customWidth="1"/>
    <col min="4106" max="4106" width="3.7109375" style="182" customWidth="1"/>
    <col min="4107" max="4107" width="0" style="182" hidden="1" customWidth="1"/>
    <col min="4108" max="4108" width="17.140625" style="182" customWidth="1"/>
    <col min="4109" max="4110" width="3.7109375" style="182" customWidth="1"/>
    <col min="4111" max="4111" width="4.7109375" style="182" customWidth="1"/>
    <col min="4112" max="4112" width="16.140625" style="182" customWidth="1"/>
    <col min="4113" max="4352" width="9.140625" style="182"/>
    <col min="4353" max="4353" width="3.7109375" style="182" customWidth="1"/>
    <col min="4354" max="4354" width="0" style="182" hidden="1" customWidth="1"/>
    <col min="4355" max="4355" width="17.7109375" style="182" customWidth="1"/>
    <col min="4356" max="4356" width="3.7109375" style="182" customWidth="1"/>
    <col min="4357" max="4357" width="0" style="182" hidden="1" customWidth="1"/>
    <col min="4358" max="4358" width="18.28515625" style="182" customWidth="1"/>
    <col min="4359" max="4359" width="3.7109375" style="182" customWidth="1"/>
    <col min="4360" max="4360" width="0" style="182" hidden="1" customWidth="1"/>
    <col min="4361" max="4361" width="17.28515625" style="182" customWidth="1"/>
    <col min="4362" max="4362" width="3.7109375" style="182" customWidth="1"/>
    <col min="4363" max="4363" width="0" style="182" hidden="1" customWidth="1"/>
    <col min="4364" max="4364" width="17.140625" style="182" customWidth="1"/>
    <col min="4365" max="4366" width="3.7109375" style="182" customWidth="1"/>
    <col min="4367" max="4367" width="4.7109375" style="182" customWidth="1"/>
    <col min="4368" max="4368" width="16.140625" style="182" customWidth="1"/>
    <col min="4369" max="4608" width="9.140625" style="182"/>
    <col min="4609" max="4609" width="3.7109375" style="182" customWidth="1"/>
    <col min="4610" max="4610" width="0" style="182" hidden="1" customWidth="1"/>
    <col min="4611" max="4611" width="17.7109375" style="182" customWidth="1"/>
    <col min="4612" max="4612" width="3.7109375" style="182" customWidth="1"/>
    <col min="4613" max="4613" width="0" style="182" hidden="1" customWidth="1"/>
    <col min="4614" max="4614" width="18.28515625" style="182" customWidth="1"/>
    <col min="4615" max="4615" width="3.7109375" style="182" customWidth="1"/>
    <col min="4616" max="4616" width="0" style="182" hidden="1" customWidth="1"/>
    <col min="4617" max="4617" width="17.28515625" style="182" customWidth="1"/>
    <col min="4618" max="4618" width="3.7109375" style="182" customWidth="1"/>
    <col min="4619" max="4619" width="0" style="182" hidden="1" customWidth="1"/>
    <col min="4620" max="4620" width="17.140625" style="182" customWidth="1"/>
    <col min="4621" max="4622" width="3.7109375" style="182" customWidth="1"/>
    <col min="4623" max="4623" width="4.7109375" style="182" customWidth="1"/>
    <col min="4624" max="4624" width="16.140625" style="182" customWidth="1"/>
    <col min="4625" max="4864" width="9.140625" style="182"/>
    <col min="4865" max="4865" width="3.7109375" style="182" customWidth="1"/>
    <col min="4866" max="4866" width="0" style="182" hidden="1" customWidth="1"/>
    <col min="4867" max="4867" width="17.7109375" style="182" customWidth="1"/>
    <col min="4868" max="4868" width="3.7109375" style="182" customWidth="1"/>
    <col min="4869" max="4869" width="0" style="182" hidden="1" customWidth="1"/>
    <col min="4870" max="4870" width="18.28515625" style="182" customWidth="1"/>
    <col min="4871" max="4871" width="3.7109375" style="182" customWidth="1"/>
    <col min="4872" max="4872" width="0" style="182" hidden="1" customWidth="1"/>
    <col min="4873" max="4873" width="17.28515625" style="182" customWidth="1"/>
    <col min="4874" max="4874" width="3.7109375" style="182" customWidth="1"/>
    <col min="4875" max="4875" width="0" style="182" hidden="1" customWidth="1"/>
    <col min="4876" max="4876" width="17.140625" style="182" customWidth="1"/>
    <col min="4877" max="4878" width="3.7109375" style="182" customWidth="1"/>
    <col min="4879" max="4879" width="4.7109375" style="182" customWidth="1"/>
    <col min="4880" max="4880" width="16.140625" style="182" customWidth="1"/>
    <col min="4881" max="5120" width="9.140625" style="182"/>
    <col min="5121" max="5121" width="3.7109375" style="182" customWidth="1"/>
    <col min="5122" max="5122" width="0" style="182" hidden="1" customWidth="1"/>
    <col min="5123" max="5123" width="17.7109375" style="182" customWidth="1"/>
    <col min="5124" max="5124" width="3.7109375" style="182" customWidth="1"/>
    <col min="5125" max="5125" width="0" style="182" hidden="1" customWidth="1"/>
    <col min="5126" max="5126" width="18.28515625" style="182" customWidth="1"/>
    <col min="5127" max="5127" width="3.7109375" style="182" customWidth="1"/>
    <col min="5128" max="5128" width="0" style="182" hidden="1" customWidth="1"/>
    <col min="5129" max="5129" width="17.28515625" style="182" customWidth="1"/>
    <col min="5130" max="5130" width="3.7109375" style="182" customWidth="1"/>
    <col min="5131" max="5131" width="0" style="182" hidden="1" customWidth="1"/>
    <col min="5132" max="5132" width="17.140625" style="182" customWidth="1"/>
    <col min="5133" max="5134" width="3.7109375" style="182" customWidth="1"/>
    <col min="5135" max="5135" width="4.7109375" style="182" customWidth="1"/>
    <col min="5136" max="5136" width="16.140625" style="182" customWidth="1"/>
    <col min="5137" max="5376" width="9.140625" style="182"/>
    <col min="5377" max="5377" width="3.7109375" style="182" customWidth="1"/>
    <col min="5378" max="5378" width="0" style="182" hidden="1" customWidth="1"/>
    <col min="5379" max="5379" width="17.7109375" style="182" customWidth="1"/>
    <col min="5380" max="5380" width="3.7109375" style="182" customWidth="1"/>
    <col min="5381" max="5381" width="0" style="182" hidden="1" customWidth="1"/>
    <col min="5382" max="5382" width="18.28515625" style="182" customWidth="1"/>
    <col min="5383" max="5383" width="3.7109375" style="182" customWidth="1"/>
    <col min="5384" max="5384" width="0" style="182" hidden="1" customWidth="1"/>
    <col min="5385" max="5385" width="17.28515625" style="182" customWidth="1"/>
    <col min="5386" max="5386" width="3.7109375" style="182" customWidth="1"/>
    <col min="5387" max="5387" width="0" style="182" hidden="1" customWidth="1"/>
    <col min="5388" max="5388" width="17.140625" style="182" customWidth="1"/>
    <col min="5389" max="5390" width="3.7109375" style="182" customWidth="1"/>
    <col min="5391" max="5391" width="4.7109375" style="182" customWidth="1"/>
    <col min="5392" max="5392" width="16.140625" style="182" customWidth="1"/>
    <col min="5393" max="5632" width="9.140625" style="182"/>
    <col min="5633" max="5633" width="3.7109375" style="182" customWidth="1"/>
    <col min="5634" max="5634" width="0" style="182" hidden="1" customWidth="1"/>
    <col min="5635" max="5635" width="17.7109375" style="182" customWidth="1"/>
    <col min="5636" max="5636" width="3.7109375" style="182" customWidth="1"/>
    <col min="5637" max="5637" width="0" style="182" hidden="1" customWidth="1"/>
    <col min="5638" max="5638" width="18.28515625" style="182" customWidth="1"/>
    <col min="5639" max="5639" width="3.7109375" style="182" customWidth="1"/>
    <col min="5640" max="5640" width="0" style="182" hidden="1" customWidth="1"/>
    <col min="5641" max="5641" width="17.28515625" style="182" customWidth="1"/>
    <col min="5642" max="5642" width="3.7109375" style="182" customWidth="1"/>
    <col min="5643" max="5643" width="0" style="182" hidden="1" customWidth="1"/>
    <col min="5644" max="5644" width="17.140625" style="182" customWidth="1"/>
    <col min="5645" max="5646" width="3.7109375" style="182" customWidth="1"/>
    <col min="5647" max="5647" width="4.7109375" style="182" customWidth="1"/>
    <col min="5648" max="5648" width="16.140625" style="182" customWidth="1"/>
    <col min="5649" max="5888" width="9.140625" style="182"/>
    <col min="5889" max="5889" width="3.7109375" style="182" customWidth="1"/>
    <col min="5890" max="5890" width="0" style="182" hidden="1" customWidth="1"/>
    <col min="5891" max="5891" width="17.7109375" style="182" customWidth="1"/>
    <col min="5892" max="5892" width="3.7109375" style="182" customWidth="1"/>
    <col min="5893" max="5893" width="0" style="182" hidden="1" customWidth="1"/>
    <col min="5894" max="5894" width="18.28515625" style="182" customWidth="1"/>
    <col min="5895" max="5895" width="3.7109375" style="182" customWidth="1"/>
    <col min="5896" max="5896" width="0" style="182" hidden="1" customWidth="1"/>
    <col min="5897" max="5897" width="17.28515625" style="182" customWidth="1"/>
    <col min="5898" max="5898" width="3.7109375" style="182" customWidth="1"/>
    <col min="5899" max="5899" width="0" style="182" hidden="1" customWidth="1"/>
    <col min="5900" max="5900" width="17.140625" style="182" customWidth="1"/>
    <col min="5901" max="5902" width="3.7109375" style="182" customWidth="1"/>
    <col min="5903" max="5903" width="4.7109375" style="182" customWidth="1"/>
    <col min="5904" max="5904" width="16.140625" style="182" customWidth="1"/>
    <col min="5905" max="6144" width="9.140625" style="182"/>
    <col min="6145" max="6145" width="3.7109375" style="182" customWidth="1"/>
    <col min="6146" max="6146" width="0" style="182" hidden="1" customWidth="1"/>
    <col min="6147" max="6147" width="17.7109375" style="182" customWidth="1"/>
    <col min="6148" max="6148" width="3.7109375" style="182" customWidth="1"/>
    <col min="6149" max="6149" width="0" style="182" hidden="1" customWidth="1"/>
    <col min="6150" max="6150" width="18.28515625" style="182" customWidth="1"/>
    <col min="6151" max="6151" width="3.7109375" style="182" customWidth="1"/>
    <col min="6152" max="6152" width="0" style="182" hidden="1" customWidth="1"/>
    <col min="6153" max="6153" width="17.28515625" style="182" customWidth="1"/>
    <col min="6154" max="6154" width="3.7109375" style="182" customWidth="1"/>
    <col min="6155" max="6155" width="0" style="182" hidden="1" customWidth="1"/>
    <col min="6156" max="6156" width="17.140625" style="182" customWidth="1"/>
    <col min="6157" max="6158" width="3.7109375" style="182" customWidth="1"/>
    <col min="6159" max="6159" width="4.7109375" style="182" customWidth="1"/>
    <col min="6160" max="6160" width="16.140625" style="182" customWidth="1"/>
    <col min="6161" max="6400" width="9.140625" style="182"/>
    <col min="6401" max="6401" width="3.7109375" style="182" customWidth="1"/>
    <col min="6402" max="6402" width="0" style="182" hidden="1" customWidth="1"/>
    <col min="6403" max="6403" width="17.7109375" style="182" customWidth="1"/>
    <col min="6404" max="6404" width="3.7109375" style="182" customWidth="1"/>
    <col min="6405" max="6405" width="0" style="182" hidden="1" customWidth="1"/>
    <col min="6406" max="6406" width="18.28515625" style="182" customWidth="1"/>
    <col min="6407" max="6407" width="3.7109375" style="182" customWidth="1"/>
    <col min="6408" max="6408" width="0" style="182" hidden="1" customWidth="1"/>
    <col min="6409" max="6409" width="17.28515625" style="182" customWidth="1"/>
    <col min="6410" max="6410" width="3.7109375" style="182" customWidth="1"/>
    <col min="6411" max="6411" width="0" style="182" hidden="1" customWidth="1"/>
    <col min="6412" max="6412" width="17.140625" style="182" customWidth="1"/>
    <col min="6413" max="6414" width="3.7109375" style="182" customWidth="1"/>
    <col min="6415" max="6415" width="4.7109375" style="182" customWidth="1"/>
    <col min="6416" max="6416" width="16.140625" style="182" customWidth="1"/>
    <col min="6417" max="6656" width="9.140625" style="182"/>
    <col min="6657" max="6657" width="3.7109375" style="182" customWidth="1"/>
    <col min="6658" max="6658" width="0" style="182" hidden="1" customWidth="1"/>
    <col min="6659" max="6659" width="17.7109375" style="182" customWidth="1"/>
    <col min="6660" max="6660" width="3.7109375" style="182" customWidth="1"/>
    <col min="6661" max="6661" width="0" style="182" hidden="1" customWidth="1"/>
    <col min="6662" max="6662" width="18.28515625" style="182" customWidth="1"/>
    <col min="6663" max="6663" width="3.7109375" style="182" customWidth="1"/>
    <col min="6664" max="6664" width="0" style="182" hidden="1" customWidth="1"/>
    <col min="6665" max="6665" width="17.28515625" style="182" customWidth="1"/>
    <col min="6666" max="6666" width="3.7109375" style="182" customWidth="1"/>
    <col min="6667" max="6667" width="0" style="182" hidden="1" customWidth="1"/>
    <col min="6668" max="6668" width="17.140625" style="182" customWidth="1"/>
    <col min="6669" max="6670" width="3.7109375" style="182" customWidth="1"/>
    <col min="6671" max="6671" width="4.7109375" style="182" customWidth="1"/>
    <col min="6672" max="6672" width="16.140625" style="182" customWidth="1"/>
    <col min="6673" max="6912" width="9.140625" style="182"/>
    <col min="6913" max="6913" width="3.7109375" style="182" customWidth="1"/>
    <col min="6914" max="6914" width="0" style="182" hidden="1" customWidth="1"/>
    <col min="6915" max="6915" width="17.7109375" style="182" customWidth="1"/>
    <col min="6916" max="6916" width="3.7109375" style="182" customWidth="1"/>
    <col min="6917" max="6917" width="0" style="182" hidden="1" customWidth="1"/>
    <col min="6918" max="6918" width="18.28515625" style="182" customWidth="1"/>
    <col min="6919" max="6919" width="3.7109375" style="182" customWidth="1"/>
    <col min="6920" max="6920" width="0" style="182" hidden="1" customWidth="1"/>
    <col min="6921" max="6921" width="17.28515625" style="182" customWidth="1"/>
    <col min="6922" max="6922" width="3.7109375" style="182" customWidth="1"/>
    <col min="6923" max="6923" width="0" style="182" hidden="1" customWidth="1"/>
    <col min="6924" max="6924" width="17.140625" style="182" customWidth="1"/>
    <col min="6925" max="6926" width="3.7109375" style="182" customWidth="1"/>
    <col min="6927" max="6927" width="4.7109375" style="182" customWidth="1"/>
    <col min="6928" max="6928" width="16.140625" style="182" customWidth="1"/>
    <col min="6929" max="7168" width="9.140625" style="182"/>
    <col min="7169" max="7169" width="3.7109375" style="182" customWidth="1"/>
    <col min="7170" max="7170" width="0" style="182" hidden="1" customWidth="1"/>
    <col min="7171" max="7171" width="17.7109375" style="182" customWidth="1"/>
    <col min="7172" max="7172" width="3.7109375" style="182" customWidth="1"/>
    <col min="7173" max="7173" width="0" style="182" hidden="1" customWidth="1"/>
    <col min="7174" max="7174" width="18.28515625" style="182" customWidth="1"/>
    <col min="7175" max="7175" width="3.7109375" style="182" customWidth="1"/>
    <col min="7176" max="7176" width="0" style="182" hidden="1" customWidth="1"/>
    <col min="7177" max="7177" width="17.28515625" style="182" customWidth="1"/>
    <col min="7178" max="7178" width="3.7109375" style="182" customWidth="1"/>
    <col min="7179" max="7179" width="0" style="182" hidden="1" customWidth="1"/>
    <col min="7180" max="7180" width="17.140625" style="182" customWidth="1"/>
    <col min="7181" max="7182" width="3.7109375" style="182" customWidth="1"/>
    <col min="7183" max="7183" width="4.7109375" style="182" customWidth="1"/>
    <col min="7184" max="7184" width="16.140625" style="182" customWidth="1"/>
    <col min="7185" max="7424" width="9.140625" style="182"/>
    <col min="7425" max="7425" width="3.7109375" style="182" customWidth="1"/>
    <col min="7426" max="7426" width="0" style="182" hidden="1" customWidth="1"/>
    <col min="7427" max="7427" width="17.7109375" style="182" customWidth="1"/>
    <col min="7428" max="7428" width="3.7109375" style="182" customWidth="1"/>
    <col min="7429" max="7429" width="0" style="182" hidden="1" customWidth="1"/>
    <col min="7430" max="7430" width="18.28515625" style="182" customWidth="1"/>
    <col min="7431" max="7431" width="3.7109375" style="182" customWidth="1"/>
    <col min="7432" max="7432" width="0" style="182" hidden="1" customWidth="1"/>
    <col min="7433" max="7433" width="17.28515625" style="182" customWidth="1"/>
    <col min="7434" max="7434" width="3.7109375" style="182" customWidth="1"/>
    <col min="7435" max="7435" width="0" style="182" hidden="1" customWidth="1"/>
    <col min="7436" max="7436" width="17.140625" style="182" customWidth="1"/>
    <col min="7437" max="7438" width="3.7109375" style="182" customWidth="1"/>
    <col min="7439" max="7439" width="4.7109375" style="182" customWidth="1"/>
    <col min="7440" max="7440" width="16.140625" style="182" customWidth="1"/>
    <col min="7441" max="7680" width="9.140625" style="182"/>
    <col min="7681" max="7681" width="3.7109375" style="182" customWidth="1"/>
    <col min="7682" max="7682" width="0" style="182" hidden="1" customWidth="1"/>
    <col min="7683" max="7683" width="17.7109375" style="182" customWidth="1"/>
    <col min="7684" max="7684" width="3.7109375" style="182" customWidth="1"/>
    <col min="7685" max="7685" width="0" style="182" hidden="1" customWidth="1"/>
    <col min="7686" max="7686" width="18.28515625" style="182" customWidth="1"/>
    <col min="7687" max="7687" width="3.7109375" style="182" customWidth="1"/>
    <col min="7688" max="7688" width="0" style="182" hidden="1" customWidth="1"/>
    <col min="7689" max="7689" width="17.28515625" style="182" customWidth="1"/>
    <col min="7690" max="7690" width="3.7109375" style="182" customWidth="1"/>
    <col min="7691" max="7691" width="0" style="182" hidden="1" customWidth="1"/>
    <col min="7692" max="7692" width="17.140625" style="182" customWidth="1"/>
    <col min="7693" max="7694" width="3.7109375" style="182" customWidth="1"/>
    <col min="7695" max="7695" width="4.7109375" style="182" customWidth="1"/>
    <col min="7696" max="7696" width="16.140625" style="182" customWidth="1"/>
    <col min="7697" max="7936" width="9.140625" style="182"/>
    <col min="7937" max="7937" width="3.7109375" style="182" customWidth="1"/>
    <col min="7938" max="7938" width="0" style="182" hidden="1" customWidth="1"/>
    <col min="7939" max="7939" width="17.7109375" style="182" customWidth="1"/>
    <col min="7940" max="7940" width="3.7109375" style="182" customWidth="1"/>
    <col min="7941" max="7941" width="0" style="182" hidden="1" customWidth="1"/>
    <col min="7942" max="7942" width="18.28515625" style="182" customWidth="1"/>
    <col min="7943" max="7943" width="3.7109375" style="182" customWidth="1"/>
    <col min="7944" max="7944" width="0" style="182" hidden="1" customWidth="1"/>
    <col min="7945" max="7945" width="17.28515625" style="182" customWidth="1"/>
    <col min="7946" max="7946" width="3.7109375" style="182" customWidth="1"/>
    <col min="7947" max="7947" width="0" style="182" hidden="1" customWidth="1"/>
    <col min="7948" max="7948" width="17.140625" style="182" customWidth="1"/>
    <col min="7949" max="7950" width="3.7109375" style="182" customWidth="1"/>
    <col min="7951" max="7951" width="4.7109375" style="182" customWidth="1"/>
    <col min="7952" max="7952" width="16.140625" style="182" customWidth="1"/>
    <col min="7953" max="8192" width="9.140625" style="182"/>
    <col min="8193" max="8193" width="3.7109375" style="182" customWidth="1"/>
    <col min="8194" max="8194" width="0" style="182" hidden="1" customWidth="1"/>
    <col min="8195" max="8195" width="17.7109375" style="182" customWidth="1"/>
    <col min="8196" max="8196" width="3.7109375" style="182" customWidth="1"/>
    <col min="8197" max="8197" width="0" style="182" hidden="1" customWidth="1"/>
    <col min="8198" max="8198" width="18.28515625" style="182" customWidth="1"/>
    <col min="8199" max="8199" width="3.7109375" style="182" customWidth="1"/>
    <col min="8200" max="8200" width="0" style="182" hidden="1" customWidth="1"/>
    <col min="8201" max="8201" width="17.28515625" style="182" customWidth="1"/>
    <col min="8202" max="8202" width="3.7109375" style="182" customWidth="1"/>
    <col min="8203" max="8203" width="0" style="182" hidden="1" customWidth="1"/>
    <col min="8204" max="8204" width="17.140625" style="182" customWidth="1"/>
    <col min="8205" max="8206" width="3.7109375" style="182" customWidth="1"/>
    <col min="8207" max="8207" width="4.7109375" style="182" customWidth="1"/>
    <col min="8208" max="8208" width="16.140625" style="182" customWidth="1"/>
    <col min="8209" max="8448" width="9.140625" style="182"/>
    <col min="8449" max="8449" width="3.7109375" style="182" customWidth="1"/>
    <col min="8450" max="8450" width="0" style="182" hidden="1" customWidth="1"/>
    <col min="8451" max="8451" width="17.7109375" style="182" customWidth="1"/>
    <col min="8452" max="8452" width="3.7109375" style="182" customWidth="1"/>
    <col min="8453" max="8453" width="0" style="182" hidden="1" customWidth="1"/>
    <col min="8454" max="8454" width="18.28515625" style="182" customWidth="1"/>
    <col min="8455" max="8455" width="3.7109375" style="182" customWidth="1"/>
    <col min="8456" max="8456" width="0" style="182" hidden="1" customWidth="1"/>
    <col min="8457" max="8457" width="17.28515625" style="182" customWidth="1"/>
    <col min="8458" max="8458" width="3.7109375" style="182" customWidth="1"/>
    <col min="8459" max="8459" width="0" style="182" hidden="1" customWidth="1"/>
    <col min="8460" max="8460" width="17.140625" style="182" customWidth="1"/>
    <col min="8461" max="8462" width="3.7109375" style="182" customWidth="1"/>
    <col min="8463" max="8463" width="4.7109375" style="182" customWidth="1"/>
    <col min="8464" max="8464" width="16.140625" style="182" customWidth="1"/>
    <col min="8465" max="8704" width="9.140625" style="182"/>
    <col min="8705" max="8705" width="3.7109375" style="182" customWidth="1"/>
    <col min="8706" max="8706" width="0" style="182" hidden="1" customWidth="1"/>
    <col min="8707" max="8707" width="17.7109375" style="182" customWidth="1"/>
    <col min="8708" max="8708" width="3.7109375" style="182" customWidth="1"/>
    <col min="8709" max="8709" width="0" style="182" hidden="1" customWidth="1"/>
    <col min="8710" max="8710" width="18.28515625" style="182" customWidth="1"/>
    <col min="8711" max="8711" width="3.7109375" style="182" customWidth="1"/>
    <col min="8712" max="8712" width="0" style="182" hidden="1" customWidth="1"/>
    <col min="8713" max="8713" width="17.28515625" style="182" customWidth="1"/>
    <col min="8714" max="8714" width="3.7109375" style="182" customWidth="1"/>
    <col min="8715" max="8715" width="0" style="182" hidden="1" customWidth="1"/>
    <col min="8716" max="8716" width="17.140625" style="182" customWidth="1"/>
    <col min="8717" max="8718" width="3.7109375" style="182" customWidth="1"/>
    <col min="8719" max="8719" width="4.7109375" style="182" customWidth="1"/>
    <col min="8720" max="8720" width="16.140625" style="182" customWidth="1"/>
    <col min="8721" max="8960" width="9.140625" style="182"/>
    <col min="8961" max="8961" width="3.7109375" style="182" customWidth="1"/>
    <col min="8962" max="8962" width="0" style="182" hidden="1" customWidth="1"/>
    <col min="8963" max="8963" width="17.7109375" style="182" customWidth="1"/>
    <col min="8964" max="8964" width="3.7109375" style="182" customWidth="1"/>
    <col min="8965" max="8965" width="0" style="182" hidden="1" customWidth="1"/>
    <col min="8966" max="8966" width="18.28515625" style="182" customWidth="1"/>
    <col min="8967" max="8967" width="3.7109375" style="182" customWidth="1"/>
    <col min="8968" max="8968" width="0" style="182" hidden="1" customWidth="1"/>
    <col min="8969" max="8969" width="17.28515625" style="182" customWidth="1"/>
    <col min="8970" max="8970" width="3.7109375" style="182" customWidth="1"/>
    <col min="8971" max="8971" width="0" style="182" hidden="1" customWidth="1"/>
    <col min="8972" max="8972" width="17.140625" style="182" customWidth="1"/>
    <col min="8973" max="8974" width="3.7109375" style="182" customWidth="1"/>
    <col min="8975" max="8975" width="4.7109375" style="182" customWidth="1"/>
    <col min="8976" max="8976" width="16.140625" style="182" customWidth="1"/>
    <col min="8977" max="9216" width="9.140625" style="182"/>
    <col min="9217" max="9217" width="3.7109375" style="182" customWidth="1"/>
    <col min="9218" max="9218" width="0" style="182" hidden="1" customWidth="1"/>
    <col min="9219" max="9219" width="17.7109375" style="182" customWidth="1"/>
    <col min="9220" max="9220" width="3.7109375" style="182" customWidth="1"/>
    <col min="9221" max="9221" width="0" style="182" hidden="1" customWidth="1"/>
    <col min="9222" max="9222" width="18.28515625" style="182" customWidth="1"/>
    <col min="9223" max="9223" width="3.7109375" style="182" customWidth="1"/>
    <col min="9224" max="9224" width="0" style="182" hidden="1" customWidth="1"/>
    <col min="9225" max="9225" width="17.28515625" style="182" customWidth="1"/>
    <col min="9226" max="9226" width="3.7109375" style="182" customWidth="1"/>
    <col min="9227" max="9227" width="0" style="182" hidden="1" customWidth="1"/>
    <col min="9228" max="9228" width="17.140625" style="182" customWidth="1"/>
    <col min="9229" max="9230" width="3.7109375" style="182" customWidth="1"/>
    <col min="9231" max="9231" width="4.7109375" style="182" customWidth="1"/>
    <col min="9232" max="9232" width="16.140625" style="182" customWidth="1"/>
    <col min="9233" max="9472" width="9.140625" style="182"/>
    <col min="9473" max="9473" width="3.7109375" style="182" customWidth="1"/>
    <col min="9474" max="9474" width="0" style="182" hidden="1" customWidth="1"/>
    <col min="9475" max="9475" width="17.7109375" style="182" customWidth="1"/>
    <col min="9476" max="9476" width="3.7109375" style="182" customWidth="1"/>
    <col min="9477" max="9477" width="0" style="182" hidden="1" customWidth="1"/>
    <col min="9478" max="9478" width="18.28515625" style="182" customWidth="1"/>
    <col min="9479" max="9479" width="3.7109375" style="182" customWidth="1"/>
    <col min="9480" max="9480" width="0" style="182" hidden="1" customWidth="1"/>
    <col min="9481" max="9481" width="17.28515625" style="182" customWidth="1"/>
    <col min="9482" max="9482" width="3.7109375" style="182" customWidth="1"/>
    <col min="9483" max="9483" width="0" style="182" hidden="1" customWidth="1"/>
    <col min="9484" max="9484" width="17.140625" style="182" customWidth="1"/>
    <col min="9485" max="9486" width="3.7109375" style="182" customWidth="1"/>
    <col min="9487" max="9487" width="4.7109375" style="182" customWidth="1"/>
    <col min="9488" max="9488" width="16.140625" style="182" customWidth="1"/>
    <col min="9489" max="9728" width="9.140625" style="182"/>
    <col min="9729" max="9729" width="3.7109375" style="182" customWidth="1"/>
    <col min="9730" max="9730" width="0" style="182" hidden="1" customWidth="1"/>
    <col min="9731" max="9731" width="17.7109375" style="182" customWidth="1"/>
    <col min="9732" max="9732" width="3.7109375" style="182" customWidth="1"/>
    <col min="9733" max="9733" width="0" style="182" hidden="1" customWidth="1"/>
    <col min="9734" max="9734" width="18.28515625" style="182" customWidth="1"/>
    <col min="9735" max="9735" width="3.7109375" style="182" customWidth="1"/>
    <col min="9736" max="9736" width="0" style="182" hidden="1" customWidth="1"/>
    <col min="9737" max="9737" width="17.28515625" style="182" customWidth="1"/>
    <col min="9738" max="9738" width="3.7109375" style="182" customWidth="1"/>
    <col min="9739" max="9739" width="0" style="182" hidden="1" customWidth="1"/>
    <col min="9740" max="9740" width="17.140625" style="182" customWidth="1"/>
    <col min="9741" max="9742" width="3.7109375" style="182" customWidth="1"/>
    <col min="9743" max="9743" width="4.7109375" style="182" customWidth="1"/>
    <col min="9744" max="9744" width="16.140625" style="182" customWidth="1"/>
    <col min="9745" max="9984" width="9.140625" style="182"/>
    <col min="9985" max="9985" width="3.7109375" style="182" customWidth="1"/>
    <col min="9986" max="9986" width="0" style="182" hidden="1" customWidth="1"/>
    <col min="9987" max="9987" width="17.7109375" style="182" customWidth="1"/>
    <col min="9988" max="9988" width="3.7109375" style="182" customWidth="1"/>
    <col min="9989" max="9989" width="0" style="182" hidden="1" customWidth="1"/>
    <col min="9990" max="9990" width="18.28515625" style="182" customWidth="1"/>
    <col min="9991" max="9991" width="3.7109375" style="182" customWidth="1"/>
    <col min="9992" max="9992" width="0" style="182" hidden="1" customWidth="1"/>
    <col min="9993" max="9993" width="17.28515625" style="182" customWidth="1"/>
    <col min="9994" max="9994" width="3.7109375" style="182" customWidth="1"/>
    <col min="9995" max="9995" width="0" style="182" hidden="1" customWidth="1"/>
    <col min="9996" max="9996" width="17.140625" style="182" customWidth="1"/>
    <col min="9997" max="9998" width="3.7109375" style="182" customWidth="1"/>
    <col min="9999" max="9999" width="4.7109375" style="182" customWidth="1"/>
    <col min="10000" max="10000" width="16.140625" style="182" customWidth="1"/>
    <col min="10001" max="10240" width="9.140625" style="182"/>
    <col min="10241" max="10241" width="3.7109375" style="182" customWidth="1"/>
    <col min="10242" max="10242" width="0" style="182" hidden="1" customWidth="1"/>
    <col min="10243" max="10243" width="17.7109375" style="182" customWidth="1"/>
    <col min="10244" max="10244" width="3.7109375" style="182" customWidth="1"/>
    <col min="10245" max="10245" width="0" style="182" hidden="1" customWidth="1"/>
    <col min="10246" max="10246" width="18.28515625" style="182" customWidth="1"/>
    <col min="10247" max="10247" width="3.7109375" style="182" customWidth="1"/>
    <col min="10248" max="10248" width="0" style="182" hidden="1" customWidth="1"/>
    <col min="10249" max="10249" width="17.28515625" style="182" customWidth="1"/>
    <col min="10250" max="10250" width="3.7109375" style="182" customWidth="1"/>
    <col min="10251" max="10251" width="0" style="182" hidden="1" customWidth="1"/>
    <col min="10252" max="10252" width="17.140625" style="182" customWidth="1"/>
    <col min="10253" max="10254" width="3.7109375" style="182" customWidth="1"/>
    <col min="10255" max="10255" width="4.7109375" style="182" customWidth="1"/>
    <col min="10256" max="10256" width="16.140625" style="182" customWidth="1"/>
    <col min="10257" max="10496" width="9.140625" style="182"/>
    <col min="10497" max="10497" width="3.7109375" style="182" customWidth="1"/>
    <col min="10498" max="10498" width="0" style="182" hidden="1" customWidth="1"/>
    <col min="10499" max="10499" width="17.7109375" style="182" customWidth="1"/>
    <col min="10500" max="10500" width="3.7109375" style="182" customWidth="1"/>
    <col min="10501" max="10501" width="0" style="182" hidden="1" customWidth="1"/>
    <col min="10502" max="10502" width="18.28515625" style="182" customWidth="1"/>
    <col min="10503" max="10503" width="3.7109375" style="182" customWidth="1"/>
    <col min="10504" max="10504" width="0" style="182" hidden="1" customWidth="1"/>
    <col min="10505" max="10505" width="17.28515625" style="182" customWidth="1"/>
    <col min="10506" max="10506" width="3.7109375" style="182" customWidth="1"/>
    <col min="10507" max="10507" width="0" style="182" hidden="1" customWidth="1"/>
    <col min="10508" max="10508" width="17.140625" style="182" customWidth="1"/>
    <col min="10509" max="10510" width="3.7109375" style="182" customWidth="1"/>
    <col min="10511" max="10511" width="4.7109375" style="182" customWidth="1"/>
    <col min="10512" max="10512" width="16.140625" style="182" customWidth="1"/>
    <col min="10513" max="10752" width="9.140625" style="182"/>
    <col min="10753" max="10753" width="3.7109375" style="182" customWidth="1"/>
    <col min="10754" max="10754" width="0" style="182" hidden="1" customWidth="1"/>
    <col min="10755" max="10755" width="17.7109375" style="182" customWidth="1"/>
    <col min="10756" max="10756" width="3.7109375" style="182" customWidth="1"/>
    <col min="10757" max="10757" width="0" style="182" hidden="1" customWidth="1"/>
    <col min="10758" max="10758" width="18.28515625" style="182" customWidth="1"/>
    <col min="10759" max="10759" width="3.7109375" style="182" customWidth="1"/>
    <col min="10760" max="10760" width="0" style="182" hidden="1" customWidth="1"/>
    <col min="10761" max="10761" width="17.28515625" style="182" customWidth="1"/>
    <col min="10762" max="10762" width="3.7109375" style="182" customWidth="1"/>
    <col min="10763" max="10763" width="0" style="182" hidden="1" customWidth="1"/>
    <col min="10764" max="10764" width="17.140625" style="182" customWidth="1"/>
    <col min="10765" max="10766" width="3.7109375" style="182" customWidth="1"/>
    <col min="10767" max="10767" width="4.7109375" style="182" customWidth="1"/>
    <col min="10768" max="10768" width="16.140625" style="182" customWidth="1"/>
    <col min="10769" max="11008" width="9.140625" style="182"/>
    <col min="11009" max="11009" width="3.7109375" style="182" customWidth="1"/>
    <col min="11010" max="11010" width="0" style="182" hidden="1" customWidth="1"/>
    <col min="11011" max="11011" width="17.7109375" style="182" customWidth="1"/>
    <col min="11012" max="11012" width="3.7109375" style="182" customWidth="1"/>
    <col min="11013" max="11013" width="0" style="182" hidden="1" customWidth="1"/>
    <col min="11014" max="11014" width="18.28515625" style="182" customWidth="1"/>
    <col min="11015" max="11015" width="3.7109375" style="182" customWidth="1"/>
    <col min="11016" max="11016" width="0" style="182" hidden="1" customWidth="1"/>
    <col min="11017" max="11017" width="17.28515625" style="182" customWidth="1"/>
    <col min="11018" max="11018" width="3.7109375" style="182" customWidth="1"/>
    <col min="11019" max="11019" width="0" style="182" hidden="1" customWidth="1"/>
    <col min="11020" max="11020" width="17.140625" style="182" customWidth="1"/>
    <col min="11021" max="11022" width="3.7109375" style="182" customWidth="1"/>
    <col min="11023" max="11023" width="4.7109375" style="182" customWidth="1"/>
    <col min="11024" max="11024" width="16.140625" style="182" customWidth="1"/>
    <col min="11025" max="11264" width="9.140625" style="182"/>
    <col min="11265" max="11265" width="3.7109375" style="182" customWidth="1"/>
    <col min="11266" max="11266" width="0" style="182" hidden="1" customWidth="1"/>
    <col min="11267" max="11267" width="17.7109375" style="182" customWidth="1"/>
    <col min="11268" max="11268" width="3.7109375" style="182" customWidth="1"/>
    <col min="11269" max="11269" width="0" style="182" hidden="1" customWidth="1"/>
    <col min="11270" max="11270" width="18.28515625" style="182" customWidth="1"/>
    <col min="11271" max="11271" width="3.7109375" style="182" customWidth="1"/>
    <col min="11272" max="11272" width="0" style="182" hidden="1" customWidth="1"/>
    <col min="11273" max="11273" width="17.28515625" style="182" customWidth="1"/>
    <col min="11274" max="11274" width="3.7109375" style="182" customWidth="1"/>
    <col min="11275" max="11275" width="0" style="182" hidden="1" customWidth="1"/>
    <col min="11276" max="11276" width="17.140625" style="182" customWidth="1"/>
    <col min="11277" max="11278" width="3.7109375" style="182" customWidth="1"/>
    <col min="11279" max="11279" width="4.7109375" style="182" customWidth="1"/>
    <col min="11280" max="11280" width="16.140625" style="182" customWidth="1"/>
    <col min="11281" max="11520" width="9.140625" style="182"/>
    <col min="11521" max="11521" width="3.7109375" style="182" customWidth="1"/>
    <col min="11522" max="11522" width="0" style="182" hidden="1" customWidth="1"/>
    <col min="11523" max="11523" width="17.7109375" style="182" customWidth="1"/>
    <col min="11524" max="11524" width="3.7109375" style="182" customWidth="1"/>
    <col min="11525" max="11525" width="0" style="182" hidden="1" customWidth="1"/>
    <col min="11526" max="11526" width="18.28515625" style="182" customWidth="1"/>
    <col min="11527" max="11527" width="3.7109375" style="182" customWidth="1"/>
    <col min="11528" max="11528" width="0" style="182" hidden="1" customWidth="1"/>
    <col min="11529" max="11529" width="17.28515625" style="182" customWidth="1"/>
    <col min="11530" max="11530" width="3.7109375" style="182" customWidth="1"/>
    <col min="11531" max="11531" width="0" style="182" hidden="1" customWidth="1"/>
    <col min="11532" max="11532" width="17.140625" style="182" customWidth="1"/>
    <col min="11533" max="11534" width="3.7109375" style="182" customWidth="1"/>
    <col min="11535" max="11535" width="4.7109375" style="182" customWidth="1"/>
    <col min="11536" max="11536" width="16.140625" style="182" customWidth="1"/>
    <col min="11537" max="11776" width="9.140625" style="182"/>
    <col min="11777" max="11777" width="3.7109375" style="182" customWidth="1"/>
    <col min="11778" max="11778" width="0" style="182" hidden="1" customWidth="1"/>
    <col min="11779" max="11779" width="17.7109375" style="182" customWidth="1"/>
    <col min="11780" max="11780" width="3.7109375" style="182" customWidth="1"/>
    <col min="11781" max="11781" width="0" style="182" hidden="1" customWidth="1"/>
    <col min="11782" max="11782" width="18.28515625" style="182" customWidth="1"/>
    <col min="11783" max="11783" width="3.7109375" style="182" customWidth="1"/>
    <col min="11784" max="11784" width="0" style="182" hidden="1" customWidth="1"/>
    <col min="11785" max="11785" width="17.28515625" style="182" customWidth="1"/>
    <col min="11786" max="11786" width="3.7109375" style="182" customWidth="1"/>
    <col min="11787" max="11787" width="0" style="182" hidden="1" customWidth="1"/>
    <col min="11788" max="11788" width="17.140625" style="182" customWidth="1"/>
    <col min="11789" max="11790" width="3.7109375" style="182" customWidth="1"/>
    <col min="11791" max="11791" width="4.7109375" style="182" customWidth="1"/>
    <col min="11792" max="11792" width="16.140625" style="182" customWidth="1"/>
    <col min="11793" max="12032" width="9.140625" style="182"/>
    <col min="12033" max="12033" width="3.7109375" style="182" customWidth="1"/>
    <col min="12034" max="12034" width="0" style="182" hidden="1" customWidth="1"/>
    <col min="12035" max="12035" width="17.7109375" style="182" customWidth="1"/>
    <col min="12036" max="12036" width="3.7109375" style="182" customWidth="1"/>
    <col min="12037" max="12037" width="0" style="182" hidden="1" customWidth="1"/>
    <col min="12038" max="12038" width="18.28515625" style="182" customWidth="1"/>
    <col min="12039" max="12039" width="3.7109375" style="182" customWidth="1"/>
    <col min="12040" max="12040" width="0" style="182" hidden="1" customWidth="1"/>
    <col min="12041" max="12041" width="17.28515625" style="182" customWidth="1"/>
    <col min="12042" max="12042" width="3.7109375" style="182" customWidth="1"/>
    <col min="12043" max="12043" width="0" style="182" hidden="1" customWidth="1"/>
    <col min="12044" max="12044" width="17.140625" style="182" customWidth="1"/>
    <col min="12045" max="12046" width="3.7109375" style="182" customWidth="1"/>
    <col min="12047" max="12047" width="4.7109375" style="182" customWidth="1"/>
    <col min="12048" max="12048" width="16.140625" style="182" customWidth="1"/>
    <col min="12049" max="12288" width="9.140625" style="182"/>
    <col min="12289" max="12289" width="3.7109375" style="182" customWidth="1"/>
    <col min="12290" max="12290" width="0" style="182" hidden="1" customWidth="1"/>
    <col min="12291" max="12291" width="17.7109375" style="182" customWidth="1"/>
    <col min="12292" max="12292" width="3.7109375" style="182" customWidth="1"/>
    <col min="12293" max="12293" width="0" style="182" hidden="1" customWidth="1"/>
    <col min="12294" max="12294" width="18.28515625" style="182" customWidth="1"/>
    <col min="12295" max="12295" width="3.7109375" style="182" customWidth="1"/>
    <col min="12296" max="12296" width="0" style="182" hidden="1" customWidth="1"/>
    <col min="12297" max="12297" width="17.28515625" style="182" customWidth="1"/>
    <col min="12298" max="12298" width="3.7109375" style="182" customWidth="1"/>
    <col min="12299" max="12299" width="0" style="182" hidden="1" customWidth="1"/>
    <col min="12300" max="12300" width="17.140625" style="182" customWidth="1"/>
    <col min="12301" max="12302" width="3.7109375" style="182" customWidth="1"/>
    <col min="12303" max="12303" width="4.7109375" style="182" customWidth="1"/>
    <col min="12304" max="12304" width="16.140625" style="182" customWidth="1"/>
    <col min="12305" max="12544" width="9.140625" style="182"/>
    <col min="12545" max="12545" width="3.7109375" style="182" customWidth="1"/>
    <col min="12546" max="12546" width="0" style="182" hidden="1" customWidth="1"/>
    <col min="12547" max="12547" width="17.7109375" style="182" customWidth="1"/>
    <col min="12548" max="12548" width="3.7109375" style="182" customWidth="1"/>
    <col min="12549" max="12549" width="0" style="182" hidden="1" customWidth="1"/>
    <col min="12550" max="12550" width="18.28515625" style="182" customWidth="1"/>
    <col min="12551" max="12551" width="3.7109375" style="182" customWidth="1"/>
    <col min="12552" max="12552" width="0" style="182" hidden="1" customWidth="1"/>
    <col min="12553" max="12553" width="17.28515625" style="182" customWidth="1"/>
    <col min="12554" max="12554" width="3.7109375" style="182" customWidth="1"/>
    <col min="12555" max="12555" width="0" style="182" hidden="1" customWidth="1"/>
    <col min="12556" max="12556" width="17.140625" style="182" customWidth="1"/>
    <col min="12557" max="12558" width="3.7109375" style="182" customWidth="1"/>
    <col min="12559" max="12559" width="4.7109375" style="182" customWidth="1"/>
    <col min="12560" max="12560" width="16.140625" style="182" customWidth="1"/>
    <col min="12561" max="12800" width="9.140625" style="182"/>
    <col min="12801" max="12801" width="3.7109375" style="182" customWidth="1"/>
    <col min="12802" max="12802" width="0" style="182" hidden="1" customWidth="1"/>
    <col min="12803" max="12803" width="17.7109375" style="182" customWidth="1"/>
    <col min="12804" max="12804" width="3.7109375" style="182" customWidth="1"/>
    <col min="12805" max="12805" width="0" style="182" hidden="1" customWidth="1"/>
    <col min="12806" max="12806" width="18.28515625" style="182" customWidth="1"/>
    <col min="12807" max="12807" width="3.7109375" style="182" customWidth="1"/>
    <col min="12808" max="12808" width="0" style="182" hidden="1" customWidth="1"/>
    <col min="12809" max="12809" width="17.28515625" style="182" customWidth="1"/>
    <col min="12810" max="12810" width="3.7109375" style="182" customWidth="1"/>
    <col min="12811" max="12811" width="0" style="182" hidden="1" customWidth="1"/>
    <col min="12812" max="12812" width="17.140625" style="182" customWidth="1"/>
    <col min="12813" max="12814" width="3.7109375" style="182" customWidth="1"/>
    <col min="12815" max="12815" width="4.7109375" style="182" customWidth="1"/>
    <col min="12816" max="12816" width="16.140625" style="182" customWidth="1"/>
    <col min="12817" max="13056" width="9.140625" style="182"/>
    <col min="13057" max="13057" width="3.7109375" style="182" customWidth="1"/>
    <col min="13058" max="13058" width="0" style="182" hidden="1" customWidth="1"/>
    <col min="13059" max="13059" width="17.7109375" style="182" customWidth="1"/>
    <col min="13060" max="13060" width="3.7109375" style="182" customWidth="1"/>
    <col min="13061" max="13061" width="0" style="182" hidden="1" customWidth="1"/>
    <col min="13062" max="13062" width="18.28515625" style="182" customWidth="1"/>
    <col min="13063" max="13063" width="3.7109375" style="182" customWidth="1"/>
    <col min="13064" max="13064" width="0" style="182" hidden="1" customWidth="1"/>
    <col min="13065" max="13065" width="17.28515625" style="182" customWidth="1"/>
    <col min="13066" max="13066" width="3.7109375" style="182" customWidth="1"/>
    <col min="13067" max="13067" width="0" style="182" hidden="1" customWidth="1"/>
    <col min="13068" max="13068" width="17.140625" style="182" customWidth="1"/>
    <col min="13069" max="13070" width="3.7109375" style="182" customWidth="1"/>
    <col min="13071" max="13071" width="4.7109375" style="182" customWidth="1"/>
    <col min="13072" max="13072" width="16.140625" style="182" customWidth="1"/>
    <col min="13073" max="13312" width="9.140625" style="182"/>
    <col min="13313" max="13313" width="3.7109375" style="182" customWidth="1"/>
    <col min="13314" max="13314" width="0" style="182" hidden="1" customWidth="1"/>
    <col min="13315" max="13315" width="17.7109375" style="182" customWidth="1"/>
    <col min="13316" max="13316" width="3.7109375" style="182" customWidth="1"/>
    <col min="13317" max="13317" width="0" style="182" hidden="1" customWidth="1"/>
    <col min="13318" max="13318" width="18.28515625" style="182" customWidth="1"/>
    <col min="13319" max="13319" width="3.7109375" style="182" customWidth="1"/>
    <col min="13320" max="13320" width="0" style="182" hidden="1" customWidth="1"/>
    <col min="13321" max="13321" width="17.28515625" style="182" customWidth="1"/>
    <col min="13322" max="13322" width="3.7109375" style="182" customWidth="1"/>
    <col min="13323" max="13323" width="0" style="182" hidden="1" customWidth="1"/>
    <col min="13324" max="13324" width="17.140625" style="182" customWidth="1"/>
    <col min="13325" max="13326" width="3.7109375" style="182" customWidth="1"/>
    <col min="13327" max="13327" width="4.7109375" style="182" customWidth="1"/>
    <col min="13328" max="13328" width="16.140625" style="182" customWidth="1"/>
    <col min="13329" max="13568" width="9.140625" style="182"/>
    <col min="13569" max="13569" width="3.7109375" style="182" customWidth="1"/>
    <col min="13570" max="13570" width="0" style="182" hidden="1" customWidth="1"/>
    <col min="13571" max="13571" width="17.7109375" style="182" customWidth="1"/>
    <col min="13572" max="13572" width="3.7109375" style="182" customWidth="1"/>
    <col min="13573" max="13573" width="0" style="182" hidden="1" customWidth="1"/>
    <col min="13574" max="13574" width="18.28515625" style="182" customWidth="1"/>
    <col min="13575" max="13575" width="3.7109375" style="182" customWidth="1"/>
    <col min="13576" max="13576" width="0" style="182" hidden="1" customWidth="1"/>
    <col min="13577" max="13577" width="17.28515625" style="182" customWidth="1"/>
    <col min="13578" max="13578" width="3.7109375" style="182" customWidth="1"/>
    <col min="13579" max="13579" width="0" style="182" hidden="1" customWidth="1"/>
    <col min="13580" max="13580" width="17.140625" style="182" customWidth="1"/>
    <col min="13581" max="13582" width="3.7109375" style="182" customWidth="1"/>
    <col min="13583" max="13583" width="4.7109375" style="182" customWidth="1"/>
    <col min="13584" max="13584" width="16.140625" style="182" customWidth="1"/>
    <col min="13585" max="13824" width="9.140625" style="182"/>
    <col min="13825" max="13825" width="3.7109375" style="182" customWidth="1"/>
    <col min="13826" max="13826" width="0" style="182" hidden="1" customWidth="1"/>
    <col min="13827" max="13827" width="17.7109375" style="182" customWidth="1"/>
    <col min="13828" max="13828" width="3.7109375" style="182" customWidth="1"/>
    <col min="13829" max="13829" width="0" style="182" hidden="1" customWidth="1"/>
    <col min="13830" max="13830" width="18.28515625" style="182" customWidth="1"/>
    <col min="13831" max="13831" width="3.7109375" style="182" customWidth="1"/>
    <col min="13832" max="13832" width="0" style="182" hidden="1" customWidth="1"/>
    <col min="13833" max="13833" width="17.28515625" style="182" customWidth="1"/>
    <col min="13834" max="13834" width="3.7109375" style="182" customWidth="1"/>
    <col min="13835" max="13835" width="0" style="182" hidden="1" customWidth="1"/>
    <col min="13836" max="13836" width="17.140625" style="182" customWidth="1"/>
    <col min="13837" max="13838" width="3.7109375" style="182" customWidth="1"/>
    <col min="13839" max="13839" width="4.7109375" style="182" customWidth="1"/>
    <col min="13840" max="13840" width="16.140625" style="182" customWidth="1"/>
    <col min="13841" max="14080" width="9.140625" style="182"/>
    <col min="14081" max="14081" width="3.7109375" style="182" customWidth="1"/>
    <col min="14082" max="14082" width="0" style="182" hidden="1" customWidth="1"/>
    <col min="14083" max="14083" width="17.7109375" style="182" customWidth="1"/>
    <col min="14084" max="14084" width="3.7109375" style="182" customWidth="1"/>
    <col min="14085" max="14085" width="0" style="182" hidden="1" customWidth="1"/>
    <col min="14086" max="14086" width="18.28515625" style="182" customWidth="1"/>
    <col min="14087" max="14087" width="3.7109375" style="182" customWidth="1"/>
    <col min="14088" max="14088" width="0" style="182" hidden="1" customWidth="1"/>
    <col min="14089" max="14089" width="17.28515625" style="182" customWidth="1"/>
    <col min="14090" max="14090" width="3.7109375" style="182" customWidth="1"/>
    <col min="14091" max="14091" width="0" style="182" hidden="1" customWidth="1"/>
    <col min="14092" max="14092" width="17.140625" style="182" customWidth="1"/>
    <col min="14093" max="14094" width="3.7109375" style="182" customWidth="1"/>
    <col min="14095" max="14095" width="4.7109375" style="182" customWidth="1"/>
    <col min="14096" max="14096" width="16.140625" style="182" customWidth="1"/>
    <col min="14097" max="14336" width="9.140625" style="182"/>
    <col min="14337" max="14337" width="3.7109375" style="182" customWidth="1"/>
    <col min="14338" max="14338" width="0" style="182" hidden="1" customWidth="1"/>
    <col min="14339" max="14339" width="17.7109375" style="182" customWidth="1"/>
    <col min="14340" max="14340" width="3.7109375" style="182" customWidth="1"/>
    <col min="14341" max="14341" width="0" style="182" hidden="1" customWidth="1"/>
    <col min="14342" max="14342" width="18.28515625" style="182" customWidth="1"/>
    <col min="14343" max="14343" width="3.7109375" style="182" customWidth="1"/>
    <col min="14344" max="14344" width="0" style="182" hidden="1" customWidth="1"/>
    <col min="14345" max="14345" width="17.28515625" style="182" customWidth="1"/>
    <col min="14346" max="14346" width="3.7109375" style="182" customWidth="1"/>
    <col min="14347" max="14347" width="0" style="182" hidden="1" customWidth="1"/>
    <col min="14348" max="14348" width="17.140625" style="182" customWidth="1"/>
    <col min="14349" max="14350" width="3.7109375" style="182" customWidth="1"/>
    <col min="14351" max="14351" width="4.7109375" style="182" customWidth="1"/>
    <col min="14352" max="14352" width="16.140625" style="182" customWidth="1"/>
    <col min="14353" max="14592" width="9.140625" style="182"/>
    <col min="14593" max="14593" width="3.7109375" style="182" customWidth="1"/>
    <col min="14594" max="14594" width="0" style="182" hidden="1" customWidth="1"/>
    <col min="14595" max="14595" width="17.7109375" style="182" customWidth="1"/>
    <col min="14596" max="14596" width="3.7109375" style="182" customWidth="1"/>
    <col min="14597" max="14597" width="0" style="182" hidden="1" customWidth="1"/>
    <col min="14598" max="14598" width="18.28515625" style="182" customWidth="1"/>
    <col min="14599" max="14599" width="3.7109375" style="182" customWidth="1"/>
    <col min="14600" max="14600" width="0" style="182" hidden="1" customWidth="1"/>
    <col min="14601" max="14601" width="17.28515625" style="182" customWidth="1"/>
    <col min="14602" max="14602" width="3.7109375" style="182" customWidth="1"/>
    <col min="14603" max="14603" width="0" style="182" hidden="1" customWidth="1"/>
    <col min="14604" max="14604" width="17.140625" style="182" customWidth="1"/>
    <col min="14605" max="14606" width="3.7109375" style="182" customWidth="1"/>
    <col min="14607" max="14607" width="4.7109375" style="182" customWidth="1"/>
    <col min="14608" max="14608" width="16.140625" style="182" customWidth="1"/>
    <col min="14609" max="14848" width="9.140625" style="182"/>
    <col min="14849" max="14849" width="3.7109375" style="182" customWidth="1"/>
    <col min="14850" max="14850" width="0" style="182" hidden="1" customWidth="1"/>
    <col min="14851" max="14851" width="17.7109375" style="182" customWidth="1"/>
    <col min="14852" max="14852" width="3.7109375" style="182" customWidth="1"/>
    <col min="14853" max="14853" width="0" style="182" hidden="1" customWidth="1"/>
    <col min="14854" max="14854" width="18.28515625" style="182" customWidth="1"/>
    <col min="14855" max="14855" width="3.7109375" style="182" customWidth="1"/>
    <col min="14856" max="14856" width="0" style="182" hidden="1" customWidth="1"/>
    <col min="14857" max="14857" width="17.28515625" style="182" customWidth="1"/>
    <col min="14858" max="14858" width="3.7109375" style="182" customWidth="1"/>
    <col min="14859" max="14859" width="0" style="182" hidden="1" customWidth="1"/>
    <col min="14860" max="14860" width="17.140625" style="182" customWidth="1"/>
    <col min="14861" max="14862" width="3.7109375" style="182" customWidth="1"/>
    <col min="14863" max="14863" width="4.7109375" style="182" customWidth="1"/>
    <col min="14864" max="14864" width="16.140625" style="182" customWidth="1"/>
    <col min="14865" max="15104" width="9.140625" style="182"/>
    <col min="15105" max="15105" width="3.7109375" style="182" customWidth="1"/>
    <col min="15106" max="15106" width="0" style="182" hidden="1" customWidth="1"/>
    <col min="15107" max="15107" width="17.7109375" style="182" customWidth="1"/>
    <col min="15108" max="15108" width="3.7109375" style="182" customWidth="1"/>
    <col min="15109" max="15109" width="0" style="182" hidden="1" customWidth="1"/>
    <col min="15110" max="15110" width="18.28515625" style="182" customWidth="1"/>
    <col min="15111" max="15111" width="3.7109375" style="182" customWidth="1"/>
    <col min="15112" max="15112" width="0" style="182" hidden="1" customWidth="1"/>
    <col min="15113" max="15113" width="17.28515625" style="182" customWidth="1"/>
    <col min="15114" max="15114" width="3.7109375" style="182" customWidth="1"/>
    <col min="15115" max="15115" width="0" style="182" hidden="1" customWidth="1"/>
    <col min="15116" max="15116" width="17.140625" style="182" customWidth="1"/>
    <col min="15117" max="15118" width="3.7109375" style="182" customWidth="1"/>
    <col min="15119" max="15119" width="4.7109375" style="182" customWidth="1"/>
    <col min="15120" max="15120" width="16.140625" style="182" customWidth="1"/>
    <col min="15121" max="15360" width="9.140625" style="182"/>
    <col min="15361" max="15361" width="3.7109375" style="182" customWidth="1"/>
    <col min="15362" max="15362" width="0" style="182" hidden="1" customWidth="1"/>
    <col min="15363" max="15363" width="17.7109375" style="182" customWidth="1"/>
    <col min="15364" max="15364" width="3.7109375" style="182" customWidth="1"/>
    <col min="15365" max="15365" width="0" style="182" hidden="1" customWidth="1"/>
    <col min="15366" max="15366" width="18.28515625" style="182" customWidth="1"/>
    <col min="15367" max="15367" width="3.7109375" style="182" customWidth="1"/>
    <col min="15368" max="15368" width="0" style="182" hidden="1" customWidth="1"/>
    <col min="15369" max="15369" width="17.28515625" style="182" customWidth="1"/>
    <col min="15370" max="15370" width="3.7109375" style="182" customWidth="1"/>
    <col min="15371" max="15371" width="0" style="182" hidden="1" customWidth="1"/>
    <col min="15372" max="15372" width="17.140625" style="182" customWidth="1"/>
    <col min="15373" max="15374" width="3.7109375" style="182" customWidth="1"/>
    <col min="15375" max="15375" width="4.7109375" style="182" customWidth="1"/>
    <col min="15376" max="15376" width="16.140625" style="182" customWidth="1"/>
    <col min="15377" max="15616" width="9.140625" style="182"/>
    <col min="15617" max="15617" width="3.7109375" style="182" customWidth="1"/>
    <col min="15618" max="15618" width="0" style="182" hidden="1" customWidth="1"/>
    <col min="15619" max="15619" width="17.7109375" style="182" customWidth="1"/>
    <col min="15620" max="15620" width="3.7109375" style="182" customWidth="1"/>
    <col min="15621" max="15621" width="0" style="182" hidden="1" customWidth="1"/>
    <col min="15622" max="15622" width="18.28515625" style="182" customWidth="1"/>
    <col min="15623" max="15623" width="3.7109375" style="182" customWidth="1"/>
    <col min="15624" max="15624" width="0" style="182" hidden="1" customWidth="1"/>
    <col min="15625" max="15625" width="17.28515625" style="182" customWidth="1"/>
    <col min="15626" max="15626" width="3.7109375" style="182" customWidth="1"/>
    <col min="15627" max="15627" width="0" style="182" hidden="1" customWidth="1"/>
    <col min="15628" max="15628" width="17.140625" style="182" customWidth="1"/>
    <col min="15629" max="15630" width="3.7109375" style="182" customWidth="1"/>
    <col min="15631" max="15631" width="4.7109375" style="182" customWidth="1"/>
    <col min="15632" max="15632" width="16.140625" style="182" customWidth="1"/>
    <col min="15633" max="15872" width="9.140625" style="182"/>
    <col min="15873" max="15873" width="3.7109375" style="182" customWidth="1"/>
    <col min="15874" max="15874" width="0" style="182" hidden="1" customWidth="1"/>
    <col min="15875" max="15875" width="17.7109375" style="182" customWidth="1"/>
    <col min="15876" max="15876" width="3.7109375" style="182" customWidth="1"/>
    <col min="15877" max="15877" width="0" style="182" hidden="1" customWidth="1"/>
    <col min="15878" max="15878" width="18.28515625" style="182" customWidth="1"/>
    <col min="15879" max="15879" width="3.7109375" style="182" customWidth="1"/>
    <col min="15880" max="15880" width="0" style="182" hidden="1" customWidth="1"/>
    <col min="15881" max="15881" width="17.28515625" style="182" customWidth="1"/>
    <col min="15882" max="15882" width="3.7109375" style="182" customWidth="1"/>
    <col min="15883" max="15883" width="0" style="182" hidden="1" customWidth="1"/>
    <col min="15884" max="15884" width="17.140625" style="182" customWidth="1"/>
    <col min="15885" max="15886" width="3.7109375" style="182" customWidth="1"/>
    <col min="15887" max="15887" width="4.7109375" style="182" customWidth="1"/>
    <col min="15888" max="15888" width="16.140625" style="182" customWidth="1"/>
    <col min="15889" max="16128" width="9.140625" style="182"/>
    <col min="16129" max="16129" width="3.7109375" style="182" customWidth="1"/>
    <col min="16130" max="16130" width="0" style="182" hidden="1" customWidth="1"/>
    <col min="16131" max="16131" width="17.7109375" style="182" customWidth="1"/>
    <col min="16132" max="16132" width="3.7109375" style="182" customWidth="1"/>
    <col min="16133" max="16133" width="0" style="182" hidden="1" customWidth="1"/>
    <col min="16134" max="16134" width="18.28515625" style="182" customWidth="1"/>
    <col min="16135" max="16135" width="3.7109375" style="182" customWidth="1"/>
    <col min="16136" max="16136" width="0" style="182" hidden="1" customWidth="1"/>
    <col min="16137" max="16137" width="17.28515625" style="182" customWidth="1"/>
    <col min="16138" max="16138" width="3.7109375" style="182" customWidth="1"/>
    <col min="16139" max="16139" width="0" style="182" hidden="1" customWidth="1"/>
    <col min="16140" max="16140" width="17.140625" style="182" customWidth="1"/>
    <col min="16141" max="16142" width="3.7109375" style="182" customWidth="1"/>
    <col min="16143" max="16143" width="4.7109375" style="182" customWidth="1"/>
    <col min="16144" max="16144" width="16.140625" style="182" customWidth="1"/>
    <col min="16145" max="16384" width="9.140625" style="182"/>
  </cols>
  <sheetData>
    <row r="1" spans="1:16" ht="15" x14ac:dyDescent="0.2">
      <c r="A1" s="1079" t="str">
        <f>СписокКМ!A1</f>
        <v xml:space="preserve">ЧЕМПИОНАТ РОССИИ СРЕДИ лиц с ПОДА по настольному теннису  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  <c r="N1" s="1079"/>
      <c r="O1" s="1079"/>
      <c r="P1" s="1079"/>
    </row>
    <row r="2" spans="1:16" ht="13.5" thickBot="1" x14ac:dyDescent="0.25">
      <c r="A2" s="355"/>
      <c r="B2" s="355"/>
      <c r="C2" s="356" t="str">
        <f>СписокКЖ!A2</f>
        <v>25 - 30 сентября 2020 г.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7" t="str">
        <f>СписокКМ!H2</f>
        <v>г. Чебоксары</v>
      </c>
    </row>
    <row r="3" spans="1:16" ht="15.75" customHeight="1" x14ac:dyDescent="0.2">
      <c r="A3" s="1329" t="s">
        <v>302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</row>
    <row r="4" spans="1:16" ht="12.75" customHeight="1" x14ac:dyDescent="0.25">
      <c r="C4" s="185"/>
      <c r="F4" s="185"/>
      <c r="M4" s="186"/>
      <c r="N4" s="186"/>
      <c r="O4" s="186"/>
      <c r="P4" s="186"/>
    </row>
    <row r="5" spans="1:16" ht="12.75" customHeight="1" x14ac:dyDescent="0.25">
      <c r="B5" s="809"/>
      <c r="C5" s="360" t="str">
        <f>IF(B5="","",VLOOKUP(B5,СписокКМ!$A$186:$D$241,3,FALSE))</f>
        <v/>
      </c>
      <c r="F5" s="815"/>
      <c r="I5" s="185"/>
      <c r="J5" s="188"/>
      <c r="K5" s="188"/>
      <c r="L5" s="188"/>
      <c r="M5" s="188"/>
      <c r="N5" s="188"/>
      <c r="O5" s="188"/>
      <c r="P5" s="188"/>
    </row>
    <row r="6" spans="1:16" ht="12.75" customHeight="1" x14ac:dyDescent="0.25">
      <c r="A6" s="189"/>
      <c r="B6" s="189"/>
      <c r="C6" s="801"/>
      <c r="D6" s="810">
        <v>1</v>
      </c>
      <c r="E6" s="809"/>
      <c r="F6" s="816" t="str">
        <f>IF(E6="","",VLOOKUP(E6,СписокКМ!$A$186:$D$241,3,FALSE))</f>
        <v/>
      </c>
      <c r="I6" s="191"/>
      <c r="J6" s="191"/>
      <c r="K6" s="191"/>
      <c r="L6" s="185"/>
      <c r="M6" s="191"/>
      <c r="N6" s="191"/>
      <c r="O6" s="191"/>
      <c r="P6" s="191"/>
    </row>
    <row r="7" spans="1:16" ht="12.75" customHeight="1" x14ac:dyDescent="0.25">
      <c r="A7" s="189"/>
      <c r="B7" s="809"/>
      <c r="C7" s="805" t="str">
        <f>IF(B7="","",VLOOKUP(B7,СписокКМ!$A$186:$D$241,3,FALSE))</f>
        <v/>
      </c>
      <c r="D7" s="810"/>
      <c r="E7" s="189"/>
      <c r="F7" s="817"/>
      <c r="G7" s="190"/>
      <c r="H7" s="189"/>
      <c r="L7" s="194"/>
      <c r="O7" s="182"/>
    </row>
    <row r="8" spans="1:16" ht="12.75" customHeight="1" x14ac:dyDescent="0.25">
      <c r="B8" s="809"/>
      <c r="C8" s="360" t="str">
        <f>IF(B8="","",VLOOKUP(B8,СписокКМ!$A$186:$D$241,3,FALSE))</f>
        <v/>
      </c>
      <c r="F8" s="818"/>
      <c r="G8" s="196">
        <v>9</v>
      </c>
      <c r="H8" s="187"/>
      <c r="I8" s="559" t="str">
        <f>IF(H8="","",VLOOKUP(H8,СписокКМ!$A$186:$D$241,3,FALSE))</f>
        <v/>
      </c>
      <c r="J8" s="198"/>
      <c r="K8" s="198"/>
      <c r="M8" s="198"/>
      <c r="N8" s="198"/>
    </row>
    <row r="9" spans="1:16" ht="12.75" customHeight="1" x14ac:dyDescent="0.25">
      <c r="A9" s="189"/>
      <c r="B9" s="189"/>
      <c r="C9" s="801"/>
      <c r="D9" s="810">
        <v>2</v>
      </c>
      <c r="E9" s="809"/>
      <c r="F9" s="819" t="str">
        <f>IF(E9="","",VLOOKUP(E9,СписокКМ!$A$186:$D$241,3,FALSE))</f>
        <v/>
      </c>
      <c r="G9" s="192"/>
      <c r="H9" s="189"/>
      <c r="I9" s="199"/>
      <c r="J9" s="200"/>
      <c r="K9" s="201"/>
      <c r="L9" s="198"/>
      <c r="M9" s="198"/>
      <c r="N9" s="198"/>
    </row>
    <row r="10" spans="1:16" ht="12.75" customHeight="1" x14ac:dyDescent="0.25">
      <c r="A10" s="189"/>
      <c r="B10" s="809"/>
      <c r="C10" s="805" t="str">
        <f>IF(B10="","",VLOOKUP(B10,СписокКМ!$A$186:$D$241,3,FALSE))</f>
        <v/>
      </c>
      <c r="D10" s="810"/>
      <c r="E10" s="189"/>
      <c r="F10" s="820"/>
      <c r="I10" s="202"/>
      <c r="J10" s="203"/>
      <c r="K10" s="201"/>
      <c r="L10" s="198"/>
      <c r="M10" s="198"/>
      <c r="N10" s="198"/>
    </row>
    <row r="11" spans="1:16" ht="12.75" customHeight="1" x14ac:dyDescent="0.25">
      <c r="A11" s="204"/>
      <c r="B11" s="809"/>
      <c r="C11" s="360" t="str">
        <f>IF(B11="","",VLOOKUP(B11,СписокКМ!$A$186:$D$241,3,FALSE))</f>
        <v/>
      </c>
      <c r="F11" s="815"/>
      <c r="I11" s="1335" t="s">
        <v>308</v>
      </c>
      <c r="J11" s="1336">
        <v>13</v>
      </c>
      <c r="K11" s="205"/>
      <c r="L11" s="559" t="str">
        <f>IF(K11="","",VLOOKUP(K11,СписокКМ!$A$186:$D$241,3,FALSE))</f>
        <v/>
      </c>
      <c r="M11" s="198"/>
      <c r="N11" s="198"/>
    </row>
    <row r="12" spans="1:16" ht="12.75" customHeight="1" x14ac:dyDescent="0.25">
      <c r="A12" s="189"/>
      <c r="B12" s="189"/>
      <c r="C12" s="801"/>
      <c r="D12" s="810">
        <v>3</v>
      </c>
      <c r="E12" s="187"/>
      <c r="F12" s="819" t="str">
        <f>IF(E12="","",VLOOKUP(E12,СписокКМ!$A$186:$D$241,3,FALSE))</f>
        <v/>
      </c>
      <c r="I12" s="1335"/>
      <c r="J12" s="1336"/>
      <c r="K12" s="201"/>
      <c r="L12" s="199"/>
      <c r="M12" s="200"/>
      <c r="N12" s="201"/>
    </row>
    <row r="13" spans="1:16" ht="12.75" customHeight="1" x14ac:dyDescent="0.25">
      <c r="A13" s="189"/>
      <c r="B13" s="809"/>
      <c r="C13" s="805" t="str">
        <f>IF(B13="","",VLOOKUP(B13,СписокКМ!$A$186:$D$241,3,FALSE))</f>
        <v/>
      </c>
      <c r="D13" s="810"/>
      <c r="E13" s="189"/>
      <c r="F13" s="820"/>
      <c r="G13" s="190"/>
      <c r="H13" s="189"/>
      <c r="I13" s="202"/>
      <c r="J13" s="203"/>
      <c r="K13" s="201"/>
      <c r="L13" s="202"/>
      <c r="M13" s="203"/>
      <c r="N13" s="201"/>
    </row>
    <row r="14" spans="1:16" ht="12.75" customHeight="1" x14ac:dyDescent="0.25">
      <c r="A14" s="204"/>
      <c r="B14" s="809"/>
      <c r="C14" s="360" t="str">
        <f>IF(B14="","",VLOOKUP(B14,СписокКМ!$A$186:$D$241,3,FALSE))</f>
        <v/>
      </c>
      <c r="F14" s="821" t="s">
        <v>306</v>
      </c>
      <c r="G14" s="196">
        <v>10</v>
      </c>
      <c r="H14" s="187"/>
      <c r="I14" s="559" t="str">
        <f>IF(H14="","",VLOOKUP(H14,СписокКМ!$A$186:$D$241,3,FALSE))</f>
        <v/>
      </c>
      <c r="J14" s="206"/>
      <c r="K14" s="201"/>
      <c r="L14" s="202"/>
      <c r="M14" s="203"/>
      <c r="N14" s="201"/>
    </row>
    <row r="15" spans="1:16" ht="12.75" customHeight="1" x14ac:dyDescent="0.25">
      <c r="A15" s="189"/>
      <c r="B15" s="189"/>
      <c r="C15" s="801"/>
      <c r="D15" s="810">
        <v>4</v>
      </c>
      <c r="E15" s="187"/>
      <c r="F15" s="819" t="str">
        <f>IF(E15="","",VLOOKUP(E15,СписокКМ!$A$186:$D$241,3,FALSE))</f>
        <v/>
      </c>
      <c r="G15" s="192"/>
      <c r="H15" s="189"/>
      <c r="I15" s="199"/>
      <c r="J15" s="198"/>
      <c r="K15" s="198"/>
      <c r="L15" s="202"/>
      <c r="M15" s="203"/>
      <c r="N15" s="201"/>
    </row>
    <row r="16" spans="1:16" ht="12.75" customHeight="1" x14ac:dyDescent="0.25">
      <c r="A16" s="189"/>
      <c r="B16" s="809"/>
      <c r="C16" s="805" t="str">
        <f>IF(B16="","",VLOOKUP(B16,СписокКМ!$A$186:$D$241,3,FALSE))</f>
        <v/>
      </c>
      <c r="D16" s="810"/>
      <c r="E16" s="189"/>
      <c r="F16" s="820"/>
      <c r="I16" s="183"/>
      <c r="J16" s="198"/>
      <c r="K16" s="198"/>
      <c r="L16" s="202"/>
      <c r="M16" s="203"/>
      <c r="N16" s="201"/>
    </row>
    <row r="17" spans="1:18" ht="12.75" customHeight="1" x14ac:dyDescent="0.25">
      <c r="A17" s="204"/>
      <c r="B17" s="809"/>
      <c r="C17" s="360" t="str">
        <f>IF(B17="","",VLOOKUP(B17,СписокКМ!$A$186:$D$241,3,FALSE))</f>
        <v/>
      </c>
      <c r="F17" s="815"/>
      <c r="I17" s="183"/>
      <c r="J17" s="198"/>
      <c r="K17" s="198"/>
      <c r="L17" s="1335" t="s">
        <v>369</v>
      </c>
      <c r="M17" s="1336">
        <v>15</v>
      </c>
      <c r="N17" s="205"/>
      <c r="O17" s="1328" t="str">
        <f>IF(N17="","",VLOOKUP(N17,СписокКМ!$A$186:$D$241,3,FALSE))</f>
        <v/>
      </c>
      <c r="P17" s="1328" t="str">
        <f>IF(O17="","",VLOOKUP(O17,СписокКМ!$A$186:$D$241,3,FALSE))</f>
        <v/>
      </c>
    </row>
    <row r="18" spans="1:18" ht="12.75" customHeight="1" x14ac:dyDescent="0.25">
      <c r="A18" s="189"/>
      <c r="B18" s="189"/>
      <c r="C18" s="801"/>
      <c r="D18" s="810">
        <v>5</v>
      </c>
      <c r="E18" s="187"/>
      <c r="F18" s="819" t="str">
        <f>IF(E18="","",VLOOKUP(E18,СписокКМ!$A$186:$D$241,3,FALSE))</f>
        <v/>
      </c>
      <c r="I18" s="183"/>
      <c r="J18" s="198"/>
      <c r="K18" s="198"/>
      <c r="L18" s="1335"/>
      <c r="M18" s="1336"/>
      <c r="N18" s="201"/>
      <c r="O18" s="207"/>
      <c r="P18" s="208" t="s">
        <v>36</v>
      </c>
    </row>
    <row r="19" spans="1:18" ht="12.75" customHeight="1" x14ac:dyDescent="0.25">
      <c r="A19" s="189"/>
      <c r="B19" s="809"/>
      <c r="C19" s="805" t="str">
        <f>IF(B19="","",VLOOKUP(B19,СписокКМ!$A$186:$D$241,3,FALSE))</f>
        <v/>
      </c>
      <c r="D19" s="810"/>
      <c r="E19" s="189"/>
      <c r="F19" s="820"/>
      <c r="G19" s="190"/>
      <c r="H19" s="189"/>
      <c r="I19" s="183"/>
      <c r="J19" s="198"/>
      <c r="K19" s="198"/>
      <c r="L19" s="202"/>
      <c r="M19" s="203"/>
      <c r="N19" s="201"/>
    </row>
    <row r="20" spans="1:18" ht="12.75" customHeight="1" x14ac:dyDescent="0.25">
      <c r="A20" s="204"/>
      <c r="B20" s="809"/>
      <c r="C20" s="360" t="str">
        <f>IF(B20="","",VLOOKUP(B20,СписокКМ!$A$186:$D$241,3,FALSE))</f>
        <v/>
      </c>
      <c r="F20" s="821" t="s">
        <v>307</v>
      </c>
      <c r="G20" s="196">
        <v>11</v>
      </c>
      <c r="H20" s="187"/>
      <c r="I20" s="559" t="str">
        <f>IF(H20="","",VLOOKUP(H20,СписокКМ!$A$186:$D$241,3,FALSE))</f>
        <v/>
      </c>
      <c r="J20" s="198"/>
      <c r="K20" s="198"/>
      <c r="L20" s="202"/>
      <c r="M20" s="203"/>
      <c r="N20" s="201"/>
    </row>
    <row r="21" spans="1:18" ht="12.75" customHeight="1" x14ac:dyDescent="0.25">
      <c r="A21" s="189"/>
      <c r="B21" s="189"/>
      <c r="C21" s="801"/>
      <c r="D21" s="810">
        <v>6</v>
      </c>
      <c r="E21" s="187"/>
      <c r="F21" s="819" t="str">
        <f>IF(E21="","",VLOOKUP(E21,СписокКМ!$A$186:$D$241,3,FALSE))</f>
        <v/>
      </c>
      <c r="G21" s="192"/>
      <c r="H21" s="189"/>
      <c r="I21" s="199"/>
      <c r="J21" s="200"/>
      <c r="K21" s="201"/>
      <c r="L21" s="202"/>
      <c r="M21" s="203"/>
      <c r="N21" s="201"/>
      <c r="R21" s="731"/>
    </row>
    <row r="22" spans="1:18" ht="12.75" customHeight="1" x14ac:dyDescent="0.25">
      <c r="A22" s="189"/>
      <c r="B22" s="809"/>
      <c r="C22" s="805" t="str">
        <f>IF(B22="","",VLOOKUP(B22,СписокКМ!$A$186:$D$241,3,FALSE))</f>
        <v/>
      </c>
      <c r="D22" s="810"/>
      <c r="E22" s="189"/>
      <c r="F22" s="820"/>
      <c r="I22" s="202"/>
      <c r="J22" s="203"/>
      <c r="K22" s="201"/>
      <c r="L22" s="202"/>
      <c r="M22" s="203"/>
      <c r="N22" s="201"/>
    </row>
    <row r="23" spans="1:18" ht="12.75" customHeight="1" x14ac:dyDescent="0.25">
      <c r="A23" s="204"/>
      <c r="B23" s="809"/>
      <c r="C23" s="360" t="str">
        <f>IF(B23="","",VLOOKUP(B23,СписокКМ!$A$186:$D$241,3,FALSE))</f>
        <v/>
      </c>
      <c r="F23" s="815"/>
      <c r="I23" s="1335" t="s">
        <v>309</v>
      </c>
      <c r="J23" s="1336">
        <v>14</v>
      </c>
      <c r="K23" s="205"/>
      <c r="L23" s="559" t="str">
        <f>IF(K23="","",VLOOKUP(K23,СписокКМ!$A$186:$D$241,3,FALSE))</f>
        <v/>
      </c>
      <c r="M23" s="206"/>
      <c r="N23" s="201"/>
    </row>
    <row r="24" spans="1:18" ht="12.75" customHeight="1" x14ac:dyDescent="0.25">
      <c r="A24" s="189"/>
      <c r="B24" s="189"/>
      <c r="C24" s="801"/>
      <c r="D24" s="810">
        <v>7</v>
      </c>
      <c r="E24" s="187"/>
      <c r="F24" s="819" t="str">
        <f>IF(E24="","",VLOOKUP(E24,СписокКМ!$A$186:$D$241,3,FALSE))</f>
        <v/>
      </c>
      <c r="I24" s="1335"/>
      <c r="J24" s="1336"/>
      <c r="K24" s="201"/>
      <c r="L24" s="199"/>
      <c r="M24" s="198"/>
      <c r="N24" s="198"/>
    </row>
    <row r="25" spans="1:18" ht="12.75" customHeight="1" x14ac:dyDescent="0.25">
      <c r="A25" s="189"/>
      <c r="B25" s="809"/>
      <c r="C25" s="805" t="str">
        <f>IF(B25="","",VLOOKUP(B25,СписокКМ!$A$186:$D$241,3,FALSE))</f>
        <v/>
      </c>
      <c r="D25" s="810"/>
      <c r="E25" s="189"/>
      <c r="F25" s="820"/>
      <c r="G25" s="190"/>
      <c r="H25" s="189"/>
      <c r="I25" s="202"/>
      <c r="J25" s="203"/>
      <c r="K25" s="201"/>
      <c r="L25" s="183"/>
      <c r="M25" s="209">
        <v>-15</v>
      </c>
      <c r="N25" s="210" t="str">
        <f>IF(N17="","",IF(N17=K11,K23,IF(N17=K23,K11)))</f>
        <v/>
      </c>
      <c r="O25" s="1328" t="str">
        <f>IF(N25="","",VLOOKUP(N25,СписокКМ!$A$186:$D$241,3,FALSE))</f>
        <v/>
      </c>
      <c r="P25" s="1328" t="str">
        <f>IF(O25="","",VLOOKUP(O25,СписокКМ!$A$186:$D$241,3,FALSE))</f>
        <v/>
      </c>
    </row>
    <row r="26" spans="1:18" ht="12.75" customHeight="1" x14ac:dyDescent="0.25">
      <c r="A26" s="204"/>
      <c r="B26" s="809"/>
      <c r="C26" s="360" t="str">
        <f>IF(B26="","",VLOOKUP(B26,СписокКМ!$A$186:$D$241,3,FALSE))</f>
        <v/>
      </c>
      <c r="F26" s="818"/>
      <c r="G26" s="196">
        <v>12</v>
      </c>
      <c r="H26" s="187"/>
      <c r="I26" s="559" t="str">
        <f>IF(H26="","",VLOOKUP(H26,СписокКМ!$A$186:$D$241,3,FALSE))</f>
        <v/>
      </c>
      <c r="J26" s="206"/>
      <c r="K26" s="201"/>
      <c r="L26" s="183"/>
      <c r="M26" s="198"/>
      <c r="N26" s="198"/>
      <c r="O26" s="208"/>
      <c r="P26" s="208" t="s">
        <v>37</v>
      </c>
    </row>
    <row r="27" spans="1:18" ht="12.75" customHeight="1" x14ac:dyDescent="0.25">
      <c r="A27" s="189"/>
      <c r="B27" s="189"/>
      <c r="C27" s="801"/>
      <c r="D27" s="810">
        <v>8</v>
      </c>
      <c r="E27" s="187"/>
      <c r="F27" s="819" t="str">
        <f>IF(E27="","",VLOOKUP(E27,СписокКМ!$A$186:$D$241,3,FALSE))</f>
        <v/>
      </c>
      <c r="G27" s="192"/>
      <c r="H27" s="189"/>
      <c r="I27" s="199"/>
      <c r="J27" s="198"/>
      <c r="K27" s="198"/>
      <c r="L27" s="183"/>
      <c r="M27" s="198"/>
      <c r="N27" s="198"/>
    </row>
    <row r="28" spans="1:18" ht="12.75" customHeight="1" x14ac:dyDescent="0.25">
      <c r="A28" s="189"/>
      <c r="B28" s="809"/>
      <c r="C28" s="805" t="str">
        <f>IF(B28="","",VLOOKUP(B28,СписокКМ!$A$186:$D$241,3,FALSE))</f>
        <v/>
      </c>
      <c r="D28" s="810"/>
      <c r="E28" s="189"/>
      <c r="F28" s="820"/>
      <c r="I28" s="183"/>
      <c r="J28" s="198">
        <v>-13</v>
      </c>
      <c r="K28" s="211" t="str">
        <f>IF(K11="","",IF(K11=H8,H14,IF(K11=H14,H8)))</f>
        <v/>
      </c>
      <c r="L28" s="197" t="str">
        <f>IF(K28="","",VLOOKUP(K28,СписокКМ!$A$186:$D$241,3,FALSE))</f>
        <v/>
      </c>
      <c r="M28" s="198"/>
      <c r="N28" s="198"/>
    </row>
    <row r="29" spans="1:18" ht="12.75" customHeight="1" x14ac:dyDescent="0.2">
      <c r="A29" s="201"/>
      <c r="B29" s="201"/>
      <c r="C29" s="202"/>
      <c r="D29" s="201"/>
      <c r="E29" s="201"/>
      <c r="G29" s="198"/>
      <c r="H29" s="198"/>
      <c r="I29" s="183"/>
      <c r="J29" s="215"/>
      <c r="K29" s="215"/>
      <c r="L29" s="732" t="s">
        <v>370</v>
      </c>
      <c r="M29" s="200">
        <v>16</v>
      </c>
      <c r="N29" s="205"/>
      <c r="O29" s="1328" t="str">
        <f>IF(N29="","",VLOOKUP(N29,СписокКМ!$A$186:$D$241,3,FALSE))</f>
        <v/>
      </c>
      <c r="P29" s="1328" t="str">
        <f>IF(O29="","",VLOOKUP(O29,СписокКМ!$A$186:$D$241,3,FALSE))</f>
        <v/>
      </c>
    </row>
    <row r="30" spans="1:18" ht="12.75" customHeight="1" x14ac:dyDescent="0.2">
      <c r="A30" s="201"/>
      <c r="B30" s="201"/>
      <c r="C30" s="202"/>
      <c r="D30" s="201"/>
      <c r="E30" s="201"/>
      <c r="G30" s="198"/>
      <c r="H30" s="198"/>
      <c r="I30" s="183"/>
      <c r="J30" s="209">
        <v>-14</v>
      </c>
      <c r="K30" s="210" t="str">
        <f>IF(K23="","",IF(K23=H20,H26,IF(K23=H26,H20)))</f>
        <v/>
      </c>
      <c r="L30" s="197" t="str">
        <f>IF(K30="","",VLOOKUP(K30,СписокКМ!$A$186:$D$241,3,FALSE))</f>
        <v/>
      </c>
      <c r="M30" s="206"/>
      <c r="N30" s="201"/>
      <c r="O30" s="213"/>
      <c r="P30" s="208" t="s">
        <v>38</v>
      </c>
    </row>
    <row r="31" spans="1:18" ht="12.75" customHeight="1" x14ac:dyDescent="0.2">
      <c r="A31" s="198"/>
      <c r="B31" s="198"/>
      <c r="D31" s="201"/>
      <c r="E31" s="201"/>
      <c r="F31" s="202"/>
      <c r="G31" s="201"/>
      <c r="H31" s="201"/>
      <c r="I31" s="185"/>
      <c r="J31" s="201"/>
      <c r="K31" s="201"/>
      <c r="L31" s="202"/>
      <c r="M31" s="209">
        <v>-14</v>
      </c>
      <c r="N31" s="210" t="str">
        <f>IF(N29="","",IF(N29=K28,K30,IF(N29=K30,K28)))</f>
        <v/>
      </c>
      <c r="O31" s="1328" t="str">
        <f>IF(N31="","",VLOOKUP(N31,СписокКМ!$A$186:$D$241,3,FALSE))</f>
        <v/>
      </c>
      <c r="P31" s="1328" t="str">
        <f>IF(O31="","",VLOOKUP(O31,СписокКМ!$A$186:$D$241,3,FALSE))</f>
        <v/>
      </c>
    </row>
    <row r="32" spans="1:18" ht="12.75" customHeight="1" x14ac:dyDescent="0.2">
      <c r="A32" s="198"/>
      <c r="B32" s="198"/>
      <c r="D32" s="198"/>
      <c r="E32" s="198"/>
      <c r="G32" s="198">
        <v>-9</v>
      </c>
      <c r="H32" s="210" t="str">
        <f>IF(H8="","",IF(H8=E6,E9,IF(H8=E9,E6)))</f>
        <v/>
      </c>
      <c r="I32" s="822" t="str">
        <f>IF(H32="","",VLOOKUP(H32,СписокКМ!$A$186:$D$241,3,FALSE))</f>
        <v/>
      </c>
      <c r="J32" s="198"/>
      <c r="K32" s="198"/>
      <c r="L32" s="214"/>
      <c r="M32" s="212"/>
      <c r="N32" s="212"/>
      <c r="O32" s="208"/>
      <c r="P32" s="208" t="s">
        <v>102</v>
      </c>
    </row>
    <row r="33" spans="1:18" ht="12.75" customHeight="1" x14ac:dyDescent="0.2">
      <c r="A33" s="198"/>
      <c r="B33" s="198"/>
      <c r="D33" s="198"/>
      <c r="E33" s="198"/>
      <c r="G33" s="215"/>
      <c r="H33" s="201"/>
      <c r="I33" s="359" t="str">
        <f>IF(H33="","",VLOOKUP(H33,СписокКМ!$A$186:$D$241,3,FALSE))</f>
        <v/>
      </c>
      <c r="J33" s="200">
        <v>17</v>
      </c>
      <c r="K33" s="205"/>
      <c r="L33" s="197" t="str">
        <f>IF(K33="","",VLOOKUP(K33,СписокКМ!$A$186:$D$241,3,FALSE))</f>
        <v/>
      </c>
      <c r="M33" s="212"/>
      <c r="N33" s="212"/>
      <c r="O33" s="217"/>
    </row>
    <row r="34" spans="1:18" ht="12.75" customHeight="1" x14ac:dyDescent="0.2">
      <c r="A34" s="198"/>
      <c r="B34" s="198"/>
      <c r="D34" s="198"/>
      <c r="E34" s="198"/>
      <c r="G34" s="209">
        <v>-10</v>
      </c>
      <c r="H34" s="210" t="str">
        <f>IF(H14="","",IF(H14=E12,E15,IF(H14=E15,E12)))</f>
        <v/>
      </c>
      <c r="I34" s="577" t="str">
        <f>IF(H34="","",VLOOKUP(H34,СписокКМ!$A$186:$D$241,3,FALSE))</f>
        <v/>
      </c>
      <c r="J34" s="206"/>
      <c r="K34" s="201"/>
      <c r="L34" s="199"/>
      <c r="M34" s="200"/>
      <c r="N34" s="201"/>
      <c r="O34" s="217"/>
    </row>
    <row r="35" spans="1:18" ht="12.75" customHeight="1" x14ac:dyDescent="0.2">
      <c r="A35" s="198"/>
      <c r="B35" s="198"/>
      <c r="D35" s="198"/>
      <c r="E35" s="198"/>
      <c r="G35" s="201"/>
      <c r="H35" s="201"/>
      <c r="I35" s="362" t="str">
        <f>IF(H35="","",VLOOKUP(H35,СписокКМ!$A$186:$D$241,3,FALSE))</f>
        <v/>
      </c>
      <c r="J35" s="201"/>
      <c r="K35" s="201"/>
      <c r="L35" s="1335" t="s">
        <v>310</v>
      </c>
      <c r="M35" s="1336">
        <v>19</v>
      </c>
      <c r="N35" s="205"/>
      <c r="O35" s="1328" t="str">
        <f>IF(N35="","",VLOOKUP(N35,СписокКМ!$A$186:$D$241,3,FALSE))</f>
        <v/>
      </c>
      <c r="P35" s="1328" t="str">
        <f>IF(O35="","",VLOOKUP(O35,СписокКМ!$A$186:$D$241,3,FALSE))</f>
        <v/>
      </c>
    </row>
    <row r="36" spans="1:18" ht="12.75" customHeight="1" x14ac:dyDescent="0.2">
      <c r="A36" s="198"/>
      <c r="B36" s="198"/>
      <c r="D36" s="198"/>
      <c r="E36" s="198"/>
      <c r="G36" s="198">
        <v>-11</v>
      </c>
      <c r="H36" s="211" t="str">
        <f>IF(H20="","",IF(H20=E18,E21,IF(H20=E21,E18)))</f>
        <v/>
      </c>
      <c r="I36" s="822" t="str">
        <f>IF(H36="","",VLOOKUP(H36,СписокКМ!$A$186:$D$241,3,FALSE))</f>
        <v/>
      </c>
      <c r="J36" s="198"/>
      <c r="K36" s="198"/>
      <c r="L36" s="1335"/>
      <c r="M36" s="1336"/>
      <c r="N36" s="201"/>
      <c r="O36" s="207"/>
      <c r="P36" s="208" t="s">
        <v>39</v>
      </c>
    </row>
    <row r="37" spans="1:18" ht="12.75" customHeight="1" x14ac:dyDescent="0.2">
      <c r="A37" s="198"/>
      <c r="B37" s="198"/>
      <c r="D37" s="198"/>
      <c r="E37" s="198"/>
      <c r="G37" s="215"/>
      <c r="H37" s="215"/>
      <c r="I37" s="359" t="str">
        <f>IF(H37="","",VLOOKUP(H37,СписокКМ!$A$186:$D$241,3,FALSE))</f>
        <v/>
      </c>
      <c r="J37" s="200">
        <v>18</v>
      </c>
      <c r="K37" s="205"/>
      <c r="L37" s="197" t="str">
        <f>IF(K37="","",VLOOKUP(K37,СписокКМ!$A$186:$D$241,3,FALSE))</f>
        <v/>
      </c>
      <c r="M37" s="206"/>
      <c r="N37" s="201"/>
      <c r="O37" s="217"/>
    </row>
    <row r="38" spans="1:18" ht="12.75" customHeight="1" x14ac:dyDescent="0.2">
      <c r="A38" s="198"/>
      <c r="B38" s="198"/>
      <c r="D38" s="198"/>
      <c r="E38" s="198"/>
      <c r="G38" s="209">
        <v>-12</v>
      </c>
      <c r="H38" s="210" t="str">
        <f>IF(H26="","",IF(H26=E24,E27,IF(H26=E27,E24)))</f>
        <v/>
      </c>
      <c r="I38" s="577" t="str">
        <f>IF(H38="","",VLOOKUP(H38,СписокКМ!$A$186:$D$241,3,FALSE))</f>
        <v/>
      </c>
      <c r="J38" s="206"/>
      <c r="K38" s="201"/>
      <c r="L38" s="199"/>
      <c r="M38" s="209">
        <v>-19</v>
      </c>
      <c r="N38" s="210" t="str">
        <f>IF(N35="","",IF(N35=K33,K37,IF(N35=K37,K33)))</f>
        <v/>
      </c>
      <c r="O38" s="1328" t="str">
        <f>IF(N38="","",VLOOKUP(N38,СписокКМ!$A$186:$D$241,3,FALSE))</f>
        <v/>
      </c>
      <c r="P38" s="1328" t="str">
        <f>IF(O38="","",VLOOKUP(O38,СписокКМ!$A$186:$D$241,3,FALSE))</f>
        <v/>
      </c>
    </row>
    <row r="39" spans="1:18" ht="12.75" customHeight="1" x14ac:dyDescent="0.2">
      <c r="A39" s="198"/>
      <c r="B39" s="198"/>
      <c r="D39" s="198"/>
      <c r="E39" s="198"/>
      <c r="G39" s="198"/>
      <c r="H39" s="198"/>
      <c r="I39" s="183"/>
      <c r="J39" s="198">
        <v>-17</v>
      </c>
      <c r="K39" s="211" t="str">
        <f>IF(K33="","",IF(K33=H32,H34,IF(K33=H34,H32)))</f>
        <v/>
      </c>
      <c r="L39" s="197" t="str">
        <f>IF(K39="","",VLOOKUP(K39,СписокКМ!$A$186:$D$241,3,FALSE))</f>
        <v/>
      </c>
      <c r="M39" s="198"/>
      <c r="N39" s="198"/>
      <c r="O39" s="208" t="s">
        <v>40</v>
      </c>
      <c r="P39" s="208" t="s">
        <v>41</v>
      </c>
    </row>
    <row r="40" spans="1:18" ht="12.75" customHeight="1" x14ac:dyDescent="0.2">
      <c r="A40" s="198"/>
      <c r="B40" s="198"/>
      <c r="D40" s="198"/>
      <c r="E40" s="198"/>
      <c r="G40" s="198"/>
      <c r="H40" s="198"/>
      <c r="I40" s="183"/>
      <c r="J40" s="215"/>
      <c r="K40" s="215"/>
      <c r="L40" s="216"/>
      <c r="M40" s="200">
        <v>20</v>
      </c>
      <c r="N40" s="205"/>
      <c r="O40" s="1328" t="str">
        <f>IF(N40="","",VLOOKUP(N40,СписокКМ!$A$186:$D$241,3,FALSE))</f>
        <v/>
      </c>
      <c r="P40" s="1328" t="str">
        <f>IF(O40="","",VLOOKUP(O40,СписокКМ!$A$186:$D$241,3,FALSE))</f>
        <v/>
      </c>
    </row>
    <row r="41" spans="1:18" ht="12.75" customHeight="1" x14ac:dyDescent="0.2">
      <c r="A41" s="198"/>
      <c r="B41" s="198"/>
      <c r="D41" s="198"/>
      <c r="E41" s="198"/>
      <c r="G41" s="198"/>
      <c r="H41" s="198"/>
      <c r="I41" s="183"/>
      <c r="J41" s="209">
        <v>-18</v>
      </c>
      <c r="K41" s="210" t="str">
        <f>IF(K37="","",IF(K37=H36,H38,IF(K37=H38,H36)))</f>
        <v/>
      </c>
      <c r="L41" s="197" t="str">
        <f>IF(K41="","",VLOOKUP(K41,СписокКМ!$A$186:$D$241,3,FALSE))</f>
        <v/>
      </c>
      <c r="M41" s="206"/>
      <c r="N41" s="201"/>
      <c r="O41" s="561" t="s">
        <v>382</v>
      </c>
      <c r="P41" s="562" t="s">
        <v>42</v>
      </c>
    </row>
    <row r="42" spans="1:18" ht="12.75" customHeight="1" x14ac:dyDescent="0.25">
      <c r="A42" s="198"/>
      <c r="B42" s="198"/>
      <c r="D42" s="198"/>
      <c r="E42" s="211"/>
      <c r="F42" s="560"/>
      <c r="G42" s="198"/>
      <c r="H42" s="198"/>
      <c r="I42" s="183"/>
      <c r="J42" s="198"/>
      <c r="K42" s="198"/>
      <c r="L42" s="185"/>
      <c r="M42" s="198"/>
      <c r="N42" s="198"/>
      <c r="O42" s="563"/>
      <c r="P42" s="208" t="s">
        <v>42</v>
      </c>
      <c r="R42" s="578"/>
    </row>
    <row r="43" spans="1:18" ht="12.75" customHeight="1" x14ac:dyDescent="0.25">
      <c r="A43" s="198"/>
      <c r="B43" s="198"/>
      <c r="D43" s="201"/>
      <c r="E43" s="201"/>
      <c r="F43" s="799"/>
      <c r="G43" s="212"/>
      <c r="H43" s="205"/>
      <c r="I43" s="802"/>
      <c r="J43" s="201"/>
      <c r="K43" s="201"/>
      <c r="L43" s="202"/>
      <c r="M43" s="209">
        <v>-20</v>
      </c>
      <c r="N43" s="210" t="str">
        <f>IF(N40="","",IF(N40=K39,K41,IF(N40=K41,K39)))</f>
        <v/>
      </c>
      <c r="O43" s="1328" t="str">
        <f>IF(N43="","",VLOOKUP(N43,СписокКМ!$A$186:$D$241,3,FALSE))</f>
        <v/>
      </c>
      <c r="P43" s="1328" t="str">
        <f>IF(O43="","",VLOOKUP(O43,СписокКМ!$A$186:$D$241,3,FALSE))</f>
        <v/>
      </c>
      <c r="R43" s="578"/>
    </row>
    <row r="44" spans="1:18" ht="12.75" customHeight="1" x14ac:dyDescent="0.25">
      <c r="A44" s="198"/>
      <c r="B44" s="198"/>
      <c r="D44" s="201"/>
      <c r="E44" s="219"/>
      <c r="F44" s="800"/>
      <c r="G44" s="212"/>
      <c r="H44" s="201"/>
      <c r="I44" s="803"/>
      <c r="J44" s="212"/>
      <c r="K44" s="201"/>
      <c r="L44" s="202"/>
      <c r="M44" s="198"/>
      <c r="N44" s="198"/>
      <c r="O44" s="563"/>
      <c r="P44" s="208" t="s">
        <v>43</v>
      </c>
    </row>
    <row r="45" spans="1:18" ht="12.75" customHeight="1" x14ac:dyDescent="0.25">
      <c r="A45" s="198"/>
      <c r="B45" s="198"/>
      <c r="D45" s="201"/>
      <c r="E45" s="219"/>
      <c r="F45" s="800"/>
      <c r="G45" s="201"/>
      <c r="H45" s="198"/>
      <c r="I45" s="707"/>
      <c r="J45" s="212"/>
      <c r="K45" s="804"/>
      <c r="L45" s="802" t="str">
        <f>IF(K45="","",VLOOKUP(K45,СписокКМ!$A$186:$D$241,3,FALSE))</f>
        <v/>
      </c>
      <c r="M45" s="198"/>
      <c r="N45" s="198"/>
      <c r="O45" s="563"/>
    </row>
    <row r="46" spans="1:18" ht="12.75" customHeight="1" x14ac:dyDescent="0.25">
      <c r="A46" s="198"/>
      <c r="B46" s="198"/>
      <c r="D46" s="201"/>
      <c r="E46" s="201"/>
      <c r="F46" s="799"/>
      <c r="G46" s="212"/>
      <c r="H46" s="205"/>
      <c r="I46" s="802"/>
      <c r="J46" s="212"/>
      <c r="K46" s="201"/>
      <c r="L46" s="803"/>
      <c r="M46" s="212"/>
      <c r="N46" s="201"/>
      <c r="O46" s="563"/>
      <c r="P46" s="564"/>
    </row>
    <row r="47" spans="1:18" ht="12.75" customHeight="1" x14ac:dyDescent="0.25">
      <c r="A47" s="198"/>
      <c r="B47" s="198"/>
      <c r="D47" s="201"/>
      <c r="E47" s="219"/>
      <c r="F47" s="800"/>
      <c r="G47" s="212"/>
      <c r="H47" s="201"/>
      <c r="I47" s="803"/>
      <c r="J47" s="201"/>
      <c r="K47" s="201"/>
      <c r="L47" s="202"/>
      <c r="M47" s="212"/>
      <c r="N47" s="201"/>
      <c r="O47" s="563"/>
      <c r="P47" s="208"/>
    </row>
    <row r="48" spans="1:18" ht="12.75" customHeight="1" x14ac:dyDescent="0.25">
      <c r="A48" s="198"/>
      <c r="B48" s="198"/>
      <c r="D48" s="218"/>
      <c r="E48" s="219"/>
      <c r="F48" s="800"/>
      <c r="G48" s="201"/>
      <c r="H48" s="198"/>
      <c r="I48" s="202"/>
      <c r="J48" s="201"/>
      <c r="K48" s="201"/>
      <c r="L48" s="707"/>
      <c r="M48" s="201"/>
      <c r="N48" s="804"/>
      <c r="O48" s="1330"/>
      <c r="P48" s="1330"/>
    </row>
    <row r="49" spans="1:16" ht="12.75" customHeight="1" x14ac:dyDescent="0.25">
      <c r="A49" s="198"/>
      <c r="B49" s="198"/>
      <c r="D49" s="201"/>
      <c r="E49" s="201"/>
      <c r="F49" s="799"/>
      <c r="G49" s="212"/>
      <c r="H49" s="205"/>
      <c r="I49" s="802"/>
      <c r="J49" s="201"/>
      <c r="K49" s="201"/>
      <c r="L49" s="707"/>
      <c r="M49" s="201"/>
      <c r="N49" s="201"/>
      <c r="O49" s="806"/>
      <c r="P49" s="807"/>
    </row>
    <row r="50" spans="1:16" ht="12.75" customHeight="1" x14ac:dyDescent="0.25">
      <c r="A50" s="198"/>
      <c r="B50" s="198"/>
      <c r="D50" s="201"/>
      <c r="E50" s="219"/>
      <c r="F50" s="800"/>
      <c r="G50" s="212"/>
      <c r="H50" s="201"/>
      <c r="I50" s="803"/>
      <c r="J50" s="212"/>
      <c r="K50" s="201"/>
      <c r="L50" s="202"/>
      <c r="M50" s="212"/>
      <c r="N50" s="201"/>
      <c r="O50" s="565"/>
      <c r="P50" s="568"/>
    </row>
    <row r="51" spans="1:16" ht="12.75" customHeight="1" x14ac:dyDescent="0.25">
      <c r="A51" s="198"/>
      <c r="B51" s="198"/>
      <c r="D51" s="218"/>
      <c r="E51" s="219"/>
      <c r="F51" s="800"/>
      <c r="G51" s="201"/>
      <c r="H51" s="198"/>
      <c r="I51" s="707"/>
      <c r="J51" s="212"/>
      <c r="K51" s="804"/>
      <c r="L51" s="802"/>
      <c r="M51" s="212"/>
      <c r="N51" s="201"/>
      <c r="O51" s="565"/>
      <c r="P51" s="796"/>
    </row>
    <row r="52" spans="1:16" ht="12.75" customHeight="1" x14ac:dyDescent="0.25">
      <c r="A52" s="198"/>
      <c r="B52" s="198"/>
      <c r="D52" s="201"/>
      <c r="E52" s="201"/>
      <c r="F52" s="799"/>
      <c r="G52" s="212"/>
      <c r="H52" s="205"/>
      <c r="I52" s="802"/>
      <c r="J52" s="212"/>
      <c r="K52" s="201"/>
      <c r="L52" s="803"/>
      <c r="M52" s="201"/>
      <c r="N52" s="219"/>
      <c r="O52" s="1330"/>
      <c r="P52" s="1330"/>
    </row>
    <row r="53" spans="1:16" ht="12.75" customHeight="1" x14ac:dyDescent="0.25">
      <c r="A53" s="198"/>
      <c r="B53" s="198"/>
      <c r="D53" s="201"/>
      <c r="E53" s="219"/>
      <c r="F53" s="800"/>
      <c r="G53" s="212"/>
      <c r="H53" s="201"/>
      <c r="I53" s="803"/>
      <c r="J53" s="201"/>
      <c r="K53" s="201"/>
      <c r="L53" s="202"/>
      <c r="M53" s="201"/>
      <c r="N53" s="201"/>
      <c r="O53" s="567"/>
      <c r="P53" s="807"/>
    </row>
    <row r="54" spans="1:16" ht="12.75" customHeight="1" x14ac:dyDescent="0.25">
      <c r="A54" s="198"/>
      <c r="B54" s="198"/>
      <c r="D54" s="189"/>
      <c r="E54" s="189"/>
      <c r="F54" s="202"/>
      <c r="G54" s="189"/>
      <c r="I54" s="189"/>
      <c r="J54" s="201"/>
      <c r="K54" s="219"/>
      <c r="L54" s="805"/>
      <c r="M54" s="201"/>
      <c r="N54" s="201"/>
      <c r="O54" s="565"/>
      <c r="P54" s="796"/>
    </row>
    <row r="55" spans="1:16" ht="12.75" customHeight="1" x14ac:dyDescent="0.25">
      <c r="A55" s="198"/>
      <c r="B55" s="198"/>
      <c r="J55" s="201"/>
      <c r="K55" s="201"/>
      <c r="L55" s="801"/>
      <c r="M55" s="212"/>
      <c r="N55" s="804"/>
      <c r="O55" s="1330"/>
      <c r="P55" s="1330"/>
    </row>
    <row r="56" spans="1:16" ht="12.75" customHeight="1" x14ac:dyDescent="0.25">
      <c r="A56" s="198"/>
      <c r="B56" s="198"/>
      <c r="D56" s="198"/>
      <c r="E56" s="198"/>
      <c r="G56" s="198"/>
      <c r="H56" s="198"/>
      <c r="I56" s="183"/>
      <c r="J56" s="201"/>
      <c r="K56" s="219"/>
      <c r="L56" s="805"/>
      <c r="M56" s="212"/>
      <c r="N56" s="201"/>
      <c r="O56" s="806"/>
      <c r="P56" s="807"/>
    </row>
    <row r="57" spans="1:16" ht="12.75" customHeight="1" x14ac:dyDescent="0.2">
      <c r="A57" s="198"/>
      <c r="B57" s="198"/>
      <c r="D57" s="198"/>
      <c r="E57" s="198"/>
      <c r="G57" s="198"/>
      <c r="H57" s="198"/>
      <c r="I57" s="183"/>
      <c r="J57" s="198"/>
      <c r="K57" s="198"/>
      <c r="L57" s="183"/>
      <c r="M57" s="201"/>
      <c r="N57" s="219"/>
      <c r="O57" s="1330"/>
      <c r="P57" s="1330"/>
    </row>
    <row r="58" spans="1:16" ht="12.75" customHeight="1" x14ac:dyDescent="0.2">
      <c r="A58" s="198"/>
      <c r="B58" s="198"/>
      <c r="D58" s="198"/>
      <c r="E58" s="198"/>
      <c r="G58" s="201"/>
      <c r="H58" s="219"/>
      <c r="I58" s="1337"/>
      <c r="J58" s="1337"/>
      <c r="K58" s="201"/>
      <c r="L58" s="202"/>
      <c r="M58" s="201"/>
      <c r="N58" s="201"/>
      <c r="O58" s="565"/>
      <c r="P58" s="796"/>
    </row>
    <row r="59" spans="1:16" ht="12.75" customHeight="1" x14ac:dyDescent="0.2">
      <c r="A59" s="198"/>
      <c r="B59" s="198"/>
      <c r="D59" s="198"/>
      <c r="E59" s="198"/>
      <c r="G59" s="201"/>
      <c r="H59" s="201"/>
      <c r="I59" s="364"/>
      <c r="J59" s="212"/>
      <c r="K59" s="804"/>
      <c r="L59" s="1337"/>
      <c r="M59" s="1337"/>
      <c r="N59" s="189"/>
      <c r="O59" s="567"/>
      <c r="P59" s="568"/>
    </row>
    <row r="60" spans="1:16" ht="12.75" customHeight="1" x14ac:dyDescent="0.2">
      <c r="A60" s="198"/>
      <c r="B60" s="198"/>
      <c r="D60" s="198"/>
      <c r="E60" s="198"/>
      <c r="G60" s="201"/>
      <c r="H60" s="219"/>
      <c r="I60" s="808"/>
      <c r="J60" s="212"/>
      <c r="K60" s="201"/>
      <c r="L60" s="366"/>
      <c r="M60" s="212"/>
      <c r="N60" s="189"/>
      <c r="O60" s="567"/>
      <c r="P60" s="796"/>
    </row>
    <row r="61" spans="1:16" ht="12.75" customHeight="1" x14ac:dyDescent="0.2">
      <c r="A61" s="198"/>
      <c r="B61" s="198"/>
      <c r="D61" s="198"/>
      <c r="E61" s="198"/>
      <c r="G61" s="201"/>
      <c r="H61" s="219"/>
      <c r="I61" s="808"/>
      <c r="J61" s="201"/>
      <c r="K61" s="201"/>
      <c r="L61" s="364"/>
      <c r="M61" s="212"/>
      <c r="N61" s="804"/>
      <c r="O61" s="1330"/>
      <c r="P61" s="1330"/>
    </row>
    <row r="62" spans="1:16" ht="14.1" customHeight="1" x14ac:dyDescent="0.25">
      <c r="A62" s="221"/>
      <c r="B62" s="221"/>
      <c r="C62" s="221"/>
      <c r="D62" s="221"/>
      <c r="E62" s="221"/>
      <c r="F62" s="221"/>
      <c r="G62" s="201"/>
      <c r="H62" s="201"/>
      <c r="I62" s="364"/>
      <c r="J62" s="212"/>
      <c r="K62" s="804"/>
      <c r="L62" s="1337"/>
      <c r="M62" s="1337"/>
      <c r="N62" s="201"/>
      <c r="O62" s="806"/>
      <c r="P62" s="807"/>
    </row>
    <row r="63" spans="1:16" ht="12.75" customHeight="1" x14ac:dyDescent="0.25">
      <c r="A63" s="222"/>
      <c r="B63" s="222"/>
      <c r="C63" s="222"/>
      <c r="D63" s="222"/>
      <c r="E63" s="222"/>
      <c r="F63" s="222"/>
      <c r="G63" s="201"/>
      <c r="H63" s="219"/>
      <c r="I63" s="808"/>
      <c r="J63" s="212"/>
      <c r="K63" s="201"/>
      <c r="L63" s="366"/>
      <c r="M63" s="201"/>
      <c r="N63" s="219"/>
      <c r="O63" s="1330"/>
      <c r="P63" s="1330"/>
    </row>
    <row r="64" spans="1:16" ht="14.1" customHeight="1" x14ac:dyDescent="0.25">
      <c r="A64" s="221"/>
      <c r="B64" s="221"/>
      <c r="C64" s="221"/>
      <c r="D64" s="221"/>
      <c r="E64" s="221"/>
      <c r="F64" s="221"/>
      <c r="G64" s="353"/>
      <c r="H64" s="201"/>
      <c r="I64" s="354"/>
      <c r="J64" s="354"/>
      <c r="K64" s="354"/>
      <c r="L64" s="366"/>
      <c r="M64" s="354"/>
      <c r="N64" s="354"/>
      <c r="O64" s="565"/>
      <c r="P64" s="796"/>
    </row>
    <row r="65" spans="1:16" ht="15.75" x14ac:dyDescent="0.2">
      <c r="A65" s="198"/>
      <c r="B65" s="198"/>
      <c r="D65" s="198"/>
      <c r="E65" s="198"/>
      <c r="G65" s="201"/>
      <c r="H65" s="201"/>
      <c r="I65" s="354"/>
      <c r="J65" s="201"/>
      <c r="K65" s="219"/>
      <c r="L65" s="808"/>
      <c r="M65" s="201"/>
      <c r="N65" s="201"/>
      <c r="O65" s="565"/>
      <c r="P65" s="796"/>
    </row>
    <row r="66" spans="1:16" ht="15.75" x14ac:dyDescent="0.2">
      <c r="G66" s="189"/>
      <c r="H66" s="218"/>
      <c r="I66" s="354"/>
      <c r="J66" s="201"/>
      <c r="K66" s="201"/>
      <c r="L66" s="364"/>
      <c r="M66" s="212"/>
      <c r="N66" s="804"/>
      <c r="O66" s="1330"/>
      <c r="P66" s="1330"/>
    </row>
    <row r="67" spans="1:16" ht="15.75" x14ac:dyDescent="0.2">
      <c r="G67" s="189"/>
      <c r="H67" s="218"/>
      <c r="I67" s="354"/>
      <c r="J67" s="201"/>
      <c r="K67" s="219"/>
      <c r="L67" s="808"/>
      <c r="M67" s="212"/>
      <c r="N67" s="201"/>
      <c r="O67" s="806"/>
      <c r="P67" s="807"/>
    </row>
    <row r="68" spans="1:16" ht="12.75" x14ac:dyDescent="0.2">
      <c r="G68" s="189"/>
      <c r="H68" s="218"/>
      <c r="I68" s="354"/>
      <c r="J68" s="354"/>
      <c r="K68" s="354"/>
      <c r="L68" s="354"/>
      <c r="M68" s="354"/>
      <c r="N68" s="219" t="str">
        <f>IF(N66="","",IF(N66=K65,K67,IF(N66=K67,K65)))</f>
        <v/>
      </c>
      <c r="O68" s="1330"/>
      <c r="P68" s="1330"/>
    </row>
    <row r="69" spans="1:16" ht="12.75" x14ac:dyDescent="0.2">
      <c r="A69" s="174" t="str">
        <f>СписокКМ!A177</f>
        <v>Главный судья-судья ССВК</v>
      </c>
      <c r="B69" s="174"/>
      <c r="C69" s="174"/>
      <c r="D69" s="174"/>
      <c r="E69" s="174"/>
      <c r="F69" s="174"/>
      <c r="G69" s="174"/>
      <c r="H69" s="174"/>
      <c r="I69" s="174"/>
      <c r="J69" s="174" t="s">
        <v>432</v>
      </c>
      <c r="K69" s="354"/>
      <c r="L69" s="354"/>
      <c r="M69" s="354"/>
      <c r="N69" s="354"/>
      <c r="O69" s="565"/>
      <c r="P69" s="796"/>
    </row>
    <row r="70" spans="1:16" ht="12.75" x14ac:dyDescent="0.2">
      <c r="A70" s="174"/>
      <c r="B70" s="174"/>
      <c r="C70" s="174"/>
      <c r="D70" s="174"/>
      <c r="E70" s="174"/>
      <c r="F70" s="174"/>
      <c r="G70" s="174"/>
      <c r="H70" s="174"/>
      <c r="I70" s="174"/>
      <c r="J70" s="174"/>
      <c r="K70" s="354"/>
      <c r="L70" s="354"/>
      <c r="M70" s="354"/>
      <c r="N70" s="354"/>
      <c r="O70" s="354"/>
      <c r="P70" s="354"/>
    </row>
    <row r="71" spans="1:16" ht="12.75" x14ac:dyDescent="0.2">
      <c r="A71" s="174"/>
      <c r="B71" s="174"/>
      <c r="C71" s="174"/>
      <c r="D71" s="174"/>
      <c r="E71" s="174"/>
      <c r="F71" s="174"/>
      <c r="G71" s="174"/>
      <c r="H71" s="174"/>
      <c r="I71" s="174"/>
      <c r="J71" s="174"/>
      <c r="K71" s="354"/>
      <c r="L71" s="354"/>
      <c r="M71" s="354"/>
      <c r="N71" s="354"/>
      <c r="O71" s="354"/>
      <c r="P71" s="354"/>
    </row>
    <row r="72" spans="1:16" ht="12.75" x14ac:dyDescent="0.2">
      <c r="A72" s="174" t="str">
        <f>СписокКМ!A179</f>
        <v>Главный секретарь-судья МК(ССВК)</v>
      </c>
      <c r="B72" s="174"/>
      <c r="C72" s="174"/>
      <c r="D72" s="174"/>
      <c r="E72" s="174"/>
      <c r="F72" s="174"/>
      <c r="G72" s="174"/>
      <c r="H72" s="174"/>
      <c r="I72" s="174"/>
      <c r="J72" s="174" t="s">
        <v>433</v>
      </c>
      <c r="K72" s="354"/>
      <c r="L72" s="354"/>
      <c r="M72" s="354"/>
      <c r="N72" s="354"/>
      <c r="O72" s="354"/>
      <c r="P72" s="354"/>
    </row>
    <row r="73" spans="1:16" x14ac:dyDescent="0.2">
      <c r="G73" s="189"/>
      <c r="H73" s="201"/>
      <c r="I73" s="354"/>
      <c r="J73" s="354"/>
      <c r="K73" s="354"/>
      <c r="L73" s="354"/>
      <c r="M73" s="354"/>
      <c r="N73" s="354"/>
      <c r="O73" s="354"/>
      <c r="P73" s="354"/>
    </row>
    <row r="74" spans="1:16" ht="12.75" customHeight="1" x14ac:dyDescent="0.2">
      <c r="G74" s="189"/>
      <c r="H74" s="201"/>
      <c r="I74" s="354"/>
      <c r="J74" s="354"/>
      <c r="K74" s="354"/>
      <c r="L74" s="354"/>
      <c r="M74" s="354"/>
      <c r="N74" s="354"/>
      <c r="O74" s="354"/>
      <c r="P74" s="354"/>
    </row>
    <row r="75" spans="1:16" x14ac:dyDescent="0.2">
      <c r="G75" s="189"/>
      <c r="H75" s="201"/>
      <c r="I75" s="354"/>
      <c r="J75" s="354"/>
      <c r="K75" s="354"/>
      <c r="L75" s="354"/>
      <c r="M75" s="354"/>
      <c r="N75" s="354"/>
      <c r="O75" s="354"/>
      <c r="P75" s="354"/>
    </row>
    <row r="76" spans="1:16" x14ac:dyDescent="0.2">
      <c r="G76" s="189"/>
      <c r="H76" s="189"/>
      <c r="I76" s="354"/>
      <c r="J76" s="354"/>
      <c r="K76" s="354"/>
      <c r="L76" s="354"/>
      <c r="M76" s="354"/>
      <c r="N76" s="354"/>
      <c r="O76" s="354"/>
      <c r="P76" s="354"/>
    </row>
  </sheetData>
  <mergeCells count="29">
    <mergeCell ref="A1:P1"/>
    <mergeCell ref="A3:P3"/>
    <mergeCell ref="I11:I12"/>
    <mergeCell ref="J11:J12"/>
    <mergeCell ref="L17:L18"/>
    <mergeCell ref="M17:M18"/>
    <mergeCell ref="O17:P17"/>
    <mergeCell ref="O55:P55"/>
    <mergeCell ref="I23:I24"/>
    <mergeCell ref="J23:J24"/>
    <mergeCell ref="O25:P25"/>
    <mergeCell ref="O29:P29"/>
    <mergeCell ref="O31:P31"/>
    <mergeCell ref="L35:L36"/>
    <mergeCell ref="M35:M36"/>
    <mergeCell ref="O35:P35"/>
    <mergeCell ref="O38:P38"/>
    <mergeCell ref="O40:P40"/>
    <mergeCell ref="O43:P43"/>
    <mergeCell ref="O48:P48"/>
    <mergeCell ref="O52:P52"/>
    <mergeCell ref="O66:P66"/>
    <mergeCell ref="O68:P68"/>
    <mergeCell ref="O57:P57"/>
    <mergeCell ref="I58:J58"/>
    <mergeCell ref="L59:M59"/>
    <mergeCell ref="O61:P61"/>
    <mergeCell ref="L62:M62"/>
    <mergeCell ref="O63:P63"/>
  </mergeCells>
  <printOptions horizontalCentered="1"/>
  <pageMargins left="0.19685039370078741" right="0.19685039370078741" top="0" bottom="7.874015748031496E-2" header="0.11811023622047245" footer="0.51181102362204722"/>
  <pageSetup paperSize="9" scale="1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249977111117893"/>
  </sheetPr>
  <dimension ref="A1:CQ291"/>
  <sheetViews>
    <sheetView view="pageBreakPreview" zoomScale="85" zoomScaleNormal="100" zoomScaleSheetLayoutView="85" workbookViewId="0">
      <selection activeCell="CJ30" sqref="CJ30"/>
    </sheetView>
  </sheetViews>
  <sheetFormatPr defaultColWidth="9.140625" defaultRowHeight="15" outlineLevelCol="2" x14ac:dyDescent="0.2"/>
  <cols>
    <col min="1" max="1" width="10" style="33" customWidth="1" outlineLevel="1"/>
    <col min="2" max="2" width="10.28515625" style="33" customWidth="1" outlineLevel="1"/>
    <col min="3" max="3" width="5.28515625" style="165" customWidth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customWidth="1" outlineLevel="1" collapsed="1"/>
    <col min="9" max="13" width="4.7109375" style="168" customWidth="1" outlineLevel="1"/>
    <col min="14" max="14" width="0.5703125" style="168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20.25" x14ac:dyDescent="0.2">
      <c r="A1" s="1333" t="str">
        <f>СписокКМ!A1</f>
        <v xml:space="preserve">ЧЕМПИОНАТ РОССИИ СРЕДИ лиц с ПОДА по настольному теннису  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  <c r="AH1" s="1333"/>
      <c r="AI1" s="1333"/>
      <c r="AJ1" s="1333"/>
      <c r="AK1" s="1333"/>
      <c r="AL1" s="1333"/>
      <c r="AM1" s="1333"/>
      <c r="AN1" s="1333"/>
      <c r="AO1" s="1333"/>
      <c r="AP1" s="1333"/>
      <c r="AQ1" s="1333"/>
      <c r="AR1" s="1333"/>
      <c r="AS1" s="1333"/>
      <c r="AT1" s="1333"/>
      <c r="AU1" s="1333"/>
      <c r="AV1" s="1333"/>
      <c r="AW1" s="1333"/>
      <c r="AX1" s="1333"/>
      <c r="AY1" s="1333"/>
      <c r="AZ1" s="1333"/>
      <c r="BA1" s="1333"/>
      <c r="BB1" s="1333"/>
      <c r="BC1" s="1333"/>
      <c r="BD1" s="1333"/>
      <c r="BE1" s="1333"/>
      <c r="BF1" s="1333"/>
      <c r="BG1" s="1333"/>
      <c r="BH1" s="1333"/>
      <c r="BI1" s="1333"/>
      <c r="BJ1" s="1333"/>
      <c r="BK1" s="1333"/>
      <c r="BL1" s="1333"/>
      <c r="BM1" s="1333"/>
      <c r="BN1" s="1333"/>
      <c r="BO1" s="1333"/>
      <c r="BP1" s="1333"/>
      <c r="BQ1" s="1333"/>
      <c r="BR1" s="1333"/>
      <c r="BS1" s="1333"/>
      <c r="BT1" s="1333"/>
      <c r="BU1" s="1333"/>
      <c r="BV1" s="1333"/>
      <c r="BW1" s="1333"/>
      <c r="BX1" s="1333"/>
      <c r="BY1" s="1333"/>
      <c r="BZ1" s="1333"/>
      <c r="CA1" s="1333"/>
      <c r="CB1" s="1333"/>
      <c r="CC1" s="1333"/>
      <c r="CD1" s="1333"/>
      <c r="CE1" s="1333"/>
    </row>
    <row r="2" spans="1:95" s="32" customFormat="1" ht="16.5" customHeight="1" x14ac:dyDescent="0.2">
      <c r="A2" s="173"/>
      <c r="B2" s="173"/>
      <c r="C2" s="173" t="str">
        <f>СписокКМ!A2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СписокКМ!H2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334" t="s">
        <v>35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1334"/>
      <c r="U3" s="1334"/>
      <c r="V3" s="1334"/>
      <c r="W3" s="1334"/>
      <c r="X3" s="1334"/>
      <c r="Y3" s="1334"/>
      <c r="Z3" s="1334"/>
      <c r="AA3" s="1334"/>
      <c r="AB3" s="1334"/>
      <c r="AC3" s="1334"/>
      <c r="AD3" s="1334"/>
      <c r="AE3" s="1334"/>
      <c r="AF3" s="1334"/>
      <c r="AG3" s="1334"/>
      <c r="AH3" s="1334"/>
      <c r="AI3" s="1334"/>
      <c r="AJ3" s="1334"/>
      <c r="AK3" s="1334"/>
      <c r="AL3" s="1334"/>
      <c r="AM3" s="1334"/>
      <c r="AN3" s="1334"/>
      <c r="AO3" s="1334"/>
      <c r="AP3" s="1334"/>
      <c r="AQ3" s="1334"/>
      <c r="AR3" s="1334"/>
      <c r="AS3" s="1334"/>
      <c r="AT3" s="1334"/>
      <c r="AU3" s="1334"/>
      <c r="AV3" s="1334"/>
      <c r="AW3" s="1334"/>
      <c r="AX3" s="1334"/>
      <c r="AY3" s="1334"/>
      <c r="AZ3" s="1334"/>
      <c r="BA3" s="1334"/>
      <c r="BB3" s="1334"/>
      <c r="BC3" s="1334"/>
      <c r="BD3" s="1334"/>
      <c r="BE3" s="1334"/>
      <c r="BF3" s="1334"/>
      <c r="BG3" s="1334"/>
      <c r="BH3" s="1334"/>
      <c r="BI3" s="1334"/>
      <c r="BJ3" s="1334"/>
      <c r="BK3" s="1334"/>
      <c r="BL3" s="1334"/>
      <c r="BM3" s="1334"/>
      <c r="BN3" s="1334"/>
      <c r="BO3" s="1334"/>
      <c r="BP3" s="1334"/>
      <c r="BQ3" s="1334"/>
      <c r="BR3" s="1334"/>
      <c r="BS3" s="1334"/>
      <c r="BT3" s="1334"/>
      <c r="BU3" s="1334"/>
      <c r="BV3" s="1334"/>
      <c r="BW3" s="1334"/>
      <c r="BX3" s="1334"/>
      <c r="BY3" s="1334"/>
      <c r="BZ3" s="1334"/>
      <c r="CA3" s="1334"/>
      <c r="CB3" s="1334"/>
      <c r="CC3" s="1334"/>
      <c r="CD3" s="1334"/>
      <c r="CE3" s="133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/>
      <c r="B5" s="35"/>
      <c r="C5" s="1225">
        <v>1</v>
      </c>
      <c r="D5" s="1227" t="str">
        <f>IF(A5="","",VLOOKUP(A5,СписокКМ!$A$186:$D$248,3,FALSE))</f>
        <v/>
      </c>
      <c r="E5" s="1228" t="str">
        <f>IF(B5="","",VLOOKUP(B5,СписокКМ!E:J,2,FALSE))</f>
        <v/>
      </c>
      <c r="F5" s="1231" t="str">
        <f>IF(B5="","",VLOOKUP(B5,СписокКМ!$A$186:$D$248,3,FALSE))</f>
        <v/>
      </c>
      <c r="G5" s="1232" t="str">
        <f>IF(D5="","",VLOOKUP(D5,СписокКМ!G:L,2,FALSE))</f>
        <v/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str">
        <f>IF(A5="","",VLOOKUP(A5,'[60]Протокол команд'!A:K,8,FALSE))</f>
        <v/>
      </c>
      <c r="U5" s="39" t="e">
        <f>T5*5-4</f>
        <v>#VALUE!</v>
      </c>
      <c r="V5" s="39" t="e">
        <f>T5*5</f>
        <v>#VALUE!</v>
      </c>
      <c r="W5" s="39" t="e">
        <f>CONCATENATE(U5,"-",V5)</f>
        <v>#VALUE!</v>
      </c>
      <c r="X5" s="39" t="str">
        <f>IF(A5="","",VLOOKUP(A5,'[60]Протокол команд'!A:K,10,FALSE))</f>
        <v/>
      </c>
      <c r="Y5" s="39" t="e">
        <f>X5*5-4</f>
        <v>#VALUE!</v>
      </c>
      <c r="Z5" s="39" t="e">
        <f>X5*5</f>
        <v>#VALUE!</v>
      </c>
      <c r="AA5" s="39" t="e">
        <f>CONCATENATE(Y5,"-",Z5)</f>
        <v>#VALUE!</v>
      </c>
      <c r="AB5" s="1241" t="str">
        <f>IF(O7="","",SUM(AF7:AF12))</f>
        <v/>
      </c>
      <c r="AC5" s="1242"/>
      <c r="AD5" s="1243"/>
      <c r="AE5" s="1242" t="str">
        <f>IF(O7="","",SUM(AG7:AG12))</f>
        <v/>
      </c>
      <c r="AF5" s="1242"/>
      <c r="AG5" s="1264"/>
      <c r="AH5" s="1241">
        <f>SUM(CC7:CC12)</f>
        <v>0</v>
      </c>
      <c r="AI5" s="1242"/>
      <c r="AJ5" s="1243"/>
      <c r="AK5" s="1242">
        <f>SUM(CE7:CE12)</f>
        <v>0</v>
      </c>
      <c r="AL5" s="1242"/>
      <c r="AM5" s="1264"/>
      <c r="AN5" s="1265">
        <f>SUM(AR7:AR12)</f>
        <v>0</v>
      </c>
      <c r="AO5" s="1266"/>
      <c r="AP5" s="1267"/>
      <c r="AQ5" s="1266">
        <f>SUM(AS7:AS12)</f>
        <v>0</v>
      </c>
      <c r="AR5" s="1266"/>
      <c r="AS5" s="1268"/>
      <c r="AT5" s="1314"/>
      <c r="AU5" s="1315"/>
      <c r="AV5" s="1315"/>
      <c r="AW5" s="1315"/>
      <c r="AX5" s="1315"/>
      <c r="AY5" s="1315"/>
      <c r="AZ5" s="1315"/>
      <c r="BA5" s="1315"/>
      <c r="BB5" s="1315"/>
      <c r="BC5" s="1315"/>
      <c r="BD5" s="1315"/>
      <c r="BE5" s="1315"/>
      <c r="BF5" s="1315"/>
      <c r="BG5" s="1315"/>
      <c r="BH5" s="1315"/>
      <c r="BI5" s="1315"/>
      <c r="BJ5" s="1315"/>
      <c r="BK5" s="1315"/>
      <c r="BL5" s="1315"/>
      <c r="BM5" s="1315"/>
      <c r="BN5" s="1315"/>
      <c r="BO5" s="1315"/>
      <c r="BP5" s="1315"/>
      <c r="BQ5" s="1315"/>
      <c r="BR5" s="1315"/>
      <c r="BS5" s="1315"/>
      <c r="BT5" s="1315"/>
      <c r="BU5" s="1315"/>
      <c r="BV5" s="1315"/>
      <c r="BW5" s="1315"/>
      <c r="BX5" s="1315"/>
      <c r="BY5" s="1315"/>
      <c r="BZ5" s="1315"/>
      <c r="CA5" s="1315"/>
      <c r="CB5" s="1316"/>
      <c r="CC5" s="1254" t="str">
        <f>IF(O7="","",SUM(AF7:AF12))</f>
        <v/>
      </c>
      <c r="CD5" s="1256" t="str">
        <f>IF(CC5="","","-")</f>
        <v/>
      </c>
      <c r="CE5" s="1258" t="str">
        <f>IF(O7="","",SUM(AG7:AG12))</f>
        <v/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IF(A6="","",VLOOKUP(A6,СписокКМ!D:I,2,FALSE))</f>
        <v/>
      </c>
      <c r="E6" s="1230" t="str">
        <f>IF(B6="","",VLOOKUP(B6,СписокКМ!E:J,2,FALSE))</f>
        <v/>
      </c>
      <c r="F6" s="1233" t="str">
        <f>IF(C6="","",VLOOKUP(C6,СписокКМ!F:K,2,FALSE))</f>
        <v/>
      </c>
      <c r="G6" s="1234" t="str">
        <f>IF(D6="","",VLOOKUP(D6,СписокКМ!G:L,2,FALSE))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/>
      <c r="B7" s="44"/>
      <c r="C7" s="580">
        <v>1</v>
      </c>
      <c r="D7" s="46" t="str">
        <f>IF(A7="","",VLOOKUP(A7,СписокКМ!D:I,2,FALSE))</f>
        <v/>
      </c>
      <c r="E7" s="47"/>
      <c r="F7" s="48" t="str">
        <f>IF(B7="","",VLOOKUP(B7,СписокКМ!D:I,2,FALSE))</f>
        <v/>
      </c>
      <c r="G7" s="49"/>
      <c r="H7" s="50"/>
      <c r="I7" s="51"/>
      <c r="J7" s="51"/>
      <c r="K7" s="51"/>
      <c r="L7" s="51"/>
      <c r="M7" s="51"/>
      <c r="N7" s="52"/>
      <c r="O7" s="53" t="str">
        <f>IF(I7="","",IF(I7="0",1000,IF(I7="-0",-1000,I7*1)))</f>
        <v/>
      </c>
      <c r="P7" s="53" t="str">
        <f t="shared" ref="P7:S12" si="0">IF(J7="","",IF(J7="0",1000,IF(J7="-0",-1000,J7*1)))</f>
        <v/>
      </c>
      <c r="Q7" s="53" t="str">
        <f t="shared" si="0"/>
        <v/>
      </c>
      <c r="R7" s="53" t="str">
        <f t="shared" si="0"/>
        <v/>
      </c>
      <c r="S7" s="54" t="str">
        <f t="shared" si="0"/>
        <v/>
      </c>
      <c r="T7" s="55" t="str">
        <f t="shared" ref="T7:X12" si="1">IF(O7="","",IF(O7&gt;0,1,0))</f>
        <v/>
      </c>
      <c r="U7" s="56" t="str">
        <f t="shared" si="1"/>
        <v/>
      </c>
      <c r="V7" s="56" t="str">
        <f t="shared" si="1"/>
        <v/>
      </c>
      <c r="W7" s="56" t="str">
        <f t="shared" si="1"/>
        <v/>
      </c>
      <c r="X7" s="56" t="str">
        <f t="shared" si="1"/>
        <v/>
      </c>
      <c r="Y7" s="57" t="str">
        <f t="shared" ref="Y7:AC12" si="2">IF(O7="","",IF(O7&lt;0,1,0))</f>
        <v/>
      </c>
      <c r="Z7" s="57" t="str">
        <f t="shared" si="2"/>
        <v/>
      </c>
      <c r="AA7" s="57" t="str">
        <f t="shared" si="2"/>
        <v/>
      </c>
      <c r="AB7" s="57" t="str">
        <f t="shared" si="2"/>
        <v/>
      </c>
      <c r="AC7" s="57" t="str">
        <f t="shared" si="2"/>
        <v/>
      </c>
      <c r="AD7" s="58" t="str">
        <f>IF(CC7="","",IF(CC7&gt;CE7,1,-1))</f>
        <v/>
      </c>
      <c r="AE7" s="58" t="str">
        <f>IF(CC7="","",IF(CC7&lt;CE7,1,-1))</f>
        <v/>
      </c>
      <c r="AF7" s="59">
        <f>IF(CC7&gt;CE7,1,0)</f>
        <v>0</v>
      </c>
      <c r="AG7" s="60">
        <f>IF(CE7&gt;CC7,1,0)</f>
        <v>0</v>
      </c>
      <c r="AH7" s="61" t="str">
        <f>IF(O7="","",AX7*1)</f>
        <v/>
      </c>
      <c r="AI7" s="62" t="str">
        <f>IF(P7="","",BE7*1)</f>
        <v/>
      </c>
      <c r="AJ7" s="62" t="str">
        <f>IF(Q7="","",BL7*1)</f>
        <v/>
      </c>
      <c r="AK7" s="62" t="str">
        <f>IF(R7="","",BS7*1)</f>
        <v/>
      </c>
      <c r="AL7" s="62" t="str">
        <f>IF(S7="","",BZ7*1)</f>
        <v/>
      </c>
      <c r="AM7" s="63" t="str">
        <f>IF(O7="","",AZ7*1)</f>
        <v/>
      </c>
      <c r="AN7" s="63" t="str">
        <f>IF(P7="","",BG7*1)</f>
        <v/>
      </c>
      <c r="AO7" s="63" t="str">
        <f>IF(Q7="","",BN7*1)</f>
        <v/>
      </c>
      <c r="AP7" s="63" t="str">
        <f>IF(R7="","",BU7*1)</f>
        <v/>
      </c>
      <c r="AQ7" s="63" t="str">
        <f>IF(S7="","",CB7*1)</f>
        <v/>
      </c>
      <c r="AR7" s="64">
        <f>SUM(AH7:AL7)</f>
        <v>0</v>
      </c>
      <c r="AS7" s="65">
        <f>SUM(AM7:AQ7)</f>
        <v>0</v>
      </c>
      <c r="AT7" s="66">
        <f>IF(O7=1000,11,IF(O7=-1000,0,IF(O7&gt;0,11,IF(O7&lt;0,(-O7),"0"))))</f>
        <v>11</v>
      </c>
      <c r="AU7" s="67" t="str">
        <f>IF(O7=1000,0,IF(O7=-1000,11,IF(O7&lt;-9,-(O7-2),IF(O7&gt;0,(O7),"0"))))</f>
        <v/>
      </c>
      <c r="AV7" s="66" t="e">
        <f>IF(O7=1000,11,IF(O7=-1000,0,IF(O7&lt;9,11,IF(O7&gt;9,(O7+2),"0"))))</f>
        <v>#VALUE!</v>
      </c>
      <c r="AW7" s="67" t="str">
        <f>IF(O7=1000,0,IF(O7=-1000,11,IF(O7&lt;0,11,IF(O7&gt;0,(O7),"0"))))</f>
        <v/>
      </c>
      <c r="AX7" s="68" t="str">
        <f>IF(O7="","",IF(O7&gt;9,AV7,AT7))</f>
        <v/>
      </c>
      <c r="AY7" s="69" t="str">
        <f>IF(O7="","","-")</f>
        <v/>
      </c>
      <c r="AZ7" s="70" t="str">
        <f>IF(O7="","",IF(O7&lt;-9,AU7,AW7))</f>
        <v/>
      </c>
      <c r="BA7" s="66" t="e">
        <f>IF(P7=1000,11,IF(P7=-1000,0,IF(P7&gt;9,(P7+2),IF(P7&lt;0,(-P7),"0"))))</f>
        <v>#VALUE!</v>
      </c>
      <c r="BB7" s="67" t="str">
        <f>IF(P7=1000,0,IF(P7=-1000,11,IF(P7&lt;-9,-(P7-2),IF(P7&gt;0,(P7),"0"))))</f>
        <v/>
      </c>
      <c r="BC7" s="67">
        <f>IF(P7=1000,11,IF(P7=-1000,0,IF(P7&gt;0,11,IF(P7&lt;0,(-P7),"0"))))</f>
        <v>11</v>
      </c>
      <c r="BD7" s="67" t="str">
        <f>IF(P7=1000,0,IF(P7=-1000,11,IF(P7&lt;0,11,IF(P7&gt;0,(P7),"0"))))</f>
        <v/>
      </c>
      <c r="BE7" s="68" t="str">
        <f>IF(P7="","",IF(P7&gt;9,BA7,BC7))</f>
        <v/>
      </c>
      <c r="BF7" s="69" t="str">
        <f>IF(P7="","","-")</f>
        <v/>
      </c>
      <c r="BG7" s="70" t="str">
        <f>IF(P7="","",IF(P7&lt;-9,BB7,BD7))</f>
        <v/>
      </c>
      <c r="BH7" s="66" t="e">
        <f>IF(Q7=1000,11,IF(Q7=-1000,0,IF(Q7&gt;9,(Q7+2),IF(Q7&lt;0,(-Q7),"0"))))</f>
        <v>#VALUE!</v>
      </c>
      <c r="BI7" s="67" t="str">
        <f>IF(Q7=1000,0,IF(Q7=-1000,11,IF(Q7&lt;-9,-(Q7-2),IF(Q7&gt;0,(Q7),"0"))))</f>
        <v/>
      </c>
      <c r="BJ7" s="67">
        <f>IF(Q7=1000,11,IF(Q7=-1000,0,IF(Q7&gt;0,11,IF(Q7&lt;0,(-Q7),"0"))))</f>
        <v>11</v>
      </c>
      <c r="BK7" s="67" t="str">
        <f>IF(Q7=1000,0,IF(Q7=-1000,11,IF(Q7&lt;0,11,IF(Q7&gt;0,(Q7),"0"))))</f>
        <v/>
      </c>
      <c r="BL7" s="68" t="str">
        <f>IF(Q7="","",IF(Q7&gt;9,BH7,BJ7))</f>
        <v/>
      </c>
      <c r="BM7" s="69" t="str">
        <f>IF(Q7="","","-")</f>
        <v/>
      </c>
      <c r="BN7" s="70" t="str">
        <f>IF(Q7="","",IF(Q7&lt;-9,BI7,BK7))</f>
        <v/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 t="str">
        <f>IF(O7="","",SUM(T7:X7))</f>
        <v/>
      </c>
      <c r="CD7" s="73" t="str">
        <f>IF(CC7="","","-")</f>
        <v/>
      </c>
      <c r="CE7" s="74" t="str">
        <f>IF(O7="","",SUM(Y7:AC7))</f>
        <v/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/>
      <c r="B8" s="44"/>
      <c r="C8" s="75">
        <v>2</v>
      </c>
      <c r="D8" s="76" t="str">
        <f>IF(A8="","",VLOOKUP(A8,СписокКМ!D:I,2,FALSE))</f>
        <v/>
      </c>
      <c r="E8" s="47"/>
      <c r="F8" s="77" t="str">
        <f>IF(B8="","",VLOOKUP(B8,СписокКМ!D:I,2,FALSE))</f>
        <v/>
      </c>
      <c r="G8" s="49"/>
      <c r="H8" s="41"/>
      <c r="I8" s="581"/>
      <c r="J8" s="581"/>
      <c r="K8" s="581"/>
      <c r="L8" s="581"/>
      <c r="M8" s="51"/>
      <c r="N8" s="42"/>
      <c r="O8" s="79" t="str">
        <f>IF(I8="","",IF(I8="0",1000,IF(I8="-0",-1000,I8*1)))</f>
        <v/>
      </c>
      <c r="P8" s="79" t="str">
        <f t="shared" si="0"/>
        <v/>
      </c>
      <c r="Q8" s="79" t="str">
        <f t="shared" si="0"/>
        <v/>
      </c>
      <c r="R8" s="79" t="str">
        <f t="shared" si="0"/>
        <v/>
      </c>
      <c r="S8" s="80" t="str">
        <f t="shared" si="0"/>
        <v/>
      </c>
      <c r="T8" s="55" t="str">
        <f t="shared" si="1"/>
        <v/>
      </c>
      <c r="U8" s="56" t="str">
        <f t="shared" si="1"/>
        <v/>
      </c>
      <c r="V8" s="56" t="str">
        <f t="shared" si="1"/>
        <v/>
      </c>
      <c r="W8" s="56" t="str">
        <f t="shared" si="1"/>
        <v/>
      </c>
      <c r="X8" s="56" t="str">
        <f t="shared" si="1"/>
        <v/>
      </c>
      <c r="Y8" s="57" t="str">
        <f t="shared" si="2"/>
        <v/>
      </c>
      <c r="Z8" s="57" t="str">
        <f t="shared" si="2"/>
        <v/>
      </c>
      <c r="AA8" s="57" t="str">
        <f t="shared" si="2"/>
        <v/>
      </c>
      <c r="AB8" s="57" t="str">
        <f t="shared" si="2"/>
        <v/>
      </c>
      <c r="AC8" s="57" t="str">
        <f t="shared" si="2"/>
        <v/>
      </c>
      <c r="AD8" s="58" t="str">
        <f>IF(CC8="","",IF(CC8&gt;CE8,1,-1))</f>
        <v/>
      </c>
      <c r="AE8" s="58" t="str">
        <f>IF(CC8="","",IF(CC8&lt;CE8,1,-1))</f>
        <v/>
      </c>
      <c r="AF8" s="59">
        <f>IF(CC8&gt;CE8,1,0)</f>
        <v>0</v>
      </c>
      <c r="AG8" s="60">
        <f>IF(CE8&gt;CC8,1,0)</f>
        <v>0</v>
      </c>
      <c r="AH8" s="81" t="str">
        <f>IF(O8="","",AX8*1)</f>
        <v/>
      </c>
      <c r="AI8" s="584" t="str">
        <f>IF(P8="","",BE8*1)</f>
        <v/>
      </c>
      <c r="AJ8" s="584" t="str">
        <f>IF(Q8="","",BL8*1)</f>
        <v/>
      </c>
      <c r="AK8" s="584" t="str">
        <f>IF(R8="","",BS8*1)</f>
        <v/>
      </c>
      <c r="AL8" s="584" t="str">
        <f>IF(S8="","",BZ8*1)</f>
        <v/>
      </c>
      <c r="AM8" s="594" t="str">
        <f>IF(O8="","",AZ8*1)</f>
        <v/>
      </c>
      <c r="AN8" s="594" t="str">
        <f>IF(P8="","",BG8*1)</f>
        <v/>
      </c>
      <c r="AO8" s="594" t="str">
        <f>IF(Q8="","",BN8*1)</f>
        <v/>
      </c>
      <c r="AP8" s="594" t="str">
        <f>IF(R8="","",BU8*1)</f>
        <v/>
      </c>
      <c r="AQ8" s="594" t="str">
        <f>IF(S8="","",CB8*1)</f>
        <v/>
      </c>
      <c r="AR8" s="64">
        <f>SUM(AH8:AL8)</f>
        <v>0</v>
      </c>
      <c r="AS8" s="65">
        <f>SUM(AM8:AQ8)</f>
        <v>0</v>
      </c>
      <c r="AT8" s="66">
        <f>IF(O8=1000,11,IF(O8=-1000,0,IF(O8&gt;0,11,IF(O8&lt;0,(-O8),"0"))))</f>
        <v>11</v>
      </c>
      <c r="AU8" s="67" t="str">
        <f>IF(O8=1000,0,IF(O8=-1000,11,IF(O8&lt;-9,-(O8-2),IF(O8&gt;0,(O8),"0"))))</f>
        <v/>
      </c>
      <c r="AV8" s="66" t="e">
        <f>IF(O8=1000,11,IF(O8=-1000,0,IF(O8&gt;9,(O8+2),IF(O8&lt;0,(-O8),"0"))))</f>
        <v>#VALUE!</v>
      </c>
      <c r="AW8" s="67" t="str">
        <f>IF(O8=1000,0,IF(O8=-1000,11,IF(O8&lt;0,11,IF(O8&gt;0,(O8),"0"))))</f>
        <v/>
      </c>
      <c r="AX8" s="593" t="str">
        <f>IF(O8="","",IF(O8&gt;9,AV8,AT8))</f>
        <v/>
      </c>
      <c r="AY8" s="590" t="str">
        <f>IF(O8="","","-")</f>
        <v/>
      </c>
      <c r="AZ8" s="591" t="str">
        <f>IF(O8="","",IF(O8&lt;-9,AU8,AW8))</f>
        <v/>
      </c>
      <c r="BA8" s="66" t="e">
        <f>IF(P8=1000,11,IF(P8=-1000,0,IF(P8&gt;9,(P8+2),IF(P8&lt;0,(-P8),"0"))))</f>
        <v>#VALUE!</v>
      </c>
      <c r="BB8" s="67" t="str">
        <f>IF(P8=1000,0,IF(P8=-1000,11,IF(P8&lt;-9,-(P8-2),IF(P8&gt;0,(P8),"0"))))</f>
        <v/>
      </c>
      <c r="BC8" s="67">
        <f>IF(P8=1000,11,IF(P8=-1000,0,IF(P8&gt;0,11,IF(P8&lt;0,(-P8),"0"))))</f>
        <v>11</v>
      </c>
      <c r="BD8" s="67" t="str">
        <f>IF(P8=1000,0,IF(P8=-1000,11,IF(P8&lt;0,11,IF(P8&gt;0,(P8),"0"))))</f>
        <v/>
      </c>
      <c r="BE8" s="593" t="str">
        <f>IF(P8="","",IF(P8&gt;9,BA8,BC8))</f>
        <v/>
      </c>
      <c r="BF8" s="590" t="str">
        <f>IF(P8="","","-")</f>
        <v/>
      </c>
      <c r="BG8" s="591" t="str">
        <f>IF(P8="","",IF(P8&lt;-9,BB8,BD8))</f>
        <v/>
      </c>
      <c r="BH8" s="66" t="e">
        <f>IF(Q8=1000,11,IF(Q8=-1000,0,IF(Q8&gt;9,(Q8+2),IF(Q8&lt;0,(-Q8),"0"))))</f>
        <v>#VALUE!</v>
      </c>
      <c r="BI8" s="67" t="str">
        <f>IF(Q8=1000,0,IF(Q8=-1000,11,IF(Q8&lt;-9,-(Q8-2),IF(Q8&gt;0,(Q8),"0"))))</f>
        <v/>
      </c>
      <c r="BJ8" s="67">
        <f>IF(Q8=1000,11,IF(Q8=-1000,0,IF(Q8&gt;0,11,IF(Q8&lt;0,(-Q8),"0"))))</f>
        <v>11</v>
      </c>
      <c r="BK8" s="67" t="str">
        <f>IF(Q8=1000,0,IF(Q8=-1000,11,IF(Q8&lt;0,11,IF(Q8&gt;0,(Q8),"0"))))</f>
        <v/>
      </c>
      <c r="BL8" s="593" t="str">
        <f>IF(Q8="","",IF(Q8&gt;9,BH8,BJ8))</f>
        <v/>
      </c>
      <c r="BM8" s="590" t="str">
        <f>IF(Q8="","","-")</f>
        <v/>
      </c>
      <c r="BN8" s="591" t="str">
        <f>IF(Q8="","",IF(Q8&lt;-9,BI8,BK8))</f>
        <v/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593" t="str">
        <f>IF(R8="","",IF(R8&gt;9,BO8,BQ8))</f>
        <v/>
      </c>
      <c r="BT8" s="590" t="str">
        <f>IF(R8="","","-")</f>
        <v/>
      </c>
      <c r="BU8" s="591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593" t="str">
        <f>IF(S8="","",IF(S8&gt;9,BV8,BX8))</f>
        <v/>
      </c>
      <c r="CA8" s="590" t="str">
        <f>IF(S8="","","-")</f>
        <v/>
      </c>
      <c r="CB8" s="591" t="str">
        <f>IF(S8="","",IF(S8&lt;-9,BW8,BY8))</f>
        <v/>
      </c>
      <c r="CC8" s="596" t="str">
        <f>IF(O8="","",SUM(T8:X8))</f>
        <v/>
      </c>
      <c r="CD8" s="582" t="str">
        <f>IF(CC8="","","-")</f>
        <v/>
      </c>
      <c r="CE8" s="597" t="str">
        <f>IF(O8="","",SUM(Y8:AC8))</f>
        <v/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/>
      <c r="B9" s="44"/>
      <c r="C9" s="1250">
        <v>3</v>
      </c>
      <c r="D9" s="76" t="str">
        <f>IF(A9="","",VLOOKUP(A9,СписокКМ!D:I,2,FALSE))</f>
        <v/>
      </c>
      <c r="E9" s="47"/>
      <c r="F9" s="77" t="str">
        <f>IF(B9="","",VLOOKUP(B9,СписокКМ!D:I,2,FALSE))</f>
        <v/>
      </c>
      <c r="G9" s="49"/>
      <c r="H9" s="41"/>
      <c r="I9" s="1252"/>
      <c r="J9" s="1252"/>
      <c r="K9" s="1252"/>
      <c r="L9" s="1252"/>
      <c r="M9" s="1252"/>
      <c r="N9" s="42"/>
      <c r="O9" s="1244" t="str">
        <f>IF(I9="","",IF(I9="0",1000,IF(I9="-0",-1000,I9*1)))</f>
        <v/>
      </c>
      <c r="P9" s="1244" t="str">
        <f>IF(J9="","",IF(J9="0",1000,IF(J9="-0",-1000,J9*1)))</f>
        <v/>
      </c>
      <c r="Q9" s="1244" t="str">
        <f>IF(K9="","",IF(K9="0",1000,IF(K9="-0",-1000,K9*1)))</f>
        <v/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 t="str">
        <f>IF(O9="","",IF(O9&gt;0,1,0))</f>
        <v/>
      </c>
      <c r="U9" s="1284" t="str">
        <f>IF(P9="","",IF(P9&gt;0,1,0))</f>
        <v/>
      </c>
      <c r="V9" s="1284" t="str">
        <f>IF(Q9="","",IF(Q9&gt;0,1,0))</f>
        <v/>
      </c>
      <c r="W9" s="1284" t="str">
        <f>IF(R9="","",IF(R9&gt;0,1,0))</f>
        <v/>
      </c>
      <c r="X9" s="1284" t="str">
        <f>IF(S9="","",IF(S9&gt;0,1,0))</f>
        <v/>
      </c>
      <c r="Y9" s="1278" t="str">
        <f>IF(O9="","",IF(O9&lt;0,1,0))</f>
        <v/>
      </c>
      <c r="Z9" s="1278" t="str">
        <f>IF(P9="","",IF(P9&lt;0,1,0))</f>
        <v/>
      </c>
      <c r="AA9" s="1278" t="str">
        <f>IF(Q9="","",IF(Q9&lt;0,1,0))</f>
        <v/>
      </c>
      <c r="AB9" s="1278" t="str">
        <f>IF(R9="","",IF(R9&lt;0,1,0))</f>
        <v/>
      </c>
      <c r="AC9" s="1278" t="str">
        <f>IF(S9="","",IF(S9&lt;0,1,0))</f>
        <v/>
      </c>
      <c r="AD9" s="1280" t="str">
        <f>IF(CC9="","",IF(CC9&gt;CE9,1,-1))</f>
        <v/>
      </c>
      <c r="AE9" s="1280" t="str">
        <f>IF(CC9="","",IF(CC9&lt;CE9,1,-1))</f>
        <v/>
      </c>
      <c r="AF9" s="1282">
        <f>IF(CC9&gt;CE9,1,0)</f>
        <v>0</v>
      </c>
      <c r="AG9" s="1272">
        <f>IF(CE9&gt;CC9,1,0)</f>
        <v>0</v>
      </c>
      <c r="AH9" s="1274" t="str">
        <f>IF(O9="","",AX9*1)</f>
        <v/>
      </c>
      <c r="AI9" s="1276" t="str">
        <f>IF(P9="","",BE9*1)</f>
        <v/>
      </c>
      <c r="AJ9" s="1276" t="str">
        <f>IF(Q9="","",BL9*1)</f>
        <v/>
      </c>
      <c r="AK9" s="1276" t="str">
        <f>IF(R9="","",BS9*1)</f>
        <v/>
      </c>
      <c r="AL9" s="1276" t="str">
        <f>IF(S9="","",BZ9*1)</f>
        <v/>
      </c>
      <c r="AM9" s="1298" t="str">
        <f>IF(O9="","",AZ9*1)</f>
        <v/>
      </c>
      <c r="AN9" s="1298" t="str">
        <f>IF(P9="","",BG9*1)</f>
        <v/>
      </c>
      <c r="AO9" s="1298" t="str">
        <f>IF(Q9="","",BN9*1)</f>
        <v/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11</v>
      </c>
      <c r="AU9" s="1286" t="str">
        <f>IF(O9=1000,0,IF(O9=-1000,11,IF(O9&lt;-9,-(O9-2),IF(O9&gt;0,(O9),"0"))))</f>
        <v/>
      </c>
      <c r="AV9" s="1286" t="e">
        <f>IF(O9=1000,11,IF(O9=-1000,0,IF(O9&gt;9,(O9+2),IF(O9&lt;0,(-O9),"0"))))</f>
        <v>#VALUE!</v>
      </c>
      <c r="AW9" s="1286" t="str">
        <f>IF(O9=1000,0,IF(O9=-1000,11,IF(O9&lt;0,11,IF(O9&gt;0,(O9),"0"))))</f>
        <v/>
      </c>
      <c r="AX9" s="1296" t="str">
        <f>IF(O9="","",IF(O9&gt;9,AV9,AT9))</f>
        <v/>
      </c>
      <c r="AY9" s="1288" t="str">
        <f>IF(O9="","","-")</f>
        <v/>
      </c>
      <c r="AZ9" s="1290" t="str">
        <f>IF(O9="","",IF(O9&lt;-9,AU9,AW9))</f>
        <v/>
      </c>
      <c r="BA9" s="1286" t="e">
        <f>IF(P9=1000,11,IF(P9=-1000,0,IF(P9&gt;9,(P9+2),IF(P9&lt;0,(-P9),"0"))))</f>
        <v>#VALUE!</v>
      </c>
      <c r="BB9" s="1286" t="str">
        <f>IF(P9=1000,0,IF(P9=-1000,11,IF(P9&lt;-9,-(P9-2),IF(P9&gt;0,(P9),"0"))))</f>
        <v/>
      </c>
      <c r="BC9" s="1286">
        <f>IF(P9=1000,11,IF(P9=-1000,0,IF(P9&gt;0,11,IF(P9&lt;0,(-P9),"0"))))</f>
        <v>11</v>
      </c>
      <c r="BD9" s="1286" t="str">
        <f>IF(P9=1000,0,IF(P9=-1000,11,IF(P9&lt;0,11,IF(P9&gt;0,(P9),"0"))))</f>
        <v/>
      </c>
      <c r="BE9" s="1296" t="str">
        <f>IF(P9="","",IF(P9&gt;9,BA9,BC9))</f>
        <v/>
      </c>
      <c r="BF9" s="1288" t="str">
        <f>IF(P9="","","-")</f>
        <v/>
      </c>
      <c r="BG9" s="1290" t="str">
        <f>IF(P9="","",IF(P9&lt;-9,BB9,BD9))</f>
        <v/>
      </c>
      <c r="BH9" s="1286" t="e">
        <f>IF(Q9=1000,11,IF(Q9=-1000,0,IF(Q9&gt;9,(Q9+2),IF(Q9&lt;0,(-Q9),"0"))))</f>
        <v>#VALUE!</v>
      </c>
      <c r="BI9" s="1286" t="str">
        <f>IF(Q9=1000,0,IF(Q9=-1000,11,IF(Q9&lt;-9,-(Q9-2),IF(Q9&gt;0,(Q9),"0"))))</f>
        <v/>
      </c>
      <c r="BJ9" s="1286">
        <f>IF(Q9=1000,11,IF(Q9=-1000,0,IF(Q9&gt;0,11,IF(Q9&lt;0,(-Q9),"0"))))</f>
        <v>11</v>
      </c>
      <c r="BK9" s="1286" t="str">
        <f>IF(Q9=1000,0,IF(Q9=-1000,11,IF(Q9&lt;0,11,IF(Q9&gt;0,(Q9),"0"))))</f>
        <v/>
      </c>
      <c r="BL9" s="1296" t="str">
        <f>IF(Q9="","",IF(Q9&gt;9,BH9,BJ9))</f>
        <v/>
      </c>
      <c r="BM9" s="1288" t="str">
        <f>IF(Q9="","","-")</f>
        <v/>
      </c>
      <c r="BN9" s="1290" t="str">
        <f>IF(Q9="","",IF(Q9&lt;-9,BI9,BK9))</f>
        <v/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296" t="str">
        <f>IF(R9="","",IF(R9&gt;9,BO9,BQ9))</f>
        <v/>
      </c>
      <c r="BT9" s="1288" t="str">
        <f>IF(R9="","","-")</f>
        <v/>
      </c>
      <c r="BU9" s="1290" t="str">
        <f>IF(R9="","",IF(R9&lt;-9,BP9,BR9))</f>
        <v/>
      </c>
      <c r="BV9" s="1286" t="e">
        <f>IF(S9=1000,11,IF(S9=-1000,0,IF(S9&gt;9,(S9+2),IF(S9&lt;0,(-S9),"0"))))</f>
        <v>#VALUE!</v>
      </c>
      <c r="BW9" s="1286" t="str">
        <f>IF(S9=1000,0,IF(S9=-1000,11,IF(S9&lt;-9,-(S9-2),IF(S9&gt;0,(S9),"0"))))</f>
        <v/>
      </c>
      <c r="BX9" s="1286">
        <f>IF(S9=1000,11,IF(S9=-1000,0,IF(S9&gt;0,11,IF(S9&lt;0,(-S9),"0"))))</f>
        <v>11</v>
      </c>
      <c r="BY9" s="1286" t="str">
        <f>IF(S9=1000,0,IF(S9=-1000,11,IF(S9&lt;0,11,IF(S9&gt;0,(S9),"0"))))</f>
        <v/>
      </c>
      <c r="BZ9" s="1296" t="str">
        <f>IF(S9="","",IF(S9&gt;9,BV9,BX9))</f>
        <v/>
      </c>
      <c r="CA9" s="1288" t="str">
        <f>IF(S9="","","-")</f>
        <v/>
      </c>
      <c r="CB9" s="1290" t="str">
        <f>IF(S9="","",IF(S9&lt;-9,BW9,BY9))</f>
        <v/>
      </c>
      <c r="CC9" s="1302" t="str">
        <f>IF(O9="","",SUM(T9:X10))</f>
        <v/>
      </c>
      <c r="CD9" s="1304" t="str">
        <f>IF(CC9="","","-")</f>
        <v/>
      </c>
      <c r="CE9" s="1306" t="str">
        <f>IF(O9="","",SUM(Y9:AC10))</f>
        <v/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/>
      <c r="B10" s="44"/>
      <c r="C10" s="1251"/>
      <c r="D10" s="46" t="str">
        <f>IF(A10="","",VLOOKUP(A10,СписокКМ!D:I,2,FALSE))</f>
        <v/>
      </c>
      <c r="E10" s="47"/>
      <c r="F10" s="48" t="str">
        <f>IF(B10="","",VLOOKUP(B10,СписокКМ!D:I,2,FALSE))</f>
        <v/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297"/>
      <c r="BT10" s="1289"/>
      <c r="BU10" s="1291"/>
      <c r="BV10" s="1287"/>
      <c r="BW10" s="1287"/>
      <c r="BX10" s="1287"/>
      <c r="BY10" s="1287"/>
      <c r="BZ10" s="1297"/>
      <c r="CA10" s="1289"/>
      <c r="CB10" s="1291"/>
      <c r="CC10" s="1303"/>
      <c r="CD10" s="1305"/>
      <c r="CE10" s="1307"/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 t="str">
        <f>IF(A7="","",A7)</f>
        <v/>
      </c>
      <c r="B11" s="99" t="str">
        <f>IF(B7="","",B8)</f>
        <v/>
      </c>
      <c r="C11" s="75">
        <v>4</v>
      </c>
      <c r="D11" s="100" t="str">
        <f>IF(A11="","",VLOOKUP(A11,СписокКМ!D:I,2,FALSE))</f>
        <v/>
      </c>
      <c r="E11" s="101"/>
      <c r="F11" s="77" t="str">
        <f>IF(B11="","",VLOOKUP(B11,СписокКМ!D:I,2,FALSE))</f>
        <v/>
      </c>
      <c r="G11" s="102"/>
      <c r="H11" s="41"/>
      <c r="I11" s="581"/>
      <c r="J11" s="581"/>
      <c r="K11" s="581"/>
      <c r="L11" s="581"/>
      <c r="M11" s="581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579" t="str">
        <f t="shared" si="1"/>
        <v/>
      </c>
      <c r="U11" s="588" t="str">
        <f t="shared" si="1"/>
        <v/>
      </c>
      <c r="V11" s="588" t="str">
        <f t="shared" si="1"/>
        <v/>
      </c>
      <c r="W11" s="588" t="str">
        <f t="shared" si="1"/>
        <v/>
      </c>
      <c r="X11" s="588" t="str">
        <f t="shared" si="1"/>
        <v/>
      </c>
      <c r="Y11" s="585" t="str">
        <f t="shared" si="2"/>
        <v/>
      </c>
      <c r="Z11" s="585" t="str">
        <f t="shared" si="2"/>
        <v/>
      </c>
      <c r="AA11" s="585" t="str">
        <f t="shared" si="2"/>
        <v/>
      </c>
      <c r="AB11" s="585" t="str">
        <f t="shared" si="2"/>
        <v/>
      </c>
      <c r="AC11" s="585" t="str">
        <f t="shared" si="2"/>
        <v/>
      </c>
      <c r="AD11" s="586" t="str">
        <f>IF(CC11="","",IF(CC11&gt;CE11,1,-1))</f>
        <v/>
      </c>
      <c r="AE11" s="586" t="str">
        <f>IF(CC11="","",IF(CC11&lt;CE11,1,-1))</f>
        <v/>
      </c>
      <c r="AF11" s="587">
        <f>IF(CC11&gt;CE11,1,0)</f>
        <v>0</v>
      </c>
      <c r="AG11" s="583">
        <f>IF(CE11&gt;CC11,1,0)</f>
        <v>0</v>
      </c>
      <c r="AH11" s="81" t="str">
        <f>IF(O11="","",AX11*1)</f>
        <v/>
      </c>
      <c r="AI11" s="584" t="str">
        <f>IF(P11="","",BE11*1)</f>
        <v/>
      </c>
      <c r="AJ11" s="584" t="str">
        <f>IF(Q11="","",BL11*1)</f>
        <v/>
      </c>
      <c r="AK11" s="584" t="str">
        <f>IF(R11="","",BS11*1)</f>
        <v/>
      </c>
      <c r="AL11" s="584" t="str">
        <f>IF(S11="","",BZ11*1)</f>
        <v/>
      </c>
      <c r="AM11" s="594" t="str">
        <f>IF(O11="","",AZ11*1)</f>
        <v/>
      </c>
      <c r="AN11" s="594" t="str">
        <f>IF(P11="","",BG11*1)</f>
        <v/>
      </c>
      <c r="AO11" s="594" t="str">
        <f>IF(Q11="","",BN11*1)</f>
        <v/>
      </c>
      <c r="AP11" s="594" t="str">
        <f>IF(R11="","",BU11*1)</f>
        <v/>
      </c>
      <c r="AQ11" s="594" t="str">
        <f>IF(S11="","",CB11*1)</f>
        <v/>
      </c>
      <c r="AR11" s="595">
        <f>SUM(AH11:AL11)</f>
        <v>0</v>
      </c>
      <c r="AS11" s="592">
        <f>SUM(AM11:AQ11)</f>
        <v>0</v>
      </c>
      <c r="AT11" s="111">
        <f>IF(O11=1000,11,IF(O11=-1000,0,IF(O11&gt;0,11,IF(O11&lt;0,(-O11),"0"))))</f>
        <v>11</v>
      </c>
      <c r="AU11" s="589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589" t="str">
        <f>IF(O11=1000,0,IF(O11=-1000,11,IF(O11&lt;0,11,IF(O11&gt;0,(O11),"0"))))</f>
        <v/>
      </c>
      <c r="AX11" s="593" t="str">
        <f>IF(O11="","",IF(O11&gt;9,AV11,AT11))</f>
        <v/>
      </c>
      <c r="AY11" s="590" t="str">
        <f>IF(O11="","","-")</f>
        <v/>
      </c>
      <c r="AZ11" s="591" t="str">
        <f>IF(O11="","",IF(O11&lt;-9,AU11,AW11))</f>
        <v/>
      </c>
      <c r="BA11" s="111" t="e">
        <f>IF(P11=1000,11,IF(P11=-1000,0,IF(P11&gt;9,(P11+2),IF(P11&lt;0,(-P11),"0"))))</f>
        <v>#VALUE!</v>
      </c>
      <c r="BB11" s="589" t="str">
        <f>IF(P11=1000,0,IF(P11=-1000,11,IF(P11&lt;-9,-(P11-2),IF(P11&gt;0,(P11),"0"))))</f>
        <v/>
      </c>
      <c r="BC11" s="589">
        <f>IF(P11=1000,11,IF(P11=-1000,0,IF(P11&gt;0,11,IF(P11&lt;0,(-P11),"0"))))</f>
        <v>11</v>
      </c>
      <c r="BD11" s="589" t="str">
        <f>IF(P11=1000,0,IF(P11=-1000,11,IF(P11&lt;0,11,IF(P11&gt;0,(P11),"0"))))</f>
        <v/>
      </c>
      <c r="BE11" s="593" t="str">
        <f>IF(P11="","",IF(P11&gt;9,BA11,BC11))</f>
        <v/>
      </c>
      <c r="BF11" s="590" t="str">
        <f>IF(P11="","","-")</f>
        <v/>
      </c>
      <c r="BG11" s="591" t="str">
        <f>IF(P11="","",IF(P11&lt;-9,BB11,BD11))</f>
        <v/>
      </c>
      <c r="BH11" s="111" t="e">
        <f>IF(Q11=1000,11,IF(Q11=-1000,0,IF(Q11&gt;9,(Q11+2),IF(Q11&lt;0,(-Q11),"0"))))</f>
        <v>#VALUE!</v>
      </c>
      <c r="BI11" s="589" t="str">
        <f>IF(Q11=1000,0,IF(Q11=-1000,11,IF(Q11&lt;-9,-(Q11-2),IF(Q11&gt;0,(Q11),"0"))))</f>
        <v/>
      </c>
      <c r="BJ11" s="589">
        <f>IF(Q11=1000,11,IF(Q11=-1000,0,IF(Q11&gt;0,11,IF(Q11&lt;0,(-Q11),"0"))))</f>
        <v>11</v>
      </c>
      <c r="BK11" s="589" t="str">
        <f>IF(Q11=1000,0,IF(Q11=-1000,11,IF(Q11&lt;0,11,IF(Q11&gt;0,(Q11),"0"))))</f>
        <v/>
      </c>
      <c r="BL11" s="593" t="str">
        <f>IF(Q11="","",IF(Q11&gt;9,BH11,BJ11))</f>
        <v/>
      </c>
      <c r="BM11" s="590" t="str">
        <f>IF(Q11="","","-")</f>
        <v/>
      </c>
      <c r="BN11" s="591" t="str">
        <f>IF(Q11="","",IF(Q11&lt;-9,BI11,BK11))</f>
        <v/>
      </c>
      <c r="BO11" s="589" t="e">
        <f>IF(R11=1000,11,IF(R11=-1000,0,IF(R11&gt;9,(R11+2),IF(R11&lt;0,(-R11),"0"))))</f>
        <v>#VALUE!</v>
      </c>
      <c r="BP11" s="589" t="str">
        <f>IF(R11=1000,0,IF(R11=-1000,11,IF(R11&lt;-9,-(R11-2),IF(R11&gt;0,(R11),"0"))))</f>
        <v/>
      </c>
      <c r="BQ11" s="589">
        <f>IF(R11=1000,11,IF(R11=-1000,0,IF(R11&gt;0,11,IF(R11&lt;0,(-R11),"0"))))</f>
        <v>11</v>
      </c>
      <c r="BR11" s="589" t="str">
        <f>IF(R11=1000,0,IF(R11=-1000,11,IF(R11&lt;0,11,IF(R11&gt;0,(R11),"0"))))</f>
        <v/>
      </c>
      <c r="BS11" s="593" t="str">
        <f>IF(R11="","",IF(R11&gt;9,BO11,BQ11))</f>
        <v/>
      </c>
      <c r="BT11" s="590" t="str">
        <f>IF(R11="","","-")</f>
        <v/>
      </c>
      <c r="BU11" s="591" t="str">
        <f>IF(R11="","",IF(R11&lt;-9,BP11,BR11))</f>
        <v/>
      </c>
      <c r="BV11" s="589" t="e">
        <f>IF(S11=1000,11,IF(S11=-1000,0,IF(S11&gt;9,(S11+2),IF(S11&lt;0,(-S11),"0"))))</f>
        <v>#VALUE!</v>
      </c>
      <c r="BW11" s="589" t="str">
        <f>IF(S11=1000,0,IF(S11=-1000,11,IF(S11&lt;-9,-(S11-2),IF(S11&gt;0,(S11),"0"))))</f>
        <v/>
      </c>
      <c r="BX11" s="589">
        <f>IF(S11=1000,11,IF(S11=-1000,0,IF(S11&gt;0,11,IF(S11&lt;0,(-S11),"0"))))</f>
        <v>11</v>
      </c>
      <c r="BY11" s="113" t="str">
        <f>IF(S11=1000,0,IF(S11=-1000,11,IF(S11&lt;0,11,IF(S11&gt;0,(S11),"0"))))</f>
        <v/>
      </c>
      <c r="BZ11" s="593" t="str">
        <f>IF(S11="","",IF(S11&gt;9,BV11,BX11))</f>
        <v/>
      </c>
      <c r="CA11" s="590" t="str">
        <f>IF(S11="","","-")</f>
        <v/>
      </c>
      <c r="CB11" s="591" t="str">
        <f>IF(S11="","",IF(S11&lt;-9,BW11,BY11))</f>
        <v/>
      </c>
      <c r="CC11" s="596" t="str">
        <f>IF(O11="","",SUM(T11:X11))</f>
        <v/>
      </c>
      <c r="CD11" s="582" t="str">
        <f>IF(CC11="","","-")</f>
        <v/>
      </c>
      <c r="CE11" s="597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 t="str">
        <f>IF(A7="","",A8)</f>
        <v/>
      </c>
      <c r="B12" s="99" t="str">
        <f>IF(B7="","",B7)</f>
        <v/>
      </c>
      <c r="C12" s="114">
        <v>5</v>
      </c>
      <c r="D12" s="115" t="str">
        <f>IF(A12="","",VLOOKUP(A12,СписокКМ!D:I,2,FALSE))</f>
        <v/>
      </c>
      <c r="E12" s="116"/>
      <c r="F12" s="117" t="str">
        <f>IF(B12="","",VLOOKUP(B12,СписокКМ!D:I,2,FALSE))</f>
        <v/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>IF(R12="","",IF(R12&gt;9,BO12,BQ12))</f>
        <v/>
      </c>
      <c r="BT12" s="139" t="str">
        <f>IF(R12="","","-")</f>
        <v/>
      </c>
      <c r="BU12" s="140" t="str">
        <f>IF(R12="","",IF(R12&lt;-9,BP12,BR12))</f>
        <v/>
      </c>
      <c r="BV12" s="137" t="e">
        <f>IF(S12=1000,11,IF(S12=-1000,0,IF(S12&gt;9,(S12+2),IF(S12&lt;0,(-S12),"0"))))</f>
        <v>#VALUE!</v>
      </c>
      <c r="BW12" s="137" t="str">
        <f>IF(S12=1000,0,IF(S12=-1000,11,IF(S12&lt;-9,-(S12-2),IF(S12&gt;0,(S12),"0"))))</f>
        <v/>
      </c>
      <c r="BX12" s="137">
        <f>IF(S12=1000,11,IF(S12=-1000,0,IF(S12&gt;0,11,IF(S12&lt;0,(-S12),"0"))))</f>
        <v>11</v>
      </c>
      <c r="BY12" s="141" t="str">
        <f>IF(S12=1000,0,IF(S12=-1000,11,IF(S12&lt;0,11,IF(S12&gt;0,(S12),"0"))))</f>
        <v/>
      </c>
      <c r="BZ12" s="138" t="str">
        <f>IF(S12="","",IF(S12&gt;9,BV12,BX12))</f>
        <v/>
      </c>
      <c r="CA12" s="139" t="str">
        <f>IF(S12="","","-")</f>
        <v/>
      </c>
      <c r="CB12" s="140" t="str">
        <f>IF(S12="","",IF(S12&lt;-9,BW12,BY12))</f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/>
      <c r="B14" s="35"/>
      <c r="C14" s="1225">
        <f>1+C5</f>
        <v>2</v>
      </c>
      <c r="D14" s="1227" t="str">
        <f>IF(A14="","",VLOOKUP(A14,СписокКМ!$A$186:$D$248,3,FALSE))</f>
        <v/>
      </c>
      <c r="E14" s="1228" t="str">
        <f>IF(B14="","",VLOOKUP(B14,СписокКМ!E:J,2,FALSE))</f>
        <v/>
      </c>
      <c r="F14" s="1231" t="str">
        <f>IF(B14="","",VLOOKUP(B14,СписокКМ!$A$186:$D$248,3,FALSE))</f>
        <v/>
      </c>
      <c r="G14" s="1232" t="str">
        <f>IF(D14="","",VLOOKUP(D14,СписокКМ!G:L,2,FALSE))</f>
        <v/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 t="str">
        <f>IF(A14="","",VLOOKUP(A14,'[60]Протокол команд'!A:K,8,FALSE))</f>
        <v/>
      </c>
      <c r="U14" s="39" t="e">
        <f>T14*5-4</f>
        <v>#VALUE!</v>
      </c>
      <c r="V14" s="39" t="e">
        <f>T14*5</f>
        <v>#VALUE!</v>
      </c>
      <c r="W14" s="39" t="e">
        <f>CONCATENATE(U14,"-",V14)</f>
        <v>#VALUE!</v>
      </c>
      <c r="X14" s="39" t="str">
        <f>IF(A14="","",VLOOKUP(A14,'[60]Протокол команд'!A:K,10,FALSE))</f>
        <v/>
      </c>
      <c r="Y14" s="39" t="e">
        <f>X14*5-4</f>
        <v>#VALUE!</v>
      </c>
      <c r="Z14" s="39" t="e">
        <f>X14*5</f>
        <v>#VALUE!</v>
      </c>
      <c r="AA14" s="39" t="e">
        <f>CONCATENATE(Y14,"-",Z14)</f>
        <v>#VALUE!</v>
      </c>
      <c r="AB14" s="1241" t="str">
        <f>IF(O16="","",SUM(AF16:AF21))</f>
        <v/>
      </c>
      <c r="AC14" s="1242"/>
      <c r="AD14" s="1243"/>
      <c r="AE14" s="1242" t="str">
        <f>IF(O16="","",SUM(AG16:AG21))</f>
        <v/>
      </c>
      <c r="AF14" s="1242"/>
      <c r="AG14" s="1264"/>
      <c r="AH14" s="1241">
        <f>SUM(CC16:CC21)</f>
        <v>0</v>
      </c>
      <c r="AI14" s="1242"/>
      <c r="AJ14" s="1243"/>
      <c r="AK14" s="1242">
        <f>SUM(CE16:CE21)</f>
        <v>0</v>
      </c>
      <c r="AL14" s="1242"/>
      <c r="AM14" s="1264"/>
      <c r="AN14" s="1265">
        <f>SUM(AR16:AR21)</f>
        <v>0</v>
      </c>
      <c r="AO14" s="1266"/>
      <c r="AP14" s="1267"/>
      <c r="AQ14" s="1266">
        <f>SUM(AS16:AS21)</f>
        <v>0</v>
      </c>
      <c r="AR14" s="1266"/>
      <c r="AS14" s="1268"/>
      <c r="AT14" s="1314"/>
      <c r="AU14" s="1315"/>
      <c r="AV14" s="1315"/>
      <c r="AW14" s="1315"/>
      <c r="AX14" s="1315"/>
      <c r="AY14" s="1315"/>
      <c r="AZ14" s="1315"/>
      <c r="BA14" s="1315"/>
      <c r="BB14" s="1315"/>
      <c r="BC14" s="1315"/>
      <c r="BD14" s="1315"/>
      <c r="BE14" s="1315"/>
      <c r="BF14" s="1315"/>
      <c r="BG14" s="1315"/>
      <c r="BH14" s="1315"/>
      <c r="BI14" s="1315"/>
      <c r="BJ14" s="1315"/>
      <c r="BK14" s="1315"/>
      <c r="BL14" s="1315"/>
      <c r="BM14" s="1315"/>
      <c r="BN14" s="1315"/>
      <c r="BO14" s="1315"/>
      <c r="BP14" s="1315"/>
      <c r="BQ14" s="1315"/>
      <c r="BR14" s="1315"/>
      <c r="BS14" s="1315"/>
      <c r="BT14" s="1315"/>
      <c r="BU14" s="1315"/>
      <c r="BV14" s="1315"/>
      <c r="BW14" s="1315"/>
      <c r="BX14" s="1315"/>
      <c r="BY14" s="1315"/>
      <c r="BZ14" s="1315"/>
      <c r="CA14" s="1315"/>
      <c r="CB14" s="1316"/>
      <c r="CC14" s="1254" t="str">
        <f>IF(O16="","",SUM(AF16:AF21))</f>
        <v/>
      </c>
      <c r="CD14" s="1256" t="str">
        <f>IF(CC14="","","-")</f>
        <v/>
      </c>
      <c r="CE14" s="1258" t="str">
        <f>IF(O16="","",SUM(AG16:AG21))</f>
        <v/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IF(A15="","",VLOOKUP(A15,СписокКМ!D:I,2,FALSE))</f>
        <v/>
      </c>
      <c r="E15" s="1230" t="str">
        <f>IF(B15="","",VLOOKUP(B15,СписокКМ!E:J,2,FALSE))</f>
        <v/>
      </c>
      <c r="F15" s="1233" t="str">
        <f>IF(C15="","",VLOOKUP(C15,СписокКМ!F:K,2,FALSE))</f>
        <v/>
      </c>
      <c r="G15" s="1234" t="str">
        <f>IF(D15="","",VLOOKUP(D15,СписокКМ!G:L,2,FALSE))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/>
      <c r="B16" s="44"/>
      <c r="C16" s="580">
        <v>1</v>
      </c>
      <c r="D16" s="46" t="str">
        <f>IF(A16="","",VLOOKUP(A16,СписокКМ!D:I,2,FALSE))</f>
        <v/>
      </c>
      <c r="E16" s="47"/>
      <c r="F16" s="48" t="str">
        <f>IF(B16="","",VLOOKUP(B16,СписокКМ!D:I,2,FALSE))</f>
        <v/>
      </c>
      <c r="G16" s="49"/>
      <c r="H16" s="50"/>
      <c r="I16" s="51"/>
      <c r="J16" s="51"/>
      <c r="K16" s="51"/>
      <c r="L16" s="51"/>
      <c r="M16" s="51"/>
      <c r="N16" s="52"/>
      <c r="O16" s="53" t="str">
        <f>IF(I16="","",IF(I16="0",1000,IF(I16="-0",-1000,I16*1)))</f>
        <v/>
      </c>
      <c r="P16" s="53" t="str">
        <f t="shared" ref="P16:S17" si="3">IF(J16="","",IF(J16="0",1000,IF(J16="-0",-1000,J16*1)))</f>
        <v/>
      </c>
      <c r="Q16" s="53" t="str">
        <f t="shared" si="3"/>
        <v/>
      </c>
      <c r="R16" s="53" t="str">
        <f t="shared" si="3"/>
        <v/>
      </c>
      <c r="S16" s="54" t="str">
        <f t="shared" si="3"/>
        <v/>
      </c>
      <c r="T16" s="55" t="str">
        <f t="shared" ref="T16:X17" si="4">IF(O16="","",IF(O16&gt;0,1,0))</f>
        <v/>
      </c>
      <c r="U16" s="56" t="str">
        <f t="shared" si="4"/>
        <v/>
      </c>
      <c r="V16" s="56" t="str">
        <f t="shared" si="4"/>
        <v/>
      </c>
      <c r="W16" s="56" t="str">
        <f t="shared" si="4"/>
        <v/>
      </c>
      <c r="X16" s="56" t="str">
        <f t="shared" si="4"/>
        <v/>
      </c>
      <c r="Y16" s="57" t="str">
        <f t="shared" ref="Y16:AC17" si="5">IF(O16="","",IF(O16&lt;0,1,0))</f>
        <v/>
      </c>
      <c r="Z16" s="57" t="str">
        <f t="shared" si="5"/>
        <v/>
      </c>
      <c r="AA16" s="57" t="str">
        <f t="shared" si="5"/>
        <v/>
      </c>
      <c r="AB16" s="57" t="str">
        <f t="shared" si="5"/>
        <v/>
      </c>
      <c r="AC16" s="57" t="str">
        <f t="shared" si="5"/>
        <v/>
      </c>
      <c r="AD16" s="58" t="str">
        <f>IF(CC16="","",IF(CC16&gt;CE16,1,-1))</f>
        <v/>
      </c>
      <c r="AE16" s="58" t="str">
        <f>IF(CC16="","",IF(CC16&lt;CE16,1,-1))</f>
        <v/>
      </c>
      <c r="AF16" s="59">
        <f>IF(CC16&gt;CE16,1,0)</f>
        <v>0</v>
      </c>
      <c r="AG16" s="60">
        <f>IF(CE16&gt;CC16,1,0)</f>
        <v>0</v>
      </c>
      <c r="AH16" s="61" t="str">
        <f>IF(O16="","",AX16*1)</f>
        <v/>
      </c>
      <c r="AI16" s="62" t="str">
        <f>IF(P16="","",BE16*1)</f>
        <v/>
      </c>
      <c r="AJ16" s="62" t="str">
        <f>IF(Q16="","",BL16*1)</f>
        <v/>
      </c>
      <c r="AK16" s="62" t="str">
        <f>IF(R16="","",BS16*1)</f>
        <v/>
      </c>
      <c r="AL16" s="62" t="str">
        <f>IF(S16="","",BZ16*1)</f>
        <v/>
      </c>
      <c r="AM16" s="63" t="str">
        <f>IF(O16="","",AZ16*1)</f>
        <v/>
      </c>
      <c r="AN16" s="63" t="str">
        <f>IF(P16="","",BG16*1)</f>
        <v/>
      </c>
      <c r="AO16" s="63" t="str">
        <f>IF(Q16="","",BN16*1)</f>
        <v/>
      </c>
      <c r="AP16" s="63" t="str">
        <f>IF(R16="","",BU16*1)</f>
        <v/>
      </c>
      <c r="AQ16" s="63" t="str">
        <f>IF(S16="","",CB16*1)</f>
        <v/>
      </c>
      <c r="AR16" s="64">
        <f>SUM(AH16:AL16)</f>
        <v>0</v>
      </c>
      <c r="AS16" s="65">
        <f>SUM(AM16:AQ16)</f>
        <v>0</v>
      </c>
      <c r="AT16" s="66">
        <f>IF(O16=1000,11,IF(O16=-1000,0,IF(O16&gt;0,11,IF(O16&lt;0,(-O16),"0"))))</f>
        <v>11</v>
      </c>
      <c r="AU16" s="67" t="str">
        <f>IF(O16=1000,0,IF(O16=-1000,11,IF(O16&lt;-9,-(O16-2),IF(O16&gt;0,(O16),"0"))))</f>
        <v/>
      </c>
      <c r="AV16" s="66" t="e">
        <f>IF(O16=1000,11,IF(O16=-1000,0,IF(O16&lt;9,11,IF(O16&gt;9,(O16+2),"0"))))</f>
        <v>#VALUE!</v>
      </c>
      <c r="AW16" s="67" t="str">
        <f>IF(O16=1000,0,IF(O16=-1000,11,IF(O16&lt;0,11,IF(O16&gt;0,(O16),"0"))))</f>
        <v/>
      </c>
      <c r="AX16" s="68" t="str">
        <f>IF(O16="","",IF(O16&gt;9,AV16,AT16))</f>
        <v/>
      </c>
      <c r="AY16" s="69" t="str">
        <f>IF(O16="","","-")</f>
        <v/>
      </c>
      <c r="AZ16" s="70" t="str">
        <f>IF(O16="","",IF(O16&lt;-9,AU16,AW16))</f>
        <v/>
      </c>
      <c r="BA16" s="66" t="e">
        <f>IF(P16=1000,11,IF(P16=-1000,0,IF(P16&gt;9,(P16+2),IF(P16&lt;0,(-P16),"0"))))</f>
        <v>#VALUE!</v>
      </c>
      <c r="BB16" s="67" t="str">
        <f>IF(P16=1000,0,IF(P16=-1000,11,IF(P16&lt;-9,-(P16-2),IF(P16&gt;0,(P16),"0"))))</f>
        <v/>
      </c>
      <c r="BC16" s="67">
        <f>IF(P16=1000,11,IF(P16=-1000,0,IF(P16&gt;0,11,IF(P16&lt;0,(-P16),"0"))))</f>
        <v>11</v>
      </c>
      <c r="BD16" s="67" t="str">
        <f>IF(P16=1000,0,IF(P16=-1000,11,IF(P16&lt;0,11,IF(P16&gt;0,(P16),"0"))))</f>
        <v/>
      </c>
      <c r="BE16" s="68" t="str">
        <f>IF(P16="","",IF(P16&gt;9,BA16,BC16))</f>
        <v/>
      </c>
      <c r="BF16" s="69" t="str">
        <f>IF(P16="","","-")</f>
        <v/>
      </c>
      <c r="BG16" s="70" t="str">
        <f>IF(P16="","",IF(P16&lt;-9,BB16,BD16))</f>
        <v/>
      </c>
      <c r="BH16" s="66" t="e">
        <f>IF(Q16=1000,11,IF(Q16=-1000,0,IF(Q16&gt;9,(Q16+2),IF(Q16&lt;0,(-Q16),"0"))))</f>
        <v>#VALUE!</v>
      </c>
      <c r="BI16" s="67" t="str">
        <f>IF(Q16=1000,0,IF(Q16=-1000,11,IF(Q16&lt;-9,-(Q16-2),IF(Q16&gt;0,(Q16),"0"))))</f>
        <v/>
      </c>
      <c r="BJ16" s="67">
        <f>IF(Q16=1000,11,IF(Q16=-1000,0,IF(Q16&gt;0,11,IF(Q16&lt;0,(-Q16),"0"))))</f>
        <v>11</v>
      </c>
      <c r="BK16" s="67" t="str">
        <f>IF(Q16=1000,0,IF(Q16=-1000,11,IF(Q16&lt;0,11,IF(Q16&gt;0,(Q16),"0"))))</f>
        <v/>
      </c>
      <c r="BL16" s="68" t="str">
        <f>IF(Q16="","",IF(Q16&gt;9,BH16,BJ16))</f>
        <v/>
      </c>
      <c r="BM16" s="69" t="str">
        <f>IF(Q16="","","-")</f>
        <v/>
      </c>
      <c r="BN16" s="70" t="str">
        <f>IF(Q16="","",IF(Q16&lt;-9,BI16,BK16))</f>
        <v/>
      </c>
      <c r="BO16" s="67" t="e">
        <f>IF(R16=1000,11,IF(R16=-1000,0,IF(R16&gt;9,(R16+2),IF(R16&lt;0,(-R16),"0"))))</f>
        <v>#VALUE!</v>
      </c>
      <c r="BP16" s="67" t="str">
        <f>IF(R16=1000,0,IF(R16=-1000,11,IF(R16&lt;-9,-(R16-2),IF(R16&gt;0,(R16),"0"))))</f>
        <v/>
      </c>
      <c r="BQ16" s="67">
        <f>IF(R16=1000,11,IF(R16=-1000,0,IF(R16&gt;0,11,IF(R16&lt;0,(-R16),"0"))))</f>
        <v>11</v>
      </c>
      <c r="BR16" s="67" t="str">
        <f>IF(R16=1000,0,IF(R16=-1000,11,IF(R16&lt;0,11,IF(R16&gt;0,(R16),"0"))))</f>
        <v/>
      </c>
      <c r="BS16" s="68" t="str">
        <f>IF(R16="","",IF(R16&gt;9,BO16,BQ16))</f>
        <v/>
      </c>
      <c r="BT16" s="69" t="str">
        <f>IF(R16="","","-")</f>
        <v/>
      </c>
      <c r="BU16" s="70" t="str">
        <f>IF(R16="","",IF(R16&lt;-9,BP16,BR16))</f>
        <v/>
      </c>
      <c r="BV16" s="67" t="e">
        <f>IF(S16=1000,11,IF(S16=-1000,0,IF(S16&gt;9,(S16+2),IF(S16&lt;0,(-S16),"0"))))</f>
        <v>#VALUE!</v>
      </c>
      <c r="BW16" s="67" t="str">
        <f>IF(S16=1000,0,IF(S16=-1000,11,IF(S16&lt;-9,-(S16-2),IF(S16&gt;0,(S16),"0"))))</f>
        <v/>
      </c>
      <c r="BX16" s="67">
        <f>IF(S16=1000,11,IF(S16=-1000,0,IF(S16&gt;0,11,IF(S16&lt;0,(-S16),"0"))))</f>
        <v>11</v>
      </c>
      <c r="BY16" s="71" t="str">
        <f>IF(S16=1000,0,IF(S16=-1000,11,IF(S16&lt;0,11,IF(S16&gt;0,(S16),"0"))))</f>
        <v/>
      </c>
      <c r="BZ16" s="68" t="str">
        <f>IF(S16="","",IF(S16&gt;9,BV16,BX16))</f>
        <v/>
      </c>
      <c r="CA16" s="69" t="str">
        <f>IF(S16="","","-")</f>
        <v/>
      </c>
      <c r="CB16" s="70" t="str">
        <f>IF(S16="","",IF(S16&lt;-9,BW16,BY16))</f>
        <v/>
      </c>
      <c r="CC16" s="72" t="str">
        <f>IF(O16="","",SUM(T16:X16))</f>
        <v/>
      </c>
      <c r="CD16" s="73" t="str">
        <f>IF(CC16="","","-")</f>
        <v/>
      </c>
      <c r="CE16" s="74" t="str">
        <f>IF(O16="","",SUM(Y16:AC16))</f>
        <v/>
      </c>
      <c r="CP16" s="32"/>
      <c r="CQ16" s="32"/>
    </row>
    <row r="17" spans="1:95" s="31" customFormat="1" ht="15" customHeight="1" x14ac:dyDescent="0.2">
      <c r="A17" s="43"/>
      <c r="B17" s="44"/>
      <c r="C17" s="75">
        <v>2</v>
      </c>
      <c r="D17" s="76" t="str">
        <f>IF(A17="","",VLOOKUP(A17,СписокКМ!D:I,2,FALSE))</f>
        <v/>
      </c>
      <c r="E17" s="47"/>
      <c r="F17" s="77" t="str">
        <f>IF(B17="","",VLOOKUP(B17,СписокКМ!D:I,2,FALSE))</f>
        <v/>
      </c>
      <c r="G17" s="49"/>
      <c r="H17" s="41"/>
      <c r="I17" s="581"/>
      <c r="J17" s="581"/>
      <c r="K17" s="581"/>
      <c r="L17" s="581"/>
      <c r="M17" s="51"/>
      <c r="N17" s="42"/>
      <c r="O17" s="79" t="str">
        <f>IF(I17="","",IF(I17="0",1000,IF(I17="-0",-1000,I17*1)))</f>
        <v/>
      </c>
      <c r="P17" s="79" t="str">
        <f t="shared" si="3"/>
        <v/>
      </c>
      <c r="Q17" s="79" t="str">
        <f t="shared" si="3"/>
        <v/>
      </c>
      <c r="R17" s="79" t="str">
        <f t="shared" si="3"/>
        <v/>
      </c>
      <c r="S17" s="80" t="str">
        <f t="shared" si="3"/>
        <v/>
      </c>
      <c r="T17" s="55" t="str">
        <f t="shared" si="4"/>
        <v/>
      </c>
      <c r="U17" s="56" t="str">
        <f t="shared" si="4"/>
        <v/>
      </c>
      <c r="V17" s="56" t="str">
        <f t="shared" si="4"/>
        <v/>
      </c>
      <c r="W17" s="56" t="str">
        <f t="shared" si="4"/>
        <v/>
      </c>
      <c r="X17" s="56" t="str">
        <f t="shared" si="4"/>
        <v/>
      </c>
      <c r="Y17" s="57" t="str">
        <f t="shared" si="5"/>
        <v/>
      </c>
      <c r="Z17" s="57" t="str">
        <f t="shared" si="5"/>
        <v/>
      </c>
      <c r="AA17" s="57" t="str">
        <f t="shared" si="5"/>
        <v/>
      </c>
      <c r="AB17" s="57" t="str">
        <f t="shared" si="5"/>
        <v/>
      </c>
      <c r="AC17" s="57" t="str">
        <f t="shared" si="5"/>
        <v/>
      </c>
      <c r="AD17" s="58" t="str">
        <f>IF(CC17="","",IF(CC17&gt;CE17,1,-1))</f>
        <v/>
      </c>
      <c r="AE17" s="58" t="str">
        <f>IF(CC17="","",IF(CC17&lt;CE17,1,-1))</f>
        <v/>
      </c>
      <c r="AF17" s="59">
        <f>IF(CC17&gt;CE17,1,0)</f>
        <v>0</v>
      </c>
      <c r="AG17" s="60">
        <f>IF(CE17&gt;CC17,1,0)</f>
        <v>0</v>
      </c>
      <c r="AH17" s="81" t="str">
        <f>IF(O17="","",AX17*1)</f>
        <v/>
      </c>
      <c r="AI17" s="584" t="str">
        <f>IF(P17="","",BE17*1)</f>
        <v/>
      </c>
      <c r="AJ17" s="584" t="str">
        <f>IF(Q17="","",BL17*1)</f>
        <v/>
      </c>
      <c r="AK17" s="584" t="str">
        <f>IF(R17="","",BS17*1)</f>
        <v/>
      </c>
      <c r="AL17" s="584" t="str">
        <f>IF(S17="","",BZ17*1)</f>
        <v/>
      </c>
      <c r="AM17" s="594" t="str">
        <f>IF(O17="","",AZ17*1)</f>
        <v/>
      </c>
      <c r="AN17" s="594" t="str">
        <f>IF(P17="","",BG17*1)</f>
        <v/>
      </c>
      <c r="AO17" s="594" t="str">
        <f>IF(Q17="","",BN17*1)</f>
        <v/>
      </c>
      <c r="AP17" s="594" t="str">
        <f>IF(R17="","",BU17*1)</f>
        <v/>
      </c>
      <c r="AQ17" s="594" t="str">
        <f>IF(S17="","",CB17*1)</f>
        <v/>
      </c>
      <c r="AR17" s="64">
        <f>SUM(AH17:AL17)</f>
        <v>0</v>
      </c>
      <c r="AS17" s="65">
        <f>SUM(AM17:AQ17)</f>
        <v>0</v>
      </c>
      <c r="AT17" s="66">
        <f>IF(O17=1000,11,IF(O17=-1000,0,IF(O17&gt;0,11,IF(O17&lt;0,(-O17),"0"))))</f>
        <v>11</v>
      </c>
      <c r="AU17" s="67" t="str">
        <f>IF(O17=1000,0,IF(O17=-1000,11,IF(O17&lt;-9,-(O17-2),IF(O17&gt;0,(O17),"0"))))</f>
        <v/>
      </c>
      <c r="AV17" s="66" t="e">
        <f>IF(O17=1000,11,IF(O17=-1000,0,IF(O17&gt;9,(O17+2),IF(O17&lt;0,(-O17),"0"))))</f>
        <v>#VALUE!</v>
      </c>
      <c r="AW17" s="67" t="str">
        <f>IF(O17=1000,0,IF(O17=-1000,11,IF(O17&lt;0,11,IF(O17&gt;0,(O17),"0"))))</f>
        <v/>
      </c>
      <c r="AX17" s="593" t="str">
        <f>IF(O17="","",IF(O17&gt;9,AV17,AT17))</f>
        <v/>
      </c>
      <c r="AY17" s="590" t="str">
        <f>IF(O17="","","-")</f>
        <v/>
      </c>
      <c r="AZ17" s="591" t="str">
        <f>IF(O17="","",IF(O17&lt;-9,AU17,AW17))</f>
        <v/>
      </c>
      <c r="BA17" s="66" t="e">
        <f>IF(P17=1000,11,IF(P17=-1000,0,IF(P17&gt;9,(P17+2),IF(P17&lt;0,(-P17),"0"))))</f>
        <v>#VALUE!</v>
      </c>
      <c r="BB17" s="67" t="str">
        <f>IF(P17=1000,0,IF(P17=-1000,11,IF(P17&lt;-9,-(P17-2),IF(P17&gt;0,(P17),"0"))))</f>
        <v/>
      </c>
      <c r="BC17" s="67">
        <f>IF(P17=1000,11,IF(P17=-1000,0,IF(P17&gt;0,11,IF(P17&lt;0,(-P17),"0"))))</f>
        <v>11</v>
      </c>
      <c r="BD17" s="67" t="str">
        <f>IF(P17=1000,0,IF(P17=-1000,11,IF(P17&lt;0,11,IF(P17&gt;0,(P17),"0"))))</f>
        <v/>
      </c>
      <c r="BE17" s="593" t="str">
        <f>IF(P17="","",IF(P17&gt;9,BA17,BC17))</f>
        <v/>
      </c>
      <c r="BF17" s="590" t="str">
        <f>IF(P17="","","-")</f>
        <v/>
      </c>
      <c r="BG17" s="591" t="str">
        <f>IF(P17="","",IF(P17&lt;-9,BB17,BD17))</f>
        <v/>
      </c>
      <c r="BH17" s="66" t="e">
        <f>IF(Q17=1000,11,IF(Q17=-1000,0,IF(Q17&gt;9,(Q17+2),IF(Q17&lt;0,(-Q17),"0"))))</f>
        <v>#VALUE!</v>
      </c>
      <c r="BI17" s="67" t="str">
        <f>IF(Q17=1000,0,IF(Q17=-1000,11,IF(Q17&lt;-9,-(Q17-2),IF(Q17&gt;0,(Q17),"0"))))</f>
        <v/>
      </c>
      <c r="BJ17" s="67">
        <f>IF(Q17=1000,11,IF(Q17=-1000,0,IF(Q17&gt;0,11,IF(Q17&lt;0,(-Q17),"0"))))</f>
        <v>11</v>
      </c>
      <c r="BK17" s="67" t="str">
        <f>IF(Q17=1000,0,IF(Q17=-1000,11,IF(Q17&lt;0,11,IF(Q17&gt;0,(Q17),"0"))))</f>
        <v/>
      </c>
      <c r="BL17" s="593" t="str">
        <f>IF(Q17="","",IF(Q17&gt;9,BH17,BJ17))</f>
        <v/>
      </c>
      <c r="BM17" s="590" t="str">
        <f>IF(Q17="","","-")</f>
        <v/>
      </c>
      <c r="BN17" s="591" t="str">
        <f>IF(Q17="","",IF(Q17&lt;-9,BI17,BK17))</f>
        <v/>
      </c>
      <c r="BO17" s="67" t="e">
        <f>IF(R17=1000,11,IF(R17=-1000,0,IF(R17&gt;9,(R17+2),IF(R17&lt;0,(-R17),"0"))))</f>
        <v>#VALUE!</v>
      </c>
      <c r="BP17" s="67" t="str">
        <f>IF(R17=1000,0,IF(R17=-1000,11,IF(R17&lt;-9,-(R17-2),IF(R17&gt;0,(R17),"0"))))</f>
        <v/>
      </c>
      <c r="BQ17" s="67">
        <f>IF(R17=1000,11,IF(R17=-1000,0,IF(R17&gt;0,11,IF(R17&lt;0,(-R17),"0"))))</f>
        <v>11</v>
      </c>
      <c r="BR17" s="67" t="str">
        <f>IF(R17=1000,0,IF(R17=-1000,11,IF(R17&lt;0,11,IF(R17&gt;0,(R17),"0"))))</f>
        <v/>
      </c>
      <c r="BS17" s="593" t="str">
        <f>IF(R17="","",IF(R17&gt;9,BO17,BQ17))</f>
        <v/>
      </c>
      <c r="BT17" s="590" t="str">
        <f>IF(R17="","","-")</f>
        <v/>
      </c>
      <c r="BU17" s="591" t="str">
        <f>IF(R17="","",IF(R17&lt;-9,BP17,BR17))</f>
        <v/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593" t="str">
        <f>IF(S17="","",IF(S17&gt;9,BV17,BX17))</f>
        <v/>
      </c>
      <c r="CA17" s="590" t="str">
        <f>IF(S17="","","-")</f>
        <v/>
      </c>
      <c r="CB17" s="591" t="str">
        <f>IF(S17="","",IF(S17&lt;-9,BW17,BY17))</f>
        <v/>
      </c>
      <c r="CC17" s="596" t="str">
        <f>IF(O17="","",SUM(T17:X17))</f>
        <v/>
      </c>
      <c r="CD17" s="582" t="str">
        <f>IF(CC17="","","-")</f>
        <v/>
      </c>
      <c r="CE17" s="597" t="str">
        <f>IF(O17="","",SUM(Y17:AC17))</f>
        <v/>
      </c>
      <c r="CP17" s="32"/>
      <c r="CQ17" s="32"/>
    </row>
    <row r="18" spans="1:95" s="31" customFormat="1" ht="15" customHeight="1" x14ac:dyDescent="0.2">
      <c r="A18" s="43"/>
      <c r="B18" s="44"/>
      <c r="C18" s="1250">
        <v>3</v>
      </c>
      <c r="D18" s="76" t="str">
        <f>IF(A18="","",VLOOKUP(A18,СписокКМ!D:I,2,FALSE))</f>
        <v/>
      </c>
      <c r="E18" s="47"/>
      <c r="F18" s="77" t="str">
        <f>IF(B18="","",VLOOKUP(B18,СписокКМ!D:I,2,FALSE))</f>
        <v/>
      </c>
      <c r="G18" s="49"/>
      <c r="H18" s="41"/>
      <c r="I18" s="1252"/>
      <c r="J18" s="1252"/>
      <c r="K18" s="1252"/>
      <c r="L18" s="1252"/>
      <c r="M18" s="1252"/>
      <c r="N18" s="42"/>
      <c r="O18" s="1244" t="str">
        <f>IF(I18="","",IF(I18="0",1000,IF(I18="-0",-1000,I18*1)))</f>
        <v/>
      </c>
      <c r="P18" s="1244" t="str">
        <f>IF(J18="","",IF(J18="0",1000,IF(J18="-0",-1000,J18*1)))</f>
        <v/>
      </c>
      <c r="Q18" s="1244" t="str">
        <f>IF(K18="","",IF(K18="0",1000,IF(K18="-0",-1000,K18*1)))</f>
        <v/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 t="str">
        <f>IF(O18="","",IF(O18&gt;0,1,0))</f>
        <v/>
      </c>
      <c r="U18" s="1284" t="str">
        <f>IF(P18="","",IF(P18&gt;0,1,0))</f>
        <v/>
      </c>
      <c r="V18" s="1284" t="str">
        <f>IF(Q18="","",IF(Q18&gt;0,1,0))</f>
        <v/>
      </c>
      <c r="W18" s="1284" t="str">
        <f>IF(R18="","",IF(R18&gt;0,1,0))</f>
        <v/>
      </c>
      <c r="X18" s="1284" t="str">
        <f>IF(S18="","",IF(S18&gt;0,1,0))</f>
        <v/>
      </c>
      <c r="Y18" s="1278" t="str">
        <f>IF(O18="","",IF(O18&lt;0,1,0))</f>
        <v/>
      </c>
      <c r="Z18" s="1278" t="str">
        <f>IF(P18="","",IF(P18&lt;0,1,0))</f>
        <v/>
      </c>
      <c r="AA18" s="1278" t="str">
        <f>IF(Q18="","",IF(Q18&lt;0,1,0))</f>
        <v/>
      </c>
      <c r="AB18" s="1278" t="str">
        <f>IF(R18="","",IF(R18&lt;0,1,0))</f>
        <v/>
      </c>
      <c r="AC18" s="1278" t="str">
        <f>IF(S18="","",IF(S18&lt;0,1,0))</f>
        <v/>
      </c>
      <c r="AD18" s="1280" t="str">
        <f>IF(CC18="","",IF(CC18&gt;CE18,1,-1))</f>
        <v/>
      </c>
      <c r="AE18" s="1280" t="str">
        <f>IF(CC18="","",IF(CC18&lt;CE18,1,-1))</f>
        <v/>
      </c>
      <c r="AF18" s="1282">
        <f>IF(CC18&gt;CE18,1,0)</f>
        <v>0</v>
      </c>
      <c r="AG18" s="1272">
        <f>IF(CE18&gt;CC18,1,0)</f>
        <v>0</v>
      </c>
      <c r="AH18" s="1274" t="str">
        <f>IF(O18="","",AX18*1)</f>
        <v/>
      </c>
      <c r="AI18" s="1276" t="str">
        <f>IF(P18="","",BE18*1)</f>
        <v/>
      </c>
      <c r="AJ18" s="1276" t="str">
        <f>IF(Q18="","",BL18*1)</f>
        <v/>
      </c>
      <c r="AK18" s="1276" t="str">
        <f>IF(R18="","",BS18*1)</f>
        <v/>
      </c>
      <c r="AL18" s="1276" t="str">
        <f>IF(S18="","",BZ18*1)</f>
        <v/>
      </c>
      <c r="AM18" s="1298" t="str">
        <f>IF(O18="","",AZ18*1)</f>
        <v/>
      </c>
      <c r="AN18" s="1298" t="str">
        <f>IF(P18="","",BG18*1)</f>
        <v/>
      </c>
      <c r="AO18" s="1298" t="str">
        <f>IF(Q18="","",BN18*1)</f>
        <v/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11</v>
      </c>
      <c r="AU18" s="1286" t="str">
        <f>IF(O18=1000,0,IF(O18=-1000,11,IF(O18&lt;-9,-(O18-2),IF(O18&gt;0,(O18),"0"))))</f>
        <v/>
      </c>
      <c r="AV18" s="1286" t="e">
        <f>IF(O18=1000,11,IF(O18=-1000,0,IF(O18&gt;9,(O18+2),IF(O18&lt;0,(-O18),"0"))))</f>
        <v>#VALUE!</v>
      </c>
      <c r="AW18" s="1286" t="str">
        <f>IF(O18=1000,0,IF(O18=-1000,11,IF(O18&lt;0,11,IF(O18&gt;0,(O18),"0"))))</f>
        <v/>
      </c>
      <c r="AX18" s="1296" t="str">
        <f>IF(O18="","",IF(O18&gt;9,AV18,AT18))</f>
        <v/>
      </c>
      <c r="AY18" s="1288" t="str">
        <f>IF(O18="","","-")</f>
        <v/>
      </c>
      <c r="AZ18" s="1290" t="str">
        <f>IF(O18="","",IF(O18&lt;-9,AU18,AW18))</f>
        <v/>
      </c>
      <c r="BA18" s="1286" t="e">
        <f>IF(P18=1000,11,IF(P18=-1000,0,IF(P18&gt;9,(P18+2),IF(P18&lt;0,(-P18),"0"))))</f>
        <v>#VALUE!</v>
      </c>
      <c r="BB18" s="1286" t="str">
        <f>IF(P18=1000,0,IF(P18=-1000,11,IF(P18&lt;-9,-(P18-2),IF(P18&gt;0,(P18),"0"))))</f>
        <v/>
      </c>
      <c r="BC18" s="1286">
        <f>IF(P18=1000,11,IF(P18=-1000,0,IF(P18&gt;0,11,IF(P18&lt;0,(-P18),"0"))))</f>
        <v>11</v>
      </c>
      <c r="BD18" s="1286" t="str">
        <f>IF(P18=1000,0,IF(P18=-1000,11,IF(P18&lt;0,11,IF(P18&gt;0,(P18),"0"))))</f>
        <v/>
      </c>
      <c r="BE18" s="1296" t="str">
        <f>IF(P18="","",IF(P18&gt;9,BA18,BC18))</f>
        <v/>
      </c>
      <c r="BF18" s="1288" t="str">
        <f>IF(P18="","","-")</f>
        <v/>
      </c>
      <c r="BG18" s="1290" t="str">
        <f>IF(P18="","",IF(P18&lt;-9,BB18,BD18))</f>
        <v/>
      </c>
      <c r="BH18" s="1286" t="e">
        <f>IF(Q18=1000,11,IF(Q18=-1000,0,IF(Q18&gt;9,(Q18+2),IF(Q18&lt;0,(-Q18),"0"))))</f>
        <v>#VALUE!</v>
      </c>
      <c r="BI18" s="1286" t="str">
        <f>IF(Q18=1000,0,IF(Q18=-1000,11,IF(Q18&lt;-9,-(Q18-2),IF(Q18&gt;0,(Q18),"0"))))</f>
        <v/>
      </c>
      <c r="BJ18" s="1286">
        <f>IF(Q18=1000,11,IF(Q18=-1000,0,IF(Q18&gt;0,11,IF(Q18&lt;0,(-Q18),"0"))))</f>
        <v>11</v>
      </c>
      <c r="BK18" s="1286" t="str">
        <f>IF(Q18=1000,0,IF(Q18=-1000,11,IF(Q18&lt;0,11,IF(Q18&gt;0,(Q18),"0"))))</f>
        <v/>
      </c>
      <c r="BL18" s="1296" t="str">
        <f>IF(Q18="","",IF(Q18&gt;9,BH18,BJ18))</f>
        <v/>
      </c>
      <c r="BM18" s="1288" t="str">
        <f>IF(Q18="","","-")</f>
        <v/>
      </c>
      <c r="BN18" s="1290" t="str">
        <f>IF(Q18="","",IF(Q18&lt;-9,BI18,BK18))</f>
        <v/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296" t="str">
        <f>IF(R18="","",IF(R18&gt;9,BO18,BQ18))</f>
        <v/>
      </c>
      <c r="BT18" s="1288" t="str">
        <f>IF(R18="","","-")</f>
        <v/>
      </c>
      <c r="BU18" s="1290" t="str">
        <f>IF(R18="","",IF(R18&lt;-9,BP18,BR18))</f>
        <v/>
      </c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 t="str">
        <f>IF(O18="","",SUM(T18:X19))</f>
        <v/>
      </c>
      <c r="CD18" s="1304" t="str">
        <f>IF(CC18="","","-")</f>
        <v/>
      </c>
      <c r="CE18" s="1306" t="str">
        <f>IF(O18="","",SUM(Y18:AC19))</f>
        <v/>
      </c>
      <c r="CP18" s="32"/>
      <c r="CQ18" s="32"/>
    </row>
    <row r="19" spans="1:95" s="31" customFormat="1" ht="15" customHeight="1" x14ac:dyDescent="0.2">
      <c r="A19" s="43"/>
      <c r="B19" s="44"/>
      <c r="C19" s="1251"/>
      <c r="D19" s="46" t="str">
        <f>IF(A19="","",VLOOKUP(A19,СписокКМ!D:I,2,FALSE))</f>
        <v/>
      </c>
      <c r="E19" s="47"/>
      <c r="F19" s="48" t="str">
        <f>IF(B19="","",VLOOKUP(B19,СписокКМ!D:I,2,FALSE))</f>
        <v/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297"/>
      <c r="BT19" s="1289"/>
      <c r="BU19" s="1291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 t="str">
        <f>IF(A16="","",A16)</f>
        <v/>
      </c>
      <c r="B20" s="99" t="str">
        <f>IF(B16="","",B17)</f>
        <v/>
      </c>
      <c r="C20" s="75">
        <v>4</v>
      </c>
      <c r="D20" s="100" t="str">
        <f>IF(A20="","",VLOOKUP(A20,СписокКМ!D:I,2,FALSE))</f>
        <v/>
      </c>
      <c r="E20" s="101"/>
      <c r="F20" s="77" t="str">
        <f>IF(B20="","",VLOOKUP(B20,СписокКМ!D:I,2,FALSE))</f>
        <v/>
      </c>
      <c r="G20" s="102"/>
      <c r="H20" s="41"/>
      <c r="I20" s="581"/>
      <c r="J20" s="581"/>
      <c r="K20" s="581"/>
      <c r="L20" s="581"/>
      <c r="M20" s="581"/>
      <c r="N20" s="42"/>
      <c r="O20" s="79" t="str">
        <f>IF(I20="","",IF(I20="0",1000,IF(I20="-0",-1000,I20*1)))</f>
        <v/>
      </c>
      <c r="P20" s="79" t="str">
        <f t="shared" ref="P20:S21" si="6">IF(J20="","",IF(J20="0",1000,IF(J20="-0",-1000,J20*1)))</f>
        <v/>
      </c>
      <c r="Q20" s="79" t="str">
        <f t="shared" si="6"/>
        <v/>
      </c>
      <c r="R20" s="79" t="str">
        <f t="shared" si="6"/>
        <v/>
      </c>
      <c r="S20" s="80" t="str">
        <f t="shared" si="6"/>
        <v/>
      </c>
      <c r="T20" s="579" t="str">
        <f t="shared" ref="T20:X21" si="7">IF(O20="","",IF(O20&gt;0,1,0))</f>
        <v/>
      </c>
      <c r="U20" s="588" t="str">
        <f t="shared" si="7"/>
        <v/>
      </c>
      <c r="V20" s="588" t="str">
        <f t="shared" si="7"/>
        <v/>
      </c>
      <c r="W20" s="588" t="str">
        <f t="shared" si="7"/>
        <v/>
      </c>
      <c r="X20" s="588" t="str">
        <f t="shared" si="7"/>
        <v/>
      </c>
      <c r="Y20" s="585" t="str">
        <f t="shared" ref="Y20:AC21" si="8">IF(O20="","",IF(O20&lt;0,1,0))</f>
        <v/>
      </c>
      <c r="Z20" s="585" t="str">
        <f t="shared" si="8"/>
        <v/>
      </c>
      <c r="AA20" s="585" t="str">
        <f t="shared" si="8"/>
        <v/>
      </c>
      <c r="AB20" s="585" t="str">
        <f t="shared" si="8"/>
        <v/>
      </c>
      <c r="AC20" s="585" t="str">
        <f t="shared" si="8"/>
        <v/>
      </c>
      <c r="AD20" s="586" t="str">
        <f>IF(CC20="","",IF(CC20&gt;CE20,1,-1))</f>
        <v/>
      </c>
      <c r="AE20" s="586" t="str">
        <f>IF(CC20="","",IF(CC20&lt;CE20,1,-1))</f>
        <v/>
      </c>
      <c r="AF20" s="587">
        <f>IF(CC20&gt;CE20,1,0)</f>
        <v>0</v>
      </c>
      <c r="AG20" s="583">
        <f>IF(CE20&gt;CC20,1,0)</f>
        <v>0</v>
      </c>
      <c r="AH20" s="81" t="str">
        <f>IF(O20="","",AX20*1)</f>
        <v/>
      </c>
      <c r="AI20" s="584" t="str">
        <f>IF(P20="","",BE20*1)</f>
        <v/>
      </c>
      <c r="AJ20" s="584" t="str">
        <f>IF(Q20="","",BL20*1)</f>
        <v/>
      </c>
      <c r="AK20" s="584" t="str">
        <f>IF(R20="","",BS20*1)</f>
        <v/>
      </c>
      <c r="AL20" s="584" t="str">
        <f>IF(S20="","",BZ20*1)</f>
        <v/>
      </c>
      <c r="AM20" s="594" t="str">
        <f>IF(O20="","",AZ20*1)</f>
        <v/>
      </c>
      <c r="AN20" s="594" t="str">
        <f>IF(P20="","",BG20*1)</f>
        <v/>
      </c>
      <c r="AO20" s="594" t="str">
        <f>IF(Q20="","",BN20*1)</f>
        <v/>
      </c>
      <c r="AP20" s="594" t="str">
        <f>IF(R20="","",BU20*1)</f>
        <v/>
      </c>
      <c r="AQ20" s="594" t="str">
        <f>IF(S20="","",CB20*1)</f>
        <v/>
      </c>
      <c r="AR20" s="595">
        <f>SUM(AH20:AL20)</f>
        <v>0</v>
      </c>
      <c r="AS20" s="592">
        <f>SUM(AM20:AQ20)</f>
        <v>0</v>
      </c>
      <c r="AT20" s="111">
        <f>IF(O20=1000,11,IF(O20=-1000,0,IF(O20&gt;0,11,IF(O20&lt;0,(-O20),"0"))))</f>
        <v>11</v>
      </c>
      <c r="AU20" s="589" t="str">
        <f>IF(O20=1000,0,IF(O20=-1000,11,IF(O20&lt;-9,-(O20-2),IF(O20&gt;0,(O20),"0"))))</f>
        <v/>
      </c>
      <c r="AV20" s="111" t="e">
        <f>IF(O20=1000,11,IF(O20=-1000,0,IF(O20&gt;9,(O20+2),IF(O20&lt;0,(-O20),"0"))))</f>
        <v>#VALUE!</v>
      </c>
      <c r="AW20" s="589" t="str">
        <f>IF(O20=1000,0,IF(O20=-1000,11,IF(O20&lt;0,11,IF(O20&gt;0,(O20),"0"))))</f>
        <v/>
      </c>
      <c r="AX20" s="593" t="str">
        <f>IF(O20="","",IF(O20&gt;9,AV20,AT20))</f>
        <v/>
      </c>
      <c r="AY20" s="590" t="str">
        <f>IF(O20="","","-")</f>
        <v/>
      </c>
      <c r="AZ20" s="591" t="str">
        <f>IF(O20="","",IF(O20&lt;-9,AU20,AW20))</f>
        <v/>
      </c>
      <c r="BA20" s="111" t="e">
        <f>IF(P20=1000,11,IF(P20=-1000,0,IF(P20&gt;9,(P20+2),IF(P20&lt;0,(-P20),"0"))))</f>
        <v>#VALUE!</v>
      </c>
      <c r="BB20" s="589" t="str">
        <f>IF(P20=1000,0,IF(P20=-1000,11,IF(P20&lt;-9,-(P20-2),IF(P20&gt;0,(P20),"0"))))</f>
        <v/>
      </c>
      <c r="BC20" s="589">
        <f>IF(P20=1000,11,IF(P20=-1000,0,IF(P20&gt;0,11,IF(P20&lt;0,(-P20),"0"))))</f>
        <v>11</v>
      </c>
      <c r="BD20" s="589" t="str">
        <f>IF(P20=1000,0,IF(P20=-1000,11,IF(P20&lt;0,11,IF(P20&gt;0,(P20),"0"))))</f>
        <v/>
      </c>
      <c r="BE20" s="593" t="str">
        <f>IF(P20="","",IF(P20&gt;9,BA20,BC20))</f>
        <v/>
      </c>
      <c r="BF20" s="590" t="str">
        <f>IF(P20="","","-")</f>
        <v/>
      </c>
      <c r="BG20" s="591" t="str">
        <f>IF(P20="","",IF(P20&lt;-9,BB20,BD20))</f>
        <v/>
      </c>
      <c r="BH20" s="111" t="e">
        <f>IF(Q20=1000,11,IF(Q20=-1000,0,IF(Q20&gt;9,(Q20+2),IF(Q20&lt;0,(-Q20),"0"))))</f>
        <v>#VALUE!</v>
      </c>
      <c r="BI20" s="589" t="str">
        <f>IF(Q20=1000,0,IF(Q20=-1000,11,IF(Q20&lt;-9,-(Q20-2),IF(Q20&gt;0,(Q20),"0"))))</f>
        <v/>
      </c>
      <c r="BJ20" s="589">
        <f>IF(Q20=1000,11,IF(Q20=-1000,0,IF(Q20&gt;0,11,IF(Q20&lt;0,(-Q20),"0"))))</f>
        <v>11</v>
      </c>
      <c r="BK20" s="589" t="str">
        <f>IF(Q20=1000,0,IF(Q20=-1000,11,IF(Q20&lt;0,11,IF(Q20&gt;0,(Q20),"0"))))</f>
        <v/>
      </c>
      <c r="BL20" s="593" t="str">
        <f>IF(Q20="","",IF(Q20&gt;9,BH20,BJ20))</f>
        <v/>
      </c>
      <c r="BM20" s="590" t="str">
        <f>IF(Q20="","","-")</f>
        <v/>
      </c>
      <c r="BN20" s="591" t="str">
        <f>IF(Q20="","",IF(Q20&lt;-9,BI20,BK20))</f>
        <v/>
      </c>
      <c r="BO20" s="589" t="e">
        <f>IF(R20=1000,11,IF(R20=-1000,0,IF(R20&gt;9,(R20+2),IF(R20&lt;0,(-R20),"0"))))</f>
        <v>#VALUE!</v>
      </c>
      <c r="BP20" s="589" t="str">
        <f>IF(R20=1000,0,IF(R20=-1000,11,IF(R20&lt;-9,-(R20-2),IF(R20&gt;0,(R20),"0"))))</f>
        <v/>
      </c>
      <c r="BQ20" s="589">
        <f>IF(R20=1000,11,IF(R20=-1000,0,IF(R20&gt;0,11,IF(R20&lt;0,(-R20),"0"))))</f>
        <v>11</v>
      </c>
      <c r="BR20" s="589" t="str">
        <f>IF(R20=1000,0,IF(R20=-1000,11,IF(R20&lt;0,11,IF(R20&gt;0,(R20),"0"))))</f>
        <v/>
      </c>
      <c r="BS20" s="593" t="str">
        <f>IF(R20="","",IF(R20&gt;9,BO20,BQ20))</f>
        <v/>
      </c>
      <c r="BT20" s="590" t="str">
        <f>IF(R20="","","-")</f>
        <v/>
      </c>
      <c r="BU20" s="591" t="str">
        <f>IF(R20="","",IF(R20&lt;-9,BP20,BR20))</f>
        <v/>
      </c>
      <c r="BV20" s="589" t="e">
        <f>IF(S20=1000,11,IF(S20=-1000,0,IF(S20&gt;9,(S20+2),IF(S20&lt;0,(-S20),"0"))))</f>
        <v>#VALUE!</v>
      </c>
      <c r="BW20" s="589" t="str">
        <f>IF(S20=1000,0,IF(S20=-1000,11,IF(S20&lt;-9,-(S20-2),IF(S20&gt;0,(S20),"0"))))</f>
        <v/>
      </c>
      <c r="BX20" s="589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593" t="str">
        <f>IF(S20="","",IF(S20&gt;9,BV20,BX20))</f>
        <v/>
      </c>
      <c r="CA20" s="590" t="str">
        <f>IF(S20="","","-")</f>
        <v/>
      </c>
      <c r="CB20" s="591" t="str">
        <f>IF(S20="","",IF(S20&lt;-9,BW20,BY20))</f>
        <v/>
      </c>
      <c r="CC20" s="596" t="str">
        <f>IF(O20="","",SUM(T20:X20))</f>
        <v/>
      </c>
      <c r="CD20" s="582" t="str">
        <f>IF(CC20="","","-")</f>
        <v/>
      </c>
      <c r="CE20" s="597" t="str">
        <f>IF(O20="","",SUM(Y20:AC20))</f>
        <v/>
      </c>
      <c r="CP20" s="32"/>
      <c r="CQ20" s="32"/>
    </row>
    <row r="21" spans="1:95" s="31" customFormat="1" ht="15" customHeight="1" thickBot="1" x14ac:dyDescent="0.25">
      <c r="A21" s="99" t="str">
        <f>IF(A16="","",A17)</f>
        <v/>
      </c>
      <c r="B21" s="99" t="str">
        <f>IF(B16="","",B16)</f>
        <v/>
      </c>
      <c r="C21" s="114">
        <v>5</v>
      </c>
      <c r="D21" s="115" t="str">
        <f>IF(A21="","",VLOOKUP(A21,СписокКМ!D:I,2,FALSE))</f>
        <v/>
      </c>
      <c r="E21" s="116"/>
      <c r="F21" s="117" t="str">
        <f>IF(B21="","",VLOOKUP(B21,СписокКМ!D:I,2,FALSE))</f>
        <v/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6"/>
        <v/>
      </c>
      <c r="Q21" s="123" t="str">
        <f t="shared" si="6"/>
        <v/>
      </c>
      <c r="R21" s="123" t="str">
        <f t="shared" si="6"/>
        <v/>
      </c>
      <c r="S21" s="124" t="str">
        <f t="shared" si="6"/>
        <v/>
      </c>
      <c r="T21" s="125" t="str">
        <f t="shared" si="7"/>
        <v/>
      </c>
      <c r="U21" s="126" t="str">
        <f t="shared" si="7"/>
        <v/>
      </c>
      <c r="V21" s="126" t="str">
        <f t="shared" si="7"/>
        <v/>
      </c>
      <c r="W21" s="126" t="str">
        <f t="shared" si="7"/>
        <v/>
      </c>
      <c r="X21" s="126" t="str">
        <f t="shared" si="7"/>
        <v/>
      </c>
      <c r="Y21" s="127" t="str">
        <f t="shared" si="8"/>
        <v/>
      </c>
      <c r="Z21" s="127" t="str">
        <f t="shared" si="8"/>
        <v/>
      </c>
      <c r="AA21" s="127" t="str">
        <f t="shared" si="8"/>
        <v/>
      </c>
      <c r="AB21" s="127" t="str">
        <f t="shared" si="8"/>
        <v/>
      </c>
      <c r="AC21" s="127" t="str">
        <f t="shared" si="8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/>
      <c r="B23" s="35"/>
      <c r="C23" s="1225">
        <f>1+C14</f>
        <v>3</v>
      </c>
      <c r="D23" s="1227" t="str">
        <f>IF(A23="","",VLOOKUP(A23,СписокКМ!$A$186:$D$248,3,FALSE))</f>
        <v/>
      </c>
      <c r="E23" s="1228" t="str">
        <f>IF(B23="","",VLOOKUP(B23,СписокКМ!E:J,2,FALSE))</f>
        <v/>
      </c>
      <c r="F23" s="1231" t="str">
        <f>IF(B23="","",VLOOKUP(B23,СписокКМ!$A$186:$D$248,3,FALSE))</f>
        <v/>
      </c>
      <c r="G23" s="1232" t="str">
        <f>IF(D23="","",VLOOKUP(D23,СписокКМ!G:L,2,FALSE))</f>
        <v/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 t="str">
        <f>IF(A23="","",VLOOKUP(A23,'[60]Протокол команд'!A:K,8,FALSE))</f>
        <v/>
      </c>
      <c r="U23" s="39" t="e">
        <f>T23*5-4</f>
        <v>#VALUE!</v>
      </c>
      <c r="V23" s="39" t="e">
        <f>T23*5</f>
        <v>#VALUE!</v>
      </c>
      <c r="W23" s="39" t="e">
        <f>CONCATENATE(U23,"-",V23)</f>
        <v>#VALUE!</v>
      </c>
      <c r="X23" s="39" t="str">
        <f>IF(A23="","",VLOOKUP(A23,'[60]Протокол команд'!A:K,10,FALSE))</f>
        <v/>
      </c>
      <c r="Y23" s="39" t="e">
        <f>X23*5-4</f>
        <v>#VALUE!</v>
      </c>
      <c r="Z23" s="39" t="e">
        <f>X23*5</f>
        <v>#VALUE!</v>
      </c>
      <c r="AA23" s="39" t="e">
        <f>CONCATENATE(Y23,"-",Z23)</f>
        <v>#VALUE!</v>
      </c>
      <c r="AB23" s="1241" t="str">
        <f>IF(O25="","",SUM(AF25:AF30))</f>
        <v/>
      </c>
      <c r="AC23" s="1242"/>
      <c r="AD23" s="1243"/>
      <c r="AE23" s="1242" t="str">
        <f>IF(O25="","",SUM(AG25:AG30))</f>
        <v/>
      </c>
      <c r="AF23" s="1242"/>
      <c r="AG23" s="1264"/>
      <c r="AH23" s="1241">
        <f>SUM(CC25:CC30)</f>
        <v>0</v>
      </c>
      <c r="AI23" s="1242"/>
      <c r="AJ23" s="1243"/>
      <c r="AK23" s="1242">
        <f>SUM(CE25:CE30)</f>
        <v>0</v>
      </c>
      <c r="AL23" s="1242"/>
      <c r="AM23" s="1264"/>
      <c r="AN23" s="1265">
        <f>SUM(AR25:AR30)</f>
        <v>0</v>
      </c>
      <c r="AO23" s="1266"/>
      <c r="AP23" s="1267"/>
      <c r="AQ23" s="1266">
        <f>SUM(AS25:AS30)</f>
        <v>0</v>
      </c>
      <c r="AR23" s="1266"/>
      <c r="AS23" s="1268"/>
      <c r="AT23" s="1314"/>
      <c r="AU23" s="1315"/>
      <c r="AV23" s="1315"/>
      <c r="AW23" s="1315"/>
      <c r="AX23" s="1315"/>
      <c r="AY23" s="1315"/>
      <c r="AZ23" s="1315"/>
      <c r="BA23" s="1315"/>
      <c r="BB23" s="1315"/>
      <c r="BC23" s="1315"/>
      <c r="BD23" s="1315"/>
      <c r="BE23" s="1315"/>
      <c r="BF23" s="1315"/>
      <c r="BG23" s="1315"/>
      <c r="BH23" s="1315"/>
      <c r="BI23" s="1315"/>
      <c r="BJ23" s="1315"/>
      <c r="BK23" s="1315"/>
      <c r="BL23" s="1315"/>
      <c r="BM23" s="1315"/>
      <c r="BN23" s="1315"/>
      <c r="BO23" s="1315"/>
      <c r="BP23" s="1315"/>
      <c r="BQ23" s="1315"/>
      <c r="BR23" s="1315"/>
      <c r="BS23" s="1315"/>
      <c r="BT23" s="1315"/>
      <c r="BU23" s="1315"/>
      <c r="BV23" s="1315"/>
      <c r="BW23" s="1315"/>
      <c r="BX23" s="1315"/>
      <c r="BY23" s="1315"/>
      <c r="BZ23" s="1315"/>
      <c r="CA23" s="1315"/>
      <c r="CB23" s="1316"/>
      <c r="CC23" s="1254" t="str">
        <f>IF(O25="","",SUM(AF25:AF30))</f>
        <v/>
      </c>
      <c r="CD23" s="1256" t="str">
        <f>IF(CC23="","","-")</f>
        <v/>
      </c>
      <c r="CE23" s="1258" t="str">
        <f>IF(O25="","",SUM(AG25:AG30))</f>
        <v/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IF(A24="","",VLOOKUP(A24,СписокКМ!D:I,2,FALSE))</f>
        <v/>
      </c>
      <c r="E24" s="1230" t="str">
        <f>IF(B24="","",VLOOKUP(B24,СписокКМ!E:J,2,FALSE))</f>
        <v/>
      </c>
      <c r="F24" s="1233" t="str">
        <f>IF(C24="","",VLOOKUP(C24,СписокКМ!F:K,2,FALSE))</f>
        <v/>
      </c>
      <c r="G24" s="1234" t="str">
        <f>IF(D24="","",VLOOKUP(D24,СписокКМ!G:L,2,FALSE))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/>
      <c r="B25" s="44"/>
      <c r="C25" s="580">
        <v>1</v>
      </c>
      <c r="D25" s="46" t="str">
        <f>IF(A25="","",VLOOKUP(A25,СписокКМ!D:I,2,FALSE))</f>
        <v/>
      </c>
      <c r="E25" s="47"/>
      <c r="F25" s="48" t="str">
        <f>IF(B25="","",VLOOKUP(B25,СписокКМ!D:I,2,FALSE))</f>
        <v/>
      </c>
      <c r="G25" s="49"/>
      <c r="H25" s="50"/>
      <c r="I25" s="51"/>
      <c r="J25" s="51"/>
      <c r="K25" s="51"/>
      <c r="L25" s="51"/>
      <c r="M25" s="51"/>
      <c r="N25" s="52"/>
      <c r="O25" s="53" t="str">
        <f>IF(I25="","",IF(I25="0",1000,IF(I25="-0",-1000,I25*1)))</f>
        <v/>
      </c>
      <c r="P25" s="53" t="str">
        <f t="shared" ref="P25:S26" si="9">IF(J25="","",IF(J25="0",1000,IF(J25="-0",-1000,J25*1)))</f>
        <v/>
      </c>
      <c r="Q25" s="53" t="str">
        <f t="shared" si="9"/>
        <v/>
      </c>
      <c r="R25" s="53" t="str">
        <f t="shared" si="9"/>
        <v/>
      </c>
      <c r="S25" s="54" t="str">
        <f t="shared" si="9"/>
        <v/>
      </c>
      <c r="T25" s="55" t="str">
        <f t="shared" ref="T25:X26" si="10">IF(O25="","",IF(O25&gt;0,1,0))</f>
        <v/>
      </c>
      <c r="U25" s="56" t="str">
        <f t="shared" si="10"/>
        <v/>
      </c>
      <c r="V25" s="56" t="str">
        <f t="shared" si="10"/>
        <v/>
      </c>
      <c r="W25" s="56" t="str">
        <f t="shared" si="10"/>
        <v/>
      </c>
      <c r="X25" s="56" t="str">
        <f t="shared" si="10"/>
        <v/>
      </c>
      <c r="Y25" s="57" t="str">
        <f t="shared" ref="Y25:AC26" si="11">IF(O25="","",IF(O25&lt;0,1,0))</f>
        <v/>
      </c>
      <c r="Z25" s="57" t="str">
        <f t="shared" si="11"/>
        <v/>
      </c>
      <c r="AA25" s="57" t="str">
        <f t="shared" si="11"/>
        <v/>
      </c>
      <c r="AB25" s="57" t="str">
        <f t="shared" si="11"/>
        <v/>
      </c>
      <c r="AC25" s="57" t="str">
        <f t="shared" si="11"/>
        <v/>
      </c>
      <c r="AD25" s="58" t="str">
        <f>IF(CC25="","",IF(CC25&gt;CE25,1,-1))</f>
        <v/>
      </c>
      <c r="AE25" s="58" t="str">
        <f>IF(CC25="","",IF(CC25&lt;CE25,1,-1))</f>
        <v/>
      </c>
      <c r="AF25" s="59">
        <f>IF(CC25&gt;CE25,1,0)</f>
        <v>0</v>
      </c>
      <c r="AG25" s="60">
        <f>IF(CE25&gt;CC25,1,0)</f>
        <v>0</v>
      </c>
      <c r="AH25" s="61" t="str">
        <f>IF(O25="","",AX25*1)</f>
        <v/>
      </c>
      <c r="AI25" s="62" t="str">
        <f>IF(P25="","",BE25*1)</f>
        <v/>
      </c>
      <c r="AJ25" s="62" t="str">
        <f>IF(Q25="","",BL25*1)</f>
        <v/>
      </c>
      <c r="AK25" s="62" t="str">
        <f>IF(R25="","",BS25*1)</f>
        <v/>
      </c>
      <c r="AL25" s="62" t="str">
        <f>IF(S25="","",BZ25*1)</f>
        <v/>
      </c>
      <c r="AM25" s="63" t="str">
        <f>IF(O25="","",AZ25*1)</f>
        <v/>
      </c>
      <c r="AN25" s="63" t="str">
        <f>IF(P25="","",BG25*1)</f>
        <v/>
      </c>
      <c r="AO25" s="63" t="str">
        <f>IF(Q25="","",BN25*1)</f>
        <v/>
      </c>
      <c r="AP25" s="63" t="str">
        <f>IF(R25="","",BU25*1)</f>
        <v/>
      </c>
      <c r="AQ25" s="63" t="str">
        <f>IF(S25="","",CB25*1)</f>
        <v/>
      </c>
      <c r="AR25" s="64">
        <f>SUM(AH25:AL25)</f>
        <v>0</v>
      </c>
      <c r="AS25" s="65">
        <f>SUM(AM25:AQ25)</f>
        <v>0</v>
      </c>
      <c r="AT25" s="66">
        <f>IF(O25=1000,11,IF(O25=-1000,0,IF(O25&gt;0,11,IF(O25&lt;0,(-O25),"0"))))</f>
        <v>11</v>
      </c>
      <c r="AU25" s="67" t="str">
        <f>IF(O25=1000,0,IF(O25=-1000,11,IF(O25&lt;-9,-(O25-2),IF(O25&gt;0,(O25),"0"))))</f>
        <v/>
      </c>
      <c r="AV25" s="66" t="e">
        <f>IF(O25=1000,11,IF(O25=-1000,0,IF(O25&lt;9,11,IF(O25&gt;9,(O25+2),"0"))))</f>
        <v>#VALUE!</v>
      </c>
      <c r="AW25" s="67" t="str">
        <f>IF(O25=1000,0,IF(O25=-1000,11,IF(O25&lt;0,11,IF(O25&gt;0,(O25),"0"))))</f>
        <v/>
      </c>
      <c r="AX25" s="68" t="str">
        <f>IF(O25="","",IF(O25&gt;9,AV25,AT25))</f>
        <v/>
      </c>
      <c r="AY25" s="69" t="str">
        <f>IF(O25="","","-")</f>
        <v/>
      </c>
      <c r="AZ25" s="70" t="str">
        <f>IF(O25="","",IF(O25&lt;-9,AU25,AW25))</f>
        <v/>
      </c>
      <c r="BA25" s="66" t="e">
        <f>IF(P25=1000,11,IF(P25=-1000,0,IF(P25&gt;9,(P25+2),IF(P25&lt;0,(-P25),"0"))))</f>
        <v>#VALUE!</v>
      </c>
      <c r="BB25" s="67" t="str">
        <f>IF(P25=1000,0,IF(P25=-1000,11,IF(P25&lt;-9,-(P25-2),IF(P25&gt;0,(P25),"0"))))</f>
        <v/>
      </c>
      <c r="BC25" s="67">
        <f>IF(P25=1000,11,IF(P25=-1000,0,IF(P25&gt;0,11,IF(P25&lt;0,(-P25),"0"))))</f>
        <v>11</v>
      </c>
      <c r="BD25" s="67" t="str">
        <f>IF(P25=1000,0,IF(P25=-1000,11,IF(P25&lt;0,11,IF(P25&gt;0,(P25),"0"))))</f>
        <v/>
      </c>
      <c r="BE25" s="68" t="str">
        <f>IF(P25="","",IF(P25&gt;9,BA25,BC25))</f>
        <v/>
      </c>
      <c r="BF25" s="69" t="str">
        <f>IF(P25="","","-")</f>
        <v/>
      </c>
      <c r="BG25" s="70" t="str">
        <f>IF(P25="","",IF(P25&lt;-9,BB25,BD25))</f>
        <v/>
      </c>
      <c r="BH25" s="66" t="e">
        <f>IF(Q25=1000,11,IF(Q25=-1000,0,IF(Q25&gt;9,(Q25+2),IF(Q25&lt;0,(-Q25),"0"))))</f>
        <v>#VALUE!</v>
      </c>
      <c r="BI25" s="67" t="str">
        <f>IF(Q25=1000,0,IF(Q25=-1000,11,IF(Q25&lt;-9,-(Q25-2),IF(Q25&gt;0,(Q25),"0"))))</f>
        <v/>
      </c>
      <c r="BJ25" s="67">
        <f>IF(Q25=1000,11,IF(Q25=-1000,0,IF(Q25&gt;0,11,IF(Q25&lt;0,(-Q25),"0"))))</f>
        <v>11</v>
      </c>
      <c r="BK25" s="67" t="str">
        <f>IF(Q25=1000,0,IF(Q25=-1000,11,IF(Q25&lt;0,11,IF(Q25&gt;0,(Q25),"0"))))</f>
        <v/>
      </c>
      <c r="BL25" s="68" t="str">
        <f>IF(Q25="","",IF(Q25&gt;9,BH25,BJ25))</f>
        <v/>
      </c>
      <c r="BM25" s="69" t="str">
        <f>IF(Q25="","","-")</f>
        <v/>
      </c>
      <c r="BN25" s="70" t="str">
        <f>IF(Q25="","",IF(Q25&lt;-9,BI25,BK25))</f>
        <v/>
      </c>
      <c r="BO25" s="67" t="e">
        <f>IF(R25=1000,11,IF(R25=-1000,0,IF(R25&gt;9,(R25+2),IF(R25&lt;0,(-R25),"0"))))</f>
        <v>#VALUE!</v>
      </c>
      <c r="BP25" s="67" t="str">
        <f>IF(R25=1000,0,IF(R25=-1000,11,IF(R25&lt;-9,-(R25-2),IF(R25&gt;0,(R25),"0"))))</f>
        <v/>
      </c>
      <c r="BQ25" s="67">
        <f>IF(R25=1000,11,IF(R25=-1000,0,IF(R25&gt;0,11,IF(R25&lt;0,(-R25),"0"))))</f>
        <v>11</v>
      </c>
      <c r="BR25" s="67" t="str">
        <f>IF(R25=1000,0,IF(R25=-1000,11,IF(R25&lt;0,11,IF(R25&gt;0,(R25),"0"))))</f>
        <v/>
      </c>
      <c r="BS25" s="68" t="str">
        <f>IF(R25="","",IF(R25&gt;9,BO25,BQ25))</f>
        <v/>
      </c>
      <c r="BT25" s="69" t="str">
        <f>IF(R25="","","-")</f>
        <v/>
      </c>
      <c r="BU25" s="70" t="str">
        <f>IF(R25="","",IF(R25&lt;-9,BP25,BR25))</f>
        <v/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 t="str">
        <f>IF(O25="","",SUM(T25:X25))</f>
        <v/>
      </c>
      <c r="CD25" s="73" t="str">
        <f>IF(CC25="","","-")</f>
        <v/>
      </c>
      <c r="CE25" s="74" t="str">
        <f>IF(O25="","",SUM(Y25:AC25))</f>
        <v/>
      </c>
      <c r="CP25" s="32"/>
      <c r="CQ25" s="32"/>
    </row>
    <row r="26" spans="1:95" s="31" customFormat="1" ht="15" customHeight="1" x14ac:dyDescent="0.2">
      <c r="A26" s="43"/>
      <c r="B26" s="44"/>
      <c r="C26" s="75">
        <v>2</v>
      </c>
      <c r="D26" s="76" t="str">
        <f>IF(A26="","",VLOOKUP(A26,СписокКМ!D:I,2,FALSE))</f>
        <v/>
      </c>
      <c r="E26" s="47"/>
      <c r="F26" s="77" t="str">
        <f>IF(B26="","",VLOOKUP(B26,СписокКМ!D:I,2,FALSE))</f>
        <v/>
      </c>
      <c r="G26" s="49"/>
      <c r="H26" s="41"/>
      <c r="I26" s="581"/>
      <c r="J26" s="581"/>
      <c r="K26" s="581"/>
      <c r="L26" s="581"/>
      <c r="M26" s="51"/>
      <c r="N26" s="42"/>
      <c r="O26" s="79" t="str">
        <f>IF(I26="","",IF(I26="0",1000,IF(I26="-0",-1000,I26*1)))</f>
        <v/>
      </c>
      <c r="P26" s="79" t="str">
        <f t="shared" si="9"/>
        <v/>
      </c>
      <c r="Q26" s="79" t="str">
        <f t="shared" si="9"/>
        <v/>
      </c>
      <c r="R26" s="79" t="str">
        <f t="shared" si="9"/>
        <v/>
      </c>
      <c r="S26" s="80" t="str">
        <f t="shared" si="9"/>
        <v/>
      </c>
      <c r="T26" s="55" t="str">
        <f t="shared" si="10"/>
        <v/>
      </c>
      <c r="U26" s="56" t="str">
        <f t="shared" si="10"/>
        <v/>
      </c>
      <c r="V26" s="56" t="str">
        <f t="shared" si="10"/>
        <v/>
      </c>
      <c r="W26" s="56" t="str">
        <f t="shared" si="10"/>
        <v/>
      </c>
      <c r="X26" s="56" t="str">
        <f t="shared" si="10"/>
        <v/>
      </c>
      <c r="Y26" s="57" t="str">
        <f t="shared" si="11"/>
        <v/>
      </c>
      <c r="Z26" s="57" t="str">
        <f t="shared" si="11"/>
        <v/>
      </c>
      <c r="AA26" s="57" t="str">
        <f t="shared" si="11"/>
        <v/>
      </c>
      <c r="AB26" s="57" t="str">
        <f t="shared" si="11"/>
        <v/>
      </c>
      <c r="AC26" s="57" t="str">
        <f t="shared" si="11"/>
        <v/>
      </c>
      <c r="AD26" s="58" t="str">
        <f>IF(CC26="","",IF(CC26&gt;CE26,1,-1))</f>
        <v/>
      </c>
      <c r="AE26" s="58" t="str">
        <f>IF(CC26="","",IF(CC26&lt;CE26,1,-1))</f>
        <v/>
      </c>
      <c r="AF26" s="59">
        <f>IF(CC26&gt;CE26,1,0)</f>
        <v>0</v>
      </c>
      <c r="AG26" s="60">
        <f>IF(CE26&gt;CC26,1,0)</f>
        <v>0</v>
      </c>
      <c r="AH26" s="81" t="str">
        <f>IF(O26="","",AX26*1)</f>
        <v/>
      </c>
      <c r="AI26" s="584" t="str">
        <f>IF(P26="","",BE26*1)</f>
        <v/>
      </c>
      <c r="AJ26" s="584" t="str">
        <f>IF(Q26="","",BL26*1)</f>
        <v/>
      </c>
      <c r="AK26" s="584" t="str">
        <f>IF(R26="","",BS26*1)</f>
        <v/>
      </c>
      <c r="AL26" s="584" t="str">
        <f>IF(S26="","",BZ26*1)</f>
        <v/>
      </c>
      <c r="AM26" s="594" t="str">
        <f>IF(O26="","",AZ26*1)</f>
        <v/>
      </c>
      <c r="AN26" s="594" t="str">
        <f>IF(P26="","",BG26*1)</f>
        <v/>
      </c>
      <c r="AO26" s="594" t="str">
        <f>IF(Q26="","",BN26*1)</f>
        <v/>
      </c>
      <c r="AP26" s="594" t="str">
        <f>IF(R26="","",BU26*1)</f>
        <v/>
      </c>
      <c r="AQ26" s="594" t="str">
        <f>IF(S26="","",CB26*1)</f>
        <v/>
      </c>
      <c r="AR26" s="64">
        <f>SUM(AH26:AL26)</f>
        <v>0</v>
      </c>
      <c r="AS26" s="65">
        <f>SUM(AM26:AQ26)</f>
        <v>0</v>
      </c>
      <c r="AT26" s="66">
        <f>IF(O26=1000,11,IF(O26=-1000,0,IF(O26&gt;0,11,IF(O26&lt;0,(-O26),"0"))))</f>
        <v>11</v>
      </c>
      <c r="AU26" s="67" t="str">
        <f>IF(O26=1000,0,IF(O26=-1000,11,IF(O26&lt;-9,-(O26-2),IF(O26&gt;0,(O26),"0"))))</f>
        <v/>
      </c>
      <c r="AV26" s="66" t="e">
        <f>IF(O26=1000,11,IF(O26=-1000,0,IF(O26&gt;9,(O26+2),IF(O26&lt;0,(-O26),"0"))))</f>
        <v>#VALUE!</v>
      </c>
      <c r="AW26" s="67" t="str">
        <f>IF(O26=1000,0,IF(O26=-1000,11,IF(O26&lt;0,11,IF(O26&gt;0,(O26),"0"))))</f>
        <v/>
      </c>
      <c r="AX26" s="593" t="str">
        <f>IF(O26="","",IF(O26&gt;9,AV26,AT26))</f>
        <v/>
      </c>
      <c r="AY26" s="590" t="str">
        <f>IF(O26="","","-")</f>
        <v/>
      </c>
      <c r="AZ26" s="591" t="str">
        <f>IF(O26="","",IF(O26&lt;-9,AU26,AW26))</f>
        <v/>
      </c>
      <c r="BA26" s="66" t="e">
        <f>IF(P26=1000,11,IF(P26=-1000,0,IF(P26&gt;9,(P26+2),IF(P26&lt;0,(-P26),"0"))))</f>
        <v>#VALUE!</v>
      </c>
      <c r="BB26" s="67" t="str">
        <f>IF(P26=1000,0,IF(P26=-1000,11,IF(P26&lt;-9,-(P26-2),IF(P26&gt;0,(P26),"0"))))</f>
        <v/>
      </c>
      <c r="BC26" s="67">
        <f>IF(P26=1000,11,IF(P26=-1000,0,IF(P26&gt;0,11,IF(P26&lt;0,(-P26),"0"))))</f>
        <v>11</v>
      </c>
      <c r="BD26" s="67" t="str">
        <f>IF(P26=1000,0,IF(P26=-1000,11,IF(P26&lt;0,11,IF(P26&gt;0,(P26),"0"))))</f>
        <v/>
      </c>
      <c r="BE26" s="593" t="str">
        <f>IF(P26="","",IF(P26&gt;9,BA26,BC26))</f>
        <v/>
      </c>
      <c r="BF26" s="590" t="str">
        <f>IF(P26="","","-")</f>
        <v/>
      </c>
      <c r="BG26" s="591" t="str">
        <f>IF(P26="","",IF(P26&lt;-9,BB26,BD26))</f>
        <v/>
      </c>
      <c r="BH26" s="66" t="e">
        <f>IF(Q26=1000,11,IF(Q26=-1000,0,IF(Q26&gt;9,(Q26+2),IF(Q26&lt;0,(-Q26),"0"))))</f>
        <v>#VALUE!</v>
      </c>
      <c r="BI26" s="67" t="str">
        <f>IF(Q26=1000,0,IF(Q26=-1000,11,IF(Q26&lt;-9,-(Q26-2),IF(Q26&gt;0,(Q26),"0"))))</f>
        <v/>
      </c>
      <c r="BJ26" s="67">
        <f>IF(Q26=1000,11,IF(Q26=-1000,0,IF(Q26&gt;0,11,IF(Q26&lt;0,(-Q26),"0"))))</f>
        <v>11</v>
      </c>
      <c r="BK26" s="67" t="str">
        <f>IF(Q26=1000,0,IF(Q26=-1000,11,IF(Q26&lt;0,11,IF(Q26&gt;0,(Q26),"0"))))</f>
        <v/>
      </c>
      <c r="BL26" s="593" t="str">
        <f>IF(Q26="","",IF(Q26&gt;9,BH26,BJ26))</f>
        <v/>
      </c>
      <c r="BM26" s="590" t="str">
        <f>IF(Q26="","","-")</f>
        <v/>
      </c>
      <c r="BN26" s="591" t="str">
        <f>IF(Q26="","",IF(Q26&lt;-9,BI26,BK26))</f>
        <v/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593" t="str">
        <f>IF(R26="","",IF(R26&gt;9,BO26,BQ26))</f>
        <v/>
      </c>
      <c r="BT26" s="590" t="str">
        <f>IF(R26="","","-")</f>
        <v/>
      </c>
      <c r="BU26" s="591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593" t="str">
        <f>IF(S26="","",IF(S26&gt;9,BV26,BX26))</f>
        <v/>
      </c>
      <c r="CA26" s="590" t="str">
        <f>IF(S26="","","-")</f>
        <v/>
      </c>
      <c r="CB26" s="591" t="str">
        <f>IF(S26="","",IF(S26&lt;-9,BW26,BY26))</f>
        <v/>
      </c>
      <c r="CC26" s="596" t="str">
        <f>IF(O26="","",SUM(T26:X26))</f>
        <v/>
      </c>
      <c r="CD26" s="582" t="str">
        <f>IF(CC26="","","-")</f>
        <v/>
      </c>
      <c r="CE26" s="597" t="str">
        <f>IF(O26="","",SUM(Y26:AC26))</f>
        <v/>
      </c>
      <c r="CP26" s="32"/>
      <c r="CQ26" s="32"/>
    </row>
    <row r="27" spans="1:95" s="31" customFormat="1" ht="15" customHeight="1" x14ac:dyDescent="0.2">
      <c r="A27" s="43"/>
      <c r="B27" s="44"/>
      <c r="C27" s="1250">
        <v>3</v>
      </c>
      <c r="D27" s="76" t="str">
        <f>IF(A27="","",VLOOKUP(A27,СписокКМ!D:I,2,FALSE))</f>
        <v/>
      </c>
      <c r="E27" s="47"/>
      <c r="F27" s="77" t="str">
        <f>IF(B27="","",VLOOKUP(B27,СписокКМ!D:I,2,FALSE))</f>
        <v/>
      </c>
      <c r="G27" s="49"/>
      <c r="H27" s="41"/>
      <c r="I27" s="1252"/>
      <c r="J27" s="1252"/>
      <c r="K27" s="1252"/>
      <c r="L27" s="1252"/>
      <c r="M27" s="1252"/>
      <c r="N27" s="42"/>
      <c r="O27" s="1244" t="str">
        <f>IF(I27="","",IF(I27="0",1000,IF(I27="-0",-1000,I27*1)))</f>
        <v/>
      </c>
      <c r="P27" s="1244" t="str">
        <f>IF(J27="","",IF(J27="0",1000,IF(J27="-0",-1000,J27*1)))</f>
        <v/>
      </c>
      <c r="Q27" s="1244" t="str">
        <f>IF(K27="","",IF(K27="0",1000,IF(K27="-0",-1000,K27*1)))</f>
        <v/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 t="str">
        <f>IF(O27="","",IF(O27&gt;0,1,0))</f>
        <v/>
      </c>
      <c r="U27" s="1284" t="str">
        <f>IF(P27="","",IF(P27&gt;0,1,0))</f>
        <v/>
      </c>
      <c r="V27" s="1284" t="str">
        <f>IF(Q27="","",IF(Q27&gt;0,1,0))</f>
        <v/>
      </c>
      <c r="W27" s="1284" t="str">
        <f>IF(R27="","",IF(R27&gt;0,1,0))</f>
        <v/>
      </c>
      <c r="X27" s="1284" t="str">
        <f>IF(S27="","",IF(S27&gt;0,1,0))</f>
        <v/>
      </c>
      <c r="Y27" s="1278" t="str">
        <f>IF(O27="","",IF(O27&lt;0,1,0))</f>
        <v/>
      </c>
      <c r="Z27" s="1278" t="str">
        <f>IF(P27="","",IF(P27&lt;0,1,0))</f>
        <v/>
      </c>
      <c r="AA27" s="1278" t="str">
        <f>IF(Q27="","",IF(Q27&lt;0,1,0))</f>
        <v/>
      </c>
      <c r="AB27" s="1278" t="str">
        <f>IF(R27="","",IF(R27&lt;0,1,0))</f>
        <v/>
      </c>
      <c r="AC27" s="1278" t="str">
        <f>IF(S27="","",IF(S27&lt;0,1,0))</f>
        <v/>
      </c>
      <c r="AD27" s="1280" t="str">
        <f>IF(CC27="","",IF(CC27&gt;CE27,1,-1))</f>
        <v/>
      </c>
      <c r="AE27" s="1280" t="str">
        <f>IF(CC27="","",IF(CC27&lt;CE27,1,-1))</f>
        <v/>
      </c>
      <c r="AF27" s="1282">
        <f>IF(CC27&gt;CE27,1,0)</f>
        <v>0</v>
      </c>
      <c r="AG27" s="1272">
        <f>IF(CE27&gt;CC27,1,0)</f>
        <v>0</v>
      </c>
      <c r="AH27" s="1274" t="str">
        <f>IF(O27="","",AX27*1)</f>
        <v/>
      </c>
      <c r="AI27" s="1276" t="str">
        <f>IF(P27="","",BE27*1)</f>
        <v/>
      </c>
      <c r="AJ27" s="1276" t="str">
        <f>IF(Q27="","",BL27*1)</f>
        <v/>
      </c>
      <c r="AK27" s="1276" t="str">
        <f>IF(R27="","",BS27*1)</f>
        <v/>
      </c>
      <c r="AL27" s="1276" t="str">
        <f>IF(S27="","",BZ27*1)</f>
        <v/>
      </c>
      <c r="AM27" s="1298" t="str">
        <f>IF(O27="","",AZ27*1)</f>
        <v/>
      </c>
      <c r="AN27" s="1298" t="str">
        <f>IF(P27="","",BG27*1)</f>
        <v/>
      </c>
      <c r="AO27" s="1298" t="str">
        <f>IF(Q27="","",BN27*1)</f>
        <v/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11</v>
      </c>
      <c r="AU27" s="1286" t="str">
        <f>IF(O27=1000,0,IF(O27=-1000,11,IF(O27&lt;-9,-(O27-2),IF(O27&gt;0,(O27),"0"))))</f>
        <v/>
      </c>
      <c r="AV27" s="1286" t="e">
        <f>IF(O27=1000,11,IF(O27=-1000,0,IF(O27&gt;9,(O27+2),IF(O27&lt;0,(-O27),"0"))))</f>
        <v>#VALUE!</v>
      </c>
      <c r="AW27" s="1286" t="str">
        <f>IF(O27=1000,0,IF(O27=-1000,11,IF(O27&lt;0,11,IF(O27&gt;0,(O27),"0"))))</f>
        <v/>
      </c>
      <c r="AX27" s="1296" t="str">
        <f>IF(O27="","",IF(O27&gt;9,AV27,AT27))</f>
        <v/>
      </c>
      <c r="AY27" s="1288" t="str">
        <f>IF(O27="","","-")</f>
        <v/>
      </c>
      <c r="AZ27" s="1290" t="str">
        <f>IF(O27="","",IF(O27&lt;-9,AU27,AW27))</f>
        <v/>
      </c>
      <c r="BA27" s="1286" t="e">
        <f>IF(P27=1000,11,IF(P27=-1000,0,IF(P27&gt;9,(P27+2),IF(P27&lt;0,(-P27),"0"))))</f>
        <v>#VALUE!</v>
      </c>
      <c r="BB27" s="1286" t="str">
        <f>IF(P27=1000,0,IF(P27=-1000,11,IF(P27&lt;-9,-(P27-2),IF(P27&gt;0,(P27),"0"))))</f>
        <v/>
      </c>
      <c r="BC27" s="1286">
        <f>IF(P27=1000,11,IF(P27=-1000,0,IF(P27&gt;0,11,IF(P27&lt;0,(-P27),"0"))))</f>
        <v>11</v>
      </c>
      <c r="BD27" s="1286" t="str">
        <f>IF(P27=1000,0,IF(P27=-1000,11,IF(P27&lt;0,11,IF(P27&gt;0,(P27),"0"))))</f>
        <v/>
      </c>
      <c r="BE27" s="1296" t="str">
        <f>IF(P27="","",IF(P27&gt;9,BA27,BC27))</f>
        <v/>
      </c>
      <c r="BF27" s="1288" t="str">
        <f>IF(P27="","","-")</f>
        <v/>
      </c>
      <c r="BG27" s="1290" t="str">
        <f>IF(P27="","",IF(P27&lt;-9,BB27,BD27))</f>
        <v/>
      </c>
      <c r="BH27" s="1286" t="e">
        <f>IF(Q27=1000,11,IF(Q27=-1000,0,IF(Q27&gt;9,(Q27+2),IF(Q27&lt;0,(-Q27),"0"))))</f>
        <v>#VALUE!</v>
      </c>
      <c r="BI27" s="1286" t="str">
        <f>IF(Q27=1000,0,IF(Q27=-1000,11,IF(Q27&lt;-9,-(Q27-2),IF(Q27&gt;0,(Q27),"0"))))</f>
        <v/>
      </c>
      <c r="BJ27" s="1286">
        <f>IF(Q27=1000,11,IF(Q27=-1000,0,IF(Q27&gt;0,11,IF(Q27&lt;0,(-Q27),"0"))))</f>
        <v>11</v>
      </c>
      <c r="BK27" s="1286" t="str">
        <f>IF(Q27=1000,0,IF(Q27=-1000,11,IF(Q27&lt;0,11,IF(Q27&gt;0,(Q27),"0"))))</f>
        <v/>
      </c>
      <c r="BL27" s="1296" t="str">
        <f>IF(Q27="","",IF(Q27&gt;9,BH27,BJ27))</f>
        <v/>
      </c>
      <c r="BM27" s="1288" t="str">
        <f>IF(Q27="","","-")</f>
        <v/>
      </c>
      <c r="BN27" s="1290" t="str">
        <f>IF(Q27="","",IF(Q27&lt;-9,BI27,BK27))</f>
        <v/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 t="str">
        <f>IF(R27="","",IF(R27&gt;9,BO27,BQ27))</f>
        <v/>
      </c>
      <c r="BT27" s="1288" t="str">
        <f>IF(R27="","","-")</f>
        <v/>
      </c>
      <c r="BU27" s="1290" t="str">
        <f>IF(R27="","",IF(R27&lt;-9,BP27,BR27))</f>
        <v/>
      </c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 t="str">
        <f>IF(S27="","",IF(S27&gt;9,BV27,BX27))</f>
        <v/>
      </c>
      <c r="CA27" s="1288" t="str">
        <f>IF(S27="","","-")</f>
        <v/>
      </c>
      <c r="CB27" s="1290" t="str">
        <f>IF(S27="","",IF(S27&lt;-9,BW27,BY27))</f>
        <v/>
      </c>
      <c r="CC27" s="1302" t="str">
        <f>IF(O27="","",SUM(T27:X28))</f>
        <v/>
      </c>
      <c r="CD27" s="1304" t="str">
        <f>IF(CC27="","","-")</f>
        <v/>
      </c>
      <c r="CE27" s="1306" t="str">
        <f>IF(O27="","",SUM(Y27:AC28))</f>
        <v/>
      </c>
      <c r="CP27" s="32"/>
      <c r="CQ27" s="32"/>
    </row>
    <row r="28" spans="1:95" s="31" customFormat="1" ht="15" customHeight="1" x14ac:dyDescent="0.2">
      <c r="A28" s="43"/>
      <c r="B28" s="44"/>
      <c r="C28" s="1251"/>
      <c r="D28" s="46" t="str">
        <f>IF(A28="","",VLOOKUP(A28,СписокКМ!D:I,2,FALSE))</f>
        <v/>
      </c>
      <c r="E28" s="47"/>
      <c r="F28" s="48" t="str">
        <f>IF(B28="","",VLOOKUP(B28,СписокКМ!D:I,2,FALSE))</f>
        <v/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/>
      <c r="CD28" s="1305"/>
      <c r="CE28" s="1307"/>
      <c r="CP28" s="32"/>
      <c r="CQ28" s="32"/>
    </row>
    <row r="29" spans="1:95" s="31" customFormat="1" ht="15" customHeight="1" x14ac:dyDescent="0.2">
      <c r="A29" s="99" t="str">
        <f>IF(A25="","",A25)</f>
        <v/>
      </c>
      <c r="B29" s="99" t="str">
        <f>IF(B25="","",B26)</f>
        <v/>
      </c>
      <c r="C29" s="75">
        <v>4</v>
      </c>
      <c r="D29" s="100" t="str">
        <f>IF(A29="","",VLOOKUP(A29,СписокКМ!D:I,2,FALSE))</f>
        <v/>
      </c>
      <c r="E29" s="101"/>
      <c r="F29" s="77" t="str">
        <f>IF(B29="","",VLOOKUP(B29,СписокКМ!D:I,2,FALSE))</f>
        <v/>
      </c>
      <c r="G29" s="102"/>
      <c r="H29" s="41"/>
      <c r="I29" s="581"/>
      <c r="J29" s="581"/>
      <c r="K29" s="581"/>
      <c r="L29" s="581"/>
      <c r="M29" s="581"/>
      <c r="N29" s="42"/>
      <c r="O29" s="79" t="str">
        <f>IF(I29="","",IF(I29="0",1000,IF(I29="-0",-1000,I29*1)))</f>
        <v/>
      </c>
      <c r="P29" s="79" t="str">
        <f t="shared" ref="P29:S30" si="12">IF(J29="","",IF(J29="0",1000,IF(J29="-0",-1000,J29*1)))</f>
        <v/>
      </c>
      <c r="Q29" s="79" t="str">
        <f t="shared" si="12"/>
        <v/>
      </c>
      <c r="R29" s="79" t="str">
        <f t="shared" si="12"/>
        <v/>
      </c>
      <c r="S29" s="80" t="str">
        <f t="shared" si="12"/>
        <v/>
      </c>
      <c r="T29" s="579" t="str">
        <f t="shared" ref="T29:X30" si="13">IF(O29="","",IF(O29&gt;0,1,0))</f>
        <v/>
      </c>
      <c r="U29" s="588" t="str">
        <f t="shared" si="13"/>
        <v/>
      </c>
      <c r="V29" s="588" t="str">
        <f t="shared" si="13"/>
        <v/>
      </c>
      <c r="W29" s="588" t="str">
        <f t="shared" si="13"/>
        <v/>
      </c>
      <c r="X29" s="588" t="str">
        <f t="shared" si="13"/>
        <v/>
      </c>
      <c r="Y29" s="585" t="str">
        <f t="shared" ref="Y29:AC30" si="14">IF(O29="","",IF(O29&lt;0,1,0))</f>
        <v/>
      </c>
      <c r="Z29" s="585" t="str">
        <f t="shared" si="14"/>
        <v/>
      </c>
      <c r="AA29" s="585" t="str">
        <f t="shared" si="14"/>
        <v/>
      </c>
      <c r="AB29" s="585" t="str">
        <f t="shared" si="14"/>
        <v/>
      </c>
      <c r="AC29" s="585" t="str">
        <f t="shared" si="14"/>
        <v/>
      </c>
      <c r="AD29" s="586" t="str">
        <f>IF(CC29="","",IF(CC29&gt;CE29,1,-1))</f>
        <v/>
      </c>
      <c r="AE29" s="586" t="str">
        <f>IF(CC29="","",IF(CC29&lt;CE29,1,-1))</f>
        <v/>
      </c>
      <c r="AF29" s="587">
        <f>IF(CC29&gt;CE29,1,0)</f>
        <v>0</v>
      </c>
      <c r="AG29" s="583">
        <f>IF(CE29&gt;CC29,1,0)</f>
        <v>0</v>
      </c>
      <c r="AH29" s="81" t="str">
        <f>IF(O29="","",AX29*1)</f>
        <v/>
      </c>
      <c r="AI29" s="584" t="str">
        <f>IF(P29="","",BE29*1)</f>
        <v/>
      </c>
      <c r="AJ29" s="584" t="str">
        <f>IF(Q29="","",BL29*1)</f>
        <v/>
      </c>
      <c r="AK29" s="584" t="str">
        <f>IF(R29="","",BS29*1)</f>
        <v/>
      </c>
      <c r="AL29" s="584" t="str">
        <f>IF(S29="","",BZ29*1)</f>
        <v/>
      </c>
      <c r="AM29" s="594" t="str">
        <f>IF(O29="","",AZ29*1)</f>
        <v/>
      </c>
      <c r="AN29" s="594" t="str">
        <f>IF(P29="","",BG29*1)</f>
        <v/>
      </c>
      <c r="AO29" s="594" t="str">
        <f>IF(Q29="","",BN29*1)</f>
        <v/>
      </c>
      <c r="AP29" s="594" t="str">
        <f>IF(R29="","",BU29*1)</f>
        <v/>
      </c>
      <c r="AQ29" s="594" t="str">
        <f>IF(S29="","",CB29*1)</f>
        <v/>
      </c>
      <c r="AR29" s="595">
        <f>SUM(AH29:AL29)</f>
        <v>0</v>
      </c>
      <c r="AS29" s="592">
        <f>SUM(AM29:AQ29)</f>
        <v>0</v>
      </c>
      <c r="AT29" s="111">
        <f>IF(O29=1000,11,IF(O29=-1000,0,IF(O29&gt;0,11,IF(O29&lt;0,(-O29),"0"))))</f>
        <v>11</v>
      </c>
      <c r="AU29" s="589" t="str">
        <f>IF(O29=1000,0,IF(O29=-1000,11,IF(O29&lt;-9,-(O29-2),IF(O29&gt;0,(O29),"0"))))</f>
        <v/>
      </c>
      <c r="AV29" s="111" t="e">
        <f>IF(O29=1000,11,IF(O29=-1000,0,IF(O29&gt;9,(O29+2),IF(O29&lt;0,(-O29),"0"))))</f>
        <v>#VALUE!</v>
      </c>
      <c r="AW29" s="589" t="str">
        <f>IF(O29=1000,0,IF(O29=-1000,11,IF(O29&lt;0,11,IF(O29&gt;0,(O29),"0"))))</f>
        <v/>
      </c>
      <c r="AX29" s="593" t="str">
        <f>IF(O29="","",IF(O29&gt;9,AV29,AT29))</f>
        <v/>
      </c>
      <c r="AY29" s="590" t="str">
        <f>IF(O29="","","-")</f>
        <v/>
      </c>
      <c r="AZ29" s="591" t="str">
        <f>IF(O29="","",IF(O29&lt;-9,AU29,AW29))</f>
        <v/>
      </c>
      <c r="BA29" s="111" t="e">
        <f>IF(P29=1000,11,IF(P29=-1000,0,IF(P29&gt;9,(P29+2),IF(P29&lt;0,(-P29),"0"))))</f>
        <v>#VALUE!</v>
      </c>
      <c r="BB29" s="589" t="str">
        <f>IF(P29=1000,0,IF(P29=-1000,11,IF(P29&lt;-9,-(P29-2),IF(P29&gt;0,(P29),"0"))))</f>
        <v/>
      </c>
      <c r="BC29" s="589">
        <f>IF(P29=1000,11,IF(P29=-1000,0,IF(P29&gt;0,11,IF(P29&lt;0,(-P29),"0"))))</f>
        <v>11</v>
      </c>
      <c r="BD29" s="589" t="str">
        <f>IF(P29=1000,0,IF(P29=-1000,11,IF(P29&lt;0,11,IF(P29&gt;0,(P29),"0"))))</f>
        <v/>
      </c>
      <c r="BE29" s="593" t="str">
        <f>IF(P29="","",IF(P29&gt;9,BA29,BC29))</f>
        <v/>
      </c>
      <c r="BF29" s="590" t="str">
        <f>IF(P29="","","-")</f>
        <v/>
      </c>
      <c r="BG29" s="591" t="str">
        <f>IF(P29="","",IF(P29&lt;-9,BB29,BD29))</f>
        <v/>
      </c>
      <c r="BH29" s="111" t="e">
        <f>IF(Q29=1000,11,IF(Q29=-1000,0,IF(Q29&gt;9,(Q29+2),IF(Q29&lt;0,(-Q29),"0"))))</f>
        <v>#VALUE!</v>
      </c>
      <c r="BI29" s="589" t="str">
        <f>IF(Q29=1000,0,IF(Q29=-1000,11,IF(Q29&lt;-9,-(Q29-2),IF(Q29&gt;0,(Q29),"0"))))</f>
        <v/>
      </c>
      <c r="BJ29" s="589">
        <f>IF(Q29=1000,11,IF(Q29=-1000,0,IF(Q29&gt;0,11,IF(Q29&lt;0,(-Q29),"0"))))</f>
        <v>11</v>
      </c>
      <c r="BK29" s="589" t="str">
        <f>IF(Q29=1000,0,IF(Q29=-1000,11,IF(Q29&lt;0,11,IF(Q29&gt;0,(Q29),"0"))))</f>
        <v/>
      </c>
      <c r="BL29" s="593" t="str">
        <f>IF(Q29="","",IF(Q29&gt;9,BH29,BJ29))</f>
        <v/>
      </c>
      <c r="BM29" s="590" t="str">
        <f>IF(Q29="","","-")</f>
        <v/>
      </c>
      <c r="BN29" s="591" t="str">
        <f>IF(Q29="","",IF(Q29&lt;-9,BI29,BK29))</f>
        <v/>
      </c>
      <c r="BO29" s="589" t="e">
        <f>IF(R29=1000,11,IF(R29=-1000,0,IF(R29&gt;9,(R29+2),IF(R29&lt;0,(-R29),"0"))))</f>
        <v>#VALUE!</v>
      </c>
      <c r="BP29" s="589" t="str">
        <f>IF(R29=1000,0,IF(R29=-1000,11,IF(R29&lt;-9,-(R29-2),IF(R29&gt;0,(R29),"0"))))</f>
        <v/>
      </c>
      <c r="BQ29" s="589">
        <f>IF(R29=1000,11,IF(R29=-1000,0,IF(R29&gt;0,11,IF(R29&lt;0,(-R29),"0"))))</f>
        <v>11</v>
      </c>
      <c r="BR29" s="589" t="str">
        <f>IF(R29=1000,0,IF(R29=-1000,11,IF(R29&lt;0,11,IF(R29&gt;0,(R29),"0"))))</f>
        <v/>
      </c>
      <c r="BS29" s="593" t="str">
        <f>IF(R29="","",IF(R29&gt;9,BO29,BQ29))</f>
        <v/>
      </c>
      <c r="BT29" s="590" t="str">
        <f>IF(R29="","","-")</f>
        <v/>
      </c>
      <c r="BU29" s="591" t="str">
        <f>IF(R29="","",IF(R29&lt;-9,BP29,BR29))</f>
        <v/>
      </c>
      <c r="BV29" s="589" t="e">
        <f>IF(S29=1000,11,IF(S29=-1000,0,IF(S29&gt;9,(S29+2),IF(S29&lt;0,(-S29),"0"))))</f>
        <v>#VALUE!</v>
      </c>
      <c r="BW29" s="589" t="str">
        <f>IF(S29=1000,0,IF(S29=-1000,11,IF(S29&lt;-9,-(S29-2),IF(S29&gt;0,(S29),"0"))))</f>
        <v/>
      </c>
      <c r="BX29" s="589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593" t="str">
        <f>IF(S29="","",IF(S29&gt;9,BV29,BX29))</f>
        <v/>
      </c>
      <c r="CA29" s="590" t="str">
        <f>IF(S29="","","-")</f>
        <v/>
      </c>
      <c r="CB29" s="591" t="str">
        <f>IF(S29="","",IF(S29&lt;-9,BW29,BY29))</f>
        <v/>
      </c>
      <c r="CC29" s="596" t="str">
        <f>IF(O29="","",SUM(T29:X29))</f>
        <v/>
      </c>
      <c r="CD29" s="582" t="str">
        <f>IF(CC29="","","-")</f>
        <v/>
      </c>
      <c r="CE29" s="597" t="str">
        <f>IF(O29="","",SUM(Y29:AC29))</f>
        <v/>
      </c>
      <c r="CP29" s="32"/>
      <c r="CQ29" s="32"/>
    </row>
    <row r="30" spans="1:95" s="31" customFormat="1" ht="15" customHeight="1" thickBot="1" x14ac:dyDescent="0.25">
      <c r="A30" s="99" t="str">
        <f>IF(A25="","",A26)</f>
        <v/>
      </c>
      <c r="B30" s="99" t="str">
        <f>IF(B25="","",B25)</f>
        <v/>
      </c>
      <c r="C30" s="114">
        <v>5</v>
      </c>
      <c r="D30" s="115" t="str">
        <f>IF(A30="","",VLOOKUP(A30,СписокКМ!D:I,2,FALSE))</f>
        <v/>
      </c>
      <c r="E30" s="116"/>
      <c r="F30" s="117" t="str">
        <f>IF(B30="","",VLOOKUP(B30,СписокКМ!D:I,2,FALSE))</f>
        <v/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12"/>
        <v/>
      </c>
      <c r="Q30" s="123" t="str">
        <f t="shared" si="12"/>
        <v/>
      </c>
      <c r="R30" s="123" t="str">
        <f t="shared" si="12"/>
        <v/>
      </c>
      <c r="S30" s="124" t="str">
        <f t="shared" si="12"/>
        <v/>
      </c>
      <c r="T30" s="125" t="str">
        <f t="shared" si="13"/>
        <v/>
      </c>
      <c r="U30" s="126" t="str">
        <f t="shared" si="13"/>
        <v/>
      </c>
      <c r="V30" s="126" t="str">
        <f t="shared" si="13"/>
        <v/>
      </c>
      <c r="W30" s="126" t="str">
        <f t="shared" si="13"/>
        <v/>
      </c>
      <c r="X30" s="126" t="str">
        <f t="shared" si="13"/>
        <v/>
      </c>
      <c r="Y30" s="127" t="str">
        <f t="shared" si="14"/>
        <v/>
      </c>
      <c r="Z30" s="127" t="str">
        <f t="shared" si="14"/>
        <v/>
      </c>
      <c r="AA30" s="127" t="str">
        <f t="shared" si="14"/>
        <v/>
      </c>
      <c r="AB30" s="127" t="str">
        <f t="shared" si="14"/>
        <v/>
      </c>
      <c r="AC30" s="127" t="str">
        <f t="shared" si="14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/>
      <c r="B32" s="35"/>
      <c r="C32" s="1225">
        <f>1+C23</f>
        <v>4</v>
      </c>
      <c r="D32" s="1227" t="str">
        <f>IF(A32="","",VLOOKUP(A32,СписокКМ!$A$186:$D$248,3,FALSE))</f>
        <v/>
      </c>
      <c r="E32" s="1228" t="str">
        <f>IF(B32="","",VLOOKUP(B32,СписокКМ!E:J,2,FALSE))</f>
        <v/>
      </c>
      <c r="F32" s="1231" t="str">
        <f>IF(B32="","",VLOOKUP(B32,СписокКМ!$A$186:$D$248,3,FALSE))</f>
        <v/>
      </c>
      <c r="G32" s="1232" t="str">
        <f>IF(D32="","",VLOOKUP(D32,СписокКМ!G:L,2,FALSE))</f>
        <v/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 t="str">
        <f>IF(A32="","",VLOOKUP(A32,'[60]Протокол команд'!A:K,8,FALSE))</f>
        <v/>
      </c>
      <c r="U32" s="39" t="e">
        <f>T32*5-4</f>
        <v>#VALUE!</v>
      </c>
      <c r="V32" s="39" t="e">
        <f>T32*5</f>
        <v>#VALUE!</v>
      </c>
      <c r="W32" s="39" t="e">
        <f>CONCATENATE(U32,"-",V32)</f>
        <v>#VALUE!</v>
      </c>
      <c r="X32" s="39" t="str">
        <f>IF(A32="","",VLOOKUP(A32,'[60]Протокол команд'!A:K,10,FALSE))</f>
        <v/>
      </c>
      <c r="Y32" s="39" t="e">
        <f>X32*5-4</f>
        <v>#VALUE!</v>
      </c>
      <c r="Z32" s="39" t="e">
        <f>X32*5</f>
        <v>#VALUE!</v>
      </c>
      <c r="AA32" s="39" t="e">
        <f>CONCATENATE(Y32,"-",Z32)</f>
        <v>#VALUE!</v>
      </c>
      <c r="AB32" s="1241" t="str">
        <f>IF(O34="","",SUM(AF34:AF39))</f>
        <v/>
      </c>
      <c r="AC32" s="1242"/>
      <c r="AD32" s="1243"/>
      <c r="AE32" s="1242" t="str">
        <f>IF(O34="","",SUM(AG34:AG39))</f>
        <v/>
      </c>
      <c r="AF32" s="1242"/>
      <c r="AG32" s="1264"/>
      <c r="AH32" s="1241">
        <f>SUM(CC34:CC39)</f>
        <v>0</v>
      </c>
      <c r="AI32" s="1242"/>
      <c r="AJ32" s="1243"/>
      <c r="AK32" s="1242">
        <f>SUM(CE34:CE39)</f>
        <v>0</v>
      </c>
      <c r="AL32" s="1242"/>
      <c r="AM32" s="1264"/>
      <c r="AN32" s="1265">
        <f>SUM(AR34:AR39)</f>
        <v>0</v>
      </c>
      <c r="AO32" s="1266"/>
      <c r="AP32" s="1267"/>
      <c r="AQ32" s="1266">
        <f>SUM(AS34:AS39)</f>
        <v>0</v>
      </c>
      <c r="AR32" s="1266"/>
      <c r="AS32" s="1268"/>
      <c r="AT32" s="1314"/>
      <c r="AU32" s="1315"/>
      <c r="AV32" s="1315"/>
      <c r="AW32" s="1315"/>
      <c r="AX32" s="1315"/>
      <c r="AY32" s="1315"/>
      <c r="AZ32" s="1315"/>
      <c r="BA32" s="1315"/>
      <c r="BB32" s="1315"/>
      <c r="BC32" s="1315"/>
      <c r="BD32" s="1315"/>
      <c r="BE32" s="1315"/>
      <c r="BF32" s="1315"/>
      <c r="BG32" s="1315"/>
      <c r="BH32" s="1315"/>
      <c r="BI32" s="1315"/>
      <c r="BJ32" s="1315"/>
      <c r="BK32" s="1315"/>
      <c r="BL32" s="1315"/>
      <c r="BM32" s="1315"/>
      <c r="BN32" s="1315"/>
      <c r="BO32" s="1315"/>
      <c r="BP32" s="1315"/>
      <c r="BQ32" s="1315"/>
      <c r="BR32" s="1315"/>
      <c r="BS32" s="1315"/>
      <c r="BT32" s="1315"/>
      <c r="BU32" s="1315"/>
      <c r="BV32" s="1315"/>
      <c r="BW32" s="1315"/>
      <c r="BX32" s="1315"/>
      <c r="BY32" s="1315"/>
      <c r="BZ32" s="1315"/>
      <c r="CA32" s="1315"/>
      <c r="CB32" s="1316"/>
      <c r="CC32" s="1254" t="str">
        <f>IF(O34="","",SUM(AF34:AF39))</f>
        <v/>
      </c>
      <c r="CD32" s="1256" t="str">
        <f>IF(CC32="","","-")</f>
        <v/>
      </c>
      <c r="CE32" s="1258" t="str">
        <f>IF(O34="","",SUM(AG34:AG39))</f>
        <v/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IF(A33="","",VLOOKUP(A33,СписокКМ!D:I,2,FALSE))</f>
        <v/>
      </c>
      <c r="E33" s="1230" t="str">
        <f>IF(B33="","",VLOOKUP(B33,СписокКМ!E:J,2,FALSE))</f>
        <v/>
      </c>
      <c r="F33" s="1233" t="str">
        <f>IF(C33="","",VLOOKUP(C33,СписокКМ!F:K,2,FALSE))</f>
        <v/>
      </c>
      <c r="G33" s="1234" t="str">
        <f>IF(D33="","",VLOOKUP(D33,СписокКМ!G:L,2,FALSE))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/>
      <c r="B34" s="44"/>
      <c r="C34" s="580">
        <v>1</v>
      </c>
      <c r="D34" s="46" t="str">
        <f>IF(A34="","",VLOOKUP(A34,СписокКМ!D:I,2,FALSE))</f>
        <v/>
      </c>
      <c r="E34" s="47"/>
      <c r="F34" s="48" t="str">
        <f>IF(B34="","",VLOOKUP(B34,СписокКМ!D:I,2,FALSE))</f>
        <v/>
      </c>
      <c r="G34" s="49"/>
      <c r="H34" s="50"/>
      <c r="I34" s="51"/>
      <c r="J34" s="51"/>
      <c r="K34" s="51"/>
      <c r="L34" s="51"/>
      <c r="M34" s="51"/>
      <c r="N34" s="52"/>
      <c r="O34" s="53" t="str">
        <f>IF(I34="","",IF(I34="0",1000,IF(I34="-0",-1000,I34*1)))</f>
        <v/>
      </c>
      <c r="P34" s="53" t="str">
        <f t="shared" ref="P34:S35" si="15">IF(J34="","",IF(J34="0",1000,IF(J34="-0",-1000,J34*1)))</f>
        <v/>
      </c>
      <c r="Q34" s="53" t="str">
        <f t="shared" si="15"/>
        <v/>
      </c>
      <c r="R34" s="53" t="str">
        <f t="shared" si="15"/>
        <v/>
      </c>
      <c r="S34" s="54" t="str">
        <f t="shared" si="15"/>
        <v/>
      </c>
      <c r="T34" s="55" t="str">
        <f t="shared" ref="T34:X35" si="16">IF(O34="","",IF(O34&gt;0,1,0))</f>
        <v/>
      </c>
      <c r="U34" s="56" t="str">
        <f t="shared" si="16"/>
        <v/>
      </c>
      <c r="V34" s="56" t="str">
        <f t="shared" si="16"/>
        <v/>
      </c>
      <c r="W34" s="56" t="str">
        <f t="shared" si="16"/>
        <v/>
      </c>
      <c r="X34" s="56" t="str">
        <f t="shared" si="16"/>
        <v/>
      </c>
      <c r="Y34" s="57" t="str">
        <f t="shared" ref="Y34:AC35" si="17">IF(O34="","",IF(O34&lt;0,1,0))</f>
        <v/>
      </c>
      <c r="Z34" s="57" t="str">
        <f t="shared" si="17"/>
        <v/>
      </c>
      <c r="AA34" s="57" t="str">
        <f t="shared" si="17"/>
        <v/>
      </c>
      <c r="AB34" s="57" t="str">
        <f t="shared" si="17"/>
        <v/>
      </c>
      <c r="AC34" s="57" t="str">
        <f t="shared" si="17"/>
        <v/>
      </c>
      <c r="AD34" s="58" t="str">
        <f>IF(CC34="","",IF(CC34&gt;CE34,1,-1))</f>
        <v/>
      </c>
      <c r="AE34" s="58" t="str">
        <f>IF(CC34="","",IF(CC34&lt;CE34,1,-1))</f>
        <v/>
      </c>
      <c r="AF34" s="59">
        <f>IF(CC34&gt;CE34,1,0)</f>
        <v>0</v>
      </c>
      <c r="AG34" s="60">
        <f>IF(CE34&gt;CC34,1,0)</f>
        <v>0</v>
      </c>
      <c r="AH34" s="61" t="str">
        <f>IF(O34="","",AX34*1)</f>
        <v/>
      </c>
      <c r="AI34" s="62" t="str">
        <f>IF(P34="","",BE34*1)</f>
        <v/>
      </c>
      <c r="AJ34" s="62" t="str">
        <f>IF(Q34="","",BL34*1)</f>
        <v/>
      </c>
      <c r="AK34" s="62" t="str">
        <f>IF(R34="","",BS34*1)</f>
        <v/>
      </c>
      <c r="AL34" s="62" t="str">
        <f>IF(S34="","",BZ34*1)</f>
        <v/>
      </c>
      <c r="AM34" s="63" t="str">
        <f>IF(O34="","",AZ34*1)</f>
        <v/>
      </c>
      <c r="AN34" s="63" t="str">
        <f>IF(P34="","",BG34*1)</f>
        <v/>
      </c>
      <c r="AO34" s="63" t="str">
        <f>IF(Q34="","",BN34*1)</f>
        <v/>
      </c>
      <c r="AP34" s="63" t="str">
        <f>IF(R34="","",BU34*1)</f>
        <v/>
      </c>
      <c r="AQ34" s="63" t="str">
        <f>IF(S34="","",CB34*1)</f>
        <v/>
      </c>
      <c r="AR34" s="64">
        <f>SUM(AH34:AL34)</f>
        <v>0</v>
      </c>
      <c r="AS34" s="65">
        <f>SUM(AM34:AQ34)</f>
        <v>0</v>
      </c>
      <c r="AT34" s="66">
        <f>IF(O34=1000,11,IF(O34=-1000,0,IF(O34&gt;0,11,IF(O34&lt;0,(-O34),"0"))))</f>
        <v>11</v>
      </c>
      <c r="AU34" s="67" t="str">
        <f>IF(O34=1000,0,IF(O34=-1000,11,IF(O34&lt;-9,-(O34-2),IF(O34&gt;0,(O34),"0"))))</f>
        <v/>
      </c>
      <c r="AV34" s="66" t="e">
        <f>IF(O34=1000,11,IF(O34=-1000,0,IF(O34&lt;9,11,IF(O34&gt;9,(O34+2),"0"))))</f>
        <v>#VALUE!</v>
      </c>
      <c r="AW34" s="67" t="str">
        <f>IF(O34=1000,0,IF(O34=-1000,11,IF(O34&lt;0,11,IF(O34&gt;0,(O34),"0"))))</f>
        <v/>
      </c>
      <c r="AX34" s="68" t="str">
        <f>IF(O34="","",IF(O34&gt;9,AV34,AT34))</f>
        <v/>
      </c>
      <c r="AY34" s="69" t="str">
        <f>IF(O34="","","-")</f>
        <v/>
      </c>
      <c r="AZ34" s="70" t="str">
        <f>IF(O34="","",IF(O34&lt;-9,AU34,AW34))</f>
        <v/>
      </c>
      <c r="BA34" s="66" t="e">
        <f>IF(P34=1000,11,IF(P34=-1000,0,IF(P34&gt;9,(P34+2),IF(P34&lt;0,(-P34),"0"))))</f>
        <v>#VALUE!</v>
      </c>
      <c r="BB34" s="67" t="str">
        <f>IF(P34=1000,0,IF(P34=-1000,11,IF(P34&lt;-9,-(P34-2),IF(P34&gt;0,(P34),"0"))))</f>
        <v/>
      </c>
      <c r="BC34" s="67">
        <f>IF(P34=1000,11,IF(P34=-1000,0,IF(P34&gt;0,11,IF(P34&lt;0,(-P34),"0"))))</f>
        <v>11</v>
      </c>
      <c r="BD34" s="67" t="str">
        <f>IF(P34=1000,0,IF(P34=-1000,11,IF(P34&lt;0,11,IF(P34&gt;0,(P34),"0"))))</f>
        <v/>
      </c>
      <c r="BE34" s="68" t="str">
        <f>IF(P34="","",IF(P34&gt;9,BA34,BC34))</f>
        <v/>
      </c>
      <c r="BF34" s="69" t="str">
        <f>IF(P34="","","-")</f>
        <v/>
      </c>
      <c r="BG34" s="70" t="str">
        <f>IF(P34="","",IF(P34&lt;-9,BB34,BD34))</f>
        <v/>
      </c>
      <c r="BH34" s="66" t="e">
        <f>IF(Q34=1000,11,IF(Q34=-1000,0,IF(Q34&gt;9,(Q34+2),IF(Q34&lt;0,(-Q34),"0"))))</f>
        <v>#VALUE!</v>
      </c>
      <c r="BI34" s="67" t="str">
        <f>IF(Q34=1000,0,IF(Q34=-1000,11,IF(Q34&lt;-9,-(Q34-2),IF(Q34&gt;0,(Q34),"0"))))</f>
        <v/>
      </c>
      <c r="BJ34" s="67">
        <f>IF(Q34=1000,11,IF(Q34=-1000,0,IF(Q34&gt;0,11,IF(Q34&lt;0,(-Q34),"0"))))</f>
        <v>11</v>
      </c>
      <c r="BK34" s="67" t="str">
        <f>IF(Q34=1000,0,IF(Q34=-1000,11,IF(Q34&lt;0,11,IF(Q34&gt;0,(Q34),"0"))))</f>
        <v/>
      </c>
      <c r="BL34" s="68" t="str">
        <f>IF(Q34="","",IF(Q34&gt;9,BH34,BJ34))</f>
        <v/>
      </c>
      <c r="BM34" s="69" t="str">
        <f>IF(Q34="","","-")</f>
        <v/>
      </c>
      <c r="BN34" s="70" t="str">
        <f>IF(Q34="","",IF(Q34&lt;-9,BI34,BK34))</f>
        <v/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 t="str">
        <f>IF(O34="","",SUM(T34:X34))</f>
        <v/>
      </c>
      <c r="CD34" s="73" t="str">
        <f>IF(CC34="","","-")</f>
        <v/>
      </c>
      <c r="CE34" s="74" t="str">
        <f>IF(O34="","",SUM(Y34:AC34))</f>
        <v/>
      </c>
      <c r="CP34" s="32"/>
      <c r="CQ34" s="32"/>
    </row>
    <row r="35" spans="1:95" s="31" customFormat="1" ht="15" customHeight="1" x14ac:dyDescent="0.2">
      <c r="A35" s="43"/>
      <c r="B35" s="44"/>
      <c r="C35" s="75">
        <v>2</v>
      </c>
      <c r="D35" s="76" t="str">
        <f>IF(A35="","",VLOOKUP(A35,СписокКМ!D:I,2,FALSE))</f>
        <v/>
      </c>
      <c r="E35" s="47"/>
      <c r="F35" s="77" t="str">
        <f>IF(B35="","",VLOOKUP(B35,СписокКМ!D:I,2,FALSE))</f>
        <v/>
      </c>
      <c r="G35" s="49"/>
      <c r="H35" s="41"/>
      <c r="I35" s="581"/>
      <c r="J35" s="581"/>
      <c r="K35" s="581"/>
      <c r="L35" s="581"/>
      <c r="M35" s="51"/>
      <c r="N35" s="42"/>
      <c r="O35" s="79" t="str">
        <f>IF(I35="","",IF(I35="0",1000,IF(I35="-0",-1000,I35*1)))</f>
        <v/>
      </c>
      <c r="P35" s="79" t="str">
        <f t="shared" si="15"/>
        <v/>
      </c>
      <c r="Q35" s="79" t="str">
        <f t="shared" si="15"/>
        <v/>
      </c>
      <c r="R35" s="79" t="str">
        <f t="shared" si="15"/>
        <v/>
      </c>
      <c r="S35" s="80" t="str">
        <f t="shared" si="15"/>
        <v/>
      </c>
      <c r="T35" s="55" t="str">
        <f t="shared" si="16"/>
        <v/>
      </c>
      <c r="U35" s="56" t="str">
        <f t="shared" si="16"/>
        <v/>
      </c>
      <c r="V35" s="56" t="str">
        <f t="shared" si="16"/>
        <v/>
      </c>
      <c r="W35" s="56" t="str">
        <f t="shared" si="16"/>
        <v/>
      </c>
      <c r="X35" s="56" t="str">
        <f t="shared" si="16"/>
        <v/>
      </c>
      <c r="Y35" s="57" t="str">
        <f t="shared" si="17"/>
        <v/>
      </c>
      <c r="Z35" s="57" t="str">
        <f t="shared" si="17"/>
        <v/>
      </c>
      <c r="AA35" s="57" t="str">
        <f t="shared" si="17"/>
        <v/>
      </c>
      <c r="AB35" s="57" t="str">
        <f t="shared" si="17"/>
        <v/>
      </c>
      <c r="AC35" s="57" t="str">
        <f t="shared" si="17"/>
        <v/>
      </c>
      <c r="AD35" s="58" t="str">
        <f>IF(CC35="","",IF(CC35&gt;CE35,1,-1))</f>
        <v/>
      </c>
      <c r="AE35" s="58" t="str">
        <f>IF(CC35="","",IF(CC35&lt;CE35,1,-1))</f>
        <v/>
      </c>
      <c r="AF35" s="59">
        <f>IF(CC35&gt;CE35,1,0)</f>
        <v>0</v>
      </c>
      <c r="AG35" s="60">
        <f>IF(CE35&gt;CC35,1,0)</f>
        <v>0</v>
      </c>
      <c r="AH35" s="81" t="str">
        <f>IF(O35="","",AX35*1)</f>
        <v/>
      </c>
      <c r="AI35" s="584" t="str">
        <f>IF(P35="","",BE35*1)</f>
        <v/>
      </c>
      <c r="AJ35" s="584" t="str">
        <f>IF(Q35="","",BL35*1)</f>
        <v/>
      </c>
      <c r="AK35" s="584" t="str">
        <f>IF(R35="","",BS35*1)</f>
        <v/>
      </c>
      <c r="AL35" s="584" t="str">
        <f>IF(S35="","",BZ35*1)</f>
        <v/>
      </c>
      <c r="AM35" s="594" t="str">
        <f>IF(O35="","",AZ35*1)</f>
        <v/>
      </c>
      <c r="AN35" s="594" t="str">
        <f>IF(P35="","",BG35*1)</f>
        <v/>
      </c>
      <c r="AO35" s="594" t="str">
        <f>IF(Q35="","",BN35*1)</f>
        <v/>
      </c>
      <c r="AP35" s="594" t="str">
        <f>IF(R35="","",BU35*1)</f>
        <v/>
      </c>
      <c r="AQ35" s="594" t="str">
        <f>IF(S35="","",CB35*1)</f>
        <v/>
      </c>
      <c r="AR35" s="64">
        <f>SUM(AH35:AL35)</f>
        <v>0</v>
      </c>
      <c r="AS35" s="65">
        <f>SUM(AM35:AQ35)</f>
        <v>0</v>
      </c>
      <c r="AT35" s="66">
        <f>IF(O35=1000,11,IF(O35=-1000,0,IF(O35&gt;0,11,IF(O35&lt;0,(-O35),"0"))))</f>
        <v>11</v>
      </c>
      <c r="AU35" s="67" t="str">
        <f>IF(O35=1000,0,IF(O35=-1000,11,IF(O35&lt;-9,-(O35-2),IF(O35&gt;0,(O35),"0"))))</f>
        <v/>
      </c>
      <c r="AV35" s="66" t="e">
        <f>IF(O35=1000,11,IF(O35=-1000,0,IF(O35&gt;9,(O35+2),IF(O35&lt;0,(-O35),"0"))))</f>
        <v>#VALUE!</v>
      </c>
      <c r="AW35" s="67" t="str">
        <f>IF(O35=1000,0,IF(O35=-1000,11,IF(O35&lt;0,11,IF(O35&gt;0,(O35),"0"))))</f>
        <v/>
      </c>
      <c r="AX35" s="593" t="str">
        <f>IF(O35="","",IF(O35&gt;9,AV35,AT35))</f>
        <v/>
      </c>
      <c r="AY35" s="590" t="str">
        <f>IF(O35="","","-")</f>
        <v/>
      </c>
      <c r="AZ35" s="591" t="str">
        <f>IF(O35="","",IF(O35&lt;-9,AU35,AW35))</f>
        <v/>
      </c>
      <c r="BA35" s="66" t="e">
        <f>IF(P35=1000,11,IF(P35=-1000,0,IF(P35&gt;9,(P35+2),IF(P35&lt;0,(-P35),"0"))))</f>
        <v>#VALUE!</v>
      </c>
      <c r="BB35" s="67" t="str">
        <f>IF(P35=1000,0,IF(P35=-1000,11,IF(P35&lt;-9,-(P35-2),IF(P35&gt;0,(P35),"0"))))</f>
        <v/>
      </c>
      <c r="BC35" s="67">
        <f>IF(P35=1000,11,IF(P35=-1000,0,IF(P35&gt;0,11,IF(P35&lt;0,(-P35),"0"))))</f>
        <v>11</v>
      </c>
      <c r="BD35" s="67" t="str">
        <f>IF(P35=1000,0,IF(P35=-1000,11,IF(P35&lt;0,11,IF(P35&gt;0,(P35),"0"))))</f>
        <v/>
      </c>
      <c r="BE35" s="593" t="str">
        <f>IF(P35="","",IF(P35&gt;9,BA35,BC35))</f>
        <v/>
      </c>
      <c r="BF35" s="590" t="str">
        <f>IF(P35="","","-")</f>
        <v/>
      </c>
      <c r="BG35" s="591" t="str">
        <f>IF(P35="","",IF(P35&lt;-9,BB35,BD35))</f>
        <v/>
      </c>
      <c r="BH35" s="66" t="e">
        <f>IF(Q35=1000,11,IF(Q35=-1000,0,IF(Q35&gt;9,(Q35+2),IF(Q35&lt;0,(-Q35),"0"))))</f>
        <v>#VALUE!</v>
      </c>
      <c r="BI35" s="67" t="str">
        <f>IF(Q35=1000,0,IF(Q35=-1000,11,IF(Q35&lt;-9,-(Q35-2),IF(Q35&gt;0,(Q35),"0"))))</f>
        <v/>
      </c>
      <c r="BJ35" s="67">
        <f>IF(Q35=1000,11,IF(Q35=-1000,0,IF(Q35&gt;0,11,IF(Q35&lt;0,(-Q35),"0"))))</f>
        <v>11</v>
      </c>
      <c r="BK35" s="67" t="str">
        <f>IF(Q35=1000,0,IF(Q35=-1000,11,IF(Q35&lt;0,11,IF(Q35&gt;0,(Q35),"0"))))</f>
        <v/>
      </c>
      <c r="BL35" s="593" t="str">
        <f>IF(Q35="","",IF(Q35&gt;9,BH35,BJ35))</f>
        <v/>
      </c>
      <c r="BM35" s="590" t="str">
        <f>IF(Q35="","","-")</f>
        <v/>
      </c>
      <c r="BN35" s="591" t="str">
        <f>IF(Q35="","",IF(Q35&lt;-9,BI35,BK35))</f>
        <v/>
      </c>
      <c r="BO35" s="67" t="e">
        <f>IF(R35=1000,11,IF(R35=-1000,0,IF(R35&gt;9,(R35+2),IF(R35&lt;0,(-R35),"0"))))</f>
        <v>#VALUE!</v>
      </c>
      <c r="BP35" s="67" t="str">
        <f>IF(R35=1000,0,IF(R35=-1000,11,IF(R35&lt;-9,-(R35-2),IF(R35&gt;0,(R35),"0"))))</f>
        <v/>
      </c>
      <c r="BQ35" s="67">
        <f>IF(R35=1000,11,IF(R35=-1000,0,IF(R35&gt;0,11,IF(R35&lt;0,(-R35),"0"))))</f>
        <v>11</v>
      </c>
      <c r="BR35" s="67" t="str">
        <f>IF(R35=1000,0,IF(R35=-1000,11,IF(R35&lt;0,11,IF(R35&gt;0,(R35),"0"))))</f>
        <v/>
      </c>
      <c r="BS35" s="593" t="str">
        <f>IF(R35="","",IF(R35&gt;9,BO35,BQ35))</f>
        <v/>
      </c>
      <c r="BT35" s="590" t="str">
        <f>IF(R35="","","-")</f>
        <v/>
      </c>
      <c r="BU35" s="591" t="str">
        <f>IF(R35="","",IF(R35&lt;-9,BP35,BR35))</f>
        <v/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593" t="str">
        <f>IF(S35="","",IF(S35&gt;9,BV35,BX35))</f>
        <v/>
      </c>
      <c r="CA35" s="590" t="str">
        <f>IF(S35="","","-")</f>
        <v/>
      </c>
      <c r="CB35" s="591" t="str">
        <f>IF(S35="","",IF(S35&lt;-9,BW35,BY35))</f>
        <v/>
      </c>
      <c r="CC35" s="596" t="str">
        <f>IF(O35="","",SUM(T35:X35))</f>
        <v/>
      </c>
      <c r="CD35" s="582" t="str">
        <f>IF(CC35="","","-")</f>
        <v/>
      </c>
      <c r="CE35" s="597" t="str">
        <f>IF(O35="","",SUM(Y35:AC35))</f>
        <v/>
      </c>
      <c r="CP35" s="32"/>
      <c r="CQ35" s="32"/>
    </row>
    <row r="36" spans="1:95" s="31" customFormat="1" ht="15" customHeight="1" x14ac:dyDescent="0.2">
      <c r="A36" s="43"/>
      <c r="B36" s="44"/>
      <c r="C36" s="1250">
        <v>3</v>
      </c>
      <c r="D36" s="76" t="str">
        <f>IF(A36="","",VLOOKUP(A36,СписокКМ!D:I,2,FALSE))</f>
        <v/>
      </c>
      <c r="E36" s="47"/>
      <c r="F36" s="77" t="str">
        <f>IF(B36="","",VLOOKUP(B36,СписокКМ!D:I,2,FALSE))</f>
        <v/>
      </c>
      <c r="G36" s="49"/>
      <c r="H36" s="41"/>
      <c r="I36" s="1252"/>
      <c r="J36" s="1252"/>
      <c r="K36" s="1252"/>
      <c r="L36" s="1252"/>
      <c r="M36" s="1252"/>
      <c r="N36" s="42"/>
      <c r="O36" s="1244" t="str">
        <f>IF(I36="","",IF(I36="0",1000,IF(I36="-0",-1000,I36*1)))</f>
        <v/>
      </c>
      <c r="P36" s="1244" t="str">
        <f>IF(J36="","",IF(J36="0",1000,IF(J36="-0",-1000,J36*1)))</f>
        <v/>
      </c>
      <c r="Q36" s="1244" t="str">
        <f>IF(K36="","",IF(K36="0",1000,IF(K36="-0",-1000,K36*1)))</f>
        <v/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 t="str">
        <f>IF(O36="","",IF(O36&gt;0,1,0))</f>
        <v/>
      </c>
      <c r="U36" s="1284" t="str">
        <f>IF(P36="","",IF(P36&gt;0,1,0))</f>
        <v/>
      </c>
      <c r="V36" s="1284" t="str">
        <f>IF(Q36="","",IF(Q36&gt;0,1,0))</f>
        <v/>
      </c>
      <c r="W36" s="1284" t="str">
        <f>IF(R36="","",IF(R36&gt;0,1,0))</f>
        <v/>
      </c>
      <c r="X36" s="1284" t="str">
        <f>IF(S36="","",IF(S36&gt;0,1,0))</f>
        <v/>
      </c>
      <c r="Y36" s="1278" t="str">
        <f>IF(O36="","",IF(O36&lt;0,1,0))</f>
        <v/>
      </c>
      <c r="Z36" s="1278" t="str">
        <f>IF(P36="","",IF(P36&lt;0,1,0))</f>
        <v/>
      </c>
      <c r="AA36" s="1278" t="str">
        <f>IF(Q36="","",IF(Q36&lt;0,1,0))</f>
        <v/>
      </c>
      <c r="AB36" s="1278" t="str">
        <f>IF(R36="","",IF(R36&lt;0,1,0))</f>
        <v/>
      </c>
      <c r="AC36" s="1278" t="str">
        <f>IF(S36="","",IF(S36&lt;0,1,0))</f>
        <v/>
      </c>
      <c r="AD36" s="1280" t="str">
        <f>IF(CC36="","",IF(CC36&gt;CE36,1,-1))</f>
        <v/>
      </c>
      <c r="AE36" s="1280" t="str">
        <f>IF(CC36="","",IF(CC36&lt;CE36,1,-1))</f>
        <v/>
      </c>
      <c r="AF36" s="1282">
        <f>IF(CC36&gt;CE36,1,0)</f>
        <v>0</v>
      </c>
      <c r="AG36" s="1272">
        <f>IF(CE36&gt;CC36,1,0)</f>
        <v>0</v>
      </c>
      <c r="AH36" s="1274" t="str">
        <f>IF(O36="","",AX36*1)</f>
        <v/>
      </c>
      <c r="AI36" s="1276" t="str">
        <f>IF(P36="","",BE36*1)</f>
        <v/>
      </c>
      <c r="AJ36" s="1276" t="str">
        <f>IF(Q36="","",BL36*1)</f>
        <v/>
      </c>
      <c r="AK36" s="1276" t="str">
        <f>IF(R36="","",BS36*1)</f>
        <v/>
      </c>
      <c r="AL36" s="1276" t="str">
        <f>IF(S36="","",BZ36*1)</f>
        <v/>
      </c>
      <c r="AM36" s="1298" t="str">
        <f>IF(O36="","",AZ36*1)</f>
        <v/>
      </c>
      <c r="AN36" s="1298" t="str">
        <f>IF(P36="","",BG36*1)</f>
        <v/>
      </c>
      <c r="AO36" s="1298" t="str">
        <f>IF(Q36="","",BN36*1)</f>
        <v/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11</v>
      </c>
      <c r="AU36" s="1286" t="str">
        <f>IF(O36=1000,0,IF(O36=-1000,11,IF(O36&lt;-9,-(O36-2),IF(O36&gt;0,(O36),"0"))))</f>
        <v/>
      </c>
      <c r="AV36" s="1286" t="e">
        <f>IF(O36=1000,11,IF(O36=-1000,0,IF(O36&gt;9,(O36+2),IF(O36&lt;0,(-O36),"0"))))</f>
        <v>#VALUE!</v>
      </c>
      <c r="AW36" s="1286" t="str">
        <f>IF(O36=1000,0,IF(O36=-1000,11,IF(O36&lt;0,11,IF(O36&gt;0,(O36),"0"))))</f>
        <v/>
      </c>
      <c r="AX36" s="1296" t="str">
        <f>IF(O36="","",IF(O36&gt;9,AV36,AT36))</f>
        <v/>
      </c>
      <c r="AY36" s="1288" t="str">
        <f>IF(O36="","","-")</f>
        <v/>
      </c>
      <c r="AZ36" s="1290" t="str">
        <f>IF(O36="","",IF(O36&lt;-9,AU36,AW36))</f>
        <v/>
      </c>
      <c r="BA36" s="1286" t="e">
        <f>IF(P36=1000,11,IF(P36=-1000,0,IF(P36&gt;9,(P36+2),IF(P36&lt;0,(-P36),"0"))))</f>
        <v>#VALUE!</v>
      </c>
      <c r="BB36" s="1286" t="str">
        <f>IF(P36=1000,0,IF(P36=-1000,11,IF(P36&lt;-9,-(P36-2),IF(P36&gt;0,(P36),"0"))))</f>
        <v/>
      </c>
      <c r="BC36" s="1286">
        <f>IF(P36=1000,11,IF(P36=-1000,0,IF(P36&gt;0,11,IF(P36&lt;0,(-P36),"0"))))</f>
        <v>11</v>
      </c>
      <c r="BD36" s="1286" t="str">
        <f>IF(P36=1000,0,IF(P36=-1000,11,IF(P36&lt;0,11,IF(P36&gt;0,(P36),"0"))))</f>
        <v/>
      </c>
      <c r="BE36" s="1296" t="str">
        <f>IF(P36="","",IF(P36&gt;9,BA36,BC36))</f>
        <v/>
      </c>
      <c r="BF36" s="1288" t="str">
        <f>IF(P36="","","-")</f>
        <v/>
      </c>
      <c r="BG36" s="1290" t="str">
        <f>IF(P36="","",IF(P36&lt;-9,BB36,BD36))</f>
        <v/>
      </c>
      <c r="BH36" s="1286" t="e">
        <f>IF(Q36=1000,11,IF(Q36=-1000,0,IF(Q36&gt;9,(Q36+2),IF(Q36&lt;0,(-Q36),"0"))))</f>
        <v>#VALUE!</v>
      </c>
      <c r="BI36" s="1286" t="str">
        <f>IF(Q36=1000,0,IF(Q36=-1000,11,IF(Q36&lt;-9,-(Q36-2),IF(Q36&gt;0,(Q36),"0"))))</f>
        <v/>
      </c>
      <c r="BJ36" s="1286">
        <f>IF(Q36=1000,11,IF(Q36=-1000,0,IF(Q36&gt;0,11,IF(Q36&lt;0,(-Q36),"0"))))</f>
        <v>11</v>
      </c>
      <c r="BK36" s="1286" t="str">
        <f>IF(Q36=1000,0,IF(Q36=-1000,11,IF(Q36&lt;0,11,IF(Q36&gt;0,(Q36),"0"))))</f>
        <v/>
      </c>
      <c r="BL36" s="1296" t="str">
        <f>IF(Q36="","",IF(Q36&gt;9,BH36,BJ36))</f>
        <v/>
      </c>
      <c r="BM36" s="1288" t="str">
        <f>IF(Q36="","","-")</f>
        <v/>
      </c>
      <c r="BN36" s="1290" t="str">
        <f>IF(Q36="","",IF(Q36&lt;-9,BI36,BK36))</f>
        <v/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 t="str">
        <f>IF(R36="","",IF(R36&gt;9,BO36,BQ36))</f>
        <v/>
      </c>
      <c r="BT36" s="1288" t="str">
        <f>IF(R36="","","-")</f>
        <v/>
      </c>
      <c r="BU36" s="1290" t="str">
        <f>IF(R36="","",IF(R36&lt;-9,BP36,BR36))</f>
        <v/>
      </c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02" t="str">
        <f>IF(O36="","",SUM(T36:X37))</f>
        <v/>
      </c>
      <c r="CD36" s="1304" t="str">
        <f>IF(CC36="","","-")</f>
        <v/>
      </c>
      <c r="CE36" s="1306" t="str">
        <f>IF(O36="","",SUM(Y36:AC37))</f>
        <v/>
      </c>
      <c r="CP36" s="32"/>
      <c r="CQ36" s="32"/>
    </row>
    <row r="37" spans="1:95" s="31" customFormat="1" ht="15" customHeight="1" x14ac:dyDescent="0.2">
      <c r="A37" s="43"/>
      <c r="B37" s="44"/>
      <c r="C37" s="1251"/>
      <c r="D37" s="46" t="str">
        <f>IF(A37="","",VLOOKUP(A37,СписокКМ!D:I,2,FALSE))</f>
        <v/>
      </c>
      <c r="E37" s="47"/>
      <c r="F37" s="48" t="str">
        <f>IF(B37="","",VLOOKUP(B37,СписокКМ!D:I,2,FALSE))</f>
        <v/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03"/>
      <c r="CD37" s="1305"/>
      <c r="CE37" s="1307"/>
      <c r="CP37" s="32"/>
      <c r="CQ37" s="32"/>
    </row>
    <row r="38" spans="1:95" s="31" customFormat="1" ht="15" customHeight="1" x14ac:dyDescent="0.2">
      <c r="A38" s="99" t="str">
        <f>IF(A34="","",A34)</f>
        <v/>
      </c>
      <c r="B38" s="99" t="str">
        <f>IF(B34="","",B35)</f>
        <v/>
      </c>
      <c r="C38" s="75">
        <v>4</v>
      </c>
      <c r="D38" s="100" t="str">
        <f>IF(A38="","",VLOOKUP(A38,СписокКМ!D:I,2,FALSE))</f>
        <v/>
      </c>
      <c r="E38" s="101"/>
      <c r="F38" s="77" t="str">
        <f>IF(B38="","",VLOOKUP(B38,СписокКМ!D:I,2,FALSE))</f>
        <v/>
      </c>
      <c r="G38" s="102"/>
      <c r="H38" s="41"/>
      <c r="I38" s="581"/>
      <c r="J38" s="581"/>
      <c r="K38" s="581"/>
      <c r="L38" s="581"/>
      <c r="M38" s="581"/>
      <c r="N38" s="42"/>
      <c r="O38" s="79" t="str">
        <f>IF(I38="","",IF(I38="0",1000,IF(I38="-0",-1000,I38*1)))</f>
        <v/>
      </c>
      <c r="P38" s="79" t="str">
        <f t="shared" ref="P38:S39" si="18">IF(J38="","",IF(J38="0",1000,IF(J38="-0",-1000,J38*1)))</f>
        <v/>
      </c>
      <c r="Q38" s="79" t="str">
        <f t="shared" si="18"/>
        <v/>
      </c>
      <c r="R38" s="79" t="str">
        <f t="shared" si="18"/>
        <v/>
      </c>
      <c r="S38" s="80" t="str">
        <f t="shared" si="18"/>
        <v/>
      </c>
      <c r="T38" s="579" t="str">
        <f t="shared" ref="T38:X39" si="19">IF(O38="","",IF(O38&gt;0,1,0))</f>
        <v/>
      </c>
      <c r="U38" s="588" t="str">
        <f t="shared" si="19"/>
        <v/>
      </c>
      <c r="V38" s="588" t="str">
        <f t="shared" si="19"/>
        <v/>
      </c>
      <c r="W38" s="588" t="str">
        <f t="shared" si="19"/>
        <v/>
      </c>
      <c r="X38" s="588" t="str">
        <f t="shared" si="19"/>
        <v/>
      </c>
      <c r="Y38" s="585" t="str">
        <f t="shared" ref="Y38:AC39" si="20">IF(O38="","",IF(O38&lt;0,1,0))</f>
        <v/>
      </c>
      <c r="Z38" s="585" t="str">
        <f t="shared" si="20"/>
        <v/>
      </c>
      <c r="AA38" s="585" t="str">
        <f t="shared" si="20"/>
        <v/>
      </c>
      <c r="AB38" s="585" t="str">
        <f t="shared" si="20"/>
        <v/>
      </c>
      <c r="AC38" s="585" t="str">
        <f t="shared" si="20"/>
        <v/>
      </c>
      <c r="AD38" s="586" t="str">
        <f>IF(CC38="","",IF(CC38&gt;CE38,1,-1))</f>
        <v/>
      </c>
      <c r="AE38" s="586" t="str">
        <f>IF(CC38="","",IF(CC38&lt;CE38,1,-1))</f>
        <v/>
      </c>
      <c r="AF38" s="587">
        <f>IF(CC38&gt;CE38,1,0)</f>
        <v>0</v>
      </c>
      <c r="AG38" s="583">
        <f>IF(CE38&gt;CC38,1,0)</f>
        <v>0</v>
      </c>
      <c r="AH38" s="81" t="str">
        <f>IF(O38="","",AX38*1)</f>
        <v/>
      </c>
      <c r="AI38" s="584" t="str">
        <f>IF(P38="","",BE38*1)</f>
        <v/>
      </c>
      <c r="AJ38" s="584" t="str">
        <f>IF(Q38="","",BL38*1)</f>
        <v/>
      </c>
      <c r="AK38" s="584" t="str">
        <f>IF(R38="","",BS38*1)</f>
        <v/>
      </c>
      <c r="AL38" s="584" t="str">
        <f>IF(S38="","",BZ38*1)</f>
        <v/>
      </c>
      <c r="AM38" s="594" t="str">
        <f>IF(O38="","",AZ38*1)</f>
        <v/>
      </c>
      <c r="AN38" s="594" t="str">
        <f>IF(P38="","",BG38*1)</f>
        <v/>
      </c>
      <c r="AO38" s="594" t="str">
        <f>IF(Q38="","",BN38*1)</f>
        <v/>
      </c>
      <c r="AP38" s="594" t="str">
        <f>IF(R38="","",BU38*1)</f>
        <v/>
      </c>
      <c r="AQ38" s="594" t="str">
        <f>IF(S38="","",CB38*1)</f>
        <v/>
      </c>
      <c r="AR38" s="595">
        <f>SUM(AH38:AL38)</f>
        <v>0</v>
      </c>
      <c r="AS38" s="592">
        <f>SUM(AM38:AQ38)</f>
        <v>0</v>
      </c>
      <c r="AT38" s="111">
        <f>IF(O38=1000,11,IF(O38=-1000,0,IF(O38&gt;0,11,IF(O38&lt;0,(-O38),"0"))))</f>
        <v>11</v>
      </c>
      <c r="AU38" s="589" t="str">
        <f>IF(O38=1000,0,IF(O38=-1000,11,IF(O38&lt;-9,-(O38-2),IF(O38&gt;0,(O38),"0"))))</f>
        <v/>
      </c>
      <c r="AV38" s="111" t="e">
        <f>IF(O38=1000,11,IF(O38=-1000,0,IF(O38&gt;9,(O38+2),IF(O38&lt;0,(-O38),"0"))))</f>
        <v>#VALUE!</v>
      </c>
      <c r="AW38" s="589" t="str">
        <f>IF(O38=1000,0,IF(O38=-1000,11,IF(O38&lt;0,11,IF(O38&gt;0,(O38),"0"))))</f>
        <v/>
      </c>
      <c r="AX38" s="593" t="str">
        <f>IF(O38="","",IF(O38&gt;9,AV38,AT38))</f>
        <v/>
      </c>
      <c r="AY38" s="590" t="str">
        <f>IF(O38="","","-")</f>
        <v/>
      </c>
      <c r="AZ38" s="591" t="str">
        <f>IF(O38="","",IF(O38&lt;-9,AU38,AW38))</f>
        <v/>
      </c>
      <c r="BA38" s="111" t="e">
        <f>IF(P38=1000,11,IF(P38=-1000,0,IF(P38&gt;9,(P38+2),IF(P38&lt;0,(-P38),"0"))))</f>
        <v>#VALUE!</v>
      </c>
      <c r="BB38" s="589" t="str">
        <f>IF(P38=1000,0,IF(P38=-1000,11,IF(P38&lt;-9,-(P38-2),IF(P38&gt;0,(P38),"0"))))</f>
        <v/>
      </c>
      <c r="BC38" s="589">
        <f>IF(P38=1000,11,IF(P38=-1000,0,IF(P38&gt;0,11,IF(P38&lt;0,(-P38),"0"))))</f>
        <v>11</v>
      </c>
      <c r="BD38" s="589" t="str">
        <f>IF(P38=1000,0,IF(P38=-1000,11,IF(P38&lt;0,11,IF(P38&gt;0,(P38),"0"))))</f>
        <v/>
      </c>
      <c r="BE38" s="593" t="str">
        <f>IF(P38="","",IF(P38&gt;9,BA38,BC38))</f>
        <v/>
      </c>
      <c r="BF38" s="590" t="str">
        <f>IF(P38="","","-")</f>
        <v/>
      </c>
      <c r="BG38" s="591" t="str">
        <f>IF(P38="","",IF(P38&lt;-9,BB38,BD38))</f>
        <v/>
      </c>
      <c r="BH38" s="111" t="e">
        <f>IF(Q38=1000,11,IF(Q38=-1000,0,IF(Q38&gt;9,(Q38+2),IF(Q38&lt;0,(-Q38),"0"))))</f>
        <v>#VALUE!</v>
      </c>
      <c r="BI38" s="589" t="str">
        <f>IF(Q38=1000,0,IF(Q38=-1000,11,IF(Q38&lt;-9,-(Q38-2),IF(Q38&gt;0,(Q38),"0"))))</f>
        <v/>
      </c>
      <c r="BJ38" s="589">
        <f>IF(Q38=1000,11,IF(Q38=-1000,0,IF(Q38&gt;0,11,IF(Q38&lt;0,(-Q38),"0"))))</f>
        <v>11</v>
      </c>
      <c r="BK38" s="589" t="str">
        <f>IF(Q38=1000,0,IF(Q38=-1000,11,IF(Q38&lt;0,11,IF(Q38&gt;0,(Q38),"0"))))</f>
        <v/>
      </c>
      <c r="BL38" s="593" t="str">
        <f>IF(Q38="","",IF(Q38&gt;9,BH38,BJ38))</f>
        <v/>
      </c>
      <c r="BM38" s="590" t="str">
        <f>IF(Q38="","","-")</f>
        <v/>
      </c>
      <c r="BN38" s="591" t="str">
        <f>IF(Q38="","",IF(Q38&lt;-9,BI38,BK38))</f>
        <v/>
      </c>
      <c r="BO38" s="589" t="e">
        <f>IF(R38=1000,11,IF(R38=-1000,0,IF(R38&gt;9,(R38+2),IF(R38&lt;0,(-R38),"0"))))</f>
        <v>#VALUE!</v>
      </c>
      <c r="BP38" s="589" t="str">
        <f>IF(R38=1000,0,IF(R38=-1000,11,IF(R38&lt;-9,-(R38-2),IF(R38&gt;0,(R38),"0"))))</f>
        <v/>
      </c>
      <c r="BQ38" s="589">
        <f>IF(R38=1000,11,IF(R38=-1000,0,IF(R38&gt;0,11,IF(R38&lt;0,(-R38),"0"))))</f>
        <v>11</v>
      </c>
      <c r="BR38" s="589" t="str">
        <f>IF(R38=1000,0,IF(R38=-1000,11,IF(R38&lt;0,11,IF(R38&gt;0,(R38),"0"))))</f>
        <v/>
      </c>
      <c r="BS38" s="593" t="str">
        <f>IF(R38="","",IF(R38&gt;9,BO38,BQ38))</f>
        <v/>
      </c>
      <c r="BT38" s="590" t="str">
        <f>IF(R38="","","-")</f>
        <v/>
      </c>
      <c r="BU38" s="591" t="str">
        <f>IF(R38="","",IF(R38&lt;-9,BP38,BR38))</f>
        <v/>
      </c>
      <c r="BV38" s="589" t="e">
        <f>IF(S38=1000,11,IF(S38=-1000,0,IF(S38&gt;9,(S38+2),IF(S38&lt;0,(-S38),"0"))))</f>
        <v>#VALUE!</v>
      </c>
      <c r="BW38" s="589" t="str">
        <f>IF(S38=1000,0,IF(S38=-1000,11,IF(S38&lt;-9,-(S38-2),IF(S38&gt;0,(S38),"0"))))</f>
        <v/>
      </c>
      <c r="BX38" s="589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593" t="str">
        <f>IF(S38="","",IF(S38&gt;9,BV38,BX38))</f>
        <v/>
      </c>
      <c r="CA38" s="590" t="str">
        <f>IF(S38="","","-")</f>
        <v/>
      </c>
      <c r="CB38" s="591" t="str">
        <f>IF(S38="","",IF(S38&lt;-9,BW38,BY38))</f>
        <v/>
      </c>
      <c r="CC38" s="596" t="str">
        <f>IF(O38="","",SUM(T38:X38))</f>
        <v/>
      </c>
      <c r="CD38" s="582" t="str">
        <f>IF(CC38="","","-")</f>
        <v/>
      </c>
      <c r="CE38" s="597" t="str">
        <f>IF(O38="","",SUM(Y38:AC38))</f>
        <v/>
      </c>
      <c r="CP38" s="32"/>
      <c r="CQ38" s="32"/>
    </row>
    <row r="39" spans="1:95" s="31" customFormat="1" ht="15" customHeight="1" thickBot="1" x14ac:dyDescent="0.25">
      <c r="A39" s="99" t="str">
        <f>IF(A34="","",A35)</f>
        <v/>
      </c>
      <c r="B39" s="99" t="str">
        <f>IF(B34="","",B34)</f>
        <v/>
      </c>
      <c r="C39" s="114">
        <v>5</v>
      </c>
      <c r="D39" s="115" t="str">
        <f>IF(A39="","",VLOOKUP(A39,СписокКМ!D:I,2,FALSE))</f>
        <v/>
      </c>
      <c r="E39" s="116"/>
      <c r="F39" s="117" t="str">
        <f>IF(B39="","",VLOOKUP(B39,СписокКМ!D:I,2,FALSE))</f>
        <v/>
      </c>
      <c r="G39" s="118"/>
      <c r="H39" s="119"/>
      <c r="I39" s="120"/>
      <c r="J39" s="120"/>
      <c r="K39" s="120"/>
      <c r="L39" s="121"/>
      <c r="M39" s="121"/>
      <c r="N39" s="122"/>
      <c r="O39" s="123" t="str">
        <f>IF(I39="","",IF(I39="0",1000,IF(I39="-0",-1000,I39*1)))</f>
        <v/>
      </c>
      <c r="P39" s="123" t="str">
        <f t="shared" si="18"/>
        <v/>
      </c>
      <c r="Q39" s="123" t="str">
        <f t="shared" si="18"/>
        <v/>
      </c>
      <c r="R39" s="123" t="str">
        <f t="shared" si="18"/>
        <v/>
      </c>
      <c r="S39" s="124" t="str">
        <f t="shared" si="18"/>
        <v/>
      </c>
      <c r="T39" s="125" t="str">
        <f t="shared" si="19"/>
        <v/>
      </c>
      <c r="U39" s="126" t="str">
        <f t="shared" si="19"/>
        <v/>
      </c>
      <c r="V39" s="126" t="str">
        <f t="shared" si="19"/>
        <v/>
      </c>
      <c r="W39" s="126" t="str">
        <f t="shared" si="19"/>
        <v/>
      </c>
      <c r="X39" s="126" t="str">
        <f t="shared" si="19"/>
        <v/>
      </c>
      <c r="Y39" s="127" t="str">
        <f t="shared" si="20"/>
        <v/>
      </c>
      <c r="Z39" s="127" t="str">
        <f t="shared" si="20"/>
        <v/>
      </c>
      <c r="AA39" s="127" t="str">
        <f t="shared" si="20"/>
        <v/>
      </c>
      <c r="AB39" s="127" t="str">
        <f t="shared" si="20"/>
        <v/>
      </c>
      <c r="AC39" s="127" t="str">
        <f t="shared" si="20"/>
        <v/>
      </c>
      <c r="AD39" s="128" t="str">
        <f>IF(CC39="","",IF(CC39&gt;CE39,1,-1))</f>
        <v/>
      </c>
      <c r="AE39" s="128" t="str">
        <f>IF(CC39="","",IF(CC39&lt;CE39,1,-1))</f>
        <v/>
      </c>
      <c r="AF39" s="129">
        <f>IF(CC39&gt;CE39,1,0)</f>
        <v>0</v>
      </c>
      <c r="AG39" s="130">
        <f>IF(CE39&gt;CC39,1,0)</f>
        <v>0</v>
      </c>
      <c r="AH39" s="131" t="str">
        <f>IF(O39="","",AX39*1)</f>
        <v/>
      </c>
      <c r="AI39" s="132" t="str">
        <f>IF(P39="","",BE39*1)</f>
        <v/>
      </c>
      <c r="AJ39" s="132" t="str">
        <f>IF(Q39="","",BL39*1)</f>
        <v/>
      </c>
      <c r="AK39" s="132" t="str">
        <f>IF(R39="","",BS39*1)</f>
        <v/>
      </c>
      <c r="AL39" s="132" t="str">
        <f>IF(S39="","",BZ39*1)</f>
        <v/>
      </c>
      <c r="AM39" s="133" t="str">
        <f>IF(O39="","",AZ39*1)</f>
        <v/>
      </c>
      <c r="AN39" s="133" t="str">
        <f>IF(P39="","",BG39*1)</f>
        <v/>
      </c>
      <c r="AO39" s="133" t="str">
        <f>IF(Q39="","",BN39*1)</f>
        <v/>
      </c>
      <c r="AP39" s="133" t="str">
        <f>IF(R39="","",BU39*1)</f>
        <v/>
      </c>
      <c r="AQ39" s="133" t="str">
        <f>IF(S39="","",CB39*1)</f>
        <v/>
      </c>
      <c r="AR39" s="134">
        <f>SUM(AH39:AL39)</f>
        <v>0</v>
      </c>
      <c r="AS39" s="135">
        <f>SUM(AM39:AQ39)</f>
        <v>0</v>
      </c>
      <c r="AT39" s="136">
        <f>IF(O39=1000,11,IF(O39=-1000,0,IF(O39&gt;0,11,IF(O39&lt;0,(-O39),"0"))))</f>
        <v>11</v>
      </c>
      <c r="AU39" s="137" t="str">
        <f>IF(O39=1000,0,IF(O39=-1000,11,IF(O39&lt;-9,-(O39-2),IF(O39&gt;0,(O39),"0"))))</f>
        <v/>
      </c>
      <c r="AV39" s="136" t="e">
        <f>IF(O39=1000,11,IF(O39=-1000,0,IF(O39&gt;9,(O39+2),IF(O39&lt;0,(-O39),"0"))))</f>
        <v>#VALUE!</v>
      </c>
      <c r="AW39" s="137" t="str">
        <f>IF(O39=1000,0,IF(O39=-1000,11,IF(O39&lt;0,11,IF(O39&gt;0,(O39),"0"))))</f>
        <v/>
      </c>
      <c r="AX39" s="138" t="str">
        <f>IF(O39="","",IF(O39&gt;9,AV39,AT39))</f>
        <v/>
      </c>
      <c r="AY39" s="139" t="str">
        <f>IF(O39="","","-")</f>
        <v/>
      </c>
      <c r="AZ39" s="140" t="str">
        <f>IF(O39="","",IF(O39&lt;-9,AU39,AW39))</f>
        <v/>
      </c>
      <c r="BA39" s="136" t="e">
        <f>IF(P39=1000,11,IF(P39=-1000,0,IF(P39&gt;9,(P39+2),IF(P39&lt;0,(-P39),"0"))))</f>
        <v>#VALUE!</v>
      </c>
      <c r="BB39" s="137" t="str">
        <f>IF(P39=1000,0,IF(P39=-1000,11,IF(P39&lt;-9,-(P39-2),IF(P39&gt;0,(P39),"0"))))</f>
        <v/>
      </c>
      <c r="BC39" s="137">
        <f>IF(P39=1000,11,IF(P39=-1000,0,IF(P39&gt;0,11,IF(P39&lt;0,(-P39),"0"))))</f>
        <v>11</v>
      </c>
      <c r="BD39" s="137" t="str">
        <f>IF(P39=1000,0,IF(P39=-1000,11,IF(P39&lt;0,11,IF(P39&gt;0,(P39),"0"))))</f>
        <v/>
      </c>
      <c r="BE39" s="138" t="str">
        <f>IF(P39="","",IF(P39&gt;9,BA39,BC39))</f>
        <v/>
      </c>
      <c r="BF39" s="139" t="str">
        <f>IF(P39="","","-")</f>
        <v/>
      </c>
      <c r="BG39" s="140" t="str">
        <f>IF(P39="","",IF(P39&lt;-9,BB39,BD39))</f>
        <v/>
      </c>
      <c r="BH39" s="136" t="e">
        <f>IF(Q39=1000,11,IF(Q39=-1000,0,IF(Q39&gt;9,(Q39+2),IF(Q39&lt;0,(-Q39),"0"))))</f>
        <v>#VALUE!</v>
      </c>
      <c r="BI39" s="137" t="str">
        <f>IF(Q39=1000,0,IF(Q39=-1000,11,IF(Q39&lt;-9,-(Q39-2),IF(Q39&gt;0,(Q39),"0"))))</f>
        <v/>
      </c>
      <c r="BJ39" s="137">
        <f>IF(Q39=1000,11,IF(Q39=-1000,0,IF(Q39&gt;0,11,IF(Q39&lt;0,(-Q39),"0"))))</f>
        <v>11</v>
      </c>
      <c r="BK39" s="137" t="str">
        <f>IF(Q39=1000,0,IF(Q39=-1000,11,IF(Q39&lt;0,11,IF(Q39&gt;0,(Q39),"0"))))</f>
        <v/>
      </c>
      <c r="BL39" s="138" t="str">
        <f>IF(Q39="","",IF(Q39&gt;9,BH39,BJ39))</f>
        <v/>
      </c>
      <c r="BM39" s="139" t="str">
        <f>IF(Q39="","","-")</f>
        <v/>
      </c>
      <c r="BN39" s="140" t="str">
        <f>IF(Q39="","",IF(Q39&lt;-9,BI39,BK39))</f>
        <v/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 t="str">
        <f>IF(O39="","",SUM(T39:X39))</f>
        <v/>
      </c>
      <c r="CD39" s="143" t="str">
        <f>IF(CC39="","","-")</f>
        <v/>
      </c>
      <c r="CE39" s="144" t="str">
        <f>IF(O39="","",SUM(Y39:AC39))</f>
        <v/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/>
      <c r="B41" s="35"/>
      <c r="C41" s="1225">
        <f>1+C32</f>
        <v>5</v>
      </c>
      <c r="D41" s="1227" t="str">
        <f>IF(A41="","",VLOOKUP(A41,СписокКМ!$A$186:$D$248,3,FALSE))</f>
        <v/>
      </c>
      <c r="E41" s="1228" t="str">
        <f>IF(B41="","",VLOOKUP(B41,СписокКМ!E:J,2,FALSE))</f>
        <v/>
      </c>
      <c r="F41" s="1231" t="str">
        <f>IF(B41="","",VLOOKUP(B41,СписокКМ!$A$186:$D$248,3,FALSE))</f>
        <v/>
      </c>
      <c r="G41" s="1232" t="str">
        <f>IF(D41="","",VLOOKUP(D41,СписокКМ!G:L,2,FALSE))</f>
        <v/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 t="str">
        <f>IF(A41="","",VLOOKUP(A41,'[60]Протокол команд'!A:K,8,FALSE))</f>
        <v/>
      </c>
      <c r="U41" s="39" t="e">
        <f>T41*5-4</f>
        <v>#VALUE!</v>
      </c>
      <c r="V41" s="39" t="e">
        <f>T41*5</f>
        <v>#VALUE!</v>
      </c>
      <c r="W41" s="39" t="e">
        <f>CONCATENATE(U41,"-",V41)</f>
        <v>#VALUE!</v>
      </c>
      <c r="X41" s="39" t="str">
        <f>IF(A41="","",VLOOKUP(A41,'[60]Протокол команд'!A:K,10,FALSE))</f>
        <v/>
      </c>
      <c r="Y41" s="39" t="e">
        <f>X41*5-4</f>
        <v>#VALUE!</v>
      </c>
      <c r="Z41" s="39" t="e">
        <f>X41*5</f>
        <v>#VALUE!</v>
      </c>
      <c r="AA41" s="39" t="e">
        <f>CONCATENATE(Y41,"-",Z41)</f>
        <v>#VALUE!</v>
      </c>
      <c r="AB41" s="1241" t="str">
        <f>IF(O43="","",SUM(AF43:AF48))</f>
        <v/>
      </c>
      <c r="AC41" s="1242"/>
      <c r="AD41" s="1243"/>
      <c r="AE41" s="1242" t="str">
        <f>IF(O43="","",SUM(AG43:AG48))</f>
        <v/>
      </c>
      <c r="AF41" s="1242"/>
      <c r="AG41" s="1264"/>
      <c r="AH41" s="1241">
        <f>SUM(CC43:CC48)</f>
        <v>0</v>
      </c>
      <c r="AI41" s="1242"/>
      <c r="AJ41" s="1243"/>
      <c r="AK41" s="1242">
        <f>SUM(CE43:CE48)</f>
        <v>0</v>
      </c>
      <c r="AL41" s="1242"/>
      <c r="AM41" s="1264"/>
      <c r="AN41" s="1265">
        <f>SUM(AR43:AR48)</f>
        <v>0</v>
      </c>
      <c r="AO41" s="1266"/>
      <c r="AP41" s="1267"/>
      <c r="AQ41" s="1266">
        <f>SUM(AS43:AS48)</f>
        <v>0</v>
      </c>
      <c r="AR41" s="1266"/>
      <c r="AS41" s="1268"/>
      <c r="AT41" s="1314"/>
      <c r="AU41" s="1315"/>
      <c r="AV41" s="1315"/>
      <c r="AW41" s="1315"/>
      <c r="AX41" s="1315"/>
      <c r="AY41" s="1315"/>
      <c r="AZ41" s="1315"/>
      <c r="BA41" s="1315"/>
      <c r="BB41" s="1315"/>
      <c r="BC41" s="1315"/>
      <c r="BD41" s="1315"/>
      <c r="BE41" s="1315"/>
      <c r="BF41" s="1315"/>
      <c r="BG41" s="1315"/>
      <c r="BH41" s="1315"/>
      <c r="BI41" s="1315"/>
      <c r="BJ41" s="1315"/>
      <c r="BK41" s="1315"/>
      <c r="BL41" s="1315"/>
      <c r="BM41" s="1315"/>
      <c r="BN41" s="1315"/>
      <c r="BO41" s="1315"/>
      <c r="BP41" s="1315"/>
      <c r="BQ41" s="1315"/>
      <c r="BR41" s="1315"/>
      <c r="BS41" s="1315"/>
      <c r="BT41" s="1315"/>
      <c r="BU41" s="1315"/>
      <c r="BV41" s="1315"/>
      <c r="BW41" s="1315"/>
      <c r="BX41" s="1315"/>
      <c r="BY41" s="1315"/>
      <c r="BZ41" s="1315"/>
      <c r="CA41" s="1315"/>
      <c r="CB41" s="1316"/>
      <c r="CC41" s="1254" t="str">
        <f>IF(O43="","",SUM(AF43:AF48))</f>
        <v/>
      </c>
      <c r="CD41" s="1256" t="str">
        <f>IF(CC41="","","-")</f>
        <v/>
      </c>
      <c r="CE41" s="1258" t="str">
        <f>IF(O43="","",SUM(AG43:AG48))</f>
        <v/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IF(A42="","",VLOOKUP(A42,СписокКМ!D:I,2,FALSE))</f>
        <v/>
      </c>
      <c r="E42" s="1230" t="str">
        <f>IF(B42="","",VLOOKUP(B42,СписокКМ!E:J,2,FALSE))</f>
        <v/>
      </c>
      <c r="F42" s="1233" t="str">
        <f>IF(C42="","",VLOOKUP(C42,СписокКМ!F:K,2,FALSE))</f>
        <v/>
      </c>
      <c r="G42" s="1234" t="str">
        <f>IF(D42="","",VLOOKUP(D42,СписокКМ!G:L,2,FALSE))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/>
      <c r="B43" s="44"/>
      <c r="C43" s="580">
        <v>1</v>
      </c>
      <c r="D43" s="46" t="str">
        <f>IF(A43="","",VLOOKUP(A43,СписокКМ!D:I,2,FALSE))</f>
        <v/>
      </c>
      <c r="E43" s="47"/>
      <c r="F43" s="48" t="str">
        <f>IF(B43="","",VLOOKUP(B43,СписокКМ!D:I,2,FALSE))</f>
        <v/>
      </c>
      <c r="G43" s="49"/>
      <c r="H43" s="50"/>
      <c r="I43" s="51"/>
      <c r="J43" s="51"/>
      <c r="K43" s="51"/>
      <c r="L43" s="51"/>
      <c r="M43" s="51"/>
      <c r="N43" s="52"/>
      <c r="O43" s="53" t="str">
        <f>IF(I43="","",IF(I43="0",1000,IF(I43="-0",-1000,I43*1)))</f>
        <v/>
      </c>
      <c r="P43" s="53" t="str">
        <f t="shared" ref="P43:S44" si="21">IF(J43="","",IF(J43="0",1000,IF(J43="-0",-1000,J43*1)))</f>
        <v/>
      </c>
      <c r="Q43" s="53" t="str">
        <f t="shared" si="21"/>
        <v/>
      </c>
      <c r="R43" s="53" t="str">
        <f t="shared" si="21"/>
        <v/>
      </c>
      <c r="S43" s="54" t="str">
        <f t="shared" si="21"/>
        <v/>
      </c>
      <c r="T43" s="55" t="str">
        <f t="shared" ref="T43:X44" si="22">IF(O43="","",IF(O43&gt;0,1,0))</f>
        <v/>
      </c>
      <c r="U43" s="56" t="str">
        <f t="shared" si="22"/>
        <v/>
      </c>
      <c r="V43" s="56" t="str">
        <f t="shared" si="22"/>
        <v/>
      </c>
      <c r="W43" s="56" t="str">
        <f t="shared" si="22"/>
        <v/>
      </c>
      <c r="X43" s="56" t="str">
        <f t="shared" si="22"/>
        <v/>
      </c>
      <c r="Y43" s="57" t="str">
        <f t="shared" ref="Y43:AC44" si="23">IF(O43="","",IF(O43&lt;0,1,0))</f>
        <v/>
      </c>
      <c r="Z43" s="57" t="str">
        <f t="shared" si="23"/>
        <v/>
      </c>
      <c r="AA43" s="57" t="str">
        <f t="shared" si="23"/>
        <v/>
      </c>
      <c r="AB43" s="57" t="str">
        <f t="shared" si="23"/>
        <v/>
      </c>
      <c r="AC43" s="57" t="str">
        <f t="shared" si="23"/>
        <v/>
      </c>
      <c r="AD43" s="58" t="str">
        <f>IF(CC43="","",IF(CC43&gt;CE43,1,-1))</f>
        <v/>
      </c>
      <c r="AE43" s="58" t="str">
        <f>IF(CC43="","",IF(CC43&lt;CE43,1,-1))</f>
        <v/>
      </c>
      <c r="AF43" s="59">
        <f>IF(CC43&gt;CE43,1,0)</f>
        <v>0</v>
      </c>
      <c r="AG43" s="60">
        <f>IF(CE43&gt;CC43,1,0)</f>
        <v>0</v>
      </c>
      <c r="AH43" s="61" t="str">
        <f>IF(O43="","",AX43*1)</f>
        <v/>
      </c>
      <c r="AI43" s="62" t="str">
        <f>IF(P43="","",BE43*1)</f>
        <v/>
      </c>
      <c r="AJ43" s="62" t="str">
        <f>IF(Q43="","",BL43*1)</f>
        <v/>
      </c>
      <c r="AK43" s="62" t="str">
        <f>IF(R43="","",BS43*1)</f>
        <v/>
      </c>
      <c r="AL43" s="62" t="str">
        <f>IF(S43="","",BZ43*1)</f>
        <v/>
      </c>
      <c r="AM43" s="63" t="str">
        <f>IF(O43="","",AZ43*1)</f>
        <v/>
      </c>
      <c r="AN43" s="63" t="str">
        <f>IF(P43="","",BG43*1)</f>
        <v/>
      </c>
      <c r="AO43" s="63" t="str">
        <f>IF(Q43="","",BN43*1)</f>
        <v/>
      </c>
      <c r="AP43" s="63" t="str">
        <f>IF(R43="","",BU43*1)</f>
        <v/>
      </c>
      <c r="AQ43" s="63" t="str">
        <f>IF(S43="","",CB43*1)</f>
        <v/>
      </c>
      <c r="AR43" s="64">
        <f>SUM(AH43:AL43)</f>
        <v>0</v>
      </c>
      <c r="AS43" s="65">
        <f>SUM(AM43:AQ43)</f>
        <v>0</v>
      </c>
      <c r="AT43" s="66">
        <f>IF(O43=1000,11,IF(O43=-1000,0,IF(O43&gt;0,11,IF(O43&lt;0,(-O43),"0"))))</f>
        <v>11</v>
      </c>
      <c r="AU43" s="67" t="str">
        <f>IF(O43=1000,0,IF(O43=-1000,11,IF(O43&lt;-9,-(O43-2),IF(O43&gt;0,(O43),"0"))))</f>
        <v/>
      </c>
      <c r="AV43" s="66" t="e">
        <f>IF(O43=1000,11,IF(O43=-1000,0,IF(O43&lt;9,11,IF(O43&gt;9,(O43+2),"0"))))</f>
        <v>#VALUE!</v>
      </c>
      <c r="AW43" s="67" t="str">
        <f>IF(O43=1000,0,IF(O43=-1000,11,IF(O43&lt;0,11,IF(O43&gt;0,(O43),"0"))))</f>
        <v/>
      </c>
      <c r="AX43" s="68" t="str">
        <f>IF(O43="","",IF(O43&gt;9,AV43,AT43))</f>
        <v/>
      </c>
      <c r="AY43" s="69" t="str">
        <f>IF(O43="","","-")</f>
        <v/>
      </c>
      <c r="AZ43" s="70" t="str">
        <f>IF(O43="","",IF(O43&lt;-9,AU43,AW43))</f>
        <v/>
      </c>
      <c r="BA43" s="66" t="e">
        <f>IF(P43=1000,11,IF(P43=-1000,0,IF(P43&gt;9,(P43+2),IF(P43&lt;0,(-P43),"0"))))</f>
        <v>#VALUE!</v>
      </c>
      <c r="BB43" s="67" t="str">
        <f>IF(P43=1000,0,IF(P43=-1000,11,IF(P43&lt;-9,-(P43-2),IF(P43&gt;0,(P43),"0"))))</f>
        <v/>
      </c>
      <c r="BC43" s="67">
        <f>IF(P43=1000,11,IF(P43=-1000,0,IF(P43&gt;0,11,IF(P43&lt;0,(-P43),"0"))))</f>
        <v>11</v>
      </c>
      <c r="BD43" s="67" t="str">
        <f>IF(P43=1000,0,IF(P43=-1000,11,IF(P43&lt;0,11,IF(P43&gt;0,(P43),"0"))))</f>
        <v/>
      </c>
      <c r="BE43" s="68" t="str">
        <f>IF(P43="","",IF(P43&gt;9,BA43,BC43))</f>
        <v/>
      </c>
      <c r="BF43" s="69" t="str">
        <f>IF(P43="","","-")</f>
        <v/>
      </c>
      <c r="BG43" s="70" t="str">
        <f>IF(P43="","",IF(P43&lt;-9,BB43,BD43))</f>
        <v/>
      </c>
      <c r="BH43" s="66" t="e">
        <f>IF(Q43=1000,11,IF(Q43=-1000,0,IF(Q43&gt;9,(Q43+2),IF(Q43&lt;0,(-Q43),"0"))))</f>
        <v>#VALUE!</v>
      </c>
      <c r="BI43" s="67" t="str">
        <f>IF(Q43=1000,0,IF(Q43=-1000,11,IF(Q43&lt;-9,-(Q43-2),IF(Q43&gt;0,(Q43),"0"))))</f>
        <v/>
      </c>
      <c r="BJ43" s="67">
        <f>IF(Q43=1000,11,IF(Q43=-1000,0,IF(Q43&gt;0,11,IF(Q43&lt;0,(-Q43),"0"))))</f>
        <v>11</v>
      </c>
      <c r="BK43" s="67" t="str">
        <f>IF(Q43=1000,0,IF(Q43=-1000,11,IF(Q43&lt;0,11,IF(Q43&gt;0,(Q43),"0"))))</f>
        <v/>
      </c>
      <c r="BL43" s="68" t="str">
        <f>IF(Q43="","",IF(Q43&gt;9,BH43,BJ43))</f>
        <v/>
      </c>
      <c r="BM43" s="69" t="str">
        <f>IF(Q43="","","-")</f>
        <v/>
      </c>
      <c r="BN43" s="70" t="str">
        <f>IF(Q43="","",IF(Q43&lt;-9,BI43,BK43))</f>
        <v/>
      </c>
      <c r="BO43" s="67" t="e">
        <f>IF(R43=1000,11,IF(R43=-1000,0,IF(R43&gt;9,(R43+2),IF(R43&lt;0,(-R43),"0"))))</f>
        <v>#VALUE!</v>
      </c>
      <c r="BP43" s="67" t="str">
        <f>IF(R43=1000,0,IF(R43=-1000,11,IF(R43&lt;-9,-(R43-2),IF(R43&gt;0,(R43),"0"))))</f>
        <v/>
      </c>
      <c r="BQ43" s="67">
        <f>IF(R43=1000,11,IF(R43=-1000,0,IF(R43&gt;0,11,IF(R43&lt;0,(-R43),"0"))))</f>
        <v>11</v>
      </c>
      <c r="BR43" s="67" t="str">
        <f>IF(R43=1000,0,IF(R43=-1000,11,IF(R43&lt;0,11,IF(R43&gt;0,(R43),"0"))))</f>
        <v/>
      </c>
      <c r="BS43" s="68" t="str">
        <f>IF(R43="","",IF(R43&gt;9,BO43,BQ43))</f>
        <v/>
      </c>
      <c r="BT43" s="69" t="str">
        <f>IF(R43="","","-")</f>
        <v/>
      </c>
      <c r="BU43" s="70" t="str">
        <f>IF(R43="","",IF(R43&lt;-9,BP43,BR43))</f>
        <v/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 t="str">
        <f>IF(O43="","",SUM(T43:X43))</f>
        <v/>
      </c>
      <c r="CD43" s="73" t="str">
        <f>IF(CC43="","","-")</f>
        <v/>
      </c>
      <c r="CE43" s="74" t="str">
        <f>IF(O43="","",SUM(Y43:AC43))</f>
        <v/>
      </c>
      <c r="CP43" s="32"/>
      <c r="CQ43" s="32"/>
    </row>
    <row r="44" spans="1:95" s="31" customFormat="1" ht="15" customHeight="1" x14ac:dyDescent="0.2">
      <c r="A44" s="43"/>
      <c r="B44" s="44"/>
      <c r="C44" s="75">
        <v>2</v>
      </c>
      <c r="D44" s="76" t="str">
        <f>IF(A44="","",VLOOKUP(A44,СписокКМ!D:I,2,FALSE))</f>
        <v/>
      </c>
      <c r="E44" s="47"/>
      <c r="F44" s="77" t="str">
        <f>IF(B44="","",VLOOKUP(B44,СписокКМ!D:I,2,FALSE))</f>
        <v/>
      </c>
      <c r="G44" s="49"/>
      <c r="H44" s="41"/>
      <c r="I44" s="581"/>
      <c r="J44" s="581"/>
      <c r="K44" s="581"/>
      <c r="L44" s="581"/>
      <c r="M44" s="51"/>
      <c r="N44" s="42"/>
      <c r="O44" s="79" t="str">
        <f>IF(I44="","",IF(I44="0",1000,IF(I44="-0",-1000,I44*1)))</f>
        <v/>
      </c>
      <c r="P44" s="79" t="str">
        <f t="shared" si="21"/>
        <v/>
      </c>
      <c r="Q44" s="79" t="str">
        <f t="shared" si="21"/>
        <v/>
      </c>
      <c r="R44" s="79" t="str">
        <f t="shared" si="21"/>
        <v/>
      </c>
      <c r="S44" s="80" t="str">
        <f t="shared" si="21"/>
        <v/>
      </c>
      <c r="T44" s="55" t="str">
        <f t="shared" si="22"/>
        <v/>
      </c>
      <c r="U44" s="56" t="str">
        <f t="shared" si="22"/>
        <v/>
      </c>
      <c r="V44" s="56" t="str">
        <f t="shared" si="22"/>
        <v/>
      </c>
      <c r="W44" s="56" t="str">
        <f t="shared" si="22"/>
        <v/>
      </c>
      <c r="X44" s="56" t="str">
        <f t="shared" si="22"/>
        <v/>
      </c>
      <c r="Y44" s="57" t="str">
        <f t="shared" si="23"/>
        <v/>
      </c>
      <c r="Z44" s="57" t="str">
        <f t="shared" si="23"/>
        <v/>
      </c>
      <c r="AA44" s="57" t="str">
        <f t="shared" si="23"/>
        <v/>
      </c>
      <c r="AB44" s="57" t="str">
        <f t="shared" si="23"/>
        <v/>
      </c>
      <c r="AC44" s="57" t="str">
        <f t="shared" si="23"/>
        <v/>
      </c>
      <c r="AD44" s="58" t="str">
        <f>IF(CC44="","",IF(CC44&gt;CE44,1,-1))</f>
        <v/>
      </c>
      <c r="AE44" s="58" t="str">
        <f>IF(CC44="","",IF(CC44&lt;CE44,1,-1))</f>
        <v/>
      </c>
      <c r="AF44" s="59">
        <f>IF(CC44&gt;CE44,1,0)</f>
        <v>0</v>
      </c>
      <c r="AG44" s="60">
        <f>IF(CE44&gt;CC44,1,0)</f>
        <v>0</v>
      </c>
      <c r="AH44" s="81" t="str">
        <f>IF(O44="","",AX44*1)</f>
        <v/>
      </c>
      <c r="AI44" s="584" t="str">
        <f>IF(P44="","",BE44*1)</f>
        <v/>
      </c>
      <c r="AJ44" s="584" t="str">
        <f>IF(Q44="","",BL44*1)</f>
        <v/>
      </c>
      <c r="AK44" s="584" t="str">
        <f>IF(R44="","",BS44*1)</f>
        <v/>
      </c>
      <c r="AL44" s="584" t="str">
        <f>IF(S44="","",BZ44*1)</f>
        <v/>
      </c>
      <c r="AM44" s="594" t="str">
        <f>IF(O44="","",AZ44*1)</f>
        <v/>
      </c>
      <c r="AN44" s="594" t="str">
        <f>IF(P44="","",BG44*1)</f>
        <v/>
      </c>
      <c r="AO44" s="594" t="str">
        <f>IF(Q44="","",BN44*1)</f>
        <v/>
      </c>
      <c r="AP44" s="594" t="str">
        <f>IF(R44="","",BU44*1)</f>
        <v/>
      </c>
      <c r="AQ44" s="594" t="str">
        <f>IF(S44="","",CB44*1)</f>
        <v/>
      </c>
      <c r="AR44" s="64">
        <f>SUM(AH44:AL44)</f>
        <v>0</v>
      </c>
      <c r="AS44" s="65">
        <f>SUM(AM44:AQ44)</f>
        <v>0</v>
      </c>
      <c r="AT44" s="66">
        <f>IF(O44=1000,11,IF(O44=-1000,0,IF(O44&gt;0,11,IF(O44&lt;0,(-O44),"0"))))</f>
        <v>11</v>
      </c>
      <c r="AU44" s="67" t="str">
        <f>IF(O44=1000,0,IF(O44=-1000,11,IF(O44&lt;-9,-(O44-2),IF(O44&gt;0,(O44),"0"))))</f>
        <v/>
      </c>
      <c r="AV44" s="66" t="e">
        <f>IF(O44=1000,11,IF(O44=-1000,0,IF(O44&gt;9,(O44+2),IF(O44&lt;0,(-O44),"0"))))</f>
        <v>#VALUE!</v>
      </c>
      <c r="AW44" s="67" t="str">
        <f>IF(O44=1000,0,IF(O44=-1000,11,IF(O44&lt;0,11,IF(O44&gt;0,(O44),"0"))))</f>
        <v/>
      </c>
      <c r="AX44" s="593" t="str">
        <f>IF(O44="","",IF(O44&gt;9,AV44,AT44))</f>
        <v/>
      </c>
      <c r="AY44" s="590" t="str">
        <f>IF(O44="","","-")</f>
        <v/>
      </c>
      <c r="AZ44" s="591" t="str">
        <f>IF(O44="","",IF(O44&lt;-9,AU44,AW44))</f>
        <v/>
      </c>
      <c r="BA44" s="66" t="e">
        <f>IF(P44=1000,11,IF(P44=-1000,0,IF(P44&gt;9,(P44+2),IF(P44&lt;0,(-P44),"0"))))</f>
        <v>#VALUE!</v>
      </c>
      <c r="BB44" s="67" t="str">
        <f>IF(P44=1000,0,IF(P44=-1000,11,IF(P44&lt;-9,-(P44-2),IF(P44&gt;0,(P44),"0"))))</f>
        <v/>
      </c>
      <c r="BC44" s="67">
        <f>IF(P44=1000,11,IF(P44=-1000,0,IF(P44&gt;0,11,IF(P44&lt;0,(-P44),"0"))))</f>
        <v>11</v>
      </c>
      <c r="BD44" s="67" t="str">
        <f>IF(P44=1000,0,IF(P44=-1000,11,IF(P44&lt;0,11,IF(P44&gt;0,(P44),"0"))))</f>
        <v/>
      </c>
      <c r="BE44" s="593" t="str">
        <f>IF(P44="","",IF(P44&gt;9,BA44,BC44))</f>
        <v/>
      </c>
      <c r="BF44" s="590" t="str">
        <f>IF(P44="","","-")</f>
        <v/>
      </c>
      <c r="BG44" s="591" t="str">
        <f>IF(P44="","",IF(P44&lt;-9,BB44,BD44))</f>
        <v/>
      </c>
      <c r="BH44" s="66" t="e">
        <f>IF(Q44=1000,11,IF(Q44=-1000,0,IF(Q44&gt;9,(Q44+2),IF(Q44&lt;0,(-Q44),"0"))))</f>
        <v>#VALUE!</v>
      </c>
      <c r="BI44" s="67" t="str">
        <f>IF(Q44=1000,0,IF(Q44=-1000,11,IF(Q44&lt;-9,-(Q44-2),IF(Q44&gt;0,(Q44),"0"))))</f>
        <v/>
      </c>
      <c r="BJ44" s="67">
        <f>IF(Q44=1000,11,IF(Q44=-1000,0,IF(Q44&gt;0,11,IF(Q44&lt;0,(-Q44),"0"))))</f>
        <v>11</v>
      </c>
      <c r="BK44" s="67" t="str">
        <f>IF(Q44=1000,0,IF(Q44=-1000,11,IF(Q44&lt;0,11,IF(Q44&gt;0,(Q44),"0"))))</f>
        <v/>
      </c>
      <c r="BL44" s="593" t="str">
        <f>IF(Q44="","",IF(Q44&gt;9,BH44,BJ44))</f>
        <v/>
      </c>
      <c r="BM44" s="590" t="str">
        <f>IF(Q44="","","-")</f>
        <v/>
      </c>
      <c r="BN44" s="591" t="str">
        <f>IF(Q44="","",IF(Q44&lt;-9,BI44,BK44))</f>
        <v/>
      </c>
      <c r="BO44" s="67" t="e">
        <f>IF(R44=1000,11,IF(R44=-1000,0,IF(R44&gt;9,(R44+2),IF(R44&lt;0,(-R44),"0"))))</f>
        <v>#VALUE!</v>
      </c>
      <c r="BP44" s="67" t="str">
        <f>IF(R44=1000,0,IF(R44=-1000,11,IF(R44&lt;-9,-(R44-2),IF(R44&gt;0,(R44),"0"))))</f>
        <v/>
      </c>
      <c r="BQ44" s="67">
        <f>IF(R44=1000,11,IF(R44=-1000,0,IF(R44&gt;0,11,IF(R44&lt;0,(-R44),"0"))))</f>
        <v>11</v>
      </c>
      <c r="BR44" s="67" t="str">
        <f>IF(R44=1000,0,IF(R44=-1000,11,IF(R44&lt;0,11,IF(R44&gt;0,(R44),"0"))))</f>
        <v/>
      </c>
      <c r="BS44" s="593" t="str">
        <f>IF(R44="","",IF(R44&gt;9,BO44,BQ44))</f>
        <v/>
      </c>
      <c r="BT44" s="590" t="str">
        <f>IF(R44="","","-")</f>
        <v/>
      </c>
      <c r="BU44" s="591" t="str">
        <f>IF(R44="","",IF(R44&lt;-9,BP44,BR44))</f>
        <v/>
      </c>
      <c r="BV44" s="67" t="e">
        <f>IF(S44=1000,11,IF(S44=-1000,0,IF(S44&gt;9,(S44+2),IF(S44&lt;0,(-S44),"0"))))</f>
        <v>#VALUE!</v>
      </c>
      <c r="BW44" s="67" t="str">
        <f>IF(S44=1000,0,IF(S44=-1000,11,IF(S44&lt;-9,-(S44-2),IF(S44&gt;0,(S44),"0"))))</f>
        <v/>
      </c>
      <c r="BX44" s="67">
        <f>IF(S44=1000,11,IF(S44=-1000,0,IF(S44&gt;0,11,IF(S44&lt;0,(-S44),"0"))))</f>
        <v>11</v>
      </c>
      <c r="BY44" s="71" t="str">
        <f>IF(S44=1000,0,IF(S44=-1000,11,IF(S44&lt;0,11,IF(S44&gt;0,(S44),"0"))))</f>
        <v/>
      </c>
      <c r="BZ44" s="593" t="str">
        <f>IF(S44="","",IF(S44&gt;9,BV44,BX44))</f>
        <v/>
      </c>
      <c r="CA44" s="590" t="str">
        <f>IF(S44="","","-")</f>
        <v/>
      </c>
      <c r="CB44" s="591" t="str">
        <f>IF(S44="","",IF(S44&lt;-9,BW44,BY44))</f>
        <v/>
      </c>
      <c r="CC44" s="596" t="str">
        <f>IF(O44="","",SUM(T44:X44))</f>
        <v/>
      </c>
      <c r="CD44" s="582" t="str">
        <f>IF(CC44="","","-")</f>
        <v/>
      </c>
      <c r="CE44" s="597" t="str">
        <f>IF(O44="","",SUM(Y44:AC44))</f>
        <v/>
      </c>
      <c r="CP44" s="32"/>
      <c r="CQ44" s="32"/>
    </row>
    <row r="45" spans="1:95" s="31" customFormat="1" ht="15" customHeight="1" x14ac:dyDescent="0.2">
      <c r="A45" s="43"/>
      <c r="B45" s="44"/>
      <c r="C45" s="1250">
        <v>3</v>
      </c>
      <c r="D45" s="76" t="str">
        <f>IF(A45="","",VLOOKUP(A45,СписокКМ!D:I,2,FALSE))</f>
        <v/>
      </c>
      <c r="E45" s="47"/>
      <c r="F45" s="77" t="str">
        <f>IF(B45="","",VLOOKUP(B45,СписокКМ!D:I,2,FALSE))</f>
        <v/>
      </c>
      <c r="G45" s="49"/>
      <c r="H45" s="41"/>
      <c r="I45" s="1252"/>
      <c r="J45" s="1252"/>
      <c r="K45" s="1252"/>
      <c r="L45" s="1252"/>
      <c r="M45" s="1252"/>
      <c r="N45" s="42"/>
      <c r="O45" s="1244" t="str">
        <f>IF(I45="","",IF(I45="0",1000,IF(I45="-0",-1000,I45*1)))</f>
        <v/>
      </c>
      <c r="P45" s="1244" t="str">
        <f>IF(J45="","",IF(J45="0",1000,IF(J45="-0",-1000,J45*1)))</f>
        <v/>
      </c>
      <c r="Q45" s="1244" t="str">
        <f>IF(K45="","",IF(K45="0",1000,IF(K45="-0",-1000,K45*1)))</f>
        <v/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 t="str">
        <f>IF(O45="","",IF(O45&gt;0,1,0))</f>
        <v/>
      </c>
      <c r="U45" s="1284" t="str">
        <f>IF(P45="","",IF(P45&gt;0,1,0))</f>
        <v/>
      </c>
      <c r="V45" s="1284" t="str">
        <f>IF(Q45="","",IF(Q45&gt;0,1,0))</f>
        <v/>
      </c>
      <c r="W45" s="1284" t="str">
        <f>IF(R45="","",IF(R45&gt;0,1,0))</f>
        <v/>
      </c>
      <c r="X45" s="1284" t="str">
        <f>IF(S45="","",IF(S45&gt;0,1,0))</f>
        <v/>
      </c>
      <c r="Y45" s="1278" t="str">
        <f>IF(O45="","",IF(O45&lt;0,1,0))</f>
        <v/>
      </c>
      <c r="Z45" s="1278" t="str">
        <f>IF(P45="","",IF(P45&lt;0,1,0))</f>
        <v/>
      </c>
      <c r="AA45" s="1278" t="str">
        <f>IF(Q45="","",IF(Q45&lt;0,1,0))</f>
        <v/>
      </c>
      <c r="AB45" s="1278" t="str">
        <f>IF(R45="","",IF(R45&lt;0,1,0))</f>
        <v/>
      </c>
      <c r="AC45" s="1278" t="str">
        <f>IF(S45="","",IF(S45&lt;0,1,0))</f>
        <v/>
      </c>
      <c r="AD45" s="1280" t="str">
        <f>IF(CC45="","",IF(CC45&gt;CE45,1,-1))</f>
        <v/>
      </c>
      <c r="AE45" s="1280" t="str">
        <f>IF(CC45="","",IF(CC45&lt;CE45,1,-1))</f>
        <v/>
      </c>
      <c r="AF45" s="1282">
        <f>IF(CC45&gt;CE45,1,0)</f>
        <v>0</v>
      </c>
      <c r="AG45" s="1272">
        <f>IF(CE45&gt;CC45,1,0)</f>
        <v>0</v>
      </c>
      <c r="AH45" s="1274" t="str">
        <f>IF(O45="","",AX45*1)</f>
        <v/>
      </c>
      <c r="AI45" s="1276" t="str">
        <f>IF(P45="","",BE45*1)</f>
        <v/>
      </c>
      <c r="AJ45" s="1276" t="str">
        <f>IF(Q45="","",BL45*1)</f>
        <v/>
      </c>
      <c r="AK45" s="1276" t="str">
        <f>IF(R45="","",BS45*1)</f>
        <v/>
      </c>
      <c r="AL45" s="1276" t="str">
        <f>IF(S45="","",BZ45*1)</f>
        <v/>
      </c>
      <c r="AM45" s="1298" t="str">
        <f>IF(O45="","",AZ45*1)</f>
        <v/>
      </c>
      <c r="AN45" s="1298" t="str">
        <f>IF(P45="","",BG45*1)</f>
        <v/>
      </c>
      <c r="AO45" s="1298" t="str">
        <f>IF(Q45="","",BN45*1)</f>
        <v/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11</v>
      </c>
      <c r="AU45" s="1286" t="str">
        <f>IF(O45=1000,0,IF(O45=-1000,11,IF(O45&lt;-9,-(O45-2),IF(O45&gt;0,(O45),"0"))))</f>
        <v/>
      </c>
      <c r="AV45" s="1286" t="e">
        <f>IF(O45=1000,11,IF(O45=-1000,0,IF(O45&gt;9,(O45+2),IF(O45&lt;0,(-O45),"0"))))</f>
        <v>#VALUE!</v>
      </c>
      <c r="AW45" s="1286" t="str">
        <f>IF(O45=1000,0,IF(O45=-1000,11,IF(O45&lt;0,11,IF(O45&gt;0,(O45),"0"))))</f>
        <v/>
      </c>
      <c r="AX45" s="1296" t="str">
        <f>IF(O45="","",IF(O45&gt;9,AV45,AT45))</f>
        <v/>
      </c>
      <c r="AY45" s="1288" t="str">
        <f>IF(O45="","","-")</f>
        <v/>
      </c>
      <c r="AZ45" s="1290" t="str">
        <f>IF(O45="","",IF(O45&lt;-9,AU45,AW45))</f>
        <v/>
      </c>
      <c r="BA45" s="1286" t="e">
        <f>IF(P45=1000,11,IF(P45=-1000,0,IF(P45&gt;9,(P45+2),IF(P45&lt;0,(-P45),"0"))))</f>
        <v>#VALUE!</v>
      </c>
      <c r="BB45" s="1286" t="str">
        <f>IF(P45=1000,0,IF(P45=-1000,11,IF(P45&lt;-9,-(P45-2),IF(P45&gt;0,(P45),"0"))))</f>
        <v/>
      </c>
      <c r="BC45" s="1286">
        <f>IF(P45=1000,11,IF(P45=-1000,0,IF(P45&gt;0,11,IF(P45&lt;0,(-P45),"0"))))</f>
        <v>11</v>
      </c>
      <c r="BD45" s="1286" t="str">
        <f>IF(P45=1000,0,IF(P45=-1000,11,IF(P45&lt;0,11,IF(P45&gt;0,(P45),"0"))))</f>
        <v/>
      </c>
      <c r="BE45" s="1296" t="str">
        <f>IF(P45="","",IF(P45&gt;9,BA45,BC45))</f>
        <v/>
      </c>
      <c r="BF45" s="1288" t="str">
        <f>IF(P45="","","-")</f>
        <v/>
      </c>
      <c r="BG45" s="1290" t="str">
        <f>IF(P45="","",IF(P45&lt;-9,BB45,BD45))</f>
        <v/>
      </c>
      <c r="BH45" s="1286" t="e">
        <f>IF(Q45=1000,11,IF(Q45=-1000,0,IF(Q45&gt;9,(Q45+2),IF(Q45&lt;0,(-Q45),"0"))))</f>
        <v>#VALUE!</v>
      </c>
      <c r="BI45" s="1286" t="str">
        <f>IF(Q45=1000,0,IF(Q45=-1000,11,IF(Q45&lt;-9,-(Q45-2),IF(Q45&gt;0,(Q45),"0"))))</f>
        <v/>
      </c>
      <c r="BJ45" s="1286">
        <f>IF(Q45=1000,11,IF(Q45=-1000,0,IF(Q45&gt;0,11,IF(Q45&lt;0,(-Q45),"0"))))</f>
        <v>11</v>
      </c>
      <c r="BK45" s="1286" t="str">
        <f>IF(Q45=1000,0,IF(Q45=-1000,11,IF(Q45&lt;0,11,IF(Q45&gt;0,(Q45),"0"))))</f>
        <v/>
      </c>
      <c r="BL45" s="1296" t="str">
        <f>IF(Q45="","",IF(Q45&gt;9,BH45,BJ45))</f>
        <v/>
      </c>
      <c r="BM45" s="1288" t="str">
        <f>IF(Q45="","","-")</f>
        <v/>
      </c>
      <c r="BN45" s="1290" t="str">
        <f>IF(Q45="","",IF(Q45&lt;-9,BI45,BK45))</f>
        <v/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296" t="str">
        <f>IF(R45="","",IF(R45&gt;9,BO45,BQ45))</f>
        <v/>
      </c>
      <c r="BT45" s="1288" t="str">
        <f>IF(R45="","","-")</f>
        <v/>
      </c>
      <c r="BU45" s="1290" t="str">
        <f>IF(R45="","",IF(R45&lt;-9,BP45,BR45))</f>
        <v/>
      </c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 t="str">
        <f>IF(S45="","",IF(S45&gt;9,BV45,BX45))</f>
        <v/>
      </c>
      <c r="CA45" s="1288" t="str">
        <f>IF(S45="","","-")</f>
        <v/>
      </c>
      <c r="CB45" s="1290" t="str">
        <f>IF(S45="","",IF(S45&lt;-9,BW45,BY45))</f>
        <v/>
      </c>
      <c r="CC45" s="1302" t="str">
        <f>IF(O45="","",SUM(T45:X46))</f>
        <v/>
      </c>
      <c r="CD45" s="1304" t="str">
        <f>IF(CC45="","","-")</f>
        <v/>
      </c>
      <c r="CE45" s="1306" t="str">
        <f>IF(O45="","",SUM(Y45:AC46))</f>
        <v/>
      </c>
      <c r="CP45" s="32"/>
      <c r="CQ45" s="32"/>
    </row>
    <row r="46" spans="1:95" s="31" customFormat="1" ht="15" customHeight="1" x14ac:dyDescent="0.2">
      <c r="A46" s="43"/>
      <c r="B46" s="44"/>
      <c r="C46" s="1251"/>
      <c r="D46" s="46" t="str">
        <f>IF(A46="","",VLOOKUP(A46,СписокКМ!D:I,2,FALSE))</f>
        <v/>
      </c>
      <c r="E46" s="47"/>
      <c r="F46" s="48" t="str">
        <f>IF(B46="","",VLOOKUP(B46,СписокКМ!D:I,2,FALSE))</f>
        <v/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297"/>
      <c r="BT46" s="1289"/>
      <c r="BU46" s="1291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 t="str">
        <f>IF(A43="","",A43)</f>
        <v/>
      </c>
      <c r="B47" s="99" t="str">
        <f>IF(B43="","",B44)</f>
        <v/>
      </c>
      <c r="C47" s="75">
        <v>4</v>
      </c>
      <c r="D47" s="100" t="str">
        <f>IF(A47="","",VLOOKUP(A47,СписокКМ!D:I,2,FALSE))</f>
        <v/>
      </c>
      <c r="E47" s="101"/>
      <c r="F47" s="77" t="str">
        <f>IF(B47="","",VLOOKUP(B47,СписокКМ!D:I,2,FALSE))</f>
        <v/>
      </c>
      <c r="G47" s="102"/>
      <c r="H47" s="41"/>
      <c r="I47" s="581"/>
      <c r="J47" s="581"/>
      <c r="K47" s="581"/>
      <c r="L47" s="581"/>
      <c r="M47" s="581"/>
      <c r="N47" s="42"/>
      <c r="O47" s="79" t="str">
        <f>IF(I47="","",IF(I47="0",1000,IF(I47="-0",-1000,I47*1)))</f>
        <v/>
      </c>
      <c r="P47" s="79" t="str">
        <f t="shared" ref="P47:S48" si="24">IF(J47="","",IF(J47="0",1000,IF(J47="-0",-1000,J47*1)))</f>
        <v/>
      </c>
      <c r="Q47" s="79" t="str">
        <f t="shared" si="24"/>
        <v/>
      </c>
      <c r="R47" s="79" t="str">
        <f t="shared" si="24"/>
        <v/>
      </c>
      <c r="S47" s="80" t="str">
        <f t="shared" si="24"/>
        <v/>
      </c>
      <c r="T47" s="579" t="str">
        <f t="shared" ref="T47:X48" si="25">IF(O47="","",IF(O47&gt;0,1,0))</f>
        <v/>
      </c>
      <c r="U47" s="588" t="str">
        <f t="shared" si="25"/>
        <v/>
      </c>
      <c r="V47" s="588" t="str">
        <f t="shared" si="25"/>
        <v/>
      </c>
      <c r="W47" s="588" t="str">
        <f t="shared" si="25"/>
        <v/>
      </c>
      <c r="X47" s="588" t="str">
        <f t="shared" si="25"/>
        <v/>
      </c>
      <c r="Y47" s="585" t="str">
        <f t="shared" ref="Y47:AC48" si="26">IF(O47="","",IF(O47&lt;0,1,0))</f>
        <v/>
      </c>
      <c r="Z47" s="585" t="str">
        <f t="shared" si="26"/>
        <v/>
      </c>
      <c r="AA47" s="585" t="str">
        <f t="shared" si="26"/>
        <v/>
      </c>
      <c r="AB47" s="585" t="str">
        <f t="shared" si="26"/>
        <v/>
      </c>
      <c r="AC47" s="585" t="str">
        <f t="shared" si="26"/>
        <v/>
      </c>
      <c r="AD47" s="586" t="str">
        <f>IF(CC47="","",IF(CC47&gt;CE47,1,-1))</f>
        <v/>
      </c>
      <c r="AE47" s="586" t="str">
        <f>IF(CC47="","",IF(CC47&lt;CE47,1,-1))</f>
        <v/>
      </c>
      <c r="AF47" s="587">
        <f>IF(CC47&gt;CE47,1,0)</f>
        <v>0</v>
      </c>
      <c r="AG47" s="583">
        <f>IF(CE47&gt;CC47,1,0)</f>
        <v>0</v>
      </c>
      <c r="AH47" s="81" t="str">
        <f>IF(O47="","",AX47*1)</f>
        <v/>
      </c>
      <c r="AI47" s="584" t="str">
        <f>IF(P47="","",BE47*1)</f>
        <v/>
      </c>
      <c r="AJ47" s="584" t="str">
        <f>IF(Q47="","",BL47*1)</f>
        <v/>
      </c>
      <c r="AK47" s="584" t="str">
        <f>IF(R47="","",BS47*1)</f>
        <v/>
      </c>
      <c r="AL47" s="584" t="str">
        <f>IF(S47="","",BZ47*1)</f>
        <v/>
      </c>
      <c r="AM47" s="594" t="str">
        <f>IF(O47="","",AZ47*1)</f>
        <v/>
      </c>
      <c r="AN47" s="594" t="str">
        <f>IF(P47="","",BG47*1)</f>
        <v/>
      </c>
      <c r="AO47" s="594" t="str">
        <f>IF(Q47="","",BN47*1)</f>
        <v/>
      </c>
      <c r="AP47" s="594" t="str">
        <f>IF(R47="","",BU47*1)</f>
        <v/>
      </c>
      <c r="AQ47" s="594" t="str">
        <f>IF(S47="","",CB47*1)</f>
        <v/>
      </c>
      <c r="AR47" s="595">
        <f>SUM(AH47:AL47)</f>
        <v>0</v>
      </c>
      <c r="AS47" s="592">
        <f>SUM(AM47:AQ47)</f>
        <v>0</v>
      </c>
      <c r="AT47" s="111">
        <f>IF(O47=1000,11,IF(O47=-1000,0,IF(O47&gt;0,11,IF(O47&lt;0,(-O47),"0"))))</f>
        <v>11</v>
      </c>
      <c r="AU47" s="589" t="str">
        <f>IF(O47=1000,0,IF(O47=-1000,11,IF(O47&lt;-9,-(O47-2),IF(O47&gt;0,(O47),"0"))))</f>
        <v/>
      </c>
      <c r="AV47" s="111" t="e">
        <f>IF(O47=1000,11,IF(O47=-1000,0,IF(O47&gt;9,(O47+2),IF(O47&lt;0,(-O47),"0"))))</f>
        <v>#VALUE!</v>
      </c>
      <c r="AW47" s="589" t="str">
        <f>IF(O47=1000,0,IF(O47=-1000,11,IF(O47&lt;0,11,IF(O47&gt;0,(O47),"0"))))</f>
        <v/>
      </c>
      <c r="AX47" s="593" t="str">
        <f>IF(O47="","",IF(O47&gt;9,AV47,AT47))</f>
        <v/>
      </c>
      <c r="AY47" s="590" t="str">
        <f>IF(O47="","","-")</f>
        <v/>
      </c>
      <c r="AZ47" s="591" t="str">
        <f>IF(O47="","",IF(O47&lt;-9,AU47,AW47))</f>
        <v/>
      </c>
      <c r="BA47" s="111" t="e">
        <f>IF(P47=1000,11,IF(P47=-1000,0,IF(P47&gt;9,(P47+2),IF(P47&lt;0,(-P47),"0"))))</f>
        <v>#VALUE!</v>
      </c>
      <c r="BB47" s="589" t="str">
        <f>IF(P47=1000,0,IF(P47=-1000,11,IF(P47&lt;-9,-(P47-2),IF(P47&gt;0,(P47),"0"))))</f>
        <v/>
      </c>
      <c r="BC47" s="589">
        <f>IF(P47=1000,11,IF(P47=-1000,0,IF(P47&gt;0,11,IF(P47&lt;0,(-P47),"0"))))</f>
        <v>11</v>
      </c>
      <c r="BD47" s="589" t="str">
        <f>IF(P47=1000,0,IF(P47=-1000,11,IF(P47&lt;0,11,IF(P47&gt;0,(P47),"0"))))</f>
        <v/>
      </c>
      <c r="BE47" s="593" t="str">
        <f>IF(P47="","",IF(P47&gt;9,BA47,BC47))</f>
        <v/>
      </c>
      <c r="BF47" s="590" t="str">
        <f>IF(P47="","","-")</f>
        <v/>
      </c>
      <c r="BG47" s="591" t="str">
        <f>IF(P47="","",IF(P47&lt;-9,BB47,BD47))</f>
        <v/>
      </c>
      <c r="BH47" s="111" t="e">
        <f>IF(Q47=1000,11,IF(Q47=-1000,0,IF(Q47&gt;9,(Q47+2),IF(Q47&lt;0,(-Q47),"0"))))</f>
        <v>#VALUE!</v>
      </c>
      <c r="BI47" s="589" t="str">
        <f>IF(Q47=1000,0,IF(Q47=-1000,11,IF(Q47&lt;-9,-(Q47-2),IF(Q47&gt;0,(Q47),"0"))))</f>
        <v/>
      </c>
      <c r="BJ47" s="589">
        <f>IF(Q47=1000,11,IF(Q47=-1000,0,IF(Q47&gt;0,11,IF(Q47&lt;0,(-Q47),"0"))))</f>
        <v>11</v>
      </c>
      <c r="BK47" s="589" t="str">
        <f>IF(Q47=1000,0,IF(Q47=-1000,11,IF(Q47&lt;0,11,IF(Q47&gt;0,(Q47),"0"))))</f>
        <v/>
      </c>
      <c r="BL47" s="593" t="str">
        <f>IF(Q47="","",IF(Q47&gt;9,BH47,BJ47))</f>
        <v/>
      </c>
      <c r="BM47" s="590" t="str">
        <f>IF(Q47="","","-")</f>
        <v/>
      </c>
      <c r="BN47" s="591" t="str">
        <f>IF(Q47="","",IF(Q47&lt;-9,BI47,BK47))</f>
        <v/>
      </c>
      <c r="BO47" s="589" t="e">
        <f>IF(R47=1000,11,IF(R47=-1000,0,IF(R47&gt;9,(R47+2),IF(R47&lt;0,(-R47),"0"))))</f>
        <v>#VALUE!</v>
      </c>
      <c r="BP47" s="589" t="str">
        <f>IF(R47=1000,0,IF(R47=-1000,11,IF(R47&lt;-9,-(R47-2),IF(R47&gt;0,(R47),"0"))))</f>
        <v/>
      </c>
      <c r="BQ47" s="589">
        <f>IF(R47=1000,11,IF(R47=-1000,0,IF(R47&gt;0,11,IF(R47&lt;0,(-R47),"0"))))</f>
        <v>11</v>
      </c>
      <c r="BR47" s="589" t="str">
        <f>IF(R47=1000,0,IF(R47=-1000,11,IF(R47&lt;0,11,IF(R47&gt;0,(R47),"0"))))</f>
        <v/>
      </c>
      <c r="BS47" s="593" t="str">
        <f>IF(R47="","",IF(R47&gt;9,BO47,BQ47))</f>
        <v/>
      </c>
      <c r="BT47" s="590" t="str">
        <f>IF(R47="","","-")</f>
        <v/>
      </c>
      <c r="BU47" s="591" t="str">
        <f>IF(R47="","",IF(R47&lt;-9,BP47,BR47))</f>
        <v/>
      </c>
      <c r="BV47" s="589" t="e">
        <f>IF(S47=1000,11,IF(S47=-1000,0,IF(S47&gt;9,(S47+2),IF(S47&lt;0,(-S47),"0"))))</f>
        <v>#VALUE!</v>
      </c>
      <c r="BW47" s="589" t="str">
        <f>IF(S47=1000,0,IF(S47=-1000,11,IF(S47&lt;-9,-(S47-2),IF(S47&gt;0,(S47),"0"))))</f>
        <v/>
      </c>
      <c r="BX47" s="589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593" t="str">
        <f>IF(S47="","",IF(S47&gt;9,BV47,BX47))</f>
        <v/>
      </c>
      <c r="CA47" s="590" t="str">
        <f>IF(S47="","","-")</f>
        <v/>
      </c>
      <c r="CB47" s="591" t="str">
        <f>IF(S47="","",IF(S47&lt;-9,BW47,BY47))</f>
        <v/>
      </c>
      <c r="CC47" s="596" t="str">
        <f>IF(O47="","",SUM(T47:X47))</f>
        <v/>
      </c>
      <c r="CD47" s="582" t="str">
        <f>IF(CC47="","","-")</f>
        <v/>
      </c>
      <c r="CE47" s="597" t="str">
        <f>IF(O47="","",SUM(Y47:AC47))</f>
        <v/>
      </c>
      <c r="CP47" s="32"/>
      <c r="CQ47" s="32"/>
    </row>
    <row r="48" spans="1:95" s="31" customFormat="1" ht="15" customHeight="1" thickBot="1" x14ac:dyDescent="0.25">
      <c r="A48" s="99" t="str">
        <f>IF(A43="","",A44)</f>
        <v/>
      </c>
      <c r="B48" s="99" t="str">
        <f>IF(B43="","",B43)</f>
        <v/>
      </c>
      <c r="C48" s="114">
        <v>5</v>
      </c>
      <c r="D48" s="115" t="str">
        <f>IF(A48="","",VLOOKUP(A48,СписокКМ!D:I,2,FALSE))</f>
        <v/>
      </c>
      <c r="E48" s="116"/>
      <c r="F48" s="117" t="str">
        <f>IF(B48="","",VLOOKUP(B48,СписокКМ!D:I,2,FALSE))</f>
        <v/>
      </c>
      <c r="G48" s="118"/>
      <c r="H48" s="119"/>
      <c r="I48" s="120"/>
      <c r="J48" s="120"/>
      <c r="K48" s="120"/>
      <c r="L48" s="121"/>
      <c r="M48" s="121"/>
      <c r="N48" s="122"/>
      <c r="O48" s="123" t="str">
        <f>IF(I48="","",IF(I48="0",1000,IF(I48="-0",-1000,I48*1)))</f>
        <v/>
      </c>
      <c r="P48" s="123" t="str">
        <f t="shared" si="24"/>
        <v/>
      </c>
      <c r="Q48" s="123" t="str">
        <f t="shared" si="24"/>
        <v/>
      </c>
      <c r="R48" s="123" t="str">
        <f t="shared" si="24"/>
        <v/>
      </c>
      <c r="S48" s="124" t="str">
        <f t="shared" si="24"/>
        <v/>
      </c>
      <c r="T48" s="125" t="str">
        <f t="shared" si="25"/>
        <v/>
      </c>
      <c r="U48" s="126" t="str">
        <f t="shared" si="25"/>
        <v/>
      </c>
      <c r="V48" s="126" t="str">
        <f t="shared" si="25"/>
        <v/>
      </c>
      <c r="W48" s="126" t="str">
        <f t="shared" si="25"/>
        <v/>
      </c>
      <c r="X48" s="126" t="str">
        <f t="shared" si="25"/>
        <v/>
      </c>
      <c r="Y48" s="127" t="str">
        <f t="shared" si="26"/>
        <v/>
      </c>
      <c r="Z48" s="127" t="str">
        <f t="shared" si="26"/>
        <v/>
      </c>
      <c r="AA48" s="127" t="str">
        <f t="shared" si="26"/>
        <v/>
      </c>
      <c r="AB48" s="127" t="str">
        <f t="shared" si="26"/>
        <v/>
      </c>
      <c r="AC48" s="127" t="str">
        <f t="shared" si="26"/>
        <v/>
      </c>
      <c r="AD48" s="128" t="str">
        <f>IF(CC48="","",IF(CC48&gt;CE48,1,-1))</f>
        <v/>
      </c>
      <c r="AE48" s="128" t="str">
        <f>IF(CC48="","",IF(CC48&lt;CE48,1,-1))</f>
        <v/>
      </c>
      <c r="AF48" s="129">
        <f>IF(CC48&gt;CE48,1,0)</f>
        <v>0</v>
      </c>
      <c r="AG48" s="130">
        <f>IF(CE48&gt;CC48,1,0)</f>
        <v>0</v>
      </c>
      <c r="AH48" s="131" t="str">
        <f>IF(O48="","",AX48*1)</f>
        <v/>
      </c>
      <c r="AI48" s="132" t="str">
        <f>IF(P48="","",BE48*1)</f>
        <v/>
      </c>
      <c r="AJ48" s="132" t="str">
        <f>IF(Q48="","",BL48*1)</f>
        <v/>
      </c>
      <c r="AK48" s="132" t="str">
        <f>IF(R48="","",BS48*1)</f>
        <v/>
      </c>
      <c r="AL48" s="132" t="str">
        <f>IF(S48="","",BZ48*1)</f>
        <v/>
      </c>
      <c r="AM48" s="133" t="str">
        <f>IF(O48="","",AZ48*1)</f>
        <v/>
      </c>
      <c r="AN48" s="133" t="str">
        <f>IF(P48="","",BG48*1)</f>
        <v/>
      </c>
      <c r="AO48" s="133" t="str">
        <f>IF(Q48="","",BN48*1)</f>
        <v/>
      </c>
      <c r="AP48" s="133" t="str">
        <f>IF(R48="","",BU48*1)</f>
        <v/>
      </c>
      <c r="AQ48" s="133" t="str">
        <f>IF(S48="","",CB48*1)</f>
        <v/>
      </c>
      <c r="AR48" s="134">
        <f>SUM(AH48:AL48)</f>
        <v>0</v>
      </c>
      <c r="AS48" s="135">
        <f>SUM(AM48:AQ48)</f>
        <v>0</v>
      </c>
      <c r="AT48" s="136">
        <f>IF(O48=1000,11,IF(O48=-1000,0,IF(O48&gt;0,11,IF(O48&lt;0,(-O48),"0"))))</f>
        <v>11</v>
      </c>
      <c r="AU48" s="137" t="str">
        <f>IF(O48=1000,0,IF(O48=-1000,11,IF(O48&lt;-9,-(O48-2),IF(O48&gt;0,(O48),"0"))))</f>
        <v/>
      </c>
      <c r="AV48" s="136" t="e">
        <f>IF(O48=1000,11,IF(O48=-1000,0,IF(O48&gt;9,(O48+2),IF(O48&lt;0,(-O48),"0"))))</f>
        <v>#VALUE!</v>
      </c>
      <c r="AW48" s="137" t="str">
        <f>IF(O48=1000,0,IF(O48=-1000,11,IF(O48&lt;0,11,IF(O48&gt;0,(O48),"0"))))</f>
        <v/>
      </c>
      <c r="AX48" s="138" t="str">
        <f>IF(O48="","",IF(O48&gt;9,AV48,AT48))</f>
        <v/>
      </c>
      <c r="AY48" s="139" t="str">
        <f>IF(O48="","","-")</f>
        <v/>
      </c>
      <c r="AZ48" s="140" t="str">
        <f>IF(O48="","",IF(O48&lt;-9,AU48,AW48))</f>
        <v/>
      </c>
      <c r="BA48" s="136" t="e">
        <f>IF(P48=1000,11,IF(P48=-1000,0,IF(P48&gt;9,(P48+2),IF(P48&lt;0,(-P48),"0"))))</f>
        <v>#VALUE!</v>
      </c>
      <c r="BB48" s="137" t="str">
        <f>IF(P48=1000,0,IF(P48=-1000,11,IF(P48&lt;-9,-(P48-2),IF(P48&gt;0,(P48),"0"))))</f>
        <v/>
      </c>
      <c r="BC48" s="137">
        <f>IF(P48=1000,11,IF(P48=-1000,0,IF(P48&gt;0,11,IF(P48&lt;0,(-P48),"0"))))</f>
        <v>11</v>
      </c>
      <c r="BD48" s="137" t="str">
        <f>IF(P48=1000,0,IF(P48=-1000,11,IF(P48&lt;0,11,IF(P48&gt;0,(P48),"0"))))</f>
        <v/>
      </c>
      <c r="BE48" s="138" t="str">
        <f>IF(P48="","",IF(P48&gt;9,BA48,BC48))</f>
        <v/>
      </c>
      <c r="BF48" s="139" t="str">
        <f>IF(P48="","","-")</f>
        <v/>
      </c>
      <c r="BG48" s="140" t="str">
        <f>IF(P48="","",IF(P48&lt;-9,BB48,BD48))</f>
        <v/>
      </c>
      <c r="BH48" s="136" t="e">
        <f>IF(Q48=1000,11,IF(Q48=-1000,0,IF(Q48&gt;9,(Q48+2),IF(Q48&lt;0,(-Q48),"0"))))</f>
        <v>#VALUE!</v>
      </c>
      <c r="BI48" s="137" t="str">
        <f>IF(Q48=1000,0,IF(Q48=-1000,11,IF(Q48&lt;-9,-(Q48-2),IF(Q48&gt;0,(Q48),"0"))))</f>
        <v/>
      </c>
      <c r="BJ48" s="137">
        <f>IF(Q48=1000,11,IF(Q48=-1000,0,IF(Q48&gt;0,11,IF(Q48&lt;0,(-Q48),"0"))))</f>
        <v>11</v>
      </c>
      <c r="BK48" s="137" t="str">
        <f>IF(Q48=1000,0,IF(Q48=-1000,11,IF(Q48&lt;0,11,IF(Q48&gt;0,(Q48),"0"))))</f>
        <v/>
      </c>
      <c r="BL48" s="138" t="str">
        <f>IF(Q48="","",IF(Q48&gt;9,BH48,BJ48))</f>
        <v/>
      </c>
      <c r="BM48" s="139" t="str">
        <f>IF(Q48="","","-")</f>
        <v/>
      </c>
      <c r="BN48" s="140" t="str">
        <f>IF(Q48="","",IF(Q48&lt;-9,BI48,BK48))</f>
        <v/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 t="str">
        <f>IF(O48="","",SUM(T48:X48))</f>
        <v/>
      </c>
      <c r="CD48" s="143" t="str">
        <f>IF(CC48="","","-")</f>
        <v/>
      </c>
      <c r="CE48" s="144" t="str">
        <f>IF(O48="","",SUM(Y48:AC48))</f>
        <v/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/>
      <c r="B50" s="35"/>
      <c r="C50" s="1225">
        <f>1+C41</f>
        <v>6</v>
      </c>
      <c r="D50" s="1227" t="str">
        <f>IF(A50="","",VLOOKUP(A50,СписокКМ!$A$186:$D$248,3,FALSE))</f>
        <v/>
      </c>
      <c r="E50" s="1228" t="str">
        <f>IF(B50="","",VLOOKUP(B50,СписокКМ!E:J,2,FALSE))</f>
        <v/>
      </c>
      <c r="F50" s="1231" t="str">
        <f>IF(B50="","",VLOOKUP(B50,СписокКМ!$A$186:$D$248,3,FALSE))</f>
        <v/>
      </c>
      <c r="G50" s="1232" t="str">
        <f>IF(D50="","",VLOOKUP(D50,СписокКМ!G:L,2,FALSE))</f>
        <v/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str">
        <f>IF(A50="","",VLOOKUP(A50,'[60]Протокол команд'!A:K,8,FALSE))</f>
        <v/>
      </c>
      <c r="U50" s="39" t="e">
        <f>T50*5-4</f>
        <v>#VALUE!</v>
      </c>
      <c r="V50" s="39" t="e">
        <f>T50*5</f>
        <v>#VALUE!</v>
      </c>
      <c r="W50" s="39" t="e">
        <f>CONCATENATE(U50,"-",V50)</f>
        <v>#VALUE!</v>
      </c>
      <c r="X50" s="39" t="str">
        <f>IF(A50="","",VLOOKUP(A50,'[60]Протокол команд'!A:K,10,FALSE))</f>
        <v/>
      </c>
      <c r="Y50" s="39" t="e">
        <f>X50*5-4</f>
        <v>#VALUE!</v>
      </c>
      <c r="Z50" s="39" t="e">
        <f>X50*5</f>
        <v>#VALUE!</v>
      </c>
      <c r="AA50" s="39" t="e">
        <f>CONCATENATE(Y50,"-",Z50)</f>
        <v>#VALUE!</v>
      </c>
      <c r="AB50" s="1241" t="str">
        <f>IF(O52="","",SUM(AF52:AF57))</f>
        <v/>
      </c>
      <c r="AC50" s="1242"/>
      <c r="AD50" s="1243"/>
      <c r="AE50" s="1242" t="str">
        <f>IF(O52="","",SUM(AG52:AG57))</f>
        <v/>
      </c>
      <c r="AF50" s="1242"/>
      <c r="AG50" s="1264"/>
      <c r="AH50" s="1241">
        <f>SUM(CC52:CC57)</f>
        <v>0</v>
      </c>
      <c r="AI50" s="1242"/>
      <c r="AJ50" s="1243"/>
      <c r="AK50" s="1242">
        <f>SUM(CE52:CE57)</f>
        <v>0</v>
      </c>
      <c r="AL50" s="1242"/>
      <c r="AM50" s="1264"/>
      <c r="AN50" s="1265">
        <f>SUM(AR52:AR57)</f>
        <v>0</v>
      </c>
      <c r="AO50" s="1266"/>
      <c r="AP50" s="1267"/>
      <c r="AQ50" s="1266">
        <f>SUM(AS52:AS57)</f>
        <v>0</v>
      </c>
      <c r="AR50" s="1266"/>
      <c r="AS50" s="1268"/>
      <c r="AT50" s="1314"/>
      <c r="AU50" s="1315"/>
      <c r="AV50" s="1315"/>
      <c r="AW50" s="1315"/>
      <c r="AX50" s="1315"/>
      <c r="AY50" s="1315"/>
      <c r="AZ50" s="1315"/>
      <c r="BA50" s="1315"/>
      <c r="BB50" s="1315"/>
      <c r="BC50" s="1315"/>
      <c r="BD50" s="1315"/>
      <c r="BE50" s="1315"/>
      <c r="BF50" s="1315"/>
      <c r="BG50" s="1315"/>
      <c r="BH50" s="1315"/>
      <c r="BI50" s="1315"/>
      <c r="BJ50" s="1315"/>
      <c r="BK50" s="1315"/>
      <c r="BL50" s="1315"/>
      <c r="BM50" s="1315"/>
      <c r="BN50" s="1315"/>
      <c r="BO50" s="1315"/>
      <c r="BP50" s="1315"/>
      <c r="BQ50" s="1315"/>
      <c r="BR50" s="1315"/>
      <c r="BS50" s="1315"/>
      <c r="BT50" s="1315"/>
      <c r="BU50" s="1315"/>
      <c r="BV50" s="1315"/>
      <c r="BW50" s="1315"/>
      <c r="BX50" s="1315"/>
      <c r="BY50" s="1315"/>
      <c r="BZ50" s="1315"/>
      <c r="CA50" s="1315"/>
      <c r="CB50" s="1316"/>
      <c r="CC50" s="1254" t="str">
        <f>IF(O52="","",SUM(AF52:AF57))</f>
        <v/>
      </c>
      <c r="CD50" s="1256" t="str">
        <f>IF(CC50="","","-")</f>
        <v/>
      </c>
      <c r="CE50" s="1258" t="str">
        <f>IF(O52="","",SUM(AG52:AG57))</f>
        <v/>
      </c>
      <c r="CP50" s="32"/>
      <c r="CQ50" s="32"/>
    </row>
    <row r="51" spans="1:95" s="31" customFormat="1" ht="13.5" customHeight="1" x14ac:dyDescent="0.2">
      <c r="A51" s="40"/>
      <c r="B51" s="40"/>
      <c r="C51" s="1226"/>
      <c r="D51" s="1229" t="str">
        <f>IF(A51="","",VLOOKUP(A51,СписокКМ!D:I,2,FALSE))</f>
        <v/>
      </c>
      <c r="E51" s="1230" t="str">
        <f>IF(B51="","",VLOOKUP(B51,СписокКМ!E:J,2,FALSE))</f>
        <v/>
      </c>
      <c r="F51" s="1233" t="str">
        <f>IF(C51="","",VLOOKUP(C51,СписокКМ!F:K,2,FALSE))</f>
        <v/>
      </c>
      <c r="G51" s="1234" t="str">
        <f>IF(D51="","",VLOOKUP(D51,СписокКМ!G:L,2,FALSE))</f>
        <v/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/>
      <c r="B52" s="44"/>
      <c r="C52" s="580">
        <v>1</v>
      </c>
      <c r="D52" s="46" t="str">
        <f>IF(A52="","",VLOOKUP(A52,СписокКМ!D:I,2,FALSE))</f>
        <v/>
      </c>
      <c r="E52" s="47"/>
      <c r="F52" s="48" t="str">
        <f>IF(B52="","",VLOOKUP(B52,СписокКМ!D:I,2,FALSE))</f>
        <v/>
      </c>
      <c r="G52" s="49"/>
      <c r="H52" s="50"/>
      <c r="I52" s="51"/>
      <c r="J52" s="51"/>
      <c r="K52" s="51"/>
      <c r="L52" s="51"/>
      <c r="M52" s="51"/>
      <c r="N52" s="52"/>
      <c r="O52" s="53" t="str">
        <f>IF(I52="","",IF(I52="0",1000,IF(I52="-0",-1000,I52*1)))</f>
        <v/>
      </c>
      <c r="P52" s="53" t="str">
        <f t="shared" ref="P52:S53" si="27">IF(J52="","",IF(J52="0",1000,IF(J52="-0",-1000,J52*1)))</f>
        <v/>
      </c>
      <c r="Q52" s="53" t="str">
        <f t="shared" si="27"/>
        <v/>
      </c>
      <c r="R52" s="53" t="str">
        <f t="shared" si="27"/>
        <v/>
      </c>
      <c r="S52" s="54" t="str">
        <f t="shared" si="27"/>
        <v/>
      </c>
      <c r="T52" s="55" t="str">
        <f t="shared" ref="T52:X53" si="28">IF(O52="","",IF(O52&gt;0,1,0))</f>
        <v/>
      </c>
      <c r="U52" s="56" t="str">
        <f t="shared" si="28"/>
        <v/>
      </c>
      <c r="V52" s="56" t="str">
        <f t="shared" si="28"/>
        <v/>
      </c>
      <c r="W52" s="56" t="str">
        <f t="shared" si="28"/>
        <v/>
      </c>
      <c r="X52" s="56" t="str">
        <f t="shared" si="28"/>
        <v/>
      </c>
      <c r="Y52" s="57" t="str">
        <f t="shared" ref="Y52:AC53" si="29">IF(O52="","",IF(O52&lt;0,1,0))</f>
        <v/>
      </c>
      <c r="Z52" s="57" t="str">
        <f t="shared" si="29"/>
        <v/>
      </c>
      <c r="AA52" s="57" t="str">
        <f t="shared" si="29"/>
        <v/>
      </c>
      <c r="AB52" s="57" t="str">
        <f t="shared" si="29"/>
        <v/>
      </c>
      <c r="AC52" s="57" t="str">
        <f t="shared" si="29"/>
        <v/>
      </c>
      <c r="AD52" s="58" t="str">
        <f>IF(CC52="","",IF(CC52&gt;CE52,1,-1))</f>
        <v/>
      </c>
      <c r="AE52" s="58" t="str">
        <f>IF(CC52="","",IF(CC52&lt;CE52,1,-1))</f>
        <v/>
      </c>
      <c r="AF52" s="59">
        <f>IF(CC52&gt;CE52,1,0)</f>
        <v>0</v>
      </c>
      <c r="AG52" s="60">
        <f>IF(CE52&gt;CC52,1,0)</f>
        <v>0</v>
      </c>
      <c r="AH52" s="61" t="str">
        <f>IF(O52="","",AX52*1)</f>
        <v/>
      </c>
      <c r="AI52" s="62" t="str">
        <f>IF(P52="","",BE52*1)</f>
        <v/>
      </c>
      <c r="AJ52" s="62" t="str">
        <f>IF(Q52="","",BL52*1)</f>
        <v/>
      </c>
      <c r="AK52" s="62" t="str">
        <f>IF(R52="","",BS52*1)</f>
        <v/>
      </c>
      <c r="AL52" s="62" t="str">
        <f>IF(S52="","",BZ52*1)</f>
        <v/>
      </c>
      <c r="AM52" s="63" t="str">
        <f>IF(O52="","",AZ52*1)</f>
        <v/>
      </c>
      <c r="AN52" s="63" t="str">
        <f>IF(P52="","",BG52*1)</f>
        <v/>
      </c>
      <c r="AO52" s="63" t="str">
        <f>IF(Q52="","",BN52*1)</f>
        <v/>
      </c>
      <c r="AP52" s="63" t="str">
        <f>IF(R52="","",BU52*1)</f>
        <v/>
      </c>
      <c r="AQ52" s="63" t="str">
        <f>IF(S52="","",CB52*1)</f>
        <v/>
      </c>
      <c r="AR52" s="64">
        <f>SUM(AH52:AL52)</f>
        <v>0</v>
      </c>
      <c r="AS52" s="65">
        <f>SUM(AM52:AQ52)</f>
        <v>0</v>
      </c>
      <c r="AT52" s="66">
        <f>IF(O52=1000,11,IF(O52=-1000,0,IF(O52&gt;0,11,IF(O52&lt;0,(-O52),"0"))))</f>
        <v>11</v>
      </c>
      <c r="AU52" s="67" t="str">
        <f>IF(O52=1000,0,IF(O52=-1000,11,IF(O52&lt;-9,-(O52-2),IF(O52&gt;0,(O52),"0"))))</f>
        <v/>
      </c>
      <c r="AV52" s="66" t="e">
        <f>IF(O52=1000,11,IF(O52=-1000,0,IF(O52&lt;9,11,IF(O52&gt;9,(O52+2),"0"))))</f>
        <v>#VALUE!</v>
      </c>
      <c r="AW52" s="67" t="str">
        <f>IF(O52=1000,0,IF(O52=-1000,11,IF(O52&lt;0,11,IF(O52&gt;0,(O52),"0"))))</f>
        <v/>
      </c>
      <c r="AX52" s="68" t="str">
        <f>IF(O52="","",IF(O52&gt;9,AV52,AT52))</f>
        <v/>
      </c>
      <c r="AY52" s="69" t="str">
        <f>IF(O52="","","-")</f>
        <v/>
      </c>
      <c r="AZ52" s="70" t="str">
        <f>IF(O52="","",IF(O52&lt;-9,AU52,AW52))</f>
        <v/>
      </c>
      <c r="BA52" s="66" t="e">
        <f>IF(P52=1000,11,IF(P52=-1000,0,IF(P52&gt;9,(P52+2),IF(P52&lt;0,(-P52),"0"))))</f>
        <v>#VALUE!</v>
      </c>
      <c r="BB52" s="67" t="str">
        <f>IF(P52=1000,0,IF(P52=-1000,11,IF(P52&lt;-9,-(P52-2),IF(P52&gt;0,(P52),"0"))))</f>
        <v/>
      </c>
      <c r="BC52" s="67">
        <f>IF(P52=1000,11,IF(P52=-1000,0,IF(P52&gt;0,11,IF(P52&lt;0,(-P52),"0"))))</f>
        <v>11</v>
      </c>
      <c r="BD52" s="67" t="str">
        <f>IF(P52=1000,0,IF(P52=-1000,11,IF(P52&lt;0,11,IF(P52&gt;0,(P52),"0"))))</f>
        <v/>
      </c>
      <c r="BE52" s="68" t="str">
        <f>IF(P52="","",IF(P52&gt;9,BA52,BC52))</f>
        <v/>
      </c>
      <c r="BF52" s="69" t="str">
        <f>IF(P52="","","-")</f>
        <v/>
      </c>
      <c r="BG52" s="70" t="str">
        <f>IF(P52="","",IF(P52&lt;-9,BB52,BD52))</f>
        <v/>
      </c>
      <c r="BH52" s="66" t="e">
        <f>IF(Q52=1000,11,IF(Q52=-1000,0,IF(Q52&gt;9,(Q52+2),IF(Q52&lt;0,(-Q52),"0"))))</f>
        <v>#VALUE!</v>
      </c>
      <c r="BI52" s="67" t="str">
        <f>IF(Q52=1000,0,IF(Q52=-1000,11,IF(Q52&lt;-9,-(Q52-2),IF(Q52&gt;0,(Q52),"0"))))</f>
        <v/>
      </c>
      <c r="BJ52" s="67">
        <f>IF(Q52=1000,11,IF(Q52=-1000,0,IF(Q52&gt;0,11,IF(Q52&lt;0,(-Q52),"0"))))</f>
        <v>11</v>
      </c>
      <c r="BK52" s="67" t="str">
        <f>IF(Q52=1000,0,IF(Q52=-1000,11,IF(Q52&lt;0,11,IF(Q52&gt;0,(Q52),"0"))))</f>
        <v/>
      </c>
      <c r="BL52" s="68" t="str">
        <f>IF(Q52="","",IF(Q52&gt;9,BH52,BJ52))</f>
        <v/>
      </c>
      <c r="BM52" s="69" t="str">
        <f>IF(Q52="","","-")</f>
        <v/>
      </c>
      <c r="BN52" s="70" t="str">
        <f>IF(Q52="","",IF(Q52&lt;-9,BI52,BK52))</f>
        <v/>
      </c>
      <c r="BO52" s="67" t="e">
        <f>IF(R52=1000,11,IF(R52=-1000,0,IF(R52&gt;9,(R52+2),IF(R52&lt;0,(-R52),"0"))))</f>
        <v>#VALUE!</v>
      </c>
      <c r="BP52" s="67" t="str">
        <f>IF(R52=1000,0,IF(R52=-1000,11,IF(R52&lt;-9,-(R52-2),IF(R52&gt;0,(R52),"0"))))</f>
        <v/>
      </c>
      <c r="BQ52" s="67">
        <f>IF(R52=1000,11,IF(R52=-1000,0,IF(R52&gt;0,11,IF(R52&lt;0,(-R52),"0"))))</f>
        <v>11</v>
      </c>
      <c r="BR52" s="67" t="str">
        <f>IF(R52=1000,0,IF(R52=-1000,11,IF(R52&lt;0,11,IF(R52&gt;0,(R52),"0"))))</f>
        <v/>
      </c>
      <c r="BS52" s="68" t="str">
        <f>IF(R52="","",IF(R52&gt;9,BO52,BQ52))</f>
        <v/>
      </c>
      <c r="BT52" s="69" t="str">
        <f>IF(R52="","","-")</f>
        <v/>
      </c>
      <c r="BU52" s="70" t="str">
        <f>IF(R52="","",IF(R52&lt;-9,BP52,BR52))</f>
        <v/>
      </c>
      <c r="BV52" s="67" t="e">
        <f>IF(S52=1000,11,IF(S52=-1000,0,IF(S52&gt;9,(S52+2),IF(S52&lt;0,(-S52),"0"))))</f>
        <v>#VALUE!</v>
      </c>
      <c r="BW52" s="67" t="str">
        <f>IF(S52=1000,0,IF(S52=-1000,11,IF(S52&lt;-9,-(S52-2),IF(S52&gt;0,(S52),"0"))))</f>
        <v/>
      </c>
      <c r="BX52" s="67">
        <f>IF(S52=1000,11,IF(S52=-1000,0,IF(S52&gt;0,11,IF(S52&lt;0,(-S52),"0"))))</f>
        <v>11</v>
      </c>
      <c r="BY52" s="71" t="str">
        <f>IF(S52=1000,0,IF(S52=-1000,11,IF(S52&lt;0,11,IF(S52&gt;0,(S52),"0"))))</f>
        <v/>
      </c>
      <c r="BZ52" s="68" t="str">
        <f>IF(S52="","",IF(S52&gt;9,BV52,BX52))</f>
        <v/>
      </c>
      <c r="CA52" s="69" t="str">
        <f>IF(S52="","","-")</f>
        <v/>
      </c>
      <c r="CB52" s="70" t="str">
        <f>IF(S52="","",IF(S52&lt;-9,BW52,BY52))</f>
        <v/>
      </c>
      <c r="CC52" s="72" t="str">
        <f>IF(O52="","",SUM(T52:X52))</f>
        <v/>
      </c>
      <c r="CD52" s="73" t="str">
        <f>IF(CC52="","","-")</f>
        <v/>
      </c>
      <c r="CE52" s="74" t="str">
        <f>IF(O52="","",SUM(Y52:AC52))</f>
        <v/>
      </c>
      <c r="CP52" s="32"/>
      <c r="CQ52" s="32"/>
    </row>
    <row r="53" spans="1:95" s="31" customFormat="1" ht="15" customHeight="1" x14ac:dyDescent="0.2">
      <c r="A53" s="43"/>
      <c r="B53" s="44"/>
      <c r="C53" s="75">
        <v>2</v>
      </c>
      <c r="D53" s="76" t="str">
        <f>IF(A53="","",VLOOKUP(A53,СписокКМ!D:I,2,FALSE))</f>
        <v/>
      </c>
      <c r="E53" s="47"/>
      <c r="F53" s="77" t="str">
        <f>IF(B53="","",VLOOKUP(B53,СписокКМ!D:I,2,FALSE))</f>
        <v/>
      </c>
      <c r="G53" s="49"/>
      <c r="H53" s="41"/>
      <c r="I53" s="581"/>
      <c r="J53" s="581"/>
      <c r="K53" s="581"/>
      <c r="L53" s="581"/>
      <c r="M53" s="51"/>
      <c r="N53" s="42"/>
      <c r="O53" s="79" t="str">
        <f>IF(I53="","",IF(I53="0",1000,IF(I53="-0",-1000,I53*1)))</f>
        <v/>
      </c>
      <c r="P53" s="79" t="str">
        <f t="shared" si="27"/>
        <v/>
      </c>
      <c r="Q53" s="79" t="str">
        <f t="shared" si="27"/>
        <v/>
      </c>
      <c r="R53" s="79" t="str">
        <f t="shared" si="27"/>
        <v/>
      </c>
      <c r="S53" s="80" t="str">
        <f t="shared" si="27"/>
        <v/>
      </c>
      <c r="T53" s="55" t="str">
        <f t="shared" si="28"/>
        <v/>
      </c>
      <c r="U53" s="56" t="str">
        <f t="shared" si="28"/>
        <v/>
      </c>
      <c r="V53" s="56" t="str">
        <f t="shared" si="28"/>
        <v/>
      </c>
      <c r="W53" s="56" t="str">
        <f t="shared" si="28"/>
        <v/>
      </c>
      <c r="X53" s="56" t="str">
        <f t="shared" si="28"/>
        <v/>
      </c>
      <c r="Y53" s="57" t="str">
        <f t="shared" si="29"/>
        <v/>
      </c>
      <c r="Z53" s="57" t="str">
        <f t="shared" si="29"/>
        <v/>
      </c>
      <c r="AA53" s="57" t="str">
        <f t="shared" si="29"/>
        <v/>
      </c>
      <c r="AB53" s="57" t="str">
        <f t="shared" si="29"/>
        <v/>
      </c>
      <c r="AC53" s="57" t="str">
        <f t="shared" si="29"/>
        <v/>
      </c>
      <c r="AD53" s="58" t="str">
        <f>IF(CC53="","",IF(CC53&gt;CE53,1,-1))</f>
        <v/>
      </c>
      <c r="AE53" s="58" t="str">
        <f>IF(CC53="","",IF(CC53&lt;CE53,1,-1))</f>
        <v/>
      </c>
      <c r="AF53" s="59">
        <f>IF(CC53&gt;CE53,1,0)</f>
        <v>0</v>
      </c>
      <c r="AG53" s="60">
        <f>IF(CE53&gt;CC53,1,0)</f>
        <v>0</v>
      </c>
      <c r="AH53" s="81" t="str">
        <f>IF(O53="","",AX53*1)</f>
        <v/>
      </c>
      <c r="AI53" s="584" t="str">
        <f>IF(P53="","",BE53*1)</f>
        <v/>
      </c>
      <c r="AJ53" s="584" t="str">
        <f>IF(Q53="","",BL53*1)</f>
        <v/>
      </c>
      <c r="AK53" s="584" t="str">
        <f>IF(R53="","",BS53*1)</f>
        <v/>
      </c>
      <c r="AL53" s="584" t="str">
        <f>IF(S53="","",BZ53*1)</f>
        <v/>
      </c>
      <c r="AM53" s="594" t="str">
        <f>IF(O53="","",AZ53*1)</f>
        <v/>
      </c>
      <c r="AN53" s="594" t="str">
        <f>IF(P53="","",BG53*1)</f>
        <v/>
      </c>
      <c r="AO53" s="594" t="str">
        <f>IF(Q53="","",BN53*1)</f>
        <v/>
      </c>
      <c r="AP53" s="594" t="str">
        <f>IF(R53="","",BU53*1)</f>
        <v/>
      </c>
      <c r="AQ53" s="594" t="str">
        <f>IF(S53="","",CB53*1)</f>
        <v/>
      </c>
      <c r="AR53" s="64">
        <f>SUM(AH53:AL53)</f>
        <v>0</v>
      </c>
      <c r="AS53" s="65">
        <f>SUM(AM53:AQ53)</f>
        <v>0</v>
      </c>
      <c r="AT53" s="66">
        <f>IF(O53=1000,11,IF(O53=-1000,0,IF(O53&gt;0,11,IF(O53&lt;0,(-O53),"0"))))</f>
        <v>11</v>
      </c>
      <c r="AU53" s="67" t="str">
        <f>IF(O53=1000,0,IF(O53=-1000,11,IF(O53&lt;-9,-(O53-2),IF(O53&gt;0,(O53),"0"))))</f>
        <v/>
      </c>
      <c r="AV53" s="66" t="e">
        <f>IF(O53=1000,11,IF(O53=-1000,0,IF(O53&gt;9,(O53+2),IF(O53&lt;0,(-O53),"0"))))</f>
        <v>#VALUE!</v>
      </c>
      <c r="AW53" s="67" t="str">
        <f>IF(O53=1000,0,IF(O53=-1000,11,IF(O53&lt;0,11,IF(O53&gt;0,(O53),"0"))))</f>
        <v/>
      </c>
      <c r="AX53" s="593" t="str">
        <f>IF(O53="","",IF(O53&gt;9,AV53,AT53))</f>
        <v/>
      </c>
      <c r="AY53" s="590" t="str">
        <f>IF(O53="","","-")</f>
        <v/>
      </c>
      <c r="AZ53" s="591" t="str">
        <f>IF(O53="","",IF(O53&lt;-9,AU53,AW53))</f>
        <v/>
      </c>
      <c r="BA53" s="66" t="e">
        <f>IF(P53=1000,11,IF(P53=-1000,0,IF(P53&gt;9,(P53+2),IF(P53&lt;0,(-P53),"0"))))</f>
        <v>#VALUE!</v>
      </c>
      <c r="BB53" s="67" t="str">
        <f>IF(P53=1000,0,IF(P53=-1000,11,IF(P53&lt;-9,-(P53-2),IF(P53&gt;0,(P53),"0"))))</f>
        <v/>
      </c>
      <c r="BC53" s="67">
        <f>IF(P53=1000,11,IF(P53=-1000,0,IF(P53&gt;0,11,IF(P53&lt;0,(-P53),"0"))))</f>
        <v>11</v>
      </c>
      <c r="BD53" s="67" t="str">
        <f>IF(P53=1000,0,IF(P53=-1000,11,IF(P53&lt;0,11,IF(P53&gt;0,(P53),"0"))))</f>
        <v/>
      </c>
      <c r="BE53" s="593" t="str">
        <f>IF(P53="","",IF(P53&gt;9,BA53,BC53))</f>
        <v/>
      </c>
      <c r="BF53" s="590" t="str">
        <f>IF(P53="","","-")</f>
        <v/>
      </c>
      <c r="BG53" s="591" t="str">
        <f>IF(P53="","",IF(P53&lt;-9,BB53,BD53))</f>
        <v/>
      </c>
      <c r="BH53" s="66" t="e">
        <f>IF(Q53=1000,11,IF(Q53=-1000,0,IF(Q53&gt;9,(Q53+2),IF(Q53&lt;0,(-Q53),"0"))))</f>
        <v>#VALUE!</v>
      </c>
      <c r="BI53" s="67" t="str">
        <f>IF(Q53=1000,0,IF(Q53=-1000,11,IF(Q53&lt;-9,-(Q53-2),IF(Q53&gt;0,(Q53),"0"))))</f>
        <v/>
      </c>
      <c r="BJ53" s="67">
        <f>IF(Q53=1000,11,IF(Q53=-1000,0,IF(Q53&gt;0,11,IF(Q53&lt;0,(-Q53),"0"))))</f>
        <v>11</v>
      </c>
      <c r="BK53" s="67" t="str">
        <f>IF(Q53=1000,0,IF(Q53=-1000,11,IF(Q53&lt;0,11,IF(Q53&gt;0,(Q53),"0"))))</f>
        <v/>
      </c>
      <c r="BL53" s="593" t="str">
        <f>IF(Q53="","",IF(Q53&gt;9,BH53,BJ53))</f>
        <v/>
      </c>
      <c r="BM53" s="590" t="str">
        <f>IF(Q53="","","-")</f>
        <v/>
      </c>
      <c r="BN53" s="591" t="str">
        <f>IF(Q53="","",IF(Q53&lt;-9,BI53,BK53))</f>
        <v/>
      </c>
      <c r="BO53" s="67" t="e">
        <f>IF(R53=1000,11,IF(R53=-1000,0,IF(R53&gt;9,(R53+2),IF(R53&lt;0,(-R53),"0"))))</f>
        <v>#VALUE!</v>
      </c>
      <c r="BP53" s="67" t="str">
        <f>IF(R53=1000,0,IF(R53=-1000,11,IF(R53&lt;-9,-(R53-2),IF(R53&gt;0,(R53),"0"))))</f>
        <v/>
      </c>
      <c r="BQ53" s="67">
        <f>IF(R53=1000,11,IF(R53=-1000,0,IF(R53&gt;0,11,IF(R53&lt;0,(-R53),"0"))))</f>
        <v>11</v>
      </c>
      <c r="BR53" s="67" t="str">
        <f>IF(R53=1000,0,IF(R53=-1000,11,IF(R53&lt;0,11,IF(R53&gt;0,(R53),"0"))))</f>
        <v/>
      </c>
      <c r="BS53" s="593" t="str">
        <f>IF(R53="","",IF(R53&gt;9,BO53,BQ53))</f>
        <v/>
      </c>
      <c r="BT53" s="590" t="str">
        <f>IF(R53="","","-")</f>
        <v/>
      </c>
      <c r="BU53" s="591" t="str">
        <f>IF(R53="","",IF(R53&lt;-9,BP53,BR53))</f>
        <v/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593" t="str">
        <f>IF(S53="","",IF(S53&gt;9,BV53,BX53))</f>
        <v/>
      </c>
      <c r="CA53" s="590" t="str">
        <f>IF(S53="","","-")</f>
        <v/>
      </c>
      <c r="CB53" s="591" t="str">
        <f>IF(S53="","",IF(S53&lt;-9,BW53,BY53))</f>
        <v/>
      </c>
      <c r="CC53" s="596" t="str">
        <f>IF(O53="","",SUM(T53:X53))</f>
        <v/>
      </c>
      <c r="CD53" s="582" t="str">
        <f>IF(CC53="","","-")</f>
        <v/>
      </c>
      <c r="CE53" s="597" t="str">
        <f>IF(O53="","",SUM(Y53:AC53))</f>
        <v/>
      </c>
      <c r="CP53" s="32"/>
      <c r="CQ53" s="32"/>
    </row>
    <row r="54" spans="1:95" s="31" customFormat="1" ht="15" customHeight="1" x14ac:dyDescent="0.2">
      <c r="A54" s="43"/>
      <c r="B54" s="44"/>
      <c r="C54" s="1250">
        <v>3</v>
      </c>
      <c r="D54" s="76" t="str">
        <f>IF(A54="","",VLOOKUP(A54,СписокКМ!D:I,2,FALSE))</f>
        <v/>
      </c>
      <c r="E54" s="47"/>
      <c r="F54" s="77" t="str">
        <f>IF(B54="","",VLOOKUP(B54,СписокКМ!D:I,2,FALSE))</f>
        <v/>
      </c>
      <c r="G54" s="49"/>
      <c r="H54" s="41"/>
      <c r="I54" s="1252"/>
      <c r="J54" s="1252"/>
      <c r="K54" s="1252"/>
      <c r="L54" s="1252"/>
      <c r="M54" s="1252"/>
      <c r="N54" s="42"/>
      <c r="O54" s="1244" t="str">
        <f>IF(I54="","",IF(I54="0",1000,IF(I54="-0",-1000,I54*1)))</f>
        <v/>
      </c>
      <c r="P54" s="1244" t="str">
        <f>IF(J54="","",IF(J54="0",1000,IF(J54="-0",-1000,J54*1)))</f>
        <v/>
      </c>
      <c r="Q54" s="1244" t="str">
        <f>IF(K54="","",IF(K54="0",1000,IF(K54="-0",-1000,K54*1)))</f>
        <v/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 t="str">
        <f>IF(O54="","",IF(O54&gt;0,1,0))</f>
        <v/>
      </c>
      <c r="U54" s="1284" t="str">
        <f>IF(P54="","",IF(P54&gt;0,1,0))</f>
        <v/>
      </c>
      <c r="V54" s="1284" t="str">
        <f>IF(Q54="","",IF(Q54&gt;0,1,0))</f>
        <v/>
      </c>
      <c r="W54" s="1284" t="str">
        <f>IF(R54="","",IF(R54&gt;0,1,0))</f>
        <v/>
      </c>
      <c r="X54" s="1284" t="str">
        <f>IF(S54="","",IF(S54&gt;0,1,0))</f>
        <v/>
      </c>
      <c r="Y54" s="1278" t="str">
        <f>IF(O54="","",IF(O54&lt;0,1,0))</f>
        <v/>
      </c>
      <c r="Z54" s="1278" t="str">
        <f>IF(P54="","",IF(P54&lt;0,1,0))</f>
        <v/>
      </c>
      <c r="AA54" s="1278" t="str">
        <f>IF(Q54="","",IF(Q54&lt;0,1,0))</f>
        <v/>
      </c>
      <c r="AB54" s="1278" t="str">
        <f>IF(R54="","",IF(R54&lt;0,1,0))</f>
        <v/>
      </c>
      <c r="AC54" s="1278" t="str">
        <f>IF(S54="","",IF(S54&lt;0,1,0))</f>
        <v/>
      </c>
      <c r="AD54" s="1280" t="str">
        <f>IF(CC54="","",IF(CC54&gt;CE54,1,-1))</f>
        <v/>
      </c>
      <c r="AE54" s="1280" t="str">
        <f>IF(CC54="","",IF(CC54&lt;CE54,1,-1))</f>
        <v/>
      </c>
      <c r="AF54" s="1282">
        <f>IF(CC54&gt;CE54,1,0)</f>
        <v>0</v>
      </c>
      <c r="AG54" s="1272">
        <f>IF(CE54&gt;CC54,1,0)</f>
        <v>0</v>
      </c>
      <c r="AH54" s="1274" t="str">
        <f>IF(O54="","",AX54*1)</f>
        <v/>
      </c>
      <c r="AI54" s="1276" t="str">
        <f>IF(P54="","",BE54*1)</f>
        <v/>
      </c>
      <c r="AJ54" s="1276" t="str">
        <f>IF(Q54="","",BL54*1)</f>
        <v/>
      </c>
      <c r="AK54" s="1276" t="str">
        <f>IF(R54="","",BS54*1)</f>
        <v/>
      </c>
      <c r="AL54" s="1276" t="str">
        <f>IF(S54="","",BZ54*1)</f>
        <v/>
      </c>
      <c r="AM54" s="1298" t="str">
        <f>IF(O54="","",AZ54*1)</f>
        <v/>
      </c>
      <c r="AN54" s="1298" t="str">
        <f>IF(P54="","",BG54*1)</f>
        <v/>
      </c>
      <c r="AO54" s="1298" t="str">
        <f>IF(Q54="","",BN54*1)</f>
        <v/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11</v>
      </c>
      <c r="AU54" s="1286" t="str">
        <f>IF(O54=1000,0,IF(O54=-1000,11,IF(O54&lt;-9,-(O54-2),IF(O54&gt;0,(O54),"0"))))</f>
        <v/>
      </c>
      <c r="AV54" s="1286" t="e">
        <f>IF(O54=1000,11,IF(O54=-1000,0,IF(O54&gt;9,(O54+2),IF(O54&lt;0,(-O54),"0"))))</f>
        <v>#VALUE!</v>
      </c>
      <c r="AW54" s="1286" t="str">
        <f>IF(O54=1000,0,IF(O54=-1000,11,IF(O54&lt;0,11,IF(O54&gt;0,(O54),"0"))))</f>
        <v/>
      </c>
      <c r="AX54" s="1296" t="str">
        <f>IF(O54="","",IF(O54&gt;9,AV54,AT54))</f>
        <v/>
      </c>
      <c r="AY54" s="1288" t="str">
        <f>IF(O54="","","-")</f>
        <v/>
      </c>
      <c r="AZ54" s="1290" t="str">
        <f>IF(O54="","",IF(O54&lt;-9,AU54,AW54))</f>
        <v/>
      </c>
      <c r="BA54" s="1286" t="e">
        <f>IF(P54=1000,11,IF(P54=-1000,0,IF(P54&gt;9,(P54+2),IF(P54&lt;0,(-P54),"0"))))</f>
        <v>#VALUE!</v>
      </c>
      <c r="BB54" s="1286" t="str">
        <f>IF(P54=1000,0,IF(P54=-1000,11,IF(P54&lt;-9,-(P54-2),IF(P54&gt;0,(P54),"0"))))</f>
        <v/>
      </c>
      <c r="BC54" s="1286">
        <f>IF(P54=1000,11,IF(P54=-1000,0,IF(P54&gt;0,11,IF(P54&lt;0,(-P54),"0"))))</f>
        <v>11</v>
      </c>
      <c r="BD54" s="1286" t="str">
        <f>IF(P54=1000,0,IF(P54=-1000,11,IF(P54&lt;0,11,IF(P54&gt;0,(P54),"0"))))</f>
        <v/>
      </c>
      <c r="BE54" s="1296" t="str">
        <f>IF(P54="","",IF(P54&gt;9,BA54,BC54))</f>
        <v/>
      </c>
      <c r="BF54" s="1288" t="str">
        <f>IF(P54="","","-")</f>
        <v/>
      </c>
      <c r="BG54" s="1290" t="str">
        <f>IF(P54="","",IF(P54&lt;-9,BB54,BD54))</f>
        <v/>
      </c>
      <c r="BH54" s="1286" t="e">
        <f>IF(Q54=1000,11,IF(Q54=-1000,0,IF(Q54&gt;9,(Q54+2),IF(Q54&lt;0,(-Q54),"0"))))</f>
        <v>#VALUE!</v>
      </c>
      <c r="BI54" s="1286" t="str">
        <f>IF(Q54=1000,0,IF(Q54=-1000,11,IF(Q54&lt;-9,-(Q54-2),IF(Q54&gt;0,(Q54),"0"))))</f>
        <v/>
      </c>
      <c r="BJ54" s="1286">
        <f>IF(Q54=1000,11,IF(Q54=-1000,0,IF(Q54&gt;0,11,IF(Q54&lt;0,(-Q54),"0"))))</f>
        <v>11</v>
      </c>
      <c r="BK54" s="1286" t="str">
        <f>IF(Q54=1000,0,IF(Q54=-1000,11,IF(Q54&lt;0,11,IF(Q54&gt;0,(Q54),"0"))))</f>
        <v/>
      </c>
      <c r="BL54" s="1296" t="str">
        <f>IF(Q54="","",IF(Q54&gt;9,BH54,BJ54))</f>
        <v/>
      </c>
      <c r="BM54" s="1288" t="str">
        <f>IF(Q54="","","-")</f>
        <v/>
      </c>
      <c r="BN54" s="1290" t="str">
        <f>IF(Q54="","",IF(Q54&lt;-9,BI54,BK54))</f>
        <v/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 t="str">
        <f>IF(R54="","",IF(R54&gt;9,BO54,BQ54))</f>
        <v/>
      </c>
      <c r="BT54" s="1288" t="str">
        <f>IF(R54="","","-")</f>
        <v/>
      </c>
      <c r="BU54" s="1290" t="str">
        <f>IF(R54="","",IF(R54&lt;-9,BP54,BR54))</f>
        <v/>
      </c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 t="str">
        <f>IF(S54="","",IF(S54&gt;9,BV54,BX54))</f>
        <v/>
      </c>
      <c r="CA54" s="1288" t="str">
        <f>IF(S54="","","-")</f>
        <v/>
      </c>
      <c r="CB54" s="1290" t="str">
        <f>IF(S54="","",IF(S54&lt;-9,BW54,BY54))</f>
        <v/>
      </c>
      <c r="CC54" s="1302" t="str">
        <f>IF(O54="","",SUM(T54:X55))</f>
        <v/>
      </c>
      <c r="CD54" s="1304" t="str">
        <f>IF(CC54="","","-")</f>
        <v/>
      </c>
      <c r="CE54" s="1306" t="str">
        <f>IF(O54="","",SUM(Y54:AC55))</f>
        <v/>
      </c>
      <c r="CP54" s="32"/>
      <c r="CQ54" s="32"/>
    </row>
    <row r="55" spans="1:95" s="31" customFormat="1" ht="15" customHeight="1" x14ac:dyDescent="0.2">
      <c r="A55" s="43"/>
      <c r="B55" s="44"/>
      <c r="C55" s="1251"/>
      <c r="D55" s="46" t="str">
        <f>IF(A55="","",VLOOKUP(A55,СписокКМ!D:I,2,FALSE))</f>
        <v/>
      </c>
      <c r="E55" s="47"/>
      <c r="F55" s="48" t="str">
        <f>IF(B55="","",VLOOKUP(B55,СписокКМ!D:I,2,FALSE))</f>
        <v/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 t="str">
        <f>IF(A52="","",A52)</f>
        <v/>
      </c>
      <c r="B56" s="99" t="str">
        <f>IF(B52="","",B53)</f>
        <v/>
      </c>
      <c r="C56" s="75">
        <v>4</v>
      </c>
      <c r="D56" s="100" t="str">
        <f>IF(A56="","",VLOOKUP(A56,СписокКМ!D:I,2,FALSE))</f>
        <v/>
      </c>
      <c r="E56" s="101"/>
      <c r="F56" s="77" t="str">
        <f>IF(B56="","",VLOOKUP(B56,СписокКМ!D:I,2,FALSE))</f>
        <v/>
      </c>
      <c r="G56" s="102"/>
      <c r="H56" s="41"/>
      <c r="I56" s="581"/>
      <c r="J56" s="581"/>
      <c r="K56" s="581"/>
      <c r="L56" s="581"/>
      <c r="M56" s="581"/>
      <c r="N56" s="42"/>
      <c r="O56" s="79" t="str">
        <f>IF(I56="","",IF(I56="0",1000,IF(I56="-0",-1000,I56*1)))</f>
        <v/>
      </c>
      <c r="P56" s="79" t="str">
        <f t="shared" ref="P56:S57" si="30">IF(J56="","",IF(J56="0",1000,IF(J56="-0",-1000,J56*1)))</f>
        <v/>
      </c>
      <c r="Q56" s="79" t="str">
        <f t="shared" si="30"/>
        <v/>
      </c>
      <c r="R56" s="79" t="str">
        <f t="shared" si="30"/>
        <v/>
      </c>
      <c r="S56" s="80" t="str">
        <f t="shared" si="30"/>
        <v/>
      </c>
      <c r="T56" s="579" t="str">
        <f t="shared" ref="T56:X57" si="31">IF(O56="","",IF(O56&gt;0,1,0))</f>
        <v/>
      </c>
      <c r="U56" s="588" t="str">
        <f t="shared" si="31"/>
        <v/>
      </c>
      <c r="V56" s="588" t="str">
        <f t="shared" si="31"/>
        <v/>
      </c>
      <c r="W56" s="588" t="str">
        <f t="shared" si="31"/>
        <v/>
      </c>
      <c r="X56" s="588" t="str">
        <f t="shared" si="31"/>
        <v/>
      </c>
      <c r="Y56" s="585" t="str">
        <f t="shared" ref="Y56:AC57" si="32">IF(O56="","",IF(O56&lt;0,1,0))</f>
        <v/>
      </c>
      <c r="Z56" s="585" t="str">
        <f t="shared" si="32"/>
        <v/>
      </c>
      <c r="AA56" s="585" t="str">
        <f t="shared" si="32"/>
        <v/>
      </c>
      <c r="AB56" s="585" t="str">
        <f t="shared" si="32"/>
        <v/>
      </c>
      <c r="AC56" s="585" t="str">
        <f t="shared" si="32"/>
        <v/>
      </c>
      <c r="AD56" s="586" t="str">
        <f>IF(CC56="","",IF(CC56&gt;CE56,1,-1))</f>
        <v/>
      </c>
      <c r="AE56" s="586" t="str">
        <f>IF(CC56="","",IF(CC56&lt;CE56,1,-1))</f>
        <v/>
      </c>
      <c r="AF56" s="587">
        <f>IF(CC56&gt;CE56,1,0)</f>
        <v>0</v>
      </c>
      <c r="AG56" s="583">
        <f>IF(CE56&gt;CC56,1,0)</f>
        <v>0</v>
      </c>
      <c r="AH56" s="81" t="str">
        <f>IF(O56="","",AX56*1)</f>
        <v/>
      </c>
      <c r="AI56" s="584" t="str">
        <f>IF(P56="","",BE56*1)</f>
        <v/>
      </c>
      <c r="AJ56" s="584" t="str">
        <f>IF(Q56="","",BL56*1)</f>
        <v/>
      </c>
      <c r="AK56" s="584" t="str">
        <f>IF(R56="","",BS56*1)</f>
        <v/>
      </c>
      <c r="AL56" s="584" t="str">
        <f>IF(S56="","",BZ56*1)</f>
        <v/>
      </c>
      <c r="AM56" s="594" t="str">
        <f>IF(O56="","",AZ56*1)</f>
        <v/>
      </c>
      <c r="AN56" s="594" t="str">
        <f>IF(P56="","",BG56*1)</f>
        <v/>
      </c>
      <c r="AO56" s="594" t="str">
        <f>IF(Q56="","",BN56*1)</f>
        <v/>
      </c>
      <c r="AP56" s="594" t="str">
        <f>IF(R56="","",BU56*1)</f>
        <v/>
      </c>
      <c r="AQ56" s="594" t="str">
        <f>IF(S56="","",CB56*1)</f>
        <v/>
      </c>
      <c r="AR56" s="595">
        <f>SUM(AH56:AL56)</f>
        <v>0</v>
      </c>
      <c r="AS56" s="592">
        <f>SUM(AM56:AQ56)</f>
        <v>0</v>
      </c>
      <c r="AT56" s="111">
        <f>IF(O56=1000,11,IF(O56=-1000,0,IF(O56&gt;0,11,IF(O56&lt;0,(-O56),"0"))))</f>
        <v>11</v>
      </c>
      <c r="AU56" s="589" t="str">
        <f>IF(O56=1000,0,IF(O56=-1000,11,IF(O56&lt;-9,-(O56-2),IF(O56&gt;0,(O56),"0"))))</f>
        <v/>
      </c>
      <c r="AV56" s="111" t="e">
        <f>IF(O56=1000,11,IF(O56=-1000,0,IF(O56&gt;9,(O56+2),IF(O56&lt;0,(-O56),"0"))))</f>
        <v>#VALUE!</v>
      </c>
      <c r="AW56" s="589" t="str">
        <f>IF(O56=1000,0,IF(O56=-1000,11,IF(O56&lt;0,11,IF(O56&gt;0,(O56),"0"))))</f>
        <v/>
      </c>
      <c r="AX56" s="593" t="str">
        <f>IF(O56="","",IF(O56&gt;9,AV56,AT56))</f>
        <v/>
      </c>
      <c r="AY56" s="590" t="str">
        <f>IF(O56="","","-")</f>
        <v/>
      </c>
      <c r="AZ56" s="591" t="str">
        <f>IF(O56="","",IF(O56&lt;-9,AU56,AW56))</f>
        <v/>
      </c>
      <c r="BA56" s="111" t="e">
        <f>IF(P56=1000,11,IF(P56=-1000,0,IF(P56&gt;9,(P56+2),IF(P56&lt;0,(-P56),"0"))))</f>
        <v>#VALUE!</v>
      </c>
      <c r="BB56" s="589" t="str">
        <f>IF(P56=1000,0,IF(P56=-1000,11,IF(P56&lt;-9,-(P56-2),IF(P56&gt;0,(P56),"0"))))</f>
        <v/>
      </c>
      <c r="BC56" s="589">
        <f>IF(P56=1000,11,IF(P56=-1000,0,IF(P56&gt;0,11,IF(P56&lt;0,(-P56),"0"))))</f>
        <v>11</v>
      </c>
      <c r="BD56" s="589" t="str">
        <f>IF(P56=1000,0,IF(P56=-1000,11,IF(P56&lt;0,11,IF(P56&gt;0,(P56),"0"))))</f>
        <v/>
      </c>
      <c r="BE56" s="593" t="str">
        <f>IF(P56="","",IF(P56&gt;9,BA56,BC56))</f>
        <v/>
      </c>
      <c r="BF56" s="590" t="str">
        <f>IF(P56="","","-")</f>
        <v/>
      </c>
      <c r="BG56" s="591" t="str">
        <f>IF(P56="","",IF(P56&lt;-9,BB56,BD56))</f>
        <v/>
      </c>
      <c r="BH56" s="111" t="e">
        <f>IF(Q56=1000,11,IF(Q56=-1000,0,IF(Q56&gt;9,(Q56+2),IF(Q56&lt;0,(-Q56),"0"))))</f>
        <v>#VALUE!</v>
      </c>
      <c r="BI56" s="589" t="str">
        <f>IF(Q56=1000,0,IF(Q56=-1000,11,IF(Q56&lt;-9,-(Q56-2),IF(Q56&gt;0,(Q56),"0"))))</f>
        <v/>
      </c>
      <c r="BJ56" s="589">
        <f>IF(Q56=1000,11,IF(Q56=-1000,0,IF(Q56&gt;0,11,IF(Q56&lt;0,(-Q56),"0"))))</f>
        <v>11</v>
      </c>
      <c r="BK56" s="589" t="str">
        <f>IF(Q56=1000,0,IF(Q56=-1000,11,IF(Q56&lt;0,11,IF(Q56&gt;0,(Q56),"0"))))</f>
        <v/>
      </c>
      <c r="BL56" s="593" t="str">
        <f>IF(Q56="","",IF(Q56&gt;9,BH56,BJ56))</f>
        <v/>
      </c>
      <c r="BM56" s="590" t="str">
        <f>IF(Q56="","","-")</f>
        <v/>
      </c>
      <c r="BN56" s="591" t="str">
        <f>IF(Q56="","",IF(Q56&lt;-9,BI56,BK56))</f>
        <v/>
      </c>
      <c r="BO56" s="589" t="e">
        <f>IF(R56=1000,11,IF(R56=-1000,0,IF(R56&gt;9,(R56+2),IF(R56&lt;0,(-R56),"0"))))</f>
        <v>#VALUE!</v>
      </c>
      <c r="BP56" s="589" t="str">
        <f>IF(R56=1000,0,IF(R56=-1000,11,IF(R56&lt;-9,-(R56-2),IF(R56&gt;0,(R56),"0"))))</f>
        <v/>
      </c>
      <c r="BQ56" s="589">
        <f>IF(R56=1000,11,IF(R56=-1000,0,IF(R56&gt;0,11,IF(R56&lt;0,(-R56),"0"))))</f>
        <v>11</v>
      </c>
      <c r="BR56" s="589" t="str">
        <f>IF(R56=1000,0,IF(R56=-1000,11,IF(R56&lt;0,11,IF(R56&gt;0,(R56),"0"))))</f>
        <v/>
      </c>
      <c r="BS56" s="593" t="str">
        <f>IF(R56="","",IF(R56&gt;9,BO56,BQ56))</f>
        <v/>
      </c>
      <c r="BT56" s="590" t="str">
        <f>IF(R56="","","-")</f>
        <v/>
      </c>
      <c r="BU56" s="591" t="str">
        <f>IF(R56="","",IF(R56&lt;-9,BP56,BR56))</f>
        <v/>
      </c>
      <c r="BV56" s="589" t="e">
        <f>IF(S56=1000,11,IF(S56=-1000,0,IF(S56&gt;9,(S56+2),IF(S56&lt;0,(-S56),"0"))))</f>
        <v>#VALUE!</v>
      </c>
      <c r="BW56" s="589" t="str">
        <f>IF(S56=1000,0,IF(S56=-1000,11,IF(S56&lt;-9,-(S56-2),IF(S56&gt;0,(S56),"0"))))</f>
        <v/>
      </c>
      <c r="BX56" s="589">
        <f>IF(S56=1000,11,IF(S56=-1000,0,IF(S56&gt;0,11,IF(S56&lt;0,(-S56),"0"))))</f>
        <v>11</v>
      </c>
      <c r="BY56" s="113" t="str">
        <f>IF(S56=1000,0,IF(S56=-1000,11,IF(S56&lt;0,11,IF(S56&gt;0,(S56),"0"))))</f>
        <v/>
      </c>
      <c r="BZ56" s="593" t="str">
        <f>IF(S56="","",IF(S56&gt;9,BV56,BX56))</f>
        <v/>
      </c>
      <c r="CA56" s="590" t="str">
        <f>IF(S56="","","-")</f>
        <v/>
      </c>
      <c r="CB56" s="591" t="str">
        <f>IF(S56="","",IF(S56&lt;-9,BW56,BY56))</f>
        <v/>
      </c>
      <c r="CC56" s="596" t="str">
        <f>IF(O56="","",SUM(T56:X56))</f>
        <v/>
      </c>
      <c r="CD56" s="582" t="str">
        <f>IF(CC56="","","-")</f>
        <v/>
      </c>
      <c r="CE56" s="597" t="str">
        <f>IF(O56="","",SUM(Y56:AC56))</f>
        <v/>
      </c>
      <c r="CP56" s="32"/>
      <c r="CQ56" s="32"/>
    </row>
    <row r="57" spans="1:95" s="31" customFormat="1" ht="15" customHeight="1" thickBot="1" x14ac:dyDescent="0.25">
      <c r="A57" s="99" t="str">
        <f>IF(A52="","",A53)</f>
        <v/>
      </c>
      <c r="B57" s="99" t="str">
        <f>IF(B52="","",B52)</f>
        <v/>
      </c>
      <c r="C57" s="114">
        <v>5</v>
      </c>
      <c r="D57" s="115" t="str">
        <f>IF(A57="","",VLOOKUP(A57,СписокКМ!D:I,2,FALSE))</f>
        <v/>
      </c>
      <c r="E57" s="116"/>
      <c r="F57" s="117" t="str">
        <f>IF(B57="","",VLOOKUP(B57,СписокКМ!D:I,2,FALSE))</f>
        <v/>
      </c>
      <c r="G57" s="118"/>
      <c r="H57" s="119"/>
      <c r="I57" s="120"/>
      <c r="J57" s="120"/>
      <c r="K57" s="120"/>
      <c r="L57" s="121"/>
      <c r="M57" s="121"/>
      <c r="N57" s="122"/>
      <c r="O57" s="123" t="str">
        <f>IF(I57="","",IF(I57="0",1000,IF(I57="-0",-1000,I57*1)))</f>
        <v/>
      </c>
      <c r="P57" s="123" t="str">
        <f t="shared" si="30"/>
        <v/>
      </c>
      <c r="Q57" s="123" t="str">
        <f t="shared" si="30"/>
        <v/>
      </c>
      <c r="R57" s="123" t="str">
        <f t="shared" si="30"/>
        <v/>
      </c>
      <c r="S57" s="124" t="str">
        <f t="shared" si="30"/>
        <v/>
      </c>
      <c r="T57" s="125" t="str">
        <f t="shared" si="31"/>
        <v/>
      </c>
      <c r="U57" s="126" t="str">
        <f t="shared" si="31"/>
        <v/>
      </c>
      <c r="V57" s="126" t="str">
        <f t="shared" si="31"/>
        <v/>
      </c>
      <c r="W57" s="126" t="str">
        <f t="shared" si="31"/>
        <v/>
      </c>
      <c r="X57" s="126" t="str">
        <f t="shared" si="31"/>
        <v/>
      </c>
      <c r="Y57" s="127" t="str">
        <f t="shared" si="32"/>
        <v/>
      </c>
      <c r="Z57" s="127" t="str">
        <f t="shared" si="32"/>
        <v/>
      </c>
      <c r="AA57" s="127" t="str">
        <f t="shared" si="32"/>
        <v/>
      </c>
      <c r="AB57" s="127" t="str">
        <f t="shared" si="32"/>
        <v/>
      </c>
      <c r="AC57" s="127" t="str">
        <f t="shared" si="32"/>
        <v/>
      </c>
      <c r="AD57" s="128" t="str">
        <f>IF(CC57="","",IF(CC57&gt;CE57,1,-1))</f>
        <v/>
      </c>
      <c r="AE57" s="128" t="str">
        <f>IF(CC57="","",IF(CC57&lt;CE57,1,-1))</f>
        <v/>
      </c>
      <c r="AF57" s="129">
        <f>IF(CC57&gt;CE57,1,0)</f>
        <v>0</v>
      </c>
      <c r="AG57" s="130">
        <f>IF(CE57&gt;CC57,1,0)</f>
        <v>0</v>
      </c>
      <c r="AH57" s="131" t="str">
        <f>IF(O57="","",AX57*1)</f>
        <v/>
      </c>
      <c r="AI57" s="132" t="str">
        <f>IF(P57="","",BE57*1)</f>
        <v/>
      </c>
      <c r="AJ57" s="132" t="str">
        <f>IF(Q57="","",BL57*1)</f>
        <v/>
      </c>
      <c r="AK57" s="132" t="str">
        <f>IF(R57="","",BS57*1)</f>
        <v/>
      </c>
      <c r="AL57" s="132" t="str">
        <f>IF(S57="","",BZ57*1)</f>
        <v/>
      </c>
      <c r="AM57" s="133" t="str">
        <f>IF(O57="","",AZ57*1)</f>
        <v/>
      </c>
      <c r="AN57" s="133" t="str">
        <f>IF(P57="","",BG57*1)</f>
        <v/>
      </c>
      <c r="AO57" s="133" t="str">
        <f>IF(Q57="","",BN57*1)</f>
        <v/>
      </c>
      <c r="AP57" s="133" t="str">
        <f>IF(R57="","",BU57*1)</f>
        <v/>
      </c>
      <c r="AQ57" s="133" t="str">
        <f>IF(S57="","",CB57*1)</f>
        <v/>
      </c>
      <c r="AR57" s="134">
        <f>SUM(AH57:AL57)</f>
        <v>0</v>
      </c>
      <c r="AS57" s="135">
        <f>SUM(AM57:AQ57)</f>
        <v>0</v>
      </c>
      <c r="AT57" s="136">
        <f>IF(O57=1000,11,IF(O57=-1000,0,IF(O57&gt;0,11,IF(O57&lt;0,(-O57),"0"))))</f>
        <v>11</v>
      </c>
      <c r="AU57" s="137" t="str">
        <f>IF(O57=1000,0,IF(O57=-1000,11,IF(O57&lt;-9,-(O57-2),IF(O57&gt;0,(O57),"0"))))</f>
        <v/>
      </c>
      <c r="AV57" s="136" t="e">
        <f>IF(O57=1000,11,IF(O57=-1000,0,IF(O57&gt;9,(O57+2),IF(O57&lt;0,(-O57),"0"))))</f>
        <v>#VALUE!</v>
      </c>
      <c r="AW57" s="137" t="str">
        <f>IF(O57=1000,0,IF(O57=-1000,11,IF(O57&lt;0,11,IF(O57&gt;0,(O57),"0"))))</f>
        <v/>
      </c>
      <c r="AX57" s="138" t="str">
        <f>IF(O57="","",IF(O57&gt;9,AV57,AT57))</f>
        <v/>
      </c>
      <c r="AY57" s="139" t="str">
        <f>IF(O57="","","-")</f>
        <v/>
      </c>
      <c r="AZ57" s="140" t="str">
        <f>IF(O57="","",IF(O57&lt;-9,AU57,AW57))</f>
        <v/>
      </c>
      <c r="BA57" s="136" t="e">
        <f>IF(P57=1000,11,IF(P57=-1000,0,IF(P57&gt;9,(P57+2),IF(P57&lt;0,(-P57),"0"))))</f>
        <v>#VALUE!</v>
      </c>
      <c r="BB57" s="137" t="str">
        <f>IF(P57=1000,0,IF(P57=-1000,11,IF(P57&lt;-9,-(P57-2),IF(P57&gt;0,(P57),"0"))))</f>
        <v/>
      </c>
      <c r="BC57" s="137">
        <f>IF(P57=1000,11,IF(P57=-1000,0,IF(P57&gt;0,11,IF(P57&lt;0,(-P57),"0"))))</f>
        <v>11</v>
      </c>
      <c r="BD57" s="137" t="str">
        <f>IF(P57=1000,0,IF(P57=-1000,11,IF(P57&lt;0,11,IF(P57&gt;0,(P57),"0"))))</f>
        <v/>
      </c>
      <c r="BE57" s="138" t="str">
        <f>IF(P57="","",IF(P57&gt;9,BA57,BC57))</f>
        <v/>
      </c>
      <c r="BF57" s="139" t="str">
        <f>IF(P57="","","-")</f>
        <v/>
      </c>
      <c r="BG57" s="140" t="str">
        <f>IF(P57="","",IF(P57&lt;-9,BB57,BD57))</f>
        <v/>
      </c>
      <c r="BH57" s="136" t="e">
        <f>IF(Q57=1000,11,IF(Q57=-1000,0,IF(Q57&gt;9,(Q57+2),IF(Q57&lt;0,(-Q57),"0"))))</f>
        <v>#VALUE!</v>
      </c>
      <c r="BI57" s="137" t="str">
        <f>IF(Q57=1000,0,IF(Q57=-1000,11,IF(Q57&lt;-9,-(Q57-2),IF(Q57&gt;0,(Q57),"0"))))</f>
        <v/>
      </c>
      <c r="BJ57" s="137">
        <f>IF(Q57=1000,11,IF(Q57=-1000,0,IF(Q57&gt;0,11,IF(Q57&lt;0,(-Q57),"0"))))</f>
        <v>11</v>
      </c>
      <c r="BK57" s="137" t="str">
        <f>IF(Q57=1000,0,IF(Q57=-1000,11,IF(Q57&lt;0,11,IF(Q57&gt;0,(Q57),"0"))))</f>
        <v/>
      </c>
      <c r="BL57" s="138" t="str">
        <f>IF(Q57="","",IF(Q57&gt;9,BH57,BJ57))</f>
        <v/>
      </c>
      <c r="BM57" s="139" t="str">
        <f>IF(Q57="","","-")</f>
        <v/>
      </c>
      <c r="BN57" s="140" t="str">
        <f>IF(Q57="","",IF(Q57&lt;-9,BI57,BK57))</f>
        <v/>
      </c>
      <c r="BO57" s="137" t="e">
        <f>IF(R57=1000,11,IF(R57=-1000,0,IF(R57&gt;9,(R57+2),IF(R57&lt;0,(-R57),"0"))))</f>
        <v>#VALUE!</v>
      </c>
      <c r="BP57" s="137" t="str">
        <f>IF(R57=1000,0,IF(R57=-1000,11,IF(R57&lt;-9,-(R57-2),IF(R57&gt;0,(R57),"0"))))</f>
        <v/>
      </c>
      <c r="BQ57" s="137">
        <f>IF(R57=1000,11,IF(R57=-1000,0,IF(R57&gt;0,11,IF(R57&lt;0,(-R57),"0"))))</f>
        <v>11</v>
      </c>
      <c r="BR57" s="137" t="str">
        <f>IF(R57=1000,0,IF(R57=-1000,11,IF(R57&lt;0,11,IF(R57&gt;0,(R57),"0"))))</f>
        <v/>
      </c>
      <c r="BS57" s="138" t="str">
        <f>IF(R57="","",IF(R57&gt;9,BO57,BQ57))</f>
        <v/>
      </c>
      <c r="BT57" s="139" t="str">
        <f>IF(R57="","","-")</f>
        <v/>
      </c>
      <c r="BU57" s="140" t="str">
        <f>IF(R57="","",IF(R57&lt;-9,BP57,BR57))</f>
        <v/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 t="str">
        <f>IF(O57="","",SUM(T57:X57))</f>
        <v/>
      </c>
      <c r="CD57" s="143" t="str">
        <f>IF(CC57="","","-")</f>
        <v/>
      </c>
      <c r="CE57" s="144" t="str">
        <f>IF(O57="","",SUM(Y57:AC57))</f>
        <v/>
      </c>
      <c r="CP57" s="32"/>
      <c r="CQ57" s="32"/>
    </row>
    <row r="58" spans="1:95" s="31" customFormat="1" ht="15" customHeight="1" thickBot="1" x14ac:dyDescent="0.25">
      <c r="A58" s="145"/>
      <c r="B58" s="145"/>
      <c r="C58" s="145"/>
      <c r="D58" s="146"/>
      <c r="E58" s="147"/>
      <c r="F58" s="148"/>
      <c r="G58" s="149"/>
      <c r="H58" s="150"/>
      <c r="I58" s="151"/>
      <c r="J58" s="151"/>
      <c r="K58" s="151"/>
      <c r="L58" s="151"/>
      <c r="M58" s="151"/>
      <c r="N58" s="150"/>
      <c r="O58" s="152"/>
      <c r="P58" s="152"/>
      <c r="Q58" s="152"/>
      <c r="R58" s="152"/>
      <c r="S58" s="152"/>
      <c r="T58" s="153"/>
      <c r="U58" s="153"/>
      <c r="V58" s="153"/>
      <c r="W58" s="153"/>
      <c r="X58" s="153"/>
      <c r="Y58" s="154"/>
      <c r="Z58" s="154"/>
      <c r="AA58" s="154"/>
      <c r="AB58" s="154"/>
      <c r="AC58" s="154"/>
      <c r="AD58" s="155"/>
      <c r="AE58" s="155"/>
      <c r="AF58" s="156"/>
      <c r="AG58" s="156"/>
      <c r="AH58" s="157"/>
      <c r="AI58" s="157"/>
      <c r="AJ58" s="157"/>
      <c r="AK58" s="157"/>
      <c r="AL58" s="157"/>
      <c r="AM58" s="158"/>
      <c r="AN58" s="158"/>
      <c r="AO58" s="158"/>
      <c r="AP58" s="158"/>
      <c r="AQ58" s="158"/>
      <c r="AR58" s="159"/>
      <c r="AS58" s="159"/>
      <c r="AT58" s="160"/>
      <c r="AU58" s="160"/>
      <c r="AV58" s="160"/>
      <c r="AW58" s="160"/>
      <c r="AX58" s="161"/>
      <c r="AY58" s="161"/>
      <c r="AZ58" s="161"/>
      <c r="BA58" s="160"/>
      <c r="BB58" s="160"/>
      <c r="BC58" s="160"/>
      <c r="BD58" s="160"/>
      <c r="BE58" s="161"/>
      <c r="BF58" s="161"/>
      <c r="BG58" s="161"/>
      <c r="BH58" s="160"/>
      <c r="BI58" s="160"/>
      <c r="BJ58" s="160"/>
      <c r="BK58" s="160"/>
      <c r="BL58" s="161"/>
      <c r="BM58" s="161"/>
      <c r="BN58" s="161"/>
      <c r="BO58" s="160"/>
      <c r="BP58" s="160"/>
      <c r="BQ58" s="160"/>
      <c r="BR58" s="160"/>
      <c r="BS58" s="161"/>
      <c r="BT58" s="161"/>
      <c r="BU58" s="161"/>
      <c r="BV58" s="160"/>
      <c r="BW58" s="160"/>
      <c r="BX58" s="160"/>
      <c r="BY58" s="160"/>
      <c r="BZ58" s="161"/>
      <c r="CA58" s="161"/>
      <c r="CB58" s="161"/>
      <c r="CC58" s="162"/>
      <c r="CD58" s="163"/>
      <c r="CE58" s="164"/>
      <c r="CP58" s="32"/>
      <c r="CQ58" s="32"/>
    </row>
    <row r="59" spans="1:95" s="31" customFormat="1" ht="31.5" customHeight="1" thickBot="1" x14ac:dyDescent="0.25">
      <c r="A59" s="34"/>
      <c r="B59" s="35"/>
      <c r="C59" s="1225">
        <f>1+C50</f>
        <v>7</v>
      </c>
      <c r="D59" s="1227" t="str">
        <f>IF(A59="","",VLOOKUP(A59,СписокКМ!$A$186:$D$248,3,FALSE))</f>
        <v/>
      </c>
      <c r="E59" s="1228" t="str">
        <f>IF(B59="","",VLOOKUP(B59,СписокКМ!E:J,2,FALSE))</f>
        <v/>
      </c>
      <c r="F59" s="1231" t="str">
        <f>IF(B59="","",VLOOKUP(B59,СписокКМ!$A$186:$D$248,3,FALSE))</f>
        <v/>
      </c>
      <c r="G59" s="1232" t="str">
        <f>IF(D59="","",VLOOKUP(D59,СписокКМ!G:L,2,FALSE))</f>
        <v/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 t="str">
        <f>IF(A59="","",VLOOKUP(A59,'[60]Протокол команд'!A:K,8,FALSE))</f>
        <v/>
      </c>
      <c r="U59" s="39" t="e">
        <f>T59*5-4</f>
        <v>#VALUE!</v>
      </c>
      <c r="V59" s="39" t="e">
        <f>T59*5</f>
        <v>#VALUE!</v>
      </c>
      <c r="W59" s="39" t="e">
        <f>CONCATENATE(U59,"-",V59)</f>
        <v>#VALUE!</v>
      </c>
      <c r="X59" s="39" t="str">
        <f>IF(A59="","",VLOOKUP(A59,'[60]Протокол команд'!A:K,10,FALSE))</f>
        <v/>
      </c>
      <c r="Y59" s="39" t="e">
        <f>X59*5-4</f>
        <v>#VALUE!</v>
      </c>
      <c r="Z59" s="39" t="e">
        <f>X59*5</f>
        <v>#VALUE!</v>
      </c>
      <c r="AA59" s="39" t="e">
        <f>CONCATENATE(Y59,"-",Z59)</f>
        <v>#VALUE!</v>
      </c>
      <c r="AB59" s="1241" t="str">
        <f>IF(O61="","",SUM(AF61:AF66))</f>
        <v/>
      </c>
      <c r="AC59" s="1242"/>
      <c r="AD59" s="1243"/>
      <c r="AE59" s="1242" t="str">
        <f>IF(O61="","",SUM(AG61:AG66))</f>
        <v/>
      </c>
      <c r="AF59" s="1242"/>
      <c r="AG59" s="1264"/>
      <c r="AH59" s="1241">
        <f>SUM(CC61:CC66)</f>
        <v>0</v>
      </c>
      <c r="AI59" s="1242"/>
      <c r="AJ59" s="1243"/>
      <c r="AK59" s="1242">
        <f>SUM(CE61:CE66)</f>
        <v>0</v>
      </c>
      <c r="AL59" s="1242"/>
      <c r="AM59" s="1264"/>
      <c r="AN59" s="1265">
        <f>SUM(AR61:AR66)</f>
        <v>0</v>
      </c>
      <c r="AO59" s="1266"/>
      <c r="AP59" s="1267"/>
      <c r="AQ59" s="1266">
        <f>SUM(AS61:AS66)</f>
        <v>0</v>
      </c>
      <c r="AR59" s="1266"/>
      <c r="AS59" s="1268"/>
      <c r="AT59" s="1314"/>
      <c r="AU59" s="1315"/>
      <c r="AV59" s="1315"/>
      <c r="AW59" s="1315"/>
      <c r="AX59" s="1315"/>
      <c r="AY59" s="1315"/>
      <c r="AZ59" s="1315"/>
      <c r="BA59" s="1315"/>
      <c r="BB59" s="1315"/>
      <c r="BC59" s="1315"/>
      <c r="BD59" s="1315"/>
      <c r="BE59" s="1315"/>
      <c r="BF59" s="1315"/>
      <c r="BG59" s="1315"/>
      <c r="BH59" s="1315"/>
      <c r="BI59" s="1315"/>
      <c r="BJ59" s="1315"/>
      <c r="BK59" s="1315"/>
      <c r="BL59" s="1315"/>
      <c r="BM59" s="1315"/>
      <c r="BN59" s="1315"/>
      <c r="BO59" s="1315"/>
      <c r="BP59" s="1315"/>
      <c r="BQ59" s="1315"/>
      <c r="BR59" s="1315"/>
      <c r="BS59" s="1315"/>
      <c r="BT59" s="1315"/>
      <c r="BU59" s="1315"/>
      <c r="BV59" s="1315"/>
      <c r="BW59" s="1315"/>
      <c r="BX59" s="1315"/>
      <c r="BY59" s="1315"/>
      <c r="BZ59" s="1315"/>
      <c r="CA59" s="1315"/>
      <c r="CB59" s="1316"/>
      <c r="CC59" s="1254" t="str">
        <f>IF(O61="","",SUM(AF61:AF66))</f>
        <v/>
      </c>
      <c r="CD59" s="1256" t="str">
        <f>IF(CC59="","","-")</f>
        <v/>
      </c>
      <c r="CE59" s="1258" t="str">
        <f>IF(O61="","",SUM(AG61:AG66))</f>
        <v/>
      </c>
      <c r="CP59" s="32"/>
      <c r="CQ59" s="32"/>
    </row>
    <row r="60" spans="1:95" s="31" customFormat="1" ht="13.5" customHeight="1" x14ac:dyDescent="0.2">
      <c r="A60" s="40"/>
      <c r="B60" s="40"/>
      <c r="C60" s="1226"/>
      <c r="D60" s="1229" t="str">
        <f>IF(A60="","",VLOOKUP(A60,СписокКМ!D:I,2,FALSE))</f>
        <v/>
      </c>
      <c r="E60" s="1230" t="str">
        <f>IF(B60="","",VLOOKUP(B60,СписокКМ!E:J,2,FALSE))</f>
        <v/>
      </c>
      <c r="F60" s="1233" t="str">
        <f>IF(C60="","",VLOOKUP(C60,СписокКМ!F:K,2,FALSE))</f>
        <v/>
      </c>
      <c r="G60" s="1234" t="str">
        <f>IF(D60="","",VLOOKUP(D60,СписокКМ!G:L,2,FALSE))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x14ac:dyDescent="0.2">
      <c r="A61" s="43"/>
      <c r="B61" s="44"/>
      <c r="C61" s="580">
        <v>1</v>
      </c>
      <c r="D61" s="46" t="str">
        <f>IF(A61="","",VLOOKUP(A61,СписокКМ!D:I,2,FALSE))</f>
        <v/>
      </c>
      <c r="E61" s="47"/>
      <c r="F61" s="48" t="str">
        <f>IF(B61="","",VLOOKUP(B61,СписокКМ!D:I,2,FALSE))</f>
        <v/>
      </c>
      <c r="G61" s="49"/>
      <c r="H61" s="50"/>
      <c r="I61" s="51"/>
      <c r="J61" s="51"/>
      <c r="K61" s="51"/>
      <c r="L61" s="51"/>
      <c r="M61" s="51"/>
      <c r="N61" s="52"/>
      <c r="O61" s="53" t="str">
        <f>IF(I61="","",IF(I61="0",1000,IF(I61="-0",-1000,I61*1)))</f>
        <v/>
      </c>
      <c r="P61" s="53" t="str">
        <f t="shared" ref="P61:S62" si="33">IF(J61="","",IF(J61="0",1000,IF(J61="-0",-1000,J61*1)))</f>
        <v/>
      </c>
      <c r="Q61" s="53" t="str">
        <f t="shared" si="33"/>
        <v/>
      </c>
      <c r="R61" s="53" t="str">
        <f t="shared" si="33"/>
        <v/>
      </c>
      <c r="S61" s="54" t="str">
        <f t="shared" si="33"/>
        <v/>
      </c>
      <c r="T61" s="55" t="str">
        <f t="shared" ref="T61:X62" si="34">IF(O61="","",IF(O61&gt;0,1,0))</f>
        <v/>
      </c>
      <c r="U61" s="56" t="str">
        <f t="shared" si="34"/>
        <v/>
      </c>
      <c r="V61" s="56" t="str">
        <f t="shared" si="34"/>
        <v/>
      </c>
      <c r="W61" s="56" t="str">
        <f t="shared" si="34"/>
        <v/>
      </c>
      <c r="X61" s="56" t="str">
        <f t="shared" si="34"/>
        <v/>
      </c>
      <c r="Y61" s="57" t="str">
        <f t="shared" ref="Y61:AC62" si="35">IF(O61="","",IF(O61&lt;0,1,0))</f>
        <v/>
      </c>
      <c r="Z61" s="57" t="str">
        <f t="shared" si="35"/>
        <v/>
      </c>
      <c r="AA61" s="57" t="str">
        <f t="shared" si="35"/>
        <v/>
      </c>
      <c r="AB61" s="57" t="str">
        <f t="shared" si="35"/>
        <v/>
      </c>
      <c r="AC61" s="57" t="str">
        <f t="shared" si="35"/>
        <v/>
      </c>
      <c r="AD61" s="58" t="str">
        <f>IF(CC61="","",IF(CC61&gt;CE61,1,-1))</f>
        <v/>
      </c>
      <c r="AE61" s="58" t="str">
        <f>IF(CC61="","",IF(CC61&lt;CE61,1,-1))</f>
        <v/>
      </c>
      <c r="AF61" s="59">
        <f>IF(CC61&gt;CE61,1,0)</f>
        <v>0</v>
      </c>
      <c r="AG61" s="60">
        <f>IF(CE61&gt;CC61,1,0)</f>
        <v>0</v>
      </c>
      <c r="AH61" s="61" t="str">
        <f>IF(O61="","",AX61*1)</f>
        <v/>
      </c>
      <c r="AI61" s="62" t="str">
        <f>IF(P61="","",BE61*1)</f>
        <v/>
      </c>
      <c r="AJ61" s="62" t="str">
        <f>IF(Q61="","",BL61*1)</f>
        <v/>
      </c>
      <c r="AK61" s="62" t="str">
        <f>IF(R61="","",BS61*1)</f>
        <v/>
      </c>
      <c r="AL61" s="62" t="str">
        <f>IF(S61="","",BZ61*1)</f>
        <v/>
      </c>
      <c r="AM61" s="63" t="str">
        <f>IF(O61="","",AZ61*1)</f>
        <v/>
      </c>
      <c r="AN61" s="63" t="str">
        <f>IF(P61="","",BG61*1)</f>
        <v/>
      </c>
      <c r="AO61" s="63" t="str">
        <f>IF(Q61="","",BN61*1)</f>
        <v/>
      </c>
      <c r="AP61" s="63" t="str">
        <f>IF(R61="","",BU61*1)</f>
        <v/>
      </c>
      <c r="AQ61" s="63" t="str">
        <f>IF(S61="","",CB61*1)</f>
        <v/>
      </c>
      <c r="AR61" s="64">
        <f>SUM(AH61:AL61)</f>
        <v>0</v>
      </c>
      <c r="AS61" s="65">
        <f>SUM(AM61:AQ61)</f>
        <v>0</v>
      </c>
      <c r="AT61" s="66">
        <f>IF(O61=1000,11,IF(O61=-1000,0,IF(O61&gt;0,11,IF(O61&lt;0,(-O61),"0"))))</f>
        <v>11</v>
      </c>
      <c r="AU61" s="67" t="str">
        <f>IF(O61=1000,0,IF(O61=-1000,11,IF(O61&lt;-9,-(O61-2),IF(O61&gt;0,(O61),"0"))))</f>
        <v/>
      </c>
      <c r="AV61" s="66" t="e">
        <f>IF(O61=1000,11,IF(O61=-1000,0,IF(O61&lt;9,11,IF(O61&gt;9,(O61+2),"0"))))</f>
        <v>#VALUE!</v>
      </c>
      <c r="AW61" s="67" t="str">
        <f>IF(O61=1000,0,IF(O61=-1000,11,IF(O61&lt;0,11,IF(O61&gt;0,(O61),"0"))))</f>
        <v/>
      </c>
      <c r="AX61" s="68" t="str">
        <f>IF(O61="","",IF(O61&gt;9,AV61,AT61))</f>
        <v/>
      </c>
      <c r="AY61" s="69" t="str">
        <f>IF(O61="","","-")</f>
        <v/>
      </c>
      <c r="AZ61" s="70" t="str">
        <f>IF(O61="","",IF(O61&lt;-9,AU61,AW61))</f>
        <v/>
      </c>
      <c r="BA61" s="66" t="e">
        <f>IF(P61=1000,11,IF(P61=-1000,0,IF(P61&gt;9,(P61+2),IF(P61&lt;0,(-P61),"0"))))</f>
        <v>#VALUE!</v>
      </c>
      <c r="BB61" s="67" t="str">
        <f>IF(P61=1000,0,IF(P61=-1000,11,IF(P61&lt;-9,-(P61-2),IF(P61&gt;0,(P61),"0"))))</f>
        <v/>
      </c>
      <c r="BC61" s="67">
        <f>IF(P61=1000,11,IF(P61=-1000,0,IF(P61&gt;0,11,IF(P61&lt;0,(-P61),"0"))))</f>
        <v>11</v>
      </c>
      <c r="BD61" s="67" t="str">
        <f>IF(P61=1000,0,IF(P61=-1000,11,IF(P61&lt;0,11,IF(P61&gt;0,(P61),"0"))))</f>
        <v/>
      </c>
      <c r="BE61" s="68" t="str">
        <f>IF(P61="","",IF(P61&gt;9,BA61,BC61))</f>
        <v/>
      </c>
      <c r="BF61" s="69" t="str">
        <f>IF(P61="","","-")</f>
        <v/>
      </c>
      <c r="BG61" s="70" t="str">
        <f>IF(P61="","",IF(P61&lt;-9,BB61,BD61))</f>
        <v/>
      </c>
      <c r="BH61" s="66" t="e">
        <f>IF(Q61=1000,11,IF(Q61=-1000,0,IF(Q61&gt;9,(Q61+2),IF(Q61&lt;0,(-Q61),"0"))))</f>
        <v>#VALUE!</v>
      </c>
      <c r="BI61" s="67" t="str">
        <f>IF(Q61=1000,0,IF(Q61=-1000,11,IF(Q61&lt;-9,-(Q61-2),IF(Q61&gt;0,(Q61),"0"))))</f>
        <v/>
      </c>
      <c r="BJ61" s="67">
        <f>IF(Q61=1000,11,IF(Q61=-1000,0,IF(Q61&gt;0,11,IF(Q61&lt;0,(-Q61),"0"))))</f>
        <v>11</v>
      </c>
      <c r="BK61" s="67" t="str">
        <f>IF(Q61=1000,0,IF(Q61=-1000,11,IF(Q61&lt;0,11,IF(Q61&gt;0,(Q61),"0"))))</f>
        <v/>
      </c>
      <c r="BL61" s="68" t="str">
        <f>IF(Q61="","",IF(Q61&gt;9,BH61,BJ61))</f>
        <v/>
      </c>
      <c r="BM61" s="69" t="str">
        <f>IF(Q61="","","-")</f>
        <v/>
      </c>
      <c r="BN61" s="70" t="str">
        <f>IF(Q61="","",IF(Q61&lt;-9,BI61,BK61))</f>
        <v/>
      </c>
      <c r="BO61" s="67" t="e">
        <f>IF(R61=1000,11,IF(R61=-1000,0,IF(R61&gt;9,(R61+2),IF(R61&lt;0,(-R61),"0"))))</f>
        <v>#VALUE!</v>
      </c>
      <c r="BP61" s="67" t="str">
        <f>IF(R61=1000,0,IF(R61=-1000,11,IF(R61&lt;-9,-(R61-2),IF(R61&gt;0,(R61),"0"))))</f>
        <v/>
      </c>
      <c r="BQ61" s="67">
        <f>IF(R61=1000,11,IF(R61=-1000,0,IF(R61&gt;0,11,IF(R61&lt;0,(-R61),"0"))))</f>
        <v>11</v>
      </c>
      <c r="BR61" s="67" t="str">
        <f>IF(R61=1000,0,IF(R61=-1000,11,IF(R61&lt;0,11,IF(R61&gt;0,(R61),"0"))))</f>
        <v/>
      </c>
      <c r="BS61" s="68" t="str">
        <f>IF(R61="","",IF(R61&gt;9,BO61,BQ61))</f>
        <v/>
      </c>
      <c r="BT61" s="69" t="str">
        <f>IF(R61="","","-")</f>
        <v/>
      </c>
      <c r="BU61" s="70" t="str">
        <f>IF(R61="","",IF(R61&lt;-9,BP61,BR61))</f>
        <v/>
      </c>
      <c r="BV61" s="67" t="e">
        <f>IF(S61=1000,11,IF(S61=-1000,0,IF(S61&gt;9,(S61+2),IF(S61&lt;0,(-S61),"0"))))</f>
        <v>#VALUE!</v>
      </c>
      <c r="BW61" s="67" t="str">
        <f>IF(S61=1000,0,IF(S61=-1000,11,IF(S61&lt;-9,-(S61-2),IF(S61&gt;0,(S61),"0"))))</f>
        <v/>
      </c>
      <c r="BX61" s="67">
        <f>IF(S61=1000,11,IF(S61=-1000,0,IF(S61&gt;0,11,IF(S61&lt;0,(-S61),"0"))))</f>
        <v>11</v>
      </c>
      <c r="BY61" s="71" t="str">
        <f>IF(S61=1000,0,IF(S61=-1000,11,IF(S61&lt;0,11,IF(S61&gt;0,(S61),"0"))))</f>
        <v/>
      </c>
      <c r="BZ61" s="68" t="str">
        <f>IF(S61="","",IF(S61&gt;9,BV61,BX61))</f>
        <v/>
      </c>
      <c r="CA61" s="69" t="str">
        <f>IF(S61="","","-")</f>
        <v/>
      </c>
      <c r="CB61" s="70" t="str">
        <f>IF(S61="","",IF(S61&lt;-9,BW61,BY61))</f>
        <v/>
      </c>
      <c r="CC61" s="72" t="str">
        <f>IF(O61="","",SUM(T61:X61))</f>
        <v/>
      </c>
      <c r="CD61" s="73" t="str">
        <f>IF(CC61="","","-")</f>
        <v/>
      </c>
      <c r="CE61" s="74" t="str">
        <f>IF(O61="","",SUM(Y61:AC61))</f>
        <v/>
      </c>
      <c r="CP61" s="32"/>
      <c r="CQ61" s="32"/>
    </row>
    <row r="62" spans="1:95" s="31" customFormat="1" ht="15" customHeight="1" x14ac:dyDescent="0.2">
      <c r="A62" s="43"/>
      <c r="B62" s="44"/>
      <c r="C62" s="75">
        <v>2</v>
      </c>
      <c r="D62" s="76" t="str">
        <f>IF(A62="","",VLOOKUP(A62,СписокКМ!D:I,2,FALSE))</f>
        <v/>
      </c>
      <c r="E62" s="47"/>
      <c r="F62" s="77" t="str">
        <f>IF(B62="","",VLOOKUP(B62,СписокКМ!D:I,2,FALSE))</f>
        <v/>
      </c>
      <c r="G62" s="49"/>
      <c r="H62" s="41"/>
      <c r="I62" s="581"/>
      <c r="J62" s="581"/>
      <c r="K62" s="581"/>
      <c r="L62" s="581"/>
      <c r="M62" s="51"/>
      <c r="N62" s="42"/>
      <c r="O62" s="79" t="str">
        <f>IF(I62="","",IF(I62="0",1000,IF(I62="-0",-1000,I62*1)))</f>
        <v/>
      </c>
      <c r="P62" s="79" t="str">
        <f t="shared" si="33"/>
        <v/>
      </c>
      <c r="Q62" s="79" t="str">
        <f t="shared" si="33"/>
        <v/>
      </c>
      <c r="R62" s="79" t="str">
        <f t="shared" si="33"/>
        <v/>
      </c>
      <c r="S62" s="80" t="str">
        <f t="shared" si="33"/>
        <v/>
      </c>
      <c r="T62" s="55" t="str">
        <f t="shared" si="34"/>
        <v/>
      </c>
      <c r="U62" s="56" t="str">
        <f t="shared" si="34"/>
        <v/>
      </c>
      <c r="V62" s="56" t="str">
        <f t="shared" si="34"/>
        <v/>
      </c>
      <c r="W62" s="56" t="str">
        <f t="shared" si="34"/>
        <v/>
      </c>
      <c r="X62" s="56" t="str">
        <f t="shared" si="34"/>
        <v/>
      </c>
      <c r="Y62" s="57" t="str">
        <f t="shared" si="35"/>
        <v/>
      </c>
      <c r="Z62" s="57" t="str">
        <f t="shared" si="35"/>
        <v/>
      </c>
      <c r="AA62" s="57" t="str">
        <f t="shared" si="35"/>
        <v/>
      </c>
      <c r="AB62" s="57" t="str">
        <f t="shared" si="35"/>
        <v/>
      </c>
      <c r="AC62" s="57" t="str">
        <f t="shared" si="35"/>
        <v/>
      </c>
      <c r="AD62" s="58" t="str">
        <f>IF(CC62="","",IF(CC62&gt;CE62,1,-1))</f>
        <v/>
      </c>
      <c r="AE62" s="58" t="str">
        <f>IF(CC62="","",IF(CC62&lt;CE62,1,-1))</f>
        <v/>
      </c>
      <c r="AF62" s="59">
        <f>IF(CC62&gt;CE62,1,0)</f>
        <v>0</v>
      </c>
      <c r="AG62" s="60">
        <f>IF(CE62&gt;CC62,1,0)</f>
        <v>0</v>
      </c>
      <c r="AH62" s="81" t="str">
        <f>IF(O62="","",AX62*1)</f>
        <v/>
      </c>
      <c r="AI62" s="584" t="str">
        <f>IF(P62="","",BE62*1)</f>
        <v/>
      </c>
      <c r="AJ62" s="584" t="str">
        <f>IF(Q62="","",BL62*1)</f>
        <v/>
      </c>
      <c r="AK62" s="584" t="str">
        <f>IF(R62="","",BS62*1)</f>
        <v/>
      </c>
      <c r="AL62" s="584" t="str">
        <f>IF(S62="","",BZ62*1)</f>
        <v/>
      </c>
      <c r="AM62" s="594" t="str">
        <f>IF(O62="","",AZ62*1)</f>
        <v/>
      </c>
      <c r="AN62" s="594" t="str">
        <f>IF(P62="","",BG62*1)</f>
        <v/>
      </c>
      <c r="AO62" s="594" t="str">
        <f>IF(Q62="","",BN62*1)</f>
        <v/>
      </c>
      <c r="AP62" s="594" t="str">
        <f>IF(R62="","",BU62*1)</f>
        <v/>
      </c>
      <c r="AQ62" s="594" t="str">
        <f>IF(S62="","",CB62*1)</f>
        <v/>
      </c>
      <c r="AR62" s="64">
        <f>SUM(AH62:AL62)</f>
        <v>0</v>
      </c>
      <c r="AS62" s="65">
        <f>SUM(AM62:AQ62)</f>
        <v>0</v>
      </c>
      <c r="AT62" s="66">
        <f>IF(O62=1000,11,IF(O62=-1000,0,IF(O62&gt;0,11,IF(O62&lt;0,(-O62),"0"))))</f>
        <v>11</v>
      </c>
      <c r="AU62" s="67" t="str">
        <f>IF(O62=1000,0,IF(O62=-1000,11,IF(O62&lt;-9,-(O62-2),IF(O62&gt;0,(O62),"0"))))</f>
        <v/>
      </c>
      <c r="AV62" s="66" t="e">
        <f>IF(O62=1000,11,IF(O62=-1000,0,IF(O62&gt;9,(O62+2),IF(O62&lt;0,(-O62),"0"))))</f>
        <v>#VALUE!</v>
      </c>
      <c r="AW62" s="67" t="str">
        <f>IF(O62=1000,0,IF(O62=-1000,11,IF(O62&lt;0,11,IF(O62&gt;0,(O62),"0"))))</f>
        <v/>
      </c>
      <c r="AX62" s="593" t="str">
        <f>IF(O62="","",IF(O62&gt;9,AV62,AT62))</f>
        <v/>
      </c>
      <c r="AY62" s="590" t="str">
        <f>IF(O62="","","-")</f>
        <v/>
      </c>
      <c r="AZ62" s="591" t="str">
        <f>IF(O62="","",IF(O62&lt;-9,AU62,AW62))</f>
        <v/>
      </c>
      <c r="BA62" s="66" t="e">
        <f>IF(P62=1000,11,IF(P62=-1000,0,IF(P62&gt;9,(P62+2),IF(P62&lt;0,(-P62),"0"))))</f>
        <v>#VALUE!</v>
      </c>
      <c r="BB62" s="67" t="str">
        <f>IF(P62=1000,0,IF(P62=-1000,11,IF(P62&lt;-9,-(P62-2),IF(P62&gt;0,(P62),"0"))))</f>
        <v/>
      </c>
      <c r="BC62" s="67">
        <f>IF(P62=1000,11,IF(P62=-1000,0,IF(P62&gt;0,11,IF(P62&lt;0,(-P62),"0"))))</f>
        <v>11</v>
      </c>
      <c r="BD62" s="67" t="str">
        <f>IF(P62=1000,0,IF(P62=-1000,11,IF(P62&lt;0,11,IF(P62&gt;0,(P62),"0"))))</f>
        <v/>
      </c>
      <c r="BE62" s="593" t="str">
        <f>IF(P62="","",IF(P62&gt;9,BA62,BC62))</f>
        <v/>
      </c>
      <c r="BF62" s="590" t="str">
        <f>IF(P62="","","-")</f>
        <v/>
      </c>
      <c r="BG62" s="591" t="str">
        <f>IF(P62="","",IF(P62&lt;-9,BB62,BD62))</f>
        <v/>
      </c>
      <c r="BH62" s="66" t="e">
        <f>IF(Q62=1000,11,IF(Q62=-1000,0,IF(Q62&gt;9,(Q62+2),IF(Q62&lt;0,(-Q62),"0"))))</f>
        <v>#VALUE!</v>
      </c>
      <c r="BI62" s="67" t="str">
        <f>IF(Q62=1000,0,IF(Q62=-1000,11,IF(Q62&lt;-9,-(Q62-2),IF(Q62&gt;0,(Q62),"0"))))</f>
        <v/>
      </c>
      <c r="BJ62" s="67">
        <f>IF(Q62=1000,11,IF(Q62=-1000,0,IF(Q62&gt;0,11,IF(Q62&lt;0,(-Q62),"0"))))</f>
        <v>11</v>
      </c>
      <c r="BK62" s="67" t="str">
        <f>IF(Q62=1000,0,IF(Q62=-1000,11,IF(Q62&lt;0,11,IF(Q62&gt;0,(Q62),"0"))))</f>
        <v/>
      </c>
      <c r="BL62" s="593" t="str">
        <f>IF(Q62="","",IF(Q62&gt;9,BH62,BJ62))</f>
        <v/>
      </c>
      <c r="BM62" s="590" t="str">
        <f>IF(Q62="","","-")</f>
        <v/>
      </c>
      <c r="BN62" s="591" t="str">
        <f>IF(Q62="","",IF(Q62&lt;-9,BI62,BK62))</f>
        <v/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593" t="str">
        <f>IF(R62="","",IF(R62&gt;9,BO62,BQ62))</f>
        <v/>
      </c>
      <c r="BT62" s="590" t="str">
        <f>IF(R62="","","-")</f>
        <v/>
      </c>
      <c r="BU62" s="591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593" t="str">
        <f>IF(S62="","",IF(S62&gt;9,BV62,BX62))</f>
        <v/>
      </c>
      <c r="CA62" s="590" t="str">
        <f>IF(S62="","","-")</f>
        <v/>
      </c>
      <c r="CB62" s="591" t="str">
        <f>IF(S62="","",IF(S62&lt;-9,BW62,BY62))</f>
        <v/>
      </c>
      <c r="CC62" s="596" t="str">
        <f>IF(O62="","",SUM(T62:X62))</f>
        <v/>
      </c>
      <c r="CD62" s="582" t="str">
        <f>IF(CC62="","","-")</f>
        <v/>
      </c>
      <c r="CE62" s="597" t="str">
        <f>IF(O62="","",SUM(Y62:AC62))</f>
        <v/>
      </c>
      <c r="CP62" s="32"/>
      <c r="CQ62" s="32"/>
    </row>
    <row r="63" spans="1:95" s="31" customFormat="1" ht="15" customHeight="1" x14ac:dyDescent="0.2">
      <c r="A63" s="43"/>
      <c r="B63" s="44"/>
      <c r="C63" s="1250">
        <v>3</v>
      </c>
      <c r="D63" s="76" t="str">
        <f>IF(A63="","",VLOOKUP(A63,СписокКМ!D:I,2,FALSE))</f>
        <v/>
      </c>
      <c r="E63" s="47"/>
      <c r="F63" s="77" t="str">
        <f>IF(B63="","",VLOOKUP(B63,СписокКМ!D:I,2,FALSE))</f>
        <v/>
      </c>
      <c r="G63" s="49"/>
      <c r="H63" s="41"/>
      <c r="I63" s="1252"/>
      <c r="J63" s="1252"/>
      <c r="K63" s="1252"/>
      <c r="L63" s="1252"/>
      <c r="M63" s="1252"/>
      <c r="N63" s="42"/>
      <c r="O63" s="1244" t="str">
        <f>IF(I63="","",IF(I63="0",1000,IF(I63="-0",-1000,I63*1)))</f>
        <v/>
      </c>
      <c r="P63" s="1244" t="str">
        <f>IF(J63="","",IF(J63="0",1000,IF(J63="-0",-1000,J63*1)))</f>
        <v/>
      </c>
      <c r="Q63" s="1244" t="str">
        <f>IF(K63="","",IF(K63="0",1000,IF(K63="-0",-1000,K63*1)))</f>
        <v/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 t="str">
        <f>IF(O63="","",IF(O63&gt;0,1,0))</f>
        <v/>
      </c>
      <c r="U63" s="1284" t="str">
        <f>IF(P63="","",IF(P63&gt;0,1,0))</f>
        <v/>
      </c>
      <c r="V63" s="1284" t="str">
        <f>IF(Q63="","",IF(Q63&gt;0,1,0))</f>
        <v/>
      </c>
      <c r="W63" s="1284" t="str">
        <f>IF(R63="","",IF(R63&gt;0,1,0))</f>
        <v/>
      </c>
      <c r="X63" s="1284" t="str">
        <f>IF(S63="","",IF(S63&gt;0,1,0))</f>
        <v/>
      </c>
      <c r="Y63" s="1278" t="str">
        <f>IF(O63="","",IF(O63&lt;0,1,0))</f>
        <v/>
      </c>
      <c r="Z63" s="1278" t="str">
        <f>IF(P63="","",IF(P63&lt;0,1,0))</f>
        <v/>
      </c>
      <c r="AA63" s="1278" t="str">
        <f>IF(Q63="","",IF(Q63&lt;0,1,0))</f>
        <v/>
      </c>
      <c r="AB63" s="1278" t="str">
        <f>IF(R63="","",IF(R63&lt;0,1,0))</f>
        <v/>
      </c>
      <c r="AC63" s="1278" t="str">
        <f>IF(S63="","",IF(S63&lt;0,1,0))</f>
        <v/>
      </c>
      <c r="AD63" s="1280" t="str">
        <f>IF(CC63="","",IF(CC63&gt;CE63,1,-1))</f>
        <v/>
      </c>
      <c r="AE63" s="1280" t="str">
        <f>IF(CC63="","",IF(CC63&lt;CE63,1,-1))</f>
        <v/>
      </c>
      <c r="AF63" s="1282">
        <f>IF(CC63&gt;CE63,1,0)</f>
        <v>0</v>
      </c>
      <c r="AG63" s="1272">
        <f>IF(CE63&gt;CC63,1,0)</f>
        <v>0</v>
      </c>
      <c r="AH63" s="1274" t="str">
        <f>IF(O63="","",AX63*1)</f>
        <v/>
      </c>
      <c r="AI63" s="1276" t="str">
        <f>IF(P63="","",BE63*1)</f>
        <v/>
      </c>
      <c r="AJ63" s="1276" t="str">
        <f>IF(Q63="","",BL63*1)</f>
        <v/>
      </c>
      <c r="AK63" s="1276" t="str">
        <f>IF(R63="","",BS63*1)</f>
        <v/>
      </c>
      <c r="AL63" s="1276" t="str">
        <f>IF(S63="","",BZ63*1)</f>
        <v/>
      </c>
      <c r="AM63" s="1298" t="str">
        <f>IF(O63="","",AZ63*1)</f>
        <v/>
      </c>
      <c r="AN63" s="1298" t="str">
        <f>IF(P63="","",BG63*1)</f>
        <v/>
      </c>
      <c r="AO63" s="1298" t="str">
        <f>IF(Q63="","",BN63*1)</f>
        <v/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11</v>
      </c>
      <c r="AU63" s="1286" t="str">
        <f>IF(O63=1000,0,IF(O63=-1000,11,IF(O63&lt;-9,-(O63-2),IF(O63&gt;0,(O63),"0"))))</f>
        <v/>
      </c>
      <c r="AV63" s="1286" t="e">
        <f>IF(O63=1000,11,IF(O63=-1000,0,IF(O63&gt;9,(O63+2),IF(O63&lt;0,(-O63),"0"))))</f>
        <v>#VALUE!</v>
      </c>
      <c r="AW63" s="1286" t="str">
        <f>IF(O63=1000,0,IF(O63=-1000,11,IF(O63&lt;0,11,IF(O63&gt;0,(O63),"0"))))</f>
        <v/>
      </c>
      <c r="AX63" s="1296" t="str">
        <f>IF(O63="","",IF(O63&gt;9,AV63,AT63))</f>
        <v/>
      </c>
      <c r="AY63" s="1288" t="str">
        <f>IF(O63="","","-")</f>
        <v/>
      </c>
      <c r="AZ63" s="1290" t="str">
        <f>IF(O63="","",IF(O63&lt;-9,AU63,AW63))</f>
        <v/>
      </c>
      <c r="BA63" s="1286" t="e">
        <f>IF(P63=1000,11,IF(P63=-1000,0,IF(P63&gt;9,(P63+2),IF(P63&lt;0,(-P63),"0"))))</f>
        <v>#VALUE!</v>
      </c>
      <c r="BB63" s="1286" t="str">
        <f>IF(P63=1000,0,IF(P63=-1000,11,IF(P63&lt;-9,-(P63-2),IF(P63&gt;0,(P63),"0"))))</f>
        <v/>
      </c>
      <c r="BC63" s="1286">
        <f>IF(P63=1000,11,IF(P63=-1000,0,IF(P63&gt;0,11,IF(P63&lt;0,(-P63),"0"))))</f>
        <v>11</v>
      </c>
      <c r="BD63" s="1286" t="str">
        <f>IF(P63=1000,0,IF(P63=-1000,11,IF(P63&lt;0,11,IF(P63&gt;0,(P63),"0"))))</f>
        <v/>
      </c>
      <c r="BE63" s="1296" t="str">
        <f>IF(P63="","",IF(P63&gt;9,BA63,BC63))</f>
        <v/>
      </c>
      <c r="BF63" s="1288" t="str">
        <f>IF(P63="","","-")</f>
        <v/>
      </c>
      <c r="BG63" s="1290" t="str">
        <f>IF(P63="","",IF(P63&lt;-9,BB63,BD63))</f>
        <v/>
      </c>
      <c r="BH63" s="1286" t="e">
        <f>IF(Q63=1000,11,IF(Q63=-1000,0,IF(Q63&gt;9,(Q63+2),IF(Q63&lt;0,(-Q63),"0"))))</f>
        <v>#VALUE!</v>
      </c>
      <c r="BI63" s="1286" t="str">
        <f>IF(Q63=1000,0,IF(Q63=-1000,11,IF(Q63&lt;-9,-(Q63-2),IF(Q63&gt;0,(Q63),"0"))))</f>
        <v/>
      </c>
      <c r="BJ63" s="1286">
        <f>IF(Q63=1000,11,IF(Q63=-1000,0,IF(Q63&gt;0,11,IF(Q63&lt;0,(-Q63),"0"))))</f>
        <v>11</v>
      </c>
      <c r="BK63" s="1286" t="str">
        <f>IF(Q63=1000,0,IF(Q63=-1000,11,IF(Q63&lt;0,11,IF(Q63&gt;0,(Q63),"0"))))</f>
        <v/>
      </c>
      <c r="BL63" s="1296" t="str">
        <f>IF(Q63="","",IF(Q63&gt;9,BH63,BJ63))</f>
        <v/>
      </c>
      <c r="BM63" s="1288" t="str">
        <f>IF(Q63="","","-")</f>
        <v/>
      </c>
      <c r="BN63" s="1290" t="str">
        <f>IF(Q63="","",IF(Q63&lt;-9,BI63,BK63))</f>
        <v/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296" t="str">
        <f>IF(R63="","",IF(R63&gt;9,BO63,BQ63))</f>
        <v/>
      </c>
      <c r="BT63" s="1288" t="str">
        <f>IF(R63="","","-")</f>
        <v/>
      </c>
      <c r="BU63" s="1290" t="str">
        <f>IF(R63="","",IF(R63&lt;-9,BP63,BR63))</f>
        <v/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 t="str">
        <f>IF(S63="","",IF(S63&gt;9,BV63,BX63))</f>
        <v/>
      </c>
      <c r="CA63" s="1288" t="str">
        <f>IF(S63="","","-")</f>
        <v/>
      </c>
      <c r="CB63" s="1290" t="str">
        <f>IF(S63="","",IF(S63&lt;-9,BW63,BY63))</f>
        <v/>
      </c>
      <c r="CC63" s="1302" t="str">
        <f>IF(O63="","",SUM(T63:X64))</f>
        <v/>
      </c>
      <c r="CD63" s="1304" t="str">
        <f>IF(CC63="","","-")</f>
        <v/>
      </c>
      <c r="CE63" s="1306" t="str">
        <f>IF(O63="","",SUM(Y63:AC64))</f>
        <v/>
      </c>
      <c r="CP63" s="32"/>
      <c r="CQ63" s="32"/>
    </row>
    <row r="64" spans="1:95" s="31" customFormat="1" ht="15" customHeight="1" x14ac:dyDescent="0.2">
      <c r="A64" s="43"/>
      <c r="B64" s="44"/>
      <c r="C64" s="1251"/>
      <c r="D64" s="46" t="str">
        <f>IF(A64="","",VLOOKUP(A64,СписокКМ!D:I,2,FALSE))</f>
        <v/>
      </c>
      <c r="E64" s="47"/>
      <c r="F64" s="48" t="str">
        <f>IF(B64="","",VLOOKUP(B64,СписокКМ!D:I,2,FALSE))</f>
        <v/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297"/>
      <c r="BT64" s="1289"/>
      <c r="BU64" s="1291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x14ac:dyDescent="0.2">
      <c r="A65" s="99" t="str">
        <f>IF(A61="","",A61)</f>
        <v/>
      </c>
      <c r="B65" s="99" t="str">
        <f>IF(B61="","",B62)</f>
        <v/>
      </c>
      <c r="C65" s="75">
        <v>4</v>
      </c>
      <c r="D65" s="100" t="str">
        <f>IF(A65="","",VLOOKUP(A65,СписокКМ!D:I,2,FALSE))</f>
        <v/>
      </c>
      <c r="E65" s="101"/>
      <c r="F65" s="77" t="str">
        <f>IF(B65="","",VLOOKUP(B65,СписокКМ!D:I,2,FALSE))</f>
        <v/>
      </c>
      <c r="G65" s="102"/>
      <c r="H65" s="41"/>
      <c r="I65" s="581"/>
      <c r="J65" s="581"/>
      <c r="K65" s="581"/>
      <c r="L65" s="581"/>
      <c r="M65" s="581"/>
      <c r="N65" s="42"/>
      <c r="O65" s="79" t="str">
        <f>IF(I65="","",IF(I65="0",1000,IF(I65="-0",-1000,I65*1)))</f>
        <v/>
      </c>
      <c r="P65" s="79" t="str">
        <f t="shared" ref="P65:S66" si="36">IF(J65="","",IF(J65="0",1000,IF(J65="-0",-1000,J65*1)))</f>
        <v/>
      </c>
      <c r="Q65" s="79" t="str">
        <f t="shared" si="36"/>
        <v/>
      </c>
      <c r="R65" s="79" t="str">
        <f t="shared" si="36"/>
        <v/>
      </c>
      <c r="S65" s="80" t="str">
        <f t="shared" si="36"/>
        <v/>
      </c>
      <c r="T65" s="579" t="str">
        <f t="shared" ref="T65:X66" si="37">IF(O65="","",IF(O65&gt;0,1,0))</f>
        <v/>
      </c>
      <c r="U65" s="588" t="str">
        <f t="shared" si="37"/>
        <v/>
      </c>
      <c r="V65" s="588" t="str">
        <f t="shared" si="37"/>
        <v/>
      </c>
      <c r="W65" s="588" t="str">
        <f t="shared" si="37"/>
        <v/>
      </c>
      <c r="X65" s="588" t="str">
        <f t="shared" si="37"/>
        <v/>
      </c>
      <c r="Y65" s="585" t="str">
        <f t="shared" ref="Y65:AC66" si="38">IF(O65="","",IF(O65&lt;0,1,0))</f>
        <v/>
      </c>
      <c r="Z65" s="585" t="str">
        <f t="shared" si="38"/>
        <v/>
      </c>
      <c r="AA65" s="585" t="str">
        <f t="shared" si="38"/>
        <v/>
      </c>
      <c r="AB65" s="585" t="str">
        <f t="shared" si="38"/>
        <v/>
      </c>
      <c r="AC65" s="585" t="str">
        <f t="shared" si="38"/>
        <v/>
      </c>
      <c r="AD65" s="586" t="str">
        <f>IF(CC65="","",IF(CC65&gt;CE65,1,-1))</f>
        <v/>
      </c>
      <c r="AE65" s="586" t="str">
        <f>IF(CC65="","",IF(CC65&lt;CE65,1,-1))</f>
        <v/>
      </c>
      <c r="AF65" s="587">
        <f>IF(CC65&gt;CE65,1,0)</f>
        <v>0</v>
      </c>
      <c r="AG65" s="583">
        <f>IF(CE65&gt;CC65,1,0)</f>
        <v>0</v>
      </c>
      <c r="AH65" s="81" t="str">
        <f>IF(O65="","",AX65*1)</f>
        <v/>
      </c>
      <c r="AI65" s="584" t="str">
        <f>IF(P65="","",BE65*1)</f>
        <v/>
      </c>
      <c r="AJ65" s="584" t="str">
        <f>IF(Q65="","",BL65*1)</f>
        <v/>
      </c>
      <c r="AK65" s="584" t="str">
        <f>IF(R65="","",BS65*1)</f>
        <v/>
      </c>
      <c r="AL65" s="584" t="str">
        <f>IF(S65="","",BZ65*1)</f>
        <v/>
      </c>
      <c r="AM65" s="594" t="str">
        <f>IF(O65="","",AZ65*1)</f>
        <v/>
      </c>
      <c r="AN65" s="594" t="str">
        <f>IF(P65="","",BG65*1)</f>
        <v/>
      </c>
      <c r="AO65" s="594" t="str">
        <f>IF(Q65="","",BN65*1)</f>
        <v/>
      </c>
      <c r="AP65" s="594" t="str">
        <f>IF(R65="","",BU65*1)</f>
        <v/>
      </c>
      <c r="AQ65" s="594" t="str">
        <f>IF(S65="","",CB65*1)</f>
        <v/>
      </c>
      <c r="AR65" s="595">
        <f>SUM(AH65:AL65)</f>
        <v>0</v>
      </c>
      <c r="AS65" s="592">
        <f>SUM(AM65:AQ65)</f>
        <v>0</v>
      </c>
      <c r="AT65" s="111">
        <f>IF(O65=1000,11,IF(O65=-1000,0,IF(O65&gt;0,11,IF(O65&lt;0,(-O65),"0"))))</f>
        <v>11</v>
      </c>
      <c r="AU65" s="589" t="str">
        <f>IF(O65=1000,0,IF(O65=-1000,11,IF(O65&lt;-9,-(O65-2),IF(O65&gt;0,(O65),"0"))))</f>
        <v/>
      </c>
      <c r="AV65" s="111" t="e">
        <f>IF(O65=1000,11,IF(O65=-1000,0,IF(O65&gt;9,(O65+2),IF(O65&lt;0,(-O65),"0"))))</f>
        <v>#VALUE!</v>
      </c>
      <c r="AW65" s="589" t="str">
        <f>IF(O65=1000,0,IF(O65=-1000,11,IF(O65&lt;0,11,IF(O65&gt;0,(O65),"0"))))</f>
        <v/>
      </c>
      <c r="AX65" s="593" t="str">
        <f>IF(O65="","",IF(O65&gt;9,AV65,AT65))</f>
        <v/>
      </c>
      <c r="AY65" s="590" t="str">
        <f>IF(O65="","","-")</f>
        <v/>
      </c>
      <c r="AZ65" s="591" t="str">
        <f>IF(O65="","",IF(O65&lt;-9,AU65,AW65))</f>
        <v/>
      </c>
      <c r="BA65" s="111" t="e">
        <f>IF(P65=1000,11,IF(P65=-1000,0,IF(P65&gt;9,(P65+2),IF(P65&lt;0,(-P65),"0"))))</f>
        <v>#VALUE!</v>
      </c>
      <c r="BB65" s="589" t="str">
        <f>IF(P65=1000,0,IF(P65=-1000,11,IF(P65&lt;-9,-(P65-2),IF(P65&gt;0,(P65),"0"))))</f>
        <v/>
      </c>
      <c r="BC65" s="589">
        <f>IF(P65=1000,11,IF(P65=-1000,0,IF(P65&gt;0,11,IF(P65&lt;0,(-P65),"0"))))</f>
        <v>11</v>
      </c>
      <c r="BD65" s="589" t="str">
        <f>IF(P65=1000,0,IF(P65=-1000,11,IF(P65&lt;0,11,IF(P65&gt;0,(P65),"0"))))</f>
        <v/>
      </c>
      <c r="BE65" s="593" t="str">
        <f>IF(P65="","",IF(P65&gt;9,BA65,BC65))</f>
        <v/>
      </c>
      <c r="BF65" s="590" t="str">
        <f>IF(P65="","","-")</f>
        <v/>
      </c>
      <c r="BG65" s="591" t="str">
        <f>IF(P65="","",IF(P65&lt;-9,BB65,BD65))</f>
        <v/>
      </c>
      <c r="BH65" s="111" t="e">
        <f>IF(Q65=1000,11,IF(Q65=-1000,0,IF(Q65&gt;9,(Q65+2),IF(Q65&lt;0,(-Q65),"0"))))</f>
        <v>#VALUE!</v>
      </c>
      <c r="BI65" s="589" t="str">
        <f>IF(Q65=1000,0,IF(Q65=-1000,11,IF(Q65&lt;-9,-(Q65-2),IF(Q65&gt;0,(Q65),"0"))))</f>
        <v/>
      </c>
      <c r="BJ65" s="589">
        <f>IF(Q65=1000,11,IF(Q65=-1000,0,IF(Q65&gt;0,11,IF(Q65&lt;0,(-Q65),"0"))))</f>
        <v>11</v>
      </c>
      <c r="BK65" s="589" t="str">
        <f>IF(Q65=1000,0,IF(Q65=-1000,11,IF(Q65&lt;0,11,IF(Q65&gt;0,(Q65),"0"))))</f>
        <v/>
      </c>
      <c r="BL65" s="593" t="str">
        <f>IF(Q65="","",IF(Q65&gt;9,BH65,BJ65))</f>
        <v/>
      </c>
      <c r="BM65" s="590" t="str">
        <f>IF(Q65="","","-")</f>
        <v/>
      </c>
      <c r="BN65" s="591" t="str">
        <f>IF(Q65="","",IF(Q65&lt;-9,BI65,BK65))</f>
        <v/>
      </c>
      <c r="BO65" s="589" t="e">
        <f>IF(R65=1000,11,IF(R65=-1000,0,IF(R65&gt;9,(R65+2),IF(R65&lt;0,(-R65),"0"))))</f>
        <v>#VALUE!</v>
      </c>
      <c r="BP65" s="589" t="str">
        <f>IF(R65=1000,0,IF(R65=-1000,11,IF(R65&lt;-9,-(R65-2),IF(R65&gt;0,(R65),"0"))))</f>
        <v/>
      </c>
      <c r="BQ65" s="589">
        <f>IF(R65=1000,11,IF(R65=-1000,0,IF(R65&gt;0,11,IF(R65&lt;0,(-R65),"0"))))</f>
        <v>11</v>
      </c>
      <c r="BR65" s="589" t="str">
        <f>IF(R65=1000,0,IF(R65=-1000,11,IF(R65&lt;0,11,IF(R65&gt;0,(R65),"0"))))</f>
        <v/>
      </c>
      <c r="BS65" s="593" t="str">
        <f>IF(R65="","",IF(R65&gt;9,BO65,BQ65))</f>
        <v/>
      </c>
      <c r="BT65" s="590" t="str">
        <f>IF(R65="","","-")</f>
        <v/>
      </c>
      <c r="BU65" s="591" t="str">
        <f>IF(R65="","",IF(R65&lt;-9,BP65,BR65))</f>
        <v/>
      </c>
      <c r="BV65" s="589" t="e">
        <f>IF(S65=1000,11,IF(S65=-1000,0,IF(S65&gt;9,(S65+2),IF(S65&lt;0,(-S65),"0"))))</f>
        <v>#VALUE!</v>
      </c>
      <c r="BW65" s="589" t="str">
        <f>IF(S65=1000,0,IF(S65=-1000,11,IF(S65&lt;-9,-(S65-2),IF(S65&gt;0,(S65),"0"))))</f>
        <v/>
      </c>
      <c r="BX65" s="589">
        <f>IF(S65=1000,11,IF(S65=-1000,0,IF(S65&gt;0,11,IF(S65&lt;0,(-S65),"0"))))</f>
        <v>11</v>
      </c>
      <c r="BY65" s="113" t="str">
        <f>IF(S65=1000,0,IF(S65=-1000,11,IF(S65&lt;0,11,IF(S65&gt;0,(S65),"0"))))</f>
        <v/>
      </c>
      <c r="BZ65" s="593" t="str">
        <f>IF(S65="","",IF(S65&gt;9,BV65,BX65))</f>
        <v/>
      </c>
      <c r="CA65" s="590" t="str">
        <f>IF(S65="","","-")</f>
        <v/>
      </c>
      <c r="CB65" s="591" t="str">
        <f>IF(S65="","",IF(S65&lt;-9,BW65,BY65))</f>
        <v/>
      </c>
      <c r="CC65" s="596" t="str">
        <f>IF(O65="","",SUM(T65:X65))</f>
        <v/>
      </c>
      <c r="CD65" s="582" t="str">
        <f>IF(CC65="","","-")</f>
        <v/>
      </c>
      <c r="CE65" s="597" t="str">
        <f>IF(O65="","",SUM(Y65:AC65))</f>
        <v/>
      </c>
      <c r="CP65" s="32"/>
      <c r="CQ65" s="32"/>
    </row>
    <row r="66" spans="1:95" s="31" customFormat="1" ht="15" customHeight="1" thickBot="1" x14ac:dyDescent="0.25">
      <c r="A66" s="99" t="str">
        <f>IF(A61="","",A62)</f>
        <v/>
      </c>
      <c r="B66" s="99" t="str">
        <f>IF(B61="","",B61)</f>
        <v/>
      </c>
      <c r="C66" s="114">
        <v>5</v>
      </c>
      <c r="D66" s="115" t="str">
        <f>IF(A66="","",VLOOKUP(A66,СписокКМ!D:I,2,FALSE))</f>
        <v/>
      </c>
      <c r="E66" s="116"/>
      <c r="F66" s="117" t="str">
        <f>IF(B66="","",VLOOKUP(B66,СписокКМ!D:I,2,FALSE))</f>
        <v/>
      </c>
      <c r="G66" s="118"/>
      <c r="H66" s="119"/>
      <c r="I66" s="120"/>
      <c r="J66" s="120"/>
      <c r="K66" s="120"/>
      <c r="L66" s="121"/>
      <c r="M66" s="121"/>
      <c r="N66" s="122"/>
      <c r="O66" s="123" t="str">
        <f>IF(I66="","",IF(I66="0",1000,IF(I66="-0",-1000,I66*1)))</f>
        <v/>
      </c>
      <c r="P66" s="123" t="str">
        <f t="shared" si="36"/>
        <v/>
      </c>
      <c r="Q66" s="123" t="str">
        <f t="shared" si="36"/>
        <v/>
      </c>
      <c r="R66" s="123" t="str">
        <f t="shared" si="36"/>
        <v/>
      </c>
      <c r="S66" s="124" t="str">
        <f t="shared" si="36"/>
        <v/>
      </c>
      <c r="T66" s="125" t="str">
        <f t="shared" si="37"/>
        <v/>
      </c>
      <c r="U66" s="126" t="str">
        <f t="shared" si="37"/>
        <v/>
      </c>
      <c r="V66" s="126" t="str">
        <f t="shared" si="37"/>
        <v/>
      </c>
      <c r="W66" s="126" t="str">
        <f t="shared" si="37"/>
        <v/>
      </c>
      <c r="X66" s="126" t="str">
        <f t="shared" si="37"/>
        <v/>
      </c>
      <c r="Y66" s="127" t="str">
        <f t="shared" si="38"/>
        <v/>
      </c>
      <c r="Z66" s="127" t="str">
        <f t="shared" si="38"/>
        <v/>
      </c>
      <c r="AA66" s="127" t="str">
        <f t="shared" si="38"/>
        <v/>
      </c>
      <c r="AB66" s="127" t="str">
        <f t="shared" si="38"/>
        <v/>
      </c>
      <c r="AC66" s="127" t="str">
        <f t="shared" si="38"/>
        <v/>
      </c>
      <c r="AD66" s="128" t="str">
        <f>IF(CC66="","",IF(CC66&gt;CE66,1,-1))</f>
        <v/>
      </c>
      <c r="AE66" s="128" t="str">
        <f>IF(CC66="","",IF(CC66&lt;CE66,1,-1))</f>
        <v/>
      </c>
      <c r="AF66" s="129">
        <f>IF(CC66&gt;CE66,1,0)</f>
        <v>0</v>
      </c>
      <c r="AG66" s="130">
        <f>IF(CE66&gt;CC66,1,0)</f>
        <v>0</v>
      </c>
      <c r="AH66" s="131" t="str">
        <f>IF(O66="","",AX66*1)</f>
        <v/>
      </c>
      <c r="AI66" s="132" t="str">
        <f>IF(P66="","",BE66*1)</f>
        <v/>
      </c>
      <c r="AJ66" s="132" t="str">
        <f>IF(Q66="","",BL66*1)</f>
        <v/>
      </c>
      <c r="AK66" s="132" t="str">
        <f>IF(R66="","",BS66*1)</f>
        <v/>
      </c>
      <c r="AL66" s="132" t="str">
        <f>IF(S66="","",BZ66*1)</f>
        <v/>
      </c>
      <c r="AM66" s="133" t="str">
        <f>IF(O66="","",AZ66*1)</f>
        <v/>
      </c>
      <c r="AN66" s="133" t="str">
        <f>IF(P66="","",BG66*1)</f>
        <v/>
      </c>
      <c r="AO66" s="133" t="str">
        <f>IF(Q66="","",BN66*1)</f>
        <v/>
      </c>
      <c r="AP66" s="133" t="str">
        <f>IF(R66="","",BU66*1)</f>
        <v/>
      </c>
      <c r="AQ66" s="133" t="str">
        <f>IF(S66="","",CB66*1)</f>
        <v/>
      </c>
      <c r="AR66" s="134">
        <f>SUM(AH66:AL66)</f>
        <v>0</v>
      </c>
      <c r="AS66" s="135">
        <f>SUM(AM66:AQ66)</f>
        <v>0</v>
      </c>
      <c r="AT66" s="136">
        <f>IF(O66=1000,11,IF(O66=-1000,0,IF(O66&gt;0,11,IF(O66&lt;0,(-O66),"0"))))</f>
        <v>11</v>
      </c>
      <c r="AU66" s="137" t="str">
        <f>IF(O66=1000,0,IF(O66=-1000,11,IF(O66&lt;-9,-(O66-2),IF(O66&gt;0,(O66),"0"))))</f>
        <v/>
      </c>
      <c r="AV66" s="136" t="e">
        <f>IF(O66=1000,11,IF(O66=-1000,0,IF(O66&gt;9,(O66+2),IF(O66&lt;0,(-O66),"0"))))</f>
        <v>#VALUE!</v>
      </c>
      <c r="AW66" s="137" t="str">
        <f>IF(O66=1000,0,IF(O66=-1000,11,IF(O66&lt;0,11,IF(O66&gt;0,(O66),"0"))))</f>
        <v/>
      </c>
      <c r="AX66" s="138" t="str">
        <f>IF(O66="","",IF(O66&gt;9,AV66,AT66))</f>
        <v/>
      </c>
      <c r="AY66" s="139" t="str">
        <f>IF(O66="","","-")</f>
        <v/>
      </c>
      <c r="AZ66" s="140" t="str">
        <f>IF(O66="","",IF(O66&lt;-9,AU66,AW66))</f>
        <v/>
      </c>
      <c r="BA66" s="136" t="e">
        <f>IF(P66=1000,11,IF(P66=-1000,0,IF(P66&gt;9,(P66+2),IF(P66&lt;0,(-P66),"0"))))</f>
        <v>#VALUE!</v>
      </c>
      <c r="BB66" s="137" t="str">
        <f>IF(P66=1000,0,IF(P66=-1000,11,IF(P66&lt;-9,-(P66-2),IF(P66&gt;0,(P66),"0"))))</f>
        <v/>
      </c>
      <c r="BC66" s="137">
        <f>IF(P66=1000,11,IF(P66=-1000,0,IF(P66&gt;0,11,IF(P66&lt;0,(-P66),"0"))))</f>
        <v>11</v>
      </c>
      <c r="BD66" s="137" t="str">
        <f>IF(P66=1000,0,IF(P66=-1000,11,IF(P66&lt;0,11,IF(P66&gt;0,(P66),"0"))))</f>
        <v/>
      </c>
      <c r="BE66" s="138" t="str">
        <f>IF(P66="","",IF(P66&gt;9,BA66,BC66))</f>
        <v/>
      </c>
      <c r="BF66" s="139" t="str">
        <f>IF(P66="","","-")</f>
        <v/>
      </c>
      <c r="BG66" s="140" t="str">
        <f>IF(P66="","",IF(P66&lt;-9,BB66,BD66))</f>
        <v/>
      </c>
      <c r="BH66" s="136" t="e">
        <f>IF(Q66=1000,11,IF(Q66=-1000,0,IF(Q66&gt;9,(Q66+2),IF(Q66&lt;0,(-Q66),"0"))))</f>
        <v>#VALUE!</v>
      </c>
      <c r="BI66" s="137" t="str">
        <f>IF(Q66=1000,0,IF(Q66=-1000,11,IF(Q66&lt;-9,-(Q66-2),IF(Q66&gt;0,(Q66),"0"))))</f>
        <v/>
      </c>
      <c r="BJ66" s="137">
        <f>IF(Q66=1000,11,IF(Q66=-1000,0,IF(Q66&gt;0,11,IF(Q66&lt;0,(-Q66),"0"))))</f>
        <v>11</v>
      </c>
      <c r="BK66" s="137" t="str">
        <f>IF(Q66=1000,0,IF(Q66=-1000,11,IF(Q66&lt;0,11,IF(Q66&gt;0,(Q66),"0"))))</f>
        <v/>
      </c>
      <c r="BL66" s="138" t="str">
        <f>IF(Q66="","",IF(Q66&gt;9,BH66,BJ66))</f>
        <v/>
      </c>
      <c r="BM66" s="139" t="str">
        <f>IF(Q66="","","-")</f>
        <v/>
      </c>
      <c r="BN66" s="140" t="str">
        <f>IF(Q66="","",IF(Q66&lt;-9,BI66,BK66))</f>
        <v/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 t="str">
        <f>IF(O66="","",SUM(T66:X66))</f>
        <v/>
      </c>
      <c r="CD66" s="143" t="str">
        <f>IF(CC66="","","-")</f>
        <v/>
      </c>
      <c r="CE66" s="144" t="str">
        <f>IF(O66="","",SUM(Y66:AC66))</f>
        <v/>
      </c>
      <c r="CP66" s="32"/>
      <c r="CQ66" s="32"/>
    </row>
    <row r="67" spans="1:95" s="31" customFormat="1" ht="15" customHeight="1" thickBot="1" x14ac:dyDescent="0.25">
      <c r="A67" s="145"/>
      <c r="B67" s="145"/>
      <c r="C67" s="145"/>
      <c r="D67" s="146"/>
      <c r="E67" s="147"/>
      <c r="F67" s="148"/>
      <c r="G67" s="149"/>
      <c r="H67" s="150"/>
      <c r="I67" s="151"/>
      <c r="J67" s="151"/>
      <c r="K67" s="151"/>
      <c r="L67" s="151"/>
      <c r="M67" s="151"/>
      <c r="N67" s="150"/>
      <c r="O67" s="152"/>
      <c r="P67" s="152"/>
      <c r="Q67" s="152"/>
      <c r="R67" s="152"/>
      <c r="S67" s="152"/>
      <c r="T67" s="153"/>
      <c r="U67" s="153"/>
      <c r="V67" s="153"/>
      <c r="W67" s="153"/>
      <c r="X67" s="153"/>
      <c r="Y67" s="154"/>
      <c r="Z67" s="154"/>
      <c r="AA67" s="154"/>
      <c r="AB67" s="154"/>
      <c r="AC67" s="154"/>
      <c r="AD67" s="155"/>
      <c r="AE67" s="155"/>
      <c r="AF67" s="156"/>
      <c r="AG67" s="156"/>
      <c r="AH67" s="157"/>
      <c r="AI67" s="157"/>
      <c r="AJ67" s="157"/>
      <c r="AK67" s="157"/>
      <c r="AL67" s="157"/>
      <c r="AM67" s="158"/>
      <c r="AN67" s="158"/>
      <c r="AO67" s="158"/>
      <c r="AP67" s="158"/>
      <c r="AQ67" s="158"/>
      <c r="AR67" s="159"/>
      <c r="AS67" s="159"/>
      <c r="AT67" s="160"/>
      <c r="AU67" s="160"/>
      <c r="AV67" s="160"/>
      <c r="AW67" s="160"/>
      <c r="AX67" s="161"/>
      <c r="AY67" s="161"/>
      <c r="AZ67" s="161"/>
      <c r="BA67" s="160"/>
      <c r="BB67" s="160"/>
      <c r="BC67" s="160"/>
      <c r="BD67" s="160"/>
      <c r="BE67" s="161"/>
      <c r="BF67" s="161"/>
      <c r="BG67" s="161"/>
      <c r="BH67" s="160"/>
      <c r="BI67" s="160"/>
      <c r="BJ67" s="160"/>
      <c r="BK67" s="160"/>
      <c r="BL67" s="161"/>
      <c r="BM67" s="161"/>
      <c r="BN67" s="161"/>
      <c r="BO67" s="160"/>
      <c r="BP67" s="160"/>
      <c r="BQ67" s="160"/>
      <c r="BR67" s="160"/>
      <c r="BS67" s="161"/>
      <c r="BT67" s="161"/>
      <c r="BU67" s="161"/>
      <c r="BV67" s="160"/>
      <c r="BW67" s="160"/>
      <c r="BX67" s="160"/>
      <c r="BY67" s="160"/>
      <c r="BZ67" s="161"/>
      <c r="CA67" s="161"/>
      <c r="CB67" s="161"/>
      <c r="CC67" s="162"/>
      <c r="CD67" s="163"/>
      <c r="CE67" s="164"/>
      <c r="CP67" s="32"/>
      <c r="CQ67" s="32"/>
    </row>
    <row r="68" spans="1:95" s="31" customFormat="1" ht="31.5" customHeight="1" thickBot="1" x14ac:dyDescent="0.25">
      <c r="A68" s="34"/>
      <c r="B68" s="35"/>
      <c r="C68" s="1225">
        <f>1+C59</f>
        <v>8</v>
      </c>
      <c r="D68" s="1227" t="str">
        <f>IF(A68="","",VLOOKUP(A68,СписокКМ!$A$186:$D$248,3,FALSE))</f>
        <v/>
      </c>
      <c r="E68" s="1228" t="str">
        <f>IF(B68="","",VLOOKUP(B68,СписокКМ!E:J,2,FALSE))</f>
        <v/>
      </c>
      <c r="F68" s="1231" t="str">
        <f>IF(B68="","",VLOOKUP(B68,СписокКМ!$A$186:$D$248,3,FALSE))</f>
        <v/>
      </c>
      <c r="G68" s="1232" t="str">
        <f>IF(D68="","",VLOOKUP(D68,СписокКМ!G:L,2,FALSE))</f>
        <v/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 t="str">
        <f>IF(A68="","",VLOOKUP(A68,'[60]Протокол команд'!A:K,8,FALSE))</f>
        <v/>
      </c>
      <c r="U68" s="39" t="e">
        <f>T68*5-4</f>
        <v>#VALUE!</v>
      </c>
      <c r="V68" s="39" t="e">
        <f>T68*5</f>
        <v>#VALUE!</v>
      </c>
      <c r="W68" s="39" t="e">
        <f>CONCATENATE(U68,"-",V68)</f>
        <v>#VALUE!</v>
      </c>
      <c r="X68" s="39" t="str">
        <f>IF(A68="","",VLOOKUP(A68,'[60]Протокол команд'!A:K,10,FALSE))</f>
        <v/>
      </c>
      <c r="Y68" s="39" t="e">
        <f>X68*5-4</f>
        <v>#VALUE!</v>
      </c>
      <c r="Z68" s="39" t="e">
        <f>X68*5</f>
        <v>#VALUE!</v>
      </c>
      <c r="AA68" s="39" t="e">
        <f>CONCATENATE(Y68,"-",Z68)</f>
        <v>#VALUE!</v>
      </c>
      <c r="AB68" s="1241" t="str">
        <f>IF(O70="","",SUM(AF70:AF75))</f>
        <v/>
      </c>
      <c r="AC68" s="1242"/>
      <c r="AD68" s="1243"/>
      <c r="AE68" s="1242" t="str">
        <f>IF(O70="","",SUM(AG70:AG75))</f>
        <v/>
      </c>
      <c r="AF68" s="1242"/>
      <c r="AG68" s="1264"/>
      <c r="AH68" s="1241">
        <f>SUM(CC70:CC75)</f>
        <v>0</v>
      </c>
      <c r="AI68" s="1242"/>
      <c r="AJ68" s="1243"/>
      <c r="AK68" s="1242">
        <f>SUM(CE70:CE75)</f>
        <v>0</v>
      </c>
      <c r="AL68" s="1242"/>
      <c r="AM68" s="1264"/>
      <c r="AN68" s="1265">
        <f>SUM(AR70:AR75)</f>
        <v>0</v>
      </c>
      <c r="AO68" s="1266"/>
      <c r="AP68" s="1267"/>
      <c r="AQ68" s="1266">
        <f>SUM(AS70:AS75)</f>
        <v>0</v>
      </c>
      <c r="AR68" s="1266"/>
      <c r="AS68" s="1268"/>
      <c r="AT68" s="1314" t="str">
        <f>IF(A68="","",VLOOKUP(A68,'[60]Протокол команд'!A:Z,14,FALSE))</f>
        <v/>
      </c>
      <c r="AU68" s="1315"/>
      <c r="AV68" s="1315"/>
      <c r="AW68" s="1315"/>
      <c r="AX68" s="1315"/>
      <c r="AY68" s="1315"/>
      <c r="AZ68" s="1315"/>
      <c r="BA68" s="1315"/>
      <c r="BB68" s="1315"/>
      <c r="BC68" s="1315"/>
      <c r="BD68" s="1315"/>
      <c r="BE68" s="1315"/>
      <c r="BF68" s="1315"/>
      <c r="BG68" s="1315"/>
      <c r="BH68" s="1315"/>
      <c r="BI68" s="1315"/>
      <c r="BJ68" s="1315"/>
      <c r="BK68" s="1315"/>
      <c r="BL68" s="1315"/>
      <c r="BM68" s="1315"/>
      <c r="BN68" s="1315"/>
      <c r="BO68" s="1315"/>
      <c r="BP68" s="1315"/>
      <c r="BQ68" s="1315"/>
      <c r="BR68" s="1315"/>
      <c r="BS68" s="1315"/>
      <c r="BT68" s="1315"/>
      <c r="BU68" s="1315"/>
      <c r="BV68" s="1315"/>
      <c r="BW68" s="1315"/>
      <c r="BX68" s="1315"/>
      <c r="BY68" s="1315"/>
      <c r="BZ68" s="1315"/>
      <c r="CA68" s="1315"/>
      <c r="CB68" s="1316"/>
      <c r="CC68" s="1254" t="str">
        <f>IF(O70="","",SUM(AF70:AF75))</f>
        <v/>
      </c>
      <c r="CD68" s="1256" t="str">
        <f>IF(CC68="","","-")</f>
        <v/>
      </c>
      <c r="CE68" s="1258" t="str">
        <f>IF(O70="","",SUM(AG70:AG75))</f>
        <v/>
      </c>
      <c r="CP68" s="32"/>
      <c r="CQ68" s="32"/>
    </row>
    <row r="69" spans="1:95" s="31" customFormat="1" ht="13.5" customHeight="1" x14ac:dyDescent="0.2">
      <c r="A69" s="40"/>
      <c r="B69" s="40"/>
      <c r="C69" s="1226"/>
      <c r="D69" s="1229" t="str">
        <f>IF(A69="","",VLOOKUP(A69,СписокКМ!D:I,2,FALSE))</f>
        <v/>
      </c>
      <c r="E69" s="1230" t="str">
        <f>IF(B69="","",VLOOKUP(B69,СписокКМ!E:J,2,FALSE))</f>
        <v/>
      </c>
      <c r="F69" s="1233" t="str">
        <f>IF(C69="","",VLOOKUP(C69,СписокКМ!F:K,2,FALSE))</f>
        <v/>
      </c>
      <c r="G69" s="1234" t="str">
        <f>IF(D69="","",VLOOKUP(D69,СписокКМ!G:L,2,FALSE))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x14ac:dyDescent="0.2">
      <c r="A70" s="43"/>
      <c r="B70" s="44"/>
      <c r="C70" s="580">
        <v>1</v>
      </c>
      <c r="D70" s="46" t="str">
        <f>IF(A70="","",VLOOKUP(A70,СписокКМ!D:I,2,FALSE))</f>
        <v/>
      </c>
      <c r="E70" s="47"/>
      <c r="F70" s="48" t="str">
        <f>IF(B70="","",VLOOKUP(B70,СписокКМ!D:I,2,FALSE))</f>
        <v/>
      </c>
      <c r="G70" s="49"/>
      <c r="H70" s="50"/>
      <c r="I70" s="51"/>
      <c r="J70" s="51"/>
      <c r="K70" s="51"/>
      <c r="L70" s="51"/>
      <c r="M70" s="51"/>
      <c r="N70" s="52"/>
      <c r="O70" s="53" t="str">
        <f>IF(I70="","",IF(I70="0",1000,IF(I70="-0",-1000,I70*1)))</f>
        <v/>
      </c>
      <c r="P70" s="53" t="str">
        <f t="shared" ref="P70:S71" si="39">IF(J70="","",IF(J70="0",1000,IF(J70="-0",-1000,J70*1)))</f>
        <v/>
      </c>
      <c r="Q70" s="53" t="str">
        <f t="shared" si="39"/>
        <v/>
      </c>
      <c r="R70" s="53" t="str">
        <f t="shared" si="39"/>
        <v/>
      </c>
      <c r="S70" s="54" t="str">
        <f t="shared" si="39"/>
        <v/>
      </c>
      <c r="T70" s="55" t="str">
        <f t="shared" ref="T70:X71" si="40">IF(O70="","",IF(O70&gt;0,1,0))</f>
        <v/>
      </c>
      <c r="U70" s="56" t="str">
        <f t="shared" si="40"/>
        <v/>
      </c>
      <c r="V70" s="56" t="str">
        <f t="shared" si="40"/>
        <v/>
      </c>
      <c r="W70" s="56" t="str">
        <f t="shared" si="40"/>
        <v/>
      </c>
      <c r="X70" s="56" t="str">
        <f t="shared" si="40"/>
        <v/>
      </c>
      <c r="Y70" s="57" t="str">
        <f t="shared" ref="Y70:AC71" si="41">IF(O70="","",IF(O70&lt;0,1,0))</f>
        <v/>
      </c>
      <c r="Z70" s="57" t="str">
        <f t="shared" si="41"/>
        <v/>
      </c>
      <c r="AA70" s="57" t="str">
        <f t="shared" si="41"/>
        <v/>
      </c>
      <c r="AB70" s="57" t="str">
        <f t="shared" si="41"/>
        <v/>
      </c>
      <c r="AC70" s="57" t="str">
        <f t="shared" si="41"/>
        <v/>
      </c>
      <c r="AD70" s="58" t="str">
        <f>IF(CC70="","",IF(CC70&gt;CE70,1,-1))</f>
        <v/>
      </c>
      <c r="AE70" s="58" t="str">
        <f>IF(CC70="","",IF(CC70&lt;CE70,1,-1))</f>
        <v/>
      </c>
      <c r="AF70" s="59">
        <f>IF(CC70&gt;CE70,1,0)</f>
        <v>0</v>
      </c>
      <c r="AG70" s="60">
        <f>IF(CE70&gt;CC70,1,0)</f>
        <v>0</v>
      </c>
      <c r="AH70" s="61" t="str">
        <f>IF(O70="","",AX70*1)</f>
        <v/>
      </c>
      <c r="AI70" s="62" t="str">
        <f>IF(P70="","",BE70*1)</f>
        <v/>
      </c>
      <c r="AJ70" s="62" t="str">
        <f>IF(Q70="","",BL70*1)</f>
        <v/>
      </c>
      <c r="AK70" s="62" t="str">
        <f>IF(R70="","",BS70*1)</f>
        <v/>
      </c>
      <c r="AL70" s="62" t="str">
        <f>IF(S70="","",BZ70*1)</f>
        <v/>
      </c>
      <c r="AM70" s="63" t="str">
        <f>IF(O70="","",AZ70*1)</f>
        <v/>
      </c>
      <c r="AN70" s="63" t="str">
        <f>IF(P70="","",BG70*1)</f>
        <v/>
      </c>
      <c r="AO70" s="63" t="str">
        <f>IF(Q70="","",BN70*1)</f>
        <v/>
      </c>
      <c r="AP70" s="63" t="str">
        <f>IF(R70="","",BU70*1)</f>
        <v/>
      </c>
      <c r="AQ70" s="63" t="str">
        <f>IF(S70="","",CB70*1)</f>
        <v/>
      </c>
      <c r="AR70" s="64">
        <f>SUM(AH70:AL70)</f>
        <v>0</v>
      </c>
      <c r="AS70" s="65">
        <f>SUM(AM70:AQ70)</f>
        <v>0</v>
      </c>
      <c r="AT70" s="66">
        <f>IF(O70=1000,11,IF(O70=-1000,0,IF(O70&gt;0,11,IF(O70&lt;0,(-O70),"0"))))</f>
        <v>11</v>
      </c>
      <c r="AU70" s="67" t="str">
        <f>IF(O70=1000,0,IF(O70=-1000,11,IF(O70&lt;-9,-(O70-2),IF(O70&gt;0,(O70),"0"))))</f>
        <v/>
      </c>
      <c r="AV70" s="66" t="e">
        <f>IF(O70=1000,11,IF(O70=-1000,0,IF(O70&lt;9,11,IF(O70&gt;9,(O70+2),"0"))))</f>
        <v>#VALUE!</v>
      </c>
      <c r="AW70" s="67" t="str">
        <f>IF(O70=1000,0,IF(O70=-1000,11,IF(O70&lt;0,11,IF(O70&gt;0,(O70),"0"))))</f>
        <v/>
      </c>
      <c r="AX70" s="68" t="str">
        <f>IF(O70="","",IF(O70&gt;9,AV70,AT70))</f>
        <v/>
      </c>
      <c r="AY70" s="69" t="str">
        <f>IF(O70="","","-")</f>
        <v/>
      </c>
      <c r="AZ70" s="70" t="str">
        <f>IF(O70="","",IF(O70&lt;-9,AU70,AW70))</f>
        <v/>
      </c>
      <c r="BA70" s="66" t="e">
        <f>IF(P70=1000,11,IF(P70=-1000,0,IF(P70&gt;9,(P70+2),IF(P70&lt;0,(-P70),"0"))))</f>
        <v>#VALUE!</v>
      </c>
      <c r="BB70" s="67" t="str">
        <f>IF(P70=1000,0,IF(P70=-1000,11,IF(P70&lt;-9,-(P70-2),IF(P70&gt;0,(P70),"0"))))</f>
        <v/>
      </c>
      <c r="BC70" s="67">
        <f>IF(P70=1000,11,IF(P70=-1000,0,IF(P70&gt;0,11,IF(P70&lt;0,(-P70),"0"))))</f>
        <v>11</v>
      </c>
      <c r="BD70" s="67" t="str">
        <f>IF(P70=1000,0,IF(P70=-1000,11,IF(P70&lt;0,11,IF(P70&gt;0,(P70),"0"))))</f>
        <v/>
      </c>
      <c r="BE70" s="68" t="str">
        <f>IF(P70="","",IF(P70&gt;9,BA70,BC70))</f>
        <v/>
      </c>
      <c r="BF70" s="69" t="str">
        <f>IF(P70="","","-")</f>
        <v/>
      </c>
      <c r="BG70" s="70" t="str">
        <f>IF(P70="","",IF(P70&lt;-9,BB70,BD70))</f>
        <v/>
      </c>
      <c r="BH70" s="66" t="e">
        <f>IF(Q70=1000,11,IF(Q70=-1000,0,IF(Q70&gt;9,(Q70+2),IF(Q70&lt;0,(-Q70),"0"))))</f>
        <v>#VALUE!</v>
      </c>
      <c r="BI70" s="67" t="str">
        <f>IF(Q70=1000,0,IF(Q70=-1000,11,IF(Q70&lt;-9,-(Q70-2),IF(Q70&gt;0,(Q70),"0"))))</f>
        <v/>
      </c>
      <c r="BJ70" s="67">
        <f>IF(Q70=1000,11,IF(Q70=-1000,0,IF(Q70&gt;0,11,IF(Q70&lt;0,(-Q70),"0"))))</f>
        <v>11</v>
      </c>
      <c r="BK70" s="67" t="str">
        <f>IF(Q70=1000,0,IF(Q70=-1000,11,IF(Q70&lt;0,11,IF(Q70&gt;0,(Q70),"0"))))</f>
        <v/>
      </c>
      <c r="BL70" s="68" t="str">
        <f>IF(Q70="","",IF(Q70&gt;9,BH70,BJ70))</f>
        <v/>
      </c>
      <c r="BM70" s="69" t="str">
        <f>IF(Q70="","","-")</f>
        <v/>
      </c>
      <c r="BN70" s="70" t="str">
        <f>IF(Q70="","",IF(Q70&lt;-9,BI70,BK70))</f>
        <v/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 t="str">
        <f>IF(O70="","",SUM(T70:X70))</f>
        <v/>
      </c>
      <c r="CD70" s="73" t="str">
        <f>IF(CC70="","","-")</f>
        <v/>
      </c>
      <c r="CE70" s="74" t="str">
        <f>IF(O70="","",SUM(Y70:AC70))</f>
        <v/>
      </c>
      <c r="CP70" s="32"/>
      <c r="CQ70" s="32"/>
    </row>
    <row r="71" spans="1:95" s="31" customFormat="1" ht="15" customHeight="1" x14ac:dyDescent="0.2">
      <c r="A71" s="43"/>
      <c r="B71" s="44"/>
      <c r="C71" s="75">
        <v>2</v>
      </c>
      <c r="D71" s="76" t="str">
        <f>IF(A71="","",VLOOKUP(A71,СписокКМ!D:I,2,FALSE))</f>
        <v/>
      </c>
      <c r="E71" s="47"/>
      <c r="F71" s="77" t="str">
        <f>IF(B71="","",VLOOKUP(B71,СписокКМ!D:I,2,FALSE))</f>
        <v/>
      </c>
      <c r="G71" s="49"/>
      <c r="H71" s="41"/>
      <c r="I71" s="581"/>
      <c r="J71" s="581"/>
      <c r="K71" s="581"/>
      <c r="L71" s="581"/>
      <c r="M71" s="51"/>
      <c r="N71" s="42"/>
      <c r="O71" s="79" t="str">
        <f>IF(I71="","",IF(I71="0",1000,IF(I71="-0",-1000,I71*1)))</f>
        <v/>
      </c>
      <c r="P71" s="79" t="str">
        <f t="shared" si="39"/>
        <v/>
      </c>
      <c r="Q71" s="79" t="str">
        <f t="shared" si="39"/>
        <v/>
      </c>
      <c r="R71" s="79" t="str">
        <f t="shared" si="39"/>
        <v/>
      </c>
      <c r="S71" s="80" t="str">
        <f t="shared" si="39"/>
        <v/>
      </c>
      <c r="T71" s="55" t="str">
        <f t="shared" si="40"/>
        <v/>
      </c>
      <c r="U71" s="56" t="str">
        <f t="shared" si="40"/>
        <v/>
      </c>
      <c r="V71" s="56" t="str">
        <f t="shared" si="40"/>
        <v/>
      </c>
      <c r="W71" s="56" t="str">
        <f t="shared" si="40"/>
        <v/>
      </c>
      <c r="X71" s="56" t="str">
        <f t="shared" si="40"/>
        <v/>
      </c>
      <c r="Y71" s="57" t="str">
        <f t="shared" si="41"/>
        <v/>
      </c>
      <c r="Z71" s="57" t="str">
        <f t="shared" si="41"/>
        <v/>
      </c>
      <c r="AA71" s="57" t="str">
        <f t="shared" si="41"/>
        <v/>
      </c>
      <c r="AB71" s="57" t="str">
        <f t="shared" si="41"/>
        <v/>
      </c>
      <c r="AC71" s="57" t="str">
        <f t="shared" si="41"/>
        <v/>
      </c>
      <c r="AD71" s="58" t="str">
        <f>IF(CC71="","",IF(CC71&gt;CE71,1,-1))</f>
        <v/>
      </c>
      <c r="AE71" s="58" t="str">
        <f>IF(CC71="","",IF(CC71&lt;CE71,1,-1))</f>
        <v/>
      </c>
      <c r="AF71" s="59">
        <f>IF(CC71&gt;CE71,1,0)</f>
        <v>0</v>
      </c>
      <c r="AG71" s="60">
        <f>IF(CE71&gt;CC71,1,0)</f>
        <v>0</v>
      </c>
      <c r="AH71" s="81" t="str">
        <f>IF(O71="","",AX71*1)</f>
        <v/>
      </c>
      <c r="AI71" s="584" t="str">
        <f>IF(P71="","",BE71*1)</f>
        <v/>
      </c>
      <c r="AJ71" s="584" t="str">
        <f>IF(Q71="","",BL71*1)</f>
        <v/>
      </c>
      <c r="AK71" s="584" t="str">
        <f>IF(R71="","",BS71*1)</f>
        <v/>
      </c>
      <c r="AL71" s="584" t="str">
        <f>IF(S71="","",BZ71*1)</f>
        <v/>
      </c>
      <c r="AM71" s="594" t="str">
        <f>IF(O71="","",AZ71*1)</f>
        <v/>
      </c>
      <c r="AN71" s="594" t="str">
        <f>IF(P71="","",BG71*1)</f>
        <v/>
      </c>
      <c r="AO71" s="594" t="str">
        <f>IF(Q71="","",BN71*1)</f>
        <v/>
      </c>
      <c r="AP71" s="594" t="str">
        <f>IF(R71="","",BU71*1)</f>
        <v/>
      </c>
      <c r="AQ71" s="594" t="str">
        <f>IF(S71="","",CB71*1)</f>
        <v/>
      </c>
      <c r="AR71" s="64">
        <f>SUM(AH71:AL71)</f>
        <v>0</v>
      </c>
      <c r="AS71" s="65">
        <f>SUM(AM71:AQ71)</f>
        <v>0</v>
      </c>
      <c r="AT71" s="66">
        <f>IF(O71=1000,11,IF(O71=-1000,0,IF(O71&gt;0,11,IF(O71&lt;0,(-O71),"0"))))</f>
        <v>11</v>
      </c>
      <c r="AU71" s="67" t="str">
        <f>IF(O71=1000,0,IF(O71=-1000,11,IF(O71&lt;-9,-(O71-2),IF(O71&gt;0,(O71),"0"))))</f>
        <v/>
      </c>
      <c r="AV71" s="66" t="e">
        <f>IF(O71=1000,11,IF(O71=-1000,0,IF(O71&gt;9,(O71+2),IF(O71&lt;0,(-O71),"0"))))</f>
        <v>#VALUE!</v>
      </c>
      <c r="AW71" s="67" t="str">
        <f>IF(O71=1000,0,IF(O71=-1000,11,IF(O71&lt;0,11,IF(O71&gt;0,(O71),"0"))))</f>
        <v/>
      </c>
      <c r="AX71" s="593" t="str">
        <f>IF(O71="","",IF(O71&gt;9,AV71,AT71))</f>
        <v/>
      </c>
      <c r="AY71" s="590" t="str">
        <f>IF(O71="","","-")</f>
        <v/>
      </c>
      <c r="AZ71" s="591" t="str">
        <f>IF(O71="","",IF(O71&lt;-9,AU71,AW71))</f>
        <v/>
      </c>
      <c r="BA71" s="66" t="e">
        <f>IF(P71=1000,11,IF(P71=-1000,0,IF(P71&gt;9,(P71+2),IF(P71&lt;0,(-P71),"0"))))</f>
        <v>#VALUE!</v>
      </c>
      <c r="BB71" s="67" t="str">
        <f>IF(P71=1000,0,IF(P71=-1000,11,IF(P71&lt;-9,-(P71-2),IF(P71&gt;0,(P71),"0"))))</f>
        <v/>
      </c>
      <c r="BC71" s="67">
        <f>IF(P71=1000,11,IF(P71=-1000,0,IF(P71&gt;0,11,IF(P71&lt;0,(-P71),"0"))))</f>
        <v>11</v>
      </c>
      <c r="BD71" s="67" t="str">
        <f>IF(P71=1000,0,IF(P71=-1000,11,IF(P71&lt;0,11,IF(P71&gt;0,(P71),"0"))))</f>
        <v/>
      </c>
      <c r="BE71" s="593" t="str">
        <f>IF(P71="","",IF(P71&gt;9,BA71,BC71))</f>
        <v/>
      </c>
      <c r="BF71" s="590" t="str">
        <f>IF(P71="","","-")</f>
        <v/>
      </c>
      <c r="BG71" s="591" t="str">
        <f>IF(P71="","",IF(P71&lt;-9,BB71,BD71))</f>
        <v/>
      </c>
      <c r="BH71" s="66" t="e">
        <f>IF(Q71=1000,11,IF(Q71=-1000,0,IF(Q71&gt;9,(Q71+2),IF(Q71&lt;0,(-Q71),"0"))))</f>
        <v>#VALUE!</v>
      </c>
      <c r="BI71" s="67" t="str">
        <f>IF(Q71=1000,0,IF(Q71=-1000,11,IF(Q71&lt;-9,-(Q71-2),IF(Q71&gt;0,(Q71),"0"))))</f>
        <v/>
      </c>
      <c r="BJ71" s="67">
        <f>IF(Q71=1000,11,IF(Q71=-1000,0,IF(Q71&gt;0,11,IF(Q71&lt;0,(-Q71),"0"))))</f>
        <v>11</v>
      </c>
      <c r="BK71" s="67" t="str">
        <f>IF(Q71=1000,0,IF(Q71=-1000,11,IF(Q71&lt;0,11,IF(Q71&gt;0,(Q71),"0"))))</f>
        <v/>
      </c>
      <c r="BL71" s="593" t="str">
        <f>IF(Q71="","",IF(Q71&gt;9,BH71,BJ71))</f>
        <v/>
      </c>
      <c r="BM71" s="590" t="str">
        <f>IF(Q71="","","-")</f>
        <v/>
      </c>
      <c r="BN71" s="591" t="str">
        <f>IF(Q71="","",IF(Q71&lt;-9,BI71,BK71))</f>
        <v/>
      </c>
      <c r="BO71" s="67" t="e">
        <f>IF(R71=1000,11,IF(R71=-1000,0,IF(R71&gt;9,(R71+2),IF(R71&lt;0,(-R71),"0"))))</f>
        <v>#VALUE!</v>
      </c>
      <c r="BP71" s="67" t="str">
        <f>IF(R71=1000,0,IF(R71=-1000,11,IF(R71&lt;-9,-(R71-2),IF(R71&gt;0,(R71),"0"))))</f>
        <v/>
      </c>
      <c r="BQ71" s="67">
        <f>IF(R71=1000,11,IF(R71=-1000,0,IF(R71&gt;0,11,IF(R71&lt;0,(-R71),"0"))))</f>
        <v>11</v>
      </c>
      <c r="BR71" s="67" t="str">
        <f>IF(R71=1000,0,IF(R71=-1000,11,IF(R71&lt;0,11,IF(R71&gt;0,(R71),"0"))))</f>
        <v/>
      </c>
      <c r="BS71" s="593" t="str">
        <f>IF(R71="","",IF(R71&gt;9,BO71,BQ71))</f>
        <v/>
      </c>
      <c r="BT71" s="590" t="str">
        <f>IF(R71="","","-")</f>
        <v/>
      </c>
      <c r="BU71" s="591" t="str">
        <f>IF(R71="","",IF(R71&lt;-9,BP71,BR71))</f>
        <v/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593" t="str">
        <f>IF(S71="","",IF(S71&gt;9,BV71,BX71))</f>
        <v/>
      </c>
      <c r="CA71" s="590" t="str">
        <f>IF(S71="","","-")</f>
        <v/>
      </c>
      <c r="CB71" s="591" t="str">
        <f>IF(S71="","",IF(S71&lt;-9,BW71,BY71))</f>
        <v/>
      </c>
      <c r="CC71" s="596" t="str">
        <f>IF(O71="","",SUM(T71:X71))</f>
        <v/>
      </c>
      <c r="CD71" s="582" t="str">
        <f>IF(CC71="","","-")</f>
        <v/>
      </c>
      <c r="CE71" s="597" t="str">
        <f>IF(O71="","",SUM(Y71:AC71))</f>
        <v/>
      </c>
      <c r="CP71" s="32"/>
      <c r="CQ71" s="32"/>
    </row>
    <row r="72" spans="1:95" s="31" customFormat="1" ht="15" customHeight="1" x14ac:dyDescent="0.2">
      <c r="A72" s="43"/>
      <c r="B72" s="44"/>
      <c r="C72" s="1250">
        <v>3</v>
      </c>
      <c r="D72" s="76" t="str">
        <f>IF(A72="","",VLOOKUP(A72,СписокКМ!D:I,2,FALSE))</f>
        <v/>
      </c>
      <c r="E72" s="47"/>
      <c r="F72" s="77" t="str">
        <f>IF(B72="","",VLOOKUP(B72,СписокКМ!D:I,2,FALSE))</f>
        <v/>
      </c>
      <c r="G72" s="49"/>
      <c r="H72" s="41"/>
      <c r="I72" s="1252"/>
      <c r="J72" s="1252"/>
      <c r="K72" s="1252"/>
      <c r="L72" s="1252"/>
      <c r="M72" s="1252"/>
      <c r="N72" s="42"/>
      <c r="O72" s="1244" t="str">
        <f>IF(I72="","",IF(I72="0",1000,IF(I72="-0",-1000,I72*1)))</f>
        <v/>
      </c>
      <c r="P72" s="1244" t="str">
        <f>IF(J72="","",IF(J72="0",1000,IF(J72="-0",-1000,J72*1)))</f>
        <v/>
      </c>
      <c r="Q72" s="1244" t="str">
        <f>IF(K72="","",IF(K72="0",1000,IF(K72="-0",-1000,K72*1)))</f>
        <v/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 t="str">
        <f>IF(O72="","",IF(O72&gt;0,1,0))</f>
        <v/>
      </c>
      <c r="U72" s="1284" t="str">
        <f>IF(P72="","",IF(P72&gt;0,1,0))</f>
        <v/>
      </c>
      <c r="V72" s="1284" t="str">
        <f>IF(Q72="","",IF(Q72&gt;0,1,0))</f>
        <v/>
      </c>
      <c r="W72" s="1284" t="str">
        <f>IF(R72="","",IF(R72&gt;0,1,0))</f>
        <v/>
      </c>
      <c r="X72" s="1284" t="str">
        <f>IF(S72="","",IF(S72&gt;0,1,0))</f>
        <v/>
      </c>
      <c r="Y72" s="1278" t="str">
        <f>IF(O72="","",IF(O72&lt;0,1,0))</f>
        <v/>
      </c>
      <c r="Z72" s="1278" t="str">
        <f>IF(P72="","",IF(P72&lt;0,1,0))</f>
        <v/>
      </c>
      <c r="AA72" s="1278" t="str">
        <f>IF(Q72="","",IF(Q72&lt;0,1,0))</f>
        <v/>
      </c>
      <c r="AB72" s="1278" t="str">
        <f>IF(R72="","",IF(R72&lt;0,1,0))</f>
        <v/>
      </c>
      <c r="AC72" s="1278" t="str">
        <f>IF(S72="","",IF(S72&lt;0,1,0))</f>
        <v/>
      </c>
      <c r="AD72" s="1280" t="str">
        <f>IF(CC72="","",IF(CC72&gt;CE72,1,-1))</f>
        <v/>
      </c>
      <c r="AE72" s="1280" t="str">
        <f>IF(CC72="","",IF(CC72&lt;CE72,1,-1))</f>
        <v/>
      </c>
      <c r="AF72" s="1282">
        <f>IF(CC72&gt;CE72,1,0)</f>
        <v>0</v>
      </c>
      <c r="AG72" s="1272">
        <f>IF(CE72&gt;CC72,1,0)</f>
        <v>0</v>
      </c>
      <c r="AH72" s="1274" t="str">
        <f>IF(O72="","",AX72*1)</f>
        <v/>
      </c>
      <c r="AI72" s="1276" t="str">
        <f>IF(P72="","",BE72*1)</f>
        <v/>
      </c>
      <c r="AJ72" s="1276" t="str">
        <f>IF(Q72="","",BL72*1)</f>
        <v/>
      </c>
      <c r="AK72" s="1276" t="str">
        <f>IF(R72="","",BS72*1)</f>
        <v/>
      </c>
      <c r="AL72" s="1276" t="str">
        <f>IF(S72="","",BZ72*1)</f>
        <v/>
      </c>
      <c r="AM72" s="1298" t="str">
        <f>IF(O72="","",AZ72*1)</f>
        <v/>
      </c>
      <c r="AN72" s="1298" t="str">
        <f>IF(P72="","",BG72*1)</f>
        <v/>
      </c>
      <c r="AO72" s="1298" t="str">
        <f>IF(Q72="","",BN72*1)</f>
        <v/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11</v>
      </c>
      <c r="AU72" s="1286" t="str">
        <f>IF(O72=1000,0,IF(O72=-1000,11,IF(O72&lt;-9,-(O72-2),IF(O72&gt;0,(O72),"0"))))</f>
        <v/>
      </c>
      <c r="AV72" s="1286" t="e">
        <f>IF(O72=1000,11,IF(O72=-1000,0,IF(O72&gt;9,(O72+2),IF(O72&lt;0,(-O72),"0"))))</f>
        <v>#VALUE!</v>
      </c>
      <c r="AW72" s="1286" t="str">
        <f>IF(O72=1000,0,IF(O72=-1000,11,IF(O72&lt;0,11,IF(O72&gt;0,(O72),"0"))))</f>
        <v/>
      </c>
      <c r="AX72" s="1296" t="str">
        <f>IF(O72="","",IF(O72&gt;9,AV72,AT72))</f>
        <v/>
      </c>
      <c r="AY72" s="1288" t="str">
        <f>IF(O72="","","-")</f>
        <v/>
      </c>
      <c r="AZ72" s="1290" t="str">
        <f>IF(O72="","",IF(O72&lt;-9,AU72,AW72))</f>
        <v/>
      </c>
      <c r="BA72" s="1286" t="e">
        <f>IF(P72=1000,11,IF(P72=-1000,0,IF(P72&gt;9,(P72+2),IF(P72&lt;0,(-P72),"0"))))</f>
        <v>#VALUE!</v>
      </c>
      <c r="BB72" s="1286" t="str">
        <f>IF(P72=1000,0,IF(P72=-1000,11,IF(P72&lt;-9,-(P72-2),IF(P72&gt;0,(P72),"0"))))</f>
        <v/>
      </c>
      <c r="BC72" s="1286">
        <f>IF(P72=1000,11,IF(P72=-1000,0,IF(P72&gt;0,11,IF(P72&lt;0,(-P72),"0"))))</f>
        <v>11</v>
      </c>
      <c r="BD72" s="1286" t="str">
        <f>IF(P72=1000,0,IF(P72=-1000,11,IF(P72&lt;0,11,IF(P72&gt;0,(P72),"0"))))</f>
        <v/>
      </c>
      <c r="BE72" s="1296" t="str">
        <f>IF(P72="","",IF(P72&gt;9,BA72,BC72))</f>
        <v/>
      </c>
      <c r="BF72" s="1288" t="str">
        <f>IF(P72="","","-")</f>
        <v/>
      </c>
      <c r="BG72" s="1290" t="str">
        <f>IF(P72="","",IF(P72&lt;-9,BB72,BD72))</f>
        <v/>
      </c>
      <c r="BH72" s="1286" t="e">
        <f>IF(Q72=1000,11,IF(Q72=-1000,0,IF(Q72&gt;9,(Q72+2),IF(Q72&lt;0,(-Q72),"0"))))</f>
        <v>#VALUE!</v>
      </c>
      <c r="BI72" s="1286" t="str">
        <f>IF(Q72=1000,0,IF(Q72=-1000,11,IF(Q72&lt;-9,-(Q72-2),IF(Q72&gt;0,(Q72),"0"))))</f>
        <v/>
      </c>
      <c r="BJ72" s="1286">
        <f>IF(Q72=1000,11,IF(Q72=-1000,0,IF(Q72&gt;0,11,IF(Q72&lt;0,(-Q72),"0"))))</f>
        <v>11</v>
      </c>
      <c r="BK72" s="1286" t="str">
        <f>IF(Q72=1000,0,IF(Q72=-1000,11,IF(Q72&lt;0,11,IF(Q72&gt;0,(Q72),"0"))))</f>
        <v/>
      </c>
      <c r="BL72" s="1296" t="str">
        <f>IF(Q72="","",IF(Q72&gt;9,BH72,BJ72))</f>
        <v/>
      </c>
      <c r="BM72" s="1288" t="str">
        <f>IF(Q72="","","-")</f>
        <v/>
      </c>
      <c r="BN72" s="1290" t="str">
        <f>IF(Q72="","",IF(Q72&lt;-9,BI72,BK72))</f>
        <v/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296" t="str">
        <f>IF(R72="","",IF(R72&gt;9,BO72,BQ72))</f>
        <v/>
      </c>
      <c r="BT72" s="1288" t="str">
        <f>IF(R72="","","-")</f>
        <v/>
      </c>
      <c r="BU72" s="1290" t="str">
        <f>IF(R72="","",IF(R72&lt;-9,BP72,BR72))</f>
        <v/>
      </c>
      <c r="BV72" s="1286" t="e">
        <f>IF(S72=1000,11,IF(S72=-1000,0,IF(S72&gt;9,(S72+2),IF(S72&lt;0,(-S72),"0"))))</f>
        <v>#VALUE!</v>
      </c>
      <c r="BW72" s="1286" t="str">
        <f>IF(S72=1000,0,IF(S72=-1000,11,IF(S72&lt;-9,-(S72-2),IF(S72&gt;0,(S72),"0"))))</f>
        <v/>
      </c>
      <c r="BX72" s="1286">
        <f>IF(S72=1000,11,IF(S72=-1000,0,IF(S72&gt;0,11,IF(S72&lt;0,(-S72),"0"))))</f>
        <v>11</v>
      </c>
      <c r="BY72" s="1286" t="str">
        <f>IF(S72=1000,0,IF(S72=-1000,11,IF(S72&lt;0,11,IF(S72&gt;0,(S72),"0"))))</f>
        <v/>
      </c>
      <c r="BZ72" s="1296" t="str">
        <f>IF(S72="","",IF(S72&gt;9,BV72,BX72))</f>
        <v/>
      </c>
      <c r="CA72" s="1288" t="str">
        <f>IF(S72="","","-")</f>
        <v/>
      </c>
      <c r="CB72" s="1290" t="str">
        <f>IF(S72="","",IF(S72&lt;-9,BW72,BY72))</f>
        <v/>
      </c>
      <c r="CC72" s="1302" t="str">
        <f>IF(O72="","",SUM(T72:X73))</f>
        <v/>
      </c>
      <c r="CD72" s="1304" t="str">
        <f>IF(CC72="","","-")</f>
        <v/>
      </c>
      <c r="CE72" s="1306" t="str">
        <f>IF(O72="","",SUM(Y72:AC73))</f>
        <v/>
      </c>
      <c r="CP72" s="32"/>
      <c r="CQ72" s="32"/>
    </row>
    <row r="73" spans="1:95" s="31" customFormat="1" ht="15" customHeight="1" x14ac:dyDescent="0.2">
      <c r="A73" s="43"/>
      <c r="B73" s="44"/>
      <c r="C73" s="1251"/>
      <c r="D73" s="46" t="str">
        <f>IF(A73="","",VLOOKUP(A73,СписокКМ!D:I,2,FALSE))</f>
        <v/>
      </c>
      <c r="E73" s="47"/>
      <c r="F73" s="48" t="str">
        <f>IF(B73="","",VLOOKUP(B73,СписокКМ!D:I,2,FALSE))</f>
        <v/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297"/>
      <c r="BT73" s="1289"/>
      <c r="BU73" s="1291"/>
      <c r="BV73" s="1287"/>
      <c r="BW73" s="1287"/>
      <c r="BX73" s="1287"/>
      <c r="BY73" s="1287"/>
      <c r="BZ73" s="1297"/>
      <c r="CA73" s="1289"/>
      <c r="CB73" s="1291"/>
      <c r="CC73" s="1303"/>
      <c r="CD73" s="1305"/>
      <c r="CE73" s="1307"/>
      <c r="CP73" s="32"/>
      <c r="CQ73" s="32"/>
    </row>
    <row r="74" spans="1:95" s="31" customFormat="1" ht="15" customHeight="1" x14ac:dyDescent="0.2">
      <c r="A74" s="99" t="str">
        <f>IF(A70="","",A70)</f>
        <v/>
      </c>
      <c r="B74" s="99" t="str">
        <f>IF(B70="","",B71)</f>
        <v/>
      </c>
      <c r="C74" s="75">
        <v>4</v>
      </c>
      <c r="D74" s="100" t="str">
        <f>IF(A74="","",VLOOKUP(A74,СписокКМ!D:I,2,FALSE))</f>
        <v/>
      </c>
      <c r="E74" s="101"/>
      <c r="F74" s="77" t="str">
        <f>IF(B74="","",VLOOKUP(B74,СписокКМ!D:I,2,FALSE))</f>
        <v/>
      </c>
      <c r="G74" s="102"/>
      <c r="H74" s="41"/>
      <c r="I74" s="581"/>
      <c r="J74" s="581"/>
      <c r="K74" s="581"/>
      <c r="L74" s="581"/>
      <c r="M74" s="581"/>
      <c r="N74" s="42"/>
      <c r="O74" s="79" t="str">
        <f>IF(I74="","",IF(I74="0",1000,IF(I74="-0",-1000,I74*1)))</f>
        <v/>
      </c>
      <c r="P74" s="79" t="str">
        <f t="shared" ref="P74:S75" si="42">IF(J74="","",IF(J74="0",1000,IF(J74="-0",-1000,J74*1)))</f>
        <v/>
      </c>
      <c r="Q74" s="79" t="str">
        <f t="shared" si="42"/>
        <v/>
      </c>
      <c r="R74" s="79" t="str">
        <f t="shared" si="42"/>
        <v/>
      </c>
      <c r="S74" s="80" t="str">
        <f t="shared" si="42"/>
        <v/>
      </c>
      <c r="T74" s="579" t="str">
        <f t="shared" ref="T74:X75" si="43">IF(O74="","",IF(O74&gt;0,1,0))</f>
        <v/>
      </c>
      <c r="U74" s="588" t="str">
        <f t="shared" si="43"/>
        <v/>
      </c>
      <c r="V74" s="588" t="str">
        <f t="shared" si="43"/>
        <v/>
      </c>
      <c r="W74" s="588" t="str">
        <f t="shared" si="43"/>
        <v/>
      </c>
      <c r="X74" s="588" t="str">
        <f t="shared" si="43"/>
        <v/>
      </c>
      <c r="Y74" s="585" t="str">
        <f t="shared" ref="Y74:AC75" si="44">IF(O74="","",IF(O74&lt;0,1,0))</f>
        <v/>
      </c>
      <c r="Z74" s="585" t="str">
        <f t="shared" si="44"/>
        <v/>
      </c>
      <c r="AA74" s="585" t="str">
        <f t="shared" si="44"/>
        <v/>
      </c>
      <c r="AB74" s="585" t="str">
        <f t="shared" si="44"/>
        <v/>
      </c>
      <c r="AC74" s="585" t="str">
        <f t="shared" si="44"/>
        <v/>
      </c>
      <c r="AD74" s="586" t="str">
        <f>IF(CC74="","",IF(CC74&gt;CE74,1,-1))</f>
        <v/>
      </c>
      <c r="AE74" s="586" t="str">
        <f>IF(CC74="","",IF(CC74&lt;CE74,1,-1))</f>
        <v/>
      </c>
      <c r="AF74" s="587">
        <f>IF(CC74&gt;CE74,1,0)</f>
        <v>0</v>
      </c>
      <c r="AG74" s="583">
        <f>IF(CE74&gt;CC74,1,0)</f>
        <v>0</v>
      </c>
      <c r="AH74" s="81" t="str">
        <f>IF(O74="","",AX74*1)</f>
        <v/>
      </c>
      <c r="AI74" s="584" t="str">
        <f>IF(P74="","",BE74*1)</f>
        <v/>
      </c>
      <c r="AJ74" s="584" t="str">
        <f>IF(Q74="","",BL74*1)</f>
        <v/>
      </c>
      <c r="AK74" s="584" t="str">
        <f>IF(R74="","",BS74*1)</f>
        <v/>
      </c>
      <c r="AL74" s="584" t="str">
        <f>IF(S74="","",BZ74*1)</f>
        <v/>
      </c>
      <c r="AM74" s="594" t="str">
        <f>IF(O74="","",AZ74*1)</f>
        <v/>
      </c>
      <c r="AN74" s="594" t="str">
        <f>IF(P74="","",BG74*1)</f>
        <v/>
      </c>
      <c r="AO74" s="594" t="str">
        <f>IF(Q74="","",BN74*1)</f>
        <v/>
      </c>
      <c r="AP74" s="594" t="str">
        <f>IF(R74="","",BU74*1)</f>
        <v/>
      </c>
      <c r="AQ74" s="594" t="str">
        <f>IF(S74="","",CB74*1)</f>
        <v/>
      </c>
      <c r="AR74" s="595">
        <f>SUM(AH74:AL74)</f>
        <v>0</v>
      </c>
      <c r="AS74" s="592">
        <f>SUM(AM74:AQ74)</f>
        <v>0</v>
      </c>
      <c r="AT74" s="111">
        <f>IF(O74=1000,11,IF(O74=-1000,0,IF(O74&gt;0,11,IF(O74&lt;0,(-O74),"0"))))</f>
        <v>11</v>
      </c>
      <c r="AU74" s="589" t="str">
        <f>IF(O74=1000,0,IF(O74=-1000,11,IF(O74&lt;-9,-(O74-2),IF(O74&gt;0,(O74),"0"))))</f>
        <v/>
      </c>
      <c r="AV74" s="111" t="e">
        <f>IF(O74=1000,11,IF(O74=-1000,0,IF(O74&gt;9,(O74+2),IF(O74&lt;0,(-O74),"0"))))</f>
        <v>#VALUE!</v>
      </c>
      <c r="AW74" s="589" t="str">
        <f>IF(O74=1000,0,IF(O74=-1000,11,IF(O74&lt;0,11,IF(O74&gt;0,(O74),"0"))))</f>
        <v/>
      </c>
      <c r="AX74" s="593" t="str">
        <f>IF(O74="","",IF(O74&gt;9,AV74,AT74))</f>
        <v/>
      </c>
      <c r="AY74" s="590" t="str">
        <f>IF(O74="","","-")</f>
        <v/>
      </c>
      <c r="AZ74" s="591" t="str">
        <f>IF(O74="","",IF(O74&lt;-9,AU74,AW74))</f>
        <v/>
      </c>
      <c r="BA74" s="111" t="e">
        <f>IF(P74=1000,11,IF(P74=-1000,0,IF(P74&gt;9,(P74+2),IF(P74&lt;0,(-P74),"0"))))</f>
        <v>#VALUE!</v>
      </c>
      <c r="BB74" s="589" t="str">
        <f>IF(P74=1000,0,IF(P74=-1000,11,IF(P74&lt;-9,-(P74-2),IF(P74&gt;0,(P74),"0"))))</f>
        <v/>
      </c>
      <c r="BC74" s="589">
        <f>IF(P74=1000,11,IF(P74=-1000,0,IF(P74&gt;0,11,IF(P74&lt;0,(-P74),"0"))))</f>
        <v>11</v>
      </c>
      <c r="BD74" s="589" t="str">
        <f>IF(P74=1000,0,IF(P74=-1000,11,IF(P74&lt;0,11,IF(P74&gt;0,(P74),"0"))))</f>
        <v/>
      </c>
      <c r="BE74" s="593" t="str">
        <f>IF(P74="","",IF(P74&gt;9,BA74,BC74))</f>
        <v/>
      </c>
      <c r="BF74" s="590" t="str">
        <f>IF(P74="","","-")</f>
        <v/>
      </c>
      <c r="BG74" s="591" t="str">
        <f>IF(P74="","",IF(P74&lt;-9,BB74,BD74))</f>
        <v/>
      </c>
      <c r="BH74" s="111" t="e">
        <f>IF(Q74=1000,11,IF(Q74=-1000,0,IF(Q74&gt;9,(Q74+2),IF(Q74&lt;0,(-Q74),"0"))))</f>
        <v>#VALUE!</v>
      </c>
      <c r="BI74" s="589" t="str">
        <f>IF(Q74=1000,0,IF(Q74=-1000,11,IF(Q74&lt;-9,-(Q74-2),IF(Q74&gt;0,(Q74),"0"))))</f>
        <v/>
      </c>
      <c r="BJ74" s="589">
        <f>IF(Q74=1000,11,IF(Q74=-1000,0,IF(Q74&gt;0,11,IF(Q74&lt;0,(-Q74),"0"))))</f>
        <v>11</v>
      </c>
      <c r="BK74" s="589" t="str">
        <f>IF(Q74=1000,0,IF(Q74=-1000,11,IF(Q74&lt;0,11,IF(Q74&gt;0,(Q74),"0"))))</f>
        <v/>
      </c>
      <c r="BL74" s="593" t="str">
        <f>IF(Q74="","",IF(Q74&gt;9,BH74,BJ74))</f>
        <v/>
      </c>
      <c r="BM74" s="590" t="str">
        <f>IF(Q74="","","-")</f>
        <v/>
      </c>
      <c r="BN74" s="591" t="str">
        <f>IF(Q74="","",IF(Q74&lt;-9,BI74,BK74))</f>
        <v/>
      </c>
      <c r="BO74" s="589" t="e">
        <f>IF(R74=1000,11,IF(R74=-1000,0,IF(R74&gt;9,(R74+2),IF(R74&lt;0,(-R74),"0"))))</f>
        <v>#VALUE!</v>
      </c>
      <c r="BP74" s="589" t="str">
        <f>IF(R74=1000,0,IF(R74=-1000,11,IF(R74&lt;-9,-(R74-2),IF(R74&gt;0,(R74),"0"))))</f>
        <v/>
      </c>
      <c r="BQ74" s="589">
        <f>IF(R74=1000,11,IF(R74=-1000,0,IF(R74&gt;0,11,IF(R74&lt;0,(-R74),"0"))))</f>
        <v>11</v>
      </c>
      <c r="BR74" s="589" t="str">
        <f>IF(R74=1000,0,IF(R74=-1000,11,IF(R74&lt;0,11,IF(R74&gt;0,(R74),"0"))))</f>
        <v/>
      </c>
      <c r="BS74" s="593" t="str">
        <f>IF(R74="","",IF(R74&gt;9,BO74,BQ74))</f>
        <v/>
      </c>
      <c r="BT74" s="590" t="str">
        <f>IF(R74="","","-")</f>
        <v/>
      </c>
      <c r="BU74" s="591" t="str">
        <f>IF(R74="","",IF(R74&lt;-9,BP74,BR74))</f>
        <v/>
      </c>
      <c r="BV74" s="589" t="e">
        <f>IF(S74=1000,11,IF(S74=-1000,0,IF(S74&gt;9,(S74+2),IF(S74&lt;0,(-S74),"0"))))</f>
        <v>#VALUE!</v>
      </c>
      <c r="BW74" s="589" t="str">
        <f>IF(S74=1000,0,IF(S74=-1000,11,IF(S74&lt;-9,-(S74-2),IF(S74&gt;0,(S74),"0"))))</f>
        <v/>
      </c>
      <c r="BX74" s="589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593" t="str">
        <f>IF(S74="","",IF(S74&gt;9,BV74,BX74))</f>
        <v/>
      </c>
      <c r="CA74" s="590" t="str">
        <f>IF(S74="","","-")</f>
        <v/>
      </c>
      <c r="CB74" s="591" t="str">
        <f>IF(S74="","",IF(S74&lt;-9,BW74,BY74))</f>
        <v/>
      </c>
      <c r="CC74" s="596" t="str">
        <f>IF(O74="","",SUM(T74:X74))</f>
        <v/>
      </c>
      <c r="CD74" s="582" t="str">
        <f>IF(CC74="","","-")</f>
        <v/>
      </c>
      <c r="CE74" s="597" t="str">
        <f>IF(O74="","",SUM(Y74:AC74))</f>
        <v/>
      </c>
      <c r="CP74" s="32"/>
      <c r="CQ74" s="32"/>
    </row>
    <row r="75" spans="1:95" s="31" customFormat="1" ht="15" customHeight="1" thickBot="1" x14ac:dyDescent="0.25">
      <c r="A75" s="99" t="str">
        <f>IF(A70="","",A71)</f>
        <v/>
      </c>
      <c r="B75" s="99" t="str">
        <f>IF(B70="","",B70)</f>
        <v/>
      </c>
      <c r="C75" s="114">
        <v>5</v>
      </c>
      <c r="D75" s="115" t="str">
        <f>IF(A75="","",VLOOKUP(A75,СписокКМ!D:I,2,FALSE))</f>
        <v/>
      </c>
      <c r="E75" s="116"/>
      <c r="F75" s="117" t="str">
        <f>IF(B75="","",VLOOKUP(B75,СписокКМ!D:I,2,FALSE))</f>
        <v/>
      </c>
      <c r="G75" s="118"/>
      <c r="H75" s="119"/>
      <c r="I75" s="120"/>
      <c r="J75" s="120"/>
      <c r="K75" s="120"/>
      <c r="L75" s="121"/>
      <c r="M75" s="121"/>
      <c r="N75" s="122"/>
      <c r="O75" s="123" t="str">
        <f>IF(I75="","",IF(I75="0",1000,IF(I75="-0",-1000,I75*1)))</f>
        <v/>
      </c>
      <c r="P75" s="123" t="str">
        <f t="shared" si="42"/>
        <v/>
      </c>
      <c r="Q75" s="123" t="str">
        <f t="shared" si="42"/>
        <v/>
      </c>
      <c r="R75" s="123" t="str">
        <f t="shared" si="42"/>
        <v/>
      </c>
      <c r="S75" s="124" t="str">
        <f t="shared" si="42"/>
        <v/>
      </c>
      <c r="T75" s="125" t="str">
        <f t="shared" si="43"/>
        <v/>
      </c>
      <c r="U75" s="126" t="str">
        <f t="shared" si="43"/>
        <v/>
      </c>
      <c r="V75" s="126" t="str">
        <f t="shared" si="43"/>
        <v/>
      </c>
      <c r="W75" s="126" t="str">
        <f t="shared" si="43"/>
        <v/>
      </c>
      <c r="X75" s="126" t="str">
        <f t="shared" si="43"/>
        <v/>
      </c>
      <c r="Y75" s="127" t="str">
        <f t="shared" si="44"/>
        <v/>
      </c>
      <c r="Z75" s="127" t="str">
        <f t="shared" si="44"/>
        <v/>
      </c>
      <c r="AA75" s="127" t="str">
        <f t="shared" si="44"/>
        <v/>
      </c>
      <c r="AB75" s="127" t="str">
        <f t="shared" si="44"/>
        <v/>
      </c>
      <c r="AC75" s="127" t="str">
        <f t="shared" si="44"/>
        <v/>
      </c>
      <c r="AD75" s="128" t="str">
        <f>IF(CC75="","",IF(CC75&gt;CE75,1,-1))</f>
        <v/>
      </c>
      <c r="AE75" s="128" t="str">
        <f>IF(CC75="","",IF(CC75&lt;CE75,1,-1))</f>
        <v/>
      </c>
      <c r="AF75" s="129">
        <f>IF(CC75&gt;CE75,1,0)</f>
        <v>0</v>
      </c>
      <c r="AG75" s="130">
        <f>IF(CE75&gt;CC75,1,0)</f>
        <v>0</v>
      </c>
      <c r="AH75" s="131" t="str">
        <f>IF(O75="","",AX75*1)</f>
        <v/>
      </c>
      <c r="AI75" s="132" t="str">
        <f>IF(P75="","",BE75*1)</f>
        <v/>
      </c>
      <c r="AJ75" s="132" t="str">
        <f>IF(Q75="","",BL75*1)</f>
        <v/>
      </c>
      <c r="AK75" s="132" t="str">
        <f>IF(R75="","",BS75*1)</f>
        <v/>
      </c>
      <c r="AL75" s="132" t="str">
        <f>IF(S75="","",BZ75*1)</f>
        <v/>
      </c>
      <c r="AM75" s="133" t="str">
        <f>IF(O75="","",AZ75*1)</f>
        <v/>
      </c>
      <c r="AN75" s="133" t="str">
        <f>IF(P75="","",BG75*1)</f>
        <v/>
      </c>
      <c r="AO75" s="133" t="str">
        <f>IF(Q75="","",BN75*1)</f>
        <v/>
      </c>
      <c r="AP75" s="133" t="str">
        <f>IF(R75="","",BU75*1)</f>
        <v/>
      </c>
      <c r="AQ75" s="133" t="str">
        <f>IF(S75="","",CB75*1)</f>
        <v/>
      </c>
      <c r="AR75" s="134">
        <f>SUM(AH75:AL75)</f>
        <v>0</v>
      </c>
      <c r="AS75" s="135">
        <f>SUM(AM75:AQ75)</f>
        <v>0</v>
      </c>
      <c r="AT75" s="136">
        <f>IF(O75=1000,11,IF(O75=-1000,0,IF(O75&gt;0,11,IF(O75&lt;0,(-O75),"0"))))</f>
        <v>11</v>
      </c>
      <c r="AU75" s="137" t="str">
        <f>IF(O75=1000,0,IF(O75=-1000,11,IF(O75&lt;-9,-(O75-2),IF(O75&gt;0,(O75),"0"))))</f>
        <v/>
      </c>
      <c r="AV75" s="136" t="e">
        <f>IF(O75=1000,11,IF(O75=-1000,0,IF(O75&gt;9,(O75+2),IF(O75&lt;0,(-O75),"0"))))</f>
        <v>#VALUE!</v>
      </c>
      <c r="AW75" s="137" t="str">
        <f>IF(O75=1000,0,IF(O75=-1000,11,IF(O75&lt;0,11,IF(O75&gt;0,(O75),"0"))))</f>
        <v/>
      </c>
      <c r="AX75" s="138" t="str">
        <f>IF(O75="","",IF(O75&gt;9,AV75,AT75))</f>
        <v/>
      </c>
      <c r="AY75" s="139" t="str">
        <f>IF(O75="","","-")</f>
        <v/>
      </c>
      <c r="AZ75" s="140" t="str">
        <f>IF(O75="","",IF(O75&lt;-9,AU75,AW75))</f>
        <v/>
      </c>
      <c r="BA75" s="136" t="e">
        <f>IF(P75=1000,11,IF(P75=-1000,0,IF(P75&gt;9,(P75+2),IF(P75&lt;0,(-P75),"0"))))</f>
        <v>#VALUE!</v>
      </c>
      <c r="BB75" s="137" t="str">
        <f>IF(P75=1000,0,IF(P75=-1000,11,IF(P75&lt;-9,-(P75-2),IF(P75&gt;0,(P75),"0"))))</f>
        <v/>
      </c>
      <c r="BC75" s="137">
        <f>IF(P75=1000,11,IF(P75=-1000,0,IF(P75&gt;0,11,IF(P75&lt;0,(-P75),"0"))))</f>
        <v>11</v>
      </c>
      <c r="BD75" s="137" t="str">
        <f>IF(P75=1000,0,IF(P75=-1000,11,IF(P75&lt;0,11,IF(P75&gt;0,(P75),"0"))))</f>
        <v/>
      </c>
      <c r="BE75" s="138" t="str">
        <f>IF(P75="","",IF(P75&gt;9,BA75,BC75))</f>
        <v/>
      </c>
      <c r="BF75" s="139" t="str">
        <f>IF(P75="","","-")</f>
        <v/>
      </c>
      <c r="BG75" s="140" t="str">
        <f>IF(P75="","",IF(P75&lt;-9,BB75,BD75))</f>
        <v/>
      </c>
      <c r="BH75" s="136" t="e">
        <f>IF(Q75=1000,11,IF(Q75=-1000,0,IF(Q75&gt;9,(Q75+2),IF(Q75&lt;0,(-Q75),"0"))))</f>
        <v>#VALUE!</v>
      </c>
      <c r="BI75" s="137" t="str">
        <f>IF(Q75=1000,0,IF(Q75=-1000,11,IF(Q75&lt;-9,-(Q75-2),IF(Q75&gt;0,(Q75),"0"))))</f>
        <v/>
      </c>
      <c r="BJ75" s="137">
        <f>IF(Q75=1000,11,IF(Q75=-1000,0,IF(Q75&gt;0,11,IF(Q75&lt;0,(-Q75),"0"))))</f>
        <v>11</v>
      </c>
      <c r="BK75" s="137" t="str">
        <f>IF(Q75=1000,0,IF(Q75=-1000,11,IF(Q75&lt;0,11,IF(Q75&gt;0,(Q75),"0"))))</f>
        <v/>
      </c>
      <c r="BL75" s="138" t="str">
        <f>IF(Q75="","",IF(Q75&gt;9,BH75,BJ75))</f>
        <v/>
      </c>
      <c r="BM75" s="139" t="str">
        <f>IF(Q75="","","-")</f>
        <v/>
      </c>
      <c r="BN75" s="140" t="str">
        <f>IF(Q75="","",IF(Q75&lt;-9,BI75,BK75))</f>
        <v/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 t="str">
        <f>IF(O75="","",SUM(T75:X75))</f>
        <v/>
      </c>
      <c r="CD75" s="143" t="str">
        <f>IF(CC75="","","-")</f>
        <v/>
      </c>
      <c r="CE75" s="144" t="str">
        <f>IF(O75="","",SUM(Y75:AC75))</f>
        <v/>
      </c>
      <c r="CP75" s="32"/>
      <c r="CQ75" s="32"/>
    </row>
    <row r="76" spans="1:95" s="31" customFormat="1" ht="15" customHeight="1" thickBot="1" x14ac:dyDescent="0.25">
      <c r="A76" s="145"/>
      <c r="B76" s="145"/>
      <c r="C76" s="145"/>
      <c r="D76" s="146"/>
      <c r="E76" s="147"/>
      <c r="F76" s="148"/>
      <c r="G76" s="149"/>
      <c r="H76" s="150"/>
      <c r="I76" s="151"/>
      <c r="J76" s="151"/>
      <c r="K76" s="151"/>
      <c r="L76" s="151"/>
      <c r="M76" s="151"/>
      <c r="N76" s="150"/>
      <c r="O76" s="152"/>
      <c r="P76" s="152"/>
      <c r="Q76" s="152"/>
      <c r="R76" s="152"/>
      <c r="S76" s="152"/>
      <c r="T76" s="153"/>
      <c r="U76" s="153"/>
      <c r="V76" s="153"/>
      <c r="W76" s="153"/>
      <c r="X76" s="153"/>
      <c r="Y76" s="154"/>
      <c r="Z76" s="154"/>
      <c r="AA76" s="154"/>
      <c r="AB76" s="154"/>
      <c r="AC76" s="154"/>
      <c r="AD76" s="155"/>
      <c r="AE76" s="155"/>
      <c r="AF76" s="156"/>
      <c r="AG76" s="156"/>
      <c r="AH76" s="157"/>
      <c r="AI76" s="157"/>
      <c r="AJ76" s="157"/>
      <c r="AK76" s="157"/>
      <c r="AL76" s="157"/>
      <c r="AM76" s="158"/>
      <c r="AN76" s="158"/>
      <c r="AO76" s="158"/>
      <c r="AP76" s="158"/>
      <c r="AQ76" s="158"/>
      <c r="AR76" s="159"/>
      <c r="AS76" s="159"/>
      <c r="AT76" s="160"/>
      <c r="AU76" s="160"/>
      <c r="AV76" s="160"/>
      <c r="AW76" s="160"/>
      <c r="AX76" s="161"/>
      <c r="AY76" s="161"/>
      <c r="AZ76" s="161"/>
      <c r="BA76" s="160"/>
      <c r="BB76" s="160"/>
      <c r="BC76" s="160"/>
      <c r="BD76" s="160"/>
      <c r="BE76" s="161"/>
      <c r="BF76" s="161"/>
      <c r="BG76" s="161"/>
      <c r="BH76" s="160"/>
      <c r="BI76" s="160"/>
      <c r="BJ76" s="160"/>
      <c r="BK76" s="160"/>
      <c r="BL76" s="161"/>
      <c r="BM76" s="161"/>
      <c r="BN76" s="161"/>
      <c r="BO76" s="160"/>
      <c r="BP76" s="160"/>
      <c r="BQ76" s="160"/>
      <c r="BR76" s="160"/>
      <c r="BS76" s="161"/>
      <c r="BT76" s="161"/>
      <c r="BU76" s="161"/>
      <c r="BV76" s="160"/>
      <c r="BW76" s="160"/>
      <c r="BX76" s="160"/>
      <c r="BY76" s="160"/>
      <c r="BZ76" s="161"/>
      <c r="CA76" s="161"/>
      <c r="CB76" s="161"/>
      <c r="CC76" s="162"/>
      <c r="CD76" s="163"/>
      <c r="CE76" s="164"/>
      <c r="CP76" s="32"/>
      <c r="CQ76" s="32"/>
    </row>
    <row r="77" spans="1:95" s="31" customFormat="1" ht="31.5" customHeight="1" thickBot="1" x14ac:dyDescent="0.25">
      <c r="A77" s="34"/>
      <c r="B77" s="35"/>
      <c r="C77" s="1225">
        <f>1+C68</f>
        <v>9</v>
      </c>
      <c r="D77" s="1227" t="str">
        <f>IF(A77="","",VLOOKUP(A77,СписокКМ!$A$186:$D$248,3,FALSE))</f>
        <v/>
      </c>
      <c r="E77" s="1228" t="str">
        <f>IF(B77="","",VLOOKUP(B77,СписокКМ!E:J,2,FALSE))</f>
        <v/>
      </c>
      <c r="F77" s="1231" t="str">
        <f>IF(B77="","",VLOOKUP(B77,СписокКМ!$A$186:$D$248,3,FALSE))</f>
        <v/>
      </c>
      <c r="G77" s="1232" t="str">
        <f>IF(D77="","",VLOOKUP(D77,СписокКМ!G:L,2,FALSE))</f>
        <v/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 t="str">
        <f>IF(A77="","",VLOOKUP(A77,'[60]Протокол команд'!A:K,8,FALSE))</f>
        <v/>
      </c>
      <c r="U77" s="39" t="e">
        <f>T77*5-4</f>
        <v>#VALUE!</v>
      </c>
      <c r="V77" s="39" t="e">
        <f>T77*5</f>
        <v>#VALUE!</v>
      </c>
      <c r="W77" s="39" t="e">
        <f>CONCATENATE(U77,"-",V77)</f>
        <v>#VALUE!</v>
      </c>
      <c r="X77" s="39" t="str">
        <f>IF(A77="","",VLOOKUP(A77,'[60]Протокол команд'!A:K,10,FALSE))</f>
        <v/>
      </c>
      <c r="Y77" s="39" t="e">
        <f>X77*5-4</f>
        <v>#VALUE!</v>
      </c>
      <c r="Z77" s="39" t="e">
        <f>X77*5</f>
        <v>#VALUE!</v>
      </c>
      <c r="AA77" s="39" t="e">
        <f>CONCATENATE(Y77,"-",Z77)</f>
        <v>#VALUE!</v>
      </c>
      <c r="AB77" s="1241" t="str">
        <f>IF(O79="","",SUM(AF79:AF84))</f>
        <v/>
      </c>
      <c r="AC77" s="1242"/>
      <c r="AD77" s="1243"/>
      <c r="AE77" s="1242" t="str">
        <f>IF(O79="","",SUM(AG79:AG84))</f>
        <v/>
      </c>
      <c r="AF77" s="1242"/>
      <c r="AG77" s="1264"/>
      <c r="AH77" s="1241">
        <f>SUM(CC79:CC84)</f>
        <v>0</v>
      </c>
      <c r="AI77" s="1242"/>
      <c r="AJ77" s="1243"/>
      <c r="AK77" s="1242">
        <f>SUM(CE79:CE84)</f>
        <v>0</v>
      </c>
      <c r="AL77" s="1242"/>
      <c r="AM77" s="1264"/>
      <c r="AN77" s="1265">
        <f>SUM(AR79:AR84)</f>
        <v>0</v>
      </c>
      <c r="AO77" s="1266"/>
      <c r="AP77" s="1267"/>
      <c r="AQ77" s="1266">
        <f>SUM(AS79:AS84)</f>
        <v>0</v>
      </c>
      <c r="AR77" s="1266"/>
      <c r="AS77" s="1268"/>
      <c r="AT77" s="1314" t="str">
        <f>IF(A77="","",VLOOKUP(A77,'[60]Протокол команд'!A:Z,14,FALSE))</f>
        <v/>
      </c>
      <c r="AU77" s="1315"/>
      <c r="AV77" s="1315"/>
      <c r="AW77" s="1315"/>
      <c r="AX77" s="1315"/>
      <c r="AY77" s="1315"/>
      <c r="AZ77" s="1315"/>
      <c r="BA77" s="1315"/>
      <c r="BB77" s="1315"/>
      <c r="BC77" s="1315"/>
      <c r="BD77" s="1315"/>
      <c r="BE77" s="1315"/>
      <c r="BF77" s="1315"/>
      <c r="BG77" s="1315"/>
      <c r="BH77" s="1315"/>
      <c r="BI77" s="1315"/>
      <c r="BJ77" s="1315"/>
      <c r="BK77" s="1315"/>
      <c r="BL77" s="1315"/>
      <c r="BM77" s="1315"/>
      <c r="BN77" s="1315"/>
      <c r="BO77" s="1315"/>
      <c r="BP77" s="1315"/>
      <c r="BQ77" s="1315"/>
      <c r="BR77" s="1315"/>
      <c r="BS77" s="1315"/>
      <c r="BT77" s="1315"/>
      <c r="BU77" s="1315"/>
      <c r="BV77" s="1315"/>
      <c r="BW77" s="1315"/>
      <c r="BX77" s="1315"/>
      <c r="BY77" s="1315"/>
      <c r="BZ77" s="1315"/>
      <c r="CA77" s="1315"/>
      <c r="CB77" s="1316"/>
      <c r="CC77" s="1254" t="str">
        <f>IF(O79="","",SUM(AF79:AF84))</f>
        <v/>
      </c>
      <c r="CD77" s="1256" t="str">
        <f>IF(CC77="","","-")</f>
        <v/>
      </c>
      <c r="CE77" s="1258" t="str">
        <f>IF(O79="","",SUM(AG79:AG84))</f>
        <v/>
      </c>
      <c r="CP77" s="32"/>
      <c r="CQ77" s="32"/>
    </row>
    <row r="78" spans="1:95" s="31" customFormat="1" ht="13.5" customHeight="1" x14ac:dyDescent="0.2">
      <c r="A78" s="40"/>
      <c r="B78" s="40"/>
      <c r="C78" s="1226"/>
      <c r="D78" s="1229" t="str">
        <f>IF(A78="","",VLOOKUP(A78,СписокКМ!D:I,2,FALSE))</f>
        <v/>
      </c>
      <c r="E78" s="1230" t="str">
        <f>IF(B78="","",VLOOKUP(B78,СписокКМ!E:J,2,FALSE))</f>
        <v/>
      </c>
      <c r="F78" s="1233" t="str">
        <f>IF(C78="","",VLOOKUP(C78,СписокКМ!F:K,2,FALSE))</f>
        <v/>
      </c>
      <c r="G78" s="1234" t="str">
        <f>IF(D78="","",VLOOKUP(D78,СписокКМ!G:L,2,FALSE))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x14ac:dyDescent="0.2">
      <c r="A79" s="43"/>
      <c r="B79" s="44"/>
      <c r="C79" s="580">
        <v>1</v>
      </c>
      <c r="D79" s="46" t="str">
        <f>IF(A79="","",VLOOKUP(A79,СписокКМ!D:I,2,FALSE))</f>
        <v/>
      </c>
      <c r="E79" s="47"/>
      <c r="F79" s="48" t="str">
        <f>IF(B79="","",VLOOKUP(B79,СписокКМ!D:I,2,FALSE))</f>
        <v/>
      </c>
      <c r="G79" s="49"/>
      <c r="H79" s="50"/>
      <c r="I79" s="51"/>
      <c r="J79" s="51"/>
      <c r="K79" s="51"/>
      <c r="L79" s="51"/>
      <c r="M79" s="51"/>
      <c r="N79" s="52"/>
      <c r="O79" s="53" t="str">
        <f>IF(I79="","",IF(I79="0",1000,IF(I79="-0",-1000,I79*1)))</f>
        <v/>
      </c>
      <c r="P79" s="53" t="str">
        <f t="shared" ref="P79:S80" si="45">IF(J79="","",IF(J79="0",1000,IF(J79="-0",-1000,J79*1)))</f>
        <v/>
      </c>
      <c r="Q79" s="53" t="str">
        <f t="shared" si="45"/>
        <v/>
      </c>
      <c r="R79" s="53" t="str">
        <f t="shared" si="45"/>
        <v/>
      </c>
      <c r="S79" s="54" t="str">
        <f t="shared" si="45"/>
        <v/>
      </c>
      <c r="T79" s="55" t="str">
        <f t="shared" ref="T79:X80" si="46">IF(O79="","",IF(O79&gt;0,1,0))</f>
        <v/>
      </c>
      <c r="U79" s="56" t="str">
        <f t="shared" si="46"/>
        <v/>
      </c>
      <c r="V79" s="56" t="str">
        <f t="shared" si="46"/>
        <v/>
      </c>
      <c r="W79" s="56" t="str">
        <f t="shared" si="46"/>
        <v/>
      </c>
      <c r="X79" s="56" t="str">
        <f t="shared" si="46"/>
        <v/>
      </c>
      <c r="Y79" s="57" t="str">
        <f t="shared" ref="Y79:AC80" si="47">IF(O79="","",IF(O79&lt;0,1,0))</f>
        <v/>
      </c>
      <c r="Z79" s="57" t="str">
        <f t="shared" si="47"/>
        <v/>
      </c>
      <c r="AA79" s="57" t="str">
        <f t="shared" si="47"/>
        <v/>
      </c>
      <c r="AB79" s="57" t="str">
        <f t="shared" si="47"/>
        <v/>
      </c>
      <c r="AC79" s="57" t="str">
        <f t="shared" si="47"/>
        <v/>
      </c>
      <c r="AD79" s="58" t="str">
        <f>IF(CC79="","",IF(CC79&gt;CE79,1,-1))</f>
        <v/>
      </c>
      <c r="AE79" s="58" t="str">
        <f>IF(CC79="","",IF(CC79&lt;CE79,1,-1))</f>
        <v/>
      </c>
      <c r="AF79" s="59">
        <f>IF(CC79&gt;CE79,1,0)</f>
        <v>0</v>
      </c>
      <c r="AG79" s="60">
        <f>IF(CE79&gt;CC79,1,0)</f>
        <v>0</v>
      </c>
      <c r="AH79" s="61" t="str">
        <f>IF(O79="","",AX79*1)</f>
        <v/>
      </c>
      <c r="AI79" s="62" t="str">
        <f>IF(P79="","",BE79*1)</f>
        <v/>
      </c>
      <c r="AJ79" s="62" t="str">
        <f>IF(Q79="","",BL79*1)</f>
        <v/>
      </c>
      <c r="AK79" s="62" t="str">
        <f>IF(R79="","",BS79*1)</f>
        <v/>
      </c>
      <c r="AL79" s="62" t="str">
        <f>IF(S79="","",BZ79*1)</f>
        <v/>
      </c>
      <c r="AM79" s="63" t="str">
        <f>IF(O79="","",AZ79*1)</f>
        <v/>
      </c>
      <c r="AN79" s="63" t="str">
        <f>IF(P79="","",BG79*1)</f>
        <v/>
      </c>
      <c r="AO79" s="63" t="str">
        <f>IF(Q79="","",BN79*1)</f>
        <v/>
      </c>
      <c r="AP79" s="63" t="str">
        <f>IF(R79="","",BU79*1)</f>
        <v/>
      </c>
      <c r="AQ79" s="63" t="str">
        <f>IF(S79="","",CB79*1)</f>
        <v/>
      </c>
      <c r="AR79" s="64">
        <f>SUM(AH79:AL79)</f>
        <v>0</v>
      </c>
      <c r="AS79" s="65">
        <f>SUM(AM79:AQ79)</f>
        <v>0</v>
      </c>
      <c r="AT79" s="66">
        <f>IF(O79=1000,11,IF(O79=-1000,0,IF(O79&gt;0,11,IF(O79&lt;0,(-O79),"0"))))</f>
        <v>11</v>
      </c>
      <c r="AU79" s="67" t="str">
        <f>IF(O79=1000,0,IF(O79=-1000,11,IF(O79&lt;-9,-(O79-2),IF(O79&gt;0,(O79),"0"))))</f>
        <v/>
      </c>
      <c r="AV79" s="66" t="e">
        <f>IF(O79=1000,11,IF(O79=-1000,0,IF(O79&lt;9,11,IF(O79&gt;9,(O79+2),"0"))))</f>
        <v>#VALUE!</v>
      </c>
      <c r="AW79" s="67" t="str">
        <f>IF(O79=1000,0,IF(O79=-1000,11,IF(O79&lt;0,11,IF(O79&gt;0,(O79),"0"))))</f>
        <v/>
      </c>
      <c r="AX79" s="68" t="str">
        <f>IF(O79="","",IF(O79&gt;9,AV79,AT79))</f>
        <v/>
      </c>
      <c r="AY79" s="69" t="str">
        <f>IF(O79="","","-")</f>
        <v/>
      </c>
      <c r="AZ79" s="70" t="str">
        <f>IF(O79="","",IF(O79&lt;-9,AU79,AW79))</f>
        <v/>
      </c>
      <c r="BA79" s="66" t="e">
        <f>IF(P79=1000,11,IF(P79=-1000,0,IF(P79&gt;9,(P79+2),IF(P79&lt;0,(-P79),"0"))))</f>
        <v>#VALUE!</v>
      </c>
      <c r="BB79" s="67" t="str">
        <f>IF(P79=1000,0,IF(P79=-1000,11,IF(P79&lt;-9,-(P79-2),IF(P79&gt;0,(P79),"0"))))</f>
        <v/>
      </c>
      <c r="BC79" s="67">
        <f>IF(P79=1000,11,IF(P79=-1000,0,IF(P79&gt;0,11,IF(P79&lt;0,(-P79),"0"))))</f>
        <v>11</v>
      </c>
      <c r="BD79" s="67" t="str">
        <f>IF(P79=1000,0,IF(P79=-1000,11,IF(P79&lt;0,11,IF(P79&gt;0,(P79),"0"))))</f>
        <v/>
      </c>
      <c r="BE79" s="68" t="str">
        <f>IF(P79="","",IF(P79&gt;9,BA79,BC79))</f>
        <v/>
      </c>
      <c r="BF79" s="69" t="str">
        <f>IF(P79="","","-")</f>
        <v/>
      </c>
      <c r="BG79" s="70" t="str">
        <f>IF(P79="","",IF(P79&lt;-9,BB79,BD79))</f>
        <v/>
      </c>
      <c r="BH79" s="66" t="e">
        <f>IF(Q79=1000,11,IF(Q79=-1000,0,IF(Q79&gt;9,(Q79+2),IF(Q79&lt;0,(-Q79),"0"))))</f>
        <v>#VALUE!</v>
      </c>
      <c r="BI79" s="67" t="str">
        <f>IF(Q79=1000,0,IF(Q79=-1000,11,IF(Q79&lt;-9,-(Q79-2),IF(Q79&gt;0,(Q79),"0"))))</f>
        <v/>
      </c>
      <c r="BJ79" s="67">
        <f>IF(Q79=1000,11,IF(Q79=-1000,0,IF(Q79&gt;0,11,IF(Q79&lt;0,(-Q79),"0"))))</f>
        <v>11</v>
      </c>
      <c r="BK79" s="67" t="str">
        <f>IF(Q79=1000,0,IF(Q79=-1000,11,IF(Q79&lt;0,11,IF(Q79&gt;0,(Q79),"0"))))</f>
        <v/>
      </c>
      <c r="BL79" s="68" t="str">
        <f>IF(Q79="","",IF(Q79&gt;9,BH79,BJ79))</f>
        <v/>
      </c>
      <c r="BM79" s="69" t="str">
        <f>IF(Q79="","","-")</f>
        <v/>
      </c>
      <c r="BN79" s="70" t="str">
        <f>IF(Q79="","",IF(Q79&lt;-9,BI79,BK79))</f>
        <v/>
      </c>
      <c r="BO79" s="67" t="e">
        <f>IF(R79=1000,11,IF(R79=-1000,0,IF(R79&gt;9,(R79+2),IF(R79&lt;0,(-R79),"0"))))</f>
        <v>#VALUE!</v>
      </c>
      <c r="BP79" s="67" t="str">
        <f>IF(R79=1000,0,IF(R79=-1000,11,IF(R79&lt;-9,-(R79-2),IF(R79&gt;0,(R79),"0"))))</f>
        <v/>
      </c>
      <c r="BQ79" s="67">
        <f>IF(R79=1000,11,IF(R79=-1000,0,IF(R79&gt;0,11,IF(R79&lt;0,(-R79),"0"))))</f>
        <v>11</v>
      </c>
      <c r="BR79" s="67" t="str">
        <f>IF(R79=1000,0,IF(R79=-1000,11,IF(R79&lt;0,11,IF(R79&gt;0,(R79),"0"))))</f>
        <v/>
      </c>
      <c r="BS79" s="68" t="str">
        <f>IF(R79="","",IF(R79&gt;9,BO79,BQ79))</f>
        <v/>
      </c>
      <c r="BT79" s="69" t="str">
        <f>IF(R79="","","-")</f>
        <v/>
      </c>
      <c r="BU79" s="70" t="str">
        <f>IF(R79="","",IF(R79&lt;-9,BP79,BR79))</f>
        <v/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 t="str">
        <f>IF(O79="","",SUM(T79:X79))</f>
        <v/>
      </c>
      <c r="CD79" s="73" t="str">
        <f>IF(CC79="","","-")</f>
        <v/>
      </c>
      <c r="CE79" s="74" t="str">
        <f>IF(O79="","",SUM(Y79:AC79))</f>
        <v/>
      </c>
      <c r="CP79" s="32"/>
      <c r="CQ79" s="32"/>
    </row>
    <row r="80" spans="1:95" s="31" customFormat="1" ht="15" customHeight="1" x14ac:dyDescent="0.2">
      <c r="A80" s="43"/>
      <c r="B80" s="44"/>
      <c r="C80" s="75">
        <v>2</v>
      </c>
      <c r="D80" s="76" t="str">
        <f>IF(A80="","",VLOOKUP(A80,СписокКМ!D:I,2,FALSE))</f>
        <v/>
      </c>
      <c r="E80" s="47"/>
      <c r="F80" s="77" t="str">
        <f>IF(B80="","",VLOOKUP(B80,СписокКМ!D:I,2,FALSE))</f>
        <v/>
      </c>
      <c r="G80" s="49"/>
      <c r="H80" s="41"/>
      <c r="I80" s="581"/>
      <c r="J80" s="581"/>
      <c r="K80" s="581"/>
      <c r="L80" s="581"/>
      <c r="M80" s="51"/>
      <c r="N80" s="42"/>
      <c r="O80" s="79" t="str">
        <f>IF(I80="","",IF(I80="0",1000,IF(I80="-0",-1000,I80*1)))</f>
        <v/>
      </c>
      <c r="P80" s="79" t="str">
        <f t="shared" si="45"/>
        <v/>
      </c>
      <c r="Q80" s="79" t="str">
        <f t="shared" si="45"/>
        <v/>
      </c>
      <c r="R80" s="79" t="str">
        <f t="shared" si="45"/>
        <v/>
      </c>
      <c r="S80" s="80" t="str">
        <f t="shared" si="45"/>
        <v/>
      </c>
      <c r="T80" s="55" t="str">
        <f t="shared" si="46"/>
        <v/>
      </c>
      <c r="U80" s="56" t="str">
        <f t="shared" si="46"/>
        <v/>
      </c>
      <c r="V80" s="56" t="str">
        <f t="shared" si="46"/>
        <v/>
      </c>
      <c r="W80" s="56" t="str">
        <f t="shared" si="46"/>
        <v/>
      </c>
      <c r="X80" s="56" t="str">
        <f t="shared" si="46"/>
        <v/>
      </c>
      <c r="Y80" s="57" t="str">
        <f t="shared" si="47"/>
        <v/>
      </c>
      <c r="Z80" s="57" t="str">
        <f t="shared" si="47"/>
        <v/>
      </c>
      <c r="AA80" s="57" t="str">
        <f t="shared" si="47"/>
        <v/>
      </c>
      <c r="AB80" s="57" t="str">
        <f t="shared" si="47"/>
        <v/>
      </c>
      <c r="AC80" s="57" t="str">
        <f t="shared" si="47"/>
        <v/>
      </c>
      <c r="AD80" s="58" t="str">
        <f>IF(CC80="","",IF(CC80&gt;CE80,1,-1))</f>
        <v/>
      </c>
      <c r="AE80" s="58" t="str">
        <f>IF(CC80="","",IF(CC80&lt;CE80,1,-1))</f>
        <v/>
      </c>
      <c r="AF80" s="59">
        <f>IF(CC80&gt;CE80,1,0)</f>
        <v>0</v>
      </c>
      <c r="AG80" s="60">
        <f>IF(CE80&gt;CC80,1,0)</f>
        <v>0</v>
      </c>
      <c r="AH80" s="81" t="str">
        <f>IF(O80="","",AX80*1)</f>
        <v/>
      </c>
      <c r="AI80" s="584" t="str">
        <f>IF(P80="","",BE80*1)</f>
        <v/>
      </c>
      <c r="AJ80" s="584" t="str">
        <f>IF(Q80="","",BL80*1)</f>
        <v/>
      </c>
      <c r="AK80" s="584" t="str">
        <f>IF(R80="","",BS80*1)</f>
        <v/>
      </c>
      <c r="AL80" s="584" t="str">
        <f>IF(S80="","",BZ80*1)</f>
        <v/>
      </c>
      <c r="AM80" s="594" t="str">
        <f>IF(O80="","",AZ80*1)</f>
        <v/>
      </c>
      <c r="AN80" s="594" t="str">
        <f>IF(P80="","",BG80*1)</f>
        <v/>
      </c>
      <c r="AO80" s="594" t="str">
        <f>IF(Q80="","",BN80*1)</f>
        <v/>
      </c>
      <c r="AP80" s="594" t="str">
        <f>IF(R80="","",BU80*1)</f>
        <v/>
      </c>
      <c r="AQ80" s="594" t="str">
        <f>IF(S80="","",CB80*1)</f>
        <v/>
      </c>
      <c r="AR80" s="64">
        <f>SUM(AH80:AL80)</f>
        <v>0</v>
      </c>
      <c r="AS80" s="65">
        <f>SUM(AM80:AQ80)</f>
        <v>0</v>
      </c>
      <c r="AT80" s="66">
        <f>IF(O80=1000,11,IF(O80=-1000,0,IF(O80&gt;0,11,IF(O80&lt;0,(-O80),"0"))))</f>
        <v>11</v>
      </c>
      <c r="AU80" s="67" t="str">
        <f>IF(O80=1000,0,IF(O80=-1000,11,IF(O80&lt;-9,-(O80-2),IF(O80&gt;0,(O80),"0"))))</f>
        <v/>
      </c>
      <c r="AV80" s="66" t="e">
        <f>IF(O80=1000,11,IF(O80=-1000,0,IF(O80&gt;9,(O80+2),IF(O80&lt;0,(-O80),"0"))))</f>
        <v>#VALUE!</v>
      </c>
      <c r="AW80" s="67" t="str">
        <f>IF(O80=1000,0,IF(O80=-1000,11,IF(O80&lt;0,11,IF(O80&gt;0,(O80),"0"))))</f>
        <v/>
      </c>
      <c r="AX80" s="593" t="str">
        <f>IF(O80="","",IF(O80&gt;9,AV80,AT80))</f>
        <v/>
      </c>
      <c r="AY80" s="590" t="str">
        <f>IF(O80="","","-")</f>
        <v/>
      </c>
      <c r="AZ80" s="591" t="str">
        <f>IF(O80="","",IF(O80&lt;-9,AU80,AW80))</f>
        <v/>
      </c>
      <c r="BA80" s="66" t="e">
        <f>IF(P80=1000,11,IF(P80=-1000,0,IF(P80&gt;9,(P80+2),IF(P80&lt;0,(-P80),"0"))))</f>
        <v>#VALUE!</v>
      </c>
      <c r="BB80" s="67" t="str">
        <f>IF(P80=1000,0,IF(P80=-1000,11,IF(P80&lt;-9,-(P80-2),IF(P80&gt;0,(P80),"0"))))</f>
        <v/>
      </c>
      <c r="BC80" s="67">
        <f>IF(P80=1000,11,IF(P80=-1000,0,IF(P80&gt;0,11,IF(P80&lt;0,(-P80),"0"))))</f>
        <v>11</v>
      </c>
      <c r="BD80" s="67" t="str">
        <f>IF(P80=1000,0,IF(P80=-1000,11,IF(P80&lt;0,11,IF(P80&gt;0,(P80),"0"))))</f>
        <v/>
      </c>
      <c r="BE80" s="593" t="str">
        <f>IF(P80="","",IF(P80&gt;9,BA80,BC80))</f>
        <v/>
      </c>
      <c r="BF80" s="590" t="str">
        <f>IF(P80="","","-")</f>
        <v/>
      </c>
      <c r="BG80" s="591" t="str">
        <f>IF(P80="","",IF(P80&lt;-9,BB80,BD80))</f>
        <v/>
      </c>
      <c r="BH80" s="66" t="e">
        <f>IF(Q80=1000,11,IF(Q80=-1000,0,IF(Q80&gt;9,(Q80+2),IF(Q80&lt;0,(-Q80),"0"))))</f>
        <v>#VALUE!</v>
      </c>
      <c r="BI80" s="67" t="str">
        <f>IF(Q80=1000,0,IF(Q80=-1000,11,IF(Q80&lt;-9,-(Q80-2),IF(Q80&gt;0,(Q80),"0"))))</f>
        <v/>
      </c>
      <c r="BJ80" s="67">
        <f>IF(Q80=1000,11,IF(Q80=-1000,0,IF(Q80&gt;0,11,IF(Q80&lt;0,(-Q80),"0"))))</f>
        <v>11</v>
      </c>
      <c r="BK80" s="67" t="str">
        <f>IF(Q80=1000,0,IF(Q80=-1000,11,IF(Q80&lt;0,11,IF(Q80&gt;0,(Q80),"0"))))</f>
        <v/>
      </c>
      <c r="BL80" s="593" t="str">
        <f>IF(Q80="","",IF(Q80&gt;9,BH80,BJ80))</f>
        <v/>
      </c>
      <c r="BM80" s="590" t="str">
        <f>IF(Q80="","","-")</f>
        <v/>
      </c>
      <c r="BN80" s="591" t="str">
        <f>IF(Q80="","",IF(Q80&lt;-9,BI80,BK80))</f>
        <v/>
      </c>
      <c r="BO80" s="67" t="e">
        <f>IF(R80=1000,11,IF(R80=-1000,0,IF(R80&gt;9,(R80+2),IF(R80&lt;0,(-R80),"0"))))</f>
        <v>#VALUE!</v>
      </c>
      <c r="BP80" s="67" t="str">
        <f>IF(R80=1000,0,IF(R80=-1000,11,IF(R80&lt;-9,-(R80-2),IF(R80&gt;0,(R80),"0"))))</f>
        <v/>
      </c>
      <c r="BQ80" s="67">
        <f>IF(R80=1000,11,IF(R80=-1000,0,IF(R80&gt;0,11,IF(R80&lt;0,(-R80),"0"))))</f>
        <v>11</v>
      </c>
      <c r="BR80" s="67" t="str">
        <f>IF(R80=1000,0,IF(R80=-1000,11,IF(R80&lt;0,11,IF(R80&gt;0,(R80),"0"))))</f>
        <v/>
      </c>
      <c r="BS80" s="593" t="str">
        <f>IF(R80="","",IF(R80&gt;9,BO80,BQ80))</f>
        <v/>
      </c>
      <c r="BT80" s="590" t="str">
        <f>IF(R80="","","-")</f>
        <v/>
      </c>
      <c r="BU80" s="591" t="str">
        <f>IF(R80="","",IF(R80&lt;-9,BP80,BR80))</f>
        <v/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593" t="str">
        <f>IF(S80="","",IF(S80&gt;9,BV80,BX80))</f>
        <v/>
      </c>
      <c r="CA80" s="590" t="str">
        <f>IF(S80="","","-")</f>
        <v/>
      </c>
      <c r="CB80" s="591" t="str">
        <f>IF(S80="","",IF(S80&lt;-9,BW80,BY80))</f>
        <v/>
      </c>
      <c r="CC80" s="596" t="str">
        <f>IF(O80="","",SUM(T80:X80))</f>
        <v/>
      </c>
      <c r="CD80" s="582" t="str">
        <f>IF(CC80="","","-")</f>
        <v/>
      </c>
      <c r="CE80" s="597" t="str">
        <f>IF(O80="","",SUM(Y80:AC80))</f>
        <v/>
      </c>
      <c r="CP80" s="32"/>
      <c r="CQ80" s="32"/>
    </row>
    <row r="81" spans="1:95" s="31" customFormat="1" ht="15" customHeight="1" x14ac:dyDescent="0.2">
      <c r="A81" s="43"/>
      <c r="B81" s="44"/>
      <c r="C81" s="1250">
        <v>3</v>
      </c>
      <c r="D81" s="76" t="str">
        <f>IF(A81="","",VLOOKUP(A81,СписокКМ!D:I,2,FALSE))</f>
        <v/>
      </c>
      <c r="E81" s="47"/>
      <c r="F81" s="77" t="str">
        <f>IF(B81="","",VLOOKUP(B81,СписокКМ!D:I,2,FALSE))</f>
        <v/>
      </c>
      <c r="G81" s="49"/>
      <c r="H81" s="41"/>
      <c r="I81" s="1252"/>
      <c r="J81" s="1252"/>
      <c r="K81" s="1252"/>
      <c r="L81" s="1252"/>
      <c r="M81" s="1252"/>
      <c r="N81" s="42"/>
      <c r="O81" s="1244" t="str">
        <f>IF(I81="","",IF(I81="0",1000,IF(I81="-0",-1000,I81*1)))</f>
        <v/>
      </c>
      <c r="P81" s="1244" t="str">
        <f>IF(J81="","",IF(J81="0",1000,IF(J81="-0",-1000,J81*1)))</f>
        <v/>
      </c>
      <c r="Q81" s="1244" t="str">
        <f>IF(K81="","",IF(K81="0",1000,IF(K81="-0",-1000,K81*1)))</f>
        <v/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 t="str">
        <f>IF(O81="","",IF(O81&gt;0,1,0))</f>
        <v/>
      </c>
      <c r="U81" s="1284" t="str">
        <f>IF(P81="","",IF(P81&gt;0,1,0))</f>
        <v/>
      </c>
      <c r="V81" s="1284" t="str">
        <f>IF(Q81="","",IF(Q81&gt;0,1,0))</f>
        <v/>
      </c>
      <c r="W81" s="1284" t="str">
        <f>IF(R81="","",IF(R81&gt;0,1,0))</f>
        <v/>
      </c>
      <c r="X81" s="1284" t="str">
        <f>IF(S81="","",IF(S81&gt;0,1,0))</f>
        <v/>
      </c>
      <c r="Y81" s="1278" t="str">
        <f>IF(O81="","",IF(O81&lt;0,1,0))</f>
        <v/>
      </c>
      <c r="Z81" s="1278" t="str">
        <f>IF(P81="","",IF(P81&lt;0,1,0))</f>
        <v/>
      </c>
      <c r="AA81" s="1278" t="str">
        <f>IF(Q81="","",IF(Q81&lt;0,1,0))</f>
        <v/>
      </c>
      <c r="AB81" s="1278" t="str">
        <f>IF(R81="","",IF(R81&lt;0,1,0))</f>
        <v/>
      </c>
      <c r="AC81" s="1278" t="str">
        <f>IF(S81="","",IF(S81&lt;0,1,0))</f>
        <v/>
      </c>
      <c r="AD81" s="1280" t="str">
        <f>IF(CC81="","",IF(CC81&gt;CE81,1,-1))</f>
        <v/>
      </c>
      <c r="AE81" s="1280" t="str">
        <f>IF(CC81="","",IF(CC81&lt;CE81,1,-1))</f>
        <v/>
      </c>
      <c r="AF81" s="1282">
        <f>IF(CC81&gt;CE81,1,0)</f>
        <v>0</v>
      </c>
      <c r="AG81" s="1272">
        <f>IF(CE81&gt;CC81,1,0)</f>
        <v>0</v>
      </c>
      <c r="AH81" s="1274" t="str">
        <f>IF(O81="","",AX81*1)</f>
        <v/>
      </c>
      <c r="AI81" s="1276" t="str">
        <f>IF(P81="","",BE81*1)</f>
        <v/>
      </c>
      <c r="AJ81" s="1276" t="str">
        <f>IF(Q81="","",BL81*1)</f>
        <v/>
      </c>
      <c r="AK81" s="1276" t="str">
        <f>IF(R81="","",BS81*1)</f>
        <v/>
      </c>
      <c r="AL81" s="1276" t="str">
        <f>IF(S81="","",BZ81*1)</f>
        <v/>
      </c>
      <c r="AM81" s="1298" t="str">
        <f>IF(O81="","",AZ81*1)</f>
        <v/>
      </c>
      <c r="AN81" s="1298" t="str">
        <f>IF(P81="","",BG81*1)</f>
        <v/>
      </c>
      <c r="AO81" s="1298" t="str">
        <f>IF(Q81="","",BN81*1)</f>
        <v/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11</v>
      </c>
      <c r="AU81" s="1286" t="str">
        <f>IF(O81=1000,0,IF(O81=-1000,11,IF(O81&lt;-9,-(O81-2),IF(O81&gt;0,(O81),"0"))))</f>
        <v/>
      </c>
      <c r="AV81" s="1286" t="e">
        <f>IF(O81=1000,11,IF(O81=-1000,0,IF(O81&gt;9,(O81+2),IF(O81&lt;0,(-O81),"0"))))</f>
        <v>#VALUE!</v>
      </c>
      <c r="AW81" s="1286" t="str">
        <f>IF(O81=1000,0,IF(O81=-1000,11,IF(O81&lt;0,11,IF(O81&gt;0,(O81),"0"))))</f>
        <v/>
      </c>
      <c r="AX81" s="1296" t="str">
        <f>IF(O81="","",IF(O81&gt;9,AV81,AT81))</f>
        <v/>
      </c>
      <c r="AY81" s="1288" t="str">
        <f>IF(O81="","","-")</f>
        <v/>
      </c>
      <c r="AZ81" s="1290" t="str">
        <f>IF(O81="","",IF(O81&lt;-9,AU81,AW81))</f>
        <v/>
      </c>
      <c r="BA81" s="1286" t="e">
        <f>IF(P81=1000,11,IF(P81=-1000,0,IF(P81&gt;9,(P81+2),IF(P81&lt;0,(-P81),"0"))))</f>
        <v>#VALUE!</v>
      </c>
      <c r="BB81" s="1286" t="str">
        <f>IF(P81=1000,0,IF(P81=-1000,11,IF(P81&lt;-9,-(P81-2),IF(P81&gt;0,(P81),"0"))))</f>
        <v/>
      </c>
      <c r="BC81" s="1286">
        <f>IF(P81=1000,11,IF(P81=-1000,0,IF(P81&gt;0,11,IF(P81&lt;0,(-P81),"0"))))</f>
        <v>11</v>
      </c>
      <c r="BD81" s="1286" t="str">
        <f>IF(P81=1000,0,IF(P81=-1000,11,IF(P81&lt;0,11,IF(P81&gt;0,(P81),"0"))))</f>
        <v/>
      </c>
      <c r="BE81" s="1296" t="str">
        <f>IF(P81="","",IF(P81&gt;9,BA81,BC81))</f>
        <v/>
      </c>
      <c r="BF81" s="1288" t="str">
        <f>IF(P81="","","-")</f>
        <v/>
      </c>
      <c r="BG81" s="1290" t="str">
        <f>IF(P81="","",IF(P81&lt;-9,BB81,BD81))</f>
        <v/>
      </c>
      <c r="BH81" s="1286" t="e">
        <f>IF(Q81=1000,11,IF(Q81=-1000,0,IF(Q81&gt;9,(Q81+2),IF(Q81&lt;0,(-Q81),"0"))))</f>
        <v>#VALUE!</v>
      </c>
      <c r="BI81" s="1286" t="str">
        <f>IF(Q81=1000,0,IF(Q81=-1000,11,IF(Q81&lt;-9,-(Q81-2),IF(Q81&gt;0,(Q81),"0"))))</f>
        <v/>
      </c>
      <c r="BJ81" s="1286">
        <f>IF(Q81=1000,11,IF(Q81=-1000,0,IF(Q81&gt;0,11,IF(Q81&lt;0,(-Q81),"0"))))</f>
        <v>11</v>
      </c>
      <c r="BK81" s="1286" t="str">
        <f>IF(Q81=1000,0,IF(Q81=-1000,11,IF(Q81&lt;0,11,IF(Q81&gt;0,(Q81),"0"))))</f>
        <v/>
      </c>
      <c r="BL81" s="1296" t="str">
        <f>IF(Q81="","",IF(Q81&gt;9,BH81,BJ81))</f>
        <v/>
      </c>
      <c r="BM81" s="1288" t="str">
        <f>IF(Q81="","","-")</f>
        <v/>
      </c>
      <c r="BN81" s="1290" t="str">
        <f>IF(Q81="","",IF(Q81&lt;-9,BI81,BK81))</f>
        <v/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296" t="str">
        <f>IF(R81="","",IF(R81&gt;9,BO81,BQ81))</f>
        <v/>
      </c>
      <c r="BT81" s="1288" t="str">
        <f>IF(R81="","","-")</f>
        <v/>
      </c>
      <c r="BU81" s="1290" t="str">
        <f>IF(R81="","",IF(R81&lt;-9,BP81,BR81))</f>
        <v/>
      </c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 t="str">
        <f>IF(S81="","",IF(S81&gt;9,BV81,BX81))</f>
        <v/>
      </c>
      <c r="CA81" s="1288" t="str">
        <f>IF(S81="","","-")</f>
        <v/>
      </c>
      <c r="CB81" s="1290" t="str">
        <f>IF(S81="","",IF(S81&lt;-9,BW81,BY81))</f>
        <v/>
      </c>
      <c r="CC81" s="1302" t="str">
        <f>IF(O81="","",SUM(T81:X82))</f>
        <v/>
      </c>
      <c r="CD81" s="1304" t="str">
        <f>IF(CC81="","","-")</f>
        <v/>
      </c>
      <c r="CE81" s="1306" t="str">
        <f>IF(O81="","",SUM(Y81:AC82))</f>
        <v/>
      </c>
      <c r="CP81" s="32"/>
      <c r="CQ81" s="32"/>
    </row>
    <row r="82" spans="1:95" s="31" customFormat="1" ht="15" customHeight="1" x14ac:dyDescent="0.2">
      <c r="A82" s="43"/>
      <c r="B82" s="44"/>
      <c r="C82" s="1251"/>
      <c r="D82" s="46" t="str">
        <f>IF(A82="","",VLOOKUP(A82,СписокКМ!D:I,2,FALSE))</f>
        <v/>
      </c>
      <c r="E82" s="47"/>
      <c r="F82" s="48" t="str">
        <f>IF(B82="","",VLOOKUP(B82,СписокКМ!D:I,2,FALSE))</f>
        <v/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297"/>
      <c r="BT82" s="1289"/>
      <c r="BU82" s="1291"/>
      <c r="BV82" s="1287"/>
      <c r="BW82" s="1287"/>
      <c r="BX82" s="1287"/>
      <c r="BY82" s="1287"/>
      <c r="BZ82" s="1297"/>
      <c r="CA82" s="1289"/>
      <c r="CB82" s="1291"/>
      <c r="CC82" s="1303"/>
      <c r="CD82" s="1305"/>
      <c r="CE82" s="1307"/>
      <c r="CP82" s="32"/>
      <c r="CQ82" s="32"/>
    </row>
    <row r="83" spans="1:95" s="31" customFormat="1" ht="15" customHeight="1" x14ac:dyDescent="0.2">
      <c r="A83" s="99" t="str">
        <f>IF(A79="","",A79)</f>
        <v/>
      </c>
      <c r="B83" s="99" t="str">
        <f>IF(B79="","",B80)</f>
        <v/>
      </c>
      <c r="C83" s="75">
        <v>4</v>
      </c>
      <c r="D83" s="100" t="str">
        <f>IF(A83="","",VLOOKUP(A83,СписокКМ!D:I,2,FALSE))</f>
        <v/>
      </c>
      <c r="E83" s="101"/>
      <c r="F83" s="77" t="str">
        <f>IF(B83="","",VLOOKUP(B83,СписокКМ!D:I,2,FALSE))</f>
        <v/>
      </c>
      <c r="G83" s="102"/>
      <c r="H83" s="41"/>
      <c r="I83" s="581"/>
      <c r="J83" s="581"/>
      <c r="K83" s="581"/>
      <c r="L83" s="581"/>
      <c r="M83" s="581"/>
      <c r="N83" s="42"/>
      <c r="O83" s="79" t="str">
        <f>IF(I83="","",IF(I83="0",1000,IF(I83="-0",-1000,I83*1)))</f>
        <v/>
      </c>
      <c r="P83" s="79" t="str">
        <f t="shared" ref="P83:S84" si="48">IF(J83="","",IF(J83="0",1000,IF(J83="-0",-1000,J83*1)))</f>
        <v/>
      </c>
      <c r="Q83" s="79" t="str">
        <f t="shared" si="48"/>
        <v/>
      </c>
      <c r="R83" s="79" t="str">
        <f t="shared" si="48"/>
        <v/>
      </c>
      <c r="S83" s="80" t="str">
        <f t="shared" si="48"/>
        <v/>
      </c>
      <c r="T83" s="579" t="str">
        <f t="shared" ref="T83:X84" si="49">IF(O83="","",IF(O83&gt;0,1,0))</f>
        <v/>
      </c>
      <c r="U83" s="588" t="str">
        <f t="shared" si="49"/>
        <v/>
      </c>
      <c r="V83" s="588" t="str">
        <f t="shared" si="49"/>
        <v/>
      </c>
      <c r="W83" s="588" t="str">
        <f t="shared" si="49"/>
        <v/>
      </c>
      <c r="X83" s="588" t="str">
        <f t="shared" si="49"/>
        <v/>
      </c>
      <c r="Y83" s="585" t="str">
        <f t="shared" ref="Y83:AC84" si="50">IF(O83="","",IF(O83&lt;0,1,0))</f>
        <v/>
      </c>
      <c r="Z83" s="585" t="str">
        <f t="shared" si="50"/>
        <v/>
      </c>
      <c r="AA83" s="585" t="str">
        <f t="shared" si="50"/>
        <v/>
      </c>
      <c r="AB83" s="585" t="str">
        <f t="shared" si="50"/>
        <v/>
      </c>
      <c r="AC83" s="585" t="str">
        <f t="shared" si="50"/>
        <v/>
      </c>
      <c r="AD83" s="586" t="str">
        <f>IF(CC83="","",IF(CC83&gt;CE83,1,-1))</f>
        <v/>
      </c>
      <c r="AE83" s="586" t="str">
        <f>IF(CC83="","",IF(CC83&lt;CE83,1,-1))</f>
        <v/>
      </c>
      <c r="AF83" s="587">
        <f>IF(CC83&gt;CE83,1,0)</f>
        <v>0</v>
      </c>
      <c r="AG83" s="583">
        <f>IF(CE83&gt;CC83,1,0)</f>
        <v>0</v>
      </c>
      <c r="AH83" s="81" t="str">
        <f>IF(O83="","",AX83*1)</f>
        <v/>
      </c>
      <c r="AI83" s="584" t="str">
        <f>IF(P83="","",BE83*1)</f>
        <v/>
      </c>
      <c r="AJ83" s="584" t="str">
        <f>IF(Q83="","",BL83*1)</f>
        <v/>
      </c>
      <c r="AK83" s="584" t="str">
        <f>IF(R83="","",BS83*1)</f>
        <v/>
      </c>
      <c r="AL83" s="584" t="str">
        <f>IF(S83="","",BZ83*1)</f>
        <v/>
      </c>
      <c r="AM83" s="594" t="str">
        <f>IF(O83="","",AZ83*1)</f>
        <v/>
      </c>
      <c r="AN83" s="594" t="str">
        <f>IF(P83="","",BG83*1)</f>
        <v/>
      </c>
      <c r="AO83" s="594" t="str">
        <f>IF(Q83="","",BN83*1)</f>
        <v/>
      </c>
      <c r="AP83" s="594" t="str">
        <f>IF(R83="","",BU83*1)</f>
        <v/>
      </c>
      <c r="AQ83" s="594" t="str">
        <f>IF(S83="","",CB83*1)</f>
        <v/>
      </c>
      <c r="AR83" s="595">
        <f>SUM(AH83:AL83)</f>
        <v>0</v>
      </c>
      <c r="AS83" s="592">
        <f>SUM(AM83:AQ83)</f>
        <v>0</v>
      </c>
      <c r="AT83" s="111">
        <f>IF(O83=1000,11,IF(O83=-1000,0,IF(O83&gt;0,11,IF(O83&lt;0,(-O83),"0"))))</f>
        <v>11</v>
      </c>
      <c r="AU83" s="589" t="str">
        <f>IF(O83=1000,0,IF(O83=-1000,11,IF(O83&lt;-9,-(O83-2),IF(O83&gt;0,(O83),"0"))))</f>
        <v/>
      </c>
      <c r="AV83" s="111" t="e">
        <f>IF(O83=1000,11,IF(O83=-1000,0,IF(O83&gt;9,(O83+2),IF(O83&lt;0,(-O83),"0"))))</f>
        <v>#VALUE!</v>
      </c>
      <c r="AW83" s="589" t="str">
        <f>IF(O83=1000,0,IF(O83=-1000,11,IF(O83&lt;0,11,IF(O83&gt;0,(O83),"0"))))</f>
        <v/>
      </c>
      <c r="AX83" s="593" t="str">
        <f>IF(O83="","",IF(O83&gt;9,AV83,AT83))</f>
        <v/>
      </c>
      <c r="AY83" s="590" t="str">
        <f>IF(O83="","","-")</f>
        <v/>
      </c>
      <c r="AZ83" s="591" t="str">
        <f>IF(O83="","",IF(O83&lt;-9,AU83,AW83))</f>
        <v/>
      </c>
      <c r="BA83" s="111" t="e">
        <f>IF(P83=1000,11,IF(P83=-1000,0,IF(P83&gt;9,(P83+2),IF(P83&lt;0,(-P83),"0"))))</f>
        <v>#VALUE!</v>
      </c>
      <c r="BB83" s="589" t="str">
        <f>IF(P83=1000,0,IF(P83=-1000,11,IF(P83&lt;-9,-(P83-2),IF(P83&gt;0,(P83),"0"))))</f>
        <v/>
      </c>
      <c r="BC83" s="589">
        <f>IF(P83=1000,11,IF(P83=-1000,0,IF(P83&gt;0,11,IF(P83&lt;0,(-P83),"0"))))</f>
        <v>11</v>
      </c>
      <c r="BD83" s="589" t="str">
        <f>IF(P83=1000,0,IF(P83=-1000,11,IF(P83&lt;0,11,IF(P83&gt;0,(P83),"0"))))</f>
        <v/>
      </c>
      <c r="BE83" s="593" t="str">
        <f>IF(P83="","",IF(P83&gt;9,BA83,BC83))</f>
        <v/>
      </c>
      <c r="BF83" s="590" t="str">
        <f>IF(P83="","","-")</f>
        <v/>
      </c>
      <c r="BG83" s="591" t="str">
        <f>IF(P83="","",IF(P83&lt;-9,BB83,BD83))</f>
        <v/>
      </c>
      <c r="BH83" s="111" t="e">
        <f>IF(Q83=1000,11,IF(Q83=-1000,0,IF(Q83&gt;9,(Q83+2),IF(Q83&lt;0,(-Q83),"0"))))</f>
        <v>#VALUE!</v>
      </c>
      <c r="BI83" s="589" t="str">
        <f>IF(Q83=1000,0,IF(Q83=-1000,11,IF(Q83&lt;-9,-(Q83-2),IF(Q83&gt;0,(Q83),"0"))))</f>
        <v/>
      </c>
      <c r="BJ83" s="589">
        <f>IF(Q83=1000,11,IF(Q83=-1000,0,IF(Q83&gt;0,11,IF(Q83&lt;0,(-Q83),"0"))))</f>
        <v>11</v>
      </c>
      <c r="BK83" s="589" t="str">
        <f>IF(Q83=1000,0,IF(Q83=-1000,11,IF(Q83&lt;0,11,IF(Q83&gt;0,(Q83),"0"))))</f>
        <v/>
      </c>
      <c r="BL83" s="593" t="str">
        <f>IF(Q83="","",IF(Q83&gt;9,BH83,BJ83))</f>
        <v/>
      </c>
      <c r="BM83" s="590" t="str">
        <f>IF(Q83="","","-")</f>
        <v/>
      </c>
      <c r="BN83" s="591" t="str">
        <f>IF(Q83="","",IF(Q83&lt;-9,BI83,BK83))</f>
        <v/>
      </c>
      <c r="BO83" s="589" t="e">
        <f>IF(R83=1000,11,IF(R83=-1000,0,IF(R83&gt;9,(R83+2),IF(R83&lt;0,(-R83),"0"))))</f>
        <v>#VALUE!</v>
      </c>
      <c r="BP83" s="589" t="str">
        <f>IF(R83=1000,0,IF(R83=-1000,11,IF(R83&lt;-9,-(R83-2),IF(R83&gt;0,(R83),"0"))))</f>
        <v/>
      </c>
      <c r="BQ83" s="589">
        <f>IF(R83=1000,11,IF(R83=-1000,0,IF(R83&gt;0,11,IF(R83&lt;0,(-R83),"0"))))</f>
        <v>11</v>
      </c>
      <c r="BR83" s="589" t="str">
        <f>IF(R83=1000,0,IF(R83=-1000,11,IF(R83&lt;0,11,IF(R83&gt;0,(R83),"0"))))</f>
        <v/>
      </c>
      <c r="BS83" s="593" t="str">
        <f>IF(R83="","",IF(R83&gt;9,BO83,BQ83))</f>
        <v/>
      </c>
      <c r="BT83" s="590" t="str">
        <f>IF(R83="","","-")</f>
        <v/>
      </c>
      <c r="BU83" s="591" t="str">
        <f>IF(R83="","",IF(R83&lt;-9,BP83,BR83))</f>
        <v/>
      </c>
      <c r="BV83" s="589" t="e">
        <f>IF(S83=1000,11,IF(S83=-1000,0,IF(S83&gt;9,(S83+2),IF(S83&lt;0,(-S83),"0"))))</f>
        <v>#VALUE!</v>
      </c>
      <c r="BW83" s="589" t="str">
        <f>IF(S83=1000,0,IF(S83=-1000,11,IF(S83&lt;-9,-(S83-2),IF(S83&gt;0,(S83),"0"))))</f>
        <v/>
      </c>
      <c r="BX83" s="589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593" t="str">
        <f>IF(S83="","",IF(S83&gt;9,BV83,BX83))</f>
        <v/>
      </c>
      <c r="CA83" s="590" t="str">
        <f>IF(S83="","","-")</f>
        <v/>
      </c>
      <c r="CB83" s="591" t="str">
        <f>IF(S83="","",IF(S83&lt;-9,BW83,BY83))</f>
        <v/>
      </c>
      <c r="CC83" s="596" t="str">
        <f>IF(O83="","",SUM(T83:X83))</f>
        <v/>
      </c>
      <c r="CD83" s="582" t="str">
        <f>IF(CC83="","","-")</f>
        <v/>
      </c>
      <c r="CE83" s="597" t="str">
        <f>IF(O83="","",SUM(Y83:AC83))</f>
        <v/>
      </c>
      <c r="CP83" s="32"/>
      <c r="CQ83" s="32"/>
    </row>
    <row r="84" spans="1:95" s="31" customFormat="1" ht="15" customHeight="1" thickBot="1" x14ac:dyDescent="0.25">
      <c r="A84" s="99" t="str">
        <f>IF(A79="","",A80)</f>
        <v/>
      </c>
      <c r="B84" s="99" t="str">
        <f>IF(B79="","",B79)</f>
        <v/>
      </c>
      <c r="C84" s="114">
        <v>5</v>
      </c>
      <c r="D84" s="115" t="str">
        <f>IF(A84="","",VLOOKUP(A84,СписокКМ!D:I,2,FALSE))</f>
        <v/>
      </c>
      <c r="E84" s="116"/>
      <c r="F84" s="117" t="str">
        <f>IF(B84="","",VLOOKUP(B84,СписокКМ!D:I,2,FALSE))</f>
        <v/>
      </c>
      <c r="G84" s="118"/>
      <c r="H84" s="119"/>
      <c r="I84" s="120"/>
      <c r="J84" s="120"/>
      <c r="K84" s="120"/>
      <c r="L84" s="121"/>
      <c r="M84" s="121"/>
      <c r="N84" s="122"/>
      <c r="O84" s="123" t="str">
        <f>IF(I84="","",IF(I84="0",1000,IF(I84="-0",-1000,I84*1)))</f>
        <v/>
      </c>
      <c r="P84" s="123" t="str">
        <f t="shared" si="48"/>
        <v/>
      </c>
      <c r="Q84" s="123" t="str">
        <f t="shared" si="48"/>
        <v/>
      </c>
      <c r="R84" s="123" t="str">
        <f t="shared" si="48"/>
        <v/>
      </c>
      <c r="S84" s="124" t="str">
        <f t="shared" si="48"/>
        <v/>
      </c>
      <c r="T84" s="125" t="str">
        <f t="shared" si="49"/>
        <v/>
      </c>
      <c r="U84" s="126" t="str">
        <f t="shared" si="49"/>
        <v/>
      </c>
      <c r="V84" s="126" t="str">
        <f t="shared" si="49"/>
        <v/>
      </c>
      <c r="W84" s="126" t="str">
        <f t="shared" si="49"/>
        <v/>
      </c>
      <c r="X84" s="126" t="str">
        <f t="shared" si="49"/>
        <v/>
      </c>
      <c r="Y84" s="127" t="str">
        <f t="shared" si="50"/>
        <v/>
      </c>
      <c r="Z84" s="127" t="str">
        <f t="shared" si="50"/>
        <v/>
      </c>
      <c r="AA84" s="127" t="str">
        <f t="shared" si="50"/>
        <v/>
      </c>
      <c r="AB84" s="127" t="str">
        <f t="shared" si="50"/>
        <v/>
      </c>
      <c r="AC84" s="127" t="str">
        <f t="shared" si="50"/>
        <v/>
      </c>
      <c r="AD84" s="128" t="str">
        <f>IF(CC84="","",IF(CC84&gt;CE84,1,-1))</f>
        <v/>
      </c>
      <c r="AE84" s="128" t="str">
        <f>IF(CC84="","",IF(CC84&lt;CE84,1,-1))</f>
        <v/>
      </c>
      <c r="AF84" s="129">
        <f>IF(CC84&gt;CE84,1,0)</f>
        <v>0</v>
      </c>
      <c r="AG84" s="130">
        <f>IF(CE84&gt;CC84,1,0)</f>
        <v>0</v>
      </c>
      <c r="AH84" s="131" t="str">
        <f>IF(O84="","",AX84*1)</f>
        <v/>
      </c>
      <c r="AI84" s="132" t="str">
        <f>IF(P84="","",BE84*1)</f>
        <v/>
      </c>
      <c r="AJ84" s="132" t="str">
        <f>IF(Q84="","",BL84*1)</f>
        <v/>
      </c>
      <c r="AK84" s="132" t="str">
        <f>IF(R84="","",BS84*1)</f>
        <v/>
      </c>
      <c r="AL84" s="132" t="str">
        <f>IF(S84="","",BZ84*1)</f>
        <v/>
      </c>
      <c r="AM84" s="133" t="str">
        <f>IF(O84="","",AZ84*1)</f>
        <v/>
      </c>
      <c r="AN84" s="133" t="str">
        <f>IF(P84="","",BG84*1)</f>
        <v/>
      </c>
      <c r="AO84" s="133" t="str">
        <f>IF(Q84="","",BN84*1)</f>
        <v/>
      </c>
      <c r="AP84" s="133" t="str">
        <f>IF(R84="","",BU84*1)</f>
        <v/>
      </c>
      <c r="AQ84" s="133" t="str">
        <f>IF(S84="","",CB84*1)</f>
        <v/>
      </c>
      <c r="AR84" s="134">
        <f>SUM(AH84:AL84)</f>
        <v>0</v>
      </c>
      <c r="AS84" s="135">
        <f>SUM(AM84:AQ84)</f>
        <v>0</v>
      </c>
      <c r="AT84" s="136">
        <f>IF(O84=1000,11,IF(O84=-1000,0,IF(O84&gt;0,11,IF(O84&lt;0,(-O84),"0"))))</f>
        <v>11</v>
      </c>
      <c r="AU84" s="137" t="str">
        <f>IF(O84=1000,0,IF(O84=-1000,11,IF(O84&lt;-9,-(O84-2),IF(O84&gt;0,(O84),"0"))))</f>
        <v/>
      </c>
      <c r="AV84" s="136" t="e">
        <f>IF(O84=1000,11,IF(O84=-1000,0,IF(O84&gt;9,(O84+2),IF(O84&lt;0,(-O84),"0"))))</f>
        <v>#VALUE!</v>
      </c>
      <c r="AW84" s="137" t="str">
        <f>IF(O84=1000,0,IF(O84=-1000,11,IF(O84&lt;0,11,IF(O84&gt;0,(O84),"0"))))</f>
        <v/>
      </c>
      <c r="AX84" s="138" t="str">
        <f>IF(O84="","",IF(O84&gt;9,AV84,AT84))</f>
        <v/>
      </c>
      <c r="AY84" s="139" t="str">
        <f>IF(O84="","","-")</f>
        <v/>
      </c>
      <c r="AZ84" s="140" t="str">
        <f>IF(O84="","",IF(O84&lt;-9,AU84,AW84))</f>
        <v/>
      </c>
      <c r="BA84" s="136" t="e">
        <f>IF(P84=1000,11,IF(P84=-1000,0,IF(P84&gt;9,(P84+2),IF(P84&lt;0,(-P84),"0"))))</f>
        <v>#VALUE!</v>
      </c>
      <c r="BB84" s="137" t="str">
        <f>IF(P84=1000,0,IF(P84=-1000,11,IF(P84&lt;-9,-(P84-2),IF(P84&gt;0,(P84),"0"))))</f>
        <v/>
      </c>
      <c r="BC84" s="137">
        <f>IF(P84=1000,11,IF(P84=-1000,0,IF(P84&gt;0,11,IF(P84&lt;0,(-P84),"0"))))</f>
        <v>11</v>
      </c>
      <c r="BD84" s="137" t="str">
        <f>IF(P84=1000,0,IF(P84=-1000,11,IF(P84&lt;0,11,IF(P84&gt;0,(P84),"0"))))</f>
        <v/>
      </c>
      <c r="BE84" s="138" t="str">
        <f>IF(P84="","",IF(P84&gt;9,BA84,BC84))</f>
        <v/>
      </c>
      <c r="BF84" s="139" t="str">
        <f>IF(P84="","","-")</f>
        <v/>
      </c>
      <c r="BG84" s="140" t="str">
        <f>IF(P84="","",IF(P84&lt;-9,BB84,BD84))</f>
        <v/>
      </c>
      <c r="BH84" s="136" t="e">
        <f>IF(Q84=1000,11,IF(Q84=-1000,0,IF(Q84&gt;9,(Q84+2),IF(Q84&lt;0,(-Q84),"0"))))</f>
        <v>#VALUE!</v>
      </c>
      <c r="BI84" s="137" t="str">
        <f>IF(Q84=1000,0,IF(Q84=-1000,11,IF(Q84&lt;-9,-(Q84-2),IF(Q84&gt;0,(Q84),"0"))))</f>
        <v/>
      </c>
      <c r="BJ84" s="137">
        <f>IF(Q84=1000,11,IF(Q84=-1000,0,IF(Q84&gt;0,11,IF(Q84&lt;0,(-Q84),"0"))))</f>
        <v>11</v>
      </c>
      <c r="BK84" s="137" t="str">
        <f>IF(Q84=1000,0,IF(Q84=-1000,11,IF(Q84&lt;0,11,IF(Q84&gt;0,(Q84),"0"))))</f>
        <v/>
      </c>
      <c r="BL84" s="138" t="str">
        <f>IF(Q84="","",IF(Q84&gt;9,BH84,BJ84))</f>
        <v/>
      </c>
      <c r="BM84" s="139" t="str">
        <f>IF(Q84="","","-")</f>
        <v/>
      </c>
      <c r="BN84" s="140" t="str">
        <f>IF(Q84="","",IF(Q84&lt;-9,BI84,BK84))</f>
        <v/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 t="str">
        <f>IF(O84="","",SUM(T84:X84))</f>
        <v/>
      </c>
      <c r="CD84" s="143" t="str">
        <f>IF(CC84="","","-")</f>
        <v/>
      </c>
      <c r="CE84" s="144" t="str">
        <f>IF(O84="","",SUM(Y84:AC84))</f>
        <v/>
      </c>
      <c r="CP84" s="32"/>
      <c r="CQ84" s="32"/>
    </row>
    <row r="85" spans="1:95" s="31" customFormat="1" ht="15" customHeight="1" thickBot="1" x14ac:dyDescent="0.25">
      <c r="A85" s="145"/>
      <c r="B85" s="145"/>
      <c r="C85" s="145"/>
      <c r="D85" s="146"/>
      <c r="E85" s="147"/>
      <c r="F85" s="148"/>
      <c r="G85" s="149"/>
      <c r="H85" s="150"/>
      <c r="I85" s="151"/>
      <c r="J85" s="151"/>
      <c r="K85" s="151"/>
      <c r="L85" s="151"/>
      <c r="M85" s="151"/>
      <c r="N85" s="150"/>
      <c r="O85" s="152"/>
      <c r="P85" s="152"/>
      <c r="Q85" s="152"/>
      <c r="R85" s="152"/>
      <c r="S85" s="152"/>
      <c r="T85" s="153"/>
      <c r="U85" s="153"/>
      <c r="V85" s="153"/>
      <c r="W85" s="153"/>
      <c r="X85" s="153"/>
      <c r="Y85" s="154"/>
      <c r="Z85" s="154"/>
      <c r="AA85" s="154"/>
      <c r="AB85" s="154"/>
      <c r="AC85" s="154"/>
      <c r="AD85" s="155"/>
      <c r="AE85" s="155"/>
      <c r="AF85" s="156"/>
      <c r="AG85" s="156"/>
      <c r="AH85" s="157"/>
      <c r="AI85" s="157"/>
      <c r="AJ85" s="157"/>
      <c r="AK85" s="157"/>
      <c r="AL85" s="157"/>
      <c r="AM85" s="158"/>
      <c r="AN85" s="158"/>
      <c r="AO85" s="158"/>
      <c r="AP85" s="158"/>
      <c r="AQ85" s="158"/>
      <c r="AR85" s="159"/>
      <c r="AS85" s="159"/>
      <c r="AT85" s="160"/>
      <c r="AU85" s="160"/>
      <c r="AV85" s="160"/>
      <c r="AW85" s="160"/>
      <c r="AX85" s="161"/>
      <c r="AY85" s="161"/>
      <c r="AZ85" s="161"/>
      <c r="BA85" s="160"/>
      <c r="BB85" s="160"/>
      <c r="BC85" s="160"/>
      <c r="BD85" s="160"/>
      <c r="BE85" s="161"/>
      <c r="BF85" s="161"/>
      <c r="BG85" s="161"/>
      <c r="BH85" s="160"/>
      <c r="BI85" s="160"/>
      <c r="BJ85" s="160"/>
      <c r="BK85" s="160"/>
      <c r="BL85" s="161"/>
      <c r="BM85" s="161"/>
      <c r="BN85" s="161"/>
      <c r="BO85" s="160"/>
      <c r="BP85" s="160"/>
      <c r="BQ85" s="160"/>
      <c r="BR85" s="160"/>
      <c r="BS85" s="161"/>
      <c r="BT85" s="161"/>
      <c r="BU85" s="161"/>
      <c r="BV85" s="160"/>
      <c r="BW85" s="160"/>
      <c r="BX85" s="160"/>
      <c r="BY85" s="160"/>
      <c r="BZ85" s="161"/>
      <c r="CA85" s="161"/>
      <c r="CB85" s="161"/>
      <c r="CC85" s="162"/>
      <c r="CD85" s="163"/>
      <c r="CE85" s="164"/>
      <c r="CP85" s="32"/>
      <c r="CQ85" s="32"/>
    </row>
    <row r="86" spans="1:95" s="31" customFormat="1" ht="31.5" customHeight="1" thickBot="1" x14ac:dyDescent="0.25">
      <c r="A86" s="34">
        <v>34</v>
      </c>
      <c r="B86" s="35"/>
      <c r="C86" s="1225">
        <f>1+C77</f>
        <v>10</v>
      </c>
      <c r="D86" s="1227" t="str">
        <f>IF(A86="","",VLOOKUP(A86,СписокКМ!$A$186:$D$248,3,FALSE))</f>
        <v>Челябинская область</v>
      </c>
      <c r="E86" s="1228" t="str">
        <f>IF(B86="","",VLOOKUP(B86,СписокКМ!E:J,2,FALSE))</f>
        <v/>
      </c>
      <c r="F86" s="1231" t="str">
        <f>IF(B86="","",VLOOKUP(B86,СписокКМ!$A$186:$D$248,3,FALSE))</f>
        <v/>
      </c>
      <c r="G86" s="1232" t="e">
        <f>IF(D86="","",VLOOKUP(D86,СписокКМ!G:L,2,FALSE))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>
        <f>IF(A86="","",VLOOKUP(A86,'[60]Протокол команд'!A:K,8,FALSE))</f>
        <v>0</v>
      </c>
      <c r="U86" s="39">
        <f>T86*5-4</f>
        <v>-4</v>
      </c>
      <c r="V86" s="39">
        <f>T86*5</f>
        <v>0</v>
      </c>
      <c r="W86" s="39" t="str">
        <f>CONCATENATE(U86,"-",V86)</f>
        <v>-4-0</v>
      </c>
      <c r="X86" s="39">
        <f>IF(A86="","",VLOOKUP(A86,'[60]Протокол команд'!A:K,10,FALSE))</f>
        <v>0</v>
      </c>
      <c r="Y86" s="39">
        <f>X86*5-4</f>
        <v>-4</v>
      </c>
      <c r="Z86" s="39">
        <f>X86*5</f>
        <v>0</v>
      </c>
      <c r="AA86" s="39" t="str">
        <f>CONCATENATE(Y86,"-",Z86)</f>
        <v>-4-0</v>
      </c>
      <c r="AB86" s="1241" t="str">
        <f>IF(O88="","",SUM(AF88:AF93))</f>
        <v/>
      </c>
      <c r="AC86" s="1242"/>
      <c r="AD86" s="1243"/>
      <c r="AE86" s="1242" t="str">
        <f>IF(O88="","",SUM(AG88:AG93))</f>
        <v/>
      </c>
      <c r="AF86" s="1242"/>
      <c r="AG86" s="1264"/>
      <c r="AH86" s="1241">
        <f>SUM(CC88:CC93)</f>
        <v>0</v>
      </c>
      <c r="AI86" s="1242"/>
      <c r="AJ86" s="1243"/>
      <c r="AK86" s="1242">
        <f>SUM(CE88:CE93)</f>
        <v>0</v>
      </c>
      <c r="AL86" s="1242"/>
      <c r="AM86" s="1264"/>
      <c r="AN86" s="1265">
        <f>SUM(AR88:AR93)</f>
        <v>0</v>
      </c>
      <c r="AO86" s="1266"/>
      <c r="AP86" s="1267"/>
      <c r="AQ86" s="1266">
        <f>SUM(AS88:AS93)</f>
        <v>0</v>
      </c>
      <c r="AR86" s="1266"/>
      <c r="AS86" s="1268"/>
      <c r="AT86" s="1314" t="str">
        <f>IF(A86="","",VLOOKUP(A86,'[60]Протокол команд'!A:Z,14,FALSE))</f>
        <v>Матч  2 / 1/8 финала</v>
      </c>
      <c r="AU86" s="1315"/>
      <c r="AV86" s="1315"/>
      <c r="AW86" s="1315"/>
      <c r="AX86" s="1315"/>
      <c r="AY86" s="1315"/>
      <c r="AZ86" s="1315"/>
      <c r="BA86" s="1315"/>
      <c r="BB86" s="1315"/>
      <c r="BC86" s="1315"/>
      <c r="BD86" s="1315"/>
      <c r="BE86" s="1315"/>
      <c r="BF86" s="1315"/>
      <c r="BG86" s="1315"/>
      <c r="BH86" s="1315"/>
      <c r="BI86" s="1315"/>
      <c r="BJ86" s="1315"/>
      <c r="BK86" s="1315"/>
      <c r="BL86" s="1315"/>
      <c r="BM86" s="1315"/>
      <c r="BN86" s="1315"/>
      <c r="BO86" s="1315"/>
      <c r="BP86" s="1315"/>
      <c r="BQ86" s="1315"/>
      <c r="BR86" s="1315"/>
      <c r="BS86" s="1315"/>
      <c r="BT86" s="1315"/>
      <c r="BU86" s="1315"/>
      <c r="BV86" s="1315"/>
      <c r="BW86" s="1315"/>
      <c r="BX86" s="1315"/>
      <c r="BY86" s="1315"/>
      <c r="BZ86" s="1315"/>
      <c r="CA86" s="1315"/>
      <c r="CB86" s="1316"/>
      <c r="CC86" s="1254" t="str">
        <f>IF(O88="","",SUM(AF88:AF93))</f>
        <v/>
      </c>
      <c r="CD86" s="1256" t="str">
        <f>IF(CC86="","","-")</f>
        <v/>
      </c>
      <c r="CE86" s="1258" t="str">
        <f>IF(O88="","",SUM(AG88:AG93))</f>
        <v/>
      </c>
      <c r="CP86" s="32"/>
      <c r="CQ86" s="32"/>
    </row>
    <row r="87" spans="1:95" s="31" customFormat="1" ht="13.5" customHeight="1" x14ac:dyDescent="0.2">
      <c r="A87" s="40"/>
      <c r="B87" s="40"/>
      <c r="C87" s="1226"/>
      <c r="D87" s="1229" t="str">
        <f>IF(A87="","",VLOOKUP(A87,СписокКМ!D:I,2,FALSE))</f>
        <v/>
      </c>
      <c r="E87" s="1230" t="str">
        <f>IF(B87="","",VLOOKUP(B87,СписокКМ!E:J,2,FALSE))</f>
        <v/>
      </c>
      <c r="F87" s="1233" t="str">
        <f>IF(C87="","",VLOOKUP(C87,СписокКМ!F:K,2,FALSE))</f>
        <v/>
      </c>
      <c r="G87" s="1234" t="str">
        <f>IF(D87="","",VLOOKUP(D87,СписокКМ!G:L,2,FALSE))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x14ac:dyDescent="0.2">
      <c r="A88" s="43"/>
      <c r="B88" s="44"/>
      <c r="C88" s="580">
        <v>1</v>
      </c>
      <c r="D88" s="46" t="str">
        <f>IF(A88="","",VLOOKUP(A88,СписокКМ!D:I,2,FALSE))</f>
        <v/>
      </c>
      <c r="E88" s="47"/>
      <c r="F88" s="48" t="str">
        <f>IF(B88="","",VLOOKUP(B88,СписокКМ!D:I,2,FALSE))</f>
        <v/>
      </c>
      <c r="G88" s="49"/>
      <c r="H88" s="50"/>
      <c r="I88" s="51"/>
      <c r="J88" s="51"/>
      <c r="K88" s="51"/>
      <c r="L88" s="51"/>
      <c r="M88" s="51"/>
      <c r="N88" s="52"/>
      <c r="O88" s="53" t="str">
        <f>IF(I88="","",IF(I88="0",1000,IF(I88="-0",-1000,I88*1)))</f>
        <v/>
      </c>
      <c r="P88" s="53" t="str">
        <f t="shared" ref="P88:S89" si="51">IF(J88="","",IF(J88="0",1000,IF(J88="-0",-1000,J88*1)))</f>
        <v/>
      </c>
      <c r="Q88" s="53" t="str">
        <f t="shared" si="51"/>
        <v/>
      </c>
      <c r="R88" s="53" t="str">
        <f t="shared" si="51"/>
        <v/>
      </c>
      <c r="S88" s="54" t="str">
        <f t="shared" si="51"/>
        <v/>
      </c>
      <c r="T88" s="55" t="str">
        <f t="shared" ref="T88:X89" si="52">IF(O88="","",IF(O88&gt;0,1,0))</f>
        <v/>
      </c>
      <c r="U88" s="56" t="str">
        <f t="shared" si="52"/>
        <v/>
      </c>
      <c r="V88" s="56" t="str">
        <f t="shared" si="52"/>
        <v/>
      </c>
      <c r="W88" s="56" t="str">
        <f t="shared" si="52"/>
        <v/>
      </c>
      <c r="X88" s="56" t="str">
        <f t="shared" si="52"/>
        <v/>
      </c>
      <c r="Y88" s="57" t="str">
        <f t="shared" ref="Y88:AC89" si="53">IF(O88="","",IF(O88&lt;0,1,0))</f>
        <v/>
      </c>
      <c r="Z88" s="57" t="str">
        <f t="shared" si="53"/>
        <v/>
      </c>
      <c r="AA88" s="57" t="str">
        <f t="shared" si="53"/>
        <v/>
      </c>
      <c r="AB88" s="57" t="str">
        <f t="shared" si="53"/>
        <v/>
      </c>
      <c r="AC88" s="57" t="str">
        <f t="shared" si="53"/>
        <v/>
      </c>
      <c r="AD88" s="58" t="str">
        <f>IF(CC88="","",IF(CC88&gt;CE88,1,-1))</f>
        <v/>
      </c>
      <c r="AE88" s="58" t="str">
        <f>IF(CC88="","",IF(CC88&lt;CE88,1,-1))</f>
        <v/>
      </c>
      <c r="AF88" s="59">
        <f>IF(CC88&gt;CE88,1,0)</f>
        <v>0</v>
      </c>
      <c r="AG88" s="60">
        <f>IF(CE88&gt;CC88,1,0)</f>
        <v>0</v>
      </c>
      <c r="AH88" s="61" t="str">
        <f>IF(O88="","",AX88*1)</f>
        <v/>
      </c>
      <c r="AI88" s="62" t="str">
        <f>IF(P88="","",BE88*1)</f>
        <v/>
      </c>
      <c r="AJ88" s="62" t="str">
        <f>IF(Q88="","",BL88*1)</f>
        <v/>
      </c>
      <c r="AK88" s="62" t="str">
        <f>IF(R88="","",BS88*1)</f>
        <v/>
      </c>
      <c r="AL88" s="62" t="str">
        <f>IF(S88="","",BZ88*1)</f>
        <v/>
      </c>
      <c r="AM88" s="63" t="str">
        <f>IF(O88="","",AZ88*1)</f>
        <v/>
      </c>
      <c r="AN88" s="63" t="str">
        <f>IF(P88="","",BG88*1)</f>
        <v/>
      </c>
      <c r="AO88" s="63" t="str">
        <f>IF(Q88="","",BN88*1)</f>
        <v/>
      </c>
      <c r="AP88" s="63" t="str">
        <f>IF(R88="","",BU88*1)</f>
        <v/>
      </c>
      <c r="AQ88" s="63" t="str">
        <f>IF(S88="","",CB88*1)</f>
        <v/>
      </c>
      <c r="AR88" s="64">
        <f>SUM(AH88:AL88)</f>
        <v>0</v>
      </c>
      <c r="AS88" s="65">
        <f>SUM(AM88:AQ88)</f>
        <v>0</v>
      </c>
      <c r="AT88" s="66">
        <f>IF(O88=1000,11,IF(O88=-1000,0,IF(O88&gt;0,11,IF(O88&lt;0,(-O88),"0"))))</f>
        <v>11</v>
      </c>
      <c r="AU88" s="67" t="str">
        <f>IF(O88=1000,0,IF(O88=-1000,11,IF(O88&lt;-9,-(O88-2),IF(O88&gt;0,(O88),"0"))))</f>
        <v/>
      </c>
      <c r="AV88" s="66" t="e">
        <f>IF(O88=1000,11,IF(O88=-1000,0,IF(O88&lt;9,11,IF(O88&gt;9,(O88+2),"0"))))</f>
        <v>#VALUE!</v>
      </c>
      <c r="AW88" s="67" t="str">
        <f>IF(O88=1000,0,IF(O88=-1000,11,IF(O88&lt;0,11,IF(O88&gt;0,(O88),"0"))))</f>
        <v/>
      </c>
      <c r="AX88" s="68" t="str">
        <f>IF(O88="","",IF(O88&gt;9,AV88,AT88))</f>
        <v/>
      </c>
      <c r="AY88" s="69" t="str">
        <f>IF(O88="","","-")</f>
        <v/>
      </c>
      <c r="AZ88" s="70" t="str">
        <f>IF(O88="","",IF(O88&lt;-9,AU88,AW88))</f>
        <v/>
      </c>
      <c r="BA88" s="66" t="e">
        <f>IF(P88=1000,11,IF(P88=-1000,0,IF(P88&gt;9,(P88+2),IF(P88&lt;0,(-P88),"0"))))</f>
        <v>#VALUE!</v>
      </c>
      <c r="BB88" s="67" t="str">
        <f>IF(P88=1000,0,IF(P88=-1000,11,IF(P88&lt;-9,-(P88-2),IF(P88&gt;0,(P88),"0"))))</f>
        <v/>
      </c>
      <c r="BC88" s="67">
        <f>IF(P88=1000,11,IF(P88=-1000,0,IF(P88&gt;0,11,IF(P88&lt;0,(-P88),"0"))))</f>
        <v>11</v>
      </c>
      <c r="BD88" s="67" t="str">
        <f>IF(P88=1000,0,IF(P88=-1000,11,IF(P88&lt;0,11,IF(P88&gt;0,(P88),"0"))))</f>
        <v/>
      </c>
      <c r="BE88" s="68" t="str">
        <f>IF(P88="","",IF(P88&gt;9,BA88,BC88))</f>
        <v/>
      </c>
      <c r="BF88" s="69" t="str">
        <f>IF(P88="","","-")</f>
        <v/>
      </c>
      <c r="BG88" s="70" t="str">
        <f>IF(P88="","",IF(P88&lt;-9,BB88,BD88))</f>
        <v/>
      </c>
      <c r="BH88" s="66" t="e">
        <f>IF(Q88=1000,11,IF(Q88=-1000,0,IF(Q88&gt;9,(Q88+2),IF(Q88&lt;0,(-Q88),"0"))))</f>
        <v>#VALUE!</v>
      </c>
      <c r="BI88" s="67" t="str">
        <f>IF(Q88=1000,0,IF(Q88=-1000,11,IF(Q88&lt;-9,-(Q88-2),IF(Q88&gt;0,(Q88),"0"))))</f>
        <v/>
      </c>
      <c r="BJ88" s="67">
        <f>IF(Q88=1000,11,IF(Q88=-1000,0,IF(Q88&gt;0,11,IF(Q88&lt;0,(-Q88),"0"))))</f>
        <v>11</v>
      </c>
      <c r="BK88" s="67" t="str">
        <f>IF(Q88=1000,0,IF(Q88=-1000,11,IF(Q88&lt;0,11,IF(Q88&gt;0,(Q88),"0"))))</f>
        <v/>
      </c>
      <c r="BL88" s="68" t="str">
        <f>IF(Q88="","",IF(Q88&gt;9,BH88,BJ88))</f>
        <v/>
      </c>
      <c r="BM88" s="69" t="str">
        <f>IF(Q88="","","-")</f>
        <v/>
      </c>
      <c r="BN88" s="70" t="str">
        <f>IF(Q88="","",IF(Q88&lt;-9,BI88,BK88))</f>
        <v/>
      </c>
      <c r="BO88" s="67" t="e">
        <f>IF(R88=1000,11,IF(R88=-1000,0,IF(R88&gt;9,(R88+2),IF(R88&lt;0,(-R88),"0"))))</f>
        <v>#VALUE!</v>
      </c>
      <c r="BP88" s="67" t="str">
        <f>IF(R88=1000,0,IF(R88=-1000,11,IF(R88&lt;-9,-(R88-2),IF(R88&gt;0,(R88),"0"))))</f>
        <v/>
      </c>
      <c r="BQ88" s="67">
        <f>IF(R88=1000,11,IF(R88=-1000,0,IF(R88&gt;0,11,IF(R88&lt;0,(-R88),"0"))))</f>
        <v>11</v>
      </c>
      <c r="BR88" s="67" t="str">
        <f>IF(R88=1000,0,IF(R88=-1000,11,IF(R88&lt;0,11,IF(R88&gt;0,(R88),"0"))))</f>
        <v/>
      </c>
      <c r="BS88" s="68" t="str">
        <f>IF(R88="","",IF(R88&gt;9,BO88,BQ88))</f>
        <v/>
      </c>
      <c r="BT88" s="69" t="str">
        <f>IF(R88="","","-")</f>
        <v/>
      </c>
      <c r="BU88" s="70" t="str">
        <f>IF(R88="","",IF(R88&lt;-9,BP88,BR88))</f>
        <v/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 t="str">
        <f>IF(O88="","",SUM(T88:X88))</f>
        <v/>
      </c>
      <c r="CD88" s="73" t="str">
        <f>IF(CC88="","","-")</f>
        <v/>
      </c>
      <c r="CE88" s="74" t="str">
        <f>IF(O88="","",SUM(Y88:AC88))</f>
        <v/>
      </c>
      <c r="CP88" s="32"/>
      <c r="CQ88" s="32"/>
    </row>
    <row r="89" spans="1:95" s="31" customFormat="1" ht="15" customHeight="1" x14ac:dyDescent="0.2">
      <c r="A89" s="43"/>
      <c r="B89" s="44"/>
      <c r="C89" s="75">
        <v>2</v>
      </c>
      <c r="D89" s="76" t="str">
        <f>IF(A89="","",VLOOKUP(A89,СписокКМ!D:I,2,FALSE))</f>
        <v/>
      </c>
      <c r="E89" s="47"/>
      <c r="F89" s="77" t="str">
        <f>IF(B89="","",VLOOKUP(B89,СписокКМ!D:I,2,FALSE))</f>
        <v/>
      </c>
      <c r="G89" s="49"/>
      <c r="H89" s="41"/>
      <c r="I89" s="581"/>
      <c r="J89" s="581"/>
      <c r="K89" s="581"/>
      <c r="L89" s="581"/>
      <c r="M89" s="51"/>
      <c r="N89" s="42"/>
      <c r="O89" s="79" t="str">
        <f>IF(I89="","",IF(I89="0",1000,IF(I89="-0",-1000,I89*1)))</f>
        <v/>
      </c>
      <c r="P89" s="79" t="str">
        <f t="shared" si="51"/>
        <v/>
      </c>
      <c r="Q89" s="79" t="str">
        <f t="shared" si="51"/>
        <v/>
      </c>
      <c r="R89" s="79" t="str">
        <f t="shared" si="51"/>
        <v/>
      </c>
      <c r="S89" s="80" t="str">
        <f t="shared" si="51"/>
        <v/>
      </c>
      <c r="T89" s="55" t="str">
        <f t="shared" si="52"/>
        <v/>
      </c>
      <c r="U89" s="56" t="str">
        <f t="shared" si="52"/>
        <v/>
      </c>
      <c r="V89" s="56" t="str">
        <f t="shared" si="52"/>
        <v/>
      </c>
      <c r="W89" s="56" t="str">
        <f t="shared" si="52"/>
        <v/>
      </c>
      <c r="X89" s="56" t="str">
        <f t="shared" si="52"/>
        <v/>
      </c>
      <c r="Y89" s="57" t="str">
        <f t="shared" si="53"/>
        <v/>
      </c>
      <c r="Z89" s="57" t="str">
        <f t="shared" si="53"/>
        <v/>
      </c>
      <c r="AA89" s="57" t="str">
        <f t="shared" si="53"/>
        <v/>
      </c>
      <c r="AB89" s="57" t="str">
        <f t="shared" si="53"/>
        <v/>
      </c>
      <c r="AC89" s="57" t="str">
        <f t="shared" si="53"/>
        <v/>
      </c>
      <c r="AD89" s="58" t="str">
        <f>IF(CC89="","",IF(CC89&gt;CE89,1,-1))</f>
        <v/>
      </c>
      <c r="AE89" s="58" t="str">
        <f>IF(CC89="","",IF(CC89&lt;CE89,1,-1))</f>
        <v/>
      </c>
      <c r="AF89" s="59">
        <f>IF(CC89&gt;CE89,1,0)</f>
        <v>0</v>
      </c>
      <c r="AG89" s="60">
        <f>IF(CE89&gt;CC89,1,0)</f>
        <v>0</v>
      </c>
      <c r="AH89" s="81" t="str">
        <f>IF(O89="","",AX89*1)</f>
        <v/>
      </c>
      <c r="AI89" s="584" t="str">
        <f>IF(P89="","",BE89*1)</f>
        <v/>
      </c>
      <c r="AJ89" s="584" t="str">
        <f>IF(Q89="","",BL89*1)</f>
        <v/>
      </c>
      <c r="AK89" s="584" t="str">
        <f>IF(R89="","",BS89*1)</f>
        <v/>
      </c>
      <c r="AL89" s="584" t="str">
        <f>IF(S89="","",BZ89*1)</f>
        <v/>
      </c>
      <c r="AM89" s="594" t="str">
        <f>IF(O89="","",AZ89*1)</f>
        <v/>
      </c>
      <c r="AN89" s="594" t="str">
        <f>IF(P89="","",BG89*1)</f>
        <v/>
      </c>
      <c r="AO89" s="594" t="str">
        <f>IF(Q89="","",BN89*1)</f>
        <v/>
      </c>
      <c r="AP89" s="594" t="str">
        <f>IF(R89="","",BU89*1)</f>
        <v/>
      </c>
      <c r="AQ89" s="594" t="str">
        <f>IF(S89="","",CB89*1)</f>
        <v/>
      </c>
      <c r="AR89" s="64">
        <f>SUM(AH89:AL89)</f>
        <v>0</v>
      </c>
      <c r="AS89" s="65">
        <f>SUM(AM89:AQ89)</f>
        <v>0</v>
      </c>
      <c r="AT89" s="66">
        <f>IF(O89=1000,11,IF(O89=-1000,0,IF(O89&gt;0,11,IF(O89&lt;0,(-O89),"0"))))</f>
        <v>11</v>
      </c>
      <c r="AU89" s="67" t="str">
        <f>IF(O89=1000,0,IF(O89=-1000,11,IF(O89&lt;-9,-(O89-2),IF(O89&gt;0,(O89),"0"))))</f>
        <v/>
      </c>
      <c r="AV89" s="66" t="e">
        <f>IF(O89=1000,11,IF(O89=-1000,0,IF(O89&gt;9,(O89+2),IF(O89&lt;0,(-O89),"0"))))</f>
        <v>#VALUE!</v>
      </c>
      <c r="AW89" s="67" t="str">
        <f>IF(O89=1000,0,IF(O89=-1000,11,IF(O89&lt;0,11,IF(O89&gt;0,(O89),"0"))))</f>
        <v/>
      </c>
      <c r="AX89" s="593" t="str">
        <f>IF(O89="","",IF(O89&gt;9,AV89,AT89))</f>
        <v/>
      </c>
      <c r="AY89" s="590" t="str">
        <f>IF(O89="","","-")</f>
        <v/>
      </c>
      <c r="AZ89" s="591" t="str">
        <f>IF(O89="","",IF(O89&lt;-9,AU89,AW89))</f>
        <v/>
      </c>
      <c r="BA89" s="66" t="e">
        <f>IF(P89=1000,11,IF(P89=-1000,0,IF(P89&gt;9,(P89+2),IF(P89&lt;0,(-P89),"0"))))</f>
        <v>#VALUE!</v>
      </c>
      <c r="BB89" s="67" t="str">
        <f>IF(P89=1000,0,IF(P89=-1000,11,IF(P89&lt;-9,-(P89-2),IF(P89&gt;0,(P89),"0"))))</f>
        <v/>
      </c>
      <c r="BC89" s="67">
        <f>IF(P89=1000,11,IF(P89=-1000,0,IF(P89&gt;0,11,IF(P89&lt;0,(-P89),"0"))))</f>
        <v>11</v>
      </c>
      <c r="BD89" s="67" t="str">
        <f>IF(P89=1000,0,IF(P89=-1000,11,IF(P89&lt;0,11,IF(P89&gt;0,(P89),"0"))))</f>
        <v/>
      </c>
      <c r="BE89" s="593" t="str">
        <f>IF(P89="","",IF(P89&gt;9,BA89,BC89))</f>
        <v/>
      </c>
      <c r="BF89" s="590" t="str">
        <f>IF(P89="","","-")</f>
        <v/>
      </c>
      <c r="BG89" s="591" t="str">
        <f>IF(P89="","",IF(P89&lt;-9,BB89,BD89))</f>
        <v/>
      </c>
      <c r="BH89" s="66" t="e">
        <f>IF(Q89=1000,11,IF(Q89=-1000,0,IF(Q89&gt;9,(Q89+2),IF(Q89&lt;0,(-Q89),"0"))))</f>
        <v>#VALUE!</v>
      </c>
      <c r="BI89" s="67" t="str">
        <f>IF(Q89=1000,0,IF(Q89=-1000,11,IF(Q89&lt;-9,-(Q89-2),IF(Q89&gt;0,(Q89),"0"))))</f>
        <v/>
      </c>
      <c r="BJ89" s="67">
        <f>IF(Q89=1000,11,IF(Q89=-1000,0,IF(Q89&gt;0,11,IF(Q89&lt;0,(-Q89),"0"))))</f>
        <v>11</v>
      </c>
      <c r="BK89" s="67" t="str">
        <f>IF(Q89=1000,0,IF(Q89=-1000,11,IF(Q89&lt;0,11,IF(Q89&gt;0,(Q89),"0"))))</f>
        <v/>
      </c>
      <c r="BL89" s="593" t="str">
        <f>IF(Q89="","",IF(Q89&gt;9,BH89,BJ89))</f>
        <v/>
      </c>
      <c r="BM89" s="590" t="str">
        <f>IF(Q89="","","-")</f>
        <v/>
      </c>
      <c r="BN89" s="591" t="str">
        <f>IF(Q89="","",IF(Q89&lt;-9,BI89,BK89))</f>
        <v/>
      </c>
      <c r="BO89" s="67" t="e">
        <f>IF(R89=1000,11,IF(R89=-1000,0,IF(R89&gt;9,(R89+2),IF(R89&lt;0,(-R89),"0"))))</f>
        <v>#VALUE!</v>
      </c>
      <c r="BP89" s="67" t="str">
        <f>IF(R89=1000,0,IF(R89=-1000,11,IF(R89&lt;-9,-(R89-2),IF(R89&gt;0,(R89),"0"))))</f>
        <v/>
      </c>
      <c r="BQ89" s="67">
        <f>IF(R89=1000,11,IF(R89=-1000,0,IF(R89&gt;0,11,IF(R89&lt;0,(-R89),"0"))))</f>
        <v>11</v>
      </c>
      <c r="BR89" s="67" t="str">
        <f>IF(R89=1000,0,IF(R89=-1000,11,IF(R89&lt;0,11,IF(R89&gt;0,(R89),"0"))))</f>
        <v/>
      </c>
      <c r="BS89" s="593" t="str">
        <f>IF(R89="","",IF(R89&gt;9,BO89,BQ89))</f>
        <v/>
      </c>
      <c r="BT89" s="590" t="str">
        <f>IF(R89="","","-")</f>
        <v/>
      </c>
      <c r="BU89" s="591" t="str">
        <f>IF(R89="","",IF(R89&lt;-9,BP89,BR89))</f>
        <v/>
      </c>
      <c r="BV89" s="67" t="e">
        <f>IF(S89=1000,11,IF(S89=-1000,0,IF(S89&gt;9,(S89+2),IF(S89&lt;0,(-S89),"0"))))</f>
        <v>#VALUE!</v>
      </c>
      <c r="BW89" s="67" t="str">
        <f>IF(S89=1000,0,IF(S89=-1000,11,IF(S89&lt;-9,-(S89-2),IF(S89&gt;0,(S89),"0"))))</f>
        <v/>
      </c>
      <c r="BX89" s="67">
        <f>IF(S89=1000,11,IF(S89=-1000,0,IF(S89&gt;0,11,IF(S89&lt;0,(-S89),"0"))))</f>
        <v>11</v>
      </c>
      <c r="BY89" s="71" t="str">
        <f>IF(S89=1000,0,IF(S89=-1000,11,IF(S89&lt;0,11,IF(S89&gt;0,(S89),"0"))))</f>
        <v/>
      </c>
      <c r="BZ89" s="593" t="str">
        <f>IF(S89="","",IF(S89&gt;9,BV89,BX89))</f>
        <v/>
      </c>
      <c r="CA89" s="590" t="str">
        <f>IF(S89="","","-")</f>
        <v/>
      </c>
      <c r="CB89" s="591" t="str">
        <f>IF(S89="","",IF(S89&lt;-9,BW89,BY89))</f>
        <v/>
      </c>
      <c r="CC89" s="596" t="str">
        <f>IF(O89="","",SUM(T89:X89))</f>
        <v/>
      </c>
      <c r="CD89" s="582" t="str">
        <f>IF(CC89="","","-")</f>
        <v/>
      </c>
      <c r="CE89" s="597" t="str">
        <f>IF(O89="","",SUM(Y89:AC89))</f>
        <v/>
      </c>
      <c r="CP89" s="32"/>
      <c r="CQ89" s="32"/>
    </row>
    <row r="90" spans="1:95" s="31" customFormat="1" ht="15" customHeight="1" x14ac:dyDescent="0.2">
      <c r="A90" s="43"/>
      <c r="B90" s="44"/>
      <c r="C90" s="1250">
        <v>3</v>
      </c>
      <c r="D90" s="76" t="str">
        <f>IF(A90="","",VLOOKUP(A90,СписокКМ!D:I,2,FALSE))</f>
        <v/>
      </c>
      <c r="E90" s="47"/>
      <c r="F90" s="77" t="str">
        <f>IF(B90="","",VLOOKUP(B90,СписокКМ!D:I,2,FALSE))</f>
        <v/>
      </c>
      <c r="G90" s="49"/>
      <c r="H90" s="41"/>
      <c r="I90" s="1252"/>
      <c r="J90" s="1252"/>
      <c r="K90" s="1252"/>
      <c r="L90" s="1252"/>
      <c r="M90" s="1252"/>
      <c r="N90" s="42"/>
      <c r="O90" s="1244" t="str">
        <f>IF(I90="","",IF(I90="0",1000,IF(I90="-0",-1000,I90*1)))</f>
        <v/>
      </c>
      <c r="P90" s="1244" t="str">
        <f>IF(J90="","",IF(J90="0",1000,IF(J90="-0",-1000,J90*1)))</f>
        <v/>
      </c>
      <c r="Q90" s="1244" t="str">
        <f>IF(K90="","",IF(K90="0",1000,IF(K90="-0",-1000,K90*1)))</f>
        <v/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 t="str">
        <f>IF(O90="","",IF(O90&gt;0,1,0))</f>
        <v/>
      </c>
      <c r="U90" s="1284" t="str">
        <f>IF(P90="","",IF(P90&gt;0,1,0))</f>
        <v/>
      </c>
      <c r="V90" s="1284" t="str">
        <f>IF(Q90="","",IF(Q90&gt;0,1,0))</f>
        <v/>
      </c>
      <c r="W90" s="1284" t="str">
        <f>IF(R90="","",IF(R90&gt;0,1,0))</f>
        <v/>
      </c>
      <c r="X90" s="1284" t="str">
        <f>IF(S90="","",IF(S90&gt;0,1,0))</f>
        <v/>
      </c>
      <c r="Y90" s="1278" t="str">
        <f>IF(O90="","",IF(O90&lt;0,1,0))</f>
        <v/>
      </c>
      <c r="Z90" s="1278" t="str">
        <f>IF(P90="","",IF(P90&lt;0,1,0))</f>
        <v/>
      </c>
      <c r="AA90" s="1278" t="str">
        <f>IF(Q90="","",IF(Q90&lt;0,1,0))</f>
        <v/>
      </c>
      <c r="AB90" s="1278" t="str">
        <f>IF(R90="","",IF(R90&lt;0,1,0))</f>
        <v/>
      </c>
      <c r="AC90" s="1278" t="str">
        <f>IF(S90="","",IF(S90&lt;0,1,0))</f>
        <v/>
      </c>
      <c r="AD90" s="1280" t="str">
        <f>IF(CC90="","",IF(CC90&gt;CE90,1,-1))</f>
        <v/>
      </c>
      <c r="AE90" s="1280" t="str">
        <f>IF(CC90="","",IF(CC90&lt;CE90,1,-1))</f>
        <v/>
      </c>
      <c r="AF90" s="1282">
        <f>IF(CC90&gt;CE90,1,0)</f>
        <v>0</v>
      </c>
      <c r="AG90" s="1272">
        <f>IF(CE90&gt;CC90,1,0)</f>
        <v>0</v>
      </c>
      <c r="AH90" s="1274" t="str">
        <f>IF(O90="","",AX90*1)</f>
        <v/>
      </c>
      <c r="AI90" s="1276" t="str">
        <f>IF(P90="","",BE90*1)</f>
        <v/>
      </c>
      <c r="AJ90" s="1276" t="str">
        <f>IF(Q90="","",BL90*1)</f>
        <v/>
      </c>
      <c r="AK90" s="1276" t="str">
        <f>IF(R90="","",BS90*1)</f>
        <v/>
      </c>
      <c r="AL90" s="1276" t="str">
        <f>IF(S90="","",BZ90*1)</f>
        <v/>
      </c>
      <c r="AM90" s="1298" t="str">
        <f>IF(O90="","",AZ90*1)</f>
        <v/>
      </c>
      <c r="AN90" s="1298" t="str">
        <f>IF(P90="","",BG90*1)</f>
        <v/>
      </c>
      <c r="AO90" s="1298" t="str">
        <f>IF(Q90="","",BN90*1)</f>
        <v/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11</v>
      </c>
      <c r="AU90" s="1286" t="str">
        <f>IF(O90=1000,0,IF(O90=-1000,11,IF(O90&lt;-9,-(O90-2),IF(O90&gt;0,(O90),"0"))))</f>
        <v/>
      </c>
      <c r="AV90" s="1286" t="e">
        <f>IF(O90=1000,11,IF(O90=-1000,0,IF(O90&gt;9,(O90+2),IF(O90&lt;0,(-O90),"0"))))</f>
        <v>#VALUE!</v>
      </c>
      <c r="AW90" s="1286" t="str">
        <f>IF(O90=1000,0,IF(O90=-1000,11,IF(O90&lt;0,11,IF(O90&gt;0,(O90),"0"))))</f>
        <v/>
      </c>
      <c r="AX90" s="1296" t="str">
        <f>IF(O90="","",IF(O90&gt;9,AV90,AT90))</f>
        <v/>
      </c>
      <c r="AY90" s="1288" t="str">
        <f>IF(O90="","","-")</f>
        <v/>
      </c>
      <c r="AZ90" s="1290" t="str">
        <f>IF(O90="","",IF(O90&lt;-9,AU90,AW90))</f>
        <v/>
      </c>
      <c r="BA90" s="1286" t="e">
        <f>IF(P90=1000,11,IF(P90=-1000,0,IF(P90&gt;9,(P90+2),IF(P90&lt;0,(-P90),"0"))))</f>
        <v>#VALUE!</v>
      </c>
      <c r="BB90" s="1286" t="str">
        <f>IF(P90=1000,0,IF(P90=-1000,11,IF(P90&lt;-9,-(P90-2),IF(P90&gt;0,(P90),"0"))))</f>
        <v/>
      </c>
      <c r="BC90" s="1286">
        <f>IF(P90=1000,11,IF(P90=-1000,0,IF(P90&gt;0,11,IF(P90&lt;0,(-P90),"0"))))</f>
        <v>11</v>
      </c>
      <c r="BD90" s="1286" t="str">
        <f>IF(P90=1000,0,IF(P90=-1000,11,IF(P90&lt;0,11,IF(P90&gt;0,(P90),"0"))))</f>
        <v/>
      </c>
      <c r="BE90" s="1296" t="str">
        <f>IF(P90="","",IF(P90&gt;9,BA90,BC90))</f>
        <v/>
      </c>
      <c r="BF90" s="1288" t="str">
        <f>IF(P90="","","-")</f>
        <v/>
      </c>
      <c r="BG90" s="1290" t="str">
        <f>IF(P90="","",IF(P90&lt;-9,BB90,BD90))</f>
        <v/>
      </c>
      <c r="BH90" s="1286" t="e">
        <f>IF(Q90=1000,11,IF(Q90=-1000,0,IF(Q90&gt;9,(Q90+2),IF(Q90&lt;0,(-Q90),"0"))))</f>
        <v>#VALUE!</v>
      </c>
      <c r="BI90" s="1286" t="str">
        <f>IF(Q90=1000,0,IF(Q90=-1000,11,IF(Q90&lt;-9,-(Q90-2),IF(Q90&gt;0,(Q90),"0"))))</f>
        <v/>
      </c>
      <c r="BJ90" s="1286">
        <f>IF(Q90=1000,11,IF(Q90=-1000,0,IF(Q90&gt;0,11,IF(Q90&lt;0,(-Q90),"0"))))</f>
        <v>11</v>
      </c>
      <c r="BK90" s="1286" t="str">
        <f>IF(Q90=1000,0,IF(Q90=-1000,11,IF(Q90&lt;0,11,IF(Q90&gt;0,(Q90),"0"))))</f>
        <v/>
      </c>
      <c r="BL90" s="1296" t="str">
        <f>IF(Q90="","",IF(Q90&gt;9,BH90,BJ90))</f>
        <v/>
      </c>
      <c r="BM90" s="1288" t="str">
        <f>IF(Q90="","","-")</f>
        <v/>
      </c>
      <c r="BN90" s="1290" t="str">
        <f>IF(Q90="","",IF(Q90&lt;-9,BI90,BK90))</f>
        <v/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296" t="str">
        <f>IF(R90="","",IF(R90&gt;9,BO90,BQ90))</f>
        <v/>
      </c>
      <c r="BT90" s="1288" t="str">
        <f>IF(R90="","","-")</f>
        <v/>
      </c>
      <c r="BU90" s="1290" t="str">
        <f>IF(R90="","",IF(R90&lt;-9,BP90,BR90))</f>
        <v/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 t="str">
        <f>IF(S90="","",IF(S90&gt;9,BV90,BX90))</f>
        <v/>
      </c>
      <c r="CA90" s="1288" t="str">
        <f>IF(S90="","","-")</f>
        <v/>
      </c>
      <c r="CB90" s="1290" t="str">
        <f>IF(S90="","",IF(S90&lt;-9,BW90,BY90))</f>
        <v/>
      </c>
      <c r="CC90" s="1302" t="str">
        <f>IF(O90="","",SUM(T90:X91))</f>
        <v/>
      </c>
      <c r="CD90" s="1304" t="str">
        <f>IF(CC90="","","-")</f>
        <v/>
      </c>
      <c r="CE90" s="1306" t="str">
        <f>IF(O90="","",SUM(Y90:AC91))</f>
        <v/>
      </c>
      <c r="CP90" s="32"/>
      <c r="CQ90" s="32"/>
    </row>
    <row r="91" spans="1:95" s="31" customFormat="1" ht="15" customHeight="1" x14ac:dyDescent="0.2">
      <c r="A91" s="43"/>
      <c r="B91" s="44"/>
      <c r="C91" s="1251"/>
      <c r="D91" s="46" t="str">
        <f>IF(A91="","",VLOOKUP(A91,СписокКМ!D:I,2,FALSE))</f>
        <v/>
      </c>
      <c r="E91" s="47"/>
      <c r="F91" s="48" t="str">
        <f>IF(B91="","",VLOOKUP(B91,СписокКМ!D:I,2,FALSE))</f>
        <v/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297"/>
      <c r="BT91" s="1289"/>
      <c r="BU91" s="1291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x14ac:dyDescent="0.2">
      <c r="A92" s="99" t="str">
        <f>IF(A88="","",A88)</f>
        <v/>
      </c>
      <c r="B92" s="99" t="str">
        <f>IF(B88="","",B89)</f>
        <v/>
      </c>
      <c r="C92" s="75">
        <v>4</v>
      </c>
      <c r="D92" s="100" t="str">
        <f>IF(A92="","",VLOOKUP(A92,СписокКМ!D:I,2,FALSE))</f>
        <v/>
      </c>
      <c r="E92" s="101"/>
      <c r="F92" s="77" t="str">
        <f>IF(B92="","",VLOOKUP(B92,СписокКМ!D:I,2,FALSE))</f>
        <v/>
      </c>
      <c r="G92" s="102"/>
      <c r="H92" s="41"/>
      <c r="I92" s="581"/>
      <c r="J92" s="581"/>
      <c r="K92" s="581"/>
      <c r="L92" s="581"/>
      <c r="M92" s="581"/>
      <c r="N92" s="42"/>
      <c r="O92" s="79" t="str">
        <f>IF(I92="","",IF(I92="0",1000,IF(I92="-0",-1000,I92*1)))</f>
        <v/>
      </c>
      <c r="P92" s="79" t="str">
        <f t="shared" ref="P92:S93" si="54">IF(J92="","",IF(J92="0",1000,IF(J92="-0",-1000,J92*1)))</f>
        <v/>
      </c>
      <c r="Q92" s="79" t="str">
        <f t="shared" si="54"/>
        <v/>
      </c>
      <c r="R92" s="79" t="str">
        <f t="shared" si="54"/>
        <v/>
      </c>
      <c r="S92" s="80" t="str">
        <f t="shared" si="54"/>
        <v/>
      </c>
      <c r="T92" s="579" t="str">
        <f t="shared" ref="T92:X93" si="55">IF(O92="","",IF(O92&gt;0,1,0))</f>
        <v/>
      </c>
      <c r="U92" s="588" t="str">
        <f t="shared" si="55"/>
        <v/>
      </c>
      <c r="V92" s="588" t="str">
        <f t="shared" si="55"/>
        <v/>
      </c>
      <c r="W92" s="588" t="str">
        <f t="shared" si="55"/>
        <v/>
      </c>
      <c r="X92" s="588" t="str">
        <f t="shared" si="55"/>
        <v/>
      </c>
      <c r="Y92" s="585" t="str">
        <f t="shared" ref="Y92:AC93" si="56">IF(O92="","",IF(O92&lt;0,1,0))</f>
        <v/>
      </c>
      <c r="Z92" s="585" t="str">
        <f t="shared" si="56"/>
        <v/>
      </c>
      <c r="AA92" s="585" t="str">
        <f t="shared" si="56"/>
        <v/>
      </c>
      <c r="AB92" s="585" t="str">
        <f t="shared" si="56"/>
        <v/>
      </c>
      <c r="AC92" s="585" t="str">
        <f t="shared" si="56"/>
        <v/>
      </c>
      <c r="AD92" s="586" t="str">
        <f>IF(CC92="","",IF(CC92&gt;CE92,1,-1))</f>
        <v/>
      </c>
      <c r="AE92" s="586" t="str">
        <f>IF(CC92="","",IF(CC92&lt;CE92,1,-1))</f>
        <v/>
      </c>
      <c r="AF92" s="587">
        <f>IF(CC92&gt;CE92,1,0)</f>
        <v>0</v>
      </c>
      <c r="AG92" s="583">
        <f>IF(CE92&gt;CC92,1,0)</f>
        <v>0</v>
      </c>
      <c r="AH92" s="81" t="str">
        <f>IF(O92="","",AX92*1)</f>
        <v/>
      </c>
      <c r="AI92" s="584" t="str">
        <f>IF(P92="","",BE92*1)</f>
        <v/>
      </c>
      <c r="AJ92" s="584" t="str">
        <f>IF(Q92="","",BL92*1)</f>
        <v/>
      </c>
      <c r="AK92" s="584" t="str">
        <f>IF(R92="","",BS92*1)</f>
        <v/>
      </c>
      <c r="AL92" s="584" t="str">
        <f>IF(S92="","",BZ92*1)</f>
        <v/>
      </c>
      <c r="AM92" s="594" t="str">
        <f>IF(O92="","",AZ92*1)</f>
        <v/>
      </c>
      <c r="AN92" s="594" t="str">
        <f>IF(P92="","",BG92*1)</f>
        <v/>
      </c>
      <c r="AO92" s="594" t="str">
        <f>IF(Q92="","",BN92*1)</f>
        <v/>
      </c>
      <c r="AP92" s="594" t="str">
        <f>IF(R92="","",BU92*1)</f>
        <v/>
      </c>
      <c r="AQ92" s="594" t="str">
        <f>IF(S92="","",CB92*1)</f>
        <v/>
      </c>
      <c r="AR92" s="595">
        <f>SUM(AH92:AL92)</f>
        <v>0</v>
      </c>
      <c r="AS92" s="592">
        <f>SUM(AM92:AQ92)</f>
        <v>0</v>
      </c>
      <c r="AT92" s="111">
        <f>IF(O92=1000,11,IF(O92=-1000,0,IF(O92&gt;0,11,IF(O92&lt;0,(-O92),"0"))))</f>
        <v>11</v>
      </c>
      <c r="AU92" s="589" t="str">
        <f>IF(O92=1000,0,IF(O92=-1000,11,IF(O92&lt;-9,-(O92-2),IF(O92&gt;0,(O92),"0"))))</f>
        <v/>
      </c>
      <c r="AV92" s="111" t="e">
        <f>IF(O92=1000,11,IF(O92=-1000,0,IF(O92&gt;9,(O92+2),IF(O92&lt;0,(-O92),"0"))))</f>
        <v>#VALUE!</v>
      </c>
      <c r="AW92" s="589" t="str">
        <f>IF(O92=1000,0,IF(O92=-1000,11,IF(O92&lt;0,11,IF(O92&gt;0,(O92),"0"))))</f>
        <v/>
      </c>
      <c r="AX92" s="593" t="str">
        <f>IF(O92="","",IF(O92&gt;9,AV92,AT92))</f>
        <v/>
      </c>
      <c r="AY92" s="590" t="str">
        <f>IF(O92="","","-")</f>
        <v/>
      </c>
      <c r="AZ92" s="591" t="str">
        <f>IF(O92="","",IF(O92&lt;-9,AU92,AW92))</f>
        <v/>
      </c>
      <c r="BA92" s="111" t="e">
        <f>IF(P92=1000,11,IF(P92=-1000,0,IF(P92&gt;9,(P92+2),IF(P92&lt;0,(-P92),"0"))))</f>
        <v>#VALUE!</v>
      </c>
      <c r="BB92" s="589" t="str">
        <f>IF(P92=1000,0,IF(P92=-1000,11,IF(P92&lt;-9,-(P92-2),IF(P92&gt;0,(P92),"0"))))</f>
        <v/>
      </c>
      <c r="BC92" s="589">
        <f>IF(P92=1000,11,IF(P92=-1000,0,IF(P92&gt;0,11,IF(P92&lt;0,(-P92),"0"))))</f>
        <v>11</v>
      </c>
      <c r="BD92" s="589" t="str">
        <f>IF(P92=1000,0,IF(P92=-1000,11,IF(P92&lt;0,11,IF(P92&gt;0,(P92),"0"))))</f>
        <v/>
      </c>
      <c r="BE92" s="593" t="str">
        <f>IF(P92="","",IF(P92&gt;9,BA92,BC92))</f>
        <v/>
      </c>
      <c r="BF92" s="590" t="str">
        <f>IF(P92="","","-")</f>
        <v/>
      </c>
      <c r="BG92" s="591" t="str">
        <f>IF(P92="","",IF(P92&lt;-9,BB92,BD92))</f>
        <v/>
      </c>
      <c r="BH92" s="111" t="e">
        <f>IF(Q92=1000,11,IF(Q92=-1000,0,IF(Q92&gt;9,(Q92+2),IF(Q92&lt;0,(-Q92),"0"))))</f>
        <v>#VALUE!</v>
      </c>
      <c r="BI92" s="589" t="str">
        <f>IF(Q92=1000,0,IF(Q92=-1000,11,IF(Q92&lt;-9,-(Q92-2),IF(Q92&gt;0,(Q92),"0"))))</f>
        <v/>
      </c>
      <c r="BJ92" s="589">
        <f>IF(Q92=1000,11,IF(Q92=-1000,0,IF(Q92&gt;0,11,IF(Q92&lt;0,(-Q92),"0"))))</f>
        <v>11</v>
      </c>
      <c r="BK92" s="589" t="str">
        <f>IF(Q92=1000,0,IF(Q92=-1000,11,IF(Q92&lt;0,11,IF(Q92&gt;0,(Q92),"0"))))</f>
        <v/>
      </c>
      <c r="BL92" s="593" t="str">
        <f>IF(Q92="","",IF(Q92&gt;9,BH92,BJ92))</f>
        <v/>
      </c>
      <c r="BM92" s="590" t="str">
        <f>IF(Q92="","","-")</f>
        <v/>
      </c>
      <c r="BN92" s="591" t="str">
        <f>IF(Q92="","",IF(Q92&lt;-9,BI92,BK92))</f>
        <v/>
      </c>
      <c r="BO92" s="589" t="e">
        <f>IF(R92=1000,11,IF(R92=-1000,0,IF(R92&gt;9,(R92+2),IF(R92&lt;0,(-R92),"0"))))</f>
        <v>#VALUE!</v>
      </c>
      <c r="BP92" s="589" t="str">
        <f>IF(R92=1000,0,IF(R92=-1000,11,IF(R92&lt;-9,-(R92-2),IF(R92&gt;0,(R92),"0"))))</f>
        <v/>
      </c>
      <c r="BQ92" s="589">
        <f>IF(R92=1000,11,IF(R92=-1000,0,IF(R92&gt;0,11,IF(R92&lt;0,(-R92),"0"))))</f>
        <v>11</v>
      </c>
      <c r="BR92" s="589" t="str">
        <f>IF(R92=1000,0,IF(R92=-1000,11,IF(R92&lt;0,11,IF(R92&gt;0,(R92),"0"))))</f>
        <v/>
      </c>
      <c r="BS92" s="593" t="str">
        <f>IF(R92="","",IF(R92&gt;9,BO92,BQ92))</f>
        <v/>
      </c>
      <c r="BT92" s="590" t="str">
        <f>IF(R92="","","-")</f>
        <v/>
      </c>
      <c r="BU92" s="591" t="str">
        <f>IF(R92="","",IF(R92&lt;-9,BP92,BR92))</f>
        <v/>
      </c>
      <c r="BV92" s="589" t="e">
        <f>IF(S92=1000,11,IF(S92=-1000,0,IF(S92&gt;9,(S92+2),IF(S92&lt;0,(-S92),"0"))))</f>
        <v>#VALUE!</v>
      </c>
      <c r="BW92" s="589" t="str">
        <f>IF(S92=1000,0,IF(S92=-1000,11,IF(S92&lt;-9,-(S92-2),IF(S92&gt;0,(S92),"0"))))</f>
        <v/>
      </c>
      <c r="BX92" s="589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593" t="str">
        <f>IF(S92="","",IF(S92&gt;9,BV92,BX92))</f>
        <v/>
      </c>
      <c r="CA92" s="590" t="str">
        <f>IF(S92="","","-")</f>
        <v/>
      </c>
      <c r="CB92" s="591" t="str">
        <f>IF(S92="","",IF(S92&lt;-9,BW92,BY92))</f>
        <v/>
      </c>
      <c r="CC92" s="596" t="str">
        <f>IF(O92="","",SUM(T92:X92))</f>
        <v/>
      </c>
      <c r="CD92" s="582" t="str">
        <f>IF(CC92="","","-")</f>
        <v/>
      </c>
      <c r="CE92" s="597" t="str">
        <f>IF(O92="","",SUM(Y92:AC92))</f>
        <v/>
      </c>
      <c r="CP92" s="32"/>
      <c r="CQ92" s="32"/>
    </row>
    <row r="93" spans="1:95" s="31" customFormat="1" ht="15" customHeight="1" thickBot="1" x14ac:dyDescent="0.25">
      <c r="A93" s="99" t="str">
        <f>IF(A88="","",A89)</f>
        <v/>
      </c>
      <c r="B93" s="99" t="str">
        <f>IF(B88="","",B88)</f>
        <v/>
      </c>
      <c r="C93" s="114">
        <v>5</v>
      </c>
      <c r="D93" s="115" t="str">
        <f>IF(A93="","",VLOOKUP(A93,СписокКМ!D:I,2,FALSE))</f>
        <v/>
      </c>
      <c r="E93" s="116"/>
      <c r="F93" s="117" t="str">
        <f>IF(B93="","",VLOOKUP(B93,СписокКМ!D:I,2,FALSE))</f>
        <v/>
      </c>
      <c r="G93" s="118"/>
      <c r="H93" s="119"/>
      <c r="I93" s="120"/>
      <c r="J93" s="120"/>
      <c r="K93" s="120"/>
      <c r="L93" s="121"/>
      <c r="M93" s="121"/>
      <c r="N93" s="122"/>
      <c r="O93" s="123" t="str">
        <f>IF(I93="","",IF(I93="0",1000,IF(I93="-0",-1000,I93*1)))</f>
        <v/>
      </c>
      <c r="P93" s="123" t="str">
        <f t="shared" si="54"/>
        <v/>
      </c>
      <c r="Q93" s="123" t="str">
        <f t="shared" si="54"/>
        <v/>
      </c>
      <c r="R93" s="123" t="str">
        <f t="shared" si="54"/>
        <v/>
      </c>
      <c r="S93" s="124" t="str">
        <f t="shared" si="54"/>
        <v/>
      </c>
      <c r="T93" s="125" t="str">
        <f t="shared" si="55"/>
        <v/>
      </c>
      <c r="U93" s="126" t="str">
        <f t="shared" si="55"/>
        <v/>
      </c>
      <c r="V93" s="126" t="str">
        <f t="shared" si="55"/>
        <v/>
      </c>
      <c r="W93" s="126" t="str">
        <f t="shared" si="55"/>
        <v/>
      </c>
      <c r="X93" s="126" t="str">
        <f t="shared" si="55"/>
        <v/>
      </c>
      <c r="Y93" s="127" t="str">
        <f t="shared" si="56"/>
        <v/>
      </c>
      <c r="Z93" s="127" t="str">
        <f t="shared" si="56"/>
        <v/>
      </c>
      <c r="AA93" s="127" t="str">
        <f t="shared" si="56"/>
        <v/>
      </c>
      <c r="AB93" s="127" t="str">
        <f t="shared" si="56"/>
        <v/>
      </c>
      <c r="AC93" s="127" t="str">
        <f t="shared" si="56"/>
        <v/>
      </c>
      <c r="AD93" s="128" t="str">
        <f>IF(CC93="","",IF(CC93&gt;CE93,1,-1))</f>
        <v/>
      </c>
      <c r="AE93" s="128" t="str">
        <f>IF(CC93="","",IF(CC93&lt;CE93,1,-1))</f>
        <v/>
      </c>
      <c r="AF93" s="129">
        <f>IF(CC93&gt;CE93,1,0)</f>
        <v>0</v>
      </c>
      <c r="AG93" s="130">
        <f>IF(CE93&gt;CC93,1,0)</f>
        <v>0</v>
      </c>
      <c r="AH93" s="131" t="str">
        <f>IF(O93="","",AX93*1)</f>
        <v/>
      </c>
      <c r="AI93" s="132" t="str">
        <f>IF(P93="","",BE93*1)</f>
        <v/>
      </c>
      <c r="AJ93" s="132" t="str">
        <f>IF(Q93="","",BL93*1)</f>
        <v/>
      </c>
      <c r="AK93" s="132" t="str">
        <f>IF(R93="","",BS93*1)</f>
        <v/>
      </c>
      <c r="AL93" s="132" t="str">
        <f>IF(S93="","",BZ93*1)</f>
        <v/>
      </c>
      <c r="AM93" s="133" t="str">
        <f>IF(O93="","",AZ93*1)</f>
        <v/>
      </c>
      <c r="AN93" s="133" t="str">
        <f>IF(P93="","",BG93*1)</f>
        <v/>
      </c>
      <c r="AO93" s="133" t="str">
        <f>IF(Q93="","",BN93*1)</f>
        <v/>
      </c>
      <c r="AP93" s="133" t="str">
        <f>IF(R93="","",BU93*1)</f>
        <v/>
      </c>
      <c r="AQ93" s="133" t="str">
        <f>IF(S93="","",CB93*1)</f>
        <v/>
      </c>
      <c r="AR93" s="134">
        <f>SUM(AH93:AL93)</f>
        <v>0</v>
      </c>
      <c r="AS93" s="135">
        <f>SUM(AM93:AQ93)</f>
        <v>0</v>
      </c>
      <c r="AT93" s="136">
        <f>IF(O93=1000,11,IF(O93=-1000,0,IF(O93&gt;0,11,IF(O93&lt;0,(-O93),"0"))))</f>
        <v>11</v>
      </c>
      <c r="AU93" s="137" t="str">
        <f>IF(O93=1000,0,IF(O93=-1000,11,IF(O93&lt;-9,-(O93-2),IF(O93&gt;0,(O93),"0"))))</f>
        <v/>
      </c>
      <c r="AV93" s="136" t="e">
        <f>IF(O93=1000,11,IF(O93=-1000,0,IF(O93&gt;9,(O93+2),IF(O93&lt;0,(-O93),"0"))))</f>
        <v>#VALUE!</v>
      </c>
      <c r="AW93" s="137" t="str">
        <f>IF(O93=1000,0,IF(O93=-1000,11,IF(O93&lt;0,11,IF(O93&gt;0,(O93),"0"))))</f>
        <v/>
      </c>
      <c r="AX93" s="138" t="str">
        <f>IF(O93="","",IF(O93&gt;9,AV93,AT93))</f>
        <v/>
      </c>
      <c r="AY93" s="139" t="str">
        <f>IF(O93="","","-")</f>
        <v/>
      </c>
      <c r="AZ93" s="140" t="str">
        <f>IF(O93="","",IF(O93&lt;-9,AU93,AW93))</f>
        <v/>
      </c>
      <c r="BA93" s="136" t="e">
        <f>IF(P93=1000,11,IF(P93=-1000,0,IF(P93&gt;9,(P93+2),IF(P93&lt;0,(-P93),"0"))))</f>
        <v>#VALUE!</v>
      </c>
      <c r="BB93" s="137" t="str">
        <f>IF(P93=1000,0,IF(P93=-1000,11,IF(P93&lt;-9,-(P93-2),IF(P93&gt;0,(P93),"0"))))</f>
        <v/>
      </c>
      <c r="BC93" s="137">
        <f>IF(P93=1000,11,IF(P93=-1000,0,IF(P93&gt;0,11,IF(P93&lt;0,(-P93),"0"))))</f>
        <v>11</v>
      </c>
      <c r="BD93" s="137" t="str">
        <f>IF(P93=1000,0,IF(P93=-1000,11,IF(P93&lt;0,11,IF(P93&gt;0,(P93),"0"))))</f>
        <v/>
      </c>
      <c r="BE93" s="138" t="str">
        <f>IF(P93="","",IF(P93&gt;9,BA93,BC93))</f>
        <v/>
      </c>
      <c r="BF93" s="139" t="str">
        <f>IF(P93="","","-")</f>
        <v/>
      </c>
      <c r="BG93" s="140" t="str">
        <f>IF(P93="","",IF(P93&lt;-9,BB93,BD93))</f>
        <v/>
      </c>
      <c r="BH93" s="136" t="e">
        <f>IF(Q93=1000,11,IF(Q93=-1000,0,IF(Q93&gt;9,(Q93+2),IF(Q93&lt;0,(-Q93),"0"))))</f>
        <v>#VALUE!</v>
      </c>
      <c r="BI93" s="137" t="str">
        <f>IF(Q93=1000,0,IF(Q93=-1000,11,IF(Q93&lt;-9,-(Q93-2),IF(Q93&gt;0,(Q93),"0"))))</f>
        <v/>
      </c>
      <c r="BJ93" s="137">
        <f>IF(Q93=1000,11,IF(Q93=-1000,0,IF(Q93&gt;0,11,IF(Q93&lt;0,(-Q93),"0"))))</f>
        <v>11</v>
      </c>
      <c r="BK93" s="137" t="str">
        <f>IF(Q93=1000,0,IF(Q93=-1000,11,IF(Q93&lt;0,11,IF(Q93&gt;0,(Q93),"0"))))</f>
        <v/>
      </c>
      <c r="BL93" s="138" t="str">
        <f>IF(Q93="","",IF(Q93&gt;9,BH93,BJ93))</f>
        <v/>
      </c>
      <c r="BM93" s="139" t="str">
        <f>IF(Q93="","","-")</f>
        <v/>
      </c>
      <c r="BN93" s="140" t="str">
        <f>IF(Q93="","",IF(Q93&lt;-9,BI93,BK93))</f>
        <v/>
      </c>
      <c r="BO93" s="137" t="e">
        <f>IF(R93=1000,11,IF(R93=-1000,0,IF(R93&gt;9,(R93+2),IF(R93&lt;0,(-R93),"0"))))</f>
        <v>#VALUE!</v>
      </c>
      <c r="BP93" s="137" t="str">
        <f>IF(R93=1000,0,IF(R93=-1000,11,IF(R93&lt;-9,-(R93-2),IF(R93&gt;0,(R93),"0"))))</f>
        <v/>
      </c>
      <c r="BQ93" s="137">
        <f>IF(R93=1000,11,IF(R93=-1000,0,IF(R93&gt;0,11,IF(R93&lt;0,(-R93),"0"))))</f>
        <v>11</v>
      </c>
      <c r="BR93" s="137" t="str">
        <f>IF(R93=1000,0,IF(R93=-1000,11,IF(R93&lt;0,11,IF(R93&gt;0,(R93),"0"))))</f>
        <v/>
      </c>
      <c r="BS93" s="138" t="str">
        <f>IF(R93="","",IF(R93&gt;9,BO93,BQ93))</f>
        <v/>
      </c>
      <c r="BT93" s="139" t="str">
        <f>IF(R93="","","-")</f>
        <v/>
      </c>
      <c r="BU93" s="140" t="str">
        <f>IF(R93="","",IF(R93&lt;-9,BP93,BR93))</f>
        <v/>
      </c>
      <c r="BV93" s="137" t="e">
        <f>IF(S93=1000,11,IF(S93=-1000,0,IF(S93&gt;9,(S93+2),IF(S93&lt;0,(-S93),"0"))))</f>
        <v>#VALUE!</v>
      </c>
      <c r="BW93" s="137" t="str">
        <f>IF(S93=1000,0,IF(S93=-1000,11,IF(S93&lt;-9,-(S93-2),IF(S93&gt;0,(S93),"0"))))</f>
        <v/>
      </c>
      <c r="BX93" s="137">
        <f>IF(S93=1000,11,IF(S93=-1000,0,IF(S93&gt;0,11,IF(S93&lt;0,(-S93),"0"))))</f>
        <v>11</v>
      </c>
      <c r="BY93" s="141" t="str">
        <f>IF(S93=1000,0,IF(S93=-1000,11,IF(S93&lt;0,11,IF(S93&gt;0,(S93),"0"))))</f>
        <v/>
      </c>
      <c r="BZ93" s="138" t="str">
        <f>IF(S93="","",IF(S93&gt;9,BV93,BX93))</f>
        <v/>
      </c>
      <c r="CA93" s="139" t="str">
        <f>IF(S93="","","-")</f>
        <v/>
      </c>
      <c r="CB93" s="140" t="str">
        <f>IF(S93="","",IF(S93&lt;-9,BW93,BY93))</f>
        <v/>
      </c>
      <c r="CC93" s="142" t="str">
        <f>IF(O93="","",SUM(T93:X93))</f>
        <v/>
      </c>
      <c r="CD93" s="143" t="str">
        <f>IF(CC93="","","-")</f>
        <v/>
      </c>
      <c r="CE93" s="144" t="str">
        <f>IF(O93="","",SUM(Y93:AC93))</f>
        <v/>
      </c>
      <c r="CP93" s="32"/>
      <c r="CQ93" s="32"/>
    </row>
    <row r="94" spans="1:95" s="31" customFormat="1" ht="15" customHeight="1" thickBot="1" x14ac:dyDescent="0.25">
      <c r="A94" s="145"/>
      <c r="B94" s="145"/>
      <c r="C94" s="145"/>
      <c r="D94" s="146"/>
      <c r="E94" s="147"/>
      <c r="F94" s="148"/>
      <c r="G94" s="149"/>
      <c r="H94" s="150"/>
      <c r="I94" s="151"/>
      <c r="J94" s="151"/>
      <c r="K94" s="151"/>
      <c r="L94" s="151"/>
      <c r="M94" s="151"/>
      <c r="N94" s="150"/>
      <c r="O94" s="152"/>
      <c r="P94" s="152"/>
      <c r="Q94" s="152"/>
      <c r="R94" s="152"/>
      <c r="S94" s="152"/>
      <c r="T94" s="153"/>
      <c r="U94" s="153"/>
      <c r="V94" s="153"/>
      <c r="W94" s="153"/>
      <c r="X94" s="153"/>
      <c r="Y94" s="154"/>
      <c r="Z94" s="154"/>
      <c r="AA94" s="154"/>
      <c r="AB94" s="154"/>
      <c r="AC94" s="154"/>
      <c r="AD94" s="155"/>
      <c r="AE94" s="155"/>
      <c r="AF94" s="156"/>
      <c r="AG94" s="156"/>
      <c r="AH94" s="157"/>
      <c r="AI94" s="157"/>
      <c r="AJ94" s="157"/>
      <c r="AK94" s="157"/>
      <c r="AL94" s="157"/>
      <c r="AM94" s="158"/>
      <c r="AN94" s="158"/>
      <c r="AO94" s="158"/>
      <c r="AP94" s="158"/>
      <c r="AQ94" s="158"/>
      <c r="AR94" s="159"/>
      <c r="AS94" s="159"/>
      <c r="AT94" s="160"/>
      <c r="AU94" s="160"/>
      <c r="AV94" s="160"/>
      <c r="AW94" s="160"/>
      <c r="AX94" s="161"/>
      <c r="AY94" s="161"/>
      <c r="AZ94" s="161"/>
      <c r="BA94" s="160"/>
      <c r="BB94" s="160"/>
      <c r="BC94" s="160"/>
      <c r="BD94" s="160"/>
      <c r="BE94" s="161"/>
      <c r="BF94" s="161"/>
      <c r="BG94" s="161"/>
      <c r="BH94" s="160"/>
      <c r="BI94" s="160"/>
      <c r="BJ94" s="160"/>
      <c r="BK94" s="160"/>
      <c r="BL94" s="161"/>
      <c r="BM94" s="161"/>
      <c r="BN94" s="161"/>
      <c r="BO94" s="160"/>
      <c r="BP94" s="160"/>
      <c r="BQ94" s="160"/>
      <c r="BR94" s="160"/>
      <c r="BS94" s="161"/>
      <c r="BT94" s="161"/>
      <c r="BU94" s="161"/>
      <c r="BV94" s="160"/>
      <c r="BW94" s="160"/>
      <c r="BX94" s="160"/>
      <c r="BY94" s="160"/>
      <c r="BZ94" s="161"/>
      <c r="CA94" s="161"/>
      <c r="CB94" s="161"/>
      <c r="CC94" s="162"/>
      <c r="CD94" s="163"/>
      <c r="CE94" s="164"/>
      <c r="CP94" s="32"/>
      <c r="CQ94" s="32"/>
    </row>
    <row r="95" spans="1:95" s="31" customFormat="1" ht="31.5" customHeight="1" thickBot="1" x14ac:dyDescent="0.25">
      <c r="A95" s="34"/>
      <c r="B95" s="35"/>
      <c r="C95" s="1225">
        <f>1+C86</f>
        <v>11</v>
      </c>
      <c r="D95" s="1227" t="str">
        <f>IF(A95="","",VLOOKUP(A95,СписокКМ!$A$186:$D$248,3,FALSE))</f>
        <v/>
      </c>
      <c r="E95" s="1228" t="str">
        <f>IF(B95="","",VLOOKUP(B95,СписокКМ!E:J,2,FALSE))</f>
        <v/>
      </c>
      <c r="F95" s="1231" t="str">
        <f>IF(B95="","",VLOOKUP(B95,СписокКМ!$A$186:$D$248,3,FALSE))</f>
        <v/>
      </c>
      <c r="G95" s="1232" t="str">
        <f>IF(D95="","",VLOOKUP(D95,СписокКМ!G:L,2,FALSE))</f>
        <v/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/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 t="str">
        <f>IF(A95="","",VLOOKUP(A95,'[60]Протокол команд'!A:K,10,FALSE))</f>
        <v/>
      </c>
      <c r="Y95" s="39" t="e">
        <f>X95*5-4</f>
        <v>#VALUE!</v>
      </c>
      <c r="Z95" s="39" t="e">
        <f>X95*5</f>
        <v>#VALUE!</v>
      </c>
      <c r="AA95" s="39" t="e">
        <f>CONCATENATE(Y95,"-",Z95)</f>
        <v>#VALUE!</v>
      </c>
      <c r="AB95" s="1241" t="str">
        <f>IF(O97="","",SUM(AF97:AF102))</f>
        <v/>
      </c>
      <c r="AC95" s="1242"/>
      <c r="AD95" s="1243"/>
      <c r="AE95" s="1242" t="str">
        <f>IF(O97="","",SUM(AG97:AG102))</f>
        <v/>
      </c>
      <c r="AF95" s="1242"/>
      <c r="AG95" s="1264"/>
      <c r="AH95" s="1241">
        <f>SUM(CC97:CC102)</f>
        <v>0</v>
      </c>
      <c r="AI95" s="1242"/>
      <c r="AJ95" s="1243"/>
      <c r="AK95" s="1242">
        <f>SUM(CE97:CE102)</f>
        <v>0</v>
      </c>
      <c r="AL95" s="1242"/>
      <c r="AM95" s="1264"/>
      <c r="AN95" s="1265">
        <f>SUM(AR97:AR102)</f>
        <v>0</v>
      </c>
      <c r="AO95" s="1266"/>
      <c r="AP95" s="1267"/>
      <c r="AQ95" s="1266">
        <f>SUM(AS97:AS102)</f>
        <v>0</v>
      </c>
      <c r="AR95" s="1266"/>
      <c r="AS95" s="1268"/>
      <c r="AT95" s="1314" t="str">
        <f>IF(A95="","",VLOOKUP(A95,'[60]Протокол команд'!A:Z,14,FALSE))</f>
        <v/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 t="str">
        <f>IF(O97="","",SUM(AF97:AF102))</f>
        <v/>
      </c>
      <c r="CD95" s="1256" t="str">
        <f>IF(CC95="","","-")</f>
        <v/>
      </c>
      <c r="CE95" s="1258" t="str">
        <f>IF(O97="","",SUM(AG97:AG102))</f>
        <v/>
      </c>
      <c r="CP95" s="32"/>
      <c r="CQ95" s="32"/>
    </row>
    <row r="96" spans="1:95" s="31" customFormat="1" ht="13.5" customHeight="1" x14ac:dyDescent="0.2">
      <c r="A96" s="40"/>
      <c r="B96" s="40"/>
      <c r="C96" s="1226"/>
      <c r="D96" s="1229" t="str">
        <f>IF(A96="","",VLOOKUP(A96,СписокКМ!D:I,2,FALSE))</f>
        <v/>
      </c>
      <c r="E96" s="1230" t="str">
        <f>IF(B96="","",VLOOKUP(B96,СписокКМ!E:J,2,FALSE))</f>
        <v/>
      </c>
      <c r="F96" s="1233" t="str">
        <f>IF(C96="","",VLOOKUP(C96,СписокКМ!F:K,2,FALSE))</f>
        <v/>
      </c>
      <c r="G96" s="1234" t="str">
        <f>IF(D96="","",VLOOKUP(D96,СписокКМ!G:L,2,FALSE))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x14ac:dyDescent="0.2">
      <c r="A97" s="43"/>
      <c r="B97" s="44"/>
      <c r="C97" s="580">
        <v>1</v>
      </c>
      <c r="D97" s="46" t="str">
        <f>IF(A97="","",VLOOKUP(A97,СписокКМ!D:I,2,FALSE))</f>
        <v/>
      </c>
      <c r="E97" s="47"/>
      <c r="F97" s="48" t="str">
        <f>IF(B97="","",VLOOKUP(B97,СписокКМ!D:I,2,FALSE))</f>
        <v/>
      </c>
      <c r="G97" s="49"/>
      <c r="H97" s="50"/>
      <c r="I97" s="51"/>
      <c r="J97" s="51"/>
      <c r="K97" s="51"/>
      <c r="L97" s="51"/>
      <c r="M97" s="51"/>
      <c r="N97" s="52"/>
      <c r="O97" s="53" t="str">
        <f>IF(I97="","",IF(I97="0",1000,IF(I97="-0",-1000,I97*1)))</f>
        <v/>
      </c>
      <c r="P97" s="53" t="str">
        <f t="shared" ref="P97:S98" si="57">IF(J97="","",IF(J97="0",1000,IF(J97="-0",-1000,J97*1)))</f>
        <v/>
      </c>
      <c r="Q97" s="53" t="str">
        <f t="shared" si="57"/>
        <v/>
      </c>
      <c r="R97" s="53" t="str">
        <f t="shared" si="57"/>
        <v/>
      </c>
      <c r="S97" s="54" t="str">
        <f t="shared" si="57"/>
        <v/>
      </c>
      <c r="T97" s="55" t="str">
        <f t="shared" ref="T97:X98" si="58">IF(O97="","",IF(O97&gt;0,1,0))</f>
        <v/>
      </c>
      <c r="U97" s="56" t="str">
        <f t="shared" si="58"/>
        <v/>
      </c>
      <c r="V97" s="56" t="str">
        <f t="shared" si="58"/>
        <v/>
      </c>
      <c r="W97" s="56" t="str">
        <f t="shared" si="58"/>
        <v/>
      </c>
      <c r="X97" s="56" t="str">
        <f t="shared" si="58"/>
        <v/>
      </c>
      <c r="Y97" s="57" t="str">
        <f t="shared" ref="Y97:AC98" si="59">IF(O97="","",IF(O97&lt;0,1,0))</f>
        <v/>
      </c>
      <c r="Z97" s="57" t="str">
        <f t="shared" si="59"/>
        <v/>
      </c>
      <c r="AA97" s="57" t="str">
        <f t="shared" si="59"/>
        <v/>
      </c>
      <c r="AB97" s="57" t="str">
        <f t="shared" si="59"/>
        <v/>
      </c>
      <c r="AC97" s="57" t="str">
        <f t="shared" si="59"/>
        <v/>
      </c>
      <c r="AD97" s="58" t="str">
        <f>IF(CC97="","",IF(CC97&gt;CE97,1,-1))</f>
        <v/>
      </c>
      <c r="AE97" s="58" t="str">
        <f>IF(CC97="","",IF(CC97&lt;CE97,1,-1))</f>
        <v/>
      </c>
      <c r="AF97" s="59">
        <f>IF(CC97&gt;CE97,1,0)</f>
        <v>0</v>
      </c>
      <c r="AG97" s="60">
        <f>IF(CE97&gt;CC97,1,0)</f>
        <v>0</v>
      </c>
      <c r="AH97" s="61" t="str">
        <f>IF(O97="","",AX97*1)</f>
        <v/>
      </c>
      <c r="AI97" s="62" t="str">
        <f>IF(P97="","",BE97*1)</f>
        <v/>
      </c>
      <c r="AJ97" s="62" t="str">
        <f>IF(Q97="","",BL97*1)</f>
        <v/>
      </c>
      <c r="AK97" s="62" t="str">
        <f>IF(R97="","",BS97*1)</f>
        <v/>
      </c>
      <c r="AL97" s="62" t="str">
        <f>IF(S97="","",BZ97*1)</f>
        <v/>
      </c>
      <c r="AM97" s="63" t="str">
        <f>IF(O97="","",AZ97*1)</f>
        <v/>
      </c>
      <c r="AN97" s="63" t="str">
        <f>IF(P97="","",BG97*1)</f>
        <v/>
      </c>
      <c r="AO97" s="63" t="str">
        <f>IF(Q97="","",BN97*1)</f>
        <v/>
      </c>
      <c r="AP97" s="63" t="str">
        <f>IF(R97="","",BU97*1)</f>
        <v/>
      </c>
      <c r="AQ97" s="63" t="str">
        <f>IF(S97="","",CB97*1)</f>
        <v/>
      </c>
      <c r="AR97" s="64">
        <f>SUM(AH97:AL97)</f>
        <v>0</v>
      </c>
      <c r="AS97" s="65">
        <f>SUM(AM97:AQ97)</f>
        <v>0</v>
      </c>
      <c r="AT97" s="66">
        <f>IF(O97=1000,11,IF(O97=-1000,0,IF(O97&gt;0,11,IF(O97&lt;0,(-O97),"0"))))</f>
        <v>11</v>
      </c>
      <c r="AU97" s="67" t="str">
        <f>IF(O97=1000,0,IF(O97=-1000,11,IF(O97&lt;-9,-(O97-2),IF(O97&gt;0,(O97),"0"))))</f>
        <v/>
      </c>
      <c r="AV97" s="66" t="e">
        <f>IF(O97=1000,11,IF(O97=-1000,0,IF(O97&lt;9,11,IF(O97&gt;9,(O97+2),"0"))))</f>
        <v>#VALUE!</v>
      </c>
      <c r="AW97" s="67" t="str">
        <f>IF(O97=1000,0,IF(O97=-1000,11,IF(O97&lt;0,11,IF(O97&gt;0,(O97),"0"))))</f>
        <v/>
      </c>
      <c r="AX97" s="68" t="str">
        <f>IF(O97="","",IF(O97&gt;9,AV97,AT97))</f>
        <v/>
      </c>
      <c r="AY97" s="69" t="str">
        <f>IF(O97="","","-")</f>
        <v/>
      </c>
      <c r="AZ97" s="70" t="str">
        <f>IF(O97="","",IF(O97&lt;-9,AU97,AW97))</f>
        <v/>
      </c>
      <c r="BA97" s="66" t="e">
        <f>IF(P97=1000,11,IF(P97=-1000,0,IF(P97&gt;9,(P97+2),IF(P97&lt;0,(-P97),"0"))))</f>
        <v>#VALUE!</v>
      </c>
      <c r="BB97" s="67" t="str">
        <f>IF(P97=1000,0,IF(P97=-1000,11,IF(P97&lt;-9,-(P97-2),IF(P97&gt;0,(P97),"0"))))</f>
        <v/>
      </c>
      <c r="BC97" s="67">
        <f>IF(P97=1000,11,IF(P97=-1000,0,IF(P97&gt;0,11,IF(P97&lt;0,(-P97),"0"))))</f>
        <v>11</v>
      </c>
      <c r="BD97" s="67" t="str">
        <f>IF(P97=1000,0,IF(P97=-1000,11,IF(P97&lt;0,11,IF(P97&gt;0,(P97),"0"))))</f>
        <v/>
      </c>
      <c r="BE97" s="68" t="str">
        <f>IF(P97="","",IF(P97&gt;9,BA97,BC97))</f>
        <v/>
      </c>
      <c r="BF97" s="69" t="str">
        <f>IF(P97="","","-")</f>
        <v/>
      </c>
      <c r="BG97" s="70" t="str">
        <f>IF(P97="","",IF(P97&lt;-9,BB97,BD97))</f>
        <v/>
      </c>
      <c r="BH97" s="66" t="e">
        <f>IF(Q97=1000,11,IF(Q97=-1000,0,IF(Q97&gt;9,(Q97+2),IF(Q97&lt;0,(-Q97),"0"))))</f>
        <v>#VALUE!</v>
      </c>
      <c r="BI97" s="67" t="str">
        <f>IF(Q97=1000,0,IF(Q97=-1000,11,IF(Q97&lt;-9,-(Q97-2),IF(Q97&gt;0,(Q97),"0"))))</f>
        <v/>
      </c>
      <c r="BJ97" s="67">
        <f>IF(Q97=1000,11,IF(Q97=-1000,0,IF(Q97&gt;0,11,IF(Q97&lt;0,(-Q97),"0"))))</f>
        <v>11</v>
      </c>
      <c r="BK97" s="67" t="str">
        <f>IF(Q97=1000,0,IF(Q97=-1000,11,IF(Q97&lt;0,11,IF(Q97&gt;0,(Q97),"0"))))</f>
        <v/>
      </c>
      <c r="BL97" s="68" t="str">
        <f>IF(Q97="","",IF(Q97&gt;9,BH97,BJ97))</f>
        <v/>
      </c>
      <c r="BM97" s="69" t="str">
        <f>IF(Q97="","","-")</f>
        <v/>
      </c>
      <c r="BN97" s="70" t="str">
        <f>IF(Q97="","",IF(Q97&lt;-9,BI97,BK97))</f>
        <v/>
      </c>
      <c r="BO97" s="67" t="e">
        <f>IF(R97=1000,11,IF(R97=-1000,0,IF(R97&gt;9,(R97+2),IF(R97&lt;0,(-R97),"0"))))</f>
        <v>#VALUE!</v>
      </c>
      <c r="BP97" s="67" t="str">
        <f>IF(R97=1000,0,IF(R97=-1000,11,IF(R97&lt;-9,-(R97-2),IF(R97&gt;0,(R97),"0"))))</f>
        <v/>
      </c>
      <c r="BQ97" s="67">
        <f>IF(R97=1000,11,IF(R97=-1000,0,IF(R97&gt;0,11,IF(R97&lt;0,(-R97),"0"))))</f>
        <v>11</v>
      </c>
      <c r="BR97" s="67" t="str">
        <f>IF(R97=1000,0,IF(R97=-1000,11,IF(R97&lt;0,11,IF(R97&gt;0,(R97),"0"))))</f>
        <v/>
      </c>
      <c r="BS97" s="68" t="str">
        <f>IF(R97="","",IF(R97&gt;9,BO97,BQ97))</f>
        <v/>
      </c>
      <c r="BT97" s="69" t="str">
        <f>IF(R97="","","-")</f>
        <v/>
      </c>
      <c r="BU97" s="70" t="str">
        <f>IF(R97="","",IF(R97&lt;-9,BP97,BR97))</f>
        <v/>
      </c>
      <c r="BV97" s="67" t="e">
        <f>IF(S97=1000,11,IF(S97=-1000,0,IF(S97&gt;9,(S97+2),IF(S97&lt;0,(-S97),"0"))))</f>
        <v>#VALUE!</v>
      </c>
      <c r="BW97" s="67" t="str">
        <f>IF(S97=1000,0,IF(S97=-1000,11,IF(S97&lt;-9,-(S97-2),IF(S97&gt;0,(S97),"0"))))</f>
        <v/>
      </c>
      <c r="BX97" s="67">
        <f>IF(S97=1000,11,IF(S97=-1000,0,IF(S97&gt;0,11,IF(S97&lt;0,(-S97),"0"))))</f>
        <v>11</v>
      </c>
      <c r="BY97" s="71" t="str">
        <f>IF(S97=1000,0,IF(S97=-1000,11,IF(S97&lt;0,11,IF(S97&gt;0,(S97),"0"))))</f>
        <v/>
      </c>
      <c r="BZ97" s="68" t="str">
        <f>IF(S97="","",IF(S97&gt;9,BV97,BX97))</f>
        <v/>
      </c>
      <c r="CA97" s="69" t="str">
        <f>IF(S97="","","-")</f>
        <v/>
      </c>
      <c r="CB97" s="70" t="str">
        <f>IF(S97="","",IF(S97&lt;-9,BW97,BY97))</f>
        <v/>
      </c>
      <c r="CC97" s="72" t="str">
        <f>IF(O97="","",SUM(T97:X97))</f>
        <v/>
      </c>
      <c r="CD97" s="73" t="str">
        <f>IF(CC97="","","-")</f>
        <v/>
      </c>
      <c r="CE97" s="74" t="str">
        <f>IF(O97="","",SUM(Y97:AC97))</f>
        <v/>
      </c>
      <c r="CP97" s="32"/>
      <c r="CQ97" s="32"/>
    </row>
    <row r="98" spans="1:95" s="31" customFormat="1" ht="15" customHeight="1" x14ac:dyDescent="0.2">
      <c r="A98" s="43"/>
      <c r="B98" s="44"/>
      <c r="C98" s="75">
        <v>2</v>
      </c>
      <c r="D98" s="76" t="str">
        <f>IF(A98="","",VLOOKUP(A98,СписокКМ!D:I,2,FALSE))</f>
        <v/>
      </c>
      <c r="E98" s="47"/>
      <c r="F98" s="77" t="str">
        <f>IF(B98="","",VLOOKUP(B98,СписокКМ!D:I,2,FALSE))</f>
        <v/>
      </c>
      <c r="G98" s="49"/>
      <c r="H98" s="41"/>
      <c r="I98" s="581"/>
      <c r="J98" s="581"/>
      <c r="K98" s="581"/>
      <c r="L98" s="581"/>
      <c r="M98" s="51"/>
      <c r="N98" s="42"/>
      <c r="O98" s="79" t="str">
        <f>IF(I98="","",IF(I98="0",1000,IF(I98="-0",-1000,I98*1)))</f>
        <v/>
      </c>
      <c r="P98" s="79" t="str">
        <f t="shared" si="57"/>
        <v/>
      </c>
      <c r="Q98" s="79" t="str">
        <f t="shared" si="57"/>
        <v/>
      </c>
      <c r="R98" s="79" t="str">
        <f t="shared" si="57"/>
        <v/>
      </c>
      <c r="S98" s="80" t="str">
        <f t="shared" si="57"/>
        <v/>
      </c>
      <c r="T98" s="55" t="str">
        <f t="shared" si="58"/>
        <v/>
      </c>
      <c r="U98" s="56" t="str">
        <f t="shared" si="58"/>
        <v/>
      </c>
      <c r="V98" s="56" t="str">
        <f t="shared" si="58"/>
        <v/>
      </c>
      <c r="W98" s="56" t="str">
        <f t="shared" si="58"/>
        <v/>
      </c>
      <c r="X98" s="56" t="str">
        <f t="shared" si="58"/>
        <v/>
      </c>
      <c r="Y98" s="57" t="str">
        <f t="shared" si="59"/>
        <v/>
      </c>
      <c r="Z98" s="57" t="str">
        <f t="shared" si="59"/>
        <v/>
      </c>
      <c r="AA98" s="57" t="str">
        <f t="shared" si="59"/>
        <v/>
      </c>
      <c r="AB98" s="57" t="str">
        <f t="shared" si="59"/>
        <v/>
      </c>
      <c r="AC98" s="57" t="str">
        <f t="shared" si="59"/>
        <v/>
      </c>
      <c r="AD98" s="58" t="str">
        <f>IF(CC98="","",IF(CC98&gt;CE98,1,-1))</f>
        <v/>
      </c>
      <c r="AE98" s="58" t="str">
        <f>IF(CC98="","",IF(CC98&lt;CE98,1,-1))</f>
        <v/>
      </c>
      <c r="AF98" s="59">
        <f>IF(CC98&gt;CE98,1,0)</f>
        <v>0</v>
      </c>
      <c r="AG98" s="60">
        <f>IF(CE98&gt;CC98,1,0)</f>
        <v>0</v>
      </c>
      <c r="AH98" s="81" t="str">
        <f>IF(O98="","",AX98*1)</f>
        <v/>
      </c>
      <c r="AI98" s="584" t="str">
        <f>IF(P98="","",BE98*1)</f>
        <v/>
      </c>
      <c r="AJ98" s="584" t="str">
        <f>IF(Q98="","",BL98*1)</f>
        <v/>
      </c>
      <c r="AK98" s="584" t="str">
        <f>IF(R98="","",BS98*1)</f>
        <v/>
      </c>
      <c r="AL98" s="584" t="str">
        <f>IF(S98="","",BZ98*1)</f>
        <v/>
      </c>
      <c r="AM98" s="594" t="str">
        <f>IF(O98="","",AZ98*1)</f>
        <v/>
      </c>
      <c r="AN98" s="594" t="str">
        <f>IF(P98="","",BG98*1)</f>
        <v/>
      </c>
      <c r="AO98" s="594" t="str">
        <f>IF(Q98="","",BN98*1)</f>
        <v/>
      </c>
      <c r="AP98" s="594" t="str">
        <f>IF(R98="","",BU98*1)</f>
        <v/>
      </c>
      <c r="AQ98" s="594" t="str">
        <f>IF(S98="","",CB98*1)</f>
        <v/>
      </c>
      <c r="AR98" s="64">
        <f>SUM(AH98:AL98)</f>
        <v>0</v>
      </c>
      <c r="AS98" s="65">
        <f>SUM(AM98:AQ98)</f>
        <v>0</v>
      </c>
      <c r="AT98" s="66">
        <f>IF(O98=1000,11,IF(O98=-1000,0,IF(O98&gt;0,11,IF(O98&lt;0,(-O98),"0"))))</f>
        <v>11</v>
      </c>
      <c r="AU98" s="67" t="str">
        <f>IF(O98=1000,0,IF(O98=-1000,11,IF(O98&lt;-9,-(O98-2),IF(O98&gt;0,(O98),"0"))))</f>
        <v/>
      </c>
      <c r="AV98" s="66" t="e">
        <f>IF(O98=1000,11,IF(O98=-1000,0,IF(O98&gt;9,(O98+2),IF(O98&lt;0,(-O98),"0"))))</f>
        <v>#VALUE!</v>
      </c>
      <c r="AW98" s="67" t="str">
        <f>IF(O98=1000,0,IF(O98=-1000,11,IF(O98&lt;0,11,IF(O98&gt;0,(O98),"0"))))</f>
        <v/>
      </c>
      <c r="AX98" s="593" t="str">
        <f>IF(O98="","",IF(O98&gt;9,AV98,AT98))</f>
        <v/>
      </c>
      <c r="AY98" s="590" t="str">
        <f>IF(O98="","","-")</f>
        <v/>
      </c>
      <c r="AZ98" s="591" t="str">
        <f>IF(O98="","",IF(O98&lt;-9,AU98,AW98))</f>
        <v/>
      </c>
      <c r="BA98" s="66" t="e">
        <f>IF(P98=1000,11,IF(P98=-1000,0,IF(P98&gt;9,(P98+2),IF(P98&lt;0,(-P98),"0"))))</f>
        <v>#VALUE!</v>
      </c>
      <c r="BB98" s="67" t="str">
        <f>IF(P98=1000,0,IF(P98=-1000,11,IF(P98&lt;-9,-(P98-2),IF(P98&gt;0,(P98),"0"))))</f>
        <v/>
      </c>
      <c r="BC98" s="67">
        <f>IF(P98=1000,11,IF(P98=-1000,0,IF(P98&gt;0,11,IF(P98&lt;0,(-P98),"0"))))</f>
        <v>11</v>
      </c>
      <c r="BD98" s="67" t="str">
        <f>IF(P98=1000,0,IF(P98=-1000,11,IF(P98&lt;0,11,IF(P98&gt;0,(P98),"0"))))</f>
        <v/>
      </c>
      <c r="BE98" s="593" t="str">
        <f>IF(P98="","",IF(P98&gt;9,BA98,BC98))</f>
        <v/>
      </c>
      <c r="BF98" s="590" t="str">
        <f>IF(P98="","","-")</f>
        <v/>
      </c>
      <c r="BG98" s="591" t="str">
        <f>IF(P98="","",IF(P98&lt;-9,BB98,BD98))</f>
        <v/>
      </c>
      <c r="BH98" s="66" t="e">
        <f>IF(Q98=1000,11,IF(Q98=-1000,0,IF(Q98&gt;9,(Q98+2),IF(Q98&lt;0,(-Q98),"0"))))</f>
        <v>#VALUE!</v>
      </c>
      <c r="BI98" s="67" t="str">
        <f>IF(Q98=1000,0,IF(Q98=-1000,11,IF(Q98&lt;-9,-(Q98-2),IF(Q98&gt;0,(Q98),"0"))))</f>
        <v/>
      </c>
      <c r="BJ98" s="67">
        <f>IF(Q98=1000,11,IF(Q98=-1000,0,IF(Q98&gt;0,11,IF(Q98&lt;0,(-Q98),"0"))))</f>
        <v>11</v>
      </c>
      <c r="BK98" s="67" t="str">
        <f>IF(Q98=1000,0,IF(Q98=-1000,11,IF(Q98&lt;0,11,IF(Q98&gt;0,(Q98),"0"))))</f>
        <v/>
      </c>
      <c r="BL98" s="593" t="str">
        <f>IF(Q98="","",IF(Q98&gt;9,BH98,BJ98))</f>
        <v/>
      </c>
      <c r="BM98" s="590" t="str">
        <f>IF(Q98="","","-")</f>
        <v/>
      </c>
      <c r="BN98" s="591" t="str">
        <f>IF(Q98="","",IF(Q98&lt;-9,BI98,BK98))</f>
        <v/>
      </c>
      <c r="BO98" s="67" t="e">
        <f>IF(R98=1000,11,IF(R98=-1000,0,IF(R98&gt;9,(R98+2),IF(R98&lt;0,(-R98),"0"))))</f>
        <v>#VALUE!</v>
      </c>
      <c r="BP98" s="67" t="str">
        <f>IF(R98=1000,0,IF(R98=-1000,11,IF(R98&lt;-9,-(R98-2),IF(R98&gt;0,(R98),"0"))))</f>
        <v/>
      </c>
      <c r="BQ98" s="67">
        <f>IF(R98=1000,11,IF(R98=-1000,0,IF(R98&gt;0,11,IF(R98&lt;0,(-R98),"0"))))</f>
        <v>11</v>
      </c>
      <c r="BR98" s="67" t="str">
        <f>IF(R98=1000,0,IF(R98=-1000,11,IF(R98&lt;0,11,IF(R98&gt;0,(R98),"0"))))</f>
        <v/>
      </c>
      <c r="BS98" s="593" t="str">
        <f>IF(R98="","",IF(R98&gt;9,BO98,BQ98))</f>
        <v/>
      </c>
      <c r="BT98" s="590" t="str">
        <f>IF(R98="","","-")</f>
        <v/>
      </c>
      <c r="BU98" s="591" t="str">
        <f>IF(R98="","",IF(R98&lt;-9,BP98,BR98))</f>
        <v/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593" t="str">
        <f>IF(S98="","",IF(S98&gt;9,BV98,BX98))</f>
        <v/>
      </c>
      <c r="CA98" s="590" t="str">
        <f>IF(S98="","","-")</f>
        <v/>
      </c>
      <c r="CB98" s="591" t="str">
        <f>IF(S98="","",IF(S98&lt;-9,BW98,BY98))</f>
        <v/>
      </c>
      <c r="CC98" s="596" t="str">
        <f>IF(O98="","",SUM(T98:X98))</f>
        <v/>
      </c>
      <c r="CD98" s="582" t="str">
        <f>IF(CC98="","","-")</f>
        <v/>
      </c>
      <c r="CE98" s="597" t="str">
        <f>IF(O98="","",SUM(Y98:AC98))</f>
        <v/>
      </c>
      <c r="CP98" s="32"/>
      <c r="CQ98" s="32"/>
    </row>
    <row r="99" spans="1:95" s="31" customFormat="1" ht="15" customHeight="1" x14ac:dyDescent="0.2">
      <c r="A99" s="43"/>
      <c r="B99" s="44"/>
      <c r="C99" s="1250">
        <v>3</v>
      </c>
      <c r="D99" s="76" t="str">
        <f>IF(A99="","",VLOOKUP(A99,СписокКМ!D:I,2,FALSE))</f>
        <v/>
      </c>
      <c r="E99" s="47"/>
      <c r="F99" s="77" t="str">
        <f>IF(B99="","",VLOOKUP(B99,СписокКМ!D:I,2,FALSE))</f>
        <v/>
      </c>
      <c r="G99" s="49"/>
      <c r="H99" s="41"/>
      <c r="I99" s="1252"/>
      <c r="J99" s="1252"/>
      <c r="K99" s="1252"/>
      <c r="L99" s="1252"/>
      <c r="M99" s="1252"/>
      <c r="N99" s="42"/>
      <c r="O99" s="1244" t="str">
        <f>IF(I99="","",IF(I99="0",1000,IF(I99="-0",-1000,I99*1)))</f>
        <v/>
      </c>
      <c r="P99" s="1244" t="str">
        <f>IF(J99="","",IF(J99="0",1000,IF(J99="-0",-1000,J99*1)))</f>
        <v/>
      </c>
      <c r="Q99" s="1244" t="str">
        <f>IF(K99="","",IF(K99="0",1000,IF(K99="-0",-1000,K99*1)))</f>
        <v/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 t="str">
        <f>IF(O99="","",IF(O99&gt;0,1,0))</f>
        <v/>
      </c>
      <c r="U99" s="1284" t="str">
        <f>IF(P99="","",IF(P99&gt;0,1,0))</f>
        <v/>
      </c>
      <c r="V99" s="1284" t="str">
        <f>IF(Q99="","",IF(Q99&gt;0,1,0))</f>
        <v/>
      </c>
      <c r="W99" s="1284" t="str">
        <f>IF(R99="","",IF(R99&gt;0,1,0))</f>
        <v/>
      </c>
      <c r="X99" s="1284" t="str">
        <f>IF(S99="","",IF(S99&gt;0,1,0))</f>
        <v/>
      </c>
      <c r="Y99" s="1278" t="str">
        <f>IF(O99="","",IF(O99&lt;0,1,0))</f>
        <v/>
      </c>
      <c r="Z99" s="1278" t="str">
        <f>IF(P99="","",IF(P99&lt;0,1,0))</f>
        <v/>
      </c>
      <c r="AA99" s="1278" t="str">
        <f>IF(Q99="","",IF(Q99&lt;0,1,0))</f>
        <v/>
      </c>
      <c r="AB99" s="1278" t="str">
        <f>IF(R99="","",IF(R99&lt;0,1,0))</f>
        <v/>
      </c>
      <c r="AC99" s="1278" t="str">
        <f>IF(S99="","",IF(S99&lt;0,1,0))</f>
        <v/>
      </c>
      <c r="AD99" s="1280" t="str">
        <f>IF(CC99="","",IF(CC99&gt;CE99,1,-1))</f>
        <v/>
      </c>
      <c r="AE99" s="1280" t="str">
        <f>IF(CC99="","",IF(CC99&lt;CE99,1,-1))</f>
        <v/>
      </c>
      <c r="AF99" s="1282">
        <f>IF(CC99&gt;CE99,1,0)</f>
        <v>0</v>
      </c>
      <c r="AG99" s="1272">
        <f>IF(CE99&gt;CC99,1,0)</f>
        <v>0</v>
      </c>
      <c r="AH99" s="1274" t="str">
        <f>IF(O99="","",AX99*1)</f>
        <v/>
      </c>
      <c r="AI99" s="1276" t="str">
        <f>IF(P99="","",BE99*1)</f>
        <v/>
      </c>
      <c r="AJ99" s="1276" t="str">
        <f>IF(Q99="","",BL99*1)</f>
        <v/>
      </c>
      <c r="AK99" s="1276" t="str">
        <f>IF(R99="","",BS99*1)</f>
        <v/>
      </c>
      <c r="AL99" s="1276" t="str">
        <f>IF(S99="","",BZ99*1)</f>
        <v/>
      </c>
      <c r="AM99" s="1298" t="str">
        <f>IF(O99="","",AZ99*1)</f>
        <v/>
      </c>
      <c r="AN99" s="1298" t="str">
        <f>IF(P99="","",BG99*1)</f>
        <v/>
      </c>
      <c r="AO99" s="1298" t="str">
        <f>IF(Q99="","",BN99*1)</f>
        <v/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11</v>
      </c>
      <c r="AU99" s="1286" t="str">
        <f>IF(O99=1000,0,IF(O99=-1000,11,IF(O99&lt;-9,-(O99-2),IF(O99&gt;0,(O99),"0"))))</f>
        <v/>
      </c>
      <c r="AV99" s="1286" t="e">
        <f>IF(O99=1000,11,IF(O99=-1000,0,IF(O99&gt;9,(O99+2),IF(O99&lt;0,(-O99),"0"))))</f>
        <v>#VALUE!</v>
      </c>
      <c r="AW99" s="1286" t="str">
        <f>IF(O99=1000,0,IF(O99=-1000,11,IF(O99&lt;0,11,IF(O99&gt;0,(O99),"0"))))</f>
        <v/>
      </c>
      <c r="AX99" s="1296" t="str">
        <f>IF(O99="","",IF(O99&gt;9,AV99,AT99))</f>
        <v/>
      </c>
      <c r="AY99" s="1288" t="str">
        <f>IF(O99="","","-")</f>
        <v/>
      </c>
      <c r="AZ99" s="1290" t="str">
        <f>IF(O99="","",IF(O99&lt;-9,AU99,AW99))</f>
        <v/>
      </c>
      <c r="BA99" s="1286" t="e">
        <f>IF(P99=1000,11,IF(P99=-1000,0,IF(P99&gt;9,(P99+2),IF(P99&lt;0,(-P99),"0"))))</f>
        <v>#VALUE!</v>
      </c>
      <c r="BB99" s="1286" t="str">
        <f>IF(P99=1000,0,IF(P99=-1000,11,IF(P99&lt;-9,-(P99-2),IF(P99&gt;0,(P99),"0"))))</f>
        <v/>
      </c>
      <c r="BC99" s="1286">
        <f>IF(P99=1000,11,IF(P99=-1000,0,IF(P99&gt;0,11,IF(P99&lt;0,(-P99),"0"))))</f>
        <v>11</v>
      </c>
      <c r="BD99" s="1286" t="str">
        <f>IF(P99=1000,0,IF(P99=-1000,11,IF(P99&lt;0,11,IF(P99&gt;0,(P99),"0"))))</f>
        <v/>
      </c>
      <c r="BE99" s="1296" t="str">
        <f>IF(P99="","",IF(P99&gt;9,BA99,BC99))</f>
        <v/>
      </c>
      <c r="BF99" s="1288" t="str">
        <f>IF(P99="","","-")</f>
        <v/>
      </c>
      <c r="BG99" s="1290" t="str">
        <f>IF(P99="","",IF(P99&lt;-9,BB99,BD99))</f>
        <v/>
      </c>
      <c r="BH99" s="1286" t="e">
        <f>IF(Q99=1000,11,IF(Q99=-1000,0,IF(Q99&gt;9,(Q99+2),IF(Q99&lt;0,(-Q99),"0"))))</f>
        <v>#VALUE!</v>
      </c>
      <c r="BI99" s="1286" t="str">
        <f>IF(Q99=1000,0,IF(Q99=-1000,11,IF(Q99&lt;-9,-(Q99-2),IF(Q99&gt;0,(Q99),"0"))))</f>
        <v/>
      </c>
      <c r="BJ99" s="1286">
        <f>IF(Q99=1000,11,IF(Q99=-1000,0,IF(Q99&gt;0,11,IF(Q99&lt;0,(-Q99),"0"))))</f>
        <v>11</v>
      </c>
      <c r="BK99" s="1286" t="str">
        <f>IF(Q99=1000,0,IF(Q99=-1000,11,IF(Q99&lt;0,11,IF(Q99&gt;0,(Q99),"0"))))</f>
        <v/>
      </c>
      <c r="BL99" s="1296" t="str">
        <f>IF(Q99="","",IF(Q99&gt;9,BH99,BJ99))</f>
        <v/>
      </c>
      <c r="BM99" s="1288" t="str">
        <f>IF(Q99="","","-")</f>
        <v/>
      </c>
      <c r="BN99" s="1290" t="str">
        <f>IF(Q99="","",IF(Q99&lt;-9,BI99,BK99))</f>
        <v/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 t="str">
        <f>IF(R99="","",IF(R99&gt;9,BO99,BQ99))</f>
        <v/>
      </c>
      <c r="BT99" s="1288" t="str">
        <f>IF(R99="","","-")</f>
        <v/>
      </c>
      <c r="BU99" s="1290" t="str">
        <f>IF(R99="","",IF(R99&lt;-9,BP99,BR99))</f>
        <v/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 t="str">
        <f>IF(O99="","",SUM(T99:X100))</f>
        <v/>
      </c>
      <c r="CD99" s="1304" t="str">
        <f>IF(CC99="","","-")</f>
        <v/>
      </c>
      <c r="CE99" s="1306" t="str">
        <f>IF(O99="","",SUM(Y99:AC100))</f>
        <v/>
      </c>
      <c r="CP99" s="32"/>
      <c r="CQ99" s="32"/>
    </row>
    <row r="100" spans="1:95" s="31" customFormat="1" ht="15" customHeight="1" x14ac:dyDescent="0.2">
      <c r="A100" s="43"/>
      <c r="B100" s="44"/>
      <c r="C100" s="1251"/>
      <c r="D100" s="46" t="str">
        <f>IF(A100="","",VLOOKUP(A100,СписокКМ!D:I,2,FALSE))</f>
        <v/>
      </c>
      <c r="E100" s="47"/>
      <c r="F100" s="48" t="str">
        <f>IF(B100="","",VLOOKUP(B100,СписокКМ!D:I,2,FALSE))</f>
        <v/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x14ac:dyDescent="0.2">
      <c r="A101" s="99" t="str">
        <f>IF(A97="","",A97)</f>
        <v/>
      </c>
      <c r="B101" s="99" t="str">
        <f>IF(B97="","",B98)</f>
        <v/>
      </c>
      <c r="C101" s="75">
        <v>4</v>
      </c>
      <c r="D101" s="100" t="str">
        <f>IF(A101="","",VLOOKUP(A101,СписокКМ!D:I,2,FALSE))</f>
        <v/>
      </c>
      <c r="E101" s="101"/>
      <c r="F101" s="77" t="str">
        <f>IF(B101="","",VLOOKUP(B101,СписокКМ!D:I,2,FALSE))</f>
        <v/>
      </c>
      <c r="G101" s="102"/>
      <c r="H101" s="41"/>
      <c r="I101" s="581"/>
      <c r="J101" s="581"/>
      <c r="K101" s="581"/>
      <c r="L101" s="581"/>
      <c r="M101" s="581"/>
      <c r="N101" s="42"/>
      <c r="O101" s="79" t="str">
        <f>IF(I101="","",IF(I101="0",1000,IF(I101="-0",-1000,I101*1)))</f>
        <v/>
      </c>
      <c r="P101" s="79" t="str">
        <f t="shared" ref="P101:S102" si="60">IF(J101="","",IF(J101="0",1000,IF(J101="-0",-1000,J101*1)))</f>
        <v/>
      </c>
      <c r="Q101" s="79" t="str">
        <f t="shared" si="60"/>
        <v/>
      </c>
      <c r="R101" s="79" t="str">
        <f t="shared" si="60"/>
        <v/>
      </c>
      <c r="S101" s="80" t="str">
        <f t="shared" si="60"/>
        <v/>
      </c>
      <c r="T101" s="579" t="str">
        <f t="shared" ref="T101:X102" si="61">IF(O101="","",IF(O101&gt;0,1,0))</f>
        <v/>
      </c>
      <c r="U101" s="588" t="str">
        <f t="shared" si="61"/>
        <v/>
      </c>
      <c r="V101" s="588" t="str">
        <f t="shared" si="61"/>
        <v/>
      </c>
      <c r="W101" s="588" t="str">
        <f t="shared" si="61"/>
        <v/>
      </c>
      <c r="X101" s="588" t="str">
        <f t="shared" si="61"/>
        <v/>
      </c>
      <c r="Y101" s="585" t="str">
        <f t="shared" ref="Y101:AC102" si="62">IF(O101="","",IF(O101&lt;0,1,0))</f>
        <v/>
      </c>
      <c r="Z101" s="585" t="str">
        <f t="shared" si="62"/>
        <v/>
      </c>
      <c r="AA101" s="585" t="str">
        <f t="shared" si="62"/>
        <v/>
      </c>
      <c r="AB101" s="585" t="str">
        <f t="shared" si="62"/>
        <v/>
      </c>
      <c r="AC101" s="585" t="str">
        <f t="shared" si="62"/>
        <v/>
      </c>
      <c r="AD101" s="586" t="str">
        <f>IF(CC101="","",IF(CC101&gt;CE101,1,-1))</f>
        <v/>
      </c>
      <c r="AE101" s="586" t="str">
        <f>IF(CC101="","",IF(CC101&lt;CE101,1,-1))</f>
        <v/>
      </c>
      <c r="AF101" s="587">
        <f>IF(CC101&gt;CE101,1,0)</f>
        <v>0</v>
      </c>
      <c r="AG101" s="583">
        <f>IF(CE101&gt;CC101,1,0)</f>
        <v>0</v>
      </c>
      <c r="AH101" s="81" t="str">
        <f>IF(O101="","",AX101*1)</f>
        <v/>
      </c>
      <c r="AI101" s="584" t="str">
        <f>IF(P101="","",BE101*1)</f>
        <v/>
      </c>
      <c r="AJ101" s="584" t="str">
        <f>IF(Q101="","",BL101*1)</f>
        <v/>
      </c>
      <c r="AK101" s="584" t="str">
        <f>IF(R101="","",BS101*1)</f>
        <v/>
      </c>
      <c r="AL101" s="584" t="str">
        <f>IF(S101="","",BZ101*1)</f>
        <v/>
      </c>
      <c r="AM101" s="594" t="str">
        <f>IF(O101="","",AZ101*1)</f>
        <v/>
      </c>
      <c r="AN101" s="594" t="str">
        <f>IF(P101="","",BG101*1)</f>
        <v/>
      </c>
      <c r="AO101" s="594" t="str">
        <f>IF(Q101="","",BN101*1)</f>
        <v/>
      </c>
      <c r="AP101" s="594" t="str">
        <f>IF(R101="","",BU101*1)</f>
        <v/>
      </c>
      <c r="AQ101" s="594" t="str">
        <f>IF(S101="","",CB101*1)</f>
        <v/>
      </c>
      <c r="AR101" s="595">
        <f>SUM(AH101:AL101)</f>
        <v>0</v>
      </c>
      <c r="AS101" s="592">
        <f>SUM(AM101:AQ101)</f>
        <v>0</v>
      </c>
      <c r="AT101" s="111">
        <f>IF(O101=1000,11,IF(O101=-1000,0,IF(O101&gt;0,11,IF(O101&lt;0,(-O101),"0"))))</f>
        <v>11</v>
      </c>
      <c r="AU101" s="589" t="str">
        <f>IF(O101=1000,0,IF(O101=-1000,11,IF(O101&lt;-9,-(O101-2),IF(O101&gt;0,(O101),"0"))))</f>
        <v/>
      </c>
      <c r="AV101" s="111" t="e">
        <f>IF(O101=1000,11,IF(O101=-1000,0,IF(O101&gt;9,(O101+2),IF(O101&lt;0,(-O101),"0"))))</f>
        <v>#VALUE!</v>
      </c>
      <c r="AW101" s="589" t="str">
        <f>IF(O101=1000,0,IF(O101=-1000,11,IF(O101&lt;0,11,IF(O101&gt;0,(O101),"0"))))</f>
        <v/>
      </c>
      <c r="AX101" s="593" t="str">
        <f>IF(O101="","",IF(O101&gt;9,AV101,AT101))</f>
        <v/>
      </c>
      <c r="AY101" s="590" t="str">
        <f>IF(O101="","","-")</f>
        <v/>
      </c>
      <c r="AZ101" s="591" t="str">
        <f>IF(O101="","",IF(O101&lt;-9,AU101,AW101))</f>
        <v/>
      </c>
      <c r="BA101" s="111" t="e">
        <f>IF(P101=1000,11,IF(P101=-1000,0,IF(P101&gt;9,(P101+2),IF(P101&lt;0,(-P101),"0"))))</f>
        <v>#VALUE!</v>
      </c>
      <c r="BB101" s="589" t="str">
        <f>IF(P101=1000,0,IF(P101=-1000,11,IF(P101&lt;-9,-(P101-2),IF(P101&gt;0,(P101),"0"))))</f>
        <v/>
      </c>
      <c r="BC101" s="589">
        <f>IF(P101=1000,11,IF(P101=-1000,0,IF(P101&gt;0,11,IF(P101&lt;0,(-P101),"0"))))</f>
        <v>11</v>
      </c>
      <c r="BD101" s="589" t="str">
        <f>IF(P101=1000,0,IF(P101=-1000,11,IF(P101&lt;0,11,IF(P101&gt;0,(P101),"0"))))</f>
        <v/>
      </c>
      <c r="BE101" s="593" t="str">
        <f>IF(P101="","",IF(P101&gt;9,BA101,BC101))</f>
        <v/>
      </c>
      <c r="BF101" s="590" t="str">
        <f>IF(P101="","","-")</f>
        <v/>
      </c>
      <c r="BG101" s="591" t="str">
        <f>IF(P101="","",IF(P101&lt;-9,BB101,BD101))</f>
        <v/>
      </c>
      <c r="BH101" s="111" t="e">
        <f>IF(Q101=1000,11,IF(Q101=-1000,0,IF(Q101&gt;9,(Q101+2),IF(Q101&lt;0,(-Q101),"0"))))</f>
        <v>#VALUE!</v>
      </c>
      <c r="BI101" s="589" t="str">
        <f>IF(Q101=1000,0,IF(Q101=-1000,11,IF(Q101&lt;-9,-(Q101-2),IF(Q101&gt;0,(Q101),"0"))))</f>
        <v/>
      </c>
      <c r="BJ101" s="589">
        <f>IF(Q101=1000,11,IF(Q101=-1000,0,IF(Q101&gt;0,11,IF(Q101&lt;0,(-Q101),"0"))))</f>
        <v>11</v>
      </c>
      <c r="BK101" s="589" t="str">
        <f>IF(Q101=1000,0,IF(Q101=-1000,11,IF(Q101&lt;0,11,IF(Q101&gt;0,(Q101),"0"))))</f>
        <v/>
      </c>
      <c r="BL101" s="593" t="str">
        <f>IF(Q101="","",IF(Q101&gt;9,BH101,BJ101))</f>
        <v/>
      </c>
      <c r="BM101" s="590" t="str">
        <f>IF(Q101="","","-")</f>
        <v/>
      </c>
      <c r="BN101" s="591" t="str">
        <f>IF(Q101="","",IF(Q101&lt;-9,BI101,BK101))</f>
        <v/>
      </c>
      <c r="BO101" s="589" t="e">
        <f>IF(R101=1000,11,IF(R101=-1000,0,IF(R101&gt;9,(R101+2),IF(R101&lt;0,(-R101),"0"))))</f>
        <v>#VALUE!</v>
      </c>
      <c r="BP101" s="589" t="str">
        <f>IF(R101=1000,0,IF(R101=-1000,11,IF(R101&lt;-9,-(R101-2),IF(R101&gt;0,(R101),"0"))))</f>
        <v/>
      </c>
      <c r="BQ101" s="589">
        <f>IF(R101=1000,11,IF(R101=-1000,0,IF(R101&gt;0,11,IF(R101&lt;0,(-R101),"0"))))</f>
        <v>11</v>
      </c>
      <c r="BR101" s="589" t="str">
        <f>IF(R101=1000,0,IF(R101=-1000,11,IF(R101&lt;0,11,IF(R101&gt;0,(R101),"0"))))</f>
        <v/>
      </c>
      <c r="BS101" s="593" t="str">
        <f>IF(R101="","",IF(R101&gt;9,BO101,BQ101))</f>
        <v/>
      </c>
      <c r="BT101" s="590" t="str">
        <f>IF(R101="","","-")</f>
        <v/>
      </c>
      <c r="BU101" s="591" t="str">
        <f>IF(R101="","",IF(R101&lt;-9,BP101,BR101))</f>
        <v/>
      </c>
      <c r="BV101" s="589" t="e">
        <f>IF(S101=1000,11,IF(S101=-1000,0,IF(S101&gt;9,(S101+2),IF(S101&lt;0,(-S101),"0"))))</f>
        <v>#VALUE!</v>
      </c>
      <c r="BW101" s="589" t="str">
        <f>IF(S101=1000,0,IF(S101=-1000,11,IF(S101&lt;-9,-(S101-2),IF(S101&gt;0,(S101),"0"))))</f>
        <v/>
      </c>
      <c r="BX101" s="589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593" t="str">
        <f>IF(S101="","",IF(S101&gt;9,BV101,BX101))</f>
        <v/>
      </c>
      <c r="CA101" s="590" t="str">
        <f>IF(S101="","","-")</f>
        <v/>
      </c>
      <c r="CB101" s="591" t="str">
        <f>IF(S101="","",IF(S101&lt;-9,BW101,BY101))</f>
        <v/>
      </c>
      <c r="CC101" s="596" t="str">
        <f>IF(O101="","",SUM(T101:X101))</f>
        <v/>
      </c>
      <c r="CD101" s="582" t="str">
        <f>IF(CC101="","","-")</f>
        <v/>
      </c>
      <c r="CE101" s="597" t="str">
        <f>IF(O101="","",SUM(Y101:AC101))</f>
        <v/>
      </c>
      <c r="CP101" s="32"/>
      <c r="CQ101" s="32"/>
    </row>
    <row r="102" spans="1:95" s="31" customFormat="1" ht="15" customHeight="1" thickBot="1" x14ac:dyDescent="0.25">
      <c r="A102" s="99" t="str">
        <f>IF(A97="","",A98)</f>
        <v/>
      </c>
      <c r="B102" s="99" t="str">
        <f>IF(B97="","",B97)</f>
        <v/>
      </c>
      <c r="C102" s="114">
        <v>5</v>
      </c>
      <c r="D102" s="115" t="str">
        <f>IF(A102="","",VLOOKUP(A102,СписокКМ!D:I,2,FALSE))</f>
        <v/>
      </c>
      <c r="E102" s="116"/>
      <c r="F102" s="117" t="str">
        <f>IF(B102="","",VLOOKUP(B102,СписокКМ!D:I,2,FALSE))</f>
        <v/>
      </c>
      <c r="G102" s="118"/>
      <c r="H102" s="119"/>
      <c r="I102" s="120"/>
      <c r="J102" s="120"/>
      <c r="K102" s="120"/>
      <c r="L102" s="121"/>
      <c r="M102" s="121"/>
      <c r="N102" s="122"/>
      <c r="O102" s="123" t="str">
        <f>IF(I102="","",IF(I102="0",1000,IF(I102="-0",-1000,I102*1)))</f>
        <v/>
      </c>
      <c r="P102" s="123" t="str">
        <f t="shared" si="60"/>
        <v/>
      </c>
      <c r="Q102" s="123" t="str">
        <f t="shared" si="60"/>
        <v/>
      </c>
      <c r="R102" s="123" t="str">
        <f t="shared" si="60"/>
        <v/>
      </c>
      <c r="S102" s="124" t="str">
        <f t="shared" si="60"/>
        <v/>
      </c>
      <c r="T102" s="125" t="str">
        <f t="shared" si="61"/>
        <v/>
      </c>
      <c r="U102" s="126" t="str">
        <f t="shared" si="61"/>
        <v/>
      </c>
      <c r="V102" s="126" t="str">
        <f t="shared" si="61"/>
        <v/>
      </c>
      <c r="W102" s="126" t="str">
        <f t="shared" si="61"/>
        <v/>
      </c>
      <c r="X102" s="126" t="str">
        <f t="shared" si="61"/>
        <v/>
      </c>
      <c r="Y102" s="127" t="str">
        <f t="shared" si="62"/>
        <v/>
      </c>
      <c r="Z102" s="127" t="str">
        <f t="shared" si="62"/>
        <v/>
      </c>
      <c r="AA102" s="127" t="str">
        <f t="shared" si="62"/>
        <v/>
      </c>
      <c r="AB102" s="127" t="str">
        <f t="shared" si="62"/>
        <v/>
      </c>
      <c r="AC102" s="127" t="str">
        <f t="shared" si="62"/>
        <v/>
      </c>
      <c r="AD102" s="128" t="str">
        <f>IF(CC102="","",IF(CC102&gt;CE102,1,-1))</f>
        <v/>
      </c>
      <c r="AE102" s="128" t="str">
        <f>IF(CC102="","",IF(CC102&lt;CE102,1,-1))</f>
        <v/>
      </c>
      <c r="AF102" s="129">
        <f>IF(CC102&gt;CE102,1,0)</f>
        <v>0</v>
      </c>
      <c r="AG102" s="130">
        <f>IF(CE102&gt;CC102,1,0)</f>
        <v>0</v>
      </c>
      <c r="AH102" s="131" t="str">
        <f>IF(O102="","",AX102*1)</f>
        <v/>
      </c>
      <c r="AI102" s="132" t="str">
        <f>IF(P102="","",BE102*1)</f>
        <v/>
      </c>
      <c r="AJ102" s="132" t="str">
        <f>IF(Q102="","",BL102*1)</f>
        <v/>
      </c>
      <c r="AK102" s="132" t="str">
        <f>IF(R102="","",BS102*1)</f>
        <v/>
      </c>
      <c r="AL102" s="132" t="str">
        <f>IF(S102="","",BZ102*1)</f>
        <v/>
      </c>
      <c r="AM102" s="133" t="str">
        <f>IF(O102="","",AZ102*1)</f>
        <v/>
      </c>
      <c r="AN102" s="133" t="str">
        <f>IF(P102="","",BG102*1)</f>
        <v/>
      </c>
      <c r="AO102" s="133" t="str">
        <f>IF(Q102="","",BN102*1)</f>
        <v/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0</v>
      </c>
      <c r="AS102" s="135">
        <f>SUM(AM102:AQ102)</f>
        <v>0</v>
      </c>
      <c r="AT102" s="136">
        <f>IF(O102=1000,11,IF(O102=-1000,0,IF(O102&gt;0,11,IF(O102&lt;0,(-O102),"0"))))</f>
        <v>11</v>
      </c>
      <c r="AU102" s="137" t="str">
        <f>IF(O102=1000,0,IF(O102=-1000,11,IF(O102&lt;-9,-(O102-2),IF(O102&gt;0,(O102),"0"))))</f>
        <v/>
      </c>
      <c r="AV102" s="136" t="e">
        <f>IF(O102=1000,11,IF(O102=-1000,0,IF(O102&gt;9,(O102+2),IF(O102&lt;0,(-O102),"0"))))</f>
        <v>#VALUE!</v>
      </c>
      <c r="AW102" s="137" t="str">
        <f>IF(O102=1000,0,IF(O102=-1000,11,IF(O102&lt;0,11,IF(O102&gt;0,(O102),"0"))))</f>
        <v/>
      </c>
      <c r="AX102" s="138" t="str">
        <f>IF(O102="","",IF(O102&gt;9,AV102,AT102))</f>
        <v/>
      </c>
      <c r="AY102" s="139" t="str">
        <f>IF(O102="","","-")</f>
        <v/>
      </c>
      <c r="AZ102" s="140" t="str">
        <f>IF(O102="","",IF(O102&lt;-9,AU102,AW102))</f>
        <v/>
      </c>
      <c r="BA102" s="136" t="e">
        <f>IF(P102=1000,11,IF(P102=-1000,0,IF(P102&gt;9,(P102+2),IF(P102&lt;0,(-P102),"0"))))</f>
        <v>#VALUE!</v>
      </c>
      <c r="BB102" s="137" t="str">
        <f>IF(P102=1000,0,IF(P102=-1000,11,IF(P102&lt;-9,-(P102-2),IF(P102&gt;0,(P102),"0"))))</f>
        <v/>
      </c>
      <c r="BC102" s="137">
        <f>IF(P102=1000,11,IF(P102=-1000,0,IF(P102&gt;0,11,IF(P102&lt;0,(-P102),"0"))))</f>
        <v>11</v>
      </c>
      <c r="BD102" s="137" t="str">
        <f>IF(P102=1000,0,IF(P102=-1000,11,IF(P102&lt;0,11,IF(P102&gt;0,(P102),"0"))))</f>
        <v/>
      </c>
      <c r="BE102" s="138" t="str">
        <f>IF(P102="","",IF(P102&gt;9,BA102,BC102))</f>
        <v/>
      </c>
      <c r="BF102" s="139" t="str">
        <f>IF(P102="","","-")</f>
        <v/>
      </c>
      <c r="BG102" s="140" t="str">
        <f>IF(P102="","",IF(P102&lt;-9,BB102,BD102))</f>
        <v/>
      </c>
      <c r="BH102" s="136" t="e">
        <f>IF(Q102=1000,11,IF(Q102=-1000,0,IF(Q102&gt;9,(Q102+2),IF(Q102&lt;0,(-Q102),"0"))))</f>
        <v>#VALUE!</v>
      </c>
      <c r="BI102" s="137" t="str">
        <f>IF(Q102=1000,0,IF(Q102=-1000,11,IF(Q102&lt;-9,-(Q102-2),IF(Q102&gt;0,(Q102),"0"))))</f>
        <v/>
      </c>
      <c r="BJ102" s="137">
        <f>IF(Q102=1000,11,IF(Q102=-1000,0,IF(Q102&gt;0,11,IF(Q102&lt;0,(-Q102),"0"))))</f>
        <v>11</v>
      </c>
      <c r="BK102" s="137" t="str">
        <f>IF(Q102=1000,0,IF(Q102=-1000,11,IF(Q102&lt;0,11,IF(Q102&gt;0,(Q102),"0"))))</f>
        <v/>
      </c>
      <c r="BL102" s="138" t="str">
        <f>IF(Q102="","",IF(Q102&gt;9,BH102,BJ102))</f>
        <v/>
      </c>
      <c r="BM102" s="139" t="str">
        <f>IF(Q102="","","-")</f>
        <v/>
      </c>
      <c r="BN102" s="140" t="str">
        <f>IF(Q102="","",IF(Q102&lt;-9,BI102,BK102))</f>
        <v/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 t="str">
        <f>IF(O102="","",SUM(T102:X102))</f>
        <v/>
      </c>
      <c r="CD102" s="143" t="str">
        <f>IF(CC102="","","-")</f>
        <v/>
      </c>
      <c r="CE102" s="144" t="str">
        <f>IF(O102="","",SUM(Y102:AC102))</f>
        <v/>
      </c>
      <c r="CP102" s="32"/>
      <c r="CQ102" s="32"/>
    </row>
    <row r="103" spans="1:95" s="31" customFormat="1" ht="15" customHeight="1" thickBot="1" x14ac:dyDescent="0.25">
      <c r="A103" s="145"/>
      <c r="B103" s="145"/>
      <c r="C103" s="145"/>
      <c r="D103" s="146"/>
      <c r="E103" s="147"/>
      <c r="F103" s="148"/>
      <c r="G103" s="149"/>
      <c r="H103" s="150"/>
      <c r="I103" s="151"/>
      <c r="J103" s="151"/>
      <c r="K103" s="151"/>
      <c r="L103" s="151"/>
      <c r="M103" s="151"/>
      <c r="N103" s="150"/>
      <c r="O103" s="152"/>
      <c r="P103" s="152"/>
      <c r="Q103" s="152"/>
      <c r="R103" s="152"/>
      <c r="S103" s="152"/>
      <c r="T103" s="153"/>
      <c r="U103" s="153"/>
      <c r="V103" s="153"/>
      <c r="W103" s="153"/>
      <c r="X103" s="153"/>
      <c r="Y103" s="154"/>
      <c r="Z103" s="154"/>
      <c r="AA103" s="154"/>
      <c r="AB103" s="154"/>
      <c r="AC103" s="154"/>
      <c r="AD103" s="155"/>
      <c r="AE103" s="155"/>
      <c r="AF103" s="156"/>
      <c r="AG103" s="156"/>
      <c r="AH103" s="157"/>
      <c r="AI103" s="157"/>
      <c r="AJ103" s="157"/>
      <c r="AK103" s="157"/>
      <c r="AL103" s="157"/>
      <c r="AM103" s="158"/>
      <c r="AN103" s="158"/>
      <c r="AO103" s="158"/>
      <c r="AP103" s="158"/>
      <c r="AQ103" s="158"/>
      <c r="AR103" s="159"/>
      <c r="AS103" s="159"/>
      <c r="AT103" s="160"/>
      <c r="AU103" s="160"/>
      <c r="AV103" s="160"/>
      <c r="AW103" s="160"/>
      <c r="AX103" s="161"/>
      <c r="AY103" s="161"/>
      <c r="AZ103" s="161"/>
      <c r="BA103" s="160"/>
      <c r="BB103" s="160"/>
      <c r="BC103" s="160"/>
      <c r="BD103" s="160"/>
      <c r="BE103" s="161"/>
      <c r="BF103" s="161"/>
      <c r="BG103" s="161"/>
      <c r="BH103" s="160"/>
      <c r="BI103" s="160"/>
      <c r="BJ103" s="160"/>
      <c r="BK103" s="160"/>
      <c r="BL103" s="161"/>
      <c r="BM103" s="161"/>
      <c r="BN103" s="161"/>
      <c r="BO103" s="160"/>
      <c r="BP103" s="160"/>
      <c r="BQ103" s="160"/>
      <c r="BR103" s="160"/>
      <c r="BS103" s="161"/>
      <c r="BT103" s="161"/>
      <c r="BU103" s="161"/>
      <c r="BV103" s="160"/>
      <c r="BW103" s="160"/>
      <c r="BX103" s="160"/>
      <c r="BY103" s="160"/>
      <c r="BZ103" s="161"/>
      <c r="CA103" s="161"/>
      <c r="CB103" s="161"/>
      <c r="CC103" s="162"/>
      <c r="CD103" s="163"/>
      <c r="CE103" s="164"/>
      <c r="CP103" s="32"/>
      <c r="CQ103" s="32"/>
    </row>
    <row r="104" spans="1:95" s="31" customFormat="1" ht="31.5" customHeight="1" thickBot="1" x14ac:dyDescent="0.25">
      <c r="A104" s="34"/>
      <c r="B104" s="35"/>
      <c r="C104" s="1225">
        <f>1+C95</f>
        <v>12</v>
      </c>
      <c r="D104" s="1227" t="str">
        <f>IF(A104="","",VLOOKUP(A104,СписокКМ!$A$186:$D$248,3,FALSE))</f>
        <v/>
      </c>
      <c r="E104" s="1228" t="str">
        <f>IF(B104="","",VLOOKUP(B104,СписокКМ!E:J,2,FALSE))</f>
        <v/>
      </c>
      <c r="F104" s="1231" t="str">
        <f>IF(B104="","",VLOOKUP(B104,СписокКМ!$A$186:$D$248,3,FALSE))</f>
        <v/>
      </c>
      <c r="G104" s="1232" t="str">
        <f>IF(D104="","",VLOOKUP(D104,СписокКМ!G:L,2,FALSE))</f>
        <v/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str">
        <f>IF(A104="","",VLOOKUP(A104,'[60]Протокол команд'!A:K,8,FALSE))</f>
        <v/>
      </c>
      <c r="U104" s="39" t="e">
        <f>T104*5-4</f>
        <v>#VALUE!</v>
      </c>
      <c r="V104" s="39" t="e">
        <f>T104*5</f>
        <v>#VALUE!</v>
      </c>
      <c r="W104" s="39" t="e">
        <f>CONCATENATE(U104,"-",V104)</f>
        <v>#VALUE!</v>
      </c>
      <c r="X104" s="39" t="str">
        <f>IF(A104="","",VLOOKUP(A104,'[60]Протокол команд'!A:K,10,FALSE))</f>
        <v/>
      </c>
      <c r="Y104" s="39" t="e">
        <f>X104*5-4</f>
        <v>#VALUE!</v>
      </c>
      <c r="Z104" s="39" t="e">
        <f>X104*5</f>
        <v>#VALUE!</v>
      </c>
      <c r="AA104" s="39" t="e">
        <f>CONCATENATE(Y104,"-",Z104)</f>
        <v>#VALUE!</v>
      </c>
      <c r="AB104" s="1241" t="str">
        <f>IF(O106="","",SUM(AF106:AF111))</f>
        <v/>
      </c>
      <c r="AC104" s="1242"/>
      <c r="AD104" s="1243"/>
      <c r="AE104" s="1242" t="str">
        <f>IF(O106="","",SUM(AG106:AG111))</f>
        <v/>
      </c>
      <c r="AF104" s="1242"/>
      <c r="AG104" s="1264"/>
      <c r="AH104" s="1241">
        <f>SUM(CC106:CC111)</f>
        <v>0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0</v>
      </c>
      <c r="AO104" s="1266"/>
      <c r="AP104" s="1267"/>
      <c r="AQ104" s="1266">
        <f>SUM(AS106:AS111)</f>
        <v>0</v>
      </c>
      <c r="AR104" s="1266"/>
      <c r="AS104" s="1268"/>
      <c r="AT104" s="1314" t="str">
        <f>IF(A104="","",VLOOKUP(A104,'[60]Протокол команд'!A:Z,14,FALSE))</f>
        <v/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 t="str">
        <f>IF(O106="","",SUM(AF106:AF111))</f>
        <v/>
      </c>
      <c r="CD104" s="1256" t="str">
        <f>IF(CC104="","","-")</f>
        <v/>
      </c>
      <c r="CE104" s="1258" t="str">
        <f>IF(O106="","",SUM(AG106:AG111))</f>
        <v/>
      </c>
      <c r="CP104" s="32"/>
      <c r="CQ104" s="32"/>
    </row>
    <row r="105" spans="1:95" s="31" customFormat="1" ht="13.5" customHeight="1" x14ac:dyDescent="0.2">
      <c r="A105" s="40"/>
      <c r="B105" s="40"/>
      <c r="C105" s="1226"/>
      <c r="D105" s="1229" t="str">
        <f>IF(A105="","",VLOOKUP(A105,СписокКМ!D:I,2,FALSE))</f>
        <v/>
      </c>
      <c r="E105" s="1230" t="str">
        <f>IF(B105="","",VLOOKUP(B105,СписокКМ!E:J,2,FALSE))</f>
        <v/>
      </c>
      <c r="F105" s="1233" t="str">
        <f>IF(C105="","",VLOOKUP(C105,СписокКМ!F:K,2,FALSE))</f>
        <v/>
      </c>
      <c r="G105" s="1234" t="str">
        <f>IF(D105="","",VLOOKUP(D105,СписокКМ!G:L,2,FALSE))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x14ac:dyDescent="0.2">
      <c r="A106" s="43"/>
      <c r="B106" s="44"/>
      <c r="C106" s="580">
        <v>1</v>
      </c>
      <c r="D106" s="46" t="str">
        <f>IF(A106="","",VLOOKUP(A106,СписокКМ!D:I,2,FALSE))</f>
        <v/>
      </c>
      <c r="E106" s="47"/>
      <c r="F106" s="48" t="str">
        <f>IF(B106="","",VLOOKUP(B106,СписокКМ!D:I,2,FALSE))</f>
        <v/>
      </c>
      <c r="G106" s="49"/>
      <c r="H106" s="50"/>
      <c r="I106" s="51"/>
      <c r="J106" s="51"/>
      <c r="K106" s="51"/>
      <c r="L106" s="51"/>
      <c r="M106" s="51"/>
      <c r="N106" s="52"/>
      <c r="O106" s="53" t="str">
        <f>IF(I106="","",IF(I106="0",1000,IF(I106="-0",-1000,I106*1)))</f>
        <v/>
      </c>
      <c r="P106" s="53" t="str">
        <f t="shared" ref="P106:S107" si="63">IF(J106="","",IF(J106="0",1000,IF(J106="-0",-1000,J106*1)))</f>
        <v/>
      </c>
      <c r="Q106" s="53" t="str">
        <f t="shared" si="63"/>
        <v/>
      </c>
      <c r="R106" s="53" t="str">
        <f t="shared" si="63"/>
        <v/>
      </c>
      <c r="S106" s="54" t="str">
        <f t="shared" si="63"/>
        <v/>
      </c>
      <c r="T106" s="55" t="str">
        <f t="shared" ref="T106:X107" si="64">IF(O106="","",IF(O106&gt;0,1,0))</f>
        <v/>
      </c>
      <c r="U106" s="56" t="str">
        <f t="shared" si="64"/>
        <v/>
      </c>
      <c r="V106" s="56" t="str">
        <f t="shared" si="64"/>
        <v/>
      </c>
      <c r="W106" s="56" t="str">
        <f t="shared" si="64"/>
        <v/>
      </c>
      <c r="X106" s="56" t="str">
        <f t="shared" si="64"/>
        <v/>
      </c>
      <c r="Y106" s="57" t="str">
        <f t="shared" ref="Y106:AC107" si="65">IF(O106="","",IF(O106&lt;0,1,0))</f>
        <v/>
      </c>
      <c r="Z106" s="57" t="str">
        <f t="shared" si="65"/>
        <v/>
      </c>
      <c r="AA106" s="57" t="str">
        <f t="shared" si="65"/>
        <v/>
      </c>
      <c r="AB106" s="57" t="str">
        <f t="shared" si="65"/>
        <v/>
      </c>
      <c r="AC106" s="57" t="str">
        <f t="shared" si="65"/>
        <v/>
      </c>
      <c r="AD106" s="58" t="str">
        <f>IF(CC106="","",IF(CC106&gt;CE106,1,-1))</f>
        <v/>
      </c>
      <c r="AE106" s="58" t="str">
        <f>IF(CC106="","",IF(CC106&lt;CE106,1,-1))</f>
        <v/>
      </c>
      <c r="AF106" s="59">
        <f>IF(CC106&gt;CE106,1,0)</f>
        <v>0</v>
      </c>
      <c r="AG106" s="60">
        <f>IF(CE106&gt;CC106,1,0)</f>
        <v>0</v>
      </c>
      <c r="AH106" s="61" t="str">
        <f>IF(O106="","",AX106*1)</f>
        <v/>
      </c>
      <c r="AI106" s="62" t="str">
        <f>IF(P106="","",BE106*1)</f>
        <v/>
      </c>
      <c r="AJ106" s="62" t="str">
        <f>IF(Q106="","",BL106*1)</f>
        <v/>
      </c>
      <c r="AK106" s="62" t="str">
        <f>IF(R106="","",BS106*1)</f>
        <v/>
      </c>
      <c r="AL106" s="62" t="str">
        <f>IF(S106="","",BZ106*1)</f>
        <v/>
      </c>
      <c r="AM106" s="63" t="str">
        <f>IF(O106="","",AZ106*1)</f>
        <v/>
      </c>
      <c r="AN106" s="63" t="str">
        <f>IF(P106="","",BG106*1)</f>
        <v/>
      </c>
      <c r="AO106" s="63" t="str">
        <f>IF(Q106="","",BN106*1)</f>
        <v/>
      </c>
      <c r="AP106" s="63" t="str">
        <f>IF(R106="","",BU106*1)</f>
        <v/>
      </c>
      <c r="AQ106" s="63" t="str">
        <f>IF(S106="","",CB106*1)</f>
        <v/>
      </c>
      <c r="AR106" s="64">
        <f>SUM(AH106:AL106)</f>
        <v>0</v>
      </c>
      <c r="AS106" s="65">
        <f>SUM(AM106:AQ106)</f>
        <v>0</v>
      </c>
      <c r="AT106" s="66">
        <f>IF(O106=1000,11,IF(O106=-1000,0,IF(O106&gt;0,11,IF(O106&lt;0,(-O106),"0"))))</f>
        <v>11</v>
      </c>
      <c r="AU106" s="67" t="str">
        <f>IF(O106=1000,0,IF(O106=-1000,11,IF(O106&lt;-9,-(O106-2),IF(O106&gt;0,(O106),"0"))))</f>
        <v/>
      </c>
      <c r="AV106" s="66" t="e">
        <f>IF(O106=1000,11,IF(O106=-1000,0,IF(O106&lt;9,11,IF(O106&gt;9,(O106+2),"0"))))</f>
        <v>#VALUE!</v>
      </c>
      <c r="AW106" s="67" t="str">
        <f>IF(O106=1000,0,IF(O106=-1000,11,IF(O106&lt;0,11,IF(O106&gt;0,(O106),"0"))))</f>
        <v/>
      </c>
      <c r="AX106" s="68" t="str">
        <f>IF(O106="","",IF(O106&gt;9,AV106,AT106))</f>
        <v/>
      </c>
      <c r="AY106" s="69" t="str">
        <f>IF(O106="","","-")</f>
        <v/>
      </c>
      <c r="AZ106" s="70" t="str">
        <f>IF(O106="","",IF(O106&lt;-9,AU106,AW106))</f>
        <v/>
      </c>
      <c r="BA106" s="66" t="e">
        <f>IF(P106=1000,11,IF(P106=-1000,0,IF(P106&gt;9,(P106+2),IF(P106&lt;0,(-P106),"0"))))</f>
        <v>#VALUE!</v>
      </c>
      <c r="BB106" s="67" t="str">
        <f>IF(P106=1000,0,IF(P106=-1000,11,IF(P106&lt;-9,-(P106-2),IF(P106&gt;0,(P106),"0"))))</f>
        <v/>
      </c>
      <c r="BC106" s="67">
        <f>IF(P106=1000,11,IF(P106=-1000,0,IF(P106&gt;0,11,IF(P106&lt;0,(-P106),"0"))))</f>
        <v>11</v>
      </c>
      <c r="BD106" s="67" t="str">
        <f>IF(P106=1000,0,IF(P106=-1000,11,IF(P106&lt;0,11,IF(P106&gt;0,(P106),"0"))))</f>
        <v/>
      </c>
      <c r="BE106" s="68" t="str">
        <f>IF(P106="","",IF(P106&gt;9,BA106,BC106))</f>
        <v/>
      </c>
      <c r="BF106" s="69" t="str">
        <f>IF(P106="","","-")</f>
        <v/>
      </c>
      <c r="BG106" s="70" t="str">
        <f>IF(P106="","",IF(P106&lt;-9,BB106,BD106))</f>
        <v/>
      </c>
      <c r="BH106" s="66" t="e">
        <f>IF(Q106=1000,11,IF(Q106=-1000,0,IF(Q106&gt;9,(Q106+2),IF(Q106&lt;0,(-Q106),"0"))))</f>
        <v>#VALUE!</v>
      </c>
      <c r="BI106" s="67" t="str">
        <f>IF(Q106=1000,0,IF(Q106=-1000,11,IF(Q106&lt;-9,-(Q106-2),IF(Q106&gt;0,(Q106),"0"))))</f>
        <v/>
      </c>
      <c r="BJ106" s="67">
        <f>IF(Q106=1000,11,IF(Q106=-1000,0,IF(Q106&gt;0,11,IF(Q106&lt;0,(-Q106),"0"))))</f>
        <v>11</v>
      </c>
      <c r="BK106" s="67" t="str">
        <f>IF(Q106=1000,0,IF(Q106=-1000,11,IF(Q106&lt;0,11,IF(Q106&gt;0,(Q106),"0"))))</f>
        <v/>
      </c>
      <c r="BL106" s="68" t="str">
        <f>IF(Q106="","",IF(Q106&gt;9,BH106,BJ106))</f>
        <v/>
      </c>
      <c r="BM106" s="69" t="str">
        <f>IF(Q106="","","-")</f>
        <v/>
      </c>
      <c r="BN106" s="70" t="str">
        <f>IF(Q106="","",IF(Q106&lt;-9,BI106,BK106))</f>
        <v/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 t="str">
        <f>IF(O106="","",SUM(T106:X106))</f>
        <v/>
      </c>
      <c r="CD106" s="73" t="str">
        <f>IF(CC106="","","-")</f>
        <v/>
      </c>
      <c r="CE106" s="74" t="str">
        <f>IF(O106="","",SUM(Y106:AC106))</f>
        <v/>
      </c>
      <c r="CP106" s="32"/>
      <c r="CQ106" s="32"/>
    </row>
    <row r="107" spans="1:95" s="31" customFormat="1" ht="15" customHeight="1" x14ac:dyDescent="0.2">
      <c r="A107" s="43"/>
      <c r="B107" s="44"/>
      <c r="C107" s="75">
        <v>2</v>
      </c>
      <c r="D107" s="76" t="str">
        <f>IF(A107="","",VLOOKUP(A107,СписокКМ!D:I,2,FALSE))</f>
        <v/>
      </c>
      <c r="E107" s="47"/>
      <c r="F107" s="77" t="str">
        <f>IF(B107="","",VLOOKUP(B107,СписокКМ!D:I,2,FALSE))</f>
        <v/>
      </c>
      <c r="G107" s="49"/>
      <c r="H107" s="41"/>
      <c r="I107" s="581"/>
      <c r="J107" s="581"/>
      <c r="K107" s="581"/>
      <c r="L107" s="581"/>
      <c r="M107" s="51"/>
      <c r="N107" s="42"/>
      <c r="O107" s="79" t="str">
        <f>IF(I107="","",IF(I107="0",1000,IF(I107="-0",-1000,I107*1)))</f>
        <v/>
      </c>
      <c r="P107" s="79" t="str">
        <f t="shared" si="63"/>
        <v/>
      </c>
      <c r="Q107" s="79" t="str">
        <f t="shared" si="63"/>
        <v/>
      </c>
      <c r="R107" s="79" t="str">
        <f t="shared" si="63"/>
        <v/>
      </c>
      <c r="S107" s="80" t="str">
        <f t="shared" si="63"/>
        <v/>
      </c>
      <c r="T107" s="55" t="str">
        <f t="shared" si="64"/>
        <v/>
      </c>
      <c r="U107" s="56" t="str">
        <f t="shared" si="64"/>
        <v/>
      </c>
      <c r="V107" s="56" t="str">
        <f t="shared" si="64"/>
        <v/>
      </c>
      <c r="W107" s="56" t="str">
        <f t="shared" si="64"/>
        <v/>
      </c>
      <c r="X107" s="56" t="str">
        <f t="shared" si="64"/>
        <v/>
      </c>
      <c r="Y107" s="57" t="str">
        <f t="shared" si="65"/>
        <v/>
      </c>
      <c r="Z107" s="57" t="str">
        <f t="shared" si="65"/>
        <v/>
      </c>
      <c r="AA107" s="57" t="str">
        <f t="shared" si="65"/>
        <v/>
      </c>
      <c r="AB107" s="57" t="str">
        <f t="shared" si="65"/>
        <v/>
      </c>
      <c r="AC107" s="57" t="str">
        <f t="shared" si="65"/>
        <v/>
      </c>
      <c r="AD107" s="58" t="str">
        <f>IF(CC107="","",IF(CC107&gt;CE107,1,-1))</f>
        <v/>
      </c>
      <c r="AE107" s="58" t="str">
        <f>IF(CC107="","",IF(CC107&lt;CE107,1,-1))</f>
        <v/>
      </c>
      <c r="AF107" s="59">
        <f>IF(CC107&gt;CE107,1,0)</f>
        <v>0</v>
      </c>
      <c r="AG107" s="60">
        <f>IF(CE107&gt;CC107,1,0)</f>
        <v>0</v>
      </c>
      <c r="AH107" s="81" t="str">
        <f>IF(O107="","",AX107*1)</f>
        <v/>
      </c>
      <c r="AI107" s="584" t="str">
        <f>IF(P107="","",BE107*1)</f>
        <v/>
      </c>
      <c r="AJ107" s="584" t="str">
        <f>IF(Q107="","",BL107*1)</f>
        <v/>
      </c>
      <c r="AK107" s="584" t="str">
        <f>IF(R107="","",BS107*1)</f>
        <v/>
      </c>
      <c r="AL107" s="584" t="str">
        <f>IF(S107="","",BZ107*1)</f>
        <v/>
      </c>
      <c r="AM107" s="594" t="str">
        <f>IF(O107="","",AZ107*1)</f>
        <v/>
      </c>
      <c r="AN107" s="594" t="str">
        <f>IF(P107="","",BG107*1)</f>
        <v/>
      </c>
      <c r="AO107" s="594" t="str">
        <f>IF(Q107="","",BN107*1)</f>
        <v/>
      </c>
      <c r="AP107" s="594" t="str">
        <f>IF(R107="","",BU107*1)</f>
        <v/>
      </c>
      <c r="AQ107" s="594" t="str">
        <f>IF(S107="","",CB107*1)</f>
        <v/>
      </c>
      <c r="AR107" s="64">
        <f>SUM(AH107:AL107)</f>
        <v>0</v>
      </c>
      <c r="AS107" s="65">
        <f>SUM(AM107:AQ107)</f>
        <v>0</v>
      </c>
      <c r="AT107" s="66">
        <f>IF(O107=1000,11,IF(O107=-1000,0,IF(O107&gt;0,11,IF(O107&lt;0,(-O107),"0"))))</f>
        <v>11</v>
      </c>
      <c r="AU107" s="67" t="str">
        <f>IF(O107=1000,0,IF(O107=-1000,11,IF(O107&lt;-9,-(O107-2),IF(O107&gt;0,(O107),"0"))))</f>
        <v/>
      </c>
      <c r="AV107" s="66" t="e">
        <f>IF(O107=1000,11,IF(O107=-1000,0,IF(O107&gt;9,(O107+2),IF(O107&lt;0,(-O107),"0"))))</f>
        <v>#VALUE!</v>
      </c>
      <c r="AW107" s="67" t="str">
        <f>IF(O107=1000,0,IF(O107=-1000,11,IF(O107&lt;0,11,IF(O107&gt;0,(O107),"0"))))</f>
        <v/>
      </c>
      <c r="AX107" s="593" t="str">
        <f>IF(O107="","",IF(O107&gt;9,AV107,AT107))</f>
        <v/>
      </c>
      <c r="AY107" s="590" t="str">
        <f>IF(O107="","","-")</f>
        <v/>
      </c>
      <c r="AZ107" s="591" t="str">
        <f>IF(O107="","",IF(O107&lt;-9,AU107,AW107))</f>
        <v/>
      </c>
      <c r="BA107" s="66" t="e">
        <f>IF(P107=1000,11,IF(P107=-1000,0,IF(P107&gt;9,(P107+2),IF(P107&lt;0,(-P107),"0"))))</f>
        <v>#VALUE!</v>
      </c>
      <c r="BB107" s="67" t="str">
        <f>IF(P107=1000,0,IF(P107=-1000,11,IF(P107&lt;-9,-(P107-2),IF(P107&gt;0,(P107),"0"))))</f>
        <v/>
      </c>
      <c r="BC107" s="67">
        <f>IF(P107=1000,11,IF(P107=-1000,0,IF(P107&gt;0,11,IF(P107&lt;0,(-P107),"0"))))</f>
        <v>11</v>
      </c>
      <c r="BD107" s="67" t="str">
        <f>IF(P107=1000,0,IF(P107=-1000,11,IF(P107&lt;0,11,IF(P107&gt;0,(P107),"0"))))</f>
        <v/>
      </c>
      <c r="BE107" s="593" t="str">
        <f>IF(P107="","",IF(P107&gt;9,BA107,BC107))</f>
        <v/>
      </c>
      <c r="BF107" s="590" t="str">
        <f>IF(P107="","","-")</f>
        <v/>
      </c>
      <c r="BG107" s="591" t="str">
        <f>IF(P107="","",IF(P107&lt;-9,BB107,BD107))</f>
        <v/>
      </c>
      <c r="BH107" s="66" t="e">
        <f>IF(Q107=1000,11,IF(Q107=-1000,0,IF(Q107&gt;9,(Q107+2),IF(Q107&lt;0,(-Q107),"0"))))</f>
        <v>#VALUE!</v>
      </c>
      <c r="BI107" s="67" t="str">
        <f>IF(Q107=1000,0,IF(Q107=-1000,11,IF(Q107&lt;-9,-(Q107-2),IF(Q107&gt;0,(Q107),"0"))))</f>
        <v/>
      </c>
      <c r="BJ107" s="67">
        <f>IF(Q107=1000,11,IF(Q107=-1000,0,IF(Q107&gt;0,11,IF(Q107&lt;0,(-Q107),"0"))))</f>
        <v>11</v>
      </c>
      <c r="BK107" s="67" t="str">
        <f>IF(Q107=1000,0,IF(Q107=-1000,11,IF(Q107&lt;0,11,IF(Q107&gt;0,(Q107),"0"))))</f>
        <v/>
      </c>
      <c r="BL107" s="593" t="str">
        <f>IF(Q107="","",IF(Q107&gt;9,BH107,BJ107))</f>
        <v/>
      </c>
      <c r="BM107" s="590" t="str">
        <f>IF(Q107="","","-")</f>
        <v/>
      </c>
      <c r="BN107" s="591" t="str">
        <f>IF(Q107="","",IF(Q107&lt;-9,BI107,BK107))</f>
        <v/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593" t="str">
        <f>IF(R107="","",IF(R107&gt;9,BO107,BQ107))</f>
        <v/>
      </c>
      <c r="BT107" s="590" t="str">
        <f>IF(R107="","","-")</f>
        <v/>
      </c>
      <c r="BU107" s="591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593" t="str">
        <f>IF(S107="","",IF(S107&gt;9,BV107,BX107))</f>
        <v/>
      </c>
      <c r="CA107" s="590" t="str">
        <f>IF(S107="","","-")</f>
        <v/>
      </c>
      <c r="CB107" s="591" t="str">
        <f>IF(S107="","",IF(S107&lt;-9,BW107,BY107))</f>
        <v/>
      </c>
      <c r="CC107" s="596" t="str">
        <f>IF(O107="","",SUM(T107:X107))</f>
        <v/>
      </c>
      <c r="CD107" s="582" t="str">
        <f>IF(CC107="","","-")</f>
        <v/>
      </c>
      <c r="CE107" s="597" t="str">
        <f>IF(O107="","",SUM(Y107:AC107))</f>
        <v/>
      </c>
      <c r="CP107" s="32"/>
      <c r="CQ107" s="32"/>
    </row>
    <row r="108" spans="1:95" s="31" customFormat="1" ht="15" customHeight="1" x14ac:dyDescent="0.2">
      <c r="A108" s="43"/>
      <c r="B108" s="44"/>
      <c r="C108" s="1250">
        <v>3</v>
      </c>
      <c r="D108" s="76" t="str">
        <f>IF(A108="","",VLOOKUP(A108,СписокКМ!D:I,2,FALSE))</f>
        <v/>
      </c>
      <c r="E108" s="47"/>
      <c r="F108" s="77" t="str">
        <f>IF(B108="","",VLOOKUP(B108,СписокКМ!D:I,2,FALSE))</f>
        <v/>
      </c>
      <c r="G108" s="49"/>
      <c r="H108" s="41"/>
      <c r="I108" s="1252"/>
      <c r="J108" s="1252"/>
      <c r="K108" s="1252"/>
      <c r="L108" s="1252"/>
      <c r="M108" s="1252"/>
      <c r="N108" s="42"/>
      <c r="O108" s="1244" t="str">
        <f>IF(I108="","",IF(I108="0",1000,IF(I108="-0",-1000,I108*1)))</f>
        <v/>
      </c>
      <c r="P108" s="1244" t="str">
        <f>IF(J108="","",IF(J108="0",1000,IF(J108="-0",-1000,J108*1)))</f>
        <v/>
      </c>
      <c r="Q108" s="1244" t="str">
        <f>IF(K108="","",IF(K108="0",1000,IF(K108="-0",-1000,K108*1)))</f>
        <v/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 t="str">
        <f>IF(O108="","",IF(O108&gt;0,1,0))</f>
        <v/>
      </c>
      <c r="U108" s="1284" t="str">
        <f>IF(P108="","",IF(P108&gt;0,1,0))</f>
        <v/>
      </c>
      <c r="V108" s="1284" t="str">
        <f>IF(Q108="","",IF(Q108&gt;0,1,0))</f>
        <v/>
      </c>
      <c r="W108" s="1284" t="str">
        <f>IF(R108="","",IF(R108&gt;0,1,0))</f>
        <v/>
      </c>
      <c r="X108" s="1284" t="str">
        <f>IF(S108="","",IF(S108&gt;0,1,0))</f>
        <v/>
      </c>
      <c r="Y108" s="1278" t="str">
        <f>IF(O108="","",IF(O108&lt;0,1,0))</f>
        <v/>
      </c>
      <c r="Z108" s="1278" t="str">
        <f>IF(P108="","",IF(P108&lt;0,1,0))</f>
        <v/>
      </c>
      <c r="AA108" s="1278" t="str">
        <f>IF(Q108="","",IF(Q108&lt;0,1,0))</f>
        <v/>
      </c>
      <c r="AB108" s="1278" t="str">
        <f>IF(R108="","",IF(R108&lt;0,1,0))</f>
        <v/>
      </c>
      <c r="AC108" s="1278" t="str">
        <f>IF(S108="","",IF(S108&lt;0,1,0))</f>
        <v/>
      </c>
      <c r="AD108" s="1280" t="str">
        <f>IF(CC108="","",IF(CC108&gt;CE108,1,-1))</f>
        <v/>
      </c>
      <c r="AE108" s="1280" t="str">
        <f>IF(CC108="","",IF(CC108&lt;CE108,1,-1))</f>
        <v/>
      </c>
      <c r="AF108" s="1282">
        <f>IF(CC108&gt;CE108,1,0)</f>
        <v>0</v>
      </c>
      <c r="AG108" s="1272">
        <f>IF(CE108&gt;CC108,1,0)</f>
        <v>0</v>
      </c>
      <c r="AH108" s="1274" t="str">
        <f>IF(O108="","",AX108*1)</f>
        <v/>
      </c>
      <c r="AI108" s="1276" t="str">
        <f>IF(P108="","",BE108*1)</f>
        <v/>
      </c>
      <c r="AJ108" s="1276" t="str">
        <f>IF(Q108="","",BL108*1)</f>
        <v/>
      </c>
      <c r="AK108" s="1276" t="str">
        <f>IF(R108="","",BS108*1)</f>
        <v/>
      </c>
      <c r="AL108" s="1276" t="str">
        <f>IF(S108="","",BZ108*1)</f>
        <v/>
      </c>
      <c r="AM108" s="1298" t="str">
        <f>IF(O108="","",AZ108*1)</f>
        <v/>
      </c>
      <c r="AN108" s="1298" t="str">
        <f>IF(P108="","",BG108*1)</f>
        <v/>
      </c>
      <c r="AO108" s="1298" t="str">
        <f>IF(Q108="","",BN108*1)</f>
        <v/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 t="str">
        <f>IF(O108=1000,0,IF(O108=-1000,11,IF(O108&lt;-9,-(O108-2),IF(O108&gt;0,(O108),"0"))))</f>
        <v/>
      </c>
      <c r="AV108" s="1286" t="e">
        <f>IF(O108=1000,11,IF(O108=-1000,0,IF(O108&gt;9,(O108+2),IF(O108&lt;0,(-O108),"0"))))</f>
        <v>#VALUE!</v>
      </c>
      <c r="AW108" s="1286" t="str">
        <f>IF(O108=1000,0,IF(O108=-1000,11,IF(O108&lt;0,11,IF(O108&gt;0,(O108),"0"))))</f>
        <v/>
      </c>
      <c r="AX108" s="1296" t="str">
        <f>IF(O108="","",IF(O108&gt;9,AV108,AT108))</f>
        <v/>
      </c>
      <c r="AY108" s="1288" t="str">
        <f>IF(O108="","","-")</f>
        <v/>
      </c>
      <c r="AZ108" s="1290" t="str">
        <f>IF(O108="","",IF(O108&lt;-9,AU108,AW108))</f>
        <v/>
      </c>
      <c r="BA108" s="1286" t="e">
        <f>IF(P108=1000,11,IF(P108=-1000,0,IF(P108&gt;9,(P108+2),IF(P108&lt;0,(-P108),"0"))))</f>
        <v>#VALUE!</v>
      </c>
      <c r="BB108" s="1286" t="str">
        <f>IF(P108=1000,0,IF(P108=-1000,11,IF(P108&lt;-9,-(P108-2),IF(P108&gt;0,(P108),"0"))))</f>
        <v/>
      </c>
      <c r="BC108" s="1286">
        <f>IF(P108=1000,11,IF(P108=-1000,0,IF(P108&gt;0,11,IF(P108&lt;0,(-P108),"0"))))</f>
        <v>11</v>
      </c>
      <c r="BD108" s="1286" t="str">
        <f>IF(P108=1000,0,IF(P108=-1000,11,IF(P108&lt;0,11,IF(P108&gt;0,(P108),"0"))))</f>
        <v/>
      </c>
      <c r="BE108" s="1296" t="str">
        <f>IF(P108="","",IF(P108&gt;9,BA108,BC108))</f>
        <v/>
      </c>
      <c r="BF108" s="1288" t="str">
        <f>IF(P108="","","-")</f>
        <v/>
      </c>
      <c r="BG108" s="1290" t="str">
        <f>IF(P108="","",IF(P108&lt;-9,BB108,BD108))</f>
        <v/>
      </c>
      <c r="BH108" s="1286" t="e">
        <f>IF(Q108=1000,11,IF(Q108=-1000,0,IF(Q108&gt;9,(Q108+2),IF(Q108&lt;0,(-Q108),"0"))))</f>
        <v>#VALUE!</v>
      </c>
      <c r="BI108" s="1286" t="str">
        <f>IF(Q108=1000,0,IF(Q108=-1000,11,IF(Q108&lt;-9,-(Q108-2),IF(Q108&gt;0,(Q108),"0"))))</f>
        <v/>
      </c>
      <c r="BJ108" s="1286">
        <f>IF(Q108=1000,11,IF(Q108=-1000,0,IF(Q108&gt;0,11,IF(Q108&lt;0,(-Q108),"0"))))</f>
        <v>11</v>
      </c>
      <c r="BK108" s="1286" t="str">
        <f>IF(Q108=1000,0,IF(Q108=-1000,11,IF(Q108&lt;0,11,IF(Q108&gt;0,(Q108),"0"))))</f>
        <v/>
      </c>
      <c r="BL108" s="1296" t="str">
        <f>IF(Q108="","",IF(Q108&gt;9,BH108,BJ108))</f>
        <v/>
      </c>
      <c r="BM108" s="1288" t="str">
        <f>IF(Q108="","","-")</f>
        <v/>
      </c>
      <c r="BN108" s="1290" t="str">
        <f>IF(Q108="","",IF(Q108&lt;-9,BI108,BK108))</f>
        <v/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 t="str">
        <f>IF(R108="","",IF(R108&gt;9,BO108,BQ108))</f>
        <v/>
      </c>
      <c r="BT108" s="1288" t="str">
        <f>IF(R108="","","-")</f>
        <v/>
      </c>
      <c r="BU108" s="1290" t="str">
        <f>IF(R108="","",IF(R108&lt;-9,BP108,BR108))</f>
        <v/>
      </c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 t="str">
        <f>IF(O108="","",SUM(T108:X109))</f>
        <v/>
      </c>
      <c r="CD108" s="1304" t="str">
        <f>IF(CC108="","","-")</f>
        <v/>
      </c>
      <c r="CE108" s="1306" t="str">
        <f>IF(O108="","",SUM(Y108:AC109))</f>
        <v/>
      </c>
      <c r="CP108" s="32"/>
      <c r="CQ108" s="32"/>
    </row>
    <row r="109" spans="1:95" s="31" customFormat="1" ht="15" customHeight="1" x14ac:dyDescent="0.2">
      <c r="A109" s="43"/>
      <c r="B109" s="44"/>
      <c r="C109" s="1251"/>
      <c r="D109" s="46" t="str">
        <f>IF(A109="","",VLOOKUP(A109,СписокКМ!D:I,2,FALSE))</f>
        <v/>
      </c>
      <c r="E109" s="47"/>
      <c r="F109" s="48" t="str">
        <f>IF(B109="","",VLOOKUP(B109,СписокКМ!D:I,2,FALSE))</f>
        <v/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x14ac:dyDescent="0.2">
      <c r="A110" s="99" t="str">
        <f>IF(A106="","",A106)</f>
        <v/>
      </c>
      <c r="B110" s="99" t="str">
        <f>IF(B106="","",B107)</f>
        <v/>
      </c>
      <c r="C110" s="75">
        <v>4</v>
      </c>
      <c r="D110" s="100" t="str">
        <f>IF(A110="","",VLOOKUP(A110,СписокКМ!D:I,2,FALSE))</f>
        <v/>
      </c>
      <c r="E110" s="101"/>
      <c r="F110" s="77" t="str">
        <f>IF(B110="","",VLOOKUP(B110,СписокКМ!D:I,2,FALSE))</f>
        <v/>
      </c>
      <c r="G110" s="102"/>
      <c r="H110" s="41"/>
      <c r="I110" s="581"/>
      <c r="J110" s="581"/>
      <c r="K110" s="581"/>
      <c r="L110" s="581"/>
      <c r="M110" s="581"/>
      <c r="N110" s="42"/>
      <c r="O110" s="79" t="str">
        <f>IF(I110="","",IF(I110="0",1000,IF(I110="-0",-1000,I110*1)))</f>
        <v/>
      </c>
      <c r="P110" s="79" t="str">
        <f t="shared" ref="P110:S111" si="66">IF(J110="","",IF(J110="0",1000,IF(J110="-0",-1000,J110*1)))</f>
        <v/>
      </c>
      <c r="Q110" s="79" t="str">
        <f t="shared" si="66"/>
        <v/>
      </c>
      <c r="R110" s="79" t="str">
        <f t="shared" si="66"/>
        <v/>
      </c>
      <c r="S110" s="80" t="str">
        <f t="shared" si="66"/>
        <v/>
      </c>
      <c r="T110" s="579" t="str">
        <f t="shared" ref="T110:X111" si="67">IF(O110="","",IF(O110&gt;0,1,0))</f>
        <v/>
      </c>
      <c r="U110" s="588" t="str">
        <f t="shared" si="67"/>
        <v/>
      </c>
      <c r="V110" s="588" t="str">
        <f t="shared" si="67"/>
        <v/>
      </c>
      <c r="W110" s="588" t="str">
        <f t="shared" si="67"/>
        <v/>
      </c>
      <c r="X110" s="588" t="str">
        <f t="shared" si="67"/>
        <v/>
      </c>
      <c r="Y110" s="585" t="str">
        <f t="shared" ref="Y110:AC111" si="68">IF(O110="","",IF(O110&lt;0,1,0))</f>
        <v/>
      </c>
      <c r="Z110" s="585" t="str">
        <f t="shared" si="68"/>
        <v/>
      </c>
      <c r="AA110" s="585" t="str">
        <f t="shared" si="68"/>
        <v/>
      </c>
      <c r="AB110" s="585" t="str">
        <f t="shared" si="68"/>
        <v/>
      </c>
      <c r="AC110" s="585" t="str">
        <f t="shared" si="68"/>
        <v/>
      </c>
      <c r="AD110" s="586" t="str">
        <f>IF(CC110="","",IF(CC110&gt;CE110,1,-1))</f>
        <v/>
      </c>
      <c r="AE110" s="586" t="str">
        <f>IF(CC110="","",IF(CC110&lt;CE110,1,-1))</f>
        <v/>
      </c>
      <c r="AF110" s="587">
        <f>IF(CC110&gt;CE110,1,0)</f>
        <v>0</v>
      </c>
      <c r="AG110" s="583">
        <f>IF(CE110&gt;CC110,1,0)</f>
        <v>0</v>
      </c>
      <c r="AH110" s="81" t="str">
        <f>IF(O110="","",AX110*1)</f>
        <v/>
      </c>
      <c r="AI110" s="584" t="str">
        <f>IF(P110="","",BE110*1)</f>
        <v/>
      </c>
      <c r="AJ110" s="584" t="str">
        <f>IF(Q110="","",BL110*1)</f>
        <v/>
      </c>
      <c r="AK110" s="584" t="str">
        <f>IF(R110="","",BS110*1)</f>
        <v/>
      </c>
      <c r="AL110" s="584" t="str">
        <f>IF(S110="","",BZ110*1)</f>
        <v/>
      </c>
      <c r="AM110" s="594" t="str">
        <f>IF(O110="","",AZ110*1)</f>
        <v/>
      </c>
      <c r="AN110" s="594" t="str">
        <f>IF(P110="","",BG110*1)</f>
        <v/>
      </c>
      <c r="AO110" s="594" t="str">
        <f>IF(Q110="","",BN110*1)</f>
        <v/>
      </c>
      <c r="AP110" s="594" t="str">
        <f>IF(R110="","",BU110*1)</f>
        <v/>
      </c>
      <c r="AQ110" s="594" t="str">
        <f>IF(S110="","",CB110*1)</f>
        <v/>
      </c>
      <c r="AR110" s="595">
        <f>SUM(AH110:AL110)</f>
        <v>0</v>
      </c>
      <c r="AS110" s="592">
        <f>SUM(AM110:AQ110)</f>
        <v>0</v>
      </c>
      <c r="AT110" s="111">
        <f>IF(O110=1000,11,IF(O110=-1000,0,IF(O110&gt;0,11,IF(O110&lt;0,(-O110),"0"))))</f>
        <v>11</v>
      </c>
      <c r="AU110" s="589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589" t="str">
        <f>IF(O110=1000,0,IF(O110=-1000,11,IF(O110&lt;0,11,IF(O110&gt;0,(O110),"0"))))</f>
        <v/>
      </c>
      <c r="AX110" s="593" t="str">
        <f>IF(O110="","",IF(O110&gt;9,AV110,AT110))</f>
        <v/>
      </c>
      <c r="AY110" s="590" t="str">
        <f>IF(O110="","","-")</f>
        <v/>
      </c>
      <c r="AZ110" s="591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589" t="str">
        <f>IF(P110=1000,0,IF(P110=-1000,11,IF(P110&lt;-9,-(P110-2),IF(P110&gt;0,(P110),"0"))))</f>
        <v/>
      </c>
      <c r="BC110" s="589">
        <f>IF(P110=1000,11,IF(P110=-1000,0,IF(P110&gt;0,11,IF(P110&lt;0,(-P110),"0"))))</f>
        <v>11</v>
      </c>
      <c r="BD110" s="589" t="str">
        <f>IF(P110=1000,0,IF(P110=-1000,11,IF(P110&lt;0,11,IF(P110&gt;0,(P110),"0"))))</f>
        <v/>
      </c>
      <c r="BE110" s="593" t="str">
        <f>IF(P110="","",IF(P110&gt;9,BA110,BC110))</f>
        <v/>
      </c>
      <c r="BF110" s="590" t="str">
        <f>IF(P110="","","-")</f>
        <v/>
      </c>
      <c r="BG110" s="591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589" t="str">
        <f>IF(Q110=1000,0,IF(Q110=-1000,11,IF(Q110&lt;-9,-(Q110-2),IF(Q110&gt;0,(Q110),"0"))))</f>
        <v/>
      </c>
      <c r="BJ110" s="589">
        <f>IF(Q110=1000,11,IF(Q110=-1000,0,IF(Q110&gt;0,11,IF(Q110&lt;0,(-Q110),"0"))))</f>
        <v>11</v>
      </c>
      <c r="BK110" s="589" t="str">
        <f>IF(Q110=1000,0,IF(Q110=-1000,11,IF(Q110&lt;0,11,IF(Q110&gt;0,(Q110),"0"))))</f>
        <v/>
      </c>
      <c r="BL110" s="593" t="str">
        <f>IF(Q110="","",IF(Q110&gt;9,BH110,BJ110))</f>
        <v/>
      </c>
      <c r="BM110" s="590" t="str">
        <f>IF(Q110="","","-")</f>
        <v/>
      </c>
      <c r="BN110" s="591" t="str">
        <f>IF(Q110="","",IF(Q110&lt;-9,BI110,BK110))</f>
        <v/>
      </c>
      <c r="BO110" s="589" t="e">
        <f>IF(R110=1000,11,IF(R110=-1000,0,IF(R110&gt;9,(R110+2),IF(R110&lt;0,(-R110),"0"))))</f>
        <v>#VALUE!</v>
      </c>
      <c r="BP110" s="589" t="str">
        <f>IF(R110=1000,0,IF(R110=-1000,11,IF(R110&lt;-9,-(R110-2),IF(R110&gt;0,(R110),"0"))))</f>
        <v/>
      </c>
      <c r="BQ110" s="589">
        <f>IF(R110=1000,11,IF(R110=-1000,0,IF(R110&gt;0,11,IF(R110&lt;0,(-R110),"0"))))</f>
        <v>11</v>
      </c>
      <c r="BR110" s="589" t="str">
        <f>IF(R110=1000,0,IF(R110=-1000,11,IF(R110&lt;0,11,IF(R110&gt;0,(R110),"0"))))</f>
        <v/>
      </c>
      <c r="BS110" s="593" t="str">
        <f>IF(R110="","",IF(R110&gt;9,BO110,BQ110))</f>
        <v/>
      </c>
      <c r="BT110" s="590" t="str">
        <f>IF(R110="","","-")</f>
        <v/>
      </c>
      <c r="BU110" s="591" t="str">
        <f>IF(R110="","",IF(R110&lt;-9,BP110,BR110))</f>
        <v/>
      </c>
      <c r="BV110" s="589" t="e">
        <f>IF(S110=1000,11,IF(S110=-1000,0,IF(S110&gt;9,(S110+2),IF(S110&lt;0,(-S110),"0"))))</f>
        <v>#VALUE!</v>
      </c>
      <c r="BW110" s="589" t="str">
        <f>IF(S110=1000,0,IF(S110=-1000,11,IF(S110&lt;-9,-(S110-2),IF(S110&gt;0,(S110),"0"))))</f>
        <v/>
      </c>
      <c r="BX110" s="589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593" t="str">
        <f>IF(S110="","",IF(S110&gt;9,BV110,BX110))</f>
        <v/>
      </c>
      <c r="CA110" s="590" t="str">
        <f>IF(S110="","","-")</f>
        <v/>
      </c>
      <c r="CB110" s="591" t="str">
        <f>IF(S110="","",IF(S110&lt;-9,BW110,BY110))</f>
        <v/>
      </c>
      <c r="CC110" s="596" t="str">
        <f>IF(O110="","",SUM(T110:X110))</f>
        <v/>
      </c>
      <c r="CD110" s="582" t="str">
        <f>IF(CC110="","","-")</f>
        <v/>
      </c>
      <c r="CE110" s="597" t="str">
        <f>IF(O110="","",SUM(Y110:AC110))</f>
        <v/>
      </c>
      <c r="CP110" s="32"/>
      <c r="CQ110" s="32"/>
    </row>
    <row r="111" spans="1:95" s="31" customFormat="1" ht="15" customHeight="1" thickBot="1" x14ac:dyDescent="0.25">
      <c r="A111" s="99" t="str">
        <f>IF(A106="","",A107)</f>
        <v/>
      </c>
      <c r="B111" s="99" t="str">
        <f>IF(B106="","",B106)</f>
        <v/>
      </c>
      <c r="C111" s="114">
        <v>5</v>
      </c>
      <c r="D111" s="115" t="str">
        <f>IF(A111="","",VLOOKUP(A111,СписокКМ!D:I,2,FALSE))</f>
        <v/>
      </c>
      <c r="E111" s="116"/>
      <c r="F111" s="117" t="str">
        <f>IF(B111="","",VLOOKUP(B111,СписокКМ!D:I,2,FALSE))</f>
        <v/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66"/>
        <v/>
      </c>
      <c r="Q111" s="123" t="str">
        <f t="shared" si="66"/>
        <v/>
      </c>
      <c r="R111" s="123" t="str">
        <f t="shared" si="66"/>
        <v/>
      </c>
      <c r="S111" s="124" t="str">
        <f t="shared" si="66"/>
        <v/>
      </c>
      <c r="T111" s="125" t="str">
        <f t="shared" si="67"/>
        <v/>
      </c>
      <c r="U111" s="126" t="str">
        <f t="shared" si="67"/>
        <v/>
      </c>
      <c r="V111" s="126" t="str">
        <f t="shared" si="67"/>
        <v/>
      </c>
      <c r="W111" s="126" t="str">
        <f t="shared" si="67"/>
        <v/>
      </c>
      <c r="X111" s="126" t="str">
        <f t="shared" si="67"/>
        <v/>
      </c>
      <c r="Y111" s="127" t="str">
        <f t="shared" si="68"/>
        <v/>
      </c>
      <c r="Z111" s="127" t="str">
        <f t="shared" si="68"/>
        <v/>
      </c>
      <c r="AA111" s="127" t="str">
        <f t="shared" si="68"/>
        <v/>
      </c>
      <c r="AB111" s="127" t="str">
        <f t="shared" si="68"/>
        <v/>
      </c>
      <c r="AC111" s="127" t="str">
        <f t="shared" si="68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s="31" customFormat="1" ht="15" customHeight="1" thickBot="1" x14ac:dyDescent="0.25">
      <c r="A112" s="145"/>
      <c r="B112" s="145"/>
      <c r="C112" s="145"/>
      <c r="D112" s="146"/>
      <c r="E112" s="147"/>
      <c r="F112" s="148"/>
      <c r="G112" s="149"/>
      <c r="H112" s="150"/>
      <c r="I112" s="151"/>
      <c r="J112" s="151"/>
      <c r="K112" s="151"/>
      <c r="L112" s="151"/>
      <c r="M112" s="151"/>
      <c r="N112" s="150"/>
      <c r="O112" s="152"/>
      <c r="P112" s="152"/>
      <c r="Q112" s="152"/>
      <c r="R112" s="152"/>
      <c r="S112" s="152"/>
      <c r="T112" s="153"/>
      <c r="U112" s="153"/>
      <c r="V112" s="153"/>
      <c r="W112" s="153"/>
      <c r="X112" s="153"/>
      <c r="Y112" s="154"/>
      <c r="Z112" s="154"/>
      <c r="AA112" s="154"/>
      <c r="AB112" s="154"/>
      <c r="AC112" s="154"/>
      <c r="AD112" s="155"/>
      <c r="AE112" s="155"/>
      <c r="AF112" s="156"/>
      <c r="AG112" s="156"/>
      <c r="AH112" s="157"/>
      <c r="AI112" s="157"/>
      <c r="AJ112" s="157"/>
      <c r="AK112" s="157"/>
      <c r="AL112" s="157"/>
      <c r="AM112" s="158"/>
      <c r="AN112" s="158"/>
      <c r="AO112" s="158"/>
      <c r="AP112" s="158"/>
      <c r="AQ112" s="158"/>
      <c r="AR112" s="159"/>
      <c r="AS112" s="159"/>
      <c r="AT112" s="160"/>
      <c r="AU112" s="160"/>
      <c r="AV112" s="160"/>
      <c r="AW112" s="160"/>
      <c r="AX112" s="161"/>
      <c r="AY112" s="161"/>
      <c r="AZ112" s="161"/>
      <c r="BA112" s="160"/>
      <c r="BB112" s="160"/>
      <c r="BC112" s="160"/>
      <c r="BD112" s="160"/>
      <c r="BE112" s="161"/>
      <c r="BF112" s="161"/>
      <c r="BG112" s="161"/>
      <c r="BH112" s="160"/>
      <c r="BI112" s="160"/>
      <c r="BJ112" s="160"/>
      <c r="BK112" s="160"/>
      <c r="BL112" s="161"/>
      <c r="BM112" s="161"/>
      <c r="BN112" s="161"/>
      <c r="BO112" s="160"/>
      <c r="BP112" s="160"/>
      <c r="BQ112" s="160"/>
      <c r="BR112" s="160"/>
      <c r="BS112" s="161"/>
      <c r="BT112" s="161"/>
      <c r="BU112" s="161"/>
      <c r="BV112" s="160"/>
      <c r="BW112" s="160"/>
      <c r="BX112" s="160"/>
      <c r="BY112" s="160"/>
      <c r="BZ112" s="161"/>
      <c r="CA112" s="161"/>
      <c r="CB112" s="161"/>
      <c r="CC112" s="162"/>
      <c r="CD112" s="163"/>
      <c r="CE112" s="164"/>
      <c r="CP112" s="32"/>
      <c r="CQ112" s="32"/>
    </row>
    <row r="113" spans="1:95" s="31" customFormat="1" ht="31.5" customHeight="1" thickBot="1" x14ac:dyDescent="0.25">
      <c r="A113" s="34"/>
      <c r="B113" s="35"/>
      <c r="C113" s="1225">
        <f>1+C104</f>
        <v>13</v>
      </c>
      <c r="D113" s="1227" t="str">
        <f>IF(A113="","",VLOOKUP(A113,СписокКМ!$A$186:$D$248,3,FALSE))</f>
        <v/>
      </c>
      <c r="E113" s="1228" t="str">
        <f>IF(B113="","",VLOOKUP(B113,СписокКМ!E:J,2,FALSE))</f>
        <v/>
      </c>
      <c r="F113" s="1231" t="str">
        <f>IF(B113="","",VLOOKUP(B113,СписокКМ!$A$186:$D$248,3,FALSE))</f>
        <v/>
      </c>
      <c r="G113" s="1232" t="str">
        <f>IF(D113="","",VLOOKUP(D113,СписокКМ!G:L,2,FALSE))</f>
        <v/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 t="str">
        <f>IF(A113="","",VLOOKUP(A113,'[60]Протокол команд'!A:K,8,FALSE))</f>
        <v/>
      </c>
      <c r="U113" s="39" t="e">
        <f>T113*5-4</f>
        <v>#VALUE!</v>
      </c>
      <c r="V113" s="39" t="e">
        <f>T113*5</f>
        <v>#VALUE!</v>
      </c>
      <c r="W113" s="39" t="e">
        <f>CONCATENATE(U113,"-",V113)</f>
        <v>#VALUE!</v>
      </c>
      <c r="X113" s="39" t="str">
        <f>IF(A113="","",VLOOKUP(A113,'[60]Протокол команд'!A:K,10,FALSE))</f>
        <v/>
      </c>
      <c r="Y113" s="39" t="e">
        <f>X113*5-4</f>
        <v>#VALUE!</v>
      </c>
      <c r="Z113" s="39" t="e">
        <f>X113*5</f>
        <v>#VALUE!</v>
      </c>
      <c r="AA113" s="39" t="e">
        <f>CONCATENATE(Y113,"-",Z113)</f>
        <v>#VALUE!</v>
      </c>
      <c r="AB113" s="1241" t="str">
        <f>IF(O115="","",SUM(AF115:AF120))</f>
        <v/>
      </c>
      <c r="AC113" s="1242"/>
      <c r="AD113" s="1243"/>
      <c r="AE113" s="1242" t="str">
        <f>IF(O115="","",SUM(AG115:AG120))</f>
        <v/>
      </c>
      <c r="AF113" s="1242"/>
      <c r="AG113" s="1264"/>
      <c r="AH113" s="1241">
        <f>SUM(CC115:CC120)</f>
        <v>0</v>
      </c>
      <c r="AI113" s="1242"/>
      <c r="AJ113" s="1243"/>
      <c r="AK113" s="1242">
        <f>SUM(CE115:CE120)</f>
        <v>0</v>
      </c>
      <c r="AL113" s="1242"/>
      <c r="AM113" s="1264"/>
      <c r="AN113" s="1265">
        <f>SUM(AR115:AR120)</f>
        <v>0</v>
      </c>
      <c r="AO113" s="1266"/>
      <c r="AP113" s="1267"/>
      <c r="AQ113" s="1266">
        <f>SUM(AS115:AS120)</f>
        <v>0</v>
      </c>
      <c r="AR113" s="1266"/>
      <c r="AS113" s="1268"/>
      <c r="AT113" s="1314" t="str">
        <f>IF(A113="","",VLOOKUP(A113,'[60]Протокол команд'!A:Z,14,FALSE))</f>
        <v/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 t="str">
        <f>IF(O115="","",SUM(AF115:AF120))</f>
        <v/>
      </c>
      <c r="CD113" s="1256" t="str">
        <f>IF(CC113="","","-")</f>
        <v/>
      </c>
      <c r="CE113" s="1258" t="str">
        <f>IF(O115="","",SUM(AG115:AG120))</f>
        <v/>
      </c>
      <c r="CP113" s="32"/>
      <c r="CQ113" s="32"/>
    </row>
    <row r="114" spans="1:95" s="31" customFormat="1" ht="13.5" customHeight="1" x14ac:dyDescent="0.2">
      <c r="A114" s="40"/>
      <c r="B114" s="40"/>
      <c r="C114" s="1226"/>
      <c r="D114" s="1229" t="str">
        <f>IF(A114="","",VLOOKUP(A114,СписокКМ!D:I,2,FALSE))</f>
        <v/>
      </c>
      <c r="E114" s="1230" t="str">
        <f>IF(B114="","",VLOOKUP(B114,СписокКМ!E:J,2,FALSE))</f>
        <v/>
      </c>
      <c r="F114" s="1233" t="str">
        <f>IF(C114="","",VLOOKUP(C114,СписокКМ!F:K,2,FALSE))</f>
        <v/>
      </c>
      <c r="G114" s="1234" t="str">
        <f>IF(D114="","",VLOOKUP(D114,СписокКМ!G:L,2,FALSE))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x14ac:dyDescent="0.2">
      <c r="A115" s="43"/>
      <c r="B115" s="44"/>
      <c r="C115" s="580">
        <v>1</v>
      </c>
      <c r="D115" s="46" t="str">
        <f>IF(A115="","",VLOOKUP(A115,СписокКМ!D:I,2,FALSE))</f>
        <v/>
      </c>
      <c r="E115" s="47"/>
      <c r="F115" s="48" t="str">
        <f>IF(B115="","",VLOOKUP(B115,СписокКМ!D:I,2,FALSE))</f>
        <v/>
      </c>
      <c r="G115" s="49"/>
      <c r="H115" s="50"/>
      <c r="I115" s="51"/>
      <c r="J115" s="51"/>
      <c r="K115" s="51"/>
      <c r="L115" s="51"/>
      <c r="M115" s="51"/>
      <c r="N115" s="52"/>
      <c r="O115" s="53" t="str">
        <f>IF(I115="","",IF(I115="0",1000,IF(I115="-0",-1000,I115*1)))</f>
        <v/>
      </c>
      <c r="P115" s="53" t="str">
        <f t="shared" ref="P115:S116" si="69">IF(J115="","",IF(J115="0",1000,IF(J115="-0",-1000,J115*1)))</f>
        <v/>
      </c>
      <c r="Q115" s="53" t="str">
        <f t="shared" si="69"/>
        <v/>
      </c>
      <c r="R115" s="53" t="str">
        <f t="shared" si="69"/>
        <v/>
      </c>
      <c r="S115" s="54" t="str">
        <f t="shared" si="69"/>
        <v/>
      </c>
      <c r="T115" s="55" t="str">
        <f t="shared" ref="T115:X116" si="70">IF(O115="","",IF(O115&gt;0,1,0))</f>
        <v/>
      </c>
      <c r="U115" s="56" t="str">
        <f t="shared" si="70"/>
        <v/>
      </c>
      <c r="V115" s="56" t="str">
        <f t="shared" si="70"/>
        <v/>
      </c>
      <c r="W115" s="56" t="str">
        <f t="shared" si="70"/>
        <v/>
      </c>
      <c r="X115" s="56" t="str">
        <f t="shared" si="70"/>
        <v/>
      </c>
      <c r="Y115" s="57" t="str">
        <f t="shared" ref="Y115:AC116" si="71">IF(O115="","",IF(O115&lt;0,1,0))</f>
        <v/>
      </c>
      <c r="Z115" s="57" t="str">
        <f t="shared" si="71"/>
        <v/>
      </c>
      <c r="AA115" s="57" t="str">
        <f t="shared" si="71"/>
        <v/>
      </c>
      <c r="AB115" s="57" t="str">
        <f t="shared" si="71"/>
        <v/>
      </c>
      <c r="AC115" s="57" t="str">
        <f t="shared" si="71"/>
        <v/>
      </c>
      <c r="AD115" s="58" t="str">
        <f>IF(CC115="","",IF(CC115&gt;CE115,1,-1))</f>
        <v/>
      </c>
      <c r="AE115" s="58" t="str">
        <f>IF(CC115="","",IF(CC115&lt;CE115,1,-1))</f>
        <v/>
      </c>
      <c r="AF115" s="59">
        <f>IF(CC115&gt;CE115,1,0)</f>
        <v>0</v>
      </c>
      <c r="AG115" s="60">
        <f>IF(CE115&gt;CC115,1,0)</f>
        <v>0</v>
      </c>
      <c r="AH115" s="61" t="str">
        <f>IF(O115="","",AX115*1)</f>
        <v/>
      </c>
      <c r="AI115" s="62" t="str">
        <f>IF(P115="","",BE115*1)</f>
        <v/>
      </c>
      <c r="AJ115" s="62" t="str">
        <f>IF(Q115="","",BL115*1)</f>
        <v/>
      </c>
      <c r="AK115" s="62" t="str">
        <f>IF(R115="","",BS115*1)</f>
        <v/>
      </c>
      <c r="AL115" s="62" t="str">
        <f>IF(S115="","",BZ115*1)</f>
        <v/>
      </c>
      <c r="AM115" s="63" t="str">
        <f>IF(O115="","",AZ115*1)</f>
        <v/>
      </c>
      <c r="AN115" s="63" t="str">
        <f>IF(P115="","",BG115*1)</f>
        <v/>
      </c>
      <c r="AO115" s="63" t="str">
        <f>IF(Q115="","",BN115*1)</f>
        <v/>
      </c>
      <c r="AP115" s="63" t="str">
        <f>IF(R115="","",BU115*1)</f>
        <v/>
      </c>
      <c r="AQ115" s="63" t="str">
        <f>IF(S115="","",CB115*1)</f>
        <v/>
      </c>
      <c r="AR115" s="64">
        <f>SUM(AH115:AL115)</f>
        <v>0</v>
      </c>
      <c r="AS115" s="65">
        <f>SUM(AM115:AQ115)</f>
        <v>0</v>
      </c>
      <c r="AT115" s="66">
        <f>IF(O115=1000,11,IF(O115=-1000,0,IF(O115&gt;0,11,IF(O115&lt;0,(-O115),"0"))))</f>
        <v>11</v>
      </c>
      <c r="AU115" s="67" t="str">
        <f>IF(O115=1000,0,IF(O115=-1000,11,IF(O115&lt;-9,-(O115-2),IF(O115&gt;0,(O115),"0"))))</f>
        <v/>
      </c>
      <c r="AV115" s="66" t="e">
        <f>IF(O115=1000,11,IF(O115=-1000,0,IF(O115&lt;9,11,IF(O115&gt;9,(O115+2),"0"))))</f>
        <v>#VALUE!</v>
      </c>
      <c r="AW115" s="67" t="str">
        <f>IF(O115=1000,0,IF(O115=-1000,11,IF(O115&lt;0,11,IF(O115&gt;0,(O115),"0"))))</f>
        <v/>
      </c>
      <c r="AX115" s="68" t="str">
        <f>IF(O115="","",IF(O115&gt;9,AV115,AT115))</f>
        <v/>
      </c>
      <c r="AY115" s="69" t="str">
        <f>IF(O115="","","-")</f>
        <v/>
      </c>
      <c r="AZ115" s="70" t="str">
        <f>IF(O115="","",IF(O115&lt;-9,AU115,AW115))</f>
        <v/>
      </c>
      <c r="BA115" s="66" t="e">
        <f>IF(P115=1000,11,IF(P115=-1000,0,IF(P115&gt;9,(P115+2),IF(P115&lt;0,(-P115),"0"))))</f>
        <v>#VALUE!</v>
      </c>
      <c r="BB115" s="67" t="str">
        <f>IF(P115=1000,0,IF(P115=-1000,11,IF(P115&lt;-9,-(P115-2),IF(P115&gt;0,(P115),"0"))))</f>
        <v/>
      </c>
      <c r="BC115" s="67">
        <f>IF(P115=1000,11,IF(P115=-1000,0,IF(P115&gt;0,11,IF(P115&lt;0,(-P115),"0"))))</f>
        <v>11</v>
      </c>
      <c r="BD115" s="67" t="str">
        <f>IF(P115=1000,0,IF(P115=-1000,11,IF(P115&lt;0,11,IF(P115&gt;0,(P115),"0"))))</f>
        <v/>
      </c>
      <c r="BE115" s="68" t="str">
        <f>IF(P115="","",IF(P115&gt;9,BA115,BC115))</f>
        <v/>
      </c>
      <c r="BF115" s="69" t="str">
        <f>IF(P115="","","-")</f>
        <v/>
      </c>
      <c r="BG115" s="70" t="str">
        <f>IF(P115="","",IF(P115&lt;-9,BB115,BD115))</f>
        <v/>
      </c>
      <c r="BH115" s="66" t="e">
        <f>IF(Q115=1000,11,IF(Q115=-1000,0,IF(Q115&gt;9,(Q115+2),IF(Q115&lt;0,(-Q115),"0"))))</f>
        <v>#VALUE!</v>
      </c>
      <c r="BI115" s="67" t="str">
        <f>IF(Q115=1000,0,IF(Q115=-1000,11,IF(Q115&lt;-9,-(Q115-2),IF(Q115&gt;0,(Q115),"0"))))</f>
        <v/>
      </c>
      <c r="BJ115" s="67">
        <f>IF(Q115=1000,11,IF(Q115=-1000,0,IF(Q115&gt;0,11,IF(Q115&lt;0,(-Q115),"0"))))</f>
        <v>11</v>
      </c>
      <c r="BK115" s="67" t="str">
        <f>IF(Q115=1000,0,IF(Q115=-1000,11,IF(Q115&lt;0,11,IF(Q115&gt;0,(Q115),"0"))))</f>
        <v/>
      </c>
      <c r="BL115" s="68" t="str">
        <f>IF(Q115="","",IF(Q115&gt;9,BH115,BJ115))</f>
        <v/>
      </c>
      <c r="BM115" s="69" t="str">
        <f>IF(Q115="","","-")</f>
        <v/>
      </c>
      <c r="BN115" s="70" t="str">
        <f>IF(Q115="","",IF(Q115&lt;-9,BI115,BK115))</f>
        <v/>
      </c>
      <c r="BO115" s="67" t="e">
        <f>IF(R115=1000,11,IF(R115=-1000,0,IF(R115&gt;9,(R115+2),IF(R115&lt;0,(-R115),"0"))))</f>
        <v>#VALUE!</v>
      </c>
      <c r="BP115" s="67" t="str">
        <f>IF(R115=1000,0,IF(R115=-1000,11,IF(R115&lt;-9,-(R115-2),IF(R115&gt;0,(R115),"0"))))</f>
        <v/>
      </c>
      <c r="BQ115" s="67">
        <f>IF(R115=1000,11,IF(R115=-1000,0,IF(R115&gt;0,11,IF(R115&lt;0,(-R115),"0"))))</f>
        <v>11</v>
      </c>
      <c r="BR115" s="67" t="str">
        <f>IF(R115=1000,0,IF(R115=-1000,11,IF(R115&lt;0,11,IF(R115&gt;0,(R115),"0"))))</f>
        <v/>
      </c>
      <c r="BS115" s="68" t="str">
        <f>IF(R115="","",IF(R115&gt;9,BO115,BQ115))</f>
        <v/>
      </c>
      <c r="BT115" s="69" t="str">
        <f>IF(R115="","","-")</f>
        <v/>
      </c>
      <c r="BU115" s="70" t="str">
        <f>IF(R115="","",IF(R115&lt;-9,BP115,BR115))</f>
        <v/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 t="str">
        <f>IF(O115="","",SUM(T115:X115))</f>
        <v/>
      </c>
      <c r="CD115" s="73" t="str">
        <f>IF(CC115="","","-")</f>
        <v/>
      </c>
      <c r="CE115" s="74" t="str">
        <f>IF(O115="","",SUM(Y115:AC115))</f>
        <v/>
      </c>
      <c r="CP115" s="32"/>
      <c r="CQ115" s="32"/>
    </row>
    <row r="116" spans="1:95" s="31" customFormat="1" ht="15" customHeight="1" x14ac:dyDescent="0.2">
      <c r="A116" s="43"/>
      <c r="B116" s="44"/>
      <c r="C116" s="75">
        <v>2</v>
      </c>
      <c r="D116" s="76" t="str">
        <f>IF(A116="","",VLOOKUP(A116,СписокКМ!D:I,2,FALSE))</f>
        <v/>
      </c>
      <c r="E116" s="47"/>
      <c r="F116" s="77" t="str">
        <f>IF(B116="","",VLOOKUP(B116,СписокКМ!D:I,2,FALSE))</f>
        <v/>
      </c>
      <c r="G116" s="49"/>
      <c r="H116" s="41"/>
      <c r="I116" s="581"/>
      <c r="J116" s="581"/>
      <c r="K116" s="581"/>
      <c r="L116" s="581"/>
      <c r="M116" s="51"/>
      <c r="N116" s="42"/>
      <c r="O116" s="79" t="str">
        <f>IF(I116="","",IF(I116="0",1000,IF(I116="-0",-1000,I116*1)))</f>
        <v/>
      </c>
      <c r="P116" s="79" t="str">
        <f t="shared" si="69"/>
        <v/>
      </c>
      <c r="Q116" s="79" t="str">
        <f t="shared" si="69"/>
        <v/>
      </c>
      <c r="R116" s="79" t="str">
        <f t="shared" si="69"/>
        <v/>
      </c>
      <c r="S116" s="80" t="str">
        <f t="shared" si="69"/>
        <v/>
      </c>
      <c r="T116" s="55" t="str">
        <f t="shared" si="70"/>
        <v/>
      </c>
      <c r="U116" s="56" t="str">
        <f t="shared" si="70"/>
        <v/>
      </c>
      <c r="V116" s="56" t="str">
        <f t="shared" si="70"/>
        <v/>
      </c>
      <c r="W116" s="56" t="str">
        <f t="shared" si="70"/>
        <v/>
      </c>
      <c r="X116" s="56" t="str">
        <f t="shared" si="70"/>
        <v/>
      </c>
      <c r="Y116" s="57" t="str">
        <f t="shared" si="71"/>
        <v/>
      </c>
      <c r="Z116" s="57" t="str">
        <f t="shared" si="71"/>
        <v/>
      </c>
      <c r="AA116" s="57" t="str">
        <f t="shared" si="71"/>
        <v/>
      </c>
      <c r="AB116" s="57" t="str">
        <f t="shared" si="71"/>
        <v/>
      </c>
      <c r="AC116" s="57" t="str">
        <f t="shared" si="71"/>
        <v/>
      </c>
      <c r="AD116" s="58" t="str">
        <f>IF(CC116="","",IF(CC116&gt;CE116,1,-1))</f>
        <v/>
      </c>
      <c r="AE116" s="58" t="str">
        <f>IF(CC116="","",IF(CC116&lt;CE116,1,-1))</f>
        <v/>
      </c>
      <c r="AF116" s="59">
        <f>IF(CC116&gt;CE116,1,0)</f>
        <v>0</v>
      </c>
      <c r="AG116" s="60">
        <f>IF(CE116&gt;CC116,1,0)</f>
        <v>0</v>
      </c>
      <c r="AH116" s="81" t="str">
        <f>IF(O116="","",AX116*1)</f>
        <v/>
      </c>
      <c r="AI116" s="584" t="str">
        <f>IF(P116="","",BE116*1)</f>
        <v/>
      </c>
      <c r="AJ116" s="584" t="str">
        <f>IF(Q116="","",BL116*1)</f>
        <v/>
      </c>
      <c r="AK116" s="584" t="str">
        <f>IF(R116="","",BS116*1)</f>
        <v/>
      </c>
      <c r="AL116" s="584" t="str">
        <f>IF(S116="","",BZ116*1)</f>
        <v/>
      </c>
      <c r="AM116" s="594" t="str">
        <f>IF(O116="","",AZ116*1)</f>
        <v/>
      </c>
      <c r="AN116" s="594" t="str">
        <f>IF(P116="","",BG116*1)</f>
        <v/>
      </c>
      <c r="AO116" s="594" t="str">
        <f>IF(Q116="","",BN116*1)</f>
        <v/>
      </c>
      <c r="AP116" s="594" t="str">
        <f>IF(R116="","",BU116*1)</f>
        <v/>
      </c>
      <c r="AQ116" s="594" t="str">
        <f>IF(S116="","",CB116*1)</f>
        <v/>
      </c>
      <c r="AR116" s="64">
        <f>SUM(AH116:AL116)</f>
        <v>0</v>
      </c>
      <c r="AS116" s="65">
        <f>SUM(AM116:AQ116)</f>
        <v>0</v>
      </c>
      <c r="AT116" s="66">
        <f>IF(O116=1000,11,IF(O116=-1000,0,IF(O116&gt;0,11,IF(O116&lt;0,(-O116),"0"))))</f>
        <v>11</v>
      </c>
      <c r="AU116" s="67" t="str">
        <f>IF(O116=1000,0,IF(O116=-1000,11,IF(O116&lt;-9,-(O116-2),IF(O116&gt;0,(O116),"0"))))</f>
        <v/>
      </c>
      <c r="AV116" s="66" t="e">
        <f>IF(O116=1000,11,IF(O116=-1000,0,IF(O116&gt;9,(O116+2),IF(O116&lt;0,(-O116),"0"))))</f>
        <v>#VALUE!</v>
      </c>
      <c r="AW116" s="67" t="str">
        <f>IF(O116=1000,0,IF(O116=-1000,11,IF(O116&lt;0,11,IF(O116&gt;0,(O116),"0"))))</f>
        <v/>
      </c>
      <c r="AX116" s="593" t="str">
        <f>IF(O116="","",IF(O116&gt;9,AV116,AT116))</f>
        <v/>
      </c>
      <c r="AY116" s="590" t="str">
        <f>IF(O116="","","-")</f>
        <v/>
      </c>
      <c r="AZ116" s="591" t="str">
        <f>IF(O116="","",IF(O116&lt;-9,AU116,AW116))</f>
        <v/>
      </c>
      <c r="BA116" s="66" t="e">
        <f>IF(P116=1000,11,IF(P116=-1000,0,IF(P116&gt;9,(P116+2),IF(P116&lt;0,(-P116),"0"))))</f>
        <v>#VALUE!</v>
      </c>
      <c r="BB116" s="67" t="str">
        <f>IF(P116=1000,0,IF(P116=-1000,11,IF(P116&lt;-9,-(P116-2),IF(P116&gt;0,(P116),"0"))))</f>
        <v/>
      </c>
      <c r="BC116" s="67">
        <f>IF(P116=1000,11,IF(P116=-1000,0,IF(P116&gt;0,11,IF(P116&lt;0,(-P116),"0"))))</f>
        <v>11</v>
      </c>
      <c r="BD116" s="67" t="str">
        <f>IF(P116=1000,0,IF(P116=-1000,11,IF(P116&lt;0,11,IF(P116&gt;0,(P116),"0"))))</f>
        <v/>
      </c>
      <c r="BE116" s="593" t="str">
        <f>IF(P116="","",IF(P116&gt;9,BA116,BC116))</f>
        <v/>
      </c>
      <c r="BF116" s="590" t="str">
        <f>IF(P116="","","-")</f>
        <v/>
      </c>
      <c r="BG116" s="591" t="str">
        <f>IF(P116="","",IF(P116&lt;-9,BB116,BD116))</f>
        <v/>
      </c>
      <c r="BH116" s="66" t="e">
        <f>IF(Q116=1000,11,IF(Q116=-1000,0,IF(Q116&gt;9,(Q116+2),IF(Q116&lt;0,(-Q116),"0"))))</f>
        <v>#VALUE!</v>
      </c>
      <c r="BI116" s="67" t="str">
        <f>IF(Q116=1000,0,IF(Q116=-1000,11,IF(Q116&lt;-9,-(Q116-2),IF(Q116&gt;0,(Q116),"0"))))</f>
        <v/>
      </c>
      <c r="BJ116" s="67">
        <f>IF(Q116=1000,11,IF(Q116=-1000,0,IF(Q116&gt;0,11,IF(Q116&lt;0,(-Q116),"0"))))</f>
        <v>11</v>
      </c>
      <c r="BK116" s="67" t="str">
        <f>IF(Q116=1000,0,IF(Q116=-1000,11,IF(Q116&lt;0,11,IF(Q116&gt;0,(Q116),"0"))))</f>
        <v/>
      </c>
      <c r="BL116" s="593" t="str">
        <f>IF(Q116="","",IF(Q116&gt;9,BH116,BJ116))</f>
        <v/>
      </c>
      <c r="BM116" s="590" t="str">
        <f>IF(Q116="","","-")</f>
        <v/>
      </c>
      <c r="BN116" s="591" t="str">
        <f>IF(Q116="","",IF(Q116&lt;-9,BI116,BK116))</f>
        <v/>
      </c>
      <c r="BO116" s="67" t="e">
        <f>IF(R116=1000,11,IF(R116=-1000,0,IF(R116&gt;9,(R116+2),IF(R116&lt;0,(-R116),"0"))))</f>
        <v>#VALUE!</v>
      </c>
      <c r="BP116" s="67" t="str">
        <f>IF(R116=1000,0,IF(R116=-1000,11,IF(R116&lt;-9,-(R116-2),IF(R116&gt;0,(R116),"0"))))</f>
        <v/>
      </c>
      <c r="BQ116" s="67">
        <f>IF(R116=1000,11,IF(R116=-1000,0,IF(R116&gt;0,11,IF(R116&lt;0,(-R116),"0"))))</f>
        <v>11</v>
      </c>
      <c r="BR116" s="67" t="str">
        <f>IF(R116=1000,0,IF(R116=-1000,11,IF(R116&lt;0,11,IF(R116&gt;0,(R116),"0"))))</f>
        <v/>
      </c>
      <c r="BS116" s="593" t="str">
        <f>IF(R116="","",IF(R116&gt;9,BO116,BQ116))</f>
        <v/>
      </c>
      <c r="BT116" s="590" t="str">
        <f>IF(R116="","","-")</f>
        <v/>
      </c>
      <c r="BU116" s="591" t="str">
        <f>IF(R116="","",IF(R116&lt;-9,BP116,BR116))</f>
        <v/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593" t="str">
        <f>IF(S116="","",IF(S116&gt;9,BV116,BX116))</f>
        <v/>
      </c>
      <c r="CA116" s="590" t="str">
        <f>IF(S116="","","-")</f>
        <v/>
      </c>
      <c r="CB116" s="591" t="str">
        <f>IF(S116="","",IF(S116&lt;-9,BW116,BY116))</f>
        <v/>
      </c>
      <c r="CC116" s="596" t="str">
        <f>IF(O116="","",SUM(T116:X116))</f>
        <v/>
      </c>
      <c r="CD116" s="582" t="str">
        <f>IF(CC116="","","-")</f>
        <v/>
      </c>
      <c r="CE116" s="597" t="str">
        <f>IF(O116="","",SUM(Y116:AC116))</f>
        <v/>
      </c>
      <c r="CP116" s="32"/>
      <c r="CQ116" s="32"/>
    </row>
    <row r="117" spans="1:95" s="31" customFormat="1" ht="15" customHeight="1" x14ac:dyDescent="0.2">
      <c r="A117" s="43"/>
      <c r="B117" s="44"/>
      <c r="C117" s="1250">
        <v>3</v>
      </c>
      <c r="D117" s="76" t="str">
        <f>IF(A117="","",VLOOKUP(A117,СписокКМ!D:I,2,FALSE))</f>
        <v/>
      </c>
      <c r="E117" s="47"/>
      <c r="F117" s="77" t="str">
        <f>IF(B117="","",VLOOKUP(B117,СписокКМ!D:I,2,FALSE))</f>
        <v/>
      </c>
      <c r="G117" s="49"/>
      <c r="H117" s="41"/>
      <c r="I117" s="1252"/>
      <c r="J117" s="1252"/>
      <c r="K117" s="1252"/>
      <c r="L117" s="1252"/>
      <c r="M117" s="1252"/>
      <c r="N117" s="42"/>
      <c r="O117" s="1244" t="str">
        <f>IF(I117="","",IF(I117="0",1000,IF(I117="-0",-1000,I117*1)))</f>
        <v/>
      </c>
      <c r="P117" s="1244" t="str">
        <f>IF(J117="","",IF(J117="0",1000,IF(J117="-0",-1000,J117*1)))</f>
        <v/>
      </c>
      <c r="Q117" s="1244" t="str">
        <f>IF(K117="","",IF(K117="0",1000,IF(K117="-0",-1000,K117*1)))</f>
        <v/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 t="str">
        <f>IF(O117="","",IF(O117&gt;0,1,0))</f>
        <v/>
      </c>
      <c r="U117" s="1284" t="str">
        <f>IF(P117="","",IF(P117&gt;0,1,0))</f>
        <v/>
      </c>
      <c r="V117" s="1284" t="str">
        <f>IF(Q117="","",IF(Q117&gt;0,1,0))</f>
        <v/>
      </c>
      <c r="W117" s="1284" t="str">
        <f>IF(R117="","",IF(R117&gt;0,1,0))</f>
        <v/>
      </c>
      <c r="X117" s="1284" t="str">
        <f>IF(S117="","",IF(S117&gt;0,1,0))</f>
        <v/>
      </c>
      <c r="Y117" s="1278" t="str">
        <f>IF(O117="","",IF(O117&lt;0,1,0))</f>
        <v/>
      </c>
      <c r="Z117" s="1278" t="str">
        <f>IF(P117="","",IF(P117&lt;0,1,0))</f>
        <v/>
      </c>
      <c r="AA117" s="1278" t="str">
        <f>IF(Q117="","",IF(Q117&lt;0,1,0))</f>
        <v/>
      </c>
      <c r="AB117" s="1278" t="str">
        <f>IF(R117="","",IF(R117&lt;0,1,0))</f>
        <v/>
      </c>
      <c r="AC117" s="1278" t="str">
        <f>IF(S117="","",IF(S117&lt;0,1,0))</f>
        <v/>
      </c>
      <c r="AD117" s="1280" t="str">
        <f>IF(CC117="","",IF(CC117&gt;CE117,1,-1))</f>
        <v/>
      </c>
      <c r="AE117" s="1280" t="str">
        <f>IF(CC117="","",IF(CC117&lt;CE117,1,-1))</f>
        <v/>
      </c>
      <c r="AF117" s="1282">
        <f>IF(CC117&gt;CE117,1,0)</f>
        <v>0</v>
      </c>
      <c r="AG117" s="1272">
        <f>IF(CE117&gt;CC117,1,0)</f>
        <v>0</v>
      </c>
      <c r="AH117" s="1274" t="str">
        <f>IF(O117="","",AX117*1)</f>
        <v/>
      </c>
      <c r="AI117" s="1276" t="str">
        <f>IF(P117="","",BE117*1)</f>
        <v/>
      </c>
      <c r="AJ117" s="1276" t="str">
        <f>IF(Q117="","",BL117*1)</f>
        <v/>
      </c>
      <c r="AK117" s="1276" t="str">
        <f>IF(R117="","",BS117*1)</f>
        <v/>
      </c>
      <c r="AL117" s="1276" t="str">
        <f>IF(S117="","",BZ117*1)</f>
        <v/>
      </c>
      <c r="AM117" s="1298" t="str">
        <f>IF(O117="","",AZ117*1)</f>
        <v/>
      </c>
      <c r="AN117" s="1298" t="str">
        <f>IF(P117="","",BG117*1)</f>
        <v/>
      </c>
      <c r="AO117" s="1298" t="str">
        <f>IF(Q117="","",BN117*1)</f>
        <v/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 t="str">
        <f>IF(O117=1000,0,IF(O117=-1000,11,IF(O117&lt;-9,-(O117-2),IF(O117&gt;0,(O117),"0"))))</f>
        <v/>
      </c>
      <c r="AV117" s="1286" t="e">
        <f>IF(O117=1000,11,IF(O117=-1000,0,IF(O117&gt;9,(O117+2),IF(O117&lt;0,(-O117),"0"))))</f>
        <v>#VALUE!</v>
      </c>
      <c r="AW117" s="1286" t="str">
        <f>IF(O117=1000,0,IF(O117=-1000,11,IF(O117&lt;0,11,IF(O117&gt;0,(O117),"0"))))</f>
        <v/>
      </c>
      <c r="AX117" s="1296" t="str">
        <f>IF(O117="","",IF(O117&gt;9,AV117,AT117))</f>
        <v/>
      </c>
      <c r="AY117" s="1288" t="str">
        <f>IF(O117="","","-")</f>
        <v/>
      </c>
      <c r="AZ117" s="1290" t="str">
        <f>IF(O117="","",IF(O117&lt;-9,AU117,AW117))</f>
        <v/>
      </c>
      <c r="BA117" s="1286" t="e">
        <f>IF(P117=1000,11,IF(P117=-1000,0,IF(P117&gt;9,(P117+2),IF(P117&lt;0,(-P117),"0"))))</f>
        <v>#VALUE!</v>
      </c>
      <c r="BB117" s="1286" t="str">
        <f>IF(P117=1000,0,IF(P117=-1000,11,IF(P117&lt;-9,-(P117-2),IF(P117&gt;0,(P117),"0"))))</f>
        <v/>
      </c>
      <c r="BC117" s="1286">
        <f>IF(P117=1000,11,IF(P117=-1000,0,IF(P117&gt;0,11,IF(P117&lt;0,(-P117),"0"))))</f>
        <v>11</v>
      </c>
      <c r="BD117" s="1286" t="str">
        <f>IF(P117=1000,0,IF(P117=-1000,11,IF(P117&lt;0,11,IF(P117&gt;0,(P117),"0"))))</f>
        <v/>
      </c>
      <c r="BE117" s="1296" t="str">
        <f>IF(P117="","",IF(P117&gt;9,BA117,BC117))</f>
        <v/>
      </c>
      <c r="BF117" s="1288" t="str">
        <f>IF(P117="","","-")</f>
        <v/>
      </c>
      <c r="BG117" s="1290" t="str">
        <f>IF(P117="","",IF(P117&lt;-9,BB117,BD117))</f>
        <v/>
      </c>
      <c r="BH117" s="1286" t="e">
        <f>IF(Q117=1000,11,IF(Q117=-1000,0,IF(Q117&gt;9,(Q117+2),IF(Q117&lt;0,(-Q117),"0"))))</f>
        <v>#VALUE!</v>
      </c>
      <c r="BI117" s="1286" t="str">
        <f>IF(Q117=1000,0,IF(Q117=-1000,11,IF(Q117&lt;-9,-(Q117-2),IF(Q117&gt;0,(Q117),"0"))))</f>
        <v/>
      </c>
      <c r="BJ117" s="1286">
        <f>IF(Q117=1000,11,IF(Q117=-1000,0,IF(Q117&gt;0,11,IF(Q117&lt;0,(-Q117),"0"))))</f>
        <v>11</v>
      </c>
      <c r="BK117" s="1286" t="str">
        <f>IF(Q117=1000,0,IF(Q117=-1000,11,IF(Q117&lt;0,11,IF(Q117&gt;0,(Q117),"0"))))</f>
        <v/>
      </c>
      <c r="BL117" s="1296" t="str">
        <f>IF(Q117="","",IF(Q117&gt;9,BH117,BJ117))</f>
        <v/>
      </c>
      <c r="BM117" s="1288" t="str">
        <f>IF(Q117="","","-")</f>
        <v/>
      </c>
      <c r="BN117" s="1290" t="str">
        <f>IF(Q117="","",IF(Q117&lt;-9,BI117,BK117))</f>
        <v/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 t="str">
        <f>IF(R117="","",IF(R117&gt;9,BO117,BQ117))</f>
        <v/>
      </c>
      <c r="BT117" s="1288" t="str">
        <f>IF(R117="","","-")</f>
        <v/>
      </c>
      <c r="BU117" s="1290" t="str">
        <f>IF(R117="","",IF(R117&lt;-9,BP117,BR117))</f>
        <v/>
      </c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 t="str">
        <f>IF(S117="","",IF(S117&gt;9,BV117,BX117))</f>
        <v/>
      </c>
      <c r="CA117" s="1288" t="str">
        <f>IF(S117="","","-")</f>
        <v/>
      </c>
      <c r="CB117" s="1290" t="str">
        <f>IF(S117="","",IF(S117&lt;-9,BW117,BY117))</f>
        <v/>
      </c>
      <c r="CC117" s="1302" t="str">
        <f>IF(O117="","",SUM(T117:X118))</f>
        <v/>
      </c>
      <c r="CD117" s="1304" t="str">
        <f>IF(CC117="","","-")</f>
        <v/>
      </c>
      <c r="CE117" s="1306" t="str">
        <f>IF(O117="","",SUM(Y117:AC118))</f>
        <v/>
      </c>
      <c r="CP117" s="32"/>
      <c r="CQ117" s="32"/>
    </row>
    <row r="118" spans="1:95" s="31" customFormat="1" ht="15" customHeight="1" x14ac:dyDescent="0.2">
      <c r="A118" s="43"/>
      <c r="B118" s="44"/>
      <c r="C118" s="1251"/>
      <c r="D118" s="46" t="str">
        <f>IF(A118="","",VLOOKUP(A118,СписокКМ!D:I,2,FALSE))</f>
        <v/>
      </c>
      <c r="E118" s="47"/>
      <c r="F118" s="48" t="str">
        <f>IF(B118="","",VLOOKUP(B118,СписокКМ!D:I,2,FALSE))</f>
        <v/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x14ac:dyDescent="0.2">
      <c r="A119" s="99" t="str">
        <f>IF(A115="","",A115)</f>
        <v/>
      </c>
      <c r="B119" s="99" t="str">
        <f>IF(B115="","",B116)</f>
        <v/>
      </c>
      <c r="C119" s="75">
        <v>4</v>
      </c>
      <c r="D119" s="100" t="str">
        <f>IF(A119="","",VLOOKUP(A119,СписокКМ!D:I,2,FALSE))</f>
        <v/>
      </c>
      <c r="E119" s="101"/>
      <c r="F119" s="77" t="str">
        <f>IF(B119="","",VLOOKUP(B119,СписокКМ!D:I,2,FALSE))</f>
        <v/>
      </c>
      <c r="G119" s="102"/>
      <c r="H119" s="41"/>
      <c r="I119" s="581"/>
      <c r="J119" s="581"/>
      <c r="K119" s="581"/>
      <c r="L119" s="581"/>
      <c r="M119" s="581"/>
      <c r="N119" s="42"/>
      <c r="O119" s="79" t="str">
        <f>IF(I119="","",IF(I119="0",1000,IF(I119="-0",-1000,I119*1)))</f>
        <v/>
      </c>
      <c r="P119" s="79" t="str">
        <f t="shared" ref="P119:S120" si="72">IF(J119="","",IF(J119="0",1000,IF(J119="-0",-1000,J119*1)))</f>
        <v/>
      </c>
      <c r="Q119" s="79" t="str">
        <f t="shared" si="72"/>
        <v/>
      </c>
      <c r="R119" s="79" t="str">
        <f t="shared" si="72"/>
        <v/>
      </c>
      <c r="S119" s="80" t="str">
        <f t="shared" si="72"/>
        <v/>
      </c>
      <c r="T119" s="579" t="str">
        <f t="shared" ref="T119:X120" si="73">IF(O119="","",IF(O119&gt;0,1,0))</f>
        <v/>
      </c>
      <c r="U119" s="588" t="str">
        <f t="shared" si="73"/>
        <v/>
      </c>
      <c r="V119" s="588" t="str">
        <f t="shared" si="73"/>
        <v/>
      </c>
      <c r="W119" s="588" t="str">
        <f t="shared" si="73"/>
        <v/>
      </c>
      <c r="X119" s="588" t="str">
        <f t="shared" si="73"/>
        <v/>
      </c>
      <c r="Y119" s="585" t="str">
        <f t="shared" ref="Y119:AC120" si="74">IF(O119="","",IF(O119&lt;0,1,0))</f>
        <v/>
      </c>
      <c r="Z119" s="585" t="str">
        <f t="shared" si="74"/>
        <v/>
      </c>
      <c r="AA119" s="585" t="str">
        <f t="shared" si="74"/>
        <v/>
      </c>
      <c r="AB119" s="585" t="str">
        <f t="shared" si="74"/>
        <v/>
      </c>
      <c r="AC119" s="585" t="str">
        <f t="shared" si="74"/>
        <v/>
      </c>
      <c r="AD119" s="586" t="str">
        <f>IF(CC119="","",IF(CC119&gt;CE119,1,-1))</f>
        <v/>
      </c>
      <c r="AE119" s="586" t="str">
        <f>IF(CC119="","",IF(CC119&lt;CE119,1,-1))</f>
        <v/>
      </c>
      <c r="AF119" s="587">
        <f>IF(CC119&gt;CE119,1,0)</f>
        <v>0</v>
      </c>
      <c r="AG119" s="583">
        <f>IF(CE119&gt;CC119,1,0)</f>
        <v>0</v>
      </c>
      <c r="AH119" s="81" t="str">
        <f>IF(O119="","",AX119*1)</f>
        <v/>
      </c>
      <c r="AI119" s="584" t="str">
        <f>IF(P119="","",BE119*1)</f>
        <v/>
      </c>
      <c r="AJ119" s="584" t="str">
        <f>IF(Q119="","",BL119*1)</f>
        <v/>
      </c>
      <c r="AK119" s="584" t="str">
        <f>IF(R119="","",BS119*1)</f>
        <v/>
      </c>
      <c r="AL119" s="584" t="str">
        <f>IF(S119="","",BZ119*1)</f>
        <v/>
      </c>
      <c r="AM119" s="594" t="str">
        <f>IF(O119="","",AZ119*1)</f>
        <v/>
      </c>
      <c r="AN119" s="594" t="str">
        <f>IF(P119="","",BG119*1)</f>
        <v/>
      </c>
      <c r="AO119" s="594" t="str">
        <f>IF(Q119="","",BN119*1)</f>
        <v/>
      </c>
      <c r="AP119" s="594" t="str">
        <f>IF(R119="","",BU119*1)</f>
        <v/>
      </c>
      <c r="AQ119" s="594" t="str">
        <f>IF(S119="","",CB119*1)</f>
        <v/>
      </c>
      <c r="AR119" s="595">
        <f>SUM(AH119:AL119)</f>
        <v>0</v>
      </c>
      <c r="AS119" s="592">
        <f>SUM(AM119:AQ119)</f>
        <v>0</v>
      </c>
      <c r="AT119" s="111">
        <f>IF(O119=1000,11,IF(O119=-1000,0,IF(O119&gt;0,11,IF(O119&lt;0,(-O119),"0"))))</f>
        <v>11</v>
      </c>
      <c r="AU119" s="589" t="str">
        <f>IF(O119=1000,0,IF(O119=-1000,11,IF(O119&lt;-9,-(O119-2),IF(O119&gt;0,(O119),"0"))))</f>
        <v/>
      </c>
      <c r="AV119" s="111" t="e">
        <f>IF(O119=1000,11,IF(O119=-1000,0,IF(O119&gt;9,(O119+2),IF(O119&lt;0,(-O119),"0"))))</f>
        <v>#VALUE!</v>
      </c>
      <c r="AW119" s="589" t="str">
        <f>IF(O119=1000,0,IF(O119=-1000,11,IF(O119&lt;0,11,IF(O119&gt;0,(O119),"0"))))</f>
        <v/>
      </c>
      <c r="AX119" s="593" t="str">
        <f>IF(O119="","",IF(O119&gt;9,AV119,AT119))</f>
        <v/>
      </c>
      <c r="AY119" s="590" t="str">
        <f>IF(O119="","","-")</f>
        <v/>
      </c>
      <c r="AZ119" s="591" t="str">
        <f>IF(O119="","",IF(O119&lt;-9,AU119,AW119))</f>
        <v/>
      </c>
      <c r="BA119" s="111" t="e">
        <f>IF(P119=1000,11,IF(P119=-1000,0,IF(P119&gt;9,(P119+2),IF(P119&lt;0,(-P119),"0"))))</f>
        <v>#VALUE!</v>
      </c>
      <c r="BB119" s="589" t="str">
        <f>IF(P119=1000,0,IF(P119=-1000,11,IF(P119&lt;-9,-(P119-2),IF(P119&gt;0,(P119),"0"))))</f>
        <v/>
      </c>
      <c r="BC119" s="589">
        <f>IF(P119=1000,11,IF(P119=-1000,0,IF(P119&gt;0,11,IF(P119&lt;0,(-P119),"0"))))</f>
        <v>11</v>
      </c>
      <c r="BD119" s="589" t="str">
        <f>IF(P119=1000,0,IF(P119=-1000,11,IF(P119&lt;0,11,IF(P119&gt;0,(P119),"0"))))</f>
        <v/>
      </c>
      <c r="BE119" s="593" t="str">
        <f>IF(P119="","",IF(P119&gt;9,BA119,BC119))</f>
        <v/>
      </c>
      <c r="BF119" s="590" t="str">
        <f>IF(P119="","","-")</f>
        <v/>
      </c>
      <c r="BG119" s="591" t="str">
        <f>IF(P119="","",IF(P119&lt;-9,BB119,BD119))</f>
        <v/>
      </c>
      <c r="BH119" s="111" t="e">
        <f>IF(Q119=1000,11,IF(Q119=-1000,0,IF(Q119&gt;9,(Q119+2),IF(Q119&lt;0,(-Q119),"0"))))</f>
        <v>#VALUE!</v>
      </c>
      <c r="BI119" s="589" t="str">
        <f>IF(Q119=1000,0,IF(Q119=-1000,11,IF(Q119&lt;-9,-(Q119-2),IF(Q119&gt;0,(Q119),"0"))))</f>
        <v/>
      </c>
      <c r="BJ119" s="589">
        <f>IF(Q119=1000,11,IF(Q119=-1000,0,IF(Q119&gt;0,11,IF(Q119&lt;0,(-Q119),"0"))))</f>
        <v>11</v>
      </c>
      <c r="BK119" s="589" t="str">
        <f>IF(Q119=1000,0,IF(Q119=-1000,11,IF(Q119&lt;0,11,IF(Q119&gt;0,(Q119),"0"))))</f>
        <v/>
      </c>
      <c r="BL119" s="593" t="str">
        <f>IF(Q119="","",IF(Q119&gt;9,BH119,BJ119))</f>
        <v/>
      </c>
      <c r="BM119" s="590" t="str">
        <f>IF(Q119="","","-")</f>
        <v/>
      </c>
      <c r="BN119" s="591" t="str">
        <f>IF(Q119="","",IF(Q119&lt;-9,BI119,BK119))</f>
        <v/>
      </c>
      <c r="BO119" s="589" t="e">
        <f>IF(R119=1000,11,IF(R119=-1000,0,IF(R119&gt;9,(R119+2),IF(R119&lt;0,(-R119),"0"))))</f>
        <v>#VALUE!</v>
      </c>
      <c r="BP119" s="589" t="str">
        <f>IF(R119=1000,0,IF(R119=-1000,11,IF(R119&lt;-9,-(R119-2),IF(R119&gt;0,(R119),"0"))))</f>
        <v/>
      </c>
      <c r="BQ119" s="589">
        <f>IF(R119=1000,11,IF(R119=-1000,0,IF(R119&gt;0,11,IF(R119&lt;0,(-R119),"0"))))</f>
        <v>11</v>
      </c>
      <c r="BR119" s="589" t="str">
        <f>IF(R119=1000,0,IF(R119=-1000,11,IF(R119&lt;0,11,IF(R119&gt;0,(R119),"0"))))</f>
        <v/>
      </c>
      <c r="BS119" s="593" t="str">
        <f>IF(R119="","",IF(R119&gt;9,BO119,BQ119))</f>
        <v/>
      </c>
      <c r="BT119" s="590" t="str">
        <f>IF(R119="","","-")</f>
        <v/>
      </c>
      <c r="BU119" s="591" t="str">
        <f>IF(R119="","",IF(R119&lt;-9,BP119,BR119))</f>
        <v/>
      </c>
      <c r="BV119" s="589" t="e">
        <f>IF(S119=1000,11,IF(S119=-1000,0,IF(S119&gt;9,(S119+2),IF(S119&lt;0,(-S119),"0"))))</f>
        <v>#VALUE!</v>
      </c>
      <c r="BW119" s="589" t="str">
        <f>IF(S119=1000,0,IF(S119=-1000,11,IF(S119&lt;-9,-(S119-2),IF(S119&gt;0,(S119),"0"))))</f>
        <v/>
      </c>
      <c r="BX119" s="589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593" t="str">
        <f>IF(S119="","",IF(S119&gt;9,BV119,BX119))</f>
        <v/>
      </c>
      <c r="CA119" s="590" t="str">
        <f>IF(S119="","","-")</f>
        <v/>
      </c>
      <c r="CB119" s="591" t="str">
        <f>IF(S119="","",IF(S119&lt;-9,BW119,BY119))</f>
        <v/>
      </c>
      <c r="CC119" s="596" t="str">
        <f>IF(O119="","",SUM(T119:X119))</f>
        <v/>
      </c>
      <c r="CD119" s="582" t="str">
        <f>IF(CC119="","","-")</f>
        <v/>
      </c>
      <c r="CE119" s="597" t="str">
        <f>IF(O119="","",SUM(Y119:AC119))</f>
        <v/>
      </c>
      <c r="CP119" s="32"/>
      <c r="CQ119" s="32"/>
    </row>
    <row r="120" spans="1:95" s="31" customFormat="1" ht="15" customHeight="1" thickBot="1" x14ac:dyDescent="0.25">
      <c r="A120" s="99" t="str">
        <f>IF(A115="","",A116)</f>
        <v/>
      </c>
      <c r="B120" s="99" t="str">
        <f>IF(B115="","",B115)</f>
        <v/>
      </c>
      <c r="C120" s="114">
        <v>5</v>
      </c>
      <c r="D120" s="115" t="str">
        <f>IF(A120="","",VLOOKUP(A120,СписокКМ!D:I,2,FALSE))</f>
        <v/>
      </c>
      <c r="E120" s="116"/>
      <c r="F120" s="117" t="str">
        <f>IF(B120="","",VLOOKUP(B120,СписокКМ!D:I,2,FALSE))</f>
        <v/>
      </c>
      <c r="G120" s="118"/>
      <c r="H120" s="119"/>
      <c r="I120" s="120"/>
      <c r="J120" s="120"/>
      <c r="K120" s="120"/>
      <c r="L120" s="121"/>
      <c r="M120" s="121"/>
      <c r="N120" s="122"/>
      <c r="O120" s="123" t="str">
        <f>IF(I120="","",IF(I120="0",1000,IF(I120="-0",-1000,I120*1)))</f>
        <v/>
      </c>
      <c r="P120" s="123" t="str">
        <f t="shared" si="72"/>
        <v/>
      </c>
      <c r="Q120" s="123" t="str">
        <f t="shared" si="72"/>
        <v/>
      </c>
      <c r="R120" s="123" t="str">
        <f t="shared" si="72"/>
        <v/>
      </c>
      <c r="S120" s="124" t="str">
        <f t="shared" si="72"/>
        <v/>
      </c>
      <c r="T120" s="125" t="str">
        <f t="shared" si="73"/>
        <v/>
      </c>
      <c r="U120" s="126" t="str">
        <f t="shared" si="73"/>
        <v/>
      </c>
      <c r="V120" s="126" t="str">
        <f t="shared" si="73"/>
        <v/>
      </c>
      <c r="W120" s="126" t="str">
        <f t="shared" si="73"/>
        <v/>
      </c>
      <c r="X120" s="126" t="str">
        <f t="shared" si="73"/>
        <v/>
      </c>
      <c r="Y120" s="127" t="str">
        <f t="shared" si="74"/>
        <v/>
      </c>
      <c r="Z120" s="127" t="str">
        <f t="shared" si="74"/>
        <v/>
      </c>
      <c r="AA120" s="127" t="str">
        <f t="shared" si="74"/>
        <v/>
      </c>
      <c r="AB120" s="127" t="str">
        <f t="shared" si="74"/>
        <v/>
      </c>
      <c r="AC120" s="127" t="str">
        <f t="shared" si="74"/>
        <v/>
      </c>
      <c r="AD120" s="128" t="str">
        <f>IF(CC120="","",IF(CC120&gt;CE120,1,-1))</f>
        <v/>
      </c>
      <c r="AE120" s="128" t="str">
        <f>IF(CC120="","",IF(CC120&lt;CE120,1,-1))</f>
        <v/>
      </c>
      <c r="AF120" s="129">
        <f>IF(CC120&gt;CE120,1,0)</f>
        <v>0</v>
      </c>
      <c r="AG120" s="130">
        <f>IF(CE120&gt;CC120,1,0)</f>
        <v>0</v>
      </c>
      <c r="AH120" s="131" t="str">
        <f>IF(O120="","",AX120*1)</f>
        <v/>
      </c>
      <c r="AI120" s="132" t="str">
        <f>IF(P120="","",BE120*1)</f>
        <v/>
      </c>
      <c r="AJ120" s="132" t="str">
        <f>IF(Q120="","",BL120*1)</f>
        <v/>
      </c>
      <c r="AK120" s="132" t="str">
        <f>IF(R120="","",BS120*1)</f>
        <v/>
      </c>
      <c r="AL120" s="132" t="str">
        <f>IF(S120="","",BZ120*1)</f>
        <v/>
      </c>
      <c r="AM120" s="133" t="str">
        <f>IF(O120="","",AZ120*1)</f>
        <v/>
      </c>
      <c r="AN120" s="133" t="str">
        <f>IF(P120="","",BG120*1)</f>
        <v/>
      </c>
      <c r="AO120" s="133" t="str">
        <f>IF(Q120="","",BN120*1)</f>
        <v/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0</v>
      </c>
      <c r="AS120" s="135">
        <f>SUM(AM120:AQ120)</f>
        <v>0</v>
      </c>
      <c r="AT120" s="136">
        <f>IF(O120=1000,11,IF(O120=-1000,0,IF(O120&gt;0,11,IF(O120&lt;0,(-O120),"0"))))</f>
        <v>11</v>
      </c>
      <c r="AU120" s="137" t="str">
        <f>IF(O120=1000,0,IF(O120=-1000,11,IF(O120&lt;-9,-(O120-2),IF(O120&gt;0,(O120),"0"))))</f>
        <v/>
      </c>
      <c r="AV120" s="136" t="e">
        <f>IF(O120=1000,11,IF(O120=-1000,0,IF(O120&gt;9,(O120+2),IF(O120&lt;0,(-O120),"0"))))</f>
        <v>#VALUE!</v>
      </c>
      <c r="AW120" s="137" t="str">
        <f>IF(O120=1000,0,IF(O120=-1000,11,IF(O120&lt;0,11,IF(O120&gt;0,(O120),"0"))))</f>
        <v/>
      </c>
      <c r="AX120" s="138" t="str">
        <f>IF(O120="","",IF(O120&gt;9,AV120,AT120))</f>
        <v/>
      </c>
      <c r="AY120" s="139" t="str">
        <f>IF(O120="","","-")</f>
        <v/>
      </c>
      <c r="AZ120" s="140" t="str">
        <f>IF(O120="","",IF(O120&lt;-9,AU120,AW120))</f>
        <v/>
      </c>
      <c r="BA120" s="136" t="e">
        <f>IF(P120=1000,11,IF(P120=-1000,0,IF(P120&gt;9,(P120+2),IF(P120&lt;0,(-P120),"0"))))</f>
        <v>#VALUE!</v>
      </c>
      <c r="BB120" s="137" t="str">
        <f>IF(P120=1000,0,IF(P120=-1000,11,IF(P120&lt;-9,-(P120-2),IF(P120&gt;0,(P120),"0"))))</f>
        <v/>
      </c>
      <c r="BC120" s="137">
        <f>IF(P120=1000,11,IF(P120=-1000,0,IF(P120&gt;0,11,IF(P120&lt;0,(-P120),"0"))))</f>
        <v>11</v>
      </c>
      <c r="BD120" s="137" t="str">
        <f>IF(P120=1000,0,IF(P120=-1000,11,IF(P120&lt;0,11,IF(P120&gt;0,(P120),"0"))))</f>
        <v/>
      </c>
      <c r="BE120" s="138" t="str">
        <f>IF(P120="","",IF(P120&gt;9,BA120,BC120))</f>
        <v/>
      </c>
      <c r="BF120" s="139" t="str">
        <f>IF(P120="","","-")</f>
        <v/>
      </c>
      <c r="BG120" s="140" t="str">
        <f>IF(P120="","",IF(P120&lt;-9,BB120,BD120))</f>
        <v/>
      </c>
      <c r="BH120" s="136" t="e">
        <f>IF(Q120=1000,11,IF(Q120=-1000,0,IF(Q120&gt;9,(Q120+2),IF(Q120&lt;0,(-Q120),"0"))))</f>
        <v>#VALUE!</v>
      </c>
      <c r="BI120" s="137" t="str">
        <f>IF(Q120=1000,0,IF(Q120=-1000,11,IF(Q120&lt;-9,-(Q120-2),IF(Q120&gt;0,(Q120),"0"))))</f>
        <v/>
      </c>
      <c r="BJ120" s="137">
        <f>IF(Q120=1000,11,IF(Q120=-1000,0,IF(Q120&gt;0,11,IF(Q120&lt;0,(-Q120),"0"))))</f>
        <v>11</v>
      </c>
      <c r="BK120" s="137" t="str">
        <f>IF(Q120=1000,0,IF(Q120=-1000,11,IF(Q120&lt;0,11,IF(Q120&gt;0,(Q120),"0"))))</f>
        <v/>
      </c>
      <c r="BL120" s="138" t="str">
        <f>IF(Q120="","",IF(Q120&gt;9,BH120,BJ120))</f>
        <v/>
      </c>
      <c r="BM120" s="139" t="str">
        <f>IF(Q120="","","-")</f>
        <v/>
      </c>
      <c r="BN120" s="140" t="str">
        <f>IF(Q120="","",IF(Q120&lt;-9,BI120,BK120))</f>
        <v/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 t="str">
        <f>IF(O120="","",SUM(T120:X120))</f>
        <v/>
      </c>
      <c r="CD120" s="143" t="str">
        <f>IF(CC120="","","-")</f>
        <v/>
      </c>
      <c r="CE120" s="144" t="str">
        <f>IF(O120="","",SUM(Y120:AC120))</f>
        <v/>
      </c>
      <c r="CP120" s="32"/>
      <c r="CQ120" s="32"/>
    </row>
    <row r="121" spans="1:95" s="31" customFormat="1" ht="15" customHeight="1" thickBot="1" x14ac:dyDescent="0.25">
      <c r="A121" s="145"/>
      <c r="B121" s="145"/>
      <c r="C121" s="145"/>
      <c r="D121" s="146"/>
      <c r="E121" s="147"/>
      <c r="F121" s="148"/>
      <c r="G121" s="149"/>
      <c r="H121" s="150"/>
      <c r="I121" s="151"/>
      <c r="J121" s="151"/>
      <c r="K121" s="151"/>
      <c r="L121" s="151"/>
      <c r="M121" s="151"/>
      <c r="N121" s="150"/>
      <c r="O121" s="152"/>
      <c r="P121" s="152"/>
      <c r="Q121" s="152"/>
      <c r="R121" s="152"/>
      <c r="S121" s="152"/>
      <c r="T121" s="153"/>
      <c r="U121" s="153"/>
      <c r="V121" s="153"/>
      <c r="W121" s="153"/>
      <c r="X121" s="153"/>
      <c r="Y121" s="154"/>
      <c r="Z121" s="154"/>
      <c r="AA121" s="154"/>
      <c r="AB121" s="154"/>
      <c r="AC121" s="154"/>
      <c r="AD121" s="155"/>
      <c r="AE121" s="155"/>
      <c r="AF121" s="156"/>
      <c r="AG121" s="156"/>
      <c r="AH121" s="157"/>
      <c r="AI121" s="157"/>
      <c r="AJ121" s="157"/>
      <c r="AK121" s="157"/>
      <c r="AL121" s="157"/>
      <c r="AM121" s="158"/>
      <c r="AN121" s="158"/>
      <c r="AO121" s="158"/>
      <c r="AP121" s="158"/>
      <c r="AQ121" s="158"/>
      <c r="AR121" s="159"/>
      <c r="AS121" s="159"/>
      <c r="AT121" s="160"/>
      <c r="AU121" s="160"/>
      <c r="AV121" s="160"/>
      <c r="AW121" s="160"/>
      <c r="AX121" s="161"/>
      <c r="AY121" s="161"/>
      <c r="AZ121" s="161"/>
      <c r="BA121" s="160"/>
      <c r="BB121" s="160"/>
      <c r="BC121" s="160"/>
      <c r="BD121" s="160"/>
      <c r="BE121" s="161"/>
      <c r="BF121" s="161"/>
      <c r="BG121" s="161"/>
      <c r="BH121" s="160"/>
      <c r="BI121" s="160"/>
      <c r="BJ121" s="160"/>
      <c r="BK121" s="160"/>
      <c r="BL121" s="161"/>
      <c r="BM121" s="161"/>
      <c r="BN121" s="161"/>
      <c r="BO121" s="160"/>
      <c r="BP121" s="160"/>
      <c r="BQ121" s="160"/>
      <c r="BR121" s="160"/>
      <c r="BS121" s="161"/>
      <c r="BT121" s="161"/>
      <c r="BU121" s="161"/>
      <c r="BV121" s="160"/>
      <c r="BW121" s="160"/>
      <c r="BX121" s="160"/>
      <c r="BY121" s="160"/>
      <c r="BZ121" s="161"/>
      <c r="CA121" s="161"/>
      <c r="CB121" s="161"/>
      <c r="CC121" s="162"/>
      <c r="CD121" s="163"/>
      <c r="CE121" s="164"/>
      <c r="CP121" s="32"/>
      <c r="CQ121" s="32"/>
    </row>
    <row r="122" spans="1:95" s="31" customFormat="1" ht="31.5" customHeight="1" thickBot="1" x14ac:dyDescent="0.25">
      <c r="A122" s="34"/>
      <c r="B122" s="35"/>
      <c r="C122" s="1225">
        <f>1+C113</f>
        <v>14</v>
      </c>
      <c r="D122" s="1227" t="str">
        <f>IF(A122="","",VLOOKUP(A122,СписокКМ!$A$186:$D$248,3,FALSE))</f>
        <v/>
      </c>
      <c r="E122" s="1228" t="str">
        <f>IF(B122="","",VLOOKUP(B122,СписокКМ!E:J,2,FALSE))</f>
        <v/>
      </c>
      <c r="F122" s="1231" t="str">
        <f>IF(B122="","",VLOOKUP(B122,СписокКМ!$A$186:$D$248,3,FALSE))</f>
        <v/>
      </c>
      <c r="G122" s="1232" t="str">
        <f>IF(D122="","",VLOOKUP(D122,СписокКМ!G:L,2,FALSE))</f>
        <v/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 t="str">
        <f>IF(A122="","",VLOOKUP(A122,'[60]Протокол команд'!A:K,8,FALSE))</f>
        <v/>
      </c>
      <c r="U122" s="39" t="e">
        <f>T122*5-4</f>
        <v>#VALUE!</v>
      </c>
      <c r="V122" s="39" t="e">
        <f>T122*5</f>
        <v>#VALUE!</v>
      </c>
      <c r="W122" s="39" t="e">
        <f>CONCATENATE(U122,"-",V122)</f>
        <v>#VALUE!</v>
      </c>
      <c r="X122" s="39" t="str">
        <f>IF(A122="","",VLOOKUP(A122,'[60]Протокол команд'!A:K,10,FALSE))</f>
        <v/>
      </c>
      <c r="Y122" s="39" t="e">
        <f>X122*5-4</f>
        <v>#VALUE!</v>
      </c>
      <c r="Z122" s="39" t="e">
        <f>X122*5</f>
        <v>#VALUE!</v>
      </c>
      <c r="AA122" s="39" t="e">
        <f>CONCATENATE(Y122,"-",Z122)</f>
        <v>#VALUE!</v>
      </c>
      <c r="AB122" s="1241" t="str">
        <f>IF(O124="","",SUM(AF124:AF129))</f>
        <v/>
      </c>
      <c r="AC122" s="1242"/>
      <c r="AD122" s="1243"/>
      <c r="AE122" s="1242" t="str">
        <f>IF(O124="","",SUM(AG124:AG129))</f>
        <v/>
      </c>
      <c r="AF122" s="1242"/>
      <c r="AG122" s="1264"/>
      <c r="AH122" s="1241">
        <f>SUM(CC124:CC129)</f>
        <v>0</v>
      </c>
      <c r="AI122" s="1242"/>
      <c r="AJ122" s="1243"/>
      <c r="AK122" s="1242">
        <f>SUM(CE124:CE129)</f>
        <v>0</v>
      </c>
      <c r="AL122" s="1242"/>
      <c r="AM122" s="1264"/>
      <c r="AN122" s="1265">
        <f>SUM(AR124:AR129)</f>
        <v>0</v>
      </c>
      <c r="AO122" s="1266"/>
      <c r="AP122" s="1267"/>
      <c r="AQ122" s="1266">
        <f>SUM(AS124:AS129)</f>
        <v>0</v>
      </c>
      <c r="AR122" s="1266"/>
      <c r="AS122" s="1268"/>
      <c r="AT122" s="1314" t="str">
        <f>IF(A122="","",VLOOKUP(A122,'[60]Протокол команд'!A:Z,14,FALSE))</f>
        <v/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 t="str">
        <f>IF(O124="","",SUM(AF124:AF129))</f>
        <v/>
      </c>
      <c r="CD122" s="1256" t="str">
        <f>IF(CC122="","","-")</f>
        <v/>
      </c>
      <c r="CE122" s="1258" t="str">
        <f>IF(O124="","",SUM(AG124:AG129))</f>
        <v/>
      </c>
      <c r="CP122" s="32"/>
      <c r="CQ122" s="32"/>
    </row>
    <row r="123" spans="1:95" s="31" customFormat="1" ht="13.5" customHeight="1" x14ac:dyDescent="0.2">
      <c r="A123" s="40"/>
      <c r="B123" s="40"/>
      <c r="C123" s="1226"/>
      <c r="D123" s="1229" t="str">
        <f>IF(A123="","",VLOOKUP(A123,СписокКМ!D:I,2,FALSE))</f>
        <v/>
      </c>
      <c r="E123" s="1230" t="str">
        <f>IF(B123="","",VLOOKUP(B123,СписокКМ!E:J,2,FALSE))</f>
        <v/>
      </c>
      <c r="F123" s="1233" t="str">
        <f>IF(C123="","",VLOOKUP(C123,СписокКМ!F:K,2,FALSE))</f>
        <v/>
      </c>
      <c r="G123" s="1234" t="str">
        <f>IF(D123="","",VLOOKUP(D123,СписокКМ!G:L,2,FALSE))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x14ac:dyDescent="0.2">
      <c r="A124" s="43"/>
      <c r="B124" s="44"/>
      <c r="C124" s="580">
        <v>1</v>
      </c>
      <c r="D124" s="46" t="str">
        <f>IF(A124="","",VLOOKUP(A124,СписокКМ!D:I,2,FALSE))</f>
        <v/>
      </c>
      <c r="E124" s="47"/>
      <c r="F124" s="48" t="str">
        <f>IF(B124="","",VLOOKUP(B124,СписокКМ!D:I,2,FALSE))</f>
        <v/>
      </c>
      <c r="G124" s="49"/>
      <c r="H124" s="50"/>
      <c r="I124" s="51"/>
      <c r="J124" s="51"/>
      <c r="K124" s="51"/>
      <c r="L124" s="51"/>
      <c r="M124" s="51"/>
      <c r="N124" s="52"/>
      <c r="O124" s="53" t="str">
        <f>IF(I124="","",IF(I124="0",1000,IF(I124="-0",-1000,I124*1)))</f>
        <v/>
      </c>
      <c r="P124" s="53" t="str">
        <f t="shared" ref="P124:S125" si="75">IF(J124="","",IF(J124="0",1000,IF(J124="-0",-1000,J124*1)))</f>
        <v/>
      </c>
      <c r="Q124" s="53" t="str">
        <f t="shared" si="75"/>
        <v/>
      </c>
      <c r="R124" s="53" t="str">
        <f t="shared" si="75"/>
        <v/>
      </c>
      <c r="S124" s="54" t="str">
        <f t="shared" si="75"/>
        <v/>
      </c>
      <c r="T124" s="55" t="str">
        <f t="shared" ref="T124:X125" si="76">IF(O124="","",IF(O124&gt;0,1,0))</f>
        <v/>
      </c>
      <c r="U124" s="56" t="str">
        <f t="shared" si="76"/>
        <v/>
      </c>
      <c r="V124" s="56" t="str">
        <f t="shared" si="76"/>
        <v/>
      </c>
      <c r="W124" s="56" t="str">
        <f t="shared" si="76"/>
        <v/>
      </c>
      <c r="X124" s="56" t="str">
        <f t="shared" si="76"/>
        <v/>
      </c>
      <c r="Y124" s="57" t="str">
        <f t="shared" ref="Y124:AC125" si="77">IF(O124="","",IF(O124&lt;0,1,0))</f>
        <v/>
      </c>
      <c r="Z124" s="57" t="str">
        <f t="shared" si="77"/>
        <v/>
      </c>
      <c r="AA124" s="57" t="str">
        <f t="shared" si="77"/>
        <v/>
      </c>
      <c r="AB124" s="57" t="str">
        <f t="shared" si="77"/>
        <v/>
      </c>
      <c r="AC124" s="57" t="str">
        <f t="shared" si="77"/>
        <v/>
      </c>
      <c r="AD124" s="58" t="str">
        <f>IF(CC124="","",IF(CC124&gt;CE124,1,-1))</f>
        <v/>
      </c>
      <c r="AE124" s="58" t="str">
        <f>IF(CC124="","",IF(CC124&lt;CE124,1,-1))</f>
        <v/>
      </c>
      <c r="AF124" s="59">
        <f>IF(CC124&gt;CE124,1,0)</f>
        <v>0</v>
      </c>
      <c r="AG124" s="60">
        <f>IF(CE124&gt;CC124,1,0)</f>
        <v>0</v>
      </c>
      <c r="AH124" s="61" t="str">
        <f>IF(O124="","",AX124*1)</f>
        <v/>
      </c>
      <c r="AI124" s="62" t="str">
        <f>IF(P124="","",BE124*1)</f>
        <v/>
      </c>
      <c r="AJ124" s="62" t="str">
        <f>IF(Q124="","",BL124*1)</f>
        <v/>
      </c>
      <c r="AK124" s="62" t="str">
        <f>IF(R124="","",BS124*1)</f>
        <v/>
      </c>
      <c r="AL124" s="62" t="str">
        <f>IF(S124="","",BZ124*1)</f>
        <v/>
      </c>
      <c r="AM124" s="63" t="str">
        <f>IF(O124="","",AZ124*1)</f>
        <v/>
      </c>
      <c r="AN124" s="63" t="str">
        <f>IF(P124="","",BG124*1)</f>
        <v/>
      </c>
      <c r="AO124" s="63" t="str">
        <f>IF(Q124="","",BN124*1)</f>
        <v/>
      </c>
      <c r="AP124" s="63" t="str">
        <f>IF(R124="","",BU124*1)</f>
        <v/>
      </c>
      <c r="AQ124" s="63" t="str">
        <f>IF(S124="","",CB124*1)</f>
        <v/>
      </c>
      <c r="AR124" s="64">
        <f>SUM(AH124:AL124)</f>
        <v>0</v>
      </c>
      <c r="AS124" s="65">
        <f>SUM(AM124:AQ124)</f>
        <v>0</v>
      </c>
      <c r="AT124" s="66">
        <f>IF(O124=1000,11,IF(O124=-1000,0,IF(O124&gt;0,11,IF(O124&lt;0,(-O124),"0"))))</f>
        <v>11</v>
      </c>
      <c r="AU124" s="67" t="str">
        <f>IF(O124=1000,0,IF(O124=-1000,11,IF(O124&lt;-9,-(O124-2),IF(O124&gt;0,(O124),"0"))))</f>
        <v/>
      </c>
      <c r="AV124" s="66" t="e">
        <f>IF(O124=1000,11,IF(O124=-1000,0,IF(O124&lt;9,11,IF(O124&gt;9,(O124+2),"0"))))</f>
        <v>#VALUE!</v>
      </c>
      <c r="AW124" s="67" t="str">
        <f>IF(O124=1000,0,IF(O124=-1000,11,IF(O124&lt;0,11,IF(O124&gt;0,(O124),"0"))))</f>
        <v/>
      </c>
      <c r="AX124" s="68" t="str">
        <f>IF(O124="","",IF(O124&gt;9,AV124,AT124))</f>
        <v/>
      </c>
      <c r="AY124" s="69" t="str">
        <f>IF(O124="","","-")</f>
        <v/>
      </c>
      <c r="AZ124" s="70" t="str">
        <f>IF(O124="","",IF(O124&lt;-9,AU124,AW124))</f>
        <v/>
      </c>
      <c r="BA124" s="66" t="e">
        <f>IF(P124=1000,11,IF(P124=-1000,0,IF(P124&gt;9,(P124+2),IF(P124&lt;0,(-P124),"0"))))</f>
        <v>#VALUE!</v>
      </c>
      <c r="BB124" s="67" t="str">
        <f>IF(P124=1000,0,IF(P124=-1000,11,IF(P124&lt;-9,-(P124-2),IF(P124&gt;0,(P124),"0"))))</f>
        <v/>
      </c>
      <c r="BC124" s="67">
        <f>IF(P124=1000,11,IF(P124=-1000,0,IF(P124&gt;0,11,IF(P124&lt;0,(-P124),"0"))))</f>
        <v>11</v>
      </c>
      <c r="BD124" s="67" t="str">
        <f>IF(P124=1000,0,IF(P124=-1000,11,IF(P124&lt;0,11,IF(P124&gt;0,(P124),"0"))))</f>
        <v/>
      </c>
      <c r="BE124" s="68" t="str">
        <f>IF(P124="","",IF(P124&gt;9,BA124,BC124))</f>
        <v/>
      </c>
      <c r="BF124" s="69" t="str">
        <f>IF(P124="","","-")</f>
        <v/>
      </c>
      <c r="BG124" s="70" t="str">
        <f>IF(P124="","",IF(P124&lt;-9,BB124,BD124))</f>
        <v/>
      </c>
      <c r="BH124" s="66" t="e">
        <f>IF(Q124=1000,11,IF(Q124=-1000,0,IF(Q124&gt;9,(Q124+2),IF(Q124&lt;0,(-Q124),"0"))))</f>
        <v>#VALUE!</v>
      </c>
      <c r="BI124" s="67" t="str">
        <f>IF(Q124=1000,0,IF(Q124=-1000,11,IF(Q124&lt;-9,-(Q124-2),IF(Q124&gt;0,(Q124),"0"))))</f>
        <v/>
      </c>
      <c r="BJ124" s="67">
        <f>IF(Q124=1000,11,IF(Q124=-1000,0,IF(Q124&gt;0,11,IF(Q124&lt;0,(-Q124),"0"))))</f>
        <v>11</v>
      </c>
      <c r="BK124" s="67" t="str">
        <f>IF(Q124=1000,0,IF(Q124=-1000,11,IF(Q124&lt;0,11,IF(Q124&gt;0,(Q124),"0"))))</f>
        <v/>
      </c>
      <c r="BL124" s="68" t="str">
        <f>IF(Q124="","",IF(Q124&gt;9,BH124,BJ124))</f>
        <v/>
      </c>
      <c r="BM124" s="69" t="str">
        <f>IF(Q124="","","-")</f>
        <v/>
      </c>
      <c r="BN124" s="70" t="str">
        <f>IF(Q124="","",IF(Q124&lt;-9,BI124,BK124))</f>
        <v/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 t="str">
        <f>IF(O124="","",SUM(T124:X124))</f>
        <v/>
      </c>
      <c r="CD124" s="73" t="str">
        <f>IF(CC124="","","-")</f>
        <v/>
      </c>
      <c r="CE124" s="74" t="str">
        <f>IF(O124="","",SUM(Y124:AC124))</f>
        <v/>
      </c>
      <c r="CP124" s="32"/>
      <c r="CQ124" s="32"/>
    </row>
    <row r="125" spans="1:95" s="31" customFormat="1" ht="15" customHeight="1" x14ac:dyDescent="0.2">
      <c r="A125" s="43"/>
      <c r="B125" s="44"/>
      <c r="C125" s="75">
        <v>2</v>
      </c>
      <c r="D125" s="76" t="str">
        <f>IF(A125="","",VLOOKUP(A125,СписокКМ!D:I,2,FALSE))</f>
        <v/>
      </c>
      <c r="E125" s="47"/>
      <c r="F125" s="77" t="str">
        <f>IF(B125="","",VLOOKUP(B125,СписокКМ!D:I,2,FALSE))</f>
        <v/>
      </c>
      <c r="G125" s="49"/>
      <c r="H125" s="41"/>
      <c r="I125" s="581"/>
      <c r="J125" s="581"/>
      <c r="K125" s="581"/>
      <c r="L125" s="581"/>
      <c r="M125" s="51"/>
      <c r="N125" s="42"/>
      <c r="O125" s="79" t="str">
        <f>IF(I125="","",IF(I125="0",1000,IF(I125="-0",-1000,I125*1)))</f>
        <v/>
      </c>
      <c r="P125" s="79" t="str">
        <f t="shared" si="75"/>
        <v/>
      </c>
      <c r="Q125" s="79" t="str">
        <f t="shared" si="75"/>
        <v/>
      </c>
      <c r="R125" s="79" t="str">
        <f t="shared" si="75"/>
        <v/>
      </c>
      <c r="S125" s="80" t="str">
        <f t="shared" si="75"/>
        <v/>
      </c>
      <c r="T125" s="55" t="str">
        <f t="shared" si="76"/>
        <v/>
      </c>
      <c r="U125" s="56" t="str">
        <f t="shared" si="76"/>
        <v/>
      </c>
      <c r="V125" s="56" t="str">
        <f t="shared" si="76"/>
        <v/>
      </c>
      <c r="W125" s="56" t="str">
        <f t="shared" si="76"/>
        <v/>
      </c>
      <c r="X125" s="56" t="str">
        <f t="shared" si="76"/>
        <v/>
      </c>
      <c r="Y125" s="57" t="str">
        <f t="shared" si="77"/>
        <v/>
      </c>
      <c r="Z125" s="57" t="str">
        <f t="shared" si="77"/>
        <v/>
      </c>
      <c r="AA125" s="57" t="str">
        <f t="shared" si="77"/>
        <v/>
      </c>
      <c r="AB125" s="57" t="str">
        <f t="shared" si="77"/>
        <v/>
      </c>
      <c r="AC125" s="57" t="str">
        <f t="shared" si="77"/>
        <v/>
      </c>
      <c r="AD125" s="58" t="str">
        <f>IF(CC125="","",IF(CC125&gt;CE125,1,-1))</f>
        <v/>
      </c>
      <c r="AE125" s="58" t="str">
        <f>IF(CC125="","",IF(CC125&lt;CE125,1,-1))</f>
        <v/>
      </c>
      <c r="AF125" s="59">
        <f>IF(CC125&gt;CE125,1,0)</f>
        <v>0</v>
      </c>
      <c r="AG125" s="60">
        <f>IF(CE125&gt;CC125,1,0)</f>
        <v>0</v>
      </c>
      <c r="AH125" s="81" t="str">
        <f>IF(O125="","",AX125*1)</f>
        <v/>
      </c>
      <c r="AI125" s="584" t="str">
        <f>IF(P125="","",BE125*1)</f>
        <v/>
      </c>
      <c r="AJ125" s="584" t="str">
        <f>IF(Q125="","",BL125*1)</f>
        <v/>
      </c>
      <c r="AK125" s="584" t="str">
        <f>IF(R125="","",BS125*1)</f>
        <v/>
      </c>
      <c r="AL125" s="584" t="str">
        <f>IF(S125="","",BZ125*1)</f>
        <v/>
      </c>
      <c r="AM125" s="594" t="str">
        <f>IF(O125="","",AZ125*1)</f>
        <v/>
      </c>
      <c r="AN125" s="594" t="str">
        <f>IF(P125="","",BG125*1)</f>
        <v/>
      </c>
      <c r="AO125" s="594" t="str">
        <f>IF(Q125="","",BN125*1)</f>
        <v/>
      </c>
      <c r="AP125" s="594" t="str">
        <f>IF(R125="","",BU125*1)</f>
        <v/>
      </c>
      <c r="AQ125" s="594" t="str">
        <f>IF(S125="","",CB125*1)</f>
        <v/>
      </c>
      <c r="AR125" s="64">
        <f>SUM(AH125:AL125)</f>
        <v>0</v>
      </c>
      <c r="AS125" s="65">
        <f>SUM(AM125:AQ125)</f>
        <v>0</v>
      </c>
      <c r="AT125" s="66">
        <f>IF(O125=1000,11,IF(O125=-1000,0,IF(O125&gt;0,11,IF(O125&lt;0,(-O125),"0"))))</f>
        <v>11</v>
      </c>
      <c r="AU125" s="67" t="str">
        <f>IF(O125=1000,0,IF(O125=-1000,11,IF(O125&lt;-9,-(O125-2),IF(O125&gt;0,(O125),"0"))))</f>
        <v/>
      </c>
      <c r="AV125" s="66" t="e">
        <f>IF(O125=1000,11,IF(O125=-1000,0,IF(O125&gt;9,(O125+2),IF(O125&lt;0,(-O125),"0"))))</f>
        <v>#VALUE!</v>
      </c>
      <c r="AW125" s="67" t="str">
        <f>IF(O125=1000,0,IF(O125=-1000,11,IF(O125&lt;0,11,IF(O125&gt;0,(O125),"0"))))</f>
        <v/>
      </c>
      <c r="AX125" s="593" t="str">
        <f>IF(O125="","",IF(O125&gt;9,AV125,AT125))</f>
        <v/>
      </c>
      <c r="AY125" s="590" t="str">
        <f>IF(O125="","","-")</f>
        <v/>
      </c>
      <c r="AZ125" s="591" t="str">
        <f>IF(O125="","",IF(O125&lt;-9,AU125,AW125))</f>
        <v/>
      </c>
      <c r="BA125" s="66" t="e">
        <f>IF(P125=1000,11,IF(P125=-1000,0,IF(P125&gt;9,(P125+2),IF(P125&lt;0,(-P125),"0"))))</f>
        <v>#VALUE!</v>
      </c>
      <c r="BB125" s="67" t="str">
        <f>IF(P125=1000,0,IF(P125=-1000,11,IF(P125&lt;-9,-(P125-2),IF(P125&gt;0,(P125),"0"))))</f>
        <v/>
      </c>
      <c r="BC125" s="67">
        <f>IF(P125=1000,11,IF(P125=-1000,0,IF(P125&gt;0,11,IF(P125&lt;0,(-P125),"0"))))</f>
        <v>11</v>
      </c>
      <c r="BD125" s="67" t="str">
        <f>IF(P125=1000,0,IF(P125=-1000,11,IF(P125&lt;0,11,IF(P125&gt;0,(P125),"0"))))</f>
        <v/>
      </c>
      <c r="BE125" s="593" t="str">
        <f>IF(P125="","",IF(P125&gt;9,BA125,BC125))</f>
        <v/>
      </c>
      <c r="BF125" s="590" t="str">
        <f>IF(P125="","","-")</f>
        <v/>
      </c>
      <c r="BG125" s="591" t="str">
        <f>IF(P125="","",IF(P125&lt;-9,BB125,BD125))</f>
        <v/>
      </c>
      <c r="BH125" s="66" t="e">
        <f>IF(Q125=1000,11,IF(Q125=-1000,0,IF(Q125&gt;9,(Q125+2),IF(Q125&lt;0,(-Q125),"0"))))</f>
        <v>#VALUE!</v>
      </c>
      <c r="BI125" s="67" t="str">
        <f>IF(Q125=1000,0,IF(Q125=-1000,11,IF(Q125&lt;-9,-(Q125-2),IF(Q125&gt;0,(Q125),"0"))))</f>
        <v/>
      </c>
      <c r="BJ125" s="67">
        <f>IF(Q125=1000,11,IF(Q125=-1000,0,IF(Q125&gt;0,11,IF(Q125&lt;0,(-Q125),"0"))))</f>
        <v>11</v>
      </c>
      <c r="BK125" s="67" t="str">
        <f>IF(Q125=1000,0,IF(Q125=-1000,11,IF(Q125&lt;0,11,IF(Q125&gt;0,(Q125),"0"))))</f>
        <v/>
      </c>
      <c r="BL125" s="593" t="str">
        <f>IF(Q125="","",IF(Q125&gt;9,BH125,BJ125))</f>
        <v/>
      </c>
      <c r="BM125" s="590" t="str">
        <f>IF(Q125="","","-")</f>
        <v/>
      </c>
      <c r="BN125" s="591" t="str">
        <f>IF(Q125="","",IF(Q125&lt;-9,BI125,BK125))</f>
        <v/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593" t="str">
        <f>IF(R125="","",IF(R125&gt;9,BO125,BQ125))</f>
        <v/>
      </c>
      <c r="BT125" s="590" t="str">
        <f>IF(R125="","","-")</f>
        <v/>
      </c>
      <c r="BU125" s="591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593" t="str">
        <f>IF(S125="","",IF(S125&gt;9,BV125,BX125))</f>
        <v/>
      </c>
      <c r="CA125" s="590" t="str">
        <f>IF(S125="","","-")</f>
        <v/>
      </c>
      <c r="CB125" s="591" t="str">
        <f>IF(S125="","",IF(S125&lt;-9,BW125,BY125))</f>
        <v/>
      </c>
      <c r="CC125" s="596" t="str">
        <f>IF(O125="","",SUM(T125:X125))</f>
        <v/>
      </c>
      <c r="CD125" s="582" t="str">
        <f>IF(CC125="","","-")</f>
        <v/>
      </c>
      <c r="CE125" s="597" t="str">
        <f>IF(O125="","",SUM(Y125:AC125))</f>
        <v/>
      </c>
      <c r="CP125" s="32"/>
      <c r="CQ125" s="32"/>
    </row>
    <row r="126" spans="1:95" s="31" customFormat="1" ht="15" customHeight="1" x14ac:dyDescent="0.2">
      <c r="A126" s="43"/>
      <c r="B126" s="44"/>
      <c r="C126" s="1250">
        <v>3</v>
      </c>
      <c r="D126" s="76" t="str">
        <f>IF(A126="","",VLOOKUP(A126,СписокКМ!D:I,2,FALSE))</f>
        <v/>
      </c>
      <c r="E126" s="47"/>
      <c r="F126" s="77" t="str">
        <f>IF(B126="","",VLOOKUP(B126,СписокКМ!D:I,2,FALSE))</f>
        <v/>
      </c>
      <c r="G126" s="49"/>
      <c r="H126" s="41"/>
      <c r="I126" s="1252"/>
      <c r="J126" s="1252"/>
      <c r="K126" s="1252"/>
      <c r="L126" s="1252"/>
      <c r="M126" s="1252"/>
      <c r="N126" s="42"/>
      <c r="O126" s="1244" t="str">
        <f>IF(I126="","",IF(I126="0",1000,IF(I126="-0",-1000,I126*1)))</f>
        <v/>
      </c>
      <c r="P126" s="1244" t="str">
        <f>IF(J126="","",IF(J126="0",1000,IF(J126="-0",-1000,J126*1)))</f>
        <v/>
      </c>
      <c r="Q126" s="1244" t="str">
        <f>IF(K126="","",IF(K126="0",1000,IF(K126="-0",-1000,K126*1)))</f>
        <v/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 t="str">
        <f>IF(O126="","",IF(O126&gt;0,1,0))</f>
        <v/>
      </c>
      <c r="U126" s="1284" t="str">
        <f>IF(P126="","",IF(P126&gt;0,1,0))</f>
        <v/>
      </c>
      <c r="V126" s="1284" t="str">
        <f>IF(Q126="","",IF(Q126&gt;0,1,0))</f>
        <v/>
      </c>
      <c r="W126" s="1284" t="str">
        <f>IF(R126="","",IF(R126&gt;0,1,0))</f>
        <v/>
      </c>
      <c r="X126" s="1284" t="str">
        <f>IF(S126="","",IF(S126&gt;0,1,0))</f>
        <v/>
      </c>
      <c r="Y126" s="1278" t="str">
        <f>IF(O126="","",IF(O126&lt;0,1,0))</f>
        <v/>
      </c>
      <c r="Z126" s="1278" t="str">
        <f>IF(P126="","",IF(P126&lt;0,1,0))</f>
        <v/>
      </c>
      <c r="AA126" s="1278" t="str">
        <f>IF(Q126="","",IF(Q126&lt;0,1,0))</f>
        <v/>
      </c>
      <c r="AB126" s="1278" t="str">
        <f>IF(R126="","",IF(R126&lt;0,1,0))</f>
        <v/>
      </c>
      <c r="AC126" s="1278" t="str">
        <f>IF(S126="","",IF(S126&lt;0,1,0))</f>
        <v/>
      </c>
      <c r="AD126" s="1280" t="str">
        <f>IF(CC126="","",IF(CC126&gt;CE126,1,-1))</f>
        <v/>
      </c>
      <c r="AE126" s="1280" t="str">
        <f>IF(CC126="","",IF(CC126&lt;CE126,1,-1))</f>
        <v/>
      </c>
      <c r="AF126" s="1282">
        <f>IF(CC126&gt;CE126,1,0)</f>
        <v>0</v>
      </c>
      <c r="AG126" s="1272">
        <f>IF(CE126&gt;CC126,1,0)</f>
        <v>0</v>
      </c>
      <c r="AH126" s="1274" t="str">
        <f>IF(O126="","",AX126*1)</f>
        <v/>
      </c>
      <c r="AI126" s="1276" t="str">
        <f>IF(P126="","",BE126*1)</f>
        <v/>
      </c>
      <c r="AJ126" s="1276" t="str">
        <f>IF(Q126="","",BL126*1)</f>
        <v/>
      </c>
      <c r="AK126" s="1276" t="str">
        <f>IF(R126="","",BS126*1)</f>
        <v/>
      </c>
      <c r="AL126" s="1276" t="str">
        <f>IF(S126="","",BZ126*1)</f>
        <v/>
      </c>
      <c r="AM126" s="1298" t="str">
        <f>IF(O126="","",AZ126*1)</f>
        <v/>
      </c>
      <c r="AN126" s="1298" t="str">
        <f>IF(P126="","",BG126*1)</f>
        <v/>
      </c>
      <c r="AO126" s="1298" t="str">
        <f>IF(Q126="","",BN126*1)</f>
        <v/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11</v>
      </c>
      <c r="AU126" s="1286" t="str">
        <f>IF(O126=1000,0,IF(O126=-1000,11,IF(O126&lt;-9,-(O126-2),IF(O126&gt;0,(O126),"0"))))</f>
        <v/>
      </c>
      <c r="AV126" s="1286" t="e">
        <f>IF(O126=1000,11,IF(O126=-1000,0,IF(O126&gt;9,(O126+2),IF(O126&lt;0,(-O126),"0"))))</f>
        <v>#VALUE!</v>
      </c>
      <c r="AW126" s="1286" t="str">
        <f>IF(O126=1000,0,IF(O126=-1000,11,IF(O126&lt;0,11,IF(O126&gt;0,(O126),"0"))))</f>
        <v/>
      </c>
      <c r="AX126" s="1296" t="str">
        <f>IF(O126="","",IF(O126&gt;9,AV126,AT126))</f>
        <v/>
      </c>
      <c r="AY126" s="1288" t="str">
        <f>IF(O126="","","-")</f>
        <v/>
      </c>
      <c r="AZ126" s="1290" t="str">
        <f>IF(O126="","",IF(O126&lt;-9,AU126,AW126))</f>
        <v/>
      </c>
      <c r="BA126" s="1286" t="e">
        <f>IF(P126=1000,11,IF(P126=-1000,0,IF(P126&gt;9,(P126+2),IF(P126&lt;0,(-P126),"0"))))</f>
        <v>#VALUE!</v>
      </c>
      <c r="BB126" s="1286" t="str">
        <f>IF(P126=1000,0,IF(P126=-1000,11,IF(P126&lt;-9,-(P126-2),IF(P126&gt;0,(P126),"0"))))</f>
        <v/>
      </c>
      <c r="BC126" s="1286">
        <f>IF(P126=1000,11,IF(P126=-1000,0,IF(P126&gt;0,11,IF(P126&lt;0,(-P126),"0"))))</f>
        <v>11</v>
      </c>
      <c r="BD126" s="1286" t="str">
        <f>IF(P126=1000,0,IF(P126=-1000,11,IF(P126&lt;0,11,IF(P126&gt;0,(P126),"0"))))</f>
        <v/>
      </c>
      <c r="BE126" s="1296" t="str">
        <f>IF(P126="","",IF(P126&gt;9,BA126,BC126))</f>
        <v/>
      </c>
      <c r="BF126" s="1288" t="str">
        <f>IF(P126="","","-")</f>
        <v/>
      </c>
      <c r="BG126" s="1290" t="str">
        <f>IF(P126="","",IF(P126&lt;-9,BB126,BD126))</f>
        <v/>
      </c>
      <c r="BH126" s="1286" t="e">
        <f>IF(Q126=1000,11,IF(Q126=-1000,0,IF(Q126&gt;9,(Q126+2),IF(Q126&lt;0,(-Q126),"0"))))</f>
        <v>#VALUE!</v>
      </c>
      <c r="BI126" s="1286" t="str">
        <f>IF(Q126=1000,0,IF(Q126=-1000,11,IF(Q126&lt;-9,-(Q126-2),IF(Q126&gt;0,(Q126),"0"))))</f>
        <v/>
      </c>
      <c r="BJ126" s="1286">
        <f>IF(Q126=1000,11,IF(Q126=-1000,0,IF(Q126&gt;0,11,IF(Q126&lt;0,(-Q126),"0"))))</f>
        <v>11</v>
      </c>
      <c r="BK126" s="1286" t="str">
        <f>IF(Q126=1000,0,IF(Q126=-1000,11,IF(Q126&lt;0,11,IF(Q126&gt;0,(Q126),"0"))))</f>
        <v/>
      </c>
      <c r="BL126" s="1296" t="str">
        <f>IF(Q126="","",IF(Q126&gt;9,BH126,BJ126))</f>
        <v/>
      </c>
      <c r="BM126" s="1288" t="str">
        <f>IF(Q126="","","-")</f>
        <v/>
      </c>
      <c r="BN126" s="1290" t="str">
        <f>IF(Q126="","",IF(Q126&lt;-9,BI126,BK126))</f>
        <v/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 t="str">
        <f>IF(R126="","",IF(R126&gt;9,BO126,BQ126))</f>
        <v/>
      </c>
      <c r="BT126" s="1288" t="str">
        <f>IF(R126="","","-")</f>
        <v/>
      </c>
      <c r="BU126" s="1290" t="str">
        <f>IF(R126="","",IF(R126&lt;-9,BP126,BR126))</f>
        <v/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 t="str">
        <f>IF(S126="","",IF(S126&gt;9,BV126,BX126))</f>
        <v/>
      </c>
      <c r="CA126" s="1288" t="str">
        <f>IF(S126="","","-")</f>
        <v/>
      </c>
      <c r="CB126" s="1290" t="str">
        <f>IF(S126="","",IF(S126&lt;-9,BW126,BY126))</f>
        <v/>
      </c>
      <c r="CC126" s="1302" t="str">
        <f>IF(O126="","",SUM(T126:X127))</f>
        <v/>
      </c>
      <c r="CD126" s="1304" t="str">
        <f>IF(CC126="","","-")</f>
        <v/>
      </c>
      <c r="CE126" s="1306" t="str">
        <f>IF(O126="","",SUM(Y126:AC127))</f>
        <v/>
      </c>
      <c r="CP126" s="32"/>
      <c r="CQ126" s="32"/>
    </row>
    <row r="127" spans="1:95" s="31" customFormat="1" ht="15" customHeight="1" x14ac:dyDescent="0.2">
      <c r="A127" s="43"/>
      <c r="B127" s="44"/>
      <c r="C127" s="1251"/>
      <c r="D127" s="46" t="str">
        <f>IF(A127="","",VLOOKUP(A127,СписокКМ!D:I,2,FALSE))</f>
        <v/>
      </c>
      <c r="E127" s="47"/>
      <c r="F127" s="48" t="str">
        <f>IF(B127="","",VLOOKUP(B127,СписокКМ!D:I,2,FALSE))</f>
        <v/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x14ac:dyDescent="0.2">
      <c r="A128" s="99" t="str">
        <f>IF(A124="","",A124)</f>
        <v/>
      </c>
      <c r="B128" s="99" t="str">
        <f>IF(B124="","",B125)</f>
        <v/>
      </c>
      <c r="C128" s="75">
        <v>4</v>
      </c>
      <c r="D128" s="100" t="str">
        <f>IF(A128="","",VLOOKUP(A128,СписокКМ!D:I,2,FALSE))</f>
        <v/>
      </c>
      <c r="E128" s="101"/>
      <c r="F128" s="77" t="str">
        <f>IF(B128="","",VLOOKUP(B128,СписокКМ!D:I,2,FALSE))</f>
        <v/>
      </c>
      <c r="G128" s="102"/>
      <c r="H128" s="41"/>
      <c r="I128" s="581"/>
      <c r="J128" s="581"/>
      <c r="K128" s="581"/>
      <c r="L128" s="581"/>
      <c r="M128" s="581"/>
      <c r="N128" s="42"/>
      <c r="O128" s="79" t="str">
        <f>IF(I128="","",IF(I128="0",1000,IF(I128="-0",-1000,I128*1)))</f>
        <v/>
      </c>
      <c r="P128" s="79" t="str">
        <f t="shared" ref="P128:S129" si="78">IF(J128="","",IF(J128="0",1000,IF(J128="-0",-1000,J128*1)))</f>
        <v/>
      </c>
      <c r="Q128" s="79" t="str">
        <f t="shared" si="78"/>
        <v/>
      </c>
      <c r="R128" s="79" t="str">
        <f t="shared" si="78"/>
        <v/>
      </c>
      <c r="S128" s="80" t="str">
        <f t="shared" si="78"/>
        <v/>
      </c>
      <c r="T128" s="579" t="str">
        <f t="shared" ref="T128:X129" si="79">IF(O128="","",IF(O128&gt;0,1,0))</f>
        <v/>
      </c>
      <c r="U128" s="588" t="str">
        <f t="shared" si="79"/>
        <v/>
      </c>
      <c r="V128" s="588" t="str">
        <f t="shared" si="79"/>
        <v/>
      </c>
      <c r="W128" s="588" t="str">
        <f t="shared" si="79"/>
        <v/>
      </c>
      <c r="X128" s="588" t="str">
        <f t="shared" si="79"/>
        <v/>
      </c>
      <c r="Y128" s="585" t="str">
        <f t="shared" ref="Y128:AC129" si="80">IF(O128="","",IF(O128&lt;0,1,0))</f>
        <v/>
      </c>
      <c r="Z128" s="585" t="str">
        <f t="shared" si="80"/>
        <v/>
      </c>
      <c r="AA128" s="585" t="str">
        <f t="shared" si="80"/>
        <v/>
      </c>
      <c r="AB128" s="585" t="str">
        <f t="shared" si="80"/>
        <v/>
      </c>
      <c r="AC128" s="585" t="str">
        <f t="shared" si="80"/>
        <v/>
      </c>
      <c r="AD128" s="586" t="str">
        <f>IF(CC128="","",IF(CC128&gt;CE128,1,-1))</f>
        <v/>
      </c>
      <c r="AE128" s="586" t="str">
        <f>IF(CC128="","",IF(CC128&lt;CE128,1,-1))</f>
        <v/>
      </c>
      <c r="AF128" s="587">
        <f>IF(CC128&gt;CE128,1,0)</f>
        <v>0</v>
      </c>
      <c r="AG128" s="583">
        <f>IF(CE128&gt;CC128,1,0)</f>
        <v>0</v>
      </c>
      <c r="AH128" s="81" t="str">
        <f>IF(O128="","",AX128*1)</f>
        <v/>
      </c>
      <c r="AI128" s="584" t="str">
        <f>IF(P128="","",BE128*1)</f>
        <v/>
      </c>
      <c r="AJ128" s="584" t="str">
        <f>IF(Q128="","",BL128*1)</f>
        <v/>
      </c>
      <c r="AK128" s="584" t="str">
        <f>IF(R128="","",BS128*1)</f>
        <v/>
      </c>
      <c r="AL128" s="584" t="str">
        <f>IF(S128="","",BZ128*1)</f>
        <v/>
      </c>
      <c r="AM128" s="594" t="str">
        <f>IF(O128="","",AZ128*1)</f>
        <v/>
      </c>
      <c r="AN128" s="594" t="str">
        <f>IF(P128="","",BG128*1)</f>
        <v/>
      </c>
      <c r="AO128" s="594" t="str">
        <f>IF(Q128="","",BN128*1)</f>
        <v/>
      </c>
      <c r="AP128" s="594" t="str">
        <f>IF(R128="","",BU128*1)</f>
        <v/>
      </c>
      <c r="AQ128" s="594" t="str">
        <f>IF(S128="","",CB128*1)</f>
        <v/>
      </c>
      <c r="AR128" s="595">
        <f>SUM(AH128:AL128)</f>
        <v>0</v>
      </c>
      <c r="AS128" s="592">
        <f>SUM(AM128:AQ128)</f>
        <v>0</v>
      </c>
      <c r="AT128" s="111">
        <f>IF(O128=1000,11,IF(O128=-1000,0,IF(O128&gt;0,11,IF(O128&lt;0,(-O128),"0"))))</f>
        <v>11</v>
      </c>
      <c r="AU128" s="589" t="str">
        <f>IF(O128=1000,0,IF(O128=-1000,11,IF(O128&lt;-9,-(O128-2),IF(O128&gt;0,(O128),"0"))))</f>
        <v/>
      </c>
      <c r="AV128" s="111" t="e">
        <f>IF(O128=1000,11,IF(O128=-1000,0,IF(O128&gt;9,(O128+2),IF(O128&lt;0,(-O128),"0"))))</f>
        <v>#VALUE!</v>
      </c>
      <c r="AW128" s="589" t="str">
        <f>IF(O128=1000,0,IF(O128=-1000,11,IF(O128&lt;0,11,IF(O128&gt;0,(O128),"0"))))</f>
        <v/>
      </c>
      <c r="AX128" s="593" t="str">
        <f>IF(O128="","",IF(O128&gt;9,AV128,AT128))</f>
        <v/>
      </c>
      <c r="AY128" s="590" t="str">
        <f>IF(O128="","","-")</f>
        <v/>
      </c>
      <c r="AZ128" s="591" t="str">
        <f>IF(O128="","",IF(O128&lt;-9,AU128,AW128))</f>
        <v/>
      </c>
      <c r="BA128" s="111" t="e">
        <f>IF(P128=1000,11,IF(P128=-1000,0,IF(P128&gt;9,(P128+2),IF(P128&lt;0,(-P128),"0"))))</f>
        <v>#VALUE!</v>
      </c>
      <c r="BB128" s="589" t="str">
        <f>IF(P128=1000,0,IF(P128=-1000,11,IF(P128&lt;-9,-(P128-2),IF(P128&gt;0,(P128),"0"))))</f>
        <v/>
      </c>
      <c r="BC128" s="589">
        <f>IF(P128=1000,11,IF(P128=-1000,0,IF(P128&gt;0,11,IF(P128&lt;0,(-P128),"0"))))</f>
        <v>11</v>
      </c>
      <c r="BD128" s="589" t="str">
        <f>IF(P128=1000,0,IF(P128=-1000,11,IF(P128&lt;0,11,IF(P128&gt;0,(P128),"0"))))</f>
        <v/>
      </c>
      <c r="BE128" s="593" t="str">
        <f>IF(P128="","",IF(P128&gt;9,BA128,BC128))</f>
        <v/>
      </c>
      <c r="BF128" s="590" t="str">
        <f>IF(P128="","","-")</f>
        <v/>
      </c>
      <c r="BG128" s="591" t="str">
        <f>IF(P128="","",IF(P128&lt;-9,BB128,BD128))</f>
        <v/>
      </c>
      <c r="BH128" s="111" t="e">
        <f>IF(Q128=1000,11,IF(Q128=-1000,0,IF(Q128&gt;9,(Q128+2),IF(Q128&lt;0,(-Q128),"0"))))</f>
        <v>#VALUE!</v>
      </c>
      <c r="BI128" s="589" t="str">
        <f>IF(Q128=1000,0,IF(Q128=-1000,11,IF(Q128&lt;-9,-(Q128-2),IF(Q128&gt;0,(Q128),"0"))))</f>
        <v/>
      </c>
      <c r="BJ128" s="589">
        <f>IF(Q128=1000,11,IF(Q128=-1000,0,IF(Q128&gt;0,11,IF(Q128&lt;0,(-Q128),"0"))))</f>
        <v>11</v>
      </c>
      <c r="BK128" s="589" t="str">
        <f>IF(Q128=1000,0,IF(Q128=-1000,11,IF(Q128&lt;0,11,IF(Q128&gt;0,(Q128),"0"))))</f>
        <v/>
      </c>
      <c r="BL128" s="593" t="str">
        <f>IF(Q128="","",IF(Q128&gt;9,BH128,BJ128))</f>
        <v/>
      </c>
      <c r="BM128" s="590" t="str">
        <f>IF(Q128="","","-")</f>
        <v/>
      </c>
      <c r="BN128" s="591" t="str">
        <f>IF(Q128="","",IF(Q128&lt;-9,BI128,BK128))</f>
        <v/>
      </c>
      <c r="BO128" s="589" t="e">
        <f>IF(R128=1000,11,IF(R128=-1000,0,IF(R128&gt;9,(R128+2),IF(R128&lt;0,(-R128),"0"))))</f>
        <v>#VALUE!</v>
      </c>
      <c r="BP128" s="589" t="str">
        <f>IF(R128=1000,0,IF(R128=-1000,11,IF(R128&lt;-9,-(R128-2),IF(R128&gt;0,(R128),"0"))))</f>
        <v/>
      </c>
      <c r="BQ128" s="589">
        <f>IF(R128=1000,11,IF(R128=-1000,0,IF(R128&gt;0,11,IF(R128&lt;0,(-R128),"0"))))</f>
        <v>11</v>
      </c>
      <c r="BR128" s="589" t="str">
        <f>IF(R128=1000,0,IF(R128=-1000,11,IF(R128&lt;0,11,IF(R128&gt;0,(R128),"0"))))</f>
        <v/>
      </c>
      <c r="BS128" s="593" t="str">
        <f>IF(R128="","",IF(R128&gt;9,BO128,BQ128))</f>
        <v/>
      </c>
      <c r="BT128" s="590" t="str">
        <f>IF(R128="","","-")</f>
        <v/>
      </c>
      <c r="BU128" s="591" t="str">
        <f>IF(R128="","",IF(R128&lt;-9,BP128,BR128))</f>
        <v/>
      </c>
      <c r="BV128" s="589" t="e">
        <f>IF(S128=1000,11,IF(S128=-1000,0,IF(S128&gt;9,(S128+2),IF(S128&lt;0,(-S128),"0"))))</f>
        <v>#VALUE!</v>
      </c>
      <c r="BW128" s="589" t="str">
        <f>IF(S128=1000,0,IF(S128=-1000,11,IF(S128&lt;-9,-(S128-2),IF(S128&gt;0,(S128),"0"))))</f>
        <v/>
      </c>
      <c r="BX128" s="589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593" t="str">
        <f>IF(S128="","",IF(S128&gt;9,BV128,BX128))</f>
        <v/>
      </c>
      <c r="CA128" s="590" t="str">
        <f>IF(S128="","","-")</f>
        <v/>
      </c>
      <c r="CB128" s="591" t="str">
        <f>IF(S128="","",IF(S128&lt;-9,BW128,BY128))</f>
        <v/>
      </c>
      <c r="CC128" s="596" t="str">
        <f>IF(O128="","",SUM(T128:X128))</f>
        <v/>
      </c>
      <c r="CD128" s="582" t="str">
        <f>IF(CC128="","","-")</f>
        <v/>
      </c>
      <c r="CE128" s="597" t="str">
        <f>IF(O128="","",SUM(Y128:AC128))</f>
        <v/>
      </c>
      <c r="CP128" s="32"/>
      <c r="CQ128" s="32"/>
    </row>
    <row r="129" spans="1:95" s="31" customFormat="1" ht="15" customHeight="1" thickBot="1" x14ac:dyDescent="0.25">
      <c r="A129" s="99" t="str">
        <f>IF(A124="","",A125)</f>
        <v/>
      </c>
      <c r="B129" s="99" t="str">
        <f>IF(B124="","",B124)</f>
        <v/>
      </c>
      <c r="C129" s="114">
        <v>5</v>
      </c>
      <c r="D129" s="115" t="str">
        <f>IF(A129="","",VLOOKUP(A129,СписокКМ!D:I,2,FALSE))</f>
        <v/>
      </c>
      <c r="E129" s="116"/>
      <c r="F129" s="117" t="str">
        <f>IF(B129="","",VLOOKUP(B129,СписокКМ!D:I,2,FALSE))</f>
        <v/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78"/>
        <v/>
      </c>
      <c r="Q129" s="123" t="str">
        <f t="shared" si="78"/>
        <v/>
      </c>
      <c r="R129" s="123" t="str">
        <f t="shared" si="78"/>
        <v/>
      </c>
      <c r="S129" s="124" t="str">
        <f t="shared" si="78"/>
        <v/>
      </c>
      <c r="T129" s="125" t="str">
        <f t="shared" si="79"/>
        <v/>
      </c>
      <c r="U129" s="126" t="str">
        <f t="shared" si="79"/>
        <v/>
      </c>
      <c r="V129" s="126" t="str">
        <f t="shared" si="79"/>
        <v/>
      </c>
      <c r="W129" s="126" t="str">
        <f t="shared" si="79"/>
        <v/>
      </c>
      <c r="X129" s="126" t="str">
        <f t="shared" si="79"/>
        <v/>
      </c>
      <c r="Y129" s="127" t="str">
        <f t="shared" si="80"/>
        <v/>
      </c>
      <c r="Z129" s="127" t="str">
        <f t="shared" si="80"/>
        <v/>
      </c>
      <c r="AA129" s="127" t="str">
        <f t="shared" si="80"/>
        <v/>
      </c>
      <c r="AB129" s="127" t="str">
        <f t="shared" si="80"/>
        <v/>
      </c>
      <c r="AC129" s="127" t="str">
        <f t="shared" si="80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s="31" customFormat="1" ht="15" customHeight="1" thickBot="1" x14ac:dyDescent="0.25">
      <c r="A130" s="145"/>
      <c r="B130" s="145"/>
      <c r="C130" s="145"/>
      <c r="D130" s="146"/>
      <c r="E130" s="147"/>
      <c r="F130" s="148"/>
      <c r="G130" s="149"/>
      <c r="H130" s="150"/>
      <c r="I130" s="151"/>
      <c r="J130" s="151"/>
      <c r="K130" s="151"/>
      <c r="L130" s="151"/>
      <c r="M130" s="151"/>
      <c r="N130" s="150"/>
      <c r="O130" s="152"/>
      <c r="P130" s="152"/>
      <c r="Q130" s="152"/>
      <c r="R130" s="152"/>
      <c r="S130" s="152"/>
      <c r="T130" s="153"/>
      <c r="U130" s="153"/>
      <c r="V130" s="153"/>
      <c r="W130" s="153"/>
      <c r="X130" s="153"/>
      <c r="Y130" s="154"/>
      <c r="Z130" s="154"/>
      <c r="AA130" s="154"/>
      <c r="AB130" s="154"/>
      <c r="AC130" s="154"/>
      <c r="AD130" s="155"/>
      <c r="AE130" s="155"/>
      <c r="AF130" s="156"/>
      <c r="AG130" s="156"/>
      <c r="AH130" s="157"/>
      <c r="AI130" s="157"/>
      <c r="AJ130" s="157"/>
      <c r="AK130" s="157"/>
      <c r="AL130" s="157"/>
      <c r="AM130" s="158"/>
      <c r="AN130" s="158"/>
      <c r="AO130" s="158"/>
      <c r="AP130" s="158"/>
      <c r="AQ130" s="158"/>
      <c r="AR130" s="159"/>
      <c r="AS130" s="159"/>
      <c r="AT130" s="160"/>
      <c r="AU130" s="160"/>
      <c r="AV130" s="160"/>
      <c r="AW130" s="160"/>
      <c r="AX130" s="161"/>
      <c r="AY130" s="161"/>
      <c r="AZ130" s="161"/>
      <c r="BA130" s="160"/>
      <c r="BB130" s="160"/>
      <c r="BC130" s="160"/>
      <c r="BD130" s="160"/>
      <c r="BE130" s="161"/>
      <c r="BF130" s="161"/>
      <c r="BG130" s="161"/>
      <c r="BH130" s="160"/>
      <c r="BI130" s="160"/>
      <c r="BJ130" s="160"/>
      <c r="BK130" s="160"/>
      <c r="BL130" s="161"/>
      <c r="BM130" s="161"/>
      <c r="BN130" s="161"/>
      <c r="BO130" s="160"/>
      <c r="BP130" s="160"/>
      <c r="BQ130" s="160"/>
      <c r="BR130" s="160"/>
      <c r="BS130" s="161"/>
      <c r="BT130" s="161"/>
      <c r="BU130" s="161"/>
      <c r="BV130" s="160"/>
      <c r="BW130" s="160"/>
      <c r="BX130" s="160"/>
      <c r="BY130" s="160"/>
      <c r="BZ130" s="161"/>
      <c r="CA130" s="161"/>
      <c r="CB130" s="161"/>
      <c r="CC130" s="162"/>
      <c r="CD130" s="163"/>
      <c r="CE130" s="164"/>
      <c r="CP130" s="32"/>
      <c r="CQ130" s="32"/>
    </row>
    <row r="131" spans="1:95" s="31" customFormat="1" ht="31.5" customHeight="1" thickBot="1" x14ac:dyDescent="0.25">
      <c r="A131" s="34"/>
      <c r="B131" s="35"/>
      <c r="C131" s="1225">
        <f>1+C122</f>
        <v>15</v>
      </c>
      <c r="D131" s="1227" t="str">
        <f>IF(A131="","",VLOOKUP(A131,СписокКМ!$A$186:$D$248,3,FALSE))</f>
        <v/>
      </c>
      <c r="E131" s="1228" t="str">
        <f>IF(B131="","",VLOOKUP(B131,СписокКМ!E:J,2,FALSE))</f>
        <v/>
      </c>
      <c r="F131" s="1231" t="str">
        <f>IF(B131="","",VLOOKUP(B131,СписокКМ!$A$186:$D$248,3,FALSE))</f>
        <v/>
      </c>
      <c r="G131" s="1232" t="str">
        <f>IF(D131="","",VLOOKUP(D131,СписокКМ!G:L,2,FALSE))</f>
        <v/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/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/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 t="str">
        <f>IF(O133="","",SUM(AF133:AF138))</f>
        <v/>
      </c>
      <c r="AC131" s="1242"/>
      <c r="AD131" s="1243"/>
      <c r="AE131" s="1242" t="str">
        <f>IF(O133="","",SUM(AG133:AG138))</f>
        <v/>
      </c>
      <c r="AF131" s="1242"/>
      <c r="AG131" s="1264"/>
      <c r="AH131" s="1241">
        <f>SUM(CC133:CC138)</f>
        <v>0</v>
      </c>
      <c r="AI131" s="1242"/>
      <c r="AJ131" s="1243"/>
      <c r="AK131" s="1242">
        <f>SUM(CE133:CE138)</f>
        <v>0</v>
      </c>
      <c r="AL131" s="1242"/>
      <c r="AM131" s="1264"/>
      <c r="AN131" s="1265">
        <f>SUM(AR133:AR138)</f>
        <v>0</v>
      </c>
      <c r="AO131" s="1266"/>
      <c r="AP131" s="1267"/>
      <c r="AQ131" s="1266">
        <f>SUM(AS133:AS138)</f>
        <v>0</v>
      </c>
      <c r="AR131" s="1266"/>
      <c r="AS131" s="1268"/>
      <c r="AT131" s="1314" t="str">
        <f>IF(A131="","",VLOOKUP(A131,'[60]Протокол команд'!A:Z,14,FALSE))</f>
        <v/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 t="str">
        <f>IF(O133="","",SUM(AF133:AF138))</f>
        <v/>
      </c>
      <c r="CD131" s="1256" t="str">
        <f>IF(CC131="","","-")</f>
        <v/>
      </c>
      <c r="CE131" s="1258" t="str">
        <f>IF(O133="","",SUM(AG133:AG138))</f>
        <v/>
      </c>
      <c r="CP131" s="32"/>
      <c r="CQ131" s="32"/>
    </row>
    <row r="132" spans="1:95" s="31" customFormat="1" ht="13.5" customHeight="1" x14ac:dyDescent="0.2">
      <c r="A132" s="40"/>
      <c r="B132" s="40"/>
      <c r="C132" s="1226"/>
      <c r="D132" s="1229" t="str">
        <f>IF(A132="","",VLOOKUP(A132,СписокКМ!D:I,2,FALSE))</f>
        <v/>
      </c>
      <c r="E132" s="1230" t="str">
        <f>IF(B132="","",VLOOKUP(B132,СписокКМ!E:J,2,FALSE))</f>
        <v/>
      </c>
      <c r="F132" s="1233" t="str">
        <f>IF(C132="","",VLOOKUP(C132,СписокКМ!F:K,2,FALSE))</f>
        <v/>
      </c>
      <c r="G132" s="1234" t="str">
        <f>IF(D132="","",VLOOKUP(D132,СписокКМ!G:L,2,FALSE))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x14ac:dyDescent="0.2">
      <c r="A133" s="43"/>
      <c r="B133" s="44"/>
      <c r="C133" s="580">
        <v>1</v>
      </c>
      <c r="D133" s="46" t="str">
        <f>IF(A133="","",VLOOKUP(A133,СписокКМ!D:I,2,FALSE))</f>
        <v/>
      </c>
      <c r="E133" s="47"/>
      <c r="F133" s="48" t="str">
        <f>IF(B133="","",VLOOKUP(B133,СписокКМ!D:I,2,FALSE))</f>
        <v/>
      </c>
      <c r="G133" s="49"/>
      <c r="H133" s="50"/>
      <c r="I133" s="51"/>
      <c r="J133" s="51"/>
      <c r="K133" s="51"/>
      <c r="L133" s="51"/>
      <c r="M133" s="51"/>
      <c r="N133" s="52"/>
      <c r="O133" s="53" t="str">
        <f>IF(I133="","",IF(I133="0",1000,IF(I133="-0",-1000,I133*1)))</f>
        <v/>
      </c>
      <c r="P133" s="53" t="str">
        <f t="shared" ref="P133:S134" si="81">IF(J133="","",IF(J133="0",1000,IF(J133="-0",-1000,J133*1)))</f>
        <v/>
      </c>
      <c r="Q133" s="53" t="str">
        <f t="shared" si="81"/>
        <v/>
      </c>
      <c r="R133" s="53" t="str">
        <f t="shared" si="81"/>
        <v/>
      </c>
      <c r="S133" s="54" t="str">
        <f t="shared" si="81"/>
        <v/>
      </c>
      <c r="T133" s="55" t="str">
        <f t="shared" ref="T133:X134" si="82">IF(O133="","",IF(O133&gt;0,1,0))</f>
        <v/>
      </c>
      <c r="U133" s="56" t="str">
        <f t="shared" si="82"/>
        <v/>
      </c>
      <c r="V133" s="56" t="str">
        <f t="shared" si="82"/>
        <v/>
      </c>
      <c r="W133" s="56" t="str">
        <f t="shared" si="82"/>
        <v/>
      </c>
      <c r="X133" s="56" t="str">
        <f t="shared" si="82"/>
        <v/>
      </c>
      <c r="Y133" s="57" t="str">
        <f t="shared" ref="Y133:AC134" si="83">IF(O133="","",IF(O133&lt;0,1,0))</f>
        <v/>
      </c>
      <c r="Z133" s="57" t="str">
        <f t="shared" si="83"/>
        <v/>
      </c>
      <c r="AA133" s="57" t="str">
        <f t="shared" si="83"/>
        <v/>
      </c>
      <c r="AB133" s="57" t="str">
        <f t="shared" si="83"/>
        <v/>
      </c>
      <c r="AC133" s="57" t="str">
        <f t="shared" si="83"/>
        <v/>
      </c>
      <c r="AD133" s="58" t="str">
        <f>IF(CC133="","",IF(CC133&gt;CE133,1,-1))</f>
        <v/>
      </c>
      <c r="AE133" s="58" t="str">
        <f>IF(CC133="","",IF(CC133&lt;CE133,1,-1))</f>
        <v/>
      </c>
      <c r="AF133" s="59">
        <f>IF(CC133&gt;CE133,1,0)</f>
        <v>0</v>
      </c>
      <c r="AG133" s="60">
        <f>IF(CE133&gt;CC133,1,0)</f>
        <v>0</v>
      </c>
      <c r="AH133" s="61" t="str">
        <f>IF(O133="","",AX133*1)</f>
        <v/>
      </c>
      <c r="AI133" s="62" t="str">
        <f>IF(P133="","",BE133*1)</f>
        <v/>
      </c>
      <c r="AJ133" s="62" t="str">
        <f>IF(Q133="","",BL133*1)</f>
        <v/>
      </c>
      <c r="AK133" s="62" t="str">
        <f>IF(R133="","",BS133*1)</f>
        <v/>
      </c>
      <c r="AL133" s="62" t="str">
        <f>IF(S133="","",BZ133*1)</f>
        <v/>
      </c>
      <c r="AM133" s="63" t="str">
        <f>IF(O133="","",AZ133*1)</f>
        <v/>
      </c>
      <c r="AN133" s="63" t="str">
        <f>IF(P133="","",BG133*1)</f>
        <v/>
      </c>
      <c r="AO133" s="63" t="str">
        <f>IF(Q133="","",BN133*1)</f>
        <v/>
      </c>
      <c r="AP133" s="63" t="str">
        <f>IF(R133="","",BU133*1)</f>
        <v/>
      </c>
      <c r="AQ133" s="63" t="str">
        <f>IF(S133="","",CB133*1)</f>
        <v/>
      </c>
      <c r="AR133" s="64">
        <f>SUM(AH133:AL133)</f>
        <v>0</v>
      </c>
      <c r="AS133" s="65">
        <f>SUM(AM133:AQ133)</f>
        <v>0</v>
      </c>
      <c r="AT133" s="66">
        <f>IF(O133=1000,11,IF(O133=-1000,0,IF(O133&gt;0,11,IF(O133&lt;0,(-O133),"0"))))</f>
        <v>11</v>
      </c>
      <c r="AU133" s="67" t="str">
        <f>IF(O133=1000,0,IF(O133=-1000,11,IF(O133&lt;-9,-(O133-2),IF(O133&gt;0,(O133),"0"))))</f>
        <v/>
      </c>
      <c r="AV133" s="66" t="e">
        <f>IF(O133=1000,11,IF(O133=-1000,0,IF(O133&lt;9,11,IF(O133&gt;9,(O133+2),"0"))))</f>
        <v>#VALUE!</v>
      </c>
      <c r="AW133" s="67" t="str">
        <f>IF(O133=1000,0,IF(O133=-1000,11,IF(O133&lt;0,11,IF(O133&gt;0,(O133),"0"))))</f>
        <v/>
      </c>
      <c r="AX133" s="68" t="str">
        <f>IF(O133="","",IF(O133&gt;9,AV133,AT133))</f>
        <v/>
      </c>
      <c r="AY133" s="69" t="str">
        <f>IF(O133="","","-")</f>
        <v/>
      </c>
      <c r="AZ133" s="70" t="str">
        <f>IF(O133="","",IF(O133&lt;-9,AU133,AW133))</f>
        <v/>
      </c>
      <c r="BA133" s="66" t="e">
        <f>IF(P133=1000,11,IF(P133=-1000,0,IF(P133&gt;9,(P133+2),IF(P133&lt;0,(-P133),"0"))))</f>
        <v>#VALUE!</v>
      </c>
      <c r="BB133" s="67" t="str">
        <f>IF(P133=1000,0,IF(P133=-1000,11,IF(P133&lt;-9,-(P133-2),IF(P133&gt;0,(P133),"0"))))</f>
        <v/>
      </c>
      <c r="BC133" s="67">
        <f>IF(P133=1000,11,IF(P133=-1000,0,IF(P133&gt;0,11,IF(P133&lt;0,(-P133),"0"))))</f>
        <v>11</v>
      </c>
      <c r="BD133" s="67" t="str">
        <f>IF(P133=1000,0,IF(P133=-1000,11,IF(P133&lt;0,11,IF(P133&gt;0,(P133),"0"))))</f>
        <v/>
      </c>
      <c r="BE133" s="68" t="str">
        <f>IF(P133="","",IF(P133&gt;9,BA133,BC133))</f>
        <v/>
      </c>
      <c r="BF133" s="69" t="str">
        <f>IF(P133="","","-")</f>
        <v/>
      </c>
      <c r="BG133" s="70" t="str">
        <f>IF(P133="","",IF(P133&lt;-9,BB133,BD133))</f>
        <v/>
      </c>
      <c r="BH133" s="66" t="e">
        <f>IF(Q133=1000,11,IF(Q133=-1000,0,IF(Q133&gt;9,(Q133+2),IF(Q133&lt;0,(-Q133),"0"))))</f>
        <v>#VALUE!</v>
      </c>
      <c r="BI133" s="67" t="str">
        <f>IF(Q133=1000,0,IF(Q133=-1000,11,IF(Q133&lt;-9,-(Q133-2),IF(Q133&gt;0,(Q133),"0"))))</f>
        <v/>
      </c>
      <c r="BJ133" s="67">
        <f>IF(Q133=1000,11,IF(Q133=-1000,0,IF(Q133&gt;0,11,IF(Q133&lt;0,(-Q133),"0"))))</f>
        <v>11</v>
      </c>
      <c r="BK133" s="67" t="str">
        <f>IF(Q133=1000,0,IF(Q133=-1000,11,IF(Q133&lt;0,11,IF(Q133&gt;0,(Q133),"0"))))</f>
        <v/>
      </c>
      <c r="BL133" s="68" t="str">
        <f>IF(Q133="","",IF(Q133&gt;9,BH133,BJ133))</f>
        <v/>
      </c>
      <c r="BM133" s="69" t="str">
        <f>IF(Q133="","","-")</f>
        <v/>
      </c>
      <c r="BN133" s="70" t="str">
        <f>IF(Q133="","",IF(Q133&lt;-9,BI133,BK133))</f>
        <v/>
      </c>
      <c r="BO133" s="67" t="e">
        <f>IF(R133=1000,11,IF(R133=-1000,0,IF(R133&gt;9,(R133+2),IF(R133&lt;0,(-R133),"0"))))</f>
        <v>#VALUE!</v>
      </c>
      <c r="BP133" s="67" t="str">
        <f>IF(R133=1000,0,IF(R133=-1000,11,IF(R133&lt;-9,-(R133-2),IF(R133&gt;0,(R133),"0"))))</f>
        <v/>
      </c>
      <c r="BQ133" s="67">
        <f>IF(R133=1000,11,IF(R133=-1000,0,IF(R133&gt;0,11,IF(R133&lt;0,(-R133),"0"))))</f>
        <v>11</v>
      </c>
      <c r="BR133" s="67" t="str">
        <f>IF(R133=1000,0,IF(R133=-1000,11,IF(R133&lt;0,11,IF(R133&gt;0,(R133),"0"))))</f>
        <v/>
      </c>
      <c r="BS133" s="68" t="str">
        <f>IF(R133="","",IF(R133&gt;9,BO133,BQ133))</f>
        <v/>
      </c>
      <c r="BT133" s="69" t="str">
        <f>IF(R133="","","-")</f>
        <v/>
      </c>
      <c r="BU133" s="70" t="str">
        <f>IF(R133="","",IF(R133&lt;-9,BP133,BR133))</f>
        <v/>
      </c>
      <c r="BV133" s="67" t="e">
        <f>IF(S133=1000,11,IF(S133=-1000,0,IF(S133&gt;9,(S133+2),IF(S133&lt;0,(-S133),"0"))))</f>
        <v>#VALUE!</v>
      </c>
      <c r="BW133" s="67" t="str">
        <f>IF(S133=1000,0,IF(S133=-1000,11,IF(S133&lt;-9,-(S133-2),IF(S133&gt;0,(S133),"0"))))</f>
        <v/>
      </c>
      <c r="BX133" s="67">
        <f>IF(S133=1000,11,IF(S133=-1000,0,IF(S133&gt;0,11,IF(S133&lt;0,(-S133),"0"))))</f>
        <v>11</v>
      </c>
      <c r="BY133" s="71" t="str">
        <f>IF(S133=1000,0,IF(S133=-1000,11,IF(S133&lt;0,11,IF(S133&gt;0,(S133),"0"))))</f>
        <v/>
      </c>
      <c r="BZ133" s="68" t="str">
        <f>IF(S133="","",IF(S133&gt;9,BV133,BX133))</f>
        <v/>
      </c>
      <c r="CA133" s="69" t="str">
        <f>IF(S133="","","-")</f>
        <v/>
      </c>
      <c r="CB133" s="70" t="str">
        <f>IF(S133="","",IF(S133&lt;-9,BW133,BY133))</f>
        <v/>
      </c>
      <c r="CC133" s="72" t="str">
        <f>IF(O133="","",SUM(T133:X133))</f>
        <v/>
      </c>
      <c r="CD133" s="73" t="str">
        <f>IF(CC133="","","-")</f>
        <v/>
      </c>
      <c r="CE133" s="74" t="str">
        <f>IF(O133="","",SUM(Y133:AC133))</f>
        <v/>
      </c>
      <c r="CP133" s="32"/>
      <c r="CQ133" s="32"/>
    </row>
    <row r="134" spans="1:95" s="31" customFormat="1" ht="15" customHeight="1" x14ac:dyDescent="0.2">
      <c r="A134" s="43"/>
      <c r="B134" s="44"/>
      <c r="C134" s="75">
        <v>2</v>
      </c>
      <c r="D134" s="76" t="str">
        <f>IF(A134="","",VLOOKUP(A134,СписокКМ!D:I,2,FALSE))</f>
        <v/>
      </c>
      <c r="E134" s="47"/>
      <c r="F134" s="77" t="str">
        <f>IF(B134="","",VLOOKUP(B134,СписокКМ!D:I,2,FALSE))</f>
        <v/>
      </c>
      <c r="G134" s="49"/>
      <c r="H134" s="41"/>
      <c r="I134" s="581"/>
      <c r="J134" s="581"/>
      <c r="K134" s="581"/>
      <c r="L134" s="581"/>
      <c r="M134" s="51"/>
      <c r="N134" s="42"/>
      <c r="O134" s="79" t="str">
        <f>IF(I134="","",IF(I134="0",1000,IF(I134="-0",-1000,I134*1)))</f>
        <v/>
      </c>
      <c r="P134" s="79" t="str">
        <f t="shared" si="81"/>
        <v/>
      </c>
      <c r="Q134" s="79" t="str">
        <f t="shared" si="81"/>
        <v/>
      </c>
      <c r="R134" s="79" t="str">
        <f t="shared" si="81"/>
        <v/>
      </c>
      <c r="S134" s="80" t="str">
        <f t="shared" si="81"/>
        <v/>
      </c>
      <c r="T134" s="55" t="str">
        <f t="shared" si="82"/>
        <v/>
      </c>
      <c r="U134" s="56" t="str">
        <f t="shared" si="82"/>
        <v/>
      </c>
      <c r="V134" s="56" t="str">
        <f t="shared" si="82"/>
        <v/>
      </c>
      <c r="W134" s="56" t="str">
        <f t="shared" si="82"/>
        <v/>
      </c>
      <c r="X134" s="56" t="str">
        <f t="shared" si="82"/>
        <v/>
      </c>
      <c r="Y134" s="57" t="str">
        <f t="shared" si="83"/>
        <v/>
      </c>
      <c r="Z134" s="57" t="str">
        <f t="shared" si="83"/>
        <v/>
      </c>
      <c r="AA134" s="57" t="str">
        <f t="shared" si="83"/>
        <v/>
      </c>
      <c r="AB134" s="57" t="str">
        <f t="shared" si="83"/>
        <v/>
      </c>
      <c r="AC134" s="57" t="str">
        <f t="shared" si="83"/>
        <v/>
      </c>
      <c r="AD134" s="58" t="str">
        <f>IF(CC134="","",IF(CC134&gt;CE134,1,-1))</f>
        <v/>
      </c>
      <c r="AE134" s="58" t="str">
        <f>IF(CC134="","",IF(CC134&lt;CE134,1,-1))</f>
        <v/>
      </c>
      <c r="AF134" s="59">
        <f>IF(CC134&gt;CE134,1,0)</f>
        <v>0</v>
      </c>
      <c r="AG134" s="60">
        <f>IF(CE134&gt;CC134,1,0)</f>
        <v>0</v>
      </c>
      <c r="AH134" s="81" t="str">
        <f>IF(O134="","",AX134*1)</f>
        <v/>
      </c>
      <c r="AI134" s="584" t="str">
        <f>IF(P134="","",BE134*1)</f>
        <v/>
      </c>
      <c r="AJ134" s="584" t="str">
        <f>IF(Q134="","",BL134*1)</f>
        <v/>
      </c>
      <c r="AK134" s="584" t="str">
        <f>IF(R134="","",BS134*1)</f>
        <v/>
      </c>
      <c r="AL134" s="584" t="str">
        <f>IF(S134="","",BZ134*1)</f>
        <v/>
      </c>
      <c r="AM134" s="594" t="str">
        <f>IF(O134="","",AZ134*1)</f>
        <v/>
      </c>
      <c r="AN134" s="594" t="str">
        <f>IF(P134="","",BG134*1)</f>
        <v/>
      </c>
      <c r="AO134" s="594" t="str">
        <f>IF(Q134="","",BN134*1)</f>
        <v/>
      </c>
      <c r="AP134" s="594" t="str">
        <f>IF(R134="","",BU134*1)</f>
        <v/>
      </c>
      <c r="AQ134" s="594" t="str">
        <f>IF(S134="","",CB134*1)</f>
        <v/>
      </c>
      <c r="AR134" s="64">
        <f>SUM(AH134:AL134)</f>
        <v>0</v>
      </c>
      <c r="AS134" s="65">
        <f>SUM(AM134:AQ134)</f>
        <v>0</v>
      </c>
      <c r="AT134" s="66">
        <f>IF(O134=1000,11,IF(O134=-1000,0,IF(O134&gt;0,11,IF(O134&lt;0,(-O134),"0"))))</f>
        <v>11</v>
      </c>
      <c r="AU134" s="67" t="str">
        <f>IF(O134=1000,0,IF(O134=-1000,11,IF(O134&lt;-9,-(O134-2),IF(O134&gt;0,(O134),"0"))))</f>
        <v/>
      </c>
      <c r="AV134" s="66" t="e">
        <f>IF(O134=1000,11,IF(O134=-1000,0,IF(O134&gt;9,(O134+2),IF(O134&lt;0,(-O134),"0"))))</f>
        <v>#VALUE!</v>
      </c>
      <c r="AW134" s="67" t="str">
        <f>IF(O134=1000,0,IF(O134=-1000,11,IF(O134&lt;0,11,IF(O134&gt;0,(O134),"0"))))</f>
        <v/>
      </c>
      <c r="AX134" s="593" t="str">
        <f>IF(O134="","",IF(O134&gt;9,AV134,AT134))</f>
        <v/>
      </c>
      <c r="AY134" s="590" t="str">
        <f>IF(O134="","","-")</f>
        <v/>
      </c>
      <c r="AZ134" s="591" t="str">
        <f>IF(O134="","",IF(O134&lt;-9,AU134,AW134))</f>
        <v/>
      </c>
      <c r="BA134" s="66" t="e">
        <f>IF(P134=1000,11,IF(P134=-1000,0,IF(P134&gt;9,(P134+2),IF(P134&lt;0,(-P134),"0"))))</f>
        <v>#VALUE!</v>
      </c>
      <c r="BB134" s="67" t="str">
        <f>IF(P134=1000,0,IF(P134=-1000,11,IF(P134&lt;-9,-(P134-2),IF(P134&gt;0,(P134),"0"))))</f>
        <v/>
      </c>
      <c r="BC134" s="67">
        <f>IF(P134=1000,11,IF(P134=-1000,0,IF(P134&gt;0,11,IF(P134&lt;0,(-P134),"0"))))</f>
        <v>11</v>
      </c>
      <c r="BD134" s="67" t="str">
        <f>IF(P134=1000,0,IF(P134=-1000,11,IF(P134&lt;0,11,IF(P134&gt;0,(P134),"0"))))</f>
        <v/>
      </c>
      <c r="BE134" s="593" t="str">
        <f>IF(P134="","",IF(P134&gt;9,BA134,BC134))</f>
        <v/>
      </c>
      <c r="BF134" s="590" t="str">
        <f>IF(P134="","","-")</f>
        <v/>
      </c>
      <c r="BG134" s="591" t="str">
        <f>IF(P134="","",IF(P134&lt;-9,BB134,BD134))</f>
        <v/>
      </c>
      <c r="BH134" s="66" t="e">
        <f>IF(Q134=1000,11,IF(Q134=-1000,0,IF(Q134&gt;9,(Q134+2),IF(Q134&lt;0,(-Q134),"0"))))</f>
        <v>#VALUE!</v>
      </c>
      <c r="BI134" s="67" t="str">
        <f>IF(Q134=1000,0,IF(Q134=-1000,11,IF(Q134&lt;-9,-(Q134-2),IF(Q134&gt;0,(Q134),"0"))))</f>
        <v/>
      </c>
      <c r="BJ134" s="67">
        <f>IF(Q134=1000,11,IF(Q134=-1000,0,IF(Q134&gt;0,11,IF(Q134&lt;0,(-Q134),"0"))))</f>
        <v>11</v>
      </c>
      <c r="BK134" s="67" t="str">
        <f>IF(Q134=1000,0,IF(Q134=-1000,11,IF(Q134&lt;0,11,IF(Q134&gt;0,(Q134),"0"))))</f>
        <v/>
      </c>
      <c r="BL134" s="593" t="str">
        <f>IF(Q134="","",IF(Q134&gt;9,BH134,BJ134))</f>
        <v/>
      </c>
      <c r="BM134" s="590" t="str">
        <f>IF(Q134="","","-")</f>
        <v/>
      </c>
      <c r="BN134" s="591" t="str">
        <f>IF(Q134="","",IF(Q134&lt;-9,BI134,BK134))</f>
        <v/>
      </c>
      <c r="BO134" s="67" t="e">
        <f>IF(R134=1000,11,IF(R134=-1000,0,IF(R134&gt;9,(R134+2),IF(R134&lt;0,(-R134),"0"))))</f>
        <v>#VALUE!</v>
      </c>
      <c r="BP134" s="67" t="str">
        <f>IF(R134=1000,0,IF(R134=-1000,11,IF(R134&lt;-9,-(R134-2),IF(R134&gt;0,(R134),"0"))))</f>
        <v/>
      </c>
      <c r="BQ134" s="67">
        <f>IF(R134=1000,11,IF(R134=-1000,0,IF(R134&gt;0,11,IF(R134&lt;0,(-R134),"0"))))</f>
        <v>11</v>
      </c>
      <c r="BR134" s="67" t="str">
        <f>IF(R134=1000,0,IF(R134=-1000,11,IF(R134&lt;0,11,IF(R134&gt;0,(R134),"0"))))</f>
        <v/>
      </c>
      <c r="BS134" s="593" t="str">
        <f>IF(R134="","",IF(R134&gt;9,BO134,BQ134))</f>
        <v/>
      </c>
      <c r="BT134" s="590" t="str">
        <f>IF(R134="","","-")</f>
        <v/>
      </c>
      <c r="BU134" s="591" t="str">
        <f>IF(R134="","",IF(R134&lt;-9,BP134,BR134))</f>
        <v/>
      </c>
      <c r="BV134" s="67" t="e">
        <f>IF(S134=1000,11,IF(S134=-1000,0,IF(S134&gt;9,(S134+2),IF(S134&lt;0,(-S134),"0"))))</f>
        <v>#VALUE!</v>
      </c>
      <c r="BW134" s="67" t="str">
        <f>IF(S134=1000,0,IF(S134=-1000,11,IF(S134&lt;-9,-(S134-2),IF(S134&gt;0,(S134),"0"))))</f>
        <v/>
      </c>
      <c r="BX134" s="67">
        <f>IF(S134=1000,11,IF(S134=-1000,0,IF(S134&gt;0,11,IF(S134&lt;0,(-S134),"0"))))</f>
        <v>11</v>
      </c>
      <c r="BY134" s="71" t="str">
        <f>IF(S134=1000,0,IF(S134=-1000,11,IF(S134&lt;0,11,IF(S134&gt;0,(S134),"0"))))</f>
        <v/>
      </c>
      <c r="BZ134" s="593" t="str">
        <f>IF(S134="","",IF(S134&gt;9,BV134,BX134))</f>
        <v/>
      </c>
      <c r="CA134" s="590" t="str">
        <f>IF(S134="","","-")</f>
        <v/>
      </c>
      <c r="CB134" s="591" t="str">
        <f>IF(S134="","",IF(S134&lt;-9,BW134,BY134))</f>
        <v/>
      </c>
      <c r="CC134" s="596" t="str">
        <f>IF(O134="","",SUM(T134:X134))</f>
        <v/>
      </c>
      <c r="CD134" s="582" t="str">
        <f>IF(CC134="","","-")</f>
        <v/>
      </c>
      <c r="CE134" s="597" t="str">
        <f>IF(O134="","",SUM(Y134:AC134))</f>
        <v/>
      </c>
      <c r="CP134" s="32"/>
      <c r="CQ134" s="32"/>
    </row>
    <row r="135" spans="1:95" s="31" customFormat="1" ht="15" customHeight="1" x14ac:dyDescent="0.2">
      <c r="A135" s="43"/>
      <c r="B135" s="44"/>
      <c r="C135" s="1250">
        <v>3</v>
      </c>
      <c r="D135" s="76" t="str">
        <f>IF(A135="","",VLOOKUP(A135,СписокКМ!D:I,2,FALSE))</f>
        <v/>
      </c>
      <c r="E135" s="47"/>
      <c r="F135" s="77" t="str">
        <f>IF(B135="","",VLOOKUP(B135,СписокКМ!D:I,2,FALSE))</f>
        <v/>
      </c>
      <c r="G135" s="49"/>
      <c r="H135" s="41"/>
      <c r="I135" s="1252"/>
      <c r="J135" s="1252"/>
      <c r="K135" s="1252"/>
      <c r="L135" s="1252"/>
      <c r="M135" s="1252"/>
      <c r="N135" s="42"/>
      <c r="O135" s="1244" t="str">
        <f>IF(I135="","",IF(I135="0",1000,IF(I135="-0",-1000,I135*1)))</f>
        <v/>
      </c>
      <c r="P135" s="1244" t="str">
        <f>IF(J135="","",IF(J135="0",1000,IF(J135="-0",-1000,J135*1)))</f>
        <v/>
      </c>
      <c r="Q135" s="1244" t="str">
        <f>IF(K135="","",IF(K135="0",1000,IF(K135="-0",-1000,K135*1)))</f>
        <v/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 t="str">
        <f>IF(O135="","",IF(O135&gt;0,1,0))</f>
        <v/>
      </c>
      <c r="U135" s="1284" t="str">
        <f>IF(P135="","",IF(P135&gt;0,1,0))</f>
        <v/>
      </c>
      <c r="V135" s="1284" t="str">
        <f>IF(Q135="","",IF(Q135&gt;0,1,0))</f>
        <v/>
      </c>
      <c r="W135" s="1284" t="str">
        <f>IF(R135="","",IF(R135&gt;0,1,0))</f>
        <v/>
      </c>
      <c r="X135" s="1284" t="str">
        <f>IF(S135="","",IF(S135&gt;0,1,0))</f>
        <v/>
      </c>
      <c r="Y135" s="1278" t="str">
        <f>IF(O135="","",IF(O135&lt;0,1,0))</f>
        <v/>
      </c>
      <c r="Z135" s="1278" t="str">
        <f>IF(P135="","",IF(P135&lt;0,1,0))</f>
        <v/>
      </c>
      <c r="AA135" s="1278" t="str">
        <f>IF(Q135="","",IF(Q135&lt;0,1,0))</f>
        <v/>
      </c>
      <c r="AB135" s="1278" t="str">
        <f>IF(R135="","",IF(R135&lt;0,1,0))</f>
        <v/>
      </c>
      <c r="AC135" s="1278" t="str">
        <f>IF(S135="","",IF(S135&lt;0,1,0))</f>
        <v/>
      </c>
      <c r="AD135" s="1280" t="str">
        <f>IF(CC135="","",IF(CC135&gt;CE135,1,-1))</f>
        <v/>
      </c>
      <c r="AE135" s="1280" t="str">
        <f>IF(CC135="","",IF(CC135&lt;CE135,1,-1))</f>
        <v/>
      </c>
      <c r="AF135" s="1282">
        <f>IF(CC135&gt;CE135,1,0)</f>
        <v>0</v>
      </c>
      <c r="AG135" s="1272">
        <f>IF(CE135&gt;CC135,1,0)</f>
        <v>0</v>
      </c>
      <c r="AH135" s="1274" t="str">
        <f>IF(O135="","",AX135*1)</f>
        <v/>
      </c>
      <c r="AI135" s="1276" t="str">
        <f>IF(P135="","",BE135*1)</f>
        <v/>
      </c>
      <c r="AJ135" s="1276" t="str">
        <f>IF(Q135="","",BL135*1)</f>
        <v/>
      </c>
      <c r="AK135" s="1276" t="str">
        <f>IF(R135="","",BS135*1)</f>
        <v/>
      </c>
      <c r="AL135" s="1276" t="str">
        <f>IF(S135="","",BZ135*1)</f>
        <v/>
      </c>
      <c r="AM135" s="1298" t="str">
        <f>IF(O135="","",AZ135*1)</f>
        <v/>
      </c>
      <c r="AN135" s="1298" t="str">
        <f>IF(P135="","",BG135*1)</f>
        <v/>
      </c>
      <c r="AO135" s="1298" t="str">
        <f>IF(Q135="","",BN135*1)</f>
        <v/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11</v>
      </c>
      <c r="AU135" s="1286" t="str">
        <f>IF(O135=1000,0,IF(O135=-1000,11,IF(O135&lt;-9,-(O135-2),IF(O135&gt;0,(O135),"0"))))</f>
        <v/>
      </c>
      <c r="AV135" s="1286" t="e">
        <f>IF(O135=1000,11,IF(O135=-1000,0,IF(O135&gt;9,(O135+2),IF(O135&lt;0,(-O135),"0"))))</f>
        <v>#VALUE!</v>
      </c>
      <c r="AW135" s="1286" t="str">
        <f>IF(O135=1000,0,IF(O135=-1000,11,IF(O135&lt;0,11,IF(O135&gt;0,(O135),"0"))))</f>
        <v/>
      </c>
      <c r="AX135" s="1296" t="str">
        <f>IF(O135="","",IF(O135&gt;9,AV135,AT135))</f>
        <v/>
      </c>
      <c r="AY135" s="1288" t="str">
        <f>IF(O135="","","-")</f>
        <v/>
      </c>
      <c r="AZ135" s="1290" t="str">
        <f>IF(O135="","",IF(O135&lt;-9,AU135,AW135))</f>
        <v/>
      </c>
      <c r="BA135" s="1286" t="e">
        <f>IF(P135=1000,11,IF(P135=-1000,0,IF(P135&gt;9,(P135+2),IF(P135&lt;0,(-P135),"0"))))</f>
        <v>#VALUE!</v>
      </c>
      <c r="BB135" s="1286" t="str">
        <f>IF(P135=1000,0,IF(P135=-1000,11,IF(P135&lt;-9,-(P135-2),IF(P135&gt;0,(P135),"0"))))</f>
        <v/>
      </c>
      <c r="BC135" s="1286">
        <f>IF(P135=1000,11,IF(P135=-1000,0,IF(P135&gt;0,11,IF(P135&lt;0,(-P135),"0"))))</f>
        <v>11</v>
      </c>
      <c r="BD135" s="1286" t="str">
        <f>IF(P135=1000,0,IF(P135=-1000,11,IF(P135&lt;0,11,IF(P135&gt;0,(P135),"0"))))</f>
        <v/>
      </c>
      <c r="BE135" s="1296" t="str">
        <f>IF(P135="","",IF(P135&gt;9,BA135,BC135))</f>
        <v/>
      </c>
      <c r="BF135" s="1288" t="str">
        <f>IF(P135="","","-")</f>
        <v/>
      </c>
      <c r="BG135" s="1290" t="str">
        <f>IF(P135="","",IF(P135&lt;-9,BB135,BD135))</f>
        <v/>
      </c>
      <c r="BH135" s="1286" t="e">
        <f>IF(Q135=1000,11,IF(Q135=-1000,0,IF(Q135&gt;9,(Q135+2),IF(Q135&lt;0,(-Q135),"0"))))</f>
        <v>#VALUE!</v>
      </c>
      <c r="BI135" s="1286" t="str">
        <f>IF(Q135=1000,0,IF(Q135=-1000,11,IF(Q135&lt;-9,-(Q135-2),IF(Q135&gt;0,(Q135),"0"))))</f>
        <v/>
      </c>
      <c r="BJ135" s="1286">
        <f>IF(Q135=1000,11,IF(Q135=-1000,0,IF(Q135&gt;0,11,IF(Q135&lt;0,(-Q135),"0"))))</f>
        <v>11</v>
      </c>
      <c r="BK135" s="1286" t="str">
        <f>IF(Q135=1000,0,IF(Q135=-1000,11,IF(Q135&lt;0,11,IF(Q135&gt;0,(Q135),"0"))))</f>
        <v/>
      </c>
      <c r="BL135" s="1296" t="str">
        <f>IF(Q135="","",IF(Q135&gt;9,BH135,BJ135))</f>
        <v/>
      </c>
      <c r="BM135" s="1288" t="str">
        <f>IF(Q135="","","-")</f>
        <v/>
      </c>
      <c r="BN135" s="1290" t="str">
        <f>IF(Q135="","",IF(Q135&lt;-9,BI135,BK135))</f>
        <v/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 t="str">
        <f>IF(R135="","",IF(R135&gt;9,BO135,BQ135))</f>
        <v/>
      </c>
      <c r="BT135" s="1288" t="str">
        <f>IF(R135="","","-")</f>
        <v/>
      </c>
      <c r="BU135" s="1290" t="str">
        <f>IF(R135="","",IF(R135&lt;-9,BP135,BR135))</f>
        <v/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 t="str">
        <f>IF(S135="","",IF(S135&gt;9,BV135,BX135))</f>
        <v/>
      </c>
      <c r="CA135" s="1288" t="str">
        <f>IF(S135="","","-")</f>
        <v/>
      </c>
      <c r="CB135" s="1290" t="str">
        <f>IF(S135="","",IF(S135&lt;-9,BW135,BY135))</f>
        <v/>
      </c>
      <c r="CC135" s="1302" t="str">
        <f>IF(O135="","",SUM(T135:X136))</f>
        <v/>
      </c>
      <c r="CD135" s="1304" t="str">
        <f>IF(CC135="","","-")</f>
        <v/>
      </c>
      <c r="CE135" s="1306" t="str">
        <f>IF(O135="","",SUM(Y135:AC136))</f>
        <v/>
      </c>
      <c r="CP135" s="32"/>
      <c r="CQ135" s="32"/>
    </row>
    <row r="136" spans="1:95" s="31" customFormat="1" ht="15" customHeight="1" x14ac:dyDescent="0.2">
      <c r="A136" s="43"/>
      <c r="B136" s="44"/>
      <c r="C136" s="1251"/>
      <c r="D136" s="46" t="str">
        <f>IF(A136="","",VLOOKUP(A136,СписокКМ!D:I,2,FALSE))</f>
        <v/>
      </c>
      <c r="E136" s="47"/>
      <c r="F136" s="48" t="str">
        <f>IF(B136="","",VLOOKUP(B136,СписокКМ!D:I,2,FALSE))</f>
        <v/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x14ac:dyDescent="0.2">
      <c r="A137" s="99" t="str">
        <f>IF(A133="","",A133)</f>
        <v/>
      </c>
      <c r="B137" s="99" t="str">
        <f>IF(B133="","",B134)</f>
        <v/>
      </c>
      <c r="C137" s="75">
        <v>4</v>
      </c>
      <c r="D137" s="100" t="str">
        <f>IF(A137="","",VLOOKUP(A137,СписокКМ!D:I,2,FALSE))</f>
        <v/>
      </c>
      <c r="E137" s="101"/>
      <c r="F137" s="77" t="str">
        <f>IF(B137="","",VLOOKUP(B137,СписокКМ!D:I,2,FALSE))</f>
        <v/>
      </c>
      <c r="G137" s="102"/>
      <c r="H137" s="41"/>
      <c r="I137" s="581"/>
      <c r="J137" s="581"/>
      <c r="K137" s="581"/>
      <c r="L137" s="581"/>
      <c r="M137" s="581"/>
      <c r="N137" s="42"/>
      <c r="O137" s="79" t="str">
        <f>IF(I137="","",IF(I137="0",1000,IF(I137="-0",-1000,I137*1)))</f>
        <v/>
      </c>
      <c r="P137" s="79" t="str">
        <f t="shared" ref="P137:S138" si="84">IF(J137="","",IF(J137="0",1000,IF(J137="-0",-1000,J137*1)))</f>
        <v/>
      </c>
      <c r="Q137" s="79" t="str">
        <f t="shared" si="84"/>
        <v/>
      </c>
      <c r="R137" s="79" t="str">
        <f t="shared" si="84"/>
        <v/>
      </c>
      <c r="S137" s="80" t="str">
        <f t="shared" si="84"/>
        <v/>
      </c>
      <c r="T137" s="579" t="str">
        <f t="shared" ref="T137:X138" si="85">IF(O137="","",IF(O137&gt;0,1,0))</f>
        <v/>
      </c>
      <c r="U137" s="588" t="str">
        <f t="shared" si="85"/>
        <v/>
      </c>
      <c r="V137" s="588" t="str">
        <f t="shared" si="85"/>
        <v/>
      </c>
      <c r="W137" s="588" t="str">
        <f t="shared" si="85"/>
        <v/>
      </c>
      <c r="X137" s="588" t="str">
        <f t="shared" si="85"/>
        <v/>
      </c>
      <c r="Y137" s="585" t="str">
        <f t="shared" ref="Y137:AC138" si="86">IF(O137="","",IF(O137&lt;0,1,0))</f>
        <v/>
      </c>
      <c r="Z137" s="585" t="str">
        <f t="shared" si="86"/>
        <v/>
      </c>
      <c r="AA137" s="585" t="str">
        <f t="shared" si="86"/>
        <v/>
      </c>
      <c r="AB137" s="585" t="str">
        <f t="shared" si="86"/>
        <v/>
      </c>
      <c r="AC137" s="585" t="str">
        <f t="shared" si="86"/>
        <v/>
      </c>
      <c r="AD137" s="586" t="str">
        <f>IF(CC137="","",IF(CC137&gt;CE137,1,-1))</f>
        <v/>
      </c>
      <c r="AE137" s="586" t="str">
        <f>IF(CC137="","",IF(CC137&lt;CE137,1,-1))</f>
        <v/>
      </c>
      <c r="AF137" s="587">
        <f>IF(CC137&gt;CE137,1,0)</f>
        <v>0</v>
      </c>
      <c r="AG137" s="583">
        <f>IF(CE137&gt;CC137,1,0)</f>
        <v>0</v>
      </c>
      <c r="AH137" s="81" t="str">
        <f>IF(O137="","",AX137*1)</f>
        <v/>
      </c>
      <c r="AI137" s="584" t="str">
        <f>IF(P137="","",BE137*1)</f>
        <v/>
      </c>
      <c r="AJ137" s="584" t="str">
        <f>IF(Q137="","",BL137*1)</f>
        <v/>
      </c>
      <c r="AK137" s="584" t="str">
        <f>IF(R137="","",BS137*1)</f>
        <v/>
      </c>
      <c r="AL137" s="584" t="str">
        <f>IF(S137="","",BZ137*1)</f>
        <v/>
      </c>
      <c r="AM137" s="594" t="str">
        <f>IF(O137="","",AZ137*1)</f>
        <v/>
      </c>
      <c r="AN137" s="594" t="str">
        <f>IF(P137="","",BG137*1)</f>
        <v/>
      </c>
      <c r="AO137" s="594" t="str">
        <f>IF(Q137="","",BN137*1)</f>
        <v/>
      </c>
      <c r="AP137" s="594" t="str">
        <f>IF(R137="","",BU137*1)</f>
        <v/>
      </c>
      <c r="AQ137" s="594" t="str">
        <f>IF(S137="","",CB137*1)</f>
        <v/>
      </c>
      <c r="AR137" s="595">
        <f>SUM(AH137:AL137)</f>
        <v>0</v>
      </c>
      <c r="AS137" s="592">
        <f>SUM(AM137:AQ137)</f>
        <v>0</v>
      </c>
      <c r="AT137" s="111">
        <f>IF(O137=1000,11,IF(O137=-1000,0,IF(O137&gt;0,11,IF(O137&lt;0,(-O137),"0"))))</f>
        <v>11</v>
      </c>
      <c r="AU137" s="589" t="str">
        <f>IF(O137=1000,0,IF(O137=-1000,11,IF(O137&lt;-9,-(O137-2),IF(O137&gt;0,(O137),"0"))))</f>
        <v/>
      </c>
      <c r="AV137" s="111" t="e">
        <f>IF(O137=1000,11,IF(O137=-1000,0,IF(O137&gt;9,(O137+2),IF(O137&lt;0,(-O137),"0"))))</f>
        <v>#VALUE!</v>
      </c>
      <c r="AW137" s="589" t="str">
        <f>IF(O137=1000,0,IF(O137=-1000,11,IF(O137&lt;0,11,IF(O137&gt;0,(O137),"0"))))</f>
        <v/>
      </c>
      <c r="AX137" s="593" t="str">
        <f>IF(O137="","",IF(O137&gt;9,AV137,AT137))</f>
        <v/>
      </c>
      <c r="AY137" s="590" t="str">
        <f>IF(O137="","","-")</f>
        <v/>
      </c>
      <c r="AZ137" s="591" t="str">
        <f>IF(O137="","",IF(O137&lt;-9,AU137,AW137))</f>
        <v/>
      </c>
      <c r="BA137" s="111" t="e">
        <f>IF(P137=1000,11,IF(P137=-1000,0,IF(P137&gt;9,(P137+2),IF(P137&lt;0,(-P137),"0"))))</f>
        <v>#VALUE!</v>
      </c>
      <c r="BB137" s="589" t="str">
        <f>IF(P137=1000,0,IF(P137=-1000,11,IF(P137&lt;-9,-(P137-2),IF(P137&gt;0,(P137),"0"))))</f>
        <v/>
      </c>
      <c r="BC137" s="589">
        <f>IF(P137=1000,11,IF(P137=-1000,0,IF(P137&gt;0,11,IF(P137&lt;0,(-P137),"0"))))</f>
        <v>11</v>
      </c>
      <c r="BD137" s="589" t="str">
        <f>IF(P137=1000,0,IF(P137=-1000,11,IF(P137&lt;0,11,IF(P137&gt;0,(P137),"0"))))</f>
        <v/>
      </c>
      <c r="BE137" s="593" t="str">
        <f>IF(P137="","",IF(P137&gt;9,BA137,BC137))</f>
        <v/>
      </c>
      <c r="BF137" s="590" t="str">
        <f>IF(P137="","","-")</f>
        <v/>
      </c>
      <c r="BG137" s="591" t="str">
        <f>IF(P137="","",IF(P137&lt;-9,BB137,BD137))</f>
        <v/>
      </c>
      <c r="BH137" s="111" t="e">
        <f>IF(Q137=1000,11,IF(Q137=-1000,0,IF(Q137&gt;9,(Q137+2),IF(Q137&lt;0,(-Q137),"0"))))</f>
        <v>#VALUE!</v>
      </c>
      <c r="BI137" s="589" t="str">
        <f>IF(Q137=1000,0,IF(Q137=-1000,11,IF(Q137&lt;-9,-(Q137-2),IF(Q137&gt;0,(Q137),"0"))))</f>
        <v/>
      </c>
      <c r="BJ137" s="589">
        <f>IF(Q137=1000,11,IF(Q137=-1000,0,IF(Q137&gt;0,11,IF(Q137&lt;0,(-Q137),"0"))))</f>
        <v>11</v>
      </c>
      <c r="BK137" s="589" t="str">
        <f>IF(Q137=1000,0,IF(Q137=-1000,11,IF(Q137&lt;0,11,IF(Q137&gt;0,(Q137),"0"))))</f>
        <v/>
      </c>
      <c r="BL137" s="593" t="str">
        <f>IF(Q137="","",IF(Q137&gt;9,BH137,BJ137))</f>
        <v/>
      </c>
      <c r="BM137" s="590" t="str">
        <f>IF(Q137="","","-")</f>
        <v/>
      </c>
      <c r="BN137" s="591" t="str">
        <f>IF(Q137="","",IF(Q137&lt;-9,BI137,BK137))</f>
        <v/>
      </c>
      <c r="BO137" s="589" t="e">
        <f>IF(R137=1000,11,IF(R137=-1000,0,IF(R137&gt;9,(R137+2),IF(R137&lt;0,(-R137),"0"))))</f>
        <v>#VALUE!</v>
      </c>
      <c r="BP137" s="589" t="str">
        <f>IF(R137=1000,0,IF(R137=-1000,11,IF(R137&lt;-9,-(R137-2),IF(R137&gt;0,(R137),"0"))))</f>
        <v/>
      </c>
      <c r="BQ137" s="589">
        <f>IF(R137=1000,11,IF(R137=-1000,0,IF(R137&gt;0,11,IF(R137&lt;0,(-R137),"0"))))</f>
        <v>11</v>
      </c>
      <c r="BR137" s="589" t="str">
        <f>IF(R137=1000,0,IF(R137=-1000,11,IF(R137&lt;0,11,IF(R137&gt;0,(R137),"0"))))</f>
        <v/>
      </c>
      <c r="BS137" s="593" t="str">
        <f>IF(R137="","",IF(R137&gt;9,BO137,BQ137))</f>
        <v/>
      </c>
      <c r="BT137" s="590" t="str">
        <f>IF(R137="","","-")</f>
        <v/>
      </c>
      <c r="BU137" s="591" t="str">
        <f>IF(R137="","",IF(R137&lt;-9,BP137,BR137))</f>
        <v/>
      </c>
      <c r="BV137" s="589" t="e">
        <f>IF(S137=1000,11,IF(S137=-1000,0,IF(S137&gt;9,(S137+2),IF(S137&lt;0,(-S137),"0"))))</f>
        <v>#VALUE!</v>
      </c>
      <c r="BW137" s="589" t="str">
        <f>IF(S137=1000,0,IF(S137=-1000,11,IF(S137&lt;-9,-(S137-2),IF(S137&gt;0,(S137),"0"))))</f>
        <v/>
      </c>
      <c r="BX137" s="589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593" t="str">
        <f>IF(S137="","",IF(S137&gt;9,BV137,BX137))</f>
        <v/>
      </c>
      <c r="CA137" s="590" t="str">
        <f>IF(S137="","","-")</f>
        <v/>
      </c>
      <c r="CB137" s="591" t="str">
        <f>IF(S137="","",IF(S137&lt;-9,BW137,BY137))</f>
        <v/>
      </c>
      <c r="CC137" s="596" t="str">
        <f>IF(O137="","",SUM(T137:X137))</f>
        <v/>
      </c>
      <c r="CD137" s="582" t="str">
        <f>IF(CC137="","","-")</f>
        <v/>
      </c>
      <c r="CE137" s="597" t="str">
        <f>IF(O137="","",SUM(Y137:AC137))</f>
        <v/>
      </c>
      <c r="CP137" s="32"/>
      <c r="CQ137" s="32"/>
    </row>
    <row r="138" spans="1:95" s="31" customFormat="1" ht="15" customHeight="1" thickBot="1" x14ac:dyDescent="0.25">
      <c r="A138" s="99" t="str">
        <f>IF(A133="","",A134)</f>
        <v/>
      </c>
      <c r="B138" s="99" t="str">
        <f>IF(B133="","",B133)</f>
        <v/>
      </c>
      <c r="C138" s="114">
        <v>5</v>
      </c>
      <c r="D138" s="115" t="str">
        <f>IF(A138="","",VLOOKUP(A138,СписокКМ!D:I,2,FALSE))</f>
        <v/>
      </c>
      <c r="E138" s="116"/>
      <c r="F138" s="117" t="str">
        <f>IF(B138="","",VLOOKUP(B138,СписокКМ!D:I,2,FALSE))</f>
        <v/>
      </c>
      <c r="G138" s="118"/>
      <c r="H138" s="119"/>
      <c r="I138" s="120"/>
      <c r="J138" s="120"/>
      <c r="K138" s="120"/>
      <c r="L138" s="121"/>
      <c r="M138" s="121"/>
      <c r="N138" s="122"/>
      <c r="O138" s="123" t="str">
        <f>IF(I138="","",IF(I138="0",1000,IF(I138="-0",-1000,I138*1)))</f>
        <v/>
      </c>
      <c r="P138" s="123" t="str">
        <f t="shared" si="84"/>
        <v/>
      </c>
      <c r="Q138" s="123" t="str">
        <f t="shared" si="84"/>
        <v/>
      </c>
      <c r="R138" s="123" t="str">
        <f t="shared" si="84"/>
        <v/>
      </c>
      <c r="S138" s="124" t="str">
        <f t="shared" si="84"/>
        <v/>
      </c>
      <c r="T138" s="125" t="str">
        <f t="shared" si="85"/>
        <v/>
      </c>
      <c r="U138" s="126" t="str">
        <f t="shared" si="85"/>
        <v/>
      </c>
      <c r="V138" s="126" t="str">
        <f t="shared" si="85"/>
        <v/>
      </c>
      <c r="W138" s="126" t="str">
        <f t="shared" si="85"/>
        <v/>
      </c>
      <c r="X138" s="126" t="str">
        <f t="shared" si="85"/>
        <v/>
      </c>
      <c r="Y138" s="127" t="str">
        <f t="shared" si="86"/>
        <v/>
      </c>
      <c r="Z138" s="127" t="str">
        <f t="shared" si="86"/>
        <v/>
      </c>
      <c r="AA138" s="127" t="str">
        <f t="shared" si="86"/>
        <v/>
      </c>
      <c r="AB138" s="127" t="str">
        <f t="shared" si="86"/>
        <v/>
      </c>
      <c r="AC138" s="127" t="str">
        <f t="shared" si="86"/>
        <v/>
      </c>
      <c r="AD138" s="128" t="str">
        <f>IF(CC138="","",IF(CC138&gt;CE138,1,-1))</f>
        <v/>
      </c>
      <c r="AE138" s="128" t="str">
        <f>IF(CC138="","",IF(CC138&lt;CE138,1,-1))</f>
        <v/>
      </c>
      <c r="AF138" s="129">
        <f>IF(CC138&gt;CE138,1,0)</f>
        <v>0</v>
      </c>
      <c r="AG138" s="130">
        <f>IF(CE138&gt;CC138,1,0)</f>
        <v>0</v>
      </c>
      <c r="AH138" s="131" t="str">
        <f>IF(O138="","",AX138*1)</f>
        <v/>
      </c>
      <c r="AI138" s="132" t="str">
        <f>IF(P138="","",BE138*1)</f>
        <v/>
      </c>
      <c r="AJ138" s="132" t="str">
        <f>IF(Q138="","",BL138*1)</f>
        <v/>
      </c>
      <c r="AK138" s="132" t="str">
        <f>IF(R138="","",BS138*1)</f>
        <v/>
      </c>
      <c r="AL138" s="132" t="str">
        <f>IF(S138="","",BZ138*1)</f>
        <v/>
      </c>
      <c r="AM138" s="133" t="str">
        <f>IF(O138="","",AZ138*1)</f>
        <v/>
      </c>
      <c r="AN138" s="133" t="str">
        <f>IF(P138="","",BG138*1)</f>
        <v/>
      </c>
      <c r="AO138" s="133" t="str">
        <f>IF(Q138="","",BN138*1)</f>
        <v/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0</v>
      </c>
      <c r="AS138" s="135">
        <f>SUM(AM138:AQ138)</f>
        <v>0</v>
      </c>
      <c r="AT138" s="136">
        <f>IF(O138=1000,11,IF(O138=-1000,0,IF(O138&gt;0,11,IF(O138&lt;0,(-O138),"0"))))</f>
        <v>11</v>
      </c>
      <c r="AU138" s="137" t="str">
        <f>IF(O138=1000,0,IF(O138=-1000,11,IF(O138&lt;-9,-(O138-2),IF(O138&gt;0,(O138),"0"))))</f>
        <v/>
      </c>
      <c r="AV138" s="136" t="e">
        <f>IF(O138=1000,11,IF(O138=-1000,0,IF(O138&gt;9,(O138+2),IF(O138&lt;0,(-O138),"0"))))</f>
        <v>#VALUE!</v>
      </c>
      <c r="AW138" s="137" t="str">
        <f>IF(O138=1000,0,IF(O138=-1000,11,IF(O138&lt;0,11,IF(O138&gt;0,(O138),"0"))))</f>
        <v/>
      </c>
      <c r="AX138" s="138" t="str">
        <f>IF(O138="","",IF(O138&gt;9,AV138,AT138))</f>
        <v/>
      </c>
      <c r="AY138" s="139" t="str">
        <f>IF(O138="","","-")</f>
        <v/>
      </c>
      <c r="AZ138" s="140" t="str">
        <f>IF(O138="","",IF(O138&lt;-9,AU138,AW138))</f>
        <v/>
      </c>
      <c r="BA138" s="136" t="e">
        <f>IF(P138=1000,11,IF(P138=-1000,0,IF(P138&gt;9,(P138+2),IF(P138&lt;0,(-P138),"0"))))</f>
        <v>#VALUE!</v>
      </c>
      <c r="BB138" s="137" t="str">
        <f>IF(P138=1000,0,IF(P138=-1000,11,IF(P138&lt;-9,-(P138-2),IF(P138&gt;0,(P138),"0"))))</f>
        <v/>
      </c>
      <c r="BC138" s="137">
        <f>IF(P138=1000,11,IF(P138=-1000,0,IF(P138&gt;0,11,IF(P138&lt;0,(-P138),"0"))))</f>
        <v>11</v>
      </c>
      <c r="BD138" s="137" t="str">
        <f>IF(P138=1000,0,IF(P138=-1000,11,IF(P138&lt;0,11,IF(P138&gt;0,(P138),"0"))))</f>
        <v/>
      </c>
      <c r="BE138" s="138" t="str">
        <f>IF(P138="","",IF(P138&gt;9,BA138,BC138))</f>
        <v/>
      </c>
      <c r="BF138" s="139" t="str">
        <f>IF(P138="","","-")</f>
        <v/>
      </c>
      <c r="BG138" s="140" t="str">
        <f>IF(P138="","",IF(P138&lt;-9,BB138,BD138))</f>
        <v/>
      </c>
      <c r="BH138" s="136" t="e">
        <f>IF(Q138=1000,11,IF(Q138=-1000,0,IF(Q138&gt;9,(Q138+2),IF(Q138&lt;0,(-Q138),"0"))))</f>
        <v>#VALUE!</v>
      </c>
      <c r="BI138" s="137" t="str">
        <f>IF(Q138=1000,0,IF(Q138=-1000,11,IF(Q138&lt;-9,-(Q138-2),IF(Q138&gt;0,(Q138),"0"))))</f>
        <v/>
      </c>
      <c r="BJ138" s="137">
        <f>IF(Q138=1000,11,IF(Q138=-1000,0,IF(Q138&gt;0,11,IF(Q138&lt;0,(-Q138),"0"))))</f>
        <v>11</v>
      </c>
      <c r="BK138" s="137" t="str">
        <f>IF(Q138=1000,0,IF(Q138=-1000,11,IF(Q138&lt;0,11,IF(Q138&gt;0,(Q138),"0"))))</f>
        <v/>
      </c>
      <c r="BL138" s="138" t="str">
        <f>IF(Q138="","",IF(Q138&gt;9,BH138,BJ138))</f>
        <v/>
      </c>
      <c r="BM138" s="139" t="str">
        <f>IF(Q138="","","-")</f>
        <v/>
      </c>
      <c r="BN138" s="140" t="str">
        <f>IF(Q138="","",IF(Q138&lt;-9,BI138,BK138))</f>
        <v/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 t="str">
        <f>IF(O138="","",SUM(T138:X138))</f>
        <v/>
      </c>
      <c r="CD138" s="143" t="str">
        <f>IF(CC138="","","-")</f>
        <v/>
      </c>
      <c r="CE138" s="144" t="str">
        <f>IF(O138="","",SUM(Y138:AC138))</f>
        <v/>
      </c>
      <c r="CP138" s="32"/>
      <c r="CQ138" s="32"/>
    </row>
    <row r="139" spans="1:95" s="31" customFormat="1" ht="15" customHeight="1" thickBot="1" x14ac:dyDescent="0.25">
      <c r="A139" s="145"/>
      <c r="B139" s="145"/>
      <c r="C139" s="145"/>
      <c r="D139" s="146"/>
      <c r="E139" s="147"/>
      <c r="F139" s="148"/>
      <c r="G139" s="149"/>
      <c r="H139" s="150"/>
      <c r="I139" s="151"/>
      <c r="J139" s="151"/>
      <c r="K139" s="151"/>
      <c r="L139" s="151"/>
      <c r="M139" s="151"/>
      <c r="N139" s="150"/>
      <c r="O139" s="152"/>
      <c r="P139" s="152"/>
      <c r="Q139" s="152"/>
      <c r="R139" s="152"/>
      <c r="S139" s="152"/>
      <c r="T139" s="153"/>
      <c r="U139" s="153"/>
      <c r="V139" s="153"/>
      <c r="W139" s="153"/>
      <c r="X139" s="153"/>
      <c r="Y139" s="154"/>
      <c r="Z139" s="154"/>
      <c r="AA139" s="154"/>
      <c r="AB139" s="154"/>
      <c r="AC139" s="154"/>
      <c r="AD139" s="155"/>
      <c r="AE139" s="155"/>
      <c r="AF139" s="156"/>
      <c r="AG139" s="156"/>
      <c r="AH139" s="157"/>
      <c r="AI139" s="157"/>
      <c r="AJ139" s="157"/>
      <c r="AK139" s="157"/>
      <c r="AL139" s="157"/>
      <c r="AM139" s="158"/>
      <c r="AN139" s="158"/>
      <c r="AO139" s="158"/>
      <c r="AP139" s="158"/>
      <c r="AQ139" s="158"/>
      <c r="AR139" s="159"/>
      <c r="AS139" s="159"/>
      <c r="AT139" s="160"/>
      <c r="AU139" s="160"/>
      <c r="AV139" s="160"/>
      <c r="AW139" s="160"/>
      <c r="AX139" s="161"/>
      <c r="AY139" s="161"/>
      <c r="AZ139" s="161"/>
      <c r="BA139" s="160"/>
      <c r="BB139" s="160"/>
      <c r="BC139" s="160"/>
      <c r="BD139" s="160"/>
      <c r="BE139" s="161"/>
      <c r="BF139" s="161"/>
      <c r="BG139" s="161"/>
      <c r="BH139" s="160"/>
      <c r="BI139" s="160"/>
      <c r="BJ139" s="160"/>
      <c r="BK139" s="160"/>
      <c r="BL139" s="161"/>
      <c r="BM139" s="161"/>
      <c r="BN139" s="161"/>
      <c r="BO139" s="160"/>
      <c r="BP139" s="160"/>
      <c r="BQ139" s="160"/>
      <c r="BR139" s="160"/>
      <c r="BS139" s="161"/>
      <c r="BT139" s="161"/>
      <c r="BU139" s="161"/>
      <c r="BV139" s="160"/>
      <c r="BW139" s="160"/>
      <c r="BX139" s="160"/>
      <c r="BY139" s="160"/>
      <c r="BZ139" s="161"/>
      <c r="CA139" s="161"/>
      <c r="CB139" s="161"/>
      <c r="CC139" s="162"/>
      <c r="CD139" s="163"/>
      <c r="CE139" s="164"/>
      <c r="CP139" s="32"/>
      <c r="CQ139" s="32"/>
    </row>
    <row r="140" spans="1:95" s="31" customFormat="1" ht="31.5" customHeight="1" thickBot="1" x14ac:dyDescent="0.25">
      <c r="A140" s="34"/>
      <c r="B140" s="35"/>
      <c r="C140" s="1225">
        <f>1+C131</f>
        <v>16</v>
      </c>
      <c r="D140" s="1227" t="str">
        <f>IF(A140="","",VLOOKUP(A140,СписокКМ!$A$186:$D$248,3,FALSE))</f>
        <v/>
      </c>
      <c r="E140" s="1228" t="str">
        <f>IF(B140="","",VLOOKUP(B140,СписокКМ!E:J,2,FALSE))</f>
        <v/>
      </c>
      <c r="F140" s="1231" t="str">
        <f>IF(B140="","",VLOOKUP(B140,СписокКМ!$A$186:$D$248,3,FALSE))</f>
        <v/>
      </c>
      <c r="G140" s="1232" t="str">
        <f>IF(D140="","",VLOOKUP(D140,СписокКМ!G:L,2,FALSE))</f>
        <v/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 t="str">
        <f>IF(A140="","",VLOOKUP(A140,'[60]Протокол команд'!A:K,8,FALSE))</f>
        <v/>
      </c>
      <c r="U140" s="39" t="e">
        <f>T140*5-4</f>
        <v>#VALUE!</v>
      </c>
      <c r="V140" s="39" t="e">
        <f>T140*5</f>
        <v>#VALUE!</v>
      </c>
      <c r="W140" s="39" t="e">
        <f>CONCATENATE(U140,"-",V140)</f>
        <v>#VALUE!</v>
      </c>
      <c r="X140" s="39" t="str">
        <f>IF(A140="","",VLOOKUP(A140,'[60]Протокол команд'!A:K,10,FALSE))</f>
        <v/>
      </c>
      <c r="Y140" s="39" t="e">
        <f>X140*5-4</f>
        <v>#VALUE!</v>
      </c>
      <c r="Z140" s="39" t="e">
        <f>X140*5</f>
        <v>#VALUE!</v>
      </c>
      <c r="AA140" s="39" t="e">
        <f>CONCATENATE(Y140,"-",Z140)</f>
        <v>#VALUE!</v>
      </c>
      <c r="AB140" s="1241" t="str">
        <f>IF(O142="","",SUM(AF142:AF147))</f>
        <v/>
      </c>
      <c r="AC140" s="1242"/>
      <c r="AD140" s="1243"/>
      <c r="AE140" s="1242" t="str">
        <f>IF(O142="","",SUM(AG142:AG147))</f>
        <v/>
      </c>
      <c r="AF140" s="1242"/>
      <c r="AG140" s="1264"/>
      <c r="AH140" s="1241">
        <f>SUM(CC142:CC147)</f>
        <v>0</v>
      </c>
      <c r="AI140" s="1242"/>
      <c r="AJ140" s="1243"/>
      <c r="AK140" s="1242">
        <f>SUM(CE142:CE147)</f>
        <v>0</v>
      </c>
      <c r="AL140" s="1242"/>
      <c r="AM140" s="1264"/>
      <c r="AN140" s="1265">
        <f>SUM(AR142:AR147)</f>
        <v>0</v>
      </c>
      <c r="AO140" s="1266"/>
      <c r="AP140" s="1267"/>
      <c r="AQ140" s="1266">
        <f>SUM(AS142:AS147)</f>
        <v>0</v>
      </c>
      <c r="AR140" s="1266"/>
      <c r="AS140" s="1268"/>
      <c r="AT140" s="1314" t="str">
        <f>IF(A140="","",VLOOKUP(A140,'[60]Протокол команд'!A:Z,14,FALSE))</f>
        <v/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 t="str">
        <f>IF(O142="","",SUM(AF142:AF147))</f>
        <v/>
      </c>
      <c r="CD140" s="1256" t="str">
        <f>IF(CC140="","","-")</f>
        <v/>
      </c>
      <c r="CE140" s="1258" t="str">
        <f>IF(O142="","",SUM(AG142:AG147))</f>
        <v/>
      </c>
      <c r="CP140" s="32"/>
      <c r="CQ140" s="32"/>
    </row>
    <row r="141" spans="1:95" s="31" customFormat="1" ht="13.5" customHeight="1" x14ac:dyDescent="0.2">
      <c r="A141" s="40"/>
      <c r="B141" s="40"/>
      <c r="C141" s="1226"/>
      <c r="D141" s="1229" t="str">
        <f>IF(A141="","",VLOOKUP(A141,СписокКМ!D:I,2,FALSE))</f>
        <v/>
      </c>
      <c r="E141" s="1230" t="str">
        <f>IF(B141="","",VLOOKUP(B141,СписокКМ!E:J,2,FALSE))</f>
        <v/>
      </c>
      <c r="F141" s="1233" t="str">
        <f>IF(C141="","",VLOOKUP(C141,СписокКМ!F:K,2,FALSE))</f>
        <v/>
      </c>
      <c r="G141" s="1234" t="str">
        <f>IF(D141="","",VLOOKUP(D141,СписокКМ!G:L,2,FALSE))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x14ac:dyDescent="0.2">
      <c r="A142" s="43"/>
      <c r="B142" s="44"/>
      <c r="C142" s="580">
        <v>1</v>
      </c>
      <c r="D142" s="46" t="str">
        <f>IF(A142="","",VLOOKUP(A142,СписокКМ!D:I,2,FALSE))</f>
        <v/>
      </c>
      <c r="E142" s="47"/>
      <c r="F142" s="48" t="str">
        <f>IF(B142="","",VLOOKUP(B142,СписокКМ!D:I,2,FALSE))</f>
        <v/>
      </c>
      <c r="G142" s="49"/>
      <c r="H142" s="50"/>
      <c r="I142" s="51"/>
      <c r="J142" s="51"/>
      <c r="K142" s="51"/>
      <c r="L142" s="51"/>
      <c r="M142" s="51"/>
      <c r="N142" s="52"/>
      <c r="O142" s="53" t="str">
        <f>IF(I142="","",IF(I142="0",1000,IF(I142="-0",-1000,I142*1)))</f>
        <v/>
      </c>
      <c r="P142" s="53" t="str">
        <f t="shared" ref="P142:S143" si="87">IF(J142="","",IF(J142="0",1000,IF(J142="-0",-1000,J142*1)))</f>
        <v/>
      </c>
      <c r="Q142" s="53" t="str">
        <f t="shared" si="87"/>
        <v/>
      </c>
      <c r="R142" s="53" t="str">
        <f t="shared" si="87"/>
        <v/>
      </c>
      <c r="S142" s="54" t="str">
        <f t="shared" si="87"/>
        <v/>
      </c>
      <c r="T142" s="55" t="str">
        <f t="shared" ref="T142:X143" si="88">IF(O142="","",IF(O142&gt;0,1,0))</f>
        <v/>
      </c>
      <c r="U142" s="56" t="str">
        <f t="shared" si="88"/>
        <v/>
      </c>
      <c r="V142" s="56" t="str">
        <f t="shared" si="88"/>
        <v/>
      </c>
      <c r="W142" s="56" t="str">
        <f t="shared" si="88"/>
        <v/>
      </c>
      <c r="X142" s="56" t="str">
        <f t="shared" si="88"/>
        <v/>
      </c>
      <c r="Y142" s="57" t="str">
        <f t="shared" ref="Y142:AC143" si="89">IF(O142="","",IF(O142&lt;0,1,0))</f>
        <v/>
      </c>
      <c r="Z142" s="57" t="str">
        <f t="shared" si="89"/>
        <v/>
      </c>
      <c r="AA142" s="57" t="str">
        <f t="shared" si="89"/>
        <v/>
      </c>
      <c r="AB142" s="57" t="str">
        <f t="shared" si="89"/>
        <v/>
      </c>
      <c r="AC142" s="57" t="str">
        <f t="shared" si="89"/>
        <v/>
      </c>
      <c r="AD142" s="58" t="str">
        <f>IF(CC142="","",IF(CC142&gt;CE142,1,-1))</f>
        <v/>
      </c>
      <c r="AE142" s="58" t="str">
        <f>IF(CC142="","",IF(CC142&lt;CE142,1,-1))</f>
        <v/>
      </c>
      <c r="AF142" s="59">
        <f>IF(CC142&gt;CE142,1,0)</f>
        <v>0</v>
      </c>
      <c r="AG142" s="60">
        <f>IF(CE142&gt;CC142,1,0)</f>
        <v>0</v>
      </c>
      <c r="AH142" s="61" t="str">
        <f>IF(O142="","",AX142*1)</f>
        <v/>
      </c>
      <c r="AI142" s="62" t="str">
        <f>IF(P142="","",BE142*1)</f>
        <v/>
      </c>
      <c r="AJ142" s="62" t="str">
        <f>IF(Q142="","",BL142*1)</f>
        <v/>
      </c>
      <c r="AK142" s="62" t="str">
        <f>IF(R142="","",BS142*1)</f>
        <v/>
      </c>
      <c r="AL142" s="62" t="str">
        <f>IF(S142="","",BZ142*1)</f>
        <v/>
      </c>
      <c r="AM142" s="63" t="str">
        <f>IF(O142="","",AZ142*1)</f>
        <v/>
      </c>
      <c r="AN142" s="63" t="str">
        <f>IF(P142="","",BG142*1)</f>
        <v/>
      </c>
      <c r="AO142" s="63" t="str">
        <f>IF(Q142="","",BN142*1)</f>
        <v/>
      </c>
      <c r="AP142" s="63" t="str">
        <f>IF(R142="","",BU142*1)</f>
        <v/>
      </c>
      <c r="AQ142" s="63" t="str">
        <f>IF(S142="","",CB142*1)</f>
        <v/>
      </c>
      <c r="AR142" s="64">
        <f>SUM(AH142:AL142)</f>
        <v>0</v>
      </c>
      <c r="AS142" s="65">
        <f>SUM(AM142:AQ142)</f>
        <v>0</v>
      </c>
      <c r="AT142" s="66">
        <f>IF(O142=1000,11,IF(O142=-1000,0,IF(O142&gt;0,11,IF(O142&lt;0,(-O142),"0"))))</f>
        <v>11</v>
      </c>
      <c r="AU142" s="67" t="str">
        <f>IF(O142=1000,0,IF(O142=-1000,11,IF(O142&lt;-9,-(O142-2),IF(O142&gt;0,(O142),"0"))))</f>
        <v/>
      </c>
      <c r="AV142" s="66" t="e">
        <f>IF(O142=1000,11,IF(O142=-1000,0,IF(O142&lt;9,11,IF(O142&gt;9,(O142+2),"0"))))</f>
        <v>#VALUE!</v>
      </c>
      <c r="AW142" s="67" t="str">
        <f>IF(O142=1000,0,IF(O142=-1000,11,IF(O142&lt;0,11,IF(O142&gt;0,(O142),"0"))))</f>
        <v/>
      </c>
      <c r="AX142" s="68" t="str">
        <f>IF(O142="","",IF(O142&gt;9,AV142,AT142))</f>
        <v/>
      </c>
      <c r="AY142" s="69" t="str">
        <f>IF(O142="","","-")</f>
        <v/>
      </c>
      <c r="AZ142" s="70" t="str">
        <f>IF(O142="","",IF(O142&lt;-9,AU142,AW142))</f>
        <v/>
      </c>
      <c r="BA142" s="66" t="e">
        <f>IF(P142=1000,11,IF(P142=-1000,0,IF(P142&gt;9,(P142+2),IF(P142&lt;0,(-P142),"0"))))</f>
        <v>#VALUE!</v>
      </c>
      <c r="BB142" s="67" t="str">
        <f>IF(P142=1000,0,IF(P142=-1000,11,IF(P142&lt;-9,-(P142-2),IF(P142&gt;0,(P142),"0"))))</f>
        <v/>
      </c>
      <c r="BC142" s="67">
        <f>IF(P142=1000,11,IF(P142=-1000,0,IF(P142&gt;0,11,IF(P142&lt;0,(-P142),"0"))))</f>
        <v>11</v>
      </c>
      <c r="BD142" s="67" t="str">
        <f>IF(P142=1000,0,IF(P142=-1000,11,IF(P142&lt;0,11,IF(P142&gt;0,(P142),"0"))))</f>
        <v/>
      </c>
      <c r="BE142" s="68" t="str">
        <f>IF(P142="","",IF(P142&gt;9,BA142,BC142))</f>
        <v/>
      </c>
      <c r="BF142" s="69" t="str">
        <f>IF(P142="","","-")</f>
        <v/>
      </c>
      <c r="BG142" s="70" t="str">
        <f>IF(P142="","",IF(P142&lt;-9,BB142,BD142))</f>
        <v/>
      </c>
      <c r="BH142" s="66" t="e">
        <f>IF(Q142=1000,11,IF(Q142=-1000,0,IF(Q142&gt;9,(Q142+2),IF(Q142&lt;0,(-Q142),"0"))))</f>
        <v>#VALUE!</v>
      </c>
      <c r="BI142" s="67" t="str">
        <f>IF(Q142=1000,0,IF(Q142=-1000,11,IF(Q142&lt;-9,-(Q142-2),IF(Q142&gt;0,(Q142),"0"))))</f>
        <v/>
      </c>
      <c r="BJ142" s="67">
        <f>IF(Q142=1000,11,IF(Q142=-1000,0,IF(Q142&gt;0,11,IF(Q142&lt;0,(-Q142),"0"))))</f>
        <v>11</v>
      </c>
      <c r="BK142" s="67" t="str">
        <f>IF(Q142=1000,0,IF(Q142=-1000,11,IF(Q142&lt;0,11,IF(Q142&gt;0,(Q142),"0"))))</f>
        <v/>
      </c>
      <c r="BL142" s="68" t="str">
        <f>IF(Q142="","",IF(Q142&gt;9,BH142,BJ142))</f>
        <v/>
      </c>
      <c r="BM142" s="69" t="str">
        <f>IF(Q142="","","-")</f>
        <v/>
      </c>
      <c r="BN142" s="70" t="str">
        <f>IF(Q142="","",IF(Q142&lt;-9,BI142,BK142))</f>
        <v/>
      </c>
      <c r="BO142" s="67" t="e">
        <f>IF(R142=1000,11,IF(R142=-1000,0,IF(R142&gt;9,(R142+2),IF(R142&lt;0,(-R142),"0"))))</f>
        <v>#VALUE!</v>
      </c>
      <c r="BP142" s="67" t="str">
        <f>IF(R142=1000,0,IF(R142=-1000,11,IF(R142&lt;-9,-(R142-2),IF(R142&gt;0,(R142),"0"))))</f>
        <v/>
      </c>
      <c r="BQ142" s="67">
        <f>IF(R142=1000,11,IF(R142=-1000,0,IF(R142&gt;0,11,IF(R142&lt;0,(-R142),"0"))))</f>
        <v>11</v>
      </c>
      <c r="BR142" s="67" t="str">
        <f>IF(R142=1000,0,IF(R142=-1000,11,IF(R142&lt;0,11,IF(R142&gt;0,(R142),"0"))))</f>
        <v/>
      </c>
      <c r="BS142" s="68" t="str">
        <f>IF(R142="","",IF(R142&gt;9,BO142,BQ142))</f>
        <v/>
      </c>
      <c r="BT142" s="69" t="str">
        <f>IF(R142="","","-")</f>
        <v/>
      </c>
      <c r="BU142" s="70" t="str">
        <f>IF(R142="","",IF(R142&lt;-9,BP142,BR142))</f>
        <v/>
      </c>
      <c r="BV142" s="67" t="e">
        <f>IF(S142=1000,11,IF(S142=-1000,0,IF(S142&gt;9,(S142+2),IF(S142&lt;0,(-S142),"0"))))</f>
        <v>#VALUE!</v>
      </c>
      <c r="BW142" s="67" t="str">
        <f>IF(S142=1000,0,IF(S142=-1000,11,IF(S142&lt;-9,-(S142-2),IF(S142&gt;0,(S142),"0"))))</f>
        <v/>
      </c>
      <c r="BX142" s="67">
        <f>IF(S142=1000,11,IF(S142=-1000,0,IF(S142&gt;0,11,IF(S142&lt;0,(-S142),"0"))))</f>
        <v>11</v>
      </c>
      <c r="BY142" s="71" t="str">
        <f>IF(S142=1000,0,IF(S142=-1000,11,IF(S142&lt;0,11,IF(S142&gt;0,(S142),"0"))))</f>
        <v/>
      </c>
      <c r="BZ142" s="68" t="str">
        <f>IF(S142="","",IF(S142&gt;9,BV142,BX142))</f>
        <v/>
      </c>
      <c r="CA142" s="69" t="str">
        <f>IF(S142="","","-")</f>
        <v/>
      </c>
      <c r="CB142" s="70" t="str">
        <f>IF(S142="","",IF(S142&lt;-9,BW142,BY142))</f>
        <v/>
      </c>
      <c r="CC142" s="72" t="str">
        <f>IF(O142="","",SUM(T142:X142))</f>
        <v/>
      </c>
      <c r="CD142" s="73" t="str">
        <f>IF(CC142="","","-")</f>
        <v/>
      </c>
      <c r="CE142" s="74" t="str">
        <f>IF(O142="","",SUM(Y142:AC142))</f>
        <v/>
      </c>
      <c r="CP142" s="32"/>
      <c r="CQ142" s="32"/>
    </row>
    <row r="143" spans="1:95" s="31" customFormat="1" ht="15" customHeight="1" x14ac:dyDescent="0.2">
      <c r="A143" s="43"/>
      <c r="B143" s="44"/>
      <c r="C143" s="75">
        <v>2</v>
      </c>
      <c r="D143" s="76" t="str">
        <f>IF(A143="","",VLOOKUP(A143,СписокКМ!D:I,2,FALSE))</f>
        <v/>
      </c>
      <c r="E143" s="47"/>
      <c r="F143" s="77" t="str">
        <f>IF(B143="","",VLOOKUP(B143,СписокКМ!D:I,2,FALSE))</f>
        <v/>
      </c>
      <c r="G143" s="49"/>
      <c r="H143" s="41"/>
      <c r="I143" s="581"/>
      <c r="J143" s="581"/>
      <c r="K143" s="581"/>
      <c r="L143" s="581"/>
      <c r="M143" s="51"/>
      <c r="N143" s="42"/>
      <c r="O143" s="79" t="str">
        <f>IF(I143="","",IF(I143="0",1000,IF(I143="-0",-1000,I143*1)))</f>
        <v/>
      </c>
      <c r="P143" s="79" t="str">
        <f t="shared" si="87"/>
        <v/>
      </c>
      <c r="Q143" s="79" t="str">
        <f t="shared" si="87"/>
        <v/>
      </c>
      <c r="R143" s="79" t="str">
        <f t="shared" si="87"/>
        <v/>
      </c>
      <c r="S143" s="80" t="str">
        <f t="shared" si="87"/>
        <v/>
      </c>
      <c r="T143" s="55" t="str">
        <f t="shared" si="88"/>
        <v/>
      </c>
      <c r="U143" s="56" t="str">
        <f t="shared" si="88"/>
        <v/>
      </c>
      <c r="V143" s="56" t="str">
        <f t="shared" si="88"/>
        <v/>
      </c>
      <c r="W143" s="56" t="str">
        <f t="shared" si="88"/>
        <v/>
      </c>
      <c r="X143" s="56" t="str">
        <f t="shared" si="88"/>
        <v/>
      </c>
      <c r="Y143" s="57" t="str">
        <f t="shared" si="89"/>
        <v/>
      </c>
      <c r="Z143" s="57" t="str">
        <f t="shared" si="89"/>
        <v/>
      </c>
      <c r="AA143" s="57" t="str">
        <f t="shared" si="89"/>
        <v/>
      </c>
      <c r="AB143" s="57" t="str">
        <f t="shared" si="89"/>
        <v/>
      </c>
      <c r="AC143" s="57" t="str">
        <f t="shared" si="89"/>
        <v/>
      </c>
      <c r="AD143" s="58" t="str">
        <f>IF(CC143="","",IF(CC143&gt;CE143,1,-1))</f>
        <v/>
      </c>
      <c r="AE143" s="58" t="str">
        <f>IF(CC143="","",IF(CC143&lt;CE143,1,-1))</f>
        <v/>
      </c>
      <c r="AF143" s="59">
        <f>IF(CC143&gt;CE143,1,0)</f>
        <v>0</v>
      </c>
      <c r="AG143" s="60">
        <f>IF(CE143&gt;CC143,1,0)</f>
        <v>0</v>
      </c>
      <c r="AH143" s="81" t="str">
        <f>IF(O143="","",AX143*1)</f>
        <v/>
      </c>
      <c r="AI143" s="584" t="str">
        <f>IF(P143="","",BE143*1)</f>
        <v/>
      </c>
      <c r="AJ143" s="584" t="str">
        <f>IF(Q143="","",BL143*1)</f>
        <v/>
      </c>
      <c r="AK143" s="584" t="str">
        <f>IF(R143="","",BS143*1)</f>
        <v/>
      </c>
      <c r="AL143" s="584" t="str">
        <f>IF(S143="","",BZ143*1)</f>
        <v/>
      </c>
      <c r="AM143" s="594" t="str">
        <f>IF(O143="","",AZ143*1)</f>
        <v/>
      </c>
      <c r="AN143" s="594" t="str">
        <f>IF(P143="","",BG143*1)</f>
        <v/>
      </c>
      <c r="AO143" s="594" t="str">
        <f>IF(Q143="","",BN143*1)</f>
        <v/>
      </c>
      <c r="AP143" s="594" t="str">
        <f>IF(R143="","",BU143*1)</f>
        <v/>
      </c>
      <c r="AQ143" s="594" t="str">
        <f>IF(S143="","",CB143*1)</f>
        <v/>
      </c>
      <c r="AR143" s="64">
        <f>SUM(AH143:AL143)</f>
        <v>0</v>
      </c>
      <c r="AS143" s="65">
        <f>SUM(AM143:AQ143)</f>
        <v>0</v>
      </c>
      <c r="AT143" s="66">
        <f>IF(O143=1000,11,IF(O143=-1000,0,IF(O143&gt;0,11,IF(O143&lt;0,(-O143),"0"))))</f>
        <v>11</v>
      </c>
      <c r="AU143" s="67" t="str">
        <f>IF(O143=1000,0,IF(O143=-1000,11,IF(O143&lt;-9,-(O143-2),IF(O143&gt;0,(O143),"0"))))</f>
        <v/>
      </c>
      <c r="AV143" s="66" t="e">
        <f>IF(O143=1000,11,IF(O143=-1000,0,IF(O143&gt;9,(O143+2),IF(O143&lt;0,(-O143),"0"))))</f>
        <v>#VALUE!</v>
      </c>
      <c r="AW143" s="67" t="str">
        <f>IF(O143=1000,0,IF(O143=-1000,11,IF(O143&lt;0,11,IF(O143&gt;0,(O143),"0"))))</f>
        <v/>
      </c>
      <c r="AX143" s="593" t="str">
        <f>IF(O143="","",IF(O143&gt;9,AV143,AT143))</f>
        <v/>
      </c>
      <c r="AY143" s="590" t="str">
        <f>IF(O143="","","-")</f>
        <v/>
      </c>
      <c r="AZ143" s="591" t="str">
        <f>IF(O143="","",IF(O143&lt;-9,AU143,AW143))</f>
        <v/>
      </c>
      <c r="BA143" s="66" t="e">
        <f>IF(P143=1000,11,IF(P143=-1000,0,IF(P143&gt;9,(P143+2),IF(P143&lt;0,(-P143),"0"))))</f>
        <v>#VALUE!</v>
      </c>
      <c r="BB143" s="67" t="str">
        <f>IF(P143=1000,0,IF(P143=-1000,11,IF(P143&lt;-9,-(P143-2),IF(P143&gt;0,(P143),"0"))))</f>
        <v/>
      </c>
      <c r="BC143" s="67">
        <f>IF(P143=1000,11,IF(P143=-1000,0,IF(P143&gt;0,11,IF(P143&lt;0,(-P143),"0"))))</f>
        <v>11</v>
      </c>
      <c r="BD143" s="67" t="str">
        <f>IF(P143=1000,0,IF(P143=-1000,11,IF(P143&lt;0,11,IF(P143&gt;0,(P143),"0"))))</f>
        <v/>
      </c>
      <c r="BE143" s="593" t="str">
        <f>IF(P143="","",IF(P143&gt;9,BA143,BC143))</f>
        <v/>
      </c>
      <c r="BF143" s="590" t="str">
        <f>IF(P143="","","-")</f>
        <v/>
      </c>
      <c r="BG143" s="591" t="str">
        <f>IF(P143="","",IF(P143&lt;-9,BB143,BD143))</f>
        <v/>
      </c>
      <c r="BH143" s="66" t="e">
        <f>IF(Q143=1000,11,IF(Q143=-1000,0,IF(Q143&gt;9,(Q143+2),IF(Q143&lt;0,(-Q143),"0"))))</f>
        <v>#VALUE!</v>
      </c>
      <c r="BI143" s="67" t="str">
        <f>IF(Q143=1000,0,IF(Q143=-1000,11,IF(Q143&lt;-9,-(Q143-2),IF(Q143&gt;0,(Q143),"0"))))</f>
        <v/>
      </c>
      <c r="BJ143" s="67">
        <f>IF(Q143=1000,11,IF(Q143=-1000,0,IF(Q143&gt;0,11,IF(Q143&lt;0,(-Q143),"0"))))</f>
        <v>11</v>
      </c>
      <c r="BK143" s="67" t="str">
        <f>IF(Q143=1000,0,IF(Q143=-1000,11,IF(Q143&lt;0,11,IF(Q143&gt;0,(Q143),"0"))))</f>
        <v/>
      </c>
      <c r="BL143" s="593" t="str">
        <f>IF(Q143="","",IF(Q143&gt;9,BH143,BJ143))</f>
        <v/>
      </c>
      <c r="BM143" s="590" t="str">
        <f>IF(Q143="","","-")</f>
        <v/>
      </c>
      <c r="BN143" s="591" t="str">
        <f>IF(Q143="","",IF(Q143&lt;-9,BI143,BK143))</f>
        <v/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593" t="str">
        <f>IF(R143="","",IF(R143&gt;9,BO143,BQ143))</f>
        <v/>
      </c>
      <c r="BT143" s="590" t="str">
        <f>IF(R143="","","-")</f>
        <v/>
      </c>
      <c r="BU143" s="591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593" t="str">
        <f>IF(S143="","",IF(S143&gt;9,BV143,BX143))</f>
        <v/>
      </c>
      <c r="CA143" s="590" t="str">
        <f>IF(S143="","","-")</f>
        <v/>
      </c>
      <c r="CB143" s="591" t="str">
        <f>IF(S143="","",IF(S143&lt;-9,BW143,BY143))</f>
        <v/>
      </c>
      <c r="CC143" s="596" t="str">
        <f>IF(O143="","",SUM(T143:X143))</f>
        <v/>
      </c>
      <c r="CD143" s="582" t="str">
        <f>IF(CC143="","","-")</f>
        <v/>
      </c>
      <c r="CE143" s="597" t="str">
        <f>IF(O143="","",SUM(Y143:AC143))</f>
        <v/>
      </c>
      <c r="CP143" s="32"/>
      <c r="CQ143" s="32"/>
    </row>
    <row r="144" spans="1:95" s="31" customFormat="1" ht="15" customHeight="1" x14ac:dyDescent="0.2">
      <c r="A144" s="43"/>
      <c r="B144" s="44"/>
      <c r="C144" s="1250">
        <v>3</v>
      </c>
      <c r="D144" s="76" t="str">
        <f>IF(A144="","",VLOOKUP(A144,СписокКМ!D:I,2,FALSE))</f>
        <v/>
      </c>
      <c r="E144" s="47"/>
      <c r="F144" s="77" t="str">
        <f>IF(B144="","",VLOOKUP(B144,СписокКМ!D:I,2,FALSE))</f>
        <v/>
      </c>
      <c r="G144" s="49"/>
      <c r="H144" s="41"/>
      <c r="I144" s="1252"/>
      <c r="J144" s="1252"/>
      <c r="K144" s="1252"/>
      <c r="L144" s="1252"/>
      <c r="M144" s="1252"/>
      <c r="N144" s="42"/>
      <c r="O144" s="1244" t="str">
        <f>IF(I144="","",IF(I144="0",1000,IF(I144="-0",-1000,I144*1)))</f>
        <v/>
      </c>
      <c r="P144" s="1244" t="str">
        <f>IF(J144="","",IF(J144="0",1000,IF(J144="-0",-1000,J144*1)))</f>
        <v/>
      </c>
      <c r="Q144" s="1244" t="str">
        <f>IF(K144="","",IF(K144="0",1000,IF(K144="-0",-1000,K144*1)))</f>
        <v/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 t="str">
        <f>IF(O144="","",IF(O144&gt;0,1,0))</f>
        <v/>
      </c>
      <c r="U144" s="1284" t="str">
        <f>IF(P144="","",IF(P144&gt;0,1,0))</f>
        <v/>
      </c>
      <c r="V144" s="1284" t="str">
        <f>IF(Q144="","",IF(Q144&gt;0,1,0))</f>
        <v/>
      </c>
      <c r="W144" s="1284" t="str">
        <f>IF(R144="","",IF(R144&gt;0,1,0))</f>
        <v/>
      </c>
      <c r="X144" s="1284" t="str">
        <f>IF(S144="","",IF(S144&gt;0,1,0))</f>
        <v/>
      </c>
      <c r="Y144" s="1278" t="str">
        <f>IF(O144="","",IF(O144&lt;0,1,0))</f>
        <v/>
      </c>
      <c r="Z144" s="1278" t="str">
        <f>IF(P144="","",IF(P144&lt;0,1,0))</f>
        <v/>
      </c>
      <c r="AA144" s="1278" t="str">
        <f>IF(Q144="","",IF(Q144&lt;0,1,0))</f>
        <v/>
      </c>
      <c r="AB144" s="1278" t="str">
        <f>IF(R144="","",IF(R144&lt;0,1,0))</f>
        <v/>
      </c>
      <c r="AC144" s="1278" t="str">
        <f>IF(S144="","",IF(S144&lt;0,1,0))</f>
        <v/>
      </c>
      <c r="AD144" s="1280" t="str">
        <f>IF(CC144="","",IF(CC144&gt;CE144,1,-1))</f>
        <v/>
      </c>
      <c r="AE144" s="1280" t="str">
        <f>IF(CC144="","",IF(CC144&lt;CE144,1,-1))</f>
        <v/>
      </c>
      <c r="AF144" s="1282">
        <f>IF(CC144&gt;CE144,1,0)</f>
        <v>0</v>
      </c>
      <c r="AG144" s="1272">
        <f>IF(CE144&gt;CC144,1,0)</f>
        <v>0</v>
      </c>
      <c r="AH144" s="1274" t="str">
        <f>IF(O144="","",AX144*1)</f>
        <v/>
      </c>
      <c r="AI144" s="1276" t="str">
        <f>IF(P144="","",BE144*1)</f>
        <v/>
      </c>
      <c r="AJ144" s="1276" t="str">
        <f>IF(Q144="","",BL144*1)</f>
        <v/>
      </c>
      <c r="AK144" s="1276" t="str">
        <f>IF(R144="","",BS144*1)</f>
        <v/>
      </c>
      <c r="AL144" s="1276" t="str">
        <f>IF(S144="","",BZ144*1)</f>
        <v/>
      </c>
      <c r="AM144" s="1298" t="str">
        <f>IF(O144="","",AZ144*1)</f>
        <v/>
      </c>
      <c r="AN144" s="1298" t="str">
        <f>IF(P144="","",BG144*1)</f>
        <v/>
      </c>
      <c r="AO144" s="1298" t="str">
        <f>IF(Q144="","",BN144*1)</f>
        <v/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11</v>
      </c>
      <c r="AU144" s="1286" t="str">
        <f>IF(O144=1000,0,IF(O144=-1000,11,IF(O144&lt;-9,-(O144-2),IF(O144&gt;0,(O144),"0"))))</f>
        <v/>
      </c>
      <c r="AV144" s="1286" t="e">
        <f>IF(O144=1000,11,IF(O144=-1000,0,IF(O144&gt;9,(O144+2),IF(O144&lt;0,(-O144),"0"))))</f>
        <v>#VALUE!</v>
      </c>
      <c r="AW144" s="1286" t="str">
        <f>IF(O144=1000,0,IF(O144=-1000,11,IF(O144&lt;0,11,IF(O144&gt;0,(O144),"0"))))</f>
        <v/>
      </c>
      <c r="AX144" s="1296" t="str">
        <f>IF(O144="","",IF(O144&gt;9,AV144,AT144))</f>
        <v/>
      </c>
      <c r="AY144" s="1288" t="str">
        <f>IF(O144="","","-")</f>
        <v/>
      </c>
      <c r="AZ144" s="1290" t="str">
        <f>IF(O144="","",IF(O144&lt;-9,AU144,AW144))</f>
        <v/>
      </c>
      <c r="BA144" s="1286" t="e">
        <f>IF(P144=1000,11,IF(P144=-1000,0,IF(P144&gt;9,(P144+2),IF(P144&lt;0,(-P144),"0"))))</f>
        <v>#VALUE!</v>
      </c>
      <c r="BB144" s="1286" t="str">
        <f>IF(P144=1000,0,IF(P144=-1000,11,IF(P144&lt;-9,-(P144-2),IF(P144&gt;0,(P144),"0"))))</f>
        <v/>
      </c>
      <c r="BC144" s="1286">
        <f>IF(P144=1000,11,IF(P144=-1000,0,IF(P144&gt;0,11,IF(P144&lt;0,(-P144),"0"))))</f>
        <v>11</v>
      </c>
      <c r="BD144" s="1286" t="str">
        <f>IF(P144=1000,0,IF(P144=-1000,11,IF(P144&lt;0,11,IF(P144&gt;0,(P144),"0"))))</f>
        <v/>
      </c>
      <c r="BE144" s="1296" t="str">
        <f>IF(P144="","",IF(P144&gt;9,BA144,BC144))</f>
        <v/>
      </c>
      <c r="BF144" s="1288" t="str">
        <f>IF(P144="","","-")</f>
        <v/>
      </c>
      <c r="BG144" s="1290" t="str">
        <f>IF(P144="","",IF(P144&lt;-9,BB144,BD144))</f>
        <v/>
      </c>
      <c r="BH144" s="1286" t="e">
        <f>IF(Q144=1000,11,IF(Q144=-1000,0,IF(Q144&gt;9,(Q144+2),IF(Q144&lt;0,(-Q144),"0"))))</f>
        <v>#VALUE!</v>
      </c>
      <c r="BI144" s="1286" t="str">
        <f>IF(Q144=1000,0,IF(Q144=-1000,11,IF(Q144&lt;-9,-(Q144-2),IF(Q144&gt;0,(Q144),"0"))))</f>
        <v/>
      </c>
      <c r="BJ144" s="1286">
        <f>IF(Q144=1000,11,IF(Q144=-1000,0,IF(Q144&gt;0,11,IF(Q144&lt;0,(-Q144),"0"))))</f>
        <v>11</v>
      </c>
      <c r="BK144" s="1286" t="str">
        <f>IF(Q144=1000,0,IF(Q144=-1000,11,IF(Q144&lt;0,11,IF(Q144&gt;0,(Q144),"0"))))</f>
        <v/>
      </c>
      <c r="BL144" s="1296" t="str">
        <f>IF(Q144="","",IF(Q144&gt;9,BH144,BJ144))</f>
        <v/>
      </c>
      <c r="BM144" s="1288" t="str">
        <f>IF(Q144="","","-")</f>
        <v/>
      </c>
      <c r="BN144" s="1290" t="str">
        <f>IF(Q144="","",IF(Q144&lt;-9,BI144,BK144))</f>
        <v/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 t="str">
        <f>IF(R144="","",IF(R144&gt;9,BO144,BQ144))</f>
        <v/>
      </c>
      <c r="BT144" s="1288" t="str">
        <f>IF(R144="","","-")</f>
        <v/>
      </c>
      <c r="BU144" s="1290" t="str">
        <f>IF(R144="","",IF(R144&lt;-9,BP144,BR144))</f>
        <v/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 t="str">
        <f>IF(O144="","",SUM(T144:X145))</f>
        <v/>
      </c>
      <c r="CD144" s="1304" t="str">
        <f>IF(CC144="","","-")</f>
        <v/>
      </c>
      <c r="CE144" s="1306" t="str">
        <f>IF(O144="","",SUM(Y144:AC145))</f>
        <v/>
      </c>
      <c r="CP144" s="32"/>
      <c r="CQ144" s="32"/>
    </row>
    <row r="145" spans="1:95" s="31" customFormat="1" ht="15" customHeight="1" x14ac:dyDescent="0.2">
      <c r="A145" s="43"/>
      <c r="B145" s="44"/>
      <c r="C145" s="1251"/>
      <c r="D145" s="46" t="str">
        <f>IF(A145="","",VLOOKUP(A145,СписокКМ!D:I,2,FALSE))</f>
        <v/>
      </c>
      <c r="E145" s="47"/>
      <c r="F145" s="48" t="str">
        <f>IF(B145="","",VLOOKUP(B145,СписокКМ!D:I,2,FALSE))</f>
        <v/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x14ac:dyDescent="0.2">
      <c r="A146" s="99" t="str">
        <f>IF(A142="","",A142)</f>
        <v/>
      </c>
      <c r="B146" s="99" t="str">
        <f>IF(B142="","",B143)</f>
        <v/>
      </c>
      <c r="C146" s="75">
        <v>4</v>
      </c>
      <c r="D146" s="100" t="str">
        <f>IF(A146="","",VLOOKUP(A146,СписокКМ!D:I,2,FALSE))</f>
        <v/>
      </c>
      <c r="E146" s="101"/>
      <c r="F146" s="77" t="str">
        <f>IF(B146="","",VLOOKUP(B146,СписокКМ!D:I,2,FALSE))</f>
        <v/>
      </c>
      <c r="G146" s="102"/>
      <c r="H146" s="41"/>
      <c r="I146" s="581"/>
      <c r="J146" s="581"/>
      <c r="K146" s="581"/>
      <c r="L146" s="581"/>
      <c r="M146" s="581"/>
      <c r="N146" s="42"/>
      <c r="O146" s="79" t="str">
        <f>IF(I146="","",IF(I146="0",1000,IF(I146="-0",-1000,I146*1)))</f>
        <v/>
      </c>
      <c r="P146" s="79" t="str">
        <f t="shared" ref="P146:S147" si="90">IF(J146="","",IF(J146="0",1000,IF(J146="-0",-1000,J146*1)))</f>
        <v/>
      </c>
      <c r="Q146" s="79" t="str">
        <f t="shared" si="90"/>
        <v/>
      </c>
      <c r="R146" s="79" t="str">
        <f t="shared" si="90"/>
        <v/>
      </c>
      <c r="S146" s="80" t="str">
        <f t="shared" si="90"/>
        <v/>
      </c>
      <c r="T146" s="579" t="str">
        <f t="shared" ref="T146:X147" si="91">IF(O146="","",IF(O146&gt;0,1,0))</f>
        <v/>
      </c>
      <c r="U146" s="588" t="str">
        <f t="shared" si="91"/>
        <v/>
      </c>
      <c r="V146" s="588" t="str">
        <f t="shared" si="91"/>
        <v/>
      </c>
      <c r="W146" s="588" t="str">
        <f t="shared" si="91"/>
        <v/>
      </c>
      <c r="X146" s="588" t="str">
        <f t="shared" si="91"/>
        <v/>
      </c>
      <c r="Y146" s="585" t="str">
        <f t="shared" ref="Y146:AC147" si="92">IF(O146="","",IF(O146&lt;0,1,0))</f>
        <v/>
      </c>
      <c r="Z146" s="585" t="str">
        <f t="shared" si="92"/>
        <v/>
      </c>
      <c r="AA146" s="585" t="str">
        <f t="shared" si="92"/>
        <v/>
      </c>
      <c r="AB146" s="585" t="str">
        <f t="shared" si="92"/>
        <v/>
      </c>
      <c r="AC146" s="585" t="str">
        <f t="shared" si="92"/>
        <v/>
      </c>
      <c r="AD146" s="586" t="str">
        <f>IF(CC146="","",IF(CC146&gt;CE146,1,-1))</f>
        <v/>
      </c>
      <c r="AE146" s="586" t="str">
        <f>IF(CC146="","",IF(CC146&lt;CE146,1,-1))</f>
        <v/>
      </c>
      <c r="AF146" s="587">
        <f>IF(CC146&gt;CE146,1,0)</f>
        <v>0</v>
      </c>
      <c r="AG146" s="583">
        <f>IF(CE146&gt;CC146,1,0)</f>
        <v>0</v>
      </c>
      <c r="AH146" s="81" t="str">
        <f>IF(O146="","",AX146*1)</f>
        <v/>
      </c>
      <c r="AI146" s="584" t="str">
        <f>IF(P146="","",BE146*1)</f>
        <v/>
      </c>
      <c r="AJ146" s="584" t="str">
        <f>IF(Q146="","",BL146*1)</f>
        <v/>
      </c>
      <c r="AK146" s="584" t="str">
        <f>IF(R146="","",BS146*1)</f>
        <v/>
      </c>
      <c r="AL146" s="584" t="str">
        <f>IF(S146="","",BZ146*1)</f>
        <v/>
      </c>
      <c r="AM146" s="594" t="str">
        <f>IF(O146="","",AZ146*1)</f>
        <v/>
      </c>
      <c r="AN146" s="594" t="str">
        <f>IF(P146="","",BG146*1)</f>
        <v/>
      </c>
      <c r="AO146" s="594" t="str">
        <f>IF(Q146="","",BN146*1)</f>
        <v/>
      </c>
      <c r="AP146" s="594" t="str">
        <f>IF(R146="","",BU146*1)</f>
        <v/>
      </c>
      <c r="AQ146" s="594" t="str">
        <f>IF(S146="","",CB146*1)</f>
        <v/>
      </c>
      <c r="AR146" s="595">
        <f>SUM(AH146:AL146)</f>
        <v>0</v>
      </c>
      <c r="AS146" s="592">
        <f>SUM(AM146:AQ146)</f>
        <v>0</v>
      </c>
      <c r="AT146" s="111">
        <f>IF(O146=1000,11,IF(O146=-1000,0,IF(O146&gt;0,11,IF(O146&lt;0,(-O146),"0"))))</f>
        <v>11</v>
      </c>
      <c r="AU146" s="589" t="str">
        <f>IF(O146=1000,0,IF(O146=-1000,11,IF(O146&lt;-9,-(O146-2),IF(O146&gt;0,(O146),"0"))))</f>
        <v/>
      </c>
      <c r="AV146" s="111" t="e">
        <f>IF(O146=1000,11,IF(O146=-1000,0,IF(O146&gt;9,(O146+2),IF(O146&lt;0,(-O146),"0"))))</f>
        <v>#VALUE!</v>
      </c>
      <c r="AW146" s="589" t="str">
        <f>IF(O146=1000,0,IF(O146=-1000,11,IF(O146&lt;0,11,IF(O146&gt;0,(O146),"0"))))</f>
        <v/>
      </c>
      <c r="AX146" s="593" t="str">
        <f>IF(O146="","",IF(O146&gt;9,AV146,AT146))</f>
        <v/>
      </c>
      <c r="AY146" s="590" t="str">
        <f>IF(O146="","","-")</f>
        <v/>
      </c>
      <c r="AZ146" s="591" t="str">
        <f>IF(O146="","",IF(O146&lt;-9,AU146,AW146))</f>
        <v/>
      </c>
      <c r="BA146" s="111" t="e">
        <f>IF(P146=1000,11,IF(P146=-1000,0,IF(P146&gt;9,(P146+2),IF(P146&lt;0,(-P146),"0"))))</f>
        <v>#VALUE!</v>
      </c>
      <c r="BB146" s="589" t="str">
        <f>IF(P146=1000,0,IF(P146=-1000,11,IF(P146&lt;-9,-(P146-2),IF(P146&gt;0,(P146),"0"))))</f>
        <v/>
      </c>
      <c r="BC146" s="589">
        <f>IF(P146=1000,11,IF(P146=-1000,0,IF(P146&gt;0,11,IF(P146&lt;0,(-P146),"0"))))</f>
        <v>11</v>
      </c>
      <c r="BD146" s="589" t="str">
        <f>IF(P146=1000,0,IF(P146=-1000,11,IF(P146&lt;0,11,IF(P146&gt;0,(P146),"0"))))</f>
        <v/>
      </c>
      <c r="BE146" s="593" t="str">
        <f>IF(P146="","",IF(P146&gt;9,BA146,BC146))</f>
        <v/>
      </c>
      <c r="BF146" s="590" t="str">
        <f>IF(P146="","","-")</f>
        <v/>
      </c>
      <c r="BG146" s="591" t="str">
        <f>IF(P146="","",IF(P146&lt;-9,BB146,BD146))</f>
        <v/>
      </c>
      <c r="BH146" s="111" t="e">
        <f>IF(Q146=1000,11,IF(Q146=-1000,0,IF(Q146&gt;9,(Q146+2),IF(Q146&lt;0,(-Q146),"0"))))</f>
        <v>#VALUE!</v>
      </c>
      <c r="BI146" s="589" t="str">
        <f>IF(Q146=1000,0,IF(Q146=-1000,11,IF(Q146&lt;-9,-(Q146-2),IF(Q146&gt;0,(Q146),"0"))))</f>
        <v/>
      </c>
      <c r="BJ146" s="589">
        <f>IF(Q146=1000,11,IF(Q146=-1000,0,IF(Q146&gt;0,11,IF(Q146&lt;0,(-Q146),"0"))))</f>
        <v>11</v>
      </c>
      <c r="BK146" s="589" t="str">
        <f>IF(Q146=1000,0,IF(Q146=-1000,11,IF(Q146&lt;0,11,IF(Q146&gt;0,(Q146),"0"))))</f>
        <v/>
      </c>
      <c r="BL146" s="593" t="str">
        <f>IF(Q146="","",IF(Q146&gt;9,BH146,BJ146))</f>
        <v/>
      </c>
      <c r="BM146" s="590" t="str">
        <f>IF(Q146="","","-")</f>
        <v/>
      </c>
      <c r="BN146" s="591" t="str">
        <f>IF(Q146="","",IF(Q146&lt;-9,BI146,BK146))</f>
        <v/>
      </c>
      <c r="BO146" s="589" t="e">
        <f>IF(R146=1000,11,IF(R146=-1000,0,IF(R146&gt;9,(R146+2),IF(R146&lt;0,(-R146),"0"))))</f>
        <v>#VALUE!</v>
      </c>
      <c r="BP146" s="589" t="str">
        <f>IF(R146=1000,0,IF(R146=-1000,11,IF(R146&lt;-9,-(R146-2),IF(R146&gt;0,(R146),"0"))))</f>
        <v/>
      </c>
      <c r="BQ146" s="589">
        <f>IF(R146=1000,11,IF(R146=-1000,0,IF(R146&gt;0,11,IF(R146&lt;0,(-R146),"0"))))</f>
        <v>11</v>
      </c>
      <c r="BR146" s="589" t="str">
        <f>IF(R146=1000,0,IF(R146=-1000,11,IF(R146&lt;0,11,IF(R146&gt;0,(R146),"0"))))</f>
        <v/>
      </c>
      <c r="BS146" s="593" t="str">
        <f>IF(R146="","",IF(R146&gt;9,BO146,BQ146))</f>
        <v/>
      </c>
      <c r="BT146" s="590" t="str">
        <f>IF(R146="","","-")</f>
        <v/>
      </c>
      <c r="BU146" s="591" t="str">
        <f>IF(R146="","",IF(R146&lt;-9,BP146,BR146))</f>
        <v/>
      </c>
      <c r="BV146" s="589" t="e">
        <f>IF(S146=1000,11,IF(S146=-1000,0,IF(S146&gt;9,(S146+2),IF(S146&lt;0,(-S146),"0"))))</f>
        <v>#VALUE!</v>
      </c>
      <c r="BW146" s="589" t="str">
        <f>IF(S146=1000,0,IF(S146=-1000,11,IF(S146&lt;-9,-(S146-2),IF(S146&gt;0,(S146),"0"))))</f>
        <v/>
      </c>
      <c r="BX146" s="589">
        <f>IF(S146=1000,11,IF(S146=-1000,0,IF(S146&gt;0,11,IF(S146&lt;0,(-S146),"0"))))</f>
        <v>11</v>
      </c>
      <c r="BY146" s="113" t="str">
        <f>IF(S146=1000,0,IF(S146=-1000,11,IF(S146&lt;0,11,IF(S146&gt;0,(S146),"0"))))</f>
        <v/>
      </c>
      <c r="BZ146" s="593" t="str">
        <f>IF(S146="","",IF(S146&gt;9,BV146,BX146))</f>
        <v/>
      </c>
      <c r="CA146" s="590" t="str">
        <f>IF(S146="","","-")</f>
        <v/>
      </c>
      <c r="CB146" s="591" t="str">
        <f>IF(S146="","",IF(S146&lt;-9,BW146,BY146))</f>
        <v/>
      </c>
      <c r="CC146" s="596" t="str">
        <f>IF(O146="","",SUM(T146:X146))</f>
        <v/>
      </c>
      <c r="CD146" s="582" t="str">
        <f>IF(CC146="","","-")</f>
        <v/>
      </c>
      <c r="CE146" s="597" t="str">
        <f>IF(O146="","",SUM(Y146:AC146))</f>
        <v/>
      </c>
      <c r="CP146" s="32"/>
      <c r="CQ146" s="32"/>
    </row>
    <row r="147" spans="1:95" s="31" customFormat="1" ht="15" customHeight="1" thickBot="1" x14ac:dyDescent="0.25">
      <c r="A147" s="99" t="str">
        <f>IF(A142="","",A143)</f>
        <v/>
      </c>
      <c r="B147" s="99" t="str">
        <f>IF(B142="","",B142)</f>
        <v/>
      </c>
      <c r="C147" s="114">
        <v>5</v>
      </c>
      <c r="D147" s="115" t="str">
        <f>IF(A147="","",VLOOKUP(A147,СписокКМ!D:I,2,FALSE))</f>
        <v/>
      </c>
      <c r="E147" s="116"/>
      <c r="F147" s="117" t="str">
        <f>IF(B147="","",VLOOKUP(B147,СписокКМ!D:I,2,FALSE))</f>
        <v/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90"/>
        <v/>
      </c>
      <c r="Q147" s="123" t="str">
        <f t="shared" si="90"/>
        <v/>
      </c>
      <c r="R147" s="123" t="str">
        <f t="shared" si="90"/>
        <v/>
      </c>
      <c r="S147" s="124" t="str">
        <f t="shared" si="90"/>
        <v/>
      </c>
      <c r="T147" s="125" t="str">
        <f t="shared" si="91"/>
        <v/>
      </c>
      <c r="U147" s="126" t="str">
        <f t="shared" si="91"/>
        <v/>
      </c>
      <c r="V147" s="126" t="str">
        <f t="shared" si="91"/>
        <v/>
      </c>
      <c r="W147" s="126" t="str">
        <f t="shared" si="91"/>
        <v/>
      </c>
      <c r="X147" s="126" t="str">
        <f t="shared" si="91"/>
        <v/>
      </c>
      <c r="Y147" s="127" t="str">
        <f t="shared" si="92"/>
        <v/>
      </c>
      <c r="Z147" s="127" t="str">
        <f t="shared" si="92"/>
        <v/>
      </c>
      <c r="AA147" s="127" t="str">
        <f t="shared" si="92"/>
        <v/>
      </c>
      <c r="AB147" s="127" t="str">
        <f t="shared" si="92"/>
        <v/>
      </c>
      <c r="AC147" s="127" t="str">
        <f t="shared" si="92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s="31" customFormat="1" ht="15" customHeight="1" thickBot="1" x14ac:dyDescent="0.25">
      <c r="A148" s="145"/>
      <c r="B148" s="145"/>
      <c r="C148" s="145"/>
      <c r="D148" s="146"/>
      <c r="E148" s="147"/>
      <c r="F148" s="148"/>
      <c r="G148" s="149"/>
      <c r="H148" s="150"/>
      <c r="I148" s="151"/>
      <c r="J148" s="151"/>
      <c r="K148" s="151"/>
      <c r="L148" s="151"/>
      <c r="M148" s="151"/>
      <c r="N148" s="150"/>
      <c r="O148" s="152"/>
      <c r="P148" s="152"/>
      <c r="Q148" s="152"/>
      <c r="R148" s="152"/>
      <c r="S148" s="152"/>
      <c r="T148" s="153"/>
      <c r="U148" s="153"/>
      <c r="V148" s="153"/>
      <c r="W148" s="153"/>
      <c r="X148" s="153"/>
      <c r="Y148" s="154"/>
      <c r="Z148" s="154"/>
      <c r="AA148" s="154"/>
      <c r="AB148" s="154"/>
      <c r="AC148" s="154"/>
      <c r="AD148" s="155"/>
      <c r="AE148" s="155"/>
      <c r="AF148" s="156"/>
      <c r="AG148" s="156"/>
      <c r="AH148" s="157"/>
      <c r="AI148" s="157"/>
      <c r="AJ148" s="157"/>
      <c r="AK148" s="157"/>
      <c r="AL148" s="157"/>
      <c r="AM148" s="158"/>
      <c r="AN148" s="158"/>
      <c r="AO148" s="158"/>
      <c r="AP148" s="158"/>
      <c r="AQ148" s="158"/>
      <c r="AR148" s="159"/>
      <c r="AS148" s="159"/>
      <c r="AT148" s="160"/>
      <c r="AU148" s="160"/>
      <c r="AV148" s="160"/>
      <c r="AW148" s="160"/>
      <c r="AX148" s="161"/>
      <c r="AY148" s="161"/>
      <c r="AZ148" s="161"/>
      <c r="BA148" s="160"/>
      <c r="BB148" s="160"/>
      <c r="BC148" s="160"/>
      <c r="BD148" s="160"/>
      <c r="BE148" s="161"/>
      <c r="BF148" s="161"/>
      <c r="BG148" s="161"/>
      <c r="BH148" s="160"/>
      <c r="BI148" s="160"/>
      <c r="BJ148" s="160"/>
      <c r="BK148" s="160"/>
      <c r="BL148" s="161"/>
      <c r="BM148" s="161"/>
      <c r="BN148" s="161"/>
      <c r="BO148" s="160"/>
      <c r="BP148" s="160"/>
      <c r="BQ148" s="160"/>
      <c r="BR148" s="160"/>
      <c r="BS148" s="161"/>
      <c r="BT148" s="161"/>
      <c r="BU148" s="161"/>
      <c r="BV148" s="160"/>
      <c r="BW148" s="160"/>
      <c r="BX148" s="160"/>
      <c r="BY148" s="160"/>
      <c r="BZ148" s="161"/>
      <c r="CA148" s="161"/>
      <c r="CB148" s="161"/>
      <c r="CC148" s="162"/>
      <c r="CD148" s="163"/>
      <c r="CE148" s="164"/>
      <c r="CP148" s="32"/>
      <c r="CQ148" s="32"/>
    </row>
    <row r="149" spans="1:95" s="31" customFormat="1" ht="31.5" customHeight="1" thickBot="1" x14ac:dyDescent="0.25">
      <c r="A149" s="34"/>
      <c r="B149" s="35"/>
      <c r="C149" s="1225">
        <f>1+C140</f>
        <v>17</v>
      </c>
      <c r="D149" s="1227" t="str">
        <f>IF(A149="","",VLOOKUP(A149,СписокКМ!$A$186:$D$248,3,FALSE))</f>
        <v/>
      </c>
      <c r="E149" s="1228" t="str">
        <f>IF(B149="","",VLOOKUP(B149,СписокКМ!E:J,2,FALSE))</f>
        <v/>
      </c>
      <c r="F149" s="1231" t="str">
        <f>IF(B149="","",VLOOKUP(B149,СписокКМ!$A$186:$D$248,3,FALSE))</f>
        <v/>
      </c>
      <c r="G149" s="1232" t="str">
        <f>IF(D149="","",VLOOKUP(D149,СписокКМ!G:L,2,FALSE))</f>
        <v/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str">
        <f>IF(A149="","",VLOOKUP(A149,'[60]Протокол команд'!A:K,8,FALSE))</f>
        <v/>
      </c>
      <c r="U149" s="39" t="e">
        <f>T149*5-4</f>
        <v>#VALUE!</v>
      </c>
      <c r="V149" s="39" t="e">
        <f>T149*5</f>
        <v>#VALUE!</v>
      </c>
      <c r="W149" s="39" t="e">
        <f>CONCATENATE(U149,"-",V149)</f>
        <v>#VALUE!</v>
      </c>
      <c r="X149" s="39" t="str">
        <f>IF(A149="","",VLOOKUP(A149,'[60]Протокол команд'!A:K,10,FALSE))</f>
        <v/>
      </c>
      <c r="Y149" s="39" t="e">
        <f>X149*5-4</f>
        <v>#VALUE!</v>
      </c>
      <c r="Z149" s="39" t="e">
        <f>X149*5</f>
        <v>#VALUE!</v>
      </c>
      <c r="AA149" s="39" t="e">
        <f>CONCATENATE(Y149,"-",Z149)</f>
        <v>#VALUE!</v>
      </c>
      <c r="AB149" s="1241" t="str">
        <f>IF(O151="","",SUM(AF151:AF156))</f>
        <v/>
      </c>
      <c r="AC149" s="1242"/>
      <c r="AD149" s="1243"/>
      <c r="AE149" s="1242" t="str">
        <f>IF(O151="","",SUM(AG151:AG156))</f>
        <v/>
      </c>
      <c r="AF149" s="1242"/>
      <c r="AG149" s="1264"/>
      <c r="AH149" s="1241">
        <f>SUM(CC151:CC156)</f>
        <v>0</v>
      </c>
      <c r="AI149" s="1242"/>
      <c r="AJ149" s="1243"/>
      <c r="AK149" s="1242">
        <f>SUM(CE151:CE156)</f>
        <v>0</v>
      </c>
      <c r="AL149" s="1242"/>
      <c r="AM149" s="1264"/>
      <c r="AN149" s="1265">
        <f>SUM(AR151:AR156)</f>
        <v>0</v>
      </c>
      <c r="AO149" s="1266"/>
      <c r="AP149" s="1267"/>
      <c r="AQ149" s="1266">
        <f>SUM(AS151:AS156)</f>
        <v>0</v>
      </c>
      <c r="AR149" s="1266"/>
      <c r="AS149" s="1268"/>
      <c r="AT149" s="1314" t="str">
        <f>IF(A149="","",VLOOKUP(A149,'[60]Протокол команд'!A:Z,14,FALSE))</f>
        <v/>
      </c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 t="str">
        <f>IF(O151="","",SUM(AF151:AF156))</f>
        <v/>
      </c>
      <c r="CD149" s="1256" t="str">
        <f>IF(CC149="","","-")</f>
        <v/>
      </c>
      <c r="CE149" s="1258" t="str">
        <f>IF(O151="","",SUM(AG151:AG156))</f>
        <v/>
      </c>
      <c r="CP149" s="32"/>
      <c r="CQ149" s="32"/>
    </row>
    <row r="150" spans="1:95" s="31" customFormat="1" ht="13.5" customHeight="1" x14ac:dyDescent="0.2">
      <c r="A150" s="40"/>
      <c r="B150" s="40"/>
      <c r="C150" s="1226"/>
      <c r="D150" s="1229" t="str">
        <f>IF(A150="","",VLOOKUP(A150,СписокКМ!D:I,2,FALSE))</f>
        <v/>
      </c>
      <c r="E150" s="1230" t="str">
        <f>IF(B150="","",VLOOKUP(B150,СписокКМ!E:J,2,FALSE))</f>
        <v/>
      </c>
      <c r="F150" s="1233" t="str">
        <f>IF(C150="","",VLOOKUP(C150,СписокКМ!F:K,2,FALSE))</f>
        <v/>
      </c>
      <c r="G150" s="1234" t="str">
        <f>IF(D150="","",VLOOKUP(D150,СписокКМ!G:L,2,FALSE))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x14ac:dyDescent="0.2">
      <c r="A151" s="43"/>
      <c r="B151" s="44"/>
      <c r="C151" s="580">
        <v>1</v>
      </c>
      <c r="D151" s="46" t="str">
        <f>IF(A151="","",VLOOKUP(A151,СписокКМ!D:I,2,FALSE))</f>
        <v/>
      </c>
      <c r="E151" s="47"/>
      <c r="F151" s="48" t="str">
        <f>IF(B151="","",VLOOKUP(B151,СписокКМ!D:I,2,FALSE))</f>
        <v/>
      </c>
      <c r="G151" s="49"/>
      <c r="H151" s="50"/>
      <c r="I151" s="51"/>
      <c r="J151" s="51"/>
      <c r="K151" s="51"/>
      <c r="L151" s="51"/>
      <c r="M151" s="51"/>
      <c r="N151" s="52"/>
      <c r="O151" s="53" t="str">
        <f>IF(I151="","",IF(I151="0",1000,IF(I151="-0",-1000,I151*1)))</f>
        <v/>
      </c>
      <c r="P151" s="53" t="str">
        <f t="shared" ref="P151:S152" si="93">IF(J151="","",IF(J151="0",1000,IF(J151="-0",-1000,J151*1)))</f>
        <v/>
      </c>
      <c r="Q151" s="53" t="str">
        <f t="shared" si="93"/>
        <v/>
      </c>
      <c r="R151" s="53" t="str">
        <f t="shared" si="93"/>
        <v/>
      </c>
      <c r="S151" s="54" t="str">
        <f t="shared" si="93"/>
        <v/>
      </c>
      <c r="T151" s="55" t="str">
        <f t="shared" ref="T151:X152" si="94">IF(O151="","",IF(O151&gt;0,1,0))</f>
        <v/>
      </c>
      <c r="U151" s="56" t="str">
        <f t="shared" si="94"/>
        <v/>
      </c>
      <c r="V151" s="56" t="str">
        <f t="shared" si="94"/>
        <v/>
      </c>
      <c r="W151" s="56" t="str">
        <f t="shared" si="94"/>
        <v/>
      </c>
      <c r="X151" s="56" t="str">
        <f t="shared" si="94"/>
        <v/>
      </c>
      <c r="Y151" s="57" t="str">
        <f t="shared" ref="Y151:AC152" si="95">IF(O151="","",IF(O151&lt;0,1,0))</f>
        <v/>
      </c>
      <c r="Z151" s="57" t="str">
        <f t="shared" si="95"/>
        <v/>
      </c>
      <c r="AA151" s="57" t="str">
        <f t="shared" si="95"/>
        <v/>
      </c>
      <c r="AB151" s="57" t="str">
        <f t="shared" si="95"/>
        <v/>
      </c>
      <c r="AC151" s="57" t="str">
        <f t="shared" si="95"/>
        <v/>
      </c>
      <c r="AD151" s="58" t="str">
        <f>IF(CC151="","",IF(CC151&gt;CE151,1,-1))</f>
        <v/>
      </c>
      <c r="AE151" s="58" t="str">
        <f>IF(CC151="","",IF(CC151&lt;CE151,1,-1))</f>
        <v/>
      </c>
      <c r="AF151" s="59">
        <f>IF(CC151&gt;CE151,1,0)</f>
        <v>0</v>
      </c>
      <c r="AG151" s="60">
        <f>IF(CE151&gt;CC151,1,0)</f>
        <v>0</v>
      </c>
      <c r="AH151" s="61" t="str">
        <f>IF(O151="","",AX151*1)</f>
        <v/>
      </c>
      <c r="AI151" s="62" t="str">
        <f>IF(P151="","",BE151*1)</f>
        <v/>
      </c>
      <c r="AJ151" s="62" t="str">
        <f>IF(Q151="","",BL151*1)</f>
        <v/>
      </c>
      <c r="AK151" s="62" t="str">
        <f>IF(R151="","",BS151*1)</f>
        <v/>
      </c>
      <c r="AL151" s="62" t="str">
        <f>IF(S151="","",BZ151*1)</f>
        <v/>
      </c>
      <c r="AM151" s="63" t="str">
        <f>IF(O151="","",AZ151*1)</f>
        <v/>
      </c>
      <c r="AN151" s="63" t="str">
        <f>IF(P151="","",BG151*1)</f>
        <v/>
      </c>
      <c r="AO151" s="63" t="str">
        <f>IF(Q151="","",BN151*1)</f>
        <v/>
      </c>
      <c r="AP151" s="63" t="str">
        <f>IF(R151="","",BU151*1)</f>
        <v/>
      </c>
      <c r="AQ151" s="63" t="str">
        <f>IF(S151="","",CB151*1)</f>
        <v/>
      </c>
      <c r="AR151" s="64">
        <f>SUM(AH151:AL151)</f>
        <v>0</v>
      </c>
      <c r="AS151" s="65">
        <f>SUM(AM151:AQ151)</f>
        <v>0</v>
      </c>
      <c r="AT151" s="66">
        <f>IF(O151=1000,11,IF(O151=-1000,0,IF(O151&gt;0,11,IF(O151&lt;0,(-O151),"0"))))</f>
        <v>11</v>
      </c>
      <c r="AU151" s="67" t="str">
        <f>IF(O151=1000,0,IF(O151=-1000,11,IF(O151&lt;-9,-(O151-2),IF(O151&gt;0,(O151),"0"))))</f>
        <v/>
      </c>
      <c r="AV151" s="66" t="e">
        <f>IF(O151=1000,11,IF(O151=-1000,0,IF(O151&lt;9,11,IF(O151&gt;9,(O151+2),"0"))))</f>
        <v>#VALUE!</v>
      </c>
      <c r="AW151" s="67" t="str">
        <f>IF(O151=1000,0,IF(O151=-1000,11,IF(O151&lt;0,11,IF(O151&gt;0,(O151),"0"))))</f>
        <v/>
      </c>
      <c r="AX151" s="68" t="str">
        <f>IF(O151="","",IF(O151&gt;9,AV151,AT151))</f>
        <v/>
      </c>
      <c r="AY151" s="69" t="str">
        <f>IF(O151="","","-")</f>
        <v/>
      </c>
      <c r="AZ151" s="70" t="str">
        <f>IF(O151="","",IF(O151&lt;-9,AU151,AW151))</f>
        <v/>
      </c>
      <c r="BA151" s="66" t="e">
        <f>IF(P151=1000,11,IF(P151=-1000,0,IF(P151&gt;9,(P151+2),IF(P151&lt;0,(-P151),"0"))))</f>
        <v>#VALUE!</v>
      </c>
      <c r="BB151" s="67" t="str">
        <f>IF(P151=1000,0,IF(P151=-1000,11,IF(P151&lt;-9,-(P151-2),IF(P151&gt;0,(P151),"0"))))</f>
        <v/>
      </c>
      <c r="BC151" s="67">
        <f>IF(P151=1000,11,IF(P151=-1000,0,IF(P151&gt;0,11,IF(P151&lt;0,(-P151),"0"))))</f>
        <v>11</v>
      </c>
      <c r="BD151" s="67" t="str">
        <f>IF(P151=1000,0,IF(P151=-1000,11,IF(P151&lt;0,11,IF(P151&gt;0,(P151),"0"))))</f>
        <v/>
      </c>
      <c r="BE151" s="68" t="str">
        <f>IF(P151="","",IF(P151&gt;9,BA151,BC151))</f>
        <v/>
      </c>
      <c r="BF151" s="69" t="str">
        <f>IF(P151="","","-")</f>
        <v/>
      </c>
      <c r="BG151" s="70" t="str">
        <f>IF(P151="","",IF(P151&lt;-9,BB151,BD151))</f>
        <v/>
      </c>
      <c r="BH151" s="66" t="e">
        <f>IF(Q151=1000,11,IF(Q151=-1000,0,IF(Q151&gt;9,(Q151+2),IF(Q151&lt;0,(-Q151),"0"))))</f>
        <v>#VALUE!</v>
      </c>
      <c r="BI151" s="67" t="str">
        <f>IF(Q151=1000,0,IF(Q151=-1000,11,IF(Q151&lt;-9,-(Q151-2),IF(Q151&gt;0,(Q151),"0"))))</f>
        <v/>
      </c>
      <c r="BJ151" s="67">
        <f>IF(Q151=1000,11,IF(Q151=-1000,0,IF(Q151&gt;0,11,IF(Q151&lt;0,(-Q151),"0"))))</f>
        <v>11</v>
      </c>
      <c r="BK151" s="67" t="str">
        <f>IF(Q151=1000,0,IF(Q151=-1000,11,IF(Q151&lt;0,11,IF(Q151&gt;0,(Q151),"0"))))</f>
        <v/>
      </c>
      <c r="BL151" s="68" t="str">
        <f>IF(Q151="","",IF(Q151&gt;9,BH151,BJ151))</f>
        <v/>
      </c>
      <c r="BM151" s="69" t="str">
        <f>IF(Q151="","","-")</f>
        <v/>
      </c>
      <c r="BN151" s="70" t="str">
        <f>IF(Q151="","",IF(Q151&lt;-9,BI151,BK151))</f>
        <v/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 t="str">
        <f>IF(O151="","",SUM(T151:X151))</f>
        <v/>
      </c>
      <c r="CD151" s="73" t="str">
        <f>IF(CC151="","","-")</f>
        <v/>
      </c>
      <c r="CE151" s="74" t="str">
        <f>IF(O151="","",SUM(Y151:AC151))</f>
        <v/>
      </c>
      <c r="CP151" s="32"/>
      <c r="CQ151" s="32"/>
    </row>
    <row r="152" spans="1:95" s="31" customFormat="1" ht="15" customHeight="1" x14ac:dyDescent="0.2">
      <c r="A152" s="43"/>
      <c r="B152" s="44"/>
      <c r="C152" s="75">
        <v>2</v>
      </c>
      <c r="D152" s="76" t="str">
        <f>IF(A152="","",VLOOKUP(A152,СписокКМ!D:I,2,FALSE))</f>
        <v/>
      </c>
      <c r="E152" s="47"/>
      <c r="F152" s="77" t="str">
        <f>IF(B152="","",VLOOKUP(B152,СписокКМ!D:I,2,FALSE))</f>
        <v/>
      </c>
      <c r="G152" s="49"/>
      <c r="H152" s="41"/>
      <c r="I152" s="581"/>
      <c r="J152" s="581"/>
      <c r="K152" s="581"/>
      <c r="L152" s="581"/>
      <c r="M152" s="51"/>
      <c r="N152" s="42"/>
      <c r="O152" s="79" t="str">
        <f>IF(I152="","",IF(I152="0",1000,IF(I152="-0",-1000,I152*1)))</f>
        <v/>
      </c>
      <c r="P152" s="79" t="str">
        <f t="shared" si="93"/>
        <v/>
      </c>
      <c r="Q152" s="79" t="str">
        <f t="shared" si="93"/>
        <v/>
      </c>
      <c r="R152" s="79" t="str">
        <f t="shared" si="93"/>
        <v/>
      </c>
      <c r="S152" s="80" t="str">
        <f t="shared" si="93"/>
        <v/>
      </c>
      <c r="T152" s="55" t="str">
        <f t="shared" si="94"/>
        <v/>
      </c>
      <c r="U152" s="56" t="str">
        <f t="shared" si="94"/>
        <v/>
      </c>
      <c r="V152" s="56" t="str">
        <f t="shared" si="94"/>
        <v/>
      </c>
      <c r="W152" s="56" t="str">
        <f t="shared" si="94"/>
        <v/>
      </c>
      <c r="X152" s="56" t="str">
        <f t="shared" si="94"/>
        <v/>
      </c>
      <c r="Y152" s="57" t="str">
        <f t="shared" si="95"/>
        <v/>
      </c>
      <c r="Z152" s="57" t="str">
        <f t="shared" si="95"/>
        <v/>
      </c>
      <c r="AA152" s="57" t="str">
        <f t="shared" si="95"/>
        <v/>
      </c>
      <c r="AB152" s="57" t="str">
        <f t="shared" si="95"/>
        <v/>
      </c>
      <c r="AC152" s="57" t="str">
        <f t="shared" si="95"/>
        <v/>
      </c>
      <c r="AD152" s="58" t="str">
        <f>IF(CC152="","",IF(CC152&gt;CE152,1,-1))</f>
        <v/>
      </c>
      <c r="AE152" s="58" t="str">
        <f>IF(CC152="","",IF(CC152&lt;CE152,1,-1))</f>
        <v/>
      </c>
      <c r="AF152" s="59">
        <f>IF(CC152&gt;CE152,1,0)</f>
        <v>0</v>
      </c>
      <c r="AG152" s="60">
        <f>IF(CE152&gt;CC152,1,0)</f>
        <v>0</v>
      </c>
      <c r="AH152" s="81" t="str">
        <f>IF(O152="","",AX152*1)</f>
        <v/>
      </c>
      <c r="AI152" s="584" t="str">
        <f>IF(P152="","",BE152*1)</f>
        <v/>
      </c>
      <c r="AJ152" s="584" t="str">
        <f>IF(Q152="","",BL152*1)</f>
        <v/>
      </c>
      <c r="AK152" s="584" t="str">
        <f>IF(R152="","",BS152*1)</f>
        <v/>
      </c>
      <c r="AL152" s="584" t="str">
        <f>IF(S152="","",BZ152*1)</f>
        <v/>
      </c>
      <c r="AM152" s="594" t="str">
        <f>IF(O152="","",AZ152*1)</f>
        <v/>
      </c>
      <c r="AN152" s="594" t="str">
        <f>IF(P152="","",BG152*1)</f>
        <v/>
      </c>
      <c r="AO152" s="594" t="str">
        <f>IF(Q152="","",BN152*1)</f>
        <v/>
      </c>
      <c r="AP152" s="594" t="str">
        <f>IF(R152="","",BU152*1)</f>
        <v/>
      </c>
      <c r="AQ152" s="594" t="str">
        <f>IF(S152="","",CB152*1)</f>
        <v/>
      </c>
      <c r="AR152" s="64">
        <f>SUM(AH152:AL152)</f>
        <v>0</v>
      </c>
      <c r="AS152" s="65">
        <f>SUM(AM152:AQ152)</f>
        <v>0</v>
      </c>
      <c r="AT152" s="66">
        <f>IF(O152=1000,11,IF(O152=-1000,0,IF(O152&gt;0,11,IF(O152&lt;0,(-O152),"0"))))</f>
        <v>11</v>
      </c>
      <c r="AU152" s="67" t="str">
        <f>IF(O152=1000,0,IF(O152=-1000,11,IF(O152&lt;-9,-(O152-2),IF(O152&gt;0,(O152),"0"))))</f>
        <v/>
      </c>
      <c r="AV152" s="66" t="e">
        <f>IF(O152=1000,11,IF(O152=-1000,0,IF(O152&gt;9,(O152+2),IF(O152&lt;0,(-O152),"0"))))</f>
        <v>#VALUE!</v>
      </c>
      <c r="AW152" s="67" t="str">
        <f>IF(O152=1000,0,IF(O152=-1000,11,IF(O152&lt;0,11,IF(O152&gt;0,(O152),"0"))))</f>
        <v/>
      </c>
      <c r="AX152" s="593" t="str">
        <f>IF(O152="","",IF(O152&gt;9,AV152,AT152))</f>
        <v/>
      </c>
      <c r="AY152" s="590" t="str">
        <f>IF(O152="","","-")</f>
        <v/>
      </c>
      <c r="AZ152" s="591" t="str">
        <f>IF(O152="","",IF(O152&lt;-9,AU152,AW152))</f>
        <v/>
      </c>
      <c r="BA152" s="66" t="e">
        <f>IF(P152=1000,11,IF(P152=-1000,0,IF(P152&gt;9,(P152+2),IF(P152&lt;0,(-P152),"0"))))</f>
        <v>#VALUE!</v>
      </c>
      <c r="BB152" s="67" t="str">
        <f>IF(P152=1000,0,IF(P152=-1000,11,IF(P152&lt;-9,-(P152-2),IF(P152&gt;0,(P152),"0"))))</f>
        <v/>
      </c>
      <c r="BC152" s="67">
        <f>IF(P152=1000,11,IF(P152=-1000,0,IF(P152&gt;0,11,IF(P152&lt;0,(-P152),"0"))))</f>
        <v>11</v>
      </c>
      <c r="BD152" s="67" t="str">
        <f>IF(P152=1000,0,IF(P152=-1000,11,IF(P152&lt;0,11,IF(P152&gt;0,(P152),"0"))))</f>
        <v/>
      </c>
      <c r="BE152" s="593" t="str">
        <f>IF(P152="","",IF(P152&gt;9,BA152,BC152))</f>
        <v/>
      </c>
      <c r="BF152" s="590" t="str">
        <f>IF(P152="","","-")</f>
        <v/>
      </c>
      <c r="BG152" s="591" t="str">
        <f>IF(P152="","",IF(P152&lt;-9,BB152,BD152))</f>
        <v/>
      </c>
      <c r="BH152" s="66" t="e">
        <f>IF(Q152=1000,11,IF(Q152=-1000,0,IF(Q152&gt;9,(Q152+2),IF(Q152&lt;0,(-Q152),"0"))))</f>
        <v>#VALUE!</v>
      </c>
      <c r="BI152" s="67" t="str">
        <f>IF(Q152=1000,0,IF(Q152=-1000,11,IF(Q152&lt;-9,-(Q152-2),IF(Q152&gt;0,(Q152),"0"))))</f>
        <v/>
      </c>
      <c r="BJ152" s="67">
        <f>IF(Q152=1000,11,IF(Q152=-1000,0,IF(Q152&gt;0,11,IF(Q152&lt;0,(-Q152),"0"))))</f>
        <v>11</v>
      </c>
      <c r="BK152" s="67" t="str">
        <f>IF(Q152=1000,0,IF(Q152=-1000,11,IF(Q152&lt;0,11,IF(Q152&gt;0,(Q152),"0"))))</f>
        <v/>
      </c>
      <c r="BL152" s="593" t="str">
        <f>IF(Q152="","",IF(Q152&gt;9,BH152,BJ152))</f>
        <v/>
      </c>
      <c r="BM152" s="590" t="str">
        <f>IF(Q152="","","-")</f>
        <v/>
      </c>
      <c r="BN152" s="591" t="str">
        <f>IF(Q152="","",IF(Q152&lt;-9,BI152,BK152))</f>
        <v/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593" t="str">
        <f>IF(R152="","",IF(R152&gt;9,BO152,BQ152))</f>
        <v/>
      </c>
      <c r="BT152" s="590" t="str">
        <f>IF(R152="","","-")</f>
        <v/>
      </c>
      <c r="BU152" s="591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593" t="str">
        <f>IF(S152="","",IF(S152&gt;9,BV152,BX152))</f>
        <v/>
      </c>
      <c r="CA152" s="590" t="str">
        <f>IF(S152="","","-")</f>
        <v/>
      </c>
      <c r="CB152" s="591" t="str">
        <f>IF(S152="","",IF(S152&lt;-9,BW152,BY152))</f>
        <v/>
      </c>
      <c r="CC152" s="596" t="str">
        <f>IF(O152="","",SUM(T152:X152))</f>
        <v/>
      </c>
      <c r="CD152" s="582" t="str">
        <f>IF(CC152="","","-")</f>
        <v/>
      </c>
      <c r="CE152" s="597" t="str">
        <f>IF(O152="","",SUM(Y152:AC152))</f>
        <v/>
      </c>
      <c r="CP152" s="32"/>
      <c r="CQ152" s="32"/>
    </row>
    <row r="153" spans="1:95" s="31" customFormat="1" ht="15" customHeight="1" x14ac:dyDescent="0.2">
      <c r="A153" s="43"/>
      <c r="B153" s="44"/>
      <c r="C153" s="1250">
        <v>3</v>
      </c>
      <c r="D153" s="76" t="str">
        <f>IF(A153="","",VLOOKUP(A153,СписокКМ!D:I,2,FALSE))</f>
        <v/>
      </c>
      <c r="E153" s="47"/>
      <c r="F153" s="77" t="str">
        <f>IF(B153="","",VLOOKUP(B153,СписокКМ!D:I,2,FALSE))</f>
        <v/>
      </c>
      <c r="G153" s="49"/>
      <c r="H153" s="41"/>
      <c r="I153" s="1252"/>
      <c r="J153" s="1252"/>
      <c r="K153" s="1252"/>
      <c r="L153" s="1252"/>
      <c r="M153" s="1252"/>
      <c r="N153" s="42"/>
      <c r="O153" s="1244" t="str">
        <f>IF(I153="","",IF(I153="0",1000,IF(I153="-0",-1000,I153*1)))</f>
        <v/>
      </c>
      <c r="P153" s="1244" t="str">
        <f>IF(J153="","",IF(J153="0",1000,IF(J153="-0",-1000,J153*1)))</f>
        <v/>
      </c>
      <c r="Q153" s="1244" t="str">
        <f>IF(K153="","",IF(K153="0",1000,IF(K153="-0",-1000,K153*1)))</f>
        <v/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 t="str">
        <f>IF(O153="","",IF(O153&gt;0,1,0))</f>
        <v/>
      </c>
      <c r="U153" s="1284" t="str">
        <f>IF(P153="","",IF(P153&gt;0,1,0))</f>
        <v/>
      </c>
      <c r="V153" s="1284" t="str">
        <f>IF(Q153="","",IF(Q153&gt;0,1,0))</f>
        <v/>
      </c>
      <c r="W153" s="1284" t="str">
        <f>IF(R153="","",IF(R153&gt;0,1,0))</f>
        <v/>
      </c>
      <c r="X153" s="1284" t="str">
        <f>IF(S153="","",IF(S153&gt;0,1,0))</f>
        <v/>
      </c>
      <c r="Y153" s="1278" t="str">
        <f>IF(O153="","",IF(O153&lt;0,1,0))</f>
        <v/>
      </c>
      <c r="Z153" s="1278" t="str">
        <f>IF(P153="","",IF(P153&lt;0,1,0))</f>
        <v/>
      </c>
      <c r="AA153" s="1278" t="str">
        <f>IF(Q153="","",IF(Q153&lt;0,1,0))</f>
        <v/>
      </c>
      <c r="AB153" s="1278" t="str">
        <f>IF(R153="","",IF(R153&lt;0,1,0))</f>
        <v/>
      </c>
      <c r="AC153" s="1278" t="str">
        <f>IF(S153="","",IF(S153&lt;0,1,0))</f>
        <v/>
      </c>
      <c r="AD153" s="1280" t="str">
        <f>IF(CC153="","",IF(CC153&gt;CE153,1,-1))</f>
        <v/>
      </c>
      <c r="AE153" s="1280" t="str">
        <f>IF(CC153="","",IF(CC153&lt;CE153,1,-1))</f>
        <v/>
      </c>
      <c r="AF153" s="1282">
        <f>IF(CC153&gt;CE153,1,0)</f>
        <v>0</v>
      </c>
      <c r="AG153" s="1272">
        <f>IF(CE153&gt;CC153,1,0)</f>
        <v>0</v>
      </c>
      <c r="AH153" s="1274" t="str">
        <f>IF(O153="","",AX153*1)</f>
        <v/>
      </c>
      <c r="AI153" s="1276" t="str">
        <f>IF(P153="","",BE153*1)</f>
        <v/>
      </c>
      <c r="AJ153" s="1276" t="str">
        <f>IF(Q153="","",BL153*1)</f>
        <v/>
      </c>
      <c r="AK153" s="1276" t="str">
        <f>IF(R153="","",BS153*1)</f>
        <v/>
      </c>
      <c r="AL153" s="1276" t="str">
        <f>IF(S153="","",BZ153*1)</f>
        <v/>
      </c>
      <c r="AM153" s="1298" t="str">
        <f>IF(O153="","",AZ153*1)</f>
        <v/>
      </c>
      <c r="AN153" s="1298" t="str">
        <f>IF(P153="","",BG153*1)</f>
        <v/>
      </c>
      <c r="AO153" s="1298" t="str">
        <f>IF(Q153="","",BN153*1)</f>
        <v/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 t="str">
        <f>IF(O153=1000,0,IF(O153=-1000,11,IF(O153&lt;-9,-(O153-2),IF(O153&gt;0,(O153),"0"))))</f>
        <v/>
      </c>
      <c r="AV153" s="1286" t="e">
        <f>IF(O153=1000,11,IF(O153=-1000,0,IF(O153&gt;9,(O153+2),IF(O153&lt;0,(-O153),"0"))))</f>
        <v>#VALUE!</v>
      </c>
      <c r="AW153" s="1286" t="str">
        <f>IF(O153=1000,0,IF(O153=-1000,11,IF(O153&lt;0,11,IF(O153&gt;0,(O153),"0"))))</f>
        <v/>
      </c>
      <c r="AX153" s="1296" t="str">
        <f>IF(O153="","",IF(O153&gt;9,AV153,AT153))</f>
        <v/>
      </c>
      <c r="AY153" s="1288" t="str">
        <f>IF(O153="","","-")</f>
        <v/>
      </c>
      <c r="AZ153" s="1290" t="str">
        <f>IF(O153="","",IF(O153&lt;-9,AU153,AW153))</f>
        <v/>
      </c>
      <c r="BA153" s="1286" t="e">
        <f>IF(P153=1000,11,IF(P153=-1000,0,IF(P153&gt;9,(P153+2),IF(P153&lt;0,(-P153),"0"))))</f>
        <v>#VALUE!</v>
      </c>
      <c r="BB153" s="1286" t="str">
        <f>IF(P153=1000,0,IF(P153=-1000,11,IF(P153&lt;-9,-(P153-2),IF(P153&gt;0,(P153),"0"))))</f>
        <v/>
      </c>
      <c r="BC153" s="1286">
        <f>IF(P153=1000,11,IF(P153=-1000,0,IF(P153&gt;0,11,IF(P153&lt;0,(-P153),"0"))))</f>
        <v>11</v>
      </c>
      <c r="BD153" s="1286" t="str">
        <f>IF(P153=1000,0,IF(P153=-1000,11,IF(P153&lt;0,11,IF(P153&gt;0,(P153),"0"))))</f>
        <v/>
      </c>
      <c r="BE153" s="1296" t="str">
        <f>IF(P153="","",IF(P153&gt;9,BA153,BC153))</f>
        <v/>
      </c>
      <c r="BF153" s="1288" t="str">
        <f>IF(P153="","","-")</f>
        <v/>
      </c>
      <c r="BG153" s="1290" t="str">
        <f>IF(P153="","",IF(P153&lt;-9,BB153,BD153))</f>
        <v/>
      </c>
      <c r="BH153" s="1286" t="e">
        <f>IF(Q153=1000,11,IF(Q153=-1000,0,IF(Q153&gt;9,(Q153+2),IF(Q153&lt;0,(-Q153),"0"))))</f>
        <v>#VALUE!</v>
      </c>
      <c r="BI153" s="1286" t="str">
        <f>IF(Q153=1000,0,IF(Q153=-1000,11,IF(Q153&lt;-9,-(Q153-2),IF(Q153&gt;0,(Q153),"0"))))</f>
        <v/>
      </c>
      <c r="BJ153" s="1286">
        <f>IF(Q153=1000,11,IF(Q153=-1000,0,IF(Q153&gt;0,11,IF(Q153&lt;0,(-Q153),"0"))))</f>
        <v>11</v>
      </c>
      <c r="BK153" s="1286" t="str">
        <f>IF(Q153=1000,0,IF(Q153=-1000,11,IF(Q153&lt;0,11,IF(Q153&gt;0,(Q153),"0"))))</f>
        <v/>
      </c>
      <c r="BL153" s="1296" t="str">
        <f>IF(Q153="","",IF(Q153&gt;9,BH153,BJ153))</f>
        <v/>
      </c>
      <c r="BM153" s="1288" t="str">
        <f>IF(Q153="","","-")</f>
        <v/>
      </c>
      <c r="BN153" s="1290" t="str">
        <f>IF(Q153="","",IF(Q153&lt;-9,BI153,BK153))</f>
        <v/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 t="str">
        <f>IF(R153="","",IF(R153&gt;9,BO153,BQ153))</f>
        <v/>
      </c>
      <c r="BT153" s="1288" t="str">
        <f>IF(R153="","","-")</f>
        <v/>
      </c>
      <c r="BU153" s="1290" t="str">
        <f>IF(R153="","",IF(R153&lt;-9,BP153,BR153))</f>
        <v/>
      </c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 t="str">
        <f>IF(O153="","",SUM(T153:X154))</f>
        <v/>
      </c>
      <c r="CD153" s="1304" t="str">
        <f>IF(CC153="","","-")</f>
        <v/>
      </c>
      <c r="CE153" s="1306" t="str">
        <f>IF(O153="","",SUM(Y153:AC154))</f>
        <v/>
      </c>
      <c r="CP153" s="32"/>
      <c r="CQ153" s="32"/>
    </row>
    <row r="154" spans="1:95" s="31" customFormat="1" ht="15" customHeight="1" x14ac:dyDescent="0.2">
      <c r="A154" s="43"/>
      <c r="B154" s="44"/>
      <c r="C154" s="1251"/>
      <c r="D154" s="46" t="str">
        <f>IF(A154="","",VLOOKUP(A154,СписокКМ!D:I,2,FALSE))</f>
        <v/>
      </c>
      <c r="E154" s="47"/>
      <c r="F154" s="48" t="str">
        <f>IF(B154="","",VLOOKUP(B154,СписокКМ!D:I,2,FALSE))</f>
        <v/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x14ac:dyDescent="0.2">
      <c r="A155" s="99" t="str">
        <f>IF(A151="","",A151)</f>
        <v/>
      </c>
      <c r="B155" s="99" t="str">
        <f>IF(B151="","",B152)</f>
        <v/>
      </c>
      <c r="C155" s="75">
        <v>4</v>
      </c>
      <c r="D155" s="100" t="str">
        <f>IF(A155="","",VLOOKUP(A155,СписокКМ!D:I,2,FALSE))</f>
        <v/>
      </c>
      <c r="E155" s="101"/>
      <c r="F155" s="77" t="str">
        <f>IF(B155="","",VLOOKUP(B155,СписокКМ!D:I,2,FALSE))</f>
        <v/>
      </c>
      <c r="G155" s="102"/>
      <c r="H155" s="41"/>
      <c r="I155" s="581"/>
      <c r="J155" s="581"/>
      <c r="K155" s="581"/>
      <c r="L155" s="581"/>
      <c r="M155" s="581"/>
      <c r="N155" s="42"/>
      <c r="O155" s="79" t="str">
        <f>IF(I155="","",IF(I155="0",1000,IF(I155="-0",-1000,I155*1)))</f>
        <v/>
      </c>
      <c r="P155" s="79" t="str">
        <f t="shared" ref="P155:S156" si="96">IF(J155="","",IF(J155="0",1000,IF(J155="-0",-1000,J155*1)))</f>
        <v/>
      </c>
      <c r="Q155" s="79" t="str">
        <f t="shared" si="96"/>
        <v/>
      </c>
      <c r="R155" s="79" t="str">
        <f t="shared" si="96"/>
        <v/>
      </c>
      <c r="S155" s="80" t="str">
        <f t="shared" si="96"/>
        <v/>
      </c>
      <c r="T155" s="579" t="str">
        <f t="shared" ref="T155:X156" si="97">IF(O155="","",IF(O155&gt;0,1,0))</f>
        <v/>
      </c>
      <c r="U155" s="588" t="str">
        <f t="shared" si="97"/>
        <v/>
      </c>
      <c r="V155" s="588" t="str">
        <f t="shared" si="97"/>
        <v/>
      </c>
      <c r="W155" s="588" t="str">
        <f t="shared" si="97"/>
        <v/>
      </c>
      <c r="X155" s="588" t="str">
        <f t="shared" si="97"/>
        <v/>
      </c>
      <c r="Y155" s="585" t="str">
        <f t="shared" ref="Y155:AC156" si="98">IF(O155="","",IF(O155&lt;0,1,0))</f>
        <v/>
      </c>
      <c r="Z155" s="585" t="str">
        <f t="shared" si="98"/>
        <v/>
      </c>
      <c r="AA155" s="585" t="str">
        <f t="shared" si="98"/>
        <v/>
      </c>
      <c r="AB155" s="585" t="str">
        <f t="shared" si="98"/>
        <v/>
      </c>
      <c r="AC155" s="585" t="str">
        <f t="shared" si="98"/>
        <v/>
      </c>
      <c r="AD155" s="586" t="str">
        <f>IF(CC155="","",IF(CC155&gt;CE155,1,-1))</f>
        <v/>
      </c>
      <c r="AE155" s="586" t="str">
        <f>IF(CC155="","",IF(CC155&lt;CE155,1,-1))</f>
        <v/>
      </c>
      <c r="AF155" s="587">
        <f>IF(CC155&gt;CE155,1,0)</f>
        <v>0</v>
      </c>
      <c r="AG155" s="583">
        <f>IF(CE155&gt;CC155,1,0)</f>
        <v>0</v>
      </c>
      <c r="AH155" s="81" t="str">
        <f>IF(O155="","",AX155*1)</f>
        <v/>
      </c>
      <c r="AI155" s="584" t="str">
        <f>IF(P155="","",BE155*1)</f>
        <v/>
      </c>
      <c r="AJ155" s="584" t="str">
        <f>IF(Q155="","",BL155*1)</f>
        <v/>
      </c>
      <c r="AK155" s="584" t="str">
        <f>IF(R155="","",BS155*1)</f>
        <v/>
      </c>
      <c r="AL155" s="584" t="str">
        <f>IF(S155="","",BZ155*1)</f>
        <v/>
      </c>
      <c r="AM155" s="594" t="str">
        <f>IF(O155="","",AZ155*1)</f>
        <v/>
      </c>
      <c r="AN155" s="594" t="str">
        <f>IF(P155="","",BG155*1)</f>
        <v/>
      </c>
      <c r="AO155" s="594" t="str">
        <f>IF(Q155="","",BN155*1)</f>
        <v/>
      </c>
      <c r="AP155" s="594" t="str">
        <f>IF(R155="","",BU155*1)</f>
        <v/>
      </c>
      <c r="AQ155" s="594" t="str">
        <f>IF(S155="","",CB155*1)</f>
        <v/>
      </c>
      <c r="AR155" s="595">
        <f>SUM(AH155:AL155)</f>
        <v>0</v>
      </c>
      <c r="AS155" s="592">
        <f>SUM(AM155:AQ155)</f>
        <v>0</v>
      </c>
      <c r="AT155" s="111">
        <f>IF(O155=1000,11,IF(O155=-1000,0,IF(O155&gt;0,11,IF(O155&lt;0,(-O155),"0"))))</f>
        <v>11</v>
      </c>
      <c r="AU155" s="589" t="str">
        <f>IF(O155=1000,0,IF(O155=-1000,11,IF(O155&lt;-9,-(O155-2),IF(O155&gt;0,(O155),"0"))))</f>
        <v/>
      </c>
      <c r="AV155" s="111" t="e">
        <f>IF(O155=1000,11,IF(O155=-1000,0,IF(O155&gt;9,(O155+2),IF(O155&lt;0,(-O155),"0"))))</f>
        <v>#VALUE!</v>
      </c>
      <c r="AW155" s="589" t="str">
        <f>IF(O155=1000,0,IF(O155=-1000,11,IF(O155&lt;0,11,IF(O155&gt;0,(O155),"0"))))</f>
        <v/>
      </c>
      <c r="AX155" s="593" t="str">
        <f>IF(O155="","",IF(O155&gt;9,AV155,AT155))</f>
        <v/>
      </c>
      <c r="AY155" s="590" t="str">
        <f>IF(O155="","","-")</f>
        <v/>
      </c>
      <c r="AZ155" s="591" t="str">
        <f>IF(O155="","",IF(O155&lt;-9,AU155,AW155))</f>
        <v/>
      </c>
      <c r="BA155" s="111" t="e">
        <f>IF(P155=1000,11,IF(P155=-1000,0,IF(P155&gt;9,(P155+2),IF(P155&lt;0,(-P155),"0"))))</f>
        <v>#VALUE!</v>
      </c>
      <c r="BB155" s="589" t="str">
        <f>IF(P155=1000,0,IF(P155=-1000,11,IF(P155&lt;-9,-(P155-2),IF(P155&gt;0,(P155),"0"))))</f>
        <v/>
      </c>
      <c r="BC155" s="589">
        <f>IF(P155=1000,11,IF(P155=-1000,0,IF(P155&gt;0,11,IF(P155&lt;0,(-P155),"0"))))</f>
        <v>11</v>
      </c>
      <c r="BD155" s="589" t="str">
        <f>IF(P155=1000,0,IF(P155=-1000,11,IF(P155&lt;0,11,IF(P155&gt;0,(P155),"0"))))</f>
        <v/>
      </c>
      <c r="BE155" s="593" t="str">
        <f>IF(P155="","",IF(P155&gt;9,BA155,BC155))</f>
        <v/>
      </c>
      <c r="BF155" s="590" t="str">
        <f>IF(P155="","","-")</f>
        <v/>
      </c>
      <c r="BG155" s="591" t="str">
        <f>IF(P155="","",IF(P155&lt;-9,BB155,BD155))</f>
        <v/>
      </c>
      <c r="BH155" s="111" t="e">
        <f>IF(Q155=1000,11,IF(Q155=-1000,0,IF(Q155&gt;9,(Q155+2),IF(Q155&lt;0,(-Q155),"0"))))</f>
        <v>#VALUE!</v>
      </c>
      <c r="BI155" s="589" t="str">
        <f>IF(Q155=1000,0,IF(Q155=-1000,11,IF(Q155&lt;-9,-(Q155-2),IF(Q155&gt;0,(Q155),"0"))))</f>
        <v/>
      </c>
      <c r="BJ155" s="589">
        <f>IF(Q155=1000,11,IF(Q155=-1000,0,IF(Q155&gt;0,11,IF(Q155&lt;0,(-Q155),"0"))))</f>
        <v>11</v>
      </c>
      <c r="BK155" s="589" t="str">
        <f>IF(Q155=1000,0,IF(Q155=-1000,11,IF(Q155&lt;0,11,IF(Q155&gt;0,(Q155),"0"))))</f>
        <v/>
      </c>
      <c r="BL155" s="593" t="str">
        <f>IF(Q155="","",IF(Q155&gt;9,BH155,BJ155))</f>
        <v/>
      </c>
      <c r="BM155" s="590" t="str">
        <f>IF(Q155="","","-")</f>
        <v/>
      </c>
      <c r="BN155" s="591" t="str">
        <f>IF(Q155="","",IF(Q155&lt;-9,BI155,BK155))</f>
        <v/>
      </c>
      <c r="BO155" s="589" t="e">
        <f>IF(R155=1000,11,IF(R155=-1000,0,IF(R155&gt;9,(R155+2),IF(R155&lt;0,(-R155),"0"))))</f>
        <v>#VALUE!</v>
      </c>
      <c r="BP155" s="589" t="str">
        <f>IF(R155=1000,0,IF(R155=-1000,11,IF(R155&lt;-9,-(R155-2),IF(R155&gt;0,(R155),"0"))))</f>
        <v/>
      </c>
      <c r="BQ155" s="589">
        <f>IF(R155=1000,11,IF(R155=-1000,0,IF(R155&gt;0,11,IF(R155&lt;0,(-R155),"0"))))</f>
        <v>11</v>
      </c>
      <c r="BR155" s="589" t="str">
        <f>IF(R155=1000,0,IF(R155=-1000,11,IF(R155&lt;0,11,IF(R155&gt;0,(R155),"0"))))</f>
        <v/>
      </c>
      <c r="BS155" s="593" t="str">
        <f>IF(R155="","",IF(R155&gt;9,BO155,BQ155))</f>
        <v/>
      </c>
      <c r="BT155" s="590" t="str">
        <f>IF(R155="","","-")</f>
        <v/>
      </c>
      <c r="BU155" s="591" t="str">
        <f>IF(R155="","",IF(R155&lt;-9,BP155,BR155))</f>
        <v/>
      </c>
      <c r="BV155" s="589" t="e">
        <f>IF(S155=1000,11,IF(S155=-1000,0,IF(S155&gt;9,(S155+2),IF(S155&lt;0,(-S155),"0"))))</f>
        <v>#VALUE!</v>
      </c>
      <c r="BW155" s="589" t="str">
        <f>IF(S155=1000,0,IF(S155=-1000,11,IF(S155&lt;-9,-(S155-2),IF(S155&gt;0,(S155),"0"))))</f>
        <v/>
      </c>
      <c r="BX155" s="589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593" t="str">
        <f>IF(S155="","",IF(S155&gt;9,BV155,BX155))</f>
        <v/>
      </c>
      <c r="CA155" s="590" t="str">
        <f>IF(S155="","","-")</f>
        <v/>
      </c>
      <c r="CB155" s="591" t="str">
        <f>IF(S155="","",IF(S155&lt;-9,BW155,BY155))</f>
        <v/>
      </c>
      <c r="CC155" s="596" t="str">
        <f>IF(O155="","",SUM(T155:X155))</f>
        <v/>
      </c>
      <c r="CD155" s="582" t="str">
        <f>IF(CC155="","","-")</f>
        <v/>
      </c>
      <c r="CE155" s="597" t="str">
        <f>IF(O155="","",SUM(Y155:AC155))</f>
        <v/>
      </c>
      <c r="CP155" s="32"/>
      <c r="CQ155" s="32"/>
    </row>
    <row r="156" spans="1:95" s="31" customFormat="1" ht="15" customHeight="1" thickBot="1" x14ac:dyDescent="0.25">
      <c r="A156" s="99" t="str">
        <f>IF(A151="","",A152)</f>
        <v/>
      </c>
      <c r="B156" s="99" t="str">
        <f>IF(B151="","",B151)</f>
        <v/>
      </c>
      <c r="C156" s="114">
        <v>5</v>
      </c>
      <c r="D156" s="115" t="str">
        <f>IF(A156="","",VLOOKUP(A156,СписокКМ!D:I,2,FALSE))</f>
        <v/>
      </c>
      <c r="E156" s="116"/>
      <c r="F156" s="117" t="str">
        <f>IF(B156="","",VLOOKUP(B156,СписокКМ!D:I,2,FALSE))</f>
        <v/>
      </c>
      <c r="G156" s="118"/>
      <c r="H156" s="119"/>
      <c r="I156" s="120"/>
      <c r="J156" s="120"/>
      <c r="K156" s="120"/>
      <c r="L156" s="121"/>
      <c r="M156" s="121"/>
      <c r="N156" s="122"/>
      <c r="O156" s="123" t="str">
        <f>IF(I156="","",IF(I156="0",1000,IF(I156="-0",-1000,I156*1)))</f>
        <v/>
      </c>
      <c r="P156" s="123" t="str">
        <f t="shared" si="96"/>
        <v/>
      </c>
      <c r="Q156" s="123" t="str">
        <f t="shared" si="96"/>
        <v/>
      </c>
      <c r="R156" s="123" t="str">
        <f t="shared" si="96"/>
        <v/>
      </c>
      <c r="S156" s="124" t="str">
        <f t="shared" si="96"/>
        <v/>
      </c>
      <c r="T156" s="125" t="str">
        <f t="shared" si="97"/>
        <v/>
      </c>
      <c r="U156" s="126" t="str">
        <f t="shared" si="97"/>
        <v/>
      </c>
      <c r="V156" s="126" t="str">
        <f t="shared" si="97"/>
        <v/>
      </c>
      <c r="W156" s="126" t="str">
        <f t="shared" si="97"/>
        <v/>
      </c>
      <c r="X156" s="126" t="str">
        <f t="shared" si="97"/>
        <v/>
      </c>
      <c r="Y156" s="127" t="str">
        <f t="shared" si="98"/>
        <v/>
      </c>
      <c r="Z156" s="127" t="str">
        <f t="shared" si="98"/>
        <v/>
      </c>
      <c r="AA156" s="127" t="str">
        <f t="shared" si="98"/>
        <v/>
      </c>
      <c r="AB156" s="127" t="str">
        <f t="shared" si="98"/>
        <v/>
      </c>
      <c r="AC156" s="127" t="str">
        <f t="shared" si="98"/>
        <v/>
      </c>
      <c r="AD156" s="128" t="str">
        <f>IF(CC156="","",IF(CC156&gt;CE156,1,-1))</f>
        <v/>
      </c>
      <c r="AE156" s="128" t="str">
        <f>IF(CC156="","",IF(CC156&lt;CE156,1,-1))</f>
        <v/>
      </c>
      <c r="AF156" s="129">
        <f>IF(CC156&gt;CE156,1,0)</f>
        <v>0</v>
      </c>
      <c r="AG156" s="130">
        <f>IF(CE156&gt;CC156,1,0)</f>
        <v>0</v>
      </c>
      <c r="AH156" s="131" t="str">
        <f>IF(O156="","",AX156*1)</f>
        <v/>
      </c>
      <c r="AI156" s="132" t="str">
        <f>IF(P156="","",BE156*1)</f>
        <v/>
      </c>
      <c r="AJ156" s="132" t="str">
        <f>IF(Q156="","",BL156*1)</f>
        <v/>
      </c>
      <c r="AK156" s="132" t="str">
        <f>IF(R156="","",BS156*1)</f>
        <v/>
      </c>
      <c r="AL156" s="132" t="str">
        <f>IF(S156="","",BZ156*1)</f>
        <v/>
      </c>
      <c r="AM156" s="133" t="str">
        <f>IF(O156="","",AZ156*1)</f>
        <v/>
      </c>
      <c r="AN156" s="133" t="str">
        <f>IF(P156="","",BG156*1)</f>
        <v/>
      </c>
      <c r="AO156" s="133" t="str">
        <f>IF(Q156="","",BN156*1)</f>
        <v/>
      </c>
      <c r="AP156" s="133" t="str">
        <f>IF(R156="","",BU156*1)</f>
        <v/>
      </c>
      <c r="AQ156" s="133" t="str">
        <f>IF(S156="","",CB156*1)</f>
        <v/>
      </c>
      <c r="AR156" s="134">
        <f>SUM(AH156:AL156)</f>
        <v>0</v>
      </c>
      <c r="AS156" s="135">
        <f>SUM(AM156:AQ156)</f>
        <v>0</v>
      </c>
      <c r="AT156" s="136">
        <f>IF(O156=1000,11,IF(O156=-1000,0,IF(O156&gt;0,11,IF(O156&lt;0,(-O156),"0"))))</f>
        <v>11</v>
      </c>
      <c r="AU156" s="137" t="str">
        <f>IF(O156=1000,0,IF(O156=-1000,11,IF(O156&lt;-9,-(O156-2),IF(O156&gt;0,(O156),"0"))))</f>
        <v/>
      </c>
      <c r="AV156" s="136" t="e">
        <f>IF(O156=1000,11,IF(O156=-1000,0,IF(O156&gt;9,(O156+2),IF(O156&lt;0,(-O156),"0"))))</f>
        <v>#VALUE!</v>
      </c>
      <c r="AW156" s="137" t="str">
        <f>IF(O156=1000,0,IF(O156=-1000,11,IF(O156&lt;0,11,IF(O156&gt;0,(O156),"0"))))</f>
        <v/>
      </c>
      <c r="AX156" s="138" t="str">
        <f>IF(O156="","",IF(O156&gt;9,AV156,AT156))</f>
        <v/>
      </c>
      <c r="AY156" s="139" t="str">
        <f>IF(O156="","","-")</f>
        <v/>
      </c>
      <c r="AZ156" s="140" t="str">
        <f>IF(O156="","",IF(O156&lt;-9,AU156,AW156))</f>
        <v/>
      </c>
      <c r="BA156" s="136" t="e">
        <f>IF(P156=1000,11,IF(P156=-1000,0,IF(P156&gt;9,(P156+2),IF(P156&lt;0,(-P156),"0"))))</f>
        <v>#VALUE!</v>
      </c>
      <c r="BB156" s="137" t="str">
        <f>IF(P156=1000,0,IF(P156=-1000,11,IF(P156&lt;-9,-(P156-2),IF(P156&gt;0,(P156),"0"))))</f>
        <v/>
      </c>
      <c r="BC156" s="137">
        <f>IF(P156=1000,11,IF(P156=-1000,0,IF(P156&gt;0,11,IF(P156&lt;0,(-P156),"0"))))</f>
        <v>11</v>
      </c>
      <c r="BD156" s="137" t="str">
        <f>IF(P156=1000,0,IF(P156=-1000,11,IF(P156&lt;0,11,IF(P156&gt;0,(P156),"0"))))</f>
        <v/>
      </c>
      <c r="BE156" s="138" t="str">
        <f>IF(P156="","",IF(P156&gt;9,BA156,BC156))</f>
        <v/>
      </c>
      <c r="BF156" s="139" t="str">
        <f>IF(P156="","","-")</f>
        <v/>
      </c>
      <c r="BG156" s="140" t="str">
        <f>IF(P156="","",IF(P156&lt;-9,BB156,BD156))</f>
        <v/>
      </c>
      <c r="BH156" s="136" t="e">
        <f>IF(Q156=1000,11,IF(Q156=-1000,0,IF(Q156&gt;9,(Q156+2),IF(Q156&lt;0,(-Q156),"0"))))</f>
        <v>#VALUE!</v>
      </c>
      <c r="BI156" s="137" t="str">
        <f>IF(Q156=1000,0,IF(Q156=-1000,11,IF(Q156&lt;-9,-(Q156-2),IF(Q156&gt;0,(Q156),"0"))))</f>
        <v/>
      </c>
      <c r="BJ156" s="137">
        <f>IF(Q156=1000,11,IF(Q156=-1000,0,IF(Q156&gt;0,11,IF(Q156&lt;0,(-Q156),"0"))))</f>
        <v>11</v>
      </c>
      <c r="BK156" s="137" t="str">
        <f>IF(Q156=1000,0,IF(Q156=-1000,11,IF(Q156&lt;0,11,IF(Q156&gt;0,(Q156),"0"))))</f>
        <v/>
      </c>
      <c r="BL156" s="138" t="str">
        <f>IF(Q156="","",IF(Q156&gt;9,BH156,BJ156))</f>
        <v/>
      </c>
      <c r="BM156" s="139" t="str">
        <f>IF(Q156="","","-")</f>
        <v/>
      </c>
      <c r="BN156" s="140" t="str">
        <f>IF(Q156="","",IF(Q156&lt;-9,BI156,BK156))</f>
        <v/>
      </c>
      <c r="BO156" s="137" t="e">
        <f>IF(R156=1000,11,IF(R156=-1000,0,IF(R156&gt;9,(R156+2),IF(R156&lt;0,(-R156),"0"))))</f>
        <v>#VALUE!</v>
      </c>
      <c r="BP156" s="137" t="str">
        <f>IF(R156=1000,0,IF(R156=-1000,11,IF(R156&lt;-9,-(R156-2),IF(R156&gt;0,(R156),"0"))))</f>
        <v/>
      </c>
      <c r="BQ156" s="137">
        <f>IF(R156=1000,11,IF(R156=-1000,0,IF(R156&gt;0,11,IF(R156&lt;0,(-R156),"0"))))</f>
        <v>11</v>
      </c>
      <c r="BR156" s="137" t="str">
        <f>IF(R156=1000,0,IF(R156=-1000,11,IF(R156&lt;0,11,IF(R156&gt;0,(R156),"0"))))</f>
        <v/>
      </c>
      <c r="BS156" s="138" t="str">
        <f>IF(R156="","",IF(R156&gt;9,BO156,BQ156))</f>
        <v/>
      </c>
      <c r="BT156" s="139" t="str">
        <f>IF(R156="","","-")</f>
        <v/>
      </c>
      <c r="BU156" s="140" t="str">
        <f>IF(R156="","",IF(R156&lt;-9,BP156,BR156))</f>
        <v/>
      </c>
      <c r="BV156" s="137" t="e">
        <f>IF(S156=1000,11,IF(S156=-1000,0,IF(S156&gt;9,(S156+2),IF(S156&lt;0,(-S156),"0"))))</f>
        <v>#VALUE!</v>
      </c>
      <c r="BW156" s="137" t="str">
        <f>IF(S156=1000,0,IF(S156=-1000,11,IF(S156&lt;-9,-(S156-2),IF(S156&gt;0,(S156),"0"))))</f>
        <v/>
      </c>
      <c r="BX156" s="137">
        <f>IF(S156=1000,11,IF(S156=-1000,0,IF(S156&gt;0,11,IF(S156&lt;0,(-S156),"0"))))</f>
        <v>11</v>
      </c>
      <c r="BY156" s="141" t="str">
        <f>IF(S156=1000,0,IF(S156=-1000,11,IF(S156&lt;0,11,IF(S156&gt;0,(S156),"0"))))</f>
        <v/>
      </c>
      <c r="BZ156" s="138" t="str">
        <f>IF(S156="","",IF(S156&gt;9,BV156,BX156))</f>
        <v/>
      </c>
      <c r="CA156" s="139" t="str">
        <f>IF(S156="","","-")</f>
        <v/>
      </c>
      <c r="CB156" s="140" t="str">
        <f>IF(S156="","",IF(S156&lt;-9,BW156,BY156))</f>
        <v/>
      </c>
      <c r="CC156" s="142" t="str">
        <f>IF(O156="","",SUM(T156:X156))</f>
        <v/>
      </c>
      <c r="CD156" s="143" t="str">
        <f>IF(CC156="","","-")</f>
        <v/>
      </c>
      <c r="CE156" s="144" t="str">
        <f>IF(O156="","",SUM(Y156:AC156))</f>
        <v/>
      </c>
      <c r="CP156" s="32"/>
      <c r="CQ156" s="32"/>
    </row>
    <row r="157" spans="1:95" s="31" customFormat="1" ht="15" customHeight="1" thickBot="1" x14ac:dyDescent="0.25">
      <c r="A157" s="145"/>
      <c r="B157" s="145"/>
      <c r="C157" s="145"/>
      <c r="D157" s="146"/>
      <c r="E157" s="147"/>
      <c r="F157" s="148"/>
      <c r="G157" s="149"/>
      <c r="H157" s="150"/>
      <c r="I157" s="151"/>
      <c r="J157" s="151"/>
      <c r="K157" s="151"/>
      <c r="L157" s="151"/>
      <c r="M157" s="151"/>
      <c r="N157" s="150"/>
      <c r="O157" s="152"/>
      <c r="P157" s="152"/>
      <c r="Q157" s="152"/>
      <c r="R157" s="152"/>
      <c r="S157" s="152"/>
      <c r="T157" s="153"/>
      <c r="U157" s="153"/>
      <c r="V157" s="153"/>
      <c r="W157" s="153"/>
      <c r="X157" s="153"/>
      <c r="Y157" s="154"/>
      <c r="Z157" s="154"/>
      <c r="AA157" s="154"/>
      <c r="AB157" s="154"/>
      <c r="AC157" s="154"/>
      <c r="AD157" s="155"/>
      <c r="AE157" s="155"/>
      <c r="AF157" s="156"/>
      <c r="AG157" s="156"/>
      <c r="AH157" s="157"/>
      <c r="AI157" s="157"/>
      <c r="AJ157" s="157"/>
      <c r="AK157" s="157"/>
      <c r="AL157" s="157"/>
      <c r="AM157" s="158"/>
      <c r="AN157" s="158"/>
      <c r="AO157" s="158"/>
      <c r="AP157" s="158"/>
      <c r="AQ157" s="158"/>
      <c r="AR157" s="159"/>
      <c r="AS157" s="159"/>
      <c r="AT157" s="160"/>
      <c r="AU157" s="160"/>
      <c r="AV157" s="160"/>
      <c r="AW157" s="160"/>
      <c r="AX157" s="161"/>
      <c r="AY157" s="161"/>
      <c r="AZ157" s="161"/>
      <c r="BA157" s="160"/>
      <c r="BB157" s="160"/>
      <c r="BC157" s="160"/>
      <c r="BD157" s="160"/>
      <c r="BE157" s="161"/>
      <c r="BF157" s="161"/>
      <c r="BG157" s="161"/>
      <c r="BH157" s="160"/>
      <c r="BI157" s="160"/>
      <c r="BJ157" s="160"/>
      <c r="BK157" s="160"/>
      <c r="BL157" s="161"/>
      <c r="BM157" s="161"/>
      <c r="BN157" s="161"/>
      <c r="BO157" s="160"/>
      <c r="BP157" s="160"/>
      <c r="BQ157" s="160"/>
      <c r="BR157" s="160"/>
      <c r="BS157" s="161"/>
      <c r="BT157" s="161"/>
      <c r="BU157" s="161"/>
      <c r="BV157" s="160"/>
      <c r="BW157" s="160"/>
      <c r="BX157" s="160"/>
      <c r="BY157" s="160"/>
      <c r="BZ157" s="161"/>
      <c r="CA157" s="161"/>
      <c r="CB157" s="161"/>
      <c r="CC157" s="162"/>
      <c r="CD157" s="163"/>
      <c r="CE157" s="164"/>
      <c r="CP157" s="32"/>
      <c r="CQ157" s="32"/>
    </row>
    <row r="158" spans="1:95" s="31" customFormat="1" ht="31.5" customHeight="1" thickBot="1" x14ac:dyDescent="0.25">
      <c r="A158" s="34"/>
      <c r="B158" s="35"/>
      <c r="C158" s="1225">
        <f>1+C149</f>
        <v>18</v>
      </c>
      <c r="D158" s="1227" t="str">
        <f>IF(A158="","",VLOOKUP(A158,СписокКМ!$A$186:$D$248,3,FALSE))</f>
        <v/>
      </c>
      <c r="E158" s="1228" t="str">
        <f>IF(B158="","",VLOOKUP(B158,СписокКМ!E:J,2,FALSE))</f>
        <v/>
      </c>
      <c r="F158" s="1231" t="str">
        <f>IF(B158="","",VLOOKUP(B158,СписокКМ!$A$186:$D$248,3,FALSE))</f>
        <v/>
      </c>
      <c r="G158" s="1232" t="str">
        <f>IF(D158="","",VLOOKUP(D158,СписокКМ!G:L,2,FALSE))</f>
        <v/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 t="str">
        <f>IF(A158="","",VLOOKUP(A158,'[60]Протокол команд'!A:K,8,FALSE))</f>
        <v/>
      </c>
      <c r="U158" s="39" t="e">
        <f>T158*5-4</f>
        <v>#VALUE!</v>
      </c>
      <c r="V158" s="39" t="e">
        <f>T158*5</f>
        <v>#VALUE!</v>
      </c>
      <c r="W158" s="39" t="e">
        <f>CONCATENATE(U158,"-",V158)</f>
        <v>#VALUE!</v>
      </c>
      <c r="X158" s="39" t="str">
        <f>IF(A158="","",VLOOKUP(A158,'[60]Протокол команд'!A:K,10,FALSE))</f>
        <v/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 t="str">
        <f>IF(O160="","",SUM(AF160:AF165))</f>
        <v/>
      </c>
      <c r="AC158" s="1242"/>
      <c r="AD158" s="1243"/>
      <c r="AE158" s="1242" t="str">
        <f>IF(O160="","",SUM(AG160:AG165))</f>
        <v/>
      </c>
      <c r="AF158" s="1242"/>
      <c r="AG158" s="1264"/>
      <c r="AH158" s="1241">
        <f>SUM(CC160:CC165)</f>
        <v>0</v>
      </c>
      <c r="AI158" s="1242"/>
      <c r="AJ158" s="1243"/>
      <c r="AK158" s="1242">
        <f>SUM(CE160:CE165)</f>
        <v>0</v>
      </c>
      <c r="AL158" s="1242"/>
      <c r="AM158" s="1264"/>
      <c r="AN158" s="1265">
        <f>SUM(AR160:AR165)</f>
        <v>0</v>
      </c>
      <c r="AO158" s="1266"/>
      <c r="AP158" s="1267"/>
      <c r="AQ158" s="1266">
        <f>SUM(AS160:AS165)</f>
        <v>0</v>
      </c>
      <c r="AR158" s="1266"/>
      <c r="AS158" s="1268"/>
      <c r="AT158" s="1314" t="str">
        <f>IF(A158="","",VLOOKUP(A158,'[60]Протокол команд'!A:Z,14,FALSE))</f>
        <v/>
      </c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 t="str">
        <f>IF(O160="","",SUM(AF160:AF165))</f>
        <v/>
      </c>
      <c r="CD158" s="1256" t="str">
        <f>IF(CC158="","","-")</f>
        <v/>
      </c>
      <c r="CE158" s="1258" t="str">
        <f>IF(O160="","",SUM(AG160:AG165))</f>
        <v/>
      </c>
      <c r="CP158" s="32"/>
      <c r="CQ158" s="32"/>
    </row>
    <row r="159" spans="1:95" s="31" customFormat="1" ht="13.5" customHeight="1" x14ac:dyDescent="0.2">
      <c r="A159" s="40"/>
      <c r="B159" s="40"/>
      <c r="C159" s="1226"/>
      <c r="D159" s="1229" t="str">
        <f>IF(A159="","",VLOOKUP(A159,СписокКМ!D:I,2,FALSE))</f>
        <v/>
      </c>
      <c r="E159" s="1230" t="str">
        <f>IF(B159="","",VLOOKUP(B159,СписокКМ!E:J,2,FALSE))</f>
        <v/>
      </c>
      <c r="F159" s="1233" t="str">
        <f>IF(C159="","",VLOOKUP(C159,СписокКМ!F:K,2,FALSE))</f>
        <v/>
      </c>
      <c r="G159" s="1234" t="str">
        <f>IF(D159="","",VLOOKUP(D159,СписокКМ!G:L,2,FALSE))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x14ac:dyDescent="0.2">
      <c r="A160" s="43"/>
      <c r="B160" s="44"/>
      <c r="C160" s="580">
        <v>1</v>
      </c>
      <c r="D160" s="46" t="str">
        <f>IF(A160="","",VLOOKUP(A160,СписокКМ!D:I,2,FALSE))</f>
        <v/>
      </c>
      <c r="E160" s="47"/>
      <c r="F160" s="48" t="str">
        <f>IF(B160="","",VLOOKUP(B160,СписокКМ!D:I,2,FALSE))</f>
        <v/>
      </c>
      <c r="G160" s="49"/>
      <c r="H160" s="50"/>
      <c r="I160" s="51"/>
      <c r="J160" s="51"/>
      <c r="K160" s="51"/>
      <c r="L160" s="51"/>
      <c r="M160" s="51"/>
      <c r="N160" s="52"/>
      <c r="O160" s="53" t="str">
        <f>IF(I160="","",IF(I160="0",1000,IF(I160="-0",-1000,I160*1)))</f>
        <v/>
      </c>
      <c r="P160" s="53" t="str">
        <f t="shared" ref="P160:S161" si="99">IF(J160="","",IF(J160="0",1000,IF(J160="-0",-1000,J160*1)))</f>
        <v/>
      </c>
      <c r="Q160" s="53" t="str">
        <f t="shared" si="99"/>
        <v/>
      </c>
      <c r="R160" s="53" t="str">
        <f t="shared" si="99"/>
        <v/>
      </c>
      <c r="S160" s="54" t="str">
        <f t="shared" si="99"/>
        <v/>
      </c>
      <c r="T160" s="55" t="str">
        <f t="shared" ref="T160:X161" si="100">IF(O160="","",IF(O160&gt;0,1,0))</f>
        <v/>
      </c>
      <c r="U160" s="56" t="str">
        <f t="shared" si="100"/>
        <v/>
      </c>
      <c r="V160" s="56" t="str">
        <f t="shared" si="100"/>
        <v/>
      </c>
      <c r="W160" s="56" t="str">
        <f t="shared" si="100"/>
        <v/>
      </c>
      <c r="X160" s="56" t="str">
        <f t="shared" si="100"/>
        <v/>
      </c>
      <c r="Y160" s="57" t="str">
        <f t="shared" ref="Y160:AC161" si="101">IF(O160="","",IF(O160&lt;0,1,0))</f>
        <v/>
      </c>
      <c r="Z160" s="57" t="str">
        <f t="shared" si="101"/>
        <v/>
      </c>
      <c r="AA160" s="57" t="str">
        <f t="shared" si="101"/>
        <v/>
      </c>
      <c r="AB160" s="57" t="str">
        <f t="shared" si="101"/>
        <v/>
      </c>
      <c r="AC160" s="57" t="str">
        <f t="shared" si="101"/>
        <v/>
      </c>
      <c r="AD160" s="58" t="str">
        <f>IF(CC160="","",IF(CC160&gt;CE160,1,-1))</f>
        <v/>
      </c>
      <c r="AE160" s="58" t="str">
        <f>IF(CC160="","",IF(CC160&lt;CE160,1,-1))</f>
        <v/>
      </c>
      <c r="AF160" s="59">
        <f>IF(CC160&gt;CE160,1,0)</f>
        <v>0</v>
      </c>
      <c r="AG160" s="60">
        <f>IF(CE160&gt;CC160,1,0)</f>
        <v>0</v>
      </c>
      <c r="AH160" s="61" t="str">
        <f>IF(O160="","",AX160*1)</f>
        <v/>
      </c>
      <c r="AI160" s="62" t="str">
        <f>IF(P160="","",BE160*1)</f>
        <v/>
      </c>
      <c r="AJ160" s="62" t="str">
        <f>IF(Q160="","",BL160*1)</f>
        <v/>
      </c>
      <c r="AK160" s="62" t="str">
        <f>IF(R160="","",BS160*1)</f>
        <v/>
      </c>
      <c r="AL160" s="62" t="str">
        <f>IF(S160="","",BZ160*1)</f>
        <v/>
      </c>
      <c r="AM160" s="63" t="str">
        <f>IF(O160="","",AZ160*1)</f>
        <v/>
      </c>
      <c r="AN160" s="63" t="str">
        <f>IF(P160="","",BG160*1)</f>
        <v/>
      </c>
      <c r="AO160" s="63" t="str">
        <f>IF(Q160="","",BN160*1)</f>
        <v/>
      </c>
      <c r="AP160" s="63" t="str">
        <f>IF(R160="","",BU160*1)</f>
        <v/>
      </c>
      <c r="AQ160" s="63" t="str">
        <f>IF(S160="","",CB160*1)</f>
        <v/>
      </c>
      <c r="AR160" s="64">
        <f>SUM(AH160:AL160)</f>
        <v>0</v>
      </c>
      <c r="AS160" s="65">
        <f>SUM(AM160:AQ160)</f>
        <v>0</v>
      </c>
      <c r="AT160" s="66">
        <f>IF(O160=1000,11,IF(O160=-1000,0,IF(O160&gt;0,11,IF(O160&lt;0,(-O160),"0"))))</f>
        <v>11</v>
      </c>
      <c r="AU160" s="67" t="str">
        <f>IF(O160=1000,0,IF(O160=-1000,11,IF(O160&lt;-9,-(O160-2),IF(O160&gt;0,(O160),"0"))))</f>
        <v/>
      </c>
      <c r="AV160" s="66" t="e">
        <f>IF(O160=1000,11,IF(O160=-1000,0,IF(O160&lt;9,11,IF(O160&gt;9,(O160+2),"0"))))</f>
        <v>#VALUE!</v>
      </c>
      <c r="AW160" s="67" t="str">
        <f>IF(O160=1000,0,IF(O160=-1000,11,IF(O160&lt;0,11,IF(O160&gt;0,(O160),"0"))))</f>
        <v/>
      </c>
      <c r="AX160" s="68" t="str">
        <f>IF(O160="","",IF(O160&gt;9,AV160,AT160))</f>
        <v/>
      </c>
      <c r="AY160" s="69" t="str">
        <f>IF(O160="","","-")</f>
        <v/>
      </c>
      <c r="AZ160" s="70" t="str">
        <f>IF(O160="","",IF(O160&lt;-9,AU160,AW160))</f>
        <v/>
      </c>
      <c r="BA160" s="66" t="e">
        <f>IF(P160=1000,11,IF(P160=-1000,0,IF(P160&gt;9,(P160+2),IF(P160&lt;0,(-P160),"0"))))</f>
        <v>#VALUE!</v>
      </c>
      <c r="BB160" s="67" t="str">
        <f>IF(P160=1000,0,IF(P160=-1000,11,IF(P160&lt;-9,-(P160-2),IF(P160&gt;0,(P160),"0"))))</f>
        <v/>
      </c>
      <c r="BC160" s="67">
        <f>IF(P160=1000,11,IF(P160=-1000,0,IF(P160&gt;0,11,IF(P160&lt;0,(-P160),"0"))))</f>
        <v>11</v>
      </c>
      <c r="BD160" s="67" t="str">
        <f>IF(P160=1000,0,IF(P160=-1000,11,IF(P160&lt;0,11,IF(P160&gt;0,(P160),"0"))))</f>
        <v/>
      </c>
      <c r="BE160" s="68" t="str">
        <f>IF(P160="","",IF(P160&gt;9,BA160,BC160))</f>
        <v/>
      </c>
      <c r="BF160" s="69" t="str">
        <f>IF(P160="","","-")</f>
        <v/>
      </c>
      <c r="BG160" s="70" t="str">
        <f>IF(P160="","",IF(P160&lt;-9,BB160,BD160))</f>
        <v/>
      </c>
      <c r="BH160" s="66" t="e">
        <f>IF(Q160=1000,11,IF(Q160=-1000,0,IF(Q160&gt;9,(Q160+2),IF(Q160&lt;0,(-Q160),"0"))))</f>
        <v>#VALUE!</v>
      </c>
      <c r="BI160" s="67" t="str">
        <f>IF(Q160=1000,0,IF(Q160=-1000,11,IF(Q160&lt;-9,-(Q160-2),IF(Q160&gt;0,(Q160),"0"))))</f>
        <v/>
      </c>
      <c r="BJ160" s="67">
        <f>IF(Q160=1000,11,IF(Q160=-1000,0,IF(Q160&gt;0,11,IF(Q160&lt;0,(-Q160),"0"))))</f>
        <v>11</v>
      </c>
      <c r="BK160" s="67" t="str">
        <f>IF(Q160=1000,0,IF(Q160=-1000,11,IF(Q160&lt;0,11,IF(Q160&gt;0,(Q160),"0"))))</f>
        <v/>
      </c>
      <c r="BL160" s="68" t="str">
        <f>IF(Q160="","",IF(Q160&gt;9,BH160,BJ160))</f>
        <v/>
      </c>
      <c r="BM160" s="69" t="str">
        <f>IF(Q160="","","-")</f>
        <v/>
      </c>
      <c r="BN160" s="70" t="str">
        <f>IF(Q160="","",IF(Q160&lt;-9,BI160,BK160))</f>
        <v/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 t="str">
        <f>IF(O160="","",SUM(T160:X160))</f>
        <v/>
      </c>
      <c r="CD160" s="73" t="str">
        <f>IF(CC160="","","-")</f>
        <v/>
      </c>
      <c r="CE160" s="74" t="str">
        <f>IF(O160="","",SUM(Y160:AC160))</f>
        <v/>
      </c>
      <c r="CP160" s="32"/>
      <c r="CQ160" s="32"/>
    </row>
    <row r="161" spans="1:95" s="31" customFormat="1" ht="15" customHeight="1" x14ac:dyDescent="0.2">
      <c r="A161" s="43"/>
      <c r="B161" s="44"/>
      <c r="C161" s="75">
        <v>2</v>
      </c>
      <c r="D161" s="76" t="str">
        <f>IF(A161="","",VLOOKUP(A161,СписокКМ!D:I,2,FALSE))</f>
        <v/>
      </c>
      <c r="E161" s="47"/>
      <c r="F161" s="77" t="str">
        <f>IF(B161="","",VLOOKUP(B161,СписокКМ!D:I,2,FALSE))</f>
        <v/>
      </c>
      <c r="G161" s="49"/>
      <c r="H161" s="41"/>
      <c r="I161" s="581"/>
      <c r="J161" s="581"/>
      <c r="K161" s="581"/>
      <c r="L161" s="581"/>
      <c r="M161" s="51"/>
      <c r="N161" s="42"/>
      <c r="O161" s="79" t="str">
        <f>IF(I161="","",IF(I161="0",1000,IF(I161="-0",-1000,I161*1)))</f>
        <v/>
      </c>
      <c r="P161" s="79" t="str">
        <f t="shared" si="99"/>
        <v/>
      </c>
      <c r="Q161" s="79" t="str">
        <f t="shared" si="99"/>
        <v/>
      </c>
      <c r="R161" s="79" t="str">
        <f t="shared" si="99"/>
        <v/>
      </c>
      <c r="S161" s="80" t="str">
        <f t="shared" si="99"/>
        <v/>
      </c>
      <c r="T161" s="55" t="str">
        <f t="shared" si="100"/>
        <v/>
      </c>
      <c r="U161" s="56" t="str">
        <f t="shared" si="100"/>
        <v/>
      </c>
      <c r="V161" s="56" t="str">
        <f t="shared" si="100"/>
        <v/>
      </c>
      <c r="W161" s="56" t="str">
        <f t="shared" si="100"/>
        <v/>
      </c>
      <c r="X161" s="56" t="str">
        <f t="shared" si="100"/>
        <v/>
      </c>
      <c r="Y161" s="57" t="str">
        <f t="shared" si="101"/>
        <v/>
      </c>
      <c r="Z161" s="57" t="str">
        <f t="shared" si="101"/>
        <v/>
      </c>
      <c r="AA161" s="57" t="str">
        <f t="shared" si="101"/>
        <v/>
      </c>
      <c r="AB161" s="57" t="str">
        <f t="shared" si="101"/>
        <v/>
      </c>
      <c r="AC161" s="57" t="str">
        <f t="shared" si="101"/>
        <v/>
      </c>
      <c r="AD161" s="58" t="str">
        <f>IF(CC161="","",IF(CC161&gt;CE161,1,-1))</f>
        <v/>
      </c>
      <c r="AE161" s="58" t="str">
        <f>IF(CC161="","",IF(CC161&lt;CE161,1,-1))</f>
        <v/>
      </c>
      <c r="AF161" s="59">
        <f>IF(CC161&gt;CE161,1,0)</f>
        <v>0</v>
      </c>
      <c r="AG161" s="60">
        <f>IF(CE161&gt;CC161,1,0)</f>
        <v>0</v>
      </c>
      <c r="AH161" s="81" t="str">
        <f>IF(O161="","",AX161*1)</f>
        <v/>
      </c>
      <c r="AI161" s="584" t="str">
        <f>IF(P161="","",BE161*1)</f>
        <v/>
      </c>
      <c r="AJ161" s="584" t="str">
        <f>IF(Q161="","",BL161*1)</f>
        <v/>
      </c>
      <c r="AK161" s="584" t="str">
        <f>IF(R161="","",BS161*1)</f>
        <v/>
      </c>
      <c r="AL161" s="584" t="str">
        <f>IF(S161="","",BZ161*1)</f>
        <v/>
      </c>
      <c r="AM161" s="594" t="str">
        <f>IF(O161="","",AZ161*1)</f>
        <v/>
      </c>
      <c r="AN161" s="594" t="str">
        <f>IF(P161="","",BG161*1)</f>
        <v/>
      </c>
      <c r="AO161" s="594" t="str">
        <f>IF(Q161="","",BN161*1)</f>
        <v/>
      </c>
      <c r="AP161" s="594" t="str">
        <f>IF(R161="","",BU161*1)</f>
        <v/>
      </c>
      <c r="AQ161" s="594" t="str">
        <f>IF(S161="","",CB161*1)</f>
        <v/>
      </c>
      <c r="AR161" s="64">
        <f>SUM(AH161:AL161)</f>
        <v>0</v>
      </c>
      <c r="AS161" s="65">
        <f>SUM(AM161:AQ161)</f>
        <v>0</v>
      </c>
      <c r="AT161" s="66">
        <f>IF(O161=1000,11,IF(O161=-1000,0,IF(O161&gt;0,11,IF(O161&lt;0,(-O161),"0"))))</f>
        <v>11</v>
      </c>
      <c r="AU161" s="67" t="str">
        <f>IF(O161=1000,0,IF(O161=-1000,11,IF(O161&lt;-9,-(O161-2),IF(O161&gt;0,(O161),"0"))))</f>
        <v/>
      </c>
      <c r="AV161" s="66" t="e">
        <f>IF(O161=1000,11,IF(O161=-1000,0,IF(O161&gt;9,(O161+2),IF(O161&lt;0,(-O161),"0"))))</f>
        <v>#VALUE!</v>
      </c>
      <c r="AW161" s="67" t="str">
        <f>IF(O161=1000,0,IF(O161=-1000,11,IF(O161&lt;0,11,IF(O161&gt;0,(O161),"0"))))</f>
        <v/>
      </c>
      <c r="AX161" s="593" t="str">
        <f>IF(O161="","",IF(O161&gt;9,AV161,AT161))</f>
        <v/>
      </c>
      <c r="AY161" s="590" t="str">
        <f>IF(O161="","","-")</f>
        <v/>
      </c>
      <c r="AZ161" s="591" t="str">
        <f>IF(O161="","",IF(O161&lt;-9,AU161,AW161))</f>
        <v/>
      </c>
      <c r="BA161" s="66" t="e">
        <f>IF(P161=1000,11,IF(P161=-1000,0,IF(P161&gt;9,(P161+2),IF(P161&lt;0,(-P161),"0"))))</f>
        <v>#VALUE!</v>
      </c>
      <c r="BB161" s="67" t="str">
        <f>IF(P161=1000,0,IF(P161=-1000,11,IF(P161&lt;-9,-(P161-2),IF(P161&gt;0,(P161),"0"))))</f>
        <v/>
      </c>
      <c r="BC161" s="67">
        <f>IF(P161=1000,11,IF(P161=-1000,0,IF(P161&gt;0,11,IF(P161&lt;0,(-P161),"0"))))</f>
        <v>11</v>
      </c>
      <c r="BD161" s="67" t="str">
        <f>IF(P161=1000,0,IF(P161=-1000,11,IF(P161&lt;0,11,IF(P161&gt;0,(P161),"0"))))</f>
        <v/>
      </c>
      <c r="BE161" s="593" t="str">
        <f>IF(P161="","",IF(P161&gt;9,BA161,BC161))</f>
        <v/>
      </c>
      <c r="BF161" s="590" t="str">
        <f>IF(P161="","","-")</f>
        <v/>
      </c>
      <c r="BG161" s="591" t="str">
        <f>IF(P161="","",IF(P161&lt;-9,BB161,BD161))</f>
        <v/>
      </c>
      <c r="BH161" s="66" t="e">
        <f>IF(Q161=1000,11,IF(Q161=-1000,0,IF(Q161&gt;9,(Q161+2),IF(Q161&lt;0,(-Q161),"0"))))</f>
        <v>#VALUE!</v>
      </c>
      <c r="BI161" s="67" t="str">
        <f>IF(Q161=1000,0,IF(Q161=-1000,11,IF(Q161&lt;-9,-(Q161-2),IF(Q161&gt;0,(Q161),"0"))))</f>
        <v/>
      </c>
      <c r="BJ161" s="67">
        <f>IF(Q161=1000,11,IF(Q161=-1000,0,IF(Q161&gt;0,11,IF(Q161&lt;0,(-Q161),"0"))))</f>
        <v>11</v>
      </c>
      <c r="BK161" s="67" t="str">
        <f>IF(Q161=1000,0,IF(Q161=-1000,11,IF(Q161&lt;0,11,IF(Q161&gt;0,(Q161),"0"))))</f>
        <v/>
      </c>
      <c r="BL161" s="593" t="str">
        <f>IF(Q161="","",IF(Q161&gt;9,BH161,BJ161))</f>
        <v/>
      </c>
      <c r="BM161" s="590" t="str">
        <f>IF(Q161="","","-")</f>
        <v/>
      </c>
      <c r="BN161" s="591" t="str">
        <f>IF(Q161="","",IF(Q161&lt;-9,BI161,BK161))</f>
        <v/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593" t="str">
        <f>IF(R161="","",IF(R161&gt;9,BO161,BQ161))</f>
        <v/>
      </c>
      <c r="BT161" s="590" t="str">
        <f>IF(R161="","","-")</f>
        <v/>
      </c>
      <c r="BU161" s="591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593" t="str">
        <f>IF(S161="","",IF(S161&gt;9,BV161,BX161))</f>
        <v/>
      </c>
      <c r="CA161" s="590" t="str">
        <f>IF(S161="","","-")</f>
        <v/>
      </c>
      <c r="CB161" s="591" t="str">
        <f>IF(S161="","",IF(S161&lt;-9,BW161,BY161))</f>
        <v/>
      </c>
      <c r="CC161" s="596" t="str">
        <f>IF(O161="","",SUM(T161:X161))</f>
        <v/>
      </c>
      <c r="CD161" s="582" t="str">
        <f>IF(CC161="","","-")</f>
        <v/>
      </c>
      <c r="CE161" s="597" t="str">
        <f>IF(O161="","",SUM(Y161:AC161))</f>
        <v/>
      </c>
      <c r="CP161" s="32"/>
      <c r="CQ161" s="32"/>
    </row>
    <row r="162" spans="1:95" s="31" customFormat="1" ht="15" customHeight="1" x14ac:dyDescent="0.2">
      <c r="A162" s="43"/>
      <c r="B162" s="44"/>
      <c r="C162" s="1250">
        <v>3</v>
      </c>
      <c r="D162" s="76" t="str">
        <f>IF(A162="","",VLOOKUP(A162,СписокКМ!D:I,2,FALSE))</f>
        <v/>
      </c>
      <c r="E162" s="47"/>
      <c r="F162" s="77" t="str">
        <f>IF(B162="","",VLOOKUP(B162,СписокКМ!D:I,2,FALSE))</f>
        <v/>
      </c>
      <c r="G162" s="49"/>
      <c r="H162" s="41"/>
      <c r="I162" s="1252"/>
      <c r="J162" s="1252"/>
      <c r="K162" s="1252"/>
      <c r="L162" s="1252"/>
      <c r="M162" s="1252"/>
      <c r="N162" s="42"/>
      <c r="O162" s="1244" t="str">
        <f>IF(I162="","",IF(I162="0",1000,IF(I162="-0",-1000,I162*1)))</f>
        <v/>
      </c>
      <c r="P162" s="1244" t="str">
        <f>IF(J162="","",IF(J162="0",1000,IF(J162="-0",-1000,J162*1)))</f>
        <v/>
      </c>
      <c r="Q162" s="1244" t="str">
        <f>IF(K162="","",IF(K162="0",1000,IF(K162="-0",-1000,K162*1)))</f>
        <v/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 t="str">
        <f>IF(O162="","",IF(O162&gt;0,1,0))</f>
        <v/>
      </c>
      <c r="U162" s="1284" t="str">
        <f>IF(P162="","",IF(P162&gt;0,1,0))</f>
        <v/>
      </c>
      <c r="V162" s="1284" t="str">
        <f>IF(Q162="","",IF(Q162&gt;0,1,0))</f>
        <v/>
      </c>
      <c r="W162" s="1284" t="str">
        <f>IF(R162="","",IF(R162&gt;0,1,0))</f>
        <v/>
      </c>
      <c r="X162" s="1284" t="str">
        <f>IF(S162="","",IF(S162&gt;0,1,0))</f>
        <v/>
      </c>
      <c r="Y162" s="1278" t="str">
        <f>IF(O162="","",IF(O162&lt;0,1,0))</f>
        <v/>
      </c>
      <c r="Z162" s="1278" t="str">
        <f>IF(P162="","",IF(P162&lt;0,1,0))</f>
        <v/>
      </c>
      <c r="AA162" s="1278" t="str">
        <f>IF(Q162="","",IF(Q162&lt;0,1,0))</f>
        <v/>
      </c>
      <c r="AB162" s="1278" t="str">
        <f>IF(R162="","",IF(R162&lt;0,1,0))</f>
        <v/>
      </c>
      <c r="AC162" s="1278" t="str">
        <f>IF(S162="","",IF(S162&lt;0,1,0))</f>
        <v/>
      </c>
      <c r="AD162" s="1280" t="str">
        <f>IF(CC162="","",IF(CC162&gt;CE162,1,-1))</f>
        <v/>
      </c>
      <c r="AE162" s="1280" t="str">
        <f>IF(CC162="","",IF(CC162&lt;CE162,1,-1))</f>
        <v/>
      </c>
      <c r="AF162" s="1282">
        <f>IF(CC162&gt;CE162,1,0)</f>
        <v>0</v>
      </c>
      <c r="AG162" s="1272">
        <f>IF(CE162&gt;CC162,1,0)</f>
        <v>0</v>
      </c>
      <c r="AH162" s="1274" t="str">
        <f>IF(O162="","",AX162*1)</f>
        <v/>
      </c>
      <c r="AI162" s="1276" t="str">
        <f>IF(P162="","",BE162*1)</f>
        <v/>
      </c>
      <c r="AJ162" s="1276" t="str">
        <f>IF(Q162="","",BL162*1)</f>
        <v/>
      </c>
      <c r="AK162" s="1276" t="str">
        <f>IF(R162="","",BS162*1)</f>
        <v/>
      </c>
      <c r="AL162" s="1276" t="str">
        <f>IF(S162="","",BZ162*1)</f>
        <v/>
      </c>
      <c r="AM162" s="1298" t="str">
        <f>IF(O162="","",AZ162*1)</f>
        <v/>
      </c>
      <c r="AN162" s="1298" t="str">
        <f>IF(P162="","",BG162*1)</f>
        <v/>
      </c>
      <c r="AO162" s="1298" t="str">
        <f>IF(Q162="","",BN162*1)</f>
        <v/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 t="str">
        <f>IF(O162=1000,0,IF(O162=-1000,11,IF(O162&lt;-9,-(O162-2),IF(O162&gt;0,(O162),"0"))))</f>
        <v/>
      </c>
      <c r="AV162" s="1286" t="e">
        <f>IF(O162=1000,11,IF(O162=-1000,0,IF(O162&gt;9,(O162+2),IF(O162&lt;0,(-O162),"0"))))</f>
        <v>#VALUE!</v>
      </c>
      <c r="AW162" s="1286" t="str">
        <f>IF(O162=1000,0,IF(O162=-1000,11,IF(O162&lt;0,11,IF(O162&gt;0,(O162),"0"))))</f>
        <v/>
      </c>
      <c r="AX162" s="1296" t="str">
        <f>IF(O162="","",IF(O162&gt;9,AV162,AT162))</f>
        <v/>
      </c>
      <c r="AY162" s="1288" t="str">
        <f>IF(O162="","","-")</f>
        <v/>
      </c>
      <c r="AZ162" s="1290" t="str">
        <f>IF(O162="","",IF(O162&lt;-9,AU162,AW162))</f>
        <v/>
      </c>
      <c r="BA162" s="1286" t="e">
        <f>IF(P162=1000,11,IF(P162=-1000,0,IF(P162&gt;9,(P162+2),IF(P162&lt;0,(-P162),"0"))))</f>
        <v>#VALUE!</v>
      </c>
      <c r="BB162" s="1286" t="str">
        <f>IF(P162=1000,0,IF(P162=-1000,11,IF(P162&lt;-9,-(P162-2),IF(P162&gt;0,(P162),"0"))))</f>
        <v/>
      </c>
      <c r="BC162" s="1286">
        <f>IF(P162=1000,11,IF(P162=-1000,0,IF(P162&gt;0,11,IF(P162&lt;0,(-P162),"0"))))</f>
        <v>11</v>
      </c>
      <c r="BD162" s="1286" t="str">
        <f>IF(P162=1000,0,IF(P162=-1000,11,IF(P162&lt;0,11,IF(P162&gt;0,(P162),"0"))))</f>
        <v/>
      </c>
      <c r="BE162" s="1296" t="str">
        <f>IF(P162="","",IF(P162&gt;9,BA162,BC162))</f>
        <v/>
      </c>
      <c r="BF162" s="1288" t="str">
        <f>IF(P162="","","-")</f>
        <v/>
      </c>
      <c r="BG162" s="1290" t="str">
        <f>IF(P162="","",IF(P162&lt;-9,BB162,BD162))</f>
        <v/>
      </c>
      <c r="BH162" s="1286" t="e">
        <f>IF(Q162=1000,11,IF(Q162=-1000,0,IF(Q162&gt;9,(Q162+2),IF(Q162&lt;0,(-Q162),"0"))))</f>
        <v>#VALUE!</v>
      </c>
      <c r="BI162" s="1286" t="str">
        <f>IF(Q162=1000,0,IF(Q162=-1000,11,IF(Q162&lt;-9,-(Q162-2),IF(Q162&gt;0,(Q162),"0"))))</f>
        <v/>
      </c>
      <c r="BJ162" s="1286">
        <f>IF(Q162=1000,11,IF(Q162=-1000,0,IF(Q162&gt;0,11,IF(Q162&lt;0,(-Q162),"0"))))</f>
        <v>11</v>
      </c>
      <c r="BK162" s="1286" t="str">
        <f>IF(Q162=1000,0,IF(Q162=-1000,11,IF(Q162&lt;0,11,IF(Q162&gt;0,(Q162),"0"))))</f>
        <v/>
      </c>
      <c r="BL162" s="1296" t="str">
        <f>IF(Q162="","",IF(Q162&gt;9,BH162,BJ162))</f>
        <v/>
      </c>
      <c r="BM162" s="1288" t="str">
        <f>IF(Q162="","","-")</f>
        <v/>
      </c>
      <c r="BN162" s="1290" t="str">
        <f>IF(Q162="","",IF(Q162&lt;-9,BI162,BK162))</f>
        <v/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 t="str">
        <f>IF(R162="","",IF(R162&gt;9,BO162,BQ162))</f>
        <v/>
      </c>
      <c r="BT162" s="1288" t="str">
        <f>IF(R162="","","-")</f>
        <v/>
      </c>
      <c r="BU162" s="1290" t="str">
        <f>IF(R162="","",IF(R162&lt;-9,BP162,BR162))</f>
        <v/>
      </c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 t="str">
        <f>IF(O162="","",SUM(T162:X163))</f>
        <v/>
      </c>
      <c r="CD162" s="1304" t="str">
        <f>IF(CC162="","","-")</f>
        <v/>
      </c>
      <c r="CE162" s="1306" t="str">
        <f>IF(O162="","",SUM(Y162:AC163))</f>
        <v/>
      </c>
      <c r="CP162" s="32"/>
      <c r="CQ162" s="32"/>
    </row>
    <row r="163" spans="1:95" s="31" customFormat="1" ht="15" customHeight="1" x14ac:dyDescent="0.2">
      <c r="A163" s="43"/>
      <c r="B163" s="44"/>
      <c r="C163" s="1251"/>
      <c r="D163" s="46" t="str">
        <f>IF(A163="","",VLOOKUP(A163,СписокКМ!D:I,2,FALSE))</f>
        <v/>
      </c>
      <c r="E163" s="47"/>
      <c r="F163" s="48" t="str">
        <f>IF(B163="","",VLOOKUP(B163,СписокКМ!D:I,2,FALSE))</f>
        <v/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x14ac:dyDescent="0.2">
      <c r="A164" s="99" t="str">
        <f>IF(A160="","",A160)</f>
        <v/>
      </c>
      <c r="B164" s="99" t="str">
        <f>IF(B160="","",B161)</f>
        <v/>
      </c>
      <c r="C164" s="75">
        <v>4</v>
      </c>
      <c r="D164" s="100" t="str">
        <f>IF(A164="","",VLOOKUP(A164,СписокКМ!D:I,2,FALSE))</f>
        <v/>
      </c>
      <c r="E164" s="101"/>
      <c r="F164" s="77" t="str">
        <f>IF(B164="","",VLOOKUP(B164,СписокКМ!D:I,2,FALSE))</f>
        <v/>
      </c>
      <c r="G164" s="102"/>
      <c r="H164" s="41"/>
      <c r="I164" s="581"/>
      <c r="J164" s="581"/>
      <c r="K164" s="581"/>
      <c r="L164" s="581"/>
      <c r="M164" s="581"/>
      <c r="N164" s="42"/>
      <c r="O164" s="79" t="str">
        <f>IF(I164="","",IF(I164="0",1000,IF(I164="-0",-1000,I164*1)))</f>
        <v/>
      </c>
      <c r="P164" s="79" t="str">
        <f t="shared" ref="P164:S165" si="102">IF(J164="","",IF(J164="0",1000,IF(J164="-0",-1000,J164*1)))</f>
        <v/>
      </c>
      <c r="Q164" s="79" t="str">
        <f t="shared" si="102"/>
        <v/>
      </c>
      <c r="R164" s="79" t="str">
        <f t="shared" si="102"/>
        <v/>
      </c>
      <c r="S164" s="80" t="str">
        <f t="shared" si="102"/>
        <v/>
      </c>
      <c r="T164" s="579" t="str">
        <f t="shared" ref="T164:X165" si="103">IF(O164="","",IF(O164&gt;0,1,0))</f>
        <v/>
      </c>
      <c r="U164" s="588" t="str">
        <f t="shared" si="103"/>
        <v/>
      </c>
      <c r="V164" s="588" t="str">
        <f t="shared" si="103"/>
        <v/>
      </c>
      <c r="W164" s="588" t="str">
        <f t="shared" si="103"/>
        <v/>
      </c>
      <c r="X164" s="588" t="str">
        <f t="shared" si="103"/>
        <v/>
      </c>
      <c r="Y164" s="585" t="str">
        <f t="shared" ref="Y164:AC165" si="104">IF(O164="","",IF(O164&lt;0,1,0))</f>
        <v/>
      </c>
      <c r="Z164" s="585" t="str">
        <f t="shared" si="104"/>
        <v/>
      </c>
      <c r="AA164" s="585" t="str">
        <f t="shared" si="104"/>
        <v/>
      </c>
      <c r="AB164" s="585" t="str">
        <f t="shared" si="104"/>
        <v/>
      </c>
      <c r="AC164" s="585" t="str">
        <f t="shared" si="104"/>
        <v/>
      </c>
      <c r="AD164" s="586" t="str">
        <f>IF(CC164="","",IF(CC164&gt;CE164,1,-1))</f>
        <v/>
      </c>
      <c r="AE164" s="586" t="str">
        <f>IF(CC164="","",IF(CC164&lt;CE164,1,-1))</f>
        <v/>
      </c>
      <c r="AF164" s="587">
        <f>IF(CC164&gt;CE164,1,0)</f>
        <v>0</v>
      </c>
      <c r="AG164" s="583">
        <f>IF(CE164&gt;CC164,1,0)</f>
        <v>0</v>
      </c>
      <c r="AH164" s="81" t="str">
        <f>IF(O164="","",AX164*1)</f>
        <v/>
      </c>
      <c r="AI164" s="584" t="str">
        <f>IF(P164="","",BE164*1)</f>
        <v/>
      </c>
      <c r="AJ164" s="584" t="str">
        <f>IF(Q164="","",BL164*1)</f>
        <v/>
      </c>
      <c r="AK164" s="584" t="str">
        <f>IF(R164="","",BS164*1)</f>
        <v/>
      </c>
      <c r="AL164" s="584" t="str">
        <f>IF(S164="","",BZ164*1)</f>
        <v/>
      </c>
      <c r="AM164" s="594" t="str">
        <f>IF(O164="","",AZ164*1)</f>
        <v/>
      </c>
      <c r="AN164" s="594" t="str">
        <f>IF(P164="","",BG164*1)</f>
        <v/>
      </c>
      <c r="AO164" s="594" t="str">
        <f>IF(Q164="","",BN164*1)</f>
        <v/>
      </c>
      <c r="AP164" s="594" t="str">
        <f>IF(R164="","",BU164*1)</f>
        <v/>
      </c>
      <c r="AQ164" s="594" t="str">
        <f>IF(S164="","",CB164*1)</f>
        <v/>
      </c>
      <c r="AR164" s="595">
        <f>SUM(AH164:AL164)</f>
        <v>0</v>
      </c>
      <c r="AS164" s="592">
        <f>SUM(AM164:AQ164)</f>
        <v>0</v>
      </c>
      <c r="AT164" s="111">
        <f>IF(O164=1000,11,IF(O164=-1000,0,IF(O164&gt;0,11,IF(O164&lt;0,(-O164),"0"))))</f>
        <v>11</v>
      </c>
      <c r="AU164" s="589" t="str">
        <f>IF(O164=1000,0,IF(O164=-1000,11,IF(O164&lt;-9,-(O164-2),IF(O164&gt;0,(O164),"0"))))</f>
        <v/>
      </c>
      <c r="AV164" s="111" t="e">
        <f>IF(O164=1000,11,IF(O164=-1000,0,IF(O164&gt;9,(O164+2),IF(O164&lt;0,(-O164),"0"))))</f>
        <v>#VALUE!</v>
      </c>
      <c r="AW164" s="589" t="str">
        <f>IF(O164=1000,0,IF(O164=-1000,11,IF(O164&lt;0,11,IF(O164&gt;0,(O164),"0"))))</f>
        <v/>
      </c>
      <c r="AX164" s="593" t="str">
        <f>IF(O164="","",IF(O164&gt;9,AV164,AT164))</f>
        <v/>
      </c>
      <c r="AY164" s="590" t="str">
        <f>IF(O164="","","-")</f>
        <v/>
      </c>
      <c r="AZ164" s="591" t="str">
        <f>IF(O164="","",IF(O164&lt;-9,AU164,AW164))</f>
        <v/>
      </c>
      <c r="BA164" s="111" t="e">
        <f>IF(P164=1000,11,IF(P164=-1000,0,IF(P164&gt;9,(P164+2),IF(P164&lt;0,(-P164),"0"))))</f>
        <v>#VALUE!</v>
      </c>
      <c r="BB164" s="589" t="str">
        <f>IF(P164=1000,0,IF(P164=-1000,11,IF(P164&lt;-9,-(P164-2),IF(P164&gt;0,(P164),"0"))))</f>
        <v/>
      </c>
      <c r="BC164" s="589">
        <f>IF(P164=1000,11,IF(P164=-1000,0,IF(P164&gt;0,11,IF(P164&lt;0,(-P164),"0"))))</f>
        <v>11</v>
      </c>
      <c r="BD164" s="589" t="str">
        <f>IF(P164=1000,0,IF(P164=-1000,11,IF(P164&lt;0,11,IF(P164&gt;0,(P164),"0"))))</f>
        <v/>
      </c>
      <c r="BE164" s="593" t="str">
        <f>IF(P164="","",IF(P164&gt;9,BA164,BC164))</f>
        <v/>
      </c>
      <c r="BF164" s="590" t="str">
        <f>IF(P164="","","-")</f>
        <v/>
      </c>
      <c r="BG164" s="591" t="str">
        <f>IF(P164="","",IF(P164&lt;-9,BB164,BD164))</f>
        <v/>
      </c>
      <c r="BH164" s="111" t="e">
        <f>IF(Q164=1000,11,IF(Q164=-1000,0,IF(Q164&gt;9,(Q164+2),IF(Q164&lt;0,(-Q164),"0"))))</f>
        <v>#VALUE!</v>
      </c>
      <c r="BI164" s="589" t="str">
        <f>IF(Q164=1000,0,IF(Q164=-1000,11,IF(Q164&lt;-9,-(Q164-2),IF(Q164&gt;0,(Q164),"0"))))</f>
        <v/>
      </c>
      <c r="BJ164" s="589">
        <f>IF(Q164=1000,11,IF(Q164=-1000,0,IF(Q164&gt;0,11,IF(Q164&lt;0,(-Q164),"0"))))</f>
        <v>11</v>
      </c>
      <c r="BK164" s="589" t="str">
        <f>IF(Q164=1000,0,IF(Q164=-1000,11,IF(Q164&lt;0,11,IF(Q164&gt;0,(Q164),"0"))))</f>
        <v/>
      </c>
      <c r="BL164" s="593" t="str">
        <f>IF(Q164="","",IF(Q164&gt;9,BH164,BJ164))</f>
        <v/>
      </c>
      <c r="BM164" s="590" t="str">
        <f>IF(Q164="","","-")</f>
        <v/>
      </c>
      <c r="BN164" s="591" t="str">
        <f>IF(Q164="","",IF(Q164&lt;-9,BI164,BK164))</f>
        <v/>
      </c>
      <c r="BO164" s="589" t="e">
        <f>IF(R164=1000,11,IF(R164=-1000,0,IF(R164&gt;9,(R164+2),IF(R164&lt;0,(-R164),"0"))))</f>
        <v>#VALUE!</v>
      </c>
      <c r="BP164" s="589" t="str">
        <f>IF(R164=1000,0,IF(R164=-1000,11,IF(R164&lt;-9,-(R164-2),IF(R164&gt;0,(R164),"0"))))</f>
        <v/>
      </c>
      <c r="BQ164" s="589">
        <f>IF(R164=1000,11,IF(R164=-1000,0,IF(R164&gt;0,11,IF(R164&lt;0,(-R164),"0"))))</f>
        <v>11</v>
      </c>
      <c r="BR164" s="589" t="str">
        <f>IF(R164=1000,0,IF(R164=-1000,11,IF(R164&lt;0,11,IF(R164&gt;0,(R164),"0"))))</f>
        <v/>
      </c>
      <c r="BS164" s="593" t="str">
        <f>IF(R164="","",IF(R164&gt;9,BO164,BQ164))</f>
        <v/>
      </c>
      <c r="BT164" s="590" t="str">
        <f>IF(R164="","","-")</f>
        <v/>
      </c>
      <c r="BU164" s="591" t="str">
        <f>IF(R164="","",IF(R164&lt;-9,BP164,BR164))</f>
        <v/>
      </c>
      <c r="BV164" s="589" t="e">
        <f>IF(S164=1000,11,IF(S164=-1000,0,IF(S164&gt;9,(S164+2),IF(S164&lt;0,(-S164),"0"))))</f>
        <v>#VALUE!</v>
      </c>
      <c r="BW164" s="589" t="str">
        <f>IF(S164=1000,0,IF(S164=-1000,11,IF(S164&lt;-9,-(S164-2),IF(S164&gt;0,(S164),"0"))))</f>
        <v/>
      </c>
      <c r="BX164" s="589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593" t="str">
        <f>IF(S164="","",IF(S164&gt;9,BV164,BX164))</f>
        <v/>
      </c>
      <c r="CA164" s="590" t="str">
        <f>IF(S164="","","-")</f>
        <v/>
      </c>
      <c r="CB164" s="591" t="str">
        <f>IF(S164="","",IF(S164&lt;-9,BW164,BY164))</f>
        <v/>
      </c>
      <c r="CC164" s="596" t="str">
        <f>IF(O164="","",SUM(T164:X164))</f>
        <v/>
      </c>
      <c r="CD164" s="582" t="str">
        <f>IF(CC164="","","-")</f>
        <v/>
      </c>
      <c r="CE164" s="597" t="str">
        <f>IF(O164="","",SUM(Y164:AC164))</f>
        <v/>
      </c>
      <c r="CP164" s="32"/>
      <c r="CQ164" s="32"/>
    </row>
    <row r="165" spans="1:95" s="31" customFormat="1" ht="15" customHeight="1" thickBot="1" x14ac:dyDescent="0.25">
      <c r="A165" s="99" t="str">
        <f>IF(A160="","",A161)</f>
        <v/>
      </c>
      <c r="B165" s="99" t="str">
        <f>IF(B160="","",B160)</f>
        <v/>
      </c>
      <c r="C165" s="114">
        <v>5</v>
      </c>
      <c r="D165" s="115" t="str">
        <f>IF(A165="","",VLOOKUP(A165,СписокКМ!D:I,2,FALSE))</f>
        <v/>
      </c>
      <c r="E165" s="116"/>
      <c r="F165" s="117" t="str">
        <f>IF(B165="","",VLOOKUP(B165,СписокКМ!D:I,2,FALSE))</f>
        <v/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102"/>
        <v/>
      </c>
      <c r="Q165" s="123" t="str">
        <f t="shared" si="102"/>
        <v/>
      </c>
      <c r="R165" s="123" t="str">
        <f t="shared" si="102"/>
        <v/>
      </c>
      <c r="S165" s="124" t="str">
        <f t="shared" si="102"/>
        <v/>
      </c>
      <c r="T165" s="125" t="str">
        <f t="shared" si="103"/>
        <v/>
      </c>
      <c r="U165" s="126" t="str">
        <f t="shared" si="103"/>
        <v/>
      </c>
      <c r="V165" s="126" t="str">
        <f t="shared" si="103"/>
        <v/>
      </c>
      <c r="W165" s="126" t="str">
        <f t="shared" si="103"/>
        <v/>
      </c>
      <c r="X165" s="126" t="str">
        <f t="shared" si="103"/>
        <v/>
      </c>
      <c r="Y165" s="127" t="str">
        <f t="shared" si="104"/>
        <v/>
      </c>
      <c r="Z165" s="127" t="str">
        <f t="shared" si="104"/>
        <v/>
      </c>
      <c r="AA165" s="127" t="str">
        <f t="shared" si="104"/>
        <v/>
      </c>
      <c r="AB165" s="127" t="str">
        <f t="shared" si="104"/>
        <v/>
      </c>
      <c r="AC165" s="127" t="str">
        <f t="shared" si="104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s="31" customFormat="1" ht="15" customHeight="1" thickBot="1" x14ac:dyDescent="0.25">
      <c r="A166" s="145"/>
      <c r="B166" s="145"/>
      <c r="C166" s="145"/>
      <c r="D166" s="146"/>
      <c r="E166" s="147"/>
      <c r="F166" s="148"/>
      <c r="G166" s="149"/>
      <c r="H166" s="150"/>
      <c r="I166" s="151"/>
      <c r="J166" s="151"/>
      <c r="K166" s="151"/>
      <c r="L166" s="151"/>
      <c r="M166" s="151"/>
      <c r="N166" s="150"/>
      <c r="O166" s="152"/>
      <c r="P166" s="152"/>
      <c r="Q166" s="152"/>
      <c r="R166" s="152"/>
      <c r="S166" s="152"/>
      <c r="T166" s="153"/>
      <c r="U166" s="153"/>
      <c r="V166" s="153"/>
      <c r="W166" s="153"/>
      <c r="X166" s="153"/>
      <c r="Y166" s="154"/>
      <c r="Z166" s="154"/>
      <c r="AA166" s="154"/>
      <c r="AB166" s="154"/>
      <c r="AC166" s="154"/>
      <c r="AD166" s="155"/>
      <c r="AE166" s="155"/>
      <c r="AF166" s="156"/>
      <c r="AG166" s="156"/>
      <c r="AH166" s="157"/>
      <c r="AI166" s="157"/>
      <c r="AJ166" s="157"/>
      <c r="AK166" s="157"/>
      <c r="AL166" s="157"/>
      <c r="AM166" s="158"/>
      <c r="AN166" s="158"/>
      <c r="AO166" s="158"/>
      <c r="AP166" s="158"/>
      <c r="AQ166" s="158"/>
      <c r="AR166" s="159"/>
      <c r="AS166" s="159"/>
      <c r="AT166" s="160"/>
      <c r="AU166" s="160"/>
      <c r="AV166" s="160"/>
      <c r="AW166" s="160"/>
      <c r="AX166" s="161"/>
      <c r="AY166" s="161"/>
      <c r="AZ166" s="161"/>
      <c r="BA166" s="160"/>
      <c r="BB166" s="160"/>
      <c r="BC166" s="160"/>
      <c r="BD166" s="160"/>
      <c r="BE166" s="161"/>
      <c r="BF166" s="161"/>
      <c r="BG166" s="161"/>
      <c r="BH166" s="160"/>
      <c r="BI166" s="160"/>
      <c r="BJ166" s="160"/>
      <c r="BK166" s="160"/>
      <c r="BL166" s="161"/>
      <c r="BM166" s="161"/>
      <c r="BN166" s="161"/>
      <c r="BO166" s="160"/>
      <c r="BP166" s="160"/>
      <c r="BQ166" s="160"/>
      <c r="BR166" s="160"/>
      <c r="BS166" s="161"/>
      <c r="BT166" s="161"/>
      <c r="BU166" s="161"/>
      <c r="BV166" s="160"/>
      <c r="BW166" s="160"/>
      <c r="BX166" s="160"/>
      <c r="BY166" s="160"/>
      <c r="BZ166" s="161"/>
      <c r="CA166" s="161"/>
      <c r="CB166" s="161"/>
      <c r="CC166" s="162"/>
      <c r="CD166" s="163"/>
      <c r="CE166" s="164"/>
      <c r="CP166" s="32"/>
      <c r="CQ166" s="32"/>
    </row>
    <row r="167" spans="1:95" s="31" customFormat="1" ht="31.5" customHeight="1" thickBot="1" x14ac:dyDescent="0.25">
      <c r="A167" s="34"/>
      <c r="B167" s="35"/>
      <c r="C167" s="1225">
        <f>1+C158</f>
        <v>19</v>
      </c>
      <c r="D167" s="1227" t="str">
        <f>IF(A167="","",VLOOKUP(A167,СписокКМ!$A$186:$D$248,3,FALSE))</f>
        <v/>
      </c>
      <c r="E167" s="1228" t="str">
        <f>IF(B167="","",VLOOKUP(B167,СписокКМ!E:J,2,FALSE))</f>
        <v/>
      </c>
      <c r="F167" s="1231" t="str">
        <f>IF(B167="","",VLOOKUP(B167,СписокКМ!$A$186:$D$248,3,FALSE))</f>
        <v/>
      </c>
      <c r="G167" s="1232" t="str">
        <f>IF(D167="","",VLOOKUP(D167,СписокКМ!G:L,2,FALSE))</f>
        <v/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 t="str">
        <f>IF(A167="","",VLOOKUP(A167,'[60]Протокол команд'!A:K,8,FALSE))</f>
        <v/>
      </c>
      <c r="U167" s="39" t="e">
        <f>T167*5-4</f>
        <v>#VALUE!</v>
      </c>
      <c r="V167" s="39" t="e">
        <f>T167*5</f>
        <v>#VALUE!</v>
      </c>
      <c r="W167" s="39" t="e">
        <f>CONCATENATE(U167,"-",V167)</f>
        <v>#VALUE!</v>
      </c>
      <c r="X167" s="39" t="str">
        <f>IF(A167="","",VLOOKUP(A167,'[60]Протокол команд'!A:K,10,FALSE))</f>
        <v/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 t="str">
        <f>IF(O169="","",SUM(AF169:AF174))</f>
        <v/>
      </c>
      <c r="AC167" s="1242"/>
      <c r="AD167" s="1243"/>
      <c r="AE167" s="1242" t="str">
        <f>IF(O169="","",SUM(AG169:AG174))</f>
        <v/>
      </c>
      <c r="AF167" s="1242"/>
      <c r="AG167" s="1264"/>
      <c r="AH167" s="1241">
        <f>SUM(CC169:CC174)</f>
        <v>0</v>
      </c>
      <c r="AI167" s="1242"/>
      <c r="AJ167" s="1243"/>
      <c r="AK167" s="1242">
        <f>SUM(CE169:CE174)</f>
        <v>0</v>
      </c>
      <c r="AL167" s="1242"/>
      <c r="AM167" s="1264"/>
      <c r="AN167" s="1265">
        <f>SUM(AR169:AR174)</f>
        <v>0</v>
      </c>
      <c r="AO167" s="1266"/>
      <c r="AP167" s="1267"/>
      <c r="AQ167" s="1266">
        <f>SUM(AS169:AS174)</f>
        <v>0</v>
      </c>
      <c r="AR167" s="1266"/>
      <c r="AS167" s="1268"/>
      <c r="AT167" s="1314" t="str">
        <f>IF(A167="","",VLOOKUP(A167,'[60]Протокол команд'!A:Z,14,FALSE))</f>
        <v/>
      </c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 t="str">
        <f>IF(O169="","",SUM(AF169:AF174))</f>
        <v/>
      </c>
      <c r="CD167" s="1256" t="str">
        <f>IF(CC167="","","-")</f>
        <v/>
      </c>
      <c r="CE167" s="1258" t="str">
        <f>IF(O169="","",SUM(AG169:AG174))</f>
        <v/>
      </c>
      <c r="CP167" s="32"/>
      <c r="CQ167" s="32"/>
    </row>
    <row r="168" spans="1:95" s="31" customFormat="1" ht="13.5" customHeight="1" x14ac:dyDescent="0.2">
      <c r="A168" s="40"/>
      <c r="B168" s="40"/>
      <c r="C168" s="1226"/>
      <c r="D168" s="1229" t="str">
        <f>IF(A168="","",VLOOKUP(A168,СписокКМ!D:I,2,FALSE))</f>
        <v/>
      </c>
      <c r="E168" s="1230" t="str">
        <f>IF(B168="","",VLOOKUP(B168,СписокКМ!E:J,2,FALSE))</f>
        <v/>
      </c>
      <c r="F168" s="1233" t="str">
        <f>IF(C168="","",VLOOKUP(C168,СписокКМ!F:K,2,FALSE))</f>
        <v/>
      </c>
      <c r="G168" s="1234" t="str">
        <f>IF(D168="","",VLOOKUP(D168,СписокКМ!G:L,2,FALSE))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x14ac:dyDescent="0.2">
      <c r="A169" s="43"/>
      <c r="B169" s="44"/>
      <c r="C169" s="580">
        <v>1</v>
      </c>
      <c r="D169" s="46" t="str">
        <f>IF(A169="","",VLOOKUP(A169,СписокКМ!D:I,2,FALSE))</f>
        <v/>
      </c>
      <c r="E169" s="47"/>
      <c r="F169" s="48" t="str">
        <f>IF(B169="","",VLOOKUP(B169,СписокКМ!D:I,2,FALSE))</f>
        <v/>
      </c>
      <c r="G169" s="49"/>
      <c r="H169" s="50"/>
      <c r="I169" s="51"/>
      <c r="J169" s="51"/>
      <c r="K169" s="51"/>
      <c r="L169" s="51"/>
      <c r="M169" s="51"/>
      <c r="N169" s="52"/>
      <c r="O169" s="53" t="str">
        <f>IF(I169="","",IF(I169="0",1000,IF(I169="-0",-1000,I169*1)))</f>
        <v/>
      </c>
      <c r="P169" s="53" t="str">
        <f t="shared" ref="P169:S170" si="105">IF(J169="","",IF(J169="0",1000,IF(J169="-0",-1000,J169*1)))</f>
        <v/>
      </c>
      <c r="Q169" s="53" t="str">
        <f t="shared" si="105"/>
        <v/>
      </c>
      <c r="R169" s="53" t="str">
        <f t="shared" si="105"/>
        <v/>
      </c>
      <c r="S169" s="54" t="str">
        <f t="shared" si="105"/>
        <v/>
      </c>
      <c r="T169" s="55" t="str">
        <f t="shared" ref="T169:X170" si="106">IF(O169="","",IF(O169&gt;0,1,0))</f>
        <v/>
      </c>
      <c r="U169" s="56" t="str">
        <f t="shared" si="106"/>
        <v/>
      </c>
      <c r="V169" s="56" t="str">
        <f t="shared" si="106"/>
        <v/>
      </c>
      <c r="W169" s="56" t="str">
        <f t="shared" si="106"/>
        <v/>
      </c>
      <c r="X169" s="56" t="str">
        <f t="shared" si="106"/>
        <v/>
      </c>
      <c r="Y169" s="57" t="str">
        <f t="shared" ref="Y169:AC170" si="107">IF(O169="","",IF(O169&lt;0,1,0))</f>
        <v/>
      </c>
      <c r="Z169" s="57" t="str">
        <f t="shared" si="107"/>
        <v/>
      </c>
      <c r="AA169" s="57" t="str">
        <f t="shared" si="107"/>
        <v/>
      </c>
      <c r="AB169" s="57" t="str">
        <f t="shared" si="107"/>
        <v/>
      </c>
      <c r="AC169" s="57" t="str">
        <f t="shared" si="107"/>
        <v/>
      </c>
      <c r="AD169" s="58" t="str">
        <f>IF(CC169="","",IF(CC169&gt;CE169,1,-1))</f>
        <v/>
      </c>
      <c r="AE169" s="58" t="str">
        <f>IF(CC169="","",IF(CC169&lt;CE169,1,-1))</f>
        <v/>
      </c>
      <c r="AF169" s="59">
        <f>IF(CC169&gt;CE169,1,0)</f>
        <v>0</v>
      </c>
      <c r="AG169" s="60">
        <f>IF(CE169&gt;CC169,1,0)</f>
        <v>0</v>
      </c>
      <c r="AH169" s="61" t="str">
        <f>IF(O169="","",AX169*1)</f>
        <v/>
      </c>
      <c r="AI169" s="62" t="str">
        <f>IF(P169="","",BE169*1)</f>
        <v/>
      </c>
      <c r="AJ169" s="62" t="str">
        <f>IF(Q169="","",BL169*1)</f>
        <v/>
      </c>
      <c r="AK169" s="62" t="str">
        <f>IF(R169="","",BS169*1)</f>
        <v/>
      </c>
      <c r="AL169" s="62" t="str">
        <f>IF(S169="","",BZ169*1)</f>
        <v/>
      </c>
      <c r="AM169" s="63" t="str">
        <f>IF(O169="","",AZ169*1)</f>
        <v/>
      </c>
      <c r="AN169" s="63" t="str">
        <f>IF(P169="","",BG169*1)</f>
        <v/>
      </c>
      <c r="AO169" s="63" t="str">
        <f>IF(Q169="","",BN169*1)</f>
        <v/>
      </c>
      <c r="AP169" s="63" t="str">
        <f>IF(R169="","",BU169*1)</f>
        <v/>
      </c>
      <c r="AQ169" s="63" t="str">
        <f>IF(S169="","",CB169*1)</f>
        <v/>
      </c>
      <c r="AR169" s="64">
        <f>SUM(AH169:AL169)</f>
        <v>0</v>
      </c>
      <c r="AS169" s="65">
        <f>SUM(AM169:AQ169)</f>
        <v>0</v>
      </c>
      <c r="AT169" s="66">
        <f>IF(O169=1000,11,IF(O169=-1000,0,IF(O169&gt;0,11,IF(O169&lt;0,(-O169),"0"))))</f>
        <v>11</v>
      </c>
      <c r="AU169" s="67" t="str">
        <f>IF(O169=1000,0,IF(O169=-1000,11,IF(O169&lt;-9,-(O169-2),IF(O169&gt;0,(O169),"0"))))</f>
        <v/>
      </c>
      <c r="AV169" s="66" t="e">
        <f>IF(O169=1000,11,IF(O169=-1000,0,IF(O169&lt;9,11,IF(O169&gt;9,(O169+2),"0"))))</f>
        <v>#VALUE!</v>
      </c>
      <c r="AW169" s="67" t="str">
        <f>IF(O169=1000,0,IF(O169=-1000,11,IF(O169&lt;0,11,IF(O169&gt;0,(O169),"0"))))</f>
        <v/>
      </c>
      <c r="AX169" s="68" t="str">
        <f>IF(O169="","",IF(O169&gt;9,AV169,AT169))</f>
        <v/>
      </c>
      <c r="AY169" s="69" t="str">
        <f>IF(O169="","","-")</f>
        <v/>
      </c>
      <c r="AZ169" s="70" t="str">
        <f>IF(O169="","",IF(O169&lt;-9,AU169,AW169))</f>
        <v/>
      </c>
      <c r="BA169" s="66" t="e">
        <f>IF(P169=1000,11,IF(P169=-1000,0,IF(P169&gt;9,(P169+2),IF(P169&lt;0,(-P169),"0"))))</f>
        <v>#VALUE!</v>
      </c>
      <c r="BB169" s="67" t="str">
        <f>IF(P169=1000,0,IF(P169=-1000,11,IF(P169&lt;-9,-(P169-2),IF(P169&gt;0,(P169),"0"))))</f>
        <v/>
      </c>
      <c r="BC169" s="67">
        <f>IF(P169=1000,11,IF(P169=-1000,0,IF(P169&gt;0,11,IF(P169&lt;0,(-P169),"0"))))</f>
        <v>11</v>
      </c>
      <c r="BD169" s="67" t="str">
        <f>IF(P169=1000,0,IF(P169=-1000,11,IF(P169&lt;0,11,IF(P169&gt;0,(P169),"0"))))</f>
        <v/>
      </c>
      <c r="BE169" s="68" t="str">
        <f>IF(P169="","",IF(P169&gt;9,BA169,BC169))</f>
        <v/>
      </c>
      <c r="BF169" s="69" t="str">
        <f>IF(P169="","","-")</f>
        <v/>
      </c>
      <c r="BG169" s="70" t="str">
        <f>IF(P169="","",IF(P169&lt;-9,BB169,BD169))</f>
        <v/>
      </c>
      <c r="BH169" s="66" t="e">
        <f>IF(Q169=1000,11,IF(Q169=-1000,0,IF(Q169&gt;9,(Q169+2),IF(Q169&lt;0,(-Q169),"0"))))</f>
        <v>#VALUE!</v>
      </c>
      <c r="BI169" s="67" t="str">
        <f>IF(Q169=1000,0,IF(Q169=-1000,11,IF(Q169&lt;-9,-(Q169-2),IF(Q169&gt;0,(Q169),"0"))))</f>
        <v/>
      </c>
      <c r="BJ169" s="67">
        <f>IF(Q169=1000,11,IF(Q169=-1000,0,IF(Q169&gt;0,11,IF(Q169&lt;0,(-Q169),"0"))))</f>
        <v>11</v>
      </c>
      <c r="BK169" s="67" t="str">
        <f>IF(Q169=1000,0,IF(Q169=-1000,11,IF(Q169&lt;0,11,IF(Q169&gt;0,(Q169),"0"))))</f>
        <v/>
      </c>
      <c r="BL169" s="68" t="str">
        <f>IF(Q169="","",IF(Q169&gt;9,BH169,BJ169))</f>
        <v/>
      </c>
      <c r="BM169" s="69" t="str">
        <f>IF(Q169="","","-")</f>
        <v/>
      </c>
      <c r="BN169" s="70" t="str">
        <f>IF(Q169="","",IF(Q169&lt;-9,BI169,BK169))</f>
        <v/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 t="str">
        <f>IF(O169="","",SUM(T169:X169))</f>
        <v/>
      </c>
      <c r="CD169" s="73" t="str">
        <f>IF(CC169="","","-")</f>
        <v/>
      </c>
      <c r="CE169" s="74" t="str">
        <f>IF(O169="","",SUM(Y169:AC169))</f>
        <v/>
      </c>
      <c r="CP169" s="32"/>
      <c r="CQ169" s="32"/>
    </row>
    <row r="170" spans="1:95" s="31" customFormat="1" ht="15" customHeight="1" x14ac:dyDescent="0.2">
      <c r="A170" s="43"/>
      <c r="B170" s="44"/>
      <c r="C170" s="75">
        <v>2</v>
      </c>
      <c r="D170" s="76" t="str">
        <f>IF(A170="","",VLOOKUP(A170,СписокКМ!D:I,2,FALSE))</f>
        <v/>
      </c>
      <c r="E170" s="47"/>
      <c r="F170" s="77" t="str">
        <f>IF(B170="","",VLOOKUP(B170,СписокКМ!D:I,2,FALSE))</f>
        <v/>
      </c>
      <c r="G170" s="49"/>
      <c r="H170" s="41"/>
      <c r="I170" s="581"/>
      <c r="J170" s="581"/>
      <c r="K170" s="581"/>
      <c r="L170" s="581"/>
      <c r="M170" s="51"/>
      <c r="N170" s="42"/>
      <c r="O170" s="79" t="str">
        <f>IF(I170="","",IF(I170="0",1000,IF(I170="-0",-1000,I170*1)))</f>
        <v/>
      </c>
      <c r="P170" s="79" t="str">
        <f t="shared" si="105"/>
        <v/>
      </c>
      <c r="Q170" s="79" t="str">
        <f t="shared" si="105"/>
        <v/>
      </c>
      <c r="R170" s="79" t="str">
        <f t="shared" si="105"/>
        <v/>
      </c>
      <c r="S170" s="80" t="str">
        <f t="shared" si="105"/>
        <v/>
      </c>
      <c r="T170" s="55" t="str">
        <f t="shared" si="106"/>
        <v/>
      </c>
      <c r="U170" s="56" t="str">
        <f t="shared" si="106"/>
        <v/>
      </c>
      <c r="V170" s="56" t="str">
        <f t="shared" si="106"/>
        <v/>
      </c>
      <c r="W170" s="56" t="str">
        <f t="shared" si="106"/>
        <v/>
      </c>
      <c r="X170" s="56" t="str">
        <f t="shared" si="106"/>
        <v/>
      </c>
      <c r="Y170" s="57" t="str">
        <f t="shared" si="107"/>
        <v/>
      </c>
      <c r="Z170" s="57" t="str">
        <f t="shared" si="107"/>
        <v/>
      </c>
      <c r="AA170" s="57" t="str">
        <f t="shared" si="107"/>
        <v/>
      </c>
      <c r="AB170" s="57" t="str">
        <f t="shared" si="107"/>
        <v/>
      </c>
      <c r="AC170" s="57" t="str">
        <f t="shared" si="107"/>
        <v/>
      </c>
      <c r="AD170" s="58" t="str">
        <f>IF(CC170="","",IF(CC170&gt;CE170,1,-1))</f>
        <v/>
      </c>
      <c r="AE170" s="58" t="str">
        <f>IF(CC170="","",IF(CC170&lt;CE170,1,-1))</f>
        <v/>
      </c>
      <c r="AF170" s="59">
        <f>IF(CC170&gt;CE170,1,0)</f>
        <v>0</v>
      </c>
      <c r="AG170" s="60">
        <f>IF(CE170&gt;CC170,1,0)</f>
        <v>0</v>
      </c>
      <c r="AH170" s="81" t="str">
        <f>IF(O170="","",AX170*1)</f>
        <v/>
      </c>
      <c r="AI170" s="584" t="str">
        <f>IF(P170="","",BE170*1)</f>
        <v/>
      </c>
      <c r="AJ170" s="584" t="str">
        <f>IF(Q170="","",BL170*1)</f>
        <v/>
      </c>
      <c r="AK170" s="584" t="str">
        <f>IF(R170="","",BS170*1)</f>
        <v/>
      </c>
      <c r="AL170" s="584" t="str">
        <f>IF(S170="","",BZ170*1)</f>
        <v/>
      </c>
      <c r="AM170" s="594" t="str">
        <f>IF(O170="","",AZ170*1)</f>
        <v/>
      </c>
      <c r="AN170" s="594" t="str">
        <f>IF(P170="","",BG170*1)</f>
        <v/>
      </c>
      <c r="AO170" s="594" t="str">
        <f>IF(Q170="","",BN170*1)</f>
        <v/>
      </c>
      <c r="AP170" s="594" t="str">
        <f>IF(R170="","",BU170*1)</f>
        <v/>
      </c>
      <c r="AQ170" s="594" t="str">
        <f>IF(S170="","",CB170*1)</f>
        <v/>
      </c>
      <c r="AR170" s="64">
        <f>SUM(AH170:AL170)</f>
        <v>0</v>
      </c>
      <c r="AS170" s="65">
        <f>SUM(AM170:AQ170)</f>
        <v>0</v>
      </c>
      <c r="AT170" s="66">
        <f>IF(O170=1000,11,IF(O170=-1000,0,IF(O170&gt;0,11,IF(O170&lt;0,(-O170),"0"))))</f>
        <v>11</v>
      </c>
      <c r="AU170" s="67" t="str">
        <f>IF(O170=1000,0,IF(O170=-1000,11,IF(O170&lt;-9,-(O170-2),IF(O170&gt;0,(O170),"0"))))</f>
        <v/>
      </c>
      <c r="AV170" s="66" t="e">
        <f>IF(O170=1000,11,IF(O170=-1000,0,IF(O170&gt;9,(O170+2),IF(O170&lt;0,(-O170),"0"))))</f>
        <v>#VALUE!</v>
      </c>
      <c r="AW170" s="67" t="str">
        <f>IF(O170=1000,0,IF(O170=-1000,11,IF(O170&lt;0,11,IF(O170&gt;0,(O170),"0"))))</f>
        <v/>
      </c>
      <c r="AX170" s="593" t="str">
        <f>IF(O170="","",IF(O170&gt;9,AV170,AT170))</f>
        <v/>
      </c>
      <c r="AY170" s="590" t="str">
        <f>IF(O170="","","-")</f>
        <v/>
      </c>
      <c r="AZ170" s="591" t="str">
        <f>IF(O170="","",IF(O170&lt;-9,AU170,AW170))</f>
        <v/>
      </c>
      <c r="BA170" s="66" t="e">
        <f>IF(P170=1000,11,IF(P170=-1000,0,IF(P170&gt;9,(P170+2),IF(P170&lt;0,(-P170),"0"))))</f>
        <v>#VALUE!</v>
      </c>
      <c r="BB170" s="67" t="str">
        <f>IF(P170=1000,0,IF(P170=-1000,11,IF(P170&lt;-9,-(P170-2),IF(P170&gt;0,(P170),"0"))))</f>
        <v/>
      </c>
      <c r="BC170" s="67">
        <f>IF(P170=1000,11,IF(P170=-1000,0,IF(P170&gt;0,11,IF(P170&lt;0,(-P170),"0"))))</f>
        <v>11</v>
      </c>
      <c r="BD170" s="67" t="str">
        <f>IF(P170=1000,0,IF(P170=-1000,11,IF(P170&lt;0,11,IF(P170&gt;0,(P170),"0"))))</f>
        <v/>
      </c>
      <c r="BE170" s="593" t="str">
        <f>IF(P170="","",IF(P170&gt;9,BA170,BC170))</f>
        <v/>
      </c>
      <c r="BF170" s="590" t="str">
        <f>IF(P170="","","-")</f>
        <v/>
      </c>
      <c r="BG170" s="591" t="str">
        <f>IF(P170="","",IF(P170&lt;-9,BB170,BD170))</f>
        <v/>
      </c>
      <c r="BH170" s="66" t="e">
        <f>IF(Q170=1000,11,IF(Q170=-1000,0,IF(Q170&gt;9,(Q170+2),IF(Q170&lt;0,(-Q170),"0"))))</f>
        <v>#VALUE!</v>
      </c>
      <c r="BI170" s="67" t="str">
        <f>IF(Q170=1000,0,IF(Q170=-1000,11,IF(Q170&lt;-9,-(Q170-2),IF(Q170&gt;0,(Q170),"0"))))</f>
        <v/>
      </c>
      <c r="BJ170" s="67">
        <f>IF(Q170=1000,11,IF(Q170=-1000,0,IF(Q170&gt;0,11,IF(Q170&lt;0,(-Q170),"0"))))</f>
        <v>11</v>
      </c>
      <c r="BK170" s="67" t="str">
        <f>IF(Q170=1000,0,IF(Q170=-1000,11,IF(Q170&lt;0,11,IF(Q170&gt;0,(Q170),"0"))))</f>
        <v/>
      </c>
      <c r="BL170" s="593" t="str">
        <f>IF(Q170="","",IF(Q170&gt;9,BH170,BJ170))</f>
        <v/>
      </c>
      <c r="BM170" s="590" t="str">
        <f>IF(Q170="","","-")</f>
        <v/>
      </c>
      <c r="BN170" s="591" t="str">
        <f>IF(Q170="","",IF(Q170&lt;-9,BI170,BK170))</f>
        <v/>
      </c>
      <c r="BO170" s="67" t="e">
        <f>IF(R170=1000,11,IF(R170=-1000,0,IF(R170&gt;9,(R170+2),IF(R170&lt;0,(-R170),"0"))))</f>
        <v>#VALUE!</v>
      </c>
      <c r="BP170" s="67" t="str">
        <f>IF(R170=1000,0,IF(R170=-1000,11,IF(R170&lt;-9,-(R170-2),IF(R170&gt;0,(R170),"0"))))</f>
        <v/>
      </c>
      <c r="BQ170" s="67">
        <f>IF(R170=1000,11,IF(R170=-1000,0,IF(R170&gt;0,11,IF(R170&lt;0,(-R170),"0"))))</f>
        <v>11</v>
      </c>
      <c r="BR170" s="67" t="str">
        <f>IF(R170=1000,0,IF(R170=-1000,11,IF(R170&lt;0,11,IF(R170&gt;0,(R170),"0"))))</f>
        <v/>
      </c>
      <c r="BS170" s="593" t="str">
        <f>IF(R170="","",IF(R170&gt;9,BO170,BQ170))</f>
        <v/>
      </c>
      <c r="BT170" s="590" t="str">
        <f>IF(R170="","","-")</f>
        <v/>
      </c>
      <c r="BU170" s="591" t="str">
        <f>IF(R170="","",IF(R170&lt;-9,BP170,BR170))</f>
        <v/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593" t="str">
        <f>IF(S170="","",IF(S170&gt;9,BV170,BX170))</f>
        <v/>
      </c>
      <c r="CA170" s="590" t="str">
        <f>IF(S170="","","-")</f>
        <v/>
      </c>
      <c r="CB170" s="591" t="str">
        <f>IF(S170="","",IF(S170&lt;-9,BW170,BY170))</f>
        <v/>
      </c>
      <c r="CC170" s="596" t="str">
        <f>IF(O170="","",SUM(T170:X170))</f>
        <v/>
      </c>
      <c r="CD170" s="582" t="str">
        <f>IF(CC170="","","-")</f>
        <v/>
      </c>
      <c r="CE170" s="597" t="str">
        <f>IF(O170="","",SUM(Y170:AC170))</f>
        <v/>
      </c>
      <c r="CP170" s="32"/>
      <c r="CQ170" s="32"/>
    </row>
    <row r="171" spans="1:95" s="31" customFormat="1" ht="15" customHeight="1" x14ac:dyDescent="0.2">
      <c r="A171" s="43"/>
      <c r="B171" s="44"/>
      <c r="C171" s="1250">
        <v>3</v>
      </c>
      <c r="D171" s="76" t="str">
        <f>IF(A171="","",VLOOKUP(A171,СписокКМ!D:I,2,FALSE))</f>
        <v/>
      </c>
      <c r="E171" s="47"/>
      <c r="F171" s="77" t="str">
        <f>IF(B171="","",VLOOKUP(B171,СписокКМ!D:I,2,FALSE))</f>
        <v/>
      </c>
      <c r="G171" s="49"/>
      <c r="H171" s="41"/>
      <c r="I171" s="1252"/>
      <c r="J171" s="1252"/>
      <c r="K171" s="1252"/>
      <c r="L171" s="1252"/>
      <c r="M171" s="1252"/>
      <c r="N171" s="42"/>
      <c r="O171" s="1244" t="str">
        <f>IF(I171="","",IF(I171="0",1000,IF(I171="-0",-1000,I171*1)))</f>
        <v/>
      </c>
      <c r="P171" s="1244" t="str">
        <f>IF(J171="","",IF(J171="0",1000,IF(J171="-0",-1000,J171*1)))</f>
        <v/>
      </c>
      <c r="Q171" s="1244" t="str">
        <f>IF(K171="","",IF(K171="0",1000,IF(K171="-0",-1000,K171*1)))</f>
        <v/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 t="str">
        <f>IF(O171="","",IF(O171&gt;0,1,0))</f>
        <v/>
      </c>
      <c r="U171" s="1284" t="str">
        <f>IF(P171="","",IF(P171&gt;0,1,0))</f>
        <v/>
      </c>
      <c r="V171" s="1284" t="str">
        <f>IF(Q171="","",IF(Q171&gt;0,1,0))</f>
        <v/>
      </c>
      <c r="W171" s="1284" t="str">
        <f>IF(R171="","",IF(R171&gt;0,1,0))</f>
        <v/>
      </c>
      <c r="X171" s="1284" t="str">
        <f>IF(S171="","",IF(S171&gt;0,1,0))</f>
        <v/>
      </c>
      <c r="Y171" s="1278" t="str">
        <f>IF(O171="","",IF(O171&lt;0,1,0))</f>
        <v/>
      </c>
      <c r="Z171" s="1278" t="str">
        <f>IF(P171="","",IF(P171&lt;0,1,0))</f>
        <v/>
      </c>
      <c r="AA171" s="1278" t="str">
        <f>IF(Q171="","",IF(Q171&lt;0,1,0))</f>
        <v/>
      </c>
      <c r="AB171" s="1278" t="str">
        <f>IF(R171="","",IF(R171&lt;0,1,0))</f>
        <v/>
      </c>
      <c r="AC171" s="1278" t="str">
        <f>IF(S171="","",IF(S171&lt;0,1,0))</f>
        <v/>
      </c>
      <c r="AD171" s="1280" t="str">
        <f>IF(CC171="","",IF(CC171&gt;CE171,1,-1))</f>
        <v/>
      </c>
      <c r="AE171" s="1280" t="str">
        <f>IF(CC171="","",IF(CC171&lt;CE171,1,-1))</f>
        <v/>
      </c>
      <c r="AF171" s="1282">
        <f>IF(CC171&gt;CE171,1,0)</f>
        <v>0</v>
      </c>
      <c r="AG171" s="1272">
        <f>IF(CE171&gt;CC171,1,0)</f>
        <v>0</v>
      </c>
      <c r="AH171" s="1274" t="str">
        <f>IF(O171="","",AX171*1)</f>
        <v/>
      </c>
      <c r="AI171" s="1276" t="str">
        <f>IF(P171="","",BE171*1)</f>
        <v/>
      </c>
      <c r="AJ171" s="1276" t="str">
        <f>IF(Q171="","",BL171*1)</f>
        <v/>
      </c>
      <c r="AK171" s="1276" t="str">
        <f>IF(R171="","",BS171*1)</f>
        <v/>
      </c>
      <c r="AL171" s="1276" t="str">
        <f>IF(S171="","",BZ171*1)</f>
        <v/>
      </c>
      <c r="AM171" s="1298" t="str">
        <f>IF(O171="","",AZ171*1)</f>
        <v/>
      </c>
      <c r="AN171" s="1298" t="str">
        <f>IF(P171="","",BG171*1)</f>
        <v/>
      </c>
      <c r="AO171" s="1298" t="str">
        <f>IF(Q171="","",BN171*1)</f>
        <v/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11</v>
      </c>
      <c r="AU171" s="1286" t="str">
        <f>IF(O171=1000,0,IF(O171=-1000,11,IF(O171&lt;-9,-(O171-2),IF(O171&gt;0,(O171),"0"))))</f>
        <v/>
      </c>
      <c r="AV171" s="1286" t="e">
        <f>IF(O171=1000,11,IF(O171=-1000,0,IF(O171&gt;9,(O171+2),IF(O171&lt;0,(-O171),"0"))))</f>
        <v>#VALUE!</v>
      </c>
      <c r="AW171" s="1286" t="str">
        <f>IF(O171=1000,0,IF(O171=-1000,11,IF(O171&lt;0,11,IF(O171&gt;0,(O171),"0"))))</f>
        <v/>
      </c>
      <c r="AX171" s="1296" t="str">
        <f>IF(O171="","",IF(O171&gt;9,AV171,AT171))</f>
        <v/>
      </c>
      <c r="AY171" s="1288" t="str">
        <f>IF(O171="","","-")</f>
        <v/>
      </c>
      <c r="AZ171" s="1290" t="str">
        <f>IF(O171="","",IF(O171&lt;-9,AU171,AW171))</f>
        <v/>
      </c>
      <c r="BA171" s="1286" t="e">
        <f>IF(P171=1000,11,IF(P171=-1000,0,IF(P171&gt;9,(P171+2),IF(P171&lt;0,(-P171),"0"))))</f>
        <v>#VALUE!</v>
      </c>
      <c r="BB171" s="1286" t="str">
        <f>IF(P171=1000,0,IF(P171=-1000,11,IF(P171&lt;-9,-(P171-2),IF(P171&gt;0,(P171),"0"))))</f>
        <v/>
      </c>
      <c r="BC171" s="1286">
        <f>IF(P171=1000,11,IF(P171=-1000,0,IF(P171&gt;0,11,IF(P171&lt;0,(-P171),"0"))))</f>
        <v>11</v>
      </c>
      <c r="BD171" s="1286" t="str">
        <f>IF(P171=1000,0,IF(P171=-1000,11,IF(P171&lt;0,11,IF(P171&gt;0,(P171),"0"))))</f>
        <v/>
      </c>
      <c r="BE171" s="1296" t="str">
        <f>IF(P171="","",IF(P171&gt;9,BA171,BC171))</f>
        <v/>
      </c>
      <c r="BF171" s="1288" t="str">
        <f>IF(P171="","","-")</f>
        <v/>
      </c>
      <c r="BG171" s="1290" t="str">
        <f>IF(P171="","",IF(P171&lt;-9,BB171,BD171))</f>
        <v/>
      </c>
      <c r="BH171" s="1286" t="e">
        <f>IF(Q171=1000,11,IF(Q171=-1000,0,IF(Q171&gt;9,(Q171+2),IF(Q171&lt;0,(-Q171),"0"))))</f>
        <v>#VALUE!</v>
      </c>
      <c r="BI171" s="1286" t="str">
        <f>IF(Q171=1000,0,IF(Q171=-1000,11,IF(Q171&lt;-9,-(Q171-2),IF(Q171&gt;0,(Q171),"0"))))</f>
        <v/>
      </c>
      <c r="BJ171" s="1286">
        <f>IF(Q171=1000,11,IF(Q171=-1000,0,IF(Q171&gt;0,11,IF(Q171&lt;0,(-Q171),"0"))))</f>
        <v>11</v>
      </c>
      <c r="BK171" s="1286" t="str">
        <f>IF(Q171=1000,0,IF(Q171=-1000,11,IF(Q171&lt;0,11,IF(Q171&gt;0,(Q171),"0"))))</f>
        <v/>
      </c>
      <c r="BL171" s="1296" t="str">
        <f>IF(Q171="","",IF(Q171&gt;9,BH171,BJ171))</f>
        <v/>
      </c>
      <c r="BM171" s="1288" t="str">
        <f>IF(Q171="","","-")</f>
        <v/>
      </c>
      <c r="BN171" s="1290" t="str">
        <f>IF(Q171="","",IF(Q171&lt;-9,BI171,BK171))</f>
        <v/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 t="str">
        <f>IF(R171="","",IF(R171&gt;9,BO171,BQ171))</f>
        <v/>
      </c>
      <c r="BT171" s="1288" t="str">
        <f>IF(R171="","","-")</f>
        <v/>
      </c>
      <c r="BU171" s="1290" t="str">
        <f>IF(R171="","",IF(R171&lt;-9,BP171,BR171))</f>
        <v/>
      </c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 t="str">
        <f>IF(O171="","",SUM(T171:X172))</f>
        <v/>
      </c>
      <c r="CD171" s="1304" t="str">
        <f>IF(CC171="","","-")</f>
        <v/>
      </c>
      <c r="CE171" s="1306" t="str">
        <f>IF(O171="","",SUM(Y171:AC172))</f>
        <v/>
      </c>
      <c r="CP171" s="32"/>
      <c r="CQ171" s="32"/>
    </row>
    <row r="172" spans="1:95" s="31" customFormat="1" ht="15" customHeight="1" x14ac:dyDescent="0.2">
      <c r="A172" s="43"/>
      <c r="B172" s="44"/>
      <c r="C172" s="1251"/>
      <c r="D172" s="46" t="str">
        <f>IF(A172="","",VLOOKUP(A172,СписокКМ!D:I,2,FALSE))</f>
        <v/>
      </c>
      <c r="E172" s="47"/>
      <c r="F172" s="48" t="str">
        <f>IF(B172="","",VLOOKUP(B172,СписокКМ!D:I,2,FALSE))</f>
        <v/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x14ac:dyDescent="0.2">
      <c r="A173" s="99" t="str">
        <f>IF(A169="","",A169)</f>
        <v/>
      </c>
      <c r="B173" s="99" t="str">
        <f>IF(B169="","",B170)</f>
        <v/>
      </c>
      <c r="C173" s="75">
        <v>4</v>
      </c>
      <c r="D173" s="100" t="str">
        <f>IF(A173="","",VLOOKUP(A173,СписокКМ!D:I,2,FALSE))</f>
        <v/>
      </c>
      <c r="E173" s="101"/>
      <c r="F173" s="77" t="str">
        <f>IF(B173="","",VLOOKUP(B173,СписокКМ!D:I,2,FALSE))</f>
        <v/>
      </c>
      <c r="G173" s="102"/>
      <c r="H173" s="41"/>
      <c r="I173" s="581"/>
      <c r="J173" s="581"/>
      <c r="K173" s="581"/>
      <c r="L173" s="581"/>
      <c r="M173" s="581"/>
      <c r="N173" s="42"/>
      <c r="O173" s="79" t="str">
        <f>IF(I173="","",IF(I173="0",1000,IF(I173="-0",-1000,I173*1)))</f>
        <v/>
      </c>
      <c r="P173" s="79" t="str">
        <f t="shared" ref="P173:S174" si="108">IF(J173="","",IF(J173="0",1000,IF(J173="-0",-1000,J173*1)))</f>
        <v/>
      </c>
      <c r="Q173" s="79" t="str">
        <f t="shared" si="108"/>
        <v/>
      </c>
      <c r="R173" s="79" t="str">
        <f t="shared" si="108"/>
        <v/>
      </c>
      <c r="S173" s="80" t="str">
        <f t="shared" si="108"/>
        <v/>
      </c>
      <c r="T173" s="579" t="str">
        <f t="shared" ref="T173:X174" si="109">IF(O173="","",IF(O173&gt;0,1,0))</f>
        <v/>
      </c>
      <c r="U173" s="588" t="str">
        <f t="shared" si="109"/>
        <v/>
      </c>
      <c r="V173" s="588" t="str">
        <f t="shared" si="109"/>
        <v/>
      </c>
      <c r="W173" s="588" t="str">
        <f t="shared" si="109"/>
        <v/>
      </c>
      <c r="X173" s="588" t="str">
        <f t="shared" si="109"/>
        <v/>
      </c>
      <c r="Y173" s="585" t="str">
        <f t="shared" ref="Y173:AC174" si="110">IF(O173="","",IF(O173&lt;0,1,0))</f>
        <v/>
      </c>
      <c r="Z173" s="585" t="str">
        <f t="shared" si="110"/>
        <v/>
      </c>
      <c r="AA173" s="585" t="str">
        <f t="shared" si="110"/>
        <v/>
      </c>
      <c r="AB173" s="585" t="str">
        <f t="shared" si="110"/>
        <v/>
      </c>
      <c r="AC173" s="585" t="str">
        <f t="shared" si="110"/>
        <v/>
      </c>
      <c r="AD173" s="586" t="str">
        <f>IF(CC173="","",IF(CC173&gt;CE173,1,-1))</f>
        <v/>
      </c>
      <c r="AE173" s="586" t="str">
        <f>IF(CC173="","",IF(CC173&lt;CE173,1,-1))</f>
        <v/>
      </c>
      <c r="AF173" s="587">
        <f>IF(CC173&gt;CE173,1,0)</f>
        <v>0</v>
      </c>
      <c r="AG173" s="583">
        <f>IF(CE173&gt;CC173,1,0)</f>
        <v>0</v>
      </c>
      <c r="AH173" s="81" t="str">
        <f>IF(O173="","",AX173*1)</f>
        <v/>
      </c>
      <c r="AI173" s="584" t="str">
        <f>IF(P173="","",BE173*1)</f>
        <v/>
      </c>
      <c r="AJ173" s="584" t="str">
        <f>IF(Q173="","",BL173*1)</f>
        <v/>
      </c>
      <c r="AK173" s="584" t="str">
        <f>IF(R173="","",BS173*1)</f>
        <v/>
      </c>
      <c r="AL173" s="584" t="str">
        <f>IF(S173="","",BZ173*1)</f>
        <v/>
      </c>
      <c r="AM173" s="594" t="str">
        <f>IF(O173="","",AZ173*1)</f>
        <v/>
      </c>
      <c r="AN173" s="594" t="str">
        <f>IF(P173="","",BG173*1)</f>
        <v/>
      </c>
      <c r="AO173" s="594" t="str">
        <f>IF(Q173="","",BN173*1)</f>
        <v/>
      </c>
      <c r="AP173" s="594" t="str">
        <f>IF(R173="","",BU173*1)</f>
        <v/>
      </c>
      <c r="AQ173" s="594" t="str">
        <f>IF(S173="","",CB173*1)</f>
        <v/>
      </c>
      <c r="AR173" s="595">
        <f>SUM(AH173:AL173)</f>
        <v>0</v>
      </c>
      <c r="AS173" s="592">
        <f>SUM(AM173:AQ173)</f>
        <v>0</v>
      </c>
      <c r="AT173" s="111">
        <f>IF(O173=1000,11,IF(O173=-1000,0,IF(O173&gt;0,11,IF(O173&lt;0,(-O173),"0"))))</f>
        <v>11</v>
      </c>
      <c r="AU173" s="589" t="str">
        <f>IF(O173=1000,0,IF(O173=-1000,11,IF(O173&lt;-9,-(O173-2),IF(O173&gt;0,(O173),"0"))))</f>
        <v/>
      </c>
      <c r="AV173" s="111" t="e">
        <f>IF(O173=1000,11,IF(O173=-1000,0,IF(O173&gt;9,(O173+2),IF(O173&lt;0,(-O173),"0"))))</f>
        <v>#VALUE!</v>
      </c>
      <c r="AW173" s="589" t="str">
        <f>IF(O173=1000,0,IF(O173=-1000,11,IF(O173&lt;0,11,IF(O173&gt;0,(O173),"0"))))</f>
        <v/>
      </c>
      <c r="AX173" s="593" t="str">
        <f>IF(O173="","",IF(O173&gt;9,AV173,AT173))</f>
        <v/>
      </c>
      <c r="AY173" s="590" t="str">
        <f>IF(O173="","","-")</f>
        <v/>
      </c>
      <c r="AZ173" s="591" t="str">
        <f>IF(O173="","",IF(O173&lt;-9,AU173,AW173))</f>
        <v/>
      </c>
      <c r="BA173" s="111" t="e">
        <f>IF(P173=1000,11,IF(P173=-1000,0,IF(P173&gt;9,(P173+2),IF(P173&lt;0,(-P173),"0"))))</f>
        <v>#VALUE!</v>
      </c>
      <c r="BB173" s="589" t="str">
        <f>IF(P173=1000,0,IF(P173=-1000,11,IF(P173&lt;-9,-(P173-2),IF(P173&gt;0,(P173),"0"))))</f>
        <v/>
      </c>
      <c r="BC173" s="589">
        <f>IF(P173=1000,11,IF(P173=-1000,0,IF(P173&gt;0,11,IF(P173&lt;0,(-P173),"0"))))</f>
        <v>11</v>
      </c>
      <c r="BD173" s="589" t="str">
        <f>IF(P173=1000,0,IF(P173=-1000,11,IF(P173&lt;0,11,IF(P173&gt;0,(P173),"0"))))</f>
        <v/>
      </c>
      <c r="BE173" s="593" t="str">
        <f>IF(P173="","",IF(P173&gt;9,BA173,BC173))</f>
        <v/>
      </c>
      <c r="BF173" s="590" t="str">
        <f>IF(P173="","","-")</f>
        <v/>
      </c>
      <c r="BG173" s="591" t="str">
        <f>IF(P173="","",IF(P173&lt;-9,BB173,BD173))</f>
        <v/>
      </c>
      <c r="BH173" s="111" t="e">
        <f>IF(Q173=1000,11,IF(Q173=-1000,0,IF(Q173&gt;9,(Q173+2),IF(Q173&lt;0,(-Q173),"0"))))</f>
        <v>#VALUE!</v>
      </c>
      <c r="BI173" s="589" t="str">
        <f>IF(Q173=1000,0,IF(Q173=-1000,11,IF(Q173&lt;-9,-(Q173-2),IF(Q173&gt;0,(Q173),"0"))))</f>
        <v/>
      </c>
      <c r="BJ173" s="589">
        <f>IF(Q173=1000,11,IF(Q173=-1000,0,IF(Q173&gt;0,11,IF(Q173&lt;0,(-Q173),"0"))))</f>
        <v>11</v>
      </c>
      <c r="BK173" s="589" t="str">
        <f>IF(Q173=1000,0,IF(Q173=-1000,11,IF(Q173&lt;0,11,IF(Q173&gt;0,(Q173),"0"))))</f>
        <v/>
      </c>
      <c r="BL173" s="593" t="str">
        <f>IF(Q173="","",IF(Q173&gt;9,BH173,BJ173))</f>
        <v/>
      </c>
      <c r="BM173" s="590" t="str">
        <f>IF(Q173="","","-")</f>
        <v/>
      </c>
      <c r="BN173" s="591" t="str">
        <f>IF(Q173="","",IF(Q173&lt;-9,BI173,BK173))</f>
        <v/>
      </c>
      <c r="BO173" s="589" t="e">
        <f>IF(R173=1000,11,IF(R173=-1000,0,IF(R173&gt;9,(R173+2),IF(R173&lt;0,(-R173),"0"))))</f>
        <v>#VALUE!</v>
      </c>
      <c r="BP173" s="589" t="str">
        <f>IF(R173=1000,0,IF(R173=-1000,11,IF(R173&lt;-9,-(R173-2),IF(R173&gt;0,(R173),"0"))))</f>
        <v/>
      </c>
      <c r="BQ173" s="589">
        <f>IF(R173=1000,11,IF(R173=-1000,0,IF(R173&gt;0,11,IF(R173&lt;0,(-R173),"0"))))</f>
        <v>11</v>
      </c>
      <c r="BR173" s="589" t="str">
        <f>IF(R173=1000,0,IF(R173=-1000,11,IF(R173&lt;0,11,IF(R173&gt;0,(R173),"0"))))</f>
        <v/>
      </c>
      <c r="BS173" s="593" t="str">
        <f>IF(R173="","",IF(R173&gt;9,BO173,BQ173))</f>
        <v/>
      </c>
      <c r="BT173" s="590" t="str">
        <f>IF(R173="","","-")</f>
        <v/>
      </c>
      <c r="BU173" s="591" t="str">
        <f>IF(R173="","",IF(R173&lt;-9,BP173,BR173))</f>
        <v/>
      </c>
      <c r="BV173" s="589" t="e">
        <f>IF(S173=1000,11,IF(S173=-1000,0,IF(S173&gt;9,(S173+2),IF(S173&lt;0,(-S173),"0"))))</f>
        <v>#VALUE!</v>
      </c>
      <c r="BW173" s="589" t="str">
        <f>IF(S173=1000,0,IF(S173=-1000,11,IF(S173&lt;-9,-(S173-2),IF(S173&gt;0,(S173),"0"))))</f>
        <v/>
      </c>
      <c r="BX173" s="589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593" t="str">
        <f>IF(S173="","",IF(S173&gt;9,BV173,BX173))</f>
        <v/>
      </c>
      <c r="CA173" s="590" t="str">
        <f>IF(S173="","","-")</f>
        <v/>
      </c>
      <c r="CB173" s="591" t="str">
        <f>IF(S173="","",IF(S173&lt;-9,BW173,BY173))</f>
        <v/>
      </c>
      <c r="CC173" s="596" t="str">
        <f>IF(O173="","",SUM(T173:X173))</f>
        <v/>
      </c>
      <c r="CD173" s="582" t="str">
        <f>IF(CC173="","","-")</f>
        <v/>
      </c>
      <c r="CE173" s="597" t="str">
        <f>IF(O173="","",SUM(Y173:AC173))</f>
        <v/>
      </c>
      <c r="CP173" s="32"/>
      <c r="CQ173" s="32"/>
    </row>
    <row r="174" spans="1:95" s="31" customFormat="1" ht="15" customHeight="1" thickBot="1" x14ac:dyDescent="0.25">
      <c r="A174" s="99" t="str">
        <f>IF(A169="","",A170)</f>
        <v/>
      </c>
      <c r="B174" s="99" t="str">
        <f>IF(B169="","",B169)</f>
        <v/>
      </c>
      <c r="C174" s="114">
        <v>5</v>
      </c>
      <c r="D174" s="115" t="str">
        <f>IF(A174="","",VLOOKUP(A174,СписокКМ!D:I,2,FALSE))</f>
        <v/>
      </c>
      <c r="E174" s="116"/>
      <c r="F174" s="117" t="str">
        <f>IF(B174="","",VLOOKUP(B174,СписокКМ!D:I,2,FALSE))</f>
        <v/>
      </c>
      <c r="G174" s="118"/>
      <c r="H174" s="119"/>
      <c r="I174" s="120"/>
      <c r="J174" s="120"/>
      <c r="K174" s="120"/>
      <c r="L174" s="121"/>
      <c r="M174" s="121"/>
      <c r="N174" s="122"/>
      <c r="O174" s="123" t="str">
        <f>IF(I174="","",IF(I174="0",1000,IF(I174="-0",-1000,I174*1)))</f>
        <v/>
      </c>
      <c r="P174" s="123" t="str">
        <f t="shared" si="108"/>
        <v/>
      </c>
      <c r="Q174" s="123" t="str">
        <f t="shared" si="108"/>
        <v/>
      </c>
      <c r="R174" s="123" t="str">
        <f t="shared" si="108"/>
        <v/>
      </c>
      <c r="S174" s="124" t="str">
        <f t="shared" si="108"/>
        <v/>
      </c>
      <c r="T174" s="125" t="str">
        <f t="shared" si="109"/>
        <v/>
      </c>
      <c r="U174" s="126" t="str">
        <f t="shared" si="109"/>
        <v/>
      </c>
      <c r="V174" s="126" t="str">
        <f t="shared" si="109"/>
        <v/>
      </c>
      <c r="W174" s="126" t="str">
        <f t="shared" si="109"/>
        <v/>
      </c>
      <c r="X174" s="126" t="str">
        <f t="shared" si="109"/>
        <v/>
      </c>
      <c r="Y174" s="127" t="str">
        <f t="shared" si="110"/>
        <v/>
      </c>
      <c r="Z174" s="127" t="str">
        <f t="shared" si="110"/>
        <v/>
      </c>
      <c r="AA174" s="127" t="str">
        <f t="shared" si="110"/>
        <v/>
      </c>
      <c r="AB174" s="127" t="str">
        <f t="shared" si="110"/>
        <v/>
      </c>
      <c r="AC174" s="127" t="str">
        <f t="shared" si="110"/>
        <v/>
      </c>
      <c r="AD174" s="128" t="str">
        <f>IF(CC174="","",IF(CC174&gt;CE174,1,-1))</f>
        <v/>
      </c>
      <c r="AE174" s="128" t="str">
        <f>IF(CC174="","",IF(CC174&lt;CE174,1,-1))</f>
        <v/>
      </c>
      <c r="AF174" s="129">
        <f>IF(CC174&gt;CE174,1,0)</f>
        <v>0</v>
      </c>
      <c r="AG174" s="130">
        <f>IF(CE174&gt;CC174,1,0)</f>
        <v>0</v>
      </c>
      <c r="AH174" s="131" t="str">
        <f>IF(O174="","",AX174*1)</f>
        <v/>
      </c>
      <c r="AI174" s="132" t="str">
        <f>IF(P174="","",BE174*1)</f>
        <v/>
      </c>
      <c r="AJ174" s="132" t="str">
        <f>IF(Q174="","",BL174*1)</f>
        <v/>
      </c>
      <c r="AK174" s="132" t="str">
        <f>IF(R174="","",BS174*1)</f>
        <v/>
      </c>
      <c r="AL174" s="132" t="str">
        <f>IF(S174="","",BZ174*1)</f>
        <v/>
      </c>
      <c r="AM174" s="133" t="str">
        <f>IF(O174="","",AZ174*1)</f>
        <v/>
      </c>
      <c r="AN174" s="133" t="str">
        <f>IF(P174="","",BG174*1)</f>
        <v/>
      </c>
      <c r="AO174" s="133" t="str">
        <f>IF(Q174="","",BN174*1)</f>
        <v/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0</v>
      </c>
      <c r="AS174" s="135">
        <f>SUM(AM174:AQ174)</f>
        <v>0</v>
      </c>
      <c r="AT174" s="136">
        <f>IF(O174=1000,11,IF(O174=-1000,0,IF(O174&gt;0,11,IF(O174&lt;0,(-O174),"0"))))</f>
        <v>11</v>
      </c>
      <c r="AU174" s="137" t="str">
        <f>IF(O174=1000,0,IF(O174=-1000,11,IF(O174&lt;-9,-(O174-2),IF(O174&gt;0,(O174),"0"))))</f>
        <v/>
      </c>
      <c r="AV174" s="136" t="e">
        <f>IF(O174=1000,11,IF(O174=-1000,0,IF(O174&gt;9,(O174+2),IF(O174&lt;0,(-O174),"0"))))</f>
        <v>#VALUE!</v>
      </c>
      <c r="AW174" s="137" t="str">
        <f>IF(O174=1000,0,IF(O174=-1000,11,IF(O174&lt;0,11,IF(O174&gt;0,(O174),"0"))))</f>
        <v/>
      </c>
      <c r="AX174" s="138" t="str">
        <f>IF(O174="","",IF(O174&gt;9,AV174,AT174))</f>
        <v/>
      </c>
      <c r="AY174" s="139" t="str">
        <f>IF(O174="","","-")</f>
        <v/>
      </c>
      <c r="AZ174" s="140" t="str">
        <f>IF(O174="","",IF(O174&lt;-9,AU174,AW174))</f>
        <v/>
      </c>
      <c r="BA174" s="136" t="e">
        <f>IF(P174=1000,11,IF(P174=-1000,0,IF(P174&gt;9,(P174+2),IF(P174&lt;0,(-P174),"0"))))</f>
        <v>#VALUE!</v>
      </c>
      <c r="BB174" s="137" t="str">
        <f>IF(P174=1000,0,IF(P174=-1000,11,IF(P174&lt;-9,-(P174-2),IF(P174&gt;0,(P174),"0"))))</f>
        <v/>
      </c>
      <c r="BC174" s="137">
        <f>IF(P174=1000,11,IF(P174=-1000,0,IF(P174&gt;0,11,IF(P174&lt;0,(-P174),"0"))))</f>
        <v>11</v>
      </c>
      <c r="BD174" s="137" t="str">
        <f>IF(P174=1000,0,IF(P174=-1000,11,IF(P174&lt;0,11,IF(P174&gt;0,(P174),"0"))))</f>
        <v/>
      </c>
      <c r="BE174" s="138" t="str">
        <f>IF(P174="","",IF(P174&gt;9,BA174,BC174))</f>
        <v/>
      </c>
      <c r="BF174" s="139" t="str">
        <f>IF(P174="","","-")</f>
        <v/>
      </c>
      <c r="BG174" s="140" t="str">
        <f>IF(P174="","",IF(P174&lt;-9,BB174,BD174))</f>
        <v/>
      </c>
      <c r="BH174" s="136" t="e">
        <f>IF(Q174=1000,11,IF(Q174=-1000,0,IF(Q174&gt;9,(Q174+2),IF(Q174&lt;0,(-Q174),"0"))))</f>
        <v>#VALUE!</v>
      </c>
      <c r="BI174" s="137" t="str">
        <f>IF(Q174=1000,0,IF(Q174=-1000,11,IF(Q174&lt;-9,-(Q174-2),IF(Q174&gt;0,(Q174),"0"))))</f>
        <v/>
      </c>
      <c r="BJ174" s="137">
        <f>IF(Q174=1000,11,IF(Q174=-1000,0,IF(Q174&gt;0,11,IF(Q174&lt;0,(-Q174),"0"))))</f>
        <v>11</v>
      </c>
      <c r="BK174" s="137" t="str">
        <f>IF(Q174=1000,0,IF(Q174=-1000,11,IF(Q174&lt;0,11,IF(Q174&gt;0,(Q174),"0"))))</f>
        <v/>
      </c>
      <c r="BL174" s="138" t="str">
        <f>IF(Q174="","",IF(Q174&gt;9,BH174,BJ174))</f>
        <v/>
      </c>
      <c r="BM174" s="139" t="str">
        <f>IF(Q174="","","-")</f>
        <v/>
      </c>
      <c r="BN174" s="140" t="str">
        <f>IF(Q174="","",IF(Q174&lt;-9,BI174,BK174))</f>
        <v/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 t="str">
        <f>IF(O174="","",SUM(T174:X174))</f>
        <v/>
      </c>
      <c r="CD174" s="143" t="str">
        <f>IF(CC174="","","-")</f>
        <v/>
      </c>
      <c r="CE174" s="144" t="str">
        <f>IF(O174="","",SUM(Y174:AC174))</f>
        <v/>
      </c>
      <c r="CP174" s="32"/>
      <c r="CQ174" s="32"/>
    </row>
    <row r="175" spans="1:95" s="31" customFormat="1" ht="15" customHeight="1" thickBot="1" x14ac:dyDescent="0.25">
      <c r="A175" s="145"/>
      <c r="B175" s="145"/>
      <c r="C175" s="145"/>
      <c r="D175" s="146"/>
      <c r="E175" s="147"/>
      <c r="F175" s="148"/>
      <c r="G175" s="149"/>
      <c r="H175" s="150"/>
      <c r="I175" s="151"/>
      <c r="J175" s="151"/>
      <c r="K175" s="151"/>
      <c r="L175" s="151"/>
      <c r="M175" s="151"/>
      <c r="N175" s="150"/>
      <c r="O175" s="152"/>
      <c r="P175" s="152"/>
      <c r="Q175" s="152"/>
      <c r="R175" s="152"/>
      <c r="S175" s="152"/>
      <c r="T175" s="153"/>
      <c r="U175" s="153"/>
      <c r="V175" s="153"/>
      <c r="W175" s="153"/>
      <c r="X175" s="153"/>
      <c r="Y175" s="154"/>
      <c r="Z175" s="154"/>
      <c r="AA175" s="154"/>
      <c r="AB175" s="154"/>
      <c r="AC175" s="154"/>
      <c r="AD175" s="155"/>
      <c r="AE175" s="155"/>
      <c r="AF175" s="156"/>
      <c r="AG175" s="156"/>
      <c r="AH175" s="157"/>
      <c r="AI175" s="157"/>
      <c r="AJ175" s="157"/>
      <c r="AK175" s="157"/>
      <c r="AL175" s="157"/>
      <c r="AM175" s="158"/>
      <c r="AN175" s="158"/>
      <c r="AO175" s="158"/>
      <c r="AP175" s="158"/>
      <c r="AQ175" s="158"/>
      <c r="AR175" s="159"/>
      <c r="AS175" s="159"/>
      <c r="AT175" s="160"/>
      <c r="AU175" s="160"/>
      <c r="AV175" s="160"/>
      <c r="AW175" s="160"/>
      <c r="AX175" s="161"/>
      <c r="AY175" s="161"/>
      <c r="AZ175" s="161"/>
      <c r="BA175" s="160"/>
      <c r="BB175" s="160"/>
      <c r="BC175" s="160"/>
      <c r="BD175" s="160"/>
      <c r="BE175" s="161"/>
      <c r="BF175" s="161"/>
      <c r="BG175" s="161"/>
      <c r="BH175" s="160"/>
      <c r="BI175" s="160"/>
      <c r="BJ175" s="160"/>
      <c r="BK175" s="160"/>
      <c r="BL175" s="161"/>
      <c r="BM175" s="161"/>
      <c r="BN175" s="161"/>
      <c r="BO175" s="160"/>
      <c r="BP175" s="160"/>
      <c r="BQ175" s="160"/>
      <c r="BR175" s="160"/>
      <c r="BS175" s="161"/>
      <c r="BT175" s="161"/>
      <c r="BU175" s="161"/>
      <c r="BV175" s="160"/>
      <c r="BW175" s="160"/>
      <c r="BX175" s="160"/>
      <c r="BY175" s="160"/>
      <c r="BZ175" s="161"/>
      <c r="CA175" s="161"/>
      <c r="CB175" s="161"/>
      <c r="CC175" s="162"/>
      <c r="CD175" s="163"/>
      <c r="CE175" s="164"/>
      <c r="CP175" s="32"/>
      <c r="CQ175" s="32"/>
    </row>
    <row r="176" spans="1:95" s="31" customFormat="1" ht="31.5" customHeight="1" thickBot="1" x14ac:dyDescent="0.25">
      <c r="A176" s="34"/>
      <c r="B176" s="35"/>
      <c r="C176" s="1225">
        <f>1+C167</f>
        <v>20</v>
      </c>
      <c r="D176" s="1227" t="str">
        <f>IF(A176="","",VLOOKUP(A176,СписокКМ!$A$186:$D$248,3,FALSE))</f>
        <v/>
      </c>
      <c r="E176" s="1228" t="str">
        <f>IF(B176="","",VLOOKUP(B176,СписокКМ!E:J,2,FALSE))</f>
        <v/>
      </c>
      <c r="F176" s="1231" t="str">
        <f>IF(B176="","",VLOOKUP(B176,СписокКМ!$A$186:$D$248,3,FALSE))</f>
        <v/>
      </c>
      <c r="G176" s="1232" t="str">
        <f>IF(D176="","",VLOOKUP(D176,СписокКМ!G:L,2,FALSE))</f>
        <v/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str">
        <f>IF(A176="","",VLOOKUP(A176,'[60]Протокол команд'!A:K,8,FALSE))</f>
        <v/>
      </c>
      <c r="U176" s="39" t="e">
        <f>T176*5-4</f>
        <v>#VALUE!</v>
      </c>
      <c r="V176" s="39" t="e">
        <f>T176*5</f>
        <v>#VALUE!</v>
      </c>
      <c r="W176" s="39" t="e">
        <f>CONCATENATE(U176,"-",V176)</f>
        <v>#VALUE!</v>
      </c>
      <c r="X176" s="39" t="str">
        <f>IF(A176="","",VLOOKUP(A176,'[60]Протокол команд'!A:K,10,FALSE))</f>
        <v/>
      </c>
      <c r="Y176" s="39" t="e">
        <f>X176*5-4</f>
        <v>#VALUE!</v>
      </c>
      <c r="Z176" s="39" t="e">
        <f>X176*5</f>
        <v>#VALUE!</v>
      </c>
      <c r="AA176" s="39" t="e">
        <f>CONCATENATE(Y176,"-",Z176)</f>
        <v>#VALUE!</v>
      </c>
      <c r="AB176" s="1241" t="str">
        <f>IF(O178="","",SUM(AF178:AF183))</f>
        <v/>
      </c>
      <c r="AC176" s="1242"/>
      <c r="AD176" s="1243"/>
      <c r="AE176" s="1242" t="str">
        <f>IF(O178="","",SUM(AG178:AG183))</f>
        <v/>
      </c>
      <c r="AF176" s="1242"/>
      <c r="AG176" s="1264"/>
      <c r="AH176" s="1241">
        <f>SUM(CC178:CC183)</f>
        <v>0</v>
      </c>
      <c r="AI176" s="1242"/>
      <c r="AJ176" s="1243"/>
      <c r="AK176" s="1242">
        <f>SUM(CE178:CE183)</f>
        <v>0</v>
      </c>
      <c r="AL176" s="1242"/>
      <c r="AM176" s="1264"/>
      <c r="AN176" s="1265">
        <f>SUM(AR178:AR183)</f>
        <v>0</v>
      </c>
      <c r="AO176" s="1266"/>
      <c r="AP176" s="1267"/>
      <c r="AQ176" s="1266">
        <f>SUM(AS178:AS183)</f>
        <v>0</v>
      </c>
      <c r="AR176" s="1266"/>
      <c r="AS176" s="1268"/>
      <c r="AT176" s="1314" t="str">
        <f>IF(A176="","",VLOOKUP(A176,'[60]Протокол команд'!A:Z,14,FALSE))</f>
        <v/>
      </c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 t="str">
        <f>IF(O178="","",SUM(AF178:AF183))</f>
        <v/>
      </c>
      <c r="CD176" s="1256" t="str">
        <f>IF(CC176="","","-")</f>
        <v/>
      </c>
      <c r="CE176" s="1258" t="str">
        <f>IF(O178="","",SUM(AG178:AG183))</f>
        <v/>
      </c>
      <c r="CP176" s="32"/>
      <c r="CQ176" s="32"/>
    </row>
    <row r="177" spans="1:95" s="31" customFormat="1" ht="13.5" customHeight="1" x14ac:dyDescent="0.2">
      <c r="A177" s="40"/>
      <c r="B177" s="40"/>
      <c r="C177" s="1226"/>
      <c r="D177" s="1229" t="str">
        <f>IF(A177="","",VLOOKUP(A177,СписокКМ!D:I,2,FALSE))</f>
        <v/>
      </c>
      <c r="E177" s="1230" t="str">
        <f>IF(B177="","",VLOOKUP(B177,СписокКМ!E:J,2,FALSE))</f>
        <v/>
      </c>
      <c r="F177" s="1233" t="str">
        <f>IF(C177="","",VLOOKUP(C177,СписокКМ!F:K,2,FALSE))</f>
        <v/>
      </c>
      <c r="G177" s="1234" t="str">
        <f>IF(D177="","",VLOOKUP(D177,СписокКМ!G:L,2,FALSE))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x14ac:dyDescent="0.2">
      <c r="A178" s="43"/>
      <c r="B178" s="44"/>
      <c r="C178" s="580">
        <v>1</v>
      </c>
      <c r="D178" s="46" t="str">
        <f>IF(A178="","",VLOOKUP(A178,СписокКМ!D:I,2,FALSE))</f>
        <v/>
      </c>
      <c r="E178" s="47"/>
      <c r="F178" s="48" t="str">
        <f>IF(B178="","",VLOOKUP(B178,СписокКМ!D:I,2,FALSE))</f>
        <v/>
      </c>
      <c r="G178" s="49"/>
      <c r="H178" s="50"/>
      <c r="I178" s="51"/>
      <c r="J178" s="51"/>
      <c r="K178" s="51"/>
      <c r="L178" s="51"/>
      <c r="M178" s="51"/>
      <c r="N178" s="52"/>
      <c r="O178" s="53" t="str">
        <f>IF(I178="","",IF(I178="0",1000,IF(I178="-0",-1000,I178*1)))</f>
        <v/>
      </c>
      <c r="P178" s="53" t="str">
        <f t="shared" ref="P178:S179" si="111">IF(J178="","",IF(J178="0",1000,IF(J178="-0",-1000,J178*1)))</f>
        <v/>
      </c>
      <c r="Q178" s="53" t="str">
        <f t="shared" si="111"/>
        <v/>
      </c>
      <c r="R178" s="53" t="str">
        <f t="shared" si="111"/>
        <v/>
      </c>
      <c r="S178" s="54" t="str">
        <f t="shared" si="111"/>
        <v/>
      </c>
      <c r="T178" s="55" t="str">
        <f t="shared" ref="T178:X179" si="112">IF(O178="","",IF(O178&gt;0,1,0))</f>
        <v/>
      </c>
      <c r="U178" s="56" t="str">
        <f t="shared" si="112"/>
        <v/>
      </c>
      <c r="V178" s="56" t="str">
        <f t="shared" si="112"/>
        <v/>
      </c>
      <c r="W178" s="56" t="str">
        <f t="shared" si="112"/>
        <v/>
      </c>
      <c r="X178" s="56" t="str">
        <f t="shared" si="112"/>
        <v/>
      </c>
      <c r="Y178" s="57" t="str">
        <f t="shared" ref="Y178:AC179" si="113">IF(O178="","",IF(O178&lt;0,1,0))</f>
        <v/>
      </c>
      <c r="Z178" s="57" t="str">
        <f t="shared" si="113"/>
        <v/>
      </c>
      <c r="AA178" s="57" t="str">
        <f t="shared" si="113"/>
        <v/>
      </c>
      <c r="AB178" s="57" t="str">
        <f t="shared" si="113"/>
        <v/>
      </c>
      <c r="AC178" s="57" t="str">
        <f t="shared" si="113"/>
        <v/>
      </c>
      <c r="AD178" s="58" t="str">
        <f>IF(CC178="","",IF(CC178&gt;CE178,1,-1))</f>
        <v/>
      </c>
      <c r="AE178" s="58" t="str">
        <f>IF(CC178="","",IF(CC178&lt;CE178,1,-1))</f>
        <v/>
      </c>
      <c r="AF178" s="59">
        <f>IF(CC178&gt;CE178,1,0)</f>
        <v>0</v>
      </c>
      <c r="AG178" s="60">
        <f>IF(CE178&gt;CC178,1,0)</f>
        <v>0</v>
      </c>
      <c r="AH178" s="61" t="str">
        <f>IF(O178="","",AX178*1)</f>
        <v/>
      </c>
      <c r="AI178" s="62" t="str">
        <f>IF(P178="","",BE178*1)</f>
        <v/>
      </c>
      <c r="AJ178" s="62" t="str">
        <f>IF(Q178="","",BL178*1)</f>
        <v/>
      </c>
      <c r="AK178" s="62" t="str">
        <f>IF(R178="","",BS178*1)</f>
        <v/>
      </c>
      <c r="AL178" s="62" t="str">
        <f>IF(S178="","",BZ178*1)</f>
        <v/>
      </c>
      <c r="AM178" s="63" t="str">
        <f>IF(O178="","",AZ178*1)</f>
        <v/>
      </c>
      <c r="AN178" s="63" t="str">
        <f>IF(P178="","",BG178*1)</f>
        <v/>
      </c>
      <c r="AO178" s="63" t="str">
        <f>IF(Q178="","",BN178*1)</f>
        <v/>
      </c>
      <c r="AP178" s="63" t="str">
        <f>IF(R178="","",BU178*1)</f>
        <v/>
      </c>
      <c r="AQ178" s="63" t="str">
        <f>IF(S178="","",CB178*1)</f>
        <v/>
      </c>
      <c r="AR178" s="64">
        <f>SUM(AH178:AL178)</f>
        <v>0</v>
      </c>
      <c r="AS178" s="65">
        <f>SUM(AM178:AQ178)</f>
        <v>0</v>
      </c>
      <c r="AT178" s="66">
        <f>IF(O178=1000,11,IF(O178=-1000,0,IF(O178&gt;0,11,IF(O178&lt;0,(-O178),"0"))))</f>
        <v>11</v>
      </c>
      <c r="AU178" s="67" t="str">
        <f>IF(O178=1000,0,IF(O178=-1000,11,IF(O178&lt;-9,-(O178-2),IF(O178&gt;0,(O178),"0"))))</f>
        <v/>
      </c>
      <c r="AV178" s="66" t="e">
        <f>IF(O178=1000,11,IF(O178=-1000,0,IF(O178&lt;9,11,IF(O178&gt;9,(O178+2),"0"))))</f>
        <v>#VALUE!</v>
      </c>
      <c r="AW178" s="67" t="str">
        <f>IF(O178=1000,0,IF(O178=-1000,11,IF(O178&lt;0,11,IF(O178&gt;0,(O178),"0"))))</f>
        <v/>
      </c>
      <c r="AX178" s="68" t="str">
        <f>IF(O178="","",IF(O178&gt;9,AV178,AT178))</f>
        <v/>
      </c>
      <c r="AY178" s="69" t="str">
        <f>IF(O178="","","-")</f>
        <v/>
      </c>
      <c r="AZ178" s="70" t="str">
        <f>IF(O178="","",IF(O178&lt;-9,AU178,AW178))</f>
        <v/>
      </c>
      <c r="BA178" s="66" t="e">
        <f>IF(P178=1000,11,IF(P178=-1000,0,IF(P178&gt;9,(P178+2),IF(P178&lt;0,(-P178),"0"))))</f>
        <v>#VALUE!</v>
      </c>
      <c r="BB178" s="67" t="str">
        <f>IF(P178=1000,0,IF(P178=-1000,11,IF(P178&lt;-9,-(P178-2),IF(P178&gt;0,(P178),"0"))))</f>
        <v/>
      </c>
      <c r="BC178" s="67">
        <f>IF(P178=1000,11,IF(P178=-1000,0,IF(P178&gt;0,11,IF(P178&lt;0,(-P178),"0"))))</f>
        <v>11</v>
      </c>
      <c r="BD178" s="67" t="str">
        <f>IF(P178=1000,0,IF(P178=-1000,11,IF(P178&lt;0,11,IF(P178&gt;0,(P178),"0"))))</f>
        <v/>
      </c>
      <c r="BE178" s="68" t="str">
        <f>IF(P178="","",IF(P178&gt;9,BA178,BC178))</f>
        <v/>
      </c>
      <c r="BF178" s="69" t="str">
        <f>IF(P178="","","-")</f>
        <v/>
      </c>
      <c r="BG178" s="70" t="str">
        <f>IF(P178="","",IF(P178&lt;-9,BB178,BD178))</f>
        <v/>
      </c>
      <c r="BH178" s="66" t="e">
        <f>IF(Q178=1000,11,IF(Q178=-1000,0,IF(Q178&gt;9,(Q178+2),IF(Q178&lt;0,(-Q178),"0"))))</f>
        <v>#VALUE!</v>
      </c>
      <c r="BI178" s="67" t="str">
        <f>IF(Q178=1000,0,IF(Q178=-1000,11,IF(Q178&lt;-9,-(Q178-2),IF(Q178&gt;0,(Q178),"0"))))</f>
        <v/>
      </c>
      <c r="BJ178" s="67">
        <f>IF(Q178=1000,11,IF(Q178=-1000,0,IF(Q178&gt;0,11,IF(Q178&lt;0,(-Q178),"0"))))</f>
        <v>11</v>
      </c>
      <c r="BK178" s="67" t="str">
        <f>IF(Q178=1000,0,IF(Q178=-1000,11,IF(Q178&lt;0,11,IF(Q178&gt;0,(Q178),"0"))))</f>
        <v/>
      </c>
      <c r="BL178" s="68" t="str">
        <f>IF(Q178="","",IF(Q178&gt;9,BH178,BJ178))</f>
        <v/>
      </c>
      <c r="BM178" s="69" t="str">
        <f>IF(Q178="","","-")</f>
        <v/>
      </c>
      <c r="BN178" s="70" t="str">
        <f>IF(Q178="","",IF(Q178&lt;-9,BI178,BK178))</f>
        <v/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 t="str">
        <f>IF(O178="","",SUM(T178:X178))</f>
        <v/>
      </c>
      <c r="CD178" s="73" t="str">
        <f>IF(CC178="","","-")</f>
        <v/>
      </c>
      <c r="CE178" s="74" t="str">
        <f>IF(O178="","",SUM(Y178:AC178))</f>
        <v/>
      </c>
      <c r="CP178" s="32"/>
      <c r="CQ178" s="32"/>
    </row>
    <row r="179" spans="1:95" s="31" customFormat="1" ht="15" customHeight="1" x14ac:dyDescent="0.2">
      <c r="A179" s="43"/>
      <c r="B179" s="44"/>
      <c r="C179" s="75">
        <v>2</v>
      </c>
      <c r="D179" s="76" t="str">
        <f>IF(A179="","",VLOOKUP(A179,СписокКМ!D:I,2,FALSE))</f>
        <v/>
      </c>
      <c r="E179" s="47"/>
      <c r="F179" s="77" t="str">
        <f>IF(B179="","",VLOOKUP(B179,СписокКМ!D:I,2,FALSE))</f>
        <v/>
      </c>
      <c r="G179" s="49"/>
      <c r="H179" s="41"/>
      <c r="I179" s="581"/>
      <c r="J179" s="581"/>
      <c r="K179" s="581"/>
      <c r="L179" s="581"/>
      <c r="M179" s="51"/>
      <c r="N179" s="42"/>
      <c r="O179" s="79" t="str">
        <f>IF(I179="","",IF(I179="0",1000,IF(I179="-0",-1000,I179*1)))</f>
        <v/>
      </c>
      <c r="P179" s="79" t="str">
        <f t="shared" si="111"/>
        <v/>
      </c>
      <c r="Q179" s="79" t="str">
        <f t="shared" si="111"/>
        <v/>
      </c>
      <c r="R179" s="79" t="str">
        <f t="shared" si="111"/>
        <v/>
      </c>
      <c r="S179" s="80" t="str">
        <f t="shared" si="111"/>
        <v/>
      </c>
      <c r="T179" s="55" t="str">
        <f t="shared" si="112"/>
        <v/>
      </c>
      <c r="U179" s="56" t="str">
        <f t="shared" si="112"/>
        <v/>
      </c>
      <c r="V179" s="56" t="str">
        <f t="shared" si="112"/>
        <v/>
      </c>
      <c r="W179" s="56" t="str">
        <f t="shared" si="112"/>
        <v/>
      </c>
      <c r="X179" s="56" t="str">
        <f t="shared" si="112"/>
        <v/>
      </c>
      <c r="Y179" s="57" t="str">
        <f t="shared" si="113"/>
        <v/>
      </c>
      <c r="Z179" s="57" t="str">
        <f t="shared" si="113"/>
        <v/>
      </c>
      <c r="AA179" s="57" t="str">
        <f t="shared" si="113"/>
        <v/>
      </c>
      <c r="AB179" s="57" t="str">
        <f t="shared" si="113"/>
        <v/>
      </c>
      <c r="AC179" s="57" t="str">
        <f t="shared" si="113"/>
        <v/>
      </c>
      <c r="AD179" s="58" t="str">
        <f>IF(CC179="","",IF(CC179&gt;CE179,1,-1))</f>
        <v/>
      </c>
      <c r="AE179" s="58" t="str">
        <f>IF(CC179="","",IF(CC179&lt;CE179,1,-1))</f>
        <v/>
      </c>
      <c r="AF179" s="59">
        <f>IF(CC179&gt;CE179,1,0)</f>
        <v>0</v>
      </c>
      <c r="AG179" s="60">
        <f>IF(CE179&gt;CC179,1,0)</f>
        <v>0</v>
      </c>
      <c r="AH179" s="81" t="str">
        <f>IF(O179="","",AX179*1)</f>
        <v/>
      </c>
      <c r="AI179" s="584" t="str">
        <f>IF(P179="","",BE179*1)</f>
        <v/>
      </c>
      <c r="AJ179" s="584" t="str">
        <f>IF(Q179="","",BL179*1)</f>
        <v/>
      </c>
      <c r="AK179" s="584" t="str">
        <f>IF(R179="","",BS179*1)</f>
        <v/>
      </c>
      <c r="AL179" s="584" t="str">
        <f>IF(S179="","",BZ179*1)</f>
        <v/>
      </c>
      <c r="AM179" s="594" t="str">
        <f>IF(O179="","",AZ179*1)</f>
        <v/>
      </c>
      <c r="AN179" s="594" t="str">
        <f>IF(P179="","",BG179*1)</f>
        <v/>
      </c>
      <c r="AO179" s="594" t="str">
        <f>IF(Q179="","",BN179*1)</f>
        <v/>
      </c>
      <c r="AP179" s="594" t="str">
        <f>IF(R179="","",BU179*1)</f>
        <v/>
      </c>
      <c r="AQ179" s="594" t="str">
        <f>IF(S179="","",CB179*1)</f>
        <v/>
      </c>
      <c r="AR179" s="64">
        <f>SUM(AH179:AL179)</f>
        <v>0</v>
      </c>
      <c r="AS179" s="65">
        <f>SUM(AM179:AQ179)</f>
        <v>0</v>
      </c>
      <c r="AT179" s="66">
        <f>IF(O179=1000,11,IF(O179=-1000,0,IF(O179&gt;0,11,IF(O179&lt;0,(-O179),"0"))))</f>
        <v>11</v>
      </c>
      <c r="AU179" s="67" t="str">
        <f>IF(O179=1000,0,IF(O179=-1000,11,IF(O179&lt;-9,-(O179-2),IF(O179&gt;0,(O179),"0"))))</f>
        <v/>
      </c>
      <c r="AV179" s="66" t="e">
        <f>IF(O179=1000,11,IF(O179=-1000,0,IF(O179&gt;9,(O179+2),IF(O179&lt;0,(-O179),"0"))))</f>
        <v>#VALUE!</v>
      </c>
      <c r="AW179" s="67" t="str">
        <f>IF(O179=1000,0,IF(O179=-1000,11,IF(O179&lt;0,11,IF(O179&gt;0,(O179),"0"))))</f>
        <v/>
      </c>
      <c r="AX179" s="593" t="str">
        <f>IF(O179="","",IF(O179&gt;9,AV179,AT179))</f>
        <v/>
      </c>
      <c r="AY179" s="590" t="str">
        <f>IF(O179="","","-")</f>
        <v/>
      </c>
      <c r="AZ179" s="591" t="str">
        <f>IF(O179="","",IF(O179&lt;-9,AU179,AW179))</f>
        <v/>
      </c>
      <c r="BA179" s="66" t="e">
        <f>IF(P179=1000,11,IF(P179=-1000,0,IF(P179&gt;9,(P179+2),IF(P179&lt;0,(-P179),"0"))))</f>
        <v>#VALUE!</v>
      </c>
      <c r="BB179" s="67" t="str">
        <f>IF(P179=1000,0,IF(P179=-1000,11,IF(P179&lt;-9,-(P179-2),IF(P179&gt;0,(P179),"0"))))</f>
        <v/>
      </c>
      <c r="BC179" s="67">
        <f>IF(P179=1000,11,IF(P179=-1000,0,IF(P179&gt;0,11,IF(P179&lt;0,(-P179),"0"))))</f>
        <v>11</v>
      </c>
      <c r="BD179" s="67" t="str">
        <f>IF(P179=1000,0,IF(P179=-1000,11,IF(P179&lt;0,11,IF(P179&gt;0,(P179),"0"))))</f>
        <v/>
      </c>
      <c r="BE179" s="593" t="str">
        <f>IF(P179="","",IF(P179&gt;9,BA179,BC179))</f>
        <v/>
      </c>
      <c r="BF179" s="590" t="str">
        <f>IF(P179="","","-")</f>
        <v/>
      </c>
      <c r="BG179" s="591" t="str">
        <f>IF(P179="","",IF(P179&lt;-9,BB179,BD179))</f>
        <v/>
      </c>
      <c r="BH179" s="66" t="e">
        <f>IF(Q179=1000,11,IF(Q179=-1000,0,IF(Q179&gt;9,(Q179+2),IF(Q179&lt;0,(-Q179),"0"))))</f>
        <v>#VALUE!</v>
      </c>
      <c r="BI179" s="67" t="str">
        <f>IF(Q179=1000,0,IF(Q179=-1000,11,IF(Q179&lt;-9,-(Q179-2),IF(Q179&gt;0,(Q179),"0"))))</f>
        <v/>
      </c>
      <c r="BJ179" s="67">
        <f>IF(Q179=1000,11,IF(Q179=-1000,0,IF(Q179&gt;0,11,IF(Q179&lt;0,(-Q179),"0"))))</f>
        <v>11</v>
      </c>
      <c r="BK179" s="67" t="str">
        <f>IF(Q179=1000,0,IF(Q179=-1000,11,IF(Q179&lt;0,11,IF(Q179&gt;0,(Q179),"0"))))</f>
        <v/>
      </c>
      <c r="BL179" s="593" t="str">
        <f>IF(Q179="","",IF(Q179&gt;9,BH179,BJ179))</f>
        <v/>
      </c>
      <c r="BM179" s="590" t="str">
        <f>IF(Q179="","","-")</f>
        <v/>
      </c>
      <c r="BN179" s="591" t="str">
        <f>IF(Q179="","",IF(Q179&lt;-9,BI179,BK179))</f>
        <v/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593" t="str">
        <f>IF(R179="","",IF(R179&gt;9,BO179,BQ179))</f>
        <v/>
      </c>
      <c r="BT179" s="590" t="str">
        <f>IF(R179="","","-")</f>
        <v/>
      </c>
      <c r="BU179" s="591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593" t="str">
        <f>IF(S179="","",IF(S179&gt;9,BV179,BX179))</f>
        <v/>
      </c>
      <c r="CA179" s="590" t="str">
        <f>IF(S179="","","-")</f>
        <v/>
      </c>
      <c r="CB179" s="591" t="str">
        <f>IF(S179="","",IF(S179&lt;-9,BW179,BY179))</f>
        <v/>
      </c>
      <c r="CC179" s="596" t="str">
        <f>IF(O179="","",SUM(T179:X179))</f>
        <v/>
      </c>
      <c r="CD179" s="582" t="str">
        <f>IF(CC179="","","-")</f>
        <v/>
      </c>
      <c r="CE179" s="597" t="str">
        <f>IF(O179="","",SUM(Y179:AC179))</f>
        <v/>
      </c>
      <c r="CP179" s="32"/>
      <c r="CQ179" s="32"/>
    </row>
    <row r="180" spans="1:95" s="31" customFormat="1" ht="15" customHeight="1" x14ac:dyDescent="0.2">
      <c r="A180" s="43"/>
      <c r="B180" s="44"/>
      <c r="C180" s="1250">
        <v>3</v>
      </c>
      <c r="D180" s="76" t="str">
        <f>IF(A180="","",VLOOKUP(A180,СписокКМ!D:I,2,FALSE))</f>
        <v/>
      </c>
      <c r="E180" s="47"/>
      <c r="F180" s="77" t="str">
        <f>IF(B180="","",VLOOKUP(B180,СписокКМ!D:I,2,FALSE))</f>
        <v/>
      </c>
      <c r="G180" s="49"/>
      <c r="H180" s="41"/>
      <c r="I180" s="1252"/>
      <c r="J180" s="1252"/>
      <c r="K180" s="1252"/>
      <c r="L180" s="1252"/>
      <c r="M180" s="1252"/>
      <c r="N180" s="42"/>
      <c r="O180" s="1244" t="str">
        <f>IF(I180="","",IF(I180="0",1000,IF(I180="-0",-1000,I180*1)))</f>
        <v/>
      </c>
      <c r="P180" s="1244" t="str">
        <f>IF(J180="","",IF(J180="0",1000,IF(J180="-0",-1000,J180*1)))</f>
        <v/>
      </c>
      <c r="Q180" s="1244" t="str">
        <f>IF(K180="","",IF(K180="0",1000,IF(K180="-0",-1000,K180*1)))</f>
        <v/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 t="str">
        <f>IF(O180="","",IF(O180&gt;0,1,0))</f>
        <v/>
      </c>
      <c r="U180" s="1284" t="str">
        <f>IF(P180="","",IF(P180&gt;0,1,0))</f>
        <v/>
      </c>
      <c r="V180" s="1284" t="str">
        <f>IF(Q180="","",IF(Q180&gt;0,1,0))</f>
        <v/>
      </c>
      <c r="W180" s="1284" t="str">
        <f>IF(R180="","",IF(R180&gt;0,1,0))</f>
        <v/>
      </c>
      <c r="X180" s="1284" t="str">
        <f>IF(S180="","",IF(S180&gt;0,1,0))</f>
        <v/>
      </c>
      <c r="Y180" s="1278" t="str">
        <f>IF(O180="","",IF(O180&lt;0,1,0))</f>
        <v/>
      </c>
      <c r="Z180" s="1278" t="str">
        <f>IF(P180="","",IF(P180&lt;0,1,0))</f>
        <v/>
      </c>
      <c r="AA180" s="1278" t="str">
        <f>IF(Q180="","",IF(Q180&lt;0,1,0))</f>
        <v/>
      </c>
      <c r="AB180" s="1278" t="str">
        <f>IF(R180="","",IF(R180&lt;0,1,0))</f>
        <v/>
      </c>
      <c r="AC180" s="1278" t="str">
        <f>IF(S180="","",IF(S180&lt;0,1,0))</f>
        <v/>
      </c>
      <c r="AD180" s="1280" t="str">
        <f>IF(CC180="","",IF(CC180&gt;CE180,1,-1))</f>
        <v/>
      </c>
      <c r="AE180" s="1280" t="str">
        <f>IF(CC180="","",IF(CC180&lt;CE180,1,-1))</f>
        <v/>
      </c>
      <c r="AF180" s="1282">
        <f>IF(CC180&gt;CE180,1,0)</f>
        <v>0</v>
      </c>
      <c r="AG180" s="1272">
        <f>IF(CE180&gt;CC180,1,0)</f>
        <v>0</v>
      </c>
      <c r="AH180" s="1274" t="str">
        <f>IF(O180="","",AX180*1)</f>
        <v/>
      </c>
      <c r="AI180" s="1276" t="str">
        <f>IF(P180="","",BE180*1)</f>
        <v/>
      </c>
      <c r="AJ180" s="1276" t="str">
        <f>IF(Q180="","",BL180*1)</f>
        <v/>
      </c>
      <c r="AK180" s="1276" t="str">
        <f>IF(R180="","",BS180*1)</f>
        <v/>
      </c>
      <c r="AL180" s="1276" t="str">
        <f>IF(S180="","",BZ180*1)</f>
        <v/>
      </c>
      <c r="AM180" s="1298" t="str">
        <f>IF(O180="","",AZ180*1)</f>
        <v/>
      </c>
      <c r="AN180" s="1298" t="str">
        <f>IF(P180="","",BG180*1)</f>
        <v/>
      </c>
      <c r="AO180" s="1298" t="str">
        <f>IF(Q180="","",BN180*1)</f>
        <v/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 t="str">
        <f>IF(O180=1000,0,IF(O180=-1000,11,IF(O180&lt;-9,-(O180-2),IF(O180&gt;0,(O180),"0"))))</f>
        <v/>
      </c>
      <c r="AV180" s="1286" t="e">
        <f>IF(O180=1000,11,IF(O180=-1000,0,IF(O180&gt;9,(O180+2),IF(O180&lt;0,(-O180),"0"))))</f>
        <v>#VALUE!</v>
      </c>
      <c r="AW180" s="1286" t="str">
        <f>IF(O180=1000,0,IF(O180=-1000,11,IF(O180&lt;0,11,IF(O180&gt;0,(O180),"0"))))</f>
        <v/>
      </c>
      <c r="AX180" s="1296" t="str">
        <f>IF(O180="","",IF(O180&gt;9,AV180,AT180))</f>
        <v/>
      </c>
      <c r="AY180" s="1288" t="str">
        <f>IF(O180="","","-")</f>
        <v/>
      </c>
      <c r="AZ180" s="1290" t="str">
        <f>IF(O180="","",IF(O180&lt;-9,AU180,AW180))</f>
        <v/>
      </c>
      <c r="BA180" s="1286" t="e">
        <f>IF(P180=1000,11,IF(P180=-1000,0,IF(P180&gt;9,(P180+2),IF(P180&lt;0,(-P180),"0"))))</f>
        <v>#VALUE!</v>
      </c>
      <c r="BB180" s="1286" t="str">
        <f>IF(P180=1000,0,IF(P180=-1000,11,IF(P180&lt;-9,-(P180-2),IF(P180&gt;0,(P180),"0"))))</f>
        <v/>
      </c>
      <c r="BC180" s="1286">
        <f>IF(P180=1000,11,IF(P180=-1000,0,IF(P180&gt;0,11,IF(P180&lt;0,(-P180),"0"))))</f>
        <v>11</v>
      </c>
      <c r="BD180" s="1286" t="str">
        <f>IF(P180=1000,0,IF(P180=-1000,11,IF(P180&lt;0,11,IF(P180&gt;0,(P180),"0"))))</f>
        <v/>
      </c>
      <c r="BE180" s="1296" t="str">
        <f>IF(P180="","",IF(P180&gt;9,BA180,BC180))</f>
        <v/>
      </c>
      <c r="BF180" s="1288" t="str">
        <f>IF(P180="","","-")</f>
        <v/>
      </c>
      <c r="BG180" s="1290" t="str">
        <f>IF(P180="","",IF(P180&lt;-9,BB180,BD180))</f>
        <v/>
      </c>
      <c r="BH180" s="1286" t="e">
        <f>IF(Q180=1000,11,IF(Q180=-1000,0,IF(Q180&gt;9,(Q180+2),IF(Q180&lt;0,(-Q180),"0"))))</f>
        <v>#VALUE!</v>
      </c>
      <c r="BI180" s="1286" t="str">
        <f>IF(Q180=1000,0,IF(Q180=-1000,11,IF(Q180&lt;-9,-(Q180-2),IF(Q180&gt;0,(Q180),"0"))))</f>
        <v/>
      </c>
      <c r="BJ180" s="1286">
        <f>IF(Q180=1000,11,IF(Q180=-1000,0,IF(Q180&gt;0,11,IF(Q180&lt;0,(-Q180),"0"))))</f>
        <v>11</v>
      </c>
      <c r="BK180" s="1286" t="str">
        <f>IF(Q180=1000,0,IF(Q180=-1000,11,IF(Q180&lt;0,11,IF(Q180&gt;0,(Q180),"0"))))</f>
        <v/>
      </c>
      <c r="BL180" s="1296" t="str">
        <f>IF(Q180="","",IF(Q180&gt;9,BH180,BJ180))</f>
        <v/>
      </c>
      <c r="BM180" s="1288" t="str">
        <f>IF(Q180="","","-")</f>
        <v/>
      </c>
      <c r="BN180" s="1290" t="str">
        <f>IF(Q180="","",IF(Q180&lt;-9,BI180,BK180))</f>
        <v/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 t="str">
        <f>IF(R180="","",IF(R180&gt;9,BO180,BQ180))</f>
        <v/>
      </c>
      <c r="BT180" s="1288" t="str">
        <f>IF(R180="","","-")</f>
        <v/>
      </c>
      <c r="BU180" s="1290" t="str">
        <f>IF(R180="","",IF(R180&lt;-9,BP180,BR180))</f>
        <v/>
      </c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 t="str">
        <f>IF(S180="","",IF(S180&gt;9,BV180,BX180))</f>
        <v/>
      </c>
      <c r="CA180" s="1288" t="str">
        <f>IF(S180="","","-")</f>
        <v/>
      </c>
      <c r="CB180" s="1290" t="str">
        <f>IF(S180="","",IF(S180&lt;-9,BW180,BY180))</f>
        <v/>
      </c>
      <c r="CC180" s="1302" t="str">
        <f>IF(O180="","",SUM(T180:X181))</f>
        <v/>
      </c>
      <c r="CD180" s="1304" t="str">
        <f>IF(CC180="","","-")</f>
        <v/>
      </c>
      <c r="CE180" s="1306" t="str">
        <f>IF(O180="","",SUM(Y180:AC181))</f>
        <v/>
      </c>
      <c r="CP180" s="32"/>
      <c r="CQ180" s="32"/>
    </row>
    <row r="181" spans="1:95" s="31" customFormat="1" ht="15" customHeight="1" x14ac:dyDescent="0.2">
      <c r="A181" s="43"/>
      <c r="B181" s="44"/>
      <c r="C181" s="1251"/>
      <c r="D181" s="46" t="str">
        <f>IF(A181="","",VLOOKUP(A181,СписокКМ!D:I,2,FALSE))</f>
        <v/>
      </c>
      <c r="E181" s="47"/>
      <c r="F181" s="48" t="str">
        <f>IF(B181="","",VLOOKUP(B181,СписокКМ!D:I,2,FALSE))</f>
        <v/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x14ac:dyDescent="0.2">
      <c r="A182" s="99" t="str">
        <f>IF(A178="","",A178)</f>
        <v/>
      </c>
      <c r="B182" s="99" t="str">
        <f>IF(B178="","",B179)</f>
        <v/>
      </c>
      <c r="C182" s="75">
        <v>4</v>
      </c>
      <c r="D182" s="100" t="str">
        <f>IF(A182="","",VLOOKUP(A182,СписокКМ!D:I,2,FALSE))</f>
        <v/>
      </c>
      <c r="E182" s="101"/>
      <c r="F182" s="77" t="str">
        <f>IF(B182="","",VLOOKUP(B182,СписокКМ!D:I,2,FALSE))</f>
        <v/>
      </c>
      <c r="G182" s="102"/>
      <c r="H182" s="41"/>
      <c r="I182" s="581"/>
      <c r="J182" s="581"/>
      <c r="K182" s="581"/>
      <c r="L182" s="581"/>
      <c r="M182" s="581"/>
      <c r="N182" s="42"/>
      <c r="O182" s="79" t="str">
        <f>IF(I182="","",IF(I182="0",1000,IF(I182="-0",-1000,I182*1)))</f>
        <v/>
      </c>
      <c r="P182" s="79" t="str">
        <f t="shared" ref="P182:S183" si="114">IF(J182="","",IF(J182="0",1000,IF(J182="-0",-1000,J182*1)))</f>
        <v/>
      </c>
      <c r="Q182" s="79" t="str">
        <f t="shared" si="114"/>
        <v/>
      </c>
      <c r="R182" s="79" t="str">
        <f t="shared" si="114"/>
        <v/>
      </c>
      <c r="S182" s="80" t="str">
        <f t="shared" si="114"/>
        <v/>
      </c>
      <c r="T182" s="579" t="str">
        <f t="shared" ref="T182:X183" si="115">IF(O182="","",IF(O182&gt;0,1,0))</f>
        <v/>
      </c>
      <c r="U182" s="588" t="str">
        <f t="shared" si="115"/>
        <v/>
      </c>
      <c r="V182" s="588" t="str">
        <f t="shared" si="115"/>
        <v/>
      </c>
      <c r="W182" s="588" t="str">
        <f t="shared" si="115"/>
        <v/>
      </c>
      <c r="X182" s="588" t="str">
        <f t="shared" si="115"/>
        <v/>
      </c>
      <c r="Y182" s="585" t="str">
        <f t="shared" ref="Y182:AC183" si="116">IF(O182="","",IF(O182&lt;0,1,0))</f>
        <v/>
      </c>
      <c r="Z182" s="585" t="str">
        <f t="shared" si="116"/>
        <v/>
      </c>
      <c r="AA182" s="585" t="str">
        <f t="shared" si="116"/>
        <v/>
      </c>
      <c r="AB182" s="585" t="str">
        <f t="shared" si="116"/>
        <v/>
      </c>
      <c r="AC182" s="585" t="str">
        <f t="shared" si="116"/>
        <v/>
      </c>
      <c r="AD182" s="586" t="str">
        <f>IF(CC182="","",IF(CC182&gt;CE182,1,-1))</f>
        <v/>
      </c>
      <c r="AE182" s="586" t="str">
        <f>IF(CC182="","",IF(CC182&lt;CE182,1,-1))</f>
        <v/>
      </c>
      <c r="AF182" s="587">
        <f>IF(CC182&gt;CE182,1,0)</f>
        <v>0</v>
      </c>
      <c r="AG182" s="583">
        <f>IF(CE182&gt;CC182,1,0)</f>
        <v>0</v>
      </c>
      <c r="AH182" s="81" t="str">
        <f>IF(O182="","",AX182*1)</f>
        <v/>
      </c>
      <c r="AI182" s="584" t="str">
        <f>IF(P182="","",BE182*1)</f>
        <v/>
      </c>
      <c r="AJ182" s="584" t="str">
        <f>IF(Q182="","",BL182*1)</f>
        <v/>
      </c>
      <c r="AK182" s="584" t="str">
        <f>IF(R182="","",BS182*1)</f>
        <v/>
      </c>
      <c r="AL182" s="584" t="str">
        <f>IF(S182="","",BZ182*1)</f>
        <v/>
      </c>
      <c r="AM182" s="594" t="str">
        <f>IF(O182="","",AZ182*1)</f>
        <v/>
      </c>
      <c r="AN182" s="594" t="str">
        <f>IF(P182="","",BG182*1)</f>
        <v/>
      </c>
      <c r="AO182" s="594" t="str">
        <f>IF(Q182="","",BN182*1)</f>
        <v/>
      </c>
      <c r="AP182" s="594" t="str">
        <f>IF(R182="","",BU182*1)</f>
        <v/>
      </c>
      <c r="AQ182" s="594" t="str">
        <f>IF(S182="","",CB182*1)</f>
        <v/>
      </c>
      <c r="AR182" s="595">
        <f>SUM(AH182:AL182)</f>
        <v>0</v>
      </c>
      <c r="AS182" s="592">
        <f>SUM(AM182:AQ182)</f>
        <v>0</v>
      </c>
      <c r="AT182" s="111">
        <f>IF(O182=1000,11,IF(O182=-1000,0,IF(O182&gt;0,11,IF(O182&lt;0,(-O182),"0"))))</f>
        <v>11</v>
      </c>
      <c r="AU182" s="589" t="str">
        <f>IF(O182=1000,0,IF(O182=-1000,11,IF(O182&lt;-9,-(O182-2),IF(O182&gt;0,(O182),"0"))))</f>
        <v/>
      </c>
      <c r="AV182" s="111" t="e">
        <f>IF(O182=1000,11,IF(O182=-1000,0,IF(O182&gt;9,(O182+2),IF(O182&lt;0,(-O182),"0"))))</f>
        <v>#VALUE!</v>
      </c>
      <c r="AW182" s="589" t="str">
        <f>IF(O182=1000,0,IF(O182=-1000,11,IF(O182&lt;0,11,IF(O182&gt;0,(O182),"0"))))</f>
        <v/>
      </c>
      <c r="AX182" s="593" t="str">
        <f>IF(O182="","",IF(O182&gt;9,AV182,AT182))</f>
        <v/>
      </c>
      <c r="AY182" s="590" t="str">
        <f>IF(O182="","","-")</f>
        <v/>
      </c>
      <c r="AZ182" s="591" t="str">
        <f>IF(O182="","",IF(O182&lt;-9,AU182,AW182))</f>
        <v/>
      </c>
      <c r="BA182" s="111" t="e">
        <f>IF(P182=1000,11,IF(P182=-1000,0,IF(P182&gt;9,(P182+2),IF(P182&lt;0,(-P182),"0"))))</f>
        <v>#VALUE!</v>
      </c>
      <c r="BB182" s="589" t="str">
        <f>IF(P182=1000,0,IF(P182=-1000,11,IF(P182&lt;-9,-(P182-2),IF(P182&gt;0,(P182),"0"))))</f>
        <v/>
      </c>
      <c r="BC182" s="589">
        <f>IF(P182=1000,11,IF(P182=-1000,0,IF(P182&gt;0,11,IF(P182&lt;0,(-P182),"0"))))</f>
        <v>11</v>
      </c>
      <c r="BD182" s="589" t="str">
        <f>IF(P182=1000,0,IF(P182=-1000,11,IF(P182&lt;0,11,IF(P182&gt;0,(P182),"0"))))</f>
        <v/>
      </c>
      <c r="BE182" s="593" t="str">
        <f>IF(P182="","",IF(P182&gt;9,BA182,BC182))</f>
        <v/>
      </c>
      <c r="BF182" s="590" t="str">
        <f>IF(P182="","","-")</f>
        <v/>
      </c>
      <c r="BG182" s="591" t="str">
        <f>IF(P182="","",IF(P182&lt;-9,BB182,BD182))</f>
        <v/>
      </c>
      <c r="BH182" s="111" t="e">
        <f>IF(Q182=1000,11,IF(Q182=-1000,0,IF(Q182&gt;9,(Q182+2),IF(Q182&lt;0,(-Q182),"0"))))</f>
        <v>#VALUE!</v>
      </c>
      <c r="BI182" s="589" t="str">
        <f>IF(Q182=1000,0,IF(Q182=-1000,11,IF(Q182&lt;-9,-(Q182-2),IF(Q182&gt;0,(Q182),"0"))))</f>
        <v/>
      </c>
      <c r="BJ182" s="589">
        <f>IF(Q182=1000,11,IF(Q182=-1000,0,IF(Q182&gt;0,11,IF(Q182&lt;0,(-Q182),"0"))))</f>
        <v>11</v>
      </c>
      <c r="BK182" s="589" t="str">
        <f>IF(Q182=1000,0,IF(Q182=-1000,11,IF(Q182&lt;0,11,IF(Q182&gt;0,(Q182),"0"))))</f>
        <v/>
      </c>
      <c r="BL182" s="593" t="str">
        <f>IF(Q182="","",IF(Q182&gt;9,BH182,BJ182))</f>
        <v/>
      </c>
      <c r="BM182" s="590" t="str">
        <f>IF(Q182="","","-")</f>
        <v/>
      </c>
      <c r="BN182" s="591" t="str">
        <f>IF(Q182="","",IF(Q182&lt;-9,BI182,BK182))</f>
        <v/>
      </c>
      <c r="BO182" s="589" t="e">
        <f>IF(R182=1000,11,IF(R182=-1000,0,IF(R182&gt;9,(R182+2),IF(R182&lt;0,(-R182),"0"))))</f>
        <v>#VALUE!</v>
      </c>
      <c r="BP182" s="589" t="str">
        <f>IF(R182=1000,0,IF(R182=-1000,11,IF(R182&lt;-9,-(R182-2),IF(R182&gt;0,(R182),"0"))))</f>
        <v/>
      </c>
      <c r="BQ182" s="589">
        <f>IF(R182=1000,11,IF(R182=-1000,0,IF(R182&gt;0,11,IF(R182&lt;0,(-R182),"0"))))</f>
        <v>11</v>
      </c>
      <c r="BR182" s="589" t="str">
        <f>IF(R182=1000,0,IF(R182=-1000,11,IF(R182&lt;0,11,IF(R182&gt;0,(R182),"0"))))</f>
        <v/>
      </c>
      <c r="BS182" s="593" t="str">
        <f>IF(R182="","",IF(R182&gt;9,BO182,BQ182))</f>
        <v/>
      </c>
      <c r="BT182" s="590" t="str">
        <f>IF(R182="","","-")</f>
        <v/>
      </c>
      <c r="BU182" s="591" t="str">
        <f>IF(R182="","",IF(R182&lt;-9,BP182,BR182))</f>
        <v/>
      </c>
      <c r="BV182" s="589" t="e">
        <f>IF(S182=1000,11,IF(S182=-1000,0,IF(S182&gt;9,(S182+2),IF(S182&lt;0,(-S182),"0"))))</f>
        <v>#VALUE!</v>
      </c>
      <c r="BW182" s="589" t="str">
        <f>IF(S182=1000,0,IF(S182=-1000,11,IF(S182&lt;-9,-(S182-2),IF(S182&gt;0,(S182),"0"))))</f>
        <v/>
      </c>
      <c r="BX182" s="589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593" t="str">
        <f>IF(S182="","",IF(S182&gt;9,BV182,BX182))</f>
        <v/>
      </c>
      <c r="CA182" s="590" t="str">
        <f>IF(S182="","","-")</f>
        <v/>
      </c>
      <c r="CB182" s="591" t="str">
        <f>IF(S182="","",IF(S182&lt;-9,BW182,BY182))</f>
        <v/>
      </c>
      <c r="CC182" s="596" t="str">
        <f>IF(O182="","",SUM(T182:X182))</f>
        <v/>
      </c>
      <c r="CD182" s="582" t="str">
        <f>IF(CC182="","","-")</f>
        <v/>
      </c>
      <c r="CE182" s="597" t="str">
        <f>IF(O182="","",SUM(Y182:AC182))</f>
        <v/>
      </c>
      <c r="CP182" s="32"/>
      <c r="CQ182" s="32"/>
    </row>
    <row r="183" spans="1:95" s="31" customFormat="1" ht="15" customHeight="1" thickBot="1" x14ac:dyDescent="0.25">
      <c r="A183" s="99" t="str">
        <f>IF(A178="","",A179)</f>
        <v/>
      </c>
      <c r="B183" s="99" t="str">
        <f>IF(B178="","",B178)</f>
        <v/>
      </c>
      <c r="C183" s="114">
        <v>5</v>
      </c>
      <c r="D183" s="115" t="str">
        <f>IF(A183="","",VLOOKUP(A183,СписокКМ!D:I,2,FALSE))</f>
        <v/>
      </c>
      <c r="E183" s="116"/>
      <c r="F183" s="117" t="str">
        <f>IF(B183="","",VLOOKUP(B183,СписокКМ!D:I,2,FALSE))</f>
        <v/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114"/>
        <v/>
      </c>
      <c r="Q183" s="123" t="str">
        <f t="shared" si="114"/>
        <v/>
      </c>
      <c r="R183" s="123" t="str">
        <f t="shared" si="114"/>
        <v/>
      </c>
      <c r="S183" s="124" t="str">
        <f t="shared" si="114"/>
        <v/>
      </c>
      <c r="T183" s="125" t="str">
        <f t="shared" si="115"/>
        <v/>
      </c>
      <c r="U183" s="126" t="str">
        <f t="shared" si="115"/>
        <v/>
      </c>
      <c r="V183" s="126" t="str">
        <f t="shared" si="115"/>
        <v/>
      </c>
      <c r="W183" s="126" t="str">
        <f t="shared" si="115"/>
        <v/>
      </c>
      <c r="X183" s="126" t="str">
        <f t="shared" si="115"/>
        <v/>
      </c>
      <c r="Y183" s="127" t="str">
        <f t="shared" si="116"/>
        <v/>
      </c>
      <c r="Z183" s="127" t="str">
        <f t="shared" si="116"/>
        <v/>
      </c>
      <c r="AA183" s="127" t="str">
        <f t="shared" si="116"/>
        <v/>
      </c>
      <c r="AB183" s="127" t="str">
        <f t="shared" si="116"/>
        <v/>
      </c>
      <c r="AC183" s="127" t="str">
        <f t="shared" si="116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  <row r="184" spans="1:95" s="31" customFormat="1" ht="15" customHeight="1" thickBot="1" x14ac:dyDescent="0.25">
      <c r="A184" s="145"/>
      <c r="B184" s="145"/>
      <c r="C184" s="145"/>
      <c r="D184" s="146"/>
      <c r="E184" s="147"/>
      <c r="F184" s="148"/>
      <c r="G184" s="149"/>
      <c r="H184" s="150"/>
      <c r="I184" s="151"/>
      <c r="J184" s="151"/>
      <c r="K184" s="151"/>
      <c r="L184" s="151"/>
      <c r="M184" s="151"/>
      <c r="N184" s="150"/>
      <c r="O184" s="152"/>
      <c r="P184" s="152"/>
      <c r="Q184" s="152"/>
      <c r="R184" s="152"/>
      <c r="S184" s="152"/>
      <c r="T184" s="153"/>
      <c r="U184" s="153"/>
      <c r="V184" s="153"/>
      <c r="W184" s="153"/>
      <c r="X184" s="153"/>
      <c r="Y184" s="154"/>
      <c r="Z184" s="154"/>
      <c r="AA184" s="154"/>
      <c r="AB184" s="154"/>
      <c r="AC184" s="154"/>
      <c r="AD184" s="155"/>
      <c r="AE184" s="155"/>
      <c r="AF184" s="156"/>
      <c r="AG184" s="156"/>
      <c r="AH184" s="157"/>
      <c r="AI184" s="157"/>
      <c r="AJ184" s="157"/>
      <c r="AK184" s="157"/>
      <c r="AL184" s="157"/>
      <c r="AM184" s="158"/>
      <c r="AN184" s="158"/>
      <c r="AO184" s="158"/>
      <c r="AP184" s="158"/>
      <c r="AQ184" s="158"/>
      <c r="AR184" s="159"/>
      <c r="AS184" s="159"/>
      <c r="AT184" s="160"/>
      <c r="AU184" s="160"/>
      <c r="AV184" s="160"/>
      <c r="AW184" s="160"/>
      <c r="AX184" s="161"/>
      <c r="AY184" s="161"/>
      <c r="AZ184" s="161"/>
      <c r="BA184" s="160"/>
      <c r="BB184" s="160"/>
      <c r="BC184" s="160"/>
      <c r="BD184" s="160"/>
      <c r="BE184" s="161"/>
      <c r="BF184" s="161"/>
      <c r="BG184" s="161"/>
      <c r="BH184" s="160"/>
      <c r="BI184" s="160"/>
      <c r="BJ184" s="160"/>
      <c r="BK184" s="160"/>
      <c r="BL184" s="161"/>
      <c r="BM184" s="161"/>
      <c r="BN184" s="161"/>
      <c r="BO184" s="160"/>
      <c r="BP184" s="160"/>
      <c r="BQ184" s="160"/>
      <c r="BR184" s="160"/>
      <c r="BS184" s="161"/>
      <c r="BT184" s="161"/>
      <c r="BU184" s="161"/>
      <c r="BV184" s="160"/>
      <c r="BW184" s="160"/>
      <c r="BX184" s="160"/>
      <c r="BY184" s="160"/>
      <c r="BZ184" s="161"/>
      <c r="CA184" s="161"/>
      <c r="CB184" s="161"/>
      <c r="CC184" s="162"/>
      <c r="CD184" s="163"/>
      <c r="CE184" s="164"/>
      <c r="CP184" s="32"/>
      <c r="CQ184" s="32"/>
    </row>
    <row r="185" spans="1:95" s="31" customFormat="1" ht="31.5" customHeight="1" thickBot="1" x14ac:dyDescent="0.25">
      <c r="A185" s="34"/>
      <c r="B185" s="35"/>
      <c r="C185" s="1225">
        <f>1+C176</f>
        <v>21</v>
      </c>
      <c r="D185" s="1227" t="str">
        <f>IF(A185="","",VLOOKUP(A185,СписокКМ!$A$186:$D$248,3,FALSE))</f>
        <v/>
      </c>
      <c r="E185" s="1228" t="str">
        <f>IF(B185="","",VLOOKUP(B185,СписокКМ!E:J,2,FALSE))</f>
        <v/>
      </c>
      <c r="F185" s="1231" t="str">
        <f>IF(B185="","",VLOOKUP(B185,СписокКМ!$A$186:$D$248,3,FALSE))</f>
        <v/>
      </c>
      <c r="G185" s="1232" t="str">
        <f>IF(D185="","",VLOOKUP(D185,СписокКМ!G:L,2,FALSE))</f>
        <v/>
      </c>
      <c r="H185" s="36"/>
      <c r="I185" s="1235" t="s">
        <v>7</v>
      </c>
      <c r="J185" s="1235"/>
      <c r="K185" s="1235"/>
      <c r="L185" s="1235"/>
      <c r="M185" s="1235"/>
      <c r="N185" s="37"/>
      <c r="O185" s="1237"/>
      <c r="P185" s="1238"/>
      <c r="Q185" s="1238"/>
      <c r="R185" s="1238"/>
      <c r="S185" s="1238"/>
      <c r="T185" s="38" t="str">
        <f>IF(A185="","",VLOOKUP(A185,'[60]Протокол команд'!A:K,8,FALSE))</f>
        <v/>
      </c>
      <c r="U185" s="39" t="e">
        <f>T185*5-4</f>
        <v>#VALUE!</v>
      </c>
      <c r="V185" s="39" t="e">
        <f>T185*5</f>
        <v>#VALUE!</v>
      </c>
      <c r="W185" s="39" t="e">
        <f>CONCATENATE(U185,"-",V185)</f>
        <v>#VALUE!</v>
      </c>
      <c r="X185" s="39" t="str">
        <f>IF(A185="","",VLOOKUP(A185,'[60]Протокол команд'!A:K,10,FALSE))</f>
        <v/>
      </c>
      <c r="Y185" s="39" t="e">
        <f>X185*5-4</f>
        <v>#VALUE!</v>
      </c>
      <c r="Z185" s="39" t="e">
        <f>X185*5</f>
        <v>#VALUE!</v>
      </c>
      <c r="AA185" s="39" t="e">
        <f>CONCATENATE(Y185,"-",Z185)</f>
        <v>#VALUE!</v>
      </c>
      <c r="AB185" s="1241" t="str">
        <f>IF(O187="","",SUM(AF187:AF192))</f>
        <v/>
      </c>
      <c r="AC185" s="1242"/>
      <c r="AD185" s="1243"/>
      <c r="AE185" s="1242" t="str">
        <f>IF(O187="","",SUM(AG187:AG192))</f>
        <v/>
      </c>
      <c r="AF185" s="1242"/>
      <c r="AG185" s="1264"/>
      <c r="AH185" s="1241">
        <f>SUM(CC187:CC192)</f>
        <v>0</v>
      </c>
      <c r="AI185" s="1242"/>
      <c r="AJ185" s="1243"/>
      <c r="AK185" s="1242">
        <f>SUM(CE187:CE192)</f>
        <v>0</v>
      </c>
      <c r="AL185" s="1242"/>
      <c r="AM185" s="1264"/>
      <c r="AN185" s="1265">
        <f>SUM(AR187:AR192)</f>
        <v>0</v>
      </c>
      <c r="AO185" s="1266"/>
      <c r="AP185" s="1267"/>
      <c r="AQ185" s="1266">
        <f>SUM(AS187:AS192)</f>
        <v>0</v>
      </c>
      <c r="AR185" s="1266"/>
      <c r="AS185" s="1268"/>
      <c r="AT185" s="1314" t="str">
        <f>IF(A185="","",VLOOKUP(A185,'[60]Протокол команд'!A:Z,14,FALSE))</f>
        <v/>
      </c>
      <c r="AU185" s="1315"/>
      <c r="AV185" s="1315"/>
      <c r="AW185" s="1315"/>
      <c r="AX185" s="1315"/>
      <c r="AY185" s="1315"/>
      <c r="AZ185" s="1315"/>
      <c r="BA185" s="1315"/>
      <c r="BB185" s="1315"/>
      <c r="BC185" s="1315"/>
      <c r="BD185" s="1315"/>
      <c r="BE185" s="1315"/>
      <c r="BF185" s="1315"/>
      <c r="BG185" s="1315"/>
      <c r="BH185" s="1315"/>
      <c r="BI185" s="1315"/>
      <c r="BJ185" s="1315"/>
      <c r="BK185" s="1315"/>
      <c r="BL185" s="1315"/>
      <c r="BM185" s="1315"/>
      <c r="BN185" s="1315"/>
      <c r="BO185" s="1315"/>
      <c r="BP185" s="1315"/>
      <c r="BQ185" s="1315"/>
      <c r="BR185" s="1315"/>
      <c r="BS185" s="1315"/>
      <c r="BT185" s="1315"/>
      <c r="BU185" s="1315"/>
      <c r="BV185" s="1315"/>
      <c r="BW185" s="1315"/>
      <c r="BX185" s="1315"/>
      <c r="BY185" s="1315"/>
      <c r="BZ185" s="1315"/>
      <c r="CA185" s="1315"/>
      <c r="CB185" s="1316"/>
      <c r="CC185" s="1254" t="str">
        <f>IF(O187="","",SUM(AF187:AF192))</f>
        <v/>
      </c>
      <c r="CD185" s="1256" t="str">
        <f>IF(CC185="","","-")</f>
        <v/>
      </c>
      <c r="CE185" s="1258" t="str">
        <f>IF(O187="","",SUM(AG187:AG192))</f>
        <v/>
      </c>
      <c r="CP185" s="32"/>
      <c r="CQ185" s="32"/>
    </row>
    <row r="186" spans="1:95" s="31" customFormat="1" ht="13.5" customHeight="1" x14ac:dyDescent="0.2">
      <c r="A186" s="40"/>
      <c r="B186" s="40"/>
      <c r="C186" s="1226"/>
      <c r="D186" s="1229" t="str">
        <f>IF(A186="","",VLOOKUP(A186,СписокКМ!D:I,2,FALSE))</f>
        <v/>
      </c>
      <c r="E186" s="1230" t="str">
        <f>IF(B186="","",VLOOKUP(B186,СписокКМ!E:J,2,FALSE))</f>
        <v/>
      </c>
      <c r="F186" s="1233" t="str">
        <f>IF(C186="","",VLOOKUP(C186,СписокКМ!F:K,2,FALSE))</f>
        <v/>
      </c>
      <c r="G186" s="1234" t="str">
        <f>IF(D186="","",VLOOKUP(D186,СписокКМ!G:L,2,FALSE))</f>
        <v/>
      </c>
      <c r="H186" s="41"/>
      <c r="I186" s="1236"/>
      <c r="J186" s="1236"/>
      <c r="K186" s="1236"/>
      <c r="L186" s="1236"/>
      <c r="M186" s="1236"/>
      <c r="N186" s="42"/>
      <c r="O186" s="1239"/>
      <c r="P186" s="1240"/>
      <c r="Q186" s="1240"/>
      <c r="R186" s="1240"/>
      <c r="S186" s="1240"/>
      <c r="T186" s="1260" t="s">
        <v>8</v>
      </c>
      <c r="U186" s="1261"/>
      <c r="V186" s="1261"/>
      <c r="W186" s="1261"/>
      <c r="X186" s="1261"/>
      <c r="Y186" s="1261"/>
      <c r="Z186" s="1261"/>
      <c r="AA186" s="1261"/>
      <c r="AB186" s="1261"/>
      <c r="AC186" s="1261"/>
      <c r="AD186" s="1261"/>
      <c r="AE186" s="1261"/>
      <c r="AF186" s="1261"/>
      <c r="AG186" s="1262"/>
      <c r="AH186" s="1261" t="s">
        <v>9</v>
      </c>
      <c r="AI186" s="1261"/>
      <c r="AJ186" s="1261"/>
      <c r="AK186" s="1261"/>
      <c r="AL186" s="1261"/>
      <c r="AM186" s="1261"/>
      <c r="AN186" s="1261"/>
      <c r="AO186" s="1261"/>
      <c r="AP186" s="1261"/>
      <c r="AQ186" s="1261"/>
      <c r="AR186" s="1261"/>
      <c r="AS186" s="1262"/>
      <c r="AT186" s="1263" t="s">
        <v>10</v>
      </c>
      <c r="AU186" s="1263"/>
      <c r="AV186" s="1263"/>
      <c r="AW186" s="1263"/>
      <c r="AX186" s="1263"/>
      <c r="AY186" s="1263"/>
      <c r="AZ186" s="1263"/>
      <c r="BA186" s="1263" t="s">
        <v>11</v>
      </c>
      <c r="BB186" s="1263"/>
      <c r="BC186" s="1263"/>
      <c r="BD186" s="1263"/>
      <c r="BE186" s="1263"/>
      <c r="BF186" s="1263"/>
      <c r="BG186" s="1263"/>
      <c r="BH186" s="1263" t="s">
        <v>12</v>
      </c>
      <c r="BI186" s="1263"/>
      <c r="BJ186" s="1263"/>
      <c r="BK186" s="1263"/>
      <c r="BL186" s="1263"/>
      <c r="BM186" s="1263"/>
      <c r="BN186" s="1263"/>
      <c r="BO186" s="1263" t="s">
        <v>13</v>
      </c>
      <c r="BP186" s="1263"/>
      <c r="BQ186" s="1263"/>
      <c r="BR186" s="1263"/>
      <c r="BS186" s="1263"/>
      <c r="BT186" s="1263"/>
      <c r="BU186" s="1263"/>
      <c r="BV186" s="1263" t="s">
        <v>14</v>
      </c>
      <c r="BW186" s="1263"/>
      <c r="BX186" s="1263"/>
      <c r="BY186" s="1263"/>
      <c r="BZ186" s="1263"/>
      <c r="CA186" s="1263"/>
      <c r="CB186" s="1263"/>
      <c r="CC186" s="1255"/>
      <c r="CD186" s="1257"/>
      <c r="CE186" s="1259"/>
      <c r="CP186" s="32"/>
      <c r="CQ186" s="32"/>
    </row>
    <row r="187" spans="1:95" s="31" customFormat="1" ht="15" customHeight="1" x14ac:dyDescent="0.2">
      <c r="A187" s="43"/>
      <c r="B187" s="44"/>
      <c r="C187" s="580">
        <v>1</v>
      </c>
      <c r="D187" s="46" t="str">
        <f>IF(A187="","",VLOOKUP(A187,СписокКМ!D:I,2,FALSE))</f>
        <v/>
      </c>
      <c r="E187" s="47"/>
      <c r="F187" s="48" t="str">
        <f>IF(B187="","",VLOOKUP(B187,СписокКМ!D:I,2,FALSE))</f>
        <v/>
      </c>
      <c r="G187" s="49"/>
      <c r="H187" s="50"/>
      <c r="I187" s="51"/>
      <c r="J187" s="51"/>
      <c r="K187" s="51"/>
      <c r="L187" s="51"/>
      <c r="M187" s="51"/>
      <c r="N187" s="52"/>
      <c r="O187" s="53" t="str">
        <f>IF(I187="","",IF(I187="0",1000,IF(I187="-0",-1000,I187*1)))</f>
        <v/>
      </c>
      <c r="P187" s="53" t="str">
        <f t="shared" ref="P187:S188" si="117">IF(J187="","",IF(J187="0",1000,IF(J187="-0",-1000,J187*1)))</f>
        <v/>
      </c>
      <c r="Q187" s="53" t="str">
        <f t="shared" si="117"/>
        <v/>
      </c>
      <c r="R187" s="53" t="str">
        <f t="shared" si="117"/>
        <v/>
      </c>
      <c r="S187" s="54" t="str">
        <f t="shared" si="117"/>
        <v/>
      </c>
      <c r="T187" s="55" t="str">
        <f t="shared" ref="T187:X188" si="118">IF(O187="","",IF(O187&gt;0,1,0))</f>
        <v/>
      </c>
      <c r="U187" s="56" t="str">
        <f t="shared" si="118"/>
        <v/>
      </c>
      <c r="V187" s="56" t="str">
        <f t="shared" si="118"/>
        <v/>
      </c>
      <c r="W187" s="56" t="str">
        <f t="shared" si="118"/>
        <v/>
      </c>
      <c r="X187" s="56" t="str">
        <f t="shared" si="118"/>
        <v/>
      </c>
      <c r="Y187" s="57" t="str">
        <f t="shared" ref="Y187:AC188" si="119">IF(O187="","",IF(O187&lt;0,1,0))</f>
        <v/>
      </c>
      <c r="Z187" s="57" t="str">
        <f t="shared" si="119"/>
        <v/>
      </c>
      <c r="AA187" s="57" t="str">
        <f t="shared" si="119"/>
        <v/>
      </c>
      <c r="AB187" s="57" t="str">
        <f t="shared" si="119"/>
        <v/>
      </c>
      <c r="AC187" s="57" t="str">
        <f t="shared" si="119"/>
        <v/>
      </c>
      <c r="AD187" s="58" t="str">
        <f>IF(CC187="","",IF(CC187&gt;CE187,1,-1))</f>
        <v/>
      </c>
      <c r="AE187" s="58" t="str">
        <f>IF(CC187="","",IF(CC187&lt;CE187,1,-1))</f>
        <v/>
      </c>
      <c r="AF187" s="59">
        <f>IF(CC187&gt;CE187,1,0)</f>
        <v>0</v>
      </c>
      <c r="AG187" s="60">
        <f>IF(CE187&gt;CC187,1,0)</f>
        <v>0</v>
      </c>
      <c r="AH187" s="61" t="str">
        <f>IF(O187="","",AX187*1)</f>
        <v/>
      </c>
      <c r="AI187" s="62" t="str">
        <f>IF(P187="","",BE187*1)</f>
        <v/>
      </c>
      <c r="AJ187" s="62" t="str">
        <f>IF(Q187="","",BL187*1)</f>
        <v/>
      </c>
      <c r="AK187" s="62" t="str">
        <f>IF(R187="","",BS187*1)</f>
        <v/>
      </c>
      <c r="AL187" s="62" t="str">
        <f>IF(S187="","",BZ187*1)</f>
        <v/>
      </c>
      <c r="AM187" s="63" t="str">
        <f>IF(O187="","",AZ187*1)</f>
        <v/>
      </c>
      <c r="AN187" s="63" t="str">
        <f>IF(P187="","",BG187*1)</f>
        <v/>
      </c>
      <c r="AO187" s="63" t="str">
        <f>IF(Q187="","",BN187*1)</f>
        <v/>
      </c>
      <c r="AP187" s="63" t="str">
        <f>IF(R187="","",BU187*1)</f>
        <v/>
      </c>
      <c r="AQ187" s="63" t="str">
        <f>IF(S187="","",CB187*1)</f>
        <v/>
      </c>
      <c r="AR187" s="64">
        <f>SUM(AH187:AL187)</f>
        <v>0</v>
      </c>
      <c r="AS187" s="65">
        <f>SUM(AM187:AQ187)</f>
        <v>0</v>
      </c>
      <c r="AT187" s="66">
        <f>IF(O187=1000,11,IF(O187=-1000,0,IF(O187&gt;0,11,IF(O187&lt;0,(-O187),"0"))))</f>
        <v>11</v>
      </c>
      <c r="AU187" s="67" t="str">
        <f>IF(O187=1000,0,IF(O187=-1000,11,IF(O187&lt;-9,-(O187-2),IF(O187&gt;0,(O187),"0"))))</f>
        <v/>
      </c>
      <c r="AV187" s="66" t="e">
        <f>IF(O187=1000,11,IF(O187=-1000,0,IF(O187&lt;9,11,IF(O187&gt;9,(O187+2),"0"))))</f>
        <v>#VALUE!</v>
      </c>
      <c r="AW187" s="67" t="str">
        <f>IF(O187=1000,0,IF(O187=-1000,11,IF(O187&lt;0,11,IF(O187&gt;0,(O187),"0"))))</f>
        <v/>
      </c>
      <c r="AX187" s="68" t="str">
        <f>IF(O187="","",IF(O187&gt;9,AV187,AT187))</f>
        <v/>
      </c>
      <c r="AY187" s="69" t="str">
        <f>IF(O187="","","-")</f>
        <v/>
      </c>
      <c r="AZ187" s="70" t="str">
        <f>IF(O187="","",IF(O187&lt;-9,AU187,AW187))</f>
        <v/>
      </c>
      <c r="BA187" s="66" t="e">
        <f>IF(P187=1000,11,IF(P187=-1000,0,IF(P187&gt;9,(P187+2),IF(P187&lt;0,(-P187),"0"))))</f>
        <v>#VALUE!</v>
      </c>
      <c r="BB187" s="67" t="str">
        <f>IF(P187=1000,0,IF(P187=-1000,11,IF(P187&lt;-9,-(P187-2),IF(P187&gt;0,(P187),"0"))))</f>
        <v/>
      </c>
      <c r="BC187" s="67">
        <f>IF(P187=1000,11,IF(P187=-1000,0,IF(P187&gt;0,11,IF(P187&lt;0,(-P187),"0"))))</f>
        <v>11</v>
      </c>
      <c r="BD187" s="67" t="str">
        <f>IF(P187=1000,0,IF(P187=-1000,11,IF(P187&lt;0,11,IF(P187&gt;0,(P187),"0"))))</f>
        <v/>
      </c>
      <c r="BE187" s="68" t="str">
        <f>IF(P187="","",IF(P187&gt;9,BA187,BC187))</f>
        <v/>
      </c>
      <c r="BF187" s="69" t="str">
        <f>IF(P187="","","-")</f>
        <v/>
      </c>
      <c r="BG187" s="70" t="str">
        <f>IF(P187="","",IF(P187&lt;-9,BB187,BD187))</f>
        <v/>
      </c>
      <c r="BH187" s="66" t="e">
        <f>IF(Q187=1000,11,IF(Q187=-1000,0,IF(Q187&gt;9,(Q187+2),IF(Q187&lt;0,(-Q187),"0"))))</f>
        <v>#VALUE!</v>
      </c>
      <c r="BI187" s="67" t="str">
        <f>IF(Q187=1000,0,IF(Q187=-1000,11,IF(Q187&lt;-9,-(Q187-2),IF(Q187&gt;0,(Q187),"0"))))</f>
        <v/>
      </c>
      <c r="BJ187" s="67">
        <f>IF(Q187=1000,11,IF(Q187=-1000,0,IF(Q187&gt;0,11,IF(Q187&lt;0,(-Q187),"0"))))</f>
        <v>11</v>
      </c>
      <c r="BK187" s="67" t="str">
        <f>IF(Q187=1000,0,IF(Q187=-1000,11,IF(Q187&lt;0,11,IF(Q187&gt;0,(Q187),"0"))))</f>
        <v/>
      </c>
      <c r="BL187" s="68" t="str">
        <f>IF(Q187="","",IF(Q187&gt;9,BH187,BJ187))</f>
        <v/>
      </c>
      <c r="BM187" s="69" t="str">
        <f>IF(Q187="","","-")</f>
        <v/>
      </c>
      <c r="BN187" s="70" t="str">
        <f>IF(Q187="","",IF(Q187&lt;-9,BI187,BK187))</f>
        <v/>
      </c>
      <c r="BO187" s="67" t="e">
        <f>IF(R187=1000,11,IF(R187=-1000,0,IF(R187&gt;9,(R187+2),IF(R187&lt;0,(-R187),"0"))))</f>
        <v>#VALUE!</v>
      </c>
      <c r="BP187" s="67" t="str">
        <f>IF(R187=1000,0,IF(R187=-1000,11,IF(R187&lt;-9,-(R187-2),IF(R187&gt;0,(R187),"0"))))</f>
        <v/>
      </c>
      <c r="BQ187" s="67">
        <f>IF(R187=1000,11,IF(R187=-1000,0,IF(R187&gt;0,11,IF(R187&lt;0,(-R187),"0"))))</f>
        <v>11</v>
      </c>
      <c r="BR187" s="67" t="str">
        <f>IF(R187=1000,0,IF(R187=-1000,11,IF(R187&lt;0,11,IF(R187&gt;0,(R187),"0"))))</f>
        <v/>
      </c>
      <c r="BS187" s="68" t="str">
        <f>IF(R187="","",IF(R187&gt;9,BO187,BQ187))</f>
        <v/>
      </c>
      <c r="BT187" s="69" t="str">
        <f>IF(R187="","","-")</f>
        <v/>
      </c>
      <c r="BU187" s="70" t="str">
        <f>IF(R187="","",IF(R187&lt;-9,BP187,BR187))</f>
        <v/>
      </c>
      <c r="BV187" s="67" t="e">
        <f>IF(S187=1000,11,IF(S187=-1000,0,IF(S187&gt;9,(S187+2),IF(S187&lt;0,(-S187),"0"))))</f>
        <v>#VALUE!</v>
      </c>
      <c r="BW187" s="67" t="str">
        <f>IF(S187=1000,0,IF(S187=-1000,11,IF(S187&lt;-9,-(S187-2),IF(S187&gt;0,(S187),"0"))))</f>
        <v/>
      </c>
      <c r="BX187" s="67">
        <f>IF(S187=1000,11,IF(S187=-1000,0,IF(S187&gt;0,11,IF(S187&lt;0,(-S187),"0"))))</f>
        <v>11</v>
      </c>
      <c r="BY187" s="71" t="str">
        <f>IF(S187=1000,0,IF(S187=-1000,11,IF(S187&lt;0,11,IF(S187&gt;0,(S187),"0"))))</f>
        <v/>
      </c>
      <c r="BZ187" s="68" t="str">
        <f>IF(S187="","",IF(S187&gt;9,BV187,BX187))</f>
        <v/>
      </c>
      <c r="CA187" s="69" t="str">
        <f>IF(S187="","","-")</f>
        <v/>
      </c>
      <c r="CB187" s="70" t="str">
        <f>IF(S187="","",IF(S187&lt;-9,BW187,BY187))</f>
        <v/>
      </c>
      <c r="CC187" s="72" t="str">
        <f>IF(O187="","",SUM(T187:X187))</f>
        <v/>
      </c>
      <c r="CD187" s="73" t="str">
        <f>IF(CC187="","","-")</f>
        <v/>
      </c>
      <c r="CE187" s="74" t="str">
        <f>IF(O187="","",SUM(Y187:AC187))</f>
        <v/>
      </c>
      <c r="CP187" s="32"/>
      <c r="CQ187" s="32"/>
    </row>
    <row r="188" spans="1:95" s="31" customFormat="1" ht="15" customHeight="1" x14ac:dyDescent="0.2">
      <c r="A188" s="43"/>
      <c r="B188" s="44"/>
      <c r="C188" s="75">
        <v>2</v>
      </c>
      <c r="D188" s="76" t="str">
        <f>IF(A188="","",VLOOKUP(A188,СписокКМ!D:I,2,FALSE))</f>
        <v/>
      </c>
      <c r="E188" s="47"/>
      <c r="F188" s="77" t="str">
        <f>IF(B188="","",VLOOKUP(B188,СписокКМ!D:I,2,FALSE))</f>
        <v/>
      </c>
      <c r="G188" s="49"/>
      <c r="H188" s="41"/>
      <c r="I188" s="581"/>
      <c r="J188" s="581"/>
      <c r="K188" s="581"/>
      <c r="L188" s="581"/>
      <c r="M188" s="51"/>
      <c r="N188" s="42"/>
      <c r="O188" s="79" t="str">
        <f>IF(I188="","",IF(I188="0",1000,IF(I188="-0",-1000,I188*1)))</f>
        <v/>
      </c>
      <c r="P188" s="79" t="str">
        <f t="shared" si="117"/>
        <v/>
      </c>
      <c r="Q188" s="79" t="str">
        <f t="shared" si="117"/>
        <v/>
      </c>
      <c r="R188" s="79" t="str">
        <f t="shared" si="117"/>
        <v/>
      </c>
      <c r="S188" s="80" t="str">
        <f t="shared" si="117"/>
        <v/>
      </c>
      <c r="T188" s="55" t="str">
        <f t="shared" si="118"/>
        <v/>
      </c>
      <c r="U188" s="56" t="str">
        <f t="shared" si="118"/>
        <v/>
      </c>
      <c r="V188" s="56" t="str">
        <f t="shared" si="118"/>
        <v/>
      </c>
      <c r="W188" s="56" t="str">
        <f t="shared" si="118"/>
        <v/>
      </c>
      <c r="X188" s="56" t="str">
        <f t="shared" si="118"/>
        <v/>
      </c>
      <c r="Y188" s="57" t="str">
        <f t="shared" si="119"/>
        <v/>
      </c>
      <c r="Z188" s="57" t="str">
        <f t="shared" si="119"/>
        <v/>
      </c>
      <c r="AA188" s="57" t="str">
        <f t="shared" si="119"/>
        <v/>
      </c>
      <c r="AB188" s="57" t="str">
        <f t="shared" si="119"/>
        <v/>
      </c>
      <c r="AC188" s="57" t="str">
        <f t="shared" si="119"/>
        <v/>
      </c>
      <c r="AD188" s="58" t="str">
        <f>IF(CC188="","",IF(CC188&gt;CE188,1,-1))</f>
        <v/>
      </c>
      <c r="AE188" s="58" t="str">
        <f>IF(CC188="","",IF(CC188&lt;CE188,1,-1))</f>
        <v/>
      </c>
      <c r="AF188" s="59">
        <f>IF(CC188&gt;CE188,1,0)</f>
        <v>0</v>
      </c>
      <c r="AG188" s="60">
        <f>IF(CE188&gt;CC188,1,0)</f>
        <v>0</v>
      </c>
      <c r="AH188" s="81" t="str">
        <f>IF(O188="","",AX188*1)</f>
        <v/>
      </c>
      <c r="AI188" s="584" t="str">
        <f>IF(P188="","",BE188*1)</f>
        <v/>
      </c>
      <c r="AJ188" s="584" t="str">
        <f>IF(Q188="","",BL188*1)</f>
        <v/>
      </c>
      <c r="AK188" s="584" t="str">
        <f>IF(R188="","",BS188*1)</f>
        <v/>
      </c>
      <c r="AL188" s="584" t="str">
        <f>IF(S188="","",BZ188*1)</f>
        <v/>
      </c>
      <c r="AM188" s="594" t="str">
        <f>IF(O188="","",AZ188*1)</f>
        <v/>
      </c>
      <c r="AN188" s="594" t="str">
        <f>IF(P188="","",BG188*1)</f>
        <v/>
      </c>
      <c r="AO188" s="594" t="str">
        <f>IF(Q188="","",BN188*1)</f>
        <v/>
      </c>
      <c r="AP188" s="594" t="str">
        <f>IF(R188="","",BU188*1)</f>
        <v/>
      </c>
      <c r="AQ188" s="594" t="str">
        <f>IF(S188="","",CB188*1)</f>
        <v/>
      </c>
      <c r="AR188" s="64">
        <f>SUM(AH188:AL188)</f>
        <v>0</v>
      </c>
      <c r="AS188" s="65">
        <f>SUM(AM188:AQ188)</f>
        <v>0</v>
      </c>
      <c r="AT188" s="66">
        <f>IF(O188=1000,11,IF(O188=-1000,0,IF(O188&gt;0,11,IF(O188&lt;0,(-O188),"0"))))</f>
        <v>11</v>
      </c>
      <c r="AU188" s="67" t="str">
        <f>IF(O188=1000,0,IF(O188=-1000,11,IF(O188&lt;-9,-(O188-2),IF(O188&gt;0,(O188),"0"))))</f>
        <v/>
      </c>
      <c r="AV188" s="66" t="e">
        <f>IF(O188=1000,11,IF(O188=-1000,0,IF(O188&gt;9,(O188+2),IF(O188&lt;0,(-O188),"0"))))</f>
        <v>#VALUE!</v>
      </c>
      <c r="AW188" s="67" t="str">
        <f>IF(O188=1000,0,IF(O188=-1000,11,IF(O188&lt;0,11,IF(O188&gt;0,(O188),"0"))))</f>
        <v/>
      </c>
      <c r="AX188" s="593" t="str">
        <f>IF(O188="","",IF(O188&gt;9,AV188,AT188))</f>
        <v/>
      </c>
      <c r="AY188" s="590" t="str">
        <f>IF(O188="","","-")</f>
        <v/>
      </c>
      <c r="AZ188" s="591" t="str">
        <f>IF(O188="","",IF(O188&lt;-9,AU188,AW188))</f>
        <v/>
      </c>
      <c r="BA188" s="66" t="e">
        <f>IF(P188=1000,11,IF(P188=-1000,0,IF(P188&gt;9,(P188+2),IF(P188&lt;0,(-P188),"0"))))</f>
        <v>#VALUE!</v>
      </c>
      <c r="BB188" s="67" t="str">
        <f>IF(P188=1000,0,IF(P188=-1000,11,IF(P188&lt;-9,-(P188-2),IF(P188&gt;0,(P188),"0"))))</f>
        <v/>
      </c>
      <c r="BC188" s="67">
        <f>IF(P188=1000,11,IF(P188=-1000,0,IF(P188&gt;0,11,IF(P188&lt;0,(-P188),"0"))))</f>
        <v>11</v>
      </c>
      <c r="BD188" s="67" t="str">
        <f>IF(P188=1000,0,IF(P188=-1000,11,IF(P188&lt;0,11,IF(P188&gt;0,(P188),"0"))))</f>
        <v/>
      </c>
      <c r="BE188" s="593" t="str">
        <f>IF(P188="","",IF(P188&gt;9,BA188,BC188))</f>
        <v/>
      </c>
      <c r="BF188" s="590" t="str">
        <f>IF(P188="","","-")</f>
        <v/>
      </c>
      <c r="BG188" s="591" t="str">
        <f>IF(P188="","",IF(P188&lt;-9,BB188,BD188))</f>
        <v/>
      </c>
      <c r="BH188" s="66" t="e">
        <f>IF(Q188=1000,11,IF(Q188=-1000,0,IF(Q188&gt;9,(Q188+2),IF(Q188&lt;0,(-Q188),"0"))))</f>
        <v>#VALUE!</v>
      </c>
      <c r="BI188" s="67" t="str">
        <f>IF(Q188=1000,0,IF(Q188=-1000,11,IF(Q188&lt;-9,-(Q188-2),IF(Q188&gt;0,(Q188),"0"))))</f>
        <v/>
      </c>
      <c r="BJ188" s="67">
        <f>IF(Q188=1000,11,IF(Q188=-1000,0,IF(Q188&gt;0,11,IF(Q188&lt;0,(-Q188),"0"))))</f>
        <v>11</v>
      </c>
      <c r="BK188" s="67" t="str">
        <f>IF(Q188=1000,0,IF(Q188=-1000,11,IF(Q188&lt;0,11,IF(Q188&gt;0,(Q188),"0"))))</f>
        <v/>
      </c>
      <c r="BL188" s="593" t="str">
        <f>IF(Q188="","",IF(Q188&gt;9,BH188,BJ188))</f>
        <v/>
      </c>
      <c r="BM188" s="590" t="str">
        <f>IF(Q188="","","-")</f>
        <v/>
      </c>
      <c r="BN188" s="591" t="str">
        <f>IF(Q188="","",IF(Q188&lt;-9,BI188,BK188))</f>
        <v/>
      </c>
      <c r="BO188" s="67" t="e">
        <f>IF(R188=1000,11,IF(R188=-1000,0,IF(R188&gt;9,(R188+2),IF(R188&lt;0,(-R188),"0"))))</f>
        <v>#VALUE!</v>
      </c>
      <c r="BP188" s="67" t="str">
        <f>IF(R188=1000,0,IF(R188=-1000,11,IF(R188&lt;-9,-(R188-2),IF(R188&gt;0,(R188),"0"))))</f>
        <v/>
      </c>
      <c r="BQ188" s="67">
        <f>IF(R188=1000,11,IF(R188=-1000,0,IF(R188&gt;0,11,IF(R188&lt;0,(-R188),"0"))))</f>
        <v>11</v>
      </c>
      <c r="BR188" s="67" t="str">
        <f>IF(R188=1000,0,IF(R188=-1000,11,IF(R188&lt;0,11,IF(R188&gt;0,(R188),"0"))))</f>
        <v/>
      </c>
      <c r="BS188" s="593" t="str">
        <f>IF(R188="","",IF(R188&gt;9,BO188,BQ188))</f>
        <v/>
      </c>
      <c r="BT188" s="590" t="str">
        <f>IF(R188="","","-")</f>
        <v/>
      </c>
      <c r="BU188" s="591" t="str">
        <f>IF(R188="","",IF(R188&lt;-9,BP188,BR188))</f>
        <v/>
      </c>
      <c r="BV188" s="67" t="e">
        <f>IF(S188=1000,11,IF(S188=-1000,0,IF(S188&gt;9,(S188+2),IF(S188&lt;0,(-S188),"0"))))</f>
        <v>#VALUE!</v>
      </c>
      <c r="BW188" s="67" t="str">
        <f>IF(S188=1000,0,IF(S188=-1000,11,IF(S188&lt;-9,-(S188-2),IF(S188&gt;0,(S188),"0"))))</f>
        <v/>
      </c>
      <c r="BX188" s="67">
        <f>IF(S188=1000,11,IF(S188=-1000,0,IF(S188&gt;0,11,IF(S188&lt;0,(-S188),"0"))))</f>
        <v>11</v>
      </c>
      <c r="BY188" s="71" t="str">
        <f>IF(S188=1000,0,IF(S188=-1000,11,IF(S188&lt;0,11,IF(S188&gt;0,(S188),"0"))))</f>
        <v/>
      </c>
      <c r="BZ188" s="593" t="str">
        <f>IF(S188="","",IF(S188&gt;9,BV188,BX188))</f>
        <v/>
      </c>
      <c r="CA188" s="590" t="str">
        <f>IF(S188="","","-")</f>
        <v/>
      </c>
      <c r="CB188" s="591" t="str">
        <f>IF(S188="","",IF(S188&lt;-9,BW188,BY188))</f>
        <v/>
      </c>
      <c r="CC188" s="596" t="str">
        <f>IF(O188="","",SUM(T188:X188))</f>
        <v/>
      </c>
      <c r="CD188" s="582" t="str">
        <f>IF(CC188="","","-")</f>
        <v/>
      </c>
      <c r="CE188" s="597" t="str">
        <f>IF(O188="","",SUM(Y188:AC188))</f>
        <v/>
      </c>
      <c r="CP188" s="32"/>
      <c r="CQ188" s="32"/>
    </row>
    <row r="189" spans="1:95" s="31" customFormat="1" ht="15" customHeight="1" x14ac:dyDescent="0.2">
      <c r="A189" s="43"/>
      <c r="B189" s="44"/>
      <c r="C189" s="1250">
        <v>3</v>
      </c>
      <c r="D189" s="76" t="str">
        <f>IF(A189="","",VLOOKUP(A189,СписокКМ!D:I,2,FALSE))</f>
        <v/>
      </c>
      <c r="E189" s="47"/>
      <c r="F189" s="77" t="str">
        <f>IF(B189="","",VLOOKUP(B189,СписокКМ!D:I,2,FALSE))</f>
        <v/>
      </c>
      <c r="G189" s="49"/>
      <c r="H189" s="41"/>
      <c r="I189" s="1252"/>
      <c r="J189" s="1252"/>
      <c r="K189" s="1252"/>
      <c r="L189" s="1252"/>
      <c r="M189" s="1252"/>
      <c r="N189" s="42"/>
      <c r="O189" s="1244" t="str">
        <f>IF(I189="","",IF(I189="0",1000,IF(I189="-0",-1000,I189*1)))</f>
        <v/>
      </c>
      <c r="P189" s="1244" t="str">
        <f>IF(J189="","",IF(J189="0",1000,IF(J189="-0",-1000,J189*1)))</f>
        <v/>
      </c>
      <c r="Q189" s="1244" t="str">
        <f>IF(K189="","",IF(K189="0",1000,IF(K189="-0",-1000,K189*1)))</f>
        <v/>
      </c>
      <c r="R189" s="1244" t="str">
        <f>IF(L190="","",IF(L190="0",1000,IF(L190="-0",-1000,L190*1)))</f>
        <v/>
      </c>
      <c r="S189" s="1246" t="str">
        <f>IF(M190="","",IF(M190="0",1000,IF(M190="-0",-1000,M190*1)))</f>
        <v/>
      </c>
      <c r="T189" s="1248" t="str">
        <f>IF(O189="","",IF(O189&gt;0,1,0))</f>
        <v/>
      </c>
      <c r="U189" s="1284" t="str">
        <f>IF(P189="","",IF(P189&gt;0,1,0))</f>
        <v/>
      </c>
      <c r="V189" s="1284" t="str">
        <f>IF(Q189="","",IF(Q189&gt;0,1,0))</f>
        <v/>
      </c>
      <c r="W189" s="1284" t="str">
        <f>IF(R189="","",IF(R189&gt;0,1,0))</f>
        <v/>
      </c>
      <c r="X189" s="1284" t="str">
        <f>IF(S189="","",IF(S189&gt;0,1,0))</f>
        <v/>
      </c>
      <c r="Y189" s="1278" t="str">
        <f>IF(O189="","",IF(O189&lt;0,1,0))</f>
        <v/>
      </c>
      <c r="Z189" s="1278" t="str">
        <f>IF(P189="","",IF(P189&lt;0,1,0))</f>
        <v/>
      </c>
      <c r="AA189" s="1278" t="str">
        <f>IF(Q189="","",IF(Q189&lt;0,1,0))</f>
        <v/>
      </c>
      <c r="AB189" s="1278" t="str">
        <f>IF(R189="","",IF(R189&lt;0,1,0))</f>
        <v/>
      </c>
      <c r="AC189" s="1278" t="str">
        <f>IF(S189="","",IF(S189&lt;0,1,0))</f>
        <v/>
      </c>
      <c r="AD189" s="1280" t="str">
        <f>IF(CC189="","",IF(CC189&gt;CE189,1,-1))</f>
        <v/>
      </c>
      <c r="AE189" s="1280" t="str">
        <f>IF(CC189="","",IF(CC189&lt;CE189,1,-1))</f>
        <v/>
      </c>
      <c r="AF189" s="1282">
        <f>IF(CC189&gt;CE189,1,0)</f>
        <v>0</v>
      </c>
      <c r="AG189" s="1272">
        <f>IF(CE189&gt;CC189,1,0)</f>
        <v>0</v>
      </c>
      <c r="AH189" s="1274" t="str">
        <f>IF(O189="","",AX189*1)</f>
        <v/>
      </c>
      <c r="AI189" s="1276" t="str">
        <f>IF(P189="","",BE189*1)</f>
        <v/>
      </c>
      <c r="AJ189" s="1276" t="str">
        <f>IF(Q189="","",BL189*1)</f>
        <v/>
      </c>
      <c r="AK189" s="1276" t="str">
        <f>IF(R189="","",BS189*1)</f>
        <v/>
      </c>
      <c r="AL189" s="1276" t="str">
        <f>IF(S189="","",BZ189*1)</f>
        <v/>
      </c>
      <c r="AM189" s="1298" t="str">
        <f>IF(O189="","",AZ189*1)</f>
        <v/>
      </c>
      <c r="AN189" s="1298" t="str">
        <f>IF(P189="","",BG189*1)</f>
        <v/>
      </c>
      <c r="AO189" s="1298" t="str">
        <f>IF(Q189="","",BN189*1)</f>
        <v/>
      </c>
      <c r="AP189" s="1298" t="str">
        <f>IF(R189="","",BU189*1)</f>
        <v/>
      </c>
      <c r="AQ189" s="1298" t="str">
        <f>IF(S189="","",CB189*1)</f>
        <v/>
      </c>
      <c r="AR189" s="1300">
        <f>SUM(AH190:AL190)</f>
        <v>0</v>
      </c>
      <c r="AS189" s="1292">
        <f>SUM(AM190:AQ190)</f>
        <v>0</v>
      </c>
      <c r="AT189" s="1294">
        <f>IF(O189=1000,11,IF(O189=-1000,0,IF(O189&gt;0,11,IF(O189&lt;0,(-O189),"0"))))</f>
        <v>11</v>
      </c>
      <c r="AU189" s="1286" t="str">
        <f>IF(O189=1000,0,IF(O189=-1000,11,IF(O189&lt;-9,-(O189-2),IF(O189&gt;0,(O189),"0"))))</f>
        <v/>
      </c>
      <c r="AV189" s="1286" t="e">
        <f>IF(O189=1000,11,IF(O189=-1000,0,IF(O189&gt;9,(O189+2),IF(O189&lt;0,(-O189),"0"))))</f>
        <v>#VALUE!</v>
      </c>
      <c r="AW189" s="1286" t="str">
        <f>IF(O189=1000,0,IF(O189=-1000,11,IF(O189&lt;0,11,IF(O189&gt;0,(O189),"0"))))</f>
        <v/>
      </c>
      <c r="AX189" s="1296" t="str">
        <f>IF(O189="","",IF(O189&gt;9,AV189,AT189))</f>
        <v/>
      </c>
      <c r="AY189" s="1288" t="str">
        <f>IF(O189="","","-")</f>
        <v/>
      </c>
      <c r="AZ189" s="1290" t="str">
        <f>IF(O189="","",IF(O189&lt;-9,AU189,AW189))</f>
        <v/>
      </c>
      <c r="BA189" s="1286" t="e">
        <f>IF(P189=1000,11,IF(P189=-1000,0,IF(P189&gt;9,(P189+2),IF(P189&lt;0,(-P189),"0"))))</f>
        <v>#VALUE!</v>
      </c>
      <c r="BB189" s="1286" t="str">
        <f>IF(P189=1000,0,IF(P189=-1000,11,IF(P189&lt;-9,-(P189-2),IF(P189&gt;0,(P189),"0"))))</f>
        <v/>
      </c>
      <c r="BC189" s="1286">
        <f>IF(P189=1000,11,IF(P189=-1000,0,IF(P189&gt;0,11,IF(P189&lt;0,(-P189),"0"))))</f>
        <v>11</v>
      </c>
      <c r="BD189" s="1286" t="str">
        <f>IF(P189=1000,0,IF(P189=-1000,11,IF(P189&lt;0,11,IF(P189&gt;0,(P189),"0"))))</f>
        <v/>
      </c>
      <c r="BE189" s="1296" t="str">
        <f>IF(P189="","",IF(P189&gt;9,BA189,BC189))</f>
        <v/>
      </c>
      <c r="BF189" s="1288" t="str">
        <f>IF(P189="","","-")</f>
        <v/>
      </c>
      <c r="BG189" s="1290" t="str">
        <f>IF(P189="","",IF(P189&lt;-9,BB189,BD189))</f>
        <v/>
      </c>
      <c r="BH189" s="1286" t="e">
        <f>IF(Q189=1000,11,IF(Q189=-1000,0,IF(Q189&gt;9,(Q189+2),IF(Q189&lt;0,(-Q189),"0"))))</f>
        <v>#VALUE!</v>
      </c>
      <c r="BI189" s="1286" t="str">
        <f>IF(Q189=1000,0,IF(Q189=-1000,11,IF(Q189&lt;-9,-(Q189-2),IF(Q189&gt;0,(Q189),"0"))))</f>
        <v/>
      </c>
      <c r="BJ189" s="1286">
        <f>IF(Q189=1000,11,IF(Q189=-1000,0,IF(Q189&gt;0,11,IF(Q189&lt;0,(-Q189),"0"))))</f>
        <v>11</v>
      </c>
      <c r="BK189" s="1286" t="str">
        <f>IF(Q189=1000,0,IF(Q189=-1000,11,IF(Q189&lt;0,11,IF(Q189&gt;0,(Q189),"0"))))</f>
        <v/>
      </c>
      <c r="BL189" s="1296" t="str">
        <f>IF(Q189="","",IF(Q189&gt;9,BH189,BJ189))</f>
        <v/>
      </c>
      <c r="BM189" s="1288" t="str">
        <f>IF(Q189="","","-")</f>
        <v/>
      </c>
      <c r="BN189" s="1290" t="str">
        <f>IF(Q189="","",IF(Q189&lt;-9,BI189,BK189))</f>
        <v/>
      </c>
      <c r="BO189" s="1286" t="e">
        <f>IF(R189=1000,11,IF(R189=-1000,0,IF(R189&gt;9,(R189+2),IF(R189&lt;0,(-R189),"0"))))</f>
        <v>#VALUE!</v>
      </c>
      <c r="BP189" s="1286" t="str">
        <f>IF(R189=1000,0,IF(R189=-1000,11,IF(R189&lt;-9,-(R189-2),IF(R189&gt;0,(R189),"0"))))</f>
        <v/>
      </c>
      <c r="BQ189" s="1286">
        <f>IF(R189=1000,11,IF(R189=-1000,0,IF(R189&gt;0,11,IF(R189&lt;0,(-R189),"0"))))</f>
        <v>11</v>
      </c>
      <c r="BR189" s="1286" t="str">
        <f>IF(R189=1000,0,IF(R189=-1000,11,IF(R189&lt;0,11,IF(R189&gt;0,(R189),"0"))))</f>
        <v/>
      </c>
      <c r="BS189" s="1296" t="str">
        <f>IF(R189="","",IF(R189&gt;9,BO189,BQ189))</f>
        <v/>
      </c>
      <c r="BT189" s="1288" t="str">
        <f>IF(R189="","","-")</f>
        <v/>
      </c>
      <c r="BU189" s="1290" t="str">
        <f>IF(R189="","",IF(R189&lt;-9,BP189,BR189))</f>
        <v/>
      </c>
      <c r="BV189" s="1286" t="e">
        <f>IF(S189=1000,11,IF(S189=-1000,0,IF(S189&gt;9,(S189+2),IF(S189&lt;0,(-S189),"0"))))</f>
        <v>#VALUE!</v>
      </c>
      <c r="BW189" s="1286" t="str">
        <f>IF(S189=1000,0,IF(S189=-1000,11,IF(S189&lt;-9,-(S189-2),IF(S189&gt;0,(S189),"0"))))</f>
        <v/>
      </c>
      <c r="BX189" s="1286">
        <f>IF(S189=1000,11,IF(S189=-1000,0,IF(S189&gt;0,11,IF(S189&lt;0,(-S189),"0"))))</f>
        <v>11</v>
      </c>
      <c r="BY189" s="1286" t="str">
        <f>IF(S189=1000,0,IF(S189=-1000,11,IF(S189&lt;0,11,IF(S189&gt;0,(S189),"0"))))</f>
        <v/>
      </c>
      <c r="BZ189" s="1296" t="str">
        <f>IF(S189="","",IF(S189&gt;9,BV189,BX189))</f>
        <v/>
      </c>
      <c r="CA189" s="1288" t="str">
        <f>IF(S189="","","-")</f>
        <v/>
      </c>
      <c r="CB189" s="1290" t="str">
        <f>IF(S189="","",IF(S189&lt;-9,BW189,BY189))</f>
        <v/>
      </c>
      <c r="CC189" s="1302" t="str">
        <f>IF(O189="","",SUM(T189:X190))</f>
        <v/>
      </c>
      <c r="CD189" s="1304" t="str">
        <f>IF(CC189="","","-")</f>
        <v/>
      </c>
      <c r="CE189" s="1306" t="str">
        <f>IF(O189="","",SUM(Y189:AC190))</f>
        <v/>
      </c>
      <c r="CP189" s="32"/>
      <c r="CQ189" s="32"/>
    </row>
    <row r="190" spans="1:95" s="31" customFormat="1" ht="15" customHeight="1" x14ac:dyDescent="0.2">
      <c r="A190" s="43"/>
      <c r="B190" s="44"/>
      <c r="C190" s="1251"/>
      <c r="D190" s="46" t="str">
        <f>IF(A190="","",VLOOKUP(A190,СписокКМ!D:I,2,FALSE))</f>
        <v/>
      </c>
      <c r="E190" s="47"/>
      <c r="F190" s="48" t="str">
        <f>IF(B190="","",VLOOKUP(B190,СписокКМ!D:I,2,FALSE))</f>
        <v/>
      </c>
      <c r="G190" s="49"/>
      <c r="H190" s="41"/>
      <c r="I190" s="1253"/>
      <c r="J190" s="1253"/>
      <c r="K190" s="1253"/>
      <c r="L190" s="1253"/>
      <c r="M190" s="1253"/>
      <c r="N190" s="42"/>
      <c r="O190" s="1245"/>
      <c r="P190" s="1245"/>
      <c r="Q190" s="1245"/>
      <c r="R190" s="1245"/>
      <c r="S190" s="1247"/>
      <c r="T190" s="1249"/>
      <c r="U190" s="1285"/>
      <c r="V190" s="1285"/>
      <c r="W190" s="1285"/>
      <c r="X190" s="1285"/>
      <c r="Y190" s="1279"/>
      <c r="Z190" s="1279"/>
      <c r="AA190" s="1279"/>
      <c r="AB190" s="1279"/>
      <c r="AC190" s="1279"/>
      <c r="AD190" s="1281"/>
      <c r="AE190" s="1281"/>
      <c r="AF190" s="1283"/>
      <c r="AG190" s="1273"/>
      <c r="AH190" s="1275"/>
      <c r="AI190" s="1277"/>
      <c r="AJ190" s="1277"/>
      <c r="AK190" s="1277"/>
      <c r="AL190" s="1277"/>
      <c r="AM190" s="1299"/>
      <c r="AN190" s="1299"/>
      <c r="AO190" s="1299"/>
      <c r="AP190" s="1299"/>
      <c r="AQ190" s="1299"/>
      <c r="AR190" s="1301"/>
      <c r="AS190" s="1293"/>
      <c r="AT190" s="1295"/>
      <c r="AU190" s="1287"/>
      <c r="AV190" s="1287"/>
      <c r="AW190" s="1287"/>
      <c r="AX190" s="1297"/>
      <c r="AY190" s="1289"/>
      <c r="AZ190" s="1291"/>
      <c r="BA190" s="1287"/>
      <c r="BB190" s="1287"/>
      <c r="BC190" s="1287"/>
      <c r="BD190" s="1287"/>
      <c r="BE190" s="1297"/>
      <c r="BF190" s="1289"/>
      <c r="BG190" s="1291"/>
      <c r="BH190" s="1287"/>
      <c r="BI190" s="1287"/>
      <c r="BJ190" s="1287"/>
      <c r="BK190" s="1287"/>
      <c r="BL190" s="1297"/>
      <c r="BM190" s="1289"/>
      <c r="BN190" s="1291"/>
      <c r="BO190" s="1287"/>
      <c r="BP190" s="1287"/>
      <c r="BQ190" s="1287"/>
      <c r="BR190" s="1287"/>
      <c r="BS190" s="1297"/>
      <c r="BT190" s="1289"/>
      <c r="BU190" s="1291"/>
      <c r="BV190" s="1287"/>
      <c r="BW190" s="1287"/>
      <c r="BX190" s="1287"/>
      <c r="BY190" s="1287"/>
      <c r="BZ190" s="1297"/>
      <c r="CA190" s="1289"/>
      <c r="CB190" s="1291"/>
      <c r="CC190" s="1303"/>
      <c r="CD190" s="1305"/>
      <c r="CE190" s="1307"/>
      <c r="CP190" s="32"/>
      <c r="CQ190" s="32"/>
    </row>
    <row r="191" spans="1:95" s="31" customFormat="1" ht="15" customHeight="1" x14ac:dyDescent="0.2">
      <c r="A191" s="99" t="str">
        <f>IF(A187="","",A187)</f>
        <v/>
      </c>
      <c r="B191" s="99" t="str">
        <f>IF(B187="","",B188)</f>
        <v/>
      </c>
      <c r="C191" s="75">
        <v>4</v>
      </c>
      <c r="D191" s="100" t="str">
        <f>IF(A191="","",VLOOKUP(A191,СписокКМ!D:I,2,FALSE))</f>
        <v/>
      </c>
      <c r="E191" s="101"/>
      <c r="F191" s="77" t="str">
        <f>IF(B191="","",VLOOKUP(B191,СписокКМ!D:I,2,FALSE))</f>
        <v/>
      </c>
      <c r="G191" s="102"/>
      <c r="H191" s="41"/>
      <c r="I191" s="581"/>
      <c r="J191" s="581"/>
      <c r="K191" s="581"/>
      <c r="L191" s="581"/>
      <c r="M191" s="581"/>
      <c r="N191" s="42"/>
      <c r="O191" s="79" t="str">
        <f>IF(I191="","",IF(I191="0",1000,IF(I191="-0",-1000,I191*1)))</f>
        <v/>
      </c>
      <c r="P191" s="79" t="str">
        <f t="shared" ref="P191:S192" si="120">IF(J191="","",IF(J191="0",1000,IF(J191="-0",-1000,J191*1)))</f>
        <v/>
      </c>
      <c r="Q191" s="79" t="str">
        <f t="shared" si="120"/>
        <v/>
      </c>
      <c r="R191" s="79" t="str">
        <f t="shared" si="120"/>
        <v/>
      </c>
      <c r="S191" s="80" t="str">
        <f t="shared" si="120"/>
        <v/>
      </c>
      <c r="T191" s="579" t="str">
        <f t="shared" ref="T191:X192" si="121">IF(O191="","",IF(O191&gt;0,1,0))</f>
        <v/>
      </c>
      <c r="U191" s="588" t="str">
        <f t="shared" si="121"/>
        <v/>
      </c>
      <c r="V191" s="588" t="str">
        <f t="shared" si="121"/>
        <v/>
      </c>
      <c r="W191" s="588" t="str">
        <f t="shared" si="121"/>
        <v/>
      </c>
      <c r="X191" s="588" t="str">
        <f t="shared" si="121"/>
        <v/>
      </c>
      <c r="Y191" s="585" t="str">
        <f t="shared" ref="Y191:AC192" si="122">IF(O191="","",IF(O191&lt;0,1,0))</f>
        <v/>
      </c>
      <c r="Z191" s="585" t="str">
        <f t="shared" si="122"/>
        <v/>
      </c>
      <c r="AA191" s="585" t="str">
        <f t="shared" si="122"/>
        <v/>
      </c>
      <c r="AB191" s="585" t="str">
        <f t="shared" si="122"/>
        <v/>
      </c>
      <c r="AC191" s="585" t="str">
        <f t="shared" si="122"/>
        <v/>
      </c>
      <c r="AD191" s="586" t="str">
        <f>IF(CC191="","",IF(CC191&gt;CE191,1,-1))</f>
        <v/>
      </c>
      <c r="AE191" s="586" t="str">
        <f>IF(CC191="","",IF(CC191&lt;CE191,1,-1))</f>
        <v/>
      </c>
      <c r="AF191" s="587">
        <f>IF(CC191&gt;CE191,1,0)</f>
        <v>0</v>
      </c>
      <c r="AG191" s="583">
        <f>IF(CE191&gt;CC191,1,0)</f>
        <v>0</v>
      </c>
      <c r="AH191" s="81" t="str">
        <f>IF(O191="","",AX191*1)</f>
        <v/>
      </c>
      <c r="AI191" s="584" t="str">
        <f>IF(P191="","",BE191*1)</f>
        <v/>
      </c>
      <c r="AJ191" s="584" t="str">
        <f>IF(Q191="","",BL191*1)</f>
        <v/>
      </c>
      <c r="AK191" s="584" t="str">
        <f>IF(R191="","",BS191*1)</f>
        <v/>
      </c>
      <c r="AL191" s="584" t="str">
        <f>IF(S191="","",BZ191*1)</f>
        <v/>
      </c>
      <c r="AM191" s="594" t="str">
        <f>IF(O191="","",AZ191*1)</f>
        <v/>
      </c>
      <c r="AN191" s="594" t="str">
        <f>IF(P191="","",BG191*1)</f>
        <v/>
      </c>
      <c r="AO191" s="594" t="str">
        <f>IF(Q191="","",BN191*1)</f>
        <v/>
      </c>
      <c r="AP191" s="594" t="str">
        <f>IF(R191="","",BU191*1)</f>
        <v/>
      </c>
      <c r="AQ191" s="594" t="str">
        <f>IF(S191="","",CB191*1)</f>
        <v/>
      </c>
      <c r="AR191" s="595">
        <f>SUM(AH191:AL191)</f>
        <v>0</v>
      </c>
      <c r="AS191" s="592">
        <f>SUM(AM191:AQ191)</f>
        <v>0</v>
      </c>
      <c r="AT191" s="111">
        <f>IF(O191=1000,11,IF(O191=-1000,0,IF(O191&gt;0,11,IF(O191&lt;0,(-O191),"0"))))</f>
        <v>11</v>
      </c>
      <c r="AU191" s="589" t="str">
        <f>IF(O191=1000,0,IF(O191=-1000,11,IF(O191&lt;-9,-(O191-2),IF(O191&gt;0,(O191),"0"))))</f>
        <v/>
      </c>
      <c r="AV191" s="111" t="e">
        <f>IF(O191=1000,11,IF(O191=-1000,0,IF(O191&gt;9,(O191+2),IF(O191&lt;0,(-O191),"0"))))</f>
        <v>#VALUE!</v>
      </c>
      <c r="AW191" s="589" t="str">
        <f>IF(O191=1000,0,IF(O191=-1000,11,IF(O191&lt;0,11,IF(O191&gt;0,(O191),"0"))))</f>
        <v/>
      </c>
      <c r="AX191" s="593" t="str">
        <f>IF(O191="","",IF(O191&gt;9,AV191,AT191))</f>
        <v/>
      </c>
      <c r="AY191" s="590" t="str">
        <f>IF(O191="","","-")</f>
        <v/>
      </c>
      <c r="AZ191" s="591" t="str">
        <f>IF(O191="","",IF(O191&lt;-9,AU191,AW191))</f>
        <v/>
      </c>
      <c r="BA191" s="111" t="e">
        <f>IF(P191=1000,11,IF(P191=-1000,0,IF(P191&gt;9,(P191+2),IF(P191&lt;0,(-P191),"0"))))</f>
        <v>#VALUE!</v>
      </c>
      <c r="BB191" s="589" t="str">
        <f>IF(P191=1000,0,IF(P191=-1000,11,IF(P191&lt;-9,-(P191-2),IF(P191&gt;0,(P191),"0"))))</f>
        <v/>
      </c>
      <c r="BC191" s="589">
        <f>IF(P191=1000,11,IF(P191=-1000,0,IF(P191&gt;0,11,IF(P191&lt;0,(-P191),"0"))))</f>
        <v>11</v>
      </c>
      <c r="BD191" s="589" t="str">
        <f>IF(P191=1000,0,IF(P191=-1000,11,IF(P191&lt;0,11,IF(P191&gt;0,(P191),"0"))))</f>
        <v/>
      </c>
      <c r="BE191" s="593" t="str">
        <f>IF(P191="","",IF(P191&gt;9,BA191,BC191))</f>
        <v/>
      </c>
      <c r="BF191" s="590" t="str">
        <f>IF(P191="","","-")</f>
        <v/>
      </c>
      <c r="BG191" s="591" t="str">
        <f>IF(P191="","",IF(P191&lt;-9,BB191,BD191))</f>
        <v/>
      </c>
      <c r="BH191" s="111" t="e">
        <f>IF(Q191=1000,11,IF(Q191=-1000,0,IF(Q191&gt;9,(Q191+2),IF(Q191&lt;0,(-Q191),"0"))))</f>
        <v>#VALUE!</v>
      </c>
      <c r="BI191" s="589" t="str">
        <f>IF(Q191=1000,0,IF(Q191=-1000,11,IF(Q191&lt;-9,-(Q191-2),IF(Q191&gt;0,(Q191),"0"))))</f>
        <v/>
      </c>
      <c r="BJ191" s="589">
        <f>IF(Q191=1000,11,IF(Q191=-1000,0,IF(Q191&gt;0,11,IF(Q191&lt;0,(-Q191),"0"))))</f>
        <v>11</v>
      </c>
      <c r="BK191" s="589" t="str">
        <f>IF(Q191=1000,0,IF(Q191=-1000,11,IF(Q191&lt;0,11,IF(Q191&gt;0,(Q191),"0"))))</f>
        <v/>
      </c>
      <c r="BL191" s="593" t="str">
        <f>IF(Q191="","",IF(Q191&gt;9,BH191,BJ191))</f>
        <v/>
      </c>
      <c r="BM191" s="590" t="str">
        <f>IF(Q191="","","-")</f>
        <v/>
      </c>
      <c r="BN191" s="591" t="str">
        <f>IF(Q191="","",IF(Q191&lt;-9,BI191,BK191))</f>
        <v/>
      </c>
      <c r="BO191" s="589" t="e">
        <f>IF(R191=1000,11,IF(R191=-1000,0,IF(R191&gt;9,(R191+2),IF(R191&lt;0,(-R191),"0"))))</f>
        <v>#VALUE!</v>
      </c>
      <c r="BP191" s="589" t="str">
        <f>IF(R191=1000,0,IF(R191=-1000,11,IF(R191&lt;-9,-(R191-2),IF(R191&gt;0,(R191),"0"))))</f>
        <v/>
      </c>
      <c r="BQ191" s="589">
        <f>IF(R191=1000,11,IF(R191=-1000,0,IF(R191&gt;0,11,IF(R191&lt;0,(-R191),"0"))))</f>
        <v>11</v>
      </c>
      <c r="BR191" s="589" t="str">
        <f>IF(R191=1000,0,IF(R191=-1000,11,IF(R191&lt;0,11,IF(R191&gt;0,(R191),"0"))))</f>
        <v/>
      </c>
      <c r="BS191" s="593" t="str">
        <f>IF(R191="","",IF(R191&gt;9,BO191,BQ191))</f>
        <v/>
      </c>
      <c r="BT191" s="590" t="str">
        <f>IF(R191="","","-")</f>
        <v/>
      </c>
      <c r="BU191" s="591" t="str">
        <f>IF(R191="","",IF(R191&lt;-9,BP191,BR191))</f>
        <v/>
      </c>
      <c r="BV191" s="589" t="e">
        <f>IF(S191=1000,11,IF(S191=-1000,0,IF(S191&gt;9,(S191+2),IF(S191&lt;0,(-S191),"0"))))</f>
        <v>#VALUE!</v>
      </c>
      <c r="BW191" s="589" t="str">
        <f>IF(S191=1000,0,IF(S191=-1000,11,IF(S191&lt;-9,-(S191-2),IF(S191&gt;0,(S191),"0"))))</f>
        <v/>
      </c>
      <c r="BX191" s="589">
        <f>IF(S191=1000,11,IF(S191=-1000,0,IF(S191&gt;0,11,IF(S191&lt;0,(-S191),"0"))))</f>
        <v>11</v>
      </c>
      <c r="BY191" s="113" t="str">
        <f>IF(S191=1000,0,IF(S191=-1000,11,IF(S191&lt;0,11,IF(S191&gt;0,(S191),"0"))))</f>
        <v/>
      </c>
      <c r="BZ191" s="593" t="str">
        <f>IF(S191="","",IF(S191&gt;9,BV191,BX191))</f>
        <v/>
      </c>
      <c r="CA191" s="590" t="str">
        <f>IF(S191="","","-")</f>
        <v/>
      </c>
      <c r="CB191" s="591" t="str">
        <f>IF(S191="","",IF(S191&lt;-9,BW191,BY191))</f>
        <v/>
      </c>
      <c r="CC191" s="596" t="str">
        <f>IF(O191="","",SUM(T191:X191))</f>
        <v/>
      </c>
      <c r="CD191" s="582" t="str">
        <f>IF(CC191="","","-")</f>
        <v/>
      </c>
      <c r="CE191" s="597" t="str">
        <f>IF(O191="","",SUM(Y191:AC191))</f>
        <v/>
      </c>
      <c r="CP191" s="32"/>
      <c r="CQ191" s="32"/>
    </row>
    <row r="192" spans="1:95" s="31" customFormat="1" ht="15" customHeight="1" thickBot="1" x14ac:dyDescent="0.25">
      <c r="A192" s="99" t="str">
        <f>IF(A187="","",A188)</f>
        <v/>
      </c>
      <c r="B192" s="99" t="str">
        <f>IF(B187="","",B187)</f>
        <v/>
      </c>
      <c r="C192" s="114">
        <v>5</v>
      </c>
      <c r="D192" s="115" t="str">
        <f>IF(A192="","",VLOOKUP(A192,СписокКМ!D:I,2,FALSE))</f>
        <v/>
      </c>
      <c r="E192" s="116"/>
      <c r="F192" s="117" t="str">
        <f>IF(B192="","",VLOOKUP(B192,СписокКМ!D:I,2,FALSE))</f>
        <v/>
      </c>
      <c r="G192" s="118"/>
      <c r="H192" s="119"/>
      <c r="I192" s="120"/>
      <c r="J192" s="120"/>
      <c r="K192" s="120"/>
      <c r="L192" s="121"/>
      <c r="M192" s="121"/>
      <c r="N192" s="122"/>
      <c r="O192" s="123" t="str">
        <f>IF(I192="","",IF(I192="0",1000,IF(I192="-0",-1000,I192*1)))</f>
        <v/>
      </c>
      <c r="P192" s="123" t="str">
        <f t="shared" si="120"/>
        <v/>
      </c>
      <c r="Q192" s="123" t="str">
        <f t="shared" si="120"/>
        <v/>
      </c>
      <c r="R192" s="123" t="str">
        <f t="shared" si="120"/>
        <v/>
      </c>
      <c r="S192" s="124" t="str">
        <f t="shared" si="120"/>
        <v/>
      </c>
      <c r="T192" s="125" t="str">
        <f t="shared" si="121"/>
        <v/>
      </c>
      <c r="U192" s="126" t="str">
        <f t="shared" si="121"/>
        <v/>
      </c>
      <c r="V192" s="126" t="str">
        <f t="shared" si="121"/>
        <v/>
      </c>
      <c r="W192" s="126" t="str">
        <f t="shared" si="121"/>
        <v/>
      </c>
      <c r="X192" s="126" t="str">
        <f t="shared" si="121"/>
        <v/>
      </c>
      <c r="Y192" s="127" t="str">
        <f t="shared" si="122"/>
        <v/>
      </c>
      <c r="Z192" s="127" t="str">
        <f t="shared" si="122"/>
        <v/>
      </c>
      <c r="AA192" s="127" t="str">
        <f t="shared" si="122"/>
        <v/>
      </c>
      <c r="AB192" s="127" t="str">
        <f t="shared" si="122"/>
        <v/>
      </c>
      <c r="AC192" s="127" t="str">
        <f t="shared" si="122"/>
        <v/>
      </c>
      <c r="AD192" s="128" t="str">
        <f>IF(CC192="","",IF(CC192&gt;CE192,1,-1))</f>
        <v/>
      </c>
      <c r="AE192" s="128" t="str">
        <f>IF(CC192="","",IF(CC192&lt;CE192,1,-1))</f>
        <v/>
      </c>
      <c r="AF192" s="129">
        <f>IF(CC192&gt;CE192,1,0)</f>
        <v>0</v>
      </c>
      <c r="AG192" s="130">
        <f>IF(CE192&gt;CC192,1,0)</f>
        <v>0</v>
      </c>
      <c r="AH192" s="131" t="str">
        <f>IF(O192="","",AX192*1)</f>
        <v/>
      </c>
      <c r="AI192" s="132" t="str">
        <f>IF(P192="","",BE192*1)</f>
        <v/>
      </c>
      <c r="AJ192" s="132" t="str">
        <f>IF(Q192="","",BL192*1)</f>
        <v/>
      </c>
      <c r="AK192" s="132" t="str">
        <f>IF(R192="","",BS192*1)</f>
        <v/>
      </c>
      <c r="AL192" s="132" t="str">
        <f>IF(S192="","",BZ192*1)</f>
        <v/>
      </c>
      <c r="AM192" s="133" t="str">
        <f>IF(O192="","",AZ192*1)</f>
        <v/>
      </c>
      <c r="AN192" s="133" t="str">
        <f>IF(P192="","",BG192*1)</f>
        <v/>
      </c>
      <c r="AO192" s="133" t="str">
        <f>IF(Q192="","",BN192*1)</f>
        <v/>
      </c>
      <c r="AP192" s="133" t="str">
        <f>IF(R192="","",BU192*1)</f>
        <v/>
      </c>
      <c r="AQ192" s="133" t="str">
        <f>IF(S192="","",CB192*1)</f>
        <v/>
      </c>
      <c r="AR192" s="134">
        <f>SUM(AH192:AL192)</f>
        <v>0</v>
      </c>
      <c r="AS192" s="135">
        <f>SUM(AM192:AQ192)</f>
        <v>0</v>
      </c>
      <c r="AT192" s="136">
        <f>IF(O192=1000,11,IF(O192=-1000,0,IF(O192&gt;0,11,IF(O192&lt;0,(-O192),"0"))))</f>
        <v>11</v>
      </c>
      <c r="AU192" s="137" t="str">
        <f>IF(O192=1000,0,IF(O192=-1000,11,IF(O192&lt;-9,-(O192-2),IF(O192&gt;0,(O192),"0"))))</f>
        <v/>
      </c>
      <c r="AV192" s="136" t="e">
        <f>IF(O192=1000,11,IF(O192=-1000,0,IF(O192&gt;9,(O192+2),IF(O192&lt;0,(-O192),"0"))))</f>
        <v>#VALUE!</v>
      </c>
      <c r="AW192" s="137" t="str">
        <f>IF(O192=1000,0,IF(O192=-1000,11,IF(O192&lt;0,11,IF(O192&gt;0,(O192),"0"))))</f>
        <v/>
      </c>
      <c r="AX192" s="138" t="str">
        <f>IF(O192="","",IF(O192&gt;9,AV192,AT192))</f>
        <v/>
      </c>
      <c r="AY192" s="139" t="str">
        <f>IF(O192="","","-")</f>
        <v/>
      </c>
      <c r="AZ192" s="140" t="str">
        <f>IF(O192="","",IF(O192&lt;-9,AU192,AW192))</f>
        <v/>
      </c>
      <c r="BA192" s="136" t="e">
        <f>IF(P192=1000,11,IF(P192=-1000,0,IF(P192&gt;9,(P192+2),IF(P192&lt;0,(-P192),"0"))))</f>
        <v>#VALUE!</v>
      </c>
      <c r="BB192" s="137" t="str">
        <f>IF(P192=1000,0,IF(P192=-1000,11,IF(P192&lt;-9,-(P192-2),IF(P192&gt;0,(P192),"0"))))</f>
        <v/>
      </c>
      <c r="BC192" s="137">
        <f>IF(P192=1000,11,IF(P192=-1000,0,IF(P192&gt;0,11,IF(P192&lt;0,(-P192),"0"))))</f>
        <v>11</v>
      </c>
      <c r="BD192" s="137" t="str">
        <f>IF(P192=1000,0,IF(P192=-1000,11,IF(P192&lt;0,11,IF(P192&gt;0,(P192),"0"))))</f>
        <v/>
      </c>
      <c r="BE192" s="138" t="str">
        <f>IF(P192="","",IF(P192&gt;9,BA192,BC192))</f>
        <v/>
      </c>
      <c r="BF192" s="139" t="str">
        <f>IF(P192="","","-")</f>
        <v/>
      </c>
      <c r="BG192" s="140" t="str">
        <f>IF(P192="","",IF(P192&lt;-9,BB192,BD192))</f>
        <v/>
      </c>
      <c r="BH192" s="136" t="e">
        <f>IF(Q192=1000,11,IF(Q192=-1000,0,IF(Q192&gt;9,(Q192+2),IF(Q192&lt;0,(-Q192),"0"))))</f>
        <v>#VALUE!</v>
      </c>
      <c r="BI192" s="137" t="str">
        <f>IF(Q192=1000,0,IF(Q192=-1000,11,IF(Q192&lt;-9,-(Q192-2),IF(Q192&gt;0,(Q192),"0"))))</f>
        <v/>
      </c>
      <c r="BJ192" s="137">
        <f>IF(Q192=1000,11,IF(Q192=-1000,0,IF(Q192&gt;0,11,IF(Q192&lt;0,(-Q192),"0"))))</f>
        <v>11</v>
      </c>
      <c r="BK192" s="137" t="str">
        <f>IF(Q192=1000,0,IF(Q192=-1000,11,IF(Q192&lt;0,11,IF(Q192&gt;0,(Q192),"0"))))</f>
        <v/>
      </c>
      <c r="BL192" s="138" t="str">
        <f>IF(Q192="","",IF(Q192&gt;9,BH192,BJ192))</f>
        <v/>
      </c>
      <c r="BM192" s="139" t="str">
        <f>IF(Q192="","","-")</f>
        <v/>
      </c>
      <c r="BN192" s="140" t="str">
        <f>IF(Q192="","",IF(Q192&lt;-9,BI192,BK192))</f>
        <v/>
      </c>
      <c r="BO192" s="137" t="e">
        <f>IF(R192=1000,11,IF(R192=-1000,0,IF(R192&gt;9,(R192+2),IF(R192&lt;0,(-R192),"0"))))</f>
        <v>#VALUE!</v>
      </c>
      <c r="BP192" s="137" t="str">
        <f>IF(R192=1000,0,IF(R192=-1000,11,IF(R192&lt;-9,-(R192-2),IF(R192&gt;0,(R192),"0"))))</f>
        <v/>
      </c>
      <c r="BQ192" s="137">
        <f>IF(R192=1000,11,IF(R192=-1000,0,IF(R192&gt;0,11,IF(R192&lt;0,(-R192),"0"))))</f>
        <v>11</v>
      </c>
      <c r="BR192" s="137" t="str">
        <f>IF(R192=1000,0,IF(R192=-1000,11,IF(R192&lt;0,11,IF(R192&gt;0,(R192),"0"))))</f>
        <v/>
      </c>
      <c r="BS192" s="138" t="str">
        <f>IF(R192="","",IF(R192&gt;9,BO192,BQ192))</f>
        <v/>
      </c>
      <c r="BT192" s="139" t="str">
        <f>IF(R192="","","-")</f>
        <v/>
      </c>
      <c r="BU192" s="140" t="str">
        <f>IF(R192="","",IF(R192&lt;-9,BP192,BR192))</f>
        <v/>
      </c>
      <c r="BV192" s="137" t="e">
        <f>IF(S192=1000,11,IF(S192=-1000,0,IF(S192&gt;9,(S192+2),IF(S192&lt;0,(-S192),"0"))))</f>
        <v>#VALUE!</v>
      </c>
      <c r="BW192" s="137" t="str">
        <f>IF(S192=1000,0,IF(S192=-1000,11,IF(S192&lt;-9,-(S192-2),IF(S192&gt;0,(S192),"0"))))</f>
        <v/>
      </c>
      <c r="BX192" s="137">
        <f>IF(S192=1000,11,IF(S192=-1000,0,IF(S192&gt;0,11,IF(S192&lt;0,(-S192),"0"))))</f>
        <v>11</v>
      </c>
      <c r="BY192" s="141" t="str">
        <f>IF(S192=1000,0,IF(S192=-1000,11,IF(S192&lt;0,11,IF(S192&gt;0,(S192),"0"))))</f>
        <v/>
      </c>
      <c r="BZ192" s="138" t="str">
        <f>IF(S192="","",IF(S192&gt;9,BV192,BX192))</f>
        <v/>
      </c>
      <c r="CA192" s="139" t="str">
        <f>IF(S192="","","-")</f>
        <v/>
      </c>
      <c r="CB192" s="140" t="str">
        <f>IF(S192="","",IF(S192&lt;-9,BW192,BY192))</f>
        <v/>
      </c>
      <c r="CC192" s="142" t="str">
        <f>IF(O192="","",SUM(T192:X192))</f>
        <v/>
      </c>
      <c r="CD192" s="143" t="str">
        <f>IF(CC192="","","-")</f>
        <v/>
      </c>
      <c r="CE192" s="144" t="str">
        <f>IF(O192="","",SUM(Y192:AC192))</f>
        <v/>
      </c>
      <c r="CP192" s="32"/>
      <c r="CQ192" s="32"/>
    </row>
    <row r="193" spans="1:95" s="31" customFormat="1" ht="15" customHeight="1" thickBot="1" x14ac:dyDescent="0.25">
      <c r="A193" s="145"/>
      <c r="B193" s="145"/>
      <c r="C193" s="145"/>
      <c r="D193" s="146"/>
      <c r="E193" s="147"/>
      <c r="F193" s="148"/>
      <c r="G193" s="149"/>
      <c r="H193" s="150"/>
      <c r="I193" s="151"/>
      <c r="J193" s="151"/>
      <c r="K193" s="151"/>
      <c r="L193" s="151"/>
      <c r="M193" s="151"/>
      <c r="N193" s="150"/>
      <c r="O193" s="152"/>
      <c r="P193" s="152"/>
      <c r="Q193" s="152"/>
      <c r="R193" s="152"/>
      <c r="S193" s="152"/>
      <c r="T193" s="153"/>
      <c r="U193" s="153"/>
      <c r="V193" s="153"/>
      <c r="W193" s="153"/>
      <c r="X193" s="153"/>
      <c r="Y193" s="154"/>
      <c r="Z193" s="154"/>
      <c r="AA193" s="154"/>
      <c r="AB193" s="154"/>
      <c r="AC193" s="154"/>
      <c r="AD193" s="155"/>
      <c r="AE193" s="155"/>
      <c r="AF193" s="156"/>
      <c r="AG193" s="156"/>
      <c r="AH193" s="157"/>
      <c r="AI193" s="157"/>
      <c r="AJ193" s="157"/>
      <c r="AK193" s="157"/>
      <c r="AL193" s="157"/>
      <c r="AM193" s="158"/>
      <c r="AN193" s="158"/>
      <c r="AO193" s="158"/>
      <c r="AP193" s="158"/>
      <c r="AQ193" s="158"/>
      <c r="AR193" s="159"/>
      <c r="AS193" s="159"/>
      <c r="AT193" s="160"/>
      <c r="AU193" s="160"/>
      <c r="AV193" s="160"/>
      <c r="AW193" s="160"/>
      <c r="AX193" s="161"/>
      <c r="AY193" s="161"/>
      <c r="AZ193" s="161"/>
      <c r="BA193" s="160"/>
      <c r="BB193" s="160"/>
      <c r="BC193" s="160"/>
      <c r="BD193" s="160"/>
      <c r="BE193" s="161"/>
      <c r="BF193" s="161"/>
      <c r="BG193" s="161"/>
      <c r="BH193" s="160"/>
      <c r="BI193" s="160"/>
      <c r="BJ193" s="160"/>
      <c r="BK193" s="160"/>
      <c r="BL193" s="161"/>
      <c r="BM193" s="161"/>
      <c r="BN193" s="161"/>
      <c r="BO193" s="160"/>
      <c r="BP193" s="160"/>
      <c r="BQ193" s="160"/>
      <c r="BR193" s="160"/>
      <c r="BS193" s="161"/>
      <c r="BT193" s="161"/>
      <c r="BU193" s="161"/>
      <c r="BV193" s="160"/>
      <c r="BW193" s="160"/>
      <c r="BX193" s="160"/>
      <c r="BY193" s="160"/>
      <c r="BZ193" s="161"/>
      <c r="CA193" s="161"/>
      <c r="CB193" s="161"/>
      <c r="CC193" s="162"/>
      <c r="CD193" s="163"/>
      <c r="CE193" s="164"/>
      <c r="CP193" s="32"/>
      <c r="CQ193" s="32"/>
    </row>
    <row r="194" spans="1:95" s="31" customFormat="1" ht="31.5" customHeight="1" thickBot="1" x14ac:dyDescent="0.25">
      <c r="A194" s="34"/>
      <c r="B194" s="35"/>
      <c r="C194" s="1225">
        <f>1+C185</f>
        <v>22</v>
      </c>
      <c r="D194" s="1227" t="str">
        <f>IF(A194="","",VLOOKUP(A194,СписокКМ!$A$186:$D$248,3,FALSE))</f>
        <v/>
      </c>
      <c r="E194" s="1228" t="str">
        <f>IF(B194="","",VLOOKUP(B194,СписокКМ!E:J,2,FALSE))</f>
        <v/>
      </c>
      <c r="F194" s="1231" t="str">
        <f>IF(B194="","",VLOOKUP(B194,СписокКМ!$A$186:$D$248,3,FALSE))</f>
        <v/>
      </c>
      <c r="G194" s="1232" t="str">
        <f>IF(D194="","",VLOOKUP(D194,СписокКМ!G:L,2,FALSE))</f>
        <v/>
      </c>
      <c r="H194" s="36"/>
      <c r="I194" s="1235" t="s">
        <v>7</v>
      </c>
      <c r="J194" s="1235"/>
      <c r="K194" s="1235"/>
      <c r="L194" s="1235"/>
      <c r="M194" s="1235"/>
      <c r="N194" s="37"/>
      <c r="O194" s="1237"/>
      <c r="P194" s="1238"/>
      <c r="Q194" s="1238"/>
      <c r="R194" s="1238"/>
      <c r="S194" s="1238"/>
      <c r="T194" s="38" t="str">
        <f>IF(A194="","",VLOOKUP(A194,'[60]Протокол команд'!A:K,8,FALSE))</f>
        <v/>
      </c>
      <c r="U194" s="39" t="e">
        <f>T194*5-4</f>
        <v>#VALUE!</v>
      </c>
      <c r="V194" s="39" t="e">
        <f>T194*5</f>
        <v>#VALUE!</v>
      </c>
      <c r="W194" s="39" t="e">
        <f>CONCATENATE(U194,"-",V194)</f>
        <v>#VALUE!</v>
      </c>
      <c r="X194" s="39" t="str">
        <f>IF(A194="","",VLOOKUP(A194,'[60]Протокол команд'!A:K,10,FALSE))</f>
        <v/>
      </c>
      <c r="Y194" s="39" t="e">
        <f>X194*5-4</f>
        <v>#VALUE!</v>
      </c>
      <c r="Z194" s="39" t="e">
        <f>X194*5</f>
        <v>#VALUE!</v>
      </c>
      <c r="AA194" s="39" t="e">
        <f>CONCATENATE(Y194,"-",Z194)</f>
        <v>#VALUE!</v>
      </c>
      <c r="AB194" s="1241" t="str">
        <f>IF(O196="","",SUM(AF196:AF201))</f>
        <v/>
      </c>
      <c r="AC194" s="1242"/>
      <c r="AD194" s="1243"/>
      <c r="AE194" s="1242" t="str">
        <f>IF(O196="","",SUM(AG196:AG201))</f>
        <v/>
      </c>
      <c r="AF194" s="1242"/>
      <c r="AG194" s="1264"/>
      <c r="AH194" s="1241">
        <f>SUM(CC196:CC201)</f>
        <v>0</v>
      </c>
      <c r="AI194" s="1242"/>
      <c r="AJ194" s="1243"/>
      <c r="AK194" s="1242">
        <f>SUM(CE196:CE201)</f>
        <v>0</v>
      </c>
      <c r="AL194" s="1242"/>
      <c r="AM194" s="1264"/>
      <c r="AN194" s="1265">
        <f>SUM(AR196:AR201)</f>
        <v>0</v>
      </c>
      <c r="AO194" s="1266"/>
      <c r="AP194" s="1267"/>
      <c r="AQ194" s="1266">
        <f>SUM(AS196:AS201)</f>
        <v>0</v>
      </c>
      <c r="AR194" s="1266"/>
      <c r="AS194" s="1268"/>
      <c r="AT194" s="1314" t="str">
        <f>IF(A194="","",VLOOKUP(A194,'[60]Протокол команд'!A:Z,14,FALSE))</f>
        <v/>
      </c>
      <c r="AU194" s="1315"/>
      <c r="AV194" s="1315"/>
      <c r="AW194" s="1315"/>
      <c r="AX194" s="1315"/>
      <c r="AY194" s="1315"/>
      <c r="AZ194" s="1315"/>
      <c r="BA194" s="1315"/>
      <c r="BB194" s="1315"/>
      <c r="BC194" s="1315"/>
      <c r="BD194" s="1315"/>
      <c r="BE194" s="1315"/>
      <c r="BF194" s="1315"/>
      <c r="BG194" s="1315"/>
      <c r="BH194" s="1315"/>
      <c r="BI194" s="1315"/>
      <c r="BJ194" s="1315"/>
      <c r="BK194" s="1315"/>
      <c r="BL194" s="1315"/>
      <c r="BM194" s="1315"/>
      <c r="BN194" s="1315"/>
      <c r="BO194" s="1315"/>
      <c r="BP194" s="1315"/>
      <c r="BQ194" s="1315"/>
      <c r="BR194" s="1315"/>
      <c r="BS194" s="1315"/>
      <c r="BT194" s="1315"/>
      <c r="BU194" s="1315"/>
      <c r="BV194" s="1315"/>
      <c r="BW194" s="1315"/>
      <c r="BX194" s="1315"/>
      <c r="BY194" s="1315"/>
      <c r="BZ194" s="1315"/>
      <c r="CA194" s="1315"/>
      <c r="CB194" s="1316"/>
      <c r="CC194" s="1254" t="str">
        <f>IF(O196="","",SUM(AF196:AF201))</f>
        <v/>
      </c>
      <c r="CD194" s="1256" t="str">
        <f>IF(CC194="","","-")</f>
        <v/>
      </c>
      <c r="CE194" s="1258" t="str">
        <f>IF(O196="","",SUM(AG196:AG201))</f>
        <v/>
      </c>
      <c r="CP194" s="32"/>
      <c r="CQ194" s="32"/>
    </row>
    <row r="195" spans="1:95" s="31" customFormat="1" ht="13.5" customHeight="1" x14ac:dyDescent="0.2">
      <c r="A195" s="40"/>
      <c r="B195" s="40"/>
      <c r="C195" s="1226"/>
      <c r="D195" s="1229" t="str">
        <f>IF(A195="","",VLOOKUP(A195,СписокКМ!D:I,2,FALSE))</f>
        <v/>
      </c>
      <c r="E195" s="1230" t="str">
        <f>IF(B195="","",VLOOKUP(B195,СписокКМ!E:J,2,FALSE))</f>
        <v/>
      </c>
      <c r="F195" s="1233" t="str">
        <f>IF(C195="","",VLOOKUP(C195,СписокКМ!F:K,2,FALSE))</f>
        <v/>
      </c>
      <c r="G195" s="1234" t="str">
        <f>IF(D195="","",VLOOKUP(D195,СписокКМ!G:L,2,FALSE))</f>
        <v/>
      </c>
      <c r="H195" s="41"/>
      <c r="I195" s="1236"/>
      <c r="J195" s="1236"/>
      <c r="K195" s="1236"/>
      <c r="L195" s="1236"/>
      <c r="M195" s="1236"/>
      <c r="N195" s="42"/>
      <c r="O195" s="1239"/>
      <c r="P195" s="1240"/>
      <c r="Q195" s="1240"/>
      <c r="R195" s="1240"/>
      <c r="S195" s="1240"/>
      <c r="T195" s="1260" t="s">
        <v>8</v>
      </c>
      <c r="U195" s="1261"/>
      <c r="V195" s="1261"/>
      <c r="W195" s="1261"/>
      <c r="X195" s="1261"/>
      <c r="Y195" s="1261"/>
      <c r="Z195" s="1261"/>
      <c r="AA195" s="1261"/>
      <c r="AB195" s="1261"/>
      <c r="AC195" s="1261"/>
      <c r="AD195" s="1261"/>
      <c r="AE195" s="1261"/>
      <c r="AF195" s="1261"/>
      <c r="AG195" s="1262"/>
      <c r="AH195" s="1261" t="s">
        <v>9</v>
      </c>
      <c r="AI195" s="1261"/>
      <c r="AJ195" s="1261"/>
      <c r="AK195" s="1261"/>
      <c r="AL195" s="1261"/>
      <c r="AM195" s="1261"/>
      <c r="AN195" s="1261"/>
      <c r="AO195" s="1261"/>
      <c r="AP195" s="1261"/>
      <c r="AQ195" s="1261"/>
      <c r="AR195" s="1261"/>
      <c r="AS195" s="1262"/>
      <c r="AT195" s="1263" t="s">
        <v>10</v>
      </c>
      <c r="AU195" s="1263"/>
      <c r="AV195" s="1263"/>
      <c r="AW195" s="1263"/>
      <c r="AX195" s="1263"/>
      <c r="AY195" s="1263"/>
      <c r="AZ195" s="1263"/>
      <c r="BA195" s="1263" t="s">
        <v>11</v>
      </c>
      <c r="BB195" s="1263"/>
      <c r="BC195" s="1263"/>
      <c r="BD195" s="1263"/>
      <c r="BE195" s="1263"/>
      <c r="BF195" s="1263"/>
      <c r="BG195" s="1263"/>
      <c r="BH195" s="1263" t="s">
        <v>12</v>
      </c>
      <c r="BI195" s="1263"/>
      <c r="BJ195" s="1263"/>
      <c r="BK195" s="1263"/>
      <c r="BL195" s="1263"/>
      <c r="BM195" s="1263"/>
      <c r="BN195" s="1263"/>
      <c r="BO195" s="1263" t="s">
        <v>13</v>
      </c>
      <c r="BP195" s="1263"/>
      <c r="BQ195" s="1263"/>
      <c r="BR195" s="1263"/>
      <c r="BS195" s="1263"/>
      <c r="BT195" s="1263"/>
      <c r="BU195" s="1263"/>
      <c r="BV195" s="1263" t="s">
        <v>14</v>
      </c>
      <c r="BW195" s="1263"/>
      <c r="BX195" s="1263"/>
      <c r="BY195" s="1263"/>
      <c r="BZ195" s="1263"/>
      <c r="CA195" s="1263"/>
      <c r="CB195" s="1263"/>
      <c r="CC195" s="1255"/>
      <c r="CD195" s="1257"/>
      <c r="CE195" s="1259"/>
      <c r="CP195" s="32"/>
      <c r="CQ195" s="32"/>
    </row>
    <row r="196" spans="1:95" s="31" customFormat="1" ht="15" customHeight="1" x14ac:dyDescent="0.2">
      <c r="A196" s="43"/>
      <c r="B196" s="44"/>
      <c r="C196" s="580">
        <v>1</v>
      </c>
      <c r="D196" s="46" t="str">
        <f>IF(A196="","",VLOOKUP(A196,СписокКМ!D:I,2,FALSE))</f>
        <v/>
      </c>
      <c r="E196" s="47"/>
      <c r="F196" s="48" t="str">
        <f>IF(B196="","",VLOOKUP(B196,СписокКМ!D:I,2,FALSE))</f>
        <v/>
      </c>
      <c r="G196" s="49"/>
      <c r="H196" s="50"/>
      <c r="I196" s="51"/>
      <c r="J196" s="51"/>
      <c r="K196" s="51"/>
      <c r="L196" s="51"/>
      <c r="M196" s="51"/>
      <c r="N196" s="52"/>
      <c r="O196" s="53" t="str">
        <f>IF(I196="","",IF(I196="0",1000,IF(I196="-0",-1000,I196*1)))</f>
        <v/>
      </c>
      <c r="P196" s="53" t="str">
        <f t="shared" ref="P196:S197" si="123">IF(J196="","",IF(J196="0",1000,IF(J196="-0",-1000,J196*1)))</f>
        <v/>
      </c>
      <c r="Q196" s="53" t="str">
        <f t="shared" si="123"/>
        <v/>
      </c>
      <c r="R196" s="53" t="str">
        <f t="shared" si="123"/>
        <v/>
      </c>
      <c r="S196" s="54" t="str">
        <f t="shared" si="123"/>
        <v/>
      </c>
      <c r="T196" s="55" t="str">
        <f t="shared" ref="T196:X197" si="124">IF(O196="","",IF(O196&gt;0,1,0))</f>
        <v/>
      </c>
      <c r="U196" s="56" t="str">
        <f t="shared" si="124"/>
        <v/>
      </c>
      <c r="V196" s="56" t="str">
        <f t="shared" si="124"/>
        <v/>
      </c>
      <c r="W196" s="56" t="str">
        <f t="shared" si="124"/>
        <v/>
      </c>
      <c r="X196" s="56" t="str">
        <f t="shared" si="124"/>
        <v/>
      </c>
      <c r="Y196" s="57" t="str">
        <f t="shared" ref="Y196:AC197" si="125">IF(O196="","",IF(O196&lt;0,1,0))</f>
        <v/>
      </c>
      <c r="Z196" s="57" t="str">
        <f t="shared" si="125"/>
        <v/>
      </c>
      <c r="AA196" s="57" t="str">
        <f t="shared" si="125"/>
        <v/>
      </c>
      <c r="AB196" s="57" t="str">
        <f t="shared" si="125"/>
        <v/>
      </c>
      <c r="AC196" s="57" t="str">
        <f t="shared" si="125"/>
        <v/>
      </c>
      <c r="AD196" s="58" t="str">
        <f>IF(CC196="","",IF(CC196&gt;CE196,1,-1))</f>
        <v/>
      </c>
      <c r="AE196" s="58" t="str">
        <f>IF(CC196="","",IF(CC196&lt;CE196,1,-1))</f>
        <v/>
      </c>
      <c r="AF196" s="59">
        <f>IF(CC196&gt;CE196,1,0)</f>
        <v>0</v>
      </c>
      <c r="AG196" s="60">
        <f>IF(CE196&gt;CC196,1,0)</f>
        <v>0</v>
      </c>
      <c r="AH196" s="61" t="str">
        <f>IF(O196="","",AX196*1)</f>
        <v/>
      </c>
      <c r="AI196" s="62" t="str">
        <f>IF(P196="","",BE196*1)</f>
        <v/>
      </c>
      <c r="AJ196" s="62" t="str">
        <f>IF(Q196="","",BL196*1)</f>
        <v/>
      </c>
      <c r="AK196" s="62" t="str">
        <f>IF(R196="","",BS196*1)</f>
        <v/>
      </c>
      <c r="AL196" s="62" t="str">
        <f>IF(S196="","",BZ196*1)</f>
        <v/>
      </c>
      <c r="AM196" s="63" t="str">
        <f>IF(O196="","",AZ196*1)</f>
        <v/>
      </c>
      <c r="AN196" s="63" t="str">
        <f>IF(P196="","",BG196*1)</f>
        <v/>
      </c>
      <c r="AO196" s="63" t="str">
        <f>IF(Q196="","",BN196*1)</f>
        <v/>
      </c>
      <c r="AP196" s="63" t="str">
        <f>IF(R196="","",BU196*1)</f>
        <v/>
      </c>
      <c r="AQ196" s="63" t="str">
        <f>IF(S196="","",CB196*1)</f>
        <v/>
      </c>
      <c r="AR196" s="64">
        <f>SUM(AH196:AL196)</f>
        <v>0</v>
      </c>
      <c r="AS196" s="65">
        <f>SUM(AM196:AQ196)</f>
        <v>0</v>
      </c>
      <c r="AT196" s="66">
        <f>IF(O196=1000,11,IF(O196=-1000,0,IF(O196&gt;0,11,IF(O196&lt;0,(-O196),"0"))))</f>
        <v>11</v>
      </c>
      <c r="AU196" s="67" t="str">
        <f>IF(O196=1000,0,IF(O196=-1000,11,IF(O196&lt;-9,-(O196-2),IF(O196&gt;0,(O196),"0"))))</f>
        <v/>
      </c>
      <c r="AV196" s="66" t="e">
        <f>IF(O196=1000,11,IF(O196=-1000,0,IF(O196&lt;9,11,IF(O196&gt;9,(O196+2),"0"))))</f>
        <v>#VALUE!</v>
      </c>
      <c r="AW196" s="67" t="str">
        <f>IF(O196=1000,0,IF(O196=-1000,11,IF(O196&lt;0,11,IF(O196&gt;0,(O196),"0"))))</f>
        <v/>
      </c>
      <c r="AX196" s="68" t="str">
        <f>IF(O196="","",IF(O196&gt;9,AV196,AT196))</f>
        <v/>
      </c>
      <c r="AY196" s="69" t="str">
        <f>IF(O196="","","-")</f>
        <v/>
      </c>
      <c r="AZ196" s="70" t="str">
        <f>IF(O196="","",IF(O196&lt;-9,AU196,AW196))</f>
        <v/>
      </c>
      <c r="BA196" s="66" t="e">
        <f>IF(P196=1000,11,IF(P196=-1000,0,IF(P196&gt;9,(P196+2),IF(P196&lt;0,(-P196),"0"))))</f>
        <v>#VALUE!</v>
      </c>
      <c r="BB196" s="67" t="str">
        <f>IF(P196=1000,0,IF(P196=-1000,11,IF(P196&lt;-9,-(P196-2),IF(P196&gt;0,(P196),"0"))))</f>
        <v/>
      </c>
      <c r="BC196" s="67">
        <f>IF(P196=1000,11,IF(P196=-1000,0,IF(P196&gt;0,11,IF(P196&lt;0,(-P196),"0"))))</f>
        <v>11</v>
      </c>
      <c r="BD196" s="67" t="str">
        <f>IF(P196=1000,0,IF(P196=-1000,11,IF(P196&lt;0,11,IF(P196&gt;0,(P196),"0"))))</f>
        <v/>
      </c>
      <c r="BE196" s="68" t="str">
        <f>IF(P196="","",IF(P196&gt;9,BA196,BC196))</f>
        <v/>
      </c>
      <c r="BF196" s="69" t="str">
        <f>IF(P196="","","-")</f>
        <v/>
      </c>
      <c r="BG196" s="70" t="str">
        <f>IF(P196="","",IF(P196&lt;-9,BB196,BD196))</f>
        <v/>
      </c>
      <c r="BH196" s="66" t="e">
        <f>IF(Q196=1000,11,IF(Q196=-1000,0,IF(Q196&gt;9,(Q196+2),IF(Q196&lt;0,(-Q196),"0"))))</f>
        <v>#VALUE!</v>
      </c>
      <c r="BI196" s="67" t="str">
        <f>IF(Q196=1000,0,IF(Q196=-1000,11,IF(Q196&lt;-9,-(Q196-2),IF(Q196&gt;0,(Q196),"0"))))</f>
        <v/>
      </c>
      <c r="BJ196" s="67">
        <f>IF(Q196=1000,11,IF(Q196=-1000,0,IF(Q196&gt;0,11,IF(Q196&lt;0,(-Q196),"0"))))</f>
        <v>11</v>
      </c>
      <c r="BK196" s="67" t="str">
        <f>IF(Q196=1000,0,IF(Q196=-1000,11,IF(Q196&lt;0,11,IF(Q196&gt;0,(Q196),"0"))))</f>
        <v/>
      </c>
      <c r="BL196" s="68" t="str">
        <f>IF(Q196="","",IF(Q196&gt;9,BH196,BJ196))</f>
        <v/>
      </c>
      <c r="BM196" s="69" t="str">
        <f>IF(Q196="","","-")</f>
        <v/>
      </c>
      <c r="BN196" s="70" t="str">
        <f>IF(Q196="","",IF(Q196&lt;-9,BI196,BK196))</f>
        <v/>
      </c>
      <c r="BO196" s="67" t="e">
        <f>IF(R196=1000,11,IF(R196=-1000,0,IF(R196&gt;9,(R196+2),IF(R196&lt;0,(-R196),"0"))))</f>
        <v>#VALUE!</v>
      </c>
      <c r="BP196" s="67" t="str">
        <f>IF(R196=1000,0,IF(R196=-1000,11,IF(R196&lt;-9,-(R196-2),IF(R196&gt;0,(R196),"0"))))</f>
        <v/>
      </c>
      <c r="BQ196" s="67">
        <f>IF(R196=1000,11,IF(R196=-1000,0,IF(R196&gt;0,11,IF(R196&lt;0,(-R196),"0"))))</f>
        <v>11</v>
      </c>
      <c r="BR196" s="67" t="str">
        <f>IF(R196=1000,0,IF(R196=-1000,11,IF(R196&lt;0,11,IF(R196&gt;0,(R196),"0"))))</f>
        <v/>
      </c>
      <c r="BS196" s="68" t="str">
        <f>IF(R196="","",IF(R196&gt;9,BO196,BQ196))</f>
        <v/>
      </c>
      <c r="BT196" s="69" t="str">
        <f>IF(R196="","","-")</f>
        <v/>
      </c>
      <c r="BU196" s="70" t="str">
        <f>IF(R196="","",IF(R196&lt;-9,BP196,BR196))</f>
        <v/>
      </c>
      <c r="BV196" s="67" t="e">
        <f>IF(S196=1000,11,IF(S196=-1000,0,IF(S196&gt;9,(S196+2),IF(S196&lt;0,(-S196),"0"))))</f>
        <v>#VALUE!</v>
      </c>
      <c r="BW196" s="67" t="str">
        <f>IF(S196=1000,0,IF(S196=-1000,11,IF(S196&lt;-9,-(S196-2),IF(S196&gt;0,(S196),"0"))))</f>
        <v/>
      </c>
      <c r="BX196" s="67">
        <f>IF(S196=1000,11,IF(S196=-1000,0,IF(S196&gt;0,11,IF(S196&lt;0,(-S196),"0"))))</f>
        <v>11</v>
      </c>
      <c r="BY196" s="71" t="str">
        <f>IF(S196=1000,0,IF(S196=-1000,11,IF(S196&lt;0,11,IF(S196&gt;0,(S196),"0"))))</f>
        <v/>
      </c>
      <c r="BZ196" s="68" t="str">
        <f>IF(S196="","",IF(S196&gt;9,BV196,BX196))</f>
        <v/>
      </c>
      <c r="CA196" s="69" t="str">
        <f>IF(S196="","","-")</f>
        <v/>
      </c>
      <c r="CB196" s="70" t="str">
        <f>IF(S196="","",IF(S196&lt;-9,BW196,BY196))</f>
        <v/>
      </c>
      <c r="CC196" s="72" t="str">
        <f>IF(O196="","",SUM(T196:X196))</f>
        <v/>
      </c>
      <c r="CD196" s="73" t="str">
        <f>IF(CC196="","","-")</f>
        <v/>
      </c>
      <c r="CE196" s="74" t="str">
        <f>IF(O196="","",SUM(Y196:AC196))</f>
        <v/>
      </c>
      <c r="CP196" s="32"/>
      <c r="CQ196" s="32"/>
    </row>
    <row r="197" spans="1:95" s="31" customFormat="1" ht="15" customHeight="1" x14ac:dyDescent="0.2">
      <c r="A197" s="43"/>
      <c r="B197" s="44"/>
      <c r="C197" s="75">
        <v>2</v>
      </c>
      <c r="D197" s="76" t="str">
        <f>IF(A197="","",VLOOKUP(A197,СписокКМ!D:I,2,FALSE))</f>
        <v/>
      </c>
      <c r="E197" s="47"/>
      <c r="F197" s="77" t="str">
        <f>IF(B197="","",VLOOKUP(B197,СписокКМ!D:I,2,FALSE))</f>
        <v/>
      </c>
      <c r="G197" s="49"/>
      <c r="H197" s="41"/>
      <c r="I197" s="581"/>
      <c r="J197" s="581"/>
      <c r="K197" s="581"/>
      <c r="L197" s="581"/>
      <c r="M197" s="51"/>
      <c r="N197" s="42"/>
      <c r="O197" s="79" t="str">
        <f>IF(I197="","",IF(I197="0",1000,IF(I197="-0",-1000,I197*1)))</f>
        <v/>
      </c>
      <c r="P197" s="79" t="str">
        <f t="shared" si="123"/>
        <v/>
      </c>
      <c r="Q197" s="79" t="str">
        <f t="shared" si="123"/>
        <v/>
      </c>
      <c r="R197" s="79" t="str">
        <f t="shared" si="123"/>
        <v/>
      </c>
      <c r="S197" s="80" t="str">
        <f t="shared" si="123"/>
        <v/>
      </c>
      <c r="T197" s="55" t="str">
        <f t="shared" si="124"/>
        <v/>
      </c>
      <c r="U197" s="56" t="str">
        <f t="shared" si="124"/>
        <v/>
      </c>
      <c r="V197" s="56" t="str">
        <f t="shared" si="124"/>
        <v/>
      </c>
      <c r="W197" s="56" t="str">
        <f t="shared" si="124"/>
        <v/>
      </c>
      <c r="X197" s="56" t="str">
        <f t="shared" si="124"/>
        <v/>
      </c>
      <c r="Y197" s="57" t="str">
        <f t="shared" si="125"/>
        <v/>
      </c>
      <c r="Z197" s="57" t="str">
        <f t="shared" si="125"/>
        <v/>
      </c>
      <c r="AA197" s="57" t="str">
        <f t="shared" si="125"/>
        <v/>
      </c>
      <c r="AB197" s="57" t="str">
        <f t="shared" si="125"/>
        <v/>
      </c>
      <c r="AC197" s="57" t="str">
        <f t="shared" si="125"/>
        <v/>
      </c>
      <c r="AD197" s="58" t="str">
        <f>IF(CC197="","",IF(CC197&gt;CE197,1,-1))</f>
        <v/>
      </c>
      <c r="AE197" s="58" t="str">
        <f>IF(CC197="","",IF(CC197&lt;CE197,1,-1))</f>
        <v/>
      </c>
      <c r="AF197" s="59">
        <f>IF(CC197&gt;CE197,1,0)</f>
        <v>0</v>
      </c>
      <c r="AG197" s="60">
        <f>IF(CE197&gt;CC197,1,0)</f>
        <v>0</v>
      </c>
      <c r="AH197" s="81" t="str">
        <f>IF(O197="","",AX197*1)</f>
        <v/>
      </c>
      <c r="AI197" s="584" t="str">
        <f>IF(P197="","",BE197*1)</f>
        <v/>
      </c>
      <c r="AJ197" s="584" t="str">
        <f>IF(Q197="","",BL197*1)</f>
        <v/>
      </c>
      <c r="AK197" s="584" t="str">
        <f>IF(R197="","",BS197*1)</f>
        <v/>
      </c>
      <c r="AL197" s="584" t="str">
        <f>IF(S197="","",BZ197*1)</f>
        <v/>
      </c>
      <c r="AM197" s="594" t="str">
        <f>IF(O197="","",AZ197*1)</f>
        <v/>
      </c>
      <c r="AN197" s="594" t="str">
        <f>IF(P197="","",BG197*1)</f>
        <v/>
      </c>
      <c r="AO197" s="594" t="str">
        <f>IF(Q197="","",BN197*1)</f>
        <v/>
      </c>
      <c r="AP197" s="594" t="str">
        <f>IF(R197="","",BU197*1)</f>
        <v/>
      </c>
      <c r="AQ197" s="594" t="str">
        <f>IF(S197="","",CB197*1)</f>
        <v/>
      </c>
      <c r="AR197" s="64">
        <f>SUM(AH197:AL197)</f>
        <v>0</v>
      </c>
      <c r="AS197" s="65">
        <f>SUM(AM197:AQ197)</f>
        <v>0</v>
      </c>
      <c r="AT197" s="66">
        <f>IF(O197=1000,11,IF(O197=-1000,0,IF(O197&gt;0,11,IF(O197&lt;0,(-O197),"0"))))</f>
        <v>11</v>
      </c>
      <c r="AU197" s="67" t="str">
        <f>IF(O197=1000,0,IF(O197=-1000,11,IF(O197&lt;-9,-(O197-2),IF(O197&gt;0,(O197),"0"))))</f>
        <v/>
      </c>
      <c r="AV197" s="66" t="e">
        <f>IF(O197=1000,11,IF(O197=-1000,0,IF(O197&gt;9,(O197+2),IF(O197&lt;0,(-O197),"0"))))</f>
        <v>#VALUE!</v>
      </c>
      <c r="AW197" s="67" t="str">
        <f>IF(O197=1000,0,IF(O197=-1000,11,IF(O197&lt;0,11,IF(O197&gt;0,(O197),"0"))))</f>
        <v/>
      </c>
      <c r="AX197" s="593" t="str">
        <f>IF(O197="","",IF(O197&gt;9,AV197,AT197))</f>
        <v/>
      </c>
      <c r="AY197" s="590" t="str">
        <f>IF(O197="","","-")</f>
        <v/>
      </c>
      <c r="AZ197" s="591" t="str">
        <f>IF(O197="","",IF(O197&lt;-9,AU197,AW197))</f>
        <v/>
      </c>
      <c r="BA197" s="66" t="e">
        <f>IF(P197=1000,11,IF(P197=-1000,0,IF(P197&gt;9,(P197+2),IF(P197&lt;0,(-P197),"0"))))</f>
        <v>#VALUE!</v>
      </c>
      <c r="BB197" s="67" t="str">
        <f>IF(P197=1000,0,IF(P197=-1000,11,IF(P197&lt;-9,-(P197-2),IF(P197&gt;0,(P197),"0"))))</f>
        <v/>
      </c>
      <c r="BC197" s="67">
        <f>IF(P197=1000,11,IF(P197=-1000,0,IF(P197&gt;0,11,IF(P197&lt;0,(-P197),"0"))))</f>
        <v>11</v>
      </c>
      <c r="BD197" s="67" t="str">
        <f>IF(P197=1000,0,IF(P197=-1000,11,IF(P197&lt;0,11,IF(P197&gt;0,(P197),"0"))))</f>
        <v/>
      </c>
      <c r="BE197" s="593" t="str">
        <f>IF(P197="","",IF(P197&gt;9,BA197,BC197))</f>
        <v/>
      </c>
      <c r="BF197" s="590" t="str">
        <f>IF(P197="","","-")</f>
        <v/>
      </c>
      <c r="BG197" s="591" t="str">
        <f>IF(P197="","",IF(P197&lt;-9,BB197,BD197))</f>
        <v/>
      </c>
      <c r="BH197" s="66" t="e">
        <f>IF(Q197=1000,11,IF(Q197=-1000,0,IF(Q197&gt;9,(Q197+2),IF(Q197&lt;0,(-Q197),"0"))))</f>
        <v>#VALUE!</v>
      </c>
      <c r="BI197" s="67" t="str">
        <f>IF(Q197=1000,0,IF(Q197=-1000,11,IF(Q197&lt;-9,-(Q197-2),IF(Q197&gt;0,(Q197),"0"))))</f>
        <v/>
      </c>
      <c r="BJ197" s="67">
        <f>IF(Q197=1000,11,IF(Q197=-1000,0,IF(Q197&gt;0,11,IF(Q197&lt;0,(-Q197),"0"))))</f>
        <v>11</v>
      </c>
      <c r="BK197" s="67" t="str">
        <f>IF(Q197=1000,0,IF(Q197=-1000,11,IF(Q197&lt;0,11,IF(Q197&gt;0,(Q197),"0"))))</f>
        <v/>
      </c>
      <c r="BL197" s="593" t="str">
        <f>IF(Q197="","",IF(Q197&gt;9,BH197,BJ197))</f>
        <v/>
      </c>
      <c r="BM197" s="590" t="str">
        <f>IF(Q197="","","-")</f>
        <v/>
      </c>
      <c r="BN197" s="591" t="str">
        <f>IF(Q197="","",IF(Q197&lt;-9,BI197,BK197))</f>
        <v/>
      </c>
      <c r="BO197" s="67" t="e">
        <f>IF(R197=1000,11,IF(R197=-1000,0,IF(R197&gt;9,(R197+2),IF(R197&lt;0,(-R197),"0"))))</f>
        <v>#VALUE!</v>
      </c>
      <c r="BP197" s="67" t="str">
        <f>IF(R197=1000,0,IF(R197=-1000,11,IF(R197&lt;-9,-(R197-2),IF(R197&gt;0,(R197),"0"))))</f>
        <v/>
      </c>
      <c r="BQ197" s="67">
        <f>IF(R197=1000,11,IF(R197=-1000,0,IF(R197&gt;0,11,IF(R197&lt;0,(-R197),"0"))))</f>
        <v>11</v>
      </c>
      <c r="BR197" s="67" t="str">
        <f>IF(R197=1000,0,IF(R197=-1000,11,IF(R197&lt;0,11,IF(R197&gt;0,(R197),"0"))))</f>
        <v/>
      </c>
      <c r="BS197" s="593" t="str">
        <f>IF(R197="","",IF(R197&gt;9,BO197,BQ197))</f>
        <v/>
      </c>
      <c r="BT197" s="590" t="str">
        <f>IF(R197="","","-")</f>
        <v/>
      </c>
      <c r="BU197" s="591" t="str">
        <f>IF(R197="","",IF(R197&lt;-9,BP197,BR197))</f>
        <v/>
      </c>
      <c r="BV197" s="67" t="e">
        <f>IF(S197=1000,11,IF(S197=-1000,0,IF(S197&gt;9,(S197+2),IF(S197&lt;0,(-S197),"0"))))</f>
        <v>#VALUE!</v>
      </c>
      <c r="BW197" s="67" t="str">
        <f>IF(S197=1000,0,IF(S197=-1000,11,IF(S197&lt;-9,-(S197-2),IF(S197&gt;0,(S197),"0"))))</f>
        <v/>
      </c>
      <c r="BX197" s="67">
        <f>IF(S197=1000,11,IF(S197=-1000,0,IF(S197&gt;0,11,IF(S197&lt;0,(-S197),"0"))))</f>
        <v>11</v>
      </c>
      <c r="BY197" s="71" t="str">
        <f>IF(S197=1000,0,IF(S197=-1000,11,IF(S197&lt;0,11,IF(S197&gt;0,(S197),"0"))))</f>
        <v/>
      </c>
      <c r="BZ197" s="593" t="str">
        <f>IF(S197="","",IF(S197&gt;9,BV197,BX197))</f>
        <v/>
      </c>
      <c r="CA197" s="590" t="str">
        <f>IF(S197="","","-")</f>
        <v/>
      </c>
      <c r="CB197" s="591" t="str">
        <f>IF(S197="","",IF(S197&lt;-9,BW197,BY197))</f>
        <v/>
      </c>
      <c r="CC197" s="596" t="str">
        <f>IF(O197="","",SUM(T197:X197))</f>
        <v/>
      </c>
      <c r="CD197" s="582" t="str">
        <f>IF(CC197="","","-")</f>
        <v/>
      </c>
      <c r="CE197" s="597" t="str">
        <f>IF(O197="","",SUM(Y197:AC197))</f>
        <v/>
      </c>
      <c r="CP197" s="32"/>
      <c r="CQ197" s="32"/>
    </row>
    <row r="198" spans="1:95" s="31" customFormat="1" ht="15" customHeight="1" x14ac:dyDescent="0.2">
      <c r="A198" s="43"/>
      <c r="B198" s="44"/>
      <c r="C198" s="1250">
        <v>3</v>
      </c>
      <c r="D198" s="76" t="str">
        <f>IF(A198="","",VLOOKUP(A198,СписокКМ!D:I,2,FALSE))</f>
        <v/>
      </c>
      <c r="E198" s="47"/>
      <c r="F198" s="77" t="str">
        <f>IF(B198="","",VLOOKUP(B198,СписокКМ!D:I,2,FALSE))</f>
        <v/>
      </c>
      <c r="G198" s="49"/>
      <c r="H198" s="41"/>
      <c r="I198" s="1252"/>
      <c r="J198" s="1252"/>
      <c r="K198" s="1252"/>
      <c r="L198" s="1252"/>
      <c r="M198" s="1252"/>
      <c r="N198" s="42"/>
      <c r="O198" s="1244" t="str">
        <f>IF(I198="","",IF(I198="0",1000,IF(I198="-0",-1000,I198*1)))</f>
        <v/>
      </c>
      <c r="P198" s="1244" t="str">
        <f>IF(J198="","",IF(J198="0",1000,IF(J198="-0",-1000,J198*1)))</f>
        <v/>
      </c>
      <c r="Q198" s="1244" t="str">
        <f>IF(K198="","",IF(K198="0",1000,IF(K198="-0",-1000,K198*1)))</f>
        <v/>
      </c>
      <c r="R198" s="1244" t="str">
        <f>IF(L199="","",IF(L199="0",1000,IF(L199="-0",-1000,L199*1)))</f>
        <v/>
      </c>
      <c r="S198" s="1246" t="str">
        <f>IF(M199="","",IF(M199="0",1000,IF(M199="-0",-1000,M199*1)))</f>
        <v/>
      </c>
      <c r="T198" s="1248" t="str">
        <f>IF(O198="","",IF(O198&gt;0,1,0))</f>
        <v/>
      </c>
      <c r="U198" s="1284" t="str">
        <f>IF(P198="","",IF(P198&gt;0,1,0))</f>
        <v/>
      </c>
      <c r="V198" s="1284" t="str">
        <f>IF(Q198="","",IF(Q198&gt;0,1,0))</f>
        <v/>
      </c>
      <c r="W198" s="1284" t="str">
        <f>IF(R198="","",IF(R198&gt;0,1,0))</f>
        <v/>
      </c>
      <c r="X198" s="1284" t="str">
        <f>IF(S198="","",IF(S198&gt;0,1,0))</f>
        <v/>
      </c>
      <c r="Y198" s="1278" t="str">
        <f>IF(O198="","",IF(O198&lt;0,1,0))</f>
        <v/>
      </c>
      <c r="Z198" s="1278" t="str">
        <f>IF(P198="","",IF(P198&lt;0,1,0))</f>
        <v/>
      </c>
      <c r="AA198" s="1278" t="str">
        <f>IF(Q198="","",IF(Q198&lt;0,1,0))</f>
        <v/>
      </c>
      <c r="AB198" s="1278" t="str">
        <f>IF(R198="","",IF(R198&lt;0,1,0))</f>
        <v/>
      </c>
      <c r="AC198" s="1278" t="str">
        <f>IF(S198="","",IF(S198&lt;0,1,0))</f>
        <v/>
      </c>
      <c r="AD198" s="1280" t="str">
        <f>IF(CC198="","",IF(CC198&gt;CE198,1,-1))</f>
        <v/>
      </c>
      <c r="AE198" s="1280" t="str">
        <f>IF(CC198="","",IF(CC198&lt;CE198,1,-1))</f>
        <v/>
      </c>
      <c r="AF198" s="1282">
        <f>IF(CC198&gt;CE198,1,0)</f>
        <v>0</v>
      </c>
      <c r="AG198" s="1272">
        <f>IF(CE198&gt;CC198,1,0)</f>
        <v>0</v>
      </c>
      <c r="AH198" s="1274" t="str">
        <f>IF(O198="","",AX198*1)</f>
        <v/>
      </c>
      <c r="AI198" s="1276" t="str">
        <f>IF(P198="","",BE198*1)</f>
        <v/>
      </c>
      <c r="AJ198" s="1276" t="str">
        <f>IF(Q198="","",BL198*1)</f>
        <v/>
      </c>
      <c r="AK198" s="1276" t="str">
        <f>IF(R198="","",BS198*1)</f>
        <v/>
      </c>
      <c r="AL198" s="1276" t="str">
        <f>IF(S198="","",BZ198*1)</f>
        <v/>
      </c>
      <c r="AM198" s="1298" t="str">
        <f>IF(O198="","",AZ198*1)</f>
        <v/>
      </c>
      <c r="AN198" s="1298" t="str">
        <f>IF(P198="","",BG198*1)</f>
        <v/>
      </c>
      <c r="AO198" s="1298" t="str">
        <f>IF(Q198="","",BN198*1)</f>
        <v/>
      </c>
      <c r="AP198" s="1298" t="str">
        <f>IF(R198="","",BU198*1)</f>
        <v/>
      </c>
      <c r="AQ198" s="1298" t="str">
        <f>IF(S198="","",CB198*1)</f>
        <v/>
      </c>
      <c r="AR198" s="1300">
        <f>SUM(AH199:AL199)</f>
        <v>0</v>
      </c>
      <c r="AS198" s="1292">
        <f>SUM(AM199:AQ199)</f>
        <v>0</v>
      </c>
      <c r="AT198" s="1294">
        <f>IF(O198=1000,11,IF(O198=-1000,0,IF(O198&gt;0,11,IF(O198&lt;0,(-O198),"0"))))</f>
        <v>11</v>
      </c>
      <c r="AU198" s="1286" t="str">
        <f>IF(O198=1000,0,IF(O198=-1000,11,IF(O198&lt;-9,-(O198-2),IF(O198&gt;0,(O198),"0"))))</f>
        <v/>
      </c>
      <c r="AV198" s="1286" t="e">
        <f>IF(O198=1000,11,IF(O198=-1000,0,IF(O198&gt;9,(O198+2),IF(O198&lt;0,(-O198),"0"))))</f>
        <v>#VALUE!</v>
      </c>
      <c r="AW198" s="1286" t="str">
        <f>IF(O198=1000,0,IF(O198=-1000,11,IF(O198&lt;0,11,IF(O198&gt;0,(O198),"0"))))</f>
        <v/>
      </c>
      <c r="AX198" s="1296" t="str">
        <f>IF(O198="","",IF(O198&gt;9,AV198,AT198))</f>
        <v/>
      </c>
      <c r="AY198" s="1288" t="str">
        <f>IF(O198="","","-")</f>
        <v/>
      </c>
      <c r="AZ198" s="1290" t="str">
        <f>IF(O198="","",IF(O198&lt;-9,AU198,AW198))</f>
        <v/>
      </c>
      <c r="BA198" s="1286" t="e">
        <f>IF(P198=1000,11,IF(P198=-1000,0,IF(P198&gt;9,(P198+2),IF(P198&lt;0,(-P198),"0"))))</f>
        <v>#VALUE!</v>
      </c>
      <c r="BB198" s="1286" t="str">
        <f>IF(P198=1000,0,IF(P198=-1000,11,IF(P198&lt;-9,-(P198-2),IF(P198&gt;0,(P198),"0"))))</f>
        <v/>
      </c>
      <c r="BC198" s="1286">
        <f>IF(P198=1000,11,IF(P198=-1000,0,IF(P198&gt;0,11,IF(P198&lt;0,(-P198),"0"))))</f>
        <v>11</v>
      </c>
      <c r="BD198" s="1286" t="str">
        <f>IF(P198=1000,0,IF(P198=-1000,11,IF(P198&lt;0,11,IF(P198&gt;0,(P198),"0"))))</f>
        <v/>
      </c>
      <c r="BE198" s="1296" t="str">
        <f>IF(P198="","",IF(P198&gt;9,BA198,BC198))</f>
        <v/>
      </c>
      <c r="BF198" s="1288" t="str">
        <f>IF(P198="","","-")</f>
        <v/>
      </c>
      <c r="BG198" s="1290" t="str">
        <f>IF(P198="","",IF(P198&lt;-9,BB198,BD198))</f>
        <v/>
      </c>
      <c r="BH198" s="1286" t="e">
        <f>IF(Q198=1000,11,IF(Q198=-1000,0,IF(Q198&gt;9,(Q198+2),IF(Q198&lt;0,(-Q198),"0"))))</f>
        <v>#VALUE!</v>
      </c>
      <c r="BI198" s="1286" t="str">
        <f>IF(Q198=1000,0,IF(Q198=-1000,11,IF(Q198&lt;-9,-(Q198-2),IF(Q198&gt;0,(Q198),"0"))))</f>
        <v/>
      </c>
      <c r="BJ198" s="1286">
        <f>IF(Q198=1000,11,IF(Q198=-1000,0,IF(Q198&gt;0,11,IF(Q198&lt;0,(-Q198),"0"))))</f>
        <v>11</v>
      </c>
      <c r="BK198" s="1286" t="str">
        <f>IF(Q198=1000,0,IF(Q198=-1000,11,IF(Q198&lt;0,11,IF(Q198&gt;0,(Q198),"0"))))</f>
        <v/>
      </c>
      <c r="BL198" s="1296" t="str">
        <f>IF(Q198="","",IF(Q198&gt;9,BH198,BJ198))</f>
        <v/>
      </c>
      <c r="BM198" s="1288" t="str">
        <f>IF(Q198="","","-")</f>
        <v/>
      </c>
      <c r="BN198" s="1290" t="str">
        <f>IF(Q198="","",IF(Q198&lt;-9,BI198,BK198))</f>
        <v/>
      </c>
      <c r="BO198" s="1286" t="e">
        <f>IF(R198=1000,11,IF(R198=-1000,0,IF(R198&gt;9,(R198+2),IF(R198&lt;0,(-R198),"0"))))</f>
        <v>#VALUE!</v>
      </c>
      <c r="BP198" s="1286" t="str">
        <f>IF(R198=1000,0,IF(R198=-1000,11,IF(R198&lt;-9,-(R198-2),IF(R198&gt;0,(R198),"0"))))</f>
        <v/>
      </c>
      <c r="BQ198" s="1286">
        <f>IF(R198=1000,11,IF(R198=-1000,0,IF(R198&gt;0,11,IF(R198&lt;0,(-R198),"0"))))</f>
        <v>11</v>
      </c>
      <c r="BR198" s="1286" t="str">
        <f>IF(R198=1000,0,IF(R198=-1000,11,IF(R198&lt;0,11,IF(R198&gt;0,(R198),"0"))))</f>
        <v/>
      </c>
      <c r="BS198" s="1296" t="str">
        <f>IF(R198="","",IF(R198&gt;9,BO198,BQ198))</f>
        <v/>
      </c>
      <c r="BT198" s="1288" t="str">
        <f>IF(R198="","","-")</f>
        <v/>
      </c>
      <c r="BU198" s="1290" t="str">
        <f>IF(R198="","",IF(R198&lt;-9,BP198,BR198))</f>
        <v/>
      </c>
      <c r="BV198" s="1286" t="e">
        <f>IF(S198=1000,11,IF(S198=-1000,0,IF(S198&gt;9,(S198+2),IF(S198&lt;0,(-S198),"0"))))</f>
        <v>#VALUE!</v>
      </c>
      <c r="BW198" s="1286" t="str">
        <f>IF(S198=1000,0,IF(S198=-1000,11,IF(S198&lt;-9,-(S198-2),IF(S198&gt;0,(S198),"0"))))</f>
        <v/>
      </c>
      <c r="BX198" s="1286">
        <f>IF(S198=1000,11,IF(S198=-1000,0,IF(S198&gt;0,11,IF(S198&lt;0,(-S198),"0"))))</f>
        <v>11</v>
      </c>
      <c r="BY198" s="1286" t="str">
        <f>IF(S198=1000,0,IF(S198=-1000,11,IF(S198&lt;0,11,IF(S198&gt;0,(S198),"0"))))</f>
        <v/>
      </c>
      <c r="BZ198" s="1296" t="str">
        <f>IF(S198="","",IF(S198&gt;9,BV198,BX198))</f>
        <v/>
      </c>
      <c r="CA198" s="1288" t="str">
        <f>IF(S198="","","-")</f>
        <v/>
      </c>
      <c r="CB198" s="1290" t="str">
        <f>IF(S198="","",IF(S198&lt;-9,BW198,BY198))</f>
        <v/>
      </c>
      <c r="CC198" s="1302" t="str">
        <f>IF(O198="","",SUM(T198:X199))</f>
        <v/>
      </c>
      <c r="CD198" s="1304" t="str">
        <f>IF(CC198="","","-")</f>
        <v/>
      </c>
      <c r="CE198" s="1306" t="str">
        <f>IF(O198="","",SUM(Y198:AC199))</f>
        <v/>
      </c>
      <c r="CP198" s="32"/>
      <c r="CQ198" s="32"/>
    </row>
    <row r="199" spans="1:95" s="31" customFormat="1" ht="15" customHeight="1" x14ac:dyDescent="0.2">
      <c r="A199" s="43"/>
      <c r="B199" s="44"/>
      <c r="C199" s="1251"/>
      <c r="D199" s="46" t="str">
        <f>IF(A199="","",VLOOKUP(A199,СписокКМ!D:I,2,FALSE))</f>
        <v/>
      </c>
      <c r="E199" s="47"/>
      <c r="F199" s="48" t="str">
        <f>IF(B199="","",VLOOKUP(B199,СписокКМ!D:I,2,FALSE))</f>
        <v/>
      </c>
      <c r="G199" s="49"/>
      <c r="H199" s="41"/>
      <c r="I199" s="1253"/>
      <c r="J199" s="1253"/>
      <c r="K199" s="1253"/>
      <c r="L199" s="1253"/>
      <c r="M199" s="1253"/>
      <c r="N199" s="42"/>
      <c r="O199" s="1245"/>
      <c r="P199" s="1245"/>
      <c r="Q199" s="1245"/>
      <c r="R199" s="1245"/>
      <c r="S199" s="1247"/>
      <c r="T199" s="1249"/>
      <c r="U199" s="1285"/>
      <c r="V199" s="1285"/>
      <c r="W199" s="1285"/>
      <c r="X199" s="1285"/>
      <c r="Y199" s="1279"/>
      <c r="Z199" s="1279"/>
      <c r="AA199" s="1279"/>
      <c r="AB199" s="1279"/>
      <c r="AC199" s="1279"/>
      <c r="AD199" s="1281"/>
      <c r="AE199" s="1281"/>
      <c r="AF199" s="1283"/>
      <c r="AG199" s="1273"/>
      <c r="AH199" s="1275"/>
      <c r="AI199" s="1277"/>
      <c r="AJ199" s="1277"/>
      <c r="AK199" s="1277"/>
      <c r="AL199" s="1277"/>
      <c r="AM199" s="1299"/>
      <c r="AN199" s="1299"/>
      <c r="AO199" s="1299"/>
      <c r="AP199" s="1299"/>
      <c r="AQ199" s="1299"/>
      <c r="AR199" s="1301"/>
      <c r="AS199" s="1293"/>
      <c r="AT199" s="1295"/>
      <c r="AU199" s="1287"/>
      <c r="AV199" s="1287"/>
      <c r="AW199" s="1287"/>
      <c r="AX199" s="1297"/>
      <c r="AY199" s="1289"/>
      <c r="AZ199" s="1291"/>
      <c r="BA199" s="1287"/>
      <c r="BB199" s="1287"/>
      <c r="BC199" s="1287"/>
      <c r="BD199" s="1287"/>
      <c r="BE199" s="1297"/>
      <c r="BF199" s="1289"/>
      <c r="BG199" s="1291"/>
      <c r="BH199" s="1287"/>
      <c r="BI199" s="1287"/>
      <c r="BJ199" s="1287"/>
      <c r="BK199" s="1287"/>
      <c r="BL199" s="1297"/>
      <c r="BM199" s="1289"/>
      <c r="BN199" s="1291"/>
      <c r="BO199" s="1287"/>
      <c r="BP199" s="1287"/>
      <c r="BQ199" s="1287"/>
      <c r="BR199" s="1287"/>
      <c r="BS199" s="1297"/>
      <c r="BT199" s="1289"/>
      <c r="BU199" s="1291"/>
      <c r="BV199" s="1287"/>
      <c r="BW199" s="1287"/>
      <c r="BX199" s="1287"/>
      <c r="BY199" s="1287"/>
      <c r="BZ199" s="1297"/>
      <c r="CA199" s="1289"/>
      <c r="CB199" s="1291"/>
      <c r="CC199" s="1303"/>
      <c r="CD199" s="1305"/>
      <c r="CE199" s="1307"/>
      <c r="CP199" s="32"/>
      <c r="CQ199" s="32"/>
    </row>
    <row r="200" spans="1:95" s="31" customFormat="1" ht="15" customHeight="1" x14ac:dyDescent="0.2">
      <c r="A200" s="99" t="str">
        <f>IF(A196="","",A196)</f>
        <v/>
      </c>
      <c r="B200" s="99" t="str">
        <f>IF(B196="","",B197)</f>
        <v/>
      </c>
      <c r="C200" s="75">
        <v>4</v>
      </c>
      <c r="D200" s="100" t="str">
        <f>IF(A200="","",VLOOKUP(A200,СписокКМ!D:I,2,FALSE))</f>
        <v/>
      </c>
      <c r="E200" s="101"/>
      <c r="F200" s="77" t="str">
        <f>IF(B200="","",VLOOKUP(B200,СписокКМ!D:I,2,FALSE))</f>
        <v/>
      </c>
      <c r="G200" s="102"/>
      <c r="H200" s="41"/>
      <c r="I200" s="581"/>
      <c r="J200" s="581"/>
      <c r="K200" s="581"/>
      <c r="L200" s="581"/>
      <c r="M200" s="581"/>
      <c r="N200" s="42"/>
      <c r="O200" s="79" t="str">
        <f>IF(I200="","",IF(I200="0",1000,IF(I200="-0",-1000,I200*1)))</f>
        <v/>
      </c>
      <c r="P200" s="79" t="str">
        <f t="shared" ref="P200:S201" si="126">IF(J200="","",IF(J200="0",1000,IF(J200="-0",-1000,J200*1)))</f>
        <v/>
      </c>
      <c r="Q200" s="79" t="str">
        <f t="shared" si="126"/>
        <v/>
      </c>
      <c r="R200" s="79" t="str">
        <f t="shared" si="126"/>
        <v/>
      </c>
      <c r="S200" s="80" t="str">
        <f t="shared" si="126"/>
        <v/>
      </c>
      <c r="T200" s="579" t="str">
        <f t="shared" ref="T200:X201" si="127">IF(O200="","",IF(O200&gt;0,1,0))</f>
        <v/>
      </c>
      <c r="U200" s="588" t="str">
        <f t="shared" si="127"/>
        <v/>
      </c>
      <c r="V200" s="588" t="str">
        <f t="shared" si="127"/>
        <v/>
      </c>
      <c r="W200" s="588" t="str">
        <f t="shared" si="127"/>
        <v/>
      </c>
      <c r="X200" s="588" t="str">
        <f t="shared" si="127"/>
        <v/>
      </c>
      <c r="Y200" s="585" t="str">
        <f t="shared" ref="Y200:AC201" si="128">IF(O200="","",IF(O200&lt;0,1,0))</f>
        <v/>
      </c>
      <c r="Z200" s="585" t="str">
        <f t="shared" si="128"/>
        <v/>
      </c>
      <c r="AA200" s="585" t="str">
        <f t="shared" si="128"/>
        <v/>
      </c>
      <c r="AB200" s="585" t="str">
        <f t="shared" si="128"/>
        <v/>
      </c>
      <c r="AC200" s="585" t="str">
        <f t="shared" si="128"/>
        <v/>
      </c>
      <c r="AD200" s="586" t="str">
        <f>IF(CC200="","",IF(CC200&gt;CE200,1,-1))</f>
        <v/>
      </c>
      <c r="AE200" s="586" t="str">
        <f>IF(CC200="","",IF(CC200&lt;CE200,1,-1))</f>
        <v/>
      </c>
      <c r="AF200" s="587">
        <f>IF(CC200&gt;CE200,1,0)</f>
        <v>0</v>
      </c>
      <c r="AG200" s="583">
        <f>IF(CE200&gt;CC200,1,0)</f>
        <v>0</v>
      </c>
      <c r="AH200" s="81" t="str">
        <f>IF(O200="","",AX200*1)</f>
        <v/>
      </c>
      <c r="AI200" s="584" t="str">
        <f>IF(P200="","",BE200*1)</f>
        <v/>
      </c>
      <c r="AJ200" s="584" t="str">
        <f>IF(Q200="","",BL200*1)</f>
        <v/>
      </c>
      <c r="AK200" s="584" t="str">
        <f>IF(R200="","",BS200*1)</f>
        <v/>
      </c>
      <c r="AL200" s="584" t="str">
        <f>IF(S200="","",BZ200*1)</f>
        <v/>
      </c>
      <c r="AM200" s="594" t="str">
        <f>IF(O200="","",AZ200*1)</f>
        <v/>
      </c>
      <c r="AN200" s="594" t="str">
        <f>IF(P200="","",BG200*1)</f>
        <v/>
      </c>
      <c r="AO200" s="594" t="str">
        <f>IF(Q200="","",BN200*1)</f>
        <v/>
      </c>
      <c r="AP200" s="594" t="str">
        <f>IF(R200="","",BU200*1)</f>
        <v/>
      </c>
      <c r="AQ200" s="594" t="str">
        <f>IF(S200="","",CB200*1)</f>
        <v/>
      </c>
      <c r="AR200" s="595">
        <f>SUM(AH200:AL200)</f>
        <v>0</v>
      </c>
      <c r="AS200" s="592">
        <f>SUM(AM200:AQ200)</f>
        <v>0</v>
      </c>
      <c r="AT200" s="111">
        <f>IF(O200=1000,11,IF(O200=-1000,0,IF(O200&gt;0,11,IF(O200&lt;0,(-O200),"0"))))</f>
        <v>11</v>
      </c>
      <c r="AU200" s="589" t="str">
        <f>IF(O200=1000,0,IF(O200=-1000,11,IF(O200&lt;-9,-(O200-2),IF(O200&gt;0,(O200),"0"))))</f>
        <v/>
      </c>
      <c r="AV200" s="111" t="e">
        <f>IF(O200=1000,11,IF(O200=-1000,0,IF(O200&gt;9,(O200+2),IF(O200&lt;0,(-O200),"0"))))</f>
        <v>#VALUE!</v>
      </c>
      <c r="AW200" s="589" t="str">
        <f>IF(O200=1000,0,IF(O200=-1000,11,IF(O200&lt;0,11,IF(O200&gt;0,(O200),"0"))))</f>
        <v/>
      </c>
      <c r="AX200" s="593" t="str">
        <f>IF(O200="","",IF(O200&gt;9,AV200,AT200))</f>
        <v/>
      </c>
      <c r="AY200" s="590" t="str">
        <f>IF(O200="","","-")</f>
        <v/>
      </c>
      <c r="AZ200" s="591" t="str">
        <f>IF(O200="","",IF(O200&lt;-9,AU200,AW200))</f>
        <v/>
      </c>
      <c r="BA200" s="111" t="e">
        <f>IF(P200=1000,11,IF(P200=-1000,0,IF(P200&gt;9,(P200+2),IF(P200&lt;0,(-P200),"0"))))</f>
        <v>#VALUE!</v>
      </c>
      <c r="BB200" s="589" t="str">
        <f>IF(P200=1000,0,IF(P200=-1000,11,IF(P200&lt;-9,-(P200-2),IF(P200&gt;0,(P200),"0"))))</f>
        <v/>
      </c>
      <c r="BC200" s="589">
        <f>IF(P200=1000,11,IF(P200=-1000,0,IF(P200&gt;0,11,IF(P200&lt;0,(-P200),"0"))))</f>
        <v>11</v>
      </c>
      <c r="BD200" s="589" t="str">
        <f>IF(P200=1000,0,IF(P200=-1000,11,IF(P200&lt;0,11,IF(P200&gt;0,(P200),"0"))))</f>
        <v/>
      </c>
      <c r="BE200" s="593" t="str">
        <f>IF(P200="","",IF(P200&gt;9,BA200,BC200))</f>
        <v/>
      </c>
      <c r="BF200" s="590" t="str">
        <f>IF(P200="","","-")</f>
        <v/>
      </c>
      <c r="BG200" s="591" t="str">
        <f>IF(P200="","",IF(P200&lt;-9,BB200,BD200))</f>
        <v/>
      </c>
      <c r="BH200" s="111" t="e">
        <f>IF(Q200=1000,11,IF(Q200=-1000,0,IF(Q200&gt;9,(Q200+2),IF(Q200&lt;0,(-Q200),"0"))))</f>
        <v>#VALUE!</v>
      </c>
      <c r="BI200" s="589" t="str">
        <f>IF(Q200=1000,0,IF(Q200=-1000,11,IF(Q200&lt;-9,-(Q200-2),IF(Q200&gt;0,(Q200),"0"))))</f>
        <v/>
      </c>
      <c r="BJ200" s="589">
        <f>IF(Q200=1000,11,IF(Q200=-1000,0,IF(Q200&gt;0,11,IF(Q200&lt;0,(-Q200),"0"))))</f>
        <v>11</v>
      </c>
      <c r="BK200" s="589" t="str">
        <f>IF(Q200=1000,0,IF(Q200=-1000,11,IF(Q200&lt;0,11,IF(Q200&gt;0,(Q200),"0"))))</f>
        <v/>
      </c>
      <c r="BL200" s="593" t="str">
        <f>IF(Q200="","",IF(Q200&gt;9,BH200,BJ200))</f>
        <v/>
      </c>
      <c r="BM200" s="590" t="str">
        <f>IF(Q200="","","-")</f>
        <v/>
      </c>
      <c r="BN200" s="591" t="str">
        <f>IF(Q200="","",IF(Q200&lt;-9,BI200,BK200))</f>
        <v/>
      </c>
      <c r="BO200" s="589" t="e">
        <f>IF(R200=1000,11,IF(R200=-1000,0,IF(R200&gt;9,(R200+2),IF(R200&lt;0,(-R200),"0"))))</f>
        <v>#VALUE!</v>
      </c>
      <c r="BP200" s="589" t="str">
        <f>IF(R200=1000,0,IF(R200=-1000,11,IF(R200&lt;-9,-(R200-2),IF(R200&gt;0,(R200),"0"))))</f>
        <v/>
      </c>
      <c r="BQ200" s="589">
        <f>IF(R200=1000,11,IF(R200=-1000,0,IF(R200&gt;0,11,IF(R200&lt;0,(-R200),"0"))))</f>
        <v>11</v>
      </c>
      <c r="BR200" s="589" t="str">
        <f>IF(R200=1000,0,IF(R200=-1000,11,IF(R200&lt;0,11,IF(R200&gt;0,(R200),"0"))))</f>
        <v/>
      </c>
      <c r="BS200" s="593" t="str">
        <f>IF(R200="","",IF(R200&gt;9,BO200,BQ200))</f>
        <v/>
      </c>
      <c r="BT200" s="590" t="str">
        <f>IF(R200="","","-")</f>
        <v/>
      </c>
      <c r="BU200" s="591" t="str">
        <f>IF(R200="","",IF(R200&lt;-9,BP200,BR200))</f>
        <v/>
      </c>
      <c r="BV200" s="589" t="e">
        <f>IF(S200=1000,11,IF(S200=-1000,0,IF(S200&gt;9,(S200+2),IF(S200&lt;0,(-S200),"0"))))</f>
        <v>#VALUE!</v>
      </c>
      <c r="BW200" s="589" t="str">
        <f>IF(S200=1000,0,IF(S200=-1000,11,IF(S200&lt;-9,-(S200-2),IF(S200&gt;0,(S200),"0"))))</f>
        <v/>
      </c>
      <c r="BX200" s="589">
        <f>IF(S200=1000,11,IF(S200=-1000,0,IF(S200&gt;0,11,IF(S200&lt;0,(-S200),"0"))))</f>
        <v>11</v>
      </c>
      <c r="BY200" s="113" t="str">
        <f>IF(S200=1000,0,IF(S200=-1000,11,IF(S200&lt;0,11,IF(S200&gt;0,(S200),"0"))))</f>
        <v/>
      </c>
      <c r="BZ200" s="593" t="str">
        <f>IF(S200="","",IF(S200&gt;9,BV200,BX200))</f>
        <v/>
      </c>
      <c r="CA200" s="590" t="str">
        <f>IF(S200="","","-")</f>
        <v/>
      </c>
      <c r="CB200" s="591" t="str">
        <f>IF(S200="","",IF(S200&lt;-9,BW200,BY200))</f>
        <v/>
      </c>
      <c r="CC200" s="596" t="str">
        <f>IF(O200="","",SUM(T200:X200))</f>
        <v/>
      </c>
      <c r="CD200" s="582" t="str">
        <f>IF(CC200="","","-")</f>
        <v/>
      </c>
      <c r="CE200" s="597" t="str">
        <f>IF(O200="","",SUM(Y200:AC200))</f>
        <v/>
      </c>
      <c r="CP200" s="32"/>
      <c r="CQ200" s="32"/>
    </row>
    <row r="201" spans="1:95" s="31" customFormat="1" ht="15" customHeight="1" thickBot="1" x14ac:dyDescent="0.25">
      <c r="A201" s="99" t="str">
        <f>IF(A196="","",A197)</f>
        <v/>
      </c>
      <c r="B201" s="99" t="str">
        <f>IF(B196="","",B196)</f>
        <v/>
      </c>
      <c r="C201" s="114">
        <v>5</v>
      </c>
      <c r="D201" s="115" t="str">
        <f>IF(A201="","",VLOOKUP(A201,СписокКМ!D:I,2,FALSE))</f>
        <v/>
      </c>
      <c r="E201" s="116"/>
      <c r="F201" s="117" t="str">
        <f>IF(B201="","",VLOOKUP(B201,СписокКМ!D:I,2,FALSE))</f>
        <v/>
      </c>
      <c r="G201" s="118"/>
      <c r="H201" s="119"/>
      <c r="I201" s="120"/>
      <c r="J201" s="120"/>
      <c r="K201" s="120"/>
      <c r="L201" s="121"/>
      <c r="M201" s="121"/>
      <c r="N201" s="122"/>
      <c r="O201" s="123" t="str">
        <f>IF(I201="","",IF(I201="0",1000,IF(I201="-0",-1000,I201*1)))</f>
        <v/>
      </c>
      <c r="P201" s="123" t="str">
        <f t="shared" si="126"/>
        <v/>
      </c>
      <c r="Q201" s="123" t="str">
        <f t="shared" si="126"/>
        <v/>
      </c>
      <c r="R201" s="123" t="str">
        <f t="shared" si="126"/>
        <v/>
      </c>
      <c r="S201" s="124" t="str">
        <f t="shared" si="126"/>
        <v/>
      </c>
      <c r="T201" s="125" t="str">
        <f t="shared" si="127"/>
        <v/>
      </c>
      <c r="U201" s="126" t="str">
        <f t="shared" si="127"/>
        <v/>
      </c>
      <c r="V201" s="126" t="str">
        <f t="shared" si="127"/>
        <v/>
      </c>
      <c r="W201" s="126" t="str">
        <f t="shared" si="127"/>
        <v/>
      </c>
      <c r="X201" s="126" t="str">
        <f t="shared" si="127"/>
        <v/>
      </c>
      <c r="Y201" s="127" t="str">
        <f t="shared" si="128"/>
        <v/>
      </c>
      <c r="Z201" s="127" t="str">
        <f t="shared" si="128"/>
        <v/>
      </c>
      <c r="AA201" s="127" t="str">
        <f t="shared" si="128"/>
        <v/>
      </c>
      <c r="AB201" s="127" t="str">
        <f t="shared" si="128"/>
        <v/>
      </c>
      <c r="AC201" s="127" t="str">
        <f t="shared" si="128"/>
        <v/>
      </c>
      <c r="AD201" s="128" t="str">
        <f>IF(CC201="","",IF(CC201&gt;CE201,1,-1))</f>
        <v/>
      </c>
      <c r="AE201" s="128" t="str">
        <f>IF(CC201="","",IF(CC201&lt;CE201,1,-1))</f>
        <v/>
      </c>
      <c r="AF201" s="129">
        <f>IF(CC201&gt;CE201,1,0)</f>
        <v>0</v>
      </c>
      <c r="AG201" s="130">
        <f>IF(CE201&gt;CC201,1,0)</f>
        <v>0</v>
      </c>
      <c r="AH201" s="131" t="str">
        <f>IF(O201="","",AX201*1)</f>
        <v/>
      </c>
      <c r="AI201" s="132" t="str">
        <f>IF(P201="","",BE201*1)</f>
        <v/>
      </c>
      <c r="AJ201" s="132" t="str">
        <f>IF(Q201="","",BL201*1)</f>
        <v/>
      </c>
      <c r="AK201" s="132" t="str">
        <f>IF(R201="","",BS201*1)</f>
        <v/>
      </c>
      <c r="AL201" s="132" t="str">
        <f>IF(S201="","",BZ201*1)</f>
        <v/>
      </c>
      <c r="AM201" s="133" t="str">
        <f>IF(O201="","",AZ201*1)</f>
        <v/>
      </c>
      <c r="AN201" s="133" t="str">
        <f>IF(P201="","",BG201*1)</f>
        <v/>
      </c>
      <c r="AO201" s="133" t="str">
        <f>IF(Q201="","",BN201*1)</f>
        <v/>
      </c>
      <c r="AP201" s="133" t="str">
        <f>IF(R201="","",BU201*1)</f>
        <v/>
      </c>
      <c r="AQ201" s="133" t="str">
        <f>IF(S201="","",CB201*1)</f>
        <v/>
      </c>
      <c r="AR201" s="134">
        <f>SUM(AH201:AL201)</f>
        <v>0</v>
      </c>
      <c r="AS201" s="135">
        <f>SUM(AM201:AQ201)</f>
        <v>0</v>
      </c>
      <c r="AT201" s="136">
        <f>IF(O201=1000,11,IF(O201=-1000,0,IF(O201&gt;0,11,IF(O201&lt;0,(-O201),"0"))))</f>
        <v>11</v>
      </c>
      <c r="AU201" s="137" t="str">
        <f>IF(O201=1000,0,IF(O201=-1000,11,IF(O201&lt;-9,-(O201-2),IF(O201&gt;0,(O201),"0"))))</f>
        <v/>
      </c>
      <c r="AV201" s="136" t="e">
        <f>IF(O201=1000,11,IF(O201=-1000,0,IF(O201&gt;9,(O201+2),IF(O201&lt;0,(-O201),"0"))))</f>
        <v>#VALUE!</v>
      </c>
      <c r="AW201" s="137" t="str">
        <f>IF(O201=1000,0,IF(O201=-1000,11,IF(O201&lt;0,11,IF(O201&gt;0,(O201),"0"))))</f>
        <v/>
      </c>
      <c r="AX201" s="138" t="str">
        <f>IF(O201="","",IF(O201&gt;9,AV201,AT201))</f>
        <v/>
      </c>
      <c r="AY201" s="139" t="str">
        <f>IF(O201="","","-")</f>
        <v/>
      </c>
      <c r="AZ201" s="140" t="str">
        <f>IF(O201="","",IF(O201&lt;-9,AU201,AW201))</f>
        <v/>
      </c>
      <c r="BA201" s="136" t="e">
        <f>IF(P201=1000,11,IF(P201=-1000,0,IF(P201&gt;9,(P201+2),IF(P201&lt;0,(-P201),"0"))))</f>
        <v>#VALUE!</v>
      </c>
      <c r="BB201" s="137" t="str">
        <f>IF(P201=1000,0,IF(P201=-1000,11,IF(P201&lt;-9,-(P201-2),IF(P201&gt;0,(P201),"0"))))</f>
        <v/>
      </c>
      <c r="BC201" s="137">
        <f>IF(P201=1000,11,IF(P201=-1000,0,IF(P201&gt;0,11,IF(P201&lt;0,(-P201),"0"))))</f>
        <v>11</v>
      </c>
      <c r="BD201" s="137" t="str">
        <f>IF(P201=1000,0,IF(P201=-1000,11,IF(P201&lt;0,11,IF(P201&gt;0,(P201),"0"))))</f>
        <v/>
      </c>
      <c r="BE201" s="138" t="str">
        <f>IF(P201="","",IF(P201&gt;9,BA201,BC201))</f>
        <v/>
      </c>
      <c r="BF201" s="139" t="str">
        <f>IF(P201="","","-")</f>
        <v/>
      </c>
      <c r="BG201" s="140" t="str">
        <f>IF(P201="","",IF(P201&lt;-9,BB201,BD201))</f>
        <v/>
      </c>
      <c r="BH201" s="136" t="e">
        <f>IF(Q201=1000,11,IF(Q201=-1000,0,IF(Q201&gt;9,(Q201+2),IF(Q201&lt;0,(-Q201),"0"))))</f>
        <v>#VALUE!</v>
      </c>
      <c r="BI201" s="137" t="str">
        <f>IF(Q201=1000,0,IF(Q201=-1000,11,IF(Q201&lt;-9,-(Q201-2),IF(Q201&gt;0,(Q201),"0"))))</f>
        <v/>
      </c>
      <c r="BJ201" s="137">
        <f>IF(Q201=1000,11,IF(Q201=-1000,0,IF(Q201&gt;0,11,IF(Q201&lt;0,(-Q201),"0"))))</f>
        <v>11</v>
      </c>
      <c r="BK201" s="137" t="str">
        <f>IF(Q201=1000,0,IF(Q201=-1000,11,IF(Q201&lt;0,11,IF(Q201&gt;0,(Q201),"0"))))</f>
        <v/>
      </c>
      <c r="BL201" s="138" t="str">
        <f>IF(Q201="","",IF(Q201&gt;9,BH201,BJ201))</f>
        <v/>
      </c>
      <c r="BM201" s="139" t="str">
        <f>IF(Q201="","","-")</f>
        <v/>
      </c>
      <c r="BN201" s="140" t="str">
        <f>IF(Q201="","",IF(Q201&lt;-9,BI201,BK201))</f>
        <v/>
      </c>
      <c r="BO201" s="137" t="e">
        <f>IF(R201=1000,11,IF(R201=-1000,0,IF(R201&gt;9,(R201+2),IF(R201&lt;0,(-R201),"0"))))</f>
        <v>#VALUE!</v>
      </c>
      <c r="BP201" s="137" t="str">
        <f>IF(R201=1000,0,IF(R201=-1000,11,IF(R201&lt;-9,-(R201-2),IF(R201&gt;0,(R201),"0"))))</f>
        <v/>
      </c>
      <c r="BQ201" s="137">
        <f>IF(R201=1000,11,IF(R201=-1000,0,IF(R201&gt;0,11,IF(R201&lt;0,(-R201),"0"))))</f>
        <v>11</v>
      </c>
      <c r="BR201" s="137" t="str">
        <f>IF(R201=1000,0,IF(R201=-1000,11,IF(R201&lt;0,11,IF(R201&gt;0,(R201),"0"))))</f>
        <v/>
      </c>
      <c r="BS201" s="138" t="str">
        <f>IF(R201="","",IF(R201&gt;9,BO201,BQ201))</f>
        <v/>
      </c>
      <c r="BT201" s="139" t="str">
        <f>IF(R201="","","-")</f>
        <v/>
      </c>
      <c r="BU201" s="140" t="str">
        <f>IF(R201="","",IF(R201&lt;-9,BP201,BR201))</f>
        <v/>
      </c>
      <c r="BV201" s="137" t="e">
        <f>IF(S201=1000,11,IF(S201=-1000,0,IF(S201&gt;9,(S201+2),IF(S201&lt;0,(-S201),"0"))))</f>
        <v>#VALUE!</v>
      </c>
      <c r="BW201" s="137" t="str">
        <f>IF(S201=1000,0,IF(S201=-1000,11,IF(S201&lt;-9,-(S201-2),IF(S201&gt;0,(S201),"0"))))</f>
        <v/>
      </c>
      <c r="BX201" s="137">
        <f>IF(S201=1000,11,IF(S201=-1000,0,IF(S201&gt;0,11,IF(S201&lt;0,(-S201),"0"))))</f>
        <v>11</v>
      </c>
      <c r="BY201" s="141" t="str">
        <f>IF(S201=1000,0,IF(S201=-1000,11,IF(S201&lt;0,11,IF(S201&gt;0,(S201),"0"))))</f>
        <v/>
      </c>
      <c r="BZ201" s="138" t="str">
        <f>IF(S201="","",IF(S201&gt;9,BV201,BX201))</f>
        <v/>
      </c>
      <c r="CA201" s="139" t="str">
        <f>IF(S201="","","-")</f>
        <v/>
      </c>
      <c r="CB201" s="140" t="str">
        <f>IF(S201="","",IF(S201&lt;-9,BW201,BY201))</f>
        <v/>
      </c>
      <c r="CC201" s="142" t="str">
        <f>IF(O201="","",SUM(T201:X201))</f>
        <v/>
      </c>
      <c r="CD201" s="143" t="str">
        <f>IF(CC201="","","-")</f>
        <v/>
      </c>
      <c r="CE201" s="144" t="str">
        <f>IF(O201="","",SUM(Y201:AC201))</f>
        <v/>
      </c>
      <c r="CP201" s="32"/>
      <c r="CQ201" s="32"/>
    </row>
    <row r="202" spans="1:95" s="31" customFormat="1" ht="15" customHeight="1" thickBot="1" x14ac:dyDescent="0.25">
      <c r="A202" s="145"/>
      <c r="B202" s="145"/>
      <c r="C202" s="145"/>
      <c r="D202" s="146"/>
      <c r="E202" s="147"/>
      <c r="F202" s="148"/>
      <c r="G202" s="149"/>
      <c r="H202" s="150"/>
      <c r="I202" s="151"/>
      <c r="J202" s="151"/>
      <c r="K202" s="151"/>
      <c r="L202" s="151"/>
      <c r="M202" s="151"/>
      <c r="N202" s="150"/>
      <c r="O202" s="152"/>
      <c r="P202" s="152"/>
      <c r="Q202" s="152"/>
      <c r="R202" s="152"/>
      <c r="S202" s="152"/>
      <c r="T202" s="153"/>
      <c r="U202" s="153"/>
      <c r="V202" s="153"/>
      <c r="W202" s="153"/>
      <c r="X202" s="153"/>
      <c r="Y202" s="154"/>
      <c r="Z202" s="154"/>
      <c r="AA202" s="154"/>
      <c r="AB202" s="154"/>
      <c r="AC202" s="154"/>
      <c r="AD202" s="155"/>
      <c r="AE202" s="155"/>
      <c r="AF202" s="156"/>
      <c r="AG202" s="156"/>
      <c r="AH202" s="157"/>
      <c r="AI202" s="157"/>
      <c r="AJ202" s="157"/>
      <c r="AK202" s="157"/>
      <c r="AL202" s="157"/>
      <c r="AM202" s="158"/>
      <c r="AN202" s="158"/>
      <c r="AO202" s="158"/>
      <c r="AP202" s="158"/>
      <c r="AQ202" s="158"/>
      <c r="AR202" s="159"/>
      <c r="AS202" s="159"/>
      <c r="AT202" s="160"/>
      <c r="AU202" s="160"/>
      <c r="AV202" s="160"/>
      <c r="AW202" s="160"/>
      <c r="AX202" s="161"/>
      <c r="AY202" s="161"/>
      <c r="AZ202" s="161"/>
      <c r="BA202" s="160"/>
      <c r="BB202" s="160"/>
      <c r="BC202" s="160"/>
      <c r="BD202" s="160"/>
      <c r="BE202" s="161"/>
      <c r="BF202" s="161"/>
      <c r="BG202" s="161"/>
      <c r="BH202" s="160"/>
      <c r="BI202" s="160"/>
      <c r="BJ202" s="160"/>
      <c r="BK202" s="160"/>
      <c r="BL202" s="161"/>
      <c r="BM202" s="161"/>
      <c r="BN202" s="161"/>
      <c r="BO202" s="160"/>
      <c r="BP202" s="160"/>
      <c r="BQ202" s="160"/>
      <c r="BR202" s="160"/>
      <c r="BS202" s="161"/>
      <c r="BT202" s="161"/>
      <c r="BU202" s="161"/>
      <c r="BV202" s="160"/>
      <c r="BW202" s="160"/>
      <c r="BX202" s="160"/>
      <c r="BY202" s="160"/>
      <c r="BZ202" s="161"/>
      <c r="CA202" s="161"/>
      <c r="CB202" s="161"/>
      <c r="CC202" s="162"/>
      <c r="CD202" s="163"/>
      <c r="CE202" s="164"/>
      <c r="CP202" s="32"/>
      <c r="CQ202" s="32"/>
    </row>
    <row r="203" spans="1:95" s="31" customFormat="1" ht="31.5" customHeight="1" thickBot="1" x14ac:dyDescent="0.25">
      <c r="A203" s="34"/>
      <c r="B203" s="35"/>
      <c r="C203" s="1225">
        <f>1+C194</f>
        <v>23</v>
      </c>
      <c r="D203" s="1227" t="str">
        <f>IF(A203="","",VLOOKUP(A203,СписокКМ!$A$186:$D$248,3,FALSE))</f>
        <v/>
      </c>
      <c r="E203" s="1228" t="str">
        <f>IF(B203="","",VLOOKUP(B203,СписокКМ!E:J,2,FALSE))</f>
        <v/>
      </c>
      <c r="F203" s="1231" t="str">
        <f>IF(B203="","",VLOOKUP(B203,СписокКМ!$A$186:$D$248,3,FALSE))</f>
        <v/>
      </c>
      <c r="G203" s="1232" t="str">
        <f>IF(D203="","",VLOOKUP(D203,СписокКМ!G:L,2,FALSE))</f>
        <v/>
      </c>
      <c r="H203" s="36"/>
      <c r="I203" s="1235" t="s">
        <v>7</v>
      </c>
      <c r="J203" s="1235"/>
      <c r="K203" s="1235"/>
      <c r="L203" s="1235"/>
      <c r="M203" s="1235"/>
      <c r="N203" s="37"/>
      <c r="O203" s="1237"/>
      <c r="P203" s="1238"/>
      <c r="Q203" s="1238"/>
      <c r="R203" s="1238"/>
      <c r="S203" s="1238"/>
      <c r="T203" s="38" t="str">
        <f>IF(A203="","",VLOOKUP(A203,'[60]Протокол команд'!A:K,8,FALSE))</f>
        <v/>
      </c>
      <c r="U203" s="39" t="e">
        <f>T203*5-4</f>
        <v>#VALUE!</v>
      </c>
      <c r="V203" s="39" t="e">
        <f>T203*5</f>
        <v>#VALUE!</v>
      </c>
      <c r="W203" s="39" t="e">
        <f>CONCATENATE(U203,"-",V203)</f>
        <v>#VALUE!</v>
      </c>
      <c r="X203" s="39" t="str">
        <f>IF(A203="","",VLOOKUP(A203,'[60]Протокол команд'!A:K,10,FALSE))</f>
        <v/>
      </c>
      <c r="Y203" s="39" t="e">
        <f>X203*5-4</f>
        <v>#VALUE!</v>
      </c>
      <c r="Z203" s="39" t="e">
        <f>X203*5</f>
        <v>#VALUE!</v>
      </c>
      <c r="AA203" s="39" t="e">
        <f>CONCATENATE(Y203,"-",Z203)</f>
        <v>#VALUE!</v>
      </c>
      <c r="AB203" s="1241" t="str">
        <f>IF(O205="","",SUM(AF205:AF210))</f>
        <v/>
      </c>
      <c r="AC203" s="1242"/>
      <c r="AD203" s="1243"/>
      <c r="AE203" s="1242" t="str">
        <f>IF(O205="","",SUM(AG205:AG210))</f>
        <v/>
      </c>
      <c r="AF203" s="1242"/>
      <c r="AG203" s="1264"/>
      <c r="AH203" s="1241">
        <f>SUM(CC205:CC210)</f>
        <v>0</v>
      </c>
      <c r="AI203" s="1242"/>
      <c r="AJ203" s="1243"/>
      <c r="AK203" s="1242">
        <f>SUM(CE205:CE210)</f>
        <v>0</v>
      </c>
      <c r="AL203" s="1242"/>
      <c r="AM203" s="1264"/>
      <c r="AN203" s="1265">
        <f>SUM(AR205:AR210)</f>
        <v>0</v>
      </c>
      <c r="AO203" s="1266"/>
      <c r="AP203" s="1267"/>
      <c r="AQ203" s="1266">
        <f>SUM(AS205:AS210)</f>
        <v>0</v>
      </c>
      <c r="AR203" s="1266"/>
      <c r="AS203" s="1268"/>
      <c r="AT203" s="1314" t="str">
        <f>IF(A203="","",VLOOKUP(A203,'[60]Протокол команд'!A:Z,14,FALSE))</f>
        <v/>
      </c>
      <c r="AU203" s="1315"/>
      <c r="AV203" s="1315"/>
      <c r="AW203" s="1315"/>
      <c r="AX203" s="1315"/>
      <c r="AY203" s="1315"/>
      <c r="AZ203" s="1315"/>
      <c r="BA203" s="1315"/>
      <c r="BB203" s="1315"/>
      <c r="BC203" s="1315"/>
      <c r="BD203" s="1315"/>
      <c r="BE203" s="1315"/>
      <c r="BF203" s="1315"/>
      <c r="BG203" s="1315"/>
      <c r="BH203" s="1315"/>
      <c r="BI203" s="1315"/>
      <c r="BJ203" s="1315"/>
      <c r="BK203" s="1315"/>
      <c r="BL203" s="1315"/>
      <c r="BM203" s="1315"/>
      <c r="BN203" s="1315"/>
      <c r="BO203" s="1315"/>
      <c r="BP203" s="1315"/>
      <c r="BQ203" s="1315"/>
      <c r="BR203" s="1315"/>
      <c r="BS203" s="1315"/>
      <c r="BT203" s="1315"/>
      <c r="BU203" s="1315"/>
      <c r="BV203" s="1315"/>
      <c r="BW203" s="1315"/>
      <c r="BX203" s="1315"/>
      <c r="BY203" s="1315"/>
      <c r="BZ203" s="1315"/>
      <c r="CA203" s="1315"/>
      <c r="CB203" s="1316"/>
      <c r="CC203" s="1254" t="str">
        <f>IF(O205="","",SUM(AF205:AF210))</f>
        <v/>
      </c>
      <c r="CD203" s="1256" t="str">
        <f>IF(CC203="","","-")</f>
        <v/>
      </c>
      <c r="CE203" s="1258" t="str">
        <f>IF(O205="","",SUM(AG205:AG210))</f>
        <v/>
      </c>
      <c r="CP203" s="32"/>
      <c r="CQ203" s="32"/>
    </row>
    <row r="204" spans="1:95" s="31" customFormat="1" ht="13.5" customHeight="1" x14ac:dyDescent="0.2">
      <c r="A204" s="40"/>
      <c r="B204" s="40"/>
      <c r="C204" s="1226"/>
      <c r="D204" s="1229" t="str">
        <f>IF(A204="","",VLOOKUP(A204,СписокКМ!D:I,2,FALSE))</f>
        <v/>
      </c>
      <c r="E204" s="1230" t="str">
        <f>IF(B204="","",VLOOKUP(B204,СписокКМ!E:J,2,FALSE))</f>
        <v/>
      </c>
      <c r="F204" s="1233" t="str">
        <f>IF(C204="","",VLOOKUP(C204,СписокКМ!F:K,2,FALSE))</f>
        <v/>
      </c>
      <c r="G204" s="1234" t="str">
        <f>IF(D204="","",VLOOKUP(D204,СписокКМ!G:L,2,FALSE))</f>
        <v/>
      </c>
      <c r="H204" s="41"/>
      <c r="I204" s="1236"/>
      <c r="J204" s="1236"/>
      <c r="K204" s="1236"/>
      <c r="L204" s="1236"/>
      <c r="M204" s="1236"/>
      <c r="N204" s="42"/>
      <c r="O204" s="1239"/>
      <c r="P204" s="1240"/>
      <c r="Q204" s="1240"/>
      <c r="R204" s="1240"/>
      <c r="S204" s="1240"/>
      <c r="T204" s="1260" t="s">
        <v>8</v>
      </c>
      <c r="U204" s="1261"/>
      <c r="V204" s="1261"/>
      <c r="W204" s="1261"/>
      <c r="X204" s="1261"/>
      <c r="Y204" s="1261"/>
      <c r="Z204" s="1261"/>
      <c r="AA204" s="1261"/>
      <c r="AB204" s="1261"/>
      <c r="AC204" s="1261"/>
      <c r="AD204" s="1261"/>
      <c r="AE204" s="1261"/>
      <c r="AF204" s="1261"/>
      <c r="AG204" s="1262"/>
      <c r="AH204" s="1261" t="s">
        <v>9</v>
      </c>
      <c r="AI204" s="1261"/>
      <c r="AJ204" s="1261"/>
      <c r="AK204" s="1261"/>
      <c r="AL204" s="1261"/>
      <c r="AM204" s="1261"/>
      <c r="AN204" s="1261"/>
      <c r="AO204" s="1261"/>
      <c r="AP204" s="1261"/>
      <c r="AQ204" s="1261"/>
      <c r="AR204" s="1261"/>
      <c r="AS204" s="1262"/>
      <c r="AT204" s="1263" t="s">
        <v>10</v>
      </c>
      <c r="AU204" s="1263"/>
      <c r="AV204" s="1263"/>
      <c r="AW204" s="1263"/>
      <c r="AX204" s="1263"/>
      <c r="AY204" s="1263"/>
      <c r="AZ204" s="1263"/>
      <c r="BA204" s="1263" t="s">
        <v>11</v>
      </c>
      <c r="BB204" s="1263"/>
      <c r="BC204" s="1263"/>
      <c r="BD204" s="1263"/>
      <c r="BE204" s="1263"/>
      <c r="BF204" s="1263"/>
      <c r="BG204" s="1263"/>
      <c r="BH204" s="1263" t="s">
        <v>12</v>
      </c>
      <c r="BI204" s="1263"/>
      <c r="BJ204" s="1263"/>
      <c r="BK204" s="1263"/>
      <c r="BL204" s="1263"/>
      <c r="BM204" s="1263"/>
      <c r="BN204" s="1263"/>
      <c r="BO204" s="1263" t="s">
        <v>13</v>
      </c>
      <c r="BP204" s="1263"/>
      <c r="BQ204" s="1263"/>
      <c r="BR204" s="1263"/>
      <c r="BS204" s="1263"/>
      <c r="BT204" s="1263"/>
      <c r="BU204" s="1263"/>
      <c r="BV204" s="1263" t="s">
        <v>14</v>
      </c>
      <c r="BW204" s="1263"/>
      <c r="BX204" s="1263"/>
      <c r="BY204" s="1263"/>
      <c r="BZ204" s="1263"/>
      <c r="CA204" s="1263"/>
      <c r="CB204" s="1263"/>
      <c r="CC204" s="1255"/>
      <c r="CD204" s="1257"/>
      <c r="CE204" s="1259"/>
      <c r="CP204" s="32"/>
      <c r="CQ204" s="32"/>
    </row>
    <row r="205" spans="1:95" s="31" customFormat="1" ht="15" customHeight="1" x14ac:dyDescent="0.2">
      <c r="A205" s="43"/>
      <c r="B205" s="44"/>
      <c r="C205" s="580">
        <v>1</v>
      </c>
      <c r="D205" s="46" t="str">
        <f>IF(A205="","",VLOOKUP(A205,СписокКМ!D:I,2,FALSE))</f>
        <v/>
      </c>
      <c r="E205" s="47"/>
      <c r="F205" s="48" t="str">
        <f>IF(B205="","",VLOOKUP(B205,СписокКМ!D:I,2,FALSE))</f>
        <v/>
      </c>
      <c r="G205" s="49"/>
      <c r="H205" s="50"/>
      <c r="I205" s="51"/>
      <c r="J205" s="51"/>
      <c r="K205" s="51"/>
      <c r="L205" s="51"/>
      <c r="M205" s="51"/>
      <c r="N205" s="52"/>
      <c r="O205" s="53" t="str">
        <f>IF(I205="","",IF(I205="0",1000,IF(I205="-0",-1000,I205*1)))</f>
        <v/>
      </c>
      <c r="P205" s="53" t="str">
        <f t="shared" ref="P205:S206" si="129">IF(J205="","",IF(J205="0",1000,IF(J205="-0",-1000,J205*1)))</f>
        <v/>
      </c>
      <c r="Q205" s="53" t="str">
        <f t="shared" si="129"/>
        <v/>
      </c>
      <c r="R205" s="53" t="str">
        <f t="shared" si="129"/>
        <v/>
      </c>
      <c r="S205" s="54" t="str">
        <f t="shared" si="129"/>
        <v/>
      </c>
      <c r="T205" s="55" t="str">
        <f t="shared" ref="T205:X206" si="130">IF(O205="","",IF(O205&gt;0,1,0))</f>
        <v/>
      </c>
      <c r="U205" s="56" t="str">
        <f t="shared" si="130"/>
        <v/>
      </c>
      <c r="V205" s="56" t="str">
        <f t="shared" si="130"/>
        <v/>
      </c>
      <c r="W205" s="56" t="str">
        <f t="shared" si="130"/>
        <v/>
      </c>
      <c r="X205" s="56" t="str">
        <f t="shared" si="130"/>
        <v/>
      </c>
      <c r="Y205" s="57" t="str">
        <f t="shared" ref="Y205:AC206" si="131">IF(O205="","",IF(O205&lt;0,1,0))</f>
        <v/>
      </c>
      <c r="Z205" s="57" t="str">
        <f t="shared" si="131"/>
        <v/>
      </c>
      <c r="AA205" s="57" t="str">
        <f t="shared" si="131"/>
        <v/>
      </c>
      <c r="AB205" s="57" t="str">
        <f t="shared" si="131"/>
        <v/>
      </c>
      <c r="AC205" s="57" t="str">
        <f t="shared" si="131"/>
        <v/>
      </c>
      <c r="AD205" s="58" t="str">
        <f>IF(CC205="","",IF(CC205&gt;CE205,1,-1))</f>
        <v/>
      </c>
      <c r="AE205" s="58" t="str">
        <f>IF(CC205="","",IF(CC205&lt;CE205,1,-1))</f>
        <v/>
      </c>
      <c r="AF205" s="59">
        <f>IF(CC205&gt;CE205,1,0)</f>
        <v>0</v>
      </c>
      <c r="AG205" s="60">
        <f>IF(CE205&gt;CC205,1,0)</f>
        <v>0</v>
      </c>
      <c r="AH205" s="61" t="str">
        <f>IF(O205="","",AX205*1)</f>
        <v/>
      </c>
      <c r="AI205" s="62" t="str">
        <f>IF(P205="","",BE205*1)</f>
        <v/>
      </c>
      <c r="AJ205" s="62" t="str">
        <f>IF(Q205="","",BL205*1)</f>
        <v/>
      </c>
      <c r="AK205" s="62" t="str">
        <f>IF(R205="","",BS205*1)</f>
        <v/>
      </c>
      <c r="AL205" s="62" t="str">
        <f>IF(S205="","",BZ205*1)</f>
        <v/>
      </c>
      <c r="AM205" s="63" t="str">
        <f>IF(O205="","",AZ205*1)</f>
        <v/>
      </c>
      <c r="AN205" s="63" t="str">
        <f>IF(P205="","",BG205*1)</f>
        <v/>
      </c>
      <c r="AO205" s="63" t="str">
        <f>IF(Q205="","",BN205*1)</f>
        <v/>
      </c>
      <c r="AP205" s="63" t="str">
        <f>IF(R205="","",BU205*1)</f>
        <v/>
      </c>
      <c r="AQ205" s="63" t="str">
        <f>IF(S205="","",CB205*1)</f>
        <v/>
      </c>
      <c r="AR205" s="64">
        <f>SUM(AH205:AL205)</f>
        <v>0</v>
      </c>
      <c r="AS205" s="65">
        <f>SUM(AM205:AQ205)</f>
        <v>0</v>
      </c>
      <c r="AT205" s="66">
        <f>IF(O205=1000,11,IF(O205=-1000,0,IF(O205&gt;0,11,IF(O205&lt;0,(-O205),"0"))))</f>
        <v>11</v>
      </c>
      <c r="AU205" s="67" t="str">
        <f>IF(O205=1000,0,IF(O205=-1000,11,IF(O205&lt;-9,-(O205-2),IF(O205&gt;0,(O205),"0"))))</f>
        <v/>
      </c>
      <c r="AV205" s="66" t="e">
        <f>IF(O205=1000,11,IF(O205=-1000,0,IF(O205&lt;9,11,IF(O205&gt;9,(O205+2),"0"))))</f>
        <v>#VALUE!</v>
      </c>
      <c r="AW205" s="67" t="str">
        <f>IF(O205=1000,0,IF(O205=-1000,11,IF(O205&lt;0,11,IF(O205&gt;0,(O205),"0"))))</f>
        <v/>
      </c>
      <c r="AX205" s="68" t="str">
        <f>IF(O205="","",IF(O205&gt;9,AV205,AT205))</f>
        <v/>
      </c>
      <c r="AY205" s="69" t="str">
        <f>IF(O205="","","-")</f>
        <v/>
      </c>
      <c r="AZ205" s="70" t="str">
        <f>IF(O205="","",IF(O205&lt;-9,AU205,AW205))</f>
        <v/>
      </c>
      <c r="BA205" s="66" t="e">
        <f>IF(P205=1000,11,IF(P205=-1000,0,IF(P205&gt;9,(P205+2),IF(P205&lt;0,(-P205),"0"))))</f>
        <v>#VALUE!</v>
      </c>
      <c r="BB205" s="67" t="str">
        <f>IF(P205=1000,0,IF(P205=-1000,11,IF(P205&lt;-9,-(P205-2),IF(P205&gt;0,(P205),"0"))))</f>
        <v/>
      </c>
      <c r="BC205" s="67">
        <f>IF(P205=1000,11,IF(P205=-1000,0,IF(P205&gt;0,11,IF(P205&lt;0,(-P205),"0"))))</f>
        <v>11</v>
      </c>
      <c r="BD205" s="67" t="str">
        <f>IF(P205=1000,0,IF(P205=-1000,11,IF(P205&lt;0,11,IF(P205&gt;0,(P205),"0"))))</f>
        <v/>
      </c>
      <c r="BE205" s="68" t="str">
        <f>IF(P205="","",IF(P205&gt;9,BA205,BC205))</f>
        <v/>
      </c>
      <c r="BF205" s="69" t="str">
        <f>IF(P205="","","-")</f>
        <v/>
      </c>
      <c r="BG205" s="70" t="str">
        <f>IF(P205="","",IF(P205&lt;-9,BB205,BD205))</f>
        <v/>
      </c>
      <c r="BH205" s="66" t="e">
        <f>IF(Q205=1000,11,IF(Q205=-1000,0,IF(Q205&gt;9,(Q205+2),IF(Q205&lt;0,(-Q205),"0"))))</f>
        <v>#VALUE!</v>
      </c>
      <c r="BI205" s="67" t="str">
        <f>IF(Q205=1000,0,IF(Q205=-1000,11,IF(Q205&lt;-9,-(Q205-2),IF(Q205&gt;0,(Q205),"0"))))</f>
        <v/>
      </c>
      <c r="BJ205" s="67">
        <f>IF(Q205=1000,11,IF(Q205=-1000,0,IF(Q205&gt;0,11,IF(Q205&lt;0,(-Q205),"0"))))</f>
        <v>11</v>
      </c>
      <c r="BK205" s="67" t="str">
        <f>IF(Q205=1000,0,IF(Q205=-1000,11,IF(Q205&lt;0,11,IF(Q205&gt;0,(Q205),"0"))))</f>
        <v/>
      </c>
      <c r="BL205" s="68" t="str">
        <f>IF(Q205="","",IF(Q205&gt;9,BH205,BJ205))</f>
        <v/>
      </c>
      <c r="BM205" s="69" t="str">
        <f>IF(Q205="","","-")</f>
        <v/>
      </c>
      <c r="BN205" s="70" t="str">
        <f>IF(Q205="","",IF(Q205&lt;-9,BI205,BK205))</f>
        <v/>
      </c>
      <c r="BO205" s="67" t="e">
        <f>IF(R205=1000,11,IF(R205=-1000,0,IF(R205&gt;9,(R205+2),IF(R205&lt;0,(-R205),"0"))))</f>
        <v>#VALUE!</v>
      </c>
      <c r="BP205" s="67" t="str">
        <f>IF(R205=1000,0,IF(R205=-1000,11,IF(R205&lt;-9,-(R205-2),IF(R205&gt;0,(R205),"0"))))</f>
        <v/>
      </c>
      <c r="BQ205" s="67">
        <f>IF(R205=1000,11,IF(R205=-1000,0,IF(R205&gt;0,11,IF(R205&lt;0,(-R205),"0"))))</f>
        <v>11</v>
      </c>
      <c r="BR205" s="67" t="str">
        <f>IF(R205=1000,0,IF(R205=-1000,11,IF(R205&lt;0,11,IF(R205&gt;0,(R205),"0"))))</f>
        <v/>
      </c>
      <c r="BS205" s="68" t="str">
        <f>IF(R205="","",IF(R205&gt;9,BO205,BQ205))</f>
        <v/>
      </c>
      <c r="BT205" s="69" t="str">
        <f>IF(R205="","","-")</f>
        <v/>
      </c>
      <c r="BU205" s="70" t="str">
        <f>IF(R205="","",IF(R205&lt;-9,BP205,BR205))</f>
        <v/>
      </c>
      <c r="BV205" s="67" t="e">
        <f>IF(S205=1000,11,IF(S205=-1000,0,IF(S205&gt;9,(S205+2),IF(S205&lt;0,(-S205),"0"))))</f>
        <v>#VALUE!</v>
      </c>
      <c r="BW205" s="67" t="str">
        <f>IF(S205=1000,0,IF(S205=-1000,11,IF(S205&lt;-9,-(S205-2),IF(S205&gt;0,(S205),"0"))))</f>
        <v/>
      </c>
      <c r="BX205" s="67">
        <f>IF(S205=1000,11,IF(S205=-1000,0,IF(S205&gt;0,11,IF(S205&lt;0,(-S205),"0"))))</f>
        <v>11</v>
      </c>
      <c r="BY205" s="71" t="str">
        <f>IF(S205=1000,0,IF(S205=-1000,11,IF(S205&lt;0,11,IF(S205&gt;0,(S205),"0"))))</f>
        <v/>
      </c>
      <c r="BZ205" s="68" t="str">
        <f>IF(S205="","",IF(S205&gt;9,BV205,BX205))</f>
        <v/>
      </c>
      <c r="CA205" s="69" t="str">
        <f>IF(S205="","","-")</f>
        <v/>
      </c>
      <c r="CB205" s="70" t="str">
        <f>IF(S205="","",IF(S205&lt;-9,BW205,BY205))</f>
        <v/>
      </c>
      <c r="CC205" s="72" t="str">
        <f>IF(O205="","",SUM(T205:X205))</f>
        <v/>
      </c>
      <c r="CD205" s="73" t="str">
        <f>IF(CC205="","","-")</f>
        <v/>
      </c>
      <c r="CE205" s="74" t="str">
        <f>IF(O205="","",SUM(Y205:AC205))</f>
        <v/>
      </c>
      <c r="CP205" s="32"/>
      <c r="CQ205" s="32"/>
    </row>
    <row r="206" spans="1:95" s="31" customFormat="1" ht="15" customHeight="1" x14ac:dyDescent="0.2">
      <c r="A206" s="43"/>
      <c r="B206" s="44"/>
      <c r="C206" s="75">
        <v>2</v>
      </c>
      <c r="D206" s="76" t="str">
        <f>IF(A206="","",VLOOKUP(A206,СписокКМ!D:I,2,FALSE))</f>
        <v/>
      </c>
      <c r="E206" s="47"/>
      <c r="F206" s="77" t="str">
        <f>IF(B206="","",VLOOKUP(B206,СписокКМ!D:I,2,FALSE))</f>
        <v/>
      </c>
      <c r="G206" s="49"/>
      <c r="H206" s="41"/>
      <c r="I206" s="581"/>
      <c r="J206" s="581"/>
      <c r="K206" s="581"/>
      <c r="L206" s="581"/>
      <c r="M206" s="51"/>
      <c r="N206" s="42"/>
      <c r="O206" s="79" t="str">
        <f>IF(I206="","",IF(I206="0",1000,IF(I206="-0",-1000,I206*1)))</f>
        <v/>
      </c>
      <c r="P206" s="79" t="str">
        <f t="shared" si="129"/>
        <v/>
      </c>
      <c r="Q206" s="79" t="str">
        <f t="shared" si="129"/>
        <v/>
      </c>
      <c r="R206" s="79" t="str">
        <f t="shared" si="129"/>
        <v/>
      </c>
      <c r="S206" s="80" t="str">
        <f t="shared" si="129"/>
        <v/>
      </c>
      <c r="T206" s="55" t="str">
        <f t="shared" si="130"/>
        <v/>
      </c>
      <c r="U206" s="56" t="str">
        <f t="shared" si="130"/>
        <v/>
      </c>
      <c r="V206" s="56" t="str">
        <f t="shared" si="130"/>
        <v/>
      </c>
      <c r="W206" s="56" t="str">
        <f t="shared" si="130"/>
        <v/>
      </c>
      <c r="X206" s="56" t="str">
        <f t="shared" si="130"/>
        <v/>
      </c>
      <c r="Y206" s="57" t="str">
        <f t="shared" si="131"/>
        <v/>
      </c>
      <c r="Z206" s="57" t="str">
        <f t="shared" si="131"/>
        <v/>
      </c>
      <c r="AA206" s="57" t="str">
        <f t="shared" si="131"/>
        <v/>
      </c>
      <c r="AB206" s="57" t="str">
        <f t="shared" si="131"/>
        <v/>
      </c>
      <c r="AC206" s="57" t="str">
        <f t="shared" si="131"/>
        <v/>
      </c>
      <c r="AD206" s="58" t="str">
        <f>IF(CC206="","",IF(CC206&gt;CE206,1,-1))</f>
        <v/>
      </c>
      <c r="AE206" s="58" t="str">
        <f>IF(CC206="","",IF(CC206&lt;CE206,1,-1))</f>
        <v/>
      </c>
      <c r="AF206" s="59">
        <f>IF(CC206&gt;CE206,1,0)</f>
        <v>0</v>
      </c>
      <c r="AG206" s="60">
        <f>IF(CE206&gt;CC206,1,0)</f>
        <v>0</v>
      </c>
      <c r="AH206" s="81" t="str">
        <f>IF(O206="","",AX206*1)</f>
        <v/>
      </c>
      <c r="AI206" s="584" t="str">
        <f>IF(P206="","",BE206*1)</f>
        <v/>
      </c>
      <c r="AJ206" s="584" t="str">
        <f>IF(Q206="","",BL206*1)</f>
        <v/>
      </c>
      <c r="AK206" s="584" t="str">
        <f>IF(R206="","",BS206*1)</f>
        <v/>
      </c>
      <c r="AL206" s="584" t="str">
        <f>IF(S206="","",BZ206*1)</f>
        <v/>
      </c>
      <c r="AM206" s="594" t="str">
        <f>IF(O206="","",AZ206*1)</f>
        <v/>
      </c>
      <c r="AN206" s="594" t="str">
        <f>IF(P206="","",BG206*1)</f>
        <v/>
      </c>
      <c r="AO206" s="594" t="str">
        <f>IF(Q206="","",BN206*1)</f>
        <v/>
      </c>
      <c r="AP206" s="594" t="str">
        <f>IF(R206="","",BU206*1)</f>
        <v/>
      </c>
      <c r="AQ206" s="594" t="str">
        <f>IF(S206="","",CB206*1)</f>
        <v/>
      </c>
      <c r="AR206" s="64">
        <f>SUM(AH206:AL206)</f>
        <v>0</v>
      </c>
      <c r="AS206" s="65">
        <f>SUM(AM206:AQ206)</f>
        <v>0</v>
      </c>
      <c r="AT206" s="66">
        <f>IF(O206=1000,11,IF(O206=-1000,0,IF(O206&gt;0,11,IF(O206&lt;0,(-O206),"0"))))</f>
        <v>11</v>
      </c>
      <c r="AU206" s="67" t="str">
        <f>IF(O206=1000,0,IF(O206=-1000,11,IF(O206&lt;-9,-(O206-2),IF(O206&gt;0,(O206),"0"))))</f>
        <v/>
      </c>
      <c r="AV206" s="66" t="e">
        <f>IF(O206=1000,11,IF(O206=-1000,0,IF(O206&gt;9,(O206+2),IF(O206&lt;0,(-O206),"0"))))</f>
        <v>#VALUE!</v>
      </c>
      <c r="AW206" s="67" t="str">
        <f>IF(O206=1000,0,IF(O206=-1000,11,IF(O206&lt;0,11,IF(O206&gt;0,(O206),"0"))))</f>
        <v/>
      </c>
      <c r="AX206" s="593" t="str">
        <f>IF(O206="","",IF(O206&gt;9,AV206,AT206))</f>
        <v/>
      </c>
      <c r="AY206" s="590" t="str">
        <f>IF(O206="","","-")</f>
        <v/>
      </c>
      <c r="AZ206" s="591" t="str">
        <f>IF(O206="","",IF(O206&lt;-9,AU206,AW206))</f>
        <v/>
      </c>
      <c r="BA206" s="66" t="e">
        <f>IF(P206=1000,11,IF(P206=-1000,0,IF(P206&gt;9,(P206+2),IF(P206&lt;0,(-P206),"0"))))</f>
        <v>#VALUE!</v>
      </c>
      <c r="BB206" s="67" t="str">
        <f>IF(P206=1000,0,IF(P206=-1000,11,IF(P206&lt;-9,-(P206-2),IF(P206&gt;0,(P206),"0"))))</f>
        <v/>
      </c>
      <c r="BC206" s="67">
        <f>IF(P206=1000,11,IF(P206=-1000,0,IF(P206&gt;0,11,IF(P206&lt;0,(-P206),"0"))))</f>
        <v>11</v>
      </c>
      <c r="BD206" s="67" t="str">
        <f>IF(P206=1000,0,IF(P206=-1000,11,IF(P206&lt;0,11,IF(P206&gt;0,(P206),"0"))))</f>
        <v/>
      </c>
      <c r="BE206" s="593" t="str">
        <f>IF(P206="","",IF(P206&gt;9,BA206,BC206))</f>
        <v/>
      </c>
      <c r="BF206" s="590" t="str">
        <f>IF(P206="","","-")</f>
        <v/>
      </c>
      <c r="BG206" s="591" t="str">
        <f>IF(P206="","",IF(P206&lt;-9,BB206,BD206))</f>
        <v/>
      </c>
      <c r="BH206" s="66" t="e">
        <f>IF(Q206=1000,11,IF(Q206=-1000,0,IF(Q206&gt;9,(Q206+2),IF(Q206&lt;0,(-Q206),"0"))))</f>
        <v>#VALUE!</v>
      </c>
      <c r="BI206" s="67" t="str">
        <f>IF(Q206=1000,0,IF(Q206=-1000,11,IF(Q206&lt;-9,-(Q206-2),IF(Q206&gt;0,(Q206),"0"))))</f>
        <v/>
      </c>
      <c r="BJ206" s="67">
        <f>IF(Q206=1000,11,IF(Q206=-1000,0,IF(Q206&gt;0,11,IF(Q206&lt;0,(-Q206),"0"))))</f>
        <v>11</v>
      </c>
      <c r="BK206" s="67" t="str">
        <f>IF(Q206=1000,0,IF(Q206=-1000,11,IF(Q206&lt;0,11,IF(Q206&gt;0,(Q206),"0"))))</f>
        <v/>
      </c>
      <c r="BL206" s="593" t="str">
        <f>IF(Q206="","",IF(Q206&gt;9,BH206,BJ206))</f>
        <v/>
      </c>
      <c r="BM206" s="590" t="str">
        <f>IF(Q206="","","-")</f>
        <v/>
      </c>
      <c r="BN206" s="591" t="str">
        <f>IF(Q206="","",IF(Q206&lt;-9,BI206,BK206))</f>
        <v/>
      </c>
      <c r="BO206" s="67" t="e">
        <f>IF(R206=1000,11,IF(R206=-1000,0,IF(R206&gt;9,(R206+2),IF(R206&lt;0,(-R206),"0"))))</f>
        <v>#VALUE!</v>
      </c>
      <c r="BP206" s="67" t="str">
        <f>IF(R206=1000,0,IF(R206=-1000,11,IF(R206&lt;-9,-(R206-2),IF(R206&gt;0,(R206),"0"))))</f>
        <v/>
      </c>
      <c r="BQ206" s="67">
        <f>IF(R206=1000,11,IF(R206=-1000,0,IF(R206&gt;0,11,IF(R206&lt;0,(-R206),"0"))))</f>
        <v>11</v>
      </c>
      <c r="BR206" s="67" t="str">
        <f>IF(R206=1000,0,IF(R206=-1000,11,IF(R206&lt;0,11,IF(R206&gt;0,(R206),"0"))))</f>
        <v/>
      </c>
      <c r="BS206" s="593" t="str">
        <f>IF(R206="","",IF(R206&gt;9,BO206,BQ206))</f>
        <v/>
      </c>
      <c r="BT206" s="590" t="str">
        <f>IF(R206="","","-")</f>
        <v/>
      </c>
      <c r="BU206" s="591" t="str">
        <f>IF(R206="","",IF(R206&lt;-9,BP206,BR206))</f>
        <v/>
      </c>
      <c r="BV206" s="67" t="e">
        <f>IF(S206=1000,11,IF(S206=-1000,0,IF(S206&gt;9,(S206+2),IF(S206&lt;0,(-S206),"0"))))</f>
        <v>#VALUE!</v>
      </c>
      <c r="BW206" s="67" t="str">
        <f>IF(S206=1000,0,IF(S206=-1000,11,IF(S206&lt;-9,-(S206-2),IF(S206&gt;0,(S206),"0"))))</f>
        <v/>
      </c>
      <c r="BX206" s="67">
        <f>IF(S206=1000,11,IF(S206=-1000,0,IF(S206&gt;0,11,IF(S206&lt;0,(-S206),"0"))))</f>
        <v>11</v>
      </c>
      <c r="BY206" s="71" t="str">
        <f>IF(S206=1000,0,IF(S206=-1000,11,IF(S206&lt;0,11,IF(S206&gt;0,(S206),"0"))))</f>
        <v/>
      </c>
      <c r="BZ206" s="593" t="str">
        <f>IF(S206="","",IF(S206&gt;9,BV206,BX206))</f>
        <v/>
      </c>
      <c r="CA206" s="590" t="str">
        <f>IF(S206="","","-")</f>
        <v/>
      </c>
      <c r="CB206" s="591" t="str">
        <f>IF(S206="","",IF(S206&lt;-9,BW206,BY206))</f>
        <v/>
      </c>
      <c r="CC206" s="596" t="str">
        <f>IF(O206="","",SUM(T206:X206))</f>
        <v/>
      </c>
      <c r="CD206" s="582" t="str">
        <f>IF(CC206="","","-")</f>
        <v/>
      </c>
      <c r="CE206" s="597" t="str">
        <f>IF(O206="","",SUM(Y206:AC206))</f>
        <v/>
      </c>
      <c r="CP206" s="32"/>
      <c r="CQ206" s="32"/>
    </row>
    <row r="207" spans="1:95" s="31" customFormat="1" ht="15" customHeight="1" x14ac:dyDescent="0.2">
      <c r="A207" s="43"/>
      <c r="B207" s="44"/>
      <c r="C207" s="1250">
        <v>3</v>
      </c>
      <c r="D207" s="76" t="str">
        <f>IF(A207="","",VLOOKUP(A207,СписокКМ!D:I,2,FALSE))</f>
        <v/>
      </c>
      <c r="E207" s="47"/>
      <c r="F207" s="77" t="str">
        <f>IF(B207="","",VLOOKUP(B207,СписокКМ!D:I,2,FALSE))</f>
        <v/>
      </c>
      <c r="G207" s="49"/>
      <c r="H207" s="41"/>
      <c r="I207" s="1252"/>
      <c r="J207" s="1252"/>
      <c r="K207" s="1252"/>
      <c r="L207" s="1252"/>
      <c r="M207" s="1252"/>
      <c r="N207" s="42"/>
      <c r="O207" s="1244" t="str">
        <f>IF(I207="","",IF(I207="0",1000,IF(I207="-0",-1000,I207*1)))</f>
        <v/>
      </c>
      <c r="P207" s="1244" t="str">
        <f>IF(J207="","",IF(J207="0",1000,IF(J207="-0",-1000,J207*1)))</f>
        <v/>
      </c>
      <c r="Q207" s="1244" t="str">
        <f>IF(K207="","",IF(K207="0",1000,IF(K207="-0",-1000,K207*1)))</f>
        <v/>
      </c>
      <c r="R207" s="1244" t="str">
        <f>IF(L208="","",IF(L208="0",1000,IF(L208="-0",-1000,L208*1)))</f>
        <v/>
      </c>
      <c r="S207" s="1246" t="str">
        <f>IF(M208="","",IF(M208="0",1000,IF(M208="-0",-1000,M208*1)))</f>
        <v/>
      </c>
      <c r="T207" s="1248" t="str">
        <f>IF(O207="","",IF(O207&gt;0,1,0))</f>
        <v/>
      </c>
      <c r="U207" s="1284" t="str">
        <f>IF(P207="","",IF(P207&gt;0,1,0))</f>
        <v/>
      </c>
      <c r="V207" s="1284" t="str">
        <f>IF(Q207="","",IF(Q207&gt;0,1,0))</f>
        <v/>
      </c>
      <c r="W207" s="1284" t="str">
        <f>IF(R207="","",IF(R207&gt;0,1,0))</f>
        <v/>
      </c>
      <c r="X207" s="1284" t="str">
        <f>IF(S207="","",IF(S207&gt;0,1,0))</f>
        <v/>
      </c>
      <c r="Y207" s="1278" t="str">
        <f>IF(O207="","",IF(O207&lt;0,1,0))</f>
        <v/>
      </c>
      <c r="Z207" s="1278" t="str">
        <f>IF(P207="","",IF(P207&lt;0,1,0))</f>
        <v/>
      </c>
      <c r="AA207" s="1278" t="str">
        <f>IF(Q207="","",IF(Q207&lt;0,1,0))</f>
        <v/>
      </c>
      <c r="AB207" s="1278" t="str">
        <f>IF(R207="","",IF(R207&lt;0,1,0))</f>
        <v/>
      </c>
      <c r="AC207" s="1278" t="str">
        <f>IF(S207="","",IF(S207&lt;0,1,0))</f>
        <v/>
      </c>
      <c r="AD207" s="1280" t="str">
        <f>IF(CC207="","",IF(CC207&gt;CE207,1,-1))</f>
        <v/>
      </c>
      <c r="AE207" s="1280" t="str">
        <f>IF(CC207="","",IF(CC207&lt;CE207,1,-1))</f>
        <v/>
      </c>
      <c r="AF207" s="1282">
        <f>IF(CC207&gt;CE207,1,0)</f>
        <v>0</v>
      </c>
      <c r="AG207" s="1272">
        <f>IF(CE207&gt;CC207,1,0)</f>
        <v>0</v>
      </c>
      <c r="AH207" s="1274" t="str">
        <f>IF(O207="","",AX207*1)</f>
        <v/>
      </c>
      <c r="AI207" s="1276" t="str">
        <f>IF(P207="","",BE207*1)</f>
        <v/>
      </c>
      <c r="AJ207" s="1276" t="str">
        <f>IF(Q207="","",BL207*1)</f>
        <v/>
      </c>
      <c r="AK207" s="1276" t="str">
        <f>IF(R207="","",BS207*1)</f>
        <v/>
      </c>
      <c r="AL207" s="1276" t="str">
        <f>IF(S207="","",BZ207*1)</f>
        <v/>
      </c>
      <c r="AM207" s="1298" t="str">
        <f>IF(O207="","",AZ207*1)</f>
        <v/>
      </c>
      <c r="AN207" s="1298" t="str">
        <f>IF(P207="","",BG207*1)</f>
        <v/>
      </c>
      <c r="AO207" s="1298" t="str">
        <f>IF(Q207="","",BN207*1)</f>
        <v/>
      </c>
      <c r="AP207" s="1298" t="str">
        <f>IF(R207="","",BU207*1)</f>
        <v/>
      </c>
      <c r="AQ207" s="1298" t="str">
        <f>IF(S207="","",CB207*1)</f>
        <v/>
      </c>
      <c r="AR207" s="1300">
        <f>SUM(AH208:AL208)</f>
        <v>0</v>
      </c>
      <c r="AS207" s="1292">
        <f>SUM(AM208:AQ208)</f>
        <v>0</v>
      </c>
      <c r="AT207" s="1294">
        <f>IF(O207=1000,11,IF(O207=-1000,0,IF(O207&gt;0,11,IF(O207&lt;0,(-O207),"0"))))</f>
        <v>11</v>
      </c>
      <c r="AU207" s="1286" t="str">
        <f>IF(O207=1000,0,IF(O207=-1000,11,IF(O207&lt;-9,-(O207-2),IF(O207&gt;0,(O207),"0"))))</f>
        <v/>
      </c>
      <c r="AV207" s="1286" t="e">
        <f>IF(O207=1000,11,IF(O207=-1000,0,IF(O207&gt;9,(O207+2),IF(O207&lt;0,(-O207),"0"))))</f>
        <v>#VALUE!</v>
      </c>
      <c r="AW207" s="1286" t="str">
        <f>IF(O207=1000,0,IF(O207=-1000,11,IF(O207&lt;0,11,IF(O207&gt;0,(O207),"0"))))</f>
        <v/>
      </c>
      <c r="AX207" s="1296" t="str">
        <f>IF(O207="","",IF(O207&gt;9,AV207,AT207))</f>
        <v/>
      </c>
      <c r="AY207" s="1288" t="str">
        <f>IF(O207="","","-")</f>
        <v/>
      </c>
      <c r="AZ207" s="1290" t="str">
        <f>IF(O207="","",IF(O207&lt;-9,AU207,AW207))</f>
        <v/>
      </c>
      <c r="BA207" s="1286" t="e">
        <f>IF(P207=1000,11,IF(P207=-1000,0,IF(P207&gt;9,(P207+2),IF(P207&lt;0,(-P207),"0"))))</f>
        <v>#VALUE!</v>
      </c>
      <c r="BB207" s="1286" t="str">
        <f>IF(P207=1000,0,IF(P207=-1000,11,IF(P207&lt;-9,-(P207-2),IF(P207&gt;0,(P207),"0"))))</f>
        <v/>
      </c>
      <c r="BC207" s="1286">
        <f>IF(P207=1000,11,IF(P207=-1000,0,IF(P207&gt;0,11,IF(P207&lt;0,(-P207),"0"))))</f>
        <v>11</v>
      </c>
      <c r="BD207" s="1286" t="str">
        <f>IF(P207=1000,0,IF(P207=-1000,11,IF(P207&lt;0,11,IF(P207&gt;0,(P207),"0"))))</f>
        <v/>
      </c>
      <c r="BE207" s="1296" t="str">
        <f>IF(P207="","",IF(P207&gt;9,BA207,BC207))</f>
        <v/>
      </c>
      <c r="BF207" s="1288" t="str">
        <f>IF(P207="","","-")</f>
        <v/>
      </c>
      <c r="BG207" s="1290" t="str">
        <f>IF(P207="","",IF(P207&lt;-9,BB207,BD207))</f>
        <v/>
      </c>
      <c r="BH207" s="1286" t="e">
        <f>IF(Q207=1000,11,IF(Q207=-1000,0,IF(Q207&gt;9,(Q207+2),IF(Q207&lt;0,(-Q207),"0"))))</f>
        <v>#VALUE!</v>
      </c>
      <c r="BI207" s="1286" t="str">
        <f>IF(Q207=1000,0,IF(Q207=-1000,11,IF(Q207&lt;-9,-(Q207-2),IF(Q207&gt;0,(Q207),"0"))))</f>
        <v/>
      </c>
      <c r="BJ207" s="1286">
        <f>IF(Q207=1000,11,IF(Q207=-1000,0,IF(Q207&gt;0,11,IF(Q207&lt;0,(-Q207),"0"))))</f>
        <v>11</v>
      </c>
      <c r="BK207" s="1286" t="str">
        <f>IF(Q207=1000,0,IF(Q207=-1000,11,IF(Q207&lt;0,11,IF(Q207&gt;0,(Q207),"0"))))</f>
        <v/>
      </c>
      <c r="BL207" s="1296" t="str">
        <f>IF(Q207="","",IF(Q207&gt;9,BH207,BJ207))</f>
        <v/>
      </c>
      <c r="BM207" s="1288" t="str">
        <f>IF(Q207="","","-")</f>
        <v/>
      </c>
      <c r="BN207" s="1290" t="str">
        <f>IF(Q207="","",IF(Q207&lt;-9,BI207,BK207))</f>
        <v/>
      </c>
      <c r="BO207" s="1286" t="e">
        <f>IF(R207=1000,11,IF(R207=-1000,0,IF(R207&gt;9,(R207+2),IF(R207&lt;0,(-R207),"0"))))</f>
        <v>#VALUE!</v>
      </c>
      <c r="BP207" s="1286" t="str">
        <f>IF(R207=1000,0,IF(R207=-1000,11,IF(R207&lt;-9,-(R207-2),IF(R207&gt;0,(R207),"0"))))</f>
        <v/>
      </c>
      <c r="BQ207" s="1286">
        <f>IF(R207=1000,11,IF(R207=-1000,0,IF(R207&gt;0,11,IF(R207&lt;0,(-R207),"0"))))</f>
        <v>11</v>
      </c>
      <c r="BR207" s="1286" t="str">
        <f>IF(R207=1000,0,IF(R207=-1000,11,IF(R207&lt;0,11,IF(R207&gt;0,(R207),"0"))))</f>
        <v/>
      </c>
      <c r="BS207" s="1296" t="str">
        <f>IF(R207="","",IF(R207&gt;9,BO207,BQ207))</f>
        <v/>
      </c>
      <c r="BT207" s="1288" t="str">
        <f>IF(R207="","","-")</f>
        <v/>
      </c>
      <c r="BU207" s="1290" t="str">
        <f>IF(R207="","",IF(R207&lt;-9,BP207,BR207))</f>
        <v/>
      </c>
      <c r="BV207" s="1286" t="e">
        <f>IF(S207=1000,11,IF(S207=-1000,0,IF(S207&gt;9,(S207+2),IF(S207&lt;0,(-S207),"0"))))</f>
        <v>#VALUE!</v>
      </c>
      <c r="BW207" s="1286" t="str">
        <f>IF(S207=1000,0,IF(S207=-1000,11,IF(S207&lt;-9,-(S207-2),IF(S207&gt;0,(S207),"0"))))</f>
        <v/>
      </c>
      <c r="BX207" s="1286">
        <f>IF(S207=1000,11,IF(S207=-1000,0,IF(S207&gt;0,11,IF(S207&lt;0,(-S207),"0"))))</f>
        <v>11</v>
      </c>
      <c r="BY207" s="1286" t="str">
        <f>IF(S207=1000,0,IF(S207=-1000,11,IF(S207&lt;0,11,IF(S207&gt;0,(S207),"0"))))</f>
        <v/>
      </c>
      <c r="BZ207" s="1296" t="str">
        <f>IF(S207="","",IF(S207&gt;9,BV207,BX207))</f>
        <v/>
      </c>
      <c r="CA207" s="1288" t="str">
        <f>IF(S207="","","-")</f>
        <v/>
      </c>
      <c r="CB207" s="1290" t="str">
        <f>IF(S207="","",IF(S207&lt;-9,BW207,BY207))</f>
        <v/>
      </c>
      <c r="CC207" s="1302" t="str">
        <f>IF(O207="","",SUM(T207:X208))</f>
        <v/>
      </c>
      <c r="CD207" s="1304" t="str">
        <f>IF(CC207="","","-")</f>
        <v/>
      </c>
      <c r="CE207" s="1306" t="str">
        <f>IF(O207="","",SUM(Y207:AC208))</f>
        <v/>
      </c>
      <c r="CP207" s="32"/>
      <c r="CQ207" s="32"/>
    </row>
    <row r="208" spans="1:95" s="31" customFormat="1" ht="15" customHeight="1" x14ac:dyDescent="0.2">
      <c r="A208" s="43"/>
      <c r="B208" s="44"/>
      <c r="C208" s="1251"/>
      <c r="D208" s="46" t="str">
        <f>IF(A208="","",VLOOKUP(A208,СписокКМ!D:I,2,FALSE))</f>
        <v/>
      </c>
      <c r="E208" s="47"/>
      <c r="F208" s="48" t="str">
        <f>IF(B208="","",VLOOKUP(B208,СписокКМ!D:I,2,FALSE))</f>
        <v/>
      </c>
      <c r="G208" s="49"/>
      <c r="H208" s="41"/>
      <c r="I208" s="1253"/>
      <c r="J208" s="1253"/>
      <c r="K208" s="1253"/>
      <c r="L208" s="1253"/>
      <c r="M208" s="1253"/>
      <c r="N208" s="42"/>
      <c r="O208" s="1245"/>
      <c r="P208" s="1245"/>
      <c r="Q208" s="1245"/>
      <c r="R208" s="1245"/>
      <c r="S208" s="1247"/>
      <c r="T208" s="1249"/>
      <c r="U208" s="1285"/>
      <c r="V208" s="1285"/>
      <c r="W208" s="1285"/>
      <c r="X208" s="1285"/>
      <c r="Y208" s="1279"/>
      <c r="Z208" s="1279"/>
      <c r="AA208" s="1279"/>
      <c r="AB208" s="1279"/>
      <c r="AC208" s="1279"/>
      <c r="AD208" s="1281"/>
      <c r="AE208" s="1281"/>
      <c r="AF208" s="1283"/>
      <c r="AG208" s="1273"/>
      <c r="AH208" s="1275"/>
      <c r="AI208" s="1277"/>
      <c r="AJ208" s="1277"/>
      <c r="AK208" s="1277"/>
      <c r="AL208" s="1277"/>
      <c r="AM208" s="1299"/>
      <c r="AN208" s="1299"/>
      <c r="AO208" s="1299"/>
      <c r="AP208" s="1299"/>
      <c r="AQ208" s="1299"/>
      <c r="AR208" s="1301"/>
      <c r="AS208" s="1293"/>
      <c r="AT208" s="1295"/>
      <c r="AU208" s="1287"/>
      <c r="AV208" s="1287"/>
      <c r="AW208" s="1287"/>
      <c r="AX208" s="1297"/>
      <c r="AY208" s="1289"/>
      <c r="AZ208" s="1291"/>
      <c r="BA208" s="1287"/>
      <c r="BB208" s="1287"/>
      <c r="BC208" s="1287"/>
      <c r="BD208" s="1287"/>
      <c r="BE208" s="1297"/>
      <c r="BF208" s="1289"/>
      <c r="BG208" s="1291"/>
      <c r="BH208" s="1287"/>
      <c r="BI208" s="1287"/>
      <c r="BJ208" s="1287"/>
      <c r="BK208" s="1287"/>
      <c r="BL208" s="1297"/>
      <c r="BM208" s="1289"/>
      <c r="BN208" s="1291"/>
      <c r="BO208" s="1287"/>
      <c r="BP208" s="1287"/>
      <c r="BQ208" s="1287"/>
      <c r="BR208" s="1287"/>
      <c r="BS208" s="1297"/>
      <c r="BT208" s="1289"/>
      <c r="BU208" s="1291"/>
      <c r="BV208" s="1287"/>
      <c r="BW208" s="1287"/>
      <c r="BX208" s="1287"/>
      <c r="BY208" s="1287"/>
      <c r="BZ208" s="1297"/>
      <c r="CA208" s="1289"/>
      <c r="CB208" s="1291"/>
      <c r="CC208" s="1303"/>
      <c r="CD208" s="1305"/>
      <c r="CE208" s="1307"/>
      <c r="CP208" s="32"/>
      <c r="CQ208" s="32"/>
    </row>
    <row r="209" spans="1:95" s="31" customFormat="1" ht="15" customHeight="1" x14ac:dyDescent="0.2">
      <c r="A209" s="99" t="str">
        <f>IF(A205="","",A205)</f>
        <v/>
      </c>
      <c r="B209" s="99" t="str">
        <f>IF(B205="","",B206)</f>
        <v/>
      </c>
      <c r="C209" s="75">
        <v>4</v>
      </c>
      <c r="D209" s="100" t="str">
        <f>IF(A209="","",VLOOKUP(A209,СписокКМ!D:I,2,FALSE))</f>
        <v/>
      </c>
      <c r="E209" s="101"/>
      <c r="F209" s="77" t="str">
        <f>IF(B209="","",VLOOKUP(B209,СписокКМ!D:I,2,FALSE))</f>
        <v/>
      </c>
      <c r="G209" s="102"/>
      <c r="H209" s="41"/>
      <c r="I209" s="581"/>
      <c r="J209" s="581"/>
      <c r="K209" s="581"/>
      <c r="L209" s="581"/>
      <c r="M209" s="581"/>
      <c r="N209" s="42"/>
      <c r="O209" s="79" t="str">
        <f>IF(I209="","",IF(I209="0",1000,IF(I209="-0",-1000,I209*1)))</f>
        <v/>
      </c>
      <c r="P209" s="79" t="str">
        <f t="shared" ref="P209:S210" si="132">IF(J209="","",IF(J209="0",1000,IF(J209="-0",-1000,J209*1)))</f>
        <v/>
      </c>
      <c r="Q209" s="79" t="str">
        <f t="shared" si="132"/>
        <v/>
      </c>
      <c r="R209" s="79" t="str">
        <f t="shared" si="132"/>
        <v/>
      </c>
      <c r="S209" s="80" t="str">
        <f t="shared" si="132"/>
        <v/>
      </c>
      <c r="T209" s="579" t="str">
        <f t="shared" ref="T209:X210" si="133">IF(O209="","",IF(O209&gt;0,1,0))</f>
        <v/>
      </c>
      <c r="U209" s="588" t="str">
        <f t="shared" si="133"/>
        <v/>
      </c>
      <c r="V209" s="588" t="str">
        <f t="shared" si="133"/>
        <v/>
      </c>
      <c r="W209" s="588" t="str">
        <f t="shared" si="133"/>
        <v/>
      </c>
      <c r="X209" s="588" t="str">
        <f t="shared" si="133"/>
        <v/>
      </c>
      <c r="Y209" s="585" t="str">
        <f t="shared" ref="Y209:AC210" si="134">IF(O209="","",IF(O209&lt;0,1,0))</f>
        <v/>
      </c>
      <c r="Z209" s="585" t="str">
        <f t="shared" si="134"/>
        <v/>
      </c>
      <c r="AA209" s="585" t="str">
        <f t="shared" si="134"/>
        <v/>
      </c>
      <c r="AB209" s="585" t="str">
        <f t="shared" si="134"/>
        <v/>
      </c>
      <c r="AC209" s="585" t="str">
        <f t="shared" si="134"/>
        <v/>
      </c>
      <c r="AD209" s="586" t="str">
        <f>IF(CC209="","",IF(CC209&gt;CE209,1,-1))</f>
        <v/>
      </c>
      <c r="AE209" s="586" t="str">
        <f>IF(CC209="","",IF(CC209&lt;CE209,1,-1))</f>
        <v/>
      </c>
      <c r="AF209" s="587">
        <f>IF(CC209&gt;CE209,1,0)</f>
        <v>0</v>
      </c>
      <c r="AG209" s="583">
        <f>IF(CE209&gt;CC209,1,0)</f>
        <v>0</v>
      </c>
      <c r="AH209" s="81" t="str">
        <f>IF(O209="","",AX209*1)</f>
        <v/>
      </c>
      <c r="AI209" s="584" t="str">
        <f>IF(P209="","",BE209*1)</f>
        <v/>
      </c>
      <c r="AJ209" s="584" t="str">
        <f>IF(Q209="","",BL209*1)</f>
        <v/>
      </c>
      <c r="AK209" s="584" t="str">
        <f>IF(R209="","",BS209*1)</f>
        <v/>
      </c>
      <c r="AL209" s="584" t="str">
        <f>IF(S209="","",BZ209*1)</f>
        <v/>
      </c>
      <c r="AM209" s="594" t="str">
        <f>IF(O209="","",AZ209*1)</f>
        <v/>
      </c>
      <c r="AN209" s="594" t="str">
        <f>IF(P209="","",BG209*1)</f>
        <v/>
      </c>
      <c r="AO209" s="594" t="str">
        <f>IF(Q209="","",BN209*1)</f>
        <v/>
      </c>
      <c r="AP209" s="594" t="str">
        <f>IF(R209="","",BU209*1)</f>
        <v/>
      </c>
      <c r="AQ209" s="594" t="str">
        <f>IF(S209="","",CB209*1)</f>
        <v/>
      </c>
      <c r="AR209" s="595">
        <f>SUM(AH209:AL209)</f>
        <v>0</v>
      </c>
      <c r="AS209" s="592">
        <f>SUM(AM209:AQ209)</f>
        <v>0</v>
      </c>
      <c r="AT209" s="111">
        <f>IF(O209=1000,11,IF(O209=-1000,0,IF(O209&gt;0,11,IF(O209&lt;0,(-O209),"0"))))</f>
        <v>11</v>
      </c>
      <c r="AU209" s="589" t="str">
        <f>IF(O209=1000,0,IF(O209=-1000,11,IF(O209&lt;-9,-(O209-2),IF(O209&gt;0,(O209),"0"))))</f>
        <v/>
      </c>
      <c r="AV209" s="111" t="e">
        <f>IF(O209=1000,11,IF(O209=-1000,0,IF(O209&gt;9,(O209+2),IF(O209&lt;0,(-O209),"0"))))</f>
        <v>#VALUE!</v>
      </c>
      <c r="AW209" s="589" t="str">
        <f>IF(O209=1000,0,IF(O209=-1000,11,IF(O209&lt;0,11,IF(O209&gt;0,(O209),"0"))))</f>
        <v/>
      </c>
      <c r="AX209" s="593" t="str">
        <f>IF(O209="","",IF(O209&gt;9,AV209,AT209))</f>
        <v/>
      </c>
      <c r="AY209" s="590" t="str">
        <f>IF(O209="","","-")</f>
        <v/>
      </c>
      <c r="AZ209" s="591" t="str">
        <f>IF(O209="","",IF(O209&lt;-9,AU209,AW209))</f>
        <v/>
      </c>
      <c r="BA209" s="111" t="e">
        <f>IF(P209=1000,11,IF(P209=-1000,0,IF(P209&gt;9,(P209+2),IF(P209&lt;0,(-P209),"0"))))</f>
        <v>#VALUE!</v>
      </c>
      <c r="BB209" s="589" t="str">
        <f>IF(P209=1000,0,IF(P209=-1000,11,IF(P209&lt;-9,-(P209-2),IF(P209&gt;0,(P209),"0"))))</f>
        <v/>
      </c>
      <c r="BC209" s="589">
        <f>IF(P209=1000,11,IF(P209=-1000,0,IF(P209&gt;0,11,IF(P209&lt;0,(-P209),"0"))))</f>
        <v>11</v>
      </c>
      <c r="BD209" s="589" t="str">
        <f>IF(P209=1000,0,IF(P209=-1000,11,IF(P209&lt;0,11,IF(P209&gt;0,(P209),"0"))))</f>
        <v/>
      </c>
      <c r="BE209" s="593" t="str">
        <f>IF(P209="","",IF(P209&gt;9,BA209,BC209))</f>
        <v/>
      </c>
      <c r="BF209" s="590" t="str">
        <f>IF(P209="","","-")</f>
        <v/>
      </c>
      <c r="BG209" s="591" t="str">
        <f>IF(P209="","",IF(P209&lt;-9,BB209,BD209))</f>
        <v/>
      </c>
      <c r="BH209" s="111" t="e">
        <f>IF(Q209=1000,11,IF(Q209=-1000,0,IF(Q209&gt;9,(Q209+2),IF(Q209&lt;0,(-Q209),"0"))))</f>
        <v>#VALUE!</v>
      </c>
      <c r="BI209" s="589" t="str">
        <f>IF(Q209=1000,0,IF(Q209=-1000,11,IF(Q209&lt;-9,-(Q209-2),IF(Q209&gt;0,(Q209),"0"))))</f>
        <v/>
      </c>
      <c r="BJ209" s="589">
        <f>IF(Q209=1000,11,IF(Q209=-1000,0,IF(Q209&gt;0,11,IF(Q209&lt;0,(-Q209),"0"))))</f>
        <v>11</v>
      </c>
      <c r="BK209" s="589" t="str">
        <f>IF(Q209=1000,0,IF(Q209=-1000,11,IF(Q209&lt;0,11,IF(Q209&gt;0,(Q209),"0"))))</f>
        <v/>
      </c>
      <c r="BL209" s="593" t="str">
        <f>IF(Q209="","",IF(Q209&gt;9,BH209,BJ209))</f>
        <v/>
      </c>
      <c r="BM209" s="590" t="str">
        <f>IF(Q209="","","-")</f>
        <v/>
      </c>
      <c r="BN209" s="591" t="str">
        <f>IF(Q209="","",IF(Q209&lt;-9,BI209,BK209))</f>
        <v/>
      </c>
      <c r="BO209" s="589" t="e">
        <f>IF(R209=1000,11,IF(R209=-1000,0,IF(R209&gt;9,(R209+2),IF(R209&lt;0,(-R209),"0"))))</f>
        <v>#VALUE!</v>
      </c>
      <c r="BP209" s="589" t="str">
        <f>IF(R209=1000,0,IF(R209=-1000,11,IF(R209&lt;-9,-(R209-2),IF(R209&gt;0,(R209),"0"))))</f>
        <v/>
      </c>
      <c r="BQ209" s="589">
        <f>IF(R209=1000,11,IF(R209=-1000,0,IF(R209&gt;0,11,IF(R209&lt;0,(-R209),"0"))))</f>
        <v>11</v>
      </c>
      <c r="BR209" s="589" t="str">
        <f>IF(R209=1000,0,IF(R209=-1000,11,IF(R209&lt;0,11,IF(R209&gt;0,(R209),"0"))))</f>
        <v/>
      </c>
      <c r="BS209" s="593" t="str">
        <f>IF(R209="","",IF(R209&gt;9,BO209,BQ209))</f>
        <v/>
      </c>
      <c r="BT209" s="590" t="str">
        <f>IF(R209="","","-")</f>
        <v/>
      </c>
      <c r="BU209" s="591" t="str">
        <f>IF(R209="","",IF(R209&lt;-9,BP209,BR209))</f>
        <v/>
      </c>
      <c r="BV209" s="589" t="e">
        <f>IF(S209=1000,11,IF(S209=-1000,0,IF(S209&gt;9,(S209+2),IF(S209&lt;0,(-S209),"0"))))</f>
        <v>#VALUE!</v>
      </c>
      <c r="BW209" s="589" t="str">
        <f>IF(S209=1000,0,IF(S209=-1000,11,IF(S209&lt;-9,-(S209-2),IF(S209&gt;0,(S209),"0"))))</f>
        <v/>
      </c>
      <c r="BX209" s="589">
        <f>IF(S209=1000,11,IF(S209=-1000,0,IF(S209&gt;0,11,IF(S209&lt;0,(-S209),"0"))))</f>
        <v>11</v>
      </c>
      <c r="BY209" s="113" t="str">
        <f>IF(S209=1000,0,IF(S209=-1000,11,IF(S209&lt;0,11,IF(S209&gt;0,(S209),"0"))))</f>
        <v/>
      </c>
      <c r="BZ209" s="593" t="str">
        <f>IF(S209="","",IF(S209&gt;9,BV209,BX209))</f>
        <v/>
      </c>
      <c r="CA209" s="590" t="str">
        <f>IF(S209="","","-")</f>
        <v/>
      </c>
      <c r="CB209" s="591" t="str">
        <f>IF(S209="","",IF(S209&lt;-9,BW209,BY209))</f>
        <v/>
      </c>
      <c r="CC209" s="596" t="str">
        <f>IF(O209="","",SUM(T209:X209))</f>
        <v/>
      </c>
      <c r="CD209" s="582" t="str">
        <f>IF(CC209="","","-")</f>
        <v/>
      </c>
      <c r="CE209" s="597" t="str">
        <f>IF(O209="","",SUM(Y209:AC209))</f>
        <v/>
      </c>
      <c r="CP209" s="32"/>
      <c r="CQ209" s="32"/>
    </row>
    <row r="210" spans="1:95" s="31" customFormat="1" ht="15" customHeight="1" thickBot="1" x14ac:dyDescent="0.25">
      <c r="A210" s="99" t="str">
        <f>IF(A205="","",A206)</f>
        <v/>
      </c>
      <c r="B210" s="99" t="str">
        <f>IF(B205="","",B205)</f>
        <v/>
      </c>
      <c r="C210" s="114">
        <v>5</v>
      </c>
      <c r="D210" s="115" t="str">
        <f>IF(A210="","",VLOOKUP(A210,СписокКМ!D:I,2,FALSE))</f>
        <v/>
      </c>
      <c r="E210" s="116"/>
      <c r="F210" s="117" t="str">
        <f>IF(B210="","",VLOOKUP(B210,СписокКМ!D:I,2,FALSE))</f>
        <v/>
      </c>
      <c r="G210" s="118"/>
      <c r="H210" s="119"/>
      <c r="I210" s="120"/>
      <c r="J210" s="120"/>
      <c r="K210" s="120"/>
      <c r="L210" s="121"/>
      <c r="M210" s="121"/>
      <c r="N210" s="122"/>
      <c r="O210" s="123" t="str">
        <f>IF(I210="","",IF(I210="0",1000,IF(I210="-0",-1000,I210*1)))</f>
        <v/>
      </c>
      <c r="P210" s="123" t="str">
        <f t="shared" si="132"/>
        <v/>
      </c>
      <c r="Q210" s="123" t="str">
        <f t="shared" si="132"/>
        <v/>
      </c>
      <c r="R210" s="123" t="str">
        <f t="shared" si="132"/>
        <v/>
      </c>
      <c r="S210" s="124" t="str">
        <f t="shared" si="132"/>
        <v/>
      </c>
      <c r="T210" s="125" t="str">
        <f t="shared" si="133"/>
        <v/>
      </c>
      <c r="U210" s="126" t="str">
        <f t="shared" si="133"/>
        <v/>
      </c>
      <c r="V210" s="126" t="str">
        <f t="shared" si="133"/>
        <v/>
      </c>
      <c r="W210" s="126" t="str">
        <f t="shared" si="133"/>
        <v/>
      </c>
      <c r="X210" s="126" t="str">
        <f t="shared" si="133"/>
        <v/>
      </c>
      <c r="Y210" s="127" t="str">
        <f t="shared" si="134"/>
        <v/>
      </c>
      <c r="Z210" s="127" t="str">
        <f t="shared" si="134"/>
        <v/>
      </c>
      <c r="AA210" s="127" t="str">
        <f t="shared" si="134"/>
        <v/>
      </c>
      <c r="AB210" s="127" t="str">
        <f t="shared" si="134"/>
        <v/>
      </c>
      <c r="AC210" s="127" t="str">
        <f t="shared" si="134"/>
        <v/>
      </c>
      <c r="AD210" s="128" t="str">
        <f>IF(CC210="","",IF(CC210&gt;CE210,1,-1))</f>
        <v/>
      </c>
      <c r="AE210" s="128" t="str">
        <f>IF(CC210="","",IF(CC210&lt;CE210,1,-1))</f>
        <v/>
      </c>
      <c r="AF210" s="129">
        <f>IF(CC210&gt;CE210,1,0)</f>
        <v>0</v>
      </c>
      <c r="AG210" s="130">
        <f>IF(CE210&gt;CC210,1,0)</f>
        <v>0</v>
      </c>
      <c r="AH210" s="131" t="str">
        <f>IF(O210="","",AX210*1)</f>
        <v/>
      </c>
      <c r="AI210" s="132" t="str">
        <f>IF(P210="","",BE210*1)</f>
        <v/>
      </c>
      <c r="AJ210" s="132" t="str">
        <f>IF(Q210="","",BL210*1)</f>
        <v/>
      </c>
      <c r="AK210" s="132" t="str">
        <f>IF(R210="","",BS210*1)</f>
        <v/>
      </c>
      <c r="AL210" s="132" t="str">
        <f>IF(S210="","",BZ210*1)</f>
        <v/>
      </c>
      <c r="AM210" s="133" t="str">
        <f>IF(O210="","",AZ210*1)</f>
        <v/>
      </c>
      <c r="AN210" s="133" t="str">
        <f>IF(P210="","",BG210*1)</f>
        <v/>
      </c>
      <c r="AO210" s="133" t="str">
        <f>IF(Q210="","",BN210*1)</f>
        <v/>
      </c>
      <c r="AP210" s="133" t="str">
        <f>IF(R210="","",BU210*1)</f>
        <v/>
      </c>
      <c r="AQ210" s="133" t="str">
        <f>IF(S210="","",CB210*1)</f>
        <v/>
      </c>
      <c r="AR210" s="134">
        <f>SUM(AH210:AL210)</f>
        <v>0</v>
      </c>
      <c r="AS210" s="135">
        <f>SUM(AM210:AQ210)</f>
        <v>0</v>
      </c>
      <c r="AT210" s="136">
        <f>IF(O210=1000,11,IF(O210=-1000,0,IF(O210&gt;0,11,IF(O210&lt;0,(-O210),"0"))))</f>
        <v>11</v>
      </c>
      <c r="AU210" s="137" t="str">
        <f>IF(O210=1000,0,IF(O210=-1000,11,IF(O210&lt;-9,-(O210-2),IF(O210&gt;0,(O210),"0"))))</f>
        <v/>
      </c>
      <c r="AV210" s="136" t="e">
        <f>IF(O210=1000,11,IF(O210=-1000,0,IF(O210&gt;9,(O210+2),IF(O210&lt;0,(-O210),"0"))))</f>
        <v>#VALUE!</v>
      </c>
      <c r="AW210" s="137" t="str">
        <f>IF(O210=1000,0,IF(O210=-1000,11,IF(O210&lt;0,11,IF(O210&gt;0,(O210),"0"))))</f>
        <v/>
      </c>
      <c r="AX210" s="138" t="str">
        <f>IF(O210="","",IF(O210&gt;9,AV210,AT210))</f>
        <v/>
      </c>
      <c r="AY210" s="139" t="str">
        <f>IF(O210="","","-")</f>
        <v/>
      </c>
      <c r="AZ210" s="140" t="str">
        <f>IF(O210="","",IF(O210&lt;-9,AU210,AW210))</f>
        <v/>
      </c>
      <c r="BA210" s="136" t="e">
        <f>IF(P210=1000,11,IF(P210=-1000,0,IF(P210&gt;9,(P210+2),IF(P210&lt;0,(-P210),"0"))))</f>
        <v>#VALUE!</v>
      </c>
      <c r="BB210" s="137" t="str">
        <f>IF(P210=1000,0,IF(P210=-1000,11,IF(P210&lt;-9,-(P210-2),IF(P210&gt;0,(P210),"0"))))</f>
        <v/>
      </c>
      <c r="BC210" s="137">
        <f>IF(P210=1000,11,IF(P210=-1000,0,IF(P210&gt;0,11,IF(P210&lt;0,(-P210),"0"))))</f>
        <v>11</v>
      </c>
      <c r="BD210" s="137" t="str">
        <f>IF(P210=1000,0,IF(P210=-1000,11,IF(P210&lt;0,11,IF(P210&gt;0,(P210),"0"))))</f>
        <v/>
      </c>
      <c r="BE210" s="138" t="str">
        <f>IF(P210="","",IF(P210&gt;9,BA210,BC210))</f>
        <v/>
      </c>
      <c r="BF210" s="139" t="str">
        <f>IF(P210="","","-")</f>
        <v/>
      </c>
      <c r="BG210" s="140" t="str">
        <f>IF(P210="","",IF(P210&lt;-9,BB210,BD210))</f>
        <v/>
      </c>
      <c r="BH210" s="136" t="e">
        <f>IF(Q210=1000,11,IF(Q210=-1000,0,IF(Q210&gt;9,(Q210+2),IF(Q210&lt;0,(-Q210),"0"))))</f>
        <v>#VALUE!</v>
      </c>
      <c r="BI210" s="137" t="str">
        <f>IF(Q210=1000,0,IF(Q210=-1000,11,IF(Q210&lt;-9,-(Q210-2),IF(Q210&gt;0,(Q210),"0"))))</f>
        <v/>
      </c>
      <c r="BJ210" s="137">
        <f>IF(Q210=1000,11,IF(Q210=-1000,0,IF(Q210&gt;0,11,IF(Q210&lt;0,(-Q210),"0"))))</f>
        <v>11</v>
      </c>
      <c r="BK210" s="137" t="str">
        <f>IF(Q210=1000,0,IF(Q210=-1000,11,IF(Q210&lt;0,11,IF(Q210&gt;0,(Q210),"0"))))</f>
        <v/>
      </c>
      <c r="BL210" s="138" t="str">
        <f>IF(Q210="","",IF(Q210&gt;9,BH210,BJ210))</f>
        <v/>
      </c>
      <c r="BM210" s="139" t="str">
        <f>IF(Q210="","","-")</f>
        <v/>
      </c>
      <c r="BN210" s="140" t="str">
        <f>IF(Q210="","",IF(Q210&lt;-9,BI210,BK210))</f>
        <v/>
      </c>
      <c r="BO210" s="137" t="e">
        <f>IF(R210=1000,11,IF(R210=-1000,0,IF(R210&gt;9,(R210+2),IF(R210&lt;0,(-R210),"0"))))</f>
        <v>#VALUE!</v>
      </c>
      <c r="BP210" s="137" t="str">
        <f>IF(R210=1000,0,IF(R210=-1000,11,IF(R210&lt;-9,-(R210-2),IF(R210&gt;0,(R210),"0"))))</f>
        <v/>
      </c>
      <c r="BQ210" s="137">
        <f>IF(R210=1000,11,IF(R210=-1000,0,IF(R210&gt;0,11,IF(R210&lt;0,(-R210),"0"))))</f>
        <v>11</v>
      </c>
      <c r="BR210" s="137" t="str">
        <f>IF(R210=1000,0,IF(R210=-1000,11,IF(R210&lt;0,11,IF(R210&gt;0,(R210),"0"))))</f>
        <v/>
      </c>
      <c r="BS210" s="138" t="str">
        <f>IF(R210="","",IF(R210&gt;9,BO210,BQ210))</f>
        <v/>
      </c>
      <c r="BT210" s="139" t="str">
        <f>IF(R210="","","-")</f>
        <v/>
      </c>
      <c r="BU210" s="140" t="str">
        <f>IF(R210="","",IF(R210&lt;-9,BP210,BR210))</f>
        <v/>
      </c>
      <c r="BV210" s="137" t="e">
        <f>IF(S210=1000,11,IF(S210=-1000,0,IF(S210&gt;9,(S210+2),IF(S210&lt;0,(-S210),"0"))))</f>
        <v>#VALUE!</v>
      </c>
      <c r="BW210" s="137" t="str">
        <f>IF(S210=1000,0,IF(S210=-1000,11,IF(S210&lt;-9,-(S210-2),IF(S210&gt;0,(S210),"0"))))</f>
        <v/>
      </c>
      <c r="BX210" s="137">
        <f>IF(S210=1000,11,IF(S210=-1000,0,IF(S210&gt;0,11,IF(S210&lt;0,(-S210),"0"))))</f>
        <v>11</v>
      </c>
      <c r="BY210" s="141" t="str">
        <f>IF(S210=1000,0,IF(S210=-1000,11,IF(S210&lt;0,11,IF(S210&gt;0,(S210),"0"))))</f>
        <v/>
      </c>
      <c r="BZ210" s="138" t="str">
        <f>IF(S210="","",IF(S210&gt;9,BV210,BX210))</f>
        <v/>
      </c>
      <c r="CA210" s="139" t="str">
        <f>IF(S210="","","-")</f>
        <v/>
      </c>
      <c r="CB210" s="140" t="str">
        <f>IF(S210="","",IF(S210&lt;-9,BW210,BY210))</f>
        <v/>
      </c>
      <c r="CC210" s="142" t="str">
        <f>IF(O210="","",SUM(T210:X210))</f>
        <v/>
      </c>
      <c r="CD210" s="143" t="str">
        <f>IF(CC210="","","-")</f>
        <v/>
      </c>
      <c r="CE210" s="144" t="str">
        <f>IF(O210="","",SUM(Y210:AC210))</f>
        <v/>
      </c>
      <c r="CP210" s="32"/>
      <c r="CQ210" s="32"/>
    </row>
    <row r="211" spans="1:95" s="31" customFormat="1" ht="15" customHeight="1" thickBot="1" x14ac:dyDescent="0.25">
      <c r="A211" s="145"/>
      <c r="B211" s="145"/>
      <c r="C211" s="145"/>
      <c r="D211" s="146"/>
      <c r="E211" s="147"/>
      <c r="F211" s="148"/>
      <c r="G211" s="149"/>
      <c r="H211" s="150"/>
      <c r="I211" s="151"/>
      <c r="J211" s="151"/>
      <c r="K211" s="151"/>
      <c r="L211" s="151"/>
      <c r="M211" s="151"/>
      <c r="N211" s="150"/>
      <c r="O211" s="152"/>
      <c r="P211" s="152"/>
      <c r="Q211" s="152"/>
      <c r="R211" s="152"/>
      <c r="S211" s="152"/>
      <c r="T211" s="153"/>
      <c r="U211" s="153"/>
      <c r="V211" s="153"/>
      <c r="W211" s="153"/>
      <c r="X211" s="153"/>
      <c r="Y211" s="154"/>
      <c r="Z211" s="154"/>
      <c r="AA211" s="154"/>
      <c r="AB211" s="154"/>
      <c r="AC211" s="154"/>
      <c r="AD211" s="155"/>
      <c r="AE211" s="155"/>
      <c r="AF211" s="156"/>
      <c r="AG211" s="156"/>
      <c r="AH211" s="157"/>
      <c r="AI211" s="157"/>
      <c r="AJ211" s="157"/>
      <c r="AK211" s="157"/>
      <c r="AL211" s="157"/>
      <c r="AM211" s="158"/>
      <c r="AN211" s="158"/>
      <c r="AO211" s="158"/>
      <c r="AP211" s="158"/>
      <c r="AQ211" s="158"/>
      <c r="AR211" s="159"/>
      <c r="AS211" s="159"/>
      <c r="AT211" s="160"/>
      <c r="AU211" s="160"/>
      <c r="AV211" s="160"/>
      <c r="AW211" s="160"/>
      <c r="AX211" s="161"/>
      <c r="AY211" s="161"/>
      <c r="AZ211" s="161"/>
      <c r="BA211" s="160"/>
      <c r="BB211" s="160"/>
      <c r="BC211" s="160"/>
      <c r="BD211" s="160"/>
      <c r="BE211" s="161"/>
      <c r="BF211" s="161"/>
      <c r="BG211" s="161"/>
      <c r="BH211" s="160"/>
      <c r="BI211" s="160"/>
      <c r="BJ211" s="160"/>
      <c r="BK211" s="160"/>
      <c r="BL211" s="161"/>
      <c r="BM211" s="161"/>
      <c r="BN211" s="161"/>
      <c r="BO211" s="160"/>
      <c r="BP211" s="160"/>
      <c r="BQ211" s="160"/>
      <c r="BR211" s="160"/>
      <c r="BS211" s="161"/>
      <c r="BT211" s="161"/>
      <c r="BU211" s="161"/>
      <c r="BV211" s="160"/>
      <c r="BW211" s="160"/>
      <c r="BX211" s="160"/>
      <c r="BY211" s="160"/>
      <c r="BZ211" s="161"/>
      <c r="CA211" s="161"/>
      <c r="CB211" s="161"/>
      <c r="CC211" s="162"/>
      <c r="CD211" s="163"/>
      <c r="CE211" s="164"/>
      <c r="CP211" s="32"/>
      <c r="CQ211" s="32"/>
    </row>
    <row r="212" spans="1:95" s="31" customFormat="1" ht="31.5" customHeight="1" thickBot="1" x14ac:dyDescent="0.25">
      <c r="A212" s="34"/>
      <c r="B212" s="35"/>
      <c r="C212" s="1225">
        <f>1+C203</f>
        <v>24</v>
      </c>
      <c r="D212" s="1227" t="str">
        <f>IF(A212="","",VLOOKUP(A212,СписокКМ!$A$186:$D$248,3,FALSE))</f>
        <v/>
      </c>
      <c r="E212" s="1228" t="str">
        <f>IF(B212="","",VLOOKUP(B212,СписокКМ!E:J,2,FALSE))</f>
        <v/>
      </c>
      <c r="F212" s="1231" t="str">
        <f>IF(B212="","",VLOOKUP(B212,СписокКМ!$A$186:$D$248,3,FALSE))</f>
        <v/>
      </c>
      <c r="G212" s="1232" t="str">
        <f>IF(D212="","",VLOOKUP(D212,СписокКМ!G:L,2,FALSE))</f>
        <v/>
      </c>
      <c r="H212" s="36"/>
      <c r="I212" s="1235" t="s">
        <v>7</v>
      </c>
      <c r="J212" s="1235"/>
      <c r="K212" s="1235"/>
      <c r="L212" s="1235"/>
      <c r="M212" s="1235"/>
      <c r="N212" s="37"/>
      <c r="O212" s="1237"/>
      <c r="P212" s="1238"/>
      <c r="Q212" s="1238"/>
      <c r="R212" s="1238"/>
      <c r="S212" s="1238"/>
      <c r="T212" s="38" t="str">
        <f>IF(A212="","",VLOOKUP(A212,'[60]Протокол команд'!A:K,8,FALSE))</f>
        <v/>
      </c>
      <c r="U212" s="39" t="e">
        <f>T212*5-4</f>
        <v>#VALUE!</v>
      </c>
      <c r="V212" s="39" t="e">
        <f>T212*5</f>
        <v>#VALUE!</v>
      </c>
      <c r="W212" s="39" t="e">
        <f>CONCATENATE(U212,"-",V212)</f>
        <v>#VALUE!</v>
      </c>
      <c r="X212" s="39" t="str">
        <f>IF(A212="","",VLOOKUP(A212,'[60]Протокол команд'!A:K,10,FALSE))</f>
        <v/>
      </c>
      <c r="Y212" s="39" t="e">
        <f>X212*5-4</f>
        <v>#VALUE!</v>
      </c>
      <c r="Z212" s="39" t="e">
        <f>X212*5</f>
        <v>#VALUE!</v>
      </c>
      <c r="AA212" s="39" t="e">
        <f>CONCATENATE(Y212,"-",Z212)</f>
        <v>#VALUE!</v>
      </c>
      <c r="AB212" s="1241" t="str">
        <f>IF(O214="","",SUM(AF214:AF219))</f>
        <v/>
      </c>
      <c r="AC212" s="1242"/>
      <c r="AD212" s="1243"/>
      <c r="AE212" s="1242" t="str">
        <f>IF(O214="","",SUM(AG214:AG219))</f>
        <v/>
      </c>
      <c r="AF212" s="1242"/>
      <c r="AG212" s="1264"/>
      <c r="AH212" s="1241">
        <f>SUM(CC214:CC219)</f>
        <v>0</v>
      </c>
      <c r="AI212" s="1242"/>
      <c r="AJ212" s="1243"/>
      <c r="AK212" s="1242">
        <f>SUM(CE214:CE219)</f>
        <v>0</v>
      </c>
      <c r="AL212" s="1242"/>
      <c r="AM212" s="1264"/>
      <c r="AN212" s="1265">
        <f>SUM(AR214:AR219)</f>
        <v>0</v>
      </c>
      <c r="AO212" s="1266"/>
      <c r="AP212" s="1267"/>
      <c r="AQ212" s="1266">
        <f>SUM(AS214:AS219)</f>
        <v>0</v>
      </c>
      <c r="AR212" s="1266"/>
      <c r="AS212" s="1268"/>
      <c r="AT212" s="1314" t="str">
        <f>IF(A212="","",VLOOKUP(A212,'[60]Протокол команд'!A:Z,14,FALSE))</f>
        <v/>
      </c>
      <c r="AU212" s="1315"/>
      <c r="AV212" s="1315"/>
      <c r="AW212" s="1315"/>
      <c r="AX212" s="1315"/>
      <c r="AY212" s="1315"/>
      <c r="AZ212" s="1315"/>
      <c r="BA212" s="1315"/>
      <c r="BB212" s="1315"/>
      <c r="BC212" s="1315"/>
      <c r="BD212" s="1315"/>
      <c r="BE212" s="1315"/>
      <c r="BF212" s="1315"/>
      <c r="BG212" s="1315"/>
      <c r="BH212" s="1315"/>
      <c r="BI212" s="1315"/>
      <c r="BJ212" s="1315"/>
      <c r="BK212" s="1315"/>
      <c r="BL212" s="1315"/>
      <c r="BM212" s="1315"/>
      <c r="BN212" s="1315"/>
      <c r="BO212" s="1315"/>
      <c r="BP212" s="1315"/>
      <c r="BQ212" s="1315"/>
      <c r="BR212" s="1315"/>
      <c r="BS212" s="1315"/>
      <c r="BT212" s="1315"/>
      <c r="BU212" s="1315"/>
      <c r="BV212" s="1315"/>
      <c r="BW212" s="1315"/>
      <c r="BX212" s="1315"/>
      <c r="BY212" s="1315"/>
      <c r="BZ212" s="1315"/>
      <c r="CA212" s="1315"/>
      <c r="CB212" s="1316"/>
      <c r="CC212" s="1254" t="str">
        <f>IF(O214="","",SUM(AF214:AF219))</f>
        <v/>
      </c>
      <c r="CD212" s="1256" t="str">
        <f>IF(CC212="","","-")</f>
        <v/>
      </c>
      <c r="CE212" s="1258" t="str">
        <f>IF(O214="","",SUM(AG214:AG219))</f>
        <v/>
      </c>
      <c r="CP212" s="32"/>
      <c r="CQ212" s="32"/>
    </row>
    <row r="213" spans="1:95" s="31" customFormat="1" ht="13.5" customHeight="1" x14ac:dyDescent="0.2">
      <c r="A213" s="40"/>
      <c r="B213" s="40"/>
      <c r="C213" s="1226"/>
      <c r="D213" s="1229" t="str">
        <f>IF(A213="","",VLOOKUP(A213,СписокКМ!D:I,2,FALSE))</f>
        <v/>
      </c>
      <c r="E213" s="1230" t="str">
        <f>IF(B213="","",VLOOKUP(B213,СписокКМ!E:J,2,FALSE))</f>
        <v/>
      </c>
      <c r="F213" s="1233" t="str">
        <f>IF(C213="","",VLOOKUP(C213,СписокКМ!F:K,2,FALSE))</f>
        <v/>
      </c>
      <c r="G213" s="1234" t="str">
        <f>IF(D213="","",VLOOKUP(D213,СписокКМ!G:L,2,FALSE))</f>
        <v/>
      </c>
      <c r="H213" s="41"/>
      <c r="I213" s="1236"/>
      <c r="J213" s="1236"/>
      <c r="K213" s="1236"/>
      <c r="L213" s="1236"/>
      <c r="M213" s="1236"/>
      <c r="N213" s="42"/>
      <c r="O213" s="1239"/>
      <c r="P213" s="1240"/>
      <c r="Q213" s="1240"/>
      <c r="R213" s="1240"/>
      <c r="S213" s="1240"/>
      <c r="T213" s="1260" t="s">
        <v>8</v>
      </c>
      <c r="U213" s="1261"/>
      <c r="V213" s="1261"/>
      <c r="W213" s="1261"/>
      <c r="X213" s="1261"/>
      <c r="Y213" s="1261"/>
      <c r="Z213" s="1261"/>
      <c r="AA213" s="1261"/>
      <c r="AB213" s="1261"/>
      <c r="AC213" s="1261"/>
      <c r="AD213" s="1261"/>
      <c r="AE213" s="1261"/>
      <c r="AF213" s="1261"/>
      <c r="AG213" s="1262"/>
      <c r="AH213" s="1261" t="s">
        <v>9</v>
      </c>
      <c r="AI213" s="1261"/>
      <c r="AJ213" s="1261"/>
      <c r="AK213" s="1261"/>
      <c r="AL213" s="1261"/>
      <c r="AM213" s="1261"/>
      <c r="AN213" s="1261"/>
      <c r="AO213" s="1261"/>
      <c r="AP213" s="1261"/>
      <c r="AQ213" s="1261"/>
      <c r="AR213" s="1261"/>
      <c r="AS213" s="1262"/>
      <c r="AT213" s="1263" t="s">
        <v>10</v>
      </c>
      <c r="AU213" s="1263"/>
      <c r="AV213" s="1263"/>
      <c r="AW213" s="1263"/>
      <c r="AX213" s="1263"/>
      <c r="AY213" s="1263"/>
      <c r="AZ213" s="1263"/>
      <c r="BA213" s="1263" t="s">
        <v>11</v>
      </c>
      <c r="BB213" s="1263"/>
      <c r="BC213" s="1263"/>
      <c r="BD213" s="1263"/>
      <c r="BE213" s="1263"/>
      <c r="BF213" s="1263"/>
      <c r="BG213" s="1263"/>
      <c r="BH213" s="1263" t="s">
        <v>12</v>
      </c>
      <c r="BI213" s="1263"/>
      <c r="BJ213" s="1263"/>
      <c r="BK213" s="1263"/>
      <c r="BL213" s="1263"/>
      <c r="BM213" s="1263"/>
      <c r="BN213" s="1263"/>
      <c r="BO213" s="1263" t="s">
        <v>13</v>
      </c>
      <c r="BP213" s="1263"/>
      <c r="BQ213" s="1263"/>
      <c r="BR213" s="1263"/>
      <c r="BS213" s="1263"/>
      <c r="BT213" s="1263"/>
      <c r="BU213" s="1263"/>
      <c r="BV213" s="1263" t="s">
        <v>14</v>
      </c>
      <c r="BW213" s="1263"/>
      <c r="BX213" s="1263"/>
      <c r="BY213" s="1263"/>
      <c r="BZ213" s="1263"/>
      <c r="CA213" s="1263"/>
      <c r="CB213" s="1263"/>
      <c r="CC213" s="1255"/>
      <c r="CD213" s="1257"/>
      <c r="CE213" s="1259"/>
      <c r="CP213" s="32"/>
      <c r="CQ213" s="32"/>
    </row>
    <row r="214" spans="1:95" s="31" customFormat="1" ht="15" customHeight="1" x14ac:dyDescent="0.2">
      <c r="A214" s="43"/>
      <c r="B214" s="44"/>
      <c r="C214" s="580">
        <v>1</v>
      </c>
      <c r="D214" s="46" t="str">
        <f>IF(A214="","",VLOOKUP(A214,СписокКМ!D:I,2,FALSE))</f>
        <v/>
      </c>
      <c r="E214" s="47"/>
      <c r="F214" s="48" t="str">
        <f>IF(B214="","",VLOOKUP(B214,СписокКМ!D:I,2,FALSE))</f>
        <v/>
      </c>
      <c r="G214" s="49"/>
      <c r="H214" s="50"/>
      <c r="I214" s="51"/>
      <c r="J214" s="51"/>
      <c r="K214" s="51"/>
      <c r="L214" s="51"/>
      <c r="M214" s="51"/>
      <c r="N214" s="52"/>
      <c r="O214" s="53" t="str">
        <f>IF(I214="","",IF(I214="0",1000,IF(I214="-0",-1000,I214*1)))</f>
        <v/>
      </c>
      <c r="P214" s="53" t="str">
        <f t="shared" ref="P214:S215" si="135">IF(J214="","",IF(J214="0",1000,IF(J214="-0",-1000,J214*1)))</f>
        <v/>
      </c>
      <c r="Q214" s="53" t="str">
        <f t="shared" si="135"/>
        <v/>
      </c>
      <c r="R214" s="53" t="str">
        <f t="shared" si="135"/>
        <v/>
      </c>
      <c r="S214" s="54" t="str">
        <f t="shared" si="135"/>
        <v/>
      </c>
      <c r="T214" s="55" t="str">
        <f t="shared" ref="T214:X215" si="136">IF(O214="","",IF(O214&gt;0,1,0))</f>
        <v/>
      </c>
      <c r="U214" s="56" t="str">
        <f t="shared" si="136"/>
        <v/>
      </c>
      <c r="V214" s="56" t="str">
        <f t="shared" si="136"/>
        <v/>
      </c>
      <c r="W214" s="56" t="str">
        <f t="shared" si="136"/>
        <v/>
      </c>
      <c r="X214" s="56" t="str">
        <f t="shared" si="136"/>
        <v/>
      </c>
      <c r="Y214" s="57" t="str">
        <f t="shared" ref="Y214:AC215" si="137">IF(O214="","",IF(O214&lt;0,1,0))</f>
        <v/>
      </c>
      <c r="Z214" s="57" t="str">
        <f t="shared" si="137"/>
        <v/>
      </c>
      <c r="AA214" s="57" t="str">
        <f t="shared" si="137"/>
        <v/>
      </c>
      <c r="AB214" s="57" t="str">
        <f t="shared" si="137"/>
        <v/>
      </c>
      <c r="AC214" s="57" t="str">
        <f t="shared" si="137"/>
        <v/>
      </c>
      <c r="AD214" s="58" t="str">
        <f>IF(CC214="","",IF(CC214&gt;CE214,1,-1))</f>
        <v/>
      </c>
      <c r="AE214" s="58" t="str">
        <f>IF(CC214="","",IF(CC214&lt;CE214,1,-1))</f>
        <v/>
      </c>
      <c r="AF214" s="59">
        <f>IF(CC214&gt;CE214,1,0)</f>
        <v>0</v>
      </c>
      <c r="AG214" s="60">
        <f>IF(CE214&gt;CC214,1,0)</f>
        <v>0</v>
      </c>
      <c r="AH214" s="61" t="str">
        <f>IF(O214="","",AX214*1)</f>
        <v/>
      </c>
      <c r="AI214" s="62" t="str">
        <f>IF(P214="","",BE214*1)</f>
        <v/>
      </c>
      <c r="AJ214" s="62" t="str">
        <f>IF(Q214="","",BL214*1)</f>
        <v/>
      </c>
      <c r="AK214" s="62" t="str">
        <f>IF(R214="","",BS214*1)</f>
        <v/>
      </c>
      <c r="AL214" s="62" t="str">
        <f>IF(S214="","",BZ214*1)</f>
        <v/>
      </c>
      <c r="AM214" s="63" t="str">
        <f>IF(O214="","",AZ214*1)</f>
        <v/>
      </c>
      <c r="AN214" s="63" t="str">
        <f>IF(P214="","",BG214*1)</f>
        <v/>
      </c>
      <c r="AO214" s="63" t="str">
        <f>IF(Q214="","",BN214*1)</f>
        <v/>
      </c>
      <c r="AP214" s="63" t="str">
        <f>IF(R214="","",BU214*1)</f>
        <v/>
      </c>
      <c r="AQ214" s="63" t="str">
        <f>IF(S214="","",CB214*1)</f>
        <v/>
      </c>
      <c r="AR214" s="64">
        <f>SUM(AH214:AL214)</f>
        <v>0</v>
      </c>
      <c r="AS214" s="65">
        <f>SUM(AM214:AQ214)</f>
        <v>0</v>
      </c>
      <c r="AT214" s="66">
        <f>IF(O214=1000,11,IF(O214=-1000,0,IF(O214&gt;0,11,IF(O214&lt;0,(-O214),"0"))))</f>
        <v>11</v>
      </c>
      <c r="AU214" s="67" t="str">
        <f>IF(O214=1000,0,IF(O214=-1000,11,IF(O214&lt;-9,-(O214-2),IF(O214&gt;0,(O214),"0"))))</f>
        <v/>
      </c>
      <c r="AV214" s="66" t="e">
        <f>IF(O214=1000,11,IF(O214=-1000,0,IF(O214&lt;9,11,IF(O214&gt;9,(O214+2),"0"))))</f>
        <v>#VALUE!</v>
      </c>
      <c r="AW214" s="67" t="str">
        <f>IF(O214=1000,0,IF(O214=-1000,11,IF(O214&lt;0,11,IF(O214&gt;0,(O214),"0"))))</f>
        <v/>
      </c>
      <c r="AX214" s="68" t="str">
        <f>IF(O214="","",IF(O214&gt;9,AV214,AT214))</f>
        <v/>
      </c>
      <c r="AY214" s="69" t="str">
        <f>IF(O214="","","-")</f>
        <v/>
      </c>
      <c r="AZ214" s="70" t="str">
        <f>IF(O214="","",IF(O214&lt;-9,AU214,AW214))</f>
        <v/>
      </c>
      <c r="BA214" s="66" t="e">
        <f>IF(P214=1000,11,IF(P214=-1000,0,IF(P214&gt;9,(P214+2),IF(P214&lt;0,(-P214),"0"))))</f>
        <v>#VALUE!</v>
      </c>
      <c r="BB214" s="67" t="str">
        <f>IF(P214=1000,0,IF(P214=-1000,11,IF(P214&lt;-9,-(P214-2),IF(P214&gt;0,(P214),"0"))))</f>
        <v/>
      </c>
      <c r="BC214" s="67">
        <f>IF(P214=1000,11,IF(P214=-1000,0,IF(P214&gt;0,11,IF(P214&lt;0,(-P214),"0"))))</f>
        <v>11</v>
      </c>
      <c r="BD214" s="67" t="str">
        <f>IF(P214=1000,0,IF(P214=-1000,11,IF(P214&lt;0,11,IF(P214&gt;0,(P214),"0"))))</f>
        <v/>
      </c>
      <c r="BE214" s="68" t="str">
        <f>IF(P214="","",IF(P214&gt;9,BA214,BC214))</f>
        <v/>
      </c>
      <c r="BF214" s="69" t="str">
        <f>IF(P214="","","-")</f>
        <v/>
      </c>
      <c r="BG214" s="70" t="str">
        <f>IF(P214="","",IF(P214&lt;-9,BB214,BD214))</f>
        <v/>
      </c>
      <c r="BH214" s="66" t="e">
        <f>IF(Q214=1000,11,IF(Q214=-1000,0,IF(Q214&gt;9,(Q214+2),IF(Q214&lt;0,(-Q214),"0"))))</f>
        <v>#VALUE!</v>
      </c>
      <c r="BI214" s="67" t="str">
        <f>IF(Q214=1000,0,IF(Q214=-1000,11,IF(Q214&lt;-9,-(Q214-2),IF(Q214&gt;0,(Q214),"0"))))</f>
        <v/>
      </c>
      <c r="BJ214" s="67">
        <f>IF(Q214=1000,11,IF(Q214=-1000,0,IF(Q214&gt;0,11,IF(Q214&lt;0,(-Q214),"0"))))</f>
        <v>11</v>
      </c>
      <c r="BK214" s="67" t="str">
        <f>IF(Q214=1000,0,IF(Q214=-1000,11,IF(Q214&lt;0,11,IF(Q214&gt;0,(Q214),"0"))))</f>
        <v/>
      </c>
      <c r="BL214" s="68" t="str">
        <f>IF(Q214="","",IF(Q214&gt;9,BH214,BJ214))</f>
        <v/>
      </c>
      <c r="BM214" s="69" t="str">
        <f>IF(Q214="","","-")</f>
        <v/>
      </c>
      <c r="BN214" s="70" t="str">
        <f>IF(Q214="","",IF(Q214&lt;-9,BI214,BK214))</f>
        <v/>
      </c>
      <c r="BO214" s="67" t="e">
        <f>IF(R214=1000,11,IF(R214=-1000,0,IF(R214&gt;9,(R214+2),IF(R214&lt;0,(-R214),"0"))))</f>
        <v>#VALUE!</v>
      </c>
      <c r="BP214" s="67" t="str">
        <f>IF(R214=1000,0,IF(R214=-1000,11,IF(R214&lt;-9,-(R214-2),IF(R214&gt;0,(R214),"0"))))</f>
        <v/>
      </c>
      <c r="BQ214" s="67">
        <f>IF(R214=1000,11,IF(R214=-1000,0,IF(R214&gt;0,11,IF(R214&lt;0,(-R214),"0"))))</f>
        <v>11</v>
      </c>
      <c r="BR214" s="67" t="str">
        <f>IF(R214=1000,0,IF(R214=-1000,11,IF(R214&lt;0,11,IF(R214&gt;0,(R214),"0"))))</f>
        <v/>
      </c>
      <c r="BS214" s="68" t="str">
        <f>IF(R214="","",IF(R214&gt;9,BO214,BQ214))</f>
        <v/>
      </c>
      <c r="BT214" s="69" t="str">
        <f>IF(R214="","","-")</f>
        <v/>
      </c>
      <c r="BU214" s="70" t="str">
        <f>IF(R214="","",IF(R214&lt;-9,BP214,BR214))</f>
        <v/>
      </c>
      <c r="BV214" s="67" t="e">
        <f>IF(S214=1000,11,IF(S214=-1000,0,IF(S214&gt;9,(S214+2),IF(S214&lt;0,(-S214),"0"))))</f>
        <v>#VALUE!</v>
      </c>
      <c r="BW214" s="67" t="str">
        <f>IF(S214=1000,0,IF(S214=-1000,11,IF(S214&lt;-9,-(S214-2),IF(S214&gt;0,(S214),"0"))))</f>
        <v/>
      </c>
      <c r="BX214" s="67">
        <f>IF(S214=1000,11,IF(S214=-1000,0,IF(S214&gt;0,11,IF(S214&lt;0,(-S214),"0"))))</f>
        <v>11</v>
      </c>
      <c r="BY214" s="71" t="str">
        <f>IF(S214=1000,0,IF(S214=-1000,11,IF(S214&lt;0,11,IF(S214&gt;0,(S214),"0"))))</f>
        <v/>
      </c>
      <c r="BZ214" s="68" t="str">
        <f>IF(S214="","",IF(S214&gt;9,BV214,BX214))</f>
        <v/>
      </c>
      <c r="CA214" s="69" t="str">
        <f>IF(S214="","","-")</f>
        <v/>
      </c>
      <c r="CB214" s="70" t="str">
        <f>IF(S214="","",IF(S214&lt;-9,BW214,BY214))</f>
        <v/>
      </c>
      <c r="CC214" s="72" t="str">
        <f>IF(O214="","",SUM(T214:X214))</f>
        <v/>
      </c>
      <c r="CD214" s="73" t="str">
        <f>IF(CC214="","","-")</f>
        <v/>
      </c>
      <c r="CE214" s="74" t="str">
        <f>IF(O214="","",SUM(Y214:AC214))</f>
        <v/>
      </c>
      <c r="CP214" s="32"/>
      <c r="CQ214" s="32"/>
    </row>
    <row r="215" spans="1:95" s="31" customFormat="1" ht="15" customHeight="1" x14ac:dyDescent="0.2">
      <c r="A215" s="43"/>
      <c r="B215" s="44"/>
      <c r="C215" s="75">
        <v>2</v>
      </c>
      <c r="D215" s="76" t="str">
        <f>IF(A215="","",VLOOKUP(A215,СписокКМ!D:I,2,FALSE))</f>
        <v/>
      </c>
      <c r="E215" s="47"/>
      <c r="F215" s="77" t="str">
        <f>IF(B215="","",VLOOKUP(B215,СписокКМ!D:I,2,FALSE))</f>
        <v/>
      </c>
      <c r="G215" s="49"/>
      <c r="H215" s="41"/>
      <c r="I215" s="581"/>
      <c r="J215" s="581"/>
      <c r="K215" s="581"/>
      <c r="L215" s="581"/>
      <c r="M215" s="51"/>
      <c r="N215" s="42"/>
      <c r="O215" s="79" t="str">
        <f>IF(I215="","",IF(I215="0",1000,IF(I215="-0",-1000,I215*1)))</f>
        <v/>
      </c>
      <c r="P215" s="79" t="str">
        <f t="shared" si="135"/>
        <v/>
      </c>
      <c r="Q215" s="79" t="str">
        <f t="shared" si="135"/>
        <v/>
      </c>
      <c r="R215" s="79" t="str">
        <f t="shared" si="135"/>
        <v/>
      </c>
      <c r="S215" s="80" t="str">
        <f t="shared" si="135"/>
        <v/>
      </c>
      <c r="T215" s="55" t="str">
        <f t="shared" si="136"/>
        <v/>
      </c>
      <c r="U215" s="56" t="str">
        <f t="shared" si="136"/>
        <v/>
      </c>
      <c r="V215" s="56" t="str">
        <f t="shared" si="136"/>
        <v/>
      </c>
      <c r="W215" s="56" t="str">
        <f t="shared" si="136"/>
        <v/>
      </c>
      <c r="X215" s="56" t="str">
        <f t="shared" si="136"/>
        <v/>
      </c>
      <c r="Y215" s="57" t="str">
        <f t="shared" si="137"/>
        <v/>
      </c>
      <c r="Z215" s="57" t="str">
        <f t="shared" si="137"/>
        <v/>
      </c>
      <c r="AA215" s="57" t="str">
        <f t="shared" si="137"/>
        <v/>
      </c>
      <c r="AB215" s="57" t="str">
        <f t="shared" si="137"/>
        <v/>
      </c>
      <c r="AC215" s="57" t="str">
        <f t="shared" si="137"/>
        <v/>
      </c>
      <c r="AD215" s="58" t="str">
        <f>IF(CC215="","",IF(CC215&gt;CE215,1,-1))</f>
        <v/>
      </c>
      <c r="AE215" s="58" t="str">
        <f>IF(CC215="","",IF(CC215&lt;CE215,1,-1))</f>
        <v/>
      </c>
      <c r="AF215" s="59">
        <f>IF(CC215&gt;CE215,1,0)</f>
        <v>0</v>
      </c>
      <c r="AG215" s="60">
        <f>IF(CE215&gt;CC215,1,0)</f>
        <v>0</v>
      </c>
      <c r="AH215" s="81" t="str">
        <f>IF(O215="","",AX215*1)</f>
        <v/>
      </c>
      <c r="AI215" s="584" t="str">
        <f>IF(P215="","",BE215*1)</f>
        <v/>
      </c>
      <c r="AJ215" s="584" t="str">
        <f>IF(Q215="","",BL215*1)</f>
        <v/>
      </c>
      <c r="AK215" s="584" t="str">
        <f>IF(R215="","",BS215*1)</f>
        <v/>
      </c>
      <c r="AL215" s="584" t="str">
        <f>IF(S215="","",BZ215*1)</f>
        <v/>
      </c>
      <c r="AM215" s="594" t="str">
        <f>IF(O215="","",AZ215*1)</f>
        <v/>
      </c>
      <c r="AN215" s="594" t="str">
        <f>IF(P215="","",BG215*1)</f>
        <v/>
      </c>
      <c r="AO215" s="594" t="str">
        <f>IF(Q215="","",BN215*1)</f>
        <v/>
      </c>
      <c r="AP215" s="594" t="str">
        <f>IF(R215="","",BU215*1)</f>
        <v/>
      </c>
      <c r="AQ215" s="594" t="str">
        <f>IF(S215="","",CB215*1)</f>
        <v/>
      </c>
      <c r="AR215" s="64">
        <f>SUM(AH215:AL215)</f>
        <v>0</v>
      </c>
      <c r="AS215" s="65">
        <f>SUM(AM215:AQ215)</f>
        <v>0</v>
      </c>
      <c r="AT215" s="66">
        <f>IF(O215=1000,11,IF(O215=-1000,0,IF(O215&gt;0,11,IF(O215&lt;0,(-O215),"0"))))</f>
        <v>11</v>
      </c>
      <c r="AU215" s="67" t="str">
        <f>IF(O215=1000,0,IF(O215=-1000,11,IF(O215&lt;-9,-(O215-2),IF(O215&gt;0,(O215),"0"))))</f>
        <v/>
      </c>
      <c r="AV215" s="66" t="e">
        <f>IF(O215=1000,11,IF(O215=-1000,0,IF(O215&gt;9,(O215+2),IF(O215&lt;0,(-O215),"0"))))</f>
        <v>#VALUE!</v>
      </c>
      <c r="AW215" s="67" t="str">
        <f>IF(O215=1000,0,IF(O215=-1000,11,IF(O215&lt;0,11,IF(O215&gt;0,(O215),"0"))))</f>
        <v/>
      </c>
      <c r="AX215" s="593" t="str">
        <f>IF(O215="","",IF(O215&gt;9,AV215,AT215))</f>
        <v/>
      </c>
      <c r="AY215" s="590" t="str">
        <f>IF(O215="","","-")</f>
        <v/>
      </c>
      <c r="AZ215" s="591" t="str">
        <f>IF(O215="","",IF(O215&lt;-9,AU215,AW215))</f>
        <v/>
      </c>
      <c r="BA215" s="66" t="e">
        <f>IF(P215=1000,11,IF(P215=-1000,0,IF(P215&gt;9,(P215+2),IF(P215&lt;0,(-P215),"0"))))</f>
        <v>#VALUE!</v>
      </c>
      <c r="BB215" s="67" t="str">
        <f>IF(P215=1000,0,IF(P215=-1000,11,IF(P215&lt;-9,-(P215-2),IF(P215&gt;0,(P215),"0"))))</f>
        <v/>
      </c>
      <c r="BC215" s="67">
        <f>IF(P215=1000,11,IF(P215=-1000,0,IF(P215&gt;0,11,IF(P215&lt;0,(-P215),"0"))))</f>
        <v>11</v>
      </c>
      <c r="BD215" s="67" t="str">
        <f>IF(P215=1000,0,IF(P215=-1000,11,IF(P215&lt;0,11,IF(P215&gt;0,(P215),"0"))))</f>
        <v/>
      </c>
      <c r="BE215" s="593" t="str">
        <f>IF(P215="","",IF(P215&gt;9,BA215,BC215))</f>
        <v/>
      </c>
      <c r="BF215" s="590" t="str">
        <f>IF(P215="","","-")</f>
        <v/>
      </c>
      <c r="BG215" s="591" t="str">
        <f>IF(P215="","",IF(P215&lt;-9,BB215,BD215))</f>
        <v/>
      </c>
      <c r="BH215" s="66" t="e">
        <f>IF(Q215=1000,11,IF(Q215=-1000,0,IF(Q215&gt;9,(Q215+2),IF(Q215&lt;0,(-Q215),"0"))))</f>
        <v>#VALUE!</v>
      </c>
      <c r="BI215" s="67" t="str">
        <f>IF(Q215=1000,0,IF(Q215=-1000,11,IF(Q215&lt;-9,-(Q215-2),IF(Q215&gt;0,(Q215),"0"))))</f>
        <v/>
      </c>
      <c r="BJ215" s="67">
        <f>IF(Q215=1000,11,IF(Q215=-1000,0,IF(Q215&gt;0,11,IF(Q215&lt;0,(-Q215),"0"))))</f>
        <v>11</v>
      </c>
      <c r="BK215" s="67" t="str">
        <f>IF(Q215=1000,0,IF(Q215=-1000,11,IF(Q215&lt;0,11,IF(Q215&gt;0,(Q215),"0"))))</f>
        <v/>
      </c>
      <c r="BL215" s="593" t="str">
        <f>IF(Q215="","",IF(Q215&gt;9,BH215,BJ215))</f>
        <v/>
      </c>
      <c r="BM215" s="590" t="str">
        <f>IF(Q215="","","-")</f>
        <v/>
      </c>
      <c r="BN215" s="591" t="str">
        <f>IF(Q215="","",IF(Q215&lt;-9,BI215,BK215))</f>
        <v/>
      </c>
      <c r="BO215" s="67" t="e">
        <f>IF(R215=1000,11,IF(R215=-1000,0,IF(R215&gt;9,(R215+2),IF(R215&lt;0,(-R215),"0"))))</f>
        <v>#VALUE!</v>
      </c>
      <c r="BP215" s="67" t="str">
        <f>IF(R215=1000,0,IF(R215=-1000,11,IF(R215&lt;-9,-(R215-2),IF(R215&gt;0,(R215),"0"))))</f>
        <v/>
      </c>
      <c r="BQ215" s="67">
        <f>IF(R215=1000,11,IF(R215=-1000,0,IF(R215&gt;0,11,IF(R215&lt;0,(-R215),"0"))))</f>
        <v>11</v>
      </c>
      <c r="BR215" s="67" t="str">
        <f>IF(R215=1000,0,IF(R215=-1000,11,IF(R215&lt;0,11,IF(R215&gt;0,(R215),"0"))))</f>
        <v/>
      </c>
      <c r="BS215" s="593" t="str">
        <f>IF(R215="","",IF(R215&gt;9,BO215,BQ215))</f>
        <v/>
      </c>
      <c r="BT215" s="590" t="str">
        <f>IF(R215="","","-")</f>
        <v/>
      </c>
      <c r="BU215" s="591" t="str">
        <f>IF(R215="","",IF(R215&lt;-9,BP215,BR215))</f>
        <v/>
      </c>
      <c r="BV215" s="67" t="e">
        <f>IF(S215=1000,11,IF(S215=-1000,0,IF(S215&gt;9,(S215+2),IF(S215&lt;0,(-S215),"0"))))</f>
        <v>#VALUE!</v>
      </c>
      <c r="BW215" s="67" t="str">
        <f>IF(S215=1000,0,IF(S215=-1000,11,IF(S215&lt;-9,-(S215-2),IF(S215&gt;0,(S215),"0"))))</f>
        <v/>
      </c>
      <c r="BX215" s="67">
        <f>IF(S215=1000,11,IF(S215=-1000,0,IF(S215&gt;0,11,IF(S215&lt;0,(-S215),"0"))))</f>
        <v>11</v>
      </c>
      <c r="BY215" s="71" t="str">
        <f>IF(S215=1000,0,IF(S215=-1000,11,IF(S215&lt;0,11,IF(S215&gt;0,(S215),"0"))))</f>
        <v/>
      </c>
      <c r="BZ215" s="593" t="str">
        <f>IF(S215="","",IF(S215&gt;9,BV215,BX215))</f>
        <v/>
      </c>
      <c r="CA215" s="590" t="str">
        <f>IF(S215="","","-")</f>
        <v/>
      </c>
      <c r="CB215" s="591" t="str">
        <f>IF(S215="","",IF(S215&lt;-9,BW215,BY215))</f>
        <v/>
      </c>
      <c r="CC215" s="596" t="str">
        <f>IF(O215="","",SUM(T215:X215))</f>
        <v/>
      </c>
      <c r="CD215" s="582" t="str">
        <f>IF(CC215="","","-")</f>
        <v/>
      </c>
      <c r="CE215" s="597" t="str">
        <f>IF(O215="","",SUM(Y215:AC215))</f>
        <v/>
      </c>
      <c r="CP215" s="32"/>
      <c r="CQ215" s="32"/>
    </row>
    <row r="216" spans="1:95" s="31" customFormat="1" ht="15" customHeight="1" x14ac:dyDescent="0.2">
      <c r="A216" s="43"/>
      <c r="B216" s="44"/>
      <c r="C216" s="1250">
        <v>3</v>
      </c>
      <c r="D216" s="76" t="str">
        <f>IF(A216="","",VLOOKUP(A216,СписокКМ!D:I,2,FALSE))</f>
        <v/>
      </c>
      <c r="E216" s="47"/>
      <c r="F216" s="77" t="str">
        <f>IF(B216="","",VLOOKUP(B216,СписокКМ!D:I,2,FALSE))</f>
        <v/>
      </c>
      <c r="G216" s="49"/>
      <c r="H216" s="41"/>
      <c r="I216" s="1252"/>
      <c r="J216" s="1252"/>
      <c r="K216" s="1252"/>
      <c r="L216" s="1252"/>
      <c r="M216" s="1252"/>
      <c r="N216" s="42"/>
      <c r="O216" s="1244" t="str">
        <f>IF(I216="","",IF(I216="0",1000,IF(I216="-0",-1000,I216*1)))</f>
        <v/>
      </c>
      <c r="P216" s="1244" t="str">
        <f>IF(J216="","",IF(J216="0",1000,IF(J216="-0",-1000,J216*1)))</f>
        <v/>
      </c>
      <c r="Q216" s="1244" t="str">
        <f>IF(K216="","",IF(K216="0",1000,IF(K216="-0",-1000,K216*1)))</f>
        <v/>
      </c>
      <c r="R216" s="1244" t="str">
        <f>IF(L217="","",IF(L217="0",1000,IF(L217="-0",-1000,L217*1)))</f>
        <v/>
      </c>
      <c r="S216" s="1246" t="str">
        <f>IF(M217="","",IF(M217="0",1000,IF(M217="-0",-1000,M217*1)))</f>
        <v/>
      </c>
      <c r="T216" s="1248" t="str">
        <f>IF(O216="","",IF(O216&gt;0,1,0))</f>
        <v/>
      </c>
      <c r="U216" s="1284" t="str">
        <f>IF(P216="","",IF(P216&gt;0,1,0))</f>
        <v/>
      </c>
      <c r="V216" s="1284" t="str">
        <f>IF(Q216="","",IF(Q216&gt;0,1,0))</f>
        <v/>
      </c>
      <c r="W216" s="1284" t="str">
        <f>IF(R216="","",IF(R216&gt;0,1,0))</f>
        <v/>
      </c>
      <c r="X216" s="1284" t="str">
        <f>IF(S216="","",IF(S216&gt;0,1,0))</f>
        <v/>
      </c>
      <c r="Y216" s="1278" t="str">
        <f>IF(O216="","",IF(O216&lt;0,1,0))</f>
        <v/>
      </c>
      <c r="Z216" s="1278" t="str">
        <f>IF(P216="","",IF(P216&lt;0,1,0))</f>
        <v/>
      </c>
      <c r="AA216" s="1278" t="str">
        <f>IF(Q216="","",IF(Q216&lt;0,1,0))</f>
        <v/>
      </c>
      <c r="AB216" s="1278" t="str">
        <f>IF(R216="","",IF(R216&lt;0,1,0))</f>
        <v/>
      </c>
      <c r="AC216" s="1278" t="str">
        <f>IF(S216="","",IF(S216&lt;0,1,0))</f>
        <v/>
      </c>
      <c r="AD216" s="1280" t="str">
        <f>IF(CC216="","",IF(CC216&gt;CE216,1,-1))</f>
        <v/>
      </c>
      <c r="AE216" s="1280" t="str">
        <f>IF(CC216="","",IF(CC216&lt;CE216,1,-1))</f>
        <v/>
      </c>
      <c r="AF216" s="1282">
        <f>IF(CC216&gt;CE216,1,0)</f>
        <v>0</v>
      </c>
      <c r="AG216" s="1272">
        <f>IF(CE216&gt;CC216,1,0)</f>
        <v>0</v>
      </c>
      <c r="AH216" s="1274" t="str">
        <f>IF(O216="","",AX216*1)</f>
        <v/>
      </c>
      <c r="AI216" s="1276" t="str">
        <f>IF(P216="","",BE216*1)</f>
        <v/>
      </c>
      <c r="AJ216" s="1276" t="str">
        <f>IF(Q216="","",BL216*1)</f>
        <v/>
      </c>
      <c r="AK216" s="1276" t="str">
        <f>IF(R216="","",BS216*1)</f>
        <v/>
      </c>
      <c r="AL216" s="1276" t="str">
        <f>IF(S216="","",BZ216*1)</f>
        <v/>
      </c>
      <c r="AM216" s="1298" t="str">
        <f>IF(O216="","",AZ216*1)</f>
        <v/>
      </c>
      <c r="AN216" s="1298" t="str">
        <f>IF(P216="","",BG216*1)</f>
        <v/>
      </c>
      <c r="AO216" s="1298" t="str">
        <f>IF(Q216="","",BN216*1)</f>
        <v/>
      </c>
      <c r="AP216" s="1298" t="str">
        <f>IF(R216="","",BU216*1)</f>
        <v/>
      </c>
      <c r="AQ216" s="1298" t="str">
        <f>IF(S216="","",CB216*1)</f>
        <v/>
      </c>
      <c r="AR216" s="1300">
        <f>SUM(AH217:AL217)</f>
        <v>0</v>
      </c>
      <c r="AS216" s="1292">
        <f>SUM(AM217:AQ217)</f>
        <v>0</v>
      </c>
      <c r="AT216" s="1294">
        <f>IF(O216=1000,11,IF(O216=-1000,0,IF(O216&gt;0,11,IF(O216&lt;0,(-O216),"0"))))</f>
        <v>11</v>
      </c>
      <c r="AU216" s="1286" t="str">
        <f>IF(O216=1000,0,IF(O216=-1000,11,IF(O216&lt;-9,-(O216-2),IF(O216&gt;0,(O216),"0"))))</f>
        <v/>
      </c>
      <c r="AV216" s="1286" t="e">
        <f>IF(O216=1000,11,IF(O216=-1000,0,IF(O216&gt;9,(O216+2),IF(O216&lt;0,(-O216),"0"))))</f>
        <v>#VALUE!</v>
      </c>
      <c r="AW216" s="1286" t="str">
        <f>IF(O216=1000,0,IF(O216=-1000,11,IF(O216&lt;0,11,IF(O216&gt;0,(O216),"0"))))</f>
        <v/>
      </c>
      <c r="AX216" s="1296" t="str">
        <f>IF(O216="","",IF(O216&gt;9,AV216,AT216))</f>
        <v/>
      </c>
      <c r="AY216" s="1288" t="str">
        <f>IF(O216="","","-")</f>
        <v/>
      </c>
      <c r="AZ216" s="1290" t="str">
        <f>IF(O216="","",IF(O216&lt;-9,AU216,AW216))</f>
        <v/>
      </c>
      <c r="BA216" s="1286" t="e">
        <f>IF(P216=1000,11,IF(P216=-1000,0,IF(P216&gt;9,(P216+2),IF(P216&lt;0,(-P216),"0"))))</f>
        <v>#VALUE!</v>
      </c>
      <c r="BB216" s="1286" t="str">
        <f>IF(P216=1000,0,IF(P216=-1000,11,IF(P216&lt;-9,-(P216-2),IF(P216&gt;0,(P216),"0"))))</f>
        <v/>
      </c>
      <c r="BC216" s="1286">
        <f>IF(P216=1000,11,IF(P216=-1000,0,IF(P216&gt;0,11,IF(P216&lt;0,(-P216),"0"))))</f>
        <v>11</v>
      </c>
      <c r="BD216" s="1286" t="str">
        <f>IF(P216=1000,0,IF(P216=-1000,11,IF(P216&lt;0,11,IF(P216&gt;0,(P216),"0"))))</f>
        <v/>
      </c>
      <c r="BE216" s="1296" t="str">
        <f>IF(P216="","",IF(P216&gt;9,BA216,BC216))</f>
        <v/>
      </c>
      <c r="BF216" s="1288" t="str">
        <f>IF(P216="","","-")</f>
        <v/>
      </c>
      <c r="BG216" s="1290" t="str">
        <f>IF(P216="","",IF(P216&lt;-9,BB216,BD216))</f>
        <v/>
      </c>
      <c r="BH216" s="1286" t="e">
        <f>IF(Q216=1000,11,IF(Q216=-1000,0,IF(Q216&gt;9,(Q216+2),IF(Q216&lt;0,(-Q216),"0"))))</f>
        <v>#VALUE!</v>
      </c>
      <c r="BI216" s="1286" t="str">
        <f>IF(Q216=1000,0,IF(Q216=-1000,11,IF(Q216&lt;-9,-(Q216-2),IF(Q216&gt;0,(Q216),"0"))))</f>
        <v/>
      </c>
      <c r="BJ216" s="1286">
        <f>IF(Q216=1000,11,IF(Q216=-1000,0,IF(Q216&gt;0,11,IF(Q216&lt;0,(-Q216),"0"))))</f>
        <v>11</v>
      </c>
      <c r="BK216" s="1286" t="str">
        <f>IF(Q216=1000,0,IF(Q216=-1000,11,IF(Q216&lt;0,11,IF(Q216&gt;0,(Q216),"0"))))</f>
        <v/>
      </c>
      <c r="BL216" s="1296" t="str">
        <f>IF(Q216="","",IF(Q216&gt;9,BH216,BJ216))</f>
        <v/>
      </c>
      <c r="BM216" s="1288" t="str">
        <f>IF(Q216="","","-")</f>
        <v/>
      </c>
      <c r="BN216" s="1290" t="str">
        <f>IF(Q216="","",IF(Q216&lt;-9,BI216,BK216))</f>
        <v/>
      </c>
      <c r="BO216" s="1286" t="e">
        <f>IF(R216=1000,11,IF(R216=-1000,0,IF(R216&gt;9,(R216+2),IF(R216&lt;0,(-R216),"0"))))</f>
        <v>#VALUE!</v>
      </c>
      <c r="BP216" s="1286" t="str">
        <f>IF(R216=1000,0,IF(R216=-1000,11,IF(R216&lt;-9,-(R216-2),IF(R216&gt;0,(R216),"0"))))</f>
        <v/>
      </c>
      <c r="BQ216" s="1286">
        <f>IF(R216=1000,11,IF(R216=-1000,0,IF(R216&gt;0,11,IF(R216&lt;0,(-R216),"0"))))</f>
        <v>11</v>
      </c>
      <c r="BR216" s="1286" t="str">
        <f>IF(R216=1000,0,IF(R216=-1000,11,IF(R216&lt;0,11,IF(R216&gt;0,(R216),"0"))))</f>
        <v/>
      </c>
      <c r="BS216" s="1296" t="str">
        <f>IF(R216="","",IF(R216&gt;9,BO216,BQ216))</f>
        <v/>
      </c>
      <c r="BT216" s="1288" t="str">
        <f>IF(R216="","","-")</f>
        <v/>
      </c>
      <c r="BU216" s="1290" t="str">
        <f>IF(R216="","",IF(R216&lt;-9,BP216,BR216))</f>
        <v/>
      </c>
      <c r="BV216" s="1286" t="e">
        <f>IF(S216=1000,11,IF(S216=-1000,0,IF(S216&gt;9,(S216+2),IF(S216&lt;0,(-S216),"0"))))</f>
        <v>#VALUE!</v>
      </c>
      <c r="BW216" s="1286" t="str">
        <f>IF(S216=1000,0,IF(S216=-1000,11,IF(S216&lt;-9,-(S216-2),IF(S216&gt;0,(S216),"0"))))</f>
        <v/>
      </c>
      <c r="BX216" s="1286">
        <f>IF(S216=1000,11,IF(S216=-1000,0,IF(S216&gt;0,11,IF(S216&lt;0,(-S216),"0"))))</f>
        <v>11</v>
      </c>
      <c r="BY216" s="1286" t="str">
        <f>IF(S216=1000,0,IF(S216=-1000,11,IF(S216&lt;0,11,IF(S216&gt;0,(S216),"0"))))</f>
        <v/>
      </c>
      <c r="BZ216" s="1296" t="str">
        <f>IF(S216="","",IF(S216&gt;9,BV216,BX216))</f>
        <v/>
      </c>
      <c r="CA216" s="1288" t="str">
        <f>IF(S216="","","-")</f>
        <v/>
      </c>
      <c r="CB216" s="1290" t="str">
        <f>IF(S216="","",IF(S216&lt;-9,BW216,BY216))</f>
        <v/>
      </c>
      <c r="CC216" s="1302" t="str">
        <f>IF(O216="","",SUM(T216:X217))</f>
        <v/>
      </c>
      <c r="CD216" s="1304" t="str">
        <f>IF(CC216="","","-")</f>
        <v/>
      </c>
      <c r="CE216" s="1306" t="str">
        <f>IF(O216="","",SUM(Y216:AC217))</f>
        <v/>
      </c>
      <c r="CP216" s="32"/>
      <c r="CQ216" s="32"/>
    </row>
    <row r="217" spans="1:95" s="31" customFormat="1" ht="15" customHeight="1" x14ac:dyDescent="0.2">
      <c r="A217" s="43"/>
      <c r="B217" s="44"/>
      <c r="C217" s="1251"/>
      <c r="D217" s="46" t="str">
        <f>IF(A217="","",VLOOKUP(A217,СписокКМ!D:I,2,FALSE))</f>
        <v/>
      </c>
      <c r="E217" s="47"/>
      <c r="F217" s="48" t="str">
        <f>IF(B217="","",VLOOKUP(B217,СписокКМ!D:I,2,FALSE))</f>
        <v/>
      </c>
      <c r="G217" s="49"/>
      <c r="H217" s="41"/>
      <c r="I217" s="1253"/>
      <c r="J217" s="1253"/>
      <c r="K217" s="1253"/>
      <c r="L217" s="1253"/>
      <c r="M217" s="1253"/>
      <c r="N217" s="42"/>
      <c r="O217" s="1245"/>
      <c r="P217" s="1245"/>
      <c r="Q217" s="1245"/>
      <c r="R217" s="1245"/>
      <c r="S217" s="1247"/>
      <c r="T217" s="1249"/>
      <c r="U217" s="1285"/>
      <c r="V217" s="1285"/>
      <c r="W217" s="1285"/>
      <c r="X217" s="1285"/>
      <c r="Y217" s="1279"/>
      <c r="Z217" s="1279"/>
      <c r="AA217" s="1279"/>
      <c r="AB217" s="1279"/>
      <c r="AC217" s="1279"/>
      <c r="AD217" s="1281"/>
      <c r="AE217" s="1281"/>
      <c r="AF217" s="1283"/>
      <c r="AG217" s="1273"/>
      <c r="AH217" s="1275"/>
      <c r="AI217" s="1277"/>
      <c r="AJ217" s="1277"/>
      <c r="AK217" s="1277"/>
      <c r="AL217" s="1277"/>
      <c r="AM217" s="1299"/>
      <c r="AN217" s="1299"/>
      <c r="AO217" s="1299"/>
      <c r="AP217" s="1299"/>
      <c r="AQ217" s="1299"/>
      <c r="AR217" s="1301"/>
      <c r="AS217" s="1293"/>
      <c r="AT217" s="1295"/>
      <c r="AU217" s="1287"/>
      <c r="AV217" s="1287"/>
      <c r="AW217" s="1287"/>
      <c r="AX217" s="1297"/>
      <c r="AY217" s="1289"/>
      <c r="AZ217" s="1291"/>
      <c r="BA217" s="1287"/>
      <c r="BB217" s="1287"/>
      <c r="BC217" s="1287"/>
      <c r="BD217" s="1287"/>
      <c r="BE217" s="1297"/>
      <c r="BF217" s="1289"/>
      <c r="BG217" s="1291"/>
      <c r="BH217" s="1287"/>
      <c r="BI217" s="1287"/>
      <c r="BJ217" s="1287"/>
      <c r="BK217" s="1287"/>
      <c r="BL217" s="1297"/>
      <c r="BM217" s="1289"/>
      <c r="BN217" s="1291"/>
      <c r="BO217" s="1287"/>
      <c r="BP217" s="1287"/>
      <c r="BQ217" s="1287"/>
      <c r="BR217" s="1287"/>
      <c r="BS217" s="1297"/>
      <c r="BT217" s="1289"/>
      <c r="BU217" s="1291"/>
      <c r="BV217" s="1287"/>
      <c r="BW217" s="1287"/>
      <c r="BX217" s="1287"/>
      <c r="BY217" s="1287"/>
      <c r="BZ217" s="1297"/>
      <c r="CA217" s="1289"/>
      <c r="CB217" s="1291"/>
      <c r="CC217" s="1303"/>
      <c r="CD217" s="1305"/>
      <c r="CE217" s="1307"/>
      <c r="CP217" s="32"/>
      <c r="CQ217" s="32"/>
    </row>
    <row r="218" spans="1:95" s="31" customFormat="1" ht="15" customHeight="1" x14ac:dyDescent="0.2">
      <c r="A218" s="99" t="str">
        <f>IF(A214="","",A214)</f>
        <v/>
      </c>
      <c r="B218" s="99" t="str">
        <f>IF(B214="","",B215)</f>
        <v/>
      </c>
      <c r="C218" s="75">
        <v>4</v>
      </c>
      <c r="D218" s="100" t="str">
        <f>IF(A218="","",VLOOKUP(A218,СписокКМ!D:I,2,FALSE))</f>
        <v/>
      </c>
      <c r="E218" s="101"/>
      <c r="F218" s="77" t="str">
        <f>IF(B218="","",VLOOKUP(B218,СписокКМ!D:I,2,FALSE))</f>
        <v/>
      </c>
      <c r="G218" s="102"/>
      <c r="H218" s="41"/>
      <c r="I218" s="581"/>
      <c r="J218" s="581"/>
      <c r="K218" s="581"/>
      <c r="L218" s="581"/>
      <c r="M218" s="581"/>
      <c r="N218" s="42"/>
      <c r="O218" s="79" t="str">
        <f>IF(I218="","",IF(I218="0",1000,IF(I218="-0",-1000,I218*1)))</f>
        <v/>
      </c>
      <c r="P218" s="79" t="str">
        <f t="shared" ref="P218:S219" si="138">IF(J218="","",IF(J218="0",1000,IF(J218="-0",-1000,J218*1)))</f>
        <v/>
      </c>
      <c r="Q218" s="79" t="str">
        <f t="shared" si="138"/>
        <v/>
      </c>
      <c r="R218" s="79" t="str">
        <f t="shared" si="138"/>
        <v/>
      </c>
      <c r="S218" s="80" t="str">
        <f t="shared" si="138"/>
        <v/>
      </c>
      <c r="T218" s="579" t="str">
        <f t="shared" ref="T218:X219" si="139">IF(O218="","",IF(O218&gt;0,1,0))</f>
        <v/>
      </c>
      <c r="U218" s="588" t="str">
        <f t="shared" si="139"/>
        <v/>
      </c>
      <c r="V218" s="588" t="str">
        <f t="shared" si="139"/>
        <v/>
      </c>
      <c r="W218" s="588" t="str">
        <f t="shared" si="139"/>
        <v/>
      </c>
      <c r="X218" s="588" t="str">
        <f t="shared" si="139"/>
        <v/>
      </c>
      <c r="Y218" s="585" t="str">
        <f t="shared" ref="Y218:AC219" si="140">IF(O218="","",IF(O218&lt;0,1,0))</f>
        <v/>
      </c>
      <c r="Z218" s="585" t="str">
        <f t="shared" si="140"/>
        <v/>
      </c>
      <c r="AA218" s="585" t="str">
        <f t="shared" si="140"/>
        <v/>
      </c>
      <c r="AB218" s="585" t="str">
        <f t="shared" si="140"/>
        <v/>
      </c>
      <c r="AC218" s="585" t="str">
        <f t="shared" si="140"/>
        <v/>
      </c>
      <c r="AD218" s="586" t="str">
        <f>IF(CC218="","",IF(CC218&gt;CE218,1,-1))</f>
        <v/>
      </c>
      <c r="AE218" s="586" t="str">
        <f>IF(CC218="","",IF(CC218&lt;CE218,1,-1))</f>
        <v/>
      </c>
      <c r="AF218" s="587">
        <f>IF(CC218&gt;CE218,1,0)</f>
        <v>0</v>
      </c>
      <c r="AG218" s="583">
        <f>IF(CE218&gt;CC218,1,0)</f>
        <v>0</v>
      </c>
      <c r="AH218" s="81" t="str">
        <f>IF(O218="","",AX218*1)</f>
        <v/>
      </c>
      <c r="AI218" s="584" t="str">
        <f>IF(P218="","",BE218*1)</f>
        <v/>
      </c>
      <c r="AJ218" s="584" t="str">
        <f>IF(Q218="","",BL218*1)</f>
        <v/>
      </c>
      <c r="AK218" s="584" t="str">
        <f>IF(R218="","",BS218*1)</f>
        <v/>
      </c>
      <c r="AL218" s="584" t="str">
        <f>IF(S218="","",BZ218*1)</f>
        <v/>
      </c>
      <c r="AM218" s="594" t="str">
        <f>IF(O218="","",AZ218*1)</f>
        <v/>
      </c>
      <c r="AN218" s="594" t="str">
        <f>IF(P218="","",BG218*1)</f>
        <v/>
      </c>
      <c r="AO218" s="594" t="str">
        <f>IF(Q218="","",BN218*1)</f>
        <v/>
      </c>
      <c r="AP218" s="594" t="str">
        <f>IF(R218="","",BU218*1)</f>
        <v/>
      </c>
      <c r="AQ218" s="594" t="str">
        <f>IF(S218="","",CB218*1)</f>
        <v/>
      </c>
      <c r="AR218" s="595">
        <f>SUM(AH218:AL218)</f>
        <v>0</v>
      </c>
      <c r="AS218" s="592">
        <f>SUM(AM218:AQ218)</f>
        <v>0</v>
      </c>
      <c r="AT218" s="111">
        <f>IF(O218=1000,11,IF(O218=-1000,0,IF(O218&gt;0,11,IF(O218&lt;0,(-O218),"0"))))</f>
        <v>11</v>
      </c>
      <c r="AU218" s="589" t="str">
        <f>IF(O218=1000,0,IF(O218=-1000,11,IF(O218&lt;-9,-(O218-2),IF(O218&gt;0,(O218),"0"))))</f>
        <v/>
      </c>
      <c r="AV218" s="111" t="e">
        <f>IF(O218=1000,11,IF(O218=-1000,0,IF(O218&gt;9,(O218+2),IF(O218&lt;0,(-O218),"0"))))</f>
        <v>#VALUE!</v>
      </c>
      <c r="AW218" s="589" t="str">
        <f>IF(O218=1000,0,IF(O218=-1000,11,IF(O218&lt;0,11,IF(O218&gt;0,(O218),"0"))))</f>
        <v/>
      </c>
      <c r="AX218" s="593" t="str">
        <f>IF(O218="","",IF(O218&gt;9,AV218,AT218))</f>
        <v/>
      </c>
      <c r="AY218" s="590" t="str">
        <f>IF(O218="","","-")</f>
        <v/>
      </c>
      <c r="AZ218" s="591" t="str">
        <f>IF(O218="","",IF(O218&lt;-9,AU218,AW218))</f>
        <v/>
      </c>
      <c r="BA218" s="111" t="e">
        <f>IF(P218=1000,11,IF(P218=-1000,0,IF(P218&gt;9,(P218+2),IF(P218&lt;0,(-P218),"0"))))</f>
        <v>#VALUE!</v>
      </c>
      <c r="BB218" s="589" t="str">
        <f>IF(P218=1000,0,IF(P218=-1000,11,IF(P218&lt;-9,-(P218-2),IF(P218&gt;0,(P218),"0"))))</f>
        <v/>
      </c>
      <c r="BC218" s="589">
        <f>IF(P218=1000,11,IF(P218=-1000,0,IF(P218&gt;0,11,IF(P218&lt;0,(-P218),"0"))))</f>
        <v>11</v>
      </c>
      <c r="BD218" s="589" t="str">
        <f>IF(P218=1000,0,IF(P218=-1000,11,IF(P218&lt;0,11,IF(P218&gt;0,(P218),"0"))))</f>
        <v/>
      </c>
      <c r="BE218" s="593" t="str">
        <f>IF(P218="","",IF(P218&gt;9,BA218,BC218))</f>
        <v/>
      </c>
      <c r="BF218" s="590" t="str">
        <f>IF(P218="","","-")</f>
        <v/>
      </c>
      <c r="BG218" s="591" t="str">
        <f>IF(P218="","",IF(P218&lt;-9,BB218,BD218))</f>
        <v/>
      </c>
      <c r="BH218" s="111" t="e">
        <f>IF(Q218=1000,11,IF(Q218=-1000,0,IF(Q218&gt;9,(Q218+2),IF(Q218&lt;0,(-Q218),"0"))))</f>
        <v>#VALUE!</v>
      </c>
      <c r="BI218" s="589" t="str">
        <f>IF(Q218=1000,0,IF(Q218=-1000,11,IF(Q218&lt;-9,-(Q218-2),IF(Q218&gt;0,(Q218),"0"))))</f>
        <v/>
      </c>
      <c r="BJ218" s="589">
        <f>IF(Q218=1000,11,IF(Q218=-1000,0,IF(Q218&gt;0,11,IF(Q218&lt;0,(-Q218),"0"))))</f>
        <v>11</v>
      </c>
      <c r="BK218" s="589" t="str">
        <f>IF(Q218=1000,0,IF(Q218=-1000,11,IF(Q218&lt;0,11,IF(Q218&gt;0,(Q218),"0"))))</f>
        <v/>
      </c>
      <c r="BL218" s="593" t="str">
        <f>IF(Q218="","",IF(Q218&gt;9,BH218,BJ218))</f>
        <v/>
      </c>
      <c r="BM218" s="590" t="str">
        <f>IF(Q218="","","-")</f>
        <v/>
      </c>
      <c r="BN218" s="591" t="str">
        <f>IF(Q218="","",IF(Q218&lt;-9,BI218,BK218))</f>
        <v/>
      </c>
      <c r="BO218" s="589" t="e">
        <f>IF(R218=1000,11,IF(R218=-1000,0,IF(R218&gt;9,(R218+2),IF(R218&lt;0,(-R218),"0"))))</f>
        <v>#VALUE!</v>
      </c>
      <c r="BP218" s="589" t="str">
        <f>IF(R218=1000,0,IF(R218=-1000,11,IF(R218&lt;-9,-(R218-2),IF(R218&gt;0,(R218),"0"))))</f>
        <v/>
      </c>
      <c r="BQ218" s="589">
        <f>IF(R218=1000,11,IF(R218=-1000,0,IF(R218&gt;0,11,IF(R218&lt;0,(-R218),"0"))))</f>
        <v>11</v>
      </c>
      <c r="BR218" s="589" t="str">
        <f>IF(R218=1000,0,IF(R218=-1000,11,IF(R218&lt;0,11,IF(R218&gt;0,(R218),"0"))))</f>
        <v/>
      </c>
      <c r="BS218" s="593" t="str">
        <f>IF(R218="","",IF(R218&gt;9,BO218,BQ218))</f>
        <v/>
      </c>
      <c r="BT218" s="590" t="str">
        <f>IF(R218="","","-")</f>
        <v/>
      </c>
      <c r="BU218" s="591" t="str">
        <f>IF(R218="","",IF(R218&lt;-9,BP218,BR218))</f>
        <v/>
      </c>
      <c r="BV218" s="589" t="e">
        <f>IF(S218=1000,11,IF(S218=-1000,0,IF(S218&gt;9,(S218+2),IF(S218&lt;0,(-S218),"0"))))</f>
        <v>#VALUE!</v>
      </c>
      <c r="BW218" s="589" t="str">
        <f>IF(S218=1000,0,IF(S218=-1000,11,IF(S218&lt;-9,-(S218-2),IF(S218&gt;0,(S218),"0"))))</f>
        <v/>
      </c>
      <c r="BX218" s="589">
        <f>IF(S218=1000,11,IF(S218=-1000,0,IF(S218&gt;0,11,IF(S218&lt;0,(-S218),"0"))))</f>
        <v>11</v>
      </c>
      <c r="BY218" s="113" t="str">
        <f>IF(S218=1000,0,IF(S218=-1000,11,IF(S218&lt;0,11,IF(S218&gt;0,(S218),"0"))))</f>
        <v/>
      </c>
      <c r="BZ218" s="593" t="str">
        <f>IF(S218="","",IF(S218&gt;9,BV218,BX218))</f>
        <v/>
      </c>
      <c r="CA218" s="590" t="str">
        <f>IF(S218="","","-")</f>
        <v/>
      </c>
      <c r="CB218" s="591" t="str">
        <f>IF(S218="","",IF(S218&lt;-9,BW218,BY218))</f>
        <v/>
      </c>
      <c r="CC218" s="596" t="str">
        <f>IF(O218="","",SUM(T218:X218))</f>
        <v/>
      </c>
      <c r="CD218" s="582" t="str">
        <f>IF(CC218="","","-")</f>
        <v/>
      </c>
      <c r="CE218" s="597" t="str">
        <f>IF(O218="","",SUM(Y218:AC218))</f>
        <v/>
      </c>
      <c r="CP218" s="32"/>
      <c r="CQ218" s="32"/>
    </row>
    <row r="219" spans="1:95" s="31" customFormat="1" ht="15" customHeight="1" thickBot="1" x14ac:dyDescent="0.25">
      <c r="A219" s="99" t="str">
        <f>IF(A214="","",A215)</f>
        <v/>
      </c>
      <c r="B219" s="99" t="str">
        <f>IF(B214="","",B214)</f>
        <v/>
      </c>
      <c r="C219" s="114">
        <v>5</v>
      </c>
      <c r="D219" s="115" t="str">
        <f>IF(A219="","",VLOOKUP(A219,СписокКМ!D:I,2,FALSE))</f>
        <v/>
      </c>
      <c r="E219" s="116"/>
      <c r="F219" s="117" t="str">
        <f>IF(B219="","",VLOOKUP(B219,СписокКМ!D:I,2,FALSE))</f>
        <v/>
      </c>
      <c r="G219" s="118"/>
      <c r="H219" s="119"/>
      <c r="I219" s="120"/>
      <c r="J219" s="120"/>
      <c r="K219" s="120"/>
      <c r="L219" s="121"/>
      <c r="M219" s="121"/>
      <c r="N219" s="122"/>
      <c r="O219" s="123" t="str">
        <f>IF(I219="","",IF(I219="0",1000,IF(I219="-0",-1000,I219*1)))</f>
        <v/>
      </c>
      <c r="P219" s="123" t="str">
        <f t="shared" si="138"/>
        <v/>
      </c>
      <c r="Q219" s="123" t="str">
        <f t="shared" si="138"/>
        <v/>
      </c>
      <c r="R219" s="123" t="str">
        <f t="shared" si="138"/>
        <v/>
      </c>
      <c r="S219" s="124" t="str">
        <f t="shared" si="138"/>
        <v/>
      </c>
      <c r="T219" s="125" t="str">
        <f t="shared" si="139"/>
        <v/>
      </c>
      <c r="U219" s="126" t="str">
        <f t="shared" si="139"/>
        <v/>
      </c>
      <c r="V219" s="126" t="str">
        <f t="shared" si="139"/>
        <v/>
      </c>
      <c r="W219" s="126" t="str">
        <f t="shared" si="139"/>
        <v/>
      </c>
      <c r="X219" s="126" t="str">
        <f t="shared" si="139"/>
        <v/>
      </c>
      <c r="Y219" s="127" t="str">
        <f t="shared" si="140"/>
        <v/>
      </c>
      <c r="Z219" s="127" t="str">
        <f t="shared" si="140"/>
        <v/>
      </c>
      <c r="AA219" s="127" t="str">
        <f t="shared" si="140"/>
        <v/>
      </c>
      <c r="AB219" s="127" t="str">
        <f t="shared" si="140"/>
        <v/>
      </c>
      <c r="AC219" s="127" t="str">
        <f t="shared" si="140"/>
        <v/>
      </c>
      <c r="AD219" s="128" t="str">
        <f>IF(CC219="","",IF(CC219&gt;CE219,1,-1))</f>
        <v/>
      </c>
      <c r="AE219" s="128" t="str">
        <f>IF(CC219="","",IF(CC219&lt;CE219,1,-1))</f>
        <v/>
      </c>
      <c r="AF219" s="129">
        <f>IF(CC219&gt;CE219,1,0)</f>
        <v>0</v>
      </c>
      <c r="AG219" s="130">
        <f>IF(CE219&gt;CC219,1,0)</f>
        <v>0</v>
      </c>
      <c r="AH219" s="131" t="str">
        <f>IF(O219="","",AX219*1)</f>
        <v/>
      </c>
      <c r="AI219" s="132" t="str">
        <f>IF(P219="","",BE219*1)</f>
        <v/>
      </c>
      <c r="AJ219" s="132" t="str">
        <f>IF(Q219="","",BL219*1)</f>
        <v/>
      </c>
      <c r="AK219" s="132" t="str">
        <f>IF(R219="","",BS219*1)</f>
        <v/>
      </c>
      <c r="AL219" s="132" t="str">
        <f>IF(S219="","",BZ219*1)</f>
        <v/>
      </c>
      <c r="AM219" s="133" t="str">
        <f>IF(O219="","",AZ219*1)</f>
        <v/>
      </c>
      <c r="AN219" s="133" t="str">
        <f>IF(P219="","",BG219*1)</f>
        <v/>
      </c>
      <c r="AO219" s="133" t="str">
        <f>IF(Q219="","",BN219*1)</f>
        <v/>
      </c>
      <c r="AP219" s="133" t="str">
        <f>IF(R219="","",BU219*1)</f>
        <v/>
      </c>
      <c r="AQ219" s="133" t="str">
        <f>IF(S219="","",CB219*1)</f>
        <v/>
      </c>
      <c r="AR219" s="134">
        <f>SUM(AH219:AL219)</f>
        <v>0</v>
      </c>
      <c r="AS219" s="135">
        <f>SUM(AM219:AQ219)</f>
        <v>0</v>
      </c>
      <c r="AT219" s="136">
        <f>IF(O219=1000,11,IF(O219=-1000,0,IF(O219&gt;0,11,IF(O219&lt;0,(-O219),"0"))))</f>
        <v>11</v>
      </c>
      <c r="AU219" s="137" t="str">
        <f>IF(O219=1000,0,IF(O219=-1000,11,IF(O219&lt;-9,-(O219-2),IF(O219&gt;0,(O219),"0"))))</f>
        <v/>
      </c>
      <c r="AV219" s="136" t="e">
        <f>IF(O219=1000,11,IF(O219=-1000,0,IF(O219&gt;9,(O219+2),IF(O219&lt;0,(-O219),"0"))))</f>
        <v>#VALUE!</v>
      </c>
      <c r="AW219" s="137" t="str">
        <f>IF(O219=1000,0,IF(O219=-1000,11,IF(O219&lt;0,11,IF(O219&gt;0,(O219),"0"))))</f>
        <v/>
      </c>
      <c r="AX219" s="138" t="str">
        <f>IF(O219="","",IF(O219&gt;9,AV219,AT219))</f>
        <v/>
      </c>
      <c r="AY219" s="139" t="str">
        <f>IF(O219="","","-")</f>
        <v/>
      </c>
      <c r="AZ219" s="140" t="str">
        <f>IF(O219="","",IF(O219&lt;-9,AU219,AW219))</f>
        <v/>
      </c>
      <c r="BA219" s="136" t="e">
        <f>IF(P219=1000,11,IF(P219=-1000,0,IF(P219&gt;9,(P219+2),IF(P219&lt;0,(-P219),"0"))))</f>
        <v>#VALUE!</v>
      </c>
      <c r="BB219" s="137" t="str">
        <f>IF(P219=1000,0,IF(P219=-1000,11,IF(P219&lt;-9,-(P219-2),IF(P219&gt;0,(P219),"0"))))</f>
        <v/>
      </c>
      <c r="BC219" s="137">
        <f>IF(P219=1000,11,IF(P219=-1000,0,IF(P219&gt;0,11,IF(P219&lt;0,(-P219),"0"))))</f>
        <v>11</v>
      </c>
      <c r="BD219" s="137" t="str">
        <f>IF(P219=1000,0,IF(P219=-1000,11,IF(P219&lt;0,11,IF(P219&gt;0,(P219),"0"))))</f>
        <v/>
      </c>
      <c r="BE219" s="138" t="str">
        <f>IF(P219="","",IF(P219&gt;9,BA219,BC219))</f>
        <v/>
      </c>
      <c r="BF219" s="139" t="str">
        <f>IF(P219="","","-")</f>
        <v/>
      </c>
      <c r="BG219" s="140" t="str">
        <f>IF(P219="","",IF(P219&lt;-9,BB219,BD219))</f>
        <v/>
      </c>
      <c r="BH219" s="136" t="e">
        <f>IF(Q219=1000,11,IF(Q219=-1000,0,IF(Q219&gt;9,(Q219+2),IF(Q219&lt;0,(-Q219),"0"))))</f>
        <v>#VALUE!</v>
      </c>
      <c r="BI219" s="137" t="str">
        <f>IF(Q219=1000,0,IF(Q219=-1000,11,IF(Q219&lt;-9,-(Q219-2),IF(Q219&gt;0,(Q219),"0"))))</f>
        <v/>
      </c>
      <c r="BJ219" s="137">
        <f>IF(Q219=1000,11,IF(Q219=-1000,0,IF(Q219&gt;0,11,IF(Q219&lt;0,(-Q219),"0"))))</f>
        <v>11</v>
      </c>
      <c r="BK219" s="137" t="str">
        <f>IF(Q219=1000,0,IF(Q219=-1000,11,IF(Q219&lt;0,11,IF(Q219&gt;0,(Q219),"0"))))</f>
        <v/>
      </c>
      <c r="BL219" s="138" t="str">
        <f>IF(Q219="","",IF(Q219&gt;9,BH219,BJ219))</f>
        <v/>
      </c>
      <c r="BM219" s="139" t="str">
        <f>IF(Q219="","","-")</f>
        <v/>
      </c>
      <c r="BN219" s="140" t="str">
        <f>IF(Q219="","",IF(Q219&lt;-9,BI219,BK219))</f>
        <v/>
      </c>
      <c r="BO219" s="137" t="e">
        <f>IF(R219=1000,11,IF(R219=-1000,0,IF(R219&gt;9,(R219+2),IF(R219&lt;0,(-R219),"0"))))</f>
        <v>#VALUE!</v>
      </c>
      <c r="BP219" s="137" t="str">
        <f>IF(R219=1000,0,IF(R219=-1000,11,IF(R219&lt;-9,-(R219-2),IF(R219&gt;0,(R219),"0"))))</f>
        <v/>
      </c>
      <c r="BQ219" s="137">
        <f>IF(R219=1000,11,IF(R219=-1000,0,IF(R219&gt;0,11,IF(R219&lt;0,(-R219),"0"))))</f>
        <v>11</v>
      </c>
      <c r="BR219" s="137" t="str">
        <f>IF(R219=1000,0,IF(R219=-1000,11,IF(R219&lt;0,11,IF(R219&gt;0,(R219),"0"))))</f>
        <v/>
      </c>
      <c r="BS219" s="138" t="str">
        <f>IF(R219="","",IF(R219&gt;9,BO219,BQ219))</f>
        <v/>
      </c>
      <c r="BT219" s="139" t="str">
        <f>IF(R219="","","-")</f>
        <v/>
      </c>
      <c r="BU219" s="140" t="str">
        <f>IF(R219="","",IF(R219&lt;-9,BP219,BR219))</f>
        <v/>
      </c>
      <c r="BV219" s="137" t="e">
        <f>IF(S219=1000,11,IF(S219=-1000,0,IF(S219&gt;9,(S219+2),IF(S219&lt;0,(-S219),"0"))))</f>
        <v>#VALUE!</v>
      </c>
      <c r="BW219" s="137" t="str">
        <f>IF(S219=1000,0,IF(S219=-1000,11,IF(S219&lt;-9,-(S219-2),IF(S219&gt;0,(S219),"0"))))</f>
        <v/>
      </c>
      <c r="BX219" s="137">
        <f>IF(S219=1000,11,IF(S219=-1000,0,IF(S219&gt;0,11,IF(S219&lt;0,(-S219),"0"))))</f>
        <v>11</v>
      </c>
      <c r="BY219" s="141" t="str">
        <f>IF(S219=1000,0,IF(S219=-1000,11,IF(S219&lt;0,11,IF(S219&gt;0,(S219),"0"))))</f>
        <v/>
      </c>
      <c r="BZ219" s="138" t="str">
        <f>IF(S219="","",IF(S219&gt;9,BV219,BX219))</f>
        <v/>
      </c>
      <c r="CA219" s="139" t="str">
        <f>IF(S219="","","-")</f>
        <v/>
      </c>
      <c r="CB219" s="140" t="str">
        <f>IF(S219="","",IF(S219&lt;-9,BW219,BY219))</f>
        <v/>
      </c>
      <c r="CC219" s="142" t="str">
        <f>IF(O219="","",SUM(T219:X219))</f>
        <v/>
      </c>
      <c r="CD219" s="143" t="str">
        <f>IF(CC219="","","-")</f>
        <v/>
      </c>
      <c r="CE219" s="144" t="str">
        <f>IF(O219="","",SUM(Y219:AC219))</f>
        <v/>
      </c>
      <c r="CP219" s="32"/>
      <c r="CQ219" s="32"/>
    </row>
    <row r="220" spans="1:95" s="31" customFormat="1" ht="15" customHeight="1" thickBot="1" x14ac:dyDescent="0.25">
      <c r="A220" s="145"/>
      <c r="B220" s="145"/>
      <c r="C220" s="145"/>
      <c r="D220" s="146"/>
      <c r="E220" s="147"/>
      <c r="F220" s="148"/>
      <c r="G220" s="149"/>
      <c r="H220" s="150"/>
      <c r="I220" s="151"/>
      <c r="J220" s="151"/>
      <c r="K220" s="151"/>
      <c r="L220" s="151"/>
      <c r="M220" s="151"/>
      <c r="N220" s="150"/>
      <c r="O220" s="152"/>
      <c r="P220" s="152"/>
      <c r="Q220" s="152"/>
      <c r="R220" s="152"/>
      <c r="S220" s="152"/>
      <c r="T220" s="153"/>
      <c r="U220" s="153"/>
      <c r="V220" s="153"/>
      <c r="W220" s="153"/>
      <c r="X220" s="153"/>
      <c r="Y220" s="154"/>
      <c r="Z220" s="154"/>
      <c r="AA220" s="154"/>
      <c r="AB220" s="154"/>
      <c r="AC220" s="154"/>
      <c r="AD220" s="155"/>
      <c r="AE220" s="155"/>
      <c r="AF220" s="156"/>
      <c r="AG220" s="156"/>
      <c r="AH220" s="157"/>
      <c r="AI220" s="157"/>
      <c r="AJ220" s="157"/>
      <c r="AK220" s="157"/>
      <c r="AL220" s="157"/>
      <c r="AM220" s="158"/>
      <c r="AN220" s="158"/>
      <c r="AO220" s="158"/>
      <c r="AP220" s="158"/>
      <c r="AQ220" s="158"/>
      <c r="AR220" s="159"/>
      <c r="AS220" s="159"/>
      <c r="AT220" s="160"/>
      <c r="AU220" s="160"/>
      <c r="AV220" s="160"/>
      <c r="AW220" s="160"/>
      <c r="AX220" s="161"/>
      <c r="AY220" s="161"/>
      <c r="AZ220" s="161"/>
      <c r="BA220" s="160"/>
      <c r="BB220" s="160"/>
      <c r="BC220" s="160"/>
      <c r="BD220" s="160"/>
      <c r="BE220" s="161"/>
      <c r="BF220" s="161"/>
      <c r="BG220" s="161"/>
      <c r="BH220" s="160"/>
      <c r="BI220" s="160"/>
      <c r="BJ220" s="160"/>
      <c r="BK220" s="160"/>
      <c r="BL220" s="161"/>
      <c r="BM220" s="161"/>
      <c r="BN220" s="161"/>
      <c r="BO220" s="160"/>
      <c r="BP220" s="160"/>
      <c r="BQ220" s="160"/>
      <c r="BR220" s="160"/>
      <c r="BS220" s="161"/>
      <c r="BT220" s="161"/>
      <c r="BU220" s="161"/>
      <c r="BV220" s="160"/>
      <c r="BW220" s="160"/>
      <c r="BX220" s="160"/>
      <c r="BY220" s="160"/>
      <c r="BZ220" s="161"/>
      <c r="CA220" s="161"/>
      <c r="CB220" s="161"/>
      <c r="CC220" s="162"/>
      <c r="CD220" s="163"/>
      <c r="CE220" s="164"/>
      <c r="CP220" s="32"/>
      <c r="CQ220" s="32"/>
    </row>
    <row r="221" spans="1:95" s="31" customFormat="1" ht="31.5" customHeight="1" thickBot="1" x14ac:dyDescent="0.25">
      <c r="A221" s="34"/>
      <c r="B221" s="35"/>
      <c r="C221" s="1225">
        <f>1+C212</f>
        <v>25</v>
      </c>
      <c r="D221" s="1227" t="str">
        <f>IF(A221="","",VLOOKUP(A221,СписокКМ!$A$186:$D$248,3,FALSE))</f>
        <v/>
      </c>
      <c r="E221" s="1228" t="str">
        <f>IF(B221="","",VLOOKUP(B221,СписокКМ!E:J,2,FALSE))</f>
        <v/>
      </c>
      <c r="F221" s="1231" t="str">
        <f>IF(B221="","",VLOOKUP(B221,СписокКМ!$A$186:$D$248,3,FALSE))</f>
        <v/>
      </c>
      <c r="G221" s="1232" t="str">
        <f>IF(D221="","",VLOOKUP(D221,СписокКМ!G:L,2,FALSE))</f>
        <v/>
      </c>
      <c r="H221" s="36"/>
      <c r="I221" s="1235" t="s">
        <v>7</v>
      </c>
      <c r="J221" s="1235"/>
      <c r="K221" s="1235"/>
      <c r="L221" s="1235"/>
      <c r="M221" s="1235"/>
      <c r="N221" s="37"/>
      <c r="O221" s="1237"/>
      <c r="P221" s="1238"/>
      <c r="Q221" s="1238"/>
      <c r="R221" s="1238"/>
      <c r="S221" s="1238"/>
      <c r="T221" s="38" t="str">
        <f>IF(A221="","",VLOOKUP(A221,'[60]Протокол команд'!A:K,8,FALSE))</f>
        <v/>
      </c>
      <c r="U221" s="39" t="e">
        <f>T221*5-4</f>
        <v>#VALUE!</v>
      </c>
      <c r="V221" s="39" t="e">
        <f>T221*5</f>
        <v>#VALUE!</v>
      </c>
      <c r="W221" s="39" t="e">
        <f>CONCATENATE(U221,"-",V221)</f>
        <v>#VALUE!</v>
      </c>
      <c r="X221" s="39" t="str">
        <f>IF(A221="","",VLOOKUP(A221,'[60]Протокол команд'!A:K,10,FALSE))</f>
        <v/>
      </c>
      <c r="Y221" s="39" t="e">
        <f>X221*5-4</f>
        <v>#VALUE!</v>
      </c>
      <c r="Z221" s="39" t="e">
        <f>X221*5</f>
        <v>#VALUE!</v>
      </c>
      <c r="AA221" s="39" t="e">
        <f>CONCATENATE(Y221,"-",Z221)</f>
        <v>#VALUE!</v>
      </c>
      <c r="AB221" s="1241" t="str">
        <f>IF(O223="","",SUM(AF223:AF228))</f>
        <v/>
      </c>
      <c r="AC221" s="1242"/>
      <c r="AD221" s="1243"/>
      <c r="AE221" s="1242" t="str">
        <f>IF(O223="","",SUM(AG223:AG228))</f>
        <v/>
      </c>
      <c r="AF221" s="1242"/>
      <c r="AG221" s="1264"/>
      <c r="AH221" s="1241">
        <f>SUM(CC223:CC228)</f>
        <v>0</v>
      </c>
      <c r="AI221" s="1242"/>
      <c r="AJ221" s="1243"/>
      <c r="AK221" s="1242">
        <f>SUM(CE223:CE228)</f>
        <v>0</v>
      </c>
      <c r="AL221" s="1242"/>
      <c r="AM221" s="1264"/>
      <c r="AN221" s="1265">
        <f>SUM(AR223:AR228)</f>
        <v>0</v>
      </c>
      <c r="AO221" s="1266"/>
      <c r="AP221" s="1267"/>
      <c r="AQ221" s="1266">
        <f>SUM(AS223:AS228)</f>
        <v>0</v>
      </c>
      <c r="AR221" s="1266"/>
      <c r="AS221" s="1268"/>
      <c r="AT221" s="1314" t="str">
        <f>IF(A221="","",VLOOKUP(A221,'[60]Протокол команд'!A:Z,14,FALSE))</f>
        <v/>
      </c>
      <c r="AU221" s="1315"/>
      <c r="AV221" s="1315"/>
      <c r="AW221" s="1315"/>
      <c r="AX221" s="1315"/>
      <c r="AY221" s="1315"/>
      <c r="AZ221" s="1315"/>
      <c r="BA221" s="1315"/>
      <c r="BB221" s="1315"/>
      <c r="BC221" s="1315"/>
      <c r="BD221" s="1315"/>
      <c r="BE221" s="1315"/>
      <c r="BF221" s="1315"/>
      <c r="BG221" s="1315"/>
      <c r="BH221" s="1315"/>
      <c r="BI221" s="1315"/>
      <c r="BJ221" s="1315"/>
      <c r="BK221" s="1315"/>
      <c r="BL221" s="1315"/>
      <c r="BM221" s="1315"/>
      <c r="BN221" s="1315"/>
      <c r="BO221" s="1315"/>
      <c r="BP221" s="1315"/>
      <c r="BQ221" s="1315"/>
      <c r="BR221" s="1315"/>
      <c r="BS221" s="1315"/>
      <c r="BT221" s="1315"/>
      <c r="BU221" s="1315"/>
      <c r="BV221" s="1315"/>
      <c r="BW221" s="1315"/>
      <c r="BX221" s="1315"/>
      <c r="BY221" s="1315"/>
      <c r="BZ221" s="1315"/>
      <c r="CA221" s="1315"/>
      <c r="CB221" s="1316"/>
      <c r="CC221" s="1254" t="str">
        <f>IF(O223="","",SUM(AF223:AF228))</f>
        <v/>
      </c>
      <c r="CD221" s="1256" t="str">
        <f>IF(CC221="","","-")</f>
        <v/>
      </c>
      <c r="CE221" s="1258" t="str">
        <f>IF(O223="","",SUM(AG223:AG228))</f>
        <v/>
      </c>
      <c r="CP221" s="32"/>
      <c r="CQ221" s="32"/>
    </row>
    <row r="222" spans="1:95" s="31" customFormat="1" ht="13.5" customHeight="1" x14ac:dyDescent="0.2">
      <c r="A222" s="40"/>
      <c r="B222" s="40"/>
      <c r="C222" s="1226"/>
      <c r="D222" s="1229" t="str">
        <f>IF(A222="","",VLOOKUP(A222,СписокКМ!D:I,2,FALSE))</f>
        <v/>
      </c>
      <c r="E222" s="1230" t="str">
        <f>IF(B222="","",VLOOKUP(B222,СписокКМ!E:J,2,FALSE))</f>
        <v/>
      </c>
      <c r="F222" s="1233" t="str">
        <f>IF(C222="","",VLOOKUP(C222,СписокКМ!F:K,2,FALSE))</f>
        <v/>
      </c>
      <c r="G222" s="1234" t="str">
        <f>IF(D222="","",VLOOKUP(D222,СписокКМ!G:L,2,FALSE))</f>
        <v/>
      </c>
      <c r="H222" s="41"/>
      <c r="I222" s="1236"/>
      <c r="J222" s="1236"/>
      <c r="K222" s="1236"/>
      <c r="L222" s="1236"/>
      <c r="M222" s="1236"/>
      <c r="N222" s="42"/>
      <c r="O222" s="1239"/>
      <c r="P222" s="1240"/>
      <c r="Q222" s="1240"/>
      <c r="R222" s="1240"/>
      <c r="S222" s="1240"/>
      <c r="T222" s="1260" t="s">
        <v>8</v>
      </c>
      <c r="U222" s="1261"/>
      <c r="V222" s="1261"/>
      <c r="W222" s="1261"/>
      <c r="X222" s="1261"/>
      <c r="Y222" s="1261"/>
      <c r="Z222" s="1261"/>
      <c r="AA222" s="1261"/>
      <c r="AB222" s="1261"/>
      <c r="AC222" s="1261"/>
      <c r="AD222" s="1261"/>
      <c r="AE222" s="1261"/>
      <c r="AF222" s="1261"/>
      <c r="AG222" s="1262"/>
      <c r="AH222" s="1261" t="s">
        <v>9</v>
      </c>
      <c r="AI222" s="1261"/>
      <c r="AJ222" s="1261"/>
      <c r="AK222" s="1261"/>
      <c r="AL222" s="1261"/>
      <c r="AM222" s="1261"/>
      <c r="AN222" s="1261"/>
      <c r="AO222" s="1261"/>
      <c r="AP222" s="1261"/>
      <c r="AQ222" s="1261"/>
      <c r="AR222" s="1261"/>
      <c r="AS222" s="1262"/>
      <c r="AT222" s="1263" t="s">
        <v>10</v>
      </c>
      <c r="AU222" s="1263"/>
      <c r="AV222" s="1263"/>
      <c r="AW222" s="1263"/>
      <c r="AX222" s="1263"/>
      <c r="AY222" s="1263"/>
      <c r="AZ222" s="1263"/>
      <c r="BA222" s="1263" t="s">
        <v>11</v>
      </c>
      <c r="BB222" s="1263"/>
      <c r="BC222" s="1263"/>
      <c r="BD222" s="1263"/>
      <c r="BE222" s="1263"/>
      <c r="BF222" s="1263"/>
      <c r="BG222" s="1263"/>
      <c r="BH222" s="1263" t="s">
        <v>12</v>
      </c>
      <c r="BI222" s="1263"/>
      <c r="BJ222" s="1263"/>
      <c r="BK222" s="1263"/>
      <c r="BL222" s="1263"/>
      <c r="BM222" s="1263"/>
      <c r="BN222" s="1263"/>
      <c r="BO222" s="1263" t="s">
        <v>13</v>
      </c>
      <c r="BP222" s="1263"/>
      <c r="BQ222" s="1263"/>
      <c r="BR222" s="1263"/>
      <c r="BS222" s="1263"/>
      <c r="BT222" s="1263"/>
      <c r="BU222" s="1263"/>
      <c r="BV222" s="1263" t="s">
        <v>14</v>
      </c>
      <c r="BW222" s="1263"/>
      <c r="BX222" s="1263"/>
      <c r="BY222" s="1263"/>
      <c r="BZ222" s="1263"/>
      <c r="CA222" s="1263"/>
      <c r="CB222" s="1263"/>
      <c r="CC222" s="1255"/>
      <c r="CD222" s="1257"/>
      <c r="CE222" s="1259"/>
      <c r="CP222" s="32"/>
      <c r="CQ222" s="32"/>
    </row>
    <row r="223" spans="1:95" s="31" customFormat="1" ht="15" customHeight="1" x14ac:dyDescent="0.2">
      <c r="A223" s="43"/>
      <c r="B223" s="44"/>
      <c r="C223" s="580">
        <v>1</v>
      </c>
      <c r="D223" s="46" t="str">
        <f>IF(A223="","",VLOOKUP(A223,СписокКМ!D:I,2,FALSE))</f>
        <v/>
      </c>
      <c r="E223" s="47"/>
      <c r="F223" s="48" t="str">
        <f>IF(B223="","",VLOOKUP(B223,СписокКМ!D:I,2,FALSE))</f>
        <v/>
      </c>
      <c r="G223" s="49"/>
      <c r="H223" s="50"/>
      <c r="I223" s="51"/>
      <c r="J223" s="51"/>
      <c r="K223" s="51"/>
      <c r="L223" s="51"/>
      <c r="M223" s="51"/>
      <c r="N223" s="52"/>
      <c r="O223" s="53" t="str">
        <f>IF(I223="","",IF(I223="0",1000,IF(I223="-0",-1000,I223*1)))</f>
        <v/>
      </c>
      <c r="P223" s="53" t="str">
        <f t="shared" ref="P223:S224" si="141">IF(J223="","",IF(J223="0",1000,IF(J223="-0",-1000,J223*1)))</f>
        <v/>
      </c>
      <c r="Q223" s="53" t="str">
        <f t="shared" si="141"/>
        <v/>
      </c>
      <c r="R223" s="53" t="str">
        <f t="shared" si="141"/>
        <v/>
      </c>
      <c r="S223" s="54" t="str">
        <f t="shared" si="141"/>
        <v/>
      </c>
      <c r="T223" s="55" t="str">
        <f t="shared" ref="T223:X224" si="142">IF(O223="","",IF(O223&gt;0,1,0))</f>
        <v/>
      </c>
      <c r="U223" s="56" t="str">
        <f t="shared" si="142"/>
        <v/>
      </c>
      <c r="V223" s="56" t="str">
        <f t="shared" si="142"/>
        <v/>
      </c>
      <c r="W223" s="56" t="str">
        <f t="shared" si="142"/>
        <v/>
      </c>
      <c r="X223" s="56" t="str">
        <f t="shared" si="142"/>
        <v/>
      </c>
      <c r="Y223" s="57" t="str">
        <f t="shared" ref="Y223:AC224" si="143">IF(O223="","",IF(O223&lt;0,1,0))</f>
        <v/>
      </c>
      <c r="Z223" s="57" t="str">
        <f t="shared" si="143"/>
        <v/>
      </c>
      <c r="AA223" s="57" t="str">
        <f t="shared" si="143"/>
        <v/>
      </c>
      <c r="AB223" s="57" t="str">
        <f t="shared" si="143"/>
        <v/>
      </c>
      <c r="AC223" s="57" t="str">
        <f t="shared" si="143"/>
        <v/>
      </c>
      <c r="AD223" s="58" t="str">
        <f>IF(CC223="","",IF(CC223&gt;CE223,1,-1))</f>
        <v/>
      </c>
      <c r="AE223" s="58" t="str">
        <f>IF(CC223="","",IF(CC223&lt;CE223,1,-1))</f>
        <v/>
      </c>
      <c r="AF223" s="59">
        <f>IF(CC223&gt;CE223,1,0)</f>
        <v>0</v>
      </c>
      <c r="AG223" s="60">
        <f>IF(CE223&gt;CC223,1,0)</f>
        <v>0</v>
      </c>
      <c r="AH223" s="61" t="str">
        <f>IF(O223="","",AX223*1)</f>
        <v/>
      </c>
      <c r="AI223" s="62" t="str">
        <f>IF(P223="","",BE223*1)</f>
        <v/>
      </c>
      <c r="AJ223" s="62" t="str">
        <f>IF(Q223="","",BL223*1)</f>
        <v/>
      </c>
      <c r="AK223" s="62" t="str">
        <f>IF(R223="","",BS223*1)</f>
        <v/>
      </c>
      <c r="AL223" s="62" t="str">
        <f>IF(S223="","",BZ223*1)</f>
        <v/>
      </c>
      <c r="AM223" s="63" t="str">
        <f>IF(O223="","",AZ223*1)</f>
        <v/>
      </c>
      <c r="AN223" s="63" t="str">
        <f>IF(P223="","",BG223*1)</f>
        <v/>
      </c>
      <c r="AO223" s="63" t="str">
        <f>IF(Q223="","",BN223*1)</f>
        <v/>
      </c>
      <c r="AP223" s="63" t="str">
        <f>IF(R223="","",BU223*1)</f>
        <v/>
      </c>
      <c r="AQ223" s="63" t="str">
        <f>IF(S223="","",CB223*1)</f>
        <v/>
      </c>
      <c r="AR223" s="64">
        <f>SUM(AH223:AL223)</f>
        <v>0</v>
      </c>
      <c r="AS223" s="65">
        <f>SUM(AM223:AQ223)</f>
        <v>0</v>
      </c>
      <c r="AT223" s="66">
        <f>IF(O223=1000,11,IF(O223=-1000,0,IF(O223&gt;0,11,IF(O223&lt;0,(-O223),"0"))))</f>
        <v>11</v>
      </c>
      <c r="AU223" s="67" t="str">
        <f>IF(O223=1000,0,IF(O223=-1000,11,IF(O223&lt;-9,-(O223-2),IF(O223&gt;0,(O223),"0"))))</f>
        <v/>
      </c>
      <c r="AV223" s="66" t="e">
        <f>IF(O223=1000,11,IF(O223=-1000,0,IF(O223&lt;9,11,IF(O223&gt;9,(O223+2),"0"))))</f>
        <v>#VALUE!</v>
      </c>
      <c r="AW223" s="67" t="str">
        <f>IF(O223=1000,0,IF(O223=-1000,11,IF(O223&lt;0,11,IF(O223&gt;0,(O223),"0"))))</f>
        <v/>
      </c>
      <c r="AX223" s="68" t="str">
        <f>IF(O223="","",IF(O223&gt;9,AV223,AT223))</f>
        <v/>
      </c>
      <c r="AY223" s="69" t="str">
        <f>IF(O223="","","-")</f>
        <v/>
      </c>
      <c r="AZ223" s="70" t="str">
        <f>IF(O223="","",IF(O223&lt;-9,AU223,AW223))</f>
        <v/>
      </c>
      <c r="BA223" s="66" t="e">
        <f>IF(P223=1000,11,IF(P223=-1000,0,IF(P223&gt;9,(P223+2),IF(P223&lt;0,(-P223),"0"))))</f>
        <v>#VALUE!</v>
      </c>
      <c r="BB223" s="67" t="str">
        <f>IF(P223=1000,0,IF(P223=-1000,11,IF(P223&lt;-9,-(P223-2),IF(P223&gt;0,(P223),"0"))))</f>
        <v/>
      </c>
      <c r="BC223" s="67">
        <f>IF(P223=1000,11,IF(P223=-1000,0,IF(P223&gt;0,11,IF(P223&lt;0,(-P223),"0"))))</f>
        <v>11</v>
      </c>
      <c r="BD223" s="67" t="str">
        <f>IF(P223=1000,0,IF(P223=-1000,11,IF(P223&lt;0,11,IF(P223&gt;0,(P223),"0"))))</f>
        <v/>
      </c>
      <c r="BE223" s="68" t="str">
        <f>IF(P223="","",IF(P223&gt;9,BA223,BC223))</f>
        <v/>
      </c>
      <c r="BF223" s="69" t="str">
        <f>IF(P223="","","-")</f>
        <v/>
      </c>
      <c r="BG223" s="70" t="str">
        <f>IF(P223="","",IF(P223&lt;-9,BB223,BD223))</f>
        <v/>
      </c>
      <c r="BH223" s="66" t="e">
        <f>IF(Q223=1000,11,IF(Q223=-1000,0,IF(Q223&gt;9,(Q223+2),IF(Q223&lt;0,(-Q223),"0"))))</f>
        <v>#VALUE!</v>
      </c>
      <c r="BI223" s="67" t="str">
        <f>IF(Q223=1000,0,IF(Q223=-1000,11,IF(Q223&lt;-9,-(Q223-2),IF(Q223&gt;0,(Q223),"0"))))</f>
        <v/>
      </c>
      <c r="BJ223" s="67">
        <f>IF(Q223=1000,11,IF(Q223=-1000,0,IF(Q223&gt;0,11,IF(Q223&lt;0,(-Q223),"0"))))</f>
        <v>11</v>
      </c>
      <c r="BK223" s="67" t="str">
        <f>IF(Q223=1000,0,IF(Q223=-1000,11,IF(Q223&lt;0,11,IF(Q223&gt;0,(Q223),"0"))))</f>
        <v/>
      </c>
      <c r="BL223" s="68" t="str">
        <f>IF(Q223="","",IF(Q223&gt;9,BH223,BJ223))</f>
        <v/>
      </c>
      <c r="BM223" s="69" t="str">
        <f>IF(Q223="","","-")</f>
        <v/>
      </c>
      <c r="BN223" s="70" t="str">
        <f>IF(Q223="","",IF(Q223&lt;-9,BI223,BK223))</f>
        <v/>
      </c>
      <c r="BO223" s="67" t="e">
        <f>IF(R223=1000,11,IF(R223=-1000,0,IF(R223&gt;9,(R223+2),IF(R223&lt;0,(-R223),"0"))))</f>
        <v>#VALUE!</v>
      </c>
      <c r="BP223" s="67" t="str">
        <f>IF(R223=1000,0,IF(R223=-1000,11,IF(R223&lt;-9,-(R223-2),IF(R223&gt;0,(R223),"0"))))</f>
        <v/>
      </c>
      <c r="BQ223" s="67">
        <f>IF(R223=1000,11,IF(R223=-1000,0,IF(R223&gt;0,11,IF(R223&lt;0,(-R223),"0"))))</f>
        <v>11</v>
      </c>
      <c r="BR223" s="67" t="str">
        <f>IF(R223=1000,0,IF(R223=-1000,11,IF(R223&lt;0,11,IF(R223&gt;0,(R223),"0"))))</f>
        <v/>
      </c>
      <c r="BS223" s="68" t="str">
        <f>IF(R223="","",IF(R223&gt;9,BO223,BQ223))</f>
        <v/>
      </c>
      <c r="BT223" s="69" t="str">
        <f>IF(R223="","","-")</f>
        <v/>
      </c>
      <c r="BU223" s="70" t="str">
        <f>IF(R223="","",IF(R223&lt;-9,BP223,BR223))</f>
        <v/>
      </c>
      <c r="BV223" s="67" t="e">
        <f>IF(S223=1000,11,IF(S223=-1000,0,IF(S223&gt;9,(S223+2),IF(S223&lt;0,(-S223),"0"))))</f>
        <v>#VALUE!</v>
      </c>
      <c r="BW223" s="67" t="str">
        <f>IF(S223=1000,0,IF(S223=-1000,11,IF(S223&lt;-9,-(S223-2),IF(S223&gt;0,(S223),"0"))))</f>
        <v/>
      </c>
      <c r="BX223" s="67">
        <f>IF(S223=1000,11,IF(S223=-1000,0,IF(S223&gt;0,11,IF(S223&lt;0,(-S223),"0"))))</f>
        <v>11</v>
      </c>
      <c r="BY223" s="71" t="str">
        <f>IF(S223=1000,0,IF(S223=-1000,11,IF(S223&lt;0,11,IF(S223&gt;0,(S223),"0"))))</f>
        <v/>
      </c>
      <c r="BZ223" s="68" t="str">
        <f>IF(S223="","",IF(S223&gt;9,BV223,BX223))</f>
        <v/>
      </c>
      <c r="CA223" s="69" t="str">
        <f>IF(S223="","","-")</f>
        <v/>
      </c>
      <c r="CB223" s="70" t="str">
        <f>IF(S223="","",IF(S223&lt;-9,BW223,BY223))</f>
        <v/>
      </c>
      <c r="CC223" s="72" t="str">
        <f>IF(O223="","",SUM(T223:X223))</f>
        <v/>
      </c>
      <c r="CD223" s="73" t="str">
        <f>IF(CC223="","","-")</f>
        <v/>
      </c>
      <c r="CE223" s="74" t="str">
        <f>IF(O223="","",SUM(Y223:AC223))</f>
        <v/>
      </c>
      <c r="CP223" s="32"/>
      <c r="CQ223" s="32"/>
    </row>
    <row r="224" spans="1:95" s="31" customFormat="1" ht="15" customHeight="1" x14ac:dyDescent="0.2">
      <c r="A224" s="43"/>
      <c r="B224" s="44"/>
      <c r="C224" s="75">
        <v>2</v>
      </c>
      <c r="D224" s="76" t="str">
        <f>IF(A224="","",VLOOKUP(A224,СписокКМ!D:I,2,FALSE))</f>
        <v/>
      </c>
      <c r="E224" s="47"/>
      <c r="F224" s="77" t="str">
        <f>IF(B224="","",VLOOKUP(B224,СписокКМ!D:I,2,FALSE))</f>
        <v/>
      </c>
      <c r="G224" s="49"/>
      <c r="H224" s="41"/>
      <c r="I224" s="581"/>
      <c r="J224" s="581"/>
      <c r="K224" s="581"/>
      <c r="L224" s="581"/>
      <c r="M224" s="51"/>
      <c r="N224" s="42"/>
      <c r="O224" s="79" t="str">
        <f>IF(I224="","",IF(I224="0",1000,IF(I224="-0",-1000,I224*1)))</f>
        <v/>
      </c>
      <c r="P224" s="79" t="str">
        <f t="shared" si="141"/>
        <v/>
      </c>
      <c r="Q224" s="79" t="str">
        <f t="shared" si="141"/>
        <v/>
      </c>
      <c r="R224" s="79" t="str">
        <f t="shared" si="141"/>
        <v/>
      </c>
      <c r="S224" s="80" t="str">
        <f t="shared" si="141"/>
        <v/>
      </c>
      <c r="T224" s="55" t="str">
        <f t="shared" si="142"/>
        <v/>
      </c>
      <c r="U224" s="56" t="str">
        <f t="shared" si="142"/>
        <v/>
      </c>
      <c r="V224" s="56" t="str">
        <f t="shared" si="142"/>
        <v/>
      </c>
      <c r="W224" s="56" t="str">
        <f t="shared" si="142"/>
        <v/>
      </c>
      <c r="X224" s="56" t="str">
        <f t="shared" si="142"/>
        <v/>
      </c>
      <c r="Y224" s="57" t="str">
        <f t="shared" si="143"/>
        <v/>
      </c>
      <c r="Z224" s="57" t="str">
        <f t="shared" si="143"/>
        <v/>
      </c>
      <c r="AA224" s="57" t="str">
        <f t="shared" si="143"/>
        <v/>
      </c>
      <c r="AB224" s="57" t="str">
        <f t="shared" si="143"/>
        <v/>
      </c>
      <c r="AC224" s="57" t="str">
        <f t="shared" si="143"/>
        <v/>
      </c>
      <c r="AD224" s="58" t="str">
        <f>IF(CC224="","",IF(CC224&gt;CE224,1,-1))</f>
        <v/>
      </c>
      <c r="AE224" s="58" t="str">
        <f>IF(CC224="","",IF(CC224&lt;CE224,1,-1))</f>
        <v/>
      </c>
      <c r="AF224" s="59">
        <f>IF(CC224&gt;CE224,1,0)</f>
        <v>0</v>
      </c>
      <c r="AG224" s="60">
        <f>IF(CE224&gt;CC224,1,0)</f>
        <v>0</v>
      </c>
      <c r="AH224" s="81" t="str">
        <f>IF(O224="","",AX224*1)</f>
        <v/>
      </c>
      <c r="AI224" s="584" t="str">
        <f>IF(P224="","",BE224*1)</f>
        <v/>
      </c>
      <c r="AJ224" s="584" t="str">
        <f>IF(Q224="","",BL224*1)</f>
        <v/>
      </c>
      <c r="AK224" s="584" t="str">
        <f>IF(R224="","",BS224*1)</f>
        <v/>
      </c>
      <c r="AL224" s="584" t="str">
        <f>IF(S224="","",BZ224*1)</f>
        <v/>
      </c>
      <c r="AM224" s="594" t="str">
        <f>IF(O224="","",AZ224*1)</f>
        <v/>
      </c>
      <c r="AN224" s="594" t="str">
        <f>IF(P224="","",BG224*1)</f>
        <v/>
      </c>
      <c r="AO224" s="594" t="str">
        <f>IF(Q224="","",BN224*1)</f>
        <v/>
      </c>
      <c r="AP224" s="594" t="str">
        <f>IF(R224="","",BU224*1)</f>
        <v/>
      </c>
      <c r="AQ224" s="594" t="str">
        <f>IF(S224="","",CB224*1)</f>
        <v/>
      </c>
      <c r="AR224" s="64">
        <f>SUM(AH224:AL224)</f>
        <v>0</v>
      </c>
      <c r="AS224" s="65">
        <f>SUM(AM224:AQ224)</f>
        <v>0</v>
      </c>
      <c r="AT224" s="66">
        <f>IF(O224=1000,11,IF(O224=-1000,0,IF(O224&gt;0,11,IF(O224&lt;0,(-O224),"0"))))</f>
        <v>11</v>
      </c>
      <c r="AU224" s="67" t="str">
        <f>IF(O224=1000,0,IF(O224=-1000,11,IF(O224&lt;-9,-(O224-2),IF(O224&gt;0,(O224),"0"))))</f>
        <v/>
      </c>
      <c r="AV224" s="66" t="e">
        <f>IF(O224=1000,11,IF(O224=-1000,0,IF(O224&gt;9,(O224+2),IF(O224&lt;0,(-O224),"0"))))</f>
        <v>#VALUE!</v>
      </c>
      <c r="AW224" s="67" t="str">
        <f>IF(O224=1000,0,IF(O224=-1000,11,IF(O224&lt;0,11,IF(O224&gt;0,(O224),"0"))))</f>
        <v/>
      </c>
      <c r="AX224" s="593" t="str">
        <f>IF(O224="","",IF(O224&gt;9,AV224,AT224))</f>
        <v/>
      </c>
      <c r="AY224" s="590" t="str">
        <f>IF(O224="","","-")</f>
        <v/>
      </c>
      <c r="AZ224" s="591" t="str">
        <f>IF(O224="","",IF(O224&lt;-9,AU224,AW224))</f>
        <v/>
      </c>
      <c r="BA224" s="66" t="e">
        <f>IF(P224=1000,11,IF(P224=-1000,0,IF(P224&gt;9,(P224+2),IF(P224&lt;0,(-P224),"0"))))</f>
        <v>#VALUE!</v>
      </c>
      <c r="BB224" s="67" t="str">
        <f>IF(P224=1000,0,IF(P224=-1000,11,IF(P224&lt;-9,-(P224-2),IF(P224&gt;0,(P224),"0"))))</f>
        <v/>
      </c>
      <c r="BC224" s="67">
        <f>IF(P224=1000,11,IF(P224=-1000,0,IF(P224&gt;0,11,IF(P224&lt;0,(-P224),"0"))))</f>
        <v>11</v>
      </c>
      <c r="BD224" s="67" t="str">
        <f>IF(P224=1000,0,IF(P224=-1000,11,IF(P224&lt;0,11,IF(P224&gt;0,(P224),"0"))))</f>
        <v/>
      </c>
      <c r="BE224" s="593" t="str">
        <f>IF(P224="","",IF(P224&gt;9,BA224,BC224))</f>
        <v/>
      </c>
      <c r="BF224" s="590" t="str">
        <f>IF(P224="","","-")</f>
        <v/>
      </c>
      <c r="BG224" s="591" t="str">
        <f>IF(P224="","",IF(P224&lt;-9,BB224,BD224))</f>
        <v/>
      </c>
      <c r="BH224" s="66" t="e">
        <f>IF(Q224=1000,11,IF(Q224=-1000,0,IF(Q224&gt;9,(Q224+2),IF(Q224&lt;0,(-Q224),"0"))))</f>
        <v>#VALUE!</v>
      </c>
      <c r="BI224" s="67" t="str">
        <f>IF(Q224=1000,0,IF(Q224=-1000,11,IF(Q224&lt;-9,-(Q224-2),IF(Q224&gt;0,(Q224),"0"))))</f>
        <v/>
      </c>
      <c r="BJ224" s="67">
        <f>IF(Q224=1000,11,IF(Q224=-1000,0,IF(Q224&gt;0,11,IF(Q224&lt;0,(-Q224),"0"))))</f>
        <v>11</v>
      </c>
      <c r="BK224" s="67" t="str">
        <f>IF(Q224=1000,0,IF(Q224=-1000,11,IF(Q224&lt;0,11,IF(Q224&gt;0,(Q224),"0"))))</f>
        <v/>
      </c>
      <c r="BL224" s="593" t="str">
        <f>IF(Q224="","",IF(Q224&gt;9,BH224,BJ224))</f>
        <v/>
      </c>
      <c r="BM224" s="590" t="str">
        <f>IF(Q224="","","-")</f>
        <v/>
      </c>
      <c r="BN224" s="591" t="str">
        <f>IF(Q224="","",IF(Q224&lt;-9,BI224,BK224))</f>
        <v/>
      </c>
      <c r="BO224" s="67" t="e">
        <f>IF(R224=1000,11,IF(R224=-1000,0,IF(R224&gt;9,(R224+2),IF(R224&lt;0,(-R224),"0"))))</f>
        <v>#VALUE!</v>
      </c>
      <c r="BP224" s="67" t="str">
        <f>IF(R224=1000,0,IF(R224=-1000,11,IF(R224&lt;-9,-(R224-2),IF(R224&gt;0,(R224),"0"))))</f>
        <v/>
      </c>
      <c r="BQ224" s="67">
        <f>IF(R224=1000,11,IF(R224=-1000,0,IF(R224&gt;0,11,IF(R224&lt;0,(-R224),"0"))))</f>
        <v>11</v>
      </c>
      <c r="BR224" s="67" t="str">
        <f>IF(R224=1000,0,IF(R224=-1000,11,IF(R224&lt;0,11,IF(R224&gt;0,(R224),"0"))))</f>
        <v/>
      </c>
      <c r="BS224" s="593" t="str">
        <f>IF(R224="","",IF(R224&gt;9,BO224,BQ224))</f>
        <v/>
      </c>
      <c r="BT224" s="590" t="str">
        <f>IF(R224="","","-")</f>
        <v/>
      </c>
      <c r="BU224" s="591" t="str">
        <f>IF(R224="","",IF(R224&lt;-9,BP224,BR224))</f>
        <v/>
      </c>
      <c r="BV224" s="67" t="e">
        <f>IF(S224=1000,11,IF(S224=-1000,0,IF(S224&gt;9,(S224+2),IF(S224&lt;0,(-S224),"0"))))</f>
        <v>#VALUE!</v>
      </c>
      <c r="BW224" s="67" t="str">
        <f>IF(S224=1000,0,IF(S224=-1000,11,IF(S224&lt;-9,-(S224-2),IF(S224&gt;0,(S224),"0"))))</f>
        <v/>
      </c>
      <c r="BX224" s="67">
        <f>IF(S224=1000,11,IF(S224=-1000,0,IF(S224&gt;0,11,IF(S224&lt;0,(-S224),"0"))))</f>
        <v>11</v>
      </c>
      <c r="BY224" s="71" t="str">
        <f>IF(S224=1000,0,IF(S224=-1000,11,IF(S224&lt;0,11,IF(S224&gt;0,(S224),"0"))))</f>
        <v/>
      </c>
      <c r="BZ224" s="593" t="str">
        <f>IF(S224="","",IF(S224&gt;9,BV224,BX224))</f>
        <v/>
      </c>
      <c r="CA224" s="590" t="str">
        <f>IF(S224="","","-")</f>
        <v/>
      </c>
      <c r="CB224" s="591" t="str">
        <f>IF(S224="","",IF(S224&lt;-9,BW224,BY224))</f>
        <v/>
      </c>
      <c r="CC224" s="596" t="str">
        <f>IF(O224="","",SUM(T224:X224))</f>
        <v/>
      </c>
      <c r="CD224" s="582" t="str">
        <f>IF(CC224="","","-")</f>
        <v/>
      </c>
      <c r="CE224" s="597" t="str">
        <f>IF(O224="","",SUM(Y224:AC224))</f>
        <v/>
      </c>
      <c r="CP224" s="32"/>
      <c r="CQ224" s="32"/>
    </row>
    <row r="225" spans="1:95" s="31" customFormat="1" ht="15" customHeight="1" x14ac:dyDescent="0.2">
      <c r="A225" s="43"/>
      <c r="B225" s="44"/>
      <c r="C225" s="1250">
        <v>3</v>
      </c>
      <c r="D225" s="76" t="str">
        <f>IF(A225="","",VLOOKUP(A225,СписокКМ!D:I,2,FALSE))</f>
        <v/>
      </c>
      <c r="E225" s="47"/>
      <c r="F225" s="77" t="str">
        <f>IF(B225="","",VLOOKUP(B225,СписокКМ!D:I,2,FALSE))</f>
        <v/>
      </c>
      <c r="G225" s="49"/>
      <c r="H225" s="41"/>
      <c r="I225" s="1252"/>
      <c r="J225" s="1252"/>
      <c r="K225" s="1252"/>
      <c r="L225" s="1252"/>
      <c r="M225" s="1252"/>
      <c r="N225" s="42"/>
      <c r="O225" s="1244" t="str">
        <f>IF(I225="","",IF(I225="0",1000,IF(I225="-0",-1000,I225*1)))</f>
        <v/>
      </c>
      <c r="P225" s="1244" t="str">
        <f>IF(J225="","",IF(J225="0",1000,IF(J225="-0",-1000,J225*1)))</f>
        <v/>
      </c>
      <c r="Q225" s="1244" t="str">
        <f>IF(K225="","",IF(K225="0",1000,IF(K225="-0",-1000,K225*1)))</f>
        <v/>
      </c>
      <c r="R225" s="1244" t="str">
        <f>IF(L226="","",IF(L226="0",1000,IF(L226="-0",-1000,L226*1)))</f>
        <v/>
      </c>
      <c r="S225" s="1246" t="str">
        <f>IF(M226="","",IF(M226="0",1000,IF(M226="-0",-1000,M226*1)))</f>
        <v/>
      </c>
      <c r="T225" s="1248" t="str">
        <f>IF(O225="","",IF(O225&gt;0,1,0))</f>
        <v/>
      </c>
      <c r="U225" s="1284" t="str">
        <f>IF(P225="","",IF(P225&gt;0,1,0))</f>
        <v/>
      </c>
      <c r="V225" s="1284" t="str">
        <f>IF(Q225="","",IF(Q225&gt;0,1,0))</f>
        <v/>
      </c>
      <c r="W225" s="1284" t="str">
        <f>IF(R225="","",IF(R225&gt;0,1,0))</f>
        <v/>
      </c>
      <c r="X225" s="1284" t="str">
        <f>IF(S225="","",IF(S225&gt;0,1,0))</f>
        <v/>
      </c>
      <c r="Y225" s="1278" t="str">
        <f>IF(O225="","",IF(O225&lt;0,1,0))</f>
        <v/>
      </c>
      <c r="Z225" s="1278" t="str">
        <f>IF(P225="","",IF(P225&lt;0,1,0))</f>
        <v/>
      </c>
      <c r="AA225" s="1278" t="str">
        <f>IF(Q225="","",IF(Q225&lt;0,1,0))</f>
        <v/>
      </c>
      <c r="AB225" s="1278" t="str">
        <f>IF(R225="","",IF(R225&lt;0,1,0))</f>
        <v/>
      </c>
      <c r="AC225" s="1278" t="str">
        <f>IF(S225="","",IF(S225&lt;0,1,0))</f>
        <v/>
      </c>
      <c r="AD225" s="1280" t="str">
        <f>IF(CC225="","",IF(CC225&gt;CE225,1,-1))</f>
        <v/>
      </c>
      <c r="AE225" s="1280" t="str">
        <f>IF(CC225="","",IF(CC225&lt;CE225,1,-1))</f>
        <v/>
      </c>
      <c r="AF225" s="1282">
        <f>IF(CC225&gt;CE225,1,0)</f>
        <v>0</v>
      </c>
      <c r="AG225" s="1272">
        <f>IF(CE225&gt;CC225,1,0)</f>
        <v>0</v>
      </c>
      <c r="AH225" s="1274" t="str">
        <f>IF(O225="","",AX225*1)</f>
        <v/>
      </c>
      <c r="AI225" s="1276" t="str">
        <f>IF(P225="","",BE225*1)</f>
        <v/>
      </c>
      <c r="AJ225" s="1276" t="str">
        <f>IF(Q225="","",BL225*1)</f>
        <v/>
      </c>
      <c r="AK225" s="1276" t="str">
        <f>IF(R225="","",BS225*1)</f>
        <v/>
      </c>
      <c r="AL225" s="1276" t="str">
        <f>IF(S225="","",BZ225*1)</f>
        <v/>
      </c>
      <c r="AM225" s="1298" t="str">
        <f>IF(O225="","",AZ225*1)</f>
        <v/>
      </c>
      <c r="AN225" s="1298" t="str">
        <f>IF(P225="","",BG225*1)</f>
        <v/>
      </c>
      <c r="AO225" s="1298" t="str">
        <f>IF(Q225="","",BN225*1)</f>
        <v/>
      </c>
      <c r="AP225" s="1298" t="str">
        <f>IF(R225="","",BU225*1)</f>
        <v/>
      </c>
      <c r="AQ225" s="1298" t="str">
        <f>IF(S225="","",CB225*1)</f>
        <v/>
      </c>
      <c r="AR225" s="1300">
        <f>SUM(AH226:AL226)</f>
        <v>0</v>
      </c>
      <c r="AS225" s="1292">
        <f>SUM(AM226:AQ226)</f>
        <v>0</v>
      </c>
      <c r="AT225" s="1294">
        <f>IF(O225=1000,11,IF(O225=-1000,0,IF(O225&gt;0,11,IF(O225&lt;0,(-O225),"0"))))</f>
        <v>11</v>
      </c>
      <c r="AU225" s="1286" t="str">
        <f>IF(O225=1000,0,IF(O225=-1000,11,IF(O225&lt;-9,-(O225-2),IF(O225&gt;0,(O225),"0"))))</f>
        <v/>
      </c>
      <c r="AV225" s="1286" t="e">
        <f>IF(O225=1000,11,IF(O225=-1000,0,IF(O225&gt;9,(O225+2),IF(O225&lt;0,(-O225),"0"))))</f>
        <v>#VALUE!</v>
      </c>
      <c r="AW225" s="1286" t="str">
        <f>IF(O225=1000,0,IF(O225=-1000,11,IF(O225&lt;0,11,IF(O225&gt;0,(O225),"0"))))</f>
        <v/>
      </c>
      <c r="AX225" s="1296" t="str">
        <f>IF(O225="","",IF(O225&gt;9,AV225,AT225))</f>
        <v/>
      </c>
      <c r="AY225" s="1288" t="str">
        <f>IF(O225="","","-")</f>
        <v/>
      </c>
      <c r="AZ225" s="1290" t="str">
        <f>IF(O225="","",IF(O225&lt;-9,AU225,AW225))</f>
        <v/>
      </c>
      <c r="BA225" s="1286" t="e">
        <f>IF(P225=1000,11,IF(P225=-1000,0,IF(P225&gt;9,(P225+2),IF(P225&lt;0,(-P225),"0"))))</f>
        <v>#VALUE!</v>
      </c>
      <c r="BB225" s="1286" t="str">
        <f>IF(P225=1000,0,IF(P225=-1000,11,IF(P225&lt;-9,-(P225-2),IF(P225&gt;0,(P225),"0"))))</f>
        <v/>
      </c>
      <c r="BC225" s="1286">
        <f>IF(P225=1000,11,IF(P225=-1000,0,IF(P225&gt;0,11,IF(P225&lt;0,(-P225),"0"))))</f>
        <v>11</v>
      </c>
      <c r="BD225" s="1286" t="str">
        <f>IF(P225=1000,0,IF(P225=-1000,11,IF(P225&lt;0,11,IF(P225&gt;0,(P225),"0"))))</f>
        <v/>
      </c>
      <c r="BE225" s="1296" t="str">
        <f>IF(P225="","",IF(P225&gt;9,BA225,BC225))</f>
        <v/>
      </c>
      <c r="BF225" s="1288" t="str">
        <f>IF(P225="","","-")</f>
        <v/>
      </c>
      <c r="BG225" s="1290" t="str">
        <f>IF(P225="","",IF(P225&lt;-9,BB225,BD225))</f>
        <v/>
      </c>
      <c r="BH225" s="1286" t="e">
        <f>IF(Q225=1000,11,IF(Q225=-1000,0,IF(Q225&gt;9,(Q225+2),IF(Q225&lt;0,(-Q225),"0"))))</f>
        <v>#VALUE!</v>
      </c>
      <c r="BI225" s="1286" t="str">
        <f>IF(Q225=1000,0,IF(Q225=-1000,11,IF(Q225&lt;-9,-(Q225-2),IF(Q225&gt;0,(Q225),"0"))))</f>
        <v/>
      </c>
      <c r="BJ225" s="1286">
        <f>IF(Q225=1000,11,IF(Q225=-1000,0,IF(Q225&gt;0,11,IF(Q225&lt;0,(-Q225),"0"))))</f>
        <v>11</v>
      </c>
      <c r="BK225" s="1286" t="str">
        <f>IF(Q225=1000,0,IF(Q225=-1000,11,IF(Q225&lt;0,11,IF(Q225&gt;0,(Q225),"0"))))</f>
        <v/>
      </c>
      <c r="BL225" s="1296" t="str">
        <f>IF(Q225="","",IF(Q225&gt;9,BH225,BJ225))</f>
        <v/>
      </c>
      <c r="BM225" s="1288" t="str">
        <f>IF(Q225="","","-")</f>
        <v/>
      </c>
      <c r="BN225" s="1290" t="str">
        <f>IF(Q225="","",IF(Q225&lt;-9,BI225,BK225))</f>
        <v/>
      </c>
      <c r="BO225" s="1286" t="e">
        <f>IF(R225=1000,11,IF(R225=-1000,0,IF(R225&gt;9,(R225+2),IF(R225&lt;0,(-R225),"0"))))</f>
        <v>#VALUE!</v>
      </c>
      <c r="BP225" s="1286" t="str">
        <f>IF(R225=1000,0,IF(R225=-1000,11,IF(R225&lt;-9,-(R225-2),IF(R225&gt;0,(R225),"0"))))</f>
        <v/>
      </c>
      <c r="BQ225" s="1286">
        <f>IF(R225=1000,11,IF(R225=-1000,0,IF(R225&gt;0,11,IF(R225&lt;0,(-R225),"0"))))</f>
        <v>11</v>
      </c>
      <c r="BR225" s="1286" t="str">
        <f>IF(R225=1000,0,IF(R225=-1000,11,IF(R225&lt;0,11,IF(R225&gt;0,(R225),"0"))))</f>
        <v/>
      </c>
      <c r="BS225" s="1296" t="str">
        <f>IF(R225="","",IF(R225&gt;9,BO225,BQ225))</f>
        <v/>
      </c>
      <c r="BT225" s="1288" t="str">
        <f>IF(R225="","","-")</f>
        <v/>
      </c>
      <c r="BU225" s="1290" t="str">
        <f>IF(R225="","",IF(R225&lt;-9,BP225,BR225))</f>
        <v/>
      </c>
      <c r="BV225" s="1286" t="e">
        <f>IF(S225=1000,11,IF(S225=-1000,0,IF(S225&gt;9,(S225+2),IF(S225&lt;0,(-S225),"0"))))</f>
        <v>#VALUE!</v>
      </c>
      <c r="BW225" s="1286" t="str">
        <f>IF(S225=1000,0,IF(S225=-1000,11,IF(S225&lt;-9,-(S225-2),IF(S225&gt;0,(S225),"0"))))</f>
        <v/>
      </c>
      <c r="BX225" s="1286">
        <f>IF(S225=1000,11,IF(S225=-1000,0,IF(S225&gt;0,11,IF(S225&lt;0,(-S225),"0"))))</f>
        <v>11</v>
      </c>
      <c r="BY225" s="1286" t="str">
        <f>IF(S225=1000,0,IF(S225=-1000,11,IF(S225&lt;0,11,IF(S225&gt;0,(S225),"0"))))</f>
        <v/>
      </c>
      <c r="BZ225" s="1296" t="str">
        <f>IF(S225="","",IF(S225&gt;9,BV225,BX225))</f>
        <v/>
      </c>
      <c r="CA225" s="1288" t="str">
        <f>IF(S225="","","-")</f>
        <v/>
      </c>
      <c r="CB225" s="1290" t="str">
        <f>IF(S225="","",IF(S225&lt;-9,BW225,BY225))</f>
        <v/>
      </c>
      <c r="CC225" s="1302" t="str">
        <f>IF(O225="","",SUM(T225:X226))</f>
        <v/>
      </c>
      <c r="CD225" s="1304" t="str">
        <f>IF(CC225="","","-")</f>
        <v/>
      </c>
      <c r="CE225" s="1306" t="str">
        <f>IF(O225="","",SUM(Y225:AC226))</f>
        <v/>
      </c>
      <c r="CP225" s="32"/>
      <c r="CQ225" s="32"/>
    </row>
    <row r="226" spans="1:95" s="31" customFormat="1" ht="15" customHeight="1" x14ac:dyDescent="0.2">
      <c r="A226" s="43"/>
      <c r="B226" s="44"/>
      <c r="C226" s="1251"/>
      <c r="D226" s="46" t="str">
        <f>IF(A226="","",VLOOKUP(A226,СписокКМ!D:I,2,FALSE))</f>
        <v/>
      </c>
      <c r="E226" s="47"/>
      <c r="F226" s="48" t="str">
        <f>IF(B226="","",VLOOKUP(B226,СписокКМ!D:I,2,FALSE))</f>
        <v/>
      </c>
      <c r="G226" s="49"/>
      <c r="H226" s="41"/>
      <c r="I226" s="1253"/>
      <c r="J226" s="1253"/>
      <c r="K226" s="1253"/>
      <c r="L226" s="1253"/>
      <c r="M226" s="1253"/>
      <c r="N226" s="42"/>
      <c r="O226" s="1245"/>
      <c r="P226" s="1245"/>
      <c r="Q226" s="1245"/>
      <c r="R226" s="1245"/>
      <c r="S226" s="1247"/>
      <c r="T226" s="1249"/>
      <c r="U226" s="1285"/>
      <c r="V226" s="1285"/>
      <c r="W226" s="1285"/>
      <c r="X226" s="1285"/>
      <c r="Y226" s="1279"/>
      <c r="Z226" s="1279"/>
      <c r="AA226" s="1279"/>
      <c r="AB226" s="1279"/>
      <c r="AC226" s="1279"/>
      <c r="AD226" s="1281"/>
      <c r="AE226" s="1281"/>
      <c r="AF226" s="1283"/>
      <c r="AG226" s="1273"/>
      <c r="AH226" s="1275"/>
      <c r="AI226" s="1277"/>
      <c r="AJ226" s="1277"/>
      <c r="AK226" s="1277"/>
      <c r="AL226" s="1277"/>
      <c r="AM226" s="1299"/>
      <c r="AN226" s="1299"/>
      <c r="AO226" s="1299"/>
      <c r="AP226" s="1299"/>
      <c r="AQ226" s="1299"/>
      <c r="AR226" s="1301"/>
      <c r="AS226" s="1293"/>
      <c r="AT226" s="1295"/>
      <c r="AU226" s="1287"/>
      <c r="AV226" s="1287"/>
      <c r="AW226" s="1287"/>
      <c r="AX226" s="1297"/>
      <c r="AY226" s="1289"/>
      <c r="AZ226" s="1291"/>
      <c r="BA226" s="1287"/>
      <c r="BB226" s="1287"/>
      <c r="BC226" s="1287"/>
      <c r="BD226" s="1287"/>
      <c r="BE226" s="1297"/>
      <c r="BF226" s="1289"/>
      <c r="BG226" s="1291"/>
      <c r="BH226" s="1287"/>
      <c r="BI226" s="1287"/>
      <c r="BJ226" s="1287"/>
      <c r="BK226" s="1287"/>
      <c r="BL226" s="1297"/>
      <c r="BM226" s="1289"/>
      <c r="BN226" s="1291"/>
      <c r="BO226" s="1287"/>
      <c r="BP226" s="1287"/>
      <c r="BQ226" s="1287"/>
      <c r="BR226" s="1287"/>
      <c r="BS226" s="1297"/>
      <c r="BT226" s="1289"/>
      <c r="BU226" s="1291"/>
      <c r="BV226" s="1287"/>
      <c r="BW226" s="1287"/>
      <c r="BX226" s="1287"/>
      <c r="BY226" s="1287"/>
      <c r="BZ226" s="1297"/>
      <c r="CA226" s="1289"/>
      <c r="CB226" s="1291"/>
      <c r="CC226" s="1303"/>
      <c r="CD226" s="1305"/>
      <c r="CE226" s="1307"/>
      <c r="CP226" s="32"/>
      <c r="CQ226" s="32"/>
    </row>
    <row r="227" spans="1:95" s="31" customFormat="1" ht="15" customHeight="1" x14ac:dyDescent="0.2">
      <c r="A227" s="99" t="str">
        <f>IF(A223="","",A223)</f>
        <v/>
      </c>
      <c r="B227" s="99" t="str">
        <f>IF(B223="","",B224)</f>
        <v/>
      </c>
      <c r="C227" s="75">
        <v>4</v>
      </c>
      <c r="D227" s="100" t="str">
        <f>IF(A227="","",VLOOKUP(A227,СписокКМ!D:I,2,FALSE))</f>
        <v/>
      </c>
      <c r="E227" s="101"/>
      <c r="F227" s="77" t="str">
        <f>IF(B227="","",VLOOKUP(B227,СписокКМ!D:I,2,FALSE))</f>
        <v/>
      </c>
      <c r="G227" s="102"/>
      <c r="H227" s="41"/>
      <c r="I227" s="581"/>
      <c r="J227" s="581"/>
      <c r="K227" s="581"/>
      <c r="L227" s="581"/>
      <c r="M227" s="581"/>
      <c r="N227" s="42"/>
      <c r="O227" s="79" t="str">
        <f>IF(I227="","",IF(I227="0",1000,IF(I227="-0",-1000,I227*1)))</f>
        <v/>
      </c>
      <c r="P227" s="79" t="str">
        <f t="shared" ref="P227:S228" si="144">IF(J227="","",IF(J227="0",1000,IF(J227="-0",-1000,J227*1)))</f>
        <v/>
      </c>
      <c r="Q227" s="79" t="str">
        <f t="shared" si="144"/>
        <v/>
      </c>
      <c r="R227" s="79" t="str">
        <f t="shared" si="144"/>
        <v/>
      </c>
      <c r="S227" s="80" t="str">
        <f t="shared" si="144"/>
        <v/>
      </c>
      <c r="T227" s="579" t="str">
        <f t="shared" ref="T227:X228" si="145">IF(O227="","",IF(O227&gt;0,1,0))</f>
        <v/>
      </c>
      <c r="U227" s="588" t="str">
        <f t="shared" si="145"/>
        <v/>
      </c>
      <c r="V227" s="588" t="str">
        <f t="shared" si="145"/>
        <v/>
      </c>
      <c r="W227" s="588" t="str">
        <f t="shared" si="145"/>
        <v/>
      </c>
      <c r="X227" s="588" t="str">
        <f t="shared" si="145"/>
        <v/>
      </c>
      <c r="Y227" s="585" t="str">
        <f t="shared" ref="Y227:AC228" si="146">IF(O227="","",IF(O227&lt;0,1,0))</f>
        <v/>
      </c>
      <c r="Z227" s="585" t="str">
        <f t="shared" si="146"/>
        <v/>
      </c>
      <c r="AA227" s="585" t="str">
        <f t="shared" si="146"/>
        <v/>
      </c>
      <c r="AB227" s="585" t="str">
        <f t="shared" si="146"/>
        <v/>
      </c>
      <c r="AC227" s="585" t="str">
        <f t="shared" si="146"/>
        <v/>
      </c>
      <c r="AD227" s="586" t="str">
        <f>IF(CC227="","",IF(CC227&gt;CE227,1,-1))</f>
        <v/>
      </c>
      <c r="AE227" s="586" t="str">
        <f>IF(CC227="","",IF(CC227&lt;CE227,1,-1))</f>
        <v/>
      </c>
      <c r="AF227" s="587">
        <f>IF(CC227&gt;CE227,1,0)</f>
        <v>0</v>
      </c>
      <c r="AG227" s="583">
        <f>IF(CE227&gt;CC227,1,0)</f>
        <v>0</v>
      </c>
      <c r="AH227" s="81" t="str">
        <f>IF(O227="","",AX227*1)</f>
        <v/>
      </c>
      <c r="AI227" s="584" t="str">
        <f>IF(P227="","",BE227*1)</f>
        <v/>
      </c>
      <c r="AJ227" s="584" t="str">
        <f>IF(Q227="","",BL227*1)</f>
        <v/>
      </c>
      <c r="AK227" s="584" t="str">
        <f>IF(R227="","",BS227*1)</f>
        <v/>
      </c>
      <c r="AL227" s="584" t="str">
        <f>IF(S227="","",BZ227*1)</f>
        <v/>
      </c>
      <c r="AM227" s="594" t="str">
        <f>IF(O227="","",AZ227*1)</f>
        <v/>
      </c>
      <c r="AN227" s="594" t="str">
        <f>IF(P227="","",BG227*1)</f>
        <v/>
      </c>
      <c r="AO227" s="594" t="str">
        <f>IF(Q227="","",BN227*1)</f>
        <v/>
      </c>
      <c r="AP227" s="594" t="str">
        <f>IF(R227="","",BU227*1)</f>
        <v/>
      </c>
      <c r="AQ227" s="594" t="str">
        <f>IF(S227="","",CB227*1)</f>
        <v/>
      </c>
      <c r="AR227" s="595">
        <f>SUM(AH227:AL227)</f>
        <v>0</v>
      </c>
      <c r="AS227" s="592">
        <f>SUM(AM227:AQ227)</f>
        <v>0</v>
      </c>
      <c r="AT227" s="111">
        <f>IF(O227=1000,11,IF(O227=-1000,0,IF(O227&gt;0,11,IF(O227&lt;0,(-O227),"0"))))</f>
        <v>11</v>
      </c>
      <c r="AU227" s="589" t="str">
        <f>IF(O227=1000,0,IF(O227=-1000,11,IF(O227&lt;-9,-(O227-2),IF(O227&gt;0,(O227),"0"))))</f>
        <v/>
      </c>
      <c r="AV227" s="111" t="e">
        <f>IF(O227=1000,11,IF(O227=-1000,0,IF(O227&gt;9,(O227+2),IF(O227&lt;0,(-O227),"0"))))</f>
        <v>#VALUE!</v>
      </c>
      <c r="AW227" s="589" t="str">
        <f>IF(O227=1000,0,IF(O227=-1000,11,IF(O227&lt;0,11,IF(O227&gt;0,(O227),"0"))))</f>
        <v/>
      </c>
      <c r="AX227" s="593" t="str">
        <f>IF(O227="","",IF(O227&gt;9,AV227,AT227))</f>
        <v/>
      </c>
      <c r="AY227" s="590" t="str">
        <f>IF(O227="","","-")</f>
        <v/>
      </c>
      <c r="AZ227" s="591" t="str">
        <f>IF(O227="","",IF(O227&lt;-9,AU227,AW227))</f>
        <v/>
      </c>
      <c r="BA227" s="111" t="e">
        <f>IF(P227=1000,11,IF(P227=-1000,0,IF(P227&gt;9,(P227+2),IF(P227&lt;0,(-P227),"0"))))</f>
        <v>#VALUE!</v>
      </c>
      <c r="BB227" s="589" t="str">
        <f>IF(P227=1000,0,IF(P227=-1000,11,IF(P227&lt;-9,-(P227-2),IF(P227&gt;0,(P227),"0"))))</f>
        <v/>
      </c>
      <c r="BC227" s="589">
        <f>IF(P227=1000,11,IF(P227=-1000,0,IF(P227&gt;0,11,IF(P227&lt;0,(-P227),"0"))))</f>
        <v>11</v>
      </c>
      <c r="BD227" s="589" t="str">
        <f>IF(P227=1000,0,IF(P227=-1000,11,IF(P227&lt;0,11,IF(P227&gt;0,(P227),"0"))))</f>
        <v/>
      </c>
      <c r="BE227" s="593" t="str">
        <f>IF(P227="","",IF(P227&gt;9,BA227,BC227))</f>
        <v/>
      </c>
      <c r="BF227" s="590" t="str">
        <f>IF(P227="","","-")</f>
        <v/>
      </c>
      <c r="BG227" s="591" t="str">
        <f>IF(P227="","",IF(P227&lt;-9,BB227,BD227))</f>
        <v/>
      </c>
      <c r="BH227" s="111" t="e">
        <f>IF(Q227=1000,11,IF(Q227=-1000,0,IF(Q227&gt;9,(Q227+2),IF(Q227&lt;0,(-Q227),"0"))))</f>
        <v>#VALUE!</v>
      </c>
      <c r="BI227" s="589" t="str">
        <f>IF(Q227=1000,0,IF(Q227=-1000,11,IF(Q227&lt;-9,-(Q227-2),IF(Q227&gt;0,(Q227),"0"))))</f>
        <v/>
      </c>
      <c r="BJ227" s="589">
        <f>IF(Q227=1000,11,IF(Q227=-1000,0,IF(Q227&gt;0,11,IF(Q227&lt;0,(-Q227),"0"))))</f>
        <v>11</v>
      </c>
      <c r="BK227" s="589" t="str">
        <f>IF(Q227=1000,0,IF(Q227=-1000,11,IF(Q227&lt;0,11,IF(Q227&gt;0,(Q227),"0"))))</f>
        <v/>
      </c>
      <c r="BL227" s="593" t="str">
        <f>IF(Q227="","",IF(Q227&gt;9,BH227,BJ227))</f>
        <v/>
      </c>
      <c r="BM227" s="590" t="str">
        <f>IF(Q227="","","-")</f>
        <v/>
      </c>
      <c r="BN227" s="591" t="str">
        <f>IF(Q227="","",IF(Q227&lt;-9,BI227,BK227))</f>
        <v/>
      </c>
      <c r="BO227" s="589" t="e">
        <f>IF(R227=1000,11,IF(R227=-1000,0,IF(R227&gt;9,(R227+2),IF(R227&lt;0,(-R227),"0"))))</f>
        <v>#VALUE!</v>
      </c>
      <c r="BP227" s="589" t="str">
        <f>IF(R227=1000,0,IF(R227=-1000,11,IF(R227&lt;-9,-(R227-2),IF(R227&gt;0,(R227),"0"))))</f>
        <v/>
      </c>
      <c r="BQ227" s="589">
        <f>IF(R227=1000,11,IF(R227=-1000,0,IF(R227&gt;0,11,IF(R227&lt;0,(-R227),"0"))))</f>
        <v>11</v>
      </c>
      <c r="BR227" s="589" t="str">
        <f>IF(R227=1000,0,IF(R227=-1000,11,IF(R227&lt;0,11,IF(R227&gt;0,(R227),"0"))))</f>
        <v/>
      </c>
      <c r="BS227" s="593" t="str">
        <f>IF(R227="","",IF(R227&gt;9,BO227,BQ227))</f>
        <v/>
      </c>
      <c r="BT227" s="590" t="str">
        <f>IF(R227="","","-")</f>
        <v/>
      </c>
      <c r="BU227" s="591" t="str">
        <f>IF(R227="","",IF(R227&lt;-9,BP227,BR227))</f>
        <v/>
      </c>
      <c r="BV227" s="589" t="e">
        <f>IF(S227=1000,11,IF(S227=-1000,0,IF(S227&gt;9,(S227+2),IF(S227&lt;0,(-S227),"0"))))</f>
        <v>#VALUE!</v>
      </c>
      <c r="BW227" s="589" t="str">
        <f>IF(S227=1000,0,IF(S227=-1000,11,IF(S227&lt;-9,-(S227-2),IF(S227&gt;0,(S227),"0"))))</f>
        <v/>
      </c>
      <c r="BX227" s="589">
        <f>IF(S227=1000,11,IF(S227=-1000,0,IF(S227&gt;0,11,IF(S227&lt;0,(-S227),"0"))))</f>
        <v>11</v>
      </c>
      <c r="BY227" s="113" t="str">
        <f>IF(S227=1000,0,IF(S227=-1000,11,IF(S227&lt;0,11,IF(S227&gt;0,(S227),"0"))))</f>
        <v/>
      </c>
      <c r="BZ227" s="593" t="str">
        <f>IF(S227="","",IF(S227&gt;9,BV227,BX227))</f>
        <v/>
      </c>
      <c r="CA227" s="590" t="str">
        <f>IF(S227="","","-")</f>
        <v/>
      </c>
      <c r="CB227" s="591" t="str">
        <f>IF(S227="","",IF(S227&lt;-9,BW227,BY227))</f>
        <v/>
      </c>
      <c r="CC227" s="596" t="str">
        <f>IF(O227="","",SUM(T227:X227))</f>
        <v/>
      </c>
      <c r="CD227" s="582" t="str">
        <f>IF(CC227="","","-")</f>
        <v/>
      </c>
      <c r="CE227" s="597" t="str">
        <f>IF(O227="","",SUM(Y227:AC227))</f>
        <v/>
      </c>
      <c r="CP227" s="32"/>
      <c r="CQ227" s="32"/>
    </row>
    <row r="228" spans="1:95" s="31" customFormat="1" ht="15" customHeight="1" thickBot="1" x14ac:dyDescent="0.25">
      <c r="A228" s="99" t="str">
        <f>IF(A223="","",A224)</f>
        <v/>
      </c>
      <c r="B228" s="99" t="str">
        <f>IF(B223="","",B223)</f>
        <v/>
      </c>
      <c r="C228" s="114">
        <v>5</v>
      </c>
      <c r="D228" s="115" t="str">
        <f>IF(A228="","",VLOOKUP(A228,СписокКМ!D:I,2,FALSE))</f>
        <v/>
      </c>
      <c r="E228" s="116"/>
      <c r="F228" s="117" t="str">
        <f>IF(B228="","",VLOOKUP(B228,СписокКМ!D:I,2,FALSE))</f>
        <v/>
      </c>
      <c r="G228" s="118"/>
      <c r="H228" s="119"/>
      <c r="I228" s="120"/>
      <c r="J228" s="120"/>
      <c r="K228" s="120"/>
      <c r="L228" s="121"/>
      <c r="M228" s="121"/>
      <c r="N228" s="122"/>
      <c r="O228" s="123" t="str">
        <f>IF(I228="","",IF(I228="0",1000,IF(I228="-0",-1000,I228*1)))</f>
        <v/>
      </c>
      <c r="P228" s="123" t="str">
        <f t="shared" si="144"/>
        <v/>
      </c>
      <c r="Q228" s="123" t="str">
        <f t="shared" si="144"/>
        <v/>
      </c>
      <c r="R228" s="123" t="str">
        <f t="shared" si="144"/>
        <v/>
      </c>
      <c r="S228" s="124" t="str">
        <f t="shared" si="144"/>
        <v/>
      </c>
      <c r="T228" s="125" t="str">
        <f t="shared" si="145"/>
        <v/>
      </c>
      <c r="U228" s="126" t="str">
        <f t="shared" si="145"/>
        <v/>
      </c>
      <c r="V228" s="126" t="str">
        <f t="shared" si="145"/>
        <v/>
      </c>
      <c r="W228" s="126" t="str">
        <f t="shared" si="145"/>
        <v/>
      </c>
      <c r="X228" s="126" t="str">
        <f t="shared" si="145"/>
        <v/>
      </c>
      <c r="Y228" s="127" t="str">
        <f t="shared" si="146"/>
        <v/>
      </c>
      <c r="Z228" s="127" t="str">
        <f t="shared" si="146"/>
        <v/>
      </c>
      <c r="AA228" s="127" t="str">
        <f t="shared" si="146"/>
        <v/>
      </c>
      <c r="AB228" s="127" t="str">
        <f t="shared" si="146"/>
        <v/>
      </c>
      <c r="AC228" s="127" t="str">
        <f t="shared" si="146"/>
        <v/>
      </c>
      <c r="AD228" s="128" t="str">
        <f>IF(CC228="","",IF(CC228&gt;CE228,1,-1))</f>
        <v/>
      </c>
      <c r="AE228" s="128" t="str">
        <f>IF(CC228="","",IF(CC228&lt;CE228,1,-1))</f>
        <v/>
      </c>
      <c r="AF228" s="129">
        <f>IF(CC228&gt;CE228,1,0)</f>
        <v>0</v>
      </c>
      <c r="AG228" s="130">
        <f>IF(CE228&gt;CC228,1,0)</f>
        <v>0</v>
      </c>
      <c r="AH228" s="131" t="str">
        <f>IF(O228="","",AX228*1)</f>
        <v/>
      </c>
      <c r="AI228" s="132" t="str">
        <f>IF(P228="","",BE228*1)</f>
        <v/>
      </c>
      <c r="AJ228" s="132" t="str">
        <f>IF(Q228="","",BL228*1)</f>
        <v/>
      </c>
      <c r="AK228" s="132" t="str">
        <f>IF(R228="","",BS228*1)</f>
        <v/>
      </c>
      <c r="AL228" s="132" t="str">
        <f>IF(S228="","",BZ228*1)</f>
        <v/>
      </c>
      <c r="AM228" s="133" t="str">
        <f>IF(O228="","",AZ228*1)</f>
        <v/>
      </c>
      <c r="AN228" s="133" t="str">
        <f>IF(P228="","",BG228*1)</f>
        <v/>
      </c>
      <c r="AO228" s="133" t="str">
        <f>IF(Q228="","",BN228*1)</f>
        <v/>
      </c>
      <c r="AP228" s="133" t="str">
        <f>IF(R228="","",BU228*1)</f>
        <v/>
      </c>
      <c r="AQ228" s="133" t="str">
        <f>IF(S228="","",CB228*1)</f>
        <v/>
      </c>
      <c r="AR228" s="134">
        <f>SUM(AH228:AL228)</f>
        <v>0</v>
      </c>
      <c r="AS228" s="135">
        <f>SUM(AM228:AQ228)</f>
        <v>0</v>
      </c>
      <c r="AT228" s="136">
        <f>IF(O228=1000,11,IF(O228=-1000,0,IF(O228&gt;0,11,IF(O228&lt;0,(-O228),"0"))))</f>
        <v>11</v>
      </c>
      <c r="AU228" s="137" t="str">
        <f>IF(O228=1000,0,IF(O228=-1000,11,IF(O228&lt;-9,-(O228-2),IF(O228&gt;0,(O228),"0"))))</f>
        <v/>
      </c>
      <c r="AV228" s="136" t="e">
        <f>IF(O228=1000,11,IF(O228=-1000,0,IF(O228&gt;9,(O228+2),IF(O228&lt;0,(-O228),"0"))))</f>
        <v>#VALUE!</v>
      </c>
      <c r="AW228" s="137" t="str">
        <f>IF(O228=1000,0,IF(O228=-1000,11,IF(O228&lt;0,11,IF(O228&gt;0,(O228),"0"))))</f>
        <v/>
      </c>
      <c r="AX228" s="138" t="str">
        <f>IF(O228="","",IF(O228&gt;9,AV228,AT228))</f>
        <v/>
      </c>
      <c r="AY228" s="139" t="str">
        <f>IF(O228="","","-")</f>
        <v/>
      </c>
      <c r="AZ228" s="140" t="str">
        <f>IF(O228="","",IF(O228&lt;-9,AU228,AW228))</f>
        <v/>
      </c>
      <c r="BA228" s="136" t="e">
        <f>IF(P228=1000,11,IF(P228=-1000,0,IF(P228&gt;9,(P228+2),IF(P228&lt;0,(-P228),"0"))))</f>
        <v>#VALUE!</v>
      </c>
      <c r="BB228" s="137" t="str">
        <f>IF(P228=1000,0,IF(P228=-1000,11,IF(P228&lt;-9,-(P228-2),IF(P228&gt;0,(P228),"0"))))</f>
        <v/>
      </c>
      <c r="BC228" s="137">
        <f>IF(P228=1000,11,IF(P228=-1000,0,IF(P228&gt;0,11,IF(P228&lt;0,(-P228),"0"))))</f>
        <v>11</v>
      </c>
      <c r="BD228" s="137" t="str">
        <f>IF(P228=1000,0,IF(P228=-1000,11,IF(P228&lt;0,11,IF(P228&gt;0,(P228),"0"))))</f>
        <v/>
      </c>
      <c r="BE228" s="138" t="str">
        <f>IF(P228="","",IF(P228&gt;9,BA228,BC228))</f>
        <v/>
      </c>
      <c r="BF228" s="139" t="str">
        <f>IF(P228="","","-")</f>
        <v/>
      </c>
      <c r="BG228" s="140" t="str">
        <f>IF(P228="","",IF(P228&lt;-9,BB228,BD228))</f>
        <v/>
      </c>
      <c r="BH228" s="136" t="e">
        <f>IF(Q228=1000,11,IF(Q228=-1000,0,IF(Q228&gt;9,(Q228+2),IF(Q228&lt;0,(-Q228),"0"))))</f>
        <v>#VALUE!</v>
      </c>
      <c r="BI228" s="137" t="str">
        <f>IF(Q228=1000,0,IF(Q228=-1000,11,IF(Q228&lt;-9,-(Q228-2),IF(Q228&gt;0,(Q228),"0"))))</f>
        <v/>
      </c>
      <c r="BJ228" s="137">
        <f>IF(Q228=1000,11,IF(Q228=-1000,0,IF(Q228&gt;0,11,IF(Q228&lt;0,(-Q228),"0"))))</f>
        <v>11</v>
      </c>
      <c r="BK228" s="137" t="str">
        <f>IF(Q228=1000,0,IF(Q228=-1000,11,IF(Q228&lt;0,11,IF(Q228&gt;0,(Q228),"0"))))</f>
        <v/>
      </c>
      <c r="BL228" s="138" t="str">
        <f>IF(Q228="","",IF(Q228&gt;9,BH228,BJ228))</f>
        <v/>
      </c>
      <c r="BM228" s="139" t="str">
        <f>IF(Q228="","","-")</f>
        <v/>
      </c>
      <c r="BN228" s="140" t="str">
        <f>IF(Q228="","",IF(Q228&lt;-9,BI228,BK228))</f>
        <v/>
      </c>
      <c r="BO228" s="137" t="e">
        <f>IF(R228=1000,11,IF(R228=-1000,0,IF(R228&gt;9,(R228+2),IF(R228&lt;0,(-R228),"0"))))</f>
        <v>#VALUE!</v>
      </c>
      <c r="BP228" s="137" t="str">
        <f>IF(R228=1000,0,IF(R228=-1000,11,IF(R228&lt;-9,-(R228-2),IF(R228&gt;0,(R228),"0"))))</f>
        <v/>
      </c>
      <c r="BQ228" s="137">
        <f>IF(R228=1000,11,IF(R228=-1000,0,IF(R228&gt;0,11,IF(R228&lt;0,(-R228),"0"))))</f>
        <v>11</v>
      </c>
      <c r="BR228" s="137" t="str">
        <f>IF(R228=1000,0,IF(R228=-1000,11,IF(R228&lt;0,11,IF(R228&gt;0,(R228),"0"))))</f>
        <v/>
      </c>
      <c r="BS228" s="138" t="str">
        <f>IF(R228="","",IF(R228&gt;9,BO228,BQ228))</f>
        <v/>
      </c>
      <c r="BT228" s="139" t="str">
        <f>IF(R228="","","-")</f>
        <v/>
      </c>
      <c r="BU228" s="140" t="str">
        <f>IF(R228="","",IF(R228&lt;-9,BP228,BR228))</f>
        <v/>
      </c>
      <c r="BV228" s="137" t="e">
        <f>IF(S228=1000,11,IF(S228=-1000,0,IF(S228&gt;9,(S228+2),IF(S228&lt;0,(-S228),"0"))))</f>
        <v>#VALUE!</v>
      </c>
      <c r="BW228" s="137" t="str">
        <f>IF(S228=1000,0,IF(S228=-1000,11,IF(S228&lt;-9,-(S228-2),IF(S228&gt;0,(S228),"0"))))</f>
        <v/>
      </c>
      <c r="BX228" s="137">
        <f>IF(S228=1000,11,IF(S228=-1000,0,IF(S228&gt;0,11,IF(S228&lt;0,(-S228),"0"))))</f>
        <v>11</v>
      </c>
      <c r="BY228" s="141" t="str">
        <f>IF(S228=1000,0,IF(S228=-1000,11,IF(S228&lt;0,11,IF(S228&gt;0,(S228),"0"))))</f>
        <v/>
      </c>
      <c r="BZ228" s="138" t="str">
        <f>IF(S228="","",IF(S228&gt;9,BV228,BX228))</f>
        <v/>
      </c>
      <c r="CA228" s="139" t="str">
        <f>IF(S228="","","-")</f>
        <v/>
      </c>
      <c r="CB228" s="140" t="str">
        <f>IF(S228="","",IF(S228&lt;-9,BW228,BY228))</f>
        <v/>
      </c>
      <c r="CC228" s="142" t="str">
        <f>IF(O228="","",SUM(T228:X228))</f>
        <v/>
      </c>
      <c r="CD228" s="143" t="str">
        <f>IF(CC228="","","-")</f>
        <v/>
      </c>
      <c r="CE228" s="144" t="str">
        <f>IF(O228="","",SUM(Y228:AC228))</f>
        <v/>
      </c>
      <c r="CP228" s="32"/>
      <c r="CQ228" s="32"/>
    </row>
    <row r="229" spans="1:95" s="31" customFormat="1" ht="15" customHeight="1" thickBot="1" x14ac:dyDescent="0.25">
      <c r="A229" s="145"/>
      <c r="B229" s="145"/>
      <c r="C229" s="145"/>
      <c r="D229" s="146"/>
      <c r="E229" s="147"/>
      <c r="F229" s="148"/>
      <c r="G229" s="149"/>
      <c r="H229" s="150"/>
      <c r="I229" s="151"/>
      <c r="J229" s="151"/>
      <c r="K229" s="151"/>
      <c r="L229" s="151"/>
      <c r="M229" s="151"/>
      <c r="N229" s="150"/>
      <c r="O229" s="152"/>
      <c r="P229" s="152"/>
      <c r="Q229" s="152"/>
      <c r="R229" s="152"/>
      <c r="S229" s="152"/>
      <c r="T229" s="153"/>
      <c r="U229" s="153"/>
      <c r="V229" s="153"/>
      <c r="W229" s="153"/>
      <c r="X229" s="153"/>
      <c r="Y229" s="154"/>
      <c r="Z229" s="154"/>
      <c r="AA229" s="154"/>
      <c r="AB229" s="154"/>
      <c r="AC229" s="154"/>
      <c r="AD229" s="155"/>
      <c r="AE229" s="155"/>
      <c r="AF229" s="156"/>
      <c r="AG229" s="156"/>
      <c r="AH229" s="157"/>
      <c r="AI229" s="157"/>
      <c r="AJ229" s="157"/>
      <c r="AK229" s="157"/>
      <c r="AL229" s="157"/>
      <c r="AM229" s="158"/>
      <c r="AN229" s="158"/>
      <c r="AO229" s="158"/>
      <c r="AP229" s="158"/>
      <c r="AQ229" s="158"/>
      <c r="AR229" s="159"/>
      <c r="AS229" s="159"/>
      <c r="AT229" s="160"/>
      <c r="AU229" s="160"/>
      <c r="AV229" s="160"/>
      <c r="AW229" s="160"/>
      <c r="AX229" s="161"/>
      <c r="AY229" s="161"/>
      <c r="AZ229" s="161"/>
      <c r="BA229" s="160"/>
      <c r="BB229" s="160"/>
      <c r="BC229" s="160"/>
      <c r="BD229" s="160"/>
      <c r="BE229" s="161"/>
      <c r="BF229" s="161"/>
      <c r="BG229" s="161"/>
      <c r="BH229" s="160"/>
      <c r="BI229" s="160"/>
      <c r="BJ229" s="160"/>
      <c r="BK229" s="160"/>
      <c r="BL229" s="161"/>
      <c r="BM229" s="161"/>
      <c r="BN229" s="161"/>
      <c r="BO229" s="160"/>
      <c r="BP229" s="160"/>
      <c r="BQ229" s="160"/>
      <c r="BR229" s="160"/>
      <c r="BS229" s="161"/>
      <c r="BT229" s="161"/>
      <c r="BU229" s="161"/>
      <c r="BV229" s="160"/>
      <c r="BW229" s="160"/>
      <c r="BX229" s="160"/>
      <c r="BY229" s="160"/>
      <c r="BZ229" s="161"/>
      <c r="CA229" s="161"/>
      <c r="CB229" s="161"/>
      <c r="CC229" s="162"/>
      <c r="CD229" s="163"/>
      <c r="CE229" s="164"/>
      <c r="CP229" s="32"/>
      <c r="CQ229" s="32"/>
    </row>
    <row r="230" spans="1:95" s="31" customFormat="1" ht="31.5" customHeight="1" thickBot="1" x14ac:dyDescent="0.25">
      <c r="A230" s="34"/>
      <c r="B230" s="35"/>
      <c r="C230" s="1225">
        <f>1+C221</f>
        <v>26</v>
      </c>
      <c r="D230" s="1227" t="str">
        <f>IF(A230="","",VLOOKUP(A230,СписокКМ!$A$186:$D$248,3,FALSE))</f>
        <v/>
      </c>
      <c r="E230" s="1228" t="str">
        <f>IF(B230="","",VLOOKUP(B230,СписокКМ!E:J,2,FALSE))</f>
        <v/>
      </c>
      <c r="F230" s="1231" t="str">
        <f>IF(B230="","",VLOOKUP(B230,СписокКМ!$A$186:$D$248,3,FALSE))</f>
        <v/>
      </c>
      <c r="G230" s="1232" t="str">
        <f>IF(D230="","",VLOOKUP(D230,СписокКМ!G:L,2,FALSE))</f>
        <v/>
      </c>
      <c r="H230" s="36"/>
      <c r="I230" s="1235" t="s">
        <v>7</v>
      </c>
      <c r="J230" s="1235"/>
      <c r="K230" s="1235"/>
      <c r="L230" s="1235"/>
      <c r="M230" s="1235"/>
      <c r="N230" s="37"/>
      <c r="O230" s="1237"/>
      <c r="P230" s="1238"/>
      <c r="Q230" s="1238"/>
      <c r="R230" s="1238"/>
      <c r="S230" s="1238"/>
      <c r="T230" s="38" t="str">
        <f>IF(A230="","",VLOOKUP(A230,'[60]Протокол команд'!A:K,8,FALSE))</f>
        <v/>
      </c>
      <c r="U230" s="39" t="e">
        <f>T230*5-4</f>
        <v>#VALUE!</v>
      </c>
      <c r="V230" s="39" t="e">
        <f>T230*5</f>
        <v>#VALUE!</v>
      </c>
      <c r="W230" s="39" t="e">
        <f>CONCATENATE(U230,"-",V230)</f>
        <v>#VALUE!</v>
      </c>
      <c r="X230" s="39" t="str">
        <f>IF(A230="","",VLOOKUP(A230,'[60]Протокол команд'!A:K,10,FALSE))</f>
        <v/>
      </c>
      <c r="Y230" s="39" t="e">
        <f>X230*5-4</f>
        <v>#VALUE!</v>
      </c>
      <c r="Z230" s="39" t="e">
        <f>X230*5</f>
        <v>#VALUE!</v>
      </c>
      <c r="AA230" s="39" t="e">
        <f>CONCATENATE(Y230,"-",Z230)</f>
        <v>#VALUE!</v>
      </c>
      <c r="AB230" s="1241" t="str">
        <f>IF(O232="","",SUM(AF232:AF237))</f>
        <v/>
      </c>
      <c r="AC230" s="1242"/>
      <c r="AD230" s="1243"/>
      <c r="AE230" s="1242" t="str">
        <f>IF(O232="","",SUM(AG232:AG237))</f>
        <v/>
      </c>
      <c r="AF230" s="1242"/>
      <c r="AG230" s="1264"/>
      <c r="AH230" s="1241">
        <f>SUM(CC232:CC237)</f>
        <v>0</v>
      </c>
      <c r="AI230" s="1242"/>
      <c r="AJ230" s="1243"/>
      <c r="AK230" s="1242">
        <f>SUM(CE232:CE237)</f>
        <v>0</v>
      </c>
      <c r="AL230" s="1242"/>
      <c r="AM230" s="1264"/>
      <c r="AN230" s="1265">
        <f>SUM(AR232:AR237)</f>
        <v>0</v>
      </c>
      <c r="AO230" s="1266"/>
      <c r="AP230" s="1267"/>
      <c r="AQ230" s="1266">
        <f>SUM(AS232:AS237)</f>
        <v>0</v>
      </c>
      <c r="AR230" s="1266"/>
      <c r="AS230" s="1268"/>
      <c r="AT230" s="1314" t="str">
        <f>IF(A230="","",VLOOKUP(A230,'[60]Протокол команд'!A:Z,14,FALSE))</f>
        <v/>
      </c>
      <c r="AU230" s="1315"/>
      <c r="AV230" s="1315"/>
      <c r="AW230" s="1315"/>
      <c r="AX230" s="1315"/>
      <c r="AY230" s="1315"/>
      <c r="AZ230" s="1315"/>
      <c r="BA230" s="1315"/>
      <c r="BB230" s="1315"/>
      <c r="BC230" s="1315"/>
      <c r="BD230" s="1315"/>
      <c r="BE230" s="1315"/>
      <c r="BF230" s="1315"/>
      <c r="BG230" s="1315"/>
      <c r="BH230" s="1315"/>
      <c r="BI230" s="1315"/>
      <c r="BJ230" s="1315"/>
      <c r="BK230" s="1315"/>
      <c r="BL230" s="1315"/>
      <c r="BM230" s="1315"/>
      <c r="BN230" s="1315"/>
      <c r="BO230" s="1315"/>
      <c r="BP230" s="1315"/>
      <c r="BQ230" s="1315"/>
      <c r="BR230" s="1315"/>
      <c r="BS230" s="1315"/>
      <c r="BT230" s="1315"/>
      <c r="BU230" s="1315"/>
      <c r="BV230" s="1315"/>
      <c r="BW230" s="1315"/>
      <c r="BX230" s="1315"/>
      <c r="BY230" s="1315"/>
      <c r="BZ230" s="1315"/>
      <c r="CA230" s="1315"/>
      <c r="CB230" s="1316"/>
      <c r="CC230" s="1254" t="str">
        <f>IF(O232="","",SUM(AF232:AF237))</f>
        <v/>
      </c>
      <c r="CD230" s="1256" t="str">
        <f>IF(CC230="","","-")</f>
        <v/>
      </c>
      <c r="CE230" s="1258" t="str">
        <f>IF(O232="","",SUM(AG232:AG237))</f>
        <v/>
      </c>
      <c r="CP230" s="32"/>
      <c r="CQ230" s="32"/>
    </row>
    <row r="231" spans="1:95" s="31" customFormat="1" ht="13.5" customHeight="1" x14ac:dyDescent="0.2">
      <c r="A231" s="40"/>
      <c r="B231" s="40"/>
      <c r="C231" s="1226"/>
      <c r="D231" s="1229" t="str">
        <f>IF(A231="","",VLOOKUP(A231,СписокКМ!D:I,2,FALSE))</f>
        <v/>
      </c>
      <c r="E231" s="1230" t="str">
        <f>IF(B231="","",VLOOKUP(B231,СписокКМ!E:J,2,FALSE))</f>
        <v/>
      </c>
      <c r="F231" s="1233" t="str">
        <f>IF(C231="","",VLOOKUP(C231,СписокКМ!F:K,2,FALSE))</f>
        <v/>
      </c>
      <c r="G231" s="1234" t="str">
        <f>IF(D231="","",VLOOKUP(D231,СписокКМ!G:L,2,FALSE))</f>
        <v/>
      </c>
      <c r="H231" s="41"/>
      <c r="I231" s="1236"/>
      <c r="J231" s="1236"/>
      <c r="K231" s="1236"/>
      <c r="L231" s="1236"/>
      <c r="M231" s="1236"/>
      <c r="N231" s="42"/>
      <c r="O231" s="1239"/>
      <c r="P231" s="1240"/>
      <c r="Q231" s="1240"/>
      <c r="R231" s="1240"/>
      <c r="S231" s="1240"/>
      <c r="T231" s="1260" t="s">
        <v>8</v>
      </c>
      <c r="U231" s="1261"/>
      <c r="V231" s="1261"/>
      <c r="W231" s="1261"/>
      <c r="X231" s="1261"/>
      <c r="Y231" s="1261"/>
      <c r="Z231" s="1261"/>
      <c r="AA231" s="1261"/>
      <c r="AB231" s="1261"/>
      <c r="AC231" s="1261"/>
      <c r="AD231" s="1261"/>
      <c r="AE231" s="1261"/>
      <c r="AF231" s="1261"/>
      <c r="AG231" s="1262"/>
      <c r="AH231" s="1261" t="s">
        <v>9</v>
      </c>
      <c r="AI231" s="1261"/>
      <c r="AJ231" s="1261"/>
      <c r="AK231" s="1261"/>
      <c r="AL231" s="1261"/>
      <c r="AM231" s="1261"/>
      <c r="AN231" s="1261"/>
      <c r="AO231" s="1261"/>
      <c r="AP231" s="1261"/>
      <c r="AQ231" s="1261"/>
      <c r="AR231" s="1261"/>
      <c r="AS231" s="1262"/>
      <c r="AT231" s="1263" t="s">
        <v>10</v>
      </c>
      <c r="AU231" s="1263"/>
      <c r="AV231" s="1263"/>
      <c r="AW231" s="1263"/>
      <c r="AX231" s="1263"/>
      <c r="AY231" s="1263"/>
      <c r="AZ231" s="1263"/>
      <c r="BA231" s="1263" t="s">
        <v>11</v>
      </c>
      <c r="BB231" s="1263"/>
      <c r="BC231" s="1263"/>
      <c r="BD231" s="1263"/>
      <c r="BE231" s="1263"/>
      <c r="BF231" s="1263"/>
      <c r="BG231" s="1263"/>
      <c r="BH231" s="1263" t="s">
        <v>12</v>
      </c>
      <c r="BI231" s="1263"/>
      <c r="BJ231" s="1263"/>
      <c r="BK231" s="1263"/>
      <c r="BL231" s="1263"/>
      <c r="BM231" s="1263"/>
      <c r="BN231" s="1263"/>
      <c r="BO231" s="1263" t="s">
        <v>13</v>
      </c>
      <c r="BP231" s="1263"/>
      <c r="BQ231" s="1263"/>
      <c r="BR231" s="1263"/>
      <c r="BS231" s="1263"/>
      <c r="BT231" s="1263"/>
      <c r="BU231" s="1263"/>
      <c r="BV231" s="1263" t="s">
        <v>14</v>
      </c>
      <c r="BW231" s="1263"/>
      <c r="BX231" s="1263"/>
      <c r="BY231" s="1263"/>
      <c r="BZ231" s="1263"/>
      <c r="CA231" s="1263"/>
      <c r="CB231" s="1263"/>
      <c r="CC231" s="1255"/>
      <c r="CD231" s="1257"/>
      <c r="CE231" s="1259"/>
      <c r="CP231" s="32"/>
      <c r="CQ231" s="32"/>
    </row>
    <row r="232" spans="1:95" s="31" customFormat="1" ht="15" customHeight="1" x14ac:dyDescent="0.2">
      <c r="A232" s="43"/>
      <c r="B232" s="44"/>
      <c r="C232" s="580">
        <v>1</v>
      </c>
      <c r="D232" s="46" t="str">
        <f>IF(A232="","",VLOOKUP(A232,СписокКМ!D:I,2,FALSE))</f>
        <v/>
      </c>
      <c r="E232" s="47"/>
      <c r="F232" s="48" t="str">
        <f>IF(B232="","",VLOOKUP(B232,СписокКМ!D:I,2,FALSE))</f>
        <v/>
      </c>
      <c r="G232" s="49"/>
      <c r="H232" s="50"/>
      <c r="I232" s="51"/>
      <c r="J232" s="51"/>
      <c r="K232" s="51"/>
      <c r="L232" s="51"/>
      <c r="M232" s="51"/>
      <c r="N232" s="52"/>
      <c r="O232" s="53" t="str">
        <f>IF(I232="","",IF(I232="0",1000,IF(I232="-0",-1000,I232*1)))</f>
        <v/>
      </c>
      <c r="P232" s="53" t="str">
        <f t="shared" ref="P232:S233" si="147">IF(J232="","",IF(J232="0",1000,IF(J232="-0",-1000,J232*1)))</f>
        <v/>
      </c>
      <c r="Q232" s="53" t="str">
        <f t="shared" si="147"/>
        <v/>
      </c>
      <c r="R232" s="53" t="str">
        <f t="shared" si="147"/>
        <v/>
      </c>
      <c r="S232" s="54" t="str">
        <f t="shared" si="147"/>
        <v/>
      </c>
      <c r="T232" s="55" t="str">
        <f t="shared" ref="T232:X233" si="148">IF(O232="","",IF(O232&gt;0,1,0))</f>
        <v/>
      </c>
      <c r="U232" s="56" t="str">
        <f t="shared" si="148"/>
        <v/>
      </c>
      <c r="V232" s="56" t="str">
        <f t="shared" si="148"/>
        <v/>
      </c>
      <c r="W232" s="56" t="str">
        <f t="shared" si="148"/>
        <v/>
      </c>
      <c r="X232" s="56" t="str">
        <f t="shared" si="148"/>
        <v/>
      </c>
      <c r="Y232" s="57" t="str">
        <f t="shared" ref="Y232:AC233" si="149">IF(O232="","",IF(O232&lt;0,1,0))</f>
        <v/>
      </c>
      <c r="Z232" s="57" t="str">
        <f t="shared" si="149"/>
        <v/>
      </c>
      <c r="AA232" s="57" t="str">
        <f t="shared" si="149"/>
        <v/>
      </c>
      <c r="AB232" s="57" t="str">
        <f t="shared" si="149"/>
        <v/>
      </c>
      <c r="AC232" s="57" t="str">
        <f t="shared" si="149"/>
        <v/>
      </c>
      <c r="AD232" s="58" t="str">
        <f>IF(CC232="","",IF(CC232&gt;CE232,1,-1))</f>
        <v/>
      </c>
      <c r="AE232" s="58" t="str">
        <f>IF(CC232="","",IF(CC232&lt;CE232,1,-1))</f>
        <v/>
      </c>
      <c r="AF232" s="59">
        <f>IF(CC232&gt;CE232,1,0)</f>
        <v>0</v>
      </c>
      <c r="AG232" s="60">
        <f>IF(CE232&gt;CC232,1,0)</f>
        <v>0</v>
      </c>
      <c r="AH232" s="61" t="str">
        <f>IF(O232="","",AX232*1)</f>
        <v/>
      </c>
      <c r="AI232" s="62" t="str">
        <f>IF(P232="","",BE232*1)</f>
        <v/>
      </c>
      <c r="AJ232" s="62" t="str">
        <f>IF(Q232="","",BL232*1)</f>
        <v/>
      </c>
      <c r="AK232" s="62" t="str">
        <f>IF(R232="","",BS232*1)</f>
        <v/>
      </c>
      <c r="AL232" s="62" t="str">
        <f>IF(S232="","",BZ232*1)</f>
        <v/>
      </c>
      <c r="AM232" s="63" t="str">
        <f>IF(O232="","",AZ232*1)</f>
        <v/>
      </c>
      <c r="AN232" s="63" t="str">
        <f>IF(P232="","",BG232*1)</f>
        <v/>
      </c>
      <c r="AO232" s="63" t="str">
        <f>IF(Q232="","",BN232*1)</f>
        <v/>
      </c>
      <c r="AP232" s="63" t="str">
        <f>IF(R232="","",BU232*1)</f>
        <v/>
      </c>
      <c r="AQ232" s="63" t="str">
        <f>IF(S232="","",CB232*1)</f>
        <v/>
      </c>
      <c r="AR232" s="64">
        <f>SUM(AH232:AL232)</f>
        <v>0</v>
      </c>
      <c r="AS232" s="65">
        <f>SUM(AM232:AQ232)</f>
        <v>0</v>
      </c>
      <c r="AT232" s="66">
        <f>IF(O232=1000,11,IF(O232=-1000,0,IF(O232&gt;0,11,IF(O232&lt;0,(-O232),"0"))))</f>
        <v>11</v>
      </c>
      <c r="AU232" s="67" t="str">
        <f>IF(O232=1000,0,IF(O232=-1000,11,IF(O232&lt;-9,-(O232-2),IF(O232&gt;0,(O232),"0"))))</f>
        <v/>
      </c>
      <c r="AV232" s="66" t="e">
        <f>IF(O232=1000,11,IF(O232=-1000,0,IF(O232&lt;9,11,IF(O232&gt;9,(O232+2),"0"))))</f>
        <v>#VALUE!</v>
      </c>
      <c r="AW232" s="67" t="str">
        <f>IF(O232=1000,0,IF(O232=-1000,11,IF(O232&lt;0,11,IF(O232&gt;0,(O232),"0"))))</f>
        <v/>
      </c>
      <c r="AX232" s="68" t="str">
        <f>IF(O232="","",IF(O232&gt;9,AV232,AT232))</f>
        <v/>
      </c>
      <c r="AY232" s="69" t="str">
        <f>IF(O232="","","-")</f>
        <v/>
      </c>
      <c r="AZ232" s="70" t="str">
        <f>IF(O232="","",IF(O232&lt;-9,AU232,AW232))</f>
        <v/>
      </c>
      <c r="BA232" s="66" t="e">
        <f>IF(P232=1000,11,IF(P232=-1000,0,IF(P232&gt;9,(P232+2),IF(P232&lt;0,(-P232),"0"))))</f>
        <v>#VALUE!</v>
      </c>
      <c r="BB232" s="67" t="str">
        <f>IF(P232=1000,0,IF(P232=-1000,11,IF(P232&lt;-9,-(P232-2),IF(P232&gt;0,(P232),"0"))))</f>
        <v/>
      </c>
      <c r="BC232" s="67">
        <f>IF(P232=1000,11,IF(P232=-1000,0,IF(P232&gt;0,11,IF(P232&lt;0,(-P232),"0"))))</f>
        <v>11</v>
      </c>
      <c r="BD232" s="67" t="str">
        <f>IF(P232=1000,0,IF(P232=-1000,11,IF(P232&lt;0,11,IF(P232&gt;0,(P232),"0"))))</f>
        <v/>
      </c>
      <c r="BE232" s="68" t="str">
        <f>IF(P232="","",IF(P232&gt;9,BA232,BC232))</f>
        <v/>
      </c>
      <c r="BF232" s="69" t="str">
        <f>IF(P232="","","-")</f>
        <v/>
      </c>
      <c r="BG232" s="70" t="str">
        <f>IF(P232="","",IF(P232&lt;-9,BB232,BD232))</f>
        <v/>
      </c>
      <c r="BH232" s="66" t="e">
        <f>IF(Q232=1000,11,IF(Q232=-1000,0,IF(Q232&gt;9,(Q232+2),IF(Q232&lt;0,(-Q232),"0"))))</f>
        <v>#VALUE!</v>
      </c>
      <c r="BI232" s="67" t="str">
        <f>IF(Q232=1000,0,IF(Q232=-1000,11,IF(Q232&lt;-9,-(Q232-2),IF(Q232&gt;0,(Q232),"0"))))</f>
        <v/>
      </c>
      <c r="BJ232" s="67">
        <f>IF(Q232=1000,11,IF(Q232=-1000,0,IF(Q232&gt;0,11,IF(Q232&lt;0,(-Q232),"0"))))</f>
        <v>11</v>
      </c>
      <c r="BK232" s="67" t="str">
        <f>IF(Q232=1000,0,IF(Q232=-1000,11,IF(Q232&lt;0,11,IF(Q232&gt;0,(Q232),"0"))))</f>
        <v/>
      </c>
      <c r="BL232" s="68" t="str">
        <f>IF(Q232="","",IF(Q232&gt;9,BH232,BJ232))</f>
        <v/>
      </c>
      <c r="BM232" s="69" t="str">
        <f>IF(Q232="","","-")</f>
        <v/>
      </c>
      <c r="BN232" s="70" t="str">
        <f>IF(Q232="","",IF(Q232&lt;-9,BI232,BK232))</f>
        <v/>
      </c>
      <c r="BO232" s="67" t="e">
        <f>IF(R232=1000,11,IF(R232=-1000,0,IF(R232&gt;9,(R232+2),IF(R232&lt;0,(-R232),"0"))))</f>
        <v>#VALUE!</v>
      </c>
      <c r="BP232" s="67" t="str">
        <f>IF(R232=1000,0,IF(R232=-1000,11,IF(R232&lt;-9,-(R232-2),IF(R232&gt;0,(R232),"0"))))</f>
        <v/>
      </c>
      <c r="BQ232" s="67">
        <f>IF(R232=1000,11,IF(R232=-1000,0,IF(R232&gt;0,11,IF(R232&lt;0,(-R232),"0"))))</f>
        <v>11</v>
      </c>
      <c r="BR232" s="67" t="str">
        <f>IF(R232=1000,0,IF(R232=-1000,11,IF(R232&lt;0,11,IF(R232&gt;0,(R232),"0"))))</f>
        <v/>
      </c>
      <c r="BS232" s="68" t="str">
        <f>IF(R232="","",IF(R232&gt;9,BO232,BQ232))</f>
        <v/>
      </c>
      <c r="BT232" s="69" t="str">
        <f>IF(R232="","","-")</f>
        <v/>
      </c>
      <c r="BU232" s="70" t="str">
        <f>IF(R232="","",IF(R232&lt;-9,BP232,BR232))</f>
        <v/>
      </c>
      <c r="BV232" s="67" t="e">
        <f>IF(S232=1000,11,IF(S232=-1000,0,IF(S232&gt;9,(S232+2),IF(S232&lt;0,(-S232),"0"))))</f>
        <v>#VALUE!</v>
      </c>
      <c r="BW232" s="67" t="str">
        <f>IF(S232=1000,0,IF(S232=-1000,11,IF(S232&lt;-9,-(S232-2),IF(S232&gt;0,(S232),"0"))))</f>
        <v/>
      </c>
      <c r="BX232" s="67">
        <f>IF(S232=1000,11,IF(S232=-1000,0,IF(S232&gt;0,11,IF(S232&lt;0,(-S232),"0"))))</f>
        <v>11</v>
      </c>
      <c r="BY232" s="71" t="str">
        <f>IF(S232=1000,0,IF(S232=-1000,11,IF(S232&lt;0,11,IF(S232&gt;0,(S232),"0"))))</f>
        <v/>
      </c>
      <c r="BZ232" s="68" t="str">
        <f>IF(S232="","",IF(S232&gt;9,BV232,BX232))</f>
        <v/>
      </c>
      <c r="CA232" s="69" t="str">
        <f>IF(S232="","","-")</f>
        <v/>
      </c>
      <c r="CB232" s="70" t="str">
        <f>IF(S232="","",IF(S232&lt;-9,BW232,BY232))</f>
        <v/>
      </c>
      <c r="CC232" s="72" t="str">
        <f>IF(O232="","",SUM(T232:X232))</f>
        <v/>
      </c>
      <c r="CD232" s="73" t="str">
        <f>IF(CC232="","","-")</f>
        <v/>
      </c>
      <c r="CE232" s="74" t="str">
        <f>IF(O232="","",SUM(Y232:AC232))</f>
        <v/>
      </c>
      <c r="CP232" s="32"/>
      <c r="CQ232" s="32"/>
    </row>
    <row r="233" spans="1:95" s="31" customFormat="1" ht="15" customHeight="1" x14ac:dyDescent="0.2">
      <c r="A233" s="43"/>
      <c r="B233" s="44"/>
      <c r="C233" s="75">
        <v>2</v>
      </c>
      <c r="D233" s="76" t="str">
        <f>IF(A233="","",VLOOKUP(A233,СписокКМ!D:I,2,FALSE))</f>
        <v/>
      </c>
      <c r="E233" s="47"/>
      <c r="F233" s="77" t="str">
        <f>IF(B233="","",VLOOKUP(B233,СписокКМ!D:I,2,FALSE))</f>
        <v/>
      </c>
      <c r="G233" s="49"/>
      <c r="H233" s="41"/>
      <c r="I233" s="581"/>
      <c r="J233" s="581"/>
      <c r="K233" s="581"/>
      <c r="L233" s="581"/>
      <c r="M233" s="51"/>
      <c r="N233" s="42"/>
      <c r="O233" s="79" t="str">
        <f>IF(I233="","",IF(I233="0",1000,IF(I233="-0",-1000,I233*1)))</f>
        <v/>
      </c>
      <c r="P233" s="79" t="str">
        <f t="shared" si="147"/>
        <v/>
      </c>
      <c r="Q233" s="79" t="str">
        <f t="shared" si="147"/>
        <v/>
      </c>
      <c r="R233" s="79" t="str">
        <f t="shared" si="147"/>
        <v/>
      </c>
      <c r="S233" s="80" t="str">
        <f t="shared" si="147"/>
        <v/>
      </c>
      <c r="T233" s="55" t="str">
        <f t="shared" si="148"/>
        <v/>
      </c>
      <c r="U233" s="56" t="str">
        <f t="shared" si="148"/>
        <v/>
      </c>
      <c r="V233" s="56" t="str">
        <f t="shared" si="148"/>
        <v/>
      </c>
      <c r="W233" s="56" t="str">
        <f t="shared" si="148"/>
        <v/>
      </c>
      <c r="X233" s="56" t="str">
        <f t="shared" si="148"/>
        <v/>
      </c>
      <c r="Y233" s="57" t="str">
        <f t="shared" si="149"/>
        <v/>
      </c>
      <c r="Z233" s="57" t="str">
        <f t="shared" si="149"/>
        <v/>
      </c>
      <c r="AA233" s="57" t="str">
        <f t="shared" si="149"/>
        <v/>
      </c>
      <c r="AB233" s="57" t="str">
        <f t="shared" si="149"/>
        <v/>
      </c>
      <c r="AC233" s="57" t="str">
        <f t="shared" si="149"/>
        <v/>
      </c>
      <c r="AD233" s="58" t="str">
        <f>IF(CC233="","",IF(CC233&gt;CE233,1,-1))</f>
        <v/>
      </c>
      <c r="AE233" s="58" t="str">
        <f>IF(CC233="","",IF(CC233&lt;CE233,1,-1))</f>
        <v/>
      </c>
      <c r="AF233" s="59">
        <f>IF(CC233&gt;CE233,1,0)</f>
        <v>0</v>
      </c>
      <c r="AG233" s="60">
        <f>IF(CE233&gt;CC233,1,0)</f>
        <v>0</v>
      </c>
      <c r="AH233" s="81" t="str">
        <f>IF(O233="","",AX233*1)</f>
        <v/>
      </c>
      <c r="AI233" s="584" t="str">
        <f>IF(P233="","",BE233*1)</f>
        <v/>
      </c>
      <c r="AJ233" s="584" t="str">
        <f>IF(Q233="","",BL233*1)</f>
        <v/>
      </c>
      <c r="AK233" s="584" t="str">
        <f>IF(R233="","",BS233*1)</f>
        <v/>
      </c>
      <c r="AL233" s="584" t="str">
        <f>IF(S233="","",BZ233*1)</f>
        <v/>
      </c>
      <c r="AM233" s="594" t="str">
        <f>IF(O233="","",AZ233*1)</f>
        <v/>
      </c>
      <c r="AN233" s="594" t="str">
        <f>IF(P233="","",BG233*1)</f>
        <v/>
      </c>
      <c r="AO233" s="594" t="str">
        <f>IF(Q233="","",BN233*1)</f>
        <v/>
      </c>
      <c r="AP233" s="594" t="str">
        <f>IF(R233="","",BU233*1)</f>
        <v/>
      </c>
      <c r="AQ233" s="594" t="str">
        <f>IF(S233="","",CB233*1)</f>
        <v/>
      </c>
      <c r="AR233" s="64">
        <f>SUM(AH233:AL233)</f>
        <v>0</v>
      </c>
      <c r="AS233" s="65">
        <f>SUM(AM233:AQ233)</f>
        <v>0</v>
      </c>
      <c r="AT233" s="66">
        <f>IF(O233=1000,11,IF(O233=-1000,0,IF(O233&gt;0,11,IF(O233&lt;0,(-O233),"0"))))</f>
        <v>11</v>
      </c>
      <c r="AU233" s="67" t="str">
        <f>IF(O233=1000,0,IF(O233=-1000,11,IF(O233&lt;-9,-(O233-2),IF(O233&gt;0,(O233),"0"))))</f>
        <v/>
      </c>
      <c r="AV233" s="66" t="e">
        <f>IF(O233=1000,11,IF(O233=-1000,0,IF(O233&gt;9,(O233+2),IF(O233&lt;0,(-O233),"0"))))</f>
        <v>#VALUE!</v>
      </c>
      <c r="AW233" s="67" t="str">
        <f>IF(O233=1000,0,IF(O233=-1000,11,IF(O233&lt;0,11,IF(O233&gt;0,(O233),"0"))))</f>
        <v/>
      </c>
      <c r="AX233" s="593" t="str">
        <f>IF(O233="","",IF(O233&gt;9,AV233,AT233))</f>
        <v/>
      </c>
      <c r="AY233" s="590" t="str">
        <f>IF(O233="","","-")</f>
        <v/>
      </c>
      <c r="AZ233" s="591" t="str">
        <f>IF(O233="","",IF(O233&lt;-9,AU233,AW233))</f>
        <v/>
      </c>
      <c r="BA233" s="66" t="e">
        <f>IF(P233=1000,11,IF(P233=-1000,0,IF(P233&gt;9,(P233+2),IF(P233&lt;0,(-P233),"0"))))</f>
        <v>#VALUE!</v>
      </c>
      <c r="BB233" s="67" t="str">
        <f>IF(P233=1000,0,IF(P233=-1000,11,IF(P233&lt;-9,-(P233-2),IF(P233&gt;0,(P233),"0"))))</f>
        <v/>
      </c>
      <c r="BC233" s="67">
        <f>IF(P233=1000,11,IF(P233=-1000,0,IF(P233&gt;0,11,IF(P233&lt;0,(-P233),"0"))))</f>
        <v>11</v>
      </c>
      <c r="BD233" s="67" t="str">
        <f>IF(P233=1000,0,IF(P233=-1000,11,IF(P233&lt;0,11,IF(P233&gt;0,(P233),"0"))))</f>
        <v/>
      </c>
      <c r="BE233" s="593" t="str">
        <f>IF(P233="","",IF(P233&gt;9,BA233,BC233))</f>
        <v/>
      </c>
      <c r="BF233" s="590" t="str">
        <f>IF(P233="","","-")</f>
        <v/>
      </c>
      <c r="BG233" s="591" t="str">
        <f>IF(P233="","",IF(P233&lt;-9,BB233,BD233))</f>
        <v/>
      </c>
      <c r="BH233" s="66" t="e">
        <f>IF(Q233=1000,11,IF(Q233=-1000,0,IF(Q233&gt;9,(Q233+2),IF(Q233&lt;0,(-Q233),"0"))))</f>
        <v>#VALUE!</v>
      </c>
      <c r="BI233" s="67" t="str">
        <f>IF(Q233=1000,0,IF(Q233=-1000,11,IF(Q233&lt;-9,-(Q233-2),IF(Q233&gt;0,(Q233),"0"))))</f>
        <v/>
      </c>
      <c r="BJ233" s="67">
        <f>IF(Q233=1000,11,IF(Q233=-1000,0,IF(Q233&gt;0,11,IF(Q233&lt;0,(-Q233),"0"))))</f>
        <v>11</v>
      </c>
      <c r="BK233" s="67" t="str">
        <f>IF(Q233=1000,0,IF(Q233=-1000,11,IF(Q233&lt;0,11,IF(Q233&gt;0,(Q233),"0"))))</f>
        <v/>
      </c>
      <c r="BL233" s="593" t="str">
        <f>IF(Q233="","",IF(Q233&gt;9,BH233,BJ233))</f>
        <v/>
      </c>
      <c r="BM233" s="590" t="str">
        <f>IF(Q233="","","-")</f>
        <v/>
      </c>
      <c r="BN233" s="591" t="str">
        <f>IF(Q233="","",IF(Q233&lt;-9,BI233,BK233))</f>
        <v/>
      </c>
      <c r="BO233" s="67" t="e">
        <f>IF(R233=1000,11,IF(R233=-1000,0,IF(R233&gt;9,(R233+2),IF(R233&lt;0,(-R233),"0"))))</f>
        <v>#VALUE!</v>
      </c>
      <c r="BP233" s="67" t="str">
        <f>IF(R233=1000,0,IF(R233=-1000,11,IF(R233&lt;-9,-(R233-2),IF(R233&gt;0,(R233),"0"))))</f>
        <v/>
      </c>
      <c r="BQ233" s="67">
        <f>IF(R233=1000,11,IF(R233=-1000,0,IF(R233&gt;0,11,IF(R233&lt;0,(-R233),"0"))))</f>
        <v>11</v>
      </c>
      <c r="BR233" s="67" t="str">
        <f>IF(R233=1000,0,IF(R233=-1000,11,IF(R233&lt;0,11,IF(R233&gt;0,(R233),"0"))))</f>
        <v/>
      </c>
      <c r="BS233" s="593" t="str">
        <f>IF(R233="","",IF(R233&gt;9,BO233,BQ233))</f>
        <v/>
      </c>
      <c r="BT233" s="590" t="str">
        <f>IF(R233="","","-")</f>
        <v/>
      </c>
      <c r="BU233" s="591" t="str">
        <f>IF(R233="","",IF(R233&lt;-9,BP233,BR233))</f>
        <v/>
      </c>
      <c r="BV233" s="67" t="e">
        <f>IF(S233=1000,11,IF(S233=-1000,0,IF(S233&gt;9,(S233+2),IF(S233&lt;0,(-S233),"0"))))</f>
        <v>#VALUE!</v>
      </c>
      <c r="BW233" s="67" t="str">
        <f>IF(S233=1000,0,IF(S233=-1000,11,IF(S233&lt;-9,-(S233-2),IF(S233&gt;0,(S233),"0"))))</f>
        <v/>
      </c>
      <c r="BX233" s="67">
        <f>IF(S233=1000,11,IF(S233=-1000,0,IF(S233&gt;0,11,IF(S233&lt;0,(-S233),"0"))))</f>
        <v>11</v>
      </c>
      <c r="BY233" s="71" t="str">
        <f>IF(S233=1000,0,IF(S233=-1000,11,IF(S233&lt;0,11,IF(S233&gt;0,(S233),"0"))))</f>
        <v/>
      </c>
      <c r="BZ233" s="593" t="str">
        <f>IF(S233="","",IF(S233&gt;9,BV233,BX233))</f>
        <v/>
      </c>
      <c r="CA233" s="590" t="str">
        <f>IF(S233="","","-")</f>
        <v/>
      </c>
      <c r="CB233" s="591" t="str">
        <f>IF(S233="","",IF(S233&lt;-9,BW233,BY233))</f>
        <v/>
      </c>
      <c r="CC233" s="596" t="str">
        <f>IF(O233="","",SUM(T233:X233))</f>
        <v/>
      </c>
      <c r="CD233" s="582" t="str">
        <f>IF(CC233="","","-")</f>
        <v/>
      </c>
      <c r="CE233" s="597" t="str">
        <f>IF(O233="","",SUM(Y233:AC233))</f>
        <v/>
      </c>
      <c r="CP233" s="32"/>
      <c r="CQ233" s="32"/>
    </row>
    <row r="234" spans="1:95" s="31" customFormat="1" ht="15" customHeight="1" x14ac:dyDescent="0.2">
      <c r="A234" s="43"/>
      <c r="B234" s="44"/>
      <c r="C234" s="1250">
        <v>3</v>
      </c>
      <c r="D234" s="76" t="str">
        <f>IF(A234="","",VLOOKUP(A234,СписокКМ!D:I,2,FALSE))</f>
        <v/>
      </c>
      <c r="E234" s="47"/>
      <c r="F234" s="77" t="str">
        <f>IF(B234="","",VLOOKUP(B234,СписокКМ!D:I,2,FALSE))</f>
        <v/>
      </c>
      <c r="G234" s="49"/>
      <c r="H234" s="41"/>
      <c r="I234" s="1252"/>
      <c r="J234" s="1252"/>
      <c r="K234" s="1252"/>
      <c r="L234" s="1252"/>
      <c r="M234" s="1252"/>
      <c r="N234" s="42"/>
      <c r="O234" s="1244" t="str">
        <f>IF(I234="","",IF(I234="0",1000,IF(I234="-0",-1000,I234*1)))</f>
        <v/>
      </c>
      <c r="P234" s="1244" t="str">
        <f>IF(J234="","",IF(J234="0",1000,IF(J234="-0",-1000,J234*1)))</f>
        <v/>
      </c>
      <c r="Q234" s="1244" t="str">
        <f>IF(K234="","",IF(K234="0",1000,IF(K234="-0",-1000,K234*1)))</f>
        <v/>
      </c>
      <c r="R234" s="1244" t="str">
        <f>IF(L235="","",IF(L235="0",1000,IF(L235="-0",-1000,L235*1)))</f>
        <v/>
      </c>
      <c r="S234" s="1246" t="str">
        <f>IF(M235="","",IF(M235="0",1000,IF(M235="-0",-1000,M235*1)))</f>
        <v/>
      </c>
      <c r="T234" s="1248" t="str">
        <f>IF(O234="","",IF(O234&gt;0,1,0))</f>
        <v/>
      </c>
      <c r="U234" s="1284" t="str">
        <f>IF(P234="","",IF(P234&gt;0,1,0))</f>
        <v/>
      </c>
      <c r="V234" s="1284" t="str">
        <f>IF(Q234="","",IF(Q234&gt;0,1,0))</f>
        <v/>
      </c>
      <c r="W234" s="1284" t="str">
        <f>IF(R234="","",IF(R234&gt;0,1,0))</f>
        <v/>
      </c>
      <c r="X234" s="1284" t="str">
        <f>IF(S234="","",IF(S234&gt;0,1,0))</f>
        <v/>
      </c>
      <c r="Y234" s="1278" t="str">
        <f>IF(O234="","",IF(O234&lt;0,1,0))</f>
        <v/>
      </c>
      <c r="Z234" s="1278" t="str">
        <f>IF(P234="","",IF(P234&lt;0,1,0))</f>
        <v/>
      </c>
      <c r="AA234" s="1278" t="str">
        <f>IF(Q234="","",IF(Q234&lt;0,1,0))</f>
        <v/>
      </c>
      <c r="AB234" s="1278" t="str">
        <f>IF(R234="","",IF(R234&lt;0,1,0))</f>
        <v/>
      </c>
      <c r="AC234" s="1278" t="str">
        <f>IF(S234="","",IF(S234&lt;0,1,0))</f>
        <v/>
      </c>
      <c r="AD234" s="1280" t="str">
        <f>IF(CC234="","",IF(CC234&gt;CE234,1,-1))</f>
        <v/>
      </c>
      <c r="AE234" s="1280" t="str">
        <f>IF(CC234="","",IF(CC234&lt;CE234,1,-1))</f>
        <v/>
      </c>
      <c r="AF234" s="1282">
        <f>IF(CC234&gt;CE234,1,0)</f>
        <v>0</v>
      </c>
      <c r="AG234" s="1272">
        <f>IF(CE234&gt;CC234,1,0)</f>
        <v>0</v>
      </c>
      <c r="AH234" s="1274" t="str">
        <f>IF(O234="","",AX234*1)</f>
        <v/>
      </c>
      <c r="AI234" s="1276" t="str">
        <f>IF(P234="","",BE234*1)</f>
        <v/>
      </c>
      <c r="AJ234" s="1276" t="str">
        <f>IF(Q234="","",BL234*1)</f>
        <v/>
      </c>
      <c r="AK234" s="1276" t="str">
        <f>IF(R234="","",BS234*1)</f>
        <v/>
      </c>
      <c r="AL234" s="1276" t="str">
        <f>IF(S234="","",BZ234*1)</f>
        <v/>
      </c>
      <c r="AM234" s="1298" t="str">
        <f>IF(O234="","",AZ234*1)</f>
        <v/>
      </c>
      <c r="AN234" s="1298" t="str">
        <f>IF(P234="","",BG234*1)</f>
        <v/>
      </c>
      <c r="AO234" s="1298" t="str">
        <f>IF(Q234="","",BN234*1)</f>
        <v/>
      </c>
      <c r="AP234" s="1298" t="str">
        <f>IF(R234="","",BU234*1)</f>
        <v/>
      </c>
      <c r="AQ234" s="1298" t="str">
        <f>IF(S234="","",CB234*1)</f>
        <v/>
      </c>
      <c r="AR234" s="1300">
        <f>SUM(AH235:AL235)</f>
        <v>0</v>
      </c>
      <c r="AS234" s="1292">
        <f>SUM(AM235:AQ235)</f>
        <v>0</v>
      </c>
      <c r="AT234" s="1294">
        <f>IF(O234=1000,11,IF(O234=-1000,0,IF(O234&gt;0,11,IF(O234&lt;0,(-O234),"0"))))</f>
        <v>11</v>
      </c>
      <c r="AU234" s="1286" t="str">
        <f>IF(O234=1000,0,IF(O234=-1000,11,IF(O234&lt;-9,-(O234-2),IF(O234&gt;0,(O234),"0"))))</f>
        <v/>
      </c>
      <c r="AV234" s="1286" t="e">
        <f>IF(O234=1000,11,IF(O234=-1000,0,IF(O234&gt;9,(O234+2),IF(O234&lt;0,(-O234),"0"))))</f>
        <v>#VALUE!</v>
      </c>
      <c r="AW234" s="1286" t="str">
        <f>IF(O234=1000,0,IF(O234=-1000,11,IF(O234&lt;0,11,IF(O234&gt;0,(O234),"0"))))</f>
        <v/>
      </c>
      <c r="AX234" s="1296" t="str">
        <f>IF(O234="","",IF(O234&gt;9,AV234,AT234))</f>
        <v/>
      </c>
      <c r="AY234" s="1288" t="str">
        <f>IF(O234="","","-")</f>
        <v/>
      </c>
      <c r="AZ234" s="1290" t="str">
        <f>IF(O234="","",IF(O234&lt;-9,AU234,AW234))</f>
        <v/>
      </c>
      <c r="BA234" s="1286" t="e">
        <f>IF(P234=1000,11,IF(P234=-1000,0,IF(P234&gt;9,(P234+2),IF(P234&lt;0,(-P234),"0"))))</f>
        <v>#VALUE!</v>
      </c>
      <c r="BB234" s="1286" t="str">
        <f>IF(P234=1000,0,IF(P234=-1000,11,IF(P234&lt;-9,-(P234-2),IF(P234&gt;0,(P234),"0"))))</f>
        <v/>
      </c>
      <c r="BC234" s="1286">
        <f>IF(P234=1000,11,IF(P234=-1000,0,IF(P234&gt;0,11,IF(P234&lt;0,(-P234),"0"))))</f>
        <v>11</v>
      </c>
      <c r="BD234" s="1286" t="str">
        <f>IF(P234=1000,0,IF(P234=-1000,11,IF(P234&lt;0,11,IF(P234&gt;0,(P234),"0"))))</f>
        <v/>
      </c>
      <c r="BE234" s="1296" t="str">
        <f>IF(P234="","",IF(P234&gt;9,BA234,BC234))</f>
        <v/>
      </c>
      <c r="BF234" s="1288" t="str">
        <f>IF(P234="","","-")</f>
        <v/>
      </c>
      <c r="BG234" s="1290" t="str">
        <f>IF(P234="","",IF(P234&lt;-9,BB234,BD234))</f>
        <v/>
      </c>
      <c r="BH234" s="1286" t="e">
        <f>IF(Q234=1000,11,IF(Q234=-1000,0,IF(Q234&gt;9,(Q234+2),IF(Q234&lt;0,(-Q234),"0"))))</f>
        <v>#VALUE!</v>
      </c>
      <c r="BI234" s="1286" t="str">
        <f>IF(Q234=1000,0,IF(Q234=-1000,11,IF(Q234&lt;-9,-(Q234-2),IF(Q234&gt;0,(Q234),"0"))))</f>
        <v/>
      </c>
      <c r="BJ234" s="1286">
        <f>IF(Q234=1000,11,IF(Q234=-1000,0,IF(Q234&gt;0,11,IF(Q234&lt;0,(-Q234),"0"))))</f>
        <v>11</v>
      </c>
      <c r="BK234" s="1286" t="str">
        <f>IF(Q234=1000,0,IF(Q234=-1000,11,IF(Q234&lt;0,11,IF(Q234&gt;0,(Q234),"0"))))</f>
        <v/>
      </c>
      <c r="BL234" s="1296" t="str">
        <f>IF(Q234="","",IF(Q234&gt;9,BH234,BJ234))</f>
        <v/>
      </c>
      <c r="BM234" s="1288" t="str">
        <f>IF(Q234="","","-")</f>
        <v/>
      </c>
      <c r="BN234" s="1290" t="str">
        <f>IF(Q234="","",IF(Q234&lt;-9,BI234,BK234))</f>
        <v/>
      </c>
      <c r="BO234" s="1286" t="e">
        <f>IF(R234=1000,11,IF(R234=-1000,0,IF(R234&gt;9,(R234+2),IF(R234&lt;0,(-R234),"0"))))</f>
        <v>#VALUE!</v>
      </c>
      <c r="BP234" s="1286" t="str">
        <f>IF(R234=1000,0,IF(R234=-1000,11,IF(R234&lt;-9,-(R234-2),IF(R234&gt;0,(R234),"0"))))</f>
        <v/>
      </c>
      <c r="BQ234" s="1286">
        <f>IF(R234=1000,11,IF(R234=-1000,0,IF(R234&gt;0,11,IF(R234&lt;0,(-R234),"0"))))</f>
        <v>11</v>
      </c>
      <c r="BR234" s="1286" t="str">
        <f>IF(R234=1000,0,IF(R234=-1000,11,IF(R234&lt;0,11,IF(R234&gt;0,(R234),"0"))))</f>
        <v/>
      </c>
      <c r="BS234" s="1296" t="str">
        <f>IF(R234="","",IF(R234&gt;9,BO234,BQ234))</f>
        <v/>
      </c>
      <c r="BT234" s="1288" t="str">
        <f>IF(R234="","","-")</f>
        <v/>
      </c>
      <c r="BU234" s="1290" t="str">
        <f>IF(R234="","",IF(R234&lt;-9,BP234,BR234))</f>
        <v/>
      </c>
      <c r="BV234" s="1286" t="e">
        <f>IF(S234=1000,11,IF(S234=-1000,0,IF(S234&gt;9,(S234+2),IF(S234&lt;0,(-S234),"0"))))</f>
        <v>#VALUE!</v>
      </c>
      <c r="BW234" s="1286" t="str">
        <f>IF(S234=1000,0,IF(S234=-1000,11,IF(S234&lt;-9,-(S234-2),IF(S234&gt;0,(S234),"0"))))</f>
        <v/>
      </c>
      <c r="BX234" s="1286">
        <f>IF(S234=1000,11,IF(S234=-1000,0,IF(S234&gt;0,11,IF(S234&lt;0,(-S234),"0"))))</f>
        <v>11</v>
      </c>
      <c r="BY234" s="1286" t="str">
        <f>IF(S234=1000,0,IF(S234=-1000,11,IF(S234&lt;0,11,IF(S234&gt;0,(S234),"0"))))</f>
        <v/>
      </c>
      <c r="BZ234" s="1296" t="str">
        <f>IF(S234="","",IF(S234&gt;9,BV234,BX234))</f>
        <v/>
      </c>
      <c r="CA234" s="1288" t="str">
        <f>IF(S234="","","-")</f>
        <v/>
      </c>
      <c r="CB234" s="1290" t="str">
        <f>IF(S234="","",IF(S234&lt;-9,BW234,BY234))</f>
        <v/>
      </c>
      <c r="CC234" s="1302" t="str">
        <f>IF(O234="","",SUM(T234:X235))</f>
        <v/>
      </c>
      <c r="CD234" s="1304" t="str">
        <f>IF(CC234="","","-")</f>
        <v/>
      </c>
      <c r="CE234" s="1306" t="str">
        <f>IF(O234="","",SUM(Y234:AC235))</f>
        <v/>
      </c>
      <c r="CP234" s="32"/>
      <c r="CQ234" s="32"/>
    </row>
    <row r="235" spans="1:95" s="31" customFormat="1" ht="15" customHeight="1" x14ac:dyDescent="0.2">
      <c r="A235" s="43"/>
      <c r="B235" s="44"/>
      <c r="C235" s="1251"/>
      <c r="D235" s="46" t="str">
        <f>IF(A235="","",VLOOKUP(A235,СписокКМ!D:I,2,FALSE))</f>
        <v/>
      </c>
      <c r="E235" s="47"/>
      <c r="F235" s="48" t="str">
        <f>IF(B235="","",VLOOKUP(B235,СписокКМ!D:I,2,FALSE))</f>
        <v/>
      </c>
      <c r="G235" s="49"/>
      <c r="H235" s="41"/>
      <c r="I235" s="1253"/>
      <c r="J235" s="1253"/>
      <c r="K235" s="1253"/>
      <c r="L235" s="1253"/>
      <c r="M235" s="1253"/>
      <c r="N235" s="42"/>
      <c r="O235" s="1245"/>
      <c r="P235" s="1245"/>
      <c r="Q235" s="1245"/>
      <c r="R235" s="1245"/>
      <c r="S235" s="1247"/>
      <c r="T235" s="1249"/>
      <c r="U235" s="1285"/>
      <c r="V235" s="1285"/>
      <c r="W235" s="1285"/>
      <c r="X235" s="1285"/>
      <c r="Y235" s="1279"/>
      <c r="Z235" s="1279"/>
      <c r="AA235" s="1279"/>
      <c r="AB235" s="1279"/>
      <c r="AC235" s="1279"/>
      <c r="AD235" s="1281"/>
      <c r="AE235" s="1281"/>
      <c r="AF235" s="1283"/>
      <c r="AG235" s="1273"/>
      <c r="AH235" s="1275"/>
      <c r="AI235" s="1277"/>
      <c r="AJ235" s="1277"/>
      <c r="AK235" s="1277"/>
      <c r="AL235" s="1277"/>
      <c r="AM235" s="1299"/>
      <c r="AN235" s="1299"/>
      <c r="AO235" s="1299"/>
      <c r="AP235" s="1299"/>
      <c r="AQ235" s="1299"/>
      <c r="AR235" s="1301"/>
      <c r="AS235" s="1293"/>
      <c r="AT235" s="1295"/>
      <c r="AU235" s="1287"/>
      <c r="AV235" s="1287"/>
      <c r="AW235" s="1287"/>
      <c r="AX235" s="1297"/>
      <c r="AY235" s="1289"/>
      <c r="AZ235" s="1291"/>
      <c r="BA235" s="1287"/>
      <c r="BB235" s="1287"/>
      <c r="BC235" s="1287"/>
      <c r="BD235" s="1287"/>
      <c r="BE235" s="1297"/>
      <c r="BF235" s="1289"/>
      <c r="BG235" s="1291"/>
      <c r="BH235" s="1287"/>
      <c r="BI235" s="1287"/>
      <c r="BJ235" s="1287"/>
      <c r="BK235" s="1287"/>
      <c r="BL235" s="1297"/>
      <c r="BM235" s="1289"/>
      <c r="BN235" s="1291"/>
      <c r="BO235" s="1287"/>
      <c r="BP235" s="1287"/>
      <c r="BQ235" s="1287"/>
      <c r="BR235" s="1287"/>
      <c r="BS235" s="1297"/>
      <c r="BT235" s="1289"/>
      <c r="BU235" s="1291"/>
      <c r="BV235" s="1287"/>
      <c r="BW235" s="1287"/>
      <c r="BX235" s="1287"/>
      <c r="BY235" s="1287"/>
      <c r="BZ235" s="1297"/>
      <c r="CA235" s="1289"/>
      <c r="CB235" s="1291"/>
      <c r="CC235" s="1303"/>
      <c r="CD235" s="1305"/>
      <c r="CE235" s="1307"/>
      <c r="CP235" s="32"/>
      <c r="CQ235" s="32"/>
    </row>
    <row r="236" spans="1:95" s="31" customFormat="1" ht="15" customHeight="1" x14ac:dyDescent="0.2">
      <c r="A236" s="99" t="str">
        <f>IF(A232="","",A232)</f>
        <v/>
      </c>
      <c r="B236" s="99" t="str">
        <f>IF(B232="","",B233)</f>
        <v/>
      </c>
      <c r="C236" s="75">
        <v>4</v>
      </c>
      <c r="D236" s="100" t="str">
        <f>IF(A236="","",VLOOKUP(A236,СписокКМ!D:I,2,FALSE))</f>
        <v/>
      </c>
      <c r="E236" s="101"/>
      <c r="F236" s="77" t="str">
        <f>IF(B236="","",VLOOKUP(B236,СписокКМ!D:I,2,FALSE))</f>
        <v/>
      </c>
      <c r="G236" s="102"/>
      <c r="H236" s="41"/>
      <c r="I236" s="581"/>
      <c r="J236" s="581"/>
      <c r="K236" s="581"/>
      <c r="L236" s="581"/>
      <c r="M236" s="581"/>
      <c r="N236" s="42"/>
      <c r="O236" s="79" t="str">
        <f>IF(I236="","",IF(I236="0",1000,IF(I236="-0",-1000,I236*1)))</f>
        <v/>
      </c>
      <c r="P236" s="79" t="str">
        <f t="shared" ref="P236:S237" si="150">IF(J236="","",IF(J236="0",1000,IF(J236="-0",-1000,J236*1)))</f>
        <v/>
      </c>
      <c r="Q236" s="79" t="str">
        <f t="shared" si="150"/>
        <v/>
      </c>
      <c r="R236" s="79" t="str">
        <f t="shared" si="150"/>
        <v/>
      </c>
      <c r="S236" s="80" t="str">
        <f t="shared" si="150"/>
        <v/>
      </c>
      <c r="T236" s="579" t="str">
        <f t="shared" ref="T236:X237" si="151">IF(O236="","",IF(O236&gt;0,1,0))</f>
        <v/>
      </c>
      <c r="U236" s="588" t="str">
        <f t="shared" si="151"/>
        <v/>
      </c>
      <c r="V236" s="588" t="str">
        <f t="shared" si="151"/>
        <v/>
      </c>
      <c r="W236" s="588" t="str">
        <f t="shared" si="151"/>
        <v/>
      </c>
      <c r="X236" s="588" t="str">
        <f t="shared" si="151"/>
        <v/>
      </c>
      <c r="Y236" s="585" t="str">
        <f t="shared" ref="Y236:AC237" si="152">IF(O236="","",IF(O236&lt;0,1,0))</f>
        <v/>
      </c>
      <c r="Z236" s="585" t="str">
        <f t="shared" si="152"/>
        <v/>
      </c>
      <c r="AA236" s="585" t="str">
        <f t="shared" si="152"/>
        <v/>
      </c>
      <c r="AB236" s="585" t="str">
        <f t="shared" si="152"/>
        <v/>
      </c>
      <c r="AC236" s="585" t="str">
        <f t="shared" si="152"/>
        <v/>
      </c>
      <c r="AD236" s="586" t="str">
        <f>IF(CC236="","",IF(CC236&gt;CE236,1,-1))</f>
        <v/>
      </c>
      <c r="AE236" s="586" t="str">
        <f>IF(CC236="","",IF(CC236&lt;CE236,1,-1))</f>
        <v/>
      </c>
      <c r="AF236" s="587">
        <f>IF(CC236&gt;CE236,1,0)</f>
        <v>0</v>
      </c>
      <c r="AG236" s="583">
        <f>IF(CE236&gt;CC236,1,0)</f>
        <v>0</v>
      </c>
      <c r="AH236" s="81" t="str">
        <f>IF(O236="","",AX236*1)</f>
        <v/>
      </c>
      <c r="AI236" s="584" t="str">
        <f>IF(P236="","",BE236*1)</f>
        <v/>
      </c>
      <c r="AJ236" s="584" t="str">
        <f>IF(Q236="","",BL236*1)</f>
        <v/>
      </c>
      <c r="AK236" s="584" t="str">
        <f>IF(R236="","",BS236*1)</f>
        <v/>
      </c>
      <c r="AL236" s="584" t="str">
        <f>IF(S236="","",BZ236*1)</f>
        <v/>
      </c>
      <c r="AM236" s="594" t="str">
        <f>IF(O236="","",AZ236*1)</f>
        <v/>
      </c>
      <c r="AN236" s="594" t="str">
        <f>IF(P236="","",BG236*1)</f>
        <v/>
      </c>
      <c r="AO236" s="594" t="str">
        <f>IF(Q236="","",BN236*1)</f>
        <v/>
      </c>
      <c r="AP236" s="594" t="str">
        <f>IF(R236="","",BU236*1)</f>
        <v/>
      </c>
      <c r="AQ236" s="594" t="str">
        <f>IF(S236="","",CB236*1)</f>
        <v/>
      </c>
      <c r="AR236" s="595">
        <f>SUM(AH236:AL236)</f>
        <v>0</v>
      </c>
      <c r="AS236" s="592">
        <f>SUM(AM236:AQ236)</f>
        <v>0</v>
      </c>
      <c r="AT236" s="111">
        <f>IF(O236=1000,11,IF(O236=-1000,0,IF(O236&gt;0,11,IF(O236&lt;0,(-O236),"0"))))</f>
        <v>11</v>
      </c>
      <c r="AU236" s="589" t="str">
        <f>IF(O236=1000,0,IF(O236=-1000,11,IF(O236&lt;-9,-(O236-2),IF(O236&gt;0,(O236),"0"))))</f>
        <v/>
      </c>
      <c r="AV236" s="111" t="e">
        <f>IF(O236=1000,11,IF(O236=-1000,0,IF(O236&gt;9,(O236+2),IF(O236&lt;0,(-O236),"0"))))</f>
        <v>#VALUE!</v>
      </c>
      <c r="AW236" s="589" t="str">
        <f>IF(O236=1000,0,IF(O236=-1000,11,IF(O236&lt;0,11,IF(O236&gt;0,(O236),"0"))))</f>
        <v/>
      </c>
      <c r="AX236" s="593" t="str">
        <f>IF(O236="","",IF(O236&gt;9,AV236,AT236))</f>
        <v/>
      </c>
      <c r="AY236" s="590" t="str">
        <f>IF(O236="","","-")</f>
        <v/>
      </c>
      <c r="AZ236" s="591" t="str">
        <f>IF(O236="","",IF(O236&lt;-9,AU236,AW236))</f>
        <v/>
      </c>
      <c r="BA236" s="111" t="e">
        <f>IF(P236=1000,11,IF(P236=-1000,0,IF(P236&gt;9,(P236+2),IF(P236&lt;0,(-P236),"0"))))</f>
        <v>#VALUE!</v>
      </c>
      <c r="BB236" s="589" t="str">
        <f>IF(P236=1000,0,IF(P236=-1000,11,IF(P236&lt;-9,-(P236-2),IF(P236&gt;0,(P236),"0"))))</f>
        <v/>
      </c>
      <c r="BC236" s="589">
        <f>IF(P236=1000,11,IF(P236=-1000,0,IF(P236&gt;0,11,IF(P236&lt;0,(-P236),"0"))))</f>
        <v>11</v>
      </c>
      <c r="BD236" s="589" t="str">
        <f>IF(P236=1000,0,IF(P236=-1000,11,IF(P236&lt;0,11,IF(P236&gt;0,(P236),"0"))))</f>
        <v/>
      </c>
      <c r="BE236" s="593" t="str">
        <f>IF(P236="","",IF(P236&gt;9,BA236,BC236))</f>
        <v/>
      </c>
      <c r="BF236" s="590" t="str">
        <f>IF(P236="","","-")</f>
        <v/>
      </c>
      <c r="BG236" s="591" t="str">
        <f>IF(P236="","",IF(P236&lt;-9,BB236,BD236))</f>
        <v/>
      </c>
      <c r="BH236" s="111" t="e">
        <f>IF(Q236=1000,11,IF(Q236=-1000,0,IF(Q236&gt;9,(Q236+2),IF(Q236&lt;0,(-Q236),"0"))))</f>
        <v>#VALUE!</v>
      </c>
      <c r="BI236" s="589" t="str">
        <f>IF(Q236=1000,0,IF(Q236=-1000,11,IF(Q236&lt;-9,-(Q236-2),IF(Q236&gt;0,(Q236),"0"))))</f>
        <v/>
      </c>
      <c r="BJ236" s="589">
        <f>IF(Q236=1000,11,IF(Q236=-1000,0,IF(Q236&gt;0,11,IF(Q236&lt;0,(-Q236),"0"))))</f>
        <v>11</v>
      </c>
      <c r="BK236" s="589" t="str">
        <f>IF(Q236=1000,0,IF(Q236=-1000,11,IF(Q236&lt;0,11,IF(Q236&gt;0,(Q236),"0"))))</f>
        <v/>
      </c>
      <c r="BL236" s="593" t="str">
        <f>IF(Q236="","",IF(Q236&gt;9,BH236,BJ236))</f>
        <v/>
      </c>
      <c r="BM236" s="590" t="str">
        <f>IF(Q236="","","-")</f>
        <v/>
      </c>
      <c r="BN236" s="591" t="str">
        <f>IF(Q236="","",IF(Q236&lt;-9,BI236,BK236))</f>
        <v/>
      </c>
      <c r="BO236" s="589" t="e">
        <f>IF(R236=1000,11,IF(R236=-1000,0,IF(R236&gt;9,(R236+2),IF(R236&lt;0,(-R236),"0"))))</f>
        <v>#VALUE!</v>
      </c>
      <c r="BP236" s="589" t="str">
        <f>IF(R236=1000,0,IF(R236=-1000,11,IF(R236&lt;-9,-(R236-2),IF(R236&gt;0,(R236),"0"))))</f>
        <v/>
      </c>
      <c r="BQ236" s="589">
        <f>IF(R236=1000,11,IF(R236=-1000,0,IF(R236&gt;0,11,IF(R236&lt;0,(-R236),"0"))))</f>
        <v>11</v>
      </c>
      <c r="BR236" s="589" t="str">
        <f>IF(R236=1000,0,IF(R236=-1000,11,IF(R236&lt;0,11,IF(R236&gt;0,(R236),"0"))))</f>
        <v/>
      </c>
      <c r="BS236" s="593" t="str">
        <f>IF(R236="","",IF(R236&gt;9,BO236,BQ236))</f>
        <v/>
      </c>
      <c r="BT236" s="590" t="str">
        <f>IF(R236="","","-")</f>
        <v/>
      </c>
      <c r="BU236" s="591" t="str">
        <f>IF(R236="","",IF(R236&lt;-9,BP236,BR236))</f>
        <v/>
      </c>
      <c r="BV236" s="589" t="e">
        <f>IF(S236=1000,11,IF(S236=-1000,0,IF(S236&gt;9,(S236+2),IF(S236&lt;0,(-S236),"0"))))</f>
        <v>#VALUE!</v>
      </c>
      <c r="BW236" s="589" t="str">
        <f>IF(S236=1000,0,IF(S236=-1000,11,IF(S236&lt;-9,-(S236-2),IF(S236&gt;0,(S236),"0"))))</f>
        <v/>
      </c>
      <c r="BX236" s="589">
        <f>IF(S236=1000,11,IF(S236=-1000,0,IF(S236&gt;0,11,IF(S236&lt;0,(-S236),"0"))))</f>
        <v>11</v>
      </c>
      <c r="BY236" s="113" t="str">
        <f>IF(S236=1000,0,IF(S236=-1000,11,IF(S236&lt;0,11,IF(S236&gt;0,(S236),"0"))))</f>
        <v/>
      </c>
      <c r="BZ236" s="593" t="str">
        <f>IF(S236="","",IF(S236&gt;9,BV236,BX236))</f>
        <v/>
      </c>
      <c r="CA236" s="590" t="str">
        <f>IF(S236="","","-")</f>
        <v/>
      </c>
      <c r="CB236" s="591" t="str">
        <f>IF(S236="","",IF(S236&lt;-9,BW236,BY236))</f>
        <v/>
      </c>
      <c r="CC236" s="596" t="str">
        <f>IF(O236="","",SUM(T236:X236))</f>
        <v/>
      </c>
      <c r="CD236" s="582" t="str">
        <f>IF(CC236="","","-")</f>
        <v/>
      </c>
      <c r="CE236" s="597" t="str">
        <f>IF(O236="","",SUM(Y236:AC236))</f>
        <v/>
      </c>
      <c r="CP236" s="32"/>
      <c r="CQ236" s="32"/>
    </row>
    <row r="237" spans="1:95" s="31" customFormat="1" ht="15" customHeight="1" thickBot="1" x14ac:dyDescent="0.25">
      <c r="A237" s="99" t="str">
        <f>IF(A232="","",A233)</f>
        <v/>
      </c>
      <c r="B237" s="99" t="str">
        <f>IF(B232="","",B232)</f>
        <v/>
      </c>
      <c r="C237" s="114">
        <v>5</v>
      </c>
      <c r="D237" s="115" t="str">
        <f>IF(A237="","",VLOOKUP(A237,СписокКМ!D:I,2,FALSE))</f>
        <v/>
      </c>
      <c r="E237" s="116"/>
      <c r="F237" s="117" t="str">
        <f>IF(B237="","",VLOOKUP(B237,СписокКМ!D:I,2,FALSE))</f>
        <v/>
      </c>
      <c r="G237" s="118"/>
      <c r="H237" s="119"/>
      <c r="I237" s="120"/>
      <c r="J237" s="120"/>
      <c r="K237" s="120"/>
      <c r="L237" s="121"/>
      <c r="M237" s="121"/>
      <c r="N237" s="122"/>
      <c r="O237" s="123" t="str">
        <f>IF(I237="","",IF(I237="0",1000,IF(I237="-0",-1000,I237*1)))</f>
        <v/>
      </c>
      <c r="P237" s="123" t="str">
        <f t="shared" si="150"/>
        <v/>
      </c>
      <c r="Q237" s="123" t="str">
        <f t="shared" si="150"/>
        <v/>
      </c>
      <c r="R237" s="123" t="str">
        <f t="shared" si="150"/>
        <v/>
      </c>
      <c r="S237" s="124" t="str">
        <f t="shared" si="150"/>
        <v/>
      </c>
      <c r="T237" s="125" t="str">
        <f t="shared" si="151"/>
        <v/>
      </c>
      <c r="U237" s="126" t="str">
        <f t="shared" si="151"/>
        <v/>
      </c>
      <c r="V237" s="126" t="str">
        <f t="shared" si="151"/>
        <v/>
      </c>
      <c r="W237" s="126" t="str">
        <f t="shared" si="151"/>
        <v/>
      </c>
      <c r="X237" s="126" t="str">
        <f t="shared" si="151"/>
        <v/>
      </c>
      <c r="Y237" s="127" t="str">
        <f t="shared" si="152"/>
        <v/>
      </c>
      <c r="Z237" s="127" t="str">
        <f t="shared" si="152"/>
        <v/>
      </c>
      <c r="AA237" s="127" t="str">
        <f t="shared" si="152"/>
        <v/>
      </c>
      <c r="AB237" s="127" t="str">
        <f t="shared" si="152"/>
        <v/>
      </c>
      <c r="AC237" s="127" t="str">
        <f t="shared" si="152"/>
        <v/>
      </c>
      <c r="AD237" s="128" t="str">
        <f>IF(CC237="","",IF(CC237&gt;CE237,1,-1))</f>
        <v/>
      </c>
      <c r="AE237" s="128" t="str">
        <f>IF(CC237="","",IF(CC237&lt;CE237,1,-1))</f>
        <v/>
      </c>
      <c r="AF237" s="129">
        <f>IF(CC237&gt;CE237,1,0)</f>
        <v>0</v>
      </c>
      <c r="AG237" s="130">
        <f>IF(CE237&gt;CC237,1,0)</f>
        <v>0</v>
      </c>
      <c r="AH237" s="131" t="str">
        <f>IF(O237="","",AX237*1)</f>
        <v/>
      </c>
      <c r="AI237" s="132" t="str">
        <f>IF(P237="","",BE237*1)</f>
        <v/>
      </c>
      <c r="AJ237" s="132" t="str">
        <f>IF(Q237="","",BL237*1)</f>
        <v/>
      </c>
      <c r="AK237" s="132" t="str">
        <f>IF(R237="","",BS237*1)</f>
        <v/>
      </c>
      <c r="AL237" s="132" t="str">
        <f>IF(S237="","",BZ237*1)</f>
        <v/>
      </c>
      <c r="AM237" s="133" t="str">
        <f>IF(O237="","",AZ237*1)</f>
        <v/>
      </c>
      <c r="AN237" s="133" t="str">
        <f>IF(P237="","",BG237*1)</f>
        <v/>
      </c>
      <c r="AO237" s="133" t="str">
        <f>IF(Q237="","",BN237*1)</f>
        <v/>
      </c>
      <c r="AP237" s="133" t="str">
        <f>IF(R237="","",BU237*1)</f>
        <v/>
      </c>
      <c r="AQ237" s="133" t="str">
        <f>IF(S237="","",CB237*1)</f>
        <v/>
      </c>
      <c r="AR237" s="134">
        <f>SUM(AH237:AL237)</f>
        <v>0</v>
      </c>
      <c r="AS237" s="135">
        <f>SUM(AM237:AQ237)</f>
        <v>0</v>
      </c>
      <c r="AT237" s="136">
        <f>IF(O237=1000,11,IF(O237=-1000,0,IF(O237&gt;0,11,IF(O237&lt;0,(-O237),"0"))))</f>
        <v>11</v>
      </c>
      <c r="AU237" s="137" t="str">
        <f>IF(O237=1000,0,IF(O237=-1000,11,IF(O237&lt;-9,-(O237-2),IF(O237&gt;0,(O237),"0"))))</f>
        <v/>
      </c>
      <c r="AV237" s="136" t="e">
        <f>IF(O237=1000,11,IF(O237=-1000,0,IF(O237&gt;9,(O237+2),IF(O237&lt;0,(-O237),"0"))))</f>
        <v>#VALUE!</v>
      </c>
      <c r="AW237" s="137" t="str">
        <f>IF(O237=1000,0,IF(O237=-1000,11,IF(O237&lt;0,11,IF(O237&gt;0,(O237),"0"))))</f>
        <v/>
      </c>
      <c r="AX237" s="138" t="str">
        <f>IF(O237="","",IF(O237&gt;9,AV237,AT237))</f>
        <v/>
      </c>
      <c r="AY237" s="139" t="str">
        <f>IF(O237="","","-")</f>
        <v/>
      </c>
      <c r="AZ237" s="140" t="str">
        <f>IF(O237="","",IF(O237&lt;-9,AU237,AW237))</f>
        <v/>
      </c>
      <c r="BA237" s="136" t="e">
        <f>IF(P237=1000,11,IF(P237=-1000,0,IF(P237&gt;9,(P237+2),IF(P237&lt;0,(-P237),"0"))))</f>
        <v>#VALUE!</v>
      </c>
      <c r="BB237" s="137" t="str">
        <f>IF(P237=1000,0,IF(P237=-1000,11,IF(P237&lt;-9,-(P237-2),IF(P237&gt;0,(P237),"0"))))</f>
        <v/>
      </c>
      <c r="BC237" s="137">
        <f>IF(P237=1000,11,IF(P237=-1000,0,IF(P237&gt;0,11,IF(P237&lt;0,(-P237),"0"))))</f>
        <v>11</v>
      </c>
      <c r="BD237" s="137" t="str">
        <f>IF(P237=1000,0,IF(P237=-1000,11,IF(P237&lt;0,11,IF(P237&gt;0,(P237),"0"))))</f>
        <v/>
      </c>
      <c r="BE237" s="138" t="str">
        <f>IF(P237="","",IF(P237&gt;9,BA237,BC237))</f>
        <v/>
      </c>
      <c r="BF237" s="139" t="str">
        <f>IF(P237="","","-")</f>
        <v/>
      </c>
      <c r="BG237" s="140" t="str">
        <f>IF(P237="","",IF(P237&lt;-9,BB237,BD237))</f>
        <v/>
      </c>
      <c r="BH237" s="136" t="e">
        <f>IF(Q237=1000,11,IF(Q237=-1000,0,IF(Q237&gt;9,(Q237+2),IF(Q237&lt;0,(-Q237),"0"))))</f>
        <v>#VALUE!</v>
      </c>
      <c r="BI237" s="137" t="str">
        <f>IF(Q237=1000,0,IF(Q237=-1000,11,IF(Q237&lt;-9,-(Q237-2),IF(Q237&gt;0,(Q237),"0"))))</f>
        <v/>
      </c>
      <c r="BJ237" s="137">
        <f>IF(Q237=1000,11,IF(Q237=-1000,0,IF(Q237&gt;0,11,IF(Q237&lt;0,(-Q237),"0"))))</f>
        <v>11</v>
      </c>
      <c r="BK237" s="137" t="str">
        <f>IF(Q237=1000,0,IF(Q237=-1000,11,IF(Q237&lt;0,11,IF(Q237&gt;0,(Q237),"0"))))</f>
        <v/>
      </c>
      <c r="BL237" s="138" t="str">
        <f>IF(Q237="","",IF(Q237&gt;9,BH237,BJ237))</f>
        <v/>
      </c>
      <c r="BM237" s="139" t="str">
        <f>IF(Q237="","","-")</f>
        <v/>
      </c>
      <c r="BN237" s="140" t="str">
        <f>IF(Q237="","",IF(Q237&lt;-9,BI237,BK237))</f>
        <v/>
      </c>
      <c r="BO237" s="137" t="e">
        <f>IF(R237=1000,11,IF(R237=-1000,0,IF(R237&gt;9,(R237+2),IF(R237&lt;0,(-R237),"0"))))</f>
        <v>#VALUE!</v>
      </c>
      <c r="BP237" s="137" t="str">
        <f>IF(R237=1000,0,IF(R237=-1000,11,IF(R237&lt;-9,-(R237-2),IF(R237&gt;0,(R237),"0"))))</f>
        <v/>
      </c>
      <c r="BQ237" s="137">
        <f>IF(R237=1000,11,IF(R237=-1000,0,IF(R237&gt;0,11,IF(R237&lt;0,(-R237),"0"))))</f>
        <v>11</v>
      </c>
      <c r="BR237" s="137" t="str">
        <f>IF(R237=1000,0,IF(R237=-1000,11,IF(R237&lt;0,11,IF(R237&gt;0,(R237),"0"))))</f>
        <v/>
      </c>
      <c r="BS237" s="138" t="str">
        <f>IF(R237="","",IF(R237&gt;9,BO237,BQ237))</f>
        <v/>
      </c>
      <c r="BT237" s="139" t="str">
        <f>IF(R237="","","-")</f>
        <v/>
      </c>
      <c r="BU237" s="140" t="str">
        <f>IF(R237="","",IF(R237&lt;-9,BP237,BR237))</f>
        <v/>
      </c>
      <c r="BV237" s="137" t="e">
        <f>IF(S237=1000,11,IF(S237=-1000,0,IF(S237&gt;9,(S237+2),IF(S237&lt;0,(-S237),"0"))))</f>
        <v>#VALUE!</v>
      </c>
      <c r="BW237" s="137" t="str">
        <f>IF(S237=1000,0,IF(S237=-1000,11,IF(S237&lt;-9,-(S237-2),IF(S237&gt;0,(S237),"0"))))</f>
        <v/>
      </c>
      <c r="BX237" s="137">
        <f>IF(S237=1000,11,IF(S237=-1000,0,IF(S237&gt;0,11,IF(S237&lt;0,(-S237),"0"))))</f>
        <v>11</v>
      </c>
      <c r="BY237" s="141" t="str">
        <f>IF(S237=1000,0,IF(S237=-1000,11,IF(S237&lt;0,11,IF(S237&gt;0,(S237),"0"))))</f>
        <v/>
      </c>
      <c r="BZ237" s="138" t="str">
        <f>IF(S237="","",IF(S237&gt;9,BV237,BX237))</f>
        <v/>
      </c>
      <c r="CA237" s="139" t="str">
        <f>IF(S237="","","-")</f>
        <v/>
      </c>
      <c r="CB237" s="140" t="str">
        <f>IF(S237="","",IF(S237&lt;-9,BW237,BY237))</f>
        <v/>
      </c>
      <c r="CC237" s="142" t="str">
        <f>IF(O237="","",SUM(T237:X237))</f>
        <v/>
      </c>
      <c r="CD237" s="143" t="str">
        <f>IF(CC237="","","-")</f>
        <v/>
      </c>
      <c r="CE237" s="144" t="str">
        <f>IF(O237="","",SUM(Y237:AC237))</f>
        <v/>
      </c>
      <c r="CP237" s="32"/>
      <c r="CQ237" s="32"/>
    </row>
    <row r="238" spans="1:95" s="31" customFormat="1" ht="15" customHeight="1" thickBot="1" x14ac:dyDescent="0.25">
      <c r="A238" s="145"/>
      <c r="B238" s="145"/>
      <c r="C238" s="145"/>
      <c r="D238" s="146"/>
      <c r="E238" s="147"/>
      <c r="F238" s="148"/>
      <c r="G238" s="149"/>
      <c r="H238" s="150"/>
      <c r="I238" s="151"/>
      <c r="J238" s="151"/>
      <c r="K238" s="151"/>
      <c r="L238" s="151"/>
      <c r="M238" s="151"/>
      <c r="N238" s="150"/>
      <c r="O238" s="152"/>
      <c r="P238" s="152"/>
      <c r="Q238" s="152"/>
      <c r="R238" s="152"/>
      <c r="S238" s="152"/>
      <c r="T238" s="153"/>
      <c r="U238" s="153"/>
      <c r="V238" s="153"/>
      <c r="W238" s="153"/>
      <c r="X238" s="153"/>
      <c r="Y238" s="154"/>
      <c r="Z238" s="154"/>
      <c r="AA238" s="154"/>
      <c r="AB238" s="154"/>
      <c r="AC238" s="154"/>
      <c r="AD238" s="155"/>
      <c r="AE238" s="155"/>
      <c r="AF238" s="156"/>
      <c r="AG238" s="156"/>
      <c r="AH238" s="157"/>
      <c r="AI238" s="157"/>
      <c r="AJ238" s="157"/>
      <c r="AK238" s="157"/>
      <c r="AL238" s="157"/>
      <c r="AM238" s="158"/>
      <c r="AN238" s="158"/>
      <c r="AO238" s="158"/>
      <c r="AP238" s="158"/>
      <c r="AQ238" s="158"/>
      <c r="AR238" s="159"/>
      <c r="AS238" s="159"/>
      <c r="AT238" s="160"/>
      <c r="AU238" s="160"/>
      <c r="AV238" s="160"/>
      <c r="AW238" s="160"/>
      <c r="AX238" s="161"/>
      <c r="AY238" s="161"/>
      <c r="AZ238" s="161"/>
      <c r="BA238" s="160"/>
      <c r="BB238" s="160"/>
      <c r="BC238" s="160"/>
      <c r="BD238" s="160"/>
      <c r="BE238" s="161"/>
      <c r="BF238" s="161"/>
      <c r="BG238" s="161"/>
      <c r="BH238" s="160"/>
      <c r="BI238" s="160"/>
      <c r="BJ238" s="160"/>
      <c r="BK238" s="160"/>
      <c r="BL238" s="161"/>
      <c r="BM238" s="161"/>
      <c r="BN238" s="161"/>
      <c r="BO238" s="160"/>
      <c r="BP238" s="160"/>
      <c r="BQ238" s="160"/>
      <c r="BR238" s="160"/>
      <c r="BS238" s="161"/>
      <c r="BT238" s="161"/>
      <c r="BU238" s="161"/>
      <c r="BV238" s="160"/>
      <c r="BW238" s="160"/>
      <c r="BX238" s="160"/>
      <c r="BY238" s="160"/>
      <c r="BZ238" s="161"/>
      <c r="CA238" s="161"/>
      <c r="CB238" s="161"/>
      <c r="CC238" s="162"/>
      <c r="CD238" s="163"/>
      <c r="CE238" s="164"/>
      <c r="CP238" s="32"/>
      <c r="CQ238" s="32"/>
    </row>
    <row r="239" spans="1:95" s="31" customFormat="1" ht="31.5" customHeight="1" thickBot="1" x14ac:dyDescent="0.25">
      <c r="A239" s="34"/>
      <c r="B239" s="35"/>
      <c r="C239" s="1225">
        <f>1+C230</f>
        <v>27</v>
      </c>
      <c r="D239" s="1227" t="str">
        <f>IF(A239="","",VLOOKUP(A239,СписокКМ!$A$186:$D$248,3,FALSE))</f>
        <v/>
      </c>
      <c r="E239" s="1228" t="str">
        <f>IF(B239="","",VLOOKUP(B239,СписокКМ!E:J,2,FALSE))</f>
        <v/>
      </c>
      <c r="F239" s="1231" t="str">
        <f>IF(B239="","",VLOOKUP(B239,СписокКМ!$A$186:$D$248,3,FALSE))</f>
        <v/>
      </c>
      <c r="G239" s="1232" t="str">
        <f>IF(D239="","",VLOOKUP(D239,СписокКМ!G:L,2,FALSE))</f>
        <v/>
      </c>
      <c r="H239" s="36"/>
      <c r="I239" s="1235" t="s">
        <v>7</v>
      </c>
      <c r="J239" s="1235"/>
      <c r="K239" s="1235"/>
      <c r="L239" s="1235"/>
      <c r="M239" s="1235"/>
      <c r="N239" s="37"/>
      <c r="O239" s="1237"/>
      <c r="P239" s="1238"/>
      <c r="Q239" s="1238"/>
      <c r="R239" s="1238"/>
      <c r="S239" s="1238"/>
      <c r="T239" s="38" t="str">
        <f>IF(A239="","",VLOOKUP(A239,'[60]Протокол команд'!A:K,8,FALSE))</f>
        <v/>
      </c>
      <c r="U239" s="39" t="e">
        <f>T239*5-4</f>
        <v>#VALUE!</v>
      </c>
      <c r="V239" s="39" t="e">
        <f>T239*5</f>
        <v>#VALUE!</v>
      </c>
      <c r="W239" s="39" t="e">
        <f>CONCATENATE(U239,"-",V239)</f>
        <v>#VALUE!</v>
      </c>
      <c r="X239" s="39" t="str">
        <f>IF(A239="","",VLOOKUP(A239,'[60]Протокол команд'!A:K,10,FALSE))</f>
        <v/>
      </c>
      <c r="Y239" s="39" t="e">
        <f>X239*5-4</f>
        <v>#VALUE!</v>
      </c>
      <c r="Z239" s="39" t="e">
        <f>X239*5</f>
        <v>#VALUE!</v>
      </c>
      <c r="AA239" s="39" t="e">
        <f>CONCATENATE(Y239,"-",Z239)</f>
        <v>#VALUE!</v>
      </c>
      <c r="AB239" s="1241" t="str">
        <f>IF(O241="","",SUM(AF241:AF246))</f>
        <v/>
      </c>
      <c r="AC239" s="1242"/>
      <c r="AD239" s="1243"/>
      <c r="AE239" s="1242" t="str">
        <f>IF(O241="","",SUM(AG241:AG246))</f>
        <v/>
      </c>
      <c r="AF239" s="1242"/>
      <c r="AG239" s="1264"/>
      <c r="AH239" s="1241">
        <f>SUM(CC241:CC246)</f>
        <v>0</v>
      </c>
      <c r="AI239" s="1242"/>
      <c r="AJ239" s="1243"/>
      <c r="AK239" s="1242">
        <f>SUM(CE241:CE246)</f>
        <v>0</v>
      </c>
      <c r="AL239" s="1242"/>
      <c r="AM239" s="1264"/>
      <c r="AN239" s="1265">
        <f>SUM(AR241:AR246)</f>
        <v>0</v>
      </c>
      <c r="AO239" s="1266"/>
      <c r="AP239" s="1267"/>
      <c r="AQ239" s="1266">
        <f>SUM(AS241:AS246)</f>
        <v>0</v>
      </c>
      <c r="AR239" s="1266"/>
      <c r="AS239" s="1268"/>
      <c r="AT239" s="1314" t="str">
        <f>IF(A239="","",VLOOKUP(A239,'[60]Протокол команд'!A:Z,14,FALSE))</f>
        <v/>
      </c>
      <c r="AU239" s="1315"/>
      <c r="AV239" s="1315"/>
      <c r="AW239" s="1315"/>
      <c r="AX239" s="1315"/>
      <c r="AY239" s="1315"/>
      <c r="AZ239" s="1315"/>
      <c r="BA239" s="1315"/>
      <c r="BB239" s="1315"/>
      <c r="BC239" s="1315"/>
      <c r="BD239" s="1315"/>
      <c r="BE239" s="1315"/>
      <c r="BF239" s="1315"/>
      <c r="BG239" s="1315"/>
      <c r="BH239" s="1315"/>
      <c r="BI239" s="1315"/>
      <c r="BJ239" s="1315"/>
      <c r="BK239" s="1315"/>
      <c r="BL239" s="1315"/>
      <c r="BM239" s="1315"/>
      <c r="BN239" s="1315"/>
      <c r="BO239" s="1315"/>
      <c r="BP239" s="1315"/>
      <c r="BQ239" s="1315"/>
      <c r="BR239" s="1315"/>
      <c r="BS239" s="1315"/>
      <c r="BT239" s="1315"/>
      <c r="BU239" s="1315"/>
      <c r="BV239" s="1315"/>
      <c r="BW239" s="1315"/>
      <c r="BX239" s="1315"/>
      <c r="BY239" s="1315"/>
      <c r="BZ239" s="1315"/>
      <c r="CA239" s="1315"/>
      <c r="CB239" s="1316"/>
      <c r="CC239" s="1254" t="str">
        <f>IF(O241="","",SUM(AF241:AF246))</f>
        <v/>
      </c>
      <c r="CD239" s="1256" t="str">
        <f>IF(CC239="","","-")</f>
        <v/>
      </c>
      <c r="CE239" s="1258" t="str">
        <f>IF(O241="","",SUM(AG241:AG246))</f>
        <v/>
      </c>
      <c r="CP239" s="32"/>
      <c r="CQ239" s="32"/>
    </row>
    <row r="240" spans="1:95" s="31" customFormat="1" ht="13.5" customHeight="1" x14ac:dyDescent="0.2">
      <c r="A240" s="40"/>
      <c r="B240" s="40"/>
      <c r="C240" s="1226"/>
      <c r="D240" s="1229" t="str">
        <f>IF(A240="","",VLOOKUP(A240,СписокКМ!D:I,2,FALSE))</f>
        <v/>
      </c>
      <c r="E240" s="1230" t="str">
        <f>IF(B240="","",VLOOKUP(B240,СписокКМ!E:J,2,FALSE))</f>
        <v/>
      </c>
      <c r="F240" s="1233" t="str">
        <f>IF(C240="","",VLOOKUP(C240,СписокКМ!F:K,2,FALSE))</f>
        <v/>
      </c>
      <c r="G240" s="1234" t="str">
        <f>IF(D240="","",VLOOKUP(D240,СписокКМ!G:L,2,FALSE))</f>
        <v/>
      </c>
      <c r="H240" s="41"/>
      <c r="I240" s="1236"/>
      <c r="J240" s="1236"/>
      <c r="K240" s="1236"/>
      <c r="L240" s="1236"/>
      <c r="M240" s="1236"/>
      <c r="N240" s="42"/>
      <c r="O240" s="1239"/>
      <c r="P240" s="1240"/>
      <c r="Q240" s="1240"/>
      <c r="R240" s="1240"/>
      <c r="S240" s="1240"/>
      <c r="T240" s="1260" t="s">
        <v>8</v>
      </c>
      <c r="U240" s="1261"/>
      <c r="V240" s="1261"/>
      <c r="W240" s="1261"/>
      <c r="X240" s="1261"/>
      <c r="Y240" s="1261"/>
      <c r="Z240" s="1261"/>
      <c r="AA240" s="1261"/>
      <c r="AB240" s="1261"/>
      <c r="AC240" s="1261"/>
      <c r="AD240" s="1261"/>
      <c r="AE240" s="1261"/>
      <c r="AF240" s="1261"/>
      <c r="AG240" s="1262"/>
      <c r="AH240" s="1261" t="s">
        <v>9</v>
      </c>
      <c r="AI240" s="1261"/>
      <c r="AJ240" s="1261"/>
      <c r="AK240" s="1261"/>
      <c r="AL240" s="1261"/>
      <c r="AM240" s="1261"/>
      <c r="AN240" s="1261"/>
      <c r="AO240" s="1261"/>
      <c r="AP240" s="1261"/>
      <c r="AQ240" s="1261"/>
      <c r="AR240" s="1261"/>
      <c r="AS240" s="1262"/>
      <c r="AT240" s="1263" t="s">
        <v>10</v>
      </c>
      <c r="AU240" s="1263"/>
      <c r="AV240" s="1263"/>
      <c r="AW240" s="1263"/>
      <c r="AX240" s="1263"/>
      <c r="AY240" s="1263"/>
      <c r="AZ240" s="1263"/>
      <c r="BA240" s="1263" t="s">
        <v>11</v>
      </c>
      <c r="BB240" s="1263"/>
      <c r="BC240" s="1263"/>
      <c r="BD240" s="1263"/>
      <c r="BE240" s="1263"/>
      <c r="BF240" s="1263"/>
      <c r="BG240" s="1263"/>
      <c r="BH240" s="1263" t="s">
        <v>12</v>
      </c>
      <c r="BI240" s="1263"/>
      <c r="BJ240" s="1263"/>
      <c r="BK240" s="1263"/>
      <c r="BL240" s="1263"/>
      <c r="BM240" s="1263"/>
      <c r="BN240" s="1263"/>
      <c r="BO240" s="1263" t="s">
        <v>13</v>
      </c>
      <c r="BP240" s="1263"/>
      <c r="BQ240" s="1263"/>
      <c r="BR240" s="1263"/>
      <c r="BS240" s="1263"/>
      <c r="BT240" s="1263"/>
      <c r="BU240" s="1263"/>
      <c r="BV240" s="1263" t="s">
        <v>14</v>
      </c>
      <c r="BW240" s="1263"/>
      <c r="BX240" s="1263"/>
      <c r="BY240" s="1263"/>
      <c r="BZ240" s="1263"/>
      <c r="CA240" s="1263"/>
      <c r="CB240" s="1263"/>
      <c r="CC240" s="1255"/>
      <c r="CD240" s="1257"/>
      <c r="CE240" s="1259"/>
      <c r="CP240" s="32"/>
      <c r="CQ240" s="32"/>
    </row>
    <row r="241" spans="1:95" s="31" customFormat="1" ht="15" customHeight="1" x14ac:dyDescent="0.2">
      <c r="A241" s="43"/>
      <c r="B241" s="44"/>
      <c r="C241" s="580">
        <v>1</v>
      </c>
      <c r="D241" s="46" t="str">
        <f>IF(A241="","",VLOOKUP(A241,СписокКМ!D:I,2,FALSE))</f>
        <v/>
      </c>
      <c r="E241" s="47"/>
      <c r="F241" s="48" t="str">
        <f>IF(B241="","",VLOOKUP(B241,СписокКМ!D:I,2,FALSE))</f>
        <v/>
      </c>
      <c r="G241" s="49"/>
      <c r="H241" s="50"/>
      <c r="I241" s="51"/>
      <c r="J241" s="51"/>
      <c r="K241" s="51"/>
      <c r="L241" s="51"/>
      <c r="M241" s="51"/>
      <c r="N241" s="52"/>
      <c r="O241" s="53" t="str">
        <f>IF(I241="","",IF(I241="0",1000,IF(I241="-0",-1000,I241*1)))</f>
        <v/>
      </c>
      <c r="P241" s="53" t="str">
        <f t="shared" ref="P241:S242" si="153">IF(J241="","",IF(J241="0",1000,IF(J241="-0",-1000,J241*1)))</f>
        <v/>
      </c>
      <c r="Q241" s="53" t="str">
        <f t="shared" si="153"/>
        <v/>
      </c>
      <c r="R241" s="53" t="str">
        <f t="shared" si="153"/>
        <v/>
      </c>
      <c r="S241" s="54" t="str">
        <f t="shared" si="153"/>
        <v/>
      </c>
      <c r="T241" s="55" t="str">
        <f t="shared" ref="T241:X242" si="154">IF(O241="","",IF(O241&gt;0,1,0))</f>
        <v/>
      </c>
      <c r="U241" s="56" t="str">
        <f t="shared" si="154"/>
        <v/>
      </c>
      <c r="V241" s="56" t="str">
        <f t="shared" si="154"/>
        <v/>
      </c>
      <c r="W241" s="56" t="str">
        <f t="shared" si="154"/>
        <v/>
      </c>
      <c r="X241" s="56" t="str">
        <f t="shared" si="154"/>
        <v/>
      </c>
      <c r="Y241" s="57" t="str">
        <f t="shared" ref="Y241:AC242" si="155">IF(O241="","",IF(O241&lt;0,1,0))</f>
        <v/>
      </c>
      <c r="Z241" s="57" t="str">
        <f t="shared" si="155"/>
        <v/>
      </c>
      <c r="AA241" s="57" t="str">
        <f t="shared" si="155"/>
        <v/>
      </c>
      <c r="AB241" s="57" t="str">
        <f t="shared" si="155"/>
        <v/>
      </c>
      <c r="AC241" s="57" t="str">
        <f t="shared" si="155"/>
        <v/>
      </c>
      <c r="AD241" s="58" t="str">
        <f>IF(CC241="","",IF(CC241&gt;CE241,1,-1))</f>
        <v/>
      </c>
      <c r="AE241" s="58" t="str">
        <f>IF(CC241="","",IF(CC241&lt;CE241,1,-1))</f>
        <v/>
      </c>
      <c r="AF241" s="59">
        <f>IF(CC241&gt;CE241,1,0)</f>
        <v>0</v>
      </c>
      <c r="AG241" s="60">
        <f>IF(CE241&gt;CC241,1,0)</f>
        <v>0</v>
      </c>
      <c r="AH241" s="61" t="str">
        <f>IF(O241="","",AX241*1)</f>
        <v/>
      </c>
      <c r="AI241" s="62" t="str">
        <f>IF(P241="","",BE241*1)</f>
        <v/>
      </c>
      <c r="AJ241" s="62" t="str">
        <f>IF(Q241="","",BL241*1)</f>
        <v/>
      </c>
      <c r="AK241" s="62" t="str">
        <f>IF(R241="","",BS241*1)</f>
        <v/>
      </c>
      <c r="AL241" s="62" t="str">
        <f>IF(S241="","",BZ241*1)</f>
        <v/>
      </c>
      <c r="AM241" s="63" t="str">
        <f>IF(O241="","",AZ241*1)</f>
        <v/>
      </c>
      <c r="AN241" s="63" t="str">
        <f>IF(P241="","",BG241*1)</f>
        <v/>
      </c>
      <c r="AO241" s="63" t="str">
        <f>IF(Q241="","",BN241*1)</f>
        <v/>
      </c>
      <c r="AP241" s="63" t="str">
        <f>IF(R241="","",BU241*1)</f>
        <v/>
      </c>
      <c r="AQ241" s="63" t="str">
        <f>IF(S241="","",CB241*1)</f>
        <v/>
      </c>
      <c r="AR241" s="64">
        <f>SUM(AH241:AL241)</f>
        <v>0</v>
      </c>
      <c r="AS241" s="65">
        <f>SUM(AM241:AQ241)</f>
        <v>0</v>
      </c>
      <c r="AT241" s="66">
        <f>IF(O241=1000,11,IF(O241=-1000,0,IF(O241&gt;0,11,IF(O241&lt;0,(-O241),"0"))))</f>
        <v>11</v>
      </c>
      <c r="AU241" s="67" t="str">
        <f>IF(O241=1000,0,IF(O241=-1000,11,IF(O241&lt;-9,-(O241-2),IF(O241&gt;0,(O241),"0"))))</f>
        <v/>
      </c>
      <c r="AV241" s="66" t="e">
        <f>IF(O241=1000,11,IF(O241=-1000,0,IF(O241&lt;9,11,IF(O241&gt;9,(O241+2),"0"))))</f>
        <v>#VALUE!</v>
      </c>
      <c r="AW241" s="67" t="str">
        <f>IF(O241=1000,0,IF(O241=-1000,11,IF(O241&lt;0,11,IF(O241&gt;0,(O241),"0"))))</f>
        <v/>
      </c>
      <c r="AX241" s="68" t="str">
        <f>IF(O241="","",IF(O241&gt;9,AV241,AT241))</f>
        <v/>
      </c>
      <c r="AY241" s="69" t="str">
        <f>IF(O241="","","-")</f>
        <v/>
      </c>
      <c r="AZ241" s="70" t="str">
        <f>IF(O241="","",IF(O241&lt;-9,AU241,AW241))</f>
        <v/>
      </c>
      <c r="BA241" s="66" t="e">
        <f>IF(P241=1000,11,IF(P241=-1000,0,IF(P241&gt;9,(P241+2),IF(P241&lt;0,(-P241),"0"))))</f>
        <v>#VALUE!</v>
      </c>
      <c r="BB241" s="67" t="str">
        <f>IF(P241=1000,0,IF(P241=-1000,11,IF(P241&lt;-9,-(P241-2),IF(P241&gt;0,(P241),"0"))))</f>
        <v/>
      </c>
      <c r="BC241" s="67">
        <f>IF(P241=1000,11,IF(P241=-1000,0,IF(P241&gt;0,11,IF(P241&lt;0,(-P241),"0"))))</f>
        <v>11</v>
      </c>
      <c r="BD241" s="67" t="str">
        <f>IF(P241=1000,0,IF(P241=-1000,11,IF(P241&lt;0,11,IF(P241&gt;0,(P241),"0"))))</f>
        <v/>
      </c>
      <c r="BE241" s="68" t="str">
        <f>IF(P241="","",IF(P241&gt;9,BA241,BC241))</f>
        <v/>
      </c>
      <c r="BF241" s="69" t="str">
        <f>IF(P241="","","-")</f>
        <v/>
      </c>
      <c r="BG241" s="70" t="str">
        <f>IF(P241="","",IF(P241&lt;-9,BB241,BD241))</f>
        <v/>
      </c>
      <c r="BH241" s="66" t="e">
        <f>IF(Q241=1000,11,IF(Q241=-1000,0,IF(Q241&gt;9,(Q241+2),IF(Q241&lt;0,(-Q241),"0"))))</f>
        <v>#VALUE!</v>
      </c>
      <c r="BI241" s="67" t="str">
        <f>IF(Q241=1000,0,IF(Q241=-1000,11,IF(Q241&lt;-9,-(Q241-2),IF(Q241&gt;0,(Q241),"0"))))</f>
        <v/>
      </c>
      <c r="BJ241" s="67">
        <f>IF(Q241=1000,11,IF(Q241=-1000,0,IF(Q241&gt;0,11,IF(Q241&lt;0,(-Q241),"0"))))</f>
        <v>11</v>
      </c>
      <c r="BK241" s="67" t="str">
        <f>IF(Q241=1000,0,IF(Q241=-1000,11,IF(Q241&lt;0,11,IF(Q241&gt;0,(Q241),"0"))))</f>
        <v/>
      </c>
      <c r="BL241" s="68" t="str">
        <f>IF(Q241="","",IF(Q241&gt;9,BH241,BJ241))</f>
        <v/>
      </c>
      <c r="BM241" s="69" t="str">
        <f>IF(Q241="","","-")</f>
        <v/>
      </c>
      <c r="BN241" s="70" t="str">
        <f>IF(Q241="","",IF(Q241&lt;-9,BI241,BK241))</f>
        <v/>
      </c>
      <c r="BO241" s="67" t="e">
        <f>IF(R241=1000,11,IF(R241=-1000,0,IF(R241&gt;9,(R241+2),IF(R241&lt;0,(-R241),"0"))))</f>
        <v>#VALUE!</v>
      </c>
      <c r="BP241" s="67" t="str">
        <f>IF(R241=1000,0,IF(R241=-1000,11,IF(R241&lt;-9,-(R241-2),IF(R241&gt;0,(R241),"0"))))</f>
        <v/>
      </c>
      <c r="BQ241" s="67">
        <f>IF(R241=1000,11,IF(R241=-1000,0,IF(R241&gt;0,11,IF(R241&lt;0,(-R241),"0"))))</f>
        <v>11</v>
      </c>
      <c r="BR241" s="67" t="str">
        <f>IF(R241=1000,0,IF(R241=-1000,11,IF(R241&lt;0,11,IF(R241&gt;0,(R241),"0"))))</f>
        <v/>
      </c>
      <c r="BS241" s="68" t="str">
        <f>IF(R241="","",IF(R241&gt;9,BO241,BQ241))</f>
        <v/>
      </c>
      <c r="BT241" s="69" t="str">
        <f>IF(R241="","","-")</f>
        <v/>
      </c>
      <c r="BU241" s="70" t="str">
        <f>IF(R241="","",IF(R241&lt;-9,BP241,BR241))</f>
        <v/>
      </c>
      <c r="BV241" s="67" t="e">
        <f>IF(S241=1000,11,IF(S241=-1000,0,IF(S241&gt;9,(S241+2),IF(S241&lt;0,(-S241),"0"))))</f>
        <v>#VALUE!</v>
      </c>
      <c r="BW241" s="67" t="str">
        <f>IF(S241=1000,0,IF(S241=-1000,11,IF(S241&lt;-9,-(S241-2),IF(S241&gt;0,(S241),"0"))))</f>
        <v/>
      </c>
      <c r="BX241" s="67">
        <f>IF(S241=1000,11,IF(S241=-1000,0,IF(S241&gt;0,11,IF(S241&lt;0,(-S241),"0"))))</f>
        <v>11</v>
      </c>
      <c r="BY241" s="71" t="str">
        <f>IF(S241=1000,0,IF(S241=-1000,11,IF(S241&lt;0,11,IF(S241&gt;0,(S241),"0"))))</f>
        <v/>
      </c>
      <c r="BZ241" s="68" t="str">
        <f>IF(S241="","",IF(S241&gt;9,BV241,BX241))</f>
        <v/>
      </c>
      <c r="CA241" s="69" t="str">
        <f>IF(S241="","","-")</f>
        <v/>
      </c>
      <c r="CB241" s="70" t="str">
        <f>IF(S241="","",IF(S241&lt;-9,BW241,BY241))</f>
        <v/>
      </c>
      <c r="CC241" s="72" t="str">
        <f>IF(O241="","",SUM(T241:X241))</f>
        <v/>
      </c>
      <c r="CD241" s="73" t="str">
        <f>IF(CC241="","","-")</f>
        <v/>
      </c>
      <c r="CE241" s="74" t="str">
        <f>IF(O241="","",SUM(Y241:AC241))</f>
        <v/>
      </c>
      <c r="CP241" s="32"/>
      <c r="CQ241" s="32"/>
    </row>
    <row r="242" spans="1:95" s="31" customFormat="1" ht="15" customHeight="1" x14ac:dyDescent="0.2">
      <c r="A242" s="43"/>
      <c r="B242" s="44"/>
      <c r="C242" s="75">
        <v>2</v>
      </c>
      <c r="D242" s="76" t="str">
        <f>IF(A242="","",VLOOKUP(A242,СписокКМ!D:I,2,FALSE))</f>
        <v/>
      </c>
      <c r="E242" s="47"/>
      <c r="F242" s="77" t="str">
        <f>IF(B242="","",VLOOKUP(B242,СписокКМ!D:I,2,FALSE))</f>
        <v/>
      </c>
      <c r="G242" s="49"/>
      <c r="H242" s="41"/>
      <c r="I242" s="581"/>
      <c r="J242" s="581"/>
      <c r="K242" s="581"/>
      <c r="L242" s="581"/>
      <c r="M242" s="51"/>
      <c r="N242" s="42"/>
      <c r="O242" s="79" t="str">
        <f>IF(I242="","",IF(I242="0",1000,IF(I242="-0",-1000,I242*1)))</f>
        <v/>
      </c>
      <c r="P242" s="79" t="str">
        <f t="shared" si="153"/>
        <v/>
      </c>
      <c r="Q242" s="79" t="str">
        <f t="shared" si="153"/>
        <v/>
      </c>
      <c r="R242" s="79" t="str">
        <f t="shared" si="153"/>
        <v/>
      </c>
      <c r="S242" s="80" t="str">
        <f t="shared" si="153"/>
        <v/>
      </c>
      <c r="T242" s="55" t="str">
        <f t="shared" si="154"/>
        <v/>
      </c>
      <c r="U242" s="56" t="str">
        <f t="shared" si="154"/>
        <v/>
      </c>
      <c r="V242" s="56" t="str">
        <f t="shared" si="154"/>
        <v/>
      </c>
      <c r="W242" s="56" t="str">
        <f t="shared" si="154"/>
        <v/>
      </c>
      <c r="X242" s="56" t="str">
        <f t="shared" si="154"/>
        <v/>
      </c>
      <c r="Y242" s="57" t="str">
        <f t="shared" si="155"/>
        <v/>
      </c>
      <c r="Z242" s="57" t="str">
        <f t="shared" si="155"/>
        <v/>
      </c>
      <c r="AA242" s="57" t="str">
        <f t="shared" si="155"/>
        <v/>
      </c>
      <c r="AB242" s="57" t="str">
        <f t="shared" si="155"/>
        <v/>
      </c>
      <c r="AC242" s="57" t="str">
        <f t="shared" si="155"/>
        <v/>
      </c>
      <c r="AD242" s="58" t="str">
        <f>IF(CC242="","",IF(CC242&gt;CE242,1,-1))</f>
        <v/>
      </c>
      <c r="AE242" s="58" t="str">
        <f>IF(CC242="","",IF(CC242&lt;CE242,1,-1))</f>
        <v/>
      </c>
      <c r="AF242" s="59">
        <f>IF(CC242&gt;CE242,1,0)</f>
        <v>0</v>
      </c>
      <c r="AG242" s="60">
        <f>IF(CE242&gt;CC242,1,0)</f>
        <v>0</v>
      </c>
      <c r="AH242" s="81" t="str">
        <f>IF(O242="","",AX242*1)</f>
        <v/>
      </c>
      <c r="AI242" s="584" t="str">
        <f>IF(P242="","",BE242*1)</f>
        <v/>
      </c>
      <c r="AJ242" s="584" t="str">
        <f>IF(Q242="","",BL242*1)</f>
        <v/>
      </c>
      <c r="AK242" s="584" t="str">
        <f>IF(R242="","",BS242*1)</f>
        <v/>
      </c>
      <c r="AL242" s="584" t="str">
        <f>IF(S242="","",BZ242*1)</f>
        <v/>
      </c>
      <c r="AM242" s="594" t="str">
        <f>IF(O242="","",AZ242*1)</f>
        <v/>
      </c>
      <c r="AN242" s="594" t="str">
        <f>IF(P242="","",BG242*1)</f>
        <v/>
      </c>
      <c r="AO242" s="594" t="str">
        <f>IF(Q242="","",BN242*1)</f>
        <v/>
      </c>
      <c r="AP242" s="594" t="str">
        <f>IF(R242="","",BU242*1)</f>
        <v/>
      </c>
      <c r="AQ242" s="594" t="str">
        <f>IF(S242="","",CB242*1)</f>
        <v/>
      </c>
      <c r="AR242" s="64">
        <f>SUM(AH242:AL242)</f>
        <v>0</v>
      </c>
      <c r="AS242" s="65">
        <f>SUM(AM242:AQ242)</f>
        <v>0</v>
      </c>
      <c r="AT242" s="66">
        <f>IF(O242=1000,11,IF(O242=-1000,0,IF(O242&gt;0,11,IF(O242&lt;0,(-O242),"0"))))</f>
        <v>11</v>
      </c>
      <c r="AU242" s="67" t="str">
        <f>IF(O242=1000,0,IF(O242=-1000,11,IF(O242&lt;-9,-(O242-2),IF(O242&gt;0,(O242),"0"))))</f>
        <v/>
      </c>
      <c r="AV242" s="66" t="e">
        <f>IF(O242=1000,11,IF(O242=-1000,0,IF(O242&gt;9,(O242+2),IF(O242&lt;0,(-O242),"0"))))</f>
        <v>#VALUE!</v>
      </c>
      <c r="AW242" s="67" t="str">
        <f>IF(O242=1000,0,IF(O242=-1000,11,IF(O242&lt;0,11,IF(O242&gt;0,(O242),"0"))))</f>
        <v/>
      </c>
      <c r="AX242" s="593" t="str">
        <f>IF(O242="","",IF(O242&gt;9,AV242,AT242))</f>
        <v/>
      </c>
      <c r="AY242" s="590" t="str">
        <f>IF(O242="","","-")</f>
        <v/>
      </c>
      <c r="AZ242" s="591" t="str">
        <f>IF(O242="","",IF(O242&lt;-9,AU242,AW242))</f>
        <v/>
      </c>
      <c r="BA242" s="66" t="e">
        <f>IF(P242=1000,11,IF(P242=-1000,0,IF(P242&gt;9,(P242+2),IF(P242&lt;0,(-P242),"0"))))</f>
        <v>#VALUE!</v>
      </c>
      <c r="BB242" s="67" t="str">
        <f>IF(P242=1000,0,IF(P242=-1000,11,IF(P242&lt;-9,-(P242-2),IF(P242&gt;0,(P242),"0"))))</f>
        <v/>
      </c>
      <c r="BC242" s="67">
        <f>IF(P242=1000,11,IF(P242=-1000,0,IF(P242&gt;0,11,IF(P242&lt;0,(-P242),"0"))))</f>
        <v>11</v>
      </c>
      <c r="BD242" s="67" t="str">
        <f>IF(P242=1000,0,IF(P242=-1000,11,IF(P242&lt;0,11,IF(P242&gt;0,(P242),"0"))))</f>
        <v/>
      </c>
      <c r="BE242" s="593" t="str">
        <f>IF(P242="","",IF(P242&gt;9,BA242,BC242))</f>
        <v/>
      </c>
      <c r="BF242" s="590" t="str">
        <f>IF(P242="","","-")</f>
        <v/>
      </c>
      <c r="BG242" s="591" t="str">
        <f>IF(P242="","",IF(P242&lt;-9,BB242,BD242))</f>
        <v/>
      </c>
      <c r="BH242" s="66" t="e">
        <f>IF(Q242=1000,11,IF(Q242=-1000,0,IF(Q242&gt;9,(Q242+2),IF(Q242&lt;0,(-Q242),"0"))))</f>
        <v>#VALUE!</v>
      </c>
      <c r="BI242" s="67" t="str">
        <f>IF(Q242=1000,0,IF(Q242=-1000,11,IF(Q242&lt;-9,-(Q242-2),IF(Q242&gt;0,(Q242),"0"))))</f>
        <v/>
      </c>
      <c r="BJ242" s="67">
        <f>IF(Q242=1000,11,IF(Q242=-1000,0,IF(Q242&gt;0,11,IF(Q242&lt;0,(-Q242),"0"))))</f>
        <v>11</v>
      </c>
      <c r="BK242" s="67" t="str">
        <f>IF(Q242=1000,0,IF(Q242=-1000,11,IF(Q242&lt;0,11,IF(Q242&gt;0,(Q242),"0"))))</f>
        <v/>
      </c>
      <c r="BL242" s="593" t="str">
        <f>IF(Q242="","",IF(Q242&gt;9,BH242,BJ242))</f>
        <v/>
      </c>
      <c r="BM242" s="590" t="str">
        <f>IF(Q242="","","-")</f>
        <v/>
      </c>
      <c r="BN242" s="591" t="str">
        <f>IF(Q242="","",IF(Q242&lt;-9,BI242,BK242))</f>
        <v/>
      </c>
      <c r="BO242" s="67" t="e">
        <f>IF(R242=1000,11,IF(R242=-1000,0,IF(R242&gt;9,(R242+2),IF(R242&lt;0,(-R242),"0"))))</f>
        <v>#VALUE!</v>
      </c>
      <c r="BP242" s="67" t="str">
        <f>IF(R242=1000,0,IF(R242=-1000,11,IF(R242&lt;-9,-(R242-2),IF(R242&gt;0,(R242),"0"))))</f>
        <v/>
      </c>
      <c r="BQ242" s="67">
        <f>IF(R242=1000,11,IF(R242=-1000,0,IF(R242&gt;0,11,IF(R242&lt;0,(-R242),"0"))))</f>
        <v>11</v>
      </c>
      <c r="BR242" s="67" t="str">
        <f>IF(R242=1000,0,IF(R242=-1000,11,IF(R242&lt;0,11,IF(R242&gt;0,(R242),"0"))))</f>
        <v/>
      </c>
      <c r="BS242" s="593" t="str">
        <f>IF(R242="","",IF(R242&gt;9,BO242,BQ242))</f>
        <v/>
      </c>
      <c r="BT242" s="590" t="str">
        <f>IF(R242="","","-")</f>
        <v/>
      </c>
      <c r="BU242" s="591" t="str">
        <f>IF(R242="","",IF(R242&lt;-9,BP242,BR242))</f>
        <v/>
      </c>
      <c r="BV242" s="67" t="e">
        <f>IF(S242=1000,11,IF(S242=-1000,0,IF(S242&gt;9,(S242+2),IF(S242&lt;0,(-S242),"0"))))</f>
        <v>#VALUE!</v>
      </c>
      <c r="BW242" s="67" t="str">
        <f>IF(S242=1000,0,IF(S242=-1000,11,IF(S242&lt;-9,-(S242-2),IF(S242&gt;0,(S242),"0"))))</f>
        <v/>
      </c>
      <c r="BX242" s="67">
        <f>IF(S242=1000,11,IF(S242=-1000,0,IF(S242&gt;0,11,IF(S242&lt;0,(-S242),"0"))))</f>
        <v>11</v>
      </c>
      <c r="BY242" s="71" t="str">
        <f>IF(S242=1000,0,IF(S242=-1000,11,IF(S242&lt;0,11,IF(S242&gt;0,(S242),"0"))))</f>
        <v/>
      </c>
      <c r="BZ242" s="593" t="str">
        <f>IF(S242="","",IF(S242&gt;9,BV242,BX242))</f>
        <v/>
      </c>
      <c r="CA242" s="590" t="str">
        <f>IF(S242="","","-")</f>
        <v/>
      </c>
      <c r="CB242" s="591" t="str">
        <f>IF(S242="","",IF(S242&lt;-9,BW242,BY242))</f>
        <v/>
      </c>
      <c r="CC242" s="596" t="str">
        <f>IF(O242="","",SUM(T242:X242))</f>
        <v/>
      </c>
      <c r="CD242" s="582" t="str">
        <f>IF(CC242="","","-")</f>
        <v/>
      </c>
      <c r="CE242" s="597" t="str">
        <f>IF(O242="","",SUM(Y242:AC242))</f>
        <v/>
      </c>
      <c r="CP242" s="32"/>
      <c r="CQ242" s="32"/>
    </row>
    <row r="243" spans="1:95" s="31" customFormat="1" ht="15" customHeight="1" x14ac:dyDescent="0.2">
      <c r="A243" s="43"/>
      <c r="B243" s="44"/>
      <c r="C243" s="1250">
        <v>3</v>
      </c>
      <c r="D243" s="76" t="str">
        <f>IF(A243="","",VLOOKUP(A243,СписокКМ!D:I,2,FALSE))</f>
        <v/>
      </c>
      <c r="E243" s="47"/>
      <c r="F243" s="77" t="str">
        <f>IF(B243="","",VLOOKUP(B243,СписокКМ!D:I,2,FALSE))</f>
        <v/>
      </c>
      <c r="G243" s="49"/>
      <c r="H243" s="41"/>
      <c r="I243" s="1252"/>
      <c r="J243" s="1252"/>
      <c r="K243" s="1252"/>
      <c r="L243" s="1252"/>
      <c r="M243" s="1252"/>
      <c r="N243" s="42"/>
      <c r="O243" s="1244" t="str">
        <f>IF(I243="","",IF(I243="0",1000,IF(I243="-0",-1000,I243*1)))</f>
        <v/>
      </c>
      <c r="P243" s="1244" t="str">
        <f>IF(J243="","",IF(J243="0",1000,IF(J243="-0",-1000,J243*1)))</f>
        <v/>
      </c>
      <c r="Q243" s="1244" t="str">
        <f>IF(K243="","",IF(K243="0",1000,IF(K243="-0",-1000,K243*1)))</f>
        <v/>
      </c>
      <c r="R243" s="1244" t="str">
        <f>IF(L244="","",IF(L244="0",1000,IF(L244="-0",-1000,L244*1)))</f>
        <v/>
      </c>
      <c r="S243" s="1246" t="str">
        <f>IF(M244="","",IF(M244="0",1000,IF(M244="-0",-1000,M244*1)))</f>
        <v/>
      </c>
      <c r="T243" s="1248" t="str">
        <f>IF(O243="","",IF(O243&gt;0,1,0))</f>
        <v/>
      </c>
      <c r="U243" s="1284" t="str">
        <f>IF(P243="","",IF(P243&gt;0,1,0))</f>
        <v/>
      </c>
      <c r="V243" s="1284" t="str">
        <f>IF(Q243="","",IF(Q243&gt;0,1,0))</f>
        <v/>
      </c>
      <c r="W243" s="1284" t="str">
        <f>IF(R243="","",IF(R243&gt;0,1,0))</f>
        <v/>
      </c>
      <c r="X243" s="1284" t="str">
        <f>IF(S243="","",IF(S243&gt;0,1,0))</f>
        <v/>
      </c>
      <c r="Y243" s="1278" t="str">
        <f>IF(O243="","",IF(O243&lt;0,1,0))</f>
        <v/>
      </c>
      <c r="Z243" s="1278" t="str">
        <f>IF(P243="","",IF(P243&lt;0,1,0))</f>
        <v/>
      </c>
      <c r="AA243" s="1278" t="str">
        <f>IF(Q243="","",IF(Q243&lt;0,1,0))</f>
        <v/>
      </c>
      <c r="AB243" s="1278" t="str">
        <f>IF(R243="","",IF(R243&lt;0,1,0))</f>
        <v/>
      </c>
      <c r="AC243" s="1278" t="str">
        <f>IF(S243="","",IF(S243&lt;0,1,0))</f>
        <v/>
      </c>
      <c r="AD243" s="1280" t="str">
        <f>IF(CC243="","",IF(CC243&gt;CE243,1,-1))</f>
        <v/>
      </c>
      <c r="AE243" s="1280" t="str">
        <f>IF(CC243="","",IF(CC243&lt;CE243,1,-1))</f>
        <v/>
      </c>
      <c r="AF243" s="1282">
        <f>IF(CC243&gt;CE243,1,0)</f>
        <v>0</v>
      </c>
      <c r="AG243" s="1272">
        <f>IF(CE243&gt;CC243,1,0)</f>
        <v>0</v>
      </c>
      <c r="AH243" s="1274" t="str">
        <f>IF(O243="","",AX243*1)</f>
        <v/>
      </c>
      <c r="AI243" s="1276" t="str">
        <f>IF(P243="","",BE243*1)</f>
        <v/>
      </c>
      <c r="AJ243" s="1276" t="str">
        <f>IF(Q243="","",BL243*1)</f>
        <v/>
      </c>
      <c r="AK243" s="1276" t="str">
        <f>IF(R243="","",BS243*1)</f>
        <v/>
      </c>
      <c r="AL243" s="1276" t="str">
        <f>IF(S243="","",BZ243*1)</f>
        <v/>
      </c>
      <c r="AM243" s="1298" t="str">
        <f>IF(O243="","",AZ243*1)</f>
        <v/>
      </c>
      <c r="AN243" s="1298" t="str">
        <f>IF(P243="","",BG243*1)</f>
        <v/>
      </c>
      <c r="AO243" s="1298" t="str">
        <f>IF(Q243="","",BN243*1)</f>
        <v/>
      </c>
      <c r="AP243" s="1298" t="str">
        <f>IF(R243="","",BU243*1)</f>
        <v/>
      </c>
      <c r="AQ243" s="1298" t="str">
        <f>IF(S243="","",CB243*1)</f>
        <v/>
      </c>
      <c r="AR243" s="1300">
        <f>SUM(AH244:AL244)</f>
        <v>0</v>
      </c>
      <c r="AS243" s="1292">
        <f>SUM(AM244:AQ244)</f>
        <v>0</v>
      </c>
      <c r="AT243" s="1294">
        <f>IF(O243=1000,11,IF(O243=-1000,0,IF(O243&gt;0,11,IF(O243&lt;0,(-O243),"0"))))</f>
        <v>11</v>
      </c>
      <c r="AU243" s="1286" t="str">
        <f>IF(O243=1000,0,IF(O243=-1000,11,IF(O243&lt;-9,-(O243-2),IF(O243&gt;0,(O243),"0"))))</f>
        <v/>
      </c>
      <c r="AV243" s="1286" t="e">
        <f>IF(O243=1000,11,IF(O243=-1000,0,IF(O243&gt;9,(O243+2),IF(O243&lt;0,(-O243),"0"))))</f>
        <v>#VALUE!</v>
      </c>
      <c r="AW243" s="1286" t="str">
        <f>IF(O243=1000,0,IF(O243=-1000,11,IF(O243&lt;0,11,IF(O243&gt;0,(O243),"0"))))</f>
        <v/>
      </c>
      <c r="AX243" s="1296" t="str">
        <f>IF(O243="","",IF(O243&gt;9,AV243,AT243))</f>
        <v/>
      </c>
      <c r="AY243" s="1288" t="str">
        <f>IF(O243="","","-")</f>
        <v/>
      </c>
      <c r="AZ243" s="1290" t="str">
        <f>IF(O243="","",IF(O243&lt;-9,AU243,AW243))</f>
        <v/>
      </c>
      <c r="BA243" s="1286" t="e">
        <f>IF(P243=1000,11,IF(P243=-1000,0,IF(P243&gt;9,(P243+2),IF(P243&lt;0,(-P243),"0"))))</f>
        <v>#VALUE!</v>
      </c>
      <c r="BB243" s="1286" t="str">
        <f>IF(P243=1000,0,IF(P243=-1000,11,IF(P243&lt;-9,-(P243-2),IF(P243&gt;0,(P243),"0"))))</f>
        <v/>
      </c>
      <c r="BC243" s="1286">
        <f>IF(P243=1000,11,IF(P243=-1000,0,IF(P243&gt;0,11,IF(P243&lt;0,(-P243),"0"))))</f>
        <v>11</v>
      </c>
      <c r="BD243" s="1286" t="str">
        <f>IF(P243=1000,0,IF(P243=-1000,11,IF(P243&lt;0,11,IF(P243&gt;0,(P243),"0"))))</f>
        <v/>
      </c>
      <c r="BE243" s="1296" t="str">
        <f>IF(P243="","",IF(P243&gt;9,BA243,BC243))</f>
        <v/>
      </c>
      <c r="BF243" s="1288" t="str">
        <f>IF(P243="","","-")</f>
        <v/>
      </c>
      <c r="BG243" s="1290" t="str">
        <f>IF(P243="","",IF(P243&lt;-9,BB243,BD243))</f>
        <v/>
      </c>
      <c r="BH243" s="1286" t="e">
        <f>IF(Q243=1000,11,IF(Q243=-1000,0,IF(Q243&gt;9,(Q243+2),IF(Q243&lt;0,(-Q243),"0"))))</f>
        <v>#VALUE!</v>
      </c>
      <c r="BI243" s="1286" t="str">
        <f>IF(Q243=1000,0,IF(Q243=-1000,11,IF(Q243&lt;-9,-(Q243-2),IF(Q243&gt;0,(Q243),"0"))))</f>
        <v/>
      </c>
      <c r="BJ243" s="1286">
        <f>IF(Q243=1000,11,IF(Q243=-1000,0,IF(Q243&gt;0,11,IF(Q243&lt;0,(-Q243),"0"))))</f>
        <v>11</v>
      </c>
      <c r="BK243" s="1286" t="str">
        <f>IF(Q243=1000,0,IF(Q243=-1000,11,IF(Q243&lt;0,11,IF(Q243&gt;0,(Q243),"0"))))</f>
        <v/>
      </c>
      <c r="BL243" s="1296" t="str">
        <f>IF(Q243="","",IF(Q243&gt;9,BH243,BJ243))</f>
        <v/>
      </c>
      <c r="BM243" s="1288" t="str">
        <f>IF(Q243="","","-")</f>
        <v/>
      </c>
      <c r="BN243" s="1290" t="str">
        <f>IF(Q243="","",IF(Q243&lt;-9,BI243,BK243))</f>
        <v/>
      </c>
      <c r="BO243" s="1286" t="e">
        <f>IF(R243=1000,11,IF(R243=-1000,0,IF(R243&gt;9,(R243+2),IF(R243&lt;0,(-R243),"0"))))</f>
        <v>#VALUE!</v>
      </c>
      <c r="BP243" s="1286" t="str">
        <f>IF(R243=1000,0,IF(R243=-1000,11,IF(R243&lt;-9,-(R243-2),IF(R243&gt;0,(R243),"0"))))</f>
        <v/>
      </c>
      <c r="BQ243" s="1286">
        <f>IF(R243=1000,11,IF(R243=-1000,0,IF(R243&gt;0,11,IF(R243&lt;0,(-R243),"0"))))</f>
        <v>11</v>
      </c>
      <c r="BR243" s="1286" t="str">
        <f>IF(R243=1000,0,IF(R243=-1000,11,IF(R243&lt;0,11,IF(R243&gt;0,(R243),"0"))))</f>
        <v/>
      </c>
      <c r="BS243" s="1296" t="str">
        <f>IF(R243="","",IF(R243&gt;9,BO243,BQ243))</f>
        <v/>
      </c>
      <c r="BT243" s="1288" t="str">
        <f>IF(R243="","","-")</f>
        <v/>
      </c>
      <c r="BU243" s="1290" t="str">
        <f>IF(R243="","",IF(R243&lt;-9,BP243,BR243))</f>
        <v/>
      </c>
      <c r="BV243" s="1286" t="e">
        <f>IF(S243=1000,11,IF(S243=-1000,0,IF(S243&gt;9,(S243+2),IF(S243&lt;0,(-S243),"0"))))</f>
        <v>#VALUE!</v>
      </c>
      <c r="BW243" s="1286" t="str">
        <f>IF(S243=1000,0,IF(S243=-1000,11,IF(S243&lt;-9,-(S243-2),IF(S243&gt;0,(S243),"0"))))</f>
        <v/>
      </c>
      <c r="BX243" s="1286">
        <f>IF(S243=1000,11,IF(S243=-1000,0,IF(S243&gt;0,11,IF(S243&lt;0,(-S243),"0"))))</f>
        <v>11</v>
      </c>
      <c r="BY243" s="1286" t="str">
        <f>IF(S243=1000,0,IF(S243=-1000,11,IF(S243&lt;0,11,IF(S243&gt;0,(S243),"0"))))</f>
        <v/>
      </c>
      <c r="BZ243" s="1296" t="str">
        <f>IF(S243="","",IF(S243&gt;9,BV243,BX243))</f>
        <v/>
      </c>
      <c r="CA243" s="1288" t="str">
        <f>IF(S243="","","-")</f>
        <v/>
      </c>
      <c r="CB243" s="1290" t="str">
        <f>IF(S243="","",IF(S243&lt;-9,BW243,BY243))</f>
        <v/>
      </c>
      <c r="CC243" s="1302" t="str">
        <f>IF(O243="","",SUM(T243:X244))</f>
        <v/>
      </c>
      <c r="CD243" s="1304" t="str">
        <f>IF(CC243="","","-")</f>
        <v/>
      </c>
      <c r="CE243" s="1306" t="str">
        <f>IF(O243="","",SUM(Y243:AC244))</f>
        <v/>
      </c>
      <c r="CP243" s="32"/>
      <c r="CQ243" s="32"/>
    </row>
    <row r="244" spans="1:95" s="31" customFormat="1" ht="15" customHeight="1" x14ac:dyDescent="0.2">
      <c r="A244" s="43"/>
      <c r="B244" s="44"/>
      <c r="C244" s="1251"/>
      <c r="D244" s="46" t="str">
        <f>IF(A244="","",VLOOKUP(A244,СписокКМ!D:I,2,FALSE))</f>
        <v/>
      </c>
      <c r="E244" s="47"/>
      <c r="F244" s="48" t="str">
        <f>IF(B244="","",VLOOKUP(B244,СписокКМ!D:I,2,FALSE))</f>
        <v/>
      </c>
      <c r="G244" s="49"/>
      <c r="H244" s="41"/>
      <c r="I244" s="1253"/>
      <c r="J244" s="1253"/>
      <c r="K244" s="1253"/>
      <c r="L244" s="1253"/>
      <c r="M244" s="1253"/>
      <c r="N244" s="42"/>
      <c r="O244" s="1245"/>
      <c r="P244" s="1245"/>
      <c r="Q244" s="1245"/>
      <c r="R244" s="1245"/>
      <c r="S244" s="1247"/>
      <c r="T244" s="1249"/>
      <c r="U244" s="1285"/>
      <c r="V244" s="1285"/>
      <c r="W244" s="1285"/>
      <c r="X244" s="1285"/>
      <c r="Y244" s="1279"/>
      <c r="Z244" s="1279"/>
      <c r="AA244" s="1279"/>
      <c r="AB244" s="1279"/>
      <c r="AC244" s="1279"/>
      <c r="AD244" s="1281"/>
      <c r="AE244" s="1281"/>
      <c r="AF244" s="1283"/>
      <c r="AG244" s="1273"/>
      <c r="AH244" s="1275"/>
      <c r="AI244" s="1277"/>
      <c r="AJ244" s="1277"/>
      <c r="AK244" s="1277"/>
      <c r="AL244" s="1277"/>
      <c r="AM244" s="1299"/>
      <c r="AN244" s="1299"/>
      <c r="AO244" s="1299"/>
      <c r="AP244" s="1299"/>
      <c r="AQ244" s="1299"/>
      <c r="AR244" s="1301"/>
      <c r="AS244" s="1293"/>
      <c r="AT244" s="1295"/>
      <c r="AU244" s="1287"/>
      <c r="AV244" s="1287"/>
      <c r="AW244" s="1287"/>
      <c r="AX244" s="1297"/>
      <c r="AY244" s="1289"/>
      <c r="AZ244" s="1291"/>
      <c r="BA244" s="1287"/>
      <c r="BB244" s="1287"/>
      <c r="BC244" s="1287"/>
      <c r="BD244" s="1287"/>
      <c r="BE244" s="1297"/>
      <c r="BF244" s="1289"/>
      <c r="BG244" s="1291"/>
      <c r="BH244" s="1287"/>
      <c r="BI244" s="1287"/>
      <c r="BJ244" s="1287"/>
      <c r="BK244" s="1287"/>
      <c r="BL244" s="1297"/>
      <c r="BM244" s="1289"/>
      <c r="BN244" s="1291"/>
      <c r="BO244" s="1287"/>
      <c r="BP244" s="1287"/>
      <c r="BQ244" s="1287"/>
      <c r="BR244" s="1287"/>
      <c r="BS244" s="1297"/>
      <c r="BT244" s="1289"/>
      <c r="BU244" s="1291"/>
      <c r="BV244" s="1287"/>
      <c r="BW244" s="1287"/>
      <c r="BX244" s="1287"/>
      <c r="BY244" s="1287"/>
      <c r="BZ244" s="1297"/>
      <c r="CA244" s="1289"/>
      <c r="CB244" s="1291"/>
      <c r="CC244" s="1303"/>
      <c r="CD244" s="1305"/>
      <c r="CE244" s="1307"/>
      <c r="CP244" s="32"/>
      <c r="CQ244" s="32"/>
    </row>
    <row r="245" spans="1:95" s="31" customFormat="1" ht="15" customHeight="1" x14ac:dyDescent="0.2">
      <c r="A245" s="99" t="str">
        <f>IF(A241="","",A241)</f>
        <v/>
      </c>
      <c r="B245" s="99" t="str">
        <f>IF(B241="","",B242)</f>
        <v/>
      </c>
      <c r="C245" s="75">
        <v>4</v>
      </c>
      <c r="D245" s="100" t="str">
        <f>IF(A245="","",VLOOKUP(A245,СписокКМ!D:I,2,FALSE))</f>
        <v/>
      </c>
      <c r="E245" s="101"/>
      <c r="F245" s="77" t="str">
        <f>IF(B245="","",VLOOKUP(B245,СписокКМ!D:I,2,FALSE))</f>
        <v/>
      </c>
      <c r="G245" s="102"/>
      <c r="H245" s="41"/>
      <c r="I245" s="581"/>
      <c r="J245" s="581"/>
      <c r="K245" s="581"/>
      <c r="L245" s="581"/>
      <c r="M245" s="581"/>
      <c r="N245" s="42"/>
      <c r="O245" s="79" t="str">
        <f>IF(I245="","",IF(I245="0",1000,IF(I245="-0",-1000,I245*1)))</f>
        <v/>
      </c>
      <c r="P245" s="79" t="str">
        <f t="shared" ref="P245:S246" si="156">IF(J245="","",IF(J245="0",1000,IF(J245="-0",-1000,J245*1)))</f>
        <v/>
      </c>
      <c r="Q245" s="79" t="str">
        <f t="shared" si="156"/>
        <v/>
      </c>
      <c r="R245" s="79" t="str">
        <f t="shared" si="156"/>
        <v/>
      </c>
      <c r="S245" s="80" t="str">
        <f t="shared" si="156"/>
        <v/>
      </c>
      <c r="T245" s="579" t="str">
        <f t="shared" ref="T245:X246" si="157">IF(O245="","",IF(O245&gt;0,1,0))</f>
        <v/>
      </c>
      <c r="U245" s="588" t="str">
        <f t="shared" si="157"/>
        <v/>
      </c>
      <c r="V245" s="588" t="str">
        <f t="shared" si="157"/>
        <v/>
      </c>
      <c r="W245" s="588" t="str">
        <f t="shared" si="157"/>
        <v/>
      </c>
      <c r="X245" s="588" t="str">
        <f t="shared" si="157"/>
        <v/>
      </c>
      <c r="Y245" s="585" t="str">
        <f t="shared" ref="Y245:AC246" si="158">IF(O245="","",IF(O245&lt;0,1,0))</f>
        <v/>
      </c>
      <c r="Z245" s="585" t="str">
        <f t="shared" si="158"/>
        <v/>
      </c>
      <c r="AA245" s="585" t="str">
        <f t="shared" si="158"/>
        <v/>
      </c>
      <c r="AB245" s="585" t="str">
        <f t="shared" si="158"/>
        <v/>
      </c>
      <c r="AC245" s="585" t="str">
        <f t="shared" si="158"/>
        <v/>
      </c>
      <c r="AD245" s="586" t="str">
        <f>IF(CC245="","",IF(CC245&gt;CE245,1,-1))</f>
        <v/>
      </c>
      <c r="AE245" s="586" t="str">
        <f>IF(CC245="","",IF(CC245&lt;CE245,1,-1))</f>
        <v/>
      </c>
      <c r="AF245" s="587">
        <f>IF(CC245&gt;CE245,1,0)</f>
        <v>0</v>
      </c>
      <c r="AG245" s="583">
        <f>IF(CE245&gt;CC245,1,0)</f>
        <v>0</v>
      </c>
      <c r="AH245" s="81" t="str">
        <f>IF(O245="","",AX245*1)</f>
        <v/>
      </c>
      <c r="AI245" s="584" t="str">
        <f>IF(P245="","",BE245*1)</f>
        <v/>
      </c>
      <c r="AJ245" s="584" t="str">
        <f>IF(Q245="","",BL245*1)</f>
        <v/>
      </c>
      <c r="AK245" s="584" t="str">
        <f>IF(R245="","",BS245*1)</f>
        <v/>
      </c>
      <c r="AL245" s="584" t="str">
        <f>IF(S245="","",BZ245*1)</f>
        <v/>
      </c>
      <c r="AM245" s="594" t="str">
        <f>IF(O245="","",AZ245*1)</f>
        <v/>
      </c>
      <c r="AN245" s="594" t="str">
        <f>IF(P245="","",BG245*1)</f>
        <v/>
      </c>
      <c r="AO245" s="594" t="str">
        <f>IF(Q245="","",BN245*1)</f>
        <v/>
      </c>
      <c r="AP245" s="594" t="str">
        <f>IF(R245="","",BU245*1)</f>
        <v/>
      </c>
      <c r="AQ245" s="594" t="str">
        <f>IF(S245="","",CB245*1)</f>
        <v/>
      </c>
      <c r="AR245" s="595">
        <f>SUM(AH245:AL245)</f>
        <v>0</v>
      </c>
      <c r="AS245" s="592">
        <f>SUM(AM245:AQ245)</f>
        <v>0</v>
      </c>
      <c r="AT245" s="111">
        <f>IF(O245=1000,11,IF(O245=-1000,0,IF(O245&gt;0,11,IF(O245&lt;0,(-O245),"0"))))</f>
        <v>11</v>
      </c>
      <c r="AU245" s="589" t="str">
        <f>IF(O245=1000,0,IF(O245=-1000,11,IF(O245&lt;-9,-(O245-2),IF(O245&gt;0,(O245),"0"))))</f>
        <v/>
      </c>
      <c r="AV245" s="111" t="e">
        <f>IF(O245=1000,11,IF(O245=-1000,0,IF(O245&gt;9,(O245+2),IF(O245&lt;0,(-O245),"0"))))</f>
        <v>#VALUE!</v>
      </c>
      <c r="AW245" s="589" t="str">
        <f>IF(O245=1000,0,IF(O245=-1000,11,IF(O245&lt;0,11,IF(O245&gt;0,(O245),"0"))))</f>
        <v/>
      </c>
      <c r="AX245" s="593" t="str">
        <f>IF(O245="","",IF(O245&gt;9,AV245,AT245))</f>
        <v/>
      </c>
      <c r="AY245" s="590" t="str">
        <f>IF(O245="","","-")</f>
        <v/>
      </c>
      <c r="AZ245" s="591" t="str">
        <f>IF(O245="","",IF(O245&lt;-9,AU245,AW245))</f>
        <v/>
      </c>
      <c r="BA245" s="111" t="e">
        <f>IF(P245=1000,11,IF(P245=-1000,0,IF(P245&gt;9,(P245+2),IF(P245&lt;0,(-P245),"0"))))</f>
        <v>#VALUE!</v>
      </c>
      <c r="BB245" s="589" t="str">
        <f>IF(P245=1000,0,IF(P245=-1000,11,IF(P245&lt;-9,-(P245-2),IF(P245&gt;0,(P245),"0"))))</f>
        <v/>
      </c>
      <c r="BC245" s="589">
        <f>IF(P245=1000,11,IF(P245=-1000,0,IF(P245&gt;0,11,IF(P245&lt;0,(-P245),"0"))))</f>
        <v>11</v>
      </c>
      <c r="BD245" s="589" t="str">
        <f>IF(P245=1000,0,IF(P245=-1000,11,IF(P245&lt;0,11,IF(P245&gt;0,(P245),"0"))))</f>
        <v/>
      </c>
      <c r="BE245" s="593" t="str">
        <f>IF(P245="","",IF(P245&gt;9,BA245,BC245))</f>
        <v/>
      </c>
      <c r="BF245" s="590" t="str">
        <f>IF(P245="","","-")</f>
        <v/>
      </c>
      <c r="BG245" s="591" t="str">
        <f>IF(P245="","",IF(P245&lt;-9,BB245,BD245))</f>
        <v/>
      </c>
      <c r="BH245" s="111" t="e">
        <f>IF(Q245=1000,11,IF(Q245=-1000,0,IF(Q245&gt;9,(Q245+2),IF(Q245&lt;0,(-Q245),"0"))))</f>
        <v>#VALUE!</v>
      </c>
      <c r="BI245" s="589" t="str">
        <f>IF(Q245=1000,0,IF(Q245=-1000,11,IF(Q245&lt;-9,-(Q245-2),IF(Q245&gt;0,(Q245),"0"))))</f>
        <v/>
      </c>
      <c r="BJ245" s="589">
        <f>IF(Q245=1000,11,IF(Q245=-1000,0,IF(Q245&gt;0,11,IF(Q245&lt;0,(-Q245),"0"))))</f>
        <v>11</v>
      </c>
      <c r="BK245" s="589" t="str">
        <f>IF(Q245=1000,0,IF(Q245=-1000,11,IF(Q245&lt;0,11,IF(Q245&gt;0,(Q245),"0"))))</f>
        <v/>
      </c>
      <c r="BL245" s="593" t="str">
        <f>IF(Q245="","",IF(Q245&gt;9,BH245,BJ245))</f>
        <v/>
      </c>
      <c r="BM245" s="590" t="str">
        <f>IF(Q245="","","-")</f>
        <v/>
      </c>
      <c r="BN245" s="591" t="str">
        <f>IF(Q245="","",IF(Q245&lt;-9,BI245,BK245))</f>
        <v/>
      </c>
      <c r="BO245" s="589" t="e">
        <f>IF(R245=1000,11,IF(R245=-1000,0,IF(R245&gt;9,(R245+2),IF(R245&lt;0,(-R245),"0"))))</f>
        <v>#VALUE!</v>
      </c>
      <c r="BP245" s="589" t="str">
        <f>IF(R245=1000,0,IF(R245=-1000,11,IF(R245&lt;-9,-(R245-2),IF(R245&gt;0,(R245),"0"))))</f>
        <v/>
      </c>
      <c r="BQ245" s="589">
        <f>IF(R245=1000,11,IF(R245=-1000,0,IF(R245&gt;0,11,IF(R245&lt;0,(-R245),"0"))))</f>
        <v>11</v>
      </c>
      <c r="BR245" s="589" t="str">
        <f>IF(R245=1000,0,IF(R245=-1000,11,IF(R245&lt;0,11,IF(R245&gt;0,(R245),"0"))))</f>
        <v/>
      </c>
      <c r="BS245" s="593" t="str">
        <f>IF(R245="","",IF(R245&gt;9,BO245,BQ245))</f>
        <v/>
      </c>
      <c r="BT245" s="590" t="str">
        <f>IF(R245="","","-")</f>
        <v/>
      </c>
      <c r="BU245" s="591" t="str">
        <f>IF(R245="","",IF(R245&lt;-9,BP245,BR245))</f>
        <v/>
      </c>
      <c r="BV245" s="589" t="e">
        <f>IF(S245=1000,11,IF(S245=-1000,0,IF(S245&gt;9,(S245+2),IF(S245&lt;0,(-S245),"0"))))</f>
        <v>#VALUE!</v>
      </c>
      <c r="BW245" s="589" t="str">
        <f>IF(S245=1000,0,IF(S245=-1000,11,IF(S245&lt;-9,-(S245-2),IF(S245&gt;0,(S245),"0"))))</f>
        <v/>
      </c>
      <c r="BX245" s="589">
        <f>IF(S245=1000,11,IF(S245=-1000,0,IF(S245&gt;0,11,IF(S245&lt;0,(-S245),"0"))))</f>
        <v>11</v>
      </c>
      <c r="BY245" s="113" t="str">
        <f>IF(S245=1000,0,IF(S245=-1000,11,IF(S245&lt;0,11,IF(S245&gt;0,(S245),"0"))))</f>
        <v/>
      </c>
      <c r="BZ245" s="593" t="str">
        <f>IF(S245="","",IF(S245&gt;9,BV245,BX245))</f>
        <v/>
      </c>
      <c r="CA245" s="590" t="str">
        <f>IF(S245="","","-")</f>
        <v/>
      </c>
      <c r="CB245" s="591" t="str">
        <f>IF(S245="","",IF(S245&lt;-9,BW245,BY245))</f>
        <v/>
      </c>
      <c r="CC245" s="596" t="str">
        <f>IF(O245="","",SUM(T245:X245))</f>
        <v/>
      </c>
      <c r="CD245" s="582" t="str">
        <f>IF(CC245="","","-")</f>
        <v/>
      </c>
      <c r="CE245" s="597" t="str">
        <f>IF(O245="","",SUM(Y245:AC245))</f>
        <v/>
      </c>
      <c r="CP245" s="32"/>
      <c r="CQ245" s="32"/>
    </row>
    <row r="246" spans="1:95" s="31" customFormat="1" ht="15" customHeight="1" thickBot="1" x14ac:dyDescent="0.25">
      <c r="A246" s="99" t="str">
        <f>IF(A241="","",A242)</f>
        <v/>
      </c>
      <c r="B246" s="99" t="str">
        <f>IF(B241="","",B241)</f>
        <v/>
      </c>
      <c r="C246" s="114">
        <v>5</v>
      </c>
      <c r="D246" s="115" t="str">
        <f>IF(A246="","",VLOOKUP(A246,СписокКМ!D:I,2,FALSE))</f>
        <v/>
      </c>
      <c r="E246" s="116"/>
      <c r="F246" s="117" t="str">
        <f>IF(B246="","",VLOOKUP(B246,СписокКМ!D:I,2,FALSE))</f>
        <v/>
      </c>
      <c r="G246" s="118"/>
      <c r="H246" s="119"/>
      <c r="I246" s="120"/>
      <c r="J246" s="120"/>
      <c r="K246" s="120"/>
      <c r="L246" s="121"/>
      <c r="M246" s="121"/>
      <c r="N246" s="122"/>
      <c r="O246" s="123" t="str">
        <f>IF(I246="","",IF(I246="0",1000,IF(I246="-0",-1000,I246*1)))</f>
        <v/>
      </c>
      <c r="P246" s="123" t="str">
        <f t="shared" si="156"/>
        <v/>
      </c>
      <c r="Q246" s="123" t="str">
        <f t="shared" si="156"/>
        <v/>
      </c>
      <c r="R246" s="123" t="str">
        <f t="shared" si="156"/>
        <v/>
      </c>
      <c r="S246" s="124" t="str">
        <f t="shared" si="156"/>
        <v/>
      </c>
      <c r="T246" s="125" t="str">
        <f t="shared" si="157"/>
        <v/>
      </c>
      <c r="U246" s="126" t="str">
        <f t="shared" si="157"/>
        <v/>
      </c>
      <c r="V246" s="126" t="str">
        <f t="shared" si="157"/>
        <v/>
      </c>
      <c r="W246" s="126" t="str">
        <f t="shared" si="157"/>
        <v/>
      </c>
      <c r="X246" s="126" t="str">
        <f t="shared" si="157"/>
        <v/>
      </c>
      <c r="Y246" s="127" t="str">
        <f t="shared" si="158"/>
        <v/>
      </c>
      <c r="Z246" s="127" t="str">
        <f t="shared" si="158"/>
        <v/>
      </c>
      <c r="AA246" s="127" t="str">
        <f t="shared" si="158"/>
        <v/>
      </c>
      <c r="AB246" s="127" t="str">
        <f t="shared" si="158"/>
        <v/>
      </c>
      <c r="AC246" s="127" t="str">
        <f t="shared" si="158"/>
        <v/>
      </c>
      <c r="AD246" s="128" t="str">
        <f>IF(CC246="","",IF(CC246&gt;CE246,1,-1))</f>
        <v/>
      </c>
      <c r="AE246" s="128" t="str">
        <f>IF(CC246="","",IF(CC246&lt;CE246,1,-1))</f>
        <v/>
      </c>
      <c r="AF246" s="129">
        <f>IF(CC246&gt;CE246,1,0)</f>
        <v>0</v>
      </c>
      <c r="AG246" s="130">
        <f>IF(CE246&gt;CC246,1,0)</f>
        <v>0</v>
      </c>
      <c r="AH246" s="131" t="str">
        <f>IF(O246="","",AX246*1)</f>
        <v/>
      </c>
      <c r="AI246" s="132" t="str">
        <f>IF(P246="","",BE246*1)</f>
        <v/>
      </c>
      <c r="AJ246" s="132" t="str">
        <f>IF(Q246="","",BL246*1)</f>
        <v/>
      </c>
      <c r="AK246" s="132" t="str">
        <f>IF(R246="","",BS246*1)</f>
        <v/>
      </c>
      <c r="AL246" s="132" t="str">
        <f>IF(S246="","",BZ246*1)</f>
        <v/>
      </c>
      <c r="AM246" s="133" t="str">
        <f>IF(O246="","",AZ246*1)</f>
        <v/>
      </c>
      <c r="AN246" s="133" t="str">
        <f>IF(P246="","",BG246*1)</f>
        <v/>
      </c>
      <c r="AO246" s="133" t="str">
        <f>IF(Q246="","",BN246*1)</f>
        <v/>
      </c>
      <c r="AP246" s="133" t="str">
        <f>IF(R246="","",BU246*1)</f>
        <v/>
      </c>
      <c r="AQ246" s="133" t="str">
        <f>IF(S246="","",CB246*1)</f>
        <v/>
      </c>
      <c r="AR246" s="134">
        <f>SUM(AH246:AL246)</f>
        <v>0</v>
      </c>
      <c r="AS246" s="135">
        <f>SUM(AM246:AQ246)</f>
        <v>0</v>
      </c>
      <c r="AT246" s="136">
        <f>IF(O246=1000,11,IF(O246=-1000,0,IF(O246&gt;0,11,IF(O246&lt;0,(-O246),"0"))))</f>
        <v>11</v>
      </c>
      <c r="AU246" s="137" t="str">
        <f>IF(O246=1000,0,IF(O246=-1000,11,IF(O246&lt;-9,-(O246-2),IF(O246&gt;0,(O246),"0"))))</f>
        <v/>
      </c>
      <c r="AV246" s="136" t="e">
        <f>IF(O246=1000,11,IF(O246=-1000,0,IF(O246&gt;9,(O246+2),IF(O246&lt;0,(-O246),"0"))))</f>
        <v>#VALUE!</v>
      </c>
      <c r="AW246" s="137" t="str">
        <f>IF(O246=1000,0,IF(O246=-1000,11,IF(O246&lt;0,11,IF(O246&gt;0,(O246),"0"))))</f>
        <v/>
      </c>
      <c r="AX246" s="138" t="str">
        <f>IF(O246="","",IF(O246&gt;9,AV246,AT246))</f>
        <v/>
      </c>
      <c r="AY246" s="139" t="str">
        <f>IF(O246="","","-")</f>
        <v/>
      </c>
      <c r="AZ246" s="140" t="str">
        <f>IF(O246="","",IF(O246&lt;-9,AU246,AW246))</f>
        <v/>
      </c>
      <c r="BA246" s="136" t="e">
        <f>IF(P246=1000,11,IF(P246=-1000,0,IF(P246&gt;9,(P246+2),IF(P246&lt;0,(-P246),"0"))))</f>
        <v>#VALUE!</v>
      </c>
      <c r="BB246" s="137" t="str">
        <f>IF(P246=1000,0,IF(P246=-1000,11,IF(P246&lt;-9,-(P246-2),IF(P246&gt;0,(P246),"0"))))</f>
        <v/>
      </c>
      <c r="BC246" s="137">
        <f>IF(P246=1000,11,IF(P246=-1000,0,IF(P246&gt;0,11,IF(P246&lt;0,(-P246),"0"))))</f>
        <v>11</v>
      </c>
      <c r="BD246" s="137" t="str">
        <f>IF(P246=1000,0,IF(P246=-1000,11,IF(P246&lt;0,11,IF(P246&gt;0,(P246),"0"))))</f>
        <v/>
      </c>
      <c r="BE246" s="138" t="str">
        <f>IF(P246="","",IF(P246&gt;9,BA246,BC246))</f>
        <v/>
      </c>
      <c r="BF246" s="139" t="str">
        <f>IF(P246="","","-")</f>
        <v/>
      </c>
      <c r="BG246" s="140" t="str">
        <f>IF(P246="","",IF(P246&lt;-9,BB246,BD246))</f>
        <v/>
      </c>
      <c r="BH246" s="136" t="e">
        <f>IF(Q246=1000,11,IF(Q246=-1000,0,IF(Q246&gt;9,(Q246+2),IF(Q246&lt;0,(-Q246),"0"))))</f>
        <v>#VALUE!</v>
      </c>
      <c r="BI246" s="137" t="str">
        <f>IF(Q246=1000,0,IF(Q246=-1000,11,IF(Q246&lt;-9,-(Q246-2),IF(Q246&gt;0,(Q246),"0"))))</f>
        <v/>
      </c>
      <c r="BJ246" s="137">
        <f>IF(Q246=1000,11,IF(Q246=-1000,0,IF(Q246&gt;0,11,IF(Q246&lt;0,(-Q246),"0"))))</f>
        <v>11</v>
      </c>
      <c r="BK246" s="137" t="str">
        <f>IF(Q246=1000,0,IF(Q246=-1000,11,IF(Q246&lt;0,11,IF(Q246&gt;0,(Q246),"0"))))</f>
        <v/>
      </c>
      <c r="BL246" s="138" t="str">
        <f>IF(Q246="","",IF(Q246&gt;9,BH246,BJ246))</f>
        <v/>
      </c>
      <c r="BM246" s="139" t="str">
        <f>IF(Q246="","","-")</f>
        <v/>
      </c>
      <c r="BN246" s="140" t="str">
        <f>IF(Q246="","",IF(Q246&lt;-9,BI246,BK246))</f>
        <v/>
      </c>
      <c r="BO246" s="137" t="e">
        <f>IF(R246=1000,11,IF(R246=-1000,0,IF(R246&gt;9,(R246+2),IF(R246&lt;0,(-R246),"0"))))</f>
        <v>#VALUE!</v>
      </c>
      <c r="BP246" s="137" t="str">
        <f>IF(R246=1000,0,IF(R246=-1000,11,IF(R246&lt;-9,-(R246-2),IF(R246&gt;0,(R246),"0"))))</f>
        <v/>
      </c>
      <c r="BQ246" s="137">
        <f>IF(R246=1000,11,IF(R246=-1000,0,IF(R246&gt;0,11,IF(R246&lt;0,(-R246),"0"))))</f>
        <v>11</v>
      </c>
      <c r="BR246" s="137" t="str">
        <f>IF(R246=1000,0,IF(R246=-1000,11,IF(R246&lt;0,11,IF(R246&gt;0,(R246),"0"))))</f>
        <v/>
      </c>
      <c r="BS246" s="138" t="str">
        <f>IF(R246="","",IF(R246&gt;9,BO246,BQ246))</f>
        <v/>
      </c>
      <c r="BT246" s="139" t="str">
        <f>IF(R246="","","-")</f>
        <v/>
      </c>
      <c r="BU246" s="140" t="str">
        <f>IF(R246="","",IF(R246&lt;-9,BP246,BR246))</f>
        <v/>
      </c>
      <c r="BV246" s="137" t="e">
        <f>IF(S246=1000,11,IF(S246=-1000,0,IF(S246&gt;9,(S246+2),IF(S246&lt;0,(-S246),"0"))))</f>
        <v>#VALUE!</v>
      </c>
      <c r="BW246" s="137" t="str">
        <f>IF(S246=1000,0,IF(S246=-1000,11,IF(S246&lt;-9,-(S246-2),IF(S246&gt;0,(S246),"0"))))</f>
        <v/>
      </c>
      <c r="BX246" s="137">
        <f>IF(S246=1000,11,IF(S246=-1000,0,IF(S246&gt;0,11,IF(S246&lt;0,(-S246),"0"))))</f>
        <v>11</v>
      </c>
      <c r="BY246" s="141" t="str">
        <f>IF(S246=1000,0,IF(S246=-1000,11,IF(S246&lt;0,11,IF(S246&gt;0,(S246),"0"))))</f>
        <v/>
      </c>
      <c r="BZ246" s="138" t="str">
        <f>IF(S246="","",IF(S246&gt;9,BV246,BX246))</f>
        <v/>
      </c>
      <c r="CA246" s="139" t="str">
        <f>IF(S246="","","-")</f>
        <v/>
      </c>
      <c r="CB246" s="140" t="str">
        <f>IF(S246="","",IF(S246&lt;-9,BW246,BY246))</f>
        <v/>
      </c>
      <c r="CC246" s="142" t="str">
        <f>IF(O246="","",SUM(T246:X246))</f>
        <v/>
      </c>
      <c r="CD246" s="143" t="str">
        <f>IF(CC246="","","-")</f>
        <v/>
      </c>
      <c r="CE246" s="144" t="str">
        <f>IF(O246="","",SUM(Y246:AC246))</f>
        <v/>
      </c>
      <c r="CP246" s="32"/>
      <c r="CQ246" s="32"/>
    </row>
    <row r="247" spans="1:95" s="31" customFormat="1" ht="15" customHeight="1" thickBot="1" x14ac:dyDescent="0.25">
      <c r="A247" s="145"/>
      <c r="B247" s="145"/>
      <c r="C247" s="145"/>
      <c r="D247" s="146"/>
      <c r="E247" s="147"/>
      <c r="F247" s="148"/>
      <c r="G247" s="149"/>
      <c r="H247" s="150"/>
      <c r="I247" s="151"/>
      <c r="J247" s="151"/>
      <c r="K247" s="151"/>
      <c r="L247" s="151"/>
      <c r="M247" s="151"/>
      <c r="N247" s="150"/>
      <c r="O247" s="152"/>
      <c r="P247" s="152"/>
      <c r="Q247" s="152"/>
      <c r="R247" s="152"/>
      <c r="S247" s="152"/>
      <c r="T247" s="153"/>
      <c r="U247" s="153"/>
      <c r="V247" s="153"/>
      <c r="W247" s="153"/>
      <c r="X247" s="153"/>
      <c r="Y247" s="154"/>
      <c r="Z247" s="154"/>
      <c r="AA247" s="154"/>
      <c r="AB247" s="154"/>
      <c r="AC247" s="154"/>
      <c r="AD247" s="155"/>
      <c r="AE247" s="155"/>
      <c r="AF247" s="156"/>
      <c r="AG247" s="156"/>
      <c r="AH247" s="157"/>
      <c r="AI247" s="157"/>
      <c r="AJ247" s="157"/>
      <c r="AK247" s="157"/>
      <c r="AL247" s="157"/>
      <c r="AM247" s="158"/>
      <c r="AN247" s="158"/>
      <c r="AO247" s="158"/>
      <c r="AP247" s="158"/>
      <c r="AQ247" s="158"/>
      <c r="AR247" s="159"/>
      <c r="AS247" s="159"/>
      <c r="AT247" s="160"/>
      <c r="AU247" s="160"/>
      <c r="AV247" s="160"/>
      <c r="AW247" s="160"/>
      <c r="AX247" s="161"/>
      <c r="AY247" s="161"/>
      <c r="AZ247" s="161"/>
      <c r="BA247" s="160"/>
      <c r="BB247" s="160"/>
      <c r="BC247" s="160"/>
      <c r="BD247" s="160"/>
      <c r="BE247" s="161"/>
      <c r="BF247" s="161"/>
      <c r="BG247" s="161"/>
      <c r="BH247" s="160"/>
      <c r="BI247" s="160"/>
      <c r="BJ247" s="160"/>
      <c r="BK247" s="160"/>
      <c r="BL247" s="161"/>
      <c r="BM247" s="161"/>
      <c r="BN247" s="161"/>
      <c r="BO247" s="160"/>
      <c r="BP247" s="160"/>
      <c r="BQ247" s="160"/>
      <c r="BR247" s="160"/>
      <c r="BS247" s="161"/>
      <c r="BT247" s="161"/>
      <c r="BU247" s="161"/>
      <c r="BV247" s="160"/>
      <c r="BW247" s="160"/>
      <c r="BX247" s="160"/>
      <c r="BY247" s="160"/>
      <c r="BZ247" s="161"/>
      <c r="CA247" s="161"/>
      <c r="CB247" s="161"/>
      <c r="CC247" s="162"/>
      <c r="CD247" s="163"/>
      <c r="CE247" s="164"/>
      <c r="CP247" s="32"/>
      <c r="CQ247" s="32"/>
    </row>
    <row r="248" spans="1:95" s="31" customFormat="1" ht="31.5" customHeight="1" thickBot="1" x14ac:dyDescent="0.25">
      <c r="A248" s="34"/>
      <c r="B248" s="35"/>
      <c r="C248" s="1225">
        <f>1+C239</f>
        <v>28</v>
      </c>
      <c r="D248" s="1227" t="str">
        <f>IF(A248="","",VLOOKUP(A248,СписокКМ!$A$186:$D$248,3,FALSE))</f>
        <v/>
      </c>
      <c r="E248" s="1228" t="str">
        <f>IF(B248="","",VLOOKUP(B248,СписокКМ!E:J,2,FALSE))</f>
        <v/>
      </c>
      <c r="F248" s="1231" t="str">
        <f>IF(B248="","",VLOOKUP(B248,СписокКМ!$A$186:$D$248,3,FALSE))</f>
        <v/>
      </c>
      <c r="G248" s="1232" t="str">
        <f>IF(D248="","",VLOOKUP(D248,СписокКМ!G:L,2,FALSE))</f>
        <v/>
      </c>
      <c r="H248" s="36"/>
      <c r="I248" s="1235" t="s">
        <v>7</v>
      </c>
      <c r="J248" s="1235"/>
      <c r="K248" s="1235"/>
      <c r="L248" s="1235"/>
      <c r="M248" s="1235"/>
      <c r="N248" s="37"/>
      <c r="O248" s="1237"/>
      <c r="P248" s="1238"/>
      <c r="Q248" s="1238"/>
      <c r="R248" s="1238"/>
      <c r="S248" s="1238"/>
      <c r="T248" s="38" t="str">
        <f>IF(A248="","",VLOOKUP(A248,'[60]Протокол команд'!A:K,8,FALSE))</f>
        <v/>
      </c>
      <c r="U248" s="39" t="e">
        <f>T248*5-4</f>
        <v>#VALUE!</v>
      </c>
      <c r="V248" s="39" t="e">
        <f>T248*5</f>
        <v>#VALUE!</v>
      </c>
      <c r="W248" s="39" t="e">
        <f>CONCATENATE(U248,"-",V248)</f>
        <v>#VALUE!</v>
      </c>
      <c r="X248" s="39" t="str">
        <f>IF(A248="","",VLOOKUP(A248,'[60]Протокол команд'!A:K,10,FALSE))</f>
        <v/>
      </c>
      <c r="Y248" s="39" t="e">
        <f>X248*5-4</f>
        <v>#VALUE!</v>
      </c>
      <c r="Z248" s="39" t="e">
        <f>X248*5</f>
        <v>#VALUE!</v>
      </c>
      <c r="AA248" s="39" t="e">
        <f>CONCATENATE(Y248,"-",Z248)</f>
        <v>#VALUE!</v>
      </c>
      <c r="AB248" s="1241" t="str">
        <f>IF(O250="","",SUM(AF250:AF255))</f>
        <v/>
      </c>
      <c r="AC248" s="1242"/>
      <c r="AD248" s="1243"/>
      <c r="AE248" s="1242" t="str">
        <f>IF(O250="","",SUM(AG250:AG255))</f>
        <v/>
      </c>
      <c r="AF248" s="1242"/>
      <c r="AG248" s="1264"/>
      <c r="AH248" s="1241">
        <f>SUM(CC250:CC255)</f>
        <v>0</v>
      </c>
      <c r="AI248" s="1242"/>
      <c r="AJ248" s="1243"/>
      <c r="AK248" s="1242">
        <f>SUM(CE250:CE255)</f>
        <v>0</v>
      </c>
      <c r="AL248" s="1242"/>
      <c r="AM248" s="1264"/>
      <c r="AN248" s="1265">
        <f>SUM(AR250:AR255)</f>
        <v>0</v>
      </c>
      <c r="AO248" s="1266"/>
      <c r="AP248" s="1267"/>
      <c r="AQ248" s="1266">
        <f>SUM(AS250:AS255)</f>
        <v>0</v>
      </c>
      <c r="AR248" s="1266"/>
      <c r="AS248" s="1268"/>
      <c r="AT248" s="1314" t="str">
        <f>IF(A248="","",VLOOKUP(A248,'[60]Протокол команд'!A:Z,14,FALSE))</f>
        <v/>
      </c>
      <c r="AU248" s="1315"/>
      <c r="AV248" s="1315"/>
      <c r="AW248" s="1315"/>
      <c r="AX248" s="1315"/>
      <c r="AY248" s="1315"/>
      <c r="AZ248" s="1315"/>
      <c r="BA248" s="1315"/>
      <c r="BB248" s="1315"/>
      <c r="BC248" s="1315"/>
      <c r="BD248" s="1315"/>
      <c r="BE248" s="1315"/>
      <c r="BF248" s="1315"/>
      <c r="BG248" s="1315"/>
      <c r="BH248" s="1315"/>
      <c r="BI248" s="1315"/>
      <c r="BJ248" s="1315"/>
      <c r="BK248" s="1315"/>
      <c r="BL248" s="1315"/>
      <c r="BM248" s="1315"/>
      <c r="BN248" s="1315"/>
      <c r="BO248" s="1315"/>
      <c r="BP248" s="1315"/>
      <c r="BQ248" s="1315"/>
      <c r="BR248" s="1315"/>
      <c r="BS248" s="1315"/>
      <c r="BT248" s="1315"/>
      <c r="BU248" s="1315"/>
      <c r="BV248" s="1315"/>
      <c r="BW248" s="1315"/>
      <c r="BX248" s="1315"/>
      <c r="BY248" s="1315"/>
      <c r="BZ248" s="1315"/>
      <c r="CA248" s="1315"/>
      <c r="CB248" s="1316"/>
      <c r="CC248" s="1254" t="str">
        <f>IF(O250="","",SUM(AF250:AF255))</f>
        <v/>
      </c>
      <c r="CD248" s="1256" t="str">
        <f>IF(CC248="","","-")</f>
        <v/>
      </c>
      <c r="CE248" s="1258" t="str">
        <f>IF(O250="","",SUM(AG250:AG255))</f>
        <v/>
      </c>
      <c r="CP248" s="32"/>
      <c r="CQ248" s="32"/>
    </row>
    <row r="249" spans="1:95" s="31" customFormat="1" ht="13.5" customHeight="1" x14ac:dyDescent="0.2">
      <c r="A249" s="40"/>
      <c r="B249" s="40"/>
      <c r="C249" s="1226"/>
      <c r="D249" s="1229" t="str">
        <f>IF(A249="","",VLOOKUP(A249,СписокКМ!D:I,2,FALSE))</f>
        <v/>
      </c>
      <c r="E249" s="1230" t="str">
        <f>IF(B249="","",VLOOKUP(B249,СписокКМ!E:J,2,FALSE))</f>
        <v/>
      </c>
      <c r="F249" s="1233" t="str">
        <f>IF(C249="","",VLOOKUP(C249,СписокКМ!F:K,2,FALSE))</f>
        <v/>
      </c>
      <c r="G249" s="1234" t="str">
        <f>IF(D249="","",VLOOKUP(D249,СписокКМ!G:L,2,FALSE))</f>
        <v/>
      </c>
      <c r="H249" s="41"/>
      <c r="I249" s="1236"/>
      <c r="J249" s="1236"/>
      <c r="K249" s="1236"/>
      <c r="L249" s="1236"/>
      <c r="M249" s="1236"/>
      <c r="N249" s="42"/>
      <c r="O249" s="1239"/>
      <c r="P249" s="1240"/>
      <c r="Q249" s="1240"/>
      <c r="R249" s="1240"/>
      <c r="S249" s="1240"/>
      <c r="T249" s="1260" t="s">
        <v>8</v>
      </c>
      <c r="U249" s="1261"/>
      <c r="V249" s="1261"/>
      <c r="W249" s="1261"/>
      <c r="X249" s="1261"/>
      <c r="Y249" s="1261"/>
      <c r="Z249" s="1261"/>
      <c r="AA249" s="1261"/>
      <c r="AB249" s="1261"/>
      <c r="AC249" s="1261"/>
      <c r="AD249" s="1261"/>
      <c r="AE249" s="1261"/>
      <c r="AF249" s="1261"/>
      <c r="AG249" s="1262"/>
      <c r="AH249" s="1261" t="s">
        <v>9</v>
      </c>
      <c r="AI249" s="1261"/>
      <c r="AJ249" s="1261"/>
      <c r="AK249" s="1261"/>
      <c r="AL249" s="1261"/>
      <c r="AM249" s="1261"/>
      <c r="AN249" s="1261"/>
      <c r="AO249" s="1261"/>
      <c r="AP249" s="1261"/>
      <c r="AQ249" s="1261"/>
      <c r="AR249" s="1261"/>
      <c r="AS249" s="1262"/>
      <c r="AT249" s="1263" t="s">
        <v>10</v>
      </c>
      <c r="AU249" s="1263"/>
      <c r="AV249" s="1263"/>
      <c r="AW249" s="1263"/>
      <c r="AX249" s="1263"/>
      <c r="AY249" s="1263"/>
      <c r="AZ249" s="1263"/>
      <c r="BA249" s="1263" t="s">
        <v>11</v>
      </c>
      <c r="BB249" s="1263"/>
      <c r="BC249" s="1263"/>
      <c r="BD249" s="1263"/>
      <c r="BE249" s="1263"/>
      <c r="BF249" s="1263"/>
      <c r="BG249" s="1263"/>
      <c r="BH249" s="1263" t="s">
        <v>12</v>
      </c>
      <c r="BI249" s="1263"/>
      <c r="BJ249" s="1263"/>
      <c r="BK249" s="1263"/>
      <c r="BL249" s="1263"/>
      <c r="BM249" s="1263"/>
      <c r="BN249" s="1263"/>
      <c r="BO249" s="1263" t="s">
        <v>13</v>
      </c>
      <c r="BP249" s="1263"/>
      <c r="BQ249" s="1263"/>
      <c r="BR249" s="1263"/>
      <c r="BS249" s="1263"/>
      <c r="BT249" s="1263"/>
      <c r="BU249" s="1263"/>
      <c r="BV249" s="1263" t="s">
        <v>14</v>
      </c>
      <c r="BW249" s="1263"/>
      <c r="BX249" s="1263"/>
      <c r="BY249" s="1263"/>
      <c r="BZ249" s="1263"/>
      <c r="CA249" s="1263"/>
      <c r="CB249" s="1263"/>
      <c r="CC249" s="1255"/>
      <c r="CD249" s="1257"/>
      <c r="CE249" s="1259"/>
      <c r="CP249" s="32"/>
      <c r="CQ249" s="32"/>
    </row>
    <row r="250" spans="1:95" s="31" customFormat="1" ht="15" customHeight="1" x14ac:dyDescent="0.2">
      <c r="A250" s="43"/>
      <c r="B250" s="44"/>
      <c r="C250" s="580">
        <v>1</v>
      </c>
      <c r="D250" s="46" t="str">
        <f>IF(A250="","",VLOOKUP(A250,СписокКМ!D:I,2,FALSE))</f>
        <v/>
      </c>
      <c r="E250" s="47"/>
      <c r="F250" s="48" t="str">
        <f>IF(B250="","",VLOOKUP(B250,СписокКМ!D:I,2,FALSE))</f>
        <v/>
      </c>
      <c r="G250" s="49"/>
      <c r="H250" s="50"/>
      <c r="I250" s="51"/>
      <c r="J250" s="51"/>
      <c r="K250" s="51"/>
      <c r="L250" s="51"/>
      <c r="M250" s="51"/>
      <c r="N250" s="52"/>
      <c r="O250" s="53" t="str">
        <f>IF(I250="","",IF(I250="0",1000,IF(I250="-0",-1000,I250*1)))</f>
        <v/>
      </c>
      <c r="P250" s="53" t="str">
        <f t="shared" ref="P250:S251" si="159">IF(J250="","",IF(J250="0",1000,IF(J250="-0",-1000,J250*1)))</f>
        <v/>
      </c>
      <c r="Q250" s="53" t="str">
        <f t="shared" si="159"/>
        <v/>
      </c>
      <c r="R250" s="53" t="str">
        <f t="shared" si="159"/>
        <v/>
      </c>
      <c r="S250" s="54" t="str">
        <f t="shared" si="159"/>
        <v/>
      </c>
      <c r="T250" s="55" t="str">
        <f t="shared" ref="T250:X251" si="160">IF(O250="","",IF(O250&gt;0,1,0))</f>
        <v/>
      </c>
      <c r="U250" s="56" t="str">
        <f t="shared" si="160"/>
        <v/>
      </c>
      <c r="V250" s="56" t="str">
        <f t="shared" si="160"/>
        <v/>
      </c>
      <c r="W250" s="56" t="str">
        <f t="shared" si="160"/>
        <v/>
      </c>
      <c r="X250" s="56" t="str">
        <f t="shared" si="160"/>
        <v/>
      </c>
      <c r="Y250" s="57" t="str">
        <f t="shared" ref="Y250:AC251" si="161">IF(O250="","",IF(O250&lt;0,1,0))</f>
        <v/>
      </c>
      <c r="Z250" s="57" t="str">
        <f t="shared" si="161"/>
        <v/>
      </c>
      <c r="AA250" s="57" t="str">
        <f t="shared" si="161"/>
        <v/>
      </c>
      <c r="AB250" s="57" t="str">
        <f t="shared" si="161"/>
        <v/>
      </c>
      <c r="AC250" s="57" t="str">
        <f t="shared" si="161"/>
        <v/>
      </c>
      <c r="AD250" s="58" t="str">
        <f>IF(CC250="","",IF(CC250&gt;CE250,1,-1))</f>
        <v/>
      </c>
      <c r="AE250" s="58" t="str">
        <f>IF(CC250="","",IF(CC250&lt;CE250,1,-1))</f>
        <v/>
      </c>
      <c r="AF250" s="59">
        <f>IF(CC250&gt;CE250,1,0)</f>
        <v>0</v>
      </c>
      <c r="AG250" s="60">
        <f>IF(CE250&gt;CC250,1,0)</f>
        <v>0</v>
      </c>
      <c r="AH250" s="61" t="str">
        <f>IF(O250="","",AX250*1)</f>
        <v/>
      </c>
      <c r="AI250" s="62" t="str">
        <f>IF(P250="","",BE250*1)</f>
        <v/>
      </c>
      <c r="AJ250" s="62" t="str">
        <f>IF(Q250="","",BL250*1)</f>
        <v/>
      </c>
      <c r="AK250" s="62" t="str">
        <f>IF(R250="","",BS250*1)</f>
        <v/>
      </c>
      <c r="AL250" s="62" t="str">
        <f>IF(S250="","",BZ250*1)</f>
        <v/>
      </c>
      <c r="AM250" s="63" t="str">
        <f>IF(O250="","",AZ250*1)</f>
        <v/>
      </c>
      <c r="AN250" s="63" t="str">
        <f>IF(P250="","",BG250*1)</f>
        <v/>
      </c>
      <c r="AO250" s="63" t="str">
        <f>IF(Q250="","",BN250*1)</f>
        <v/>
      </c>
      <c r="AP250" s="63" t="str">
        <f>IF(R250="","",BU250*1)</f>
        <v/>
      </c>
      <c r="AQ250" s="63" t="str">
        <f>IF(S250="","",CB250*1)</f>
        <v/>
      </c>
      <c r="AR250" s="64">
        <f>SUM(AH250:AL250)</f>
        <v>0</v>
      </c>
      <c r="AS250" s="65">
        <f>SUM(AM250:AQ250)</f>
        <v>0</v>
      </c>
      <c r="AT250" s="66">
        <f>IF(O250=1000,11,IF(O250=-1000,0,IF(O250&gt;0,11,IF(O250&lt;0,(-O250),"0"))))</f>
        <v>11</v>
      </c>
      <c r="AU250" s="67" t="str">
        <f>IF(O250=1000,0,IF(O250=-1000,11,IF(O250&lt;-9,-(O250-2),IF(O250&gt;0,(O250),"0"))))</f>
        <v/>
      </c>
      <c r="AV250" s="66" t="e">
        <f>IF(O250=1000,11,IF(O250=-1000,0,IF(O250&lt;9,11,IF(O250&gt;9,(O250+2),"0"))))</f>
        <v>#VALUE!</v>
      </c>
      <c r="AW250" s="67" t="str">
        <f>IF(O250=1000,0,IF(O250=-1000,11,IF(O250&lt;0,11,IF(O250&gt;0,(O250),"0"))))</f>
        <v/>
      </c>
      <c r="AX250" s="68" t="str">
        <f>IF(O250="","",IF(O250&gt;9,AV250,AT250))</f>
        <v/>
      </c>
      <c r="AY250" s="69" t="str">
        <f>IF(O250="","","-")</f>
        <v/>
      </c>
      <c r="AZ250" s="70" t="str">
        <f>IF(O250="","",IF(O250&lt;-9,AU250,AW250))</f>
        <v/>
      </c>
      <c r="BA250" s="66" t="e">
        <f>IF(P250=1000,11,IF(P250=-1000,0,IF(P250&gt;9,(P250+2),IF(P250&lt;0,(-P250),"0"))))</f>
        <v>#VALUE!</v>
      </c>
      <c r="BB250" s="67" t="str">
        <f>IF(P250=1000,0,IF(P250=-1000,11,IF(P250&lt;-9,-(P250-2),IF(P250&gt;0,(P250),"0"))))</f>
        <v/>
      </c>
      <c r="BC250" s="67">
        <f>IF(P250=1000,11,IF(P250=-1000,0,IF(P250&gt;0,11,IF(P250&lt;0,(-P250),"0"))))</f>
        <v>11</v>
      </c>
      <c r="BD250" s="67" t="str">
        <f>IF(P250=1000,0,IF(P250=-1000,11,IF(P250&lt;0,11,IF(P250&gt;0,(P250),"0"))))</f>
        <v/>
      </c>
      <c r="BE250" s="68" t="str">
        <f>IF(P250="","",IF(P250&gt;9,BA250,BC250))</f>
        <v/>
      </c>
      <c r="BF250" s="69" t="str">
        <f>IF(P250="","","-")</f>
        <v/>
      </c>
      <c r="BG250" s="70" t="str">
        <f>IF(P250="","",IF(P250&lt;-9,BB250,BD250))</f>
        <v/>
      </c>
      <c r="BH250" s="66" t="e">
        <f>IF(Q250=1000,11,IF(Q250=-1000,0,IF(Q250&gt;9,(Q250+2),IF(Q250&lt;0,(-Q250),"0"))))</f>
        <v>#VALUE!</v>
      </c>
      <c r="BI250" s="67" t="str">
        <f>IF(Q250=1000,0,IF(Q250=-1000,11,IF(Q250&lt;-9,-(Q250-2),IF(Q250&gt;0,(Q250),"0"))))</f>
        <v/>
      </c>
      <c r="BJ250" s="67">
        <f>IF(Q250=1000,11,IF(Q250=-1000,0,IF(Q250&gt;0,11,IF(Q250&lt;0,(-Q250),"0"))))</f>
        <v>11</v>
      </c>
      <c r="BK250" s="67" t="str">
        <f>IF(Q250=1000,0,IF(Q250=-1000,11,IF(Q250&lt;0,11,IF(Q250&gt;0,(Q250),"0"))))</f>
        <v/>
      </c>
      <c r="BL250" s="68" t="str">
        <f>IF(Q250="","",IF(Q250&gt;9,BH250,BJ250))</f>
        <v/>
      </c>
      <c r="BM250" s="69" t="str">
        <f>IF(Q250="","","-")</f>
        <v/>
      </c>
      <c r="BN250" s="70" t="str">
        <f>IF(Q250="","",IF(Q250&lt;-9,BI250,BK250))</f>
        <v/>
      </c>
      <c r="BO250" s="67" t="e">
        <f>IF(R250=1000,11,IF(R250=-1000,0,IF(R250&gt;9,(R250+2),IF(R250&lt;0,(-R250),"0"))))</f>
        <v>#VALUE!</v>
      </c>
      <c r="BP250" s="67" t="str">
        <f>IF(R250=1000,0,IF(R250=-1000,11,IF(R250&lt;-9,-(R250-2),IF(R250&gt;0,(R250),"0"))))</f>
        <v/>
      </c>
      <c r="BQ250" s="67">
        <f>IF(R250=1000,11,IF(R250=-1000,0,IF(R250&gt;0,11,IF(R250&lt;0,(-R250),"0"))))</f>
        <v>11</v>
      </c>
      <c r="BR250" s="67" t="str">
        <f>IF(R250=1000,0,IF(R250=-1000,11,IF(R250&lt;0,11,IF(R250&gt;0,(R250),"0"))))</f>
        <v/>
      </c>
      <c r="BS250" s="68" t="str">
        <f>IF(R250="","",IF(R250&gt;9,BO250,BQ250))</f>
        <v/>
      </c>
      <c r="BT250" s="69" t="str">
        <f>IF(R250="","","-")</f>
        <v/>
      </c>
      <c r="BU250" s="70" t="str">
        <f>IF(R250="","",IF(R250&lt;-9,BP250,BR250))</f>
        <v/>
      </c>
      <c r="BV250" s="67" t="e">
        <f>IF(S250=1000,11,IF(S250=-1000,0,IF(S250&gt;9,(S250+2),IF(S250&lt;0,(-S250),"0"))))</f>
        <v>#VALUE!</v>
      </c>
      <c r="BW250" s="67" t="str">
        <f>IF(S250=1000,0,IF(S250=-1000,11,IF(S250&lt;-9,-(S250-2),IF(S250&gt;0,(S250),"0"))))</f>
        <v/>
      </c>
      <c r="BX250" s="67">
        <f>IF(S250=1000,11,IF(S250=-1000,0,IF(S250&gt;0,11,IF(S250&lt;0,(-S250),"0"))))</f>
        <v>11</v>
      </c>
      <c r="BY250" s="71" t="str">
        <f>IF(S250=1000,0,IF(S250=-1000,11,IF(S250&lt;0,11,IF(S250&gt;0,(S250),"0"))))</f>
        <v/>
      </c>
      <c r="BZ250" s="68" t="str">
        <f>IF(S250="","",IF(S250&gt;9,BV250,BX250))</f>
        <v/>
      </c>
      <c r="CA250" s="69" t="str">
        <f>IF(S250="","","-")</f>
        <v/>
      </c>
      <c r="CB250" s="70" t="str">
        <f>IF(S250="","",IF(S250&lt;-9,BW250,BY250))</f>
        <v/>
      </c>
      <c r="CC250" s="72" t="str">
        <f>IF(O250="","",SUM(T250:X250))</f>
        <v/>
      </c>
      <c r="CD250" s="73" t="str">
        <f>IF(CC250="","","-")</f>
        <v/>
      </c>
      <c r="CE250" s="74" t="str">
        <f>IF(O250="","",SUM(Y250:AC250))</f>
        <v/>
      </c>
      <c r="CP250" s="32"/>
      <c r="CQ250" s="32"/>
    </row>
    <row r="251" spans="1:95" s="31" customFormat="1" ht="15" customHeight="1" x14ac:dyDescent="0.2">
      <c r="A251" s="43"/>
      <c r="B251" s="44"/>
      <c r="C251" s="75">
        <v>2</v>
      </c>
      <c r="D251" s="76" t="str">
        <f>IF(A251="","",VLOOKUP(A251,СписокКМ!D:I,2,FALSE))</f>
        <v/>
      </c>
      <c r="E251" s="47"/>
      <c r="F251" s="77" t="str">
        <f>IF(B251="","",VLOOKUP(B251,СписокКМ!D:I,2,FALSE))</f>
        <v/>
      </c>
      <c r="G251" s="49"/>
      <c r="H251" s="41"/>
      <c r="I251" s="581"/>
      <c r="J251" s="581"/>
      <c r="K251" s="581"/>
      <c r="L251" s="581"/>
      <c r="M251" s="51"/>
      <c r="N251" s="42"/>
      <c r="O251" s="79" t="str">
        <f>IF(I251="","",IF(I251="0",1000,IF(I251="-0",-1000,I251*1)))</f>
        <v/>
      </c>
      <c r="P251" s="79" t="str">
        <f t="shared" si="159"/>
        <v/>
      </c>
      <c r="Q251" s="79" t="str">
        <f t="shared" si="159"/>
        <v/>
      </c>
      <c r="R251" s="79" t="str">
        <f t="shared" si="159"/>
        <v/>
      </c>
      <c r="S251" s="80" t="str">
        <f t="shared" si="159"/>
        <v/>
      </c>
      <c r="T251" s="55" t="str">
        <f t="shared" si="160"/>
        <v/>
      </c>
      <c r="U251" s="56" t="str">
        <f t="shared" si="160"/>
        <v/>
      </c>
      <c r="V251" s="56" t="str">
        <f t="shared" si="160"/>
        <v/>
      </c>
      <c r="W251" s="56" t="str">
        <f t="shared" si="160"/>
        <v/>
      </c>
      <c r="X251" s="56" t="str">
        <f t="shared" si="160"/>
        <v/>
      </c>
      <c r="Y251" s="57" t="str">
        <f t="shared" si="161"/>
        <v/>
      </c>
      <c r="Z251" s="57" t="str">
        <f t="shared" si="161"/>
        <v/>
      </c>
      <c r="AA251" s="57" t="str">
        <f t="shared" si="161"/>
        <v/>
      </c>
      <c r="AB251" s="57" t="str">
        <f t="shared" si="161"/>
        <v/>
      </c>
      <c r="AC251" s="57" t="str">
        <f t="shared" si="161"/>
        <v/>
      </c>
      <c r="AD251" s="58" t="str">
        <f>IF(CC251="","",IF(CC251&gt;CE251,1,-1))</f>
        <v/>
      </c>
      <c r="AE251" s="58" t="str">
        <f>IF(CC251="","",IF(CC251&lt;CE251,1,-1))</f>
        <v/>
      </c>
      <c r="AF251" s="59">
        <f>IF(CC251&gt;CE251,1,0)</f>
        <v>0</v>
      </c>
      <c r="AG251" s="60">
        <f>IF(CE251&gt;CC251,1,0)</f>
        <v>0</v>
      </c>
      <c r="AH251" s="81" t="str">
        <f>IF(O251="","",AX251*1)</f>
        <v/>
      </c>
      <c r="AI251" s="584" t="str">
        <f>IF(P251="","",BE251*1)</f>
        <v/>
      </c>
      <c r="AJ251" s="584" t="str">
        <f>IF(Q251="","",BL251*1)</f>
        <v/>
      </c>
      <c r="AK251" s="584" t="str">
        <f>IF(R251="","",BS251*1)</f>
        <v/>
      </c>
      <c r="AL251" s="584" t="str">
        <f>IF(S251="","",BZ251*1)</f>
        <v/>
      </c>
      <c r="AM251" s="594" t="str">
        <f>IF(O251="","",AZ251*1)</f>
        <v/>
      </c>
      <c r="AN251" s="594" t="str">
        <f>IF(P251="","",BG251*1)</f>
        <v/>
      </c>
      <c r="AO251" s="594" t="str">
        <f>IF(Q251="","",BN251*1)</f>
        <v/>
      </c>
      <c r="AP251" s="594" t="str">
        <f>IF(R251="","",BU251*1)</f>
        <v/>
      </c>
      <c r="AQ251" s="594" t="str">
        <f>IF(S251="","",CB251*1)</f>
        <v/>
      </c>
      <c r="AR251" s="64">
        <f>SUM(AH251:AL251)</f>
        <v>0</v>
      </c>
      <c r="AS251" s="65">
        <f>SUM(AM251:AQ251)</f>
        <v>0</v>
      </c>
      <c r="AT251" s="66">
        <f>IF(O251=1000,11,IF(O251=-1000,0,IF(O251&gt;0,11,IF(O251&lt;0,(-O251),"0"))))</f>
        <v>11</v>
      </c>
      <c r="AU251" s="67" t="str">
        <f>IF(O251=1000,0,IF(O251=-1000,11,IF(O251&lt;-9,-(O251-2),IF(O251&gt;0,(O251),"0"))))</f>
        <v/>
      </c>
      <c r="AV251" s="66" t="e">
        <f>IF(O251=1000,11,IF(O251=-1000,0,IF(O251&gt;9,(O251+2),IF(O251&lt;0,(-O251),"0"))))</f>
        <v>#VALUE!</v>
      </c>
      <c r="AW251" s="67" t="str">
        <f>IF(O251=1000,0,IF(O251=-1000,11,IF(O251&lt;0,11,IF(O251&gt;0,(O251),"0"))))</f>
        <v/>
      </c>
      <c r="AX251" s="593" t="str">
        <f>IF(O251="","",IF(O251&gt;9,AV251,AT251))</f>
        <v/>
      </c>
      <c r="AY251" s="590" t="str">
        <f>IF(O251="","","-")</f>
        <v/>
      </c>
      <c r="AZ251" s="591" t="str">
        <f>IF(O251="","",IF(O251&lt;-9,AU251,AW251))</f>
        <v/>
      </c>
      <c r="BA251" s="66" t="e">
        <f>IF(P251=1000,11,IF(P251=-1000,0,IF(P251&gt;9,(P251+2),IF(P251&lt;0,(-P251),"0"))))</f>
        <v>#VALUE!</v>
      </c>
      <c r="BB251" s="67" t="str">
        <f>IF(P251=1000,0,IF(P251=-1000,11,IF(P251&lt;-9,-(P251-2),IF(P251&gt;0,(P251),"0"))))</f>
        <v/>
      </c>
      <c r="BC251" s="67">
        <f>IF(P251=1000,11,IF(P251=-1000,0,IF(P251&gt;0,11,IF(P251&lt;0,(-P251),"0"))))</f>
        <v>11</v>
      </c>
      <c r="BD251" s="67" t="str">
        <f>IF(P251=1000,0,IF(P251=-1000,11,IF(P251&lt;0,11,IF(P251&gt;0,(P251),"0"))))</f>
        <v/>
      </c>
      <c r="BE251" s="593" t="str">
        <f>IF(P251="","",IF(P251&gt;9,BA251,BC251))</f>
        <v/>
      </c>
      <c r="BF251" s="590" t="str">
        <f>IF(P251="","","-")</f>
        <v/>
      </c>
      <c r="BG251" s="591" t="str">
        <f>IF(P251="","",IF(P251&lt;-9,BB251,BD251))</f>
        <v/>
      </c>
      <c r="BH251" s="66" t="e">
        <f>IF(Q251=1000,11,IF(Q251=-1000,0,IF(Q251&gt;9,(Q251+2),IF(Q251&lt;0,(-Q251),"0"))))</f>
        <v>#VALUE!</v>
      </c>
      <c r="BI251" s="67" t="str">
        <f>IF(Q251=1000,0,IF(Q251=-1000,11,IF(Q251&lt;-9,-(Q251-2),IF(Q251&gt;0,(Q251),"0"))))</f>
        <v/>
      </c>
      <c r="BJ251" s="67">
        <f>IF(Q251=1000,11,IF(Q251=-1000,0,IF(Q251&gt;0,11,IF(Q251&lt;0,(-Q251),"0"))))</f>
        <v>11</v>
      </c>
      <c r="BK251" s="67" t="str">
        <f>IF(Q251=1000,0,IF(Q251=-1000,11,IF(Q251&lt;0,11,IF(Q251&gt;0,(Q251),"0"))))</f>
        <v/>
      </c>
      <c r="BL251" s="593" t="str">
        <f>IF(Q251="","",IF(Q251&gt;9,BH251,BJ251))</f>
        <v/>
      </c>
      <c r="BM251" s="590" t="str">
        <f>IF(Q251="","","-")</f>
        <v/>
      </c>
      <c r="BN251" s="591" t="str">
        <f>IF(Q251="","",IF(Q251&lt;-9,BI251,BK251))</f>
        <v/>
      </c>
      <c r="BO251" s="67" t="e">
        <f>IF(R251=1000,11,IF(R251=-1000,0,IF(R251&gt;9,(R251+2),IF(R251&lt;0,(-R251),"0"))))</f>
        <v>#VALUE!</v>
      </c>
      <c r="BP251" s="67" t="str">
        <f>IF(R251=1000,0,IF(R251=-1000,11,IF(R251&lt;-9,-(R251-2),IF(R251&gt;0,(R251),"0"))))</f>
        <v/>
      </c>
      <c r="BQ251" s="67">
        <f>IF(R251=1000,11,IF(R251=-1000,0,IF(R251&gt;0,11,IF(R251&lt;0,(-R251),"0"))))</f>
        <v>11</v>
      </c>
      <c r="BR251" s="67" t="str">
        <f>IF(R251=1000,0,IF(R251=-1000,11,IF(R251&lt;0,11,IF(R251&gt;0,(R251),"0"))))</f>
        <v/>
      </c>
      <c r="BS251" s="593" t="str">
        <f>IF(R251="","",IF(R251&gt;9,BO251,BQ251))</f>
        <v/>
      </c>
      <c r="BT251" s="590" t="str">
        <f>IF(R251="","","-")</f>
        <v/>
      </c>
      <c r="BU251" s="591" t="str">
        <f>IF(R251="","",IF(R251&lt;-9,BP251,BR251))</f>
        <v/>
      </c>
      <c r="BV251" s="67" t="e">
        <f>IF(S251=1000,11,IF(S251=-1000,0,IF(S251&gt;9,(S251+2),IF(S251&lt;0,(-S251),"0"))))</f>
        <v>#VALUE!</v>
      </c>
      <c r="BW251" s="67" t="str">
        <f>IF(S251=1000,0,IF(S251=-1000,11,IF(S251&lt;-9,-(S251-2),IF(S251&gt;0,(S251),"0"))))</f>
        <v/>
      </c>
      <c r="BX251" s="67">
        <f>IF(S251=1000,11,IF(S251=-1000,0,IF(S251&gt;0,11,IF(S251&lt;0,(-S251),"0"))))</f>
        <v>11</v>
      </c>
      <c r="BY251" s="71" t="str">
        <f>IF(S251=1000,0,IF(S251=-1000,11,IF(S251&lt;0,11,IF(S251&gt;0,(S251),"0"))))</f>
        <v/>
      </c>
      <c r="BZ251" s="593" t="str">
        <f>IF(S251="","",IF(S251&gt;9,BV251,BX251))</f>
        <v/>
      </c>
      <c r="CA251" s="590" t="str">
        <f>IF(S251="","","-")</f>
        <v/>
      </c>
      <c r="CB251" s="591" t="str">
        <f>IF(S251="","",IF(S251&lt;-9,BW251,BY251))</f>
        <v/>
      </c>
      <c r="CC251" s="596" t="str">
        <f>IF(O251="","",SUM(T251:X251))</f>
        <v/>
      </c>
      <c r="CD251" s="582" t="str">
        <f>IF(CC251="","","-")</f>
        <v/>
      </c>
      <c r="CE251" s="597" t="str">
        <f>IF(O251="","",SUM(Y251:AC251))</f>
        <v/>
      </c>
      <c r="CP251" s="32"/>
      <c r="CQ251" s="32"/>
    </row>
    <row r="252" spans="1:95" s="31" customFormat="1" ht="15" customHeight="1" x14ac:dyDescent="0.2">
      <c r="A252" s="43"/>
      <c r="B252" s="44"/>
      <c r="C252" s="1250">
        <v>3</v>
      </c>
      <c r="D252" s="76" t="str">
        <f>IF(A252="","",VLOOKUP(A252,СписокКМ!D:I,2,FALSE))</f>
        <v/>
      </c>
      <c r="E252" s="47"/>
      <c r="F252" s="77" t="str">
        <f>IF(B252="","",VLOOKUP(B252,СписокКМ!D:I,2,FALSE))</f>
        <v/>
      </c>
      <c r="G252" s="49"/>
      <c r="H252" s="41"/>
      <c r="I252" s="1252"/>
      <c r="J252" s="1252"/>
      <c r="K252" s="1252"/>
      <c r="L252" s="1252"/>
      <c r="M252" s="1252"/>
      <c r="N252" s="42"/>
      <c r="O252" s="1244" t="str">
        <f>IF(I252="","",IF(I252="0",1000,IF(I252="-0",-1000,I252*1)))</f>
        <v/>
      </c>
      <c r="P252" s="1244" t="str">
        <f>IF(J252="","",IF(J252="0",1000,IF(J252="-0",-1000,J252*1)))</f>
        <v/>
      </c>
      <c r="Q252" s="1244" t="str">
        <f>IF(K252="","",IF(K252="0",1000,IF(K252="-0",-1000,K252*1)))</f>
        <v/>
      </c>
      <c r="R252" s="1244" t="str">
        <f>IF(L253="","",IF(L253="0",1000,IF(L253="-0",-1000,L253*1)))</f>
        <v/>
      </c>
      <c r="S252" s="1246" t="str">
        <f>IF(M253="","",IF(M253="0",1000,IF(M253="-0",-1000,M253*1)))</f>
        <v/>
      </c>
      <c r="T252" s="1248" t="str">
        <f>IF(O252="","",IF(O252&gt;0,1,0))</f>
        <v/>
      </c>
      <c r="U252" s="1284" t="str">
        <f>IF(P252="","",IF(P252&gt;0,1,0))</f>
        <v/>
      </c>
      <c r="V252" s="1284" t="str">
        <f>IF(Q252="","",IF(Q252&gt;0,1,0))</f>
        <v/>
      </c>
      <c r="W252" s="1284" t="str">
        <f>IF(R252="","",IF(R252&gt;0,1,0))</f>
        <v/>
      </c>
      <c r="X252" s="1284" t="str">
        <f>IF(S252="","",IF(S252&gt;0,1,0))</f>
        <v/>
      </c>
      <c r="Y252" s="1278" t="str">
        <f>IF(O252="","",IF(O252&lt;0,1,0))</f>
        <v/>
      </c>
      <c r="Z252" s="1278" t="str">
        <f>IF(P252="","",IF(P252&lt;0,1,0))</f>
        <v/>
      </c>
      <c r="AA252" s="1278" t="str">
        <f>IF(Q252="","",IF(Q252&lt;0,1,0))</f>
        <v/>
      </c>
      <c r="AB252" s="1278" t="str">
        <f>IF(R252="","",IF(R252&lt;0,1,0))</f>
        <v/>
      </c>
      <c r="AC252" s="1278" t="str">
        <f>IF(S252="","",IF(S252&lt;0,1,0))</f>
        <v/>
      </c>
      <c r="AD252" s="1280" t="str">
        <f>IF(CC252="","",IF(CC252&gt;CE252,1,-1))</f>
        <v/>
      </c>
      <c r="AE252" s="1280" t="str">
        <f>IF(CC252="","",IF(CC252&lt;CE252,1,-1))</f>
        <v/>
      </c>
      <c r="AF252" s="1282">
        <f>IF(CC252&gt;CE252,1,0)</f>
        <v>0</v>
      </c>
      <c r="AG252" s="1272">
        <f>IF(CE252&gt;CC252,1,0)</f>
        <v>0</v>
      </c>
      <c r="AH252" s="1274" t="str">
        <f>IF(O252="","",AX252*1)</f>
        <v/>
      </c>
      <c r="AI252" s="1276" t="str">
        <f>IF(P252="","",BE252*1)</f>
        <v/>
      </c>
      <c r="AJ252" s="1276" t="str">
        <f>IF(Q252="","",BL252*1)</f>
        <v/>
      </c>
      <c r="AK252" s="1276" t="str">
        <f>IF(R252="","",BS252*1)</f>
        <v/>
      </c>
      <c r="AL252" s="1276" t="str">
        <f>IF(S252="","",BZ252*1)</f>
        <v/>
      </c>
      <c r="AM252" s="1298" t="str">
        <f>IF(O252="","",AZ252*1)</f>
        <v/>
      </c>
      <c r="AN252" s="1298" t="str">
        <f>IF(P252="","",BG252*1)</f>
        <v/>
      </c>
      <c r="AO252" s="1298" t="str">
        <f>IF(Q252="","",BN252*1)</f>
        <v/>
      </c>
      <c r="AP252" s="1298" t="str">
        <f>IF(R252="","",BU252*1)</f>
        <v/>
      </c>
      <c r="AQ252" s="1298" t="str">
        <f>IF(S252="","",CB252*1)</f>
        <v/>
      </c>
      <c r="AR252" s="1300">
        <f>SUM(AH253:AL253)</f>
        <v>0</v>
      </c>
      <c r="AS252" s="1292">
        <f>SUM(AM253:AQ253)</f>
        <v>0</v>
      </c>
      <c r="AT252" s="1294">
        <f>IF(O252=1000,11,IF(O252=-1000,0,IF(O252&gt;0,11,IF(O252&lt;0,(-O252),"0"))))</f>
        <v>11</v>
      </c>
      <c r="AU252" s="1286" t="str">
        <f>IF(O252=1000,0,IF(O252=-1000,11,IF(O252&lt;-9,-(O252-2),IF(O252&gt;0,(O252),"0"))))</f>
        <v/>
      </c>
      <c r="AV252" s="1286" t="e">
        <f>IF(O252=1000,11,IF(O252=-1000,0,IF(O252&gt;9,(O252+2),IF(O252&lt;0,(-O252),"0"))))</f>
        <v>#VALUE!</v>
      </c>
      <c r="AW252" s="1286" t="str">
        <f>IF(O252=1000,0,IF(O252=-1000,11,IF(O252&lt;0,11,IF(O252&gt;0,(O252),"0"))))</f>
        <v/>
      </c>
      <c r="AX252" s="1296" t="str">
        <f>IF(O252="","",IF(O252&gt;9,AV252,AT252))</f>
        <v/>
      </c>
      <c r="AY252" s="1288" t="str">
        <f>IF(O252="","","-")</f>
        <v/>
      </c>
      <c r="AZ252" s="1290" t="str">
        <f>IF(O252="","",IF(O252&lt;-9,AU252,AW252))</f>
        <v/>
      </c>
      <c r="BA252" s="1286" t="e">
        <f>IF(P252=1000,11,IF(P252=-1000,0,IF(P252&gt;9,(P252+2),IF(P252&lt;0,(-P252),"0"))))</f>
        <v>#VALUE!</v>
      </c>
      <c r="BB252" s="1286" t="str">
        <f>IF(P252=1000,0,IF(P252=-1000,11,IF(P252&lt;-9,-(P252-2),IF(P252&gt;0,(P252),"0"))))</f>
        <v/>
      </c>
      <c r="BC252" s="1286">
        <f>IF(P252=1000,11,IF(P252=-1000,0,IF(P252&gt;0,11,IF(P252&lt;0,(-P252),"0"))))</f>
        <v>11</v>
      </c>
      <c r="BD252" s="1286" t="str">
        <f>IF(P252=1000,0,IF(P252=-1000,11,IF(P252&lt;0,11,IF(P252&gt;0,(P252),"0"))))</f>
        <v/>
      </c>
      <c r="BE252" s="1296" t="str">
        <f>IF(P252="","",IF(P252&gt;9,BA252,BC252))</f>
        <v/>
      </c>
      <c r="BF252" s="1288" t="str">
        <f>IF(P252="","","-")</f>
        <v/>
      </c>
      <c r="BG252" s="1290" t="str">
        <f>IF(P252="","",IF(P252&lt;-9,BB252,BD252))</f>
        <v/>
      </c>
      <c r="BH252" s="1286" t="e">
        <f>IF(Q252=1000,11,IF(Q252=-1000,0,IF(Q252&gt;9,(Q252+2),IF(Q252&lt;0,(-Q252),"0"))))</f>
        <v>#VALUE!</v>
      </c>
      <c r="BI252" s="1286" t="str">
        <f>IF(Q252=1000,0,IF(Q252=-1000,11,IF(Q252&lt;-9,-(Q252-2),IF(Q252&gt;0,(Q252),"0"))))</f>
        <v/>
      </c>
      <c r="BJ252" s="1286">
        <f>IF(Q252=1000,11,IF(Q252=-1000,0,IF(Q252&gt;0,11,IF(Q252&lt;0,(-Q252),"0"))))</f>
        <v>11</v>
      </c>
      <c r="BK252" s="1286" t="str">
        <f>IF(Q252=1000,0,IF(Q252=-1000,11,IF(Q252&lt;0,11,IF(Q252&gt;0,(Q252),"0"))))</f>
        <v/>
      </c>
      <c r="BL252" s="1296" t="str">
        <f>IF(Q252="","",IF(Q252&gt;9,BH252,BJ252))</f>
        <v/>
      </c>
      <c r="BM252" s="1288" t="str">
        <f>IF(Q252="","","-")</f>
        <v/>
      </c>
      <c r="BN252" s="1290" t="str">
        <f>IF(Q252="","",IF(Q252&lt;-9,BI252,BK252))</f>
        <v/>
      </c>
      <c r="BO252" s="1286" t="e">
        <f>IF(R252=1000,11,IF(R252=-1000,0,IF(R252&gt;9,(R252+2),IF(R252&lt;0,(-R252),"0"))))</f>
        <v>#VALUE!</v>
      </c>
      <c r="BP252" s="1286" t="str">
        <f>IF(R252=1000,0,IF(R252=-1000,11,IF(R252&lt;-9,-(R252-2),IF(R252&gt;0,(R252),"0"))))</f>
        <v/>
      </c>
      <c r="BQ252" s="1286">
        <f>IF(R252=1000,11,IF(R252=-1000,0,IF(R252&gt;0,11,IF(R252&lt;0,(-R252),"0"))))</f>
        <v>11</v>
      </c>
      <c r="BR252" s="1286" t="str">
        <f>IF(R252=1000,0,IF(R252=-1000,11,IF(R252&lt;0,11,IF(R252&gt;0,(R252),"0"))))</f>
        <v/>
      </c>
      <c r="BS252" s="1296" t="str">
        <f>IF(R252="","",IF(R252&gt;9,BO252,BQ252))</f>
        <v/>
      </c>
      <c r="BT252" s="1288" t="str">
        <f>IF(R252="","","-")</f>
        <v/>
      </c>
      <c r="BU252" s="1290" t="str">
        <f>IF(R252="","",IF(R252&lt;-9,BP252,BR252))</f>
        <v/>
      </c>
      <c r="BV252" s="1286" t="e">
        <f>IF(S252=1000,11,IF(S252=-1000,0,IF(S252&gt;9,(S252+2),IF(S252&lt;0,(-S252),"0"))))</f>
        <v>#VALUE!</v>
      </c>
      <c r="BW252" s="1286" t="str">
        <f>IF(S252=1000,0,IF(S252=-1000,11,IF(S252&lt;-9,-(S252-2),IF(S252&gt;0,(S252),"0"))))</f>
        <v/>
      </c>
      <c r="BX252" s="1286">
        <f>IF(S252=1000,11,IF(S252=-1000,0,IF(S252&gt;0,11,IF(S252&lt;0,(-S252),"0"))))</f>
        <v>11</v>
      </c>
      <c r="BY252" s="1286" t="str">
        <f>IF(S252=1000,0,IF(S252=-1000,11,IF(S252&lt;0,11,IF(S252&gt;0,(S252),"0"))))</f>
        <v/>
      </c>
      <c r="BZ252" s="1296" t="str">
        <f>IF(S252="","",IF(S252&gt;9,BV252,BX252))</f>
        <v/>
      </c>
      <c r="CA252" s="1288" t="str">
        <f>IF(S252="","","-")</f>
        <v/>
      </c>
      <c r="CB252" s="1290" t="str">
        <f>IF(S252="","",IF(S252&lt;-9,BW252,BY252))</f>
        <v/>
      </c>
      <c r="CC252" s="1302" t="str">
        <f>IF(O252="","",SUM(T252:X253))</f>
        <v/>
      </c>
      <c r="CD252" s="1304" t="str">
        <f>IF(CC252="","","-")</f>
        <v/>
      </c>
      <c r="CE252" s="1306" t="str">
        <f>IF(O252="","",SUM(Y252:AC253))</f>
        <v/>
      </c>
      <c r="CP252" s="32"/>
      <c r="CQ252" s="32"/>
    </row>
    <row r="253" spans="1:95" s="31" customFormat="1" ht="15" customHeight="1" x14ac:dyDescent="0.2">
      <c r="A253" s="43"/>
      <c r="B253" s="44"/>
      <c r="C253" s="1251"/>
      <c r="D253" s="46" t="str">
        <f>IF(A253="","",VLOOKUP(A253,СписокКМ!D:I,2,FALSE))</f>
        <v/>
      </c>
      <c r="E253" s="47"/>
      <c r="F253" s="48" t="str">
        <f>IF(B253="","",VLOOKUP(B253,СписокКМ!D:I,2,FALSE))</f>
        <v/>
      </c>
      <c r="G253" s="49"/>
      <c r="H253" s="41"/>
      <c r="I253" s="1253"/>
      <c r="J253" s="1253"/>
      <c r="K253" s="1253"/>
      <c r="L253" s="1253"/>
      <c r="M253" s="1253"/>
      <c r="N253" s="42"/>
      <c r="O253" s="1245"/>
      <c r="P253" s="1245"/>
      <c r="Q253" s="1245"/>
      <c r="R253" s="1245"/>
      <c r="S253" s="1247"/>
      <c r="T253" s="1249"/>
      <c r="U253" s="1285"/>
      <c r="V253" s="1285"/>
      <c r="W253" s="1285"/>
      <c r="X253" s="1285"/>
      <c r="Y253" s="1279"/>
      <c r="Z253" s="1279"/>
      <c r="AA253" s="1279"/>
      <c r="AB253" s="1279"/>
      <c r="AC253" s="1279"/>
      <c r="AD253" s="1281"/>
      <c r="AE253" s="1281"/>
      <c r="AF253" s="1283"/>
      <c r="AG253" s="1273"/>
      <c r="AH253" s="1275"/>
      <c r="AI253" s="1277"/>
      <c r="AJ253" s="1277"/>
      <c r="AK253" s="1277"/>
      <c r="AL253" s="1277"/>
      <c r="AM253" s="1299"/>
      <c r="AN253" s="1299"/>
      <c r="AO253" s="1299"/>
      <c r="AP253" s="1299"/>
      <c r="AQ253" s="1299"/>
      <c r="AR253" s="1301"/>
      <c r="AS253" s="1293"/>
      <c r="AT253" s="1295"/>
      <c r="AU253" s="1287"/>
      <c r="AV253" s="1287"/>
      <c r="AW253" s="1287"/>
      <c r="AX253" s="1297"/>
      <c r="AY253" s="1289"/>
      <c r="AZ253" s="1291"/>
      <c r="BA253" s="1287"/>
      <c r="BB253" s="1287"/>
      <c r="BC253" s="1287"/>
      <c r="BD253" s="1287"/>
      <c r="BE253" s="1297"/>
      <c r="BF253" s="1289"/>
      <c r="BG253" s="1291"/>
      <c r="BH253" s="1287"/>
      <c r="BI253" s="1287"/>
      <c r="BJ253" s="1287"/>
      <c r="BK253" s="1287"/>
      <c r="BL253" s="1297"/>
      <c r="BM253" s="1289"/>
      <c r="BN253" s="1291"/>
      <c r="BO253" s="1287"/>
      <c r="BP253" s="1287"/>
      <c r="BQ253" s="1287"/>
      <c r="BR253" s="1287"/>
      <c r="BS253" s="1297"/>
      <c r="BT253" s="1289"/>
      <c r="BU253" s="1291"/>
      <c r="BV253" s="1287"/>
      <c r="BW253" s="1287"/>
      <c r="BX253" s="1287"/>
      <c r="BY253" s="1287"/>
      <c r="BZ253" s="1297"/>
      <c r="CA253" s="1289"/>
      <c r="CB253" s="1291"/>
      <c r="CC253" s="1303"/>
      <c r="CD253" s="1305"/>
      <c r="CE253" s="1307"/>
      <c r="CP253" s="32"/>
      <c r="CQ253" s="32"/>
    </row>
    <row r="254" spans="1:95" s="31" customFormat="1" ht="15" customHeight="1" x14ac:dyDescent="0.2">
      <c r="A254" s="99" t="str">
        <f>IF(A250="","",A250)</f>
        <v/>
      </c>
      <c r="B254" s="99" t="str">
        <f>IF(B250="","",B251)</f>
        <v/>
      </c>
      <c r="C254" s="75">
        <v>4</v>
      </c>
      <c r="D254" s="100" t="str">
        <f>IF(A254="","",VLOOKUP(A254,СписокКМ!D:I,2,FALSE))</f>
        <v/>
      </c>
      <c r="E254" s="101"/>
      <c r="F254" s="77" t="str">
        <f>IF(B254="","",VLOOKUP(B254,СписокКМ!D:I,2,FALSE))</f>
        <v/>
      </c>
      <c r="G254" s="102"/>
      <c r="H254" s="41"/>
      <c r="I254" s="581"/>
      <c r="J254" s="581"/>
      <c r="K254" s="581"/>
      <c r="L254" s="581"/>
      <c r="M254" s="581"/>
      <c r="N254" s="42"/>
      <c r="O254" s="79" t="str">
        <f>IF(I254="","",IF(I254="0",1000,IF(I254="-0",-1000,I254*1)))</f>
        <v/>
      </c>
      <c r="P254" s="79" t="str">
        <f t="shared" ref="P254:S255" si="162">IF(J254="","",IF(J254="0",1000,IF(J254="-0",-1000,J254*1)))</f>
        <v/>
      </c>
      <c r="Q254" s="79" t="str">
        <f t="shared" si="162"/>
        <v/>
      </c>
      <c r="R254" s="79" t="str">
        <f t="shared" si="162"/>
        <v/>
      </c>
      <c r="S254" s="80" t="str">
        <f t="shared" si="162"/>
        <v/>
      </c>
      <c r="T254" s="579" t="str">
        <f t="shared" ref="T254:X255" si="163">IF(O254="","",IF(O254&gt;0,1,0))</f>
        <v/>
      </c>
      <c r="U254" s="588" t="str">
        <f t="shared" si="163"/>
        <v/>
      </c>
      <c r="V254" s="588" t="str">
        <f t="shared" si="163"/>
        <v/>
      </c>
      <c r="W254" s="588" t="str">
        <f t="shared" si="163"/>
        <v/>
      </c>
      <c r="X254" s="588" t="str">
        <f t="shared" si="163"/>
        <v/>
      </c>
      <c r="Y254" s="585" t="str">
        <f t="shared" ref="Y254:AC255" si="164">IF(O254="","",IF(O254&lt;0,1,0))</f>
        <v/>
      </c>
      <c r="Z254" s="585" t="str">
        <f t="shared" si="164"/>
        <v/>
      </c>
      <c r="AA254" s="585" t="str">
        <f t="shared" si="164"/>
        <v/>
      </c>
      <c r="AB254" s="585" t="str">
        <f t="shared" si="164"/>
        <v/>
      </c>
      <c r="AC254" s="585" t="str">
        <f t="shared" si="164"/>
        <v/>
      </c>
      <c r="AD254" s="586" t="str">
        <f>IF(CC254="","",IF(CC254&gt;CE254,1,-1))</f>
        <v/>
      </c>
      <c r="AE254" s="586" t="str">
        <f>IF(CC254="","",IF(CC254&lt;CE254,1,-1))</f>
        <v/>
      </c>
      <c r="AF254" s="587">
        <f>IF(CC254&gt;CE254,1,0)</f>
        <v>0</v>
      </c>
      <c r="AG254" s="583">
        <f>IF(CE254&gt;CC254,1,0)</f>
        <v>0</v>
      </c>
      <c r="AH254" s="81" t="str">
        <f>IF(O254="","",AX254*1)</f>
        <v/>
      </c>
      <c r="AI254" s="584" t="str">
        <f>IF(P254="","",BE254*1)</f>
        <v/>
      </c>
      <c r="AJ254" s="584" t="str">
        <f>IF(Q254="","",BL254*1)</f>
        <v/>
      </c>
      <c r="AK254" s="584" t="str">
        <f>IF(R254="","",BS254*1)</f>
        <v/>
      </c>
      <c r="AL254" s="584" t="str">
        <f>IF(S254="","",BZ254*1)</f>
        <v/>
      </c>
      <c r="AM254" s="594" t="str">
        <f>IF(O254="","",AZ254*1)</f>
        <v/>
      </c>
      <c r="AN254" s="594" t="str">
        <f>IF(P254="","",BG254*1)</f>
        <v/>
      </c>
      <c r="AO254" s="594" t="str">
        <f>IF(Q254="","",BN254*1)</f>
        <v/>
      </c>
      <c r="AP254" s="594" t="str">
        <f>IF(R254="","",BU254*1)</f>
        <v/>
      </c>
      <c r="AQ254" s="594" t="str">
        <f>IF(S254="","",CB254*1)</f>
        <v/>
      </c>
      <c r="AR254" s="595">
        <f>SUM(AH254:AL254)</f>
        <v>0</v>
      </c>
      <c r="AS254" s="592">
        <f>SUM(AM254:AQ254)</f>
        <v>0</v>
      </c>
      <c r="AT254" s="111">
        <f>IF(O254=1000,11,IF(O254=-1000,0,IF(O254&gt;0,11,IF(O254&lt;0,(-O254),"0"))))</f>
        <v>11</v>
      </c>
      <c r="AU254" s="589" t="str">
        <f>IF(O254=1000,0,IF(O254=-1000,11,IF(O254&lt;-9,-(O254-2),IF(O254&gt;0,(O254),"0"))))</f>
        <v/>
      </c>
      <c r="AV254" s="111" t="e">
        <f>IF(O254=1000,11,IF(O254=-1000,0,IF(O254&gt;9,(O254+2),IF(O254&lt;0,(-O254),"0"))))</f>
        <v>#VALUE!</v>
      </c>
      <c r="AW254" s="589" t="str">
        <f>IF(O254=1000,0,IF(O254=-1000,11,IF(O254&lt;0,11,IF(O254&gt;0,(O254),"0"))))</f>
        <v/>
      </c>
      <c r="AX254" s="593" t="str">
        <f>IF(O254="","",IF(O254&gt;9,AV254,AT254))</f>
        <v/>
      </c>
      <c r="AY254" s="590" t="str">
        <f>IF(O254="","","-")</f>
        <v/>
      </c>
      <c r="AZ254" s="591" t="str">
        <f>IF(O254="","",IF(O254&lt;-9,AU254,AW254))</f>
        <v/>
      </c>
      <c r="BA254" s="111" t="e">
        <f>IF(P254=1000,11,IF(P254=-1000,0,IF(P254&gt;9,(P254+2),IF(P254&lt;0,(-P254),"0"))))</f>
        <v>#VALUE!</v>
      </c>
      <c r="BB254" s="589" t="str">
        <f>IF(P254=1000,0,IF(P254=-1000,11,IF(P254&lt;-9,-(P254-2),IF(P254&gt;0,(P254),"0"))))</f>
        <v/>
      </c>
      <c r="BC254" s="589">
        <f>IF(P254=1000,11,IF(P254=-1000,0,IF(P254&gt;0,11,IF(P254&lt;0,(-P254),"0"))))</f>
        <v>11</v>
      </c>
      <c r="BD254" s="589" t="str">
        <f>IF(P254=1000,0,IF(P254=-1000,11,IF(P254&lt;0,11,IF(P254&gt;0,(P254),"0"))))</f>
        <v/>
      </c>
      <c r="BE254" s="593" t="str">
        <f>IF(P254="","",IF(P254&gt;9,BA254,BC254))</f>
        <v/>
      </c>
      <c r="BF254" s="590" t="str">
        <f>IF(P254="","","-")</f>
        <v/>
      </c>
      <c r="BG254" s="591" t="str">
        <f>IF(P254="","",IF(P254&lt;-9,BB254,BD254))</f>
        <v/>
      </c>
      <c r="BH254" s="111" t="e">
        <f>IF(Q254=1000,11,IF(Q254=-1000,0,IF(Q254&gt;9,(Q254+2),IF(Q254&lt;0,(-Q254),"0"))))</f>
        <v>#VALUE!</v>
      </c>
      <c r="BI254" s="589" t="str">
        <f>IF(Q254=1000,0,IF(Q254=-1000,11,IF(Q254&lt;-9,-(Q254-2),IF(Q254&gt;0,(Q254),"0"))))</f>
        <v/>
      </c>
      <c r="BJ254" s="589">
        <f>IF(Q254=1000,11,IF(Q254=-1000,0,IF(Q254&gt;0,11,IF(Q254&lt;0,(-Q254),"0"))))</f>
        <v>11</v>
      </c>
      <c r="BK254" s="589" t="str">
        <f>IF(Q254=1000,0,IF(Q254=-1000,11,IF(Q254&lt;0,11,IF(Q254&gt;0,(Q254),"0"))))</f>
        <v/>
      </c>
      <c r="BL254" s="593" t="str">
        <f>IF(Q254="","",IF(Q254&gt;9,BH254,BJ254))</f>
        <v/>
      </c>
      <c r="BM254" s="590" t="str">
        <f>IF(Q254="","","-")</f>
        <v/>
      </c>
      <c r="BN254" s="591" t="str">
        <f>IF(Q254="","",IF(Q254&lt;-9,BI254,BK254))</f>
        <v/>
      </c>
      <c r="BO254" s="589" t="e">
        <f>IF(R254=1000,11,IF(R254=-1000,0,IF(R254&gt;9,(R254+2),IF(R254&lt;0,(-R254),"0"))))</f>
        <v>#VALUE!</v>
      </c>
      <c r="BP254" s="589" t="str">
        <f>IF(R254=1000,0,IF(R254=-1000,11,IF(R254&lt;-9,-(R254-2),IF(R254&gt;0,(R254),"0"))))</f>
        <v/>
      </c>
      <c r="BQ254" s="589">
        <f>IF(R254=1000,11,IF(R254=-1000,0,IF(R254&gt;0,11,IF(R254&lt;0,(-R254),"0"))))</f>
        <v>11</v>
      </c>
      <c r="BR254" s="589" t="str">
        <f>IF(R254=1000,0,IF(R254=-1000,11,IF(R254&lt;0,11,IF(R254&gt;0,(R254),"0"))))</f>
        <v/>
      </c>
      <c r="BS254" s="593" t="str">
        <f>IF(R254="","",IF(R254&gt;9,BO254,BQ254))</f>
        <v/>
      </c>
      <c r="BT254" s="590" t="str">
        <f>IF(R254="","","-")</f>
        <v/>
      </c>
      <c r="BU254" s="591" t="str">
        <f>IF(R254="","",IF(R254&lt;-9,BP254,BR254))</f>
        <v/>
      </c>
      <c r="BV254" s="589" t="e">
        <f>IF(S254=1000,11,IF(S254=-1000,0,IF(S254&gt;9,(S254+2),IF(S254&lt;0,(-S254),"0"))))</f>
        <v>#VALUE!</v>
      </c>
      <c r="BW254" s="589" t="str">
        <f>IF(S254=1000,0,IF(S254=-1000,11,IF(S254&lt;-9,-(S254-2),IF(S254&gt;0,(S254),"0"))))</f>
        <v/>
      </c>
      <c r="BX254" s="589">
        <f>IF(S254=1000,11,IF(S254=-1000,0,IF(S254&gt;0,11,IF(S254&lt;0,(-S254),"0"))))</f>
        <v>11</v>
      </c>
      <c r="BY254" s="113" t="str">
        <f>IF(S254=1000,0,IF(S254=-1000,11,IF(S254&lt;0,11,IF(S254&gt;0,(S254),"0"))))</f>
        <v/>
      </c>
      <c r="BZ254" s="593" t="str">
        <f>IF(S254="","",IF(S254&gt;9,BV254,BX254))</f>
        <v/>
      </c>
      <c r="CA254" s="590" t="str">
        <f>IF(S254="","","-")</f>
        <v/>
      </c>
      <c r="CB254" s="591" t="str">
        <f>IF(S254="","",IF(S254&lt;-9,BW254,BY254))</f>
        <v/>
      </c>
      <c r="CC254" s="596" t="str">
        <f>IF(O254="","",SUM(T254:X254))</f>
        <v/>
      </c>
      <c r="CD254" s="582" t="str">
        <f>IF(CC254="","","-")</f>
        <v/>
      </c>
      <c r="CE254" s="597" t="str">
        <f>IF(O254="","",SUM(Y254:AC254))</f>
        <v/>
      </c>
      <c r="CP254" s="32"/>
      <c r="CQ254" s="32"/>
    </row>
    <row r="255" spans="1:95" s="31" customFormat="1" ht="15" customHeight="1" thickBot="1" x14ac:dyDescent="0.25">
      <c r="A255" s="99" t="str">
        <f>IF(A250="","",A251)</f>
        <v/>
      </c>
      <c r="B255" s="99" t="str">
        <f>IF(B250="","",B250)</f>
        <v/>
      </c>
      <c r="C255" s="114">
        <v>5</v>
      </c>
      <c r="D255" s="115" t="str">
        <f>IF(A255="","",VLOOKUP(A255,СписокКМ!D:I,2,FALSE))</f>
        <v/>
      </c>
      <c r="E255" s="116"/>
      <c r="F255" s="117" t="str">
        <f>IF(B255="","",VLOOKUP(B255,СписокКМ!D:I,2,FALSE))</f>
        <v/>
      </c>
      <c r="G255" s="118"/>
      <c r="H255" s="119"/>
      <c r="I255" s="120"/>
      <c r="J255" s="120"/>
      <c r="K255" s="120"/>
      <c r="L255" s="121"/>
      <c r="M255" s="121"/>
      <c r="N255" s="122"/>
      <c r="O255" s="123" t="str">
        <f>IF(I255="","",IF(I255="0",1000,IF(I255="-0",-1000,I255*1)))</f>
        <v/>
      </c>
      <c r="P255" s="123" t="str">
        <f t="shared" si="162"/>
        <v/>
      </c>
      <c r="Q255" s="123" t="str">
        <f t="shared" si="162"/>
        <v/>
      </c>
      <c r="R255" s="123" t="str">
        <f t="shared" si="162"/>
        <v/>
      </c>
      <c r="S255" s="124" t="str">
        <f t="shared" si="162"/>
        <v/>
      </c>
      <c r="T255" s="125" t="str">
        <f t="shared" si="163"/>
        <v/>
      </c>
      <c r="U255" s="126" t="str">
        <f t="shared" si="163"/>
        <v/>
      </c>
      <c r="V255" s="126" t="str">
        <f t="shared" si="163"/>
        <v/>
      </c>
      <c r="W255" s="126" t="str">
        <f t="shared" si="163"/>
        <v/>
      </c>
      <c r="X255" s="126" t="str">
        <f t="shared" si="163"/>
        <v/>
      </c>
      <c r="Y255" s="127" t="str">
        <f t="shared" si="164"/>
        <v/>
      </c>
      <c r="Z255" s="127" t="str">
        <f t="shared" si="164"/>
        <v/>
      </c>
      <c r="AA255" s="127" t="str">
        <f t="shared" si="164"/>
        <v/>
      </c>
      <c r="AB255" s="127" t="str">
        <f t="shared" si="164"/>
        <v/>
      </c>
      <c r="AC255" s="127" t="str">
        <f t="shared" si="164"/>
        <v/>
      </c>
      <c r="AD255" s="128" t="str">
        <f>IF(CC255="","",IF(CC255&gt;CE255,1,-1))</f>
        <v/>
      </c>
      <c r="AE255" s="128" t="str">
        <f>IF(CC255="","",IF(CC255&lt;CE255,1,-1))</f>
        <v/>
      </c>
      <c r="AF255" s="129">
        <f>IF(CC255&gt;CE255,1,0)</f>
        <v>0</v>
      </c>
      <c r="AG255" s="130">
        <f>IF(CE255&gt;CC255,1,0)</f>
        <v>0</v>
      </c>
      <c r="AH255" s="131" t="str">
        <f>IF(O255="","",AX255*1)</f>
        <v/>
      </c>
      <c r="AI255" s="132" t="str">
        <f>IF(P255="","",BE255*1)</f>
        <v/>
      </c>
      <c r="AJ255" s="132" t="str">
        <f>IF(Q255="","",BL255*1)</f>
        <v/>
      </c>
      <c r="AK255" s="132" t="str">
        <f>IF(R255="","",BS255*1)</f>
        <v/>
      </c>
      <c r="AL255" s="132" t="str">
        <f>IF(S255="","",BZ255*1)</f>
        <v/>
      </c>
      <c r="AM255" s="133" t="str">
        <f>IF(O255="","",AZ255*1)</f>
        <v/>
      </c>
      <c r="AN255" s="133" t="str">
        <f>IF(P255="","",BG255*1)</f>
        <v/>
      </c>
      <c r="AO255" s="133" t="str">
        <f>IF(Q255="","",BN255*1)</f>
        <v/>
      </c>
      <c r="AP255" s="133" t="str">
        <f>IF(R255="","",BU255*1)</f>
        <v/>
      </c>
      <c r="AQ255" s="133" t="str">
        <f>IF(S255="","",CB255*1)</f>
        <v/>
      </c>
      <c r="AR255" s="134">
        <f>SUM(AH255:AL255)</f>
        <v>0</v>
      </c>
      <c r="AS255" s="135">
        <f>SUM(AM255:AQ255)</f>
        <v>0</v>
      </c>
      <c r="AT255" s="136">
        <f>IF(O255=1000,11,IF(O255=-1000,0,IF(O255&gt;0,11,IF(O255&lt;0,(-O255),"0"))))</f>
        <v>11</v>
      </c>
      <c r="AU255" s="137" t="str">
        <f>IF(O255=1000,0,IF(O255=-1000,11,IF(O255&lt;-9,-(O255-2),IF(O255&gt;0,(O255),"0"))))</f>
        <v/>
      </c>
      <c r="AV255" s="136" t="e">
        <f>IF(O255=1000,11,IF(O255=-1000,0,IF(O255&gt;9,(O255+2),IF(O255&lt;0,(-O255),"0"))))</f>
        <v>#VALUE!</v>
      </c>
      <c r="AW255" s="137" t="str">
        <f>IF(O255=1000,0,IF(O255=-1000,11,IF(O255&lt;0,11,IF(O255&gt;0,(O255),"0"))))</f>
        <v/>
      </c>
      <c r="AX255" s="138" t="str">
        <f>IF(O255="","",IF(O255&gt;9,AV255,AT255))</f>
        <v/>
      </c>
      <c r="AY255" s="139" t="str">
        <f>IF(O255="","","-")</f>
        <v/>
      </c>
      <c r="AZ255" s="140" t="str">
        <f>IF(O255="","",IF(O255&lt;-9,AU255,AW255))</f>
        <v/>
      </c>
      <c r="BA255" s="136" t="e">
        <f>IF(P255=1000,11,IF(P255=-1000,0,IF(P255&gt;9,(P255+2),IF(P255&lt;0,(-P255),"0"))))</f>
        <v>#VALUE!</v>
      </c>
      <c r="BB255" s="137" t="str">
        <f>IF(P255=1000,0,IF(P255=-1000,11,IF(P255&lt;-9,-(P255-2),IF(P255&gt;0,(P255),"0"))))</f>
        <v/>
      </c>
      <c r="BC255" s="137">
        <f>IF(P255=1000,11,IF(P255=-1000,0,IF(P255&gt;0,11,IF(P255&lt;0,(-P255),"0"))))</f>
        <v>11</v>
      </c>
      <c r="BD255" s="137" t="str">
        <f>IF(P255=1000,0,IF(P255=-1000,11,IF(P255&lt;0,11,IF(P255&gt;0,(P255),"0"))))</f>
        <v/>
      </c>
      <c r="BE255" s="138" t="str">
        <f>IF(P255="","",IF(P255&gt;9,BA255,BC255))</f>
        <v/>
      </c>
      <c r="BF255" s="139" t="str">
        <f>IF(P255="","","-")</f>
        <v/>
      </c>
      <c r="BG255" s="140" t="str">
        <f>IF(P255="","",IF(P255&lt;-9,BB255,BD255))</f>
        <v/>
      </c>
      <c r="BH255" s="136" t="e">
        <f>IF(Q255=1000,11,IF(Q255=-1000,0,IF(Q255&gt;9,(Q255+2),IF(Q255&lt;0,(-Q255),"0"))))</f>
        <v>#VALUE!</v>
      </c>
      <c r="BI255" s="137" t="str">
        <f>IF(Q255=1000,0,IF(Q255=-1000,11,IF(Q255&lt;-9,-(Q255-2),IF(Q255&gt;0,(Q255),"0"))))</f>
        <v/>
      </c>
      <c r="BJ255" s="137">
        <f>IF(Q255=1000,11,IF(Q255=-1000,0,IF(Q255&gt;0,11,IF(Q255&lt;0,(-Q255),"0"))))</f>
        <v>11</v>
      </c>
      <c r="BK255" s="137" t="str">
        <f>IF(Q255=1000,0,IF(Q255=-1000,11,IF(Q255&lt;0,11,IF(Q255&gt;0,(Q255),"0"))))</f>
        <v/>
      </c>
      <c r="BL255" s="138" t="str">
        <f>IF(Q255="","",IF(Q255&gt;9,BH255,BJ255))</f>
        <v/>
      </c>
      <c r="BM255" s="139" t="str">
        <f>IF(Q255="","","-")</f>
        <v/>
      </c>
      <c r="BN255" s="140" t="str">
        <f>IF(Q255="","",IF(Q255&lt;-9,BI255,BK255))</f>
        <v/>
      </c>
      <c r="BO255" s="137" t="e">
        <f>IF(R255=1000,11,IF(R255=-1000,0,IF(R255&gt;9,(R255+2),IF(R255&lt;0,(-R255),"0"))))</f>
        <v>#VALUE!</v>
      </c>
      <c r="BP255" s="137" t="str">
        <f>IF(R255=1000,0,IF(R255=-1000,11,IF(R255&lt;-9,-(R255-2),IF(R255&gt;0,(R255),"0"))))</f>
        <v/>
      </c>
      <c r="BQ255" s="137">
        <f>IF(R255=1000,11,IF(R255=-1000,0,IF(R255&gt;0,11,IF(R255&lt;0,(-R255),"0"))))</f>
        <v>11</v>
      </c>
      <c r="BR255" s="137" t="str">
        <f>IF(R255=1000,0,IF(R255=-1000,11,IF(R255&lt;0,11,IF(R255&gt;0,(R255),"0"))))</f>
        <v/>
      </c>
      <c r="BS255" s="138" t="str">
        <f>IF(R255="","",IF(R255&gt;9,BO255,BQ255))</f>
        <v/>
      </c>
      <c r="BT255" s="139" t="str">
        <f>IF(R255="","","-")</f>
        <v/>
      </c>
      <c r="BU255" s="140" t="str">
        <f>IF(R255="","",IF(R255&lt;-9,BP255,BR255))</f>
        <v/>
      </c>
      <c r="BV255" s="137" t="e">
        <f>IF(S255=1000,11,IF(S255=-1000,0,IF(S255&gt;9,(S255+2),IF(S255&lt;0,(-S255),"0"))))</f>
        <v>#VALUE!</v>
      </c>
      <c r="BW255" s="137" t="str">
        <f>IF(S255=1000,0,IF(S255=-1000,11,IF(S255&lt;-9,-(S255-2),IF(S255&gt;0,(S255),"0"))))</f>
        <v/>
      </c>
      <c r="BX255" s="137">
        <f>IF(S255=1000,11,IF(S255=-1000,0,IF(S255&gt;0,11,IF(S255&lt;0,(-S255),"0"))))</f>
        <v>11</v>
      </c>
      <c r="BY255" s="141" t="str">
        <f>IF(S255=1000,0,IF(S255=-1000,11,IF(S255&lt;0,11,IF(S255&gt;0,(S255),"0"))))</f>
        <v/>
      </c>
      <c r="BZ255" s="138" t="str">
        <f>IF(S255="","",IF(S255&gt;9,BV255,BX255))</f>
        <v/>
      </c>
      <c r="CA255" s="139" t="str">
        <f>IF(S255="","","-")</f>
        <v/>
      </c>
      <c r="CB255" s="140" t="str">
        <f>IF(S255="","",IF(S255&lt;-9,BW255,BY255))</f>
        <v/>
      </c>
      <c r="CC255" s="142" t="str">
        <f>IF(O255="","",SUM(T255:X255))</f>
        <v/>
      </c>
      <c r="CD255" s="143" t="str">
        <f>IF(CC255="","","-")</f>
        <v/>
      </c>
      <c r="CE255" s="144" t="str">
        <f>IF(O255="","",SUM(Y255:AC255))</f>
        <v/>
      </c>
      <c r="CP255" s="32"/>
      <c r="CQ255" s="32"/>
    </row>
    <row r="256" spans="1:95" s="31" customFormat="1" ht="15" customHeight="1" thickBot="1" x14ac:dyDescent="0.25">
      <c r="A256" s="145"/>
      <c r="B256" s="145"/>
      <c r="C256" s="145"/>
      <c r="D256" s="146"/>
      <c r="E256" s="147"/>
      <c r="F256" s="148"/>
      <c r="G256" s="149"/>
      <c r="H256" s="150"/>
      <c r="I256" s="151"/>
      <c r="J256" s="151"/>
      <c r="K256" s="151"/>
      <c r="L256" s="151"/>
      <c r="M256" s="151"/>
      <c r="N256" s="150"/>
      <c r="O256" s="152"/>
      <c r="P256" s="152"/>
      <c r="Q256" s="152"/>
      <c r="R256" s="152"/>
      <c r="S256" s="152"/>
      <c r="T256" s="153"/>
      <c r="U256" s="153"/>
      <c r="V256" s="153"/>
      <c r="W256" s="153"/>
      <c r="X256" s="153"/>
      <c r="Y256" s="154"/>
      <c r="Z256" s="154"/>
      <c r="AA256" s="154"/>
      <c r="AB256" s="154"/>
      <c r="AC256" s="154"/>
      <c r="AD256" s="155"/>
      <c r="AE256" s="155"/>
      <c r="AF256" s="156"/>
      <c r="AG256" s="156"/>
      <c r="AH256" s="157"/>
      <c r="AI256" s="157"/>
      <c r="AJ256" s="157"/>
      <c r="AK256" s="157"/>
      <c r="AL256" s="157"/>
      <c r="AM256" s="158"/>
      <c r="AN256" s="158"/>
      <c r="AO256" s="158"/>
      <c r="AP256" s="158"/>
      <c r="AQ256" s="158"/>
      <c r="AR256" s="159"/>
      <c r="AS256" s="159"/>
      <c r="AT256" s="160"/>
      <c r="AU256" s="160"/>
      <c r="AV256" s="160"/>
      <c r="AW256" s="160"/>
      <c r="AX256" s="161"/>
      <c r="AY256" s="161"/>
      <c r="AZ256" s="161"/>
      <c r="BA256" s="160"/>
      <c r="BB256" s="160"/>
      <c r="BC256" s="160"/>
      <c r="BD256" s="160"/>
      <c r="BE256" s="161"/>
      <c r="BF256" s="161"/>
      <c r="BG256" s="161"/>
      <c r="BH256" s="160"/>
      <c r="BI256" s="160"/>
      <c r="BJ256" s="160"/>
      <c r="BK256" s="160"/>
      <c r="BL256" s="161"/>
      <c r="BM256" s="161"/>
      <c r="BN256" s="161"/>
      <c r="BO256" s="160"/>
      <c r="BP256" s="160"/>
      <c r="BQ256" s="160"/>
      <c r="BR256" s="160"/>
      <c r="BS256" s="161"/>
      <c r="BT256" s="161"/>
      <c r="BU256" s="161"/>
      <c r="BV256" s="160"/>
      <c r="BW256" s="160"/>
      <c r="BX256" s="160"/>
      <c r="BY256" s="160"/>
      <c r="BZ256" s="161"/>
      <c r="CA256" s="161"/>
      <c r="CB256" s="161"/>
      <c r="CC256" s="162"/>
      <c r="CD256" s="163"/>
      <c r="CE256" s="164"/>
      <c r="CP256" s="32"/>
      <c r="CQ256" s="32"/>
    </row>
    <row r="257" spans="1:95" s="31" customFormat="1" ht="31.5" customHeight="1" thickBot="1" x14ac:dyDescent="0.25">
      <c r="A257" s="34"/>
      <c r="B257" s="35"/>
      <c r="C257" s="1225">
        <f>1+C248</f>
        <v>29</v>
      </c>
      <c r="D257" s="1227" t="str">
        <f>IF(A257="","",VLOOKUP(A257,СписокКМ!$A$186:$D$248,3,FALSE))</f>
        <v/>
      </c>
      <c r="E257" s="1228" t="str">
        <f>IF(B257="","",VLOOKUP(B257,СписокКМ!E:J,2,FALSE))</f>
        <v/>
      </c>
      <c r="F257" s="1231" t="str">
        <f>IF(B257="","",VLOOKUP(B257,СписокКМ!$A$186:$D$248,3,FALSE))</f>
        <v/>
      </c>
      <c r="G257" s="1232" t="str">
        <f>IF(D257="","",VLOOKUP(D257,СписокКМ!G:L,2,FALSE))</f>
        <v/>
      </c>
      <c r="H257" s="36"/>
      <c r="I257" s="1235" t="s">
        <v>7</v>
      </c>
      <c r="J257" s="1235"/>
      <c r="K257" s="1235"/>
      <c r="L257" s="1235"/>
      <c r="M257" s="1235"/>
      <c r="N257" s="37"/>
      <c r="O257" s="1237"/>
      <c r="P257" s="1238"/>
      <c r="Q257" s="1238"/>
      <c r="R257" s="1238"/>
      <c r="S257" s="1238"/>
      <c r="T257" s="38" t="str">
        <f>IF(A257="","",VLOOKUP(A257,'[60]Протокол команд'!A:K,8,FALSE))</f>
        <v/>
      </c>
      <c r="U257" s="39" t="e">
        <f>T257*5-4</f>
        <v>#VALUE!</v>
      </c>
      <c r="V257" s="39" t="e">
        <f>T257*5</f>
        <v>#VALUE!</v>
      </c>
      <c r="W257" s="39" t="e">
        <f>CONCATENATE(U257,"-",V257)</f>
        <v>#VALUE!</v>
      </c>
      <c r="X257" s="39" t="str">
        <f>IF(A257="","",VLOOKUP(A257,'[60]Протокол команд'!A:K,10,FALSE))</f>
        <v/>
      </c>
      <c r="Y257" s="39" t="e">
        <f>X257*5-4</f>
        <v>#VALUE!</v>
      </c>
      <c r="Z257" s="39" t="e">
        <f>X257*5</f>
        <v>#VALUE!</v>
      </c>
      <c r="AA257" s="39" t="e">
        <f>CONCATENATE(Y257,"-",Z257)</f>
        <v>#VALUE!</v>
      </c>
      <c r="AB257" s="1241" t="str">
        <f>IF(O259="","",SUM(AF259:AF264))</f>
        <v/>
      </c>
      <c r="AC257" s="1242"/>
      <c r="AD257" s="1243"/>
      <c r="AE257" s="1242" t="str">
        <f>IF(O259="","",SUM(AG259:AG264))</f>
        <v/>
      </c>
      <c r="AF257" s="1242"/>
      <c r="AG257" s="1264"/>
      <c r="AH257" s="1241">
        <f>SUM(CC259:CC264)</f>
        <v>0</v>
      </c>
      <c r="AI257" s="1242"/>
      <c r="AJ257" s="1243"/>
      <c r="AK257" s="1242">
        <f>SUM(CE259:CE264)</f>
        <v>0</v>
      </c>
      <c r="AL257" s="1242"/>
      <c r="AM257" s="1264"/>
      <c r="AN257" s="1265">
        <f>SUM(AR259:AR264)</f>
        <v>0</v>
      </c>
      <c r="AO257" s="1266"/>
      <c r="AP257" s="1267"/>
      <c r="AQ257" s="1266">
        <f>SUM(AS259:AS264)</f>
        <v>0</v>
      </c>
      <c r="AR257" s="1266"/>
      <c r="AS257" s="1268"/>
      <c r="AT257" s="1314" t="str">
        <f>IF(A257="","",VLOOKUP(A257,'[60]Протокол команд'!A:Z,14,FALSE))</f>
        <v/>
      </c>
      <c r="AU257" s="1315"/>
      <c r="AV257" s="1315"/>
      <c r="AW257" s="1315"/>
      <c r="AX257" s="1315"/>
      <c r="AY257" s="1315"/>
      <c r="AZ257" s="1315"/>
      <c r="BA257" s="1315"/>
      <c r="BB257" s="1315"/>
      <c r="BC257" s="1315"/>
      <c r="BD257" s="1315"/>
      <c r="BE257" s="1315"/>
      <c r="BF257" s="1315"/>
      <c r="BG257" s="1315"/>
      <c r="BH257" s="1315"/>
      <c r="BI257" s="1315"/>
      <c r="BJ257" s="1315"/>
      <c r="BK257" s="1315"/>
      <c r="BL257" s="1315"/>
      <c r="BM257" s="1315"/>
      <c r="BN257" s="1315"/>
      <c r="BO257" s="1315"/>
      <c r="BP257" s="1315"/>
      <c r="BQ257" s="1315"/>
      <c r="BR257" s="1315"/>
      <c r="BS257" s="1315"/>
      <c r="BT257" s="1315"/>
      <c r="BU257" s="1315"/>
      <c r="BV257" s="1315"/>
      <c r="BW257" s="1315"/>
      <c r="BX257" s="1315"/>
      <c r="BY257" s="1315"/>
      <c r="BZ257" s="1315"/>
      <c r="CA257" s="1315"/>
      <c r="CB257" s="1316"/>
      <c r="CC257" s="1254" t="str">
        <f>IF(O259="","",SUM(AF259:AF264))</f>
        <v/>
      </c>
      <c r="CD257" s="1256" t="str">
        <f>IF(CC257="","","-")</f>
        <v/>
      </c>
      <c r="CE257" s="1258" t="str">
        <f>IF(O259="","",SUM(AG259:AG264))</f>
        <v/>
      </c>
      <c r="CP257" s="32"/>
      <c r="CQ257" s="32"/>
    </row>
    <row r="258" spans="1:95" s="31" customFormat="1" ht="13.5" customHeight="1" x14ac:dyDescent="0.2">
      <c r="A258" s="40"/>
      <c r="B258" s="40"/>
      <c r="C258" s="1226"/>
      <c r="D258" s="1229" t="str">
        <f>IF(A258="","",VLOOKUP(A258,СписокКМ!D:I,2,FALSE))</f>
        <v/>
      </c>
      <c r="E258" s="1230" t="str">
        <f>IF(B258="","",VLOOKUP(B258,СписокКМ!E:J,2,FALSE))</f>
        <v/>
      </c>
      <c r="F258" s="1233" t="str">
        <f>IF(C258="","",VLOOKUP(C258,СписокКМ!F:K,2,FALSE))</f>
        <v/>
      </c>
      <c r="G258" s="1234" t="str">
        <f>IF(D258="","",VLOOKUP(D258,СписокКМ!G:L,2,FALSE))</f>
        <v/>
      </c>
      <c r="H258" s="41"/>
      <c r="I258" s="1236"/>
      <c r="J258" s="1236"/>
      <c r="K258" s="1236"/>
      <c r="L258" s="1236"/>
      <c r="M258" s="1236"/>
      <c r="N258" s="42"/>
      <c r="O258" s="1239"/>
      <c r="P258" s="1240"/>
      <c r="Q258" s="1240"/>
      <c r="R258" s="1240"/>
      <c r="S258" s="1240"/>
      <c r="T258" s="1260" t="s">
        <v>8</v>
      </c>
      <c r="U258" s="1261"/>
      <c r="V258" s="1261"/>
      <c r="W258" s="1261"/>
      <c r="X258" s="1261"/>
      <c r="Y258" s="1261"/>
      <c r="Z258" s="1261"/>
      <c r="AA258" s="1261"/>
      <c r="AB258" s="1261"/>
      <c r="AC258" s="1261"/>
      <c r="AD258" s="1261"/>
      <c r="AE258" s="1261"/>
      <c r="AF258" s="1261"/>
      <c r="AG258" s="1262"/>
      <c r="AH258" s="1261" t="s">
        <v>9</v>
      </c>
      <c r="AI258" s="1261"/>
      <c r="AJ258" s="1261"/>
      <c r="AK258" s="1261"/>
      <c r="AL258" s="1261"/>
      <c r="AM258" s="1261"/>
      <c r="AN258" s="1261"/>
      <c r="AO258" s="1261"/>
      <c r="AP258" s="1261"/>
      <c r="AQ258" s="1261"/>
      <c r="AR258" s="1261"/>
      <c r="AS258" s="1262"/>
      <c r="AT258" s="1263" t="s">
        <v>10</v>
      </c>
      <c r="AU258" s="1263"/>
      <c r="AV258" s="1263"/>
      <c r="AW258" s="1263"/>
      <c r="AX258" s="1263"/>
      <c r="AY258" s="1263"/>
      <c r="AZ258" s="1263"/>
      <c r="BA258" s="1263" t="s">
        <v>11</v>
      </c>
      <c r="BB258" s="1263"/>
      <c r="BC258" s="1263"/>
      <c r="BD258" s="1263"/>
      <c r="BE258" s="1263"/>
      <c r="BF258" s="1263"/>
      <c r="BG258" s="1263"/>
      <c r="BH258" s="1263" t="s">
        <v>12</v>
      </c>
      <c r="BI258" s="1263"/>
      <c r="BJ258" s="1263"/>
      <c r="BK258" s="1263"/>
      <c r="BL258" s="1263"/>
      <c r="BM258" s="1263"/>
      <c r="BN258" s="1263"/>
      <c r="BO258" s="1263" t="s">
        <v>13</v>
      </c>
      <c r="BP258" s="1263"/>
      <c r="BQ258" s="1263"/>
      <c r="BR258" s="1263"/>
      <c r="BS258" s="1263"/>
      <c r="BT258" s="1263"/>
      <c r="BU258" s="1263"/>
      <c r="BV258" s="1263" t="s">
        <v>14</v>
      </c>
      <c r="BW258" s="1263"/>
      <c r="BX258" s="1263"/>
      <c r="BY258" s="1263"/>
      <c r="BZ258" s="1263"/>
      <c r="CA258" s="1263"/>
      <c r="CB258" s="1263"/>
      <c r="CC258" s="1255"/>
      <c r="CD258" s="1257"/>
      <c r="CE258" s="1259"/>
      <c r="CP258" s="32"/>
      <c r="CQ258" s="32"/>
    </row>
    <row r="259" spans="1:95" s="31" customFormat="1" ht="15" customHeight="1" x14ac:dyDescent="0.2">
      <c r="A259" s="43"/>
      <c r="B259" s="44"/>
      <c r="C259" s="580">
        <v>1</v>
      </c>
      <c r="D259" s="46" t="str">
        <f>IF(A259="","",VLOOKUP(A259,СписокКМ!D:I,2,FALSE))</f>
        <v/>
      </c>
      <c r="E259" s="47"/>
      <c r="F259" s="48" t="str">
        <f>IF(B259="","",VLOOKUP(B259,СписокКМ!D:I,2,FALSE))</f>
        <v/>
      </c>
      <c r="G259" s="49"/>
      <c r="H259" s="50"/>
      <c r="I259" s="51"/>
      <c r="J259" s="51"/>
      <c r="K259" s="51"/>
      <c r="L259" s="51"/>
      <c r="M259" s="51"/>
      <c r="N259" s="52"/>
      <c r="O259" s="53" t="str">
        <f>IF(I259="","",IF(I259="0",1000,IF(I259="-0",-1000,I259*1)))</f>
        <v/>
      </c>
      <c r="P259" s="53" t="str">
        <f t="shared" ref="P259:S260" si="165">IF(J259="","",IF(J259="0",1000,IF(J259="-0",-1000,J259*1)))</f>
        <v/>
      </c>
      <c r="Q259" s="53" t="str">
        <f t="shared" si="165"/>
        <v/>
      </c>
      <c r="R259" s="53" t="str">
        <f t="shared" si="165"/>
        <v/>
      </c>
      <c r="S259" s="54" t="str">
        <f t="shared" si="165"/>
        <v/>
      </c>
      <c r="T259" s="55" t="str">
        <f t="shared" ref="T259:X260" si="166">IF(O259="","",IF(O259&gt;0,1,0))</f>
        <v/>
      </c>
      <c r="U259" s="56" t="str">
        <f t="shared" si="166"/>
        <v/>
      </c>
      <c r="V259" s="56" t="str">
        <f t="shared" si="166"/>
        <v/>
      </c>
      <c r="W259" s="56" t="str">
        <f t="shared" si="166"/>
        <v/>
      </c>
      <c r="X259" s="56" t="str">
        <f t="shared" si="166"/>
        <v/>
      </c>
      <c r="Y259" s="57" t="str">
        <f t="shared" ref="Y259:AC260" si="167">IF(O259="","",IF(O259&lt;0,1,0))</f>
        <v/>
      </c>
      <c r="Z259" s="57" t="str">
        <f t="shared" si="167"/>
        <v/>
      </c>
      <c r="AA259" s="57" t="str">
        <f t="shared" si="167"/>
        <v/>
      </c>
      <c r="AB259" s="57" t="str">
        <f t="shared" si="167"/>
        <v/>
      </c>
      <c r="AC259" s="57" t="str">
        <f t="shared" si="167"/>
        <v/>
      </c>
      <c r="AD259" s="58" t="str">
        <f>IF(CC259="","",IF(CC259&gt;CE259,1,-1))</f>
        <v/>
      </c>
      <c r="AE259" s="58" t="str">
        <f>IF(CC259="","",IF(CC259&lt;CE259,1,-1))</f>
        <v/>
      </c>
      <c r="AF259" s="59">
        <f>IF(CC259&gt;CE259,1,0)</f>
        <v>0</v>
      </c>
      <c r="AG259" s="60">
        <f>IF(CE259&gt;CC259,1,0)</f>
        <v>0</v>
      </c>
      <c r="AH259" s="61" t="str">
        <f>IF(O259="","",AX259*1)</f>
        <v/>
      </c>
      <c r="AI259" s="62" t="str">
        <f>IF(P259="","",BE259*1)</f>
        <v/>
      </c>
      <c r="AJ259" s="62" t="str">
        <f>IF(Q259="","",BL259*1)</f>
        <v/>
      </c>
      <c r="AK259" s="62" t="str">
        <f>IF(R259="","",BS259*1)</f>
        <v/>
      </c>
      <c r="AL259" s="62" t="str">
        <f>IF(S259="","",BZ259*1)</f>
        <v/>
      </c>
      <c r="AM259" s="63" t="str">
        <f>IF(O259="","",AZ259*1)</f>
        <v/>
      </c>
      <c r="AN259" s="63" t="str">
        <f>IF(P259="","",BG259*1)</f>
        <v/>
      </c>
      <c r="AO259" s="63" t="str">
        <f>IF(Q259="","",BN259*1)</f>
        <v/>
      </c>
      <c r="AP259" s="63" t="str">
        <f>IF(R259="","",BU259*1)</f>
        <v/>
      </c>
      <c r="AQ259" s="63" t="str">
        <f>IF(S259="","",CB259*1)</f>
        <v/>
      </c>
      <c r="AR259" s="64">
        <f>SUM(AH259:AL259)</f>
        <v>0</v>
      </c>
      <c r="AS259" s="65">
        <f>SUM(AM259:AQ259)</f>
        <v>0</v>
      </c>
      <c r="AT259" s="66">
        <f>IF(O259=1000,11,IF(O259=-1000,0,IF(O259&gt;0,11,IF(O259&lt;0,(-O259),"0"))))</f>
        <v>11</v>
      </c>
      <c r="AU259" s="67" t="str">
        <f>IF(O259=1000,0,IF(O259=-1000,11,IF(O259&lt;-9,-(O259-2),IF(O259&gt;0,(O259),"0"))))</f>
        <v/>
      </c>
      <c r="AV259" s="66" t="e">
        <f>IF(O259=1000,11,IF(O259=-1000,0,IF(O259&lt;9,11,IF(O259&gt;9,(O259+2),"0"))))</f>
        <v>#VALUE!</v>
      </c>
      <c r="AW259" s="67" t="str">
        <f>IF(O259=1000,0,IF(O259=-1000,11,IF(O259&lt;0,11,IF(O259&gt;0,(O259),"0"))))</f>
        <v/>
      </c>
      <c r="AX259" s="68" t="str">
        <f>IF(O259="","",IF(O259&gt;9,AV259,AT259))</f>
        <v/>
      </c>
      <c r="AY259" s="69" t="str">
        <f>IF(O259="","","-")</f>
        <v/>
      </c>
      <c r="AZ259" s="70" t="str">
        <f>IF(O259="","",IF(O259&lt;-9,AU259,AW259))</f>
        <v/>
      </c>
      <c r="BA259" s="66" t="e">
        <f>IF(P259=1000,11,IF(P259=-1000,0,IF(P259&gt;9,(P259+2),IF(P259&lt;0,(-P259),"0"))))</f>
        <v>#VALUE!</v>
      </c>
      <c r="BB259" s="67" t="str">
        <f>IF(P259=1000,0,IF(P259=-1000,11,IF(P259&lt;-9,-(P259-2),IF(P259&gt;0,(P259),"0"))))</f>
        <v/>
      </c>
      <c r="BC259" s="67">
        <f>IF(P259=1000,11,IF(P259=-1000,0,IF(P259&gt;0,11,IF(P259&lt;0,(-P259),"0"))))</f>
        <v>11</v>
      </c>
      <c r="BD259" s="67" t="str">
        <f>IF(P259=1000,0,IF(P259=-1000,11,IF(P259&lt;0,11,IF(P259&gt;0,(P259),"0"))))</f>
        <v/>
      </c>
      <c r="BE259" s="68" t="str">
        <f>IF(P259="","",IF(P259&gt;9,BA259,BC259))</f>
        <v/>
      </c>
      <c r="BF259" s="69" t="str">
        <f>IF(P259="","","-")</f>
        <v/>
      </c>
      <c r="BG259" s="70" t="str">
        <f>IF(P259="","",IF(P259&lt;-9,BB259,BD259))</f>
        <v/>
      </c>
      <c r="BH259" s="66" t="e">
        <f>IF(Q259=1000,11,IF(Q259=-1000,0,IF(Q259&gt;9,(Q259+2),IF(Q259&lt;0,(-Q259),"0"))))</f>
        <v>#VALUE!</v>
      </c>
      <c r="BI259" s="67" t="str">
        <f>IF(Q259=1000,0,IF(Q259=-1000,11,IF(Q259&lt;-9,-(Q259-2),IF(Q259&gt;0,(Q259),"0"))))</f>
        <v/>
      </c>
      <c r="BJ259" s="67">
        <f>IF(Q259=1000,11,IF(Q259=-1000,0,IF(Q259&gt;0,11,IF(Q259&lt;0,(-Q259),"0"))))</f>
        <v>11</v>
      </c>
      <c r="BK259" s="67" t="str">
        <f>IF(Q259=1000,0,IF(Q259=-1000,11,IF(Q259&lt;0,11,IF(Q259&gt;0,(Q259),"0"))))</f>
        <v/>
      </c>
      <c r="BL259" s="68" t="str">
        <f>IF(Q259="","",IF(Q259&gt;9,BH259,BJ259))</f>
        <v/>
      </c>
      <c r="BM259" s="69" t="str">
        <f>IF(Q259="","","-")</f>
        <v/>
      </c>
      <c r="BN259" s="70" t="str">
        <f>IF(Q259="","",IF(Q259&lt;-9,BI259,BK259))</f>
        <v/>
      </c>
      <c r="BO259" s="67" t="e">
        <f>IF(R259=1000,11,IF(R259=-1000,0,IF(R259&gt;9,(R259+2),IF(R259&lt;0,(-R259),"0"))))</f>
        <v>#VALUE!</v>
      </c>
      <c r="BP259" s="67" t="str">
        <f>IF(R259=1000,0,IF(R259=-1000,11,IF(R259&lt;-9,-(R259-2),IF(R259&gt;0,(R259),"0"))))</f>
        <v/>
      </c>
      <c r="BQ259" s="67">
        <f>IF(R259=1000,11,IF(R259=-1000,0,IF(R259&gt;0,11,IF(R259&lt;0,(-R259),"0"))))</f>
        <v>11</v>
      </c>
      <c r="BR259" s="67" t="str">
        <f>IF(R259=1000,0,IF(R259=-1000,11,IF(R259&lt;0,11,IF(R259&gt;0,(R259),"0"))))</f>
        <v/>
      </c>
      <c r="BS259" s="68" t="str">
        <f>IF(R259="","",IF(R259&gt;9,BO259,BQ259))</f>
        <v/>
      </c>
      <c r="BT259" s="69" t="str">
        <f>IF(R259="","","-")</f>
        <v/>
      </c>
      <c r="BU259" s="70" t="str">
        <f>IF(R259="","",IF(R259&lt;-9,BP259,BR259))</f>
        <v/>
      </c>
      <c r="BV259" s="67" t="e">
        <f>IF(S259=1000,11,IF(S259=-1000,0,IF(S259&gt;9,(S259+2),IF(S259&lt;0,(-S259),"0"))))</f>
        <v>#VALUE!</v>
      </c>
      <c r="BW259" s="67" t="str">
        <f>IF(S259=1000,0,IF(S259=-1000,11,IF(S259&lt;-9,-(S259-2),IF(S259&gt;0,(S259),"0"))))</f>
        <v/>
      </c>
      <c r="BX259" s="67">
        <f>IF(S259=1000,11,IF(S259=-1000,0,IF(S259&gt;0,11,IF(S259&lt;0,(-S259),"0"))))</f>
        <v>11</v>
      </c>
      <c r="BY259" s="71" t="str">
        <f>IF(S259=1000,0,IF(S259=-1000,11,IF(S259&lt;0,11,IF(S259&gt;0,(S259),"0"))))</f>
        <v/>
      </c>
      <c r="BZ259" s="68" t="str">
        <f>IF(S259="","",IF(S259&gt;9,BV259,BX259))</f>
        <v/>
      </c>
      <c r="CA259" s="69" t="str">
        <f>IF(S259="","","-")</f>
        <v/>
      </c>
      <c r="CB259" s="70" t="str">
        <f>IF(S259="","",IF(S259&lt;-9,BW259,BY259))</f>
        <v/>
      </c>
      <c r="CC259" s="72" t="str">
        <f>IF(O259="","",SUM(T259:X259))</f>
        <v/>
      </c>
      <c r="CD259" s="73" t="str">
        <f>IF(CC259="","","-")</f>
        <v/>
      </c>
      <c r="CE259" s="74" t="str">
        <f>IF(O259="","",SUM(Y259:AC259))</f>
        <v/>
      </c>
      <c r="CP259" s="32"/>
      <c r="CQ259" s="32"/>
    </row>
    <row r="260" spans="1:95" s="31" customFormat="1" ht="15" customHeight="1" x14ac:dyDescent="0.2">
      <c r="A260" s="43"/>
      <c r="B260" s="44"/>
      <c r="C260" s="75">
        <v>2</v>
      </c>
      <c r="D260" s="76" t="str">
        <f>IF(A260="","",VLOOKUP(A260,СписокКМ!D:I,2,FALSE))</f>
        <v/>
      </c>
      <c r="E260" s="47"/>
      <c r="F260" s="77" t="str">
        <f>IF(B260="","",VLOOKUP(B260,СписокКМ!D:I,2,FALSE))</f>
        <v/>
      </c>
      <c r="G260" s="49"/>
      <c r="H260" s="41"/>
      <c r="I260" s="581"/>
      <c r="J260" s="581"/>
      <c r="K260" s="581"/>
      <c r="L260" s="581"/>
      <c r="M260" s="51"/>
      <c r="N260" s="42"/>
      <c r="O260" s="79" t="str">
        <f>IF(I260="","",IF(I260="0",1000,IF(I260="-0",-1000,I260*1)))</f>
        <v/>
      </c>
      <c r="P260" s="79" t="str">
        <f t="shared" si="165"/>
        <v/>
      </c>
      <c r="Q260" s="79" t="str">
        <f t="shared" si="165"/>
        <v/>
      </c>
      <c r="R260" s="79" t="str">
        <f t="shared" si="165"/>
        <v/>
      </c>
      <c r="S260" s="80" t="str">
        <f t="shared" si="165"/>
        <v/>
      </c>
      <c r="T260" s="55" t="str">
        <f t="shared" si="166"/>
        <v/>
      </c>
      <c r="U260" s="56" t="str">
        <f t="shared" si="166"/>
        <v/>
      </c>
      <c r="V260" s="56" t="str">
        <f t="shared" si="166"/>
        <v/>
      </c>
      <c r="W260" s="56" t="str">
        <f t="shared" si="166"/>
        <v/>
      </c>
      <c r="X260" s="56" t="str">
        <f t="shared" si="166"/>
        <v/>
      </c>
      <c r="Y260" s="57" t="str">
        <f t="shared" si="167"/>
        <v/>
      </c>
      <c r="Z260" s="57" t="str">
        <f t="shared" si="167"/>
        <v/>
      </c>
      <c r="AA260" s="57" t="str">
        <f t="shared" si="167"/>
        <v/>
      </c>
      <c r="AB260" s="57" t="str">
        <f t="shared" si="167"/>
        <v/>
      </c>
      <c r="AC260" s="57" t="str">
        <f t="shared" si="167"/>
        <v/>
      </c>
      <c r="AD260" s="58" t="str">
        <f>IF(CC260="","",IF(CC260&gt;CE260,1,-1))</f>
        <v/>
      </c>
      <c r="AE260" s="58" t="str">
        <f>IF(CC260="","",IF(CC260&lt;CE260,1,-1))</f>
        <v/>
      </c>
      <c r="AF260" s="59">
        <f>IF(CC260&gt;CE260,1,0)</f>
        <v>0</v>
      </c>
      <c r="AG260" s="60">
        <f>IF(CE260&gt;CC260,1,0)</f>
        <v>0</v>
      </c>
      <c r="AH260" s="81" t="str">
        <f>IF(O260="","",AX260*1)</f>
        <v/>
      </c>
      <c r="AI260" s="584" t="str">
        <f>IF(P260="","",BE260*1)</f>
        <v/>
      </c>
      <c r="AJ260" s="584" t="str">
        <f>IF(Q260="","",BL260*1)</f>
        <v/>
      </c>
      <c r="AK260" s="584" t="str">
        <f>IF(R260="","",BS260*1)</f>
        <v/>
      </c>
      <c r="AL260" s="584" t="str">
        <f>IF(S260="","",BZ260*1)</f>
        <v/>
      </c>
      <c r="AM260" s="594" t="str">
        <f>IF(O260="","",AZ260*1)</f>
        <v/>
      </c>
      <c r="AN260" s="594" t="str">
        <f>IF(P260="","",BG260*1)</f>
        <v/>
      </c>
      <c r="AO260" s="594" t="str">
        <f>IF(Q260="","",BN260*1)</f>
        <v/>
      </c>
      <c r="AP260" s="594" t="str">
        <f>IF(R260="","",BU260*1)</f>
        <v/>
      </c>
      <c r="AQ260" s="594" t="str">
        <f>IF(S260="","",CB260*1)</f>
        <v/>
      </c>
      <c r="AR260" s="64">
        <f>SUM(AH260:AL260)</f>
        <v>0</v>
      </c>
      <c r="AS260" s="65">
        <f>SUM(AM260:AQ260)</f>
        <v>0</v>
      </c>
      <c r="AT260" s="66">
        <f>IF(O260=1000,11,IF(O260=-1000,0,IF(O260&gt;0,11,IF(O260&lt;0,(-O260),"0"))))</f>
        <v>11</v>
      </c>
      <c r="AU260" s="67" t="str">
        <f>IF(O260=1000,0,IF(O260=-1000,11,IF(O260&lt;-9,-(O260-2),IF(O260&gt;0,(O260),"0"))))</f>
        <v/>
      </c>
      <c r="AV260" s="66" t="e">
        <f>IF(O260=1000,11,IF(O260=-1000,0,IF(O260&gt;9,(O260+2),IF(O260&lt;0,(-O260),"0"))))</f>
        <v>#VALUE!</v>
      </c>
      <c r="AW260" s="67" t="str">
        <f>IF(O260=1000,0,IF(O260=-1000,11,IF(O260&lt;0,11,IF(O260&gt;0,(O260),"0"))))</f>
        <v/>
      </c>
      <c r="AX260" s="593" t="str">
        <f>IF(O260="","",IF(O260&gt;9,AV260,AT260))</f>
        <v/>
      </c>
      <c r="AY260" s="590" t="str">
        <f>IF(O260="","","-")</f>
        <v/>
      </c>
      <c r="AZ260" s="591" t="str">
        <f>IF(O260="","",IF(O260&lt;-9,AU260,AW260))</f>
        <v/>
      </c>
      <c r="BA260" s="66" t="e">
        <f>IF(P260=1000,11,IF(P260=-1000,0,IF(P260&gt;9,(P260+2),IF(P260&lt;0,(-P260),"0"))))</f>
        <v>#VALUE!</v>
      </c>
      <c r="BB260" s="67" t="str">
        <f>IF(P260=1000,0,IF(P260=-1000,11,IF(P260&lt;-9,-(P260-2),IF(P260&gt;0,(P260),"0"))))</f>
        <v/>
      </c>
      <c r="BC260" s="67">
        <f>IF(P260=1000,11,IF(P260=-1000,0,IF(P260&gt;0,11,IF(P260&lt;0,(-P260),"0"))))</f>
        <v>11</v>
      </c>
      <c r="BD260" s="67" t="str">
        <f>IF(P260=1000,0,IF(P260=-1000,11,IF(P260&lt;0,11,IF(P260&gt;0,(P260),"0"))))</f>
        <v/>
      </c>
      <c r="BE260" s="593" t="str">
        <f>IF(P260="","",IF(P260&gt;9,BA260,BC260))</f>
        <v/>
      </c>
      <c r="BF260" s="590" t="str">
        <f>IF(P260="","","-")</f>
        <v/>
      </c>
      <c r="BG260" s="591" t="str">
        <f>IF(P260="","",IF(P260&lt;-9,BB260,BD260))</f>
        <v/>
      </c>
      <c r="BH260" s="66" t="e">
        <f>IF(Q260=1000,11,IF(Q260=-1000,0,IF(Q260&gt;9,(Q260+2),IF(Q260&lt;0,(-Q260),"0"))))</f>
        <v>#VALUE!</v>
      </c>
      <c r="BI260" s="67" t="str">
        <f>IF(Q260=1000,0,IF(Q260=-1000,11,IF(Q260&lt;-9,-(Q260-2),IF(Q260&gt;0,(Q260),"0"))))</f>
        <v/>
      </c>
      <c r="BJ260" s="67">
        <f>IF(Q260=1000,11,IF(Q260=-1000,0,IF(Q260&gt;0,11,IF(Q260&lt;0,(-Q260),"0"))))</f>
        <v>11</v>
      </c>
      <c r="BK260" s="67" t="str">
        <f>IF(Q260=1000,0,IF(Q260=-1000,11,IF(Q260&lt;0,11,IF(Q260&gt;0,(Q260),"0"))))</f>
        <v/>
      </c>
      <c r="BL260" s="593" t="str">
        <f>IF(Q260="","",IF(Q260&gt;9,BH260,BJ260))</f>
        <v/>
      </c>
      <c r="BM260" s="590" t="str">
        <f>IF(Q260="","","-")</f>
        <v/>
      </c>
      <c r="BN260" s="591" t="str">
        <f>IF(Q260="","",IF(Q260&lt;-9,BI260,BK260))</f>
        <v/>
      </c>
      <c r="BO260" s="67" t="e">
        <f>IF(R260=1000,11,IF(R260=-1000,0,IF(R260&gt;9,(R260+2),IF(R260&lt;0,(-R260),"0"))))</f>
        <v>#VALUE!</v>
      </c>
      <c r="BP260" s="67" t="str">
        <f>IF(R260=1000,0,IF(R260=-1000,11,IF(R260&lt;-9,-(R260-2),IF(R260&gt;0,(R260),"0"))))</f>
        <v/>
      </c>
      <c r="BQ260" s="67">
        <f>IF(R260=1000,11,IF(R260=-1000,0,IF(R260&gt;0,11,IF(R260&lt;0,(-R260),"0"))))</f>
        <v>11</v>
      </c>
      <c r="BR260" s="67" t="str">
        <f>IF(R260=1000,0,IF(R260=-1000,11,IF(R260&lt;0,11,IF(R260&gt;0,(R260),"0"))))</f>
        <v/>
      </c>
      <c r="BS260" s="593" t="str">
        <f>IF(R260="","",IF(R260&gt;9,BO260,BQ260))</f>
        <v/>
      </c>
      <c r="BT260" s="590" t="str">
        <f>IF(R260="","","-")</f>
        <v/>
      </c>
      <c r="BU260" s="591" t="str">
        <f>IF(R260="","",IF(R260&lt;-9,BP260,BR260))</f>
        <v/>
      </c>
      <c r="BV260" s="67" t="e">
        <f>IF(S260=1000,11,IF(S260=-1000,0,IF(S260&gt;9,(S260+2),IF(S260&lt;0,(-S260),"0"))))</f>
        <v>#VALUE!</v>
      </c>
      <c r="BW260" s="67" t="str">
        <f>IF(S260=1000,0,IF(S260=-1000,11,IF(S260&lt;-9,-(S260-2),IF(S260&gt;0,(S260),"0"))))</f>
        <v/>
      </c>
      <c r="BX260" s="67">
        <f>IF(S260=1000,11,IF(S260=-1000,0,IF(S260&gt;0,11,IF(S260&lt;0,(-S260),"0"))))</f>
        <v>11</v>
      </c>
      <c r="BY260" s="71" t="str">
        <f>IF(S260=1000,0,IF(S260=-1000,11,IF(S260&lt;0,11,IF(S260&gt;0,(S260),"0"))))</f>
        <v/>
      </c>
      <c r="BZ260" s="593" t="str">
        <f>IF(S260="","",IF(S260&gt;9,BV260,BX260))</f>
        <v/>
      </c>
      <c r="CA260" s="590" t="str">
        <f>IF(S260="","","-")</f>
        <v/>
      </c>
      <c r="CB260" s="591" t="str">
        <f>IF(S260="","",IF(S260&lt;-9,BW260,BY260))</f>
        <v/>
      </c>
      <c r="CC260" s="596" t="str">
        <f>IF(O260="","",SUM(T260:X260))</f>
        <v/>
      </c>
      <c r="CD260" s="582" t="str">
        <f>IF(CC260="","","-")</f>
        <v/>
      </c>
      <c r="CE260" s="597" t="str">
        <f>IF(O260="","",SUM(Y260:AC260))</f>
        <v/>
      </c>
      <c r="CP260" s="32"/>
      <c r="CQ260" s="32"/>
    </row>
    <row r="261" spans="1:95" s="31" customFormat="1" ht="15" customHeight="1" x14ac:dyDescent="0.2">
      <c r="A261" s="43"/>
      <c r="B261" s="44"/>
      <c r="C261" s="1250">
        <v>3</v>
      </c>
      <c r="D261" s="76" t="str">
        <f>IF(A261="","",VLOOKUP(A261,СписокКМ!D:I,2,FALSE))</f>
        <v/>
      </c>
      <c r="E261" s="47"/>
      <c r="F261" s="77" t="str">
        <f>IF(B261="","",VLOOKUP(B261,СписокКМ!D:I,2,FALSE))</f>
        <v/>
      </c>
      <c r="G261" s="49"/>
      <c r="H261" s="41"/>
      <c r="I261" s="1252"/>
      <c r="J261" s="1252"/>
      <c r="K261" s="1252"/>
      <c r="L261" s="1252"/>
      <c r="M261" s="1252"/>
      <c r="N261" s="42"/>
      <c r="O261" s="1244" t="str">
        <f>IF(I261="","",IF(I261="0",1000,IF(I261="-0",-1000,I261*1)))</f>
        <v/>
      </c>
      <c r="P261" s="1244" t="str">
        <f>IF(J261="","",IF(J261="0",1000,IF(J261="-0",-1000,J261*1)))</f>
        <v/>
      </c>
      <c r="Q261" s="1244" t="str">
        <f>IF(K261="","",IF(K261="0",1000,IF(K261="-0",-1000,K261*1)))</f>
        <v/>
      </c>
      <c r="R261" s="1244" t="str">
        <f>IF(L262="","",IF(L262="0",1000,IF(L262="-0",-1000,L262*1)))</f>
        <v/>
      </c>
      <c r="S261" s="1246" t="str">
        <f>IF(M262="","",IF(M262="0",1000,IF(M262="-0",-1000,M262*1)))</f>
        <v/>
      </c>
      <c r="T261" s="1248" t="str">
        <f>IF(O261="","",IF(O261&gt;0,1,0))</f>
        <v/>
      </c>
      <c r="U261" s="1284" t="str">
        <f>IF(P261="","",IF(P261&gt;0,1,0))</f>
        <v/>
      </c>
      <c r="V261" s="1284" t="str">
        <f>IF(Q261="","",IF(Q261&gt;0,1,0))</f>
        <v/>
      </c>
      <c r="W261" s="1284" t="str">
        <f>IF(R261="","",IF(R261&gt;0,1,0))</f>
        <v/>
      </c>
      <c r="X261" s="1284" t="str">
        <f>IF(S261="","",IF(S261&gt;0,1,0))</f>
        <v/>
      </c>
      <c r="Y261" s="1278" t="str">
        <f>IF(O261="","",IF(O261&lt;0,1,0))</f>
        <v/>
      </c>
      <c r="Z261" s="1278" t="str">
        <f>IF(P261="","",IF(P261&lt;0,1,0))</f>
        <v/>
      </c>
      <c r="AA261" s="1278" t="str">
        <f>IF(Q261="","",IF(Q261&lt;0,1,0))</f>
        <v/>
      </c>
      <c r="AB261" s="1278" t="str">
        <f>IF(R261="","",IF(R261&lt;0,1,0))</f>
        <v/>
      </c>
      <c r="AC261" s="1278" t="str">
        <f>IF(S261="","",IF(S261&lt;0,1,0))</f>
        <v/>
      </c>
      <c r="AD261" s="1280" t="str">
        <f>IF(CC261="","",IF(CC261&gt;CE261,1,-1))</f>
        <v/>
      </c>
      <c r="AE261" s="1280" t="str">
        <f>IF(CC261="","",IF(CC261&lt;CE261,1,-1))</f>
        <v/>
      </c>
      <c r="AF261" s="1282">
        <f>IF(CC261&gt;CE261,1,0)</f>
        <v>0</v>
      </c>
      <c r="AG261" s="1272">
        <f>IF(CE261&gt;CC261,1,0)</f>
        <v>0</v>
      </c>
      <c r="AH261" s="1274" t="str">
        <f>IF(O261="","",AX261*1)</f>
        <v/>
      </c>
      <c r="AI261" s="1276" t="str">
        <f>IF(P261="","",BE261*1)</f>
        <v/>
      </c>
      <c r="AJ261" s="1276" t="str">
        <f>IF(Q261="","",BL261*1)</f>
        <v/>
      </c>
      <c r="AK261" s="1276" t="str">
        <f>IF(R261="","",BS261*1)</f>
        <v/>
      </c>
      <c r="AL261" s="1276" t="str">
        <f>IF(S261="","",BZ261*1)</f>
        <v/>
      </c>
      <c r="AM261" s="1298" t="str">
        <f>IF(O261="","",AZ261*1)</f>
        <v/>
      </c>
      <c r="AN261" s="1298" t="str">
        <f>IF(P261="","",BG261*1)</f>
        <v/>
      </c>
      <c r="AO261" s="1298" t="str">
        <f>IF(Q261="","",BN261*1)</f>
        <v/>
      </c>
      <c r="AP261" s="1298" t="str">
        <f>IF(R261="","",BU261*1)</f>
        <v/>
      </c>
      <c r="AQ261" s="1298" t="str">
        <f>IF(S261="","",CB261*1)</f>
        <v/>
      </c>
      <c r="AR261" s="1300">
        <f>SUM(AH262:AL262)</f>
        <v>0</v>
      </c>
      <c r="AS261" s="1292">
        <f>SUM(AM262:AQ262)</f>
        <v>0</v>
      </c>
      <c r="AT261" s="1294">
        <f>IF(O261=1000,11,IF(O261=-1000,0,IF(O261&gt;0,11,IF(O261&lt;0,(-O261),"0"))))</f>
        <v>11</v>
      </c>
      <c r="AU261" s="1286" t="str">
        <f>IF(O261=1000,0,IF(O261=-1000,11,IF(O261&lt;-9,-(O261-2),IF(O261&gt;0,(O261),"0"))))</f>
        <v/>
      </c>
      <c r="AV261" s="1286" t="e">
        <f>IF(O261=1000,11,IF(O261=-1000,0,IF(O261&gt;9,(O261+2),IF(O261&lt;0,(-O261),"0"))))</f>
        <v>#VALUE!</v>
      </c>
      <c r="AW261" s="1286" t="str">
        <f>IF(O261=1000,0,IF(O261=-1000,11,IF(O261&lt;0,11,IF(O261&gt;0,(O261),"0"))))</f>
        <v/>
      </c>
      <c r="AX261" s="1296" t="str">
        <f>IF(O261="","",IF(O261&gt;9,AV261,AT261))</f>
        <v/>
      </c>
      <c r="AY261" s="1288" t="str">
        <f>IF(O261="","","-")</f>
        <v/>
      </c>
      <c r="AZ261" s="1290" t="str">
        <f>IF(O261="","",IF(O261&lt;-9,AU261,AW261))</f>
        <v/>
      </c>
      <c r="BA261" s="1286" t="e">
        <f>IF(P261=1000,11,IF(P261=-1000,0,IF(P261&gt;9,(P261+2),IF(P261&lt;0,(-P261),"0"))))</f>
        <v>#VALUE!</v>
      </c>
      <c r="BB261" s="1286" t="str">
        <f>IF(P261=1000,0,IF(P261=-1000,11,IF(P261&lt;-9,-(P261-2),IF(P261&gt;0,(P261),"0"))))</f>
        <v/>
      </c>
      <c r="BC261" s="1286">
        <f>IF(P261=1000,11,IF(P261=-1000,0,IF(P261&gt;0,11,IF(P261&lt;0,(-P261),"0"))))</f>
        <v>11</v>
      </c>
      <c r="BD261" s="1286" t="str">
        <f>IF(P261=1000,0,IF(P261=-1000,11,IF(P261&lt;0,11,IF(P261&gt;0,(P261),"0"))))</f>
        <v/>
      </c>
      <c r="BE261" s="1296" t="str">
        <f>IF(P261="","",IF(P261&gt;9,BA261,BC261))</f>
        <v/>
      </c>
      <c r="BF261" s="1288" t="str">
        <f>IF(P261="","","-")</f>
        <v/>
      </c>
      <c r="BG261" s="1290" t="str">
        <f>IF(P261="","",IF(P261&lt;-9,BB261,BD261))</f>
        <v/>
      </c>
      <c r="BH261" s="1286" t="e">
        <f>IF(Q261=1000,11,IF(Q261=-1000,0,IF(Q261&gt;9,(Q261+2),IF(Q261&lt;0,(-Q261),"0"))))</f>
        <v>#VALUE!</v>
      </c>
      <c r="BI261" s="1286" t="str">
        <f>IF(Q261=1000,0,IF(Q261=-1000,11,IF(Q261&lt;-9,-(Q261-2),IF(Q261&gt;0,(Q261),"0"))))</f>
        <v/>
      </c>
      <c r="BJ261" s="1286">
        <f>IF(Q261=1000,11,IF(Q261=-1000,0,IF(Q261&gt;0,11,IF(Q261&lt;0,(-Q261),"0"))))</f>
        <v>11</v>
      </c>
      <c r="BK261" s="1286" t="str">
        <f>IF(Q261=1000,0,IF(Q261=-1000,11,IF(Q261&lt;0,11,IF(Q261&gt;0,(Q261),"0"))))</f>
        <v/>
      </c>
      <c r="BL261" s="1296" t="str">
        <f>IF(Q261="","",IF(Q261&gt;9,BH261,BJ261))</f>
        <v/>
      </c>
      <c r="BM261" s="1288" t="str">
        <f>IF(Q261="","","-")</f>
        <v/>
      </c>
      <c r="BN261" s="1290" t="str">
        <f>IF(Q261="","",IF(Q261&lt;-9,BI261,BK261))</f>
        <v/>
      </c>
      <c r="BO261" s="1286" t="e">
        <f>IF(R261=1000,11,IF(R261=-1000,0,IF(R261&gt;9,(R261+2),IF(R261&lt;0,(-R261),"0"))))</f>
        <v>#VALUE!</v>
      </c>
      <c r="BP261" s="1286" t="str">
        <f>IF(R261=1000,0,IF(R261=-1000,11,IF(R261&lt;-9,-(R261-2),IF(R261&gt;0,(R261),"0"))))</f>
        <v/>
      </c>
      <c r="BQ261" s="1286">
        <f>IF(R261=1000,11,IF(R261=-1000,0,IF(R261&gt;0,11,IF(R261&lt;0,(-R261),"0"))))</f>
        <v>11</v>
      </c>
      <c r="BR261" s="1286" t="str">
        <f>IF(R261=1000,0,IF(R261=-1000,11,IF(R261&lt;0,11,IF(R261&gt;0,(R261),"0"))))</f>
        <v/>
      </c>
      <c r="BS261" s="1296" t="str">
        <f>IF(R261="","",IF(R261&gt;9,BO261,BQ261))</f>
        <v/>
      </c>
      <c r="BT261" s="1288" t="str">
        <f>IF(R261="","","-")</f>
        <v/>
      </c>
      <c r="BU261" s="1290" t="str">
        <f>IF(R261="","",IF(R261&lt;-9,BP261,BR261))</f>
        <v/>
      </c>
      <c r="BV261" s="1286" t="e">
        <f>IF(S261=1000,11,IF(S261=-1000,0,IF(S261&gt;9,(S261+2),IF(S261&lt;0,(-S261),"0"))))</f>
        <v>#VALUE!</v>
      </c>
      <c r="BW261" s="1286" t="str">
        <f>IF(S261=1000,0,IF(S261=-1000,11,IF(S261&lt;-9,-(S261-2),IF(S261&gt;0,(S261),"0"))))</f>
        <v/>
      </c>
      <c r="BX261" s="1286">
        <f>IF(S261=1000,11,IF(S261=-1000,0,IF(S261&gt;0,11,IF(S261&lt;0,(-S261),"0"))))</f>
        <v>11</v>
      </c>
      <c r="BY261" s="1286" t="str">
        <f>IF(S261=1000,0,IF(S261=-1000,11,IF(S261&lt;0,11,IF(S261&gt;0,(S261),"0"))))</f>
        <v/>
      </c>
      <c r="BZ261" s="1296" t="str">
        <f>IF(S261="","",IF(S261&gt;9,BV261,BX261))</f>
        <v/>
      </c>
      <c r="CA261" s="1288" t="str">
        <f>IF(S261="","","-")</f>
        <v/>
      </c>
      <c r="CB261" s="1290" t="str">
        <f>IF(S261="","",IF(S261&lt;-9,BW261,BY261))</f>
        <v/>
      </c>
      <c r="CC261" s="1302" t="str">
        <f>IF(O261="","",SUM(T261:X262))</f>
        <v/>
      </c>
      <c r="CD261" s="1304" t="str">
        <f>IF(CC261="","","-")</f>
        <v/>
      </c>
      <c r="CE261" s="1306" t="str">
        <f>IF(O261="","",SUM(Y261:AC262))</f>
        <v/>
      </c>
      <c r="CP261" s="32"/>
      <c r="CQ261" s="32"/>
    </row>
    <row r="262" spans="1:95" s="31" customFormat="1" ht="15" customHeight="1" x14ac:dyDescent="0.2">
      <c r="A262" s="43"/>
      <c r="B262" s="44"/>
      <c r="C262" s="1251"/>
      <c r="D262" s="46" t="str">
        <f>IF(A262="","",VLOOKUP(A262,СписокКМ!D:I,2,FALSE))</f>
        <v/>
      </c>
      <c r="E262" s="47"/>
      <c r="F262" s="48" t="str">
        <f>IF(B262="","",VLOOKUP(B262,СписокКМ!D:I,2,FALSE))</f>
        <v/>
      </c>
      <c r="G262" s="49"/>
      <c r="H262" s="41"/>
      <c r="I262" s="1253"/>
      <c r="J262" s="1253"/>
      <c r="K262" s="1253"/>
      <c r="L262" s="1253"/>
      <c r="M262" s="1253"/>
      <c r="N262" s="42"/>
      <c r="O262" s="1245"/>
      <c r="P262" s="1245"/>
      <c r="Q262" s="1245"/>
      <c r="R262" s="1245"/>
      <c r="S262" s="1247"/>
      <c r="T262" s="1249"/>
      <c r="U262" s="1285"/>
      <c r="V262" s="1285"/>
      <c r="W262" s="1285"/>
      <c r="X262" s="1285"/>
      <c r="Y262" s="1279"/>
      <c r="Z262" s="1279"/>
      <c r="AA262" s="1279"/>
      <c r="AB262" s="1279"/>
      <c r="AC262" s="1279"/>
      <c r="AD262" s="1281"/>
      <c r="AE262" s="1281"/>
      <c r="AF262" s="1283"/>
      <c r="AG262" s="1273"/>
      <c r="AH262" s="1275"/>
      <c r="AI262" s="1277"/>
      <c r="AJ262" s="1277"/>
      <c r="AK262" s="1277"/>
      <c r="AL262" s="1277"/>
      <c r="AM262" s="1299"/>
      <c r="AN262" s="1299"/>
      <c r="AO262" s="1299"/>
      <c r="AP262" s="1299"/>
      <c r="AQ262" s="1299"/>
      <c r="AR262" s="1301"/>
      <c r="AS262" s="1293"/>
      <c r="AT262" s="1295"/>
      <c r="AU262" s="1287"/>
      <c r="AV262" s="1287"/>
      <c r="AW262" s="1287"/>
      <c r="AX262" s="1297"/>
      <c r="AY262" s="1289"/>
      <c r="AZ262" s="1291"/>
      <c r="BA262" s="1287"/>
      <c r="BB262" s="1287"/>
      <c r="BC262" s="1287"/>
      <c r="BD262" s="1287"/>
      <c r="BE262" s="1297"/>
      <c r="BF262" s="1289"/>
      <c r="BG262" s="1291"/>
      <c r="BH262" s="1287"/>
      <c r="BI262" s="1287"/>
      <c r="BJ262" s="1287"/>
      <c r="BK262" s="1287"/>
      <c r="BL262" s="1297"/>
      <c r="BM262" s="1289"/>
      <c r="BN262" s="1291"/>
      <c r="BO262" s="1287"/>
      <c r="BP262" s="1287"/>
      <c r="BQ262" s="1287"/>
      <c r="BR262" s="1287"/>
      <c r="BS262" s="1297"/>
      <c r="BT262" s="1289"/>
      <c r="BU262" s="1291"/>
      <c r="BV262" s="1287"/>
      <c r="BW262" s="1287"/>
      <c r="BX262" s="1287"/>
      <c r="BY262" s="1287"/>
      <c r="BZ262" s="1297"/>
      <c r="CA262" s="1289"/>
      <c r="CB262" s="1291"/>
      <c r="CC262" s="1303"/>
      <c r="CD262" s="1305"/>
      <c r="CE262" s="1307"/>
      <c r="CP262" s="32"/>
      <c r="CQ262" s="32"/>
    </row>
    <row r="263" spans="1:95" s="31" customFormat="1" ht="15" customHeight="1" x14ac:dyDescent="0.2">
      <c r="A263" s="99" t="str">
        <f>IF(A259="","",A259)</f>
        <v/>
      </c>
      <c r="B263" s="99" t="str">
        <f>IF(B259="","",B260)</f>
        <v/>
      </c>
      <c r="C263" s="75">
        <v>4</v>
      </c>
      <c r="D263" s="100" t="str">
        <f>IF(A263="","",VLOOKUP(A263,СписокКМ!D:I,2,FALSE))</f>
        <v/>
      </c>
      <c r="E263" s="101"/>
      <c r="F263" s="77" t="str">
        <f>IF(B263="","",VLOOKUP(B263,СписокКМ!D:I,2,FALSE))</f>
        <v/>
      </c>
      <c r="G263" s="102"/>
      <c r="H263" s="41"/>
      <c r="I263" s="581"/>
      <c r="J263" s="581"/>
      <c r="K263" s="581"/>
      <c r="L263" s="581"/>
      <c r="M263" s="581"/>
      <c r="N263" s="42"/>
      <c r="O263" s="79" t="str">
        <f>IF(I263="","",IF(I263="0",1000,IF(I263="-0",-1000,I263*1)))</f>
        <v/>
      </c>
      <c r="P263" s="79" t="str">
        <f t="shared" ref="P263:S264" si="168">IF(J263="","",IF(J263="0",1000,IF(J263="-0",-1000,J263*1)))</f>
        <v/>
      </c>
      <c r="Q263" s="79" t="str">
        <f t="shared" si="168"/>
        <v/>
      </c>
      <c r="R263" s="79" t="str">
        <f t="shared" si="168"/>
        <v/>
      </c>
      <c r="S263" s="80" t="str">
        <f t="shared" si="168"/>
        <v/>
      </c>
      <c r="T263" s="579" t="str">
        <f t="shared" ref="T263:X264" si="169">IF(O263="","",IF(O263&gt;0,1,0))</f>
        <v/>
      </c>
      <c r="U263" s="588" t="str">
        <f t="shared" si="169"/>
        <v/>
      </c>
      <c r="V263" s="588" t="str">
        <f t="shared" si="169"/>
        <v/>
      </c>
      <c r="W263" s="588" t="str">
        <f t="shared" si="169"/>
        <v/>
      </c>
      <c r="X263" s="588" t="str">
        <f t="shared" si="169"/>
        <v/>
      </c>
      <c r="Y263" s="585" t="str">
        <f t="shared" ref="Y263:AC264" si="170">IF(O263="","",IF(O263&lt;0,1,0))</f>
        <v/>
      </c>
      <c r="Z263" s="585" t="str">
        <f t="shared" si="170"/>
        <v/>
      </c>
      <c r="AA263" s="585" t="str">
        <f t="shared" si="170"/>
        <v/>
      </c>
      <c r="AB263" s="585" t="str">
        <f t="shared" si="170"/>
        <v/>
      </c>
      <c r="AC263" s="585" t="str">
        <f t="shared" si="170"/>
        <v/>
      </c>
      <c r="AD263" s="586" t="str">
        <f>IF(CC263="","",IF(CC263&gt;CE263,1,-1))</f>
        <v/>
      </c>
      <c r="AE263" s="586" t="str">
        <f>IF(CC263="","",IF(CC263&lt;CE263,1,-1))</f>
        <v/>
      </c>
      <c r="AF263" s="587">
        <f>IF(CC263&gt;CE263,1,0)</f>
        <v>0</v>
      </c>
      <c r="AG263" s="583">
        <f>IF(CE263&gt;CC263,1,0)</f>
        <v>0</v>
      </c>
      <c r="AH263" s="81" t="str">
        <f>IF(O263="","",AX263*1)</f>
        <v/>
      </c>
      <c r="AI263" s="584" t="str">
        <f>IF(P263="","",BE263*1)</f>
        <v/>
      </c>
      <c r="AJ263" s="584" t="str">
        <f>IF(Q263="","",BL263*1)</f>
        <v/>
      </c>
      <c r="AK263" s="584" t="str">
        <f>IF(R263="","",BS263*1)</f>
        <v/>
      </c>
      <c r="AL263" s="584" t="str">
        <f>IF(S263="","",BZ263*1)</f>
        <v/>
      </c>
      <c r="AM263" s="594" t="str">
        <f>IF(O263="","",AZ263*1)</f>
        <v/>
      </c>
      <c r="AN263" s="594" t="str">
        <f>IF(P263="","",BG263*1)</f>
        <v/>
      </c>
      <c r="AO263" s="594" t="str">
        <f>IF(Q263="","",BN263*1)</f>
        <v/>
      </c>
      <c r="AP263" s="594" t="str">
        <f>IF(R263="","",BU263*1)</f>
        <v/>
      </c>
      <c r="AQ263" s="594" t="str">
        <f>IF(S263="","",CB263*1)</f>
        <v/>
      </c>
      <c r="AR263" s="595">
        <f>SUM(AH263:AL263)</f>
        <v>0</v>
      </c>
      <c r="AS263" s="592">
        <f>SUM(AM263:AQ263)</f>
        <v>0</v>
      </c>
      <c r="AT263" s="111">
        <f>IF(O263=1000,11,IF(O263=-1000,0,IF(O263&gt;0,11,IF(O263&lt;0,(-O263),"0"))))</f>
        <v>11</v>
      </c>
      <c r="AU263" s="589" t="str">
        <f>IF(O263=1000,0,IF(O263=-1000,11,IF(O263&lt;-9,-(O263-2),IF(O263&gt;0,(O263),"0"))))</f>
        <v/>
      </c>
      <c r="AV263" s="111" t="e">
        <f>IF(O263=1000,11,IF(O263=-1000,0,IF(O263&gt;9,(O263+2),IF(O263&lt;0,(-O263),"0"))))</f>
        <v>#VALUE!</v>
      </c>
      <c r="AW263" s="589" t="str">
        <f>IF(O263=1000,0,IF(O263=-1000,11,IF(O263&lt;0,11,IF(O263&gt;0,(O263),"0"))))</f>
        <v/>
      </c>
      <c r="AX263" s="593" t="str">
        <f>IF(O263="","",IF(O263&gt;9,AV263,AT263))</f>
        <v/>
      </c>
      <c r="AY263" s="590" t="str">
        <f>IF(O263="","","-")</f>
        <v/>
      </c>
      <c r="AZ263" s="591" t="str">
        <f>IF(O263="","",IF(O263&lt;-9,AU263,AW263))</f>
        <v/>
      </c>
      <c r="BA263" s="111" t="e">
        <f>IF(P263=1000,11,IF(P263=-1000,0,IF(P263&gt;9,(P263+2),IF(P263&lt;0,(-P263),"0"))))</f>
        <v>#VALUE!</v>
      </c>
      <c r="BB263" s="589" t="str">
        <f>IF(P263=1000,0,IF(P263=-1000,11,IF(P263&lt;-9,-(P263-2),IF(P263&gt;0,(P263),"0"))))</f>
        <v/>
      </c>
      <c r="BC263" s="589">
        <f>IF(P263=1000,11,IF(P263=-1000,0,IF(P263&gt;0,11,IF(P263&lt;0,(-P263),"0"))))</f>
        <v>11</v>
      </c>
      <c r="BD263" s="589" t="str">
        <f>IF(P263=1000,0,IF(P263=-1000,11,IF(P263&lt;0,11,IF(P263&gt;0,(P263),"0"))))</f>
        <v/>
      </c>
      <c r="BE263" s="593" t="str">
        <f>IF(P263="","",IF(P263&gt;9,BA263,BC263))</f>
        <v/>
      </c>
      <c r="BF263" s="590" t="str">
        <f>IF(P263="","","-")</f>
        <v/>
      </c>
      <c r="BG263" s="591" t="str">
        <f>IF(P263="","",IF(P263&lt;-9,BB263,BD263))</f>
        <v/>
      </c>
      <c r="BH263" s="111" t="e">
        <f>IF(Q263=1000,11,IF(Q263=-1000,0,IF(Q263&gt;9,(Q263+2),IF(Q263&lt;0,(-Q263),"0"))))</f>
        <v>#VALUE!</v>
      </c>
      <c r="BI263" s="589" t="str">
        <f>IF(Q263=1000,0,IF(Q263=-1000,11,IF(Q263&lt;-9,-(Q263-2),IF(Q263&gt;0,(Q263),"0"))))</f>
        <v/>
      </c>
      <c r="BJ263" s="589">
        <f>IF(Q263=1000,11,IF(Q263=-1000,0,IF(Q263&gt;0,11,IF(Q263&lt;0,(-Q263),"0"))))</f>
        <v>11</v>
      </c>
      <c r="BK263" s="589" t="str">
        <f>IF(Q263=1000,0,IF(Q263=-1000,11,IF(Q263&lt;0,11,IF(Q263&gt;0,(Q263),"0"))))</f>
        <v/>
      </c>
      <c r="BL263" s="593" t="str">
        <f>IF(Q263="","",IF(Q263&gt;9,BH263,BJ263))</f>
        <v/>
      </c>
      <c r="BM263" s="590" t="str">
        <f>IF(Q263="","","-")</f>
        <v/>
      </c>
      <c r="BN263" s="591" t="str">
        <f>IF(Q263="","",IF(Q263&lt;-9,BI263,BK263))</f>
        <v/>
      </c>
      <c r="BO263" s="589" t="e">
        <f>IF(R263=1000,11,IF(R263=-1000,0,IF(R263&gt;9,(R263+2),IF(R263&lt;0,(-R263),"0"))))</f>
        <v>#VALUE!</v>
      </c>
      <c r="BP263" s="589" t="str">
        <f>IF(R263=1000,0,IF(R263=-1000,11,IF(R263&lt;-9,-(R263-2),IF(R263&gt;0,(R263),"0"))))</f>
        <v/>
      </c>
      <c r="BQ263" s="589">
        <f>IF(R263=1000,11,IF(R263=-1000,0,IF(R263&gt;0,11,IF(R263&lt;0,(-R263),"0"))))</f>
        <v>11</v>
      </c>
      <c r="BR263" s="589" t="str">
        <f>IF(R263=1000,0,IF(R263=-1000,11,IF(R263&lt;0,11,IF(R263&gt;0,(R263),"0"))))</f>
        <v/>
      </c>
      <c r="BS263" s="593" t="str">
        <f>IF(R263="","",IF(R263&gt;9,BO263,BQ263))</f>
        <v/>
      </c>
      <c r="BT263" s="590" t="str">
        <f>IF(R263="","","-")</f>
        <v/>
      </c>
      <c r="BU263" s="591" t="str">
        <f>IF(R263="","",IF(R263&lt;-9,BP263,BR263))</f>
        <v/>
      </c>
      <c r="BV263" s="589" t="e">
        <f>IF(S263=1000,11,IF(S263=-1000,0,IF(S263&gt;9,(S263+2),IF(S263&lt;0,(-S263),"0"))))</f>
        <v>#VALUE!</v>
      </c>
      <c r="BW263" s="589" t="str">
        <f>IF(S263=1000,0,IF(S263=-1000,11,IF(S263&lt;-9,-(S263-2),IF(S263&gt;0,(S263),"0"))))</f>
        <v/>
      </c>
      <c r="BX263" s="589">
        <f>IF(S263=1000,11,IF(S263=-1000,0,IF(S263&gt;0,11,IF(S263&lt;0,(-S263),"0"))))</f>
        <v>11</v>
      </c>
      <c r="BY263" s="113" t="str">
        <f>IF(S263=1000,0,IF(S263=-1000,11,IF(S263&lt;0,11,IF(S263&gt;0,(S263),"0"))))</f>
        <v/>
      </c>
      <c r="BZ263" s="593" t="str">
        <f>IF(S263="","",IF(S263&gt;9,BV263,BX263))</f>
        <v/>
      </c>
      <c r="CA263" s="590" t="str">
        <f>IF(S263="","","-")</f>
        <v/>
      </c>
      <c r="CB263" s="591" t="str">
        <f>IF(S263="","",IF(S263&lt;-9,BW263,BY263))</f>
        <v/>
      </c>
      <c r="CC263" s="596" t="str">
        <f>IF(O263="","",SUM(T263:X263))</f>
        <v/>
      </c>
      <c r="CD263" s="582" t="str">
        <f>IF(CC263="","","-")</f>
        <v/>
      </c>
      <c r="CE263" s="597" t="str">
        <f>IF(O263="","",SUM(Y263:AC263))</f>
        <v/>
      </c>
      <c r="CP263" s="32"/>
      <c r="CQ263" s="32"/>
    </row>
    <row r="264" spans="1:95" s="31" customFormat="1" ht="15" customHeight="1" thickBot="1" x14ac:dyDescent="0.25">
      <c r="A264" s="99" t="str">
        <f>IF(A259="","",A260)</f>
        <v/>
      </c>
      <c r="B264" s="99" t="str">
        <f>IF(B259="","",B259)</f>
        <v/>
      </c>
      <c r="C264" s="114">
        <v>5</v>
      </c>
      <c r="D264" s="115" t="str">
        <f>IF(A264="","",VLOOKUP(A264,СписокКМ!D:I,2,FALSE))</f>
        <v/>
      </c>
      <c r="E264" s="116"/>
      <c r="F264" s="117" t="str">
        <f>IF(B264="","",VLOOKUP(B264,СписокКМ!D:I,2,FALSE))</f>
        <v/>
      </c>
      <c r="G264" s="118"/>
      <c r="H264" s="119"/>
      <c r="I264" s="120"/>
      <c r="J264" s="120"/>
      <c r="K264" s="120"/>
      <c r="L264" s="121"/>
      <c r="M264" s="121"/>
      <c r="N264" s="122"/>
      <c r="O264" s="123" t="str">
        <f>IF(I264="","",IF(I264="0",1000,IF(I264="-0",-1000,I264*1)))</f>
        <v/>
      </c>
      <c r="P264" s="123" t="str">
        <f t="shared" si="168"/>
        <v/>
      </c>
      <c r="Q264" s="123" t="str">
        <f t="shared" si="168"/>
        <v/>
      </c>
      <c r="R264" s="123" t="str">
        <f t="shared" si="168"/>
        <v/>
      </c>
      <c r="S264" s="124" t="str">
        <f t="shared" si="168"/>
        <v/>
      </c>
      <c r="T264" s="125" t="str">
        <f t="shared" si="169"/>
        <v/>
      </c>
      <c r="U264" s="126" t="str">
        <f t="shared" si="169"/>
        <v/>
      </c>
      <c r="V264" s="126" t="str">
        <f t="shared" si="169"/>
        <v/>
      </c>
      <c r="W264" s="126" t="str">
        <f t="shared" si="169"/>
        <v/>
      </c>
      <c r="X264" s="126" t="str">
        <f t="shared" si="169"/>
        <v/>
      </c>
      <c r="Y264" s="127" t="str">
        <f t="shared" si="170"/>
        <v/>
      </c>
      <c r="Z264" s="127" t="str">
        <f t="shared" si="170"/>
        <v/>
      </c>
      <c r="AA264" s="127" t="str">
        <f t="shared" si="170"/>
        <v/>
      </c>
      <c r="AB264" s="127" t="str">
        <f t="shared" si="170"/>
        <v/>
      </c>
      <c r="AC264" s="127" t="str">
        <f t="shared" si="170"/>
        <v/>
      </c>
      <c r="AD264" s="128" t="str">
        <f>IF(CC264="","",IF(CC264&gt;CE264,1,-1))</f>
        <v/>
      </c>
      <c r="AE264" s="128" t="str">
        <f>IF(CC264="","",IF(CC264&lt;CE264,1,-1))</f>
        <v/>
      </c>
      <c r="AF264" s="129">
        <f>IF(CC264&gt;CE264,1,0)</f>
        <v>0</v>
      </c>
      <c r="AG264" s="130">
        <f>IF(CE264&gt;CC264,1,0)</f>
        <v>0</v>
      </c>
      <c r="AH264" s="131" t="str">
        <f>IF(O264="","",AX264*1)</f>
        <v/>
      </c>
      <c r="AI264" s="132" t="str">
        <f>IF(P264="","",BE264*1)</f>
        <v/>
      </c>
      <c r="AJ264" s="132" t="str">
        <f>IF(Q264="","",BL264*1)</f>
        <v/>
      </c>
      <c r="AK264" s="132" t="str">
        <f>IF(R264="","",BS264*1)</f>
        <v/>
      </c>
      <c r="AL264" s="132" t="str">
        <f>IF(S264="","",BZ264*1)</f>
        <v/>
      </c>
      <c r="AM264" s="133" t="str">
        <f>IF(O264="","",AZ264*1)</f>
        <v/>
      </c>
      <c r="AN264" s="133" t="str">
        <f>IF(P264="","",BG264*1)</f>
        <v/>
      </c>
      <c r="AO264" s="133" t="str">
        <f>IF(Q264="","",BN264*1)</f>
        <v/>
      </c>
      <c r="AP264" s="133" t="str">
        <f>IF(R264="","",BU264*1)</f>
        <v/>
      </c>
      <c r="AQ264" s="133" t="str">
        <f>IF(S264="","",CB264*1)</f>
        <v/>
      </c>
      <c r="AR264" s="134">
        <f>SUM(AH264:AL264)</f>
        <v>0</v>
      </c>
      <c r="AS264" s="135">
        <f>SUM(AM264:AQ264)</f>
        <v>0</v>
      </c>
      <c r="AT264" s="136">
        <f>IF(O264=1000,11,IF(O264=-1000,0,IF(O264&gt;0,11,IF(O264&lt;0,(-O264),"0"))))</f>
        <v>11</v>
      </c>
      <c r="AU264" s="137" t="str">
        <f>IF(O264=1000,0,IF(O264=-1000,11,IF(O264&lt;-9,-(O264-2),IF(O264&gt;0,(O264),"0"))))</f>
        <v/>
      </c>
      <c r="AV264" s="136" t="e">
        <f>IF(O264=1000,11,IF(O264=-1000,0,IF(O264&gt;9,(O264+2),IF(O264&lt;0,(-O264),"0"))))</f>
        <v>#VALUE!</v>
      </c>
      <c r="AW264" s="137" t="str">
        <f>IF(O264=1000,0,IF(O264=-1000,11,IF(O264&lt;0,11,IF(O264&gt;0,(O264),"0"))))</f>
        <v/>
      </c>
      <c r="AX264" s="138" t="str">
        <f>IF(O264="","",IF(O264&gt;9,AV264,AT264))</f>
        <v/>
      </c>
      <c r="AY264" s="139" t="str">
        <f>IF(O264="","","-")</f>
        <v/>
      </c>
      <c r="AZ264" s="140" t="str">
        <f>IF(O264="","",IF(O264&lt;-9,AU264,AW264))</f>
        <v/>
      </c>
      <c r="BA264" s="136" t="e">
        <f>IF(P264=1000,11,IF(P264=-1000,0,IF(P264&gt;9,(P264+2),IF(P264&lt;0,(-P264),"0"))))</f>
        <v>#VALUE!</v>
      </c>
      <c r="BB264" s="137" t="str">
        <f>IF(P264=1000,0,IF(P264=-1000,11,IF(P264&lt;-9,-(P264-2),IF(P264&gt;0,(P264),"0"))))</f>
        <v/>
      </c>
      <c r="BC264" s="137">
        <f>IF(P264=1000,11,IF(P264=-1000,0,IF(P264&gt;0,11,IF(P264&lt;0,(-P264),"0"))))</f>
        <v>11</v>
      </c>
      <c r="BD264" s="137" t="str">
        <f>IF(P264=1000,0,IF(P264=-1000,11,IF(P264&lt;0,11,IF(P264&gt;0,(P264),"0"))))</f>
        <v/>
      </c>
      <c r="BE264" s="138" t="str">
        <f>IF(P264="","",IF(P264&gt;9,BA264,BC264))</f>
        <v/>
      </c>
      <c r="BF264" s="139" t="str">
        <f>IF(P264="","","-")</f>
        <v/>
      </c>
      <c r="BG264" s="140" t="str">
        <f>IF(P264="","",IF(P264&lt;-9,BB264,BD264))</f>
        <v/>
      </c>
      <c r="BH264" s="136" t="e">
        <f>IF(Q264=1000,11,IF(Q264=-1000,0,IF(Q264&gt;9,(Q264+2),IF(Q264&lt;0,(-Q264),"0"))))</f>
        <v>#VALUE!</v>
      </c>
      <c r="BI264" s="137" t="str">
        <f>IF(Q264=1000,0,IF(Q264=-1000,11,IF(Q264&lt;-9,-(Q264-2),IF(Q264&gt;0,(Q264),"0"))))</f>
        <v/>
      </c>
      <c r="BJ264" s="137">
        <f>IF(Q264=1000,11,IF(Q264=-1000,0,IF(Q264&gt;0,11,IF(Q264&lt;0,(-Q264),"0"))))</f>
        <v>11</v>
      </c>
      <c r="BK264" s="137" t="str">
        <f>IF(Q264=1000,0,IF(Q264=-1000,11,IF(Q264&lt;0,11,IF(Q264&gt;0,(Q264),"0"))))</f>
        <v/>
      </c>
      <c r="BL264" s="138" t="str">
        <f>IF(Q264="","",IF(Q264&gt;9,BH264,BJ264))</f>
        <v/>
      </c>
      <c r="BM264" s="139" t="str">
        <f>IF(Q264="","","-")</f>
        <v/>
      </c>
      <c r="BN264" s="140" t="str">
        <f>IF(Q264="","",IF(Q264&lt;-9,BI264,BK264))</f>
        <v/>
      </c>
      <c r="BO264" s="137" t="e">
        <f>IF(R264=1000,11,IF(R264=-1000,0,IF(R264&gt;9,(R264+2),IF(R264&lt;0,(-R264),"0"))))</f>
        <v>#VALUE!</v>
      </c>
      <c r="BP264" s="137" t="str">
        <f>IF(R264=1000,0,IF(R264=-1000,11,IF(R264&lt;-9,-(R264-2),IF(R264&gt;0,(R264),"0"))))</f>
        <v/>
      </c>
      <c r="BQ264" s="137">
        <f>IF(R264=1000,11,IF(R264=-1000,0,IF(R264&gt;0,11,IF(R264&lt;0,(-R264),"0"))))</f>
        <v>11</v>
      </c>
      <c r="BR264" s="137" t="str">
        <f>IF(R264=1000,0,IF(R264=-1000,11,IF(R264&lt;0,11,IF(R264&gt;0,(R264),"0"))))</f>
        <v/>
      </c>
      <c r="BS264" s="138" t="str">
        <f>IF(R264="","",IF(R264&gt;9,BO264,BQ264))</f>
        <v/>
      </c>
      <c r="BT264" s="139" t="str">
        <f>IF(R264="","","-")</f>
        <v/>
      </c>
      <c r="BU264" s="140" t="str">
        <f>IF(R264="","",IF(R264&lt;-9,BP264,BR264))</f>
        <v/>
      </c>
      <c r="BV264" s="137" t="e">
        <f>IF(S264=1000,11,IF(S264=-1000,0,IF(S264&gt;9,(S264+2),IF(S264&lt;0,(-S264),"0"))))</f>
        <v>#VALUE!</v>
      </c>
      <c r="BW264" s="137" t="str">
        <f>IF(S264=1000,0,IF(S264=-1000,11,IF(S264&lt;-9,-(S264-2),IF(S264&gt;0,(S264),"0"))))</f>
        <v/>
      </c>
      <c r="BX264" s="137">
        <f>IF(S264=1000,11,IF(S264=-1000,0,IF(S264&gt;0,11,IF(S264&lt;0,(-S264),"0"))))</f>
        <v>11</v>
      </c>
      <c r="BY264" s="141" t="str">
        <f>IF(S264=1000,0,IF(S264=-1000,11,IF(S264&lt;0,11,IF(S264&gt;0,(S264),"0"))))</f>
        <v/>
      </c>
      <c r="BZ264" s="138" t="str">
        <f>IF(S264="","",IF(S264&gt;9,BV264,BX264))</f>
        <v/>
      </c>
      <c r="CA264" s="139" t="str">
        <f>IF(S264="","","-")</f>
        <v/>
      </c>
      <c r="CB264" s="140" t="str">
        <f>IF(S264="","",IF(S264&lt;-9,BW264,BY264))</f>
        <v/>
      </c>
      <c r="CC264" s="142" t="str">
        <f>IF(O264="","",SUM(T264:X264))</f>
        <v/>
      </c>
      <c r="CD264" s="143" t="str">
        <f>IF(CC264="","","-")</f>
        <v/>
      </c>
      <c r="CE264" s="144" t="str">
        <f>IF(O264="","",SUM(Y264:AC264))</f>
        <v/>
      </c>
      <c r="CP264" s="32"/>
      <c r="CQ264" s="32"/>
    </row>
    <row r="265" spans="1:95" s="31" customFormat="1" ht="15" customHeight="1" thickBot="1" x14ac:dyDescent="0.25">
      <c r="A265" s="145"/>
      <c r="B265" s="145"/>
      <c r="C265" s="145"/>
      <c r="D265" s="146"/>
      <c r="E265" s="147"/>
      <c r="F265" s="148"/>
      <c r="G265" s="149"/>
      <c r="H265" s="150"/>
      <c r="I265" s="151"/>
      <c r="J265" s="151"/>
      <c r="K265" s="151"/>
      <c r="L265" s="151"/>
      <c r="M265" s="151"/>
      <c r="N265" s="150"/>
      <c r="O265" s="152"/>
      <c r="P265" s="152"/>
      <c r="Q265" s="152"/>
      <c r="R265" s="152"/>
      <c r="S265" s="152"/>
      <c r="T265" s="153"/>
      <c r="U265" s="153"/>
      <c r="V265" s="153"/>
      <c r="W265" s="153"/>
      <c r="X265" s="153"/>
      <c r="Y265" s="154"/>
      <c r="Z265" s="154"/>
      <c r="AA265" s="154"/>
      <c r="AB265" s="154"/>
      <c r="AC265" s="154"/>
      <c r="AD265" s="155"/>
      <c r="AE265" s="155"/>
      <c r="AF265" s="156"/>
      <c r="AG265" s="156"/>
      <c r="AH265" s="157"/>
      <c r="AI265" s="157"/>
      <c r="AJ265" s="157"/>
      <c r="AK265" s="157"/>
      <c r="AL265" s="157"/>
      <c r="AM265" s="158"/>
      <c r="AN265" s="158"/>
      <c r="AO265" s="158"/>
      <c r="AP265" s="158"/>
      <c r="AQ265" s="158"/>
      <c r="AR265" s="159"/>
      <c r="AS265" s="159"/>
      <c r="AT265" s="160"/>
      <c r="AU265" s="160"/>
      <c r="AV265" s="160"/>
      <c r="AW265" s="160"/>
      <c r="AX265" s="161"/>
      <c r="AY265" s="161"/>
      <c r="AZ265" s="161"/>
      <c r="BA265" s="160"/>
      <c r="BB265" s="160"/>
      <c r="BC265" s="160"/>
      <c r="BD265" s="160"/>
      <c r="BE265" s="161"/>
      <c r="BF265" s="161"/>
      <c r="BG265" s="161"/>
      <c r="BH265" s="160"/>
      <c r="BI265" s="160"/>
      <c r="BJ265" s="160"/>
      <c r="BK265" s="160"/>
      <c r="BL265" s="161"/>
      <c r="BM265" s="161"/>
      <c r="BN265" s="161"/>
      <c r="BO265" s="160"/>
      <c r="BP265" s="160"/>
      <c r="BQ265" s="160"/>
      <c r="BR265" s="160"/>
      <c r="BS265" s="161"/>
      <c r="BT265" s="161"/>
      <c r="BU265" s="161"/>
      <c r="BV265" s="160"/>
      <c r="BW265" s="160"/>
      <c r="BX265" s="160"/>
      <c r="BY265" s="160"/>
      <c r="BZ265" s="161"/>
      <c r="CA265" s="161"/>
      <c r="CB265" s="161"/>
      <c r="CC265" s="162"/>
      <c r="CD265" s="163"/>
      <c r="CE265" s="164"/>
      <c r="CP265" s="32"/>
      <c r="CQ265" s="32"/>
    </row>
    <row r="266" spans="1:95" s="31" customFormat="1" ht="31.5" customHeight="1" thickBot="1" x14ac:dyDescent="0.25">
      <c r="A266" s="34"/>
      <c r="B266" s="35"/>
      <c r="C266" s="1225">
        <f>1+C257</f>
        <v>30</v>
      </c>
      <c r="D266" s="1227" t="str">
        <f>IF(A266="","",VLOOKUP(A266,СписокКМ!$A$186:$D$248,3,FALSE))</f>
        <v/>
      </c>
      <c r="E266" s="1228" t="str">
        <f>IF(B266="","",VLOOKUP(B266,СписокКМ!E:J,2,FALSE))</f>
        <v/>
      </c>
      <c r="F266" s="1231" t="str">
        <f>IF(B266="","",VLOOKUP(B266,СписокКМ!$A$186:$D$248,3,FALSE))</f>
        <v/>
      </c>
      <c r="G266" s="1232" t="str">
        <f>IF(D266="","",VLOOKUP(D266,СписокКМ!G:L,2,FALSE))</f>
        <v/>
      </c>
      <c r="H266" s="36"/>
      <c r="I266" s="1235" t="s">
        <v>7</v>
      </c>
      <c r="J266" s="1235"/>
      <c r="K266" s="1235"/>
      <c r="L266" s="1235"/>
      <c r="M266" s="1235"/>
      <c r="N266" s="37"/>
      <c r="O266" s="1237"/>
      <c r="P266" s="1238"/>
      <c r="Q266" s="1238"/>
      <c r="R266" s="1238"/>
      <c r="S266" s="1238"/>
      <c r="T266" s="38" t="str">
        <f>IF(A266="","",VLOOKUP(A266,'[60]Протокол команд'!A:K,8,FALSE))</f>
        <v/>
      </c>
      <c r="U266" s="39" t="e">
        <f>T266*5-4</f>
        <v>#VALUE!</v>
      </c>
      <c r="V266" s="39" t="e">
        <f>T266*5</f>
        <v>#VALUE!</v>
      </c>
      <c r="W266" s="39" t="e">
        <f>CONCATENATE(U266,"-",V266)</f>
        <v>#VALUE!</v>
      </c>
      <c r="X266" s="39" t="str">
        <f>IF(A266="","",VLOOKUP(A266,'[60]Протокол команд'!A:K,10,FALSE))</f>
        <v/>
      </c>
      <c r="Y266" s="39" t="e">
        <f>X266*5-4</f>
        <v>#VALUE!</v>
      </c>
      <c r="Z266" s="39" t="e">
        <f>X266*5</f>
        <v>#VALUE!</v>
      </c>
      <c r="AA266" s="39" t="e">
        <f>CONCATENATE(Y266,"-",Z266)</f>
        <v>#VALUE!</v>
      </c>
      <c r="AB266" s="1241" t="str">
        <f>IF(O268="","",SUM(AF268:AF273))</f>
        <v/>
      </c>
      <c r="AC266" s="1242"/>
      <c r="AD266" s="1243"/>
      <c r="AE266" s="1242" t="str">
        <f>IF(O268="","",SUM(AG268:AG273))</f>
        <v/>
      </c>
      <c r="AF266" s="1242"/>
      <c r="AG266" s="1264"/>
      <c r="AH266" s="1241">
        <f>SUM(CC268:CC273)</f>
        <v>0</v>
      </c>
      <c r="AI266" s="1242"/>
      <c r="AJ266" s="1243"/>
      <c r="AK266" s="1242">
        <f>SUM(CE268:CE273)</f>
        <v>0</v>
      </c>
      <c r="AL266" s="1242"/>
      <c r="AM266" s="1264"/>
      <c r="AN266" s="1265">
        <f>SUM(AR268:AR273)</f>
        <v>0</v>
      </c>
      <c r="AO266" s="1266"/>
      <c r="AP266" s="1267"/>
      <c r="AQ266" s="1266">
        <f>SUM(AS268:AS273)</f>
        <v>0</v>
      </c>
      <c r="AR266" s="1266"/>
      <c r="AS266" s="1268"/>
      <c r="AT266" s="1314" t="str">
        <f>IF(A266="","",VLOOKUP(A266,'[60]Протокол команд'!A:Z,14,FALSE))</f>
        <v/>
      </c>
      <c r="AU266" s="1315"/>
      <c r="AV266" s="1315"/>
      <c r="AW266" s="1315"/>
      <c r="AX266" s="1315"/>
      <c r="AY266" s="1315"/>
      <c r="AZ266" s="1315"/>
      <c r="BA266" s="1315"/>
      <c r="BB266" s="1315"/>
      <c r="BC266" s="1315"/>
      <c r="BD266" s="1315"/>
      <c r="BE266" s="1315"/>
      <c r="BF266" s="1315"/>
      <c r="BG266" s="1315"/>
      <c r="BH266" s="1315"/>
      <c r="BI266" s="1315"/>
      <c r="BJ266" s="1315"/>
      <c r="BK266" s="1315"/>
      <c r="BL266" s="1315"/>
      <c r="BM266" s="1315"/>
      <c r="BN266" s="1315"/>
      <c r="BO266" s="1315"/>
      <c r="BP266" s="1315"/>
      <c r="BQ266" s="1315"/>
      <c r="BR266" s="1315"/>
      <c r="BS266" s="1315"/>
      <c r="BT266" s="1315"/>
      <c r="BU266" s="1315"/>
      <c r="BV266" s="1315"/>
      <c r="BW266" s="1315"/>
      <c r="BX266" s="1315"/>
      <c r="BY266" s="1315"/>
      <c r="BZ266" s="1315"/>
      <c r="CA266" s="1315"/>
      <c r="CB266" s="1316"/>
      <c r="CC266" s="1254" t="str">
        <f>IF(O268="","",SUM(AF268:AF273))</f>
        <v/>
      </c>
      <c r="CD266" s="1256" t="str">
        <f>IF(CC266="","","-")</f>
        <v/>
      </c>
      <c r="CE266" s="1258" t="str">
        <f>IF(O268="","",SUM(AG268:AG273))</f>
        <v/>
      </c>
      <c r="CP266" s="32"/>
      <c r="CQ266" s="32"/>
    </row>
    <row r="267" spans="1:95" s="31" customFormat="1" ht="13.5" customHeight="1" x14ac:dyDescent="0.2">
      <c r="A267" s="40"/>
      <c r="B267" s="40"/>
      <c r="C267" s="1226"/>
      <c r="D267" s="1229" t="str">
        <f>IF(A267="","",VLOOKUP(A267,СписокКМ!D:I,2,FALSE))</f>
        <v/>
      </c>
      <c r="E267" s="1230" t="str">
        <f>IF(B267="","",VLOOKUP(B267,СписокКМ!E:J,2,FALSE))</f>
        <v/>
      </c>
      <c r="F267" s="1233" t="str">
        <f>IF(C267="","",VLOOKUP(C267,СписокКМ!F:K,2,FALSE))</f>
        <v/>
      </c>
      <c r="G267" s="1234" t="str">
        <f>IF(D267="","",VLOOKUP(D267,СписокКМ!G:L,2,FALSE))</f>
        <v/>
      </c>
      <c r="H267" s="41"/>
      <c r="I267" s="1236"/>
      <c r="J267" s="1236"/>
      <c r="K267" s="1236"/>
      <c r="L267" s="1236"/>
      <c r="M267" s="1236"/>
      <c r="N267" s="42"/>
      <c r="O267" s="1239"/>
      <c r="P267" s="1240"/>
      <c r="Q267" s="1240"/>
      <c r="R267" s="1240"/>
      <c r="S267" s="1240"/>
      <c r="T267" s="1260" t="s">
        <v>8</v>
      </c>
      <c r="U267" s="1261"/>
      <c r="V267" s="1261"/>
      <c r="W267" s="1261"/>
      <c r="X267" s="1261"/>
      <c r="Y267" s="1261"/>
      <c r="Z267" s="1261"/>
      <c r="AA267" s="1261"/>
      <c r="AB267" s="1261"/>
      <c r="AC267" s="1261"/>
      <c r="AD267" s="1261"/>
      <c r="AE267" s="1261"/>
      <c r="AF267" s="1261"/>
      <c r="AG267" s="1262"/>
      <c r="AH267" s="1261" t="s">
        <v>9</v>
      </c>
      <c r="AI267" s="1261"/>
      <c r="AJ267" s="1261"/>
      <c r="AK267" s="1261"/>
      <c r="AL267" s="1261"/>
      <c r="AM267" s="1261"/>
      <c r="AN267" s="1261"/>
      <c r="AO267" s="1261"/>
      <c r="AP267" s="1261"/>
      <c r="AQ267" s="1261"/>
      <c r="AR267" s="1261"/>
      <c r="AS267" s="1262"/>
      <c r="AT267" s="1263" t="s">
        <v>10</v>
      </c>
      <c r="AU267" s="1263"/>
      <c r="AV267" s="1263"/>
      <c r="AW267" s="1263"/>
      <c r="AX267" s="1263"/>
      <c r="AY267" s="1263"/>
      <c r="AZ267" s="1263"/>
      <c r="BA267" s="1263" t="s">
        <v>11</v>
      </c>
      <c r="BB267" s="1263"/>
      <c r="BC267" s="1263"/>
      <c r="BD267" s="1263"/>
      <c r="BE267" s="1263"/>
      <c r="BF267" s="1263"/>
      <c r="BG267" s="1263"/>
      <c r="BH267" s="1263" t="s">
        <v>12</v>
      </c>
      <c r="BI267" s="1263"/>
      <c r="BJ267" s="1263"/>
      <c r="BK267" s="1263"/>
      <c r="BL267" s="1263"/>
      <c r="BM267" s="1263"/>
      <c r="BN267" s="1263"/>
      <c r="BO267" s="1263" t="s">
        <v>13</v>
      </c>
      <c r="BP267" s="1263"/>
      <c r="BQ267" s="1263"/>
      <c r="BR267" s="1263"/>
      <c r="BS267" s="1263"/>
      <c r="BT267" s="1263"/>
      <c r="BU267" s="1263"/>
      <c r="BV267" s="1263" t="s">
        <v>14</v>
      </c>
      <c r="BW267" s="1263"/>
      <c r="BX267" s="1263"/>
      <c r="BY267" s="1263"/>
      <c r="BZ267" s="1263"/>
      <c r="CA267" s="1263"/>
      <c r="CB267" s="1263"/>
      <c r="CC267" s="1255"/>
      <c r="CD267" s="1257"/>
      <c r="CE267" s="1259"/>
      <c r="CP267" s="32"/>
      <c r="CQ267" s="32"/>
    </row>
    <row r="268" spans="1:95" s="31" customFormat="1" ht="15" customHeight="1" x14ac:dyDescent="0.2">
      <c r="A268" s="43"/>
      <c r="B268" s="44"/>
      <c r="C268" s="580">
        <v>1</v>
      </c>
      <c r="D268" s="46" t="str">
        <f>IF(A268="","",VLOOKUP(A268,СписокКМ!D:I,2,FALSE))</f>
        <v/>
      </c>
      <c r="E268" s="47"/>
      <c r="F268" s="48" t="str">
        <f>IF(B268="","",VLOOKUP(B268,СписокКМ!D:I,2,FALSE))</f>
        <v/>
      </c>
      <c r="G268" s="49"/>
      <c r="H268" s="50"/>
      <c r="I268" s="51"/>
      <c r="J268" s="51"/>
      <c r="K268" s="51"/>
      <c r="L268" s="51"/>
      <c r="M268" s="51"/>
      <c r="N268" s="52"/>
      <c r="O268" s="53" t="str">
        <f>IF(I268="","",IF(I268="0",1000,IF(I268="-0",-1000,I268*1)))</f>
        <v/>
      </c>
      <c r="P268" s="53" t="str">
        <f t="shared" ref="P268:S269" si="171">IF(J268="","",IF(J268="0",1000,IF(J268="-0",-1000,J268*1)))</f>
        <v/>
      </c>
      <c r="Q268" s="53" t="str">
        <f t="shared" si="171"/>
        <v/>
      </c>
      <c r="R268" s="53" t="str">
        <f t="shared" si="171"/>
        <v/>
      </c>
      <c r="S268" s="54" t="str">
        <f t="shared" si="171"/>
        <v/>
      </c>
      <c r="T268" s="55" t="str">
        <f t="shared" ref="T268:X269" si="172">IF(O268="","",IF(O268&gt;0,1,0))</f>
        <v/>
      </c>
      <c r="U268" s="56" t="str">
        <f t="shared" si="172"/>
        <v/>
      </c>
      <c r="V268" s="56" t="str">
        <f t="shared" si="172"/>
        <v/>
      </c>
      <c r="W268" s="56" t="str">
        <f t="shared" si="172"/>
        <v/>
      </c>
      <c r="X268" s="56" t="str">
        <f t="shared" si="172"/>
        <v/>
      </c>
      <c r="Y268" s="57" t="str">
        <f t="shared" ref="Y268:AC269" si="173">IF(O268="","",IF(O268&lt;0,1,0))</f>
        <v/>
      </c>
      <c r="Z268" s="57" t="str">
        <f t="shared" si="173"/>
        <v/>
      </c>
      <c r="AA268" s="57" t="str">
        <f t="shared" si="173"/>
        <v/>
      </c>
      <c r="AB268" s="57" t="str">
        <f t="shared" si="173"/>
        <v/>
      </c>
      <c r="AC268" s="57" t="str">
        <f t="shared" si="173"/>
        <v/>
      </c>
      <c r="AD268" s="58" t="str">
        <f>IF(CC268="","",IF(CC268&gt;CE268,1,-1))</f>
        <v/>
      </c>
      <c r="AE268" s="58" t="str">
        <f>IF(CC268="","",IF(CC268&lt;CE268,1,-1))</f>
        <v/>
      </c>
      <c r="AF268" s="59">
        <f>IF(CC268&gt;CE268,1,0)</f>
        <v>0</v>
      </c>
      <c r="AG268" s="60">
        <f>IF(CE268&gt;CC268,1,0)</f>
        <v>0</v>
      </c>
      <c r="AH268" s="61" t="str">
        <f>IF(O268="","",AX268*1)</f>
        <v/>
      </c>
      <c r="AI268" s="62" t="str">
        <f>IF(P268="","",BE268*1)</f>
        <v/>
      </c>
      <c r="AJ268" s="62" t="str">
        <f>IF(Q268="","",BL268*1)</f>
        <v/>
      </c>
      <c r="AK268" s="62" t="str">
        <f>IF(R268="","",BS268*1)</f>
        <v/>
      </c>
      <c r="AL268" s="62" t="str">
        <f>IF(S268="","",BZ268*1)</f>
        <v/>
      </c>
      <c r="AM268" s="63" t="str">
        <f>IF(O268="","",AZ268*1)</f>
        <v/>
      </c>
      <c r="AN268" s="63" t="str">
        <f>IF(P268="","",BG268*1)</f>
        <v/>
      </c>
      <c r="AO268" s="63" t="str">
        <f>IF(Q268="","",BN268*1)</f>
        <v/>
      </c>
      <c r="AP268" s="63" t="str">
        <f>IF(R268="","",BU268*1)</f>
        <v/>
      </c>
      <c r="AQ268" s="63" t="str">
        <f>IF(S268="","",CB268*1)</f>
        <v/>
      </c>
      <c r="AR268" s="64">
        <f>SUM(AH268:AL268)</f>
        <v>0</v>
      </c>
      <c r="AS268" s="65">
        <f>SUM(AM268:AQ268)</f>
        <v>0</v>
      </c>
      <c r="AT268" s="66">
        <f>IF(O268=1000,11,IF(O268=-1000,0,IF(O268&gt;0,11,IF(O268&lt;0,(-O268),"0"))))</f>
        <v>11</v>
      </c>
      <c r="AU268" s="67" t="str">
        <f>IF(O268=1000,0,IF(O268=-1000,11,IF(O268&lt;-9,-(O268-2),IF(O268&gt;0,(O268),"0"))))</f>
        <v/>
      </c>
      <c r="AV268" s="66" t="e">
        <f>IF(O268=1000,11,IF(O268=-1000,0,IF(O268&lt;9,11,IF(O268&gt;9,(O268+2),"0"))))</f>
        <v>#VALUE!</v>
      </c>
      <c r="AW268" s="67" t="str">
        <f>IF(O268=1000,0,IF(O268=-1000,11,IF(O268&lt;0,11,IF(O268&gt;0,(O268),"0"))))</f>
        <v/>
      </c>
      <c r="AX268" s="68" t="str">
        <f>IF(O268="","",IF(O268&gt;9,AV268,AT268))</f>
        <v/>
      </c>
      <c r="AY268" s="69" t="str">
        <f>IF(O268="","","-")</f>
        <v/>
      </c>
      <c r="AZ268" s="70" t="str">
        <f>IF(O268="","",IF(O268&lt;-9,AU268,AW268))</f>
        <v/>
      </c>
      <c r="BA268" s="66" t="e">
        <f>IF(P268=1000,11,IF(P268=-1000,0,IF(P268&gt;9,(P268+2),IF(P268&lt;0,(-P268),"0"))))</f>
        <v>#VALUE!</v>
      </c>
      <c r="BB268" s="67" t="str">
        <f>IF(P268=1000,0,IF(P268=-1000,11,IF(P268&lt;-9,-(P268-2),IF(P268&gt;0,(P268),"0"))))</f>
        <v/>
      </c>
      <c r="BC268" s="67">
        <f>IF(P268=1000,11,IF(P268=-1000,0,IF(P268&gt;0,11,IF(P268&lt;0,(-P268),"0"))))</f>
        <v>11</v>
      </c>
      <c r="BD268" s="67" t="str">
        <f>IF(P268=1000,0,IF(P268=-1000,11,IF(P268&lt;0,11,IF(P268&gt;0,(P268),"0"))))</f>
        <v/>
      </c>
      <c r="BE268" s="68" t="str">
        <f>IF(P268="","",IF(P268&gt;9,BA268,BC268))</f>
        <v/>
      </c>
      <c r="BF268" s="69" t="str">
        <f>IF(P268="","","-")</f>
        <v/>
      </c>
      <c r="BG268" s="70" t="str">
        <f>IF(P268="","",IF(P268&lt;-9,BB268,BD268))</f>
        <v/>
      </c>
      <c r="BH268" s="66" t="e">
        <f>IF(Q268=1000,11,IF(Q268=-1000,0,IF(Q268&gt;9,(Q268+2),IF(Q268&lt;0,(-Q268),"0"))))</f>
        <v>#VALUE!</v>
      </c>
      <c r="BI268" s="67" t="str">
        <f>IF(Q268=1000,0,IF(Q268=-1000,11,IF(Q268&lt;-9,-(Q268-2),IF(Q268&gt;0,(Q268),"0"))))</f>
        <v/>
      </c>
      <c r="BJ268" s="67">
        <f>IF(Q268=1000,11,IF(Q268=-1000,0,IF(Q268&gt;0,11,IF(Q268&lt;0,(-Q268),"0"))))</f>
        <v>11</v>
      </c>
      <c r="BK268" s="67" t="str">
        <f>IF(Q268=1000,0,IF(Q268=-1000,11,IF(Q268&lt;0,11,IF(Q268&gt;0,(Q268),"0"))))</f>
        <v/>
      </c>
      <c r="BL268" s="68" t="str">
        <f>IF(Q268="","",IF(Q268&gt;9,BH268,BJ268))</f>
        <v/>
      </c>
      <c r="BM268" s="69" t="str">
        <f>IF(Q268="","","-")</f>
        <v/>
      </c>
      <c r="BN268" s="70" t="str">
        <f>IF(Q268="","",IF(Q268&lt;-9,BI268,BK268))</f>
        <v/>
      </c>
      <c r="BO268" s="67" t="e">
        <f>IF(R268=1000,11,IF(R268=-1000,0,IF(R268&gt;9,(R268+2),IF(R268&lt;0,(-R268),"0"))))</f>
        <v>#VALUE!</v>
      </c>
      <c r="BP268" s="67" t="str">
        <f>IF(R268=1000,0,IF(R268=-1000,11,IF(R268&lt;-9,-(R268-2),IF(R268&gt;0,(R268),"0"))))</f>
        <v/>
      </c>
      <c r="BQ268" s="67">
        <f>IF(R268=1000,11,IF(R268=-1000,0,IF(R268&gt;0,11,IF(R268&lt;0,(-R268),"0"))))</f>
        <v>11</v>
      </c>
      <c r="BR268" s="67" t="str">
        <f>IF(R268=1000,0,IF(R268=-1000,11,IF(R268&lt;0,11,IF(R268&gt;0,(R268),"0"))))</f>
        <v/>
      </c>
      <c r="BS268" s="68" t="str">
        <f>IF(R268="","",IF(R268&gt;9,BO268,BQ268))</f>
        <v/>
      </c>
      <c r="BT268" s="69" t="str">
        <f>IF(R268="","","-")</f>
        <v/>
      </c>
      <c r="BU268" s="70" t="str">
        <f>IF(R268="","",IF(R268&lt;-9,BP268,BR268))</f>
        <v/>
      </c>
      <c r="BV268" s="67" t="e">
        <f>IF(S268=1000,11,IF(S268=-1000,0,IF(S268&gt;9,(S268+2),IF(S268&lt;0,(-S268),"0"))))</f>
        <v>#VALUE!</v>
      </c>
      <c r="BW268" s="67" t="str">
        <f>IF(S268=1000,0,IF(S268=-1000,11,IF(S268&lt;-9,-(S268-2),IF(S268&gt;0,(S268),"0"))))</f>
        <v/>
      </c>
      <c r="BX268" s="67">
        <f>IF(S268=1000,11,IF(S268=-1000,0,IF(S268&gt;0,11,IF(S268&lt;0,(-S268),"0"))))</f>
        <v>11</v>
      </c>
      <c r="BY268" s="71" t="str">
        <f>IF(S268=1000,0,IF(S268=-1000,11,IF(S268&lt;0,11,IF(S268&gt;0,(S268),"0"))))</f>
        <v/>
      </c>
      <c r="BZ268" s="68" t="str">
        <f>IF(S268="","",IF(S268&gt;9,BV268,BX268))</f>
        <v/>
      </c>
      <c r="CA268" s="69" t="str">
        <f>IF(S268="","","-")</f>
        <v/>
      </c>
      <c r="CB268" s="70" t="str">
        <f>IF(S268="","",IF(S268&lt;-9,BW268,BY268))</f>
        <v/>
      </c>
      <c r="CC268" s="72" t="str">
        <f>IF(O268="","",SUM(T268:X268))</f>
        <v/>
      </c>
      <c r="CD268" s="73" t="str">
        <f>IF(CC268="","","-")</f>
        <v/>
      </c>
      <c r="CE268" s="74" t="str">
        <f>IF(O268="","",SUM(Y268:AC268))</f>
        <v/>
      </c>
      <c r="CP268" s="32"/>
      <c r="CQ268" s="32"/>
    </row>
    <row r="269" spans="1:95" s="31" customFormat="1" ht="15" customHeight="1" x14ac:dyDescent="0.2">
      <c r="A269" s="43"/>
      <c r="B269" s="44"/>
      <c r="C269" s="75">
        <v>2</v>
      </c>
      <c r="D269" s="76" t="str">
        <f>IF(A269="","",VLOOKUP(A269,СписокКМ!D:I,2,FALSE))</f>
        <v/>
      </c>
      <c r="E269" s="47"/>
      <c r="F269" s="77" t="str">
        <f>IF(B269="","",VLOOKUP(B269,СписокКМ!D:I,2,FALSE))</f>
        <v/>
      </c>
      <c r="G269" s="49"/>
      <c r="H269" s="41"/>
      <c r="I269" s="581"/>
      <c r="J269" s="581"/>
      <c r="K269" s="581"/>
      <c r="L269" s="581"/>
      <c r="M269" s="51"/>
      <c r="N269" s="42"/>
      <c r="O269" s="79" t="str">
        <f>IF(I269="","",IF(I269="0",1000,IF(I269="-0",-1000,I269*1)))</f>
        <v/>
      </c>
      <c r="P269" s="79" t="str">
        <f t="shared" si="171"/>
        <v/>
      </c>
      <c r="Q269" s="79" t="str">
        <f t="shared" si="171"/>
        <v/>
      </c>
      <c r="R269" s="79" t="str">
        <f t="shared" si="171"/>
        <v/>
      </c>
      <c r="S269" s="80" t="str">
        <f t="shared" si="171"/>
        <v/>
      </c>
      <c r="T269" s="55" t="str">
        <f t="shared" si="172"/>
        <v/>
      </c>
      <c r="U269" s="56" t="str">
        <f t="shared" si="172"/>
        <v/>
      </c>
      <c r="V269" s="56" t="str">
        <f t="shared" si="172"/>
        <v/>
      </c>
      <c r="W269" s="56" t="str">
        <f t="shared" si="172"/>
        <v/>
      </c>
      <c r="X269" s="56" t="str">
        <f t="shared" si="172"/>
        <v/>
      </c>
      <c r="Y269" s="57" t="str">
        <f t="shared" si="173"/>
        <v/>
      </c>
      <c r="Z269" s="57" t="str">
        <f t="shared" si="173"/>
        <v/>
      </c>
      <c r="AA269" s="57" t="str">
        <f t="shared" si="173"/>
        <v/>
      </c>
      <c r="AB269" s="57" t="str">
        <f t="shared" si="173"/>
        <v/>
      </c>
      <c r="AC269" s="57" t="str">
        <f t="shared" si="173"/>
        <v/>
      </c>
      <c r="AD269" s="58" t="str">
        <f>IF(CC269="","",IF(CC269&gt;CE269,1,-1))</f>
        <v/>
      </c>
      <c r="AE269" s="58" t="str">
        <f>IF(CC269="","",IF(CC269&lt;CE269,1,-1))</f>
        <v/>
      </c>
      <c r="AF269" s="59">
        <f>IF(CC269&gt;CE269,1,0)</f>
        <v>0</v>
      </c>
      <c r="AG269" s="60">
        <f>IF(CE269&gt;CC269,1,0)</f>
        <v>0</v>
      </c>
      <c r="AH269" s="81" t="str">
        <f>IF(O269="","",AX269*1)</f>
        <v/>
      </c>
      <c r="AI269" s="584" t="str">
        <f>IF(P269="","",BE269*1)</f>
        <v/>
      </c>
      <c r="AJ269" s="584" t="str">
        <f>IF(Q269="","",BL269*1)</f>
        <v/>
      </c>
      <c r="AK269" s="584" t="str">
        <f>IF(R269="","",BS269*1)</f>
        <v/>
      </c>
      <c r="AL269" s="584" t="str">
        <f>IF(S269="","",BZ269*1)</f>
        <v/>
      </c>
      <c r="AM269" s="594" t="str">
        <f>IF(O269="","",AZ269*1)</f>
        <v/>
      </c>
      <c r="AN269" s="594" t="str">
        <f>IF(P269="","",BG269*1)</f>
        <v/>
      </c>
      <c r="AO269" s="594" t="str">
        <f>IF(Q269="","",BN269*1)</f>
        <v/>
      </c>
      <c r="AP269" s="594" t="str">
        <f>IF(R269="","",BU269*1)</f>
        <v/>
      </c>
      <c r="AQ269" s="594" t="str">
        <f>IF(S269="","",CB269*1)</f>
        <v/>
      </c>
      <c r="AR269" s="64">
        <f>SUM(AH269:AL269)</f>
        <v>0</v>
      </c>
      <c r="AS269" s="65">
        <f>SUM(AM269:AQ269)</f>
        <v>0</v>
      </c>
      <c r="AT269" s="66">
        <f>IF(O269=1000,11,IF(O269=-1000,0,IF(O269&gt;0,11,IF(O269&lt;0,(-O269),"0"))))</f>
        <v>11</v>
      </c>
      <c r="AU269" s="67" t="str">
        <f>IF(O269=1000,0,IF(O269=-1000,11,IF(O269&lt;-9,-(O269-2),IF(O269&gt;0,(O269),"0"))))</f>
        <v/>
      </c>
      <c r="AV269" s="66" t="e">
        <f>IF(O269=1000,11,IF(O269=-1000,0,IF(O269&gt;9,(O269+2),IF(O269&lt;0,(-O269),"0"))))</f>
        <v>#VALUE!</v>
      </c>
      <c r="AW269" s="67" t="str">
        <f>IF(O269=1000,0,IF(O269=-1000,11,IF(O269&lt;0,11,IF(O269&gt;0,(O269),"0"))))</f>
        <v/>
      </c>
      <c r="AX269" s="593" t="str">
        <f>IF(O269="","",IF(O269&gt;9,AV269,AT269))</f>
        <v/>
      </c>
      <c r="AY269" s="590" t="str">
        <f>IF(O269="","","-")</f>
        <v/>
      </c>
      <c r="AZ269" s="591" t="str">
        <f>IF(O269="","",IF(O269&lt;-9,AU269,AW269))</f>
        <v/>
      </c>
      <c r="BA269" s="66" t="e">
        <f>IF(P269=1000,11,IF(P269=-1000,0,IF(P269&gt;9,(P269+2),IF(P269&lt;0,(-P269),"0"))))</f>
        <v>#VALUE!</v>
      </c>
      <c r="BB269" s="67" t="str">
        <f>IF(P269=1000,0,IF(P269=-1000,11,IF(P269&lt;-9,-(P269-2),IF(P269&gt;0,(P269),"0"))))</f>
        <v/>
      </c>
      <c r="BC269" s="67">
        <f>IF(P269=1000,11,IF(P269=-1000,0,IF(P269&gt;0,11,IF(P269&lt;0,(-P269),"0"))))</f>
        <v>11</v>
      </c>
      <c r="BD269" s="67" t="str">
        <f>IF(P269=1000,0,IF(P269=-1000,11,IF(P269&lt;0,11,IF(P269&gt;0,(P269),"0"))))</f>
        <v/>
      </c>
      <c r="BE269" s="593" t="str">
        <f>IF(P269="","",IF(P269&gt;9,BA269,BC269))</f>
        <v/>
      </c>
      <c r="BF269" s="590" t="str">
        <f>IF(P269="","","-")</f>
        <v/>
      </c>
      <c r="BG269" s="591" t="str">
        <f>IF(P269="","",IF(P269&lt;-9,BB269,BD269))</f>
        <v/>
      </c>
      <c r="BH269" s="66" t="e">
        <f>IF(Q269=1000,11,IF(Q269=-1000,0,IF(Q269&gt;9,(Q269+2),IF(Q269&lt;0,(-Q269),"0"))))</f>
        <v>#VALUE!</v>
      </c>
      <c r="BI269" s="67" t="str">
        <f>IF(Q269=1000,0,IF(Q269=-1000,11,IF(Q269&lt;-9,-(Q269-2),IF(Q269&gt;0,(Q269),"0"))))</f>
        <v/>
      </c>
      <c r="BJ269" s="67">
        <f>IF(Q269=1000,11,IF(Q269=-1000,0,IF(Q269&gt;0,11,IF(Q269&lt;0,(-Q269),"0"))))</f>
        <v>11</v>
      </c>
      <c r="BK269" s="67" t="str">
        <f>IF(Q269=1000,0,IF(Q269=-1000,11,IF(Q269&lt;0,11,IF(Q269&gt;0,(Q269),"0"))))</f>
        <v/>
      </c>
      <c r="BL269" s="593" t="str">
        <f>IF(Q269="","",IF(Q269&gt;9,BH269,BJ269))</f>
        <v/>
      </c>
      <c r="BM269" s="590" t="str">
        <f>IF(Q269="","","-")</f>
        <v/>
      </c>
      <c r="BN269" s="591" t="str">
        <f>IF(Q269="","",IF(Q269&lt;-9,BI269,BK269))</f>
        <v/>
      </c>
      <c r="BO269" s="67" t="e">
        <f>IF(R269=1000,11,IF(R269=-1000,0,IF(R269&gt;9,(R269+2),IF(R269&lt;0,(-R269),"0"))))</f>
        <v>#VALUE!</v>
      </c>
      <c r="BP269" s="67" t="str">
        <f>IF(R269=1000,0,IF(R269=-1000,11,IF(R269&lt;-9,-(R269-2),IF(R269&gt;0,(R269),"0"))))</f>
        <v/>
      </c>
      <c r="BQ269" s="67">
        <f>IF(R269=1000,11,IF(R269=-1000,0,IF(R269&gt;0,11,IF(R269&lt;0,(-R269),"0"))))</f>
        <v>11</v>
      </c>
      <c r="BR269" s="67" t="str">
        <f>IF(R269=1000,0,IF(R269=-1000,11,IF(R269&lt;0,11,IF(R269&gt;0,(R269),"0"))))</f>
        <v/>
      </c>
      <c r="BS269" s="593" t="str">
        <f>IF(R269="","",IF(R269&gt;9,BO269,BQ269))</f>
        <v/>
      </c>
      <c r="BT269" s="590" t="str">
        <f>IF(R269="","","-")</f>
        <v/>
      </c>
      <c r="BU269" s="591" t="str">
        <f>IF(R269="","",IF(R269&lt;-9,BP269,BR269))</f>
        <v/>
      </c>
      <c r="BV269" s="67" t="e">
        <f>IF(S269=1000,11,IF(S269=-1000,0,IF(S269&gt;9,(S269+2),IF(S269&lt;0,(-S269),"0"))))</f>
        <v>#VALUE!</v>
      </c>
      <c r="BW269" s="67" t="str">
        <f>IF(S269=1000,0,IF(S269=-1000,11,IF(S269&lt;-9,-(S269-2),IF(S269&gt;0,(S269),"0"))))</f>
        <v/>
      </c>
      <c r="BX269" s="67">
        <f>IF(S269=1000,11,IF(S269=-1000,0,IF(S269&gt;0,11,IF(S269&lt;0,(-S269),"0"))))</f>
        <v>11</v>
      </c>
      <c r="BY269" s="71" t="str">
        <f>IF(S269=1000,0,IF(S269=-1000,11,IF(S269&lt;0,11,IF(S269&gt;0,(S269),"0"))))</f>
        <v/>
      </c>
      <c r="BZ269" s="593" t="str">
        <f>IF(S269="","",IF(S269&gt;9,BV269,BX269))</f>
        <v/>
      </c>
      <c r="CA269" s="590" t="str">
        <f>IF(S269="","","-")</f>
        <v/>
      </c>
      <c r="CB269" s="591" t="str">
        <f>IF(S269="","",IF(S269&lt;-9,BW269,BY269))</f>
        <v/>
      </c>
      <c r="CC269" s="596" t="str">
        <f>IF(O269="","",SUM(T269:X269))</f>
        <v/>
      </c>
      <c r="CD269" s="582" t="str">
        <f>IF(CC269="","","-")</f>
        <v/>
      </c>
      <c r="CE269" s="597" t="str">
        <f>IF(O269="","",SUM(Y269:AC269))</f>
        <v/>
      </c>
      <c r="CP269" s="32"/>
      <c r="CQ269" s="32"/>
    </row>
    <row r="270" spans="1:95" s="31" customFormat="1" ht="15" customHeight="1" x14ac:dyDescent="0.2">
      <c r="A270" s="43"/>
      <c r="B270" s="44"/>
      <c r="C270" s="1250">
        <v>3</v>
      </c>
      <c r="D270" s="76" t="str">
        <f>IF(A270="","",VLOOKUP(A270,СписокКМ!D:I,2,FALSE))</f>
        <v/>
      </c>
      <c r="E270" s="47"/>
      <c r="F270" s="77" t="str">
        <f>IF(B270="","",VLOOKUP(B270,СписокКМ!D:I,2,FALSE))</f>
        <v/>
      </c>
      <c r="G270" s="49"/>
      <c r="H270" s="41"/>
      <c r="I270" s="1252"/>
      <c r="J270" s="1252"/>
      <c r="K270" s="1252"/>
      <c r="L270" s="1252"/>
      <c r="M270" s="1252"/>
      <c r="N270" s="42"/>
      <c r="O270" s="1244" t="str">
        <f>IF(I270="","",IF(I270="0",1000,IF(I270="-0",-1000,I270*1)))</f>
        <v/>
      </c>
      <c r="P270" s="1244" t="str">
        <f>IF(J270="","",IF(J270="0",1000,IF(J270="-0",-1000,J270*1)))</f>
        <v/>
      </c>
      <c r="Q270" s="1244" t="str">
        <f>IF(K270="","",IF(K270="0",1000,IF(K270="-0",-1000,K270*1)))</f>
        <v/>
      </c>
      <c r="R270" s="1244" t="str">
        <f>IF(L271="","",IF(L271="0",1000,IF(L271="-0",-1000,L271*1)))</f>
        <v/>
      </c>
      <c r="S270" s="1246" t="str">
        <f>IF(M271="","",IF(M271="0",1000,IF(M271="-0",-1000,M271*1)))</f>
        <v/>
      </c>
      <c r="T270" s="1248" t="str">
        <f>IF(O270="","",IF(O270&gt;0,1,0))</f>
        <v/>
      </c>
      <c r="U270" s="1284" t="str">
        <f>IF(P270="","",IF(P270&gt;0,1,0))</f>
        <v/>
      </c>
      <c r="V270" s="1284" t="str">
        <f>IF(Q270="","",IF(Q270&gt;0,1,0))</f>
        <v/>
      </c>
      <c r="W270" s="1284" t="str">
        <f>IF(R270="","",IF(R270&gt;0,1,0))</f>
        <v/>
      </c>
      <c r="X270" s="1284" t="str">
        <f>IF(S270="","",IF(S270&gt;0,1,0))</f>
        <v/>
      </c>
      <c r="Y270" s="1278" t="str">
        <f>IF(O270="","",IF(O270&lt;0,1,0))</f>
        <v/>
      </c>
      <c r="Z270" s="1278" t="str">
        <f>IF(P270="","",IF(P270&lt;0,1,0))</f>
        <v/>
      </c>
      <c r="AA270" s="1278" t="str">
        <f>IF(Q270="","",IF(Q270&lt;0,1,0))</f>
        <v/>
      </c>
      <c r="AB270" s="1278" t="str">
        <f>IF(R270="","",IF(R270&lt;0,1,0))</f>
        <v/>
      </c>
      <c r="AC270" s="1278" t="str">
        <f>IF(S270="","",IF(S270&lt;0,1,0))</f>
        <v/>
      </c>
      <c r="AD270" s="1280" t="str">
        <f>IF(CC270="","",IF(CC270&gt;CE270,1,-1))</f>
        <v/>
      </c>
      <c r="AE270" s="1280" t="str">
        <f>IF(CC270="","",IF(CC270&lt;CE270,1,-1))</f>
        <v/>
      </c>
      <c r="AF270" s="1282">
        <f>IF(CC270&gt;CE270,1,0)</f>
        <v>0</v>
      </c>
      <c r="AG270" s="1272">
        <f>IF(CE270&gt;CC270,1,0)</f>
        <v>0</v>
      </c>
      <c r="AH270" s="1274" t="str">
        <f>IF(O270="","",AX270*1)</f>
        <v/>
      </c>
      <c r="AI270" s="1276" t="str">
        <f>IF(P270="","",BE270*1)</f>
        <v/>
      </c>
      <c r="AJ270" s="1276" t="str">
        <f>IF(Q270="","",BL270*1)</f>
        <v/>
      </c>
      <c r="AK270" s="1276" t="str">
        <f>IF(R270="","",BS270*1)</f>
        <v/>
      </c>
      <c r="AL270" s="1276" t="str">
        <f>IF(S270="","",BZ270*1)</f>
        <v/>
      </c>
      <c r="AM270" s="1298" t="str">
        <f>IF(O270="","",AZ270*1)</f>
        <v/>
      </c>
      <c r="AN270" s="1298" t="str">
        <f>IF(P270="","",BG270*1)</f>
        <v/>
      </c>
      <c r="AO270" s="1298" t="str">
        <f>IF(Q270="","",BN270*1)</f>
        <v/>
      </c>
      <c r="AP270" s="1298" t="str">
        <f>IF(R270="","",BU270*1)</f>
        <v/>
      </c>
      <c r="AQ270" s="1298" t="str">
        <f>IF(S270="","",CB270*1)</f>
        <v/>
      </c>
      <c r="AR270" s="1300">
        <f>SUM(AH271:AL271)</f>
        <v>0</v>
      </c>
      <c r="AS270" s="1292">
        <f>SUM(AM271:AQ271)</f>
        <v>0</v>
      </c>
      <c r="AT270" s="1294">
        <f>IF(O270=1000,11,IF(O270=-1000,0,IF(O270&gt;0,11,IF(O270&lt;0,(-O270),"0"))))</f>
        <v>11</v>
      </c>
      <c r="AU270" s="1286" t="str">
        <f>IF(O270=1000,0,IF(O270=-1000,11,IF(O270&lt;-9,-(O270-2),IF(O270&gt;0,(O270),"0"))))</f>
        <v/>
      </c>
      <c r="AV270" s="1286" t="e">
        <f>IF(O270=1000,11,IF(O270=-1000,0,IF(O270&gt;9,(O270+2),IF(O270&lt;0,(-O270),"0"))))</f>
        <v>#VALUE!</v>
      </c>
      <c r="AW270" s="1286" t="str">
        <f>IF(O270=1000,0,IF(O270=-1000,11,IF(O270&lt;0,11,IF(O270&gt;0,(O270),"0"))))</f>
        <v/>
      </c>
      <c r="AX270" s="1296" t="str">
        <f>IF(O270="","",IF(O270&gt;9,AV270,AT270))</f>
        <v/>
      </c>
      <c r="AY270" s="1288" t="str">
        <f>IF(O270="","","-")</f>
        <v/>
      </c>
      <c r="AZ270" s="1290" t="str">
        <f>IF(O270="","",IF(O270&lt;-9,AU270,AW270))</f>
        <v/>
      </c>
      <c r="BA270" s="1286" t="e">
        <f>IF(P270=1000,11,IF(P270=-1000,0,IF(P270&gt;9,(P270+2),IF(P270&lt;0,(-P270),"0"))))</f>
        <v>#VALUE!</v>
      </c>
      <c r="BB270" s="1286" t="str">
        <f>IF(P270=1000,0,IF(P270=-1000,11,IF(P270&lt;-9,-(P270-2),IF(P270&gt;0,(P270),"0"))))</f>
        <v/>
      </c>
      <c r="BC270" s="1286">
        <f>IF(P270=1000,11,IF(P270=-1000,0,IF(P270&gt;0,11,IF(P270&lt;0,(-P270),"0"))))</f>
        <v>11</v>
      </c>
      <c r="BD270" s="1286" t="str">
        <f>IF(P270=1000,0,IF(P270=-1000,11,IF(P270&lt;0,11,IF(P270&gt;0,(P270),"0"))))</f>
        <v/>
      </c>
      <c r="BE270" s="1296" t="str">
        <f>IF(P270="","",IF(P270&gt;9,BA270,BC270))</f>
        <v/>
      </c>
      <c r="BF270" s="1288" t="str">
        <f>IF(P270="","","-")</f>
        <v/>
      </c>
      <c r="BG270" s="1290" t="str">
        <f>IF(P270="","",IF(P270&lt;-9,BB270,BD270))</f>
        <v/>
      </c>
      <c r="BH270" s="1286" t="e">
        <f>IF(Q270=1000,11,IF(Q270=-1000,0,IF(Q270&gt;9,(Q270+2),IF(Q270&lt;0,(-Q270),"0"))))</f>
        <v>#VALUE!</v>
      </c>
      <c r="BI270" s="1286" t="str">
        <f>IF(Q270=1000,0,IF(Q270=-1000,11,IF(Q270&lt;-9,-(Q270-2),IF(Q270&gt;0,(Q270),"0"))))</f>
        <v/>
      </c>
      <c r="BJ270" s="1286">
        <f>IF(Q270=1000,11,IF(Q270=-1000,0,IF(Q270&gt;0,11,IF(Q270&lt;0,(-Q270),"0"))))</f>
        <v>11</v>
      </c>
      <c r="BK270" s="1286" t="str">
        <f>IF(Q270=1000,0,IF(Q270=-1000,11,IF(Q270&lt;0,11,IF(Q270&gt;0,(Q270),"0"))))</f>
        <v/>
      </c>
      <c r="BL270" s="1296" t="str">
        <f>IF(Q270="","",IF(Q270&gt;9,BH270,BJ270))</f>
        <v/>
      </c>
      <c r="BM270" s="1288" t="str">
        <f>IF(Q270="","","-")</f>
        <v/>
      </c>
      <c r="BN270" s="1290" t="str">
        <f>IF(Q270="","",IF(Q270&lt;-9,BI270,BK270))</f>
        <v/>
      </c>
      <c r="BO270" s="1286" t="e">
        <f>IF(R270=1000,11,IF(R270=-1000,0,IF(R270&gt;9,(R270+2),IF(R270&lt;0,(-R270),"0"))))</f>
        <v>#VALUE!</v>
      </c>
      <c r="BP270" s="1286" t="str">
        <f>IF(R270=1000,0,IF(R270=-1000,11,IF(R270&lt;-9,-(R270-2),IF(R270&gt;0,(R270),"0"))))</f>
        <v/>
      </c>
      <c r="BQ270" s="1286">
        <f>IF(R270=1000,11,IF(R270=-1000,0,IF(R270&gt;0,11,IF(R270&lt;0,(-R270),"0"))))</f>
        <v>11</v>
      </c>
      <c r="BR270" s="1286" t="str">
        <f>IF(R270=1000,0,IF(R270=-1000,11,IF(R270&lt;0,11,IF(R270&gt;0,(R270),"0"))))</f>
        <v/>
      </c>
      <c r="BS270" s="1296" t="str">
        <f>IF(R270="","",IF(R270&gt;9,BO270,BQ270))</f>
        <v/>
      </c>
      <c r="BT270" s="1288" t="str">
        <f>IF(R270="","","-")</f>
        <v/>
      </c>
      <c r="BU270" s="1290" t="str">
        <f>IF(R270="","",IF(R270&lt;-9,BP270,BR270))</f>
        <v/>
      </c>
      <c r="BV270" s="1286" t="e">
        <f>IF(S270=1000,11,IF(S270=-1000,0,IF(S270&gt;9,(S270+2),IF(S270&lt;0,(-S270),"0"))))</f>
        <v>#VALUE!</v>
      </c>
      <c r="BW270" s="1286" t="str">
        <f>IF(S270=1000,0,IF(S270=-1000,11,IF(S270&lt;-9,-(S270-2),IF(S270&gt;0,(S270),"0"))))</f>
        <v/>
      </c>
      <c r="BX270" s="1286">
        <f>IF(S270=1000,11,IF(S270=-1000,0,IF(S270&gt;0,11,IF(S270&lt;0,(-S270),"0"))))</f>
        <v>11</v>
      </c>
      <c r="BY270" s="1286" t="str">
        <f>IF(S270=1000,0,IF(S270=-1000,11,IF(S270&lt;0,11,IF(S270&gt;0,(S270),"0"))))</f>
        <v/>
      </c>
      <c r="BZ270" s="1296" t="str">
        <f>IF(S270="","",IF(S270&gt;9,BV270,BX270))</f>
        <v/>
      </c>
      <c r="CA270" s="1288" t="str">
        <f>IF(S270="","","-")</f>
        <v/>
      </c>
      <c r="CB270" s="1290" t="str">
        <f>IF(S270="","",IF(S270&lt;-9,BW270,BY270))</f>
        <v/>
      </c>
      <c r="CC270" s="1302" t="str">
        <f>IF(O270="","",SUM(T270:X271))</f>
        <v/>
      </c>
      <c r="CD270" s="1304" t="str">
        <f>IF(CC270="","","-")</f>
        <v/>
      </c>
      <c r="CE270" s="1306" t="str">
        <f>IF(O270="","",SUM(Y270:AC271))</f>
        <v/>
      </c>
      <c r="CP270" s="32"/>
      <c r="CQ270" s="32"/>
    </row>
    <row r="271" spans="1:95" s="31" customFormat="1" ht="15" customHeight="1" x14ac:dyDescent="0.2">
      <c r="A271" s="43"/>
      <c r="B271" s="44"/>
      <c r="C271" s="1251"/>
      <c r="D271" s="46" t="str">
        <f>IF(A271="","",VLOOKUP(A271,СписокКМ!D:I,2,FALSE))</f>
        <v/>
      </c>
      <c r="E271" s="47"/>
      <c r="F271" s="48" t="str">
        <f>IF(B271="","",VLOOKUP(B271,СписокКМ!D:I,2,FALSE))</f>
        <v/>
      </c>
      <c r="G271" s="49"/>
      <c r="H271" s="41"/>
      <c r="I271" s="1253"/>
      <c r="J271" s="1253"/>
      <c r="K271" s="1253"/>
      <c r="L271" s="1253"/>
      <c r="M271" s="1253"/>
      <c r="N271" s="42"/>
      <c r="O271" s="1245"/>
      <c r="P271" s="1245"/>
      <c r="Q271" s="1245"/>
      <c r="R271" s="1245"/>
      <c r="S271" s="1247"/>
      <c r="T271" s="1249"/>
      <c r="U271" s="1285"/>
      <c r="V271" s="1285"/>
      <c r="W271" s="1285"/>
      <c r="X271" s="1285"/>
      <c r="Y271" s="1279"/>
      <c r="Z271" s="1279"/>
      <c r="AA271" s="1279"/>
      <c r="AB271" s="1279"/>
      <c r="AC271" s="1279"/>
      <c r="AD271" s="1281"/>
      <c r="AE271" s="1281"/>
      <c r="AF271" s="1283"/>
      <c r="AG271" s="1273"/>
      <c r="AH271" s="1275"/>
      <c r="AI271" s="1277"/>
      <c r="AJ271" s="1277"/>
      <c r="AK271" s="1277"/>
      <c r="AL271" s="1277"/>
      <c r="AM271" s="1299"/>
      <c r="AN271" s="1299"/>
      <c r="AO271" s="1299"/>
      <c r="AP271" s="1299"/>
      <c r="AQ271" s="1299"/>
      <c r="AR271" s="1301"/>
      <c r="AS271" s="1293"/>
      <c r="AT271" s="1295"/>
      <c r="AU271" s="1287"/>
      <c r="AV271" s="1287"/>
      <c r="AW271" s="1287"/>
      <c r="AX271" s="1297"/>
      <c r="AY271" s="1289"/>
      <c r="AZ271" s="1291"/>
      <c r="BA271" s="1287"/>
      <c r="BB271" s="1287"/>
      <c r="BC271" s="1287"/>
      <c r="BD271" s="1287"/>
      <c r="BE271" s="1297"/>
      <c r="BF271" s="1289"/>
      <c r="BG271" s="1291"/>
      <c r="BH271" s="1287"/>
      <c r="BI271" s="1287"/>
      <c r="BJ271" s="1287"/>
      <c r="BK271" s="1287"/>
      <c r="BL271" s="1297"/>
      <c r="BM271" s="1289"/>
      <c r="BN271" s="1291"/>
      <c r="BO271" s="1287"/>
      <c r="BP271" s="1287"/>
      <c r="BQ271" s="1287"/>
      <c r="BR271" s="1287"/>
      <c r="BS271" s="1297"/>
      <c r="BT271" s="1289"/>
      <c r="BU271" s="1291"/>
      <c r="BV271" s="1287"/>
      <c r="BW271" s="1287"/>
      <c r="BX271" s="1287"/>
      <c r="BY271" s="1287"/>
      <c r="BZ271" s="1297"/>
      <c r="CA271" s="1289"/>
      <c r="CB271" s="1291"/>
      <c r="CC271" s="1303"/>
      <c r="CD271" s="1305"/>
      <c r="CE271" s="1307"/>
      <c r="CP271" s="32"/>
      <c r="CQ271" s="32"/>
    </row>
    <row r="272" spans="1:95" s="31" customFormat="1" ht="15" customHeight="1" x14ac:dyDescent="0.2">
      <c r="A272" s="99" t="str">
        <f>IF(A268="","",A268)</f>
        <v/>
      </c>
      <c r="B272" s="99" t="str">
        <f>IF(B268="","",B269)</f>
        <v/>
      </c>
      <c r="C272" s="75">
        <v>4</v>
      </c>
      <c r="D272" s="100" t="str">
        <f>IF(A272="","",VLOOKUP(A272,СписокКМ!D:I,2,FALSE))</f>
        <v/>
      </c>
      <c r="E272" s="101"/>
      <c r="F272" s="77" t="str">
        <f>IF(B272="","",VLOOKUP(B272,СписокКМ!D:I,2,FALSE))</f>
        <v/>
      </c>
      <c r="G272" s="102"/>
      <c r="H272" s="41"/>
      <c r="I272" s="581"/>
      <c r="J272" s="581"/>
      <c r="K272" s="581"/>
      <c r="L272" s="581"/>
      <c r="M272" s="581"/>
      <c r="N272" s="42"/>
      <c r="O272" s="79" t="str">
        <f>IF(I272="","",IF(I272="0",1000,IF(I272="-0",-1000,I272*1)))</f>
        <v/>
      </c>
      <c r="P272" s="79" t="str">
        <f t="shared" ref="P272:S273" si="174">IF(J272="","",IF(J272="0",1000,IF(J272="-0",-1000,J272*1)))</f>
        <v/>
      </c>
      <c r="Q272" s="79" t="str">
        <f t="shared" si="174"/>
        <v/>
      </c>
      <c r="R272" s="79" t="str">
        <f t="shared" si="174"/>
        <v/>
      </c>
      <c r="S272" s="80" t="str">
        <f t="shared" si="174"/>
        <v/>
      </c>
      <c r="T272" s="579" t="str">
        <f t="shared" ref="T272:X273" si="175">IF(O272="","",IF(O272&gt;0,1,0))</f>
        <v/>
      </c>
      <c r="U272" s="588" t="str">
        <f t="shared" si="175"/>
        <v/>
      </c>
      <c r="V272" s="588" t="str">
        <f t="shared" si="175"/>
        <v/>
      </c>
      <c r="W272" s="588" t="str">
        <f t="shared" si="175"/>
        <v/>
      </c>
      <c r="X272" s="588" t="str">
        <f t="shared" si="175"/>
        <v/>
      </c>
      <c r="Y272" s="585" t="str">
        <f t="shared" ref="Y272:AC273" si="176">IF(O272="","",IF(O272&lt;0,1,0))</f>
        <v/>
      </c>
      <c r="Z272" s="585" t="str">
        <f t="shared" si="176"/>
        <v/>
      </c>
      <c r="AA272" s="585" t="str">
        <f t="shared" si="176"/>
        <v/>
      </c>
      <c r="AB272" s="585" t="str">
        <f t="shared" si="176"/>
        <v/>
      </c>
      <c r="AC272" s="585" t="str">
        <f t="shared" si="176"/>
        <v/>
      </c>
      <c r="AD272" s="586" t="str">
        <f>IF(CC272="","",IF(CC272&gt;CE272,1,-1))</f>
        <v/>
      </c>
      <c r="AE272" s="586" t="str">
        <f>IF(CC272="","",IF(CC272&lt;CE272,1,-1))</f>
        <v/>
      </c>
      <c r="AF272" s="587">
        <f>IF(CC272&gt;CE272,1,0)</f>
        <v>0</v>
      </c>
      <c r="AG272" s="583">
        <f>IF(CE272&gt;CC272,1,0)</f>
        <v>0</v>
      </c>
      <c r="AH272" s="81" t="str">
        <f>IF(O272="","",AX272*1)</f>
        <v/>
      </c>
      <c r="AI272" s="584" t="str">
        <f>IF(P272="","",BE272*1)</f>
        <v/>
      </c>
      <c r="AJ272" s="584" t="str">
        <f>IF(Q272="","",BL272*1)</f>
        <v/>
      </c>
      <c r="AK272" s="584" t="str">
        <f>IF(R272="","",BS272*1)</f>
        <v/>
      </c>
      <c r="AL272" s="584" t="str">
        <f>IF(S272="","",BZ272*1)</f>
        <v/>
      </c>
      <c r="AM272" s="594" t="str">
        <f>IF(O272="","",AZ272*1)</f>
        <v/>
      </c>
      <c r="AN272" s="594" t="str">
        <f>IF(P272="","",BG272*1)</f>
        <v/>
      </c>
      <c r="AO272" s="594" t="str">
        <f>IF(Q272="","",BN272*1)</f>
        <v/>
      </c>
      <c r="AP272" s="594" t="str">
        <f>IF(R272="","",BU272*1)</f>
        <v/>
      </c>
      <c r="AQ272" s="594" t="str">
        <f>IF(S272="","",CB272*1)</f>
        <v/>
      </c>
      <c r="AR272" s="595">
        <f>SUM(AH272:AL272)</f>
        <v>0</v>
      </c>
      <c r="AS272" s="592">
        <f>SUM(AM272:AQ272)</f>
        <v>0</v>
      </c>
      <c r="AT272" s="111">
        <f>IF(O272=1000,11,IF(O272=-1000,0,IF(O272&gt;0,11,IF(O272&lt;0,(-O272),"0"))))</f>
        <v>11</v>
      </c>
      <c r="AU272" s="589" t="str">
        <f>IF(O272=1000,0,IF(O272=-1000,11,IF(O272&lt;-9,-(O272-2),IF(O272&gt;0,(O272),"0"))))</f>
        <v/>
      </c>
      <c r="AV272" s="111" t="e">
        <f>IF(O272=1000,11,IF(O272=-1000,0,IF(O272&gt;9,(O272+2),IF(O272&lt;0,(-O272),"0"))))</f>
        <v>#VALUE!</v>
      </c>
      <c r="AW272" s="589" t="str">
        <f>IF(O272=1000,0,IF(O272=-1000,11,IF(O272&lt;0,11,IF(O272&gt;0,(O272),"0"))))</f>
        <v/>
      </c>
      <c r="AX272" s="593" t="str">
        <f>IF(O272="","",IF(O272&gt;9,AV272,AT272))</f>
        <v/>
      </c>
      <c r="AY272" s="590" t="str">
        <f>IF(O272="","","-")</f>
        <v/>
      </c>
      <c r="AZ272" s="591" t="str">
        <f>IF(O272="","",IF(O272&lt;-9,AU272,AW272))</f>
        <v/>
      </c>
      <c r="BA272" s="111" t="e">
        <f>IF(P272=1000,11,IF(P272=-1000,0,IF(P272&gt;9,(P272+2),IF(P272&lt;0,(-P272),"0"))))</f>
        <v>#VALUE!</v>
      </c>
      <c r="BB272" s="589" t="str">
        <f>IF(P272=1000,0,IF(P272=-1000,11,IF(P272&lt;-9,-(P272-2),IF(P272&gt;0,(P272),"0"))))</f>
        <v/>
      </c>
      <c r="BC272" s="589">
        <f>IF(P272=1000,11,IF(P272=-1000,0,IF(P272&gt;0,11,IF(P272&lt;0,(-P272),"0"))))</f>
        <v>11</v>
      </c>
      <c r="BD272" s="589" t="str">
        <f>IF(P272=1000,0,IF(P272=-1000,11,IF(P272&lt;0,11,IF(P272&gt;0,(P272),"0"))))</f>
        <v/>
      </c>
      <c r="BE272" s="593" t="str">
        <f>IF(P272="","",IF(P272&gt;9,BA272,BC272))</f>
        <v/>
      </c>
      <c r="BF272" s="590" t="str">
        <f>IF(P272="","","-")</f>
        <v/>
      </c>
      <c r="BG272" s="591" t="str">
        <f>IF(P272="","",IF(P272&lt;-9,BB272,BD272))</f>
        <v/>
      </c>
      <c r="BH272" s="111" t="e">
        <f>IF(Q272=1000,11,IF(Q272=-1000,0,IF(Q272&gt;9,(Q272+2),IF(Q272&lt;0,(-Q272),"0"))))</f>
        <v>#VALUE!</v>
      </c>
      <c r="BI272" s="589" t="str">
        <f>IF(Q272=1000,0,IF(Q272=-1000,11,IF(Q272&lt;-9,-(Q272-2),IF(Q272&gt;0,(Q272),"0"))))</f>
        <v/>
      </c>
      <c r="BJ272" s="589">
        <f>IF(Q272=1000,11,IF(Q272=-1000,0,IF(Q272&gt;0,11,IF(Q272&lt;0,(-Q272),"0"))))</f>
        <v>11</v>
      </c>
      <c r="BK272" s="589" t="str">
        <f>IF(Q272=1000,0,IF(Q272=-1000,11,IF(Q272&lt;0,11,IF(Q272&gt;0,(Q272),"0"))))</f>
        <v/>
      </c>
      <c r="BL272" s="593" t="str">
        <f>IF(Q272="","",IF(Q272&gt;9,BH272,BJ272))</f>
        <v/>
      </c>
      <c r="BM272" s="590" t="str">
        <f>IF(Q272="","","-")</f>
        <v/>
      </c>
      <c r="BN272" s="591" t="str">
        <f>IF(Q272="","",IF(Q272&lt;-9,BI272,BK272))</f>
        <v/>
      </c>
      <c r="BO272" s="589" t="e">
        <f>IF(R272=1000,11,IF(R272=-1000,0,IF(R272&gt;9,(R272+2),IF(R272&lt;0,(-R272),"0"))))</f>
        <v>#VALUE!</v>
      </c>
      <c r="BP272" s="589" t="str">
        <f>IF(R272=1000,0,IF(R272=-1000,11,IF(R272&lt;-9,-(R272-2),IF(R272&gt;0,(R272),"0"))))</f>
        <v/>
      </c>
      <c r="BQ272" s="589">
        <f>IF(R272=1000,11,IF(R272=-1000,0,IF(R272&gt;0,11,IF(R272&lt;0,(-R272),"0"))))</f>
        <v>11</v>
      </c>
      <c r="BR272" s="589" t="str">
        <f>IF(R272=1000,0,IF(R272=-1000,11,IF(R272&lt;0,11,IF(R272&gt;0,(R272),"0"))))</f>
        <v/>
      </c>
      <c r="BS272" s="593" t="str">
        <f>IF(R272="","",IF(R272&gt;9,BO272,BQ272))</f>
        <v/>
      </c>
      <c r="BT272" s="590" t="str">
        <f>IF(R272="","","-")</f>
        <v/>
      </c>
      <c r="BU272" s="591" t="str">
        <f>IF(R272="","",IF(R272&lt;-9,BP272,BR272))</f>
        <v/>
      </c>
      <c r="BV272" s="589" t="e">
        <f>IF(S272=1000,11,IF(S272=-1000,0,IF(S272&gt;9,(S272+2),IF(S272&lt;0,(-S272),"0"))))</f>
        <v>#VALUE!</v>
      </c>
      <c r="BW272" s="589" t="str">
        <f>IF(S272=1000,0,IF(S272=-1000,11,IF(S272&lt;-9,-(S272-2),IF(S272&gt;0,(S272),"0"))))</f>
        <v/>
      </c>
      <c r="BX272" s="589">
        <f>IF(S272=1000,11,IF(S272=-1000,0,IF(S272&gt;0,11,IF(S272&lt;0,(-S272),"0"))))</f>
        <v>11</v>
      </c>
      <c r="BY272" s="113" t="str">
        <f>IF(S272=1000,0,IF(S272=-1000,11,IF(S272&lt;0,11,IF(S272&gt;0,(S272),"0"))))</f>
        <v/>
      </c>
      <c r="BZ272" s="593" t="str">
        <f>IF(S272="","",IF(S272&gt;9,BV272,BX272))</f>
        <v/>
      </c>
      <c r="CA272" s="590" t="str">
        <f>IF(S272="","","-")</f>
        <v/>
      </c>
      <c r="CB272" s="591" t="str">
        <f>IF(S272="","",IF(S272&lt;-9,BW272,BY272))</f>
        <v/>
      </c>
      <c r="CC272" s="596" t="str">
        <f>IF(O272="","",SUM(T272:X272))</f>
        <v/>
      </c>
      <c r="CD272" s="582" t="str">
        <f>IF(CC272="","","-")</f>
        <v/>
      </c>
      <c r="CE272" s="597" t="str">
        <f>IF(O272="","",SUM(Y272:AC272))</f>
        <v/>
      </c>
      <c r="CP272" s="32"/>
      <c r="CQ272" s="32"/>
    </row>
    <row r="273" spans="1:95" s="31" customFormat="1" ht="15" customHeight="1" thickBot="1" x14ac:dyDescent="0.25">
      <c r="A273" s="99" t="str">
        <f>IF(A268="","",A269)</f>
        <v/>
      </c>
      <c r="B273" s="99" t="str">
        <f>IF(B268="","",B268)</f>
        <v/>
      </c>
      <c r="C273" s="114">
        <v>5</v>
      </c>
      <c r="D273" s="115" t="str">
        <f>IF(A273="","",VLOOKUP(A273,СписокКМ!D:I,2,FALSE))</f>
        <v/>
      </c>
      <c r="E273" s="116"/>
      <c r="F273" s="117" t="str">
        <f>IF(B273="","",VLOOKUP(B273,СписокКМ!D:I,2,FALSE))</f>
        <v/>
      </c>
      <c r="G273" s="118"/>
      <c r="H273" s="119"/>
      <c r="I273" s="120"/>
      <c r="J273" s="120"/>
      <c r="K273" s="120"/>
      <c r="L273" s="121"/>
      <c r="M273" s="121"/>
      <c r="N273" s="122"/>
      <c r="O273" s="123" t="str">
        <f>IF(I273="","",IF(I273="0",1000,IF(I273="-0",-1000,I273*1)))</f>
        <v/>
      </c>
      <c r="P273" s="123" t="str">
        <f t="shared" si="174"/>
        <v/>
      </c>
      <c r="Q273" s="123" t="str">
        <f t="shared" si="174"/>
        <v/>
      </c>
      <c r="R273" s="123" t="str">
        <f t="shared" si="174"/>
        <v/>
      </c>
      <c r="S273" s="124" t="str">
        <f t="shared" si="174"/>
        <v/>
      </c>
      <c r="T273" s="125" t="str">
        <f t="shared" si="175"/>
        <v/>
      </c>
      <c r="U273" s="126" t="str">
        <f t="shared" si="175"/>
        <v/>
      </c>
      <c r="V273" s="126" t="str">
        <f t="shared" si="175"/>
        <v/>
      </c>
      <c r="W273" s="126" t="str">
        <f t="shared" si="175"/>
        <v/>
      </c>
      <c r="X273" s="126" t="str">
        <f t="shared" si="175"/>
        <v/>
      </c>
      <c r="Y273" s="127" t="str">
        <f t="shared" si="176"/>
        <v/>
      </c>
      <c r="Z273" s="127" t="str">
        <f t="shared" si="176"/>
        <v/>
      </c>
      <c r="AA273" s="127" t="str">
        <f t="shared" si="176"/>
        <v/>
      </c>
      <c r="AB273" s="127" t="str">
        <f t="shared" si="176"/>
        <v/>
      </c>
      <c r="AC273" s="127" t="str">
        <f t="shared" si="176"/>
        <v/>
      </c>
      <c r="AD273" s="128" t="str">
        <f>IF(CC273="","",IF(CC273&gt;CE273,1,-1))</f>
        <v/>
      </c>
      <c r="AE273" s="128" t="str">
        <f>IF(CC273="","",IF(CC273&lt;CE273,1,-1))</f>
        <v/>
      </c>
      <c r="AF273" s="129">
        <f>IF(CC273&gt;CE273,1,0)</f>
        <v>0</v>
      </c>
      <c r="AG273" s="130">
        <f>IF(CE273&gt;CC273,1,0)</f>
        <v>0</v>
      </c>
      <c r="AH273" s="131" t="str">
        <f>IF(O273="","",AX273*1)</f>
        <v/>
      </c>
      <c r="AI273" s="132" t="str">
        <f>IF(P273="","",BE273*1)</f>
        <v/>
      </c>
      <c r="AJ273" s="132" t="str">
        <f>IF(Q273="","",BL273*1)</f>
        <v/>
      </c>
      <c r="AK273" s="132" t="str">
        <f>IF(R273="","",BS273*1)</f>
        <v/>
      </c>
      <c r="AL273" s="132" t="str">
        <f>IF(S273="","",BZ273*1)</f>
        <v/>
      </c>
      <c r="AM273" s="133" t="str">
        <f>IF(O273="","",AZ273*1)</f>
        <v/>
      </c>
      <c r="AN273" s="133" t="str">
        <f>IF(P273="","",BG273*1)</f>
        <v/>
      </c>
      <c r="AO273" s="133" t="str">
        <f>IF(Q273="","",BN273*1)</f>
        <v/>
      </c>
      <c r="AP273" s="133" t="str">
        <f>IF(R273="","",BU273*1)</f>
        <v/>
      </c>
      <c r="AQ273" s="133" t="str">
        <f>IF(S273="","",CB273*1)</f>
        <v/>
      </c>
      <c r="AR273" s="134">
        <f>SUM(AH273:AL273)</f>
        <v>0</v>
      </c>
      <c r="AS273" s="135">
        <f>SUM(AM273:AQ273)</f>
        <v>0</v>
      </c>
      <c r="AT273" s="136">
        <f>IF(O273=1000,11,IF(O273=-1000,0,IF(O273&gt;0,11,IF(O273&lt;0,(-O273),"0"))))</f>
        <v>11</v>
      </c>
      <c r="AU273" s="137" t="str">
        <f>IF(O273=1000,0,IF(O273=-1000,11,IF(O273&lt;-9,-(O273-2),IF(O273&gt;0,(O273),"0"))))</f>
        <v/>
      </c>
      <c r="AV273" s="136" t="e">
        <f>IF(O273=1000,11,IF(O273=-1000,0,IF(O273&gt;9,(O273+2),IF(O273&lt;0,(-O273),"0"))))</f>
        <v>#VALUE!</v>
      </c>
      <c r="AW273" s="137" t="str">
        <f>IF(O273=1000,0,IF(O273=-1000,11,IF(O273&lt;0,11,IF(O273&gt;0,(O273),"0"))))</f>
        <v/>
      </c>
      <c r="AX273" s="138" t="str">
        <f>IF(O273="","",IF(O273&gt;9,AV273,AT273))</f>
        <v/>
      </c>
      <c r="AY273" s="139" t="str">
        <f>IF(O273="","","-")</f>
        <v/>
      </c>
      <c r="AZ273" s="140" t="str">
        <f>IF(O273="","",IF(O273&lt;-9,AU273,AW273))</f>
        <v/>
      </c>
      <c r="BA273" s="136" t="e">
        <f>IF(P273=1000,11,IF(P273=-1000,0,IF(P273&gt;9,(P273+2),IF(P273&lt;0,(-P273),"0"))))</f>
        <v>#VALUE!</v>
      </c>
      <c r="BB273" s="137" t="str">
        <f>IF(P273=1000,0,IF(P273=-1000,11,IF(P273&lt;-9,-(P273-2),IF(P273&gt;0,(P273),"0"))))</f>
        <v/>
      </c>
      <c r="BC273" s="137">
        <f>IF(P273=1000,11,IF(P273=-1000,0,IF(P273&gt;0,11,IF(P273&lt;0,(-P273),"0"))))</f>
        <v>11</v>
      </c>
      <c r="BD273" s="137" t="str">
        <f>IF(P273=1000,0,IF(P273=-1000,11,IF(P273&lt;0,11,IF(P273&gt;0,(P273),"0"))))</f>
        <v/>
      </c>
      <c r="BE273" s="138" t="str">
        <f>IF(P273="","",IF(P273&gt;9,BA273,BC273))</f>
        <v/>
      </c>
      <c r="BF273" s="139" t="str">
        <f>IF(P273="","","-")</f>
        <v/>
      </c>
      <c r="BG273" s="140" t="str">
        <f>IF(P273="","",IF(P273&lt;-9,BB273,BD273))</f>
        <v/>
      </c>
      <c r="BH273" s="136" t="e">
        <f>IF(Q273=1000,11,IF(Q273=-1000,0,IF(Q273&gt;9,(Q273+2),IF(Q273&lt;0,(-Q273),"0"))))</f>
        <v>#VALUE!</v>
      </c>
      <c r="BI273" s="137" t="str">
        <f>IF(Q273=1000,0,IF(Q273=-1000,11,IF(Q273&lt;-9,-(Q273-2),IF(Q273&gt;0,(Q273),"0"))))</f>
        <v/>
      </c>
      <c r="BJ273" s="137">
        <f>IF(Q273=1000,11,IF(Q273=-1000,0,IF(Q273&gt;0,11,IF(Q273&lt;0,(-Q273),"0"))))</f>
        <v>11</v>
      </c>
      <c r="BK273" s="137" t="str">
        <f>IF(Q273=1000,0,IF(Q273=-1000,11,IF(Q273&lt;0,11,IF(Q273&gt;0,(Q273),"0"))))</f>
        <v/>
      </c>
      <c r="BL273" s="138" t="str">
        <f>IF(Q273="","",IF(Q273&gt;9,BH273,BJ273))</f>
        <v/>
      </c>
      <c r="BM273" s="139" t="str">
        <f>IF(Q273="","","-")</f>
        <v/>
      </c>
      <c r="BN273" s="140" t="str">
        <f>IF(Q273="","",IF(Q273&lt;-9,BI273,BK273))</f>
        <v/>
      </c>
      <c r="BO273" s="137" t="e">
        <f>IF(R273=1000,11,IF(R273=-1000,0,IF(R273&gt;9,(R273+2),IF(R273&lt;0,(-R273),"0"))))</f>
        <v>#VALUE!</v>
      </c>
      <c r="BP273" s="137" t="str">
        <f>IF(R273=1000,0,IF(R273=-1000,11,IF(R273&lt;-9,-(R273-2),IF(R273&gt;0,(R273),"0"))))</f>
        <v/>
      </c>
      <c r="BQ273" s="137">
        <f>IF(R273=1000,11,IF(R273=-1000,0,IF(R273&gt;0,11,IF(R273&lt;0,(-R273),"0"))))</f>
        <v>11</v>
      </c>
      <c r="BR273" s="137" t="str">
        <f>IF(R273=1000,0,IF(R273=-1000,11,IF(R273&lt;0,11,IF(R273&gt;0,(R273),"0"))))</f>
        <v/>
      </c>
      <c r="BS273" s="138" t="str">
        <f>IF(R273="","",IF(R273&gt;9,BO273,BQ273))</f>
        <v/>
      </c>
      <c r="BT273" s="139" t="str">
        <f>IF(R273="","","-")</f>
        <v/>
      </c>
      <c r="BU273" s="140" t="str">
        <f>IF(R273="","",IF(R273&lt;-9,BP273,BR273))</f>
        <v/>
      </c>
      <c r="BV273" s="137" t="e">
        <f>IF(S273=1000,11,IF(S273=-1000,0,IF(S273&gt;9,(S273+2),IF(S273&lt;0,(-S273),"0"))))</f>
        <v>#VALUE!</v>
      </c>
      <c r="BW273" s="137" t="str">
        <f>IF(S273=1000,0,IF(S273=-1000,11,IF(S273&lt;-9,-(S273-2),IF(S273&gt;0,(S273),"0"))))</f>
        <v/>
      </c>
      <c r="BX273" s="137">
        <f>IF(S273=1000,11,IF(S273=-1000,0,IF(S273&gt;0,11,IF(S273&lt;0,(-S273),"0"))))</f>
        <v>11</v>
      </c>
      <c r="BY273" s="141" t="str">
        <f>IF(S273=1000,0,IF(S273=-1000,11,IF(S273&lt;0,11,IF(S273&gt;0,(S273),"0"))))</f>
        <v/>
      </c>
      <c r="BZ273" s="138" t="str">
        <f>IF(S273="","",IF(S273&gt;9,BV273,BX273))</f>
        <v/>
      </c>
      <c r="CA273" s="139" t="str">
        <f>IF(S273="","","-")</f>
        <v/>
      </c>
      <c r="CB273" s="140" t="str">
        <f>IF(S273="","",IF(S273&lt;-9,BW273,BY273))</f>
        <v/>
      </c>
      <c r="CC273" s="142" t="str">
        <f>IF(O273="","",SUM(T273:X273))</f>
        <v/>
      </c>
      <c r="CD273" s="143" t="str">
        <f>IF(CC273="","","-")</f>
        <v/>
      </c>
      <c r="CE273" s="144" t="str">
        <f>IF(O273="","",SUM(Y273:AC273))</f>
        <v/>
      </c>
      <c r="CP273" s="32"/>
      <c r="CQ273" s="32"/>
    </row>
    <row r="274" spans="1:95" s="31" customFormat="1" ht="15" customHeight="1" thickBot="1" x14ac:dyDescent="0.25">
      <c r="A274" s="145"/>
      <c r="B274" s="145"/>
      <c r="C274" s="145"/>
      <c r="D274" s="146"/>
      <c r="E274" s="147"/>
      <c r="F274" s="148"/>
      <c r="G274" s="149"/>
      <c r="H274" s="150"/>
      <c r="I274" s="151"/>
      <c r="J274" s="151"/>
      <c r="K274" s="151"/>
      <c r="L274" s="151"/>
      <c r="M274" s="151"/>
      <c r="N274" s="150"/>
      <c r="O274" s="152"/>
      <c r="P274" s="152"/>
      <c r="Q274" s="152"/>
      <c r="R274" s="152"/>
      <c r="S274" s="152"/>
      <c r="T274" s="153"/>
      <c r="U274" s="153"/>
      <c r="V274" s="153"/>
      <c r="W274" s="153"/>
      <c r="X274" s="153"/>
      <c r="Y274" s="154"/>
      <c r="Z274" s="154"/>
      <c r="AA274" s="154"/>
      <c r="AB274" s="154"/>
      <c r="AC274" s="154"/>
      <c r="AD274" s="155"/>
      <c r="AE274" s="155"/>
      <c r="AF274" s="156"/>
      <c r="AG274" s="156"/>
      <c r="AH274" s="157"/>
      <c r="AI274" s="157"/>
      <c r="AJ274" s="157"/>
      <c r="AK274" s="157"/>
      <c r="AL274" s="157"/>
      <c r="AM274" s="158"/>
      <c r="AN274" s="158"/>
      <c r="AO274" s="158"/>
      <c r="AP274" s="158"/>
      <c r="AQ274" s="158"/>
      <c r="AR274" s="159"/>
      <c r="AS274" s="159"/>
      <c r="AT274" s="160"/>
      <c r="AU274" s="160"/>
      <c r="AV274" s="160"/>
      <c r="AW274" s="160"/>
      <c r="AX274" s="161"/>
      <c r="AY274" s="161"/>
      <c r="AZ274" s="161"/>
      <c r="BA274" s="160"/>
      <c r="BB274" s="160"/>
      <c r="BC274" s="160"/>
      <c r="BD274" s="160"/>
      <c r="BE274" s="161"/>
      <c r="BF274" s="161"/>
      <c r="BG274" s="161"/>
      <c r="BH274" s="160"/>
      <c r="BI274" s="160"/>
      <c r="BJ274" s="160"/>
      <c r="BK274" s="160"/>
      <c r="BL274" s="161"/>
      <c r="BM274" s="161"/>
      <c r="BN274" s="161"/>
      <c r="BO274" s="160"/>
      <c r="BP274" s="160"/>
      <c r="BQ274" s="160"/>
      <c r="BR274" s="160"/>
      <c r="BS274" s="161"/>
      <c r="BT274" s="161"/>
      <c r="BU274" s="161"/>
      <c r="BV274" s="160"/>
      <c r="BW274" s="160"/>
      <c r="BX274" s="160"/>
      <c r="BY274" s="160"/>
      <c r="BZ274" s="161"/>
      <c r="CA274" s="161"/>
      <c r="CB274" s="161"/>
      <c r="CC274" s="162"/>
      <c r="CD274" s="163"/>
      <c r="CE274" s="164"/>
      <c r="CP274" s="32"/>
      <c r="CQ274" s="32"/>
    </row>
    <row r="275" spans="1:95" s="31" customFormat="1" ht="31.5" customHeight="1" thickBot="1" x14ac:dyDescent="0.25">
      <c r="A275" s="34"/>
      <c r="B275" s="35"/>
      <c r="C275" s="1225">
        <f>1+C266</f>
        <v>31</v>
      </c>
      <c r="D275" s="1227" t="str">
        <f>IF(A275="","",VLOOKUP(A275,СписокКМ!$A$186:$D$248,3,FALSE))</f>
        <v/>
      </c>
      <c r="E275" s="1228" t="str">
        <f>IF(B275="","",VLOOKUP(B275,СписокКМ!E:J,2,FALSE))</f>
        <v/>
      </c>
      <c r="F275" s="1231" t="str">
        <f>IF(B275="","",VLOOKUP(B275,СписокКМ!$A$186:$D$248,3,FALSE))</f>
        <v/>
      </c>
      <c r="G275" s="1232" t="str">
        <f>IF(D275="","",VLOOKUP(D275,СписокКМ!G:L,2,FALSE))</f>
        <v/>
      </c>
      <c r="H275" s="36"/>
      <c r="I275" s="1235" t="s">
        <v>7</v>
      </c>
      <c r="J275" s="1235"/>
      <c r="K275" s="1235"/>
      <c r="L275" s="1235"/>
      <c r="M275" s="1235"/>
      <c r="N275" s="37"/>
      <c r="O275" s="1237"/>
      <c r="P275" s="1238"/>
      <c r="Q275" s="1238"/>
      <c r="R275" s="1238"/>
      <c r="S275" s="1238"/>
      <c r="T275" s="38" t="str">
        <f>IF(A275="","",VLOOKUP(A275,'[60]Протокол команд'!A:K,8,FALSE))</f>
        <v/>
      </c>
      <c r="U275" s="39" t="e">
        <f>T275*5-4</f>
        <v>#VALUE!</v>
      </c>
      <c r="V275" s="39" t="e">
        <f>T275*5</f>
        <v>#VALUE!</v>
      </c>
      <c r="W275" s="39" t="e">
        <f>CONCATENATE(U275,"-",V275)</f>
        <v>#VALUE!</v>
      </c>
      <c r="X275" s="39" t="str">
        <f>IF(A275="","",VLOOKUP(A275,'[60]Протокол команд'!A:K,10,FALSE))</f>
        <v/>
      </c>
      <c r="Y275" s="39" t="e">
        <f>X275*5-4</f>
        <v>#VALUE!</v>
      </c>
      <c r="Z275" s="39" t="e">
        <f>X275*5</f>
        <v>#VALUE!</v>
      </c>
      <c r="AA275" s="39" t="e">
        <f>CONCATENATE(Y275,"-",Z275)</f>
        <v>#VALUE!</v>
      </c>
      <c r="AB275" s="1241" t="str">
        <f>IF(O277="","",SUM(AF277:AF282))</f>
        <v/>
      </c>
      <c r="AC275" s="1242"/>
      <c r="AD275" s="1243"/>
      <c r="AE275" s="1242" t="str">
        <f>IF(O277="","",SUM(AG277:AG282))</f>
        <v/>
      </c>
      <c r="AF275" s="1242"/>
      <c r="AG275" s="1264"/>
      <c r="AH275" s="1241">
        <f>SUM(CC277:CC282)</f>
        <v>0</v>
      </c>
      <c r="AI275" s="1242"/>
      <c r="AJ275" s="1243"/>
      <c r="AK275" s="1242">
        <f>SUM(CE277:CE282)</f>
        <v>0</v>
      </c>
      <c r="AL275" s="1242"/>
      <c r="AM275" s="1264"/>
      <c r="AN275" s="1265">
        <f>SUM(AR277:AR282)</f>
        <v>0</v>
      </c>
      <c r="AO275" s="1266"/>
      <c r="AP275" s="1267"/>
      <c r="AQ275" s="1266">
        <f>SUM(AS277:AS282)</f>
        <v>0</v>
      </c>
      <c r="AR275" s="1266"/>
      <c r="AS275" s="1268"/>
      <c r="AT275" s="1314" t="str">
        <f>IF(A275="","",VLOOKUP(A275,'[60]Протокол команд'!A:Z,14,FALSE))</f>
        <v/>
      </c>
      <c r="AU275" s="1315"/>
      <c r="AV275" s="1315"/>
      <c r="AW275" s="1315"/>
      <c r="AX275" s="1315"/>
      <c r="AY275" s="1315"/>
      <c r="AZ275" s="1315"/>
      <c r="BA275" s="1315"/>
      <c r="BB275" s="1315"/>
      <c r="BC275" s="1315"/>
      <c r="BD275" s="1315"/>
      <c r="BE275" s="1315"/>
      <c r="BF275" s="1315"/>
      <c r="BG275" s="1315"/>
      <c r="BH275" s="1315"/>
      <c r="BI275" s="1315"/>
      <c r="BJ275" s="1315"/>
      <c r="BK275" s="1315"/>
      <c r="BL275" s="1315"/>
      <c r="BM275" s="1315"/>
      <c r="BN275" s="1315"/>
      <c r="BO275" s="1315"/>
      <c r="BP275" s="1315"/>
      <c r="BQ275" s="1315"/>
      <c r="BR275" s="1315"/>
      <c r="BS275" s="1315"/>
      <c r="BT275" s="1315"/>
      <c r="BU275" s="1315"/>
      <c r="BV275" s="1315"/>
      <c r="BW275" s="1315"/>
      <c r="BX275" s="1315"/>
      <c r="BY275" s="1315"/>
      <c r="BZ275" s="1315"/>
      <c r="CA275" s="1315"/>
      <c r="CB275" s="1316"/>
      <c r="CC275" s="1254" t="str">
        <f>IF(O277="","",SUM(AF277:AF282))</f>
        <v/>
      </c>
      <c r="CD275" s="1256" t="str">
        <f>IF(CC275="","","-")</f>
        <v/>
      </c>
      <c r="CE275" s="1258" t="str">
        <f>IF(O277="","",SUM(AG277:AG282))</f>
        <v/>
      </c>
      <c r="CP275" s="32"/>
      <c r="CQ275" s="32"/>
    </row>
    <row r="276" spans="1:95" s="31" customFormat="1" ht="13.5" customHeight="1" x14ac:dyDescent="0.2">
      <c r="A276" s="40"/>
      <c r="B276" s="40"/>
      <c r="C276" s="1226"/>
      <c r="D276" s="1229" t="str">
        <f>IF(A276="","",VLOOKUP(A276,СписокКМ!D:I,2,FALSE))</f>
        <v/>
      </c>
      <c r="E276" s="1230" t="str">
        <f>IF(B276="","",VLOOKUP(B276,СписокКМ!E:J,2,FALSE))</f>
        <v/>
      </c>
      <c r="F276" s="1233" t="str">
        <f>IF(C276="","",VLOOKUP(C276,СписокКМ!F:K,2,FALSE))</f>
        <v/>
      </c>
      <c r="G276" s="1234" t="str">
        <f>IF(D276="","",VLOOKUP(D276,СписокКМ!G:L,2,FALSE))</f>
        <v/>
      </c>
      <c r="H276" s="41"/>
      <c r="I276" s="1236"/>
      <c r="J276" s="1236"/>
      <c r="K276" s="1236"/>
      <c r="L276" s="1236"/>
      <c r="M276" s="1236"/>
      <c r="N276" s="42"/>
      <c r="O276" s="1239"/>
      <c r="P276" s="1240"/>
      <c r="Q276" s="1240"/>
      <c r="R276" s="1240"/>
      <c r="S276" s="1240"/>
      <c r="T276" s="1260" t="s">
        <v>8</v>
      </c>
      <c r="U276" s="1261"/>
      <c r="V276" s="1261"/>
      <c r="W276" s="1261"/>
      <c r="X276" s="1261"/>
      <c r="Y276" s="1261"/>
      <c r="Z276" s="1261"/>
      <c r="AA276" s="1261"/>
      <c r="AB276" s="1261"/>
      <c r="AC276" s="1261"/>
      <c r="AD276" s="1261"/>
      <c r="AE276" s="1261"/>
      <c r="AF276" s="1261"/>
      <c r="AG276" s="1262"/>
      <c r="AH276" s="1261" t="s">
        <v>9</v>
      </c>
      <c r="AI276" s="1261"/>
      <c r="AJ276" s="1261"/>
      <c r="AK276" s="1261"/>
      <c r="AL276" s="1261"/>
      <c r="AM276" s="1261"/>
      <c r="AN276" s="1261"/>
      <c r="AO276" s="1261"/>
      <c r="AP276" s="1261"/>
      <c r="AQ276" s="1261"/>
      <c r="AR276" s="1261"/>
      <c r="AS276" s="1262"/>
      <c r="AT276" s="1263" t="s">
        <v>10</v>
      </c>
      <c r="AU276" s="1263"/>
      <c r="AV276" s="1263"/>
      <c r="AW276" s="1263"/>
      <c r="AX276" s="1263"/>
      <c r="AY276" s="1263"/>
      <c r="AZ276" s="1263"/>
      <c r="BA276" s="1263" t="s">
        <v>11</v>
      </c>
      <c r="BB276" s="1263"/>
      <c r="BC276" s="1263"/>
      <c r="BD276" s="1263"/>
      <c r="BE276" s="1263"/>
      <c r="BF276" s="1263"/>
      <c r="BG276" s="1263"/>
      <c r="BH276" s="1263" t="s">
        <v>12</v>
      </c>
      <c r="BI276" s="1263"/>
      <c r="BJ276" s="1263"/>
      <c r="BK276" s="1263"/>
      <c r="BL276" s="1263"/>
      <c r="BM276" s="1263"/>
      <c r="BN276" s="1263"/>
      <c r="BO276" s="1263" t="s">
        <v>13</v>
      </c>
      <c r="BP276" s="1263"/>
      <c r="BQ276" s="1263"/>
      <c r="BR276" s="1263"/>
      <c r="BS276" s="1263"/>
      <c r="BT276" s="1263"/>
      <c r="BU276" s="1263"/>
      <c r="BV276" s="1263" t="s">
        <v>14</v>
      </c>
      <c r="BW276" s="1263"/>
      <c r="BX276" s="1263"/>
      <c r="BY276" s="1263"/>
      <c r="BZ276" s="1263"/>
      <c r="CA276" s="1263"/>
      <c r="CB276" s="1263"/>
      <c r="CC276" s="1255"/>
      <c r="CD276" s="1257"/>
      <c r="CE276" s="1259"/>
      <c r="CP276" s="32"/>
      <c r="CQ276" s="32"/>
    </row>
    <row r="277" spans="1:95" s="31" customFormat="1" ht="15" customHeight="1" x14ac:dyDescent="0.2">
      <c r="A277" s="43"/>
      <c r="B277" s="44"/>
      <c r="C277" s="580">
        <v>1</v>
      </c>
      <c r="D277" s="46" t="str">
        <f>IF(A277="","",VLOOKUP(A277,СписокКМ!D:I,2,FALSE))</f>
        <v/>
      </c>
      <c r="E277" s="47"/>
      <c r="F277" s="48" t="str">
        <f>IF(B277="","",VLOOKUP(B277,СписокКМ!D:I,2,FALSE))</f>
        <v/>
      </c>
      <c r="G277" s="49"/>
      <c r="H277" s="50"/>
      <c r="I277" s="51"/>
      <c r="J277" s="51"/>
      <c r="K277" s="51"/>
      <c r="L277" s="51"/>
      <c r="M277" s="51"/>
      <c r="N277" s="52"/>
      <c r="O277" s="53" t="str">
        <f>IF(I277="","",IF(I277="0",1000,IF(I277="-0",-1000,I277*1)))</f>
        <v/>
      </c>
      <c r="P277" s="53" t="str">
        <f t="shared" ref="P277:S278" si="177">IF(J277="","",IF(J277="0",1000,IF(J277="-0",-1000,J277*1)))</f>
        <v/>
      </c>
      <c r="Q277" s="53" t="str">
        <f t="shared" si="177"/>
        <v/>
      </c>
      <c r="R277" s="53" t="str">
        <f t="shared" si="177"/>
        <v/>
      </c>
      <c r="S277" s="54" t="str">
        <f t="shared" si="177"/>
        <v/>
      </c>
      <c r="T277" s="55" t="str">
        <f t="shared" ref="T277:X278" si="178">IF(O277="","",IF(O277&gt;0,1,0))</f>
        <v/>
      </c>
      <c r="U277" s="56" t="str">
        <f t="shared" si="178"/>
        <v/>
      </c>
      <c r="V277" s="56" t="str">
        <f t="shared" si="178"/>
        <v/>
      </c>
      <c r="W277" s="56" t="str">
        <f t="shared" si="178"/>
        <v/>
      </c>
      <c r="X277" s="56" t="str">
        <f t="shared" si="178"/>
        <v/>
      </c>
      <c r="Y277" s="57" t="str">
        <f t="shared" ref="Y277:AC278" si="179">IF(O277="","",IF(O277&lt;0,1,0))</f>
        <v/>
      </c>
      <c r="Z277" s="57" t="str">
        <f t="shared" si="179"/>
        <v/>
      </c>
      <c r="AA277" s="57" t="str">
        <f t="shared" si="179"/>
        <v/>
      </c>
      <c r="AB277" s="57" t="str">
        <f t="shared" si="179"/>
        <v/>
      </c>
      <c r="AC277" s="57" t="str">
        <f t="shared" si="179"/>
        <v/>
      </c>
      <c r="AD277" s="58" t="str">
        <f>IF(CC277="","",IF(CC277&gt;CE277,1,-1))</f>
        <v/>
      </c>
      <c r="AE277" s="58" t="str">
        <f>IF(CC277="","",IF(CC277&lt;CE277,1,-1))</f>
        <v/>
      </c>
      <c r="AF277" s="59">
        <f>IF(CC277&gt;CE277,1,0)</f>
        <v>0</v>
      </c>
      <c r="AG277" s="60">
        <f>IF(CE277&gt;CC277,1,0)</f>
        <v>0</v>
      </c>
      <c r="AH277" s="61" t="str">
        <f>IF(O277="","",AX277*1)</f>
        <v/>
      </c>
      <c r="AI277" s="62" t="str">
        <f>IF(P277="","",BE277*1)</f>
        <v/>
      </c>
      <c r="AJ277" s="62" t="str">
        <f>IF(Q277="","",BL277*1)</f>
        <v/>
      </c>
      <c r="AK277" s="62" t="str">
        <f>IF(R277="","",BS277*1)</f>
        <v/>
      </c>
      <c r="AL277" s="62" t="str">
        <f>IF(S277="","",BZ277*1)</f>
        <v/>
      </c>
      <c r="AM277" s="63" t="str">
        <f>IF(O277="","",AZ277*1)</f>
        <v/>
      </c>
      <c r="AN277" s="63" t="str">
        <f>IF(P277="","",BG277*1)</f>
        <v/>
      </c>
      <c r="AO277" s="63" t="str">
        <f>IF(Q277="","",BN277*1)</f>
        <v/>
      </c>
      <c r="AP277" s="63" t="str">
        <f>IF(R277="","",BU277*1)</f>
        <v/>
      </c>
      <c r="AQ277" s="63" t="str">
        <f>IF(S277="","",CB277*1)</f>
        <v/>
      </c>
      <c r="AR277" s="64">
        <f>SUM(AH277:AL277)</f>
        <v>0</v>
      </c>
      <c r="AS277" s="65">
        <f>SUM(AM277:AQ277)</f>
        <v>0</v>
      </c>
      <c r="AT277" s="66">
        <f>IF(O277=1000,11,IF(O277=-1000,0,IF(O277&gt;0,11,IF(O277&lt;0,(-O277),"0"))))</f>
        <v>11</v>
      </c>
      <c r="AU277" s="67" t="str">
        <f>IF(O277=1000,0,IF(O277=-1000,11,IF(O277&lt;-9,-(O277-2),IF(O277&gt;0,(O277),"0"))))</f>
        <v/>
      </c>
      <c r="AV277" s="66" t="e">
        <f>IF(O277=1000,11,IF(O277=-1000,0,IF(O277&lt;9,11,IF(O277&gt;9,(O277+2),"0"))))</f>
        <v>#VALUE!</v>
      </c>
      <c r="AW277" s="67" t="str">
        <f>IF(O277=1000,0,IF(O277=-1000,11,IF(O277&lt;0,11,IF(O277&gt;0,(O277),"0"))))</f>
        <v/>
      </c>
      <c r="AX277" s="68" t="str">
        <f>IF(O277="","",IF(O277&gt;9,AV277,AT277))</f>
        <v/>
      </c>
      <c r="AY277" s="69" t="str">
        <f>IF(O277="","","-")</f>
        <v/>
      </c>
      <c r="AZ277" s="70" t="str">
        <f>IF(O277="","",IF(O277&lt;-9,AU277,AW277))</f>
        <v/>
      </c>
      <c r="BA277" s="66" t="e">
        <f>IF(P277=1000,11,IF(P277=-1000,0,IF(P277&gt;9,(P277+2),IF(P277&lt;0,(-P277),"0"))))</f>
        <v>#VALUE!</v>
      </c>
      <c r="BB277" s="67" t="str">
        <f>IF(P277=1000,0,IF(P277=-1000,11,IF(P277&lt;-9,-(P277-2),IF(P277&gt;0,(P277),"0"))))</f>
        <v/>
      </c>
      <c r="BC277" s="67">
        <f>IF(P277=1000,11,IF(P277=-1000,0,IF(P277&gt;0,11,IF(P277&lt;0,(-P277),"0"))))</f>
        <v>11</v>
      </c>
      <c r="BD277" s="67" t="str">
        <f>IF(P277=1000,0,IF(P277=-1000,11,IF(P277&lt;0,11,IF(P277&gt;0,(P277),"0"))))</f>
        <v/>
      </c>
      <c r="BE277" s="68" t="str">
        <f>IF(P277="","",IF(P277&gt;9,BA277,BC277))</f>
        <v/>
      </c>
      <c r="BF277" s="69" t="str">
        <f>IF(P277="","","-")</f>
        <v/>
      </c>
      <c r="BG277" s="70" t="str">
        <f>IF(P277="","",IF(P277&lt;-9,BB277,BD277))</f>
        <v/>
      </c>
      <c r="BH277" s="66" t="e">
        <f>IF(Q277=1000,11,IF(Q277=-1000,0,IF(Q277&gt;9,(Q277+2),IF(Q277&lt;0,(-Q277),"0"))))</f>
        <v>#VALUE!</v>
      </c>
      <c r="BI277" s="67" t="str">
        <f>IF(Q277=1000,0,IF(Q277=-1000,11,IF(Q277&lt;-9,-(Q277-2),IF(Q277&gt;0,(Q277),"0"))))</f>
        <v/>
      </c>
      <c r="BJ277" s="67">
        <f>IF(Q277=1000,11,IF(Q277=-1000,0,IF(Q277&gt;0,11,IF(Q277&lt;0,(-Q277),"0"))))</f>
        <v>11</v>
      </c>
      <c r="BK277" s="67" t="str">
        <f>IF(Q277=1000,0,IF(Q277=-1000,11,IF(Q277&lt;0,11,IF(Q277&gt;0,(Q277),"0"))))</f>
        <v/>
      </c>
      <c r="BL277" s="68" t="str">
        <f>IF(Q277="","",IF(Q277&gt;9,BH277,BJ277))</f>
        <v/>
      </c>
      <c r="BM277" s="69" t="str">
        <f>IF(Q277="","","-")</f>
        <v/>
      </c>
      <c r="BN277" s="70" t="str">
        <f>IF(Q277="","",IF(Q277&lt;-9,BI277,BK277))</f>
        <v/>
      </c>
      <c r="BO277" s="67" t="e">
        <f>IF(R277=1000,11,IF(R277=-1000,0,IF(R277&gt;9,(R277+2),IF(R277&lt;0,(-R277),"0"))))</f>
        <v>#VALUE!</v>
      </c>
      <c r="BP277" s="67" t="str">
        <f>IF(R277=1000,0,IF(R277=-1000,11,IF(R277&lt;-9,-(R277-2),IF(R277&gt;0,(R277),"0"))))</f>
        <v/>
      </c>
      <c r="BQ277" s="67">
        <f>IF(R277=1000,11,IF(R277=-1000,0,IF(R277&gt;0,11,IF(R277&lt;0,(-R277),"0"))))</f>
        <v>11</v>
      </c>
      <c r="BR277" s="67" t="str">
        <f>IF(R277=1000,0,IF(R277=-1000,11,IF(R277&lt;0,11,IF(R277&gt;0,(R277),"0"))))</f>
        <v/>
      </c>
      <c r="BS277" s="68" t="str">
        <f>IF(R277="","",IF(R277&gt;9,BO277,BQ277))</f>
        <v/>
      </c>
      <c r="BT277" s="69" t="str">
        <f>IF(R277="","","-")</f>
        <v/>
      </c>
      <c r="BU277" s="70" t="str">
        <f>IF(R277="","",IF(R277&lt;-9,BP277,BR277))</f>
        <v/>
      </c>
      <c r="BV277" s="67" t="e">
        <f>IF(S277=1000,11,IF(S277=-1000,0,IF(S277&gt;9,(S277+2),IF(S277&lt;0,(-S277),"0"))))</f>
        <v>#VALUE!</v>
      </c>
      <c r="BW277" s="67" t="str">
        <f>IF(S277=1000,0,IF(S277=-1000,11,IF(S277&lt;-9,-(S277-2),IF(S277&gt;0,(S277),"0"))))</f>
        <v/>
      </c>
      <c r="BX277" s="67">
        <f>IF(S277=1000,11,IF(S277=-1000,0,IF(S277&gt;0,11,IF(S277&lt;0,(-S277),"0"))))</f>
        <v>11</v>
      </c>
      <c r="BY277" s="71" t="str">
        <f>IF(S277=1000,0,IF(S277=-1000,11,IF(S277&lt;0,11,IF(S277&gt;0,(S277),"0"))))</f>
        <v/>
      </c>
      <c r="BZ277" s="68" t="str">
        <f>IF(S277="","",IF(S277&gt;9,BV277,BX277))</f>
        <v/>
      </c>
      <c r="CA277" s="69" t="str">
        <f>IF(S277="","","-")</f>
        <v/>
      </c>
      <c r="CB277" s="70" t="str">
        <f>IF(S277="","",IF(S277&lt;-9,BW277,BY277))</f>
        <v/>
      </c>
      <c r="CC277" s="72" t="str">
        <f>IF(O277="","",SUM(T277:X277))</f>
        <v/>
      </c>
      <c r="CD277" s="73" t="str">
        <f>IF(CC277="","","-")</f>
        <v/>
      </c>
      <c r="CE277" s="74" t="str">
        <f>IF(O277="","",SUM(Y277:AC277))</f>
        <v/>
      </c>
      <c r="CP277" s="32"/>
      <c r="CQ277" s="32"/>
    </row>
    <row r="278" spans="1:95" s="31" customFormat="1" ht="15" customHeight="1" x14ac:dyDescent="0.2">
      <c r="A278" s="43"/>
      <c r="B278" s="44"/>
      <c r="C278" s="75">
        <v>2</v>
      </c>
      <c r="D278" s="76" t="str">
        <f>IF(A278="","",VLOOKUP(A278,СписокКМ!D:I,2,FALSE))</f>
        <v/>
      </c>
      <c r="E278" s="47"/>
      <c r="F278" s="77" t="str">
        <f>IF(B278="","",VLOOKUP(B278,СписокКМ!D:I,2,FALSE))</f>
        <v/>
      </c>
      <c r="G278" s="49"/>
      <c r="H278" s="41"/>
      <c r="I278" s="581"/>
      <c r="J278" s="581"/>
      <c r="K278" s="581"/>
      <c r="L278" s="581"/>
      <c r="M278" s="51"/>
      <c r="N278" s="42"/>
      <c r="O278" s="79" t="str">
        <f>IF(I278="","",IF(I278="0",1000,IF(I278="-0",-1000,I278*1)))</f>
        <v/>
      </c>
      <c r="P278" s="79" t="str">
        <f t="shared" si="177"/>
        <v/>
      </c>
      <c r="Q278" s="79" t="str">
        <f t="shared" si="177"/>
        <v/>
      </c>
      <c r="R278" s="79" t="str">
        <f t="shared" si="177"/>
        <v/>
      </c>
      <c r="S278" s="80" t="str">
        <f t="shared" si="177"/>
        <v/>
      </c>
      <c r="T278" s="55" t="str">
        <f t="shared" si="178"/>
        <v/>
      </c>
      <c r="U278" s="56" t="str">
        <f t="shared" si="178"/>
        <v/>
      </c>
      <c r="V278" s="56" t="str">
        <f t="shared" si="178"/>
        <v/>
      </c>
      <c r="W278" s="56" t="str">
        <f t="shared" si="178"/>
        <v/>
      </c>
      <c r="X278" s="56" t="str">
        <f t="shared" si="178"/>
        <v/>
      </c>
      <c r="Y278" s="57" t="str">
        <f t="shared" si="179"/>
        <v/>
      </c>
      <c r="Z278" s="57" t="str">
        <f t="shared" si="179"/>
        <v/>
      </c>
      <c r="AA278" s="57" t="str">
        <f t="shared" si="179"/>
        <v/>
      </c>
      <c r="AB278" s="57" t="str">
        <f t="shared" si="179"/>
        <v/>
      </c>
      <c r="AC278" s="57" t="str">
        <f t="shared" si="179"/>
        <v/>
      </c>
      <c r="AD278" s="58" t="str">
        <f>IF(CC278="","",IF(CC278&gt;CE278,1,-1))</f>
        <v/>
      </c>
      <c r="AE278" s="58" t="str">
        <f>IF(CC278="","",IF(CC278&lt;CE278,1,-1))</f>
        <v/>
      </c>
      <c r="AF278" s="59">
        <f>IF(CC278&gt;CE278,1,0)</f>
        <v>0</v>
      </c>
      <c r="AG278" s="60">
        <f>IF(CE278&gt;CC278,1,0)</f>
        <v>0</v>
      </c>
      <c r="AH278" s="81" t="str">
        <f>IF(O278="","",AX278*1)</f>
        <v/>
      </c>
      <c r="AI278" s="584" t="str">
        <f>IF(P278="","",BE278*1)</f>
        <v/>
      </c>
      <c r="AJ278" s="584" t="str">
        <f>IF(Q278="","",BL278*1)</f>
        <v/>
      </c>
      <c r="AK278" s="584" t="str">
        <f>IF(R278="","",BS278*1)</f>
        <v/>
      </c>
      <c r="AL278" s="584" t="str">
        <f>IF(S278="","",BZ278*1)</f>
        <v/>
      </c>
      <c r="AM278" s="594" t="str">
        <f>IF(O278="","",AZ278*1)</f>
        <v/>
      </c>
      <c r="AN278" s="594" t="str">
        <f>IF(P278="","",BG278*1)</f>
        <v/>
      </c>
      <c r="AO278" s="594" t="str">
        <f>IF(Q278="","",BN278*1)</f>
        <v/>
      </c>
      <c r="AP278" s="594" t="str">
        <f>IF(R278="","",BU278*1)</f>
        <v/>
      </c>
      <c r="AQ278" s="594" t="str">
        <f>IF(S278="","",CB278*1)</f>
        <v/>
      </c>
      <c r="AR278" s="64">
        <f>SUM(AH278:AL278)</f>
        <v>0</v>
      </c>
      <c r="AS278" s="65">
        <f>SUM(AM278:AQ278)</f>
        <v>0</v>
      </c>
      <c r="AT278" s="66">
        <f>IF(O278=1000,11,IF(O278=-1000,0,IF(O278&gt;0,11,IF(O278&lt;0,(-O278),"0"))))</f>
        <v>11</v>
      </c>
      <c r="AU278" s="67" t="str">
        <f>IF(O278=1000,0,IF(O278=-1000,11,IF(O278&lt;-9,-(O278-2),IF(O278&gt;0,(O278),"0"))))</f>
        <v/>
      </c>
      <c r="AV278" s="66" t="e">
        <f>IF(O278=1000,11,IF(O278=-1000,0,IF(O278&gt;9,(O278+2),IF(O278&lt;0,(-O278),"0"))))</f>
        <v>#VALUE!</v>
      </c>
      <c r="AW278" s="67" t="str">
        <f>IF(O278=1000,0,IF(O278=-1000,11,IF(O278&lt;0,11,IF(O278&gt;0,(O278),"0"))))</f>
        <v/>
      </c>
      <c r="AX278" s="593" t="str">
        <f>IF(O278="","",IF(O278&gt;9,AV278,AT278))</f>
        <v/>
      </c>
      <c r="AY278" s="590" t="str">
        <f>IF(O278="","","-")</f>
        <v/>
      </c>
      <c r="AZ278" s="591" t="str">
        <f>IF(O278="","",IF(O278&lt;-9,AU278,AW278))</f>
        <v/>
      </c>
      <c r="BA278" s="66" t="e">
        <f>IF(P278=1000,11,IF(P278=-1000,0,IF(P278&gt;9,(P278+2),IF(P278&lt;0,(-P278),"0"))))</f>
        <v>#VALUE!</v>
      </c>
      <c r="BB278" s="67" t="str">
        <f>IF(P278=1000,0,IF(P278=-1000,11,IF(P278&lt;-9,-(P278-2),IF(P278&gt;0,(P278),"0"))))</f>
        <v/>
      </c>
      <c r="BC278" s="67">
        <f>IF(P278=1000,11,IF(P278=-1000,0,IF(P278&gt;0,11,IF(P278&lt;0,(-P278),"0"))))</f>
        <v>11</v>
      </c>
      <c r="BD278" s="67" t="str">
        <f>IF(P278=1000,0,IF(P278=-1000,11,IF(P278&lt;0,11,IF(P278&gt;0,(P278),"0"))))</f>
        <v/>
      </c>
      <c r="BE278" s="593" t="str">
        <f>IF(P278="","",IF(P278&gt;9,BA278,BC278))</f>
        <v/>
      </c>
      <c r="BF278" s="590" t="str">
        <f>IF(P278="","","-")</f>
        <v/>
      </c>
      <c r="BG278" s="591" t="str">
        <f>IF(P278="","",IF(P278&lt;-9,BB278,BD278))</f>
        <v/>
      </c>
      <c r="BH278" s="66" t="e">
        <f>IF(Q278=1000,11,IF(Q278=-1000,0,IF(Q278&gt;9,(Q278+2),IF(Q278&lt;0,(-Q278),"0"))))</f>
        <v>#VALUE!</v>
      </c>
      <c r="BI278" s="67" t="str">
        <f>IF(Q278=1000,0,IF(Q278=-1000,11,IF(Q278&lt;-9,-(Q278-2),IF(Q278&gt;0,(Q278),"0"))))</f>
        <v/>
      </c>
      <c r="BJ278" s="67">
        <f>IF(Q278=1000,11,IF(Q278=-1000,0,IF(Q278&gt;0,11,IF(Q278&lt;0,(-Q278),"0"))))</f>
        <v>11</v>
      </c>
      <c r="BK278" s="67" t="str">
        <f>IF(Q278=1000,0,IF(Q278=-1000,11,IF(Q278&lt;0,11,IF(Q278&gt;0,(Q278),"0"))))</f>
        <v/>
      </c>
      <c r="BL278" s="593" t="str">
        <f>IF(Q278="","",IF(Q278&gt;9,BH278,BJ278))</f>
        <v/>
      </c>
      <c r="BM278" s="590" t="str">
        <f>IF(Q278="","","-")</f>
        <v/>
      </c>
      <c r="BN278" s="591" t="str">
        <f>IF(Q278="","",IF(Q278&lt;-9,BI278,BK278))</f>
        <v/>
      </c>
      <c r="BO278" s="67" t="e">
        <f>IF(R278=1000,11,IF(R278=-1000,0,IF(R278&gt;9,(R278+2),IF(R278&lt;0,(-R278),"0"))))</f>
        <v>#VALUE!</v>
      </c>
      <c r="BP278" s="67" t="str">
        <f>IF(R278=1000,0,IF(R278=-1000,11,IF(R278&lt;-9,-(R278-2),IF(R278&gt;0,(R278),"0"))))</f>
        <v/>
      </c>
      <c r="BQ278" s="67">
        <f>IF(R278=1000,11,IF(R278=-1000,0,IF(R278&gt;0,11,IF(R278&lt;0,(-R278),"0"))))</f>
        <v>11</v>
      </c>
      <c r="BR278" s="67" t="str">
        <f>IF(R278=1000,0,IF(R278=-1000,11,IF(R278&lt;0,11,IF(R278&gt;0,(R278),"0"))))</f>
        <v/>
      </c>
      <c r="BS278" s="593" t="str">
        <f>IF(R278="","",IF(R278&gt;9,BO278,BQ278))</f>
        <v/>
      </c>
      <c r="BT278" s="590" t="str">
        <f>IF(R278="","","-")</f>
        <v/>
      </c>
      <c r="BU278" s="591" t="str">
        <f>IF(R278="","",IF(R278&lt;-9,BP278,BR278))</f>
        <v/>
      </c>
      <c r="BV278" s="67" t="e">
        <f>IF(S278=1000,11,IF(S278=-1000,0,IF(S278&gt;9,(S278+2),IF(S278&lt;0,(-S278),"0"))))</f>
        <v>#VALUE!</v>
      </c>
      <c r="BW278" s="67" t="str">
        <f>IF(S278=1000,0,IF(S278=-1000,11,IF(S278&lt;-9,-(S278-2),IF(S278&gt;0,(S278),"0"))))</f>
        <v/>
      </c>
      <c r="BX278" s="67">
        <f>IF(S278=1000,11,IF(S278=-1000,0,IF(S278&gt;0,11,IF(S278&lt;0,(-S278),"0"))))</f>
        <v>11</v>
      </c>
      <c r="BY278" s="71" t="str">
        <f>IF(S278=1000,0,IF(S278=-1000,11,IF(S278&lt;0,11,IF(S278&gt;0,(S278),"0"))))</f>
        <v/>
      </c>
      <c r="BZ278" s="593" t="str">
        <f>IF(S278="","",IF(S278&gt;9,BV278,BX278))</f>
        <v/>
      </c>
      <c r="CA278" s="590" t="str">
        <f>IF(S278="","","-")</f>
        <v/>
      </c>
      <c r="CB278" s="591" t="str">
        <f>IF(S278="","",IF(S278&lt;-9,BW278,BY278))</f>
        <v/>
      </c>
      <c r="CC278" s="596" t="str">
        <f>IF(O278="","",SUM(T278:X278))</f>
        <v/>
      </c>
      <c r="CD278" s="582" t="str">
        <f>IF(CC278="","","-")</f>
        <v/>
      </c>
      <c r="CE278" s="597" t="str">
        <f>IF(O278="","",SUM(Y278:AC278))</f>
        <v/>
      </c>
      <c r="CP278" s="32"/>
      <c r="CQ278" s="32"/>
    </row>
    <row r="279" spans="1:95" s="31" customFormat="1" ht="15" customHeight="1" x14ac:dyDescent="0.2">
      <c r="A279" s="43"/>
      <c r="B279" s="44"/>
      <c r="C279" s="1250">
        <v>3</v>
      </c>
      <c r="D279" s="76" t="str">
        <f>IF(A279="","",VLOOKUP(A279,СписокКМ!D:I,2,FALSE))</f>
        <v/>
      </c>
      <c r="E279" s="47"/>
      <c r="F279" s="77" t="str">
        <f>IF(B279="","",VLOOKUP(B279,СписокКМ!D:I,2,FALSE))</f>
        <v/>
      </c>
      <c r="G279" s="49"/>
      <c r="H279" s="41"/>
      <c r="I279" s="1252"/>
      <c r="J279" s="1252"/>
      <c r="K279" s="1252"/>
      <c r="L279" s="1252"/>
      <c r="M279" s="1252"/>
      <c r="N279" s="42"/>
      <c r="O279" s="1244" t="str">
        <f>IF(I279="","",IF(I279="0",1000,IF(I279="-0",-1000,I279*1)))</f>
        <v/>
      </c>
      <c r="P279" s="1244" t="str">
        <f>IF(J279="","",IF(J279="0",1000,IF(J279="-0",-1000,J279*1)))</f>
        <v/>
      </c>
      <c r="Q279" s="1244" t="str">
        <f>IF(K279="","",IF(K279="0",1000,IF(K279="-0",-1000,K279*1)))</f>
        <v/>
      </c>
      <c r="R279" s="1244" t="str">
        <f>IF(L280="","",IF(L280="0",1000,IF(L280="-0",-1000,L280*1)))</f>
        <v/>
      </c>
      <c r="S279" s="1246" t="str">
        <f>IF(M280="","",IF(M280="0",1000,IF(M280="-0",-1000,M280*1)))</f>
        <v/>
      </c>
      <c r="T279" s="1248" t="str">
        <f>IF(O279="","",IF(O279&gt;0,1,0))</f>
        <v/>
      </c>
      <c r="U279" s="1284" t="str">
        <f>IF(P279="","",IF(P279&gt;0,1,0))</f>
        <v/>
      </c>
      <c r="V279" s="1284" t="str">
        <f>IF(Q279="","",IF(Q279&gt;0,1,0))</f>
        <v/>
      </c>
      <c r="W279" s="1284" t="str">
        <f>IF(R279="","",IF(R279&gt;0,1,0))</f>
        <v/>
      </c>
      <c r="X279" s="1284" t="str">
        <f>IF(S279="","",IF(S279&gt;0,1,0))</f>
        <v/>
      </c>
      <c r="Y279" s="1278" t="str">
        <f>IF(O279="","",IF(O279&lt;0,1,0))</f>
        <v/>
      </c>
      <c r="Z279" s="1278" t="str">
        <f>IF(P279="","",IF(P279&lt;0,1,0))</f>
        <v/>
      </c>
      <c r="AA279" s="1278" t="str">
        <f>IF(Q279="","",IF(Q279&lt;0,1,0))</f>
        <v/>
      </c>
      <c r="AB279" s="1278" t="str">
        <f>IF(R279="","",IF(R279&lt;0,1,0))</f>
        <v/>
      </c>
      <c r="AC279" s="1278" t="str">
        <f>IF(S279="","",IF(S279&lt;0,1,0))</f>
        <v/>
      </c>
      <c r="AD279" s="1280" t="str">
        <f>IF(CC279="","",IF(CC279&gt;CE279,1,-1))</f>
        <v/>
      </c>
      <c r="AE279" s="1280" t="str">
        <f>IF(CC279="","",IF(CC279&lt;CE279,1,-1))</f>
        <v/>
      </c>
      <c r="AF279" s="1282">
        <f>IF(CC279&gt;CE279,1,0)</f>
        <v>0</v>
      </c>
      <c r="AG279" s="1272">
        <f>IF(CE279&gt;CC279,1,0)</f>
        <v>0</v>
      </c>
      <c r="AH279" s="1274" t="str">
        <f>IF(O279="","",AX279*1)</f>
        <v/>
      </c>
      <c r="AI279" s="1276" t="str">
        <f>IF(P279="","",BE279*1)</f>
        <v/>
      </c>
      <c r="AJ279" s="1276" t="str">
        <f>IF(Q279="","",BL279*1)</f>
        <v/>
      </c>
      <c r="AK279" s="1276" t="str">
        <f>IF(R279="","",BS279*1)</f>
        <v/>
      </c>
      <c r="AL279" s="1276" t="str">
        <f>IF(S279="","",BZ279*1)</f>
        <v/>
      </c>
      <c r="AM279" s="1298" t="str">
        <f>IF(O279="","",AZ279*1)</f>
        <v/>
      </c>
      <c r="AN279" s="1298" t="str">
        <f>IF(P279="","",BG279*1)</f>
        <v/>
      </c>
      <c r="AO279" s="1298" t="str">
        <f>IF(Q279="","",BN279*1)</f>
        <v/>
      </c>
      <c r="AP279" s="1298" t="str">
        <f>IF(R279="","",BU279*1)</f>
        <v/>
      </c>
      <c r="AQ279" s="1298" t="str">
        <f>IF(S279="","",CB279*1)</f>
        <v/>
      </c>
      <c r="AR279" s="1300">
        <f>SUM(AH280:AL280)</f>
        <v>0</v>
      </c>
      <c r="AS279" s="1292">
        <f>SUM(AM280:AQ280)</f>
        <v>0</v>
      </c>
      <c r="AT279" s="1294">
        <f>IF(O279=1000,11,IF(O279=-1000,0,IF(O279&gt;0,11,IF(O279&lt;0,(-O279),"0"))))</f>
        <v>11</v>
      </c>
      <c r="AU279" s="1286" t="str">
        <f>IF(O279=1000,0,IF(O279=-1000,11,IF(O279&lt;-9,-(O279-2),IF(O279&gt;0,(O279),"0"))))</f>
        <v/>
      </c>
      <c r="AV279" s="1286" t="e">
        <f>IF(O279=1000,11,IF(O279=-1000,0,IF(O279&gt;9,(O279+2),IF(O279&lt;0,(-O279),"0"))))</f>
        <v>#VALUE!</v>
      </c>
      <c r="AW279" s="1286" t="str">
        <f>IF(O279=1000,0,IF(O279=-1000,11,IF(O279&lt;0,11,IF(O279&gt;0,(O279),"0"))))</f>
        <v/>
      </c>
      <c r="AX279" s="1296" t="str">
        <f>IF(O279="","",IF(O279&gt;9,AV279,AT279))</f>
        <v/>
      </c>
      <c r="AY279" s="1288" t="str">
        <f>IF(O279="","","-")</f>
        <v/>
      </c>
      <c r="AZ279" s="1290" t="str">
        <f>IF(O279="","",IF(O279&lt;-9,AU279,AW279))</f>
        <v/>
      </c>
      <c r="BA279" s="1286" t="e">
        <f>IF(P279=1000,11,IF(P279=-1000,0,IF(P279&gt;9,(P279+2),IF(P279&lt;0,(-P279),"0"))))</f>
        <v>#VALUE!</v>
      </c>
      <c r="BB279" s="1286" t="str">
        <f>IF(P279=1000,0,IF(P279=-1000,11,IF(P279&lt;-9,-(P279-2),IF(P279&gt;0,(P279),"0"))))</f>
        <v/>
      </c>
      <c r="BC279" s="1286">
        <f>IF(P279=1000,11,IF(P279=-1000,0,IF(P279&gt;0,11,IF(P279&lt;0,(-P279),"0"))))</f>
        <v>11</v>
      </c>
      <c r="BD279" s="1286" t="str">
        <f>IF(P279=1000,0,IF(P279=-1000,11,IF(P279&lt;0,11,IF(P279&gt;0,(P279),"0"))))</f>
        <v/>
      </c>
      <c r="BE279" s="1296" t="str">
        <f>IF(P279="","",IF(P279&gt;9,BA279,BC279))</f>
        <v/>
      </c>
      <c r="BF279" s="1288" t="str">
        <f>IF(P279="","","-")</f>
        <v/>
      </c>
      <c r="BG279" s="1290" t="str">
        <f>IF(P279="","",IF(P279&lt;-9,BB279,BD279))</f>
        <v/>
      </c>
      <c r="BH279" s="1286" t="e">
        <f>IF(Q279=1000,11,IF(Q279=-1000,0,IF(Q279&gt;9,(Q279+2),IF(Q279&lt;0,(-Q279),"0"))))</f>
        <v>#VALUE!</v>
      </c>
      <c r="BI279" s="1286" t="str">
        <f>IF(Q279=1000,0,IF(Q279=-1000,11,IF(Q279&lt;-9,-(Q279-2),IF(Q279&gt;0,(Q279),"0"))))</f>
        <v/>
      </c>
      <c r="BJ279" s="1286">
        <f>IF(Q279=1000,11,IF(Q279=-1000,0,IF(Q279&gt;0,11,IF(Q279&lt;0,(-Q279),"0"))))</f>
        <v>11</v>
      </c>
      <c r="BK279" s="1286" t="str">
        <f>IF(Q279=1000,0,IF(Q279=-1000,11,IF(Q279&lt;0,11,IF(Q279&gt;0,(Q279),"0"))))</f>
        <v/>
      </c>
      <c r="BL279" s="1296" t="str">
        <f>IF(Q279="","",IF(Q279&gt;9,BH279,BJ279))</f>
        <v/>
      </c>
      <c r="BM279" s="1288" t="str">
        <f>IF(Q279="","","-")</f>
        <v/>
      </c>
      <c r="BN279" s="1290" t="str">
        <f>IF(Q279="","",IF(Q279&lt;-9,BI279,BK279))</f>
        <v/>
      </c>
      <c r="BO279" s="1286" t="e">
        <f>IF(R279=1000,11,IF(R279=-1000,0,IF(R279&gt;9,(R279+2),IF(R279&lt;0,(-R279),"0"))))</f>
        <v>#VALUE!</v>
      </c>
      <c r="BP279" s="1286" t="str">
        <f>IF(R279=1000,0,IF(R279=-1000,11,IF(R279&lt;-9,-(R279-2),IF(R279&gt;0,(R279),"0"))))</f>
        <v/>
      </c>
      <c r="BQ279" s="1286">
        <f>IF(R279=1000,11,IF(R279=-1000,0,IF(R279&gt;0,11,IF(R279&lt;0,(-R279),"0"))))</f>
        <v>11</v>
      </c>
      <c r="BR279" s="1286" t="str">
        <f>IF(R279=1000,0,IF(R279=-1000,11,IF(R279&lt;0,11,IF(R279&gt;0,(R279),"0"))))</f>
        <v/>
      </c>
      <c r="BS279" s="1296" t="str">
        <f>IF(R279="","",IF(R279&gt;9,BO279,BQ279))</f>
        <v/>
      </c>
      <c r="BT279" s="1288" t="str">
        <f>IF(R279="","","-")</f>
        <v/>
      </c>
      <c r="BU279" s="1290" t="str">
        <f>IF(R279="","",IF(R279&lt;-9,BP279,BR279))</f>
        <v/>
      </c>
      <c r="BV279" s="1286" t="e">
        <f>IF(S279=1000,11,IF(S279=-1000,0,IF(S279&gt;9,(S279+2),IF(S279&lt;0,(-S279),"0"))))</f>
        <v>#VALUE!</v>
      </c>
      <c r="BW279" s="1286" t="str">
        <f>IF(S279=1000,0,IF(S279=-1000,11,IF(S279&lt;-9,-(S279-2),IF(S279&gt;0,(S279),"0"))))</f>
        <v/>
      </c>
      <c r="BX279" s="1286">
        <f>IF(S279=1000,11,IF(S279=-1000,0,IF(S279&gt;0,11,IF(S279&lt;0,(-S279),"0"))))</f>
        <v>11</v>
      </c>
      <c r="BY279" s="1286" t="str">
        <f>IF(S279=1000,0,IF(S279=-1000,11,IF(S279&lt;0,11,IF(S279&gt;0,(S279),"0"))))</f>
        <v/>
      </c>
      <c r="BZ279" s="1296" t="str">
        <f>IF(S279="","",IF(S279&gt;9,BV279,BX279))</f>
        <v/>
      </c>
      <c r="CA279" s="1288" t="str">
        <f>IF(S279="","","-")</f>
        <v/>
      </c>
      <c r="CB279" s="1290" t="str">
        <f>IF(S279="","",IF(S279&lt;-9,BW279,BY279))</f>
        <v/>
      </c>
      <c r="CC279" s="1302" t="str">
        <f>IF(O279="","",SUM(T279:X280))</f>
        <v/>
      </c>
      <c r="CD279" s="1304" t="str">
        <f>IF(CC279="","","-")</f>
        <v/>
      </c>
      <c r="CE279" s="1306" t="str">
        <f>IF(O279="","",SUM(Y279:AC280))</f>
        <v/>
      </c>
      <c r="CP279" s="32"/>
      <c r="CQ279" s="32"/>
    </row>
    <row r="280" spans="1:95" s="31" customFormat="1" ht="15" customHeight="1" x14ac:dyDescent="0.2">
      <c r="A280" s="43"/>
      <c r="B280" s="44"/>
      <c r="C280" s="1251"/>
      <c r="D280" s="46" t="str">
        <f>IF(A280="","",VLOOKUP(A280,СписокКМ!D:I,2,FALSE))</f>
        <v/>
      </c>
      <c r="E280" s="47"/>
      <c r="F280" s="48" t="str">
        <f>IF(B280="","",VLOOKUP(B280,СписокКМ!D:I,2,FALSE))</f>
        <v/>
      </c>
      <c r="G280" s="49"/>
      <c r="H280" s="41"/>
      <c r="I280" s="1253"/>
      <c r="J280" s="1253"/>
      <c r="K280" s="1253"/>
      <c r="L280" s="1253"/>
      <c r="M280" s="1253"/>
      <c r="N280" s="42"/>
      <c r="O280" s="1245"/>
      <c r="P280" s="1245"/>
      <c r="Q280" s="1245"/>
      <c r="R280" s="1245"/>
      <c r="S280" s="1247"/>
      <c r="T280" s="1249"/>
      <c r="U280" s="1285"/>
      <c r="V280" s="1285"/>
      <c r="W280" s="1285"/>
      <c r="X280" s="1285"/>
      <c r="Y280" s="1279"/>
      <c r="Z280" s="1279"/>
      <c r="AA280" s="1279"/>
      <c r="AB280" s="1279"/>
      <c r="AC280" s="1279"/>
      <c r="AD280" s="1281"/>
      <c r="AE280" s="1281"/>
      <c r="AF280" s="1283"/>
      <c r="AG280" s="1273"/>
      <c r="AH280" s="1275"/>
      <c r="AI280" s="1277"/>
      <c r="AJ280" s="1277"/>
      <c r="AK280" s="1277"/>
      <c r="AL280" s="1277"/>
      <c r="AM280" s="1299"/>
      <c r="AN280" s="1299"/>
      <c r="AO280" s="1299"/>
      <c r="AP280" s="1299"/>
      <c r="AQ280" s="1299"/>
      <c r="AR280" s="1301"/>
      <c r="AS280" s="1293"/>
      <c r="AT280" s="1295"/>
      <c r="AU280" s="1287"/>
      <c r="AV280" s="1287"/>
      <c r="AW280" s="1287"/>
      <c r="AX280" s="1297"/>
      <c r="AY280" s="1289"/>
      <c r="AZ280" s="1291"/>
      <c r="BA280" s="1287"/>
      <c r="BB280" s="1287"/>
      <c r="BC280" s="1287"/>
      <c r="BD280" s="1287"/>
      <c r="BE280" s="1297"/>
      <c r="BF280" s="1289"/>
      <c r="BG280" s="1291"/>
      <c r="BH280" s="1287"/>
      <c r="BI280" s="1287"/>
      <c r="BJ280" s="1287"/>
      <c r="BK280" s="1287"/>
      <c r="BL280" s="1297"/>
      <c r="BM280" s="1289"/>
      <c r="BN280" s="1291"/>
      <c r="BO280" s="1287"/>
      <c r="BP280" s="1287"/>
      <c r="BQ280" s="1287"/>
      <c r="BR280" s="1287"/>
      <c r="BS280" s="1297"/>
      <c r="BT280" s="1289"/>
      <c r="BU280" s="1291"/>
      <c r="BV280" s="1287"/>
      <c r="BW280" s="1287"/>
      <c r="BX280" s="1287"/>
      <c r="BY280" s="1287"/>
      <c r="BZ280" s="1297"/>
      <c r="CA280" s="1289"/>
      <c r="CB280" s="1291"/>
      <c r="CC280" s="1303"/>
      <c r="CD280" s="1305"/>
      <c r="CE280" s="1307"/>
      <c r="CP280" s="32"/>
      <c r="CQ280" s="32"/>
    </row>
    <row r="281" spans="1:95" s="31" customFormat="1" ht="15" customHeight="1" x14ac:dyDescent="0.2">
      <c r="A281" s="99" t="str">
        <f>IF(A277="","",A277)</f>
        <v/>
      </c>
      <c r="B281" s="99" t="str">
        <f>IF(B277="","",B278)</f>
        <v/>
      </c>
      <c r="C281" s="75">
        <v>4</v>
      </c>
      <c r="D281" s="100" t="str">
        <f>IF(A281="","",VLOOKUP(A281,СписокКМ!D:I,2,FALSE))</f>
        <v/>
      </c>
      <c r="E281" s="101"/>
      <c r="F281" s="77" t="str">
        <f>IF(B281="","",VLOOKUP(B281,СписокКМ!D:I,2,FALSE))</f>
        <v/>
      </c>
      <c r="G281" s="102"/>
      <c r="H281" s="41"/>
      <c r="I281" s="581"/>
      <c r="J281" s="581"/>
      <c r="K281" s="581"/>
      <c r="L281" s="581"/>
      <c r="M281" s="581"/>
      <c r="N281" s="42"/>
      <c r="O281" s="79" t="str">
        <f>IF(I281="","",IF(I281="0",1000,IF(I281="-0",-1000,I281*1)))</f>
        <v/>
      </c>
      <c r="P281" s="79" t="str">
        <f t="shared" ref="P281:S282" si="180">IF(J281="","",IF(J281="0",1000,IF(J281="-0",-1000,J281*1)))</f>
        <v/>
      </c>
      <c r="Q281" s="79" t="str">
        <f t="shared" si="180"/>
        <v/>
      </c>
      <c r="R281" s="79" t="str">
        <f t="shared" si="180"/>
        <v/>
      </c>
      <c r="S281" s="80" t="str">
        <f t="shared" si="180"/>
        <v/>
      </c>
      <c r="T281" s="579" t="str">
        <f t="shared" ref="T281:X282" si="181">IF(O281="","",IF(O281&gt;0,1,0))</f>
        <v/>
      </c>
      <c r="U281" s="588" t="str">
        <f t="shared" si="181"/>
        <v/>
      </c>
      <c r="V281" s="588" t="str">
        <f t="shared" si="181"/>
        <v/>
      </c>
      <c r="W281" s="588" t="str">
        <f t="shared" si="181"/>
        <v/>
      </c>
      <c r="X281" s="588" t="str">
        <f t="shared" si="181"/>
        <v/>
      </c>
      <c r="Y281" s="585" t="str">
        <f t="shared" ref="Y281:AC282" si="182">IF(O281="","",IF(O281&lt;0,1,0))</f>
        <v/>
      </c>
      <c r="Z281" s="585" t="str">
        <f t="shared" si="182"/>
        <v/>
      </c>
      <c r="AA281" s="585" t="str">
        <f t="shared" si="182"/>
        <v/>
      </c>
      <c r="AB281" s="585" t="str">
        <f t="shared" si="182"/>
        <v/>
      </c>
      <c r="AC281" s="585" t="str">
        <f t="shared" si="182"/>
        <v/>
      </c>
      <c r="AD281" s="586" t="str">
        <f>IF(CC281="","",IF(CC281&gt;CE281,1,-1))</f>
        <v/>
      </c>
      <c r="AE281" s="586" t="str">
        <f>IF(CC281="","",IF(CC281&lt;CE281,1,-1))</f>
        <v/>
      </c>
      <c r="AF281" s="587">
        <f>IF(CC281&gt;CE281,1,0)</f>
        <v>0</v>
      </c>
      <c r="AG281" s="583">
        <f>IF(CE281&gt;CC281,1,0)</f>
        <v>0</v>
      </c>
      <c r="AH281" s="81" t="str">
        <f>IF(O281="","",AX281*1)</f>
        <v/>
      </c>
      <c r="AI281" s="584" t="str">
        <f>IF(P281="","",BE281*1)</f>
        <v/>
      </c>
      <c r="AJ281" s="584" t="str">
        <f>IF(Q281="","",BL281*1)</f>
        <v/>
      </c>
      <c r="AK281" s="584" t="str">
        <f>IF(R281="","",BS281*1)</f>
        <v/>
      </c>
      <c r="AL281" s="584" t="str">
        <f>IF(S281="","",BZ281*1)</f>
        <v/>
      </c>
      <c r="AM281" s="594" t="str">
        <f>IF(O281="","",AZ281*1)</f>
        <v/>
      </c>
      <c r="AN281" s="594" t="str">
        <f>IF(P281="","",BG281*1)</f>
        <v/>
      </c>
      <c r="AO281" s="594" t="str">
        <f>IF(Q281="","",BN281*1)</f>
        <v/>
      </c>
      <c r="AP281" s="594" t="str">
        <f>IF(R281="","",BU281*1)</f>
        <v/>
      </c>
      <c r="AQ281" s="594" t="str">
        <f>IF(S281="","",CB281*1)</f>
        <v/>
      </c>
      <c r="AR281" s="595">
        <f>SUM(AH281:AL281)</f>
        <v>0</v>
      </c>
      <c r="AS281" s="592">
        <f>SUM(AM281:AQ281)</f>
        <v>0</v>
      </c>
      <c r="AT281" s="111">
        <f>IF(O281=1000,11,IF(O281=-1000,0,IF(O281&gt;0,11,IF(O281&lt;0,(-O281),"0"))))</f>
        <v>11</v>
      </c>
      <c r="AU281" s="589" t="str">
        <f>IF(O281=1000,0,IF(O281=-1000,11,IF(O281&lt;-9,-(O281-2),IF(O281&gt;0,(O281),"0"))))</f>
        <v/>
      </c>
      <c r="AV281" s="111" t="e">
        <f>IF(O281=1000,11,IF(O281=-1000,0,IF(O281&gt;9,(O281+2),IF(O281&lt;0,(-O281),"0"))))</f>
        <v>#VALUE!</v>
      </c>
      <c r="AW281" s="589" t="str">
        <f>IF(O281=1000,0,IF(O281=-1000,11,IF(O281&lt;0,11,IF(O281&gt;0,(O281),"0"))))</f>
        <v/>
      </c>
      <c r="AX281" s="593" t="str">
        <f>IF(O281="","",IF(O281&gt;9,AV281,AT281))</f>
        <v/>
      </c>
      <c r="AY281" s="590" t="str">
        <f>IF(O281="","","-")</f>
        <v/>
      </c>
      <c r="AZ281" s="591" t="str">
        <f>IF(O281="","",IF(O281&lt;-9,AU281,AW281))</f>
        <v/>
      </c>
      <c r="BA281" s="111" t="e">
        <f>IF(P281=1000,11,IF(P281=-1000,0,IF(P281&gt;9,(P281+2),IF(P281&lt;0,(-P281),"0"))))</f>
        <v>#VALUE!</v>
      </c>
      <c r="BB281" s="589" t="str">
        <f>IF(P281=1000,0,IF(P281=-1000,11,IF(P281&lt;-9,-(P281-2),IF(P281&gt;0,(P281),"0"))))</f>
        <v/>
      </c>
      <c r="BC281" s="589">
        <f>IF(P281=1000,11,IF(P281=-1000,0,IF(P281&gt;0,11,IF(P281&lt;0,(-P281),"0"))))</f>
        <v>11</v>
      </c>
      <c r="BD281" s="589" t="str">
        <f>IF(P281=1000,0,IF(P281=-1000,11,IF(P281&lt;0,11,IF(P281&gt;0,(P281),"0"))))</f>
        <v/>
      </c>
      <c r="BE281" s="593" t="str">
        <f>IF(P281="","",IF(P281&gt;9,BA281,BC281))</f>
        <v/>
      </c>
      <c r="BF281" s="590" t="str">
        <f>IF(P281="","","-")</f>
        <v/>
      </c>
      <c r="BG281" s="591" t="str">
        <f>IF(P281="","",IF(P281&lt;-9,BB281,BD281))</f>
        <v/>
      </c>
      <c r="BH281" s="111" t="e">
        <f>IF(Q281=1000,11,IF(Q281=-1000,0,IF(Q281&gt;9,(Q281+2),IF(Q281&lt;0,(-Q281),"0"))))</f>
        <v>#VALUE!</v>
      </c>
      <c r="BI281" s="589" t="str">
        <f>IF(Q281=1000,0,IF(Q281=-1000,11,IF(Q281&lt;-9,-(Q281-2),IF(Q281&gt;0,(Q281),"0"))))</f>
        <v/>
      </c>
      <c r="BJ281" s="589">
        <f>IF(Q281=1000,11,IF(Q281=-1000,0,IF(Q281&gt;0,11,IF(Q281&lt;0,(-Q281),"0"))))</f>
        <v>11</v>
      </c>
      <c r="BK281" s="589" t="str">
        <f>IF(Q281=1000,0,IF(Q281=-1000,11,IF(Q281&lt;0,11,IF(Q281&gt;0,(Q281),"0"))))</f>
        <v/>
      </c>
      <c r="BL281" s="593" t="str">
        <f>IF(Q281="","",IF(Q281&gt;9,BH281,BJ281))</f>
        <v/>
      </c>
      <c r="BM281" s="590" t="str">
        <f>IF(Q281="","","-")</f>
        <v/>
      </c>
      <c r="BN281" s="591" t="str">
        <f>IF(Q281="","",IF(Q281&lt;-9,BI281,BK281))</f>
        <v/>
      </c>
      <c r="BO281" s="589" t="e">
        <f>IF(R281=1000,11,IF(R281=-1000,0,IF(R281&gt;9,(R281+2),IF(R281&lt;0,(-R281),"0"))))</f>
        <v>#VALUE!</v>
      </c>
      <c r="BP281" s="589" t="str">
        <f>IF(R281=1000,0,IF(R281=-1000,11,IF(R281&lt;-9,-(R281-2),IF(R281&gt;0,(R281),"0"))))</f>
        <v/>
      </c>
      <c r="BQ281" s="589">
        <f>IF(R281=1000,11,IF(R281=-1000,0,IF(R281&gt;0,11,IF(R281&lt;0,(-R281),"0"))))</f>
        <v>11</v>
      </c>
      <c r="BR281" s="589" t="str">
        <f>IF(R281=1000,0,IF(R281=-1000,11,IF(R281&lt;0,11,IF(R281&gt;0,(R281),"0"))))</f>
        <v/>
      </c>
      <c r="BS281" s="593" t="str">
        <f>IF(R281="","",IF(R281&gt;9,BO281,BQ281))</f>
        <v/>
      </c>
      <c r="BT281" s="590" t="str">
        <f>IF(R281="","","-")</f>
        <v/>
      </c>
      <c r="BU281" s="591" t="str">
        <f>IF(R281="","",IF(R281&lt;-9,BP281,BR281))</f>
        <v/>
      </c>
      <c r="BV281" s="589" t="e">
        <f>IF(S281=1000,11,IF(S281=-1000,0,IF(S281&gt;9,(S281+2),IF(S281&lt;0,(-S281),"0"))))</f>
        <v>#VALUE!</v>
      </c>
      <c r="BW281" s="589" t="str">
        <f>IF(S281=1000,0,IF(S281=-1000,11,IF(S281&lt;-9,-(S281-2),IF(S281&gt;0,(S281),"0"))))</f>
        <v/>
      </c>
      <c r="BX281" s="589">
        <f>IF(S281=1000,11,IF(S281=-1000,0,IF(S281&gt;0,11,IF(S281&lt;0,(-S281),"0"))))</f>
        <v>11</v>
      </c>
      <c r="BY281" s="113" t="str">
        <f>IF(S281=1000,0,IF(S281=-1000,11,IF(S281&lt;0,11,IF(S281&gt;0,(S281),"0"))))</f>
        <v/>
      </c>
      <c r="BZ281" s="593" t="str">
        <f>IF(S281="","",IF(S281&gt;9,BV281,BX281))</f>
        <v/>
      </c>
      <c r="CA281" s="590" t="str">
        <f>IF(S281="","","-")</f>
        <v/>
      </c>
      <c r="CB281" s="591" t="str">
        <f>IF(S281="","",IF(S281&lt;-9,BW281,BY281))</f>
        <v/>
      </c>
      <c r="CC281" s="596" t="str">
        <f>IF(O281="","",SUM(T281:X281))</f>
        <v/>
      </c>
      <c r="CD281" s="582" t="str">
        <f>IF(CC281="","","-")</f>
        <v/>
      </c>
      <c r="CE281" s="597" t="str">
        <f>IF(O281="","",SUM(Y281:AC281))</f>
        <v/>
      </c>
      <c r="CP281" s="32"/>
      <c r="CQ281" s="32"/>
    </row>
    <row r="282" spans="1:95" s="31" customFormat="1" ht="15" customHeight="1" thickBot="1" x14ac:dyDescent="0.25">
      <c r="A282" s="99" t="str">
        <f>IF(A277="","",A278)</f>
        <v/>
      </c>
      <c r="B282" s="99" t="str">
        <f>IF(B277="","",B277)</f>
        <v/>
      </c>
      <c r="C282" s="114">
        <v>5</v>
      </c>
      <c r="D282" s="115" t="str">
        <f>IF(A282="","",VLOOKUP(A282,СписокКМ!D:I,2,FALSE))</f>
        <v/>
      </c>
      <c r="E282" s="116"/>
      <c r="F282" s="117" t="str">
        <f>IF(B282="","",VLOOKUP(B282,СписокКМ!D:I,2,FALSE))</f>
        <v/>
      </c>
      <c r="G282" s="118"/>
      <c r="H282" s="119"/>
      <c r="I282" s="120"/>
      <c r="J282" s="120"/>
      <c r="K282" s="120"/>
      <c r="L282" s="121"/>
      <c r="M282" s="121"/>
      <c r="N282" s="122"/>
      <c r="O282" s="123" t="str">
        <f>IF(I282="","",IF(I282="0",1000,IF(I282="-0",-1000,I282*1)))</f>
        <v/>
      </c>
      <c r="P282" s="123" t="str">
        <f t="shared" si="180"/>
        <v/>
      </c>
      <c r="Q282" s="123" t="str">
        <f t="shared" si="180"/>
        <v/>
      </c>
      <c r="R282" s="123" t="str">
        <f t="shared" si="180"/>
        <v/>
      </c>
      <c r="S282" s="124" t="str">
        <f t="shared" si="180"/>
        <v/>
      </c>
      <c r="T282" s="125" t="str">
        <f t="shared" si="181"/>
        <v/>
      </c>
      <c r="U282" s="126" t="str">
        <f t="shared" si="181"/>
        <v/>
      </c>
      <c r="V282" s="126" t="str">
        <f t="shared" si="181"/>
        <v/>
      </c>
      <c r="W282" s="126" t="str">
        <f t="shared" si="181"/>
        <v/>
      </c>
      <c r="X282" s="126" t="str">
        <f t="shared" si="181"/>
        <v/>
      </c>
      <c r="Y282" s="127" t="str">
        <f t="shared" si="182"/>
        <v/>
      </c>
      <c r="Z282" s="127" t="str">
        <f t="shared" si="182"/>
        <v/>
      </c>
      <c r="AA282" s="127" t="str">
        <f t="shared" si="182"/>
        <v/>
      </c>
      <c r="AB282" s="127" t="str">
        <f t="shared" si="182"/>
        <v/>
      </c>
      <c r="AC282" s="127" t="str">
        <f t="shared" si="182"/>
        <v/>
      </c>
      <c r="AD282" s="128" t="str">
        <f>IF(CC282="","",IF(CC282&gt;CE282,1,-1))</f>
        <v/>
      </c>
      <c r="AE282" s="128" t="str">
        <f>IF(CC282="","",IF(CC282&lt;CE282,1,-1))</f>
        <v/>
      </c>
      <c r="AF282" s="129">
        <f>IF(CC282&gt;CE282,1,0)</f>
        <v>0</v>
      </c>
      <c r="AG282" s="130">
        <f>IF(CE282&gt;CC282,1,0)</f>
        <v>0</v>
      </c>
      <c r="AH282" s="131" t="str">
        <f>IF(O282="","",AX282*1)</f>
        <v/>
      </c>
      <c r="AI282" s="132" t="str">
        <f>IF(P282="","",BE282*1)</f>
        <v/>
      </c>
      <c r="AJ282" s="132" t="str">
        <f>IF(Q282="","",BL282*1)</f>
        <v/>
      </c>
      <c r="AK282" s="132" t="str">
        <f>IF(R282="","",BS282*1)</f>
        <v/>
      </c>
      <c r="AL282" s="132" t="str">
        <f>IF(S282="","",BZ282*1)</f>
        <v/>
      </c>
      <c r="AM282" s="133" t="str">
        <f>IF(O282="","",AZ282*1)</f>
        <v/>
      </c>
      <c r="AN282" s="133" t="str">
        <f>IF(P282="","",BG282*1)</f>
        <v/>
      </c>
      <c r="AO282" s="133" t="str">
        <f>IF(Q282="","",BN282*1)</f>
        <v/>
      </c>
      <c r="AP282" s="133" t="str">
        <f>IF(R282="","",BU282*1)</f>
        <v/>
      </c>
      <c r="AQ282" s="133" t="str">
        <f>IF(S282="","",CB282*1)</f>
        <v/>
      </c>
      <c r="AR282" s="134">
        <f>SUM(AH282:AL282)</f>
        <v>0</v>
      </c>
      <c r="AS282" s="135">
        <f>SUM(AM282:AQ282)</f>
        <v>0</v>
      </c>
      <c r="AT282" s="136">
        <f>IF(O282=1000,11,IF(O282=-1000,0,IF(O282&gt;0,11,IF(O282&lt;0,(-O282),"0"))))</f>
        <v>11</v>
      </c>
      <c r="AU282" s="137" t="str">
        <f>IF(O282=1000,0,IF(O282=-1000,11,IF(O282&lt;-9,-(O282-2),IF(O282&gt;0,(O282),"0"))))</f>
        <v/>
      </c>
      <c r="AV282" s="136" t="e">
        <f>IF(O282=1000,11,IF(O282=-1000,0,IF(O282&gt;9,(O282+2),IF(O282&lt;0,(-O282),"0"))))</f>
        <v>#VALUE!</v>
      </c>
      <c r="AW282" s="137" t="str">
        <f>IF(O282=1000,0,IF(O282=-1000,11,IF(O282&lt;0,11,IF(O282&gt;0,(O282),"0"))))</f>
        <v/>
      </c>
      <c r="AX282" s="138" t="str">
        <f>IF(O282="","",IF(O282&gt;9,AV282,AT282))</f>
        <v/>
      </c>
      <c r="AY282" s="139" t="str">
        <f>IF(O282="","","-")</f>
        <v/>
      </c>
      <c r="AZ282" s="140" t="str">
        <f>IF(O282="","",IF(O282&lt;-9,AU282,AW282))</f>
        <v/>
      </c>
      <c r="BA282" s="136" t="e">
        <f>IF(P282=1000,11,IF(P282=-1000,0,IF(P282&gt;9,(P282+2),IF(P282&lt;0,(-P282),"0"))))</f>
        <v>#VALUE!</v>
      </c>
      <c r="BB282" s="137" t="str">
        <f>IF(P282=1000,0,IF(P282=-1000,11,IF(P282&lt;-9,-(P282-2),IF(P282&gt;0,(P282),"0"))))</f>
        <v/>
      </c>
      <c r="BC282" s="137">
        <f>IF(P282=1000,11,IF(P282=-1000,0,IF(P282&gt;0,11,IF(P282&lt;0,(-P282),"0"))))</f>
        <v>11</v>
      </c>
      <c r="BD282" s="137" t="str">
        <f>IF(P282=1000,0,IF(P282=-1000,11,IF(P282&lt;0,11,IF(P282&gt;0,(P282),"0"))))</f>
        <v/>
      </c>
      <c r="BE282" s="138" t="str">
        <f>IF(P282="","",IF(P282&gt;9,BA282,BC282))</f>
        <v/>
      </c>
      <c r="BF282" s="139" t="str">
        <f>IF(P282="","","-")</f>
        <v/>
      </c>
      <c r="BG282" s="140" t="str">
        <f>IF(P282="","",IF(P282&lt;-9,BB282,BD282))</f>
        <v/>
      </c>
      <c r="BH282" s="136" t="e">
        <f>IF(Q282=1000,11,IF(Q282=-1000,0,IF(Q282&gt;9,(Q282+2),IF(Q282&lt;0,(-Q282),"0"))))</f>
        <v>#VALUE!</v>
      </c>
      <c r="BI282" s="137" t="str">
        <f>IF(Q282=1000,0,IF(Q282=-1000,11,IF(Q282&lt;-9,-(Q282-2),IF(Q282&gt;0,(Q282),"0"))))</f>
        <v/>
      </c>
      <c r="BJ282" s="137">
        <f>IF(Q282=1000,11,IF(Q282=-1000,0,IF(Q282&gt;0,11,IF(Q282&lt;0,(-Q282),"0"))))</f>
        <v>11</v>
      </c>
      <c r="BK282" s="137" t="str">
        <f>IF(Q282=1000,0,IF(Q282=-1000,11,IF(Q282&lt;0,11,IF(Q282&gt;0,(Q282),"0"))))</f>
        <v/>
      </c>
      <c r="BL282" s="138" t="str">
        <f>IF(Q282="","",IF(Q282&gt;9,BH282,BJ282))</f>
        <v/>
      </c>
      <c r="BM282" s="139" t="str">
        <f>IF(Q282="","","-")</f>
        <v/>
      </c>
      <c r="BN282" s="140" t="str">
        <f>IF(Q282="","",IF(Q282&lt;-9,BI282,BK282))</f>
        <v/>
      </c>
      <c r="BO282" s="137" t="e">
        <f>IF(R282=1000,11,IF(R282=-1000,0,IF(R282&gt;9,(R282+2),IF(R282&lt;0,(-R282),"0"))))</f>
        <v>#VALUE!</v>
      </c>
      <c r="BP282" s="137" t="str">
        <f>IF(R282=1000,0,IF(R282=-1000,11,IF(R282&lt;-9,-(R282-2),IF(R282&gt;0,(R282),"0"))))</f>
        <v/>
      </c>
      <c r="BQ282" s="137">
        <f>IF(R282=1000,11,IF(R282=-1000,0,IF(R282&gt;0,11,IF(R282&lt;0,(-R282),"0"))))</f>
        <v>11</v>
      </c>
      <c r="BR282" s="137" t="str">
        <f>IF(R282=1000,0,IF(R282=-1000,11,IF(R282&lt;0,11,IF(R282&gt;0,(R282),"0"))))</f>
        <v/>
      </c>
      <c r="BS282" s="138" t="str">
        <f>IF(R282="","",IF(R282&gt;9,BO282,BQ282))</f>
        <v/>
      </c>
      <c r="BT282" s="139" t="str">
        <f>IF(R282="","","-")</f>
        <v/>
      </c>
      <c r="BU282" s="140" t="str">
        <f>IF(R282="","",IF(R282&lt;-9,BP282,BR282))</f>
        <v/>
      </c>
      <c r="BV282" s="137" t="e">
        <f>IF(S282=1000,11,IF(S282=-1000,0,IF(S282&gt;9,(S282+2),IF(S282&lt;0,(-S282),"0"))))</f>
        <v>#VALUE!</v>
      </c>
      <c r="BW282" s="137" t="str">
        <f>IF(S282=1000,0,IF(S282=-1000,11,IF(S282&lt;-9,-(S282-2),IF(S282&gt;0,(S282),"0"))))</f>
        <v/>
      </c>
      <c r="BX282" s="137">
        <f>IF(S282=1000,11,IF(S282=-1000,0,IF(S282&gt;0,11,IF(S282&lt;0,(-S282),"0"))))</f>
        <v>11</v>
      </c>
      <c r="BY282" s="141" t="str">
        <f>IF(S282=1000,0,IF(S282=-1000,11,IF(S282&lt;0,11,IF(S282&gt;0,(S282),"0"))))</f>
        <v/>
      </c>
      <c r="BZ282" s="138" t="str">
        <f>IF(S282="","",IF(S282&gt;9,BV282,BX282))</f>
        <v/>
      </c>
      <c r="CA282" s="139" t="str">
        <f>IF(S282="","","-")</f>
        <v/>
      </c>
      <c r="CB282" s="140" t="str">
        <f>IF(S282="","",IF(S282&lt;-9,BW282,BY282))</f>
        <v/>
      </c>
      <c r="CC282" s="142" t="str">
        <f>IF(O282="","",SUM(T282:X282))</f>
        <v/>
      </c>
      <c r="CD282" s="143" t="str">
        <f>IF(CC282="","","-")</f>
        <v/>
      </c>
      <c r="CE282" s="144" t="str">
        <f>IF(O282="","",SUM(Y282:AC282))</f>
        <v/>
      </c>
      <c r="CP282" s="32"/>
      <c r="CQ282" s="32"/>
    </row>
    <row r="283" spans="1:95" s="31" customFormat="1" ht="15" customHeight="1" thickBot="1" x14ac:dyDescent="0.25">
      <c r="A283" s="145"/>
      <c r="B283" s="145"/>
      <c r="C283" s="145"/>
      <c r="D283" s="146"/>
      <c r="E283" s="147"/>
      <c r="F283" s="148"/>
      <c r="G283" s="149"/>
      <c r="H283" s="150"/>
      <c r="I283" s="151"/>
      <c r="J283" s="151"/>
      <c r="K283" s="151"/>
      <c r="L283" s="151"/>
      <c r="M283" s="151"/>
      <c r="N283" s="150"/>
      <c r="O283" s="152"/>
      <c r="P283" s="152"/>
      <c r="Q283" s="152"/>
      <c r="R283" s="152"/>
      <c r="S283" s="152"/>
      <c r="T283" s="153"/>
      <c r="U283" s="153"/>
      <c r="V283" s="153"/>
      <c r="W283" s="153"/>
      <c r="X283" s="153"/>
      <c r="Y283" s="154"/>
      <c r="Z283" s="154"/>
      <c r="AA283" s="154"/>
      <c r="AB283" s="154"/>
      <c r="AC283" s="154"/>
      <c r="AD283" s="155"/>
      <c r="AE283" s="155"/>
      <c r="AF283" s="156"/>
      <c r="AG283" s="156"/>
      <c r="AH283" s="157"/>
      <c r="AI283" s="157"/>
      <c r="AJ283" s="157"/>
      <c r="AK283" s="157"/>
      <c r="AL283" s="157"/>
      <c r="AM283" s="158"/>
      <c r="AN283" s="158"/>
      <c r="AO283" s="158"/>
      <c r="AP283" s="158"/>
      <c r="AQ283" s="158"/>
      <c r="AR283" s="159"/>
      <c r="AS283" s="159"/>
      <c r="AT283" s="160"/>
      <c r="AU283" s="160"/>
      <c r="AV283" s="160"/>
      <c r="AW283" s="160"/>
      <c r="AX283" s="161"/>
      <c r="AY283" s="161"/>
      <c r="AZ283" s="161"/>
      <c r="BA283" s="160"/>
      <c r="BB283" s="160"/>
      <c r="BC283" s="160"/>
      <c r="BD283" s="160"/>
      <c r="BE283" s="161"/>
      <c r="BF283" s="161"/>
      <c r="BG283" s="161"/>
      <c r="BH283" s="160"/>
      <c r="BI283" s="160"/>
      <c r="BJ283" s="160"/>
      <c r="BK283" s="160"/>
      <c r="BL283" s="161"/>
      <c r="BM283" s="161"/>
      <c r="BN283" s="161"/>
      <c r="BO283" s="160"/>
      <c r="BP283" s="160"/>
      <c r="BQ283" s="160"/>
      <c r="BR283" s="160"/>
      <c r="BS283" s="161"/>
      <c r="BT283" s="161"/>
      <c r="BU283" s="161"/>
      <c r="BV283" s="160"/>
      <c r="BW283" s="160"/>
      <c r="BX283" s="160"/>
      <c r="BY283" s="160"/>
      <c r="BZ283" s="161"/>
      <c r="CA283" s="161"/>
      <c r="CB283" s="161"/>
      <c r="CC283" s="162"/>
      <c r="CD283" s="163"/>
      <c r="CE283" s="164"/>
      <c r="CP283" s="32"/>
      <c r="CQ283" s="32"/>
    </row>
    <row r="284" spans="1:95" s="31" customFormat="1" ht="31.5" customHeight="1" thickBot="1" x14ac:dyDescent="0.25">
      <c r="A284" s="34"/>
      <c r="B284" s="35"/>
      <c r="C284" s="1225">
        <f>1+C275</f>
        <v>32</v>
      </c>
      <c r="D284" s="1227" t="str">
        <f>IF(A284="","",VLOOKUP(A284,СписокКМ!$A$186:$D$248,3,FALSE))</f>
        <v/>
      </c>
      <c r="E284" s="1228" t="str">
        <f>IF(B284="","",VLOOKUP(B284,СписокКМ!E:J,2,FALSE))</f>
        <v/>
      </c>
      <c r="F284" s="1231" t="str">
        <f>IF(B284="","",VLOOKUP(B284,СписокКМ!$A$186:$D$248,3,FALSE))</f>
        <v/>
      </c>
      <c r="G284" s="1232" t="str">
        <f>IF(D284="","",VLOOKUP(D284,СписокКМ!G:L,2,FALSE))</f>
        <v/>
      </c>
      <c r="H284" s="36"/>
      <c r="I284" s="1235" t="s">
        <v>7</v>
      </c>
      <c r="J284" s="1235"/>
      <c r="K284" s="1235"/>
      <c r="L284" s="1235"/>
      <c r="M284" s="1235"/>
      <c r="N284" s="37"/>
      <c r="O284" s="1237"/>
      <c r="P284" s="1238"/>
      <c r="Q284" s="1238"/>
      <c r="R284" s="1238"/>
      <c r="S284" s="1238"/>
      <c r="T284" s="38" t="str">
        <f>IF(A284="","",VLOOKUP(A284,'[60]Протокол команд'!A:K,8,FALSE))</f>
        <v/>
      </c>
      <c r="U284" s="39" t="e">
        <f>T284*5-4</f>
        <v>#VALUE!</v>
      </c>
      <c r="V284" s="39" t="e">
        <f>T284*5</f>
        <v>#VALUE!</v>
      </c>
      <c r="W284" s="39" t="e">
        <f>CONCATENATE(U284,"-",V284)</f>
        <v>#VALUE!</v>
      </c>
      <c r="X284" s="39" t="str">
        <f>IF(A284="","",VLOOKUP(A284,'[60]Протокол команд'!A:K,10,FALSE))</f>
        <v/>
      </c>
      <c r="Y284" s="39" t="e">
        <f>X284*5-4</f>
        <v>#VALUE!</v>
      </c>
      <c r="Z284" s="39" t="e">
        <f>X284*5</f>
        <v>#VALUE!</v>
      </c>
      <c r="AA284" s="39" t="e">
        <f>CONCATENATE(Y284,"-",Z284)</f>
        <v>#VALUE!</v>
      </c>
      <c r="AB284" s="1241" t="str">
        <f>IF(O286="","",SUM(AF286:AF291))</f>
        <v/>
      </c>
      <c r="AC284" s="1242"/>
      <c r="AD284" s="1243"/>
      <c r="AE284" s="1242" t="str">
        <f>IF(O286="","",SUM(AG286:AG291))</f>
        <v/>
      </c>
      <c r="AF284" s="1242"/>
      <c r="AG284" s="1264"/>
      <c r="AH284" s="1241">
        <f>SUM(CC286:CC291)</f>
        <v>0</v>
      </c>
      <c r="AI284" s="1242"/>
      <c r="AJ284" s="1243"/>
      <c r="AK284" s="1242">
        <f>SUM(CE286:CE291)</f>
        <v>0</v>
      </c>
      <c r="AL284" s="1242"/>
      <c r="AM284" s="1264"/>
      <c r="AN284" s="1265">
        <f>SUM(AR286:AR291)</f>
        <v>0</v>
      </c>
      <c r="AO284" s="1266"/>
      <c r="AP284" s="1267"/>
      <c r="AQ284" s="1266">
        <f>SUM(AS286:AS291)</f>
        <v>0</v>
      </c>
      <c r="AR284" s="1266"/>
      <c r="AS284" s="1268"/>
      <c r="AT284" s="1314" t="str">
        <f>IF(A284="","",VLOOKUP(A284,'[60]Протокол команд'!A:Z,14,FALSE))</f>
        <v/>
      </c>
      <c r="AU284" s="1315"/>
      <c r="AV284" s="1315"/>
      <c r="AW284" s="1315"/>
      <c r="AX284" s="1315"/>
      <c r="AY284" s="1315"/>
      <c r="AZ284" s="1315"/>
      <c r="BA284" s="1315"/>
      <c r="BB284" s="1315"/>
      <c r="BC284" s="1315"/>
      <c r="BD284" s="1315"/>
      <c r="BE284" s="1315"/>
      <c r="BF284" s="1315"/>
      <c r="BG284" s="1315"/>
      <c r="BH284" s="1315"/>
      <c r="BI284" s="1315"/>
      <c r="BJ284" s="1315"/>
      <c r="BK284" s="1315"/>
      <c r="BL284" s="1315"/>
      <c r="BM284" s="1315"/>
      <c r="BN284" s="1315"/>
      <c r="BO284" s="1315"/>
      <c r="BP284" s="1315"/>
      <c r="BQ284" s="1315"/>
      <c r="BR284" s="1315"/>
      <c r="BS284" s="1315"/>
      <c r="BT284" s="1315"/>
      <c r="BU284" s="1315"/>
      <c r="BV284" s="1315"/>
      <c r="BW284" s="1315"/>
      <c r="BX284" s="1315"/>
      <c r="BY284" s="1315"/>
      <c r="BZ284" s="1315"/>
      <c r="CA284" s="1315"/>
      <c r="CB284" s="1316"/>
      <c r="CC284" s="1254" t="str">
        <f>IF(O286="","",SUM(AF286:AF291))</f>
        <v/>
      </c>
      <c r="CD284" s="1256" t="str">
        <f>IF(CC284="","","-")</f>
        <v/>
      </c>
      <c r="CE284" s="1258" t="str">
        <f>IF(O286="","",SUM(AG286:AG291))</f>
        <v/>
      </c>
      <c r="CP284" s="32"/>
      <c r="CQ284" s="32"/>
    </row>
    <row r="285" spans="1:95" s="31" customFormat="1" ht="13.5" customHeight="1" x14ac:dyDescent="0.2">
      <c r="A285" s="40"/>
      <c r="B285" s="40"/>
      <c r="C285" s="1226"/>
      <c r="D285" s="1229" t="str">
        <f>IF(A285="","",VLOOKUP(A285,СписокКМ!D:I,2,FALSE))</f>
        <v/>
      </c>
      <c r="E285" s="1230" t="str">
        <f>IF(B285="","",VLOOKUP(B285,СписокКМ!E:J,2,FALSE))</f>
        <v/>
      </c>
      <c r="F285" s="1233" t="str">
        <f>IF(C285="","",VLOOKUP(C285,СписокКМ!F:K,2,FALSE))</f>
        <v/>
      </c>
      <c r="G285" s="1234" t="str">
        <f>IF(D285="","",VLOOKUP(D285,СписокКМ!G:L,2,FALSE))</f>
        <v/>
      </c>
      <c r="H285" s="41"/>
      <c r="I285" s="1236"/>
      <c r="J285" s="1236"/>
      <c r="K285" s="1236"/>
      <c r="L285" s="1236"/>
      <c r="M285" s="1236"/>
      <c r="N285" s="42"/>
      <c r="O285" s="1239"/>
      <c r="P285" s="1240"/>
      <c r="Q285" s="1240"/>
      <c r="R285" s="1240"/>
      <c r="S285" s="1240"/>
      <c r="T285" s="1260" t="s">
        <v>8</v>
      </c>
      <c r="U285" s="1261"/>
      <c r="V285" s="1261"/>
      <c r="W285" s="1261"/>
      <c r="X285" s="1261"/>
      <c r="Y285" s="1261"/>
      <c r="Z285" s="1261"/>
      <c r="AA285" s="1261"/>
      <c r="AB285" s="1261"/>
      <c r="AC285" s="1261"/>
      <c r="AD285" s="1261"/>
      <c r="AE285" s="1261"/>
      <c r="AF285" s="1261"/>
      <c r="AG285" s="1262"/>
      <c r="AH285" s="1261" t="s">
        <v>9</v>
      </c>
      <c r="AI285" s="1261"/>
      <c r="AJ285" s="1261"/>
      <c r="AK285" s="1261"/>
      <c r="AL285" s="1261"/>
      <c r="AM285" s="1261"/>
      <c r="AN285" s="1261"/>
      <c r="AO285" s="1261"/>
      <c r="AP285" s="1261"/>
      <c r="AQ285" s="1261"/>
      <c r="AR285" s="1261"/>
      <c r="AS285" s="1262"/>
      <c r="AT285" s="1263" t="s">
        <v>10</v>
      </c>
      <c r="AU285" s="1263"/>
      <c r="AV285" s="1263"/>
      <c r="AW285" s="1263"/>
      <c r="AX285" s="1263"/>
      <c r="AY285" s="1263"/>
      <c r="AZ285" s="1263"/>
      <c r="BA285" s="1263" t="s">
        <v>11</v>
      </c>
      <c r="BB285" s="1263"/>
      <c r="BC285" s="1263"/>
      <c r="BD285" s="1263"/>
      <c r="BE285" s="1263"/>
      <c r="BF285" s="1263"/>
      <c r="BG285" s="1263"/>
      <c r="BH285" s="1263" t="s">
        <v>12</v>
      </c>
      <c r="BI285" s="1263"/>
      <c r="BJ285" s="1263"/>
      <c r="BK285" s="1263"/>
      <c r="BL285" s="1263"/>
      <c r="BM285" s="1263"/>
      <c r="BN285" s="1263"/>
      <c r="BO285" s="1263" t="s">
        <v>13</v>
      </c>
      <c r="BP285" s="1263"/>
      <c r="BQ285" s="1263"/>
      <c r="BR285" s="1263"/>
      <c r="BS285" s="1263"/>
      <c r="BT285" s="1263"/>
      <c r="BU285" s="1263"/>
      <c r="BV285" s="1263" t="s">
        <v>14</v>
      </c>
      <c r="BW285" s="1263"/>
      <c r="BX285" s="1263"/>
      <c r="BY285" s="1263"/>
      <c r="BZ285" s="1263"/>
      <c r="CA285" s="1263"/>
      <c r="CB285" s="1263"/>
      <c r="CC285" s="1255"/>
      <c r="CD285" s="1257"/>
      <c r="CE285" s="1259"/>
      <c r="CP285" s="32"/>
      <c r="CQ285" s="32"/>
    </row>
    <row r="286" spans="1:95" s="31" customFormat="1" ht="15" customHeight="1" x14ac:dyDescent="0.2">
      <c r="A286" s="43"/>
      <c r="B286" s="44"/>
      <c r="C286" s="580">
        <v>1</v>
      </c>
      <c r="D286" s="46" t="str">
        <f>IF(A286="","",VLOOKUP(A286,СписокКМ!D:I,2,FALSE))</f>
        <v/>
      </c>
      <c r="E286" s="47"/>
      <c r="F286" s="48" t="str">
        <f>IF(B286="","",VLOOKUP(B286,СписокКМ!D:I,2,FALSE))</f>
        <v/>
      </c>
      <c r="G286" s="49"/>
      <c r="H286" s="50"/>
      <c r="I286" s="51"/>
      <c r="J286" s="51"/>
      <c r="K286" s="51"/>
      <c r="L286" s="51"/>
      <c r="M286" s="51"/>
      <c r="N286" s="52"/>
      <c r="O286" s="53" t="str">
        <f>IF(I286="","",IF(I286="0",1000,IF(I286="-0",-1000,I286*1)))</f>
        <v/>
      </c>
      <c r="P286" s="53" t="str">
        <f t="shared" ref="P286:S287" si="183">IF(J286="","",IF(J286="0",1000,IF(J286="-0",-1000,J286*1)))</f>
        <v/>
      </c>
      <c r="Q286" s="53" t="str">
        <f t="shared" si="183"/>
        <v/>
      </c>
      <c r="R286" s="53" t="str">
        <f t="shared" si="183"/>
        <v/>
      </c>
      <c r="S286" s="54" t="str">
        <f t="shared" si="183"/>
        <v/>
      </c>
      <c r="T286" s="55" t="str">
        <f t="shared" ref="T286:X287" si="184">IF(O286="","",IF(O286&gt;0,1,0))</f>
        <v/>
      </c>
      <c r="U286" s="56" t="str">
        <f t="shared" si="184"/>
        <v/>
      </c>
      <c r="V286" s="56" t="str">
        <f t="shared" si="184"/>
        <v/>
      </c>
      <c r="W286" s="56" t="str">
        <f t="shared" si="184"/>
        <v/>
      </c>
      <c r="X286" s="56" t="str">
        <f t="shared" si="184"/>
        <v/>
      </c>
      <c r="Y286" s="57" t="str">
        <f t="shared" ref="Y286:AC287" si="185">IF(O286="","",IF(O286&lt;0,1,0))</f>
        <v/>
      </c>
      <c r="Z286" s="57" t="str">
        <f t="shared" si="185"/>
        <v/>
      </c>
      <c r="AA286" s="57" t="str">
        <f t="shared" si="185"/>
        <v/>
      </c>
      <c r="AB286" s="57" t="str">
        <f t="shared" si="185"/>
        <v/>
      </c>
      <c r="AC286" s="57" t="str">
        <f t="shared" si="185"/>
        <v/>
      </c>
      <c r="AD286" s="58" t="str">
        <f>IF(CC286="","",IF(CC286&gt;CE286,1,-1))</f>
        <v/>
      </c>
      <c r="AE286" s="58" t="str">
        <f>IF(CC286="","",IF(CC286&lt;CE286,1,-1))</f>
        <v/>
      </c>
      <c r="AF286" s="59">
        <f>IF(CC286&gt;CE286,1,0)</f>
        <v>0</v>
      </c>
      <c r="AG286" s="60">
        <f>IF(CE286&gt;CC286,1,0)</f>
        <v>0</v>
      </c>
      <c r="AH286" s="61" t="str">
        <f>IF(O286="","",AX286*1)</f>
        <v/>
      </c>
      <c r="AI286" s="62" t="str">
        <f>IF(P286="","",BE286*1)</f>
        <v/>
      </c>
      <c r="AJ286" s="62" t="str">
        <f>IF(Q286="","",BL286*1)</f>
        <v/>
      </c>
      <c r="AK286" s="62" t="str">
        <f>IF(R286="","",BS286*1)</f>
        <v/>
      </c>
      <c r="AL286" s="62" t="str">
        <f>IF(S286="","",BZ286*1)</f>
        <v/>
      </c>
      <c r="AM286" s="63" t="str">
        <f>IF(O286="","",AZ286*1)</f>
        <v/>
      </c>
      <c r="AN286" s="63" t="str">
        <f>IF(P286="","",BG286*1)</f>
        <v/>
      </c>
      <c r="AO286" s="63" t="str">
        <f>IF(Q286="","",BN286*1)</f>
        <v/>
      </c>
      <c r="AP286" s="63" t="str">
        <f>IF(R286="","",BU286*1)</f>
        <v/>
      </c>
      <c r="AQ286" s="63" t="str">
        <f>IF(S286="","",CB286*1)</f>
        <v/>
      </c>
      <c r="AR286" s="64">
        <f>SUM(AH286:AL286)</f>
        <v>0</v>
      </c>
      <c r="AS286" s="65">
        <f>SUM(AM286:AQ286)</f>
        <v>0</v>
      </c>
      <c r="AT286" s="66">
        <f>IF(O286=1000,11,IF(O286=-1000,0,IF(O286&gt;0,11,IF(O286&lt;0,(-O286),"0"))))</f>
        <v>11</v>
      </c>
      <c r="AU286" s="67" t="str">
        <f>IF(O286=1000,0,IF(O286=-1000,11,IF(O286&lt;-9,-(O286-2),IF(O286&gt;0,(O286),"0"))))</f>
        <v/>
      </c>
      <c r="AV286" s="66" t="e">
        <f>IF(O286=1000,11,IF(O286=-1000,0,IF(O286&lt;9,11,IF(O286&gt;9,(O286+2),"0"))))</f>
        <v>#VALUE!</v>
      </c>
      <c r="AW286" s="67" t="str">
        <f>IF(O286=1000,0,IF(O286=-1000,11,IF(O286&lt;0,11,IF(O286&gt;0,(O286),"0"))))</f>
        <v/>
      </c>
      <c r="AX286" s="68" t="str">
        <f>IF(O286="","",IF(O286&gt;9,AV286,AT286))</f>
        <v/>
      </c>
      <c r="AY286" s="69" t="str">
        <f>IF(O286="","","-")</f>
        <v/>
      </c>
      <c r="AZ286" s="70" t="str">
        <f>IF(O286="","",IF(O286&lt;-9,AU286,AW286))</f>
        <v/>
      </c>
      <c r="BA286" s="66" t="e">
        <f>IF(P286=1000,11,IF(P286=-1000,0,IF(P286&gt;9,(P286+2),IF(P286&lt;0,(-P286),"0"))))</f>
        <v>#VALUE!</v>
      </c>
      <c r="BB286" s="67" t="str">
        <f>IF(P286=1000,0,IF(P286=-1000,11,IF(P286&lt;-9,-(P286-2),IF(P286&gt;0,(P286),"0"))))</f>
        <v/>
      </c>
      <c r="BC286" s="67">
        <f>IF(P286=1000,11,IF(P286=-1000,0,IF(P286&gt;0,11,IF(P286&lt;0,(-P286),"0"))))</f>
        <v>11</v>
      </c>
      <c r="BD286" s="67" t="str">
        <f>IF(P286=1000,0,IF(P286=-1000,11,IF(P286&lt;0,11,IF(P286&gt;0,(P286),"0"))))</f>
        <v/>
      </c>
      <c r="BE286" s="68" t="str">
        <f>IF(P286="","",IF(P286&gt;9,BA286,BC286))</f>
        <v/>
      </c>
      <c r="BF286" s="69" t="str">
        <f>IF(P286="","","-")</f>
        <v/>
      </c>
      <c r="BG286" s="70" t="str">
        <f>IF(P286="","",IF(P286&lt;-9,BB286,BD286))</f>
        <v/>
      </c>
      <c r="BH286" s="66" t="e">
        <f>IF(Q286=1000,11,IF(Q286=-1000,0,IF(Q286&gt;9,(Q286+2),IF(Q286&lt;0,(-Q286),"0"))))</f>
        <v>#VALUE!</v>
      </c>
      <c r="BI286" s="67" t="str">
        <f>IF(Q286=1000,0,IF(Q286=-1000,11,IF(Q286&lt;-9,-(Q286-2),IF(Q286&gt;0,(Q286),"0"))))</f>
        <v/>
      </c>
      <c r="BJ286" s="67">
        <f>IF(Q286=1000,11,IF(Q286=-1000,0,IF(Q286&gt;0,11,IF(Q286&lt;0,(-Q286),"0"))))</f>
        <v>11</v>
      </c>
      <c r="BK286" s="67" t="str">
        <f>IF(Q286=1000,0,IF(Q286=-1000,11,IF(Q286&lt;0,11,IF(Q286&gt;0,(Q286),"0"))))</f>
        <v/>
      </c>
      <c r="BL286" s="68" t="str">
        <f>IF(Q286="","",IF(Q286&gt;9,BH286,BJ286))</f>
        <v/>
      </c>
      <c r="BM286" s="69" t="str">
        <f>IF(Q286="","","-")</f>
        <v/>
      </c>
      <c r="BN286" s="70" t="str">
        <f>IF(Q286="","",IF(Q286&lt;-9,BI286,BK286))</f>
        <v/>
      </c>
      <c r="BO286" s="67" t="e">
        <f>IF(R286=1000,11,IF(R286=-1000,0,IF(R286&gt;9,(R286+2),IF(R286&lt;0,(-R286),"0"))))</f>
        <v>#VALUE!</v>
      </c>
      <c r="BP286" s="67" t="str">
        <f>IF(R286=1000,0,IF(R286=-1000,11,IF(R286&lt;-9,-(R286-2),IF(R286&gt;0,(R286),"0"))))</f>
        <v/>
      </c>
      <c r="BQ286" s="67">
        <f>IF(R286=1000,11,IF(R286=-1000,0,IF(R286&gt;0,11,IF(R286&lt;0,(-R286),"0"))))</f>
        <v>11</v>
      </c>
      <c r="BR286" s="67" t="str">
        <f>IF(R286=1000,0,IF(R286=-1000,11,IF(R286&lt;0,11,IF(R286&gt;0,(R286),"0"))))</f>
        <v/>
      </c>
      <c r="BS286" s="68" t="str">
        <f>IF(R286="","",IF(R286&gt;9,BO286,BQ286))</f>
        <v/>
      </c>
      <c r="BT286" s="69" t="str">
        <f>IF(R286="","","-")</f>
        <v/>
      </c>
      <c r="BU286" s="70" t="str">
        <f>IF(R286="","",IF(R286&lt;-9,BP286,BR286))</f>
        <v/>
      </c>
      <c r="BV286" s="67" t="e">
        <f>IF(S286=1000,11,IF(S286=-1000,0,IF(S286&gt;9,(S286+2),IF(S286&lt;0,(-S286),"0"))))</f>
        <v>#VALUE!</v>
      </c>
      <c r="BW286" s="67" t="str">
        <f>IF(S286=1000,0,IF(S286=-1000,11,IF(S286&lt;-9,-(S286-2),IF(S286&gt;0,(S286),"0"))))</f>
        <v/>
      </c>
      <c r="BX286" s="67">
        <f>IF(S286=1000,11,IF(S286=-1000,0,IF(S286&gt;0,11,IF(S286&lt;0,(-S286),"0"))))</f>
        <v>11</v>
      </c>
      <c r="BY286" s="71" t="str">
        <f>IF(S286=1000,0,IF(S286=-1000,11,IF(S286&lt;0,11,IF(S286&gt;0,(S286),"0"))))</f>
        <v/>
      </c>
      <c r="BZ286" s="68" t="str">
        <f>IF(S286="","",IF(S286&gt;9,BV286,BX286))</f>
        <v/>
      </c>
      <c r="CA286" s="69" t="str">
        <f>IF(S286="","","-")</f>
        <v/>
      </c>
      <c r="CB286" s="70" t="str">
        <f>IF(S286="","",IF(S286&lt;-9,BW286,BY286))</f>
        <v/>
      </c>
      <c r="CC286" s="72" t="str">
        <f>IF(O286="","",SUM(T286:X286))</f>
        <v/>
      </c>
      <c r="CD286" s="73" t="str">
        <f>IF(CC286="","","-")</f>
        <v/>
      </c>
      <c r="CE286" s="74" t="str">
        <f>IF(O286="","",SUM(Y286:AC286))</f>
        <v/>
      </c>
      <c r="CP286" s="32"/>
      <c r="CQ286" s="32"/>
    </row>
    <row r="287" spans="1:95" s="31" customFormat="1" ht="15" customHeight="1" x14ac:dyDescent="0.2">
      <c r="A287" s="43"/>
      <c r="B287" s="44"/>
      <c r="C287" s="75">
        <v>2</v>
      </c>
      <c r="D287" s="76" t="str">
        <f>IF(A287="","",VLOOKUP(A287,СписокКМ!D:I,2,FALSE))</f>
        <v/>
      </c>
      <c r="E287" s="47"/>
      <c r="F287" s="77" t="str">
        <f>IF(B287="","",VLOOKUP(B287,СписокКМ!D:I,2,FALSE))</f>
        <v/>
      </c>
      <c r="G287" s="49"/>
      <c r="H287" s="41"/>
      <c r="I287" s="581"/>
      <c r="J287" s="581"/>
      <c r="K287" s="581"/>
      <c r="L287" s="581"/>
      <c r="M287" s="51"/>
      <c r="N287" s="42"/>
      <c r="O287" s="79" t="str">
        <f>IF(I287="","",IF(I287="0",1000,IF(I287="-0",-1000,I287*1)))</f>
        <v/>
      </c>
      <c r="P287" s="79" t="str">
        <f t="shared" si="183"/>
        <v/>
      </c>
      <c r="Q287" s="79" t="str">
        <f t="shared" si="183"/>
        <v/>
      </c>
      <c r="R287" s="79" t="str">
        <f t="shared" si="183"/>
        <v/>
      </c>
      <c r="S287" s="80" t="str">
        <f t="shared" si="183"/>
        <v/>
      </c>
      <c r="T287" s="55" t="str">
        <f t="shared" si="184"/>
        <v/>
      </c>
      <c r="U287" s="56" t="str">
        <f t="shared" si="184"/>
        <v/>
      </c>
      <c r="V287" s="56" t="str">
        <f t="shared" si="184"/>
        <v/>
      </c>
      <c r="W287" s="56" t="str">
        <f t="shared" si="184"/>
        <v/>
      </c>
      <c r="X287" s="56" t="str">
        <f t="shared" si="184"/>
        <v/>
      </c>
      <c r="Y287" s="57" t="str">
        <f t="shared" si="185"/>
        <v/>
      </c>
      <c r="Z287" s="57" t="str">
        <f t="shared" si="185"/>
        <v/>
      </c>
      <c r="AA287" s="57" t="str">
        <f t="shared" si="185"/>
        <v/>
      </c>
      <c r="AB287" s="57" t="str">
        <f t="shared" si="185"/>
        <v/>
      </c>
      <c r="AC287" s="57" t="str">
        <f t="shared" si="185"/>
        <v/>
      </c>
      <c r="AD287" s="58" t="str">
        <f>IF(CC287="","",IF(CC287&gt;CE287,1,-1))</f>
        <v/>
      </c>
      <c r="AE287" s="58" t="str">
        <f>IF(CC287="","",IF(CC287&lt;CE287,1,-1))</f>
        <v/>
      </c>
      <c r="AF287" s="59">
        <f>IF(CC287&gt;CE287,1,0)</f>
        <v>0</v>
      </c>
      <c r="AG287" s="60">
        <f>IF(CE287&gt;CC287,1,0)</f>
        <v>0</v>
      </c>
      <c r="AH287" s="81" t="str">
        <f>IF(O287="","",AX287*1)</f>
        <v/>
      </c>
      <c r="AI287" s="584" t="str">
        <f>IF(P287="","",BE287*1)</f>
        <v/>
      </c>
      <c r="AJ287" s="584" t="str">
        <f>IF(Q287="","",BL287*1)</f>
        <v/>
      </c>
      <c r="AK287" s="584" t="str">
        <f>IF(R287="","",BS287*1)</f>
        <v/>
      </c>
      <c r="AL287" s="584" t="str">
        <f>IF(S287="","",BZ287*1)</f>
        <v/>
      </c>
      <c r="AM287" s="594" t="str">
        <f>IF(O287="","",AZ287*1)</f>
        <v/>
      </c>
      <c r="AN287" s="594" t="str">
        <f>IF(P287="","",BG287*1)</f>
        <v/>
      </c>
      <c r="AO287" s="594" t="str">
        <f>IF(Q287="","",BN287*1)</f>
        <v/>
      </c>
      <c r="AP287" s="594" t="str">
        <f>IF(R287="","",BU287*1)</f>
        <v/>
      </c>
      <c r="AQ287" s="594" t="str">
        <f>IF(S287="","",CB287*1)</f>
        <v/>
      </c>
      <c r="AR287" s="64">
        <f>SUM(AH287:AL287)</f>
        <v>0</v>
      </c>
      <c r="AS287" s="65">
        <f>SUM(AM287:AQ287)</f>
        <v>0</v>
      </c>
      <c r="AT287" s="66">
        <f>IF(O287=1000,11,IF(O287=-1000,0,IF(O287&gt;0,11,IF(O287&lt;0,(-O287),"0"))))</f>
        <v>11</v>
      </c>
      <c r="AU287" s="67" t="str">
        <f>IF(O287=1000,0,IF(O287=-1000,11,IF(O287&lt;-9,-(O287-2),IF(O287&gt;0,(O287),"0"))))</f>
        <v/>
      </c>
      <c r="AV287" s="66" t="e">
        <f>IF(O287=1000,11,IF(O287=-1000,0,IF(O287&gt;9,(O287+2),IF(O287&lt;0,(-O287),"0"))))</f>
        <v>#VALUE!</v>
      </c>
      <c r="AW287" s="67" t="str">
        <f>IF(O287=1000,0,IF(O287=-1000,11,IF(O287&lt;0,11,IF(O287&gt;0,(O287),"0"))))</f>
        <v/>
      </c>
      <c r="AX287" s="593" t="str">
        <f>IF(O287="","",IF(O287&gt;9,AV287,AT287))</f>
        <v/>
      </c>
      <c r="AY287" s="590" t="str">
        <f>IF(O287="","","-")</f>
        <v/>
      </c>
      <c r="AZ287" s="591" t="str">
        <f>IF(O287="","",IF(O287&lt;-9,AU287,AW287))</f>
        <v/>
      </c>
      <c r="BA287" s="66" t="e">
        <f>IF(P287=1000,11,IF(P287=-1000,0,IF(P287&gt;9,(P287+2),IF(P287&lt;0,(-P287),"0"))))</f>
        <v>#VALUE!</v>
      </c>
      <c r="BB287" s="67" t="str">
        <f>IF(P287=1000,0,IF(P287=-1000,11,IF(P287&lt;-9,-(P287-2),IF(P287&gt;0,(P287),"0"))))</f>
        <v/>
      </c>
      <c r="BC287" s="67">
        <f>IF(P287=1000,11,IF(P287=-1000,0,IF(P287&gt;0,11,IF(P287&lt;0,(-P287),"0"))))</f>
        <v>11</v>
      </c>
      <c r="BD287" s="67" t="str">
        <f>IF(P287=1000,0,IF(P287=-1000,11,IF(P287&lt;0,11,IF(P287&gt;0,(P287),"0"))))</f>
        <v/>
      </c>
      <c r="BE287" s="593" t="str">
        <f>IF(P287="","",IF(P287&gt;9,BA287,BC287))</f>
        <v/>
      </c>
      <c r="BF287" s="590" t="str">
        <f>IF(P287="","","-")</f>
        <v/>
      </c>
      <c r="BG287" s="591" t="str">
        <f>IF(P287="","",IF(P287&lt;-9,BB287,BD287))</f>
        <v/>
      </c>
      <c r="BH287" s="66" t="e">
        <f>IF(Q287=1000,11,IF(Q287=-1000,0,IF(Q287&gt;9,(Q287+2),IF(Q287&lt;0,(-Q287),"0"))))</f>
        <v>#VALUE!</v>
      </c>
      <c r="BI287" s="67" t="str">
        <f>IF(Q287=1000,0,IF(Q287=-1000,11,IF(Q287&lt;-9,-(Q287-2),IF(Q287&gt;0,(Q287),"0"))))</f>
        <v/>
      </c>
      <c r="BJ287" s="67">
        <f>IF(Q287=1000,11,IF(Q287=-1000,0,IF(Q287&gt;0,11,IF(Q287&lt;0,(-Q287),"0"))))</f>
        <v>11</v>
      </c>
      <c r="BK287" s="67" t="str">
        <f>IF(Q287=1000,0,IF(Q287=-1000,11,IF(Q287&lt;0,11,IF(Q287&gt;0,(Q287),"0"))))</f>
        <v/>
      </c>
      <c r="BL287" s="593" t="str">
        <f>IF(Q287="","",IF(Q287&gt;9,BH287,BJ287))</f>
        <v/>
      </c>
      <c r="BM287" s="590" t="str">
        <f>IF(Q287="","","-")</f>
        <v/>
      </c>
      <c r="BN287" s="591" t="str">
        <f>IF(Q287="","",IF(Q287&lt;-9,BI287,BK287))</f>
        <v/>
      </c>
      <c r="BO287" s="67" t="e">
        <f>IF(R287=1000,11,IF(R287=-1000,0,IF(R287&gt;9,(R287+2),IF(R287&lt;0,(-R287),"0"))))</f>
        <v>#VALUE!</v>
      </c>
      <c r="BP287" s="67" t="str">
        <f>IF(R287=1000,0,IF(R287=-1000,11,IF(R287&lt;-9,-(R287-2),IF(R287&gt;0,(R287),"0"))))</f>
        <v/>
      </c>
      <c r="BQ287" s="67">
        <f>IF(R287=1000,11,IF(R287=-1000,0,IF(R287&gt;0,11,IF(R287&lt;0,(-R287),"0"))))</f>
        <v>11</v>
      </c>
      <c r="BR287" s="67" t="str">
        <f>IF(R287=1000,0,IF(R287=-1000,11,IF(R287&lt;0,11,IF(R287&gt;0,(R287),"0"))))</f>
        <v/>
      </c>
      <c r="BS287" s="593" t="str">
        <f>IF(R287="","",IF(R287&gt;9,BO287,BQ287))</f>
        <v/>
      </c>
      <c r="BT287" s="590" t="str">
        <f>IF(R287="","","-")</f>
        <v/>
      </c>
      <c r="BU287" s="591" t="str">
        <f>IF(R287="","",IF(R287&lt;-9,BP287,BR287))</f>
        <v/>
      </c>
      <c r="BV287" s="67" t="e">
        <f>IF(S287=1000,11,IF(S287=-1000,0,IF(S287&gt;9,(S287+2),IF(S287&lt;0,(-S287),"0"))))</f>
        <v>#VALUE!</v>
      </c>
      <c r="BW287" s="67" t="str">
        <f>IF(S287=1000,0,IF(S287=-1000,11,IF(S287&lt;-9,-(S287-2),IF(S287&gt;0,(S287),"0"))))</f>
        <v/>
      </c>
      <c r="BX287" s="67">
        <f>IF(S287=1000,11,IF(S287=-1000,0,IF(S287&gt;0,11,IF(S287&lt;0,(-S287),"0"))))</f>
        <v>11</v>
      </c>
      <c r="BY287" s="71" t="str">
        <f>IF(S287=1000,0,IF(S287=-1000,11,IF(S287&lt;0,11,IF(S287&gt;0,(S287),"0"))))</f>
        <v/>
      </c>
      <c r="BZ287" s="593" t="str">
        <f>IF(S287="","",IF(S287&gt;9,BV287,BX287))</f>
        <v/>
      </c>
      <c r="CA287" s="590" t="str">
        <f>IF(S287="","","-")</f>
        <v/>
      </c>
      <c r="CB287" s="591" t="str">
        <f>IF(S287="","",IF(S287&lt;-9,BW287,BY287))</f>
        <v/>
      </c>
      <c r="CC287" s="596" t="str">
        <f>IF(O287="","",SUM(T287:X287))</f>
        <v/>
      </c>
      <c r="CD287" s="582" t="str">
        <f>IF(CC287="","","-")</f>
        <v/>
      </c>
      <c r="CE287" s="597" t="str">
        <f>IF(O287="","",SUM(Y287:AC287))</f>
        <v/>
      </c>
      <c r="CP287" s="32"/>
      <c r="CQ287" s="32"/>
    </row>
    <row r="288" spans="1:95" s="31" customFormat="1" ht="15" customHeight="1" x14ac:dyDescent="0.2">
      <c r="A288" s="43"/>
      <c r="B288" s="44"/>
      <c r="C288" s="1250">
        <v>3</v>
      </c>
      <c r="D288" s="76" t="str">
        <f>IF(A288="","",VLOOKUP(A288,СписокКМ!D:I,2,FALSE))</f>
        <v/>
      </c>
      <c r="E288" s="47"/>
      <c r="F288" s="77" t="str">
        <f>IF(B288="","",VLOOKUP(B288,СписокКМ!D:I,2,FALSE))</f>
        <v/>
      </c>
      <c r="G288" s="49"/>
      <c r="H288" s="41"/>
      <c r="I288" s="1252"/>
      <c r="J288" s="1252"/>
      <c r="K288" s="1252"/>
      <c r="L288" s="1252"/>
      <c r="M288" s="1252"/>
      <c r="N288" s="42"/>
      <c r="O288" s="1244" t="str">
        <f>IF(I288="","",IF(I288="0",1000,IF(I288="-0",-1000,I288*1)))</f>
        <v/>
      </c>
      <c r="P288" s="1244" t="str">
        <f>IF(J288="","",IF(J288="0",1000,IF(J288="-0",-1000,J288*1)))</f>
        <v/>
      </c>
      <c r="Q288" s="1244" t="str">
        <f>IF(K288="","",IF(K288="0",1000,IF(K288="-0",-1000,K288*1)))</f>
        <v/>
      </c>
      <c r="R288" s="1244" t="str">
        <f>IF(L289="","",IF(L289="0",1000,IF(L289="-0",-1000,L289*1)))</f>
        <v/>
      </c>
      <c r="S288" s="1246" t="str">
        <f>IF(M289="","",IF(M289="0",1000,IF(M289="-0",-1000,M289*1)))</f>
        <v/>
      </c>
      <c r="T288" s="1248" t="str">
        <f>IF(O288="","",IF(O288&gt;0,1,0))</f>
        <v/>
      </c>
      <c r="U288" s="1284" t="str">
        <f>IF(P288="","",IF(P288&gt;0,1,0))</f>
        <v/>
      </c>
      <c r="V288" s="1284" t="str">
        <f>IF(Q288="","",IF(Q288&gt;0,1,0))</f>
        <v/>
      </c>
      <c r="W288" s="1284" t="str">
        <f>IF(R288="","",IF(R288&gt;0,1,0))</f>
        <v/>
      </c>
      <c r="X288" s="1284" t="str">
        <f>IF(S288="","",IF(S288&gt;0,1,0))</f>
        <v/>
      </c>
      <c r="Y288" s="1278" t="str">
        <f>IF(O288="","",IF(O288&lt;0,1,0))</f>
        <v/>
      </c>
      <c r="Z288" s="1278" t="str">
        <f>IF(P288="","",IF(P288&lt;0,1,0))</f>
        <v/>
      </c>
      <c r="AA288" s="1278" t="str">
        <f>IF(Q288="","",IF(Q288&lt;0,1,0))</f>
        <v/>
      </c>
      <c r="AB288" s="1278" t="str">
        <f>IF(R288="","",IF(R288&lt;0,1,0))</f>
        <v/>
      </c>
      <c r="AC288" s="1278" t="str">
        <f>IF(S288="","",IF(S288&lt;0,1,0))</f>
        <v/>
      </c>
      <c r="AD288" s="1280" t="str">
        <f>IF(CC288="","",IF(CC288&gt;CE288,1,-1))</f>
        <v/>
      </c>
      <c r="AE288" s="1280" t="str">
        <f>IF(CC288="","",IF(CC288&lt;CE288,1,-1))</f>
        <v/>
      </c>
      <c r="AF288" s="1282">
        <f>IF(CC288&gt;CE288,1,0)</f>
        <v>0</v>
      </c>
      <c r="AG288" s="1272">
        <f>IF(CE288&gt;CC288,1,0)</f>
        <v>0</v>
      </c>
      <c r="AH288" s="1274" t="str">
        <f>IF(O288="","",AX288*1)</f>
        <v/>
      </c>
      <c r="AI288" s="1276" t="str">
        <f>IF(P288="","",BE288*1)</f>
        <v/>
      </c>
      <c r="AJ288" s="1276" t="str">
        <f>IF(Q288="","",BL288*1)</f>
        <v/>
      </c>
      <c r="AK288" s="1276" t="str">
        <f>IF(R288="","",BS288*1)</f>
        <v/>
      </c>
      <c r="AL288" s="1276" t="str">
        <f>IF(S288="","",BZ288*1)</f>
        <v/>
      </c>
      <c r="AM288" s="1298" t="str">
        <f>IF(O288="","",AZ288*1)</f>
        <v/>
      </c>
      <c r="AN288" s="1298" t="str">
        <f>IF(P288="","",BG288*1)</f>
        <v/>
      </c>
      <c r="AO288" s="1298" t="str">
        <f>IF(Q288="","",BN288*1)</f>
        <v/>
      </c>
      <c r="AP288" s="1298" t="str">
        <f>IF(R288="","",BU288*1)</f>
        <v/>
      </c>
      <c r="AQ288" s="1298" t="str">
        <f>IF(S288="","",CB288*1)</f>
        <v/>
      </c>
      <c r="AR288" s="1300">
        <f>SUM(AH289:AL289)</f>
        <v>0</v>
      </c>
      <c r="AS288" s="1292">
        <f>SUM(AM289:AQ289)</f>
        <v>0</v>
      </c>
      <c r="AT288" s="1294">
        <f>IF(O288=1000,11,IF(O288=-1000,0,IF(O288&gt;0,11,IF(O288&lt;0,(-O288),"0"))))</f>
        <v>11</v>
      </c>
      <c r="AU288" s="1286" t="str">
        <f>IF(O288=1000,0,IF(O288=-1000,11,IF(O288&lt;-9,-(O288-2),IF(O288&gt;0,(O288),"0"))))</f>
        <v/>
      </c>
      <c r="AV288" s="1286" t="e">
        <f>IF(O288=1000,11,IF(O288=-1000,0,IF(O288&gt;9,(O288+2),IF(O288&lt;0,(-O288),"0"))))</f>
        <v>#VALUE!</v>
      </c>
      <c r="AW288" s="1286" t="str">
        <f>IF(O288=1000,0,IF(O288=-1000,11,IF(O288&lt;0,11,IF(O288&gt;0,(O288),"0"))))</f>
        <v/>
      </c>
      <c r="AX288" s="1296" t="str">
        <f>IF(O288="","",IF(O288&gt;9,AV288,AT288))</f>
        <v/>
      </c>
      <c r="AY288" s="1288" t="str">
        <f>IF(O288="","","-")</f>
        <v/>
      </c>
      <c r="AZ288" s="1290" t="str">
        <f>IF(O288="","",IF(O288&lt;-9,AU288,AW288))</f>
        <v/>
      </c>
      <c r="BA288" s="1286" t="e">
        <f>IF(P288=1000,11,IF(P288=-1000,0,IF(P288&gt;9,(P288+2),IF(P288&lt;0,(-P288),"0"))))</f>
        <v>#VALUE!</v>
      </c>
      <c r="BB288" s="1286" t="str">
        <f>IF(P288=1000,0,IF(P288=-1000,11,IF(P288&lt;-9,-(P288-2),IF(P288&gt;0,(P288),"0"))))</f>
        <v/>
      </c>
      <c r="BC288" s="1286">
        <f>IF(P288=1000,11,IF(P288=-1000,0,IF(P288&gt;0,11,IF(P288&lt;0,(-P288),"0"))))</f>
        <v>11</v>
      </c>
      <c r="BD288" s="1286" t="str">
        <f>IF(P288=1000,0,IF(P288=-1000,11,IF(P288&lt;0,11,IF(P288&gt;0,(P288),"0"))))</f>
        <v/>
      </c>
      <c r="BE288" s="1296" t="str">
        <f>IF(P288="","",IF(P288&gt;9,BA288,BC288))</f>
        <v/>
      </c>
      <c r="BF288" s="1288" t="str">
        <f>IF(P288="","","-")</f>
        <v/>
      </c>
      <c r="BG288" s="1290" t="str">
        <f>IF(P288="","",IF(P288&lt;-9,BB288,BD288))</f>
        <v/>
      </c>
      <c r="BH288" s="1286" t="e">
        <f>IF(Q288=1000,11,IF(Q288=-1000,0,IF(Q288&gt;9,(Q288+2),IF(Q288&lt;0,(-Q288),"0"))))</f>
        <v>#VALUE!</v>
      </c>
      <c r="BI288" s="1286" t="str">
        <f>IF(Q288=1000,0,IF(Q288=-1000,11,IF(Q288&lt;-9,-(Q288-2),IF(Q288&gt;0,(Q288),"0"))))</f>
        <v/>
      </c>
      <c r="BJ288" s="1286">
        <f>IF(Q288=1000,11,IF(Q288=-1000,0,IF(Q288&gt;0,11,IF(Q288&lt;0,(-Q288),"0"))))</f>
        <v>11</v>
      </c>
      <c r="BK288" s="1286" t="str">
        <f>IF(Q288=1000,0,IF(Q288=-1000,11,IF(Q288&lt;0,11,IF(Q288&gt;0,(Q288),"0"))))</f>
        <v/>
      </c>
      <c r="BL288" s="1296" t="str">
        <f>IF(Q288="","",IF(Q288&gt;9,BH288,BJ288))</f>
        <v/>
      </c>
      <c r="BM288" s="1288" t="str">
        <f>IF(Q288="","","-")</f>
        <v/>
      </c>
      <c r="BN288" s="1290" t="str">
        <f>IF(Q288="","",IF(Q288&lt;-9,BI288,BK288))</f>
        <v/>
      </c>
      <c r="BO288" s="1286" t="e">
        <f>IF(R288=1000,11,IF(R288=-1000,0,IF(R288&gt;9,(R288+2),IF(R288&lt;0,(-R288),"0"))))</f>
        <v>#VALUE!</v>
      </c>
      <c r="BP288" s="1286" t="str">
        <f>IF(R288=1000,0,IF(R288=-1000,11,IF(R288&lt;-9,-(R288-2),IF(R288&gt;0,(R288),"0"))))</f>
        <v/>
      </c>
      <c r="BQ288" s="1286">
        <f>IF(R288=1000,11,IF(R288=-1000,0,IF(R288&gt;0,11,IF(R288&lt;0,(-R288),"0"))))</f>
        <v>11</v>
      </c>
      <c r="BR288" s="1286" t="str">
        <f>IF(R288=1000,0,IF(R288=-1000,11,IF(R288&lt;0,11,IF(R288&gt;0,(R288),"0"))))</f>
        <v/>
      </c>
      <c r="BS288" s="1296" t="str">
        <f>IF(R288="","",IF(R288&gt;9,BO288,BQ288))</f>
        <v/>
      </c>
      <c r="BT288" s="1288" t="str">
        <f>IF(R288="","","-")</f>
        <v/>
      </c>
      <c r="BU288" s="1290" t="str">
        <f>IF(R288="","",IF(R288&lt;-9,BP288,BR288))</f>
        <v/>
      </c>
      <c r="BV288" s="1286" t="e">
        <f>IF(S288=1000,11,IF(S288=-1000,0,IF(S288&gt;9,(S288+2),IF(S288&lt;0,(-S288),"0"))))</f>
        <v>#VALUE!</v>
      </c>
      <c r="BW288" s="1286" t="str">
        <f>IF(S288=1000,0,IF(S288=-1000,11,IF(S288&lt;-9,-(S288-2),IF(S288&gt;0,(S288),"0"))))</f>
        <v/>
      </c>
      <c r="BX288" s="1286">
        <f>IF(S288=1000,11,IF(S288=-1000,0,IF(S288&gt;0,11,IF(S288&lt;0,(-S288),"0"))))</f>
        <v>11</v>
      </c>
      <c r="BY288" s="1286" t="str">
        <f>IF(S288=1000,0,IF(S288=-1000,11,IF(S288&lt;0,11,IF(S288&gt;0,(S288),"0"))))</f>
        <v/>
      </c>
      <c r="BZ288" s="1296" t="str">
        <f>IF(S288="","",IF(S288&gt;9,BV288,BX288))</f>
        <v/>
      </c>
      <c r="CA288" s="1288" t="str">
        <f>IF(S288="","","-")</f>
        <v/>
      </c>
      <c r="CB288" s="1290" t="str">
        <f>IF(S288="","",IF(S288&lt;-9,BW288,BY288))</f>
        <v/>
      </c>
      <c r="CC288" s="1302" t="str">
        <f>IF(O288="","",SUM(T288:X289))</f>
        <v/>
      </c>
      <c r="CD288" s="1304" t="str">
        <f>IF(CC288="","","-")</f>
        <v/>
      </c>
      <c r="CE288" s="1306" t="str">
        <f>IF(O288="","",SUM(Y288:AC289))</f>
        <v/>
      </c>
      <c r="CP288" s="32"/>
      <c r="CQ288" s="32"/>
    </row>
    <row r="289" spans="1:95" s="31" customFormat="1" ht="15" customHeight="1" x14ac:dyDescent="0.2">
      <c r="A289" s="43"/>
      <c r="B289" s="44"/>
      <c r="C289" s="1251"/>
      <c r="D289" s="46" t="str">
        <f>IF(A289="","",VLOOKUP(A289,СписокКМ!D:I,2,FALSE))</f>
        <v/>
      </c>
      <c r="E289" s="47"/>
      <c r="F289" s="48" t="str">
        <f>IF(B289="","",VLOOKUP(B289,СписокКМ!D:I,2,FALSE))</f>
        <v/>
      </c>
      <c r="G289" s="49"/>
      <c r="H289" s="41"/>
      <c r="I289" s="1253"/>
      <c r="J289" s="1253"/>
      <c r="K289" s="1253"/>
      <c r="L289" s="1253"/>
      <c r="M289" s="1253"/>
      <c r="N289" s="42"/>
      <c r="O289" s="1245"/>
      <c r="P289" s="1245"/>
      <c r="Q289" s="1245"/>
      <c r="R289" s="1245"/>
      <c r="S289" s="1247"/>
      <c r="T289" s="1249"/>
      <c r="U289" s="1285"/>
      <c r="V289" s="1285"/>
      <c r="W289" s="1285"/>
      <c r="X289" s="1285"/>
      <c r="Y289" s="1279"/>
      <c r="Z289" s="1279"/>
      <c r="AA289" s="1279"/>
      <c r="AB289" s="1279"/>
      <c r="AC289" s="1279"/>
      <c r="AD289" s="1281"/>
      <c r="AE289" s="1281"/>
      <c r="AF289" s="1283"/>
      <c r="AG289" s="1273"/>
      <c r="AH289" s="1275"/>
      <c r="AI289" s="1277"/>
      <c r="AJ289" s="1277"/>
      <c r="AK289" s="1277"/>
      <c r="AL289" s="1277"/>
      <c r="AM289" s="1299"/>
      <c r="AN289" s="1299"/>
      <c r="AO289" s="1299"/>
      <c r="AP289" s="1299"/>
      <c r="AQ289" s="1299"/>
      <c r="AR289" s="1301"/>
      <c r="AS289" s="1293"/>
      <c r="AT289" s="1295"/>
      <c r="AU289" s="1287"/>
      <c r="AV289" s="1287"/>
      <c r="AW289" s="1287"/>
      <c r="AX289" s="1297"/>
      <c r="AY289" s="1289"/>
      <c r="AZ289" s="1291"/>
      <c r="BA289" s="1287"/>
      <c r="BB289" s="1287"/>
      <c r="BC289" s="1287"/>
      <c r="BD289" s="1287"/>
      <c r="BE289" s="1297"/>
      <c r="BF289" s="1289"/>
      <c r="BG289" s="1291"/>
      <c r="BH289" s="1287"/>
      <c r="BI289" s="1287"/>
      <c r="BJ289" s="1287"/>
      <c r="BK289" s="1287"/>
      <c r="BL289" s="1297"/>
      <c r="BM289" s="1289"/>
      <c r="BN289" s="1291"/>
      <c r="BO289" s="1287"/>
      <c r="BP289" s="1287"/>
      <c r="BQ289" s="1287"/>
      <c r="BR289" s="1287"/>
      <c r="BS289" s="1297"/>
      <c r="BT289" s="1289"/>
      <c r="BU289" s="1291"/>
      <c r="BV289" s="1287"/>
      <c r="BW289" s="1287"/>
      <c r="BX289" s="1287"/>
      <c r="BY289" s="1287"/>
      <c r="BZ289" s="1297"/>
      <c r="CA289" s="1289"/>
      <c r="CB289" s="1291"/>
      <c r="CC289" s="1303"/>
      <c r="CD289" s="1305"/>
      <c r="CE289" s="1307"/>
      <c r="CP289" s="32"/>
      <c r="CQ289" s="32"/>
    </row>
    <row r="290" spans="1:95" s="31" customFormat="1" ht="15" customHeight="1" x14ac:dyDescent="0.2">
      <c r="A290" s="99" t="str">
        <f>IF(A286="","",A286)</f>
        <v/>
      </c>
      <c r="B290" s="99" t="str">
        <f>IF(B286="","",B287)</f>
        <v/>
      </c>
      <c r="C290" s="75">
        <v>4</v>
      </c>
      <c r="D290" s="100" t="str">
        <f>IF(A290="","",VLOOKUP(A290,СписокКМ!D:I,2,FALSE))</f>
        <v/>
      </c>
      <c r="E290" s="101"/>
      <c r="F290" s="77" t="str">
        <f>IF(B290="","",VLOOKUP(B290,СписокКМ!D:I,2,FALSE))</f>
        <v/>
      </c>
      <c r="G290" s="102"/>
      <c r="H290" s="41"/>
      <c r="I290" s="581"/>
      <c r="J290" s="581"/>
      <c r="K290" s="581"/>
      <c r="L290" s="581"/>
      <c r="M290" s="581"/>
      <c r="N290" s="42"/>
      <c r="O290" s="79" t="str">
        <f>IF(I290="","",IF(I290="0",1000,IF(I290="-0",-1000,I290*1)))</f>
        <v/>
      </c>
      <c r="P290" s="79" t="str">
        <f t="shared" ref="P290:S291" si="186">IF(J290="","",IF(J290="0",1000,IF(J290="-0",-1000,J290*1)))</f>
        <v/>
      </c>
      <c r="Q290" s="79" t="str">
        <f t="shared" si="186"/>
        <v/>
      </c>
      <c r="R290" s="79" t="str">
        <f t="shared" si="186"/>
        <v/>
      </c>
      <c r="S290" s="80" t="str">
        <f t="shared" si="186"/>
        <v/>
      </c>
      <c r="T290" s="579" t="str">
        <f t="shared" ref="T290:X291" si="187">IF(O290="","",IF(O290&gt;0,1,0))</f>
        <v/>
      </c>
      <c r="U290" s="588" t="str">
        <f t="shared" si="187"/>
        <v/>
      </c>
      <c r="V290" s="588" t="str">
        <f t="shared" si="187"/>
        <v/>
      </c>
      <c r="W290" s="588" t="str">
        <f t="shared" si="187"/>
        <v/>
      </c>
      <c r="X290" s="588" t="str">
        <f t="shared" si="187"/>
        <v/>
      </c>
      <c r="Y290" s="585" t="str">
        <f t="shared" ref="Y290:AC291" si="188">IF(O290="","",IF(O290&lt;0,1,0))</f>
        <v/>
      </c>
      <c r="Z290" s="585" t="str">
        <f t="shared" si="188"/>
        <v/>
      </c>
      <c r="AA290" s="585" t="str">
        <f t="shared" si="188"/>
        <v/>
      </c>
      <c r="AB290" s="585" t="str">
        <f t="shared" si="188"/>
        <v/>
      </c>
      <c r="AC290" s="585" t="str">
        <f t="shared" si="188"/>
        <v/>
      </c>
      <c r="AD290" s="586" t="str">
        <f>IF(CC290="","",IF(CC290&gt;CE290,1,-1))</f>
        <v/>
      </c>
      <c r="AE290" s="586" t="str">
        <f>IF(CC290="","",IF(CC290&lt;CE290,1,-1))</f>
        <v/>
      </c>
      <c r="AF290" s="587">
        <f>IF(CC290&gt;CE290,1,0)</f>
        <v>0</v>
      </c>
      <c r="AG290" s="583">
        <f>IF(CE290&gt;CC290,1,0)</f>
        <v>0</v>
      </c>
      <c r="AH290" s="81" t="str">
        <f>IF(O290="","",AX290*1)</f>
        <v/>
      </c>
      <c r="AI290" s="584" t="str">
        <f>IF(P290="","",BE290*1)</f>
        <v/>
      </c>
      <c r="AJ290" s="584" t="str">
        <f>IF(Q290="","",BL290*1)</f>
        <v/>
      </c>
      <c r="AK290" s="584" t="str">
        <f>IF(R290="","",BS290*1)</f>
        <v/>
      </c>
      <c r="AL290" s="584" t="str">
        <f>IF(S290="","",BZ290*1)</f>
        <v/>
      </c>
      <c r="AM290" s="594" t="str">
        <f>IF(O290="","",AZ290*1)</f>
        <v/>
      </c>
      <c r="AN290" s="594" t="str">
        <f>IF(P290="","",BG290*1)</f>
        <v/>
      </c>
      <c r="AO290" s="594" t="str">
        <f>IF(Q290="","",BN290*1)</f>
        <v/>
      </c>
      <c r="AP290" s="594" t="str">
        <f>IF(R290="","",BU290*1)</f>
        <v/>
      </c>
      <c r="AQ290" s="594" t="str">
        <f>IF(S290="","",CB290*1)</f>
        <v/>
      </c>
      <c r="AR290" s="595">
        <f>SUM(AH290:AL290)</f>
        <v>0</v>
      </c>
      <c r="AS290" s="592">
        <f>SUM(AM290:AQ290)</f>
        <v>0</v>
      </c>
      <c r="AT290" s="111">
        <f>IF(O290=1000,11,IF(O290=-1000,0,IF(O290&gt;0,11,IF(O290&lt;0,(-O290),"0"))))</f>
        <v>11</v>
      </c>
      <c r="AU290" s="589" t="str">
        <f>IF(O290=1000,0,IF(O290=-1000,11,IF(O290&lt;-9,-(O290-2),IF(O290&gt;0,(O290),"0"))))</f>
        <v/>
      </c>
      <c r="AV290" s="111" t="e">
        <f>IF(O290=1000,11,IF(O290=-1000,0,IF(O290&gt;9,(O290+2),IF(O290&lt;0,(-O290),"0"))))</f>
        <v>#VALUE!</v>
      </c>
      <c r="AW290" s="589" t="str">
        <f>IF(O290=1000,0,IF(O290=-1000,11,IF(O290&lt;0,11,IF(O290&gt;0,(O290),"0"))))</f>
        <v/>
      </c>
      <c r="AX290" s="593" t="str">
        <f>IF(O290="","",IF(O290&gt;9,AV290,AT290))</f>
        <v/>
      </c>
      <c r="AY290" s="590" t="str">
        <f>IF(O290="","","-")</f>
        <v/>
      </c>
      <c r="AZ290" s="591" t="str">
        <f>IF(O290="","",IF(O290&lt;-9,AU290,AW290))</f>
        <v/>
      </c>
      <c r="BA290" s="111" t="e">
        <f>IF(P290=1000,11,IF(P290=-1000,0,IF(P290&gt;9,(P290+2),IF(P290&lt;0,(-P290),"0"))))</f>
        <v>#VALUE!</v>
      </c>
      <c r="BB290" s="589" t="str">
        <f>IF(P290=1000,0,IF(P290=-1000,11,IF(P290&lt;-9,-(P290-2),IF(P290&gt;0,(P290),"0"))))</f>
        <v/>
      </c>
      <c r="BC290" s="589">
        <f>IF(P290=1000,11,IF(P290=-1000,0,IF(P290&gt;0,11,IF(P290&lt;0,(-P290),"0"))))</f>
        <v>11</v>
      </c>
      <c r="BD290" s="589" t="str">
        <f>IF(P290=1000,0,IF(P290=-1000,11,IF(P290&lt;0,11,IF(P290&gt;0,(P290),"0"))))</f>
        <v/>
      </c>
      <c r="BE290" s="593" t="str">
        <f>IF(P290="","",IF(P290&gt;9,BA290,BC290))</f>
        <v/>
      </c>
      <c r="BF290" s="590" t="str">
        <f>IF(P290="","","-")</f>
        <v/>
      </c>
      <c r="BG290" s="591" t="str">
        <f>IF(P290="","",IF(P290&lt;-9,BB290,BD290))</f>
        <v/>
      </c>
      <c r="BH290" s="111" t="e">
        <f>IF(Q290=1000,11,IF(Q290=-1000,0,IF(Q290&gt;9,(Q290+2),IF(Q290&lt;0,(-Q290),"0"))))</f>
        <v>#VALUE!</v>
      </c>
      <c r="BI290" s="589" t="str">
        <f>IF(Q290=1000,0,IF(Q290=-1000,11,IF(Q290&lt;-9,-(Q290-2),IF(Q290&gt;0,(Q290),"0"))))</f>
        <v/>
      </c>
      <c r="BJ290" s="589">
        <f>IF(Q290=1000,11,IF(Q290=-1000,0,IF(Q290&gt;0,11,IF(Q290&lt;0,(-Q290),"0"))))</f>
        <v>11</v>
      </c>
      <c r="BK290" s="589" t="str">
        <f>IF(Q290=1000,0,IF(Q290=-1000,11,IF(Q290&lt;0,11,IF(Q290&gt;0,(Q290),"0"))))</f>
        <v/>
      </c>
      <c r="BL290" s="593" t="str">
        <f>IF(Q290="","",IF(Q290&gt;9,BH290,BJ290))</f>
        <v/>
      </c>
      <c r="BM290" s="590" t="str">
        <f>IF(Q290="","","-")</f>
        <v/>
      </c>
      <c r="BN290" s="591" t="str">
        <f>IF(Q290="","",IF(Q290&lt;-9,BI290,BK290))</f>
        <v/>
      </c>
      <c r="BO290" s="589" t="e">
        <f>IF(R290=1000,11,IF(R290=-1000,0,IF(R290&gt;9,(R290+2),IF(R290&lt;0,(-R290),"0"))))</f>
        <v>#VALUE!</v>
      </c>
      <c r="BP290" s="589" t="str">
        <f>IF(R290=1000,0,IF(R290=-1000,11,IF(R290&lt;-9,-(R290-2),IF(R290&gt;0,(R290),"0"))))</f>
        <v/>
      </c>
      <c r="BQ290" s="589">
        <f>IF(R290=1000,11,IF(R290=-1000,0,IF(R290&gt;0,11,IF(R290&lt;0,(-R290),"0"))))</f>
        <v>11</v>
      </c>
      <c r="BR290" s="589" t="str">
        <f>IF(R290=1000,0,IF(R290=-1000,11,IF(R290&lt;0,11,IF(R290&gt;0,(R290),"0"))))</f>
        <v/>
      </c>
      <c r="BS290" s="593" t="str">
        <f>IF(R290="","",IF(R290&gt;9,BO290,BQ290))</f>
        <v/>
      </c>
      <c r="BT290" s="590" t="str">
        <f>IF(R290="","","-")</f>
        <v/>
      </c>
      <c r="BU290" s="591" t="str">
        <f>IF(R290="","",IF(R290&lt;-9,BP290,BR290))</f>
        <v/>
      </c>
      <c r="BV290" s="589" t="e">
        <f>IF(S290=1000,11,IF(S290=-1000,0,IF(S290&gt;9,(S290+2),IF(S290&lt;0,(-S290),"0"))))</f>
        <v>#VALUE!</v>
      </c>
      <c r="BW290" s="589" t="str">
        <f>IF(S290=1000,0,IF(S290=-1000,11,IF(S290&lt;-9,-(S290-2),IF(S290&gt;0,(S290),"0"))))</f>
        <v/>
      </c>
      <c r="BX290" s="589">
        <f>IF(S290=1000,11,IF(S290=-1000,0,IF(S290&gt;0,11,IF(S290&lt;0,(-S290),"0"))))</f>
        <v>11</v>
      </c>
      <c r="BY290" s="113" t="str">
        <f>IF(S290=1000,0,IF(S290=-1000,11,IF(S290&lt;0,11,IF(S290&gt;0,(S290),"0"))))</f>
        <v/>
      </c>
      <c r="BZ290" s="593" t="str">
        <f>IF(S290="","",IF(S290&gt;9,BV290,BX290))</f>
        <v/>
      </c>
      <c r="CA290" s="590" t="str">
        <f>IF(S290="","","-")</f>
        <v/>
      </c>
      <c r="CB290" s="591" t="str">
        <f>IF(S290="","",IF(S290&lt;-9,BW290,BY290))</f>
        <v/>
      </c>
      <c r="CC290" s="596" t="str">
        <f>IF(O290="","",SUM(T290:X290))</f>
        <v/>
      </c>
      <c r="CD290" s="582" t="str">
        <f>IF(CC290="","","-")</f>
        <v/>
      </c>
      <c r="CE290" s="597" t="str">
        <f>IF(O290="","",SUM(Y290:AC290))</f>
        <v/>
      </c>
      <c r="CP290" s="32"/>
      <c r="CQ290" s="32"/>
    </row>
    <row r="291" spans="1:95" s="31" customFormat="1" ht="15" customHeight="1" thickBot="1" x14ac:dyDescent="0.25">
      <c r="A291" s="99" t="str">
        <f>IF(A286="","",A287)</f>
        <v/>
      </c>
      <c r="B291" s="99" t="str">
        <f>IF(B286="","",B286)</f>
        <v/>
      </c>
      <c r="C291" s="114">
        <v>5</v>
      </c>
      <c r="D291" s="115" t="str">
        <f>IF(A291="","",VLOOKUP(A291,СписокКМ!D:I,2,FALSE))</f>
        <v/>
      </c>
      <c r="E291" s="116"/>
      <c r="F291" s="117" t="str">
        <f>IF(B291="","",VLOOKUP(B291,СписокКМ!D:I,2,FALSE))</f>
        <v/>
      </c>
      <c r="G291" s="118"/>
      <c r="H291" s="119"/>
      <c r="I291" s="120"/>
      <c r="J291" s="120"/>
      <c r="K291" s="120"/>
      <c r="L291" s="121"/>
      <c r="M291" s="121"/>
      <c r="N291" s="122"/>
      <c r="O291" s="123" t="str">
        <f>IF(I291="","",IF(I291="0",1000,IF(I291="-0",-1000,I291*1)))</f>
        <v/>
      </c>
      <c r="P291" s="123" t="str">
        <f t="shared" si="186"/>
        <v/>
      </c>
      <c r="Q291" s="123" t="str">
        <f t="shared" si="186"/>
        <v/>
      </c>
      <c r="R291" s="123" t="str">
        <f t="shared" si="186"/>
        <v/>
      </c>
      <c r="S291" s="124" t="str">
        <f t="shared" si="186"/>
        <v/>
      </c>
      <c r="T291" s="125" t="str">
        <f t="shared" si="187"/>
        <v/>
      </c>
      <c r="U291" s="126" t="str">
        <f t="shared" si="187"/>
        <v/>
      </c>
      <c r="V291" s="126" t="str">
        <f t="shared" si="187"/>
        <v/>
      </c>
      <c r="W291" s="126" t="str">
        <f t="shared" si="187"/>
        <v/>
      </c>
      <c r="X291" s="126" t="str">
        <f t="shared" si="187"/>
        <v/>
      </c>
      <c r="Y291" s="127" t="str">
        <f t="shared" si="188"/>
        <v/>
      </c>
      <c r="Z291" s="127" t="str">
        <f t="shared" si="188"/>
        <v/>
      </c>
      <c r="AA291" s="127" t="str">
        <f t="shared" si="188"/>
        <v/>
      </c>
      <c r="AB291" s="127" t="str">
        <f t="shared" si="188"/>
        <v/>
      </c>
      <c r="AC291" s="127" t="str">
        <f t="shared" si="188"/>
        <v/>
      </c>
      <c r="AD291" s="128" t="str">
        <f>IF(CC291="","",IF(CC291&gt;CE291,1,-1))</f>
        <v/>
      </c>
      <c r="AE291" s="128" t="str">
        <f>IF(CC291="","",IF(CC291&lt;CE291,1,-1))</f>
        <v/>
      </c>
      <c r="AF291" s="129">
        <f>IF(CC291&gt;CE291,1,0)</f>
        <v>0</v>
      </c>
      <c r="AG291" s="130">
        <f>IF(CE291&gt;CC291,1,0)</f>
        <v>0</v>
      </c>
      <c r="AH291" s="131" t="str">
        <f>IF(O291="","",AX291*1)</f>
        <v/>
      </c>
      <c r="AI291" s="132" t="str">
        <f>IF(P291="","",BE291*1)</f>
        <v/>
      </c>
      <c r="AJ291" s="132" t="str">
        <f>IF(Q291="","",BL291*1)</f>
        <v/>
      </c>
      <c r="AK291" s="132" t="str">
        <f>IF(R291="","",BS291*1)</f>
        <v/>
      </c>
      <c r="AL291" s="132" t="str">
        <f>IF(S291="","",BZ291*1)</f>
        <v/>
      </c>
      <c r="AM291" s="133" t="str">
        <f>IF(O291="","",AZ291*1)</f>
        <v/>
      </c>
      <c r="AN291" s="133" t="str">
        <f>IF(P291="","",BG291*1)</f>
        <v/>
      </c>
      <c r="AO291" s="133" t="str">
        <f>IF(Q291="","",BN291*1)</f>
        <v/>
      </c>
      <c r="AP291" s="133" t="str">
        <f>IF(R291="","",BU291*1)</f>
        <v/>
      </c>
      <c r="AQ291" s="133" t="str">
        <f>IF(S291="","",CB291*1)</f>
        <v/>
      </c>
      <c r="AR291" s="134">
        <f>SUM(AH291:AL291)</f>
        <v>0</v>
      </c>
      <c r="AS291" s="135">
        <f>SUM(AM291:AQ291)</f>
        <v>0</v>
      </c>
      <c r="AT291" s="136">
        <f>IF(O291=1000,11,IF(O291=-1000,0,IF(O291&gt;0,11,IF(O291&lt;0,(-O291),"0"))))</f>
        <v>11</v>
      </c>
      <c r="AU291" s="137" t="str">
        <f>IF(O291=1000,0,IF(O291=-1000,11,IF(O291&lt;-9,-(O291-2),IF(O291&gt;0,(O291),"0"))))</f>
        <v/>
      </c>
      <c r="AV291" s="136" t="e">
        <f>IF(O291=1000,11,IF(O291=-1000,0,IF(O291&gt;9,(O291+2),IF(O291&lt;0,(-O291),"0"))))</f>
        <v>#VALUE!</v>
      </c>
      <c r="AW291" s="137" t="str">
        <f>IF(O291=1000,0,IF(O291=-1000,11,IF(O291&lt;0,11,IF(O291&gt;0,(O291),"0"))))</f>
        <v/>
      </c>
      <c r="AX291" s="138" t="str">
        <f>IF(O291="","",IF(O291&gt;9,AV291,AT291))</f>
        <v/>
      </c>
      <c r="AY291" s="139" t="str">
        <f>IF(O291="","","-")</f>
        <v/>
      </c>
      <c r="AZ291" s="140" t="str">
        <f>IF(O291="","",IF(O291&lt;-9,AU291,AW291))</f>
        <v/>
      </c>
      <c r="BA291" s="136" t="e">
        <f>IF(P291=1000,11,IF(P291=-1000,0,IF(P291&gt;9,(P291+2),IF(P291&lt;0,(-P291),"0"))))</f>
        <v>#VALUE!</v>
      </c>
      <c r="BB291" s="137" t="str">
        <f>IF(P291=1000,0,IF(P291=-1000,11,IF(P291&lt;-9,-(P291-2),IF(P291&gt;0,(P291),"0"))))</f>
        <v/>
      </c>
      <c r="BC291" s="137">
        <f>IF(P291=1000,11,IF(P291=-1000,0,IF(P291&gt;0,11,IF(P291&lt;0,(-P291),"0"))))</f>
        <v>11</v>
      </c>
      <c r="BD291" s="137" t="str">
        <f>IF(P291=1000,0,IF(P291=-1000,11,IF(P291&lt;0,11,IF(P291&gt;0,(P291),"0"))))</f>
        <v/>
      </c>
      <c r="BE291" s="138" t="str">
        <f>IF(P291="","",IF(P291&gt;9,BA291,BC291))</f>
        <v/>
      </c>
      <c r="BF291" s="139" t="str">
        <f>IF(P291="","","-")</f>
        <v/>
      </c>
      <c r="BG291" s="140" t="str">
        <f>IF(P291="","",IF(P291&lt;-9,BB291,BD291))</f>
        <v/>
      </c>
      <c r="BH291" s="136" t="e">
        <f>IF(Q291=1000,11,IF(Q291=-1000,0,IF(Q291&gt;9,(Q291+2),IF(Q291&lt;0,(-Q291),"0"))))</f>
        <v>#VALUE!</v>
      </c>
      <c r="BI291" s="137" t="str">
        <f>IF(Q291=1000,0,IF(Q291=-1000,11,IF(Q291&lt;-9,-(Q291-2),IF(Q291&gt;0,(Q291),"0"))))</f>
        <v/>
      </c>
      <c r="BJ291" s="137">
        <f>IF(Q291=1000,11,IF(Q291=-1000,0,IF(Q291&gt;0,11,IF(Q291&lt;0,(-Q291),"0"))))</f>
        <v>11</v>
      </c>
      <c r="BK291" s="137" t="str">
        <f>IF(Q291=1000,0,IF(Q291=-1000,11,IF(Q291&lt;0,11,IF(Q291&gt;0,(Q291),"0"))))</f>
        <v/>
      </c>
      <c r="BL291" s="138" t="str">
        <f>IF(Q291="","",IF(Q291&gt;9,BH291,BJ291))</f>
        <v/>
      </c>
      <c r="BM291" s="139" t="str">
        <f>IF(Q291="","","-")</f>
        <v/>
      </c>
      <c r="BN291" s="140" t="str">
        <f>IF(Q291="","",IF(Q291&lt;-9,BI291,BK291))</f>
        <v/>
      </c>
      <c r="BO291" s="137" t="e">
        <f>IF(R291=1000,11,IF(R291=-1000,0,IF(R291&gt;9,(R291+2),IF(R291&lt;0,(-R291),"0"))))</f>
        <v>#VALUE!</v>
      </c>
      <c r="BP291" s="137" t="str">
        <f>IF(R291=1000,0,IF(R291=-1000,11,IF(R291&lt;-9,-(R291-2),IF(R291&gt;0,(R291),"0"))))</f>
        <v/>
      </c>
      <c r="BQ291" s="137">
        <f>IF(R291=1000,11,IF(R291=-1000,0,IF(R291&gt;0,11,IF(R291&lt;0,(-R291),"0"))))</f>
        <v>11</v>
      </c>
      <c r="BR291" s="137" t="str">
        <f>IF(R291=1000,0,IF(R291=-1000,11,IF(R291&lt;0,11,IF(R291&gt;0,(R291),"0"))))</f>
        <v/>
      </c>
      <c r="BS291" s="138" t="str">
        <f>IF(R291="","",IF(R291&gt;9,BO291,BQ291))</f>
        <v/>
      </c>
      <c r="BT291" s="139" t="str">
        <f>IF(R291="","","-")</f>
        <v/>
      </c>
      <c r="BU291" s="140" t="str">
        <f>IF(R291="","",IF(R291&lt;-9,BP291,BR291))</f>
        <v/>
      </c>
      <c r="BV291" s="137" t="e">
        <f>IF(S291=1000,11,IF(S291=-1000,0,IF(S291&gt;9,(S291+2),IF(S291&lt;0,(-S291),"0"))))</f>
        <v>#VALUE!</v>
      </c>
      <c r="BW291" s="137" t="str">
        <f>IF(S291=1000,0,IF(S291=-1000,11,IF(S291&lt;-9,-(S291-2),IF(S291&gt;0,(S291),"0"))))</f>
        <v/>
      </c>
      <c r="BX291" s="137">
        <f>IF(S291=1000,11,IF(S291=-1000,0,IF(S291&gt;0,11,IF(S291&lt;0,(-S291),"0"))))</f>
        <v>11</v>
      </c>
      <c r="BY291" s="141" t="str">
        <f>IF(S291=1000,0,IF(S291=-1000,11,IF(S291&lt;0,11,IF(S291&gt;0,(S291),"0"))))</f>
        <v/>
      </c>
      <c r="BZ291" s="138" t="str">
        <f>IF(S291="","",IF(S291&gt;9,BV291,BX291))</f>
        <v/>
      </c>
      <c r="CA291" s="139" t="str">
        <f>IF(S291="","","-")</f>
        <v/>
      </c>
      <c r="CB291" s="140" t="str">
        <f>IF(S291="","",IF(S291&lt;-9,BW291,BY291))</f>
        <v/>
      </c>
      <c r="CC291" s="142" t="str">
        <f>IF(O291="","",SUM(T291:X291))</f>
        <v/>
      </c>
      <c r="CD291" s="143" t="str">
        <f>IF(CC291="","","-")</f>
        <v/>
      </c>
      <c r="CE291" s="144" t="str">
        <f>IF(O291="","",SUM(Y291:AC291))</f>
        <v/>
      </c>
      <c r="CP291" s="32"/>
      <c r="CQ291" s="32"/>
    </row>
  </sheetData>
  <mergeCells count="3107">
    <mergeCell ref="A1:CE1"/>
    <mergeCell ref="CC2:CE2"/>
    <mergeCell ref="A3:CE3"/>
    <mergeCell ref="C5:C6"/>
    <mergeCell ref="D5:E6"/>
    <mergeCell ref="F5:G6"/>
    <mergeCell ref="I5:M6"/>
    <mergeCell ref="O5:S6"/>
    <mergeCell ref="AB5:AD5"/>
    <mergeCell ref="AE5:AG5"/>
    <mergeCell ref="O9:O10"/>
    <mergeCell ref="P9:P10"/>
    <mergeCell ref="Q9:Q10"/>
    <mergeCell ref="R9:R10"/>
    <mergeCell ref="S9:S10"/>
    <mergeCell ref="T9:T10"/>
    <mergeCell ref="C9:C10"/>
    <mergeCell ref="I9:I10"/>
    <mergeCell ref="J9:J10"/>
    <mergeCell ref="K9:K10"/>
    <mergeCell ref="L9:L10"/>
    <mergeCell ref="M9:M10"/>
    <mergeCell ref="CD5:CD6"/>
    <mergeCell ref="CE5:CE6"/>
    <mergeCell ref="T6:AG6"/>
    <mergeCell ref="AH6:AS6"/>
    <mergeCell ref="AT6:AZ6"/>
    <mergeCell ref="BA6:BG6"/>
    <mergeCell ref="BH6:BN6"/>
    <mergeCell ref="BO6:BU6"/>
    <mergeCell ref="BV6:CB6"/>
    <mergeCell ref="AH5:AJ5"/>
    <mergeCell ref="AK5:AM5"/>
    <mergeCell ref="AN5:AP5"/>
    <mergeCell ref="AQ5:AS5"/>
    <mergeCell ref="AT5:CB5"/>
    <mergeCell ref="CC5:CC6"/>
    <mergeCell ref="AG9:AG10"/>
    <mergeCell ref="AH9:AH10"/>
    <mergeCell ref="AI9:AI10"/>
    <mergeCell ref="AJ9:AJ10"/>
    <mergeCell ref="AK9:AK10"/>
    <mergeCell ref="AL9:AL10"/>
    <mergeCell ref="AA9:AA10"/>
    <mergeCell ref="AB9:AB10"/>
    <mergeCell ref="AC9:AC10"/>
    <mergeCell ref="AD9:AD10"/>
    <mergeCell ref="AE9:AE10"/>
    <mergeCell ref="AF9:AF10"/>
    <mergeCell ref="CC9:CC10"/>
    <mergeCell ref="V9:V10"/>
    <mergeCell ref="W9:W10"/>
    <mergeCell ref="X9:X10"/>
    <mergeCell ref="Y9:Y10"/>
    <mergeCell ref="Z9:Z10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V9:AV10"/>
    <mergeCell ref="AW9:AW10"/>
    <mergeCell ref="AX9:AX10"/>
    <mergeCell ref="AM9:AM10"/>
    <mergeCell ref="AN9:AN10"/>
    <mergeCell ref="AO9:AO10"/>
    <mergeCell ref="AP9:AP10"/>
    <mergeCell ref="AQ9:AQ10"/>
    <mergeCell ref="AR9:AR10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U9:U10"/>
    <mergeCell ref="O18:O19"/>
    <mergeCell ref="P18:P19"/>
    <mergeCell ref="Q18:Q19"/>
    <mergeCell ref="R18:R19"/>
    <mergeCell ref="S18:S19"/>
    <mergeCell ref="T18:T19"/>
    <mergeCell ref="C18:C19"/>
    <mergeCell ref="I18:I19"/>
    <mergeCell ref="J18:J19"/>
    <mergeCell ref="K18:K19"/>
    <mergeCell ref="L18:L19"/>
    <mergeCell ref="M18:M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J18:AJ19"/>
    <mergeCell ref="AK18:AK19"/>
    <mergeCell ref="AL18:AL19"/>
    <mergeCell ref="AA18:AA19"/>
    <mergeCell ref="AB18:AB19"/>
    <mergeCell ref="AC18:AC19"/>
    <mergeCell ref="AD18:AD19"/>
    <mergeCell ref="AE18:AE19"/>
    <mergeCell ref="AF18:AF19"/>
    <mergeCell ref="U18:U19"/>
    <mergeCell ref="V18:V19"/>
    <mergeCell ref="W18:W19"/>
    <mergeCell ref="X18:X19"/>
    <mergeCell ref="Y18:Y19"/>
    <mergeCell ref="Z18:Z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BV18:BV19"/>
    <mergeCell ref="BK18:BK19"/>
    <mergeCell ref="BL18:BL19"/>
    <mergeCell ref="BM18:BM19"/>
    <mergeCell ref="BN18:BN19"/>
    <mergeCell ref="BO18:BO19"/>
    <mergeCell ref="BP18:BP19"/>
    <mergeCell ref="BE18:BE19"/>
    <mergeCell ref="BF18:BF19"/>
    <mergeCell ref="BG18:BG19"/>
    <mergeCell ref="BH18:BH19"/>
    <mergeCell ref="O27:O28"/>
    <mergeCell ref="P27:P28"/>
    <mergeCell ref="Q27:Q28"/>
    <mergeCell ref="R27:R28"/>
    <mergeCell ref="S27:S28"/>
    <mergeCell ref="T27:T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J27:AJ28"/>
    <mergeCell ref="AK27:AK28"/>
    <mergeCell ref="AL27:AL28"/>
    <mergeCell ref="AA27:AA28"/>
    <mergeCell ref="AB27:AB28"/>
    <mergeCell ref="AC27:AC28"/>
    <mergeCell ref="AD27:AD28"/>
    <mergeCell ref="AE27:AE28"/>
    <mergeCell ref="AF27:AF28"/>
    <mergeCell ref="U27:U28"/>
    <mergeCell ref="V27:V28"/>
    <mergeCell ref="W27:W28"/>
    <mergeCell ref="X27:X28"/>
    <mergeCell ref="Y27:Y28"/>
    <mergeCell ref="Z27:Z28"/>
    <mergeCell ref="BI27:BI28"/>
    <mergeCell ref="BJ27:BJ28"/>
    <mergeCell ref="AY27:AY28"/>
    <mergeCell ref="AZ27:AZ28"/>
    <mergeCell ref="BA27:BA28"/>
    <mergeCell ref="BB27:BB28"/>
    <mergeCell ref="BC27:BC28"/>
    <mergeCell ref="BD27:BD28"/>
    <mergeCell ref="AS27:AS28"/>
    <mergeCell ref="AT27:AT28"/>
    <mergeCell ref="AU27:AU28"/>
    <mergeCell ref="AV27:AV28"/>
    <mergeCell ref="AW27:AW28"/>
    <mergeCell ref="AX27:AX28"/>
    <mergeCell ref="AM27:AM28"/>
    <mergeCell ref="AN27:AN28"/>
    <mergeCell ref="AO27:AO28"/>
    <mergeCell ref="AP27:AP28"/>
    <mergeCell ref="AQ27:AQ28"/>
    <mergeCell ref="AR27:AR28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E27:BE28"/>
    <mergeCell ref="BF27:BF28"/>
    <mergeCell ref="BG27:BG28"/>
    <mergeCell ref="BH27:BH28"/>
    <mergeCell ref="O36:O37"/>
    <mergeCell ref="P36:P37"/>
    <mergeCell ref="Q36:Q37"/>
    <mergeCell ref="R36:R37"/>
    <mergeCell ref="S36:S37"/>
    <mergeCell ref="T36:T37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AF36:AF37"/>
    <mergeCell ref="U36:U37"/>
    <mergeCell ref="V36:V37"/>
    <mergeCell ref="W36:W37"/>
    <mergeCell ref="X36:X37"/>
    <mergeCell ref="Y36:Y37"/>
    <mergeCell ref="Z36:Z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AP36:AP37"/>
    <mergeCell ref="AQ36:AQ37"/>
    <mergeCell ref="AR36:AR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BF36:BF37"/>
    <mergeCell ref="BG36:BG37"/>
    <mergeCell ref="BH36:BH37"/>
    <mergeCell ref="O45:O46"/>
    <mergeCell ref="P45:P46"/>
    <mergeCell ref="Q45:Q46"/>
    <mergeCell ref="R45:R46"/>
    <mergeCell ref="S45:S46"/>
    <mergeCell ref="T45:T46"/>
    <mergeCell ref="C45:C46"/>
    <mergeCell ref="I45:I46"/>
    <mergeCell ref="J45:J46"/>
    <mergeCell ref="K45:K46"/>
    <mergeCell ref="L45:L46"/>
    <mergeCell ref="M45:M46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AG45:AG46"/>
    <mergeCell ref="AH45:AH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F45:AF46"/>
    <mergeCell ref="U45:U46"/>
    <mergeCell ref="V45:V46"/>
    <mergeCell ref="W45:W46"/>
    <mergeCell ref="X45:X46"/>
    <mergeCell ref="Y45:Y46"/>
    <mergeCell ref="Z45:Z46"/>
    <mergeCell ref="BI45:BI46"/>
    <mergeCell ref="BJ45:BJ46"/>
    <mergeCell ref="AY45:AY46"/>
    <mergeCell ref="AZ45:AZ46"/>
    <mergeCell ref="BA45:BA46"/>
    <mergeCell ref="BB45:BB46"/>
    <mergeCell ref="BC45:BC46"/>
    <mergeCell ref="BD45:BD46"/>
    <mergeCell ref="AS45:AS46"/>
    <mergeCell ref="AT45:AT46"/>
    <mergeCell ref="AU45:AU46"/>
    <mergeCell ref="AV45:AV46"/>
    <mergeCell ref="AW45:AW46"/>
    <mergeCell ref="AX45:AX46"/>
    <mergeCell ref="AM45:AM46"/>
    <mergeCell ref="AN45:AN46"/>
    <mergeCell ref="AO45:AO46"/>
    <mergeCell ref="AP45:AP46"/>
    <mergeCell ref="AQ45:AQ46"/>
    <mergeCell ref="AR45:AR46"/>
    <mergeCell ref="CC45:CC46"/>
    <mergeCell ref="CD45:CD46"/>
    <mergeCell ref="CE45:CE46"/>
    <mergeCell ref="C50:C51"/>
    <mergeCell ref="D50:E51"/>
    <mergeCell ref="F50:G51"/>
    <mergeCell ref="I50:M51"/>
    <mergeCell ref="O50:S51"/>
    <mergeCell ref="AB50:AD50"/>
    <mergeCell ref="AE50:AG50"/>
    <mergeCell ref="BW45:BW46"/>
    <mergeCell ref="BX45:BX46"/>
    <mergeCell ref="BY45:BY46"/>
    <mergeCell ref="BZ45:BZ46"/>
    <mergeCell ref="CA45:CA46"/>
    <mergeCell ref="CB45:CB46"/>
    <mergeCell ref="BQ45:BQ46"/>
    <mergeCell ref="BR45:BR46"/>
    <mergeCell ref="BS45:BS46"/>
    <mergeCell ref="BT45:BT46"/>
    <mergeCell ref="BU45:BU46"/>
    <mergeCell ref="BV45:BV46"/>
    <mergeCell ref="BK45:BK46"/>
    <mergeCell ref="BL45:BL46"/>
    <mergeCell ref="BM45:BM46"/>
    <mergeCell ref="BN45:BN46"/>
    <mergeCell ref="BO45:BO46"/>
    <mergeCell ref="BP45:BP46"/>
    <mergeCell ref="BE45:BE46"/>
    <mergeCell ref="BF45:BF46"/>
    <mergeCell ref="BG45:BG46"/>
    <mergeCell ref="BH45:BH46"/>
    <mergeCell ref="O54:O55"/>
    <mergeCell ref="P54:P55"/>
    <mergeCell ref="Q54:Q55"/>
    <mergeCell ref="R54:R55"/>
    <mergeCell ref="S54:S55"/>
    <mergeCell ref="T54:T55"/>
    <mergeCell ref="C54:C55"/>
    <mergeCell ref="I54:I55"/>
    <mergeCell ref="J54:J55"/>
    <mergeCell ref="K54:K55"/>
    <mergeCell ref="L54:L55"/>
    <mergeCell ref="M54:M55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AH50:AJ50"/>
    <mergeCell ref="AK50:AM50"/>
    <mergeCell ref="AN50:AP50"/>
    <mergeCell ref="AQ50:AS50"/>
    <mergeCell ref="AT50:CB50"/>
    <mergeCell ref="CC50:CC51"/>
    <mergeCell ref="AG54:AG55"/>
    <mergeCell ref="AH54:AH55"/>
    <mergeCell ref="AI54:AI55"/>
    <mergeCell ref="AJ54:AJ55"/>
    <mergeCell ref="AK54:AK55"/>
    <mergeCell ref="AL54:AL55"/>
    <mergeCell ref="AA54:AA55"/>
    <mergeCell ref="AB54:AB55"/>
    <mergeCell ref="AC54:AC55"/>
    <mergeCell ref="AD54:AD55"/>
    <mergeCell ref="AE54:AE55"/>
    <mergeCell ref="AF54:AF55"/>
    <mergeCell ref="U54:U55"/>
    <mergeCell ref="V54:V55"/>
    <mergeCell ref="W54:W55"/>
    <mergeCell ref="X54:X55"/>
    <mergeCell ref="Y54:Y55"/>
    <mergeCell ref="Z54:Z55"/>
    <mergeCell ref="BI54:BI55"/>
    <mergeCell ref="BJ54:BJ55"/>
    <mergeCell ref="AY54:AY55"/>
    <mergeCell ref="AZ54:AZ55"/>
    <mergeCell ref="BA54:BA55"/>
    <mergeCell ref="BB54:BB55"/>
    <mergeCell ref="BC54:BC55"/>
    <mergeCell ref="BD54:BD55"/>
    <mergeCell ref="AS54:AS55"/>
    <mergeCell ref="AT54:AT55"/>
    <mergeCell ref="AU54:AU55"/>
    <mergeCell ref="AV54:AV55"/>
    <mergeCell ref="AW54:AW55"/>
    <mergeCell ref="AX54:AX55"/>
    <mergeCell ref="AM54:AM55"/>
    <mergeCell ref="AN54:AN55"/>
    <mergeCell ref="AO54:AO55"/>
    <mergeCell ref="AP54:AP55"/>
    <mergeCell ref="AQ54:AQ55"/>
    <mergeCell ref="AR54:AR55"/>
    <mergeCell ref="CC54:CC55"/>
    <mergeCell ref="CD54:CD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BW54:BW55"/>
    <mergeCell ref="BX54:BX55"/>
    <mergeCell ref="BY54:BY55"/>
    <mergeCell ref="BZ54:BZ55"/>
    <mergeCell ref="CA54:CA55"/>
    <mergeCell ref="CB54:CB55"/>
    <mergeCell ref="BQ54:BQ55"/>
    <mergeCell ref="BR54:BR55"/>
    <mergeCell ref="BS54:BS55"/>
    <mergeCell ref="BT54:BT55"/>
    <mergeCell ref="BU54:BU55"/>
    <mergeCell ref="BV54:BV55"/>
    <mergeCell ref="BK54:BK55"/>
    <mergeCell ref="BL54:BL55"/>
    <mergeCell ref="BM54:BM55"/>
    <mergeCell ref="BN54:BN55"/>
    <mergeCell ref="BO54:BO55"/>
    <mergeCell ref="BP54:BP55"/>
    <mergeCell ref="BE54:BE55"/>
    <mergeCell ref="BF54:BF55"/>
    <mergeCell ref="BG54:BG55"/>
    <mergeCell ref="BH54:BH55"/>
    <mergeCell ref="O63:O64"/>
    <mergeCell ref="P63:P64"/>
    <mergeCell ref="Q63:Q64"/>
    <mergeCell ref="R63:R64"/>
    <mergeCell ref="S63:S64"/>
    <mergeCell ref="T63:T64"/>
    <mergeCell ref="C63:C64"/>
    <mergeCell ref="I63:I64"/>
    <mergeCell ref="J63:J64"/>
    <mergeCell ref="K63:K64"/>
    <mergeCell ref="L63:L64"/>
    <mergeCell ref="M63:M64"/>
    <mergeCell ref="CD59:CD60"/>
    <mergeCell ref="CE59:CE60"/>
    <mergeCell ref="T60:AG60"/>
    <mergeCell ref="AH60:AS60"/>
    <mergeCell ref="AT60:AZ60"/>
    <mergeCell ref="BA60:BG60"/>
    <mergeCell ref="BH60:BN60"/>
    <mergeCell ref="BO60:BU60"/>
    <mergeCell ref="BV60:CB60"/>
    <mergeCell ref="AH59:AJ59"/>
    <mergeCell ref="AK59:AM59"/>
    <mergeCell ref="AN59:AP59"/>
    <mergeCell ref="AQ59:AS59"/>
    <mergeCell ref="AT59:CB59"/>
    <mergeCell ref="CC59:CC60"/>
    <mergeCell ref="AG63:AG64"/>
    <mergeCell ref="AH63:AH64"/>
    <mergeCell ref="AI63:AI64"/>
    <mergeCell ref="AJ63:AJ64"/>
    <mergeCell ref="AK63:AK64"/>
    <mergeCell ref="AL63:AL64"/>
    <mergeCell ref="AA63:AA64"/>
    <mergeCell ref="AB63:AB64"/>
    <mergeCell ref="AC63:AC64"/>
    <mergeCell ref="AD63:AD64"/>
    <mergeCell ref="AE63:AE64"/>
    <mergeCell ref="AF63:AF64"/>
    <mergeCell ref="U63:U64"/>
    <mergeCell ref="V63:V64"/>
    <mergeCell ref="W63:W64"/>
    <mergeCell ref="X63:X64"/>
    <mergeCell ref="Y63:Y64"/>
    <mergeCell ref="Z63:Z64"/>
    <mergeCell ref="BI63:BI64"/>
    <mergeCell ref="BJ63:BJ64"/>
    <mergeCell ref="AY63:AY64"/>
    <mergeCell ref="AZ63:AZ64"/>
    <mergeCell ref="BA63:BA64"/>
    <mergeCell ref="BB63:BB64"/>
    <mergeCell ref="BC63:BC64"/>
    <mergeCell ref="BD63:BD64"/>
    <mergeCell ref="AS63:AS64"/>
    <mergeCell ref="AT63:AT64"/>
    <mergeCell ref="AU63:AU64"/>
    <mergeCell ref="AV63:AV64"/>
    <mergeCell ref="AW63:AW64"/>
    <mergeCell ref="AX63:AX64"/>
    <mergeCell ref="AM63:AM64"/>
    <mergeCell ref="AN63:AN64"/>
    <mergeCell ref="AO63:AO64"/>
    <mergeCell ref="AP63:AP64"/>
    <mergeCell ref="AQ63:AQ64"/>
    <mergeCell ref="AR63:AR64"/>
    <mergeCell ref="CC63:CC64"/>
    <mergeCell ref="CD63:CD64"/>
    <mergeCell ref="CE63:CE64"/>
    <mergeCell ref="C68:C69"/>
    <mergeCell ref="D68:E69"/>
    <mergeCell ref="F68:G69"/>
    <mergeCell ref="I68:M69"/>
    <mergeCell ref="O68:S69"/>
    <mergeCell ref="AB68:AD68"/>
    <mergeCell ref="AE68:AG68"/>
    <mergeCell ref="BW63:BW64"/>
    <mergeCell ref="BX63:BX64"/>
    <mergeCell ref="BY63:BY64"/>
    <mergeCell ref="BZ63:BZ64"/>
    <mergeCell ref="CA63:CA64"/>
    <mergeCell ref="CB63:CB64"/>
    <mergeCell ref="BQ63:BQ64"/>
    <mergeCell ref="BR63:BR64"/>
    <mergeCell ref="BS63:BS64"/>
    <mergeCell ref="BT63:BT64"/>
    <mergeCell ref="BU63:BU64"/>
    <mergeCell ref="BV63:BV64"/>
    <mergeCell ref="BK63:BK64"/>
    <mergeCell ref="BL63:BL64"/>
    <mergeCell ref="BM63:BM64"/>
    <mergeCell ref="BN63:BN64"/>
    <mergeCell ref="BO63:BO64"/>
    <mergeCell ref="BP63:BP64"/>
    <mergeCell ref="BE63:BE64"/>
    <mergeCell ref="BF63:BF64"/>
    <mergeCell ref="BG63:BG64"/>
    <mergeCell ref="BH63:BH64"/>
    <mergeCell ref="O72:O73"/>
    <mergeCell ref="P72:P73"/>
    <mergeCell ref="Q72:Q73"/>
    <mergeCell ref="R72:R73"/>
    <mergeCell ref="S72:S73"/>
    <mergeCell ref="T72:T73"/>
    <mergeCell ref="C72:C73"/>
    <mergeCell ref="I72:I73"/>
    <mergeCell ref="J72:J73"/>
    <mergeCell ref="K72:K73"/>
    <mergeCell ref="L72:L73"/>
    <mergeCell ref="M72:M73"/>
    <mergeCell ref="CD68:CD69"/>
    <mergeCell ref="CE68:CE69"/>
    <mergeCell ref="T69:AG69"/>
    <mergeCell ref="AH69:AS69"/>
    <mergeCell ref="AT69:AZ69"/>
    <mergeCell ref="BA69:BG69"/>
    <mergeCell ref="BH69:BN69"/>
    <mergeCell ref="BO69:BU69"/>
    <mergeCell ref="BV69:CB69"/>
    <mergeCell ref="AH68:AJ68"/>
    <mergeCell ref="AK68:AM68"/>
    <mergeCell ref="AN68:AP68"/>
    <mergeCell ref="AQ68:AS68"/>
    <mergeCell ref="AT68:CB68"/>
    <mergeCell ref="CC68:CC69"/>
    <mergeCell ref="AG72:AG73"/>
    <mergeCell ref="AH72:AH73"/>
    <mergeCell ref="AI72:AI73"/>
    <mergeCell ref="AJ72:AJ73"/>
    <mergeCell ref="AK72:AK73"/>
    <mergeCell ref="AL72:AL73"/>
    <mergeCell ref="AA72:AA73"/>
    <mergeCell ref="AB72:AB73"/>
    <mergeCell ref="AC72:AC73"/>
    <mergeCell ref="AD72:AD73"/>
    <mergeCell ref="AE72:AE73"/>
    <mergeCell ref="AF72:AF73"/>
    <mergeCell ref="U72:U73"/>
    <mergeCell ref="V72:V73"/>
    <mergeCell ref="W72:W73"/>
    <mergeCell ref="X72:X73"/>
    <mergeCell ref="Y72:Y73"/>
    <mergeCell ref="Z72:Z73"/>
    <mergeCell ref="BI72:BI73"/>
    <mergeCell ref="BJ72:BJ73"/>
    <mergeCell ref="AY72:AY73"/>
    <mergeCell ref="AZ72:AZ73"/>
    <mergeCell ref="BA72:BA73"/>
    <mergeCell ref="BB72:BB73"/>
    <mergeCell ref="BC72:BC73"/>
    <mergeCell ref="BD72:BD73"/>
    <mergeCell ref="AS72:AS73"/>
    <mergeCell ref="AT72:AT73"/>
    <mergeCell ref="AU72:AU73"/>
    <mergeCell ref="AV72:AV73"/>
    <mergeCell ref="AW72:AW73"/>
    <mergeCell ref="AX72:AX73"/>
    <mergeCell ref="AM72:AM73"/>
    <mergeCell ref="AN72:AN73"/>
    <mergeCell ref="AO72:AO73"/>
    <mergeCell ref="AP72:AP73"/>
    <mergeCell ref="AQ72:AQ73"/>
    <mergeCell ref="AR72:AR73"/>
    <mergeCell ref="CC72:CC73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BW72:BW73"/>
    <mergeCell ref="BX72:BX73"/>
    <mergeCell ref="BY72:BY73"/>
    <mergeCell ref="BZ72:BZ73"/>
    <mergeCell ref="CA72:CA73"/>
    <mergeCell ref="CB72:CB73"/>
    <mergeCell ref="BQ72:BQ73"/>
    <mergeCell ref="BR72:BR73"/>
    <mergeCell ref="BS72:BS73"/>
    <mergeCell ref="BT72:BT73"/>
    <mergeCell ref="BU72:BU73"/>
    <mergeCell ref="BV72:BV73"/>
    <mergeCell ref="BK72:BK73"/>
    <mergeCell ref="BL72:BL73"/>
    <mergeCell ref="BM72:BM73"/>
    <mergeCell ref="BN72:BN73"/>
    <mergeCell ref="BO72:BO73"/>
    <mergeCell ref="BP72:BP73"/>
    <mergeCell ref="BE72:BE73"/>
    <mergeCell ref="BF72:BF73"/>
    <mergeCell ref="BG72:BG73"/>
    <mergeCell ref="BH72:BH73"/>
    <mergeCell ref="O81:O82"/>
    <mergeCell ref="P81:P82"/>
    <mergeCell ref="Q81:Q82"/>
    <mergeCell ref="R81:R82"/>
    <mergeCell ref="S81:S82"/>
    <mergeCell ref="T81:T82"/>
    <mergeCell ref="C81:C82"/>
    <mergeCell ref="I81:I82"/>
    <mergeCell ref="J81:J82"/>
    <mergeCell ref="K81:K82"/>
    <mergeCell ref="L81:L82"/>
    <mergeCell ref="M81:M82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BV78:CB78"/>
    <mergeCell ref="AH77:AJ77"/>
    <mergeCell ref="AK77:AM77"/>
    <mergeCell ref="AN77:AP77"/>
    <mergeCell ref="AQ77:AS77"/>
    <mergeCell ref="AT77:CB77"/>
    <mergeCell ref="CC77:CC78"/>
    <mergeCell ref="AG81:AG82"/>
    <mergeCell ref="AH81:AH82"/>
    <mergeCell ref="AI81:AI82"/>
    <mergeCell ref="AJ81:AJ82"/>
    <mergeCell ref="AK81:AK82"/>
    <mergeCell ref="AL81:AL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BI81:BI82"/>
    <mergeCell ref="BJ81:BJ82"/>
    <mergeCell ref="AY81:AY82"/>
    <mergeCell ref="AZ81:AZ82"/>
    <mergeCell ref="BA81:BA82"/>
    <mergeCell ref="BB81:BB82"/>
    <mergeCell ref="BC81:BC82"/>
    <mergeCell ref="BD81:BD82"/>
    <mergeCell ref="AS81:AS82"/>
    <mergeCell ref="AT81:AT82"/>
    <mergeCell ref="AU81:AU82"/>
    <mergeCell ref="AV81:AV82"/>
    <mergeCell ref="AW81:AW82"/>
    <mergeCell ref="AX81:AX82"/>
    <mergeCell ref="AM81:AM82"/>
    <mergeCell ref="AN81:AN82"/>
    <mergeCell ref="AO81:AO82"/>
    <mergeCell ref="AP81:AP82"/>
    <mergeCell ref="AQ81:AQ82"/>
    <mergeCell ref="AR81:AR82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BW81:BW82"/>
    <mergeCell ref="BX81:BX82"/>
    <mergeCell ref="BY81:BY82"/>
    <mergeCell ref="BZ81:BZ82"/>
    <mergeCell ref="CA81:CA82"/>
    <mergeCell ref="CB81:CB82"/>
    <mergeCell ref="BQ81:BQ82"/>
    <mergeCell ref="BR81:BR82"/>
    <mergeCell ref="BS81:BS82"/>
    <mergeCell ref="BT81:BT82"/>
    <mergeCell ref="BU81:BU82"/>
    <mergeCell ref="BV81:BV82"/>
    <mergeCell ref="BK81:BK82"/>
    <mergeCell ref="BL81:BL82"/>
    <mergeCell ref="BM81:BM82"/>
    <mergeCell ref="BN81:BN82"/>
    <mergeCell ref="BO81:BO82"/>
    <mergeCell ref="BP81:BP82"/>
    <mergeCell ref="BE81:BE82"/>
    <mergeCell ref="BF81:BF82"/>
    <mergeCell ref="BG81:BG82"/>
    <mergeCell ref="BH81:BH82"/>
    <mergeCell ref="O90:O91"/>
    <mergeCell ref="P90:P91"/>
    <mergeCell ref="Q90:Q91"/>
    <mergeCell ref="R90:R91"/>
    <mergeCell ref="S90:S91"/>
    <mergeCell ref="T90:T91"/>
    <mergeCell ref="C90:C91"/>
    <mergeCell ref="I90:I91"/>
    <mergeCell ref="J90:J91"/>
    <mergeCell ref="K90:K91"/>
    <mergeCell ref="L90:L91"/>
    <mergeCell ref="M90:M91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V87:CB87"/>
    <mergeCell ref="AH86:AJ86"/>
    <mergeCell ref="AK86:AM86"/>
    <mergeCell ref="AN86:AP86"/>
    <mergeCell ref="AQ86:AS86"/>
    <mergeCell ref="AT86:CB86"/>
    <mergeCell ref="CC86:CC87"/>
    <mergeCell ref="AG90:AG91"/>
    <mergeCell ref="AH90:AH91"/>
    <mergeCell ref="AI90:AI91"/>
    <mergeCell ref="AJ90:AJ91"/>
    <mergeCell ref="AK90:AK91"/>
    <mergeCell ref="AL90:AL91"/>
    <mergeCell ref="AA90:AA91"/>
    <mergeCell ref="AB90:AB91"/>
    <mergeCell ref="AC90:AC91"/>
    <mergeCell ref="AD90:AD91"/>
    <mergeCell ref="AE90:AE91"/>
    <mergeCell ref="AF90:AF91"/>
    <mergeCell ref="U90:U91"/>
    <mergeCell ref="V90:V91"/>
    <mergeCell ref="W90:W91"/>
    <mergeCell ref="X90:X91"/>
    <mergeCell ref="Y90:Y91"/>
    <mergeCell ref="Z90:Z91"/>
    <mergeCell ref="BI90:BI91"/>
    <mergeCell ref="BJ90:BJ91"/>
    <mergeCell ref="AY90:AY91"/>
    <mergeCell ref="AZ90:AZ91"/>
    <mergeCell ref="BA90:BA91"/>
    <mergeCell ref="BB90:BB91"/>
    <mergeCell ref="BC90:BC91"/>
    <mergeCell ref="BD90:BD91"/>
    <mergeCell ref="AS90:AS91"/>
    <mergeCell ref="AT90:AT91"/>
    <mergeCell ref="AU90:AU91"/>
    <mergeCell ref="AV90:AV91"/>
    <mergeCell ref="AW90:AW91"/>
    <mergeCell ref="AX90:AX91"/>
    <mergeCell ref="AM90:AM91"/>
    <mergeCell ref="AN90:AN91"/>
    <mergeCell ref="AO90:AO91"/>
    <mergeCell ref="AP90:AP91"/>
    <mergeCell ref="AQ90:AQ91"/>
    <mergeCell ref="AR90:AR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BW90:BW91"/>
    <mergeCell ref="BX90:BX91"/>
    <mergeCell ref="BY90:BY91"/>
    <mergeCell ref="BZ90:BZ91"/>
    <mergeCell ref="CA90:CA91"/>
    <mergeCell ref="CB90:CB91"/>
    <mergeCell ref="BQ90:BQ91"/>
    <mergeCell ref="BR90:BR91"/>
    <mergeCell ref="BS90:BS91"/>
    <mergeCell ref="BT90:BT91"/>
    <mergeCell ref="BU90:BU91"/>
    <mergeCell ref="BV90:BV91"/>
    <mergeCell ref="BK90:BK91"/>
    <mergeCell ref="BL90:BL91"/>
    <mergeCell ref="BM90:BM91"/>
    <mergeCell ref="BN90:BN91"/>
    <mergeCell ref="BO90:BO91"/>
    <mergeCell ref="BP90:BP91"/>
    <mergeCell ref="BE90:BE91"/>
    <mergeCell ref="BF90:BF91"/>
    <mergeCell ref="BG90:BG91"/>
    <mergeCell ref="BH90:BH91"/>
    <mergeCell ref="O99:O100"/>
    <mergeCell ref="P99:P100"/>
    <mergeCell ref="Q99:Q100"/>
    <mergeCell ref="R99:R100"/>
    <mergeCell ref="S99:S100"/>
    <mergeCell ref="T99:T100"/>
    <mergeCell ref="C99:C100"/>
    <mergeCell ref="I99:I100"/>
    <mergeCell ref="J99:J100"/>
    <mergeCell ref="K99:K100"/>
    <mergeCell ref="L99:L100"/>
    <mergeCell ref="M99:M100"/>
    <mergeCell ref="CD95:CD96"/>
    <mergeCell ref="CE95:CE96"/>
    <mergeCell ref="T96:AG96"/>
    <mergeCell ref="AH96:AS96"/>
    <mergeCell ref="AT96:AZ96"/>
    <mergeCell ref="BA96:BG96"/>
    <mergeCell ref="BH96:BN96"/>
    <mergeCell ref="BO96:BU96"/>
    <mergeCell ref="BV96:CB96"/>
    <mergeCell ref="AH95:AJ95"/>
    <mergeCell ref="AK95:AM95"/>
    <mergeCell ref="AN95:AP95"/>
    <mergeCell ref="AQ95:AS95"/>
    <mergeCell ref="AT95:CB95"/>
    <mergeCell ref="CC95:CC96"/>
    <mergeCell ref="AG99:AG100"/>
    <mergeCell ref="AH99:AH100"/>
    <mergeCell ref="AI99:AI100"/>
    <mergeCell ref="AJ99:AJ100"/>
    <mergeCell ref="AK99:AK100"/>
    <mergeCell ref="AL99:AL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W99:W100"/>
    <mergeCell ref="X99:X100"/>
    <mergeCell ref="Y99:Y100"/>
    <mergeCell ref="Z99:Z100"/>
    <mergeCell ref="BI99:BI100"/>
    <mergeCell ref="BJ99:BJ100"/>
    <mergeCell ref="AY99:AY100"/>
    <mergeCell ref="AZ99:AZ100"/>
    <mergeCell ref="BA99:BA100"/>
    <mergeCell ref="BB99:BB100"/>
    <mergeCell ref="BC99:BC100"/>
    <mergeCell ref="BD99:BD100"/>
    <mergeCell ref="AS99:AS100"/>
    <mergeCell ref="AT99:AT100"/>
    <mergeCell ref="AU99:AU100"/>
    <mergeCell ref="AV99:AV100"/>
    <mergeCell ref="AW99:AW100"/>
    <mergeCell ref="AX99:AX100"/>
    <mergeCell ref="AM99:AM100"/>
    <mergeCell ref="AN99:AN100"/>
    <mergeCell ref="AO99:AO100"/>
    <mergeCell ref="AP99:AP100"/>
    <mergeCell ref="AQ99:AQ100"/>
    <mergeCell ref="AR99:AR100"/>
    <mergeCell ref="CC99:CC100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BW99:BW100"/>
    <mergeCell ref="BX99:BX100"/>
    <mergeCell ref="BY99:BY100"/>
    <mergeCell ref="BZ99:BZ100"/>
    <mergeCell ref="CA99:CA100"/>
    <mergeCell ref="CB99:CB100"/>
    <mergeCell ref="BQ99:BQ100"/>
    <mergeCell ref="BR99:BR100"/>
    <mergeCell ref="BS99:BS100"/>
    <mergeCell ref="BT99:BT100"/>
    <mergeCell ref="BU99:BU100"/>
    <mergeCell ref="BV99:BV100"/>
    <mergeCell ref="BK99:BK100"/>
    <mergeCell ref="BL99:BL100"/>
    <mergeCell ref="BM99:BM100"/>
    <mergeCell ref="BN99:BN100"/>
    <mergeCell ref="BO99:BO100"/>
    <mergeCell ref="BP99:BP100"/>
    <mergeCell ref="BE99:BE100"/>
    <mergeCell ref="BF99:BF100"/>
    <mergeCell ref="BG99:BG100"/>
    <mergeCell ref="BH99:BH100"/>
    <mergeCell ref="O108:O109"/>
    <mergeCell ref="P108:P109"/>
    <mergeCell ref="Q108:Q109"/>
    <mergeCell ref="R108:R109"/>
    <mergeCell ref="S108:S109"/>
    <mergeCell ref="T108:T109"/>
    <mergeCell ref="C108:C109"/>
    <mergeCell ref="I108:I109"/>
    <mergeCell ref="J108:J109"/>
    <mergeCell ref="K108:K109"/>
    <mergeCell ref="L108:L109"/>
    <mergeCell ref="M108:M109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BV105:CB105"/>
    <mergeCell ref="AH104:AJ104"/>
    <mergeCell ref="AK104:AM104"/>
    <mergeCell ref="AN104:AP104"/>
    <mergeCell ref="AQ104:AS104"/>
    <mergeCell ref="AT104:CB104"/>
    <mergeCell ref="CC104:CC105"/>
    <mergeCell ref="AG108:AG109"/>
    <mergeCell ref="AH108:AH109"/>
    <mergeCell ref="AI108:AI109"/>
    <mergeCell ref="AJ108:AJ109"/>
    <mergeCell ref="AK108:AK109"/>
    <mergeCell ref="AL108:AL109"/>
    <mergeCell ref="AA108:AA109"/>
    <mergeCell ref="AB108:AB109"/>
    <mergeCell ref="AC108:AC109"/>
    <mergeCell ref="AD108:AD109"/>
    <mergeCell ref="AE108:AE109"/>
    <mergeCell ref="AF108:AF109"/>
    <mergeCell ref="U108:U109"/>
    <mergeCell ref="V108:V109"/>
    <mergeCell ref="W108:W109"/>
    <mergeCell ref="X108:X109"/>
    <mergeCell ref="Y108:Y109"/>
    <mergeCell ref="Z108:Z109"/>
    <mergeCell ref="BI108:BI109"/>
    <mergeCell ref="BJ108:BJ109"/>
    <mergeCell ref="AY108:AY109"/>
    <mergeCell ref="AZ108:AZ109"/>
    <mergeCell ref="BA108:BA109"/>
    <mergeCell ref="BB108:BB109"/>
    <mergeCell ref="BC108:BC109"/>
    <mergeCell ref="BD108:BD109"/>
    <mergeCell ref="AS108:AS109"/>
    <mergeCell ref="AT108:AT109"/>
    <mergeCell ref="AU108:AU109"/>
    <mergeCell ref="AV108:AV109"/>
    <mergeCell ref="AW108:AW109"/>
    <mergeCell ref="AX108:AX109"/>
    <mergeCell ref="AM108:AM109"/>
    <mergeCell ref="AN108:AN109"/>
    <mergeCell ref="AO108:AO109"/>
    <mergeCell ref="AP108:AP109"/>
    <mergeCell ref="AQ108:AQ109"/>
    <mergeCell ref="AR108:AR109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BW108:BW109"/>
    <mergeCell ref="BX108:BX109"/>
    <mergeCell ref="BY108:BY109"/>
    <mergeCell ref="BZ108:BZ109"/>
    <mergeCell ref="CA108:CA109"/>
    <mergeCell ref="CB108:CB109"/>
    <mergeCell ref="BQ108:BQ109"/>
    <mergeCell ref="BR108:BR109"/>
    <mergeCell ref="BS108:BS109"/>
    <mergeCell ref="BT108:BT109"/>
    <mergeCell ref="BU108:BU109"/>
    <mergeCell ref="BV108:BV109"/>
    <mergeCell ref="BK108:BK109"/>
    <mergeCell ref="BL108:BL109"/>
    <mergeCell ref="BM108:BM109"/>
    <mergeCell ref="BN108:BN109"/>
    <mergeCell ref="BO108:BO109"/>
    <mergeCell ref="BP108:BP109"/>
    <mergeCell ref="BE108:BE109"/>
    <mergeCell ref="BF108:BF109"/>
    <mergeCell ref="BG108:BG109"/>
    <mergeCell ref="BH108:BH109"/>
    <mergeCell ref="O117:O118"/>
    <mergeCell ref="P117:P118"/>
    <mergeCell ref="Q117:Q118"/>
    <mergeCell ref="R117:R118"/>
    <mergeCell ref="S117:S118"/>
    <mergeCell ref="T117:T118"/>
    <mergeCell ref="C117:C118"/>
    <mergeCell ref="I117:I118"/>
    <mergeCell ref="J117:J118"/>
    <mergeCell ref="K117:K118"/>
    <mergeCell ref="L117:L118"/>
    <mergeCell ref="M117:M118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V114:CB114"/>
    <mergeCell ref="AH113:AJ113"/>
    <mergeCell ref="AK113:AM113"/>
    <mergeCell ref="AN113:AP113"/>
    <mergeCell ref="AQ113:AS113"/>
    <mergeCell ref="AT113:CB113"/>
    <mergeCell ref="CC113:CC114"/>
    <mergeCell ref="AG117:AG118"/>
    <mergeCell ref="AH117:AH118"/>
    <mergeCell ref="AI117:AI118"/>
    <mergeCell ref="AJ117:AJ118"/>
    <mergeCell ref="AK117:AK118"/>
    <mergeCell ref="AL117:AL118"/>
    <mergeCell ref="AA117:AA118"/>
    <mergeCell ref="AB117:AB118"/>
    <mergeCell ref="AC117:AC118"/>
    <mergeCell ref="AD117:AD118"/>
    <mergeCell ref="AE117:AE118"/>
    <mergeCell ref="AF117:AF118"/>
    <mergeCell ref="U117:U118"/>
    <mergeCell ref="V117:V118"/>
    <mergeCell ref="W117:W118"/>
    <mergeCell ref="X117:X118"/>
    <mergeCell ref="Y117:Y118"/>
    <mergeCell ref="Z117:Z118"/>
    <mergeCell ref="BI117:BI118"/>
    <mergeCell ref="BJ117:BJ118"/>
    <mergeCell ref="AY117:AY118"/>
    <mergeCell ref="AZ117:AZ118"/>
    <mergeCell ref="BA117:BA118"/>
    <mergeCell ref="BB117:BB118"/>
    <mergeCell ref="BC117:BC118"/>
    <mergeCell ref="BD117:BD118"/>
    <mergeCell ref="AS117:AS118"/>
    <mergeCell ref="AT117:AT118"/>
    <mergeCell ref="AU117:AU118"/>
    <mergeCell ref="AV117:AV118"/>
    <mergeCell ref="AW117:AW118"/>
    <mergeCell ref="AX117:AX118"/>
    <mergeCell ref="AM117:AM118"/>
    <mergeCell ref="AN117:AN118"/>
    <mergeCell ref="AO117:AO118"/>
    <mergeCell ref="AP117:AP118"/>
    <mergeCell ref="AQ117:AQ118"/>
    <mergeCell ref="AR117:AR118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BW117:BW118"/>
    <mergeCell ref="BX117:BX118"/>
    <mergeCell ref="BY117:BY118"/>
    <mergeCell ref="BZ117:BZ118"/>
    <mergeCell ref="CA117:CA118"/>
    <mergeCell ref="CB117:CB118"/>
    <mergeCell ref="BQ117:BQ118"/>
    <mergeCell ref="BR117:BR118"/>
    <mergeCell ref="BS117:BS118"/>
    <mergeCell ref="BT117:BT118"/>
    <mergeCell ref="BU117:BU118"/>
    <mergeCell ref="BV117:BV118"/>
    <mergeCell ref="BK117:BK118"/>
    <mergeCell ref="BL117:BL118"/>
    <mergeCell ref="BM117:BM118"/>
    <mergeCell ref="BN117:BN118"/>
    <mergeCell ref="BO117:BO118"/>
    <mergeCell ref="BP117:BP118"/>
    <mergeCell ref="BE117:BE118"/>
    <mergeCell ref="BF117:BF118"/>
    <mergeCell ref="BG117:BG118"/>
    <mergeCell ref="BH117:BH118"/>
    <mergeCell ref="O126:O127"/>
    <mergeCell ref="P126:P127"/>
    <mergeCell ref="Q126:Q127"/>
    <mergeCell ref="R126:R127"/>
    <mergeCell ref="S126:S127"/>
    <mergeCell ref="T126:T127"/>
    <mergeCell ref="C126:C127"/>
    <mergeCell ref="I126:I127"/>
    <mergeCell ref="J126:J127"/>
    <mergeCell ref="K126:K127"/>
    <mergeCell ref="L126:L127"/>
    <mergeCell ref="M126:M127"/>
    <mergeCell ref="CD122:CD123"/>
    <mergeCell ref="CE122:CE123"/>
    <mergeCell ref="T123:AG123"/>
    <mergeCell ref="AH123:AS123"/>
    <mergeCell ref="AT123:AZ123"/>
    <mergeCell ref="BA123:BG123"/>
    <mergeCell ref="BH123:BN123"/>
    <mergeCell ref="BO123:BU123"/>
    <mergeCell ref="BV123:CB123"/>
    <mergeCell ref="AH122:AJ122"/>
    <mergeCell ref="AK122:AM122"/>
    <mergeCell ref="AN122:AP122"/>
    <mergeCell ref="AQ122:AS122"/>
    <mergeCell ref="AT122:CB122"/>
    <mergeCell ref="CC122:CC123"/>
    <mergeCell ref="AG126:AG127"/>
    <mergeCell ref="AH126:AH127"/>
    <mergeCell ref="AI126:AI127"/>
    <mergeCell ref="AJ126:AJ127"/>
    <mergeCell ref="AK126:AK127"/>
    <mergeCell ref="AL126:AL127"/>
    <mergeCell ref="AA126:AA127"/>
    <mergeCell ref="AB126:AB127"/>
    <mergeCell ref="AC126:AC127"/>
    <mergeCell ref="AD126:AD127"/>
    <mergeCell ref="AE126:AE127"/>
    <mergeCell ref="AF126:AF127"/>
    <mergeCell ref="U126:U127"/>
    <mergeCell ref="V126:V127"/>
    <mergeCell ref="W126:W127"/>
    <mergeCell ref="X126:X127"/>
    <mergeCell ref="Y126:Y127"/>
    <mergeCell ref="Z126:Z127"/>
    <mergeCell ref="BI126:BI127"/>
    <mergeCell ref="BJ126:BJ127"/>
    <mergeCell ref="AY126:AY127"/>
    <mergeCell ref="AZ126:AZ127"/>
    <mergeCell ref="BA126:BA127"/>
    <mergeCell ref="BB126:BB127"/>
    <mergeCell ref="BC126:BC127"/>
    <mergeCell ref="BD126:BD127"/>
    <mergeCell ref="AS126:AS127"/>
    <mergeCell ref="AT126:AT127"/>
    <mergeCell ref="AU126:AU127"/>
    <mergeCell ref="AV126:AV127"/>
    <mergeCell ref="AW126:AW127"/>
    <mergeCell ref="AX126:AX127"/>
    <mergeCell ref="AM126:AM127"/>
    <mergeCell ref="AN126:AN127"/>
    <mergeCell ref="AO126:AO127"/>
    <mergeCell ref="AP126:AP127"/>
    <mergeCell ref="AQ126:AQ127"/>
    <mergeCell ref="AR126:AR127"/>
    <mergeCell ref="CC126:CC127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BW126:BW127"/>
    <mergeCell ref="BX126:BX127"/>
    <mergeCell ref="BY126:BY127"/>
    <mergeCell ref="BZ126:BZ127"/>
    <mergeCell ref="CA126:CA127"/>
    <mergeCell ref="CB126:CB127"/>
    <mergeCell ref="BQ126:BQ127"/>
    <mergeCell ref="BR126:BR127"/>
    <mergeCell ref="BS126:BS127"/>
    <mergeCell ref="BT126:BT127"/>
    <mergeCell ref="BU126:BU127"/>
    <mergeCell ref="BV126:BV127"/>
    <mergeCell ref="BK126:BK127"/>
    <mergeCell ref="BL126:BL127"/>
    <mergeCell ref="BM126:BM127"/>
    <mergeCell ref="BN126:BN127"/>
    <mergeCell ref="BO126:BO127"/>
    <mergeCell ref="BP126:BP127"/>
    <mergeCell ref="BE126:BE127"/>
    <mergeCell ref="BF126:BF127"/>
    <mergeCell ref="BG126:BG127"/>
    <mergeCell ref="BH126:BH127"/>
    <mergeCell ref="O135:O136"/>
    <mergeCell ref="P135:P136"/>
    <mergeCell ref="Q135:Q136"/>
    <mergeCell ref="R135:R136"/>
    <mergeCell ref="S135:S136"/>
    <mergeCell ref="T135:T136"/>
    <mergeCell ref="C135:C136"/>
    <mergeCell ref="I135:I136"/>
    <mergeCell ref="J135:J136"/>
    <mergeCell ref="K135:K136"/>
    <mergeCell ref="L135:L136"/>
    <mergeCell ref="M135:M136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BV132:CB132"/>
    <mergeCell ref="AH131:AJ131"/>
    <mergeCell ref="AK131:AM131"/>
    <mergeCell ref="AN131:AP131"/>
    <mergeCell ref="AQ131:AS131"/>
    <mergeCell ref="AT131:CB131"/>
    <mergeCell ref="CC131:CC132"/>
    <mergeCell ref="AG135:AG136"/>
    <mergeCell ref="AH135:AH136"/>
    <mergeCell ref="AI135:AI136"/>
    <mergeCell ref="AJ135:AJ136"/>
    <mergeCell ref="AK135:AK136"/>
    <mergeCell ref="AL135:AL136"/>
    <mergeCell ref="AA135:AA136"/>
    <mergeCell ref="AB135:AB136"/>
    <mergeCell ref="AC135:AC136"/>
    <mergeCell ref="AD135:AD136"/>
    <mergeCell ref="AE135:AE136"/>
    <mergeCell ref="AF135:AF136"/>
    <mergeCell ref="U135:U136"/>
    <mergeCell ref="V135:V136"/>
    <mergeCell ref="W135:W136"/>
    <mergeCell ref="X135:X136"/>
    <mergeCell ref="Y135:Y136"/>
    <mergeCell ref="Z135:Z136"/>
    <mergeCell ref="BI135:BI136"/>
    <mergeCell ref="BJ135:BJ136"/>
    <mergeCell ref="AY135:AY136"/>
    <mergeCell ref="AZ135:AZ136"/>
    <mergeCell ref="BA135:BA136"/>
    <mergeCell ref="BB135:BB136"/>
    <mergeCell ref="BC135:BC136"/>
    <mergeCell ref="BD135:BD136"/>
    <mergeCell ref="AS135:AS136"/>
    <mergeCell ref="AT135:AT136"/>
    <mergeCell ref="AU135:AU136"/>
    <mergeCell ref="AV135:AV136"/>
    <mergeCell ref="AW135:AW136"/>
    <mergeCell ref="AX135:AX136"/>
    <mergeCell ref="AM135:AM136"/>
    <mergeCell ref="AN135:AN136"/>
    <mergeCell ref="AO135:AO136"/>
    <mergeCell ref="AP135:AP136"/>
    <mergeCell ref="AQ135:AQ136"/>
    <mergeCell ref="AR135:AR136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BW135:BW136"/>
    <mergeCell ref="BX135:BX136"/>
    <mergeCell ref="BY135:BY136"/>
    <mergeCell ref="BZ135:BZ136"/>
    <mergeCell ref="CA135:CA136"/>
    <mergeCell ref="CB135:CB136"/>
    <mergeCell ref="BQ135:BQ136"/>
    <mergeCell ref="BR135:BR136"/>
    <mergeCell ref="BS135:BS136"/>
    <mergeCell ref="BT135:BT136"/>
    <mergeCell ref="BU135:BU136"/>
    <mergeCell ref="BV135:BV136"/>
    <mergeCell ref="BK135:BK136"/>
    <mergeCell ref="BL135:BL136"/>
    <mergeCell ref="BM135:BM136"/>
    <mergeCell ref="BN135:BN136"/>
    <mergeCell ref="BO135:BO136"/>
    <mergeCell ref="BP135:BP136"/>
    <mergeCell ref="BE135:BE136"/>
    <mergeCell ref="BF135:BF136"/>
    <mergeCell ref="BG135:BG136"/>
    <mergeCell ref="BH135:BH136"/>
    <mergeCell ref="O144:O145"/>
    <mergeCell ref="P144:P145"/>
    <mergeCell ref="Q144:Q145"/>
    <mergeCell ref="R144:R145"/>
    <mergeCell ref="S144:S145"/>
    <mergeCell ref="T144:T145"/>
    <mergeCell ref="C144:C145"/>
    <mergeCell ref="I144:I145"/>
    <mergeCell ref="J144:J145"/>
    <mergeCell ref="K144:K145"/>
    <mergeCell ref="L144:L145"/>
    <mergeCell ref="M144:M145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V141:CB141"/>
    <mergeCell ref="AH140:AJ140"/>
    <mergeCell ref="AK140:AM140"/>
    <mergeCell ref="AN140:AP140"/>
    <mergeCell ref="AQ140:AS140"/>
    <mergeCell ref="AT140:CB140"/>
    <mergeCell ref="CC140:CC141"/>
    <mergeCell ref="AG144:AG145"/>
    <mergeCell ref="AH144:AH145"/>
    <mergeCell ref="AI144:AI145"/>
    <mergeCell ref="AJ144:AJ145"/>
    <mergeCell ref="AK144:AK145"/>
    <mergeCell ref="AL144:AL145"/>
    <mergeCell ref="AA144:AA145"/>
    <mergeCell ref="AB144:AB145"/>
    <mergeCell ref="AC144:AC145"/>
    <mergeCell ref="AD144:AD145"/>
    <mergeCell ref="AE144:AE145"/>
    <mergeCell ref="AF144:AF145"/>
    <mergeCell ref="U144:U145"/>
    <mergeCell ref="V144:V145"/>
    <mergeCell ref="W144:W145"/>
    <mergeCell ref="X144:X145"/>
    <mergeCell ref="Y144:Y145"/>
    <mergeCell ref="Z144:Z145"/>
    <mergeCell ref="BI144:BI145"/>
    <mergeCell ref="BJ144:BJ145"/>
    <mergeCell ref="AY144:AY145"/>
    <mergeCell ref="AZ144:AZ145"/>
    <mergeCell ref="BA144:BA145"/>
    <mergeCell ref="BB144:BB145"/>
    <mergeCell ref="BC144:BC145"/>
    <mergeCell ref="BD144:BD145"/>
    <mergeCell ref="AS144:AS145"/>
    <mergeCell ref="AT144:AT145"/>
    <mergeCell ref="AU144:AU145"/>
    <mergeCell ref="AV144:AV145"/>
    <mergeCell ref="AW144:AW145"/>
    <mergeCell ref="AX144:AX145"/>
    <mergeCell ref="AM144:AM145"/>
    <mergeCell ref="AN144:AN145"/>
    <mergeCell ref="AO144:AO145"/>
    <mergeCell ref="AP144:AP145"/>
    <mergeCell ref="AQ144:AQ145"/>
    <mergeCell ref="AR144:AR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BW144:BW145"/>
    <mergeCell ref="BX144:BX145"/>
    <mergeCell ref="BY144:BY145"/>
    <mergeCell ref="BZ144:BZ145"/>
    <mergeCell ref="CA144:CA145"/>
    <mergeCell ref="CB144:CB145"/>
    <mergeCell ref="BQ144:BQ145"/>
    <mergeCell ref="BR144:BR145"/>
    <mergeCell ref="BS144:BS145"/>
    <mergeCell ref="BT144:BT145"/>
    <mergeCell ref="BU144:BU145"/>
    <mergeCell ref="BV144:BV145"/>
    <mergeCell ref="BK144:BK145"/>
    <mergeCell ref="BL144:BL145"/>
    <mergeCell ref="BM144:BM145"/>
    <mergeCell ref="BN144:BN145"/>
    <mergeCell ref="BO144:BO145"/>
    <mergeCell ref="BP144:BP145"/>
    <mergeCell ref="BE144:BE145"/>
    <mergeCell ref="BF144:BF145"/>
    <mergeCell ref="BG144:BG145"/>
    <mergeCell ref="BH144:BH145"/>
    <mergeCell ref="O153:O154"/>
    <mergeCell ref="P153:P154"/>
    <mergeCell ref="Q153:Q154"/>
    <mergeCell ref="R153:R154"/>
    <mergeCell ref="S153:S154"/>
    <mergeCell ref="T153:T154"/>
    <mergeCell ref="C153:C154"/>
    <mergeCell ref="I153:I154"/>
    <mergeCell ref="J153:J154"/>
    <mergeCell ref="K153:K154"/>
    <mergeCell ref="L153:L154"/>
    <mergeCell ref="M153:M154"/>
    <mergeCell ref="CD149:CD150"/>
    <mergeCell ref="CE149:CE150"/>
    <mergeCell ref="T150:AG150"/>
    <mergeCell ref="AH150:AS150"/>
    <mergeCell ref="AT150:AZ150"/>
    <mergeCell ref="BA150:BG150"/>
    <mergeCell ref="BH150:BN150"/>
    <mergeCell ref="BO150:BU150"/>
    <mergeCell ref="BV150:CB150"/>
    <mergeCell ref="AH149:AJ149"/>
    <mergeCell ref="AK149:AM149"/>
    <mergeCell ref="AN149:AP149"/>
    <mergeCell ref="AQ149:AS149"/>
    <mergeCell ref="AT149:CB149"/>
    <mergeCell ref="CC149:CC150"/>
    <mergeCell ref="AG153:AG154"/>
    <mergeCell ref="AH153:AH154"/>
    <mergeCell ref="AI153:AI154"/>
    <mergeCell ref="AJ153:AJ154"/>
    <mergeCell ref="AK153:AK154"/>
    <mergeCell ref="AL153:AL154"/>
    <mergeCell ref="AA153:AA154"/>
    <mergeCell ref="AB153:AB154"/>
    <mergeCell ref="AC153:AC154"/>
    <mergeCell ref="AD153:AD154"/>
    <mergeCell ref="AE153:AE154"/>
    <mergeCell ref="AF153:AF154"/>
    <mergeCell ref="U153:U154"/>
    <mergeCell ref="V153:V154"/>
    <mergeCell ref="W153:W154"/>
    <mergeCell ref="X153:X154"/>
    <mergeCell ref="Y153:Y154"/>
    <mergeCell ref="Z153:Z154"/>
    <mergeCell ref="BI153:BI154"/>
    <mergeCell ref="BJ153:BJ154"/>
    <mergeCell ref="AY153:AY154"/>
    <mergeCell ref="AZ153:AZ154"/>
    <mergeCell ref="BA153:BA154"/>
    <mergeCell ref="BB153:BB154"/>
    <mergeCell ref="BC153:BC154"/>
    <mergeCell ref="BD153:BD154"/>
    <mergeCell ref="AS153:AS154"/>
    <mergeCell ref="AT153:AT154"/>
    <mergeCell ref="AU153:AU154"/>
    <mergeCell ref="AV153:AV154"/>
    <mergeCell ref="AW153:AW154"/>
    <mergeCell ref="AX153:AX154"/>
    <mergeCell ref="AM153:AM154"/>
    <mergeCell ref="AN153:AN154"/>
    <mergeCell ref="AO153:AO154"/>
    <mergeCell ref="AP153:AP154"/>
    <mergeCell ref="AQ153:AQ154"/>
    <mergeCell ref="AR153:AR154"/>
    <mergeCell ref="CC153:CC154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BW153:BW154"/>
    <mergeCell ref="BX153:BX154"/>
    <mergeCell ref="BY153:BY154"/>
    <mergeCell ref="BZ153:BZ154"/>
    <mergeCell ref="CA153:CA154"/>
    <mergeCell ref="CB153:CB154"/>
    <mergeCell ref="BQ153:BQ154"/>
    <mergeCell ref="BR153:BR154"/>
    <mergeCell ref="BS153:BS154"/>
    <mergeCell ref="BT153:BT154"/>
    <mergeCell ref="BU153:BU154"/>
    <mergeCell ref="BV153:BV154"/>
    <mergeCell ref="BK153:BK154"/>
    <mergeCell ref="BL153:BL154"/>
    <mergeCell ref="BM153:BM154"/>
    <mergeCell ref="BN153:BN154"/>
    <mergeCell ref="BO153:BO154"/>
    <mergeCell ref="BP153:BP154"/>
    <mergeCell ref="BE153:BE154"/>
    <mergeCell ref="BF153:BF154"/>
    <mergeCell ref="BG153:BG154"/>
    <mergeCell ref="BH153:BH154"/>
    <mergeCell ref="O162:O163"/>
    <mergeCell ref="P162:P163"/>
    <mergeCell ref="Q162:Q163"/>
    <mergeCell ref="R162:R163"/>
    <mergeCell ref="S162:S163"/>
    <mergeCell ref="T162:T163"/>
    <mergeCell ref="C162:C163"/>
    <mergeCell ref="I162:I163"/>
    <mergeCell ref="J162:J163"/>
    <mergeCell ref="K162:K163"/>
    <mergeCell ref="L162:L163"/>
    <mergeCell ref="M162:M163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BV159:CB159"/>
    <mergeCell ref="AH158:AJ158"/>
    <mergeCell ref="AK158:AM158"/>
    <mergeCell ref="AN158:AP158"/>
    <mergeCell ref="AQ158:AS158"/>
    <mergeCell ref="AT158:CB158"/>
    <mergeCell ref="CC158:CC159"/>
    <mergeCell ref="AG162:AG163"/>
    <mergeCell ref="AH162:AH163"/>
    <mergeCell ref="AI162:AI163"/>
    <mergeCell ref="AJ162:AJ163"/>
    <mergeCell ref="AK162:AK163"/>
    <mergeCell ref="AL162:AL163"/>
    <mergeCell ref="AA162:AA163"/>
    <mergeCell ref="AB162:AB163"/>
    <mergeCell ref="AC162:AC163"/>
    <mergeCell ref="AD162:AD163"/>
    <mergeCell ref="AE162:AE163"/>
    <mergeCell ref="AF162:AF163"/>
    <mergeCell ref="U162:U163"/>
    <mergeCell ref="V162:V163"/>
    <mergeCell ref="W162:W163"/>
    <mergeCell ref="X162:X163"/>
    <mergeCell ref="Y162:Y163"/>
    <mergeCell ref="Z162:Z163"/>
    <mergeCell ref="BI162:BI163"/>
    <mergeCell ref="BJ162:BJ163"/>
    <mergeCell ref="AY162:AY163"/>
    <mergeCell ref="AZ162:AZ163"/>
    <mergeCell ref="BA162:BA163"/>
    <mergeCell ref="BB162:BB163"/>
    <mergeCell ref="BC162:BC163"/>
    <mergeCell ref="BD162:BD163"/>
    <mergeCell ref="AS162:AS163"/>
    <mergeCell ref="AT162:AT163"/>
    <mergeCell ref="AU162:AU163"/>
    <mergeCell ref="AV162:AV163"/>
    <mergeCell ref="AW162:AW163"/>
    <mergeCell ref="AX162:AX163"/>
    <mergeCell ref="AM162:AM163"/>
    <mergeCell ref="AN162:AN163"/>
    <mergeCell ref="AO162:AO163"/>
    <mergeCell ref="AP162:AP163"/>
    <mergeCell ref="AQ162:AQ163"/>
    <mergeCell ref="AR162:AR163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BW162:BW163"/>
    <mergeCell ref="BX162:BX163"/>
    <mergeCell ref="BY162:BY163"/>
    <mergeCell ref="BZ162:BZ163"/>
    <mergeCell ref="CA162:CA163"/>
    <mergeCell ref="CB162:CB163"/>
    <mergeCell ref="BQ162:BQ163"/>
    <mergeCell ref="BR162:BR163"/>
    <mergeCell ref="BS162:BS163"/>
    <mergeCell ref="BT162:BT163"/>
    <mergeCell ref="BU162:BU163"/>
    <mergeCell ref="BV162:BV163"/>
    <mergeCell ref="BK162:BK163"/>
    <mergeCell ref="BL162:BL163"/>
    <mergeCell ref="BM162:BM163"/>
    <mergeCell ref="BN162:BN163"/>
    <mergeCell ref="BO162:BO163"/>
    <mergeCell ref="BP162:BP163"/>
    <mergeCell ref="BE162:BE163"/>
    <mergeCell ref="BF162:BF163"/>
    <mergeCell ref="BG162:BG163"/>
    <mergeCell ref="BH162:BH163"/>
    <mergeCell ref="O171:O172"/>
    <mergeCell ref="P171:P172"/>
    <mergeCell ref="Q171:Q172"/>
    <mergeCell ref="R171:R172"/>
    <mergeCell ref="S171:S172"/>
    <mergeCell ref="T171:T172"/>
    <mergeCell ref="C171:C172"/>
    <mergeCell ref="I171:I172"/>
    <mergeCell ref="J171:J172"/>
    <mergeCell ref="K171:K172"/>
    <mergeCell ref="L171:L172"/>
    <mergeCell ref="M171:M172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V168:CB168"/>
    <mergeCell ref="AH167:AJ167"/>
    <mergeCell ref="AK167:AM167"/>
    <mergeCell ref="AN167:AP167"/>
    <mergeCell ref="AQ167:AS167"/>
    <mergeCell ref="AT167:CB167"/>
    <mergeCell ref="CC167:CC168"/>
    <mergeCell ref="AG171:AG172"/>
    <mergeCell ref="AH171:AH172"/>
    <mergeCell ref="AI171:AI172"/>
    <mergeCell ref="AJ171:AJ172"/>
    <mergeCell ref="AK171:AK172"/>
    <mergeCell ref="AL171:AL172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BI171:BI172"/>
    <mergeCell ref="BJ171:BJ172"/>
    <mergeCell ref="AY171:AY172"/>
    <mergeCell ref="AZ171:AZ172"/>
    <mergeCell ref="BA171:BA172"/>
    <mergeCell ref="BB171:BB172"/>
    <mergeCell ref="BC171:BC172"/>
    <mergeCell ref="BD171:BD172"/>
    <mergeCell ref="AS171:AS172"/>
    <mergeCell ref="AT171:AT172"/>
    <mergeCell ref="AU171:AU172"/>
    <mergeCell ref="AV171:AV172"/>
    <mergeCell ref="AW171:AW172"/>
    <mergeCell ref="AX171:AX172"/>
    <mergeCell ref="AM171:AM172"/>
    <mergeCell ref="AN171:AN172"/>
    <mergeCell ref="AO171:AO172"/>
    <mergeCell ref="AP171:AP172"/>
    <mergeCell ref="AQ171:AQ172"/>
    <mergeCell ref="AR171:AR172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BW171:BW172"/>
    <mergeCell ref="BX171:BX172"/>
    <mergeCell ref="BY171:BY172"/>
    <mergeCell ref="BZ171:BZ172"/>
    <mergeCell ref="CA171:CA172"/>
    <mergeCell ref="CB171:CB172"/>
    <mergeCell ref="BQ171:BQ172"/>
    <mergeCell ref="BR171:BR172"/>
    <mergeCell ref="BS171:BS172"/>
    <mergeCell ref="BT171:BT172"/>
    <mergeCell ref="BU171:BU172"/>
    <mergeCell ref="BV171:BV172"/>
    <mergeCell ref="BK171:BK172"/>
    <mergeCell ref="BL171:BL172"/>
    <mergeCell ref="BM171:BM172"/>
    <mergeCell ref="BN171:BN172"/>
    <mergeCell ref="BO171:BO172"/>
    <mergeCell ref="BP171:BP172"/>
    <mergeCell ref="BE171:BE172"/>
    <mergeCell ref="BF171:BF172"/>
    <mergeCell ref="BG171:BG172"/>
    <mergeCell ref="BH171:BH172"/>
    <mergeCell ref="O180:O181"/>
    <mergeCell ref="P180:P181"/>
    <mergeCell ref="Q180:Q181"/>
    <mergeCell ref="R180:R181"/>
    <mergeCell ref="S180:S181"/>
    <mergeCell ref="T180:T181"/>
    <mergeCell ref="C180:C181"/>
    <mergeCell ref="I180:I181"/>
    <mergeCell ref="J180:J181"/>
    <mergeCell ref="K180:K181"/>
    <mergeCell ref="L180:L181"/>
    <mergeCell ref="M180:M181"/>
    <mergeCell ref="CD176:CD177"/>
    <mergeCell ref="CE176:CE177"/>
    <mergeCell ref="T177:AG177"/>
    <mergeCell ref="AH177:AS177"/>
    <mergeCell ref="AT177:AZ177"/>
    <mergeCell ref="BA177:BG177"/>
    <mergeCell ref="BH177:BN177"/>
    <mergeCell ref="BO177:BU177"/>
    <mergeCell ref="BV177:CB177"/>
    <mergeCell ref="AH176:AJ176"/>
    <mergeCell ref="AK176:AM176"/>
    <mergeCell ref="AN176:AP176"/>
    <mergeCell ref="AQ176:AS176"/>
    <mergeCell ref="AT176:CB176"/>
    <mergeCell ref="CC176:CC177"/>
    <mergeCell ref="AG180:AG181"/>
    <mergeCell ref="AH180:AH181"/>
    <mergeCell ref="AI180:AI181"/>
    <mergeCell ref="AJ180:AJ181"/>
    <mergeCell ref="AK180:AK181"/>
    <mergeCell ref="AL180:AL181"/>
    <mergeCell ref="AA180:AA181"/>
    <mergeCell ref="AB180:AB181"/>
    <mergeCell ref="AC180:AC181"/>
    <mergeCell ref="AD180:AD181"/>
    <mergeCell ref="AE180:AE181"/>
    <mergeCell ref="AF180:AF181"/>
    <mergeCell ref="U180:U181"/>
    <mergeCell ref="V180:V181"/>
    <mergeCell ref="W180:W181"/>
    <mergeCell ref="X180:X181"/>
    <mergeCell ref="Y180:Y181"/>
    <mergeCell ref="Z180:Z181"/>
    <mergeCell ref="BI180:BI181"/>
    <mergeCell ref="BJ180:BJ181"/>
    <mergeCell ref="AY180:AY181"/>
    <mergeCell ref="AZ180:AZ181"/>
    <mergeCell ref="BA180:BA181"/>
    <mergeCell ref="BB180:BB181"/>
    <mergeCell ref="BC180:BC181"/>
    <mergeCell ref="BD180:BD181"/>
    <mergeCell ref="AS180:AS181"/>
    <mergeCell ref="AT180:AT181"/>
    <mergeCell ref="AU180:AU181"/>
    <mergeCell ref="AV180:AV181"/>
    <mergeCell ref="AW180:AW181"/>
    <mergeCell ref="AX180:AX181"/>
    <mergeCell ref="AM180:AM181"/>
    <mergeCell ref="AN180:AN181"/>
    <mergeCell ref="AO180:AO181"/>
    <mergeCell ref="AP180:AP181"/>
    <mergeCell ref="AQ180:AQ181"/>
    <mergeCell ref="AR180:AR181"/>
    <mergeCell ref="CC180:CC181"/>
    <mergeCell ref="CD180:CD181"/>
    <mergeCell ref="CE180:CE181"/>
    <mergeCell ref="C185:C186"/>
    <mergeCell ref="D185:E186"/>
    <mergeCell ref="F185:G186"/>
    <mergeCell ref="I185:M186"/>
    <mergeCell ref="O185:S186"/>
    <mergeCell ref="AB185:AD185"/>
    <mergeCell ref="AE185:AG185"/>
    <mergeCell ref="BW180:BW181"/>
    <mergeCell ref="BX180:BX181"/>
    <mergeCell ref="BY180:BY181"/>
    <mergeCell ref="BZ180:BZ181"/>
    <mergeCell ref="CA180:CA181"/>
    <mergeCell ref="CB180:CB181"/>
    <mergeCell ref="BQ180:BQ181"/>
    <mergeCell ref="BR180:BR181"/>
    <mergeCell ref="BS180:BS181"/>
    <mergeCell ref="BT180:BT181"/>
    <mergeCell ref="BU180:BU181"/>
    <mergeCell ref="BV180:BV181"/>
    <mergeCell ref="BK180:BK181"/>
    <mergeCell ref="BL180:BL181"/>
    <mergeCell ref="BM180:BM181"/>
    <mergeCell ref="BN180:BN181"/>
    <mergeCell ref="BO180:BO181"/>
    <mergeCell ref="BP180:BP181"/>
    <mergeCell ref="BE180:BE181"/>
    <mergeCell ref="BF180:BF181"/>
    <mergeCell ref="BG180:BG181"/>
    <mergeCell ref="BH180:BH181"/>
    <mergeCell ref="O189:O190"/>
    <mergeCell ref="P189:P190"/>
    <mergeCell ref="Q189:Q190"/>
    <mergeCell ref="R189:R190"/>
    <mergeCell ref="S189:S190"/>
    <mergeCell ref="T189:T190"/>
    <mergeCell ref="C189:C190"/>
    <mergeCell ref="I189:I190"/>
    <mergeCell ref="J189:J190"/>
    <mergeCell ref="K189:K190"/>
    <mergeCell ref="L189:L190"/>
    <mergeCell ref="M189:M190"/>
    <mergeCell ref="CD185:CD186"/>
    <mergeCell ref="CE185:CE186"/>
    <mergeCell ref="T186:AG186"/>
    <mergeCell ref="AH186:AS186"/>
    <mergeCell ref="AT186:AZ186"/>
    <mergeCell ref="BA186:BG186"/>
    <mergeCell ref="BH186:BN186"/>
    <mergeCell ref="BO186:BU186"/>
    <mergeCell ref="BV186:CB186"/>
    <mergeCell ref="AH185:AJ185"/>
    <mergeCell ref="AK185:AM185"/>
    <mergeCell ref="AN185:AP185"/>
    <mergeCell ref="AQ185:AS185"/>
    <mergeCell ref="AT185:CB185"/>
    <mergeCell ref="CC185:CC186"/>
    <mergeCell ref="AG189:AG190"/>
    <mergeCell ref="AH189:AH190"/>
    <mergeCell ref="AI189:AI190"/>
    <mergeCell ref="AJ189:AJ190"/>
    <mergeCell ref="AK189:AK190"/>
    <mergeCell ref="AL189:AL190"/>
    <mergeCell ref="AA189:AA190"/>
    <mergeCell ref="AB189:AB190"/>
    <mergeCell ref="AC189:AC190"/>
    <mergeCell ref="AD189:AD190"/>
    <mergeCell ref="AE189:AE190"/>
    <mergeCell ref="AF189:AF190"/>
    <mergeCell ref="U189:U190"/>
    <mergeCell ref="V189:V190"/>
    <mergeCell ref="W189:W190"/>
    <mergeCell ref="X189:X190"/>
    <mergeCell ref="Y189:Y190"/>
    <mergeCell ref="Z189:Z190"/>
    <mergeCell ref="BI189:BI190"/>
    <mergeCell ref="BJ189:BJ190"/>
    <mergeCell ref="AY189:AY190"/>
    <mergeCell ref="AZ189:AZ190"/>
    <mergeCell ref="BA189:BA190"/>
    <mergeCell ref="BB189:BB190"/>
    <mergeCell ref="BC189:BC190"/>
    <mergeCell ref="BD189:BD190"/>
    <mergeCell ref="AS189:AS190"/>
    <mergeCell ref="AT189:AT190"/>
    <mergeCell ref="AU189:AU190"/>
    <mergeCell ref="AV189:AV190"/>
    <mergeCell ref="AW189:AW190"/>
    <mergeCell ref="AX189:AX190"/>
    <mergeCell ref="AM189:AM190"/>
    <mergeCell ref="AN189:AN190"/>
    <mergeCell ref="AO189:AO190"/>
    <mergeCell ref="AP189:AP190"/>
    <mergeCell ref="AQ189:AQ190"/>
    <mergeCell ref="AR189:AR190"/>
    <mergeCell ref="CC189:CC190"/>
    <mergeCell ref="CD189:CD190"/>
    <mergeCell ref="CE189:CE190"/>
    <mergeCell ref="C194:C195"/>
    <mergeCell ref="D194:E195"/>
    <mergeCell ref="F194:G195"/>
    <mergeCell ref="I194:M195"/>
    <mergeCell ref="O194:S195"/>
    <mergeCell ref="AB194:AD194"/>
    <mergeCell ref="AE194:AG194"/>
    <mergeCell ref="BW189:BW190"/>
    <mergeCell ref="BX189:BX190"/>
    <mergeCell ref="BY189:BY190"/>
    <mergeCell ref="BZ189:BZ190"/>
    <mergeCell ref="CA189:CA190"/>
    <mergeCell ref="CB189:CB190"/>
    <mergeCell ref="BQ189:BQ190"/>
    <mergeCell ref="BR189:BR190"/>
    <mergeCell ref="BS189:BS190"/>
    <mergeCell ref="BT189:BT190"/>
    <mergeCell ref="BU189:BU190"/>
    <mergeCell ref="BV189:BV190"/>
    <mergeCell ref="BK189:BK190"/>
    <mergeCell ref="BL189:BL190"/>
    <mergeCell ref="BM189:BM190"/>
    <mergeCell ref="BN189:BN190"/>
    <mergeCell ref="BO189:BO190"/>
    <mergeCell ref="BP189:BP190"/>
    <mergeCell ref="BE189:BE190"/>
    <mergeCell ref="BF189:BF190"/>
    <mergeCell ref="BG189:BG190"/>
    <mergeCell ref="BH189:BH190"/>
    <mergeCell ref="O198:O199"/>
    <mergeCell ref="P198:P199"/>
    <mergeCell ref="Q198:Q199"/>
    <mergeCell ref="R198:R199"/>
    <mergeCell ref="S198:S199"/>
    <mergeCell ref="T198:T199"/>
    <mergeCell ref="C198:C199"/>
    <mergeCell ref="I198:I199"/>
    <mergeCell ref="J198:J199"/>
    <mergeCell ref="K198:K199"/>
    <mergeCell ref="L198:L199"/>
    <mergeCell ref="M198:M199"/>
    <mergeCell ref="CD194:CD195"/>
    <mergeCell ref="CE194:CE195"/>
    <mergeCell ref="T195:AG195"/>
    <mergeCell ref="AH195:AS195"/>
    <mergeCell ref="AT195:AZ195"/>
    <mergeCell ref="BA195:BG195"/>
    <mergeCell ref="BH195:BN195"/>
    <mergeCell ref="BO195:BU195"/>
    <mergeCell ref="BV195:CB195"/>
    <mergeCell ref="AH194:AJ194"/>
    <mergeCell ref="AK194:AM194"/>
    <mergeCell ref="AN194:AP194"/>
    <mergeCell ref="AQ194:AS194"/>
    <mergeCell ref="AT194:CB194"/>
    <mergeCell ref="CC194:CC195"/>
    <mergeCell ref="AG198:AG199"/>
    <mergeCell ref="AH198:AH199"/>
    <mergeCell ref="AI198:AI199"/>
    <mergeCell ref="AJ198:AJ199"/>
    <mergeCell ref="AK198:AK199"/>
    <mergeCell ref="AL198:AL199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BI198:BI199"/>
    <mergeCell ref="BJ198:BJ199"/>
    <mergeCell ref="AY198:AY199"/>
    <mergeCell ref="AZ198:AZ199"/>
    <mergeCell ref="BA198:BA199"/>
    <mergeCell ref="BB198:BB199"/>
    <mergeCell ref="BC198:BC199"/>
    <mergeCell ref="BD198:BD199"/>
    <mergeCell ref="AS198:AS199"/>
    <mergeCell ref="AT198:AT199"/>
    <mergeCell ref="AU198:AU199"/>
    <mergeCell ref="AV198:AV199"/>
    <mergeCell ref="AW198:AW199"/>
    <mergeCell ref="AX198:AX199"/>
    <mergeCell ref="AM198:AM199"/>
    <mergeCell ref="AN198:AN199"/>
    <mergeCell ref="AO198:AO199"/>
    <mergeCell ref="AP198:AP199"/>
    <mergeCell ref="AQ198:AQ199"/>
    <mergeCell ref="AR198:AR199"/>
    <mergeCell ref="CC198:CC199"/>
    <mergeCell ref="CD198:CD199"/>
    <mergeCell ref="CE198:CE199"/>
    <mergeCell ref="C203:C204"/>
    <mergeCell ref="D203:E204"/>
    <mergeCell ref="F203:G204"/>
    <mergeCell ref="I203:M204"/>
    <mergeCell ref="O203:S204"/>
    <mergeCell ref="AB203:AD203"/>
    <mergeCell ref="AE203:AG203"/>
    <mergeCell ref="BW198:BW199"/>
    <mergeCell ref="BX198:BX199"/>
    <mergeCell ref="BY198:BY199"/>
    <mergeCell ref="BZ198:BZ199"/>
    <mergeCell ref="CA198:CA199"/>
    <mergeCell ref="CB198:CB199"/>
    <mergeCell ref="BQ198:BQ199"/>
    <mergeCell ref="BR198:BR199"/>
    <mergeCell ref="BS198:BS199"/>
    <mergeCell ref="BT198:BT199"/>
    <mergeCell ref="BU198:BU199"/>
    <mergeCell ref="BV198:BV199"/>
    <mergeCell ref="BK198:BK199"/>
    <mergeCell ref="BL198:BL199"/>
    <mergeCell ref="BM198:BM199"/>
    <mergeCell ref="BN198:BN199"/>
    <mergeCell ref="BO198:BO199"/>
    <mergeCell ref="BP198:BP199"/>
    <mergeCell ref="BE198:BE199"/>
    <mergeCell ref="BF198:BF199"/>
    <mergeCell ref="BG198:BG199"/>
    <mergeCell ref="BH198:BH199"/>
    <mergeCell ref="O207:O208"/>
    <mergeCell ref="P207:P208"/>
    <mergeCell ref="Q207:Q208"/>
    <mergeCell ref="R207:R208"/>
    <mergeCell ref="S207:S208"/>
    <mergeCell ref="T207:T208"/>
    <mergeCell ref="C207:C208"/>
    <mergeCell ref="I207:I208"/>
    <mergeCell ref="J207:J208"/>
    <mergeCell ref="K207:K208"/>
    <mergeCell ref="L207:L208"/>
    <mergeCell ref="M207:M208"/>
    <mergeCell ref="CD203:CD204"/>
    <mergeCell ref="CE203:CE204"/>
    <mergeCell ref="T204:AG204"/>
    <mergeCell ref="AH204:AS204"/>
    <mergeCell ref="AT204:AZ204"/>
    <mergeCell ref="BA204:BG204"/>
    <mergeCell ref="BH204:BN204"/>
    <mergeCell ref="BO204:BU204"/>
    <mergeCell ref="BV204:CB204"/>
    <mergeCell ref="AH203:AJ203"/>
    <mergeCell ref="AK203:AM203"/>
    <mergeCell ref="AN203:AP203"/>
    <mergeCell ref="AQ203:AS203"/>
    <mergeCell ref="AT203:CB203"/>
    <mergeCell ref="CC203:CC204"/>
    <mergeCell ref="AG207:AG208"/>
    <mergeCell ref="AH207:AH208"/>
    <mergeCell ref="AI207:AI208"/>
    <mergeCell ref="AJ207:AJ208"/>
    <mergeCell ref="AK207:AK208"/>
    <mergeCell ref="AL207:AL208"/>
    <mergeCell ref="AA207:AA208"/>
    <mergeCell ref="AB207:AB208"/>
    <mergeCell ref="AC207:AC208"/>
    <mergeCell ref="AD207:AD208"/>
    <mergeCell ref="AE207:AE208"/>
    <mergeCell ref="AF207:AF208"/>
    <mergeCell ref="U207:U208"/>
    <mergeCell ref="V207:V208"/>
    <mergeCell ref="W207:W208"/>
    <mergeCell ref="X207:X208"/>
    <mergeCell ref="Y207:Y208"/>
    <mergeCell ref="Z207:Z208"/>
    <mergeCell ref="BI207:BI208"/>
    <mergeCell ref="BJ207:BJ208"/>
    <mergeCell ref="AY207:AY208"/>
    <mergeCell ref="AZ207:AZ208"/>
    <mergeCell ref="BA207:BA208"/>
    <mergeCell ref="BB207:BB208"/>
    <mergeCell ref="BC207:BC208"/>
    <mergeCell ref="BD207:BD208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AQ207:AQ208"/>
    <mergeCell ref="AR207:AR208"/>
    <mergeCell ref="CC207:CC208"/>
    <mergeCell ref="CD207:CD208"/>
    <mergeCell ref="CE207:CE208"/>
    <mergeCell ref="C212:C213"/>
    <mergeCell ref="D212:E213"/>
    <mergeCell ref="F212:G213"/>
    <mergeCell ref="I212:M213"/>
    <mergeCell ref="O212:S213"/>
    <mergeCell ref="AB212:AD212"/>
    <mergeCell ref="AE212:AG212"/>
    <mergeCell ref="BW207:BW208"/>
    <mergeCell ref="BX207:BX208"/>
    <mergeCell ref="BY207:BY208"/>
    <mergeCell ref="BZ207:BZ208"/>
    <mergeCell ref="CA207:CA208"/>
    <mergeCell ref="CB207:CB208"/>
    <mergeCell ref="BQ207:BQ208"/>
    <mergeCell ref="BR207:BR208"/>
    <mergeCell ref="BS207:BS208"/>
    <mergeCell ref="BT207:BT208"/>
    <mergeCell ref="BU207:BU208"/>
    <mergeCell ref="BV207:BV208"/>
    <mergeCell ref="BK207:BK208"/>
    <mergeCell ref="BL207:BL208"/>
    <mergeCell ref="BM207:BM208"/>
    <mergeCell ref="BN207:BN208"/>
    <mergeCell ref="BO207:BO208"/>
    <mergeCell ref="BP207:BP208"/>
    <mergeCell ref="BE207:BE208"/>
    <mergeCell ref="BF207:BF208"/>
    <mergeCell ref="BG207:BG208"/>
    <mergeCell ref="BH207:BH208"/>
    <mergeCell ref="O216:O217"/>
    <mergeCell ref="P216:P217"/>
    <mergeCell ref="Q216:Q217"/>
    <mergeCell ref="R216:R217"/>
    <mergeCell ref="S216:S217"/>
    <mergeCell ref="T216:T217"/>
    <mergeCell ref="C216:C217"/>
    <mergeCell ref="I216:I217"/>
    <mergeCell ref="J216:J217"/>
    <mergeCell ref="K216:K217"/>
    <mergeCell ref="L216:L217"/>
    <mergeCell ref="M216:M217"/>
    <mergeCell ref="CD212:CD213"/>
    <mergeCell ref="CE212:CE213"/>
    <mergeCell ref="T213:AG213"/>
    <mergeCell ref="AH213:AS213"/>
    <mergeCell ref="AT213:AZ213"/>
    <mergeCell ref="BA213:BG213"/>
    <mergeCell ref="BH213:BN213"/>
    <mergeCell ref="BO213:BU213"/>
    <mergeCell ref="BV213:CB213"/>
    <mergeCell ref="AH212:AJ212"/>
    <mergeCell ref="AK212:AM212"/>
    <mergeCell ref="AN212:AP212"/>
    <mergeCell ref="AQ212:AS212"/>
    <mergeCell ref="AT212:CB212"/>
    <mergeCell ref="CC212:CC213"/>
    <mergeCell ref="AG216:AG217"/>
    <mergeCell ref="AH216:AH217"/>
    <mergeCell ref="AI216:AI217"/>
    <mergeCell ref="AJ216:AJ217"/>
    <mergeCell ref="AK216:AK217"/>
    <mergeCell ref="AL216:AL217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BI216:BI217"/>
    <mergeCell ref="BJ216:BJ217"/>
    <mergeCell ref="AY216:AY217"/>
    <mergeCell ref="AZ216:AZ217"/>
    <mergeCell ref="BA216:BA217"/>
    <mergeCell ref="BB216:BB217"/>
    <mergeCell ref="BC216:BC217"/>
    <mergeCell ref="BD216:BD217"/>
    <mergeCell ref="AS216:AS217"/>
    <mergeCell ref="AT216:AT217"/>
    <mergeCell ref="AU216:AU217"/>
    <mergeCell ref="AV216:AV217"/>
    <mergeCell ref="AW216:AW217"/>
    <mergeCell ref="AX216:AX217"/>
    <mergeCell ref="AM216:AM217"/>
    <mergeCell ref="AN216:AN217"/>
    <mergeCell ref="AO216:AO217"/>
    <mergeCell ref="AP216:AP217"/>
    <mergeCell ref="AQ216:AQ217"/>
    <mergeCell ref="AR216:AR217"/>
    <mergeCell ref="CC216:CC217"/>
    <mergeCell ref="CD216:CD217"/>
    <mergeCell ref="CE216:CE217"/>
    <mergeCell ref="C221:C222"/>
    <mergeCell ref="D221:E222"/>
    <mergeCell ref="F221:G222"/>
    <mergeCell ref="I221:M222"/>
    <mergeCell ref="O221:S222"/>
    <mergeCell ref="AB221:AD221"/>
    <mergeCell ref="AE221:AG221"/>
    <mergeCell ref="BW216:BW217"/>
    <mergeCell ref="BX216:BX217"/>
    <mergeCell ref="BY216:BY217"/>
    <mergeCell ref="BZ216:BZ217"/>
    <mergeCell ref="CA216:CA217"/>
    <mergeCell ref="CB216:CB217"/>
    <mergeCell ref="BQ216:BQ217"/>
    <mergeCell ref="BR216:BR217"/>
    <mergeCell ref="BS216:BS217"/>
    <mergeCell ref="BT216:BT217"/>
    <mergeCell ref="BU216:BU217"/>
    <mergeCell ref="BV216:BV217"/>
    <mergeCell ref="BK216:BK217"/>
    <mergeCell ref="BL216:BL217"/>
    <mergeCell ref="BM216:BM217"/>
    <mergeCell ref="BN216:BN217"/>
    <mergeCell ref="BO216:BO217"/>
    <mergeCell ref="BP216:BP217"/>
    <mergeCell ref="BE216:BE217"/>
    <mergeCell ref="BF216:BF217"/>
    <mergeCell ref="BG216:BG217"/>
    <mergeCell ref="BH216:BH217"/>
    <mergeCell ref="O225:O226"/>
    <mergeCell ref="P225:P226"/>
    <mergeCell ref="Q225:Q226"/>
    <mergeCell ref="R225:R226"/>
    <mergeCell ref="S225:S226"/>
    <mergeCell ref="T225:T226"/>
    <mergeCell ref="C225:C226"/>
    <mergeCell ref="I225:I226"/>
    <mergeCell ref="J225:J226"/>
    <mergeCell ref="K225:K226"/>
    <mergeCell ref="L225:L226"/>
    <mergeCell ref="M225:M226"/>
    <mergeCell ref="CD221:CD222"/>
    <mergeCell ref="CE221:CE222"/>
    <mergeCell ref="T222:AG222"/>
    <mergeCell ref="AH222:AS222"/>
    <mergeCell ref="AT222:AZ222"/>
    <mergeCell ref="BA222:BG222"/>
    <mergeCell ref="BH222:BN222"/>
    <mergeCell ref="BO222:BU222"/>
    <mergeCell ref="BV222:CB222"/>
    <mergeCell ref="AH221:AJ221"/>
    <mergeCell ref="AK221:AM221"/>
    <mergeCell ref="AN221:AP221"/>
    <mergeCell ref="AQ221:AS221"/>
    <mergeCell ref="AT221:CB221"/>
    <mergeCell ref="CC221:CC222"/>
    <mergeCell ref="AG225:AG226"/>
    <mergeCell ref="AH225:AH226"/>
    <mergeCell ref="AI225:AI226"/>
    <mergeCell ref="AJ225:AJ226"/>
    <mergeCell ref="AK225:AK226"/>
    <mergeCell ref="AL225:AL226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BI225:BI226"/>
    <mergeCell ref="BJ225:BJ226"/>
    <mergeCell ref="AY225:AY226"/>
    <mergeCell ref="AZ225:AZ226"/>
    <mergeCell ref="BA225:BA226"/>
    <mergeCell ref="BB225:BB226"/>
    <mergeCell ref="BC225:BC226"/>
    <mergeCell ref="BD225:BD226"/>
    <mergeCell ref="AS225:AS226"/>
    <mergeCell ref="AT225:AT226"/>
    <mergeCell ref="AU225:AU226"/>
    <mergeCell ref="AV225:AV226"/>
    <mergeCell ref="AW225:AW226"/>
    <mergeCell ref="AX225:AX226"/>
    <mergeCell ref="AM225:AM226"/>
    <mergeCell ref="AN225:AN226"/>
    <mergeCell ref="AO225:AO226"/>
    <mergeCell ref="AP225:AP226"/>
    <mergeCell ref="AQ225:AQ226"/>
    <mergeCell ref="AR225:AR226"/>
    <mergeCell ref="CC225:CC226"/>
    <mergeCell ref="CD225:CD226"/>
    <mergeCell ref="CE225:CE226"/>
    <mergeCell ref="C230:C231"/>
    <mergeCell ref="D230:E231"/>
    <mergeCell ref="F230:G231"/>
    <mergeCell ref="I230:M231"/>
    <mergeCell ref="O230:S231"/>
    <mergeCell ref="AB230:AD230"/>
    <mergeCell ref="AE230:AG230"/>
    <mergeCell ref="BW225:BW226"/>
    <mergeCell ref="BX225:BX226"/>
    <mergeCell ref="BY225:BY226"/>
    <mergeCell ref="BZ225:BZ226"/>
    <mergeCell ref="CA225:CA226"/>
    <mergeCell ref="CB225:CB226"/>
    <mergeCell ref="BQ225:BQ226"/>
    <mergeCell ref="BR225:BR226"/>
    <mergeCell ref="BS225:BS226"/>
    <mergeCell ref="BT225:BT226"/>
    <mergeCell ref="BU225:BU226"/>
    <mergeCell ref="BV225:BV226"/>
    <mergeCell ref="BK225:BK226"/>
    <mergeCell ref="BL225:BL226"/>
    <mergeCell ref="BM225:BM226"/>
    <mergeCell ref="BN225:BN226"/>
    <mergeCell ref="BO225:BO226"/>
    <mergeCell ref="BP225:BP226"/>
    <mergeCell ref="BE225:BE226"/>
    <mergeCell ref="BF225:BF226"/>
    <mergeCell ref="BG225:BG226"/>
    <mergeCell ref="BH225:BH226"/>
    <mergeCell ref="O234:O235"/>
    <mergeCell ref="P234:P235"/>
    <mergeCell ref="Q234:Q235"/>
    <mergeCell ref="R234:R235"/>
    <mergeCell ref="S234:S235"/>
    <mergeCell ref="T234:T235"/>
    <mergeCell ref="C234:C235"/>
    <mergeCell ref="I234:I235"/>
    <mergeCell ref="J234:J235"/>
    <mergeCell ref="K234:K235"/>
    <mergeCell ref="L234:L235"/>
    <mergeCell ref="M234:M235"/>
    <mergeCell ref="CD230:CD231"/>
    <mergeCell ref="CE230:CE231"/>
    <mergeCell ref="T231:AG231"/>
    <mergeCell ref="AH231:AS231"/>
    <mergeCell ref="AT231:AZ231"/>
    <mergeCell ref="BA231:BG231"/>
    <mergeCell ref="BH231:BN231"/>
    <mergeCell ref="BO231:BU231"/>
    <mergeCell ref="BV231:CB231"/>
    <mergeCell ref="AH230:AJ230"/>
    <mergeCell ref="AK230:AM230"/>
    <mergeCell ref="AN230:AP230"/>
    <mergeCell ref="AQ230:AS230"/>
    <mergeCell ref="AT230:CB230"/>
    <mergeCell ref="CC230:CC231"/>
    <mergeCell ref="AG234:AG235"/>
    <mergeCell ref="AH234:AH235"/>
    <mergeCell ref="AI234:AI235"/>
    <mergeCell ref="AJ234:AJ235"/>
    <mergeCell ref="AK234:AK235"/>
    <mergeCell ref="AL234:AL235"/>
    <mergeCell ref="AA234:AA235"/>
    <mergeCell ref="AB234:AB235"/>
    <mergeCell ref="AC234:AC235"/>
    <mergeCell ref="AD234:AD235"/>
    <mergeCell ref="AE234:AE235"/>
    <mergeCell ref="AF234:AF235"/>
    <mergeCell ref="U234:U235"/>
    <mergeCell ref="V234:V235"/>
    <mergeCell ref="W234:W235"/>
    <mergeCell ref="X234:X235"/>
    <mergeCell ref="Y234:Y235"/>
    <mergeCell ref="Z234:Z235"/>
    <mergeCell ref="BI234:BI235"/>
    <mergeCell ref="BJ234:BJ235"/>
    <mergeCell ref="AY234:AY235"/>
    <mergeCell ref="AZ234:AZ235"/>
    <mergeCell ref="BA234:BA235"/>
    <mergeCell ref="BB234:BB235"/>
    <mergeCell ref="BC234:BC235"/>
    <mergeCell ref="BD234:BD235"/>
    <mergeCell ref="AS234:AS235"/>
    <mergeCell ref="AT234:AT235"/>
    <mergeCell ref="AU234:AU235"/>
    <mergeCell ref="AV234:AV235"/>
    <mergeCell ref="AW234:AW235"/>
    <mergeCell ref="AX234:AX235"/>
    <mergeCell ref="AM234:AM235"/>
    <mergeCell ref="AN234:AN235"/>
    <mergeCell ref="AO234:AO235"/>
    <mergeCell ref="AP234:AP235"/>
    <mergeCell ref="AQ234:AQ235"/>
    <mergeCell ref="AR234:AR235"/>
    <mergeCell ref="CC234:CC235"/>
    <mergeCell ref="CD234:CD235"/>
    <mergeCell ref="CE234:CE235"/>
    <mergeCell ref="C239:C240"/>
    <mergeCell ref="D239:E240"/>
    <mergeCell ref="F239:G240"/>
    <mergeCell ref="I239:M240"/>
    <mergeCell ref="O239:S240"/>
    <mergeCell ref="AB239:AD239"/>
    <mergeCell ref="AE239:AG239"/>
    <mergeCell ref="BW234:BW235"/>
    <mergeCell ref="BX234:BX235"/>
    <mergeCell ref="BY234:BY235"/>
    <mergeCell ref="BZ234:BZ235"/>
    <mergeCell ref="CA234:CA235"/>
    <mergeCell ref="CB234:CB235"/>
    <mergeCell ref="BQ234:BQ235"/>
    <mergeCell ref="BR234:BR235"/>
    <mergeCell ref="BS234:BS235"/>
    <mergeCell ref="BT234:BT235"/>
    <mergeCell ref="BU234:BU235"/>
    <mergeCell ref="BV234:BV235"/>
    <mergeCell ref="BK234:BK235"/>
    <mergeCell ref="BL234:BL235"/>
    <mergeCell ref="BM234:BM235"/>
    <mergeCell ref="BN234:BN235"/>
    <mergeCell ref="BO234:BO235"/>
    <mergeCell ref="BP234:BP235"/>
    <mergeCell ref="BE234:BE235"/>
    <mergeCell ref="BF234:BF235"/>
    <mergeCell ref="BG234:BG235"/>
    <mergeCell ref="BH234:BH235"/>
    <mergeCell ref="O243:O244"/>
    <mergeCell ref="P243:P244"/>
    <mergeCell ref="Q243:Q244"/>
    <mergeCell ref="R243:R244"/>
    <mergeCell ref="S243:S244"/>
    <mergeCell ref="T243:T244"/>
    <mergeCell ref="C243:C244"/>
    <mergeCell ref="I243:I244"/>
    <mergeCell ref="J243:J244"/>
    <mergeCell ref="K243:K244"/>
    <mergeCell ref="L243:L244"/>
    <mergeCell ref="M243:M244"/>
    <mergeCell ref="CD239:CD240"/>
    <mergeCell ref="CE239:CE240"/>
    <mergeCell ref="T240:AG240"/>
    <mergeCell ref="AH240:AS240"/>
    <mergeCell ref="AT240:AZ240"/>
    <mergeCell ref="BA240:BG240"/>
    <mergeCell ref="BH240:BN240"/>
    <mergeCell ref="BO240:BU240"/>
    <mergeCell ref="BV240:CB240"/>
    <mergeCell ref="AH239:AJ239"/>
    <mergeCell ref="AK239:AM239"/>
    <mergeCell ref="AN239:AP239"/>
    <mergeCell ref="AQ239:AS239"/>
    <mergeCell ref="AT239:CB239"/>
    <mergeCell ref="CC239:CC240"/>
    <mergeCell ref="AG243:AG244"/>
    <mergeCell ref="AH243:AH244"/>
    <mergeCell ref="AI243:AI244"/>
    <mergeCell ref="AJ243:AJ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U243:U244"/>
    <mergeCell ref="V243:V244"/>
    <mergeCell ref="W243:W244"/>
    <mergeCell ref="X243:X244"/>
    <mergeCell ref="Y243:Y244"/>
    <mergeCell ref="Z243:Z244"/>
    <mergeCell ref="BI243:BI244"/>
    <mergeCell ref="BJ243:BJ244"/>
    <mergeCell ref="AY243:AY244"/>
    <mergeCell ref="AZ243:AZ244"/>
    <mergeCell ref="BA243:BA244"/>
    <mergeCell ref="BB243:BB244"/>
    <mergeCell ref="BC243:BC244"/>
    <mergeCell ref="BD243:BD244"/>
    <mergeCell ref="AS243:AS244"/>
    <mergeCell ref="AT243:AT244"/>
    <mergeCell ref="AU243:AU244"/>
    <mergeCell ref="AV243:AV244"/>
    <mergeCell ref="AW243:AW244"/>
    <mergeCell ref="AX243:AX244"/>
    <mergeCell ref="AM243:AM244"/>
    <mergeCell ref="AN243:AN244"/>
    <mergeCell ref="AO243:AO244"/>
    <mergeCell ref="AP243:AP244"/>
    <mergeCell ref="AQ243:AQ244"/>
    <mergeCell ref="AR243:AR244"/>
    <mergeCell ref="CC243:CC244"/>
    <mergeCell ref="CD243:CD244"/>
    <mergeCell ref="CE243:CE244"/>
    <mergeCell ref="C248:C249"/>
    <mergeCell ref="D248:E249"/>
    <mergeCell ref="F248:G249"/>
    <mergeCell ref="I248:M249"/>
    <mergeCell ref="O248:S249"/>
    <mergeCell ref="AB248:AD248"/>
    <mergeCell ref="AE248:AG248"/>
    <mergeCell ref="BW243:BW244"/>
    <mergeCell ref="BX243:BX244"/>
    <mergeCell ref="BY243:BY244"/>
    <mergeCell ref="BZ243:BZ244"/>
    <mergeCell ref="CA243:CA244"/>
    <mergeCell ref="CB243:CB244"/>
    <mergeCell ref="BQ243:BQ244"/>
    <mergeCell ref="BR243:BR244"/>
    <mergeCell ref="BS243:BS244"/>
    <mergeCell ref="BT243:BT244"/>
    <mergeCell ref="BU243:BU244"/>
    <mergeCell ref="BV243:BV244"/>
    <mergeCell ref="BK243:BK244"/>
    <mergeCell ref="BL243:BL244"/>
    <mergeCell ref="BM243:BM244"/>
    <mergeCell ref="BN243:BN244"/>
    <mergeCell ref="BO243:BO244"/>
    <mergeCell ref="BP243:BP244"/>
    <mergeCell ref="BE243:BE244"/>
    <mergeCell ref="BF243:BF244"/>
    <mergeCell ref="BG243:BG244"/>
    <mergeCell ref="BH243:BH244"/>
    <mergeCell ref="O252:O253"/>
    <mergeCell ref="P252:P253"/>
    <mergeCell ref="Q252:Q253"/>
    <mergeCell ref="R252:R253"/>
    <mergeCell ref="S252:S253"/>
    <mergeCell ref="T252:T253"/>
    <mergeCell ref="C252:C253"/>
    <mergeCell ref="I252:I253"/>
    <mergeCell ref="J252:J253"/>
    <mergeCell ref="K252:K253"/>
    <mergeCell ref="L252:L253"/>
    <mergeCell ref="M252:M253"/>
    <mergeCell ref="CD248:CD249"/>
    <mergeCell ref="CE248:CE249"/>
    <mergeCell ref="T249:AG249"/>
    <mergeCell ref="AH249:AS249"/>
    <mergeCell ref="AT249:AZ249"/>
    <mergeCell ref="BA249:BG249"/>
    <mergeCell ref="BH249:BN249"/>
    <mergeCell ref="BO249:BU249"/>
    <mergeCell ref="BV249:CB249"/>
    <mergeCell ref="AH248:AJ248"/>
    <mergeCell ref="AK248:AM248"/>
    <mergeCell ref="AN248:AP248"/>
    <mergeCell ref="AQ248:AS248"/>
    <mergeCell ref="AT248:CB248"/>
    <mergeCell ref="CC248:CC249"/>
    <mergeCell ref="AG252:AG253"/>
    <mergeCell ref="AH252:AH253"/>
    <mergeCell ref="AI252:AI253"/>
    <mergeCell ref="AJ252:AJ253"/>
    <mergeCell ref="AK252:AK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BI252:BI253"/>
    <mergeCell ref="BJ252:BJ253"/>
    <mergeCell ref="AY252:AY253"/>
    <mergeCell ref="AZ252:AZ253"/>
    <mergeCell ref="BA252:BA253"/>
    <mergeCell ref="BB252:BB253"/>
    <mergeCell ref="BC252:BC253"/>
    <mergeCell ref="BD252:BD253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AP252:AP253"/>
    <mergeCell ref="AQ252:AQ253"/>
    <mergeCell ref="AR252:AR253"/>
    <mergeCell ref="CC252:CC253"/>
    <mergeCell ref="CD252:CD253"/>
    <mergeCell ref="CE252:CE253"/>
    <mergeCell ref="C257:C258"/>
    <mergeCell ref="D257:E258"/>
    <mergeCell ref="F257:G258"/>
    <mergeCell ref="I257:M258"/>
    <mergeCell ref="O257:S258"/>
    <mergeCell ref="AB257:AD257"/>
    <mergeCell ref="AE257:AG257"/>
    <mergeCell ref="BW252:BW253"/>
    <mergeCell ref="BX252:BX253"/>
    <mergeCell ref="BY252:BY253"/>
    <mergeCell ref="BZ252:BZ253"/>
    <mergeCell ref="CA252:CA253"/>
    <mergeCell ref="CB252:CB253"/>
    <mergeCell ref="BQ252:BQ253"/>
    <mergeCell ref="BR252:BR253"/>
    <mergeCell ref="BS252:BS253"/>
    <mergeCell ref="BT252:BT253"/>
    <mergeCell ref="BU252:BU253"/>
    <mergeCell ref="BV252:BV253"/>
    <mergeCell ref="BK252:BK253"/>
    <mergeCell ref="BL252:BL253"/>
    <mergeCell ref="BM252:BM253"/>
    <mergeCell ref="BN252:BN253"/>
    <mergeCell ref="BO252:BO253"/>
    <mergeCell ref="BP252:BP253"/>
    <mergeCell ref="BE252:BE253"/>
    <mergeCell ref="BF252:BF253"/>
    <mergeCell ref="BG252:BG253"/>
    <mergeCell ref="BH252:BH253"/>
    <mergeCell ref="O261:O262"/>
    <mergeCell ref="P261:P262"/>
    <mergeCell ref="Q261:Q262"/>
    <mergeCell ref="R261:R262"/>
    <mergeCell ref="S261:S262"/>
    <mergeCell ref="T261:T262"/>
    <mergeCell ref="C261:C262"/>
    <mergeCell ref="I261:I262"/>
    <mergeCell ref="J261:J262"/>
    <mergeCell ref="K261:K262"/>
    <mergeCell ref="L261:L262"/>
    <mergeCell ref="M261:M262"/>
    <mergeCell ref="CD257:CD258"/>
    <mergeCell ref="CE257:CE258"/>
    <mergeCell ref="T258:AG258"/>
    <mergeCell ref="AH258:AS258"/>
    <mergeCell ref="AT258:AZ258"/>
    <mergeCell ref="BA258:BG258"/>
    <mergeCell ref="BH258:BN258"/>
    <mergeCell ref="BO258:BU258"/>
    <mergeCell ref="BV258:CB258"/>
    <mergeCell ref="AH257:AJ257"/>
    <mergeCell ref="AK257:AM257"/>
    <mergeCell ref="AN257:AP257"/>
    <mergeCell ref="AQ257:AS257"/>
    <mergeCell ref="AT257:CB257"/>
    <mergeCell ref="CC257:CC258"/>
    <mergeCell ref="AG261:AG262"/>
    <mergeCell ref="AH261:AH262"/>
    <mergeCell ref="AI261:AI262"/>
    <mergeCell ref="AJ261:AJ262"/>
    <mergeCell ref="AK261:AK262"/>
    <mergeCell ref="AL261:AL262"/>
    <mergeCell ref="AA261:AA262"/>
    <mergeCell ref="AB261:AB262"/>
    <mergeCell ref="AC261:AC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Z261:Z262"/>
    <mergeCell ref="BI261:BI262"/>
    <mergeCell ref="BJ261:BJ262"/>
    <mergeCell ref="AY261:AY262"/>
    <mergeCell ref="AZ261:AZ262"/>
    <mergeCell ref="BA261:BA262"/>
    <mergeCell ref="BB261:BB262"/>
    <mergeCell ref="BC261:BC262"/>
    <mergeCell ref="BD261:BD262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AP261:AP262"/>
    <mergeCell ref="AQ261:AQ262"/>
    <mergeCell ref="AR261:AR262"/>
    <mergeCell ref="CC261:CC262"/>
    <mergeCell ref="CD261:CD262"/>
    <mergeCell ref="CE261:CE262"/>
    <mergeCell ref="C266:C267"/>
    <mergeCell ref="D266:E267"/>
    <mergeCell ref="F266:G267"/>
    <mergeCell ref="I266:M267"/>
    <mergeCell ref="O266:S267"/>
    <mergeCell ref="AB266:AD266"/>
    <mergeCell ref="AE266:AG266"/>
    <mergeCell ref="BW261:BW262"/>
    <mergeCell ref="BX261:BX262"/>
    <mergeCell ref="BY261:BY262"/>
    <mergeCell ref="BZ261:BZ262"/>
    <mergeCell ref="CA261:CA262"/>
    <mergeCell ref="CB261:CB262"/>
    <mergeCell ref="BQ261:BQ262"/>
    <mergeCell ref="BR261:BR262"/>
    <mergeCell ref="BS261:BS262"/>
    <mergeCell ref="BT261:BT262"/>
    <mergeCell ref="BU261:BU262"/>
    <mergeCell ref="BV261:BV262"/>
    <mergeCell ref="BK261:BK262"/>
    <mergeCell ref="BL261:BL262"/>
    <mergeCell ref="BM261:BM262"/>
    <mergeCell ref="BN261:BN262"/>
    <mergeCell ref="BO261:BO262"/>
    <mergeCell ref="BP261:BP262"/>
    <mergeCell ref="BE261:BE262"/>
    <mergeCell ref="BF261:BF262"/>
    <mergeCell ref="BG261:BG262"/>
    <mergeCell ref="BH261:BH262"/>
    <mergeCell ref="O270:O271"/>
    <mergeCell ref="P270:P271"/>
    <mergeCell ref="Q270:Q271"/>
    <mergeCell ref="R270:R271"/>
    <mergeCell ref="S270:S271"/>
    <mergeCell ref="T270:T271"/>
    <mergeCell ref="C270:C271"/>
    <mergeCell ref="I270:I271"/>
    <mergeCell ref="J270:J271"/>
    <mergeCell ref="K270:K271"/>
    <mergeCell ref="L270:L271"/>
    <mergeCell ref="M270:M271"/>
    <mergeCell ref="CD266:CD267"/>
    <mergeCell ref="CE266:CE267"/>
    <mergeCell ref="T267:AG267"/>
    <mergeCell ref="AH267:AS267"/>
    <mergeCell ref="AT267:AZ267"/>
    <mergeCell ref="BA267:BG267"/>
    <mergeCell ref="BH267:BN267"/>
    <mergeCell ref="BO267:BU267"/>
    <mergeCell ref="BV267:CB267"/>
    <mergeCell ref="AH266:AJ266"/>
    <mergeCell ref="AK266:AM266"/>
    <mergeCell ref="AN266:AP266"/>
    <mergeCell ref="AQ266:AS266"/>
    <mergeCell ref="AT266:CB266"/>
    <mergeCell ref="CC266:CC267"/>
    <mergeCell ref="AG270:AG271"/>
    <mergeCell ref="AH270:AH271"/>
    <mergeCell ref="AI270:AI271"/>
    <mergeCell ref="AJ270:AJ271"/>
    <mergeCell ref="AK270:AK271"/>
    <mergeCell ref="AL270:AL271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X270:X271"/>
    <mergeCell ref="Y270:Y271"/>
    <mergeCell ref="Z270:Z271"/>
    <mergeCell ref="BI270:BI271"/>
    <mergeCell ref="BJ270:BJ271"/>
    <mergeCell ref="AY270:AY271"/>
    <mergeCell ref="AZ270:AZ271"/>
    <mergeCell ref="BA270:BA271"/>
    <mergeCell ref="BB270:BB271"/>
    <mergeCell ref="BC270:BC271"/>
    <mergeCell ref="BD270:BD271"/>
    <mergeCell ref="AS270:AS271"/>
    <mergeCell ref="AT270:AT271"/>
    <mergeCell ref="AU270:AU271"/>
    <mergeCell ref="AV270:AV271"/>
    <mergeCell ref="AW270:AW271"/>
    <mergeCell ref="AX270:AX271"/>
    <mergeCell ref="AM270:AM271"/>
    <mergeCell ref="AN270:AN271"/>
    <mergeCell ref="AO270:AO271"/>
    <mergeCell ref="AP270:AP271"/>
    <mergeCell ref="AQ270:AQ271"/>
    <mergeCell ref="AR270:AR271"/>
    <mergeCell ref="CC270:CC271"/>
    <mergeCell ref="CD270:CD271"/>
    <mergeCell ref="CE270:CE271"/>
    <mergeCell ref="C275:C276"/>
    <mergeCell ref="D275:E276"/>
    <mergeCell ref="F275:G276"/>
    <mergeCell ref="I275:M276"/>
    <mergeCell ref="O275:S276"/>
    <mergeCell ref="AB275:AD275"/>
    <mergeCell ref="AE275:AG275"/>
    <mergeCell ref="BW270:BW271"/>
    <mergeCell ref="BX270:BX271"/>
    <mergeCell ref="BY270:BY271"/>
    <mergeCell ref="BZ270:BZ271"/>
    <mergeCell ref="CA270:CA271"/>
    <mergeCell ref="CB270:CB271"/>
    <mergeCell ref="BQ270:BQ271"/>
    <mergeCell ref="BR270:BR271"/>
    <mergeCell ref="BS270:BS271"/>
    <mergeCell ref="BT270:BT271"/>
    <mergeCell ref="BU270:BU271"/>
    <mergeCell ref="BV270:BV271"/>
    <mergeCell ref="BK270:BK271"/>
    <mergeCell ref="BL270:BL271"/>
    <mergeCell ref="BM270:BM271"/>
    <mergeCell ref="BN270:BN271"/>
    <mergeCell ref="BO270:BO271"/>
    <mergeCell ref="BP270:BP271"/>
    <mergeCell ref="BE270:BE271"/>
    <mergeCell ref="BF270:BF271"/>
    <mergeCell ref="BG270:BG271"/>
    <mergeCell ref="BH270:BH271"/>
    <mergeCell ref="O279:O280"/>
    <mergeCell ref="P279:P280"/>
    <mergeCell ref="Q279:Q280"/>
    <mergeCell ref="R279:R280"/>
    <mergeCell ref="S279:S280"/>
    <mergeCell ref="T279:T280"/>
    <mergeCell ref="C279:C280"/>
    <mergeCell ref="I279:I280"/>
    <mergeCell ref="J279:J280"/>
    <mergeCell ref="K279:K280"/>
    <mergeCell ref="L279:L280"/>
    <mergeCell ref="M279:M280"/>
    <mergeCell ref="CD275:CD276"/>
    <mergeCell ref="CE275:CE276"/>
    <mergeCell ref="T276:AG276"/>
    <mergeCell ref="AH276:AS276"/>
    <mergeCell ref="AT276:AZ276"/>
    <mergeCell ref="BA276:BG276"/>
    <mergeCell ref="BH276:BN276"/>
    <mergeCell ref="BO276:BU276"/>
    <mergeCell ref="BV276:CB276"/>
    <mergeCell ref="AH275:AJ275"/>
    <mergeCell ref="AK275:AM275"/>
    <mergeCell ref="AN275:AP275"/>
    <mergeCell ref="AQ275:AS275"/>
    <mergeCell ref="AT275:CB275"/>
    <mergeCell ref="CC275:CC276"/>
    <mergeCell ref="AP279:AP280"/>
    <mergeCell ref="AQ279:AQ280"/>
    <mergeCell ref="AR279:AR280"/>
    <mergeCell ref="AG279:AG280"/>
    <mergeCell ref="AH279:AH280"/>
    <mergeCell ref="AI279:AI280"/>
    <mergeCell ref="AJ279:AJ280"/>
    <mergeCell ref="AK279:AK280"/>
    <mergeCell ref="AL279:AL280"/>
    <mergeCell ref="AA279:AA280"/>
    <mergeCell ref="AB279:AB280"/>
    <mergeCell ref="AC279:AC280"/>
    <mergeCell ref="AD279:AD280"/>
    <mergeCell ref="AE279:AE280"/>
    <mergeCell ref="AF279:AF280"/>
    <mergeCell ref="U279:U280"/>
    <mergeCell ref="V279:V280"/>
    <mergeCell ref="W279:W280"/>
    <mergeCell ref="X279:X280"/>
    <mergeCell ref="Y279:Y280"/>
    <mergeCell ref="Z279:Z280"/>
    <mergeCell ref="C284:C285"/>
    <mergeCell ref="D284:E285"/>
    <mergeCell ref="F284:G285"/>
    <mergeCell ref="I284:M285"/>
    <mergeCell ref="O284:S285"/>
    <mergeCell ref="AB284:AD284"/>
    <mergeCell ref="AE284:AG284"/>
    <mergeCell ref="BW279:BW280"/>
    <mergeCell ref="BX279:BX280"/>
    <mergeCell ref="BY279:BY280"/>
    <mergeCell ref="BZ279:BZ280"/>
    <mergeCell ref="CA279:CA280"/>
    <mergeCell ref="CB279:CB280"/>
    <mergeCell ref="BQ279:BQ280"/>
    <mergeCell ref="BR279:BR280"/>
    <mergeCell ref="BS279:BS280"/>
    <mergeCell ref="BT279:BT280"/>
    <mergeCell ref="BU279:BU280"/>
    <mergeCell ref="BV279:BV280"/>
    <mergeCell ref="BK279:BK280"/>
    <mergeCell ref="BL279:BL280"/>
    <mergeCell ref="BM279:BM280"/>
    <mergeCell ref="BN279:BN280"/>
    <mergeCell ref="BO279:BO280"/>
    <mergeCell ref="BP279:BP280"/>
    <mergeCell ref="BE279:BE280"/>
    <mergeCell ref="BF279:BF280"/>
    <mergeCell ref="BG279:BG280"/>
    <mergeCell ref="BH279:BH280"/>
    <mergeCell ref="BI279:BI280"/>
    <mergeCell ref="BJ279:BJ280"/>
    <mergeCell ref="AY279:AY280"/>
    <mergeCell ref="CD284:CD285"/>
    <mergeCell ref="CE284:CE285"/>
    <mergeCell ref="T285:AG285"/>
    <mergeCell ref="AH285:AS285"/>
    <mergeCell ref="AT285:AZ285"/>
    <mergeCell ref="BA285:BG285"/>
    <mergeCell ref="BH285:BN285"/>
    <mergeCell ref="BO285:BU285"/>
    <mergeCell ref="BV285:CB285"/>
    <mergeCell ref="AH284:AJ284"/>
    <mergeCell ref="AK284:AM284"/>
    <mergeCell ref="AN284:AP284"/>
    <mergeCell ref="AQ284:AS284"/>
    <mergeCell ref="AT284:CB284"/>
    <mergeCell ref="CC284:CC285"/>
    <mergeCell ref="CC279:CC280"/>
    <mergeCell ref="CD279:CD280"/>
    <mergeCell ref="CE279:CE280"/>
    <mergeCell ref="AZ279:AZ280"/>
    <mergeCell ref="BA279:BA280"/>
    <mergeCell ref="BB279:BB280"/>
    <mergeCell ref="BC279:BC280"/>
    <mergeCell ref="BD279:BD280"/>
    <mergeCell ref="AS279:AS280"/>
    <mergeCell ref="AT279:AT280"/>
    <mergeCell ref="AU279:AU280"/>
    <mergeCell ref="AV279:AV280"/>
    <mergeCell ref="AW279:AW280"/>
    <mergeCell ref="AX279:AX280"/>
    <mergeCell ref="AM279:AM280"/>
    <mergeCell ref="AN279:AN280"/>
    <mergeCell ref="AO279:AO280"/>
    <mergeCell ref="U288:U289"/>
    <mergeCell ref="V288:V289"/>
    <mergeCell ref="W288:W289"/>
    <mergeCell ref="X288:X289"/>
    <mergeCell ref="Y288:Y289"/>
    <mergeCell ref="Z288:Z289"/>
    <mergeCell ref="O288:O289"/>
    <mergeCell ref="P288:P289"/>
    <mergeCell ref="Q288:Q289"/>
    <mergeCell ref="R288:R289"/>
    <mergeCell ref="S288:S289"/>
    <mergeCell ref="T288:T289"/>
    <mergeCell ref="C288:C289"/>
    <mergeCell ref="I288:I289"/>
    <mergeCell ref="J288:J289"/>
    <mergeCell ref="K288:K289"/>
    <mergeCell ref="L288:L289"/>
    <mergeCell ref="M288:M289"/>
    <mergeCell ref="AM288:AM289"/>
    <mergeCell ref="AN288:AN289"/>
    <mergeCell ref="AO288:AO289"/>
    <mergeCell ref="AP288:AP289"/>
    <mergeCell ref="AQ288:AQ289"/>
    <mergeCell ref="AR288:AR289"/>
    <mergeCell ref="AG288:AG289"/>
    <mergeCell ref="AH288:AH289"/>
    <mergeCell ref="AI288:AI289"/>
    <mergeCell ref="AJ288:AJ289"/>
    <mergeCell ref="AK288:AK289"/>
    <mergeCell ref="AL288:AL289"/>
    <mergeCell ref="AA288:AA289"/>
    <mergeCell ref="AB288:AB289"/>
    <mergeCell ref="AC288:AC289"/>
    <mergeCell ref="AD288:AD289"/>
    <mergeCell ref="AE288:AE289"/>
    <mergeCell ref="AF288:AF289"/>
    <mergeCell ref="BE288:BE289"/>
    <mergeCell ref="BF288:BF289"/>
    <mergeCell ref="BG288:BG289"/>
    <mergeCell ref="BH288:BH289"/>
    <mergeCell ref="BI288:BI289"/>
    <mergeCell ref="BJ288:BJ289"/>
    <mergeCell ref="AY288:AY289"/>
    <mergeCell ref="AZ288:AZ289"/>
    <mergeCell ref="BA288:BA289"/>
    <mergeCell ref="BB288:BB289"/>
    <mergeCell ref="BC288:BC289"/>
    <mergeCell ref="BD288:BD289"/>
    <mergeCell ref="AS288:AS289"/>
    <mergeCell ref="AT288:AT289"/>
    <mergeCell ref="AU288:AU289"/>
    <mergeCell ref="AV288:AV289"/>
    <mergeCell ref="AW288:AW289"/>
    <mergeCell ref="AX288:AX289"/>
    <mergeCell ref="CC288:CC289"/>
    <mergeCell ref="CD288:CD289"/>
    <mergeCell ref="CE288:CE289"/>
    <mergeCell ref="BW288:BW289"/>
    <mergeCell ref="BX288:BX289"/>
    <mergeCell ref="BY288:BY289"/>
    <mergeCell ref="BZ288:BZ289"/>
    <mergeCell ref="CA288:CA289"/>
    <mergeCell ref="CB288:CB289"/>
    <mergeCell ref="BQ288:BQ289"/>
    <mergeCell ref="BR288:BR289"/>
    <mergeCell ref="BS288:BS289"/>
    <mergeCell ref="BT288:BT289"/>
    <mergeCell ref="BU288:BU289"/>
    <mergeCell ref="BV288:BV289"/>
    <mergeCell ref="BK288:BK289"/>
    <mergeCell ref="BL288:BL289"/>
    <mergeCell ref="BM288:BM289"/>
    <mergeCell ref="BN288:BN289"/>
    <mergeCell ref="BO288:BO289"/>
    <mergeCell ref="BP288:BP289"/>
  </mergeCells>
  <printOptions horizontalCentered="1"/>
  <pageMargins left="0" right="0" top="0" bottom="0" header="0" footer="0"/>
  <pageSetup paperSize="9" scale="60" orientation="portrait" r:id="rId1"/>
  <headerFooter alignWithMargins="0">
    <oddFooter>&amp;L&amp;"Georgia,полужирный курсив"&amp;12Главный судья - судья МК
Главный секретарь - судья МК&amp;R&amp;"Georgia,полужирный курсив"&amp;12В.М.Петров (г. Омск)
Я.С. Зубарь (г. Магнитогорск)</oddFooter>
  </headerFooter>
  <rowBreaks count="2" manualBreakCount="2">
    <brk id="59" max="82" man="1"/>
    <brk id="124" max="8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249977111117893"/>
  </sheetPr>
  <dimension ref="A1:CX248"/>
  <sheetViews>
    <sheetView showGridLines="0" view="pageBreakPreview" topLeftCell="AG13" zoomScaleNormal="100" zoomScaleSheetLayoutView="100" workbookViewId="0">
      <selection activeCell="BQ7" sqref="BQ7:BQ8"/>
    </sheetView>
  </sheetViews>
  <sheetFormatPr defaultColWidth="11.42578125" defaultRowHeight="11.1" customHeight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customWidth="1" outlineLevel="1"/>
    <col min="65" max="65" width="5.140625" style="224" customWidth="1" outlineLevel="1"/>
    <col min="66" max="66" width="4.7109375" style="224" customWidth="1" outlineLevel="1"/>
    <col min="67" max="67" width="4.28515625" style="224" customWidth="1" outlineLevel="1"/>
    <col min="68" max="68" width="2.28515625" style="302" customWidth="1"/>
    <col min="69" max="69" width="3.5703125" style="302" customWidth="1" outlineLevel="1"/>
    <col min="70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7" width="1.7109375" style="296" customWidth="1"/>
    <col min="88" max="88" width="5.7109375" style="296" customWidth="1"/>
    <col min="89" max="90" width="1.7109375" style="296" customWidth="1"/>
    <col min="91" max="91" width="5.7109375" style="296" customWidth="1"/>
    <col min="92" max="92" width="1.7109375" style="296" customWidth="1"/>
    <col min="93" max="93" width="0.85546875" style="296" customWidth="1"/>
    <col min="94" max="96" width="4.28515625" style="224" customWidth="1"/>
    <col min="97" max="97" width="11.42578125" style="224"/>
    <col min="98" max="98" width="6.28515625" style="224" customWidth="1"/>
    <col min="99" max="99" width="4.5703125" style="224" customWidth="1"/>
    <col min="100" max="100" width="35.5703125" style="224" customWidth="1"/>
    <col min="101" max="101" width="5.7109375" style="226" customWidth="1"/>
    <col min="102" max="102" width="39" style="224" customWidth="1"/>
    <col min="103" max="103" width="9.7109375" style="224" customWidth="1"/>
    <col min="104" max="16384" width="11.42578125" style="224"/>
  </cols>
  <sheetData>
    <row r="1" spans="1:102" ht="20.100000000000001" customHeight="1" x14ac:dyDescent="0.2">
      <c r="AP1" s="228"/>
      <c r="AQ1" s="228"/>
      <c r="AR1" s="228">
        <f>SUM(AR2:AR65203)</f>
        <v>3</v>
      </c>
      <c r="AS1" s="228"/>
      <c r="AT1" s="228"/>
      <c r="AU1" s="228"/>
      <c r="BA1" s="228"/>
      <c r="BB1" s="228"/>
      <c r="BC1" s="228">
        <f ca="1">SUM(BC2:BC65203)</f>
        <v>0</v>
      </c>
      <c r="BD1" s="228"/>
      <c r="BE1" s="228"/>
      <c r="BF1" s="228"/>
      <c r="BG1" s="228"/>
      <c r="BH1" s="228"/>
      <c r="BI1" s="229"/>
      <c r="BJ1" s="229"/>
      <c r="BK1" s="230"/>
      <c r="BL1" s="1163" t="str">
        <f>[58]СписокКЖ!A1</f>
        <v xml:space="preserve">ЧЕМПИОНАТ РОССИИ СРЕДИ лиц с ПОДА по настольному теннису  </v>
      </c>
      <c r="BM1" s="1163"/>
      <c r="BN1" s="1163"/>
      <c r="BO1" s="1163"/>
      <c r="BP1" s="1163"/>
      <c r="BQ1" s="1163"/>
      <c r="BR1" s="1163"/>
      <c r="BS1" s="1163"/>
      <c r="BT1" s="1163"/>
      <c r="BU1" s="1163"/>
      <c r="BV1" s="1163"/>
      <c r="BW1" s="1163"/>
      <c r="BX1" s="1163"/>
      <c r="BY1" s="1163"/>
      <c r="BZ1" s="1163"/>
      <c r="CA1" s="1163"/>
      <c r="CB1" s="1163"/>
      <c r="CC1" s="1163"/>
      <c r="CD1" s="1163"/>
      <c r="CE1" s="1163"/>
      <c r="CF1" s="1163"/>
      <c r="CG1" s="1163"/>
      <c r="CH1" s="1163"/>
      <c r="CI1" s="1163"/>
      <c r="CJ1" s="1163"/>
      <c r="CK1" s="1163"/>
      <c r="CL1" s="1163"/>
      <c r="CM1" s="1163"/>
      <c r="CN1" s="1163"/>
      <c r="CO1" s="1163"/>
      <c r="CP1" s="1163"/>
      <c r="CQ1" s="1163"/>
      <c r="CR1" s="1163"/>
      <c r="CS1" s="231"/>
      <c r="CT1" s="231" t="s">
        <v>71</v>
      </c>
    </row>
    <row r="2" spans="1:102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[58]СписокКЖ!A2</f>
        <v>14-19 марта 2017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8" t="str">
        <f>[58]СписокКЖ!H2</f>
        <v>г. Пенза</v>
      </c>
      <c r="CS2" s="232"/>
      <c r="CT2" s="232"/>
    </row>
    <row r="3" spans="1:102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130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1164"/>
      <c r="CN3" s="1164"/>
      <c r="CO3" s="1164"/>
      <c r="CP3" s="1164"/>
      <c r="CQ3" s="1164"/>
      <c r="CR3" s="1164"/>
      <c r="CS3" s="234"/>
      <c r="CT3" s="234" t="str">
        <f>BL3</f>
        <v xml:space="preserve">Командные соревнования. ЖЕНЩИНЫ  </v>
      </c>
    </row>
    <row r="4" spans="1:102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S4" s="234"/>
      <c r="CT4" s="234"/>
    </row>
    <row r="5" spans="1:102" ht="19.5" customHeight="1" x14ac:dyDescent="0.2">
      <c r="Z5" s="233"/>
      <c r="BK5" s="239"/>
      <c r="BP5" s="307"/>
      <c r="BQ5" s="307"/>
      <c r="BR5" s="307"/>
      <c r="BS5" s="307"/>
      <c r="BT5" s="307"/>
      <c r="BU5" s="307"/>
      <c r="CT5" s="314"/>
      <c r="CU5" s="314"/>
      <c r="CV5" s="314"/>
    </row>
    <row r="6" spans="1:102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 ca="1">IF(BE6=15,3,IF(BE6&gt;15,4))</f>
        <v>0</v>
      </c>
      <c r="BE6" s="247">
        <f ca="1">SUM(BE7,BE9,BE11,BE13)</f>
        <v>0</v>
      </c>
      <c r="BF6" s="247">
        <f ca="1">SUM(BF7,BF9,BF11,BF13)</f>
        <v>0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165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67">
        <v>5</v>
      </c>
      <c r="CJ6" s="1168"/>
      <c r="CK6" s="1169"/>
      <c r="CL6" s="1167">
        <v>6</v>
      </c>
      <c r="CM6" s="1168"/>
      <c r="CN6" s="1169"/>
      <c r="CO6" s="1170"/>
      <c r="CP6" s="253" t="s">
        <v>49</v>
      </c>
      <c r="CQ6" s="253" t="s">
        <v>50</v>
      </c>
      <c r="CR6" s="254" t="s">
        <v>51</v>
      </c>
    </row>
    <row r="7" spans="1:102" ht="20.100000000000001" customHeight="1" x14ac:dyDescent="0.2">
      <c r="A7" s="255">
        <v>1</v>
      </c>
      <c r="B7" s="256">
        <f>IF(R6="","",VLOOKUP(R6,'[59]Посев групп'!B:N,2,FALSE))</f>
        <v>12</v>
      </c>
      <c r="C7" s="257">
        <v>3</v>
      </c>
      <c r="D7" s="258">
        <v>6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8" si="0">IF(E7="wo",0,IF(F7="wo",1,IF(E7&gt;F7,1,0)))</f>
        <v>0</v>
      </c>
      <c r="T7" s="263">
        <f t="shared" ref="T7:T18" si="1">IF(E7="wo",1,IF(F7="wo",0,IF(F7&gt;E7,1,0)))</f>
        <v>0</v>
      </c>
      <c r="U7" s="263">
        <f t="shared" ref="U7:U18" si="2">IF(G7="wo",0,IF(H7="wo",1,IF(G7&gt;H7,1,0)))</f>
        <v>0</v>
      </c>
      <c r="V7" s="263">
        <f t="shared" ref="V7:V18" si="3">IF(G7="wo",1,IF(H7="wo",0,IF(H7&gt;G7,1,0)))</f>
        <v>0</v>
      </c>
      <c r="W7" s="263">
        <f t="shared" ref="W7:W18" si="4">IF(I7="wo",0,IF(J7="wo",1,IF(I7&gt;J7,1,0)))</f>
        <v>0</v>
      </c>
      <c r="X7" s="263">
        <f t="shared" ref="X7:X18" si="5">IF(I7="wo",1,IF(J7="wo",0,IF(J7&gt;I7,1,0)))</f>
        <v>0</v>
      </c>
      <c r="Y7" s="263">
        <f t="shared" ref="Y7:Y18" si="6">IF(K7="wo",0,IF(L7="wo",1,IF(K7&gt;L7,1,0)))</f>
        <v>0</v>
      </c>
      <c r="Z7" s="263">
        <f t="shared" ref="Z7:Z18" si="7">IF(K7="wo",1,IF(L7="wo",0,IF(L7&gt;K7,1,0)))</f>
        <v>0</v>
      </c>
      <c r="AA7" s="263">
        <f t="shared" ref="AA7:AA18" si="8">IF(M7="wo",0,IF(N7="wo",1,IF(M7&gt;N7,1,0)))</f>
        <v>0</v>
      </c>
      <c r="AB7" s="263">
        <f t="shared" ref="AB7:AB18" si="9">IF(M7="wo",1,IF(N7="wo",0,IF(N7&gt;M7,1,0)))</f>
        <v>0</v>
      </c>
      <c r="AC7" s="263">
        <f t="shared" ref="AC7:AC18" si="10">IF(O7="wo",0,IF(P7="wo",1,IF(O7&gt;P7,1,0)))</f>
        <v>0</v>
      </c>
      <c r="AD7" s="263">
        <f t="shared" ref="AD7:AD18" si="11">IF(O7="wo",1,IF(P7="wo",0,IF(P7&gt;O7,1,0)))</f>
        <v>0</v>
      </c>
      <c r="AE7" s="263">
        <f t="shared" ref="AE7:AE18" si="12">IF(Q7="wo",0,IF(R7="wo",1,IF(Q7&gt;R7,1,0)))</f>
        <v>0</v>
      </c>
      <c r="AF7" s="263">
        <f t="shared" ref="AF7:AF18" si="13">IF(Q7="wo",1,IF(R7="wo",0,IF(R7&gt;Q7,1,0)))</f>
        <v>0</v>
      </c>
      <c r="AG7" s="264"/>
      <c r="AH7" s="264"/>
      <c r="AI7" s="265">
        <f t="shared" ref="AI7:AI18" si="14">IF(E7="",0,IF(E7="wo",0,IF(F7="wo",2,IF(AG7=AH7,0,IF(AG7&gt;AH7,2,1)))))</f>
        <v>0</v>
      </c>
      <c r="AJ7" s="265">
        <f t="shared" ref="AJ7:AJ18" si="15">IF(F7="",0,IF(F7="wo",0,IF(E7="wo",2,IF(AH7=AG7,0,IF(AH7&gt;AG7,2,1)))))</f>
        <v>0</v>
      </c>
      <c r="AK7" s="266" t="str">
        <f t="shared" ref="AK7:AK18" si="16">IF(E7="","",IF(E7="wo",0,IF(F7="wo",0,IF(E7=F7,"ERROR",IF(E7&gt;F7,F7,-1*E7)))))</f>
        <v>ERROR</v>
      </c>
      <c r="AL7" s="266" t="str">
        <f t="shared" ref="AL7:AL18" si="17">IF(G7="","",IF(G7="wo",0,IF(H7="wo",0,IF(G7=H7,"ERROR",IF(G7&gt;H7,H7,-1*G7)))))</f>
        <v/>
      </c>
      <c r="AM7" s="266" t="str">
        <f t="shared" ref="AM7:AM18" si="18">IF(I7="","",IF(I7="wo",0,IF(J7="wo",0,IF(I7=J7,"ERROR",IF(I7&gt;J7,J7,-1*I7)))))</f>
        <v/>
      </c>
      <c r="AN7" s="266" t="str">
        <f t="shared" ref="AN7:AN18" si="19">IF(K7="","",IF(K7="wo",0,IF(L7="wo",0,IF(K7=L7,"ERROR",IF(K7&gt;L7,L7,-1*K7)))))</f>
        <v/>
      </c>
      <c r="AO7" s="266" t="str">
        <f t="shared" ref="AO7:AO18" si="20">IF(M7="","",IF(M7="wo",0,IF(N7="wo",0,IF(M7=N7,"ERROR",IF(M7&gt;N7,N7,-1*M7)))))</f>
        <v/>
      </c>
      <c r="AP7" s="266" t="str">
        <f t="shared" ref="AP7:AP18" si="21">IF(O7="","",IF(O7="wo",0,IF(P7="wo",0,IF(O7=P7,"ERROR",IF(O7&gt;P7,P7,-1*O7)))))</f>
        <v/>
      </c>
      <c r="AQ7" s="266" t="str">
        <f t="shared" ref="AQ7:AQ18" si="22">IF(Q7="","",IF(Q7="wo",0,IF(R7="wo",0,IF(Q7=R7,"ERROR",IF(Q7&gt;R7,R7,-1*Q7)))))</f>
        <v/>
      </c>
      <c r="AR7" s="267" t="str">
        <f t="shared" ref="AR7:AR18" si="23">CONCATENATE(AG7,"  -  ",AH7)</f>
        <v xml:space="preserve">  -  </v>
      </c>
      <c r="AS7" s="268" t="str">
        <f t="shared" ref="AS7:AS18" si="24">AR7</f>
        <v xml:space="preserve">  -  </v>
      </c>
      <c r="AT7" s="265">
        <f t="shared" ref="AT7:AT18" si="25">IF(F7="",0,IF(F7="wo",0,IF(E7="wo",2,IF(AH7=AG7,0,IF(AH7&gt;AG7,2,1)))))</f>
        <v>0</v>
      </c>
      <c r="AU7" s="265">
        <f t="shared" ref="AU7:AU18" si="26">IF(E7="",0,IF(E7="wo",0,IF(F7="wo",2,IF(AG7=AH7,0,IF(AG7&gt;AH7,2,1)))))</f>
        <v>0</v>
      </c>
      <c r="AV7" s="266" t="str">
        <f t="shared" ref="AV7:AV18" si="27">IF(F7="","",IF(F7="wo",0,IF(E7="wo",0,IF(F7=E7,"ERROR",IF(F7&gt;E7,E7,-1*F7)))))</f>
        <v>ERROR</v>
      </c>
      <c r="AW7" s="266" t="str">
        <f t="shared" ref="AW7:AW18" si="28">IF(H7="","",IF(H7="wo",0,IF(G7="wo",0,IF(H7=G7,"ERROR",IF(H7&gt;G7,G7,-1*H7)))))</f>
        <v/>
      </c>
      <c r="AX7" s="266" t="str">
        <f t="shared" ref="AX7:AX18" si="29">IF(J7="","",IF(J7="wo",0,IF(I7="wo",0,IF(J7=I7,"ERROR",IF(J7&gt;I7,I7,-1*J7)))))</f>
        <v/>
      </c>
      <c r="AY7" s="266" t="str">
        <f t="shared" ref="AY7:AY18" si="30">IF(L7="","",IF(L7="wo",0,IF(K7="wo",0,IF(L7=K7,"ERROR",IF(L7&gt;K7,K7,-1*L7)))))</f>
        <v/>
      </c>
      <c r="AZ7" s="266" t="str">
        <f t="shared" ref="AZ7:AZ18" si="31">IF(N7="","",IF(N7="wo",0,IF(M7="wo",0,IF(N7=M7,"ERROR",IF(N7&gt;M7,M7,-1*N7)))))</f>
        <v/>
      </c>
      <c r="BA7" s="266" t="str">
        <f t="shared" ref="BA7:BA18" si="32">IF(P7="","",IF(P7="wo",0,IF(O7="wo",0,IF(P7=O7,"ERROR",IF(P7&gt;O7,O7,-1*P7)))))</f>
        <v/>
      </c>
      <c r="BB7" s="266" t="str">
        <f t="shared" ref="BB7:BB18" si="33">IF(R7="","",IF(R7="wo",0,IF(Q7="wo",0,IF(R7=Q7,"ERROR",IF(R7&gt;Q7,Q7,-1*R7)))))</f>
        <v/>
      </c>
      <c r="BC7" s="267" t="str">
        <f t="shared" ref="BC7:BC18" si="34">CONCATENATE(AH7,"  -  ",AG7)</f>
        <v xml:space="preserve">  -  </v>
      </c>
      <c r="BD7" s="268" t="str">
        <f t="shared" ref="BD7:BD18" si="35">BC7</f>
        <v xml:space="preserve">  -  </v>
      </c>
      <c r="BE7" s="269">
        <f>SUMIF(C7:C21,1,AI7:AI21)+SUMIF(D7:D21,1,AJ7:AJ21)</f>
        <v>0</v>
      </c>
      <c r="BF7" s="269" t="str">
        <f>IF(BE7&lt;&gt;0,RANK(BE7,BE7:BE13),"")</f>
        <v/>
      </c>
      <c r="BG7" s="270">
        <f>SUMIF(A7:A10,C7,B7:B10)</f>
        <v>3</v>
      </c>
      <c r="BH7" s="271">
        <f>SUMIF(A7:A10,D7,B7:B10)</f>
        <v>0</v>
      </c>
      <c r="BI7" s="237" t="s">
        <v>52</v>
      </c>
      <c r="BJ7" s="238">
        <f>1*BJ3+1</f>
        <v>1</v>
      </c>
      <c r="BK7" s="272">
        <v>1</v>
      </c>
      <c r="BL7" s="441" t="s">
        <v>109</v>
      </c>
      <c r="BM7" s="304" t="s">
        <v>131</v>
      </c>
      <c r="BN7" s="274"/>
      <c r="BO7" s="275"/>
      <c r="BP7" s="1172">
        <v>1</v>
      </c>
      <c r="BQ7" s="1173"/>
      <c r="BR7" s="1175" t="str">
        <f>IF(BQ7="","",VLOOKUP(BQ7,СписокКЖ!$A$85:$H$132,3,FALSE))</f>
        <v/>
      </c>
      <c r="BS7" s="1175" t="e">
        <f>IF(BP7="","",VLOOKUP(BP7,СписокКМ!BS:BX,2,FALSE))</f>
        <v>#N/A</v>
      </c>
      <c r="BT7" s="1175" t="str">
        <f>IF(BQ7="","",VLOOKUP(BQ7,СписокКМ!$A$188:$C$236,3,FALSE))</f>
        <v/>
      </c>
      <c r="BU7" s="1175" t="str">
        <f>IF(BR7="","",VLOOKUP(BR7,СписокКМ!BU:BZ,2,FALSE))</f>
        <v/>
      </c>
      <c r="BV7" s="1177"/>
      <c r="BW7" s="1179"/>
      <c r="BX7" s="1179"/>
      <c r="BY7" s="1180"/>
      <c r="BZ7" s="276"/>
      <c r="CA7" s="277" t="str">
        <f>IF(AG21&lt;AH21,AI21,IF(AH21&lt;AG21,AI21," "))</f>
        <v xml:space="preserve"> </v>
      </c>
      <c r="CB7" s="278"/>
      <c r="CC7" s="279"/>
      <c r="CD7" s="277" t="str">
        <f>IF(AG15&lt;AH15,AI15,IF(AH15&lt;AG15,AI15," "))</f>
        <v xml:space="preserve"> </v>
      </c>
      <c r="CE7" s="280"/>
      <c r="CF7" s="279"/>
      <c r="CG7" s="277" t="str">
        <f>IF(AG12&lt;AH12,AI12,IF(AH12&lt;AG12,AI12," "))</f>
        <v xml:space="preserve"> </v>
      </c>
      <c r="CH7" s="280"/>
      <c r="CI7" s="279"/>
      <c r="CJ7" s="277" t="str">
        <f>IF(AG9&lt;AH9,AI9,IF(AH9&lt;AG9,AI9," "))</f>
        <v xml:space="preserve"> </v>
      </c>
      <c r="CK7" s="280"/>
      <c r="CL7" s="279"/>
      <c r="CM7" s="277" t="str">
        <f>IF(AG18&lt;AH18,AI18,IF(AH18&lt;AG18,AI18," "))</f>
        <v xml:space="preserve"> </v>
      </c>
      <c r="CN7" s="278"/>
      <c r="CO7" s="1171"/>
      <c r="CP7" s="1190">
        <f>BE7</f>
        <v>0</v>
      </c>
      <c r="CQ7" s="1183"/>
      <c r="CR7" s="1185" t="str">
        <f>IF(BF8="",BF7,BF8)</f>
        <v/>
      </c>
      <c r="CT7" s="485" t="s">
        <v>109</v>
      </c>
      <c r="CU7" s="483">
        <f>BQ11</f>
        <v>0</v>
      </c>
      <c r="CV7" s="484" t="e">
        <f>IF(CU7="","",VLOOKUP(CU7,СписокКЖ!$A$85:$H$132,3,FALSE))</f>
        <v>#N/A</v>
      </c>
      <c r="CW7" s="484">
        <f>BQ17</f>
        <v>0</v>
      </c>
      <c r="CX7" s="484" t="e">
        <f>IF(CW7="","",VLOOKUP(CW7,СписокКЖ!$A$85:$H$132,3,FALSE))</f>
        <v>#N/A</v>
      </c>
    </row>
    <row r="8" spans="1:102" ht="20.100000000000001" customHeight="1" x14ac:dyDescent="0.2">
      <c r="A8" s="255">
        <v>2</v>
      </c>
      <c r="B8" s="281">
        <f>IF(R6="","",VLOOKUP(R6,'[59]Посев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442" t="s">
        <v>110</v>
      </c>
      <c r="BM8" s="304" t="s">
        <v>131</v>
      </c>
      <c r="BN8" s="274"/>
      <c r="BO8" s="284"/>
      <c r="BP8" s="1172"/>
      <c r="BQ8" s="1174"/>
      <c r="BR8" s="1176" t="str">
        <f>IF(BO8="","",VLOOKUP(BO8,СписокКМ!BR:BW,2,FALSE))</f>
        <v/>
      </c>
      <c r="BS8" s="1176" t="str">
        <f>IF(BP8="","",VLOOKUP(BP8,СписокКМ!BS:BX,2,FALSE))</f>
        <v/>
      </c>
      <c r="BT8" s="1176" t="str">
        <f>IF(BQ8="","",VLOOKUP(BQ8,СписокКМ!BT:BY,2,FALSE))</f>
        <v/>
      </c>
      <c r="BU8" s="1176" t="str">
        <f>IF(BR8="","",VLOOKUP(BR8,СписокКМ!BU:BZ,2,FALSE))</f>
        <v/>
      </c>
      <c r="BV8" s="1178"/>
      <c r="BW8" s="1181"/>
      <c r="BX8" s="1181"/>
      <c r="BY8" s="1182"/>
      <c r="BZ8" s="1187" t="str">
        <f>IF(AI21&lt;AJ21,AR21,IF(AJ21&lt;AI21,AS21," "))</f>
        <v xml:space="preserve"> </v>
      </c>
      <c r="CA8" s="1188"/>
      <c r="CB8" s="1189"/>
      <c r="CC8" s="1187" t="str">
        <f>IF(AI15&lt;AJ15,AR15,IF(AJ15&lt;AI15,AS15," "))</f>
        <v xml:space="preserve"> </v>
      </c>
      <c r="CD8" s="1188"/>
      <c r="CE8" s="1189"/>
      <c r="CF8" s="1187" t="str">
        <f>IF(AI12&lt;AJ12,AR12,IF(AJ12&lt;AI12,AS12," "))</f>
        <v xml:space="preserve"> </v>
      </c>
      <c r="CG8" s="1188"/>
      <c r="CH8" s="1189"/>
      <c r="CI8" s="1187" t="str">
        <f>IF(AI9&lt;AJ9,AR9,IF(AJ9&lt;AI9,AS9," "))</f>
        <v xml:space="preserve"> </v>
      </c>
      <c r="CJ8" s="1188"/>
      <c r="CK8" s="1189"/>
      <c r="CL8" s="1187" t="str">
        <f>IF(AI18&lt;AJ18,AR18,IF(AJ18&lt;AI18,AS18," "))</f>
        <v xml:space="preserve"> </v>
      </c>
      <c r="CM8" s="1188"/>
      <c r="CN8" s="1189"/>
      <c r="CO8" s="1171"/>
      <c r="CP8" s="1191"/>
      <c r="CQ8" s="1184"/>
      <c r="CR8" s="1186"/>
      <c r="CT8" s="485" t="s">
        <v>110</v>
      </c>
      <c r="CU8" s="483">
        <f>BQ9</f>
        <v>0</v>
      </c>
      <c r="CV8" s="484" t="e">
        <f>IF(CU8="","",VLOOKUP(CU8,СписокКЖ!$A$85:$H$132,3,FALSE))</f>
        <v>#N/A</v>
      </c>
      <c r="CW8" s="484">
        <f>BQ13</f>
        <v>0</v>
      </c>
      <c r="CX8" s="484" t="e">
        <f>IF(CW8="","",VLOOKUP(CW8,СписокКЖ!$A$85:$H$132,3,FALSE))</f>
        <v>#N/A</v>
      </c>
    </row>
    <row r="9" spans="1:102" ht="20.100000000000001" customHeight="1" x14ac:dyDescent="0.2">
      <c r="A9" s="255">
        <v>3</v>
      </c>
      <c r="B9" s="281">
        <f>IF(R6="","",VLOOKUP(R6,'[59]Посев групп'!B:L,6,FALSE))</f>
        <v>3</v>
      </c>
      <c r="C9" s="257">
        <v>1</v>
      </c>
      <c r="D9" s="258">
        <v>5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/>
      <c r="AH9" s="264"/>
      <c r="AI9" s="265">
        <f t="shared" si="14"/>
        <v>0</v>
      </c>
      <c r="AJ9" s="265">
        <f t="shared" si="15"/>
        <v>0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 xml:space="preserve">  -  </v>
      </c>
      <c r="AS9" s="268" t="str">
        <f t="shared" si="24"/>
        <v xml:space="preserve">  -  </v>
      </c>
      <c r="AT9" s="265">
        <f t="shared" si="25"/>
        <v>0</v>
      </c>
      <c r="AU9" s="265">
        <f t="shared" si="26"/>
        <v>0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 xml:space="preserve">  -  </v>
      </c>
      <c r="BD9" s="268" t="str">
        <f t="shared" si="35"/>
        <v xml:space="preserve">  -  </v>
      </c>
      <c r="BE9" s="269">
        <f ca="1">SUMIF(C7:C21,2,AI7:AI21)+SUMIF(D7:AF21,2,AJ7:AJ21)</f>
        <v>0</v>
      </c>
      <c r="BF9" s="269" t="str">
        <f ca="1">IF(BE9&lt;&gt;0,RANK(BE9,BE7:BE13),"")</f>
        <v/>
      </c>
      <c r="BG9" s="270">
        <f>SUMIF(A7:A10,C9,B7:B10)</f>
        <v>12</v>
      </c>
      <c r="BH9" s="271">
        <f>SUMIF(A7:A10,D9,B7:B10)</f>
        <v>0</v>
      </c>
      <c r="BI9" s="237" t="str">
        <f>BI8</f>
        <v>Группа 1</v>
      </c>
      <c r="BJ9" s="238">
        <f>1+BJ8</f>
        <v>3</v>
      </c>
      <c r="BK9" s="272">
        <v>2</v>
      </c>
      <c r="BL9" s="442" t="s">
        <v>111</v>
      </c>
      <c r="BM9" s="304" t="s">
        <v>131</v>
      </c>
      <c r="BN9" s="274"/>
      <c r="BO9" s="284"/>
      <c r="BP9" s="1192">
        <v>2</v>
      </c>
      <c r="BQ9" s="1173"/>
      <c r="BR9" s="1175" t="str">
        <f>IF(BQ9="","",VLOOKUP(BQ9,СписокКЖ!$A$85:$H$132,3,FALSE))</f>
        <v/>
      </c>
      <c r="BS9" s="1175" t="e">
        <f>IF(BP9="","",VLOOKUP(BP9,СписокКМ!BS:BX,2,FALSE))</f>
        <v>#N/A</v>
      </c>
      <c r="BT9" s="1175" t="str">
        <f>IF(BQ9="","",VLOOKUP(BQ9,СписокКМ!$A$188:$C$236,3,FALSE))</f>
        <v/>
      </c>
      <c r="BU9" s="1175" t="str">
        <f>IF(BR9="","",VLOOKUP(BR9,СписокКМ!BU:BZ,2,FALSE))</f>
        <v/>
      </c>
      <c r="BV9" s="1177"/>
      <c r="BW9" s="288"/>
      <c r="BX9" s="277" t="str">
        <f>IF(AG21&lt;AH21,AT21,IF(AH21&lt;AG21,AT21," "))</f>
        <v xml:space="preserve"> </v>
      </c>
      <c r="BY9" s="278"/>
      <c r="BZ9" s="1179"/>
      <c r="CA9" s="1179" t="str">
        <f>IF(AG11&lt;AH11,AI11,IF(AH11&lt;AG11,AI11," "))</f>
        <v xml:space="preserve"> </v>
      </c>
      <c r="CB9" s="1180"/>
      <c r="CC9" s="279"/>
      <c r="CD9" s="277" t="str">
        <f>IF(AG17&lt;AH17,AI17,IF(AH17&lt;AG17,AI17," "))</f>
        <v xml:space="preserve"> </v>
      </c>
      <c r="CE9" s="278"/>
      <c r="CF9" s="279"/>
      <c r="CG9" s="277" t="str">
        <f>IF(AG8&lt;AH8,AI8,IF(AH8&lt;AG8,AI8," "))</f>
        <v xml:space="preserve"> </v>
      </c>
      <c r="CH9" s="278"/>
      <c r="CI9" s="279"/>
      <c r="CJ9" s="277" t="str">
        <f>IF(AG14&lt;AH14,AI14,IF(AH14&lt;AG14,AI14," "))</f>
        <v xml:space="preserve"> </v>
      </c>
      <c r="CK9" s="278"/>
      <c r="CL9" s="289"/>
      <c r="CM9" s="290" t="str">
        <f>IF(AG11&lt;AH11,AI11,IF(AH11&lt;AG11,AI11," "))</f>
        <v xml:space="preserve"> </v>
      </c>
      <c r="CN9" s="280"/>
      <c r="CO9" s="1171"/>
      <c r="CP9" s="1190">
        <f t="shared" ref="CP9" ca="1" si="36">BE9</f>
        <v>0</v>
      </c>
      <c r="CQ9" s="1183"/>
      <c r="CR9" s="1185" t="str">
        <f ca="1">IF(BF10="",BF9,BF10)</f>
        <v/>
      </c>
      <c r="CT9" s="485" t="s">
        <v>111</v>
      </c>
      <c r="CU9" s="483">
        <f>BQ7</f>
        <v>0</v>
      </c>
      <c r="CV9" s="484" t="e">
        <f>IF(CU9="","",VLOOKUP(CU9,СписокКЖ!$A$85:$H$132,3,FALSE))</f>
        <v>#N/A</v>
      </c>
      <c r="CW9" s="484">
        <f>BQ15</f>
        <v>0</v>
      </c>
      <c r="CX9" s="484" t="e">
        <f>IF(CW9="","",VLOOKUP(CW9,СписокКЖ!$A$85:$H$132,3,FALSE))</f>
        <v>#N/A</v>
      </c>
    </row>
    <row r="10" spans="1:102" ht="20.100000000000001" customHeight="1" x14ac:dyDescent="0.2">
      <c r="A10" s="255">
        <v>4</v>
      </c>
      <c r="B10" s="281">
        <f>IF(R6="","",VLOOKUP(R6,'[59]Посев групп'!B:L,8,FALSE))</f>
        <v>0</v>
      </c>
      <c r="C10" s="257">
        <v>3</v>
      </c>
      <c r="D10" s="258">
        <v>5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443" t="s">
        <v>112</v>
      </c>
      <c r="BM10" s="304" t="s">
        <v>131</v>
      </c>
      <c r="BN10" s="286"/>
      <c r="BO10" s="287"/>
      <c r="BP10" s="1193"/>
      <c r="BQ10" s="1174"/>
      <c r="BR10" s="1176" t="str">
        <f>IF(BO10="","",VLOOKUP(BO10,СписокКМ!BR:BW,2,FALSE))</f>
        <v/>
      </c>
      <c r="BS10" s="1176" t="str">
        <f>IF(BP10="","",VLOOKUP(BP10,СписокКМ!BS:BX,2,FALSE))</f>
        <v/>
      </c>
      <c r="BT10" s="1176" t="str">
        <f>IF(BQ10="","",VLOOKUP(BQ10,СписокКМ!BT:BY,2,FALSE))</f>
        <v/>
      </c>
      <c r="BU10" s="1176" t="str">
        <f>IF(BR10="","",VLOOKUP(BR10,СписокКМ!BU:BZ,2,FALSE))</f>
        <v/>
      </c>
      <c r="BV10" s="1178"/>
      <c r="BW10" s="1187" t="str">
        <f>IF(AI21&gt;AJ21,BC21,IF(AJ21&gt;AI21,BD21," "))</f>
        <v xml:space="preserve"> </v>
      </c>
      <c r="BX10" s="1188"/>
      <c r="BY10" s="1189"/>
      <c r="BZ10" s="1181" t="str">
        <f>IF(AI11&lt;AJ11,AR11,IF(AJ11&lt;AI11,AS11," "))</f>
        <v xml:space="preserve"> </v>
      </c>
      <c r="CA10" s="1181"/>
      <c r="CB10" s="1182"/>
      <c r="CC10" s="1187" t="str">
        <f>IF(AI17&lt;AJ17,AR17,IF(AJ17&lt;AI17,AS17," "))</f>
        <v xml:space="preserve"> 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87" t="str">
        <f>IF(AI14&lt;AJ14,AR14,IF(AJ14&lt;AI14,AS14," "))</f>
        <v xml:space="preserve"> </v>
      </c>
      <c r="CJ10" s="1188"/>
      <c r="CK10" s="1189"/>
      <c r="CL10" s="1187" t="str">
        <f>IF(AI11&lt;AJ11,AR11,IF(AJ11&lt;AI11,AS11," "))</f>
        <v xml:space="preserve"> </v>
      </c>
      <c r="CM10" s="1188"/>
      <c r="CN10" s="1189"/>
      <c r="CO10" s="1171"/>
      <c r="CP10" s="1191"/>
      <c r="CQ10" s="1184"/>
      <c r="CR10" s="1186"/>
      <c r="CT10" s="485" t="s">
        <v>112</v>
      </c>
      <c r="CU10" s="483">
        <f>BQ11</f>
        <v>0</v>
      </c>
      <c r="CV10" s="484" t="e">
        <f>IF(CU10="","",VLOOKUP(CU10,СписокКЖ!$A$85:$H$132,3,FALSE))</f>
        <v>#N/A</v>
      </c>
      <c r="CW10" s="484">
        <f>BQ15</f>
        <v>0</v>
      </c>
      <c r="CX10" s="484" t="e">
        <f>IF(CW10="","",VLOOKUP(CW10,СписокКЖ!$A$85:$H$132,3,FALSE))</f>
        <v>#N/A</v>
      </c>
    </row>
    <row r="11" spans="1:102" ht="20.100000000000001" customHeight="1" x14ac:dyDescent="0.2">
      <c r="A11" s="255">
        <v>5</v>
      </c>
      <c r="B11" s="291"/>
      <c r="C11" s="257">
        <v>2</v>
      </c>
      <c r="D11" s="258">
        <v>6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 ca="1">SUMIF(C7:C21,3,AI7:AI21)+SUMIF(D7:AF21,3,AJ7:AJ21)</f>
        <v>0</v>
      </c>
      <c r="BF11" s="269" t="str">
        <f ca="1">IF(BE11&lt;&gt;0,RANK(BE11,BE7:BE13),"")</f>
        <v/>
      </c>
      <c r="BG11" s="270">
        <f>SUMIF(A7:A10,C11,B7:B10)</f>
        <v>4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443" t="s">
        <v>113</v>
      </c>
      <c r="BM11" s="304" t="s">
        <v>131</v>
      </c>
      <c r="BN11" s="286"/>
      <c r="BO11" s="287"/>
      <c r="BP11" s="1192">
        <v>3</v>
      </c>
      <c r="BQ11" s="1173"/>
      <c r="BR11" s="1175" t="str">
        <f>IF(BQ11="","",VLOOKUP(BQ11,СписокКЖ!$A$85:$H$132,3,FALSE))</f>
        <v/>
      </c>
      <c r="BS11" s="1175" t="e">
        <f>IF(BP11="","",VLOOKUP(BP11,СписокКМ!BS:BX,2,FALSE))</f>
        <v>#N/A</v>
      </c>
      <c r="BT11" s="1175" t="str">
        <f>IF(BQ11="","",VLOOKUP(BQ11,СписокКМ!$A$188:$C$236,3,FALSE))</f>
        <v/>
      </c>
      <c r="BU11" s="1175" t="str">
        <f>IF(BR11="","",VLOOKUP(BR11,СписокКМ!BU:BZ,2,FALSE))</f>
        <v/>
      </c>
      <c r="BV11" s="1177"/>
      <c r="BW11" s="292"/>
      <c r="BX11" s="277" t="str">
        <f>IF(AG15&lt;AH15,AT15,IF(AH15&lt;AG15,AT15," "))</f>
        <v xml:space="preserve"> </v>
      </c>
      <c r="BY11" s="278"/>
      <c r="BZ11" s="279"/>
      <c r="CA11" s="277" t="str">
        <f>IF(AG17&lt;AH17,AT17,IF(AH17&lt;AG17,AT17," "))</f>
        <v xml:space="preserve"> </v>
      </c>
      <c r="CB11" s="278"/>
      <c r="CC11" s="1194"/>
      <c r="CD11" s="1194" t="str">
        <f>IF(AG11&lt;AH11,AI11,IF(AH11&lt;AG11,AI11," "))</f>
        <v xml:space="preserve"> </v>
      </c>
      <c r="CE11" s="1195"/>
      <c r="CF11" s="279"/>
      <c r="CG11" s="277" t="str">
        <f>IF(AG20&lt;AH20,AI20,IF(AH20&lt;AG20,AI20," "))</f>
        <v xml:space="preserve"> </v>
      </c>
      <c r="CH11" s="278"/>
      <c r="CI11" s="279"/>
      <c r="CJ11" s="277" t="str">
        <f>IF(AG10&lt;AH10,AI10,IF(AH10&lt;AG10,AI10," "))</f>
        <v xml:space="preserve"> </v>
      </c>
      <c r="CK11" s="278"/>
      <c r="CL11" s="289"/>
      <c r="CM11" s="290" t="str">
        <f>IF(AG7&lt;AH7,AI7,IF(AH7&lt;AG7,AI7," "))</f>
        <v xml:space="preserve"> </v>
      </c>
      <c r="CN11" s="280"/>
      <c r="CO11" s="1171"/>
      <c r="CP11" s="1190">
        <f t="shared" ref="CP11" ca="1" si="37">BE11</f>
        <v>0</v>
      </c>
      <c r="CQ11" s="1183"/>
      <c r="CR11" s="1185" t="str">
        <f ca="1">IF(BF12="",BF11,BF12)</f>
        <v/>
      </c>
      <c r="CT11" s="485" t="s">
        <v>113</v>
      </c>
      <c r="CU11" s="483">
        <f>BQ9</f>
        <v>0</v>
      </c>
      <c r="CV11" s="484" t="e">
        <f>IF(CU11="","",VLOOKUP(CU11,СписокКЖ!$A$85:$H$132,3,FALSE))</f>
        <v>#N/A</v>
      </c>
      <c r="CW11" s="484">
        <f>BQ17</f>
        <v>0</v>
      </c>
      <c r="CX11" s="484" t="e">
        <f>IF(CW11="","",VLOOKUP(CW11,СписокКЖ!$A$85:$H$132,3,FALSE))</f>
        <v>#N/A</v>
      </c>
    </row>
    <row r="12" spans="1:102" ht="20.100000000000001" customHeight="1" x14ac:dyDescent="0.2">
      <c r="A12" s="255">
        <v>6</v>
      </c>
      <c r="C12" s="257">
        <v>1</v>
      </c>
      <c r="D12" s="258">
        <v>4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/>
      <c r="AH12" s="264"/>
      <c r="AI12" s="265">
        <f t="shared" si="14"/>
        <v>0</v>
      </c>
      <c r="AJ12" s="265">
        <f t="shared" si="15"/>
        <v>0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 xml:space="preserve">  -  </v>
      </c>
      <c r="AS12" s="268" t="str">
        <f t="shared" si="24"/>
        <v xml:space="preserve">  -  </v>
      </c>
      <c r="AT12" s="265">
        <f t="shared" si="25"/>
        <v>0</v>
      </c>
      <c r="AU12" s="265">
        <f t="shared" si="26"/>
        <v>0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 xml:space="preserve">  -  </v>
      </c>
      <c r="BD12" s="268" t="str">
        <f t="shared" si="35"/>
        <v xml:space="preserve">  -  </v>
      </c>
      <c r="BE12" s="282"/>
      <c r="BF12" s="282"/>
      <c r="BG12" s="270">
        <f>SUMIF(A7:A10,C12,B7:B10)</f>
        <v>12</v>
      </c>
      <c r="BH12" s="271">
        <f>SUMIF(A7:A10,D12,B7:B10)</f>
        <v>0</v>
      </c>
      <c r="BI12" s="237" t="str">
        <f>BI11</f>
        <v>Группа 1</v>
      </c>
      <c r="BJ12" s="238">
        <f>1+BJ11</f>
        <v>6</v>
      </c>
      <c r="BK12" s="272">
        <v>3</v>
      </c>
      <c r="BL12" s="443" t="s">
        <v>114</v>
      </c>
      <c r="BM12" s="304" t="s">
        <v>131</v>
      </c>
      <c r="BN12" s="286"/>
      <c r="BO12" s="287"/>
      <c r="BP12" s="1193"/>
      <c r="BQ12" s="1174"/>
      <c r="BR12" s="1176" t="str">
        <f>IF(BO12="","",VLOOKUP(BO12,СписокКМ!BR:BW,2,FALSE))</f>
        <v/>
      </c>
      <c r="BS12" s="1176" t="str">
        <f>IF(BP12="","",VLOOKUP(BP12,СписокКМ!BS:BX,2,FALSE))</f>
        <v/>
      </c>
      <c r="BT12" s="1176" t="str">
        <f>IF(BQ12="","",VLOOKUP(BQ12,СписокКМ!BT:BY,2,FALSE))</f>
        <v/>
      </c>
      <c r="BU12" s="1176" t="str">
        <f>IF(BR12="","",VLOOKUP(BR12,СписокКМ!BU:BZ,2,FALSE))</f>
        <v/>
      </c>
      <c r="BV12" s="1178"/>
      <c r="BW12" s="1187" t="str">
        <f>IF(AI15&gt;AJ15,BC15,IF(AJ15&gt;AI15,BD15," "))</f>
        <v xml:space="preserve"> </v>
      </c>
      <c r="BX12" s="1188"/>
      <c r="BY12" s="1189"/>
      <c r="BZ12" s="1187" t="str">
        <f>IF(AI17&gt;AJ17,BC17,IF(AJ17&gt;AI17,BD17," "))</f>
        <v xml:space="preserve"> </v>
      </c>
      <c r="CA12" s="1188"/>
      <c r="CB12" s="1189"/>
      <c r="CC12" s="1181" t="str">
        <f>IF(AI11&lt;AJ11,AR11,IF(AJ11&lt;AI11,AS11," "))</f>
        <v xml:space="preserve"> </v>
      </c>
      <c r="CD12" s="1181"/>
      <c r="CE12" s="1182"/>
      <c r="CF12" s="1187" t="str">
        <f>IF(AI20&lt;AJ20,AR20,IF(AJ20&lt;AI20,AS20," "))</f>
        <v xml:space="preserve"> </v>
      </c>
      <c r="CG12" s="1188"/>
      <c r="CH12" s="1189"/>
      <c r="CI12" s="1187" t="str">
        <f>IF(AI10&lt;AJ10,AR10,IF(AJ10&lt;AI10,AS10," "))</f>
        <v xml:space="preserve"> </v>
      </c>
      <c r="CJ12" s="1188"/>
      <c r="CK12" s="1189"/>
      <c r="CL12" s="1187" t="str">
        <f>IF(AI7&lt;AJ7,AR7,IF(AJ7&lt;AI7,AS7," "))</f>
        <v xml:space="preserve"> </v>
      </c>
      <c r="CM12" s="1188"/>
      <c r="CN12" s="1189"/>
      <c r="CO12" s="1171"/>
      <c r="CP12" s="1191"/>
      <c r="CQ12" s="1184"/>
      <c r="CR12" s="1186"/>
      <c r="CT12" s="485" t="s">
        <v>114</v>
      </c>
      <c r="CU12" s="483">
        <f>BQ7</f>
        <v>0</v>
      </c>
      <c r="CV12" s="484" t="e">
        <f>IF(CU12="","",VLOOKUP(CU12,СписокКЖ!$A$85:$H$132,3,FALSE))</f>
        <v>#N/A</v>
      </c>
      <c r="CW12" s="484">
        <f>BQ13</f>
        <v>0</v>
      </c>
      <c r="CX12" s="484" t="e">
        <f>IF(CW12="","",VLOOKUP(CW12,СписокКЖ!$A$85:$H$132,3,FALSE))</f>
        <v>#N/A</v>
      </c>
    </row>
    <row r="13" spans="1:102" ht="20.100000000000001" customHeight="1" x14ac:dyDescent="0.2">
      <c r="A13" s="223">
        <v>1</v>
      </c>
      <c r="B13" s="224" t="str">
        <f>IF(R12="","",VLOOKUP(R12,'[59]Посев групп'!B:N,2,FALSE))</f>
        <v/>
      </c>
      <c r="C13" s="257">
        <v>4</v>
      </c>
      <c r="D13" s="258">
        <v>6</v>
      </c>
      <c r="E13" s="259">
        <v>1</v>
      </c>
      <c r="F13" s="260">
        <v>1</v>
      </c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>
        <f t="shared" si="0"/>
        <v>0</v>
      </c>
      <c r="T13" s="224">
        <f t="shared" si="1"/>
        <v>0</v>
      </c>
      <c r="U13" s="224">
        <f t="shared" si="2"/>
        <v>0</v>
      </c>
      <c r="V13" s="224">
        <f t="shared" si="3"/>
        <v>0</v>
      </c>
      <c r="W13" s="224">
        <f t="shared" si="4"/>
        <v>0</v>
      </c>
      <c r="X13" s="224">
        <f t="shared" si="5"/>
        <v>0</v>
      </c>
      <c r="Y13" s="224">
        <f t="shared" si="6"/>
        <v>0</v>
      </c>
      <c r="Z13" s="224">
        <f t="shared" si="7"/>
        <v>0</v>
      </c>
      <c r="AA13" s="224">
        <f t="shared" si="8"/>
        <v>0</v>
      </c>
      <c r="AB13" s="224">
        <f t="shared" si="9"/>
        <v>0</v>
      </c>
      <c r="AC13" s="224">
        <f t="shared" si="10"/>
        <v>0</v>
      </c>
      <c r="AD13" s="224">
        <f t="shared" si="11"/>
        <v>0</v>
      </c>
      <c r="AE13" s="224">
        <f t="shared" si="12"/>
        <v>0</v>
      </c>
      <c r="AF13" s="224">
        <f t="shared" si="13"/>
        <v>0</v>
      </c>
      <c r="AG13" s="264"/>
      <c r="AH13" s="264"/>
      <c r="AI13" s="224">
        <f t="shared" si="14"/>
        <v>0</v>
      </c>
      <c r="AJ13" s="224">
        <f t="shared" si="15"/>
        <v>0</v>
      </c>
      <c r="AK13" s="224" t="str">
        <f t="shared" si="16"/>
        <v>ERROR</v>
      </c>
      <c r="AL13" s="224" t="str">
        <f t="shared" si="17"/>
        <v/>
      </c>
      <c r="AM13" s="224" t="str">
        <f t="shared" si="18"/>
        <v/>
      </c>
      <c r="AN13" s="224" t="str">
        <f t="shared" si="19"/>
        <v/>
      </c>
      <c r="AO13" s="224" t="str">
        <f t="shared" si="20"/>
        <v/>
      </c>
      <c r="AP13" s="224" t="str">
        <f t="shared" si="21"/>
        <v/>
      </c>
      <c r="AQ13" s="224" t="str">
        <f t="shared" si="22"/>
        <v/>
      </c>
      <c r="AR13" s="224" t="str">
        <f t="shared" si="23"/>
        <v xml:space="preserve">  -  </v>
      </c>
      <c r="AS13" s="224" t="str">
        <f t="shared" si="24"/>
        <v xml:space="preserve">  -  </v>
      </c>
      <c r="AT13" s="224">
        <f t="shared" si="25"/>
        <v>0</v>
      </c>
      <c r="AU13" s="224">
        <f t="shared" si="26"/>
        <v>0</v>
      </c>
      <c r="AV13" s="224" t="str">
        <f t="shared" si="27"/>
        <v>ERROR</v>
      </c>
      <c r="AW13" s="224" t="str">
        <f t="shared" si="28"/>
        <v/>
      </c>
      <c r="AX13" s="224" t="str">
        <f t="shared" si="29"/>
        <v/>
      </c>
      <c r="AY13" s="224" t="str">
        <f t="shared" si="30"/>
        <v/>
      </c>
      <c r="AZ13" s="224" t="str">
        <f t="shared" si="31"/>
        <v/>
      </c>
      <c r="BA13" s="224" t="str">
        <f t="shared" si="32"/>
        <v/>
      </c>
      <c r="BB13" s="224" t="str">
        <f t="shared" si="33"/>
        <v/>
      </c>
      <c r="BC13" s="224" t="str">
        <f t="shared" si="34"/>
        <v xml:space="preserve">  -  </v>
      </c>
      <c r="BD13" s="224" t="str">
        <f t="shared" si="35"/>
        <v xml:space="preserve">  -  </v>
      </c>
      <c r="BE13" s="269">
        <f ca="1">SUMIF(C7:C21,4,AI7:AI21)+SUMIF(D7:AF21,4,AJ7:AJ21)</f>
        <v>0</v>
      </c>
      <c r="BF13" s="269" t="str">
        <f ca="1">IF(BE13&lt;&gt;0,RANK(BE13,BE13:BE19),"")</f>
        <v/>
      </c>
      <c r="BG13" s="224">
        <f>SUMIF(A13:A16,C13,B13:B16)</f>
        <v>0</v>
      </c>
      <c r="BH13" s="224">
        <f>SUMIF(A13:A16,D13,B13:B16)</f>
        <v>0</v>
      </c>
      <c r="BI13" s="237" t="s">
        <v>52</v>
      </c>
      <c r="BJ13" s="238">
        <f>1*BJ9+1</f>
        <v>4</v>
      </c>
      <c r="BK13" s="248">
        <v>1</v>
      </c>
      <c r="BL13" s="441" t="s">
        <v>124</v>
      </c>
      <c r="BM13" s="304" t="s">
        <v>131</v>
      </c>
      <c r="BN13" s="274"/>
      <c r="BO13" s="275"/>
      <c r="BP13" s="1192">
        <v>4</v>
      </c>
      <c r="BQ13" s="1173"/>
      <c r="BR13" s="1175" t="str">
        <f>IF(BQ13="","",VLOOKUP(BQ13,СписокКЖ!$A$85:$H$132,3,FALSE))</f>
        <v/>
      </c>
      <c r="BS13" s="1175" t="e">
        <f>IF(BP13="","",VLOOKUP(BP13,СписокКМ!BS:BX,2,FALSE))</f>
        <v>#N/A</v>
      </c>
      <c r="BT13" s="1175" t="str">
        <f>IF(BQ13="","",VLOOKUP(BQ13,СписокКМ!$A$188:$C$236,3,FALSE))</f>
        <v/>
      </c>
      <c r="BU13" s="1175" t="str">
        <f>IF(BR13="","",VLOOKUP(BR13,СписокКМ!BU:BZ,2,FALSE))</f>
        <v/>
      </c>
      <c r="BV13" s="1177"/>
      <c r="BW13" s="292"/>
      <c r="BX13" s="277" t="str">
        <f>IF(AG12&lt;AH12,AT12,IF(AH12&lt;AG12,AT12,"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IF(AG20&lt;AH20,AT20,IF(AH20&lt;AG20,AT20," "))</f>
        <v xml:space="preserve"> </v>
      </c>
      <c r="CE13" s="278"/>
      <c r="CF13" s="1194"/>
      <c r="CG13" s="1194"/>
      <c r="CH13" s="1195"/>
      <c r="CI13" s="279"/>
      <c r="CJ13" s="277" t="str">
        <f>IF(AG16&lt;AH16,AI16,IF(AH16&lt;AG16,AI16," "))</f>
        <v xml:space="preserve"> </v>
      </c>
      <c r="CK13" s="278"/>
      <c r="CL13" s="289"/>
      <c r="CM13" s="290" t="str">
        <f>IF(AG13&lt;AH13,AI13,IF(AH13&lt;AG13,AI13," "))</f>
        <v xml:space="preserve"> </v>
      </c>
      <c r="CN13" s="280"/>
      <c r="CO13" s="1171"/>
      <c r="CP13" s="1190">
        <f t="shared" ref="CP13" ca="1" si="38">BE13</f>
        <v>0</v>
      </c>
      <c r="CQ13" s="1183"/>
      <c r="CR13" s="1185" t="str">
        <f ca="1">IF(BF14="",BF13,BF14)</f>
        <v/>
      </c>
      <c r="CT13" s="485" t="s">
        <v>124</v>
      </c>
      <c r="CU13" s="483">
        <f>BQ13</f>
        <v>0</v>
      </c>
      <c r="CV13" s="484" t="e">
        <f>IF(CU13="","",VLOOKUP(CU13,СписокКЖ!$A$85:$H$132,3,FALSE))</f>
        <v>#N/A</v>
      </c>
      <c r="CW13" s="484">
        <f>BQ17</f>
        <v>0</v>
      </c>
      <c r="CX13" s="484" t="e">
        <f>IF(CW13="","",VLOOKUP(CW13,СписокКЖ!$A$85:$H$132,3,FALSE))</f>
        <v>#N/A</v>
      </c>
    </row>
    <row r="14" spans="1:102" ht="20.100000000000001" customHeight="1" x14ac:dyDescent="0.2">
      <c r="A14" s="223">
        <v>2</v>
      </c>
      <c r="B14" s="224" t="str">
        <f>IF(R12="","",VLOOKUP(R12,'[59]Посев групп'!B:L,4,FALSE))</f>
        <v/>
      </c>
      <c r="C14" s="257">
        <v>2</v>
      </c>
      <c r="D14" s="258">
        <v>5</v>
      </c>
      <c r="E14" s="259">
        <v>1</v>
      </c>
      <c r="F14" s="260">
        <v>1</v>
      </c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>
        <f t="shared" si="0"/>
        <v>0</v>
      </c>
      <c r="T14" s="224">
        <f t="shared" si="1"/>
        <v>0</v>
      </c>
      <c r="U14" s="224">
        <f t="shared" si="2"/>
        <v>0</v>
      </c>
      <c r="V14" s="224">
        <f t="shared" si="3"/>
        <v>0</v>
      </c>
      <c r="W14" s="224">
        <f t="shared" si="4"/>
        <v>0</v>
      </c>
      <c r="X14" s="224">
        <f t="shared" si="5"/>
        <v>0</v>
      </c>
      <c r="Y14" s="224">
        <f t="shared" si="6"/>
        <v>0</v>
      </c>
      <c r="Z14" s="224">
        <f t="shared" si="7"/>
        <v>0</v>
      </c>
      <c r="AA14" s="224">
        <f t="shared" si="8"/>
        <v>0</v>
      </c>
      <c r="AB14" s="224">
        <f t="shared" si="9"/>
        <v>0</v>
      </c>
      <c r="AC14" s="224">
        <f t="shared" si="10"/>
        <v>0</v>
      </c>
      <c r="AD14" s="224">
        <f t="shared" si="11"/>
        <v>0</v>
      </c>
      <c r="AE14" s="224">
        <f t="shared" si="12"/>
        <v>0</v>
      </c>
      <c r="AF14" s="224">
        <f t="shared" si="13"/>
        <v>0</v>
      </c>
      <c r="AG14" s="264"/>
      <c r="AH14" s="264"/>
      <c r="AI14" s="224">
        <f t="shared" si="14"/>
        <v>0</v>
      </c>
      <c r="AJ14" s="224">
        <f t="shared" si="15"/>
        <v>0</v>
      </c>
      <c r="AK14" s="224" t="str">
        <f t="shared" si="16"/>
        <v>ERROR</v>
      </c>
      <c r="AL14" s="224" t="str">
        <f t="shared" si="17"/>
        <v/>
      </c>
      <c r="AM14" s="224" t="str">
        <f t="shared" si="18"/>
        <v/>
      </c>
      <c r="AN14" s="224" t="str">
        <f t="shared" si="19"/>
        <v/>
      </c>
      <c r="AO14" s="224" t="str">
        <f t="shared" si="20"/>
        <v/>
      </c>
      <c r="AP14" s="224" t="str">
        <f t="shared" si="21"/>
        <v/>
      </c>
      <c r="AQ14" s="224" t="str">
        <f t="shared" si="22"/>
        <v/>
      </c>
      <c r="AR14" s="224" t="str">
        <f t="shared" si="23"/>
        <v xml:space="preserve">  -  </v>
      </c>
      <c r="AS14" s="224" t="str">
        <f t="shared" si="24"/>
        <v xml:space="preserve">  -  </v>
      </c>
      <c r="AT14" s="224">
        <f t="shared" si="25"/>
        <v>0</v>
      </c>
      <c r="AU14" s="224">
        <f t="shared" si="26"/>
        <v>0</v>
      </c>
      <c r="AV14" s="224" t="str">
        <f t="shared" si="27"/>
        <v>ERROR</v>
      </c>
      <c r="AW14" s="224" t="str">
        <f t="shared" si="28"/>
        <v/>
      </c>
      <c r="AX14" s="224" t="str">
        <f t="shared" si="29"/>
        <v/>
      </c>
      <c r="AY14" s="224" t="str">
        <f t="shared" si="30"/>
        <v/>
      </c>
      <c r="AZ14" s="224" t="str">
        <f t="shared" si="31"/>
        <v/>
      </c>
      <c r="BA14" s="224" t="str">
        <f t="shared" si="32"/>
        <v/>
      </c>
      <c r="BB14" s="224" t="str">
        <f t="shared" si="33"/>
        <v/>
      </c>
      <c r="BC14" s="224" t="str">
        <f t="shared" si="34"/>
        <v xml:space="preserve">  -  </v>
      </c>
      <c r="BD14" s="224" t="str">
        <f t="shared" si="35"/>
        <v xml:space="preserve">  -  </v>
      </c>
      <c r="BE14" s="282"/>
      <c r="BF14" s="282"/>
      <c r="BG14" s="224">
        <f>SUMIF(A13:A16,C14,B13:B16)</f>
        <v>0</v>
      </c>
      <c r="BH14" s="224">
        <f>SUMIF(A13:A16,D14,B13:B16)</f>
        <v>0</v>
      </c>
      <c r="BI14" s="237" t="str">
        <f>BI13</f>
        <v>Группа 1</v>
      </c>
      <c r="BJ14" s="238">
        <f>1+BJ13</f>
        <v>5</v>
      </c>
      <c r="BK14" s="248">
        <v>1</v>
      </c>
      <c r="BL14" s="442" t="s">
        <v>125</v>
      </c>
      <c r="BM14" s="304" t="s">
        <v>131</v>
      </c>
      <c r="BN14" s="274"/>
      <c r="BO14" s="284"/>
      <c r="BP14" s="1193"/>
      <c r="BQ14" s="1174"/>
      <c r="BR14" s="1176" t="str">
        <f>IF(BO14="","",VLOOKUP(BO14,СписокКМ!BR:BW,2,FALSE))</f>
        <v/>
      </c>
      <c r="BS14" s="1176" t="str">
        <f>IF(BP14="","",VLOOKUP(BP14,СписокКМ!BS:BX,2,FALSE))</f>
        <v/>
      </c>
      <c r="BT14" s="1176" t="str">
        <f>IF(BQ14="","",VLOOKUP(BQ14,СписокКМ!BT:BY,2,FALSE))</f>
        <v/>
      </c>
      <c r="BU14" s="1176" t="str">
        <f>IF(BR14="","",VLOOKUP(BR14,СписокКМ!BU:BZ,2,FALSE))</f>
        <v/>
      </c>
      <c r="BV14" s="1178"/>
      <c r="BW14" s="1187" t="str">
        <f>IF(AI12&gt;AJ12,BC12,IF(AJ12&gt;AI12,BD12," "))</f>
        <v xml:space="preserve"> </v>
      </c>
      <c r="BX14" s="1188"/>
      <c r="BY14" s="1189"/>
      <c r="BZ14" s="1187" t="str">
        <f>IF(AI8&gt;AJ8,BC8,IF(AJ8&gt;AI8,BD8," "))</f>
        <v xml:space="preserve"> </v>
      </c>
      <c r="CA14" s="1188"/>
      <c r="CB14" s="1189"/>
      <c r="CC14" s="1187" t="str">
        <f>IF(AI20&gt;AJ20,BC20,IF(AJ20&gt;AI20,BD20," "))</f>
        <v xml:space="preserve"> </v>
      </c>
      <c r="CD14" s="1188"/>
      <c r="CE14" s="1189"/>
      <c r="CF14" s="1181"/>
      <c r="CG14" s="1181"/>
      <c r="CH14" s="1182"/>
      <c r="CI14" s="1187" t="str">
        <f>IF(AI16&lt;AJ16,AR16,IF(AJ16&lt;AI16,AS16," "))</f>
        <v xml:space="preserve"> </v>
      </c>
      <c r="CJ14" s="1188"/>
      <c r="CK14" s="1189"/>
      <c r="CL14" s="1187" t="str">
        <f>IF(AI13&lt;AJ13,AR13,IF(AJ13&lt;AI13,AS13," "))</f>
        <v xml:space="preserve"> </v>
      </c>
      <c r="CM14" s="1188"/>
      <c r="CN14" s="1189"/>
      <c r="CO14" s="1171"/>
      <c r="CP14" s="1191"/>
      <c r="CQ14" s="1184"/>
      <c r="CR14" s="1186"/>
      <c r="CT14" s="485" t="s">
        <v>125</v>
      </c>
      <c r="CU14" s="483">
        <f>BQ9</f>
        <v>0</v>
      </c>
      <c r="CV14" s="484" t="e">
        <f>IF(CU14="","",VLOOKUP(CU14,СписокКЖ!$A$85:$H$132,3,FALSE))</f>
        <v>#N/A</v>
      </c>
      <c r="CW14" s="484">
        <f>BQ15</f>
        <v>0</v>
      </c>
      <c r="CX14" s="484" t="e">
        <f>IF(CW14="","",VLOOKUP(CW14,СписокКЖ!$A$85:$H$132,3,FALSE))</f>
        <v>#N/A</v>
      </c>
    </row>
    <row r="15" spans="1:102" ht="20.100000000000001" customHeight="1" x14ac:dyDescent="0.2">
      <c r="A15" s="223">
        <v>3</v>
      </c>
      <c r="B15" s="224" t="str">
        <f>IF(R12="","",VLOOKUP(R12,'[59]Посев групп'!B:L,6,FALSE))</f>
        <v/>
      </c>
      <c r="C15" s="257">
        <v>1</v>
      </c>
      <c r="D15" s="258">
        <v>3</v>
      </c>
      <c r="E15" s="259">
        <v>1</v>
      </c>
      <c r="F15" s="260">
        <v>1</v>
      </c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>
        <f t="shared" si="0"/>
        <v>0</v>
      </c>
      <c r="T15" s="224">
        <f t="shared" si="1"/>
        <v>0</v>
      </c>
      <c r="U15" s="224">
        <f t="shared" si="2"/>
        <v>0</v>
      </c>
      <c r="V15" s="224">
        <f t="shared" si="3"/>
        <v>0</v>
      </c>
      <c r="W15" s="224">
        <f t="shared" si="4"/>
        <v>0</v>
      </c>
      <c r="X15" s="224">
        <f t="shared" si="5"/>
        <v>0</v>
      </c>
      <c r="Y15" s="224">
        <f t="shared" si="6"/>
        <v>0</v>
      </c>
      <c r="Z15" s="224">
        <f t="shared" si="7"/>
        <v>0</v>
      </c>
      <c r="AA15" s="224">
        <f t="shared" si="8"/>
        <v>0</v>
      </c>
      <c r="AB15" s="224">
        <f t="shared" si="9"/>
        <v>0</v>
      </c>
      <c r="AC15" s="224">
        <f t="shared" si="10"/>
        <v>0</v>
      </c>
      <c r="AD15" s="224">
        <f t="shared" si="11"/>
        <v>0</v>
      </c>
      <c r="AE15" s="224">
        <f t="shared" si="12"/>
        <v>0</v>
      </c>
      <c r="AF15" s="224">
        <f t="shared" si="13"/>
        <v>0</v>
      </c>
      <c r="AG15" s="264"/>
      <c r="AH15" s="264"/>
      <c r="AI15" s="224">
        <f t="shared" si="14"/>
        <v>0</v>
      </c>
      <c r="AJ15" s="224">
        <f t="shared" si="15"/>
        <v>0</v>
      </c>
      <c r="AK15" s="224" t="str">
        <f t="shared" si="16"/>
        <v>ERROR</v>
      </c>
      <c r="AL15" s="224" t="str">
        <f t="shared" si="17"/>
        <v/>
      </c>
      <c r="AM15" s="224" t="str">
        <f t="shared" si="18"/>
        <v/>
      </c>
      <c r="AN15" s="224" t="str">
        <f t="shared" si="19"/>
        <v/>
      </c>
      <c r="AO15" s="224" t="str">
        <f>IF(M15="","",IF(M15="wo",0,IF(N15="wo",0,IF(M15=N15,"ERROR",IF(M15&gt;N15,N15,-1*M15)))))</f>
        <v/>
      </c>
      <c r="AP15" s="224" t="str">
        <f t="shared" si="21"/>
        <v/>
      </c>
      <c r="AQ15" s="224" t="str">
        <f t="shared" si="22"/>
        <v/>
      </c>
      <c r="AR15" s="224" t="str">
        <f t="shared" si="23"/>
        <v xml:space="preserve">  -  </v>
      </c>
      <c r="AS15" s="224" t="str">
        <f t="shared" si="24"/>
        <v xml:space="preserve">  -  </v>
      </c>
      <c r="AT15" s="224">
        <f t="shared" si="25"/>
        <v>0</v>
      </c>
      <c r="AU15" s="224">
        <f t="shared" si="26"/>
        <v>0</v>
      </c>
      <c r="AV15" s="224" t="str">
        <f t="shared" si="27"/>
        <v>ERROR</v>
      </c>
      <c r="AW15" s="224" t="str">
        <f t="shared" si="28"/>
        <v/>
      </c>
      <c r="AX15" s="224" t="str">
        <f t="shared" si="29"/>
        <v/>
      </c>
      <c r="AY15" s="224" t="str">
        <f t="shared" si="30"/>
        <v/>
      </c>
      <c r="AZ15" s="224" t="str">
        <f t="shared" si="31"/>
        <v/>
      </c>
      <c r="BA15" s="224" t="str">
        <f t="shared" si="32"/>
        <v/>
      </c>
      <c r="BB15" s="224" t="str">
        <f t="shared" si="33"/>
        <v/>
      </c>
      <c r="BC15" s="224" t="str">
        <f t="shared" si="34"/>
        <v xml:space="preserve">  -  </v>
      </c>
      <c r="BD15" s="224" t="str">
        <f t="shared" si="35"/>
        <v xml:space="preserve">  -  </v>
      </c>
      <c r="BE15" s="282">
        <f>SUMIF(C7:C21,5,AI7:AI21)+SUMIF(D7:D21,5,AJ7:AJ21)</f>
        <v>0</v>
      </c>
      <c r="BF15" s="282" t="str">
        <f>IF(BE15&lt;&gt;0,RANK(BE15,BE13:BE19),"")</f>
        <v/>
      </c>
      <c r="BG15" s="224">
        <f>SUMIF(A13:A16,C15,B13:B16)</f>
        <v>0</v>
      </c>
      <c r="BH15" s="224">
        <f>SUMIF(A13:A16,D15,B13:B16)</f>
        <v>0</v>
      </c>
      <c r="BI15" s="237" t="str">
        <f>BI14</f>
        <v>Группа 1</v>
      </c>
      <c r="BJ15" s="238">
        <f>1+BJ14</f>
        <v>6</v>
      </c>
      <c r="BK15" s="248">
        <v>2</v>
      </c>
      <c r="BL15" s="442" t="s">
        <v>126</v>
      </c>
      <c r="BM15" s="304" t="s">
        <v>131</v>
      </c>
      <c r="BN15" s="274"/>
      <c r="BO15" s="284"/>
      <c r="BP15" s="1192">
        <v>5</v>
      </c>
      <c r="BQ15" s="1173"/>
      <c r="BR15" s="1175" t="str">
        <f>IF(BQ15="","",VLOOKUP(BQ15,СписокКЖ!$A$85:$H$132,3,FALSE))</f>
        <v/>
      </c>
      <c r="BS15" s="1175" t="e">
        <f>IF(BP15="","",VLOOKUP(BP15,СписокКМ!BS:BX,2,FALSE))</f>
        <v>#N/A</v>
      </c>
      <c r="BT15" s="1175" t="str">
        <f>IF(BQ15="","",VLOOKUP(BQ15,СписокКМ!$A$188:$C$236,3,FALSE))</f>
        <v/>
      </c>
      <c r="BU15" s="1175" t="str">
        <f>IF(BR15="","",VLOOKUP(BR15,СписокКМ!BU:BZ,2,FALSE))</f>
        <v/>
      </c>
      <c r="BV15" s="1177"/>
      <c r="BW15" s="292"/>
      <c r="BX15" s="277" t="str">
        <f>IF(AG9&lt;AH9,AT9,IF(AH9&lt;AG9,AT9," "))</f>
        <v xml:space="preserve"> </v>
      </c>
      <c r="BY15" s="278"/>
      <c r="BZ15" s="279"/>
      <c r="CA15" s="277" t="str">
        <f>IF(AG14&lt;AH14,AT14,IF(AH14&lt;AG14,AT14," "))</f>
        <v xml:space="preserve"> </v>
      </c>
      <c r="CB15" s="278"/>
      <c r="CC15" s="279"/>
      <c r="CD15" s="277" t="str">
        <f>IF(AG10&lt;AH10,AT10,IF(AH10&lt;AG10,AT10," "))</f>
        <v xml:space="preserve"> </v>
      </c>
      <c r="CE15" s="278"/>
      <c r="CF15" s="279"/>
      <c r="CG15" s="277" t="str">
        <f>IF(AG16&lt;AH16,AT16,IF(AH16&lt;AG16,AT16," "))</f>
        <v xml:space="preserve"> </v>
      </c>
      <c r="CH15" s="278"/>
      <c r="CI15" s="1194"/>
      <c r="CJ15" s="1194"/>
      <c r="CK15" s="1195"/>
      <c r="CL15" s="289"/>
      <c r="CM15" s="290" t="str">
        <f>IF(AG19&lt;AH19,AI19,IF(AH19&lt;AG19,AI19," "))</f>
        <v xml:space="preserve"> </v>
      </c>
      <c r="CN15" s="280"/>
      <c r="CO15" s="439"/>
      <c r="CP15" s="1190">
        <f t="shared" ref="CP15" si="39">BE15</f>
        <v>0</v>
      </c>
      <c r="CQ15" s="1183"/>
      <c r="CR15" s="1185" t="str">
        <f>IF(BF16="",BF15,BF16)</f>
        <v/>
      </c>
      <c r="CT15" s="485" t="s">
        <v>126</v>
      </c>
      <c r="CU15" s="483">
        <f>BQ7</f>
        <v>0</v>
      </c>
      <c r="CV15" s="484" t="e">
        <f>IF(CU15="","",VLOOKUP(CU15,СписокКЖ!$A$85:$H$132,3,FALSE))</f>
        <v>#N/A</v>
      </c>
      <c r="CW15" s="484">
        <f>BQ11</f>
        <v>0</v>
      </c>
      <c r="CX15" s="484" t="e">
        <f>IF(CW15="","",VLOOKUP(CW15,СписокКЖ!$A$85:$H$132,3,FALSE))</f>
        <v>#N/A</v>
      </c>
    </row>
    <row r="16" spans="1:102" ht="20.100000000000001" customHeight="1" x14ac:dyDescent="0.2">
      <c r="A16" s="223">
        <v>4</v>
      </c>
      <c r="B16" s="224" t="str">
        <f>IF(R12="","",VLOOKUP(R12,'[59]Посев групп'!B:L,8,FALSE))</f>
        <v/>
      </c>
      <c r="C16" s="257">
        <v>4</v>
      </c>
      <c r="D16" s="258">
        <v>5</v>
      </c>
      <c r="E16" s="259">
        <v>1</v>
      </c>
      <c r="F16" s="260">
        <v>1</v>
      </c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>
        <f t="shared" si="0"/>
        <v>0</v>
      </c>
      <c r="T16" s="224">
        <f t="shared" si="1"/>
        <v>0</v>
      </c>
      <c r="U16" s="224">
        <f t="shared" si="2"/>
        <v>0</v>
      </c>
      <c r="V16" s="224">
        <f t="shared" si="3"/>
        <v>0</v>
      </c>
      <c r="W16" s="224">
        <f t="shared" si="4"/>
        <v>0</v>
      </c>
      <c r="X16" s="224">
        <f t="shared" si="5"/>
        <v>0</v>
      </c>
      <c r="Y16" s="224">
        <f t="shared" si="6"/>
        <v>0</v>
      </c>
      <c r="Z16" s="224">
        <f t="shared" si="7"/>
        <v>0</v>
      </c>
      <c r="AA16" s="224">
        <f t="shared" si="8"/>
        <v>0</v>
      </c>
      <c r="AB16" s="224">
        <f t="shared" si="9"/>
        <v>0</v>
      </c>
      <c r="AC16" s="224">
        <f t="shared" si="10"/>
        <v>0</v>
      </c>
      <c r="AD16" s="224">
        <f t="shared" si="11"/>
        <v>0</v>
      </c>
      <c r="AE16" s="224">
        <f t="shared" si="12"/>
        <v>0</v>
      </c>
      <c r="AF16" s="224">
        <f t="shared" si="13"/>
        <v>0</v>
      </c>
      <c r="AG16" s="264"/>
      <c r="AH16" s="264"/>
      <c r="AI16" s="224">
        <f t="shared" si="14"/>
        <v>0</v>
      </c>
      <c r="AJ16" s="224">
        <f t="shared" si="15"/>
        <v>0</v>
      </c>
      <c r="AK16" s="224" t="str">
        <f t="shared" si="16"/>
        <v>ERROR</v>
      </c>
      <c r="AL16" s="224" t="str">
        <f t="shared" si="17"/>
        <v/>
      </c>
      <c r="AM16" s="224" t="str">
        <f t="shared" si="18"/>
        <v/>
      </c>
      <c r="AN16" s="224" t="str">
        <f t="shared" si="19"/>
        <v/>
      </c>
      <c r="AO16" s="224" t="str">
        <f t="shared" si="20"/>
        <v/>
      </c>
      <c r="AP16" s="224" t="str">
        <f t="shared" si="21"/>
        <v/>
      </c>
      <c r="AQ16" s="224" t="str">
        <f t="shared" si="22"/>
        <v/>
      </c>
      <c r="AR16" s="224" t="str">
        <f t="shared" si="23"/>
        <v xml:space="preserve">  -  </v>
      </c>
      <c r="AS16" s="224" t="str">
        <f t="shared" si="24"/>
        <v xml:space="preserve">  -  </v>
      </c>
      <c r="AT16" s="224">
        <f t="shared" si="25"/>
        <v>0</v>
      </c>
      <c r="AU16" s="224">
        <f t="shared" si="26"/>
        <v>0</v>
      </c>
      <c r="AV16" s="224" t="str">
        <f t="shared" si="27"/>
        <v>ERROR</v>
      </c>
      <c r="AW16" s="224" t="str">
        <f t="shared" si="28"/>
        <v/>
      </c>
      <c r="AX16" s="224" t="str">
        <f t="shared" si="29"/>
        <v/>
      </c>
      <c r="AY16" s="224" t="str">
        <f t="shared" si="30"/>
        <v/>
      </c>
      <c r="AZ16" s="224" t="str">
        <f t="shared" si="31"/>
        <v/>
      </c>
      <c r="BA16" s="224" t="str">
        <f t="shared" si="32"/>
        <v/>
      </c>
      <c r="BB16" s="224" t="str">
        <f t="shared" si="33"/>
        <v/>
      </c>
      <c r="BC16" s="224" t="str">
        <f t="shared" si="34"/>
        <v xml:space="preserve">  -  </v>
      </c>
      <c r="BD16" s="224" t="str">
        <f t="shared" si="35"/>
        <v xml:space="preserve">  -  </v>
      </c>
      <c r="BE16" s="282"/>
      <c r="BF16" s="282"/>
      <c r="BG16" s="224">
        <f>SUMIF(A13:A16,C16,B13:B16)</f>
        <v>0</v>
      </c>
      <c r="BH16" s="224">
        <f>SUMIF(A13:A16,D16,B13:B16)</f>
        <v>0</v>
      </c>
      <c r="BI16" s="237" t="str">
        <f>BI15</f>
        <v>Группа 1</v>
      </c>
      <c r="BJ16" s="238">
        <f>1+BJ15</f>
        <v>7</v>
      </c>
      <c r="BK16" s="248">
        <v>2</v>
      </c>
      <c r="BL16" s="443" t="s">
        <v>127</v>
      </c>
      <c r="BM16" s="304" t="s">
        <v>131</v>
      </c>
      <c r="BN16" s="286"/>
      <c r="BO16" s="287"/>
      <c r="BP16" s="1193"/>
      <c r="BQ16" s="1174"/>
      <c r="BR16" s="1176" t="str">
        <f>IF(BO16="","",VLOOKUP(BO16,СписокКМ!BR:BW,2,FALSE))</f>
        <v/>
      </c>
      <c r="BS16" s="1176" t="str">
        <f>IF(BP16="","",VLOOKUP(BP16,СписокКМ!BS:BX,2,FALSE))</f>
        <v/>
      </c>
      <c r="BT16" s="1176" t="str">
        <f>IF(BQ16="","",VLOOKUP(BQ16,СписокКМ!BT:BY,2,FALSE))</f>
        <v/>
      </c>
      <c r="BU16" s="1176" t="str">
        <f>IF(BR16="","",VLOOKUP(BR16,СписокКМ!BU:BZ,2,FALSE))</f>
        <v/>
      </c>
      <c r="BV16" s="1178"/>
      <c r="BW16" s="1187" t="str">
        <f>IF(AI9&gt;AJ9,BC9,IF(AJ9&gt;AI9,BD9," "))</f>
        <v xml:space="preserve"> </v>
      </c>
      <c r="BX16" s="1188"/>
      <c r="BY16" s="1189"/>
      <c r="BZ16" s="1187" t="str">
        <f>IF(AI14&gt;AJ14,BC14,IF(AJ14&gt;AI14,BD14," "))</f>
        <v xml:space="preserve"> </v>
      </c>
      <c r="CA16" s="1188"/>
      <c r="CB16" s="1189"/>
      <c r="CC16" s="1187" t="str">
        <f>IF(AI10&gt;AJ10,BC10,IF(AJ10&gt;AI10,BD10," "))</f>
        <v xml:space="preserve"> </v>
      </c>
      <c r="CD16" s="1188"/>
      <c r="CE16" s="1189"/>
      <c r="CF16" s="1187" t="str">
        <f>IF(AI16&gt;AJ16,BC16,IF(AJ16&gt;AI16,BD16," "))</f>
        <v xml:space="preserve"> </v>
      </c>
      <c r="CG16" s="1188"/>
      <c r="CH16" s="1189"/>
      <c r="CI16" s="1181"/>
      <c r="CJ16" s="1181"/>
      <c r="CK16" s="1182"/>
      <c r="CL16" s="1187" t="str">
        <f>IF(AI19&lt;AJ19,AR19,IF(AJ19&lt;AI19,AS19," "))</f>
        <v xml:space="preserve"> </v>
      </c>
      <c r="CM16" s="1188"/>
      <c r="CN16" s="1189"/>
      <c r="CO16" s="439"/>
      <c r="CP16" s="1191"/>
      <c r="CQ16" s="1184"/>
      <c r="CR16" s="1186"/>
      <c r="CT16" s="485" t="s">
        <v>127</v>
      </c>
      <c r="CU16" s="483">
        <f>BQ13</f>
        <v>0</v>
      </c>
      <c r="CV16" s="484" t="e">
        <f>IF(CU16="","",VLOOKUP(CU16,СписокКЖ!$A$85:$H$132,3,FALSE))</f>
        <v>#N/A</v>
      </c>
      <c r="CW16" s="484">
        <f>BQ15</f>
        <v>0</v>
      </c>
      <c r="CX16" s="484" t="e">
        <f>IF(CW16="","",VLOOKUP(CW16,СписокКЖ!$A$85:$H$132,3,FALSE))</f>
        <v>#N/A</v>
      </c>
    </row>
    <row r="17" spans="1:102" ht="20.100000000000001" customHeight="1" x14ac:dyDescent="0.2">
      <c r="A17" s="223">
        <v>5</v>
      </c>
      <c r="C17" s="257">
        <v>2</v>
      </c>
      <c r="D17" s="258">
        <v>3</v>
      </c>
      <c r="E17" s="259">
        <v>1</v>
      </c>
      <c r="F17" s="260">
        <v>1</v>
      </c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>
        <f t="shared" si="0"/>
        <v>0</v>
      </c>
      <c r="T17" s="224">
        <f t="shared" si="1"/>
        <v>0</v>
      </c>
      <c r="U17" s="224">
        <f t="shared" si="2"/>
        <v>0</v>
      </c>
      <c r="V17" s="224">
        <f t="shared" si="3"/>
        <v>0</v>
      </c>
      <c r="W17" s="224">
        <f t="shared" si="4"/>
        <v>0</v>
      </c>
      <c r="X17" s="224">
        <f t="shared" si="5"/>
        <v>0</v>
      </c>
      <c r="Y17" s="224">
        <f t="shared" si="6"/>
        <v>0</v>
      </c>
      <c r="Z17" s="224">
        <f t="shared" si="7"/>
        <v>0</v>
      </c>
      <c r="AA17" s="224">
        <f t="shared" si="8"/>
        <v>0</v>
      </c>
      <c r="AB17" s="224">
        <f t="shared" si="9"/>
        <v>0</v>
      </c>
      <c r="AC17" s="224">
        <f t="shared" si="10"/>
        <v>0</v>
      </c>
      <c r="AD17" s="224">
        <f t="shared" si="11"/>
        <v>0</v>
      </c>
      <c r="AE17" s="224">
        <f t="shared" si="12"/>
        <v>0</v>
      </c>
      <c r="AF17" s="224">
        <f t="shared" si="13"/>
        <v>0</v>
      </c>
      <c r="AG17" s="264"/>
      <c r="AH17" s="264"/>
      <c r="AI17" s="224">
        <f t="shared" si="14"/>
        <v>0</v>
      </c>
      <c r="AJ17" s="224">
        <f t="shared" si="15"/>
        <v>0</v>
      </c>
      <c r="AK17" s="224" t="str">
        <f t="shared" si="16"/>
        <v>ERROR</v>
      </c>
      <c r="AL17" s="224" t="str">
        <f t="shared" si="17"/>
        <v/>
      </c>
      <c r="AM17" s="224" t="str">
        <f t="shared" si="18"/>
        <v/>
      </c>
      <c r="AN17" s="224" t="str">
        <f t="shared" si="19"/>
        <v/>
      </c>
      <c r="AO17" s="224" t="str">
        <f t="shared" si="20"/>
        <v/>
      </c>
      <c r="AP17" s="224" t="str">
        <f t="shared" si="21"/>
        <v/>
      </c>
      <c r="AQ17" s="224" t="str">
        <f t="shared" si="22"/>
        <v/>
      </c>
      <c r="AR17" s="224" t="str">
        <f t="shared" si="23"/>
        <v xml:space="preserve">  -  </v>
      </c>
      <c r="AS17" s="224" t="str">
        <f t="shared" si="24"/>
        <v xml:space="preserve">  -  </v>
      </c>
      <c r="AT17" s="224">
        <f t="shared" si="25"/>
        <v>0</v>
      </c>
      <c r="AU17" s="224">
        <f t="shared" si="26"/>
        <v>0</v>
      </c>
      <c r="AV17" s="224" t="str">
        <f t="shared" si="27"/>
        <v>ERROR</v>
      </c>
      <c r="AW17" s="224" t="str">
        <f t="shared" si="28"/>
        <v/>
      </c>
      <c r="AX17" s="224" t="str">
        <f t="shared" si="29"/>
        <v/>
      </c>
      <c r="AY17" s="224" t="str">
        <f t="shared" si="30"/>
        <v/>
      </c>
      <c r="AZ17" s="224" t="str">
        <f t="shared" si="31"/>
        <v/>
      </c>
      <c r="BA17" s="224" t="str">
        <f t="shared" si="32"/>
        <v/>
      </c>
      <c r="BB17" s="224" t="str">
        <f t="shared" si="33"/>
        <v/>
      </c>
      <c r="BC17" s="224" t="str">
        <f t="shared" si="34"/>
        <v xml:space="preserve">  -  </v>
      </c>
      <c r="BD17" s="224" t="str">
        <f t="shared" si="35"/>
        <v xml:space="preserve">  -  </v>
      </c>
      <c r="BE17" s="282">
        <f>SUMIF(C7:C21,6,AI7:AI21)+SUMIF(D7:D21,6,AJ7:AJ21)</f>
        <v>0</v>
      </c>
      <c r="BF17" s="282" t="str">
        <f>IF(BE17&lt;&gt;0,RANK(BE17,BE13:BE19),"")</f>
        <v/>
      </c>
      <c r="BG17" s="224">
        <f>SUMIF(A13:A16,C17,B13:B16)</f>
        <v>0</v>
      </c>
      <c r="BH17" s="224">
        <f>SUMIF(A13:A16,D17,B13:B16)</f>
        <v>0</v>
      </c>
      <c r="BI17" s="237" t="str">
        <f>BI16</f>
        <v>Группа 1</v>
      </c>
      <c r="BJ17" s="238">
        <f>1+BJ16</f>
        <v>8</v>
      </c>
      <c r="BK17" s="248">
        <v>3</v>
      </c>
      <c r="BL17" s="443" t="s">
        <v>128</v>
      </c>
      <c r="BM17" s="304" t="s">
        <v>131</v>
      </c>
      <c r="BN17" s="286"/>
      <c r="BO17" s="287"/>
      <c r="BP17" s="1192">
        <v>6</v>
      </c>
      <c r="BQ17" s="1173"/>
      <c r="BR17" s="1175" t="str">
        <f>IF(BQ17="","",VLOOKUP(BQ17,СписокКЖ!$A$85:$H$132,3,FALSE))</f>
        <v/>
      </c>
      <c r="BS17" s="1175" t="e">
        <f>IF(BP17="","",VLOOKUP(BP17,СписокКМ!BS:BX,2,FALSE))</f>
        <v>#N/A</v>
      </c>
      <c r="BT17" s="1175" t="str">
        <f>IF(BQ17="","",VLOOKUP(BQ17,СписокКМ!$A$188:$C$236,3,FALSE))</f>
        <v/>
      </c>
      <c r="BU17" s="1175" t="str">
        <f>IF(BR17="","",VLOOKUP(BR17,СписокКМ!BU:BZ,2,FALSE))</f>
        <v/>
      </c>
      <c r="BV17" s="1206"/>
      <c r="BW17" s="292"/>
      <c r="BX17" s="277" t="str">
        <f>IF(AG18&lt;AH18,AT18,IF(AH18&lt;AG18,AT18," "))</f>
        <v xml:space="preserve"> </v>
      </c>
      <c r="BY17" s="278"/>
      <c r="BZ17" s="279"/>
      <c r="CA17" s="277" t="str">
        <f>IF(AG11&lt;AH11,AT11,IF(AH11&lt;AG11,AT11," "))</f>
        <v xml:space="preserve"> </v>
      </c>
      <c r="CB17" s="278"/>
      <c r="CC17" s="279"/>
      <c r="CD17" s="277" t="str">
        <f>IF(AG7&lt;AH7,AT7,IF(AH7&lt;AG7,AT7," "))</f>
        <v xml:space="preserve"> </v>
      </c>
      <c r="CE17" s="278"/>
      <c r="CF17" s="279"/>
      <c r="CG17" s="277" t="str">
        <f>IF(AG13&lt;AH13,AT13,IF(AH13&lt;AG13,AT13," "))</f>
        <v xml:space="preserve"> </v>
      </c>
      <c r="CH17" s="278"/>
      <c r="CI17" s="279"/>
      <c r="CJ17" s="277" t="str">
        <f>IF(AG19&lt;AH19,AT19,IF(AH19&lt;AG19,AT19," "))</f>
        <v xml:space="preserve"> </v>
      </c>
      <c r="CK17" s="278"/>
      <c r="CL17" s="1208"/>
      <c r="CM17" s="1179" t="str">
        <f>IF(AG16&lt;AH16,AI16,IF(AH16&lt;AG16,AI16," "))</f>
        <v xml:space="preserve"> </v>
      </c>
      <c r="CN17" s="1180"/>
      <c r="CO17" s="439"/>
      <c r="CP17" s="1190">
        <f t="shared" ref="CP17" si="40">BE17</f>
        <v>0</v>
      </c>
      <c r="CQ17" s="1197"/>
      <c r="CR17" s="1185" t="str">
        <f>IF(BF18="",BF17,BF18)</f>
        <v/>
      </c>
      <c r="CT17" s="485" t="s">
        <v>128</v>
      </c>
      <c r="CU17" s="483">
        <f>BQ9</f>
        <v>0</v>
      </c>
      <c r="CV17" s="484" t="e">
        <f>IF(CU17="","",VLOOKUP(CU17,СписокКЖ!$A$85:$H$132,3,FALSE))</f>
        <v>#N/A</v>
      </c>
      <c r="CW17" s="484">
        <f>BQ11</f>
        <v>0</v>
      </c>
      <c r="CX17" s="484" t="e">
        <f>IF(CW17="","",VLOOKUP(CW17,СписокКЖ!$A$85:$H$132,3,FALSE))</f>
        <v>#N/A</v>
      </c>
    </row>
    <row r="18" spans="1:102" ht="20.100000000000001" customHeight="1" x14ac:dyDescent="0.2">
      <c r="A18" s="223">
        <v>6</v>
      </c>
      <c r="C18" s="257">
        <v>1</v>
      </c>
      <c r="D18" s="258">
        <v>6</v>
      </c>
      <c r="E18" s="259">
        <v>1</v>
      </c>
      <c r="F18" s="260">
        <v>1</v>
      </c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>
        <f t="shared" si="0"/>
        <v>0</v>
      </c>
      <c r="T18" s="224">
        <f t="shared" si="1"/>
        <v>0</v>
      </c>
      <c r="U18" s="224">
        <f t="shared" si="2"/>
        <v>0</v>
      </c>
      <c r="V18" s="224">
        <f t="shared" si="3"/>
        <v>0</v>
      </c>
      <c r="W18" s="224">
        <f t="shared" si="4"/>
        <v>0</v>
      </c>
      <c r="X18" s="224">
        <f t="shared" si="5"/>
        <v>0</v>
      </c>
      <c r="Y18" s="224">
        <f t="shared" si="6"/>
        <v>0</v>
      </c>
      <c r="Z18" s="224">
        <f t="shared" si="7"/>
        <v>0</v>
      </c>
      <c r="AA18" s="224">
        <f t="shared" si="8"/>
        <v>0</v>
      </c>
      <c r="AB18" s="224">
        <f t="shared" si="9"/>
        <v>0</v>
      </c>
      <c r="AC18" s="224">
        <f t="shared" si="10"/>
        <v>0</v>
      </c>
      <c r="AD18" s="224">
        <f t="shared" si="11"/>
        <v>0</v>
      </c>
      <c r="AE18" s="224">
        <f t="shared" si="12"/>
        <v>0</v>
      </c>
      <c r="AF18" s="224">
        <f t="shared" si="13"/>
        <v>0</v>
      </c>
      <c r="AG18" s="264"/>
      <c r="AH18" s="264"/>
      <c r="AI18" s="224">
        <f t="shared" si="14"/>
        <v>0</v>
      </c>
      <c r="AJ18" s="224">
        <f t="shared" si="15"/>
        <v>0</v>
      </c>
      <c r="AK18" s="224" t="str">
        <f t="shared" si="16"/>
        <v>ERROR</v>
      </c>
      <c r="AL18" s="224" t="str">
        <f t="shared" si="17"/>
        <v/>
      </c>
      <c r="AM18" s="224" t="str">
        <f t="shared" si="18"/>
        <v/>
      </c>
      <c r="AN18" s="224" t="str">
        <f t="shared" si="19"/>
        <v/>
      </c>
      <c r="AO18" s="224" t="str">
        <f t="shared" si="20"/>
        <v/>
      </c>
      <c r="AP18" s="224" t="str">
        <f t="shared" si="21"/>
        <v/>
      </c>
      <c r="AQ18" s="224" t="str">
        <f t="shared" si="22"/>
        <v/>
      </c>
      <c r="AR18" s="224" t="str">
        <f t="shared" si="23"/>
        <v xml:space="preserve">  -  </v>
      </c>
      <c r="AS18" s="224" t="str">
        <f t="shared" si="24"/>
        <v xml:space="preserve">  -  </v>
      </c>
      <c r="AT18" s="224">
        <f t="shared" si="25"/>
        <v>0</v>
      </c>
      <c r="AU18" s="224">
        <f t="shared" si="26"/>
        <v>0</v>
      </c>
      <c r="AV18" s="224" t="str">
        <f t="shared" si="27"/>
        <v>ERROR</v>
      </c>
      <c r="AW18" s="224" t="str">
        <f t="shared" si="28"/>
        <v/>
      </c>
      <c r="AX18" s="224" t="str">
        <f t="shared" si="29"/>
        <v/>
      </c>
      <c r="AY18" s="224" t="str">
        <f t="shared" si="30"/>
        <v/>
      </c>
      <c r="AZ18" s="224" t="str">
        <f t="shared" si="31"/>
        <v/>
      </c>
      <c r="BA18" s="224" t="str">
        <f t="shared" si="32"/>
        <v/>
      </c>
      <c r="BB18" s="224" t="str">
        <f t="shared" si="33"/>
        <v/>
      </c>
      <c r="BC18" s="224" t="str">
        <f t="shared" si="34"/>
        <v xml:space="preserve">  -  </v>
      </c>
      <c r="BD18" s="224" t="str">
        <f t="shared" si="35"/>
        <v xml:space="preserve">  -  </v>
      </c>
      <c r="BE18" s="282"/>
      <c r="BF18" s="282"/>
      <c r="BG18" s="224">
        <f>SUMIF(A13:A16,C18,B13:B16)</f>
        <v>0</v>
      </c>
      <c r="BH18" s="224">
        <f>SUMIF(A13:A16,D18,B13:B16)</f>
        <v>0</v>
      </c>
      <c r="BI18" s="237" t="str">
        <f>BI17</f>
        <v>Группа 1</v>
      </c>
      <c r="BJ18" s="238">
        <f>1+BJ17</f>
        <v>9</v>
      </c>
      <c r="BK18" s="248">
        <v>3</v>
      </c>
      <c r="BL18" s="443" t="s">
        <v>129</v>
      </c>
      <c r="BM18" s="304" t="s">
        <v>131</v>
      </c>
      <c r="BN18" s="286"/>
      <c r="BO18" s="287"/>
      <c r="BP18" s="1203"/>
      <c r="BQ18" s="1204"/>
      <c r="BR18" s="1205" t="str">
        <f>IF(BO18="","",VLOOKUP(BO18,СписокКМ!BR:BW,2,FALSE))</f>
        <v/>
      </c>
      <c r="BS18" s="1205" t="str">
        <f>IF(BP18="","",VLOOKUP(BP18,СписокКМ!BS:BX,2,FALSE))</f>
        <v/>
      </c>
      <c r="BT18" s="1205" t="str">
        <f>IF(BQ18="","",VLOOKUP(BQ18,СписокКМ!BT:BY,2,FALSE))</f>
        <v/>
      </c>
      <c r="BU18" s="1205" t="str">
        <f>IF(BR18="","",VLOOKUP(BR18,СписокКМ!BU:BZ,2,FALSE))</f>
        <v/>
      </c>
      <c r="BV18" s="1207"/>
      <c r="BW18" s="1200" t="str">
        <f>IF(AI18&gt;AJ18,BC18,IF(AJ18&gt;AI18,BD18," "))</f>
        <v xml:space="preserve"> </v>
      </c>
      <c r="BX18" s="1201"/>
      <c r="BY18" s="1202"/>
      <c r="BZ18" s="1200" t="str">
        <f>IF(AI11&gt;AJ11,BC11,IF(AJ11&gt;AI11,BD11," "))</f>
        <v xml:space="preserve"> </v>
      </c>
      <c r="CA18" s="1201"/>
      <c r="CB18" s="1202"/>
      <c r="CC18" s="1200" t="str">
        <f>IF(AI7&gt;AJ7,BC7,IF(AJ7&gt;AI7,BD7," "))</f>
        <v xml:space="preserve"> </v>
      </c>
      <c r="CD18" s="1201"/>
      <c r="CE18" s="1202"/>
      <c r="CF18" s="1200" t="str">
        <f>IF(AI13&gt;AJ13,BC13,IF(AJ13&gt;AI13,BD13," "))</f>
        <v xml:space="preserve"> </v>
      </c>
      <c r="CG18" s="1201"/>
      <c r="CH18" s="1202"/>
      <c r="CI18" s="1200" t="str">
        <f>IF(AI19&gt;AJ19,BC19,IF(AJ19&gt;AI19,BD19," "))</f>
        <v xml:space="preserve"> </v>
      </c>
      <c r="CJ18" s="1201"/>
      <c r="CK18" s="1202"/>
      <c r="CL18" s="1209" t="str">
        <f>IF(AI16&lt;AJ16,AR16,IF(AJ16&lt;AI16,AS16," "))</f>
        <v xml:space="preserve"> </v>
      </c>
      <c r="CM18" s="1210"/>
      <c r="CN18" s="1211"/>
      <c r="CO18" s="439"/>
      <c r="CP18" s="1212"/>
      <c r="CQ18" s="1198"/>
      <c r="CR18" s="1199"/>
      <c r="CT18" s="485" t="s">
        <v>129</v>
      </c>
      <c r="CU18" s="483">
        <f>BQ7</f>
        <v>0</v>
      </c>
      <c r="CV18" s="484" t="e">
        <f>IF(CU18="","",VLOOKUP(CU18,СписокКЖ!$A$85:$H$132,3,FALSE))</f>
        <v>#N/A</v>
      </c>
      <c r="CW18" s="484">
        <f>BQ17</f>
        <v>0</v>
      </c>
      <c r="CX18" s="484" t="e">
        <f>IF(CW18="","",VLOOKUP(CW18,СписокКЖ!$A$85:$H$132,3,FALSE))</f>
        <v>#N/A</v>
      </c>
    </row>
    <row r="19" spans="1:102" ht="20.100000000000001" customHeight="1" x14ac:dyDescent="0.2">
      <c r="C19" s="257">
        <v>5</v>
      </c>
      <c r="D19" s="258">
        <v>6</v>
      </c>
      <c r="E19" s="259">
        <v>1</v>
      </c>
      <c r="F19" s="260">
        <v>1</v>
      </c>
      <c r="S19" s="226">
        <f t="shared" ref="S19:S21" si="41">IF(E19="wo",0,IF(F19="wo",1,IF(E19&gt;F19,1,0)))</f>
        <v>0</v>
      </c>
      <c r="T19" s="226">
        <f t="shared" ref="T19:T21" si="42">IF(E19="wo",1,IF(F19="wo",0,IF(F19&gt;E19,1,0)))</f>
        <v>0</v>
      </c>
      <c r="U19" s="226">
        <f t="shared" ref="U19:U21" si="43">IF(G19="wo",0,IF(H19="wo",1,IF(G19&gt;H19,1,0)))</f>
        <v>0</v>
      </c>
      <c r="V19" s="226">
        <f t="shared" ref="V19:V21" si="44">IF(G19="wo",1,IF(H19="wo",0,IF(H19&gt;G19,1,0)))</f>
        <v>0</v>
      </c>
      <c r="W19" s="226">
        <f t="shared" ref="W19:W21" si="45">IF(I19="wo",0,IF(J19="wo",1,IF(I19&gt;J19,1,0)))</f>
        <v>0</v>
      </c>
      <c r="X19" s="226">
        <f t="shared" ref="X19:X21" si="46">IF(I19="wo",1,IF(J19="wo",0,IF(J19&gt;I19,1,0)))</f>
        <v>0</v>
      </c>
      <c r="Y19" s="226">
        <f t="shared" ref="Y19:Y21" si="47">IF(K19="wo",0,IF(L19="wo",1,IF(K19&gt;L19,1,0)))</f>
        <v>0</v>
      </c>
      <c r="Z19" s="233">
        <f t="shared" ref="Z19:Z21" si="48">IF(K19="wo",1,IF(L19="wo",0,IF(L19&gt;K19,1,0)))</f>
        <v>0</v>
      </c>
      <c r="AA19" s="226">
        <f t="shared" ref="AA19:AA21" si="49">IF(M19="wo",0,IF(N19="wo",1,IF(M19&gt;N19,1,0)))</f>
        <v>0</v>
      </c>
      <c r="AB19" s="226">
        <f t="shared" ref="AB19:AB21" si="50">IF(M19="wo",1,IF(N19="wo",0,IF(N19&gt;M19,1,0)))</f>
        <v>0</v>
      </c>
      <c r="AC19" s="226">
        <f t="shared" ref="AC19:AC21" si="51">IF(O19="wo",0,IF(P19="wo",1,IF(O19&gt;P19,1,0)))</f>
        <v>0</v>
      </c>
      <c r="AD19" s="226">
        <f t="shared" ref="AD19:AD21" si="52">IF(O19="wo",1,IF(P19="wo",0,IF(P19&gt;O19,1,0)))</f>
        <v>0</v>
      </c>
      <c r="AE19" s="226">
        <f t="shared" ref="AE19:AE21" si="53">IF(Q19="wo",0,IF(R19="wo",1,IF(Q19&gt;R19,1,0)))</f>
        <v>0</v>
      </c>
      <c r="AF19" s="226">
        <f t="shared" ref="AF19:AF21" si="54">IF(Q19="wo",1,IF(R19="wo",0,IF(R19&gt;Q19,1,0)))</f>
        <v>0</v>
      </c>
      <c r="AG19" s="264"/>
      <c r="AH19" s="264"/>
      <c r="AI19" s="226">
        <f t="shared" ref="AI19:AI21" si="55">IF(E19="",0,IF(E19="wo",0,IF(F19="wo",2,IF(AG19=AH19,0,IF(AG19&gt;AH19,2,1)))))</f>
        <v>0</v>
      </c>
      <c r="AJ19" s="226">
        <f t="shared" ref="AJ19:AJ21" si="56">IF(F19="",0,IF(F19="wo",0,IF(E19="wo",2,IF(AH19=AG19,0,IF(AH19&gt;AG19,2,1)))))</f>
        <v>0</v>
      </c>
      <c r="AK19" s="226" t="str">
        <f t="shared" ref="AK19:AK21" si="57">IF(E19="","",IF(E19="wo",0,IF(F19="wo",0,IF(E19=F19,"ERROR",IF(E19&gt;F19,F19,-1*E19)))))</f>
        <v>ERROR</v>
      </c>
      <c r="AL19" s="226" t="str">
        <f t="shared" ref="AL19:AL21" si="58">IF(G19="","",IF(G19="wo",0,IF(H19="wo",0,IF(G19=H19,"ERROR",IF(G19&gt;H19,H19,-1*G19)))))</f>
        <v/>
      </c>
      <c r="AM19" s="226" t="str">
        <f t="shared" ref="AM19:AM21" si="59">IF(I19="","",IF(I19="wo",0,IF(J19="wo",0,IF(I19=J19,"ERROR",IF(I19&gt;J19,J19,-1*I19)))))</f>
        <v/>
      </c>
      <c r="AN19" s="226" t="str">
        <f t="shared" ref="AN19:AN21" si="60">IF(K19="","",IF(K19="wo",0,IF(L19="wo",0,IF(K19=L19,"ERROR",IF(K19&gt;L19,L19,-1*K19)))))</f>
        <v/>
      </c>
      <c r="AO19" s="227" t="str">
        <f t="shared" ref="AO19:AO21" si="61">IF(M19="","",IF(M19="wo",0,IF(N19="wo",0,IF(M19=N19,"ERROR",IF(M19&gt;N19,N19,-1*M19)))))</f>
        <v/>
      </c>
      <c r="AP19" s="228" t="str">
        <f t="shared" ref="AP19:AP21" si="62">IF(O19="","",IF(O19="wo",0,IF(P19="wo",0,IF(O19=P19,"ERROR",IF(O19&gt;P19,P19,-1*O19)))))</f>
        <v/>
      </c>
      <c r="AQ19" s="228" t="str">
        <f t="shared" ref="AQ19:AQ21" si="63">IF(Q19="","",IF(Q19="wo",0,IF(R19="wo",0,IF(Q19=R19,"ERROR",IF(Q19&gt;R19,R19,-1*Q19)))))</f>
        <v/>
      </c>
      <c r="AR19" s="479" t="str">
        <f t="shared" ref="AR19:AR21" si="64">CONCATENATE(AG19,"  -  ",AH19)</f>
        <v xml:space="preserve">  -  </v>
      </c>
      <c r="AS19" s="479" t="str">
        <f t="shared" ref="AS19:AS21" si="65">AR19</f>
        <v xml:space="preserve">  -  </v>
      </c>
      <c r="AT19" s="224">
        <f t="shared" ref="AT19:AT21" si="66">IF(F19="",0,IF(F19="wo",0,IF(E19="wo",2,IF(AH19=AG19,0,IF(AH19&gt;AG19,2,1)))))</f>
        <v>0</v>
      </c>
      <c r="AU19" s="224">
        <f t="shared" ref="AU19:AU21" si="67">IF(E19="",0,IF(E19="wo",0,IF(F19="wo",2,IF(AG19=AH19,0,IF(AG19&gt;AH19,2,1)))))</f>
        <v>0</v>
      </c>
      <c r="AV19" s="224" t="str">
        <f t="shared" ref="AV19:AV21" si="68">IF(F19="","",IF(F19="wo",0,IF(E19="wo",0,IF(F19=E19,"ERROR",IF(F19&gt;E19,E19,-1*F19)))))</f>
        <v>ERROR</v>
      </c>
      <c r="AW19" s="226" t="str">
        <f t="shared" ref="AW19:AW21" si="69">IF(H19="","",IF(H19="wo",0,IF(G19="wo",0,IF(H19=G19,"ERROR",IF(H19&gt;G19,G19,-1*H19)))))</f>
        <v/>
      </c>
      <c r="AX19" s="226" t="str">
        <f t="shared" ref="AX19:AX21" si="70">IF(J19="","",IF(J19="wo",0,IF(I19="wo",0,IF(J19=I19,"ERROR",IF(J19&gt;I19,I19,-1*J19)))))</f>
        <v/>
      </c>
      <c r="AY19" s="226" t="str">
        <f t="shared" ref="AY19:AY21" si="71">IF(L19="","",IF(L19="wo",0,IF(K19="wo",0,IF(L19=K19,"ERROR",IF(L19&gt;K19,K19,-1*L19)))))</f>
        <v/>
      </c>
      <c r="AZ19" s="227" t="str">
        <f t="shared" ref="AZ19:AZ21" si="72">IF(N19="","",IF(N19="wo",0,IF(M19="wo",0,IF(N19=M19,"ERROR",IF(N19&gt;M19,M19,-1*N19)))))</f>
        <v/>
      </c>
      <c r="BA19" s="228" t="str">
        <f t="shared" ref="BA19:BA21" si="73">IF(P19="","",IF(P19="wo",0,IF(O19="wo",0,IF(P19=O19,"ERROR",IF(P19&gt;O19,O19,-1*P19)))))</f>
        <v/>
      </c>
      <c r="BB19" s="228" t="str">
        <f t="shared" ref="BB19:BB21" si="74">IF(R19="","",IF(R19="wo",0,IF(Q19="wo",0,IF(R19=Q19,"ERROR",IF(R19&gt;Q19,Q19,-1*R19)))))</f>
        <v/>
      </c>
      <c r="BC19" s="478" t="str">
        <f t="shared" ref="BC19:BC21" si="75">CONCATENATE(AH19,"  -  ",AG19)</f>
        <v xml:space="preserve">  -  </v>
      </c>
      <c r="BD19" s="478" t="str">
        <f t="shared" ref="BD19:BD21" si="76">BC19</f>
        <v xml:space="preserve">  -  </v>
      </c>
      <c r="BE19" s="228"/>
      <c r="BF19" s="228"/>
      <c r="BG19" s="478">
        <f t="shared" ref="BG19:BG21" si="77">SUMIF(A14:A17,C19,B14:B17)</f>
        <v>0</v>
      </c>
      <c r="BH19" s="478">
        <f t="shared" ref="BH19:BH21" si="78">SUMIF(A14:A17,D19,B14:B17)</f>
        <v>0</v>
      </c>
      <c r="BI19" s="477" t="str">
        <f t="shared" ref="BI19:BI21" si="79">BI18</f>
        <v>Группа 1</v>
      </c>
      <c r="BJ19" s="477">
        <f t="shared" ref="BJ19:BJ21" si="80">1+BJ18</f>
        <v>10</v>
      </c>
      <c r="BK19" s="480">
        <v>3</v>
      </c>
      <c r="BL19" s="441" t="s">
        <v>115</v>
      </c>
      <c r="BM19" s="440" t="s">
        <v>132</v>
      </c>
      <c r="BN19" s="274"/>
      <c r="BO19" s="275"/>
      <c r="BP19" s="235"/>
      <c r="BQ19" s="235"/>
      <c r="BR19" s="236"/>
      <c r="BS19" s="236"/>
      <c r="BT19" s="236"/>
      <c r="BU19" s="236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4"/>
      <c r="CT19" s="485" t="s">
        <v>115</v>
      </c>
      <c r="CU19" s="483">
        <f>BQ15</f>
        <v>0</v>
      </c>
      <c r="CV19" s="484" t="e">
        <f>IF(CU19="","",VLOOKUP(CU19,СписокКЖ!$A$85:$H$132,3,FALSE))</f>
        <v>#N/A</v>
      </c>
      <c r="CW19" s="484">
        <f>BQ17</f>
        <v>0</v>
      </c>
      <c r="CX19" s="484" t="e">
        <f>IF(CW19="","",VLOOKUP(CW19,СписокКЖ!$A$85:$H$132,3,FALSE))</f>
        <v>#N/A</v>
      </c>
    </row>
    <row r="20" spans="1:102" ht="20.100000000000001" customHeight="1" x14ac:dyDescent="0.2">
      <c r="C20" s="257">
        <v>3</v>
      </c>
      <c r="D20" s="258">
        <v>4</v>
      </c>
      <c r="E20" s="259">
        <v>1</v>
      </c>
      <c r="F20" s="260">
        <v>1</v>
      </c>
      <c r="S20" s="226">
        <f t="shared" si="41"/>
        <v>0</v>
      </c>
      <c r="T20" s="226">
        <f t="shared" si="42"/>
        <v>0</v>
      </c>
      <c r="U20" s="226">
        <f t="shared" si="43"/>
        <v>0</v>
      </c>
      <c r="V20" s="226">
        <f t="shared" si="44"/>
        <v>0</v>
      </c>
      <c r="W20" s="226">
        <f t="shared" si="45"/>
        <v>0</v>
      </c>
      <c r="X20" s="226">
        <f t="shared" si="46"/>
        <v>0</v>
      </c>
      <c r="Y20" s="226">
        <f t="shared" si="47"/>
        <v>0</v>
      </c>
      <c r="Z20" s="233">
        <f t="shared" si="48"/>
        <v>0</v>
      </c>
      <c r="AA20" s="226">
        <f t="shared" si="49"/>
        <v>0</v>
      </c>
      <c r="AB20" s="226">
        <f t="shared" si="50"/>
        <v>0</v>
      </c>
      <c r="AC20" s="226">
        <f t="shared" si="51"/>
        <v>0</v>
      </c>
      <c r="AD20" s="226">
        <f t="shared" si="52"/>
        <v>0</v>
      </c>
      <c r="AE20" s="226">
        <f t="shared" si="53"/>
        <v>0</v>
      </c>
      <c r="AF20" s="226">
        <f t="shared" si="54"/>
        <v>0</v>
      </c>
      <c r="AG20" s="264"/>
      <c r="AH20" s="264"/>
      <c r="AI20" s="226">
        <f t="shared" si="55"/>
        <v>0</v>
      </c>
      <c r="AJ20" s="226">
        <f t="shared" si="56"/>
        <v>0</v>
      </c>
      <c r="AK20" s="226" t="str">
        <f t="shared" si="57"/>
        <v>ERROR</v>
      </c>
      <c r="AL20" s="226" t="str">
        <f t="shared" si="58"/>
        <v/>
      </c>
      <c r="AM20" s="226" t="str">
        <f t="shared" si="59"/>
        <v/>
      </c>
      <c r="AN20" s="226" t="str">
        <f t="shared" si="60"/>
        <v/>
      </c>
      <c r="AO20" s="227" t="str">
        <f t="shared" si="61"/>
        <v/>
      </c>
      <c r="AP20" s="228" t="str">
        <f t="shared" si="62"/>
        <v/>
      </c>
      <c r="AQ20" s="228" t="str">
        <f t="shared" si="63"/>
        <v/>
      </c>
      <c r="AR20" s="479" t="str">
        <f t="shared" si="64"/>
        <v xml:space="preserve">  -  </v>
      </c>
      <c r="AS20" s="479" t="str">
        <f t="shared" si="65"/>
        <v xml:space="preserve">  -  </v>
      </c>
      <c r="AT20" s="224">
        <f t="shared" si="66"/>
        <v>0</v>
      </c>
      <c r="AU20" s="224">
        <f t="shared" si="67"/>
        <v>0</v>
      </c>
      <c r="AV20" s="224" t="str">
        <f t="shared" si="68"/>
        <v>ERROR</v>
      </c>
      <c r="AW20" s="226" t="str">
        <f t="shared" si="69"/>
        <v/>
      </c>
      <c r="AX20" s="226" t="str">
        <f t="shared" si="70"/>
        <v/>
      </c>
      <c r="AY20" s="226" t="str">
        <f t="shared" si="71"/>
        <v/>
      </c>
      <c r="AZ20" s="227" t="str">
        <f t="shared" si="72"/>
        <v/>
      </c>
      <c r="BA20" s="228" t="str">
        <f t="shared" si="73"/>
        <v/>
      </c>
      <c r="BB20" s="228" t="str">
        <f t="shared" si="74"/>
        <v/>
      </c>
      <c r="BC20" s="478" t="str">
        <f t="shared" si="75"/>
        <v xml:space="preserve">  -  </v>
      </c>
      <c r="BD20" s="478" t="str">
        <f t="shared" si="76"/>
        <v xml:space="preserve">  -  </v>
      </c>
      <c r="BE20" s="228"/>
      <c r="BF20" s="228"/>
      <c r="BG20" s="478">
        <f t="shared" si="77"/>
        <v>0</v>
      </c>
      <c r="BH20" s="478">
        <f t="shared" si="78"/>
        <v>0</v>
      </c>
      <c r="BI20" s="477" t="str">
        <f t="shared" si="79"/>
        <v>Группа 1</v>
      </c>
      <c r="BJ20" s="477">
        <f t="shared" si="80"/>
        <v>11</v>
      </c>
      <c r="BK20" s="480">
        <v>3</v>
      </c>
      <c r="BL20" s="442" t="s">
        <v>116</v>
      </c>
      <c r="BM20" s="274" t="s">
        <v>132</v>
      </c>
      <c r="BN20" s="274"/>
      <c r="BO20" s="284"/>
      <c r="BP20" s="235"/>
      <c r="BQ20" s="235"/>
      <c r="BR20" s="236"/>
      <c r="BS20" s="236"/>
      <c r="BT20" s="236"/>
      <c r="BU20" s="236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4"/>
      <c r="CT20" s="485" t="s">
        <v>116</v>
      </c>
      <c r="CU20" s="483">
        <f>BQ11</f>
        <v>0</v>
      </c>
      <c r="CV20" s="484" t="e">
        <f>IF(CU20="","",VLOOKUP(CU20,СписокКЖ!$A$85:$H$132,3,FALSE))</f>
        <v>#N/A</v>
      </c>
      <c r="CW20" s="484">
        <f>BQ13</f>
        <v>0</v>
      </c>
      <c r="CX20" s="484" t="e">
        <f>IF(CW20="","",VLOOKUP(CW20,СписокКЖ!$A$85:$H$132,3,FALSE))</f>
        <v>#N/A</v>
      </c>
    </row>
    <row r="21" spans="1:102" ht="20.100000000000001" customHeight="1" x14ac:dyDescent="0.2">
      <c r="C21" s="257">
        <v>1</v>
      </c>
      <c r="D21" s="258">
        <v>2</v>
      </c>
      <c r="E21" s="259">
        <v>1</v>
      </c>
      <c r="F21" s="260">
        <v>1</v>
      </c>
      <c r="S21" s="226">
        <f t="shared" si="41"/>
        <v>0</v>
      </c>
      <c r="T21" s="226">
        <f t="shared" si="42"/>
        <v>0</v>
      </c>
      <c r="U21" s="226">
        <f t="shared" si="43"/>
        <v>0</v>
      </c>
      <c r="V21" s="226">
        <f t="shared" si="44"/>
        <v>0</v>
      </c>
      <c r="W21" s="226">
        <f t="shared" si="45"/>
        <v>0</v>
      </c>
      <c r="X21" s="226">
        <f t="shared" si="46"/>
        <v>0</v>
      </c>
      <c r="Y21" s="226">
        <f t="shared" si="47"/>
        <v>0</v>
      </c>
      <c r="Z21" s="233">
        <f t="shared" si="48"/>
        <v>0</v>
      </c>
      <c r="AA21" s="226">
        <f t="shared" si="49"/>
        <v>0</v>
      </c>
      <c r="AB21" s="226">
        <f t="shared" si="50"/>
        <v>0</v>
      </c>
      <c r="AC21" s="226">
        <f t="shared" si="51"/>
        <v>0</v>
      </c>
      <c r="AD21" s="226">
        <f t="shared" si="52"/>
        <v>0</v>
      </c>
      <c r="AE21" s="226">
        <f t="shared" si="53"/>
        <v>0</v>
      </c>
      <c r="AF21" s="226">
        <f t="shared" si="54"/>
        <v>0</v>
      </c>
      <c r="AG21" s="264"/>
      <c r="AH21" s="264"/>
      <c r="AI21" s="226">
        <f t="shared" si="55"/>
        <v>0</v>
      </c>
      <c r="AJ21" s="226">
        <f t="shared" si="56"/>
        <v>0</v>
      </c>
      <c r="AK21" s="226" t="str">
        <f t="shared" si="57"/>
        <v>ERROR</v>
      </c>
      <c r="AL21" s="226" t="str">
        <f t="shared" si="58"/>
        <v/>
      </c>
      <c r="AM21" s="226" t="str">
        <f t="shared" si="59"/>
        <v/>
      </c>
      <c r="AN21" s="226" t="str">
        <f t="shared" si="60"/>
        <v/>
      </c>
      <c r="AO21" s="227" t="str">
        <f t="shared" si="61"/>
        <v/>
      </c>
      <c r="AP21" s="228" t="str">
        <f t="shared" si="62"/>
        <v/>
      </c>
      <c r="AQ21" s="228" t="str">
        <f t="shared" si="63"/>
        <v/>
      </c>
      <c r="AR21" s="479" t="str">
        <f t="shared" si="64"/>
        <v xml:space="preserve">  -  </v>
      </c>
      <c r="AS21" s="479" t="str">
        <f t="shared" si="65"/>
        <v xml:space="preserve">  -  </v>
      </c>
      <c r="AT21" s="224">
        <f t="shared" si="66"/>
        <v>0</v>
      </c>
      <c r="AU21" s="224">
        <f t="shared" si="67"/>
        <v>0</v>
      </c>
      <c r="AV21" s="224" t="str">
        <f t="shared" si="68"/>
        <v>ERROR</v>
      </c>
      <c r="AW21" s="226" t="str">
        <f t="shared" si="69"/>
        <v/>
      </c>
      <c r="AX21" s="226" t="str">
        <f t="shared" si="70"/>
        <v/>
      </c>
      <c r="AY21" s="226" t="str">
        <f t="shared" si="71"/>
        <v/>
      </c>
      <c r="AZ21" s="227" t="str">
        <f t="shared" si="72"/>
        <v/>
      </c>
      <c r="BA21" s="228" t="str">
        <f t="shared" si="73"/>
        <v/>
      </c>
      <c r="BB21" s="228" t="str">
        <f t="shared" si="74"/>
        <v/>
      </c>
      <c r="BC21" s="478" t="str">
        <f t="shared" si="75"/>
        <v xml:space="preserve">  -  </v>
      </c>
      <c r="BD21" s="478" t="str">
        <f t="shared" si="76"/>
        <v xml:space="preserve">  -  </v>
      </c>
      <c r="BE21" s="228"/>
      <c r="BF21" s="228"/>
      <c r="BG21" s="478">
        <f t="shared" si="77"/>
        <v>0</v>
      </c>
      <c r="BH21" s="478">
        <f t="shared" si="78"/>
        <v>0</v>
      </c>
      <c r="BI21" s="477" t="str">
        <f t="shared" si="79"/>
        <v>Группа 1</v>
      </c>
      <c r="BJ21" s="477">
        <f t="shared" si="80"/>
        <v>12</v>
      </c>
      <c r="BK21" s="480">
        <v>3</v>
      </c>
      <c r="BL21" s="442" t="s">
        <v>117</v>
      </c>
      <c r="BM21" s="274" t="s">
        <v>132</v>
      </c>
      <c r="BN21" s="274"/>
      <c r="BO21" s="284"/>
      <c r="BP21" s="235"/>
      <c r="BQ21" s="235"/>
      <c r="BR21" s="236"/>
      <c r="BS21" s="236"/>
      <c r="BT21" s="236"/>
      <c r="BU21" s="236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4"/>
      <c r="CT21" s="485" t="s">
        <v>117</v>
      </c>
      <c r="CU21" s="483">
        <f>BQ7</f>
        <v>0</v>
      </c>
      <c r="CV21" s="484" t="e">
        <f>IF(CU21="","",VLOOKUP(CU21,СписокКЖ!$A$85:$H$132,3,FALSE))</f>
        <v>#N/A</v>
      </c>
      <c r="CW21" s="484">
        <f>BQ9</f>
        <v>0</v>
      </c>
      <c r="CX21" s="484" t="e">
        <f>IF(CW21="","",VLOOKUP(CW21,СписокКЖ!$A$85:$H$132,3,FALSE))</f>
        <v>#N/A</v>
      </c>
    </row>
    <row r="22" spans="1:102" ht="19.5" customHeight="1" x14ac:dyDescent="0.2">
      <c r="Z22" s="233"/>
      <c r="BC22" s="481"/>
      <c r="BD22" s="481"/>
      <c r="BK22" s="239"/>
      <c r="BL22" s="482"/>
      <c r="BM22" s="482"/>
      <c r="BN22" s="482"/>
      <c r="BO22" s="482"/>
      <c r="BP22" s="307"/>
      <c r="BQ22" s="482"/>
      <c r="BR22" s="482"/>
      <c r="BS22" s="482"/>
      <c r="BT22" s="482"/>
      <c r="BU22" s="482"/>
      <c r="BV22" s="482"/>
      <c r="BW22" s="482"/>
      <c r="BX22" s="482"/>
      <c r="BY22" s="482"/>
      <c r="BZ22" s="482"/>
      <c r="CA22" s="482"/>
      <c r="CB22" s="482"/>
      <c r="CC22" s="482"/>
      <c r="CD22" s="482"/>
      <c r="CE22" s="482"/>
      <c r="CF22" s="482"/>
      <c r="CG22" s="482"/>
      <c r="CH22" s="482"/>
      <c r="CI22" s="482"/>
      <c r="CJ22" s="482"/>
      <c r="CK22" s="482"/>
      <c r="CL22" s="482"/>
      <c r="CM22" s="482"/>
      <c r="CN22" s="482"/>
      <c r="CO22" s="482"/>
      <c r="CP22" s="482"/>
      <c r="CQ22" s="482"/>
      <c r="CR22" s="482"/>
      <c r="CT22" s="314"/>
    </row>
    <row r="23" spans="1:102" s="1196" customFormat="1" ht="15" customHeight="1" x14ac:dyDescent="0.2"/>
    <row r="24" spans="1:102" s="1196" customFormat="1" ht="12.95" customHeight="1" x14ac:dyDescent="0.2"/>
    <row r="25" spans="1:102" s="1196" customFormat="1" ht="12.95" customHeight="1" x14ac:dyDescent="0.2"/>
    <row r="26" spans="1:102" s="1196" customFormat="1" ht="12.95" customHeight="1" x14ac:dyDescent="0.2"/>
    <row r="27" spans="1:102" s="1196" customFormat="1" ht="12.95" customHeight="1" x14ac:dyDescent="0.2"/>
    <row r="28" spans="1:102" s="1196" customFormat="1" ht="12.95" customHeight="1" x14ac:dyDescent="0.2"/>
    <row r="29" spans="1:102" s="1196" customFormat="1" ht="12.95" customHeight="1" x14ac:dyDescent="0.2"/>
    <row r="30" spans="1:102" s="1196" customFormat="1" ht="12.95" customHeight="1" x14ac:dyDescent="0.2"/>
    <row r="31" spans="1:102" s="1196" customFormat="1" ht="12.95" customHeight="1" x14ac:dyDescent="0.2"/>
    <row r="32" spans="1:102" s="1196" customFormat="1" ht="15.95" customHeight="1" x14ac:dyDescent="0.2"/>
    <row r="33" s="1196" customFormat="1" ht="19.5" customHeight="1" x14ac:dyDescent="0.2"/>
    <row r="34" s="1196" customFormat="1" ht="15" customHeight="1" x14ac:dyDescent="0.2"/>
    <row r="35" s="1196" customFormat="1" ht="12.95" customHeight="1" x14ac:dyDescent="0.2"/>
    <row r="36" s="1196" customFormat="1" ht="12.95" customHeight="1" x14ac:dyDescent="0.2"/>
    <row r="37" s="1196" customFormat="1" ht="12.95" customHeight="1" x14ac:dyDescent="0.2"/>
    <row r="38" s="1196" customFormat="1" ht="12.95" customHeight="1" x14ac:dyDescent="0.2"/>
    <row r="39" s="1196" customFormat="1" ht="12.95" customHeight="1" x14ac:dyDescent="0.2"/>
    <row r="40" s="1196" customFormat="1" ht="12.95" customHeight="1" x14ac:dyDescent="0.2"/>
    <row r="41" s="1196" customFormat="1" ht="12.95" customHeight="1" x14ac:dyDescent="0.2"/>
    <row r="42" s="1196" customFormat="1" ht="12.95" customHeight="1" x14ac:dyDescent="0.2"/>
    <row r="43" s="1196" customFormat="1" ht="11.1" customHeight="1" x14ac:dyDescent="0.2"/>
    <row r="44" s="1196" customFormat="1" ht="11.1" customHeight="1" x14ac:dyDescent="0.2"/>
    <row r="45" s="1196" customFormat="1" ht="11.1" customHeight="1" x14ac:dyDescent="0.2"/>
    <row r="46" s="1196" customFormat="1" ht="11.1" customHeight="1" x14ac:dyDescent="0.2"/>
    <row r="47" s="1196" customFormat="1" ht="11.1" customHeight="1" x14ac:dyDescent="0.2"/>
    <row r="48" s="1196" customFormat="1" ht="11.1" customHeight="1" x14ac:dyDescent="0.2"/>
    <row r="49" s="1196" customFormat="1" ht="11.1" customHeight="1" x14ac:dyDescent="0.2"/>
    <row r="50" s="1196" customFormat="1" ht="11.1" customHeight="1" x14ac:dyDescent="0.2"/>
    <row r="51" s="1196" customFormat="1" ht="11.1" customHeight="1" x14ac:dyDescent="0.2"/>
    <row r="52" s="1196" customFormat="1" ht="11.1" customHeight="1" x14ac:dyDescent="0.2"/>
    <row r="53" s="1196" customFormat="1" ht="11.1" customHeight="1" x14ac:dyDescent="0.2"/>
    <row r="54" s="1196" customFormat="1" ht="11.1" customHeight="1" x14ac:dyDescent="0.2"/>
    <row r="55" s="1196" customFormat="1" ht="11.1" customHeight="1" x14ac:dyDescent="0.2"/>
    <row r="56" s="1196" customFormat="1" ht="11.1" customHeight="1" x14ac:dyDescent="0.2"/>
    <row r="57" s="1196" customFormat="1" ht="11.1" customHeight="1" x14ac:dyDescent="0.2"/>
    <row r="58" s="1196" customFormat="1" ht="11.1" customHeight="1" x14ac:dyDescent="0.2"/>
    <row r="59" s="1196" customFormat="1" ht="11.1" customHeight="1" x14ac:dyDescent="0.2"/>
    <row r="60" s="1196" customFormat="1" ht="11.1" customHeight="1" x14ac:dyDescent="0.2"/>
    <row r="61" s="1196" customFormat="1" ht="11.1" customHeight="1" x14ac:dyDescent="0.2"/>
    <row r="62" s="1196" customFormat="1" ht="11.1" customHeight="1" x14ac:dyDescent="0.2"/>
    <row r="63" s="1196" customFormat="1" ht="11.1" customHeight="1" x14ac:dyDescent="0.2"/>
    <row r="64" s="1196" customFormat="1" ht="11.1" customHeight="1" x14ac:dyDescent="0.2"/>
    <row r="65" s="1196" customFormat="1" ht="11.1" customHeight="1" x14ac:dyDescent="0.2"/>
    <row r="66" s="1196" customFormat="1" ht="11.1" customHeight="1" x14ac:dyDescent="0.2"/>
    <row r="67" s="1196" customFormat="1" ht="11.1" customHeight="1" x14ac:dyDescent="0.2"/>
    <row r="68" s="1196" customFormat="1" ht="11.1" customHeight="1" x14ac:dyDescent="0.2"/>
    <row r="69" s="1196" customFormat="1" ht="11.1" customHeight="1" x14ac:dyDescent="0.2"/>
    <row r="70" s="1196" customFormat="1" ht="11.1" customHeight="1" x14ac:dyDescent="0.2"/>
    <row r="71" s="1196" customFormat="1" ht="11.1" customHeight="1" x14ac:dyDescent="0.2"/>
    <row r="72" s="1196" customFormat="1" ht="11.1" customHeight="1" x14ac:dyDescent="0.2"/>
    <row r="73" s="1196" customFormat="1" ht="11.1" customHeight="1" x14ac:dyDescent="0.2"/>
    <row r="74" s="1196" customFormat="1" ht="11.1" customHeight="1" x14ac:dyDescent="0.2"/>
    <row r="75" s="1196" customFormat="1" ht="11.1" customHeight="1" x14ac:dyDescent="0.2"/>
    <row r="76" s="1196" customFormat="1" ht="11.1" customHeight="1" x14ac:dyDescent="0.2"/>
    <row r="77" s="1196" customFormat="1" ht="11.1" customHeight="1" x14ac:dyDescent="0.2"/>
    <row r="78" s="1196" customFormat="1" ht="11.1" customHeight="1" x14ac:dyDescent="0.2"/>
    <row r="79" s="1196" customFormat="1" ht="11.1" customHeight="1" x14ac:dyDescent="0.2"/>
    <row r="80" s="1196" customFormat="1" ht="11.1" customHeight="1" x14ac:dyDescent="0.2"/>
    <row r="81" s="1196" customFormat="1" ht="11.1" customHeight="1" x14ac:dyDescent="0.2"/>
    <row r="82" s="1196" customFormat="1" ht="11.1" customHeight="1" x14ac:dyDescent="0.2"/>
    <row r="83" s="1196" customFormat="1" ht="11.1" customHeight="1" x14ac:dyDescent="0.2"/>
    <row r="84" s="1196" customFormat="1" ht="11.1" customHeight="1" x14ac:dyDescent="0.2"/>
    <row r="85" s="1196" customFormat="1" ht="11.1" customHeight="1" x14ac:dyDescent="0.2"/>
    <row r="86" s="1196" customFormat="1" ht="11.1" customHeight="1" x14ac:dyDescent="0.2"/>
    <row r="87" s="1196" customFormat="1" ht="11.1" customHeight="1" x14ac:dyDescent="0.2"/>
    <row r="88" s="1196" customFormat="1" ht="11.1" customHeight="1" x14ac:dyDescent="0.2"/>
    <row r="89" s="1196" customFormat="1" ht="11.1" customHeight="1" x14ac:dyDescent="0.2"/>
    <row r="90" s="1196" customFormat="1" ht="11.1" customHeight="1" x14ac:dyDescent="0.2"/>
    <row r="91" s="1196" customFormat="1" ht="11.1" customHeight="1" x14ac:dyDescent="0.2"/>
    <row r="92" s="1196" customFormat="1" ht="11.1" customHeight="1" x14ac:dyDescent="0.2"/>
    <row r="93" s="1196" customFormat="1" ht="11.1" customHeight="1" x14ac:dyDescent="0.2"/>
    <row r="94" s="1196" customFormat="1" ht="11.1" customHeight="1" x14ac:dyDescent="0.2"/>
    <row r="95" s="1196" customFormat="1" ht="11.1" customHeight="1" x14ac:dyDescent="0.2"/>
    <row r="96" s="1196" customFormat="1" ht="11.1" customHeight="1" x14ac:dyDescent="0.2"/>
    <row r="97" s="1196" customFormat="1" ht="11.1" customHeight="1" x14ac:dyDescent="0.2"/>
    <row r="98" s="1196" customFormat="1" ht="11.1" customHeight="1" x14ac:dyDescent="0.2"/>
    <row r="99" s="1196" customFormat="1" ht="11.1" customHeight="1" x14ac:dyDescent="0.2"/>
    <row r="100" s="1196" customFormat="1" ht="11.1" customHeight="1" x14ac:dyDescent="0.2"/>
    <row r="101" s="1196" customFormat="1" ht="11.1" customHeight="1" x14ac:dyDescent="0.2"/>
    <row r="102" s="1196" customFormat="1" ht="11.1" customHeight="1" x14ac:dyDescent="0.2"/>
    <row r="103" s="1196" customFormat="1" ht="11.1" customHeight="1" x14ac:dyDescent="0.2"/>
    <row r="104" s="1196" customFormat="1" ht="11.1" customHeight="1" x14ac:dyDescent="0.2"/>
    <row r="105" s="1196" customFormat="1" ht="11.1" customHeight="1" x14ac:dyDescent="0.2"/>
    <row r="106" s="1196" customFormat="1" ht="11.1" customHeight="1" x14ac:dyDescent="0.2"/>
    <row r="107" s="1196" customFormat="1" ht="11.1" customHeight="1" x14ac:dyDescent="0.2"/>
    <row r="108" s="1196" customFormat="1" ht="11.1" customHeight="1" x14ac:dyDescent="0.2"/>
    <row r="109" s="1196" customFormat="1" ht="11.1" customHeight="1" x14ac:dyDescent="0.2"/>
    <row r="110" s="1196" customFormat="1" ht="11.1" customHeight="1" x14ac:dyDescent="0.2"/>
    <row r="111" s="1196" customFormat="1" ht="11.1" customHeight="1" x14ac:dyDescent="0.2"/>
    <row r="112" s="1196" customFormat="1" ht="11.1" customHeight="1" x14ac:dyDescent="0.2"/>
    <row r="113" s="1196" customFormat="1" ht="11.1" customHeight="1" x14ac:dyDescent="0.2"/>
    <row r="114" s="1196" customFormat="1" ht="11.1" customHeight="1" x14ac:dyDescent="0.2"/>
    <row r="115" s="1196" customFormat="1" ht="11.1" customHeight="1" x14ac:dyDescent="0.2"/>
    <row r="116" s="1196" customFormat="1" ht="11.1" customHeight="1" x14ac:dyDescent="0.2"/>
    <row r="117" s="1196" customFormat="1" ht="11.1" customHeight="1" x14ac:dyDescent="0.2"/>
    <row r="118" s="1196" customFormat="1" ht="11.1" customHeight="1" x14ac:dyDescent="0.2"/>
    <row r="119" s="1196" customFormat="1" ht="11.1" customHeight="1" x14ac:dyDescent="0.2"/>
    <row r="120" s="1196" customFormat="1" ht="11.1" customHeight="1" x14ac:dyDescent="0.2"/>
    <row r="121" s="1196" customFormat="1" ht="11.1" customHeight="1" x14ac:dyDescent="0.2"/>
    <row r="122" s="1196" customFormat="1" ht="11.1" customHeight="1" x14ac:dyDescent="0.2"/>
    <row r="123" s="1196" customFormat="1" ht="11.1" customHeight="1" x14ac:dyDescent="0.2"/>
    <row r="124" s="1196" customFormat="1" ht="11.1" customHeight="1" x14ac:dyDescent="0.2"/>
    <row r="125" s="1196" customFormat="1" ht="11.1" customHeight="1" x14ac:dyDescent="0.2"/>
    <row r="126" s="1196" customFormat="1" ht="11.1" customHeight="1" x14ac:dyDescent="0.2"/>
    <row r="127" s="1196" customFormat="1" ht="11.1" customHeight="1" x14ac:dyDescent="0.2"/>
    <row r="128" s="1196" customFormat="1" ht="11.1" customHeight="1" x14ac:dyDescent="0.2"/>
    <row r="129" s="1196" customFormat="1" ht="11.1" customHeight="1" x14ac:dyDescent="0.2"/>
    <row r="130" s="1196" customFormat="1" ht="11.1" customHeight="1" x14ac:dyDescent="0.2"/>
    <row r="131" s="1196" customFormat="1" ht="11.1" customHeight="1" x14ac:dyDescent="0.2"/>
    <row r="132" s="1196" customFormat="1" ht="11.1" customHeight="1" x14ac:dyDescent="0.2"/>
    <row r="133" s="1196" customFormat="1" ht="11.1" customHeight="1" x14ac:dyDescent="0.2"/>
    <row r="134" s="1196" customFormat="1" ht="11.1" customHeight="1" x14ac:dyDescent="0.2"/>
    <row r="135" s="1196" customFormat="1" ht="11.1" customHeight="1" x14ac:dyDescent="0.2"/>
    <row r="136" s="1196" customFormat="1" ht="11.1" customHeight="1" x14ac:dyDescent="0.2"/>
    <row r="137" s="1196" customFormat="1" ht="11.1" customHeight="1" x14ac:dyDescent="0.2"/>
    <row r="138" s="1196" customFormat="1" ht="11.1" customHeight="1" x14ac:dyDescent="0.2"/>
    <row r="139" s="1196" customFormat="1" ht="11.1" customHeight="1" x14ac:dyDescent="0.2"/>
    <row r="140" s="1196" customFormat="1" ht="11.1" customHeight="1" x14ac:dyDescent="0.2"/>
    <row r="141" s="1196" customFormat="1" ht="11.1" customHeight="1" x14ac:dyDescent="0.2"/>
    <row r="142" s="1196" customFormat="1" ht="11.1" customHeight="1" x14ac:dyDescent="0.2"/>
    <row r="143" s="1196" customFormat="1" ht="11.1" customHeight="1" x14ac:dyDescent="0.2"/>
    <row r="144" s="1196" customFormat="1" ht="11.1" customHeight="1" x14ac:dyDescent="0.2"/>
    <row r="145" s="1196" customFormat="1" ht="11.1" customHeight="1" x14ac:dyDescent="0.2"/>
    <row r="146" s="1196" customFormat="1" ht="11.1" customHeight="1" x14ac:dyDescent="0.2"/>
    <row r="147" s="1196" customFormat="1" ht="11.1" customHeight="1" x14ac:dyDescent="0.2"/>
    <row r="148" s="1196" customFormat="1" ht="11.1" customHeight="1" x14ac:dyDescent="0.2"/>
    <row r="149" s="1196" customFormat="1" ht="11.1" customHeight="1" x14ac:dyDescent="0.2"/>
    <row r="150" s="1196" customFormat="1" ht="11.1" customHeight="1" x14ac:dyDescent="0.2"/>
    <row r="151" s="1196" customFormat="1" ht="11.1" customHeight="1" x14ac:dyDescent="0.2"/>
    <row r="152" s="1196" customFormat="1" ht="11.1" customHeight="1" x14ac:dyDescent="0.2"/>
    <row r="153" s="1196" customFormat="1" ht="11.1" customHeight="1" x14ac:dyDescent="0.2"/>
    <row r="154" s="1196" customFormat="1" ht="11.1" customHeight="1" x14ac:dyDescent="0.2"/>
    <row r="155" s="1196" customFormat="1" ht="11.1" customHeight="1" x14ac:dyDescent="0.2"/>
    <row r="156" s="1196" customFormat="1" ht="11.1" customHeight="1" x14ac:dyDescent="0.2"/>
    <row r="157" s="1196" customFormat="1" ht="11.1" customHeight="1" x14ac:dyDescent="0.2"/>
    <row r="158" s="1196" customFormat="1" ht="11.1" customHeight="1" x14ac:dyDescent="0.2"/>
    <row r="159" s="1196" customFormat="1" ht="11.1" customHeight="1" x14ac:dyDescent="0.2"/>
    <row r="160" s="1196" customFormat="1" ht="11.1" customHeight="1" x14ac:dyDescent="0.2"/>
    <row r="161" s="1196" customFormat="1" ht="11.1" customHeight="1" x14ac:dyDescent="0.2"/>
    <row r="162" s="1196" customFormat="1" ht="11.1" customHeight="1" x14ac:dyDescent="0.2"/>
    <row r="163" s="1196" customFormat="1" ht="11.1" customHeight="1" x14ac:dyDescent="0.2"/>
    <row r="164" s="1196" customFormat="1" ht="11.1" customHeight="1" x14ac:dyDescent="0.2"/>
    <row r="165" s="1196" customFormat="1" ht="11.1" customHeight="1" x14ac:dyDescent="0.2"/>
    <row r="166" s="1196" customFormat="1" ht="11.1" customHeight="1" x14ac:dyDescent="0.2"/>
    <row r="167" s="1196" customFormat="1" ht="11.1" customHeight="1" x14ac:dyDescent="0.2"/>
    <row r="168" s="1196" customFormat="1" ht="11.1" customHeight="1" x14ac:dyDescent="0.2"/>
    <row r="169" s="1196" customFormat="1" ht="11.1" customHeight="1" x14ac:dyDescent="0.2"/>
    <row r="170" s="1196" customFormat="1" ht="11.1" customHeight="1" x14ac:dyDescent="0.2"/>
    <row r="171" s="1196" customFormat="1" ht="11.1" customHeight="1" x14ac:dyDescent="0.2"/>
    <row r="172" s="1196" customFormat="1" ht="11.1" customHeight="1" x14ac:dyDescent="0.2"/>
    <row r="173" s="1196" customFormat="1" ht="11.1" customHeight="1" x14ac:dyDescent="0.2"/>
    <row r="174" s="1196" customFormat="1" ht="11.1" customHeight="1" x14ac:dyDescent="0.2"/>
    <row r="175" s="1196" customFormat="1" ht="11.1" customHeight="1" x14ac:dyDescent="0.2"/>
    <row r="176" s="1196" customFormat="1" ht="11.1" customHeight="1" x14ac:dyDescent="0.2"/>
    <row r="177" s="1196" customFormat="1" ht="11.1" customHeight="1" x14ac:dyDescent="0.2"/>
    <row r="178" s="1196" customFormat="1" ht="11.1" customHeight="1" x14ac:dyDescent="0.2"/>
    <row r="179" s="1196" customFormat="1" ht="11.1" customHeight="1" x14ac:dyDescent="0.2"/>
    <row r="180" s="1196" customFormat="1" ht="11.1" customHeight="1" x14ac:dyDescent="0.2"/>
    <row r="181" s="1196" customFormat="1" ht="11.1" customHeight="1" x14ac:dyDescent="0.2"/>
    <row r="182" s="1196" customFormat="1" ht="11.1" customHeight="1" x14ac:dyDescent="0.2"/>
    <row r="183" s="1196" customFormat="1" ht="11.1" customHeight="1" x14ac:dyDescent="0.2"/>
    <row r="184" s="1196" customFormat="1" ht="11.1" customHeight="1" x14ac:dyDescent="0.2"/>
    <row r="185" s="1196" customFormat="1" ht="11.1" customHeight="1" x14ac:dyDescent="0.2"/>
    <row r="186" s="1196" customFormat="1" ht="11.1" customHeight="1" x14ac:dyDescent="0.2"/>
    <row r="187" s="1196" customFormat="1" ht="11.1" customHeight="1" x14ac:dyDescent="0.2"/>
    <row r="188" s="1196" customFormat="1" ht="11.1" customHeight="1" x14ac:dyDescent="0.2"/>
    <row r="189" s="1196" customFormat="1" ht="11.1" customHeight="1" x14ac:dyDescent="0.2"/>
    <row r="190" s="1196" customFormat="1" ht="11.1" customHeight="1" x14ac:dyDescent="0.2"/>
    <row r="191" s="1196" customFormat="1" ht="11.1" customHeight="1" x14ac:dyDescent="0.2"/>
    <row r="192" s="1196" customFormat="1" ht="11.1" customHeight="1" x14ac:dyDescent="0.2"/>
    <row r="193" s="1196" customFormat="1" ht="11.1" customHeight="1" x14ac:dyDescent="0.2"/>
    <row r="194" s="1196" customFormat="1" ht="11.1" customHeight="1" x14ac:dyDescent="0.2"/>
    <row r="195" s="1196" customFormat="1" ht="11.1" customHeight="1" x14ac:dyDescent="0.2"/>
    <row r="196" s="1196" customFormat="1" ht="11.1" customHeight="1" x14ac:dyDescent="0.2"/>
    <row r="197" s="1196" customFormat="1" ht="11.1" customHeight="1" x14ac:dyDescent="0.2"/>
    <row r="198" s="1196" customFormat="1" ht="11.1" customHeight="1" x14ac:dyDescent="0.2"/>
    <row r="199" s="1196" customFormat="1" ht="11.1" customHeight="1" x14ac:dyDescent="0.2"/>
    <row r="200" s="1196" customFormat="1" ht="11.1" customHeight="1" x14ac:dyDescent="0.2"/>
    <row r="201" s="1196" customFormat="1" ht="11.1" customHeight="1" x14ac:dyDescent="0.2"/>
    <row r="202" s="1196" customFormat="1" ht="11.1" customHeight="1" x14ac:dyDescent="0.2"/>
    <row r="203" s="1196" customFormat="1" ht="11.1" customHeight="1" x14ac:dyDescent="0.2"/>
    <row r="204" s="1196" customFormat="1" ht="11.1" customHeight="1" x14ac:dyDescent="0.2"/>
    <row r="205" s="1196" customFormat="1" ht="11.1" customHeight="1" x14ac:dyDescent="0.2"/>
    <row r="206" s="1196" customFormat="1" ht="11.1" customHeight="1" x14ac:dyDescent="0.2"/>
    <row r="207" s="1196" customFormat="1" ht="11.1" customHeight="1" x14ac:dyDescent="0.2"/>
    <row r="208" s="1196" customFormat="1" ht="11.1" customHeight="1" x14ac:dyDescent="0.2"/>
    <row r="209" s="1196" customFormat="1" ht="11.1" customHeight="1" x14ac:dyDescent="0.2"/>
    <row r="210" s="1196" customFormat="1" ht="11.1" customHeight="1" x14ac:dyDescent="0.2"/>
    <row r="211" s="1196" customFormat="1" ht="11.1" customHeight="1" x14ac:dyDescent="0.2"/>
    <row r="212" s="1196" customFormat="1" ht="11.1" customHeight="1" x14ac:dyDescent="0.2"/>
    <row r="213" s="1196" customFormat="1" ht="11.1" customHeight="1" x14ac:dyDescent="0.2"/>
    <row r="214" s="1196" customFormat="1" ht="11.1" customHeight="1" x14ac:dyDescent="0.2"/>
    <row r="215" s="1196" customFormat="1" ht="11.1" customHeight="1" x14ac:dyDescent="0.2"/>
    <row r="216" s="1196" customFormat="1" ht="11.1" customHeight="1" x14ac:dyDescent="0.2"/>
    <row r="217" s="1196" customFormat="1" ht="11.1" customHeight="1" x14ac:dyDescent="0.2"/>
    <row r="218" s="1196" customFormat="1" ht="11.1" customHeight="1" x14ac:dyDescent="0.2"/>
    <row r="219" s="1196" customFormat="1" ht="11.1" customHeight="1" x14ac:dyDescent="0.2"/>
    <row r="220" s="1196" customFormat="1" ht="11.1" customHeight="1" x14ac:dyDescent="0.2"/>
    <row r="221" s="1196" customFormat="1" ht="11.1" customHeight="1" x14ac:dyDescent="0.2"/>
    <row r="222" s="1196" customFormat="1" ht="11.1" customHeight="1" x14ac:dyDescent="0.2"/>
    <row r="223" s="1196" customFormat="1" ht="11.1" customHeight="1" x14ac:dyDescent="0.2"/>
    <row r="224" s="1196" customFormat="1" ht="11.1" customHeight="1" x14ac:dyDescent="0.2"/>
    <row r="225" s="1196" customFormat="1" ht="11.1" customHeight="1" x14ac:dyDescent="0.2"/>
    <row r="226" s="1196" customFormat="1" ht="11.1" customHeight="1" x14ac:dyDescent="0.2"/>
    <row r="227" s="1196" customFormat="1" ht="11.1" customHeight="1" x14ac:dyDescent="0.2"/>
    <row r="228" s="1196" customFormat="1" ht="11.1" customHeight="1" x14ac:dyDescent="0.2"/>
    <row r="229" s="1196" customFormat="1" ht="11.1" customHeight="1" x14ac:dyDescent="0.2"/>
    <row r="230" s="1196" customFormat="1" ht="11.1" customHeight="1" x14ac:dyDescent="0.2"/>
    <row r="231" s="1196" customFormat="1" ht="11.1" customHeight="1" x14ac:dyDescent="0.2"/>
    <row r="232" s="1196" customFormat="1" ht="11.1" customHeight="1" x14ac:dyDescent="0.2"/>
    <row r="233" s="1196" customFormat="1" ht="11.1" customHeight="1" x14ac:dyDescent="0.2"/>
    <row r="234" s="1196" customFormat="1" ht="11.1" customHeight="1" x14ac:dyDescent="0.2"/>
    <row r="235" s="1196" customFormat="1" ht="11.1" customHeight="1" x14ac:dyDescent="0.2"/>
    <row r="236" s="1196" customFormat="1" ht="11.1" customHeight="1" x14ac:dyDescent="0.2"/>
    <row r="237" s="1196" customFormat="1" ht="11.1" customHeight="1" x14ac:dyDescent="0.2"/>
    <row r="238" s="1196" customFormat="1" ht="11.1" customHeight="1" x14ac:dyDescent="0.2"/>
    <row r="239" s="1196" customFormat="1" ht="11.1" customHeight="1" x14ac:dyDescent="0.2"/>
    <row r="240" s="1196" customFormat="1" ht="11.1" customHeight="1" x14ac:dyDescent="0.2"/>
    <row r="241" s="1196" customFormat="1" ht="11.1" customHeight="1" x14ac:dyDescent="0.2"/>
    <row r="242" s="1196" customFormat="1" ht="11.1" customHeight="1" x14ac:dyDescent="0.2"/>
    <row r="243" s="1196" customFormat="1" ht="11.1" customHeight="1" x14ac:dyDescent="0.2"/>
    <row r="244" s="1196" customFormat="1" ht="11.1" customHeight="1" x14ac:dyDescent="0.2"/>
    <row r="245" s="1196" customFormat="1" ht="11.1" customHeight="1" x14ac:dyDescent="0.2"/>
    <row r="246" s="1196" customFormat="1" ht="11.1" customHeight="1" x14ac:dyDescent="0.2"/>
    <row r="247" s="1196" customFormat="1" ht="11.1" customHeight="1" x14ac:dyDescent="0.2"/>
    <row r="248" s="1196" customFormat="1" ht="11.1" customHeight="1" x14ac:dyDescent="0.2"/>
  </sheetData>
  <mergeCells count="89">
    <mergeCell ref="BL1:CR1"/>
    <mergeCell ref="BL3:CR3"/>
    <mergeCell ref="BQ6:BV6"/>
    <mergeCell ref="BW6:BY6"/>
    <mergeCell ref="BZ6:CB6"/>
    <mergeCell ref="CC6:CE6"/>
    <mergeCell ref="CF6:CH6"/>
    <mergeCell ref="CI6:CK6"/>
    <mergeCell ref="CL6:CN6"/>
    <mergeCell ref="CO6:CO14"/>
    <mergeCell ref="CQ7:CQ8"/>
    <mergeCell ref="CR7:CR8"/>
    <mergeCell ref="BZ8:CB8"/>
    <mergeCell ref="CC8:CE8"/>
    <mergeCell ref="CF8:CH8"/>
    <mergeCell ref="CI8:CK8"/>
    <mergeCell ref="BP7:BP8"/>
    <mergeCell ref="BQ7:BQ8"/>
    <mergeCell ref="BR7:BU8"/>
    <mergeCell ref="BV7:BV8"/>
    <mergeCell ref="BW7:BY8"/>
    <mergeCell ref="CP7:CP8"/>
    <mergeCell ref="CQ9:CQ10"/>
    <mergeCell ref="CR9:CR10"/>
    <mergeCell ref="BW10:BY10"/>
    <mergeCell ref="CC10:CE10"/>
    <mergeCell ref="CF10:CH10"/>
    <mergeCell ref="CI10:CK10"/>
    <mergeCell ref="CL10:CN10"/>
    <mergeCell ref="CP9:CP10"/>
    <mergeCell ref="CL8:CN8"/>
    <mergeCell ref="BP9:BP10"/>
    <mergeCell ref="BQ9:BQ10"/>
    <mergeCell ref="BR9:BU10"/>
    <mergeCell ref="BV9:BV10"/>
    <mergeCell ref="BZ9:CB10"/>
    <mergeCell ref="CQ11:CQ12"/>
    <mergeCell ref="CR11:CR12"/>
    <mergeCell ref="BW12:BY12"/>
    <mergeCell ref="BZ12:CB12"/>
    <mergeCell ref="CF12:CH12"/>
    <mergeCell ref="CI12:CK12"/>
    <mergeCell ref="CL12:CN12"/>
    <mergeCell ref="CP11:CP12"/>
    <mergeCell ref="BP11:BP12"/>
    <mergeCell ref="BQ11:BQ12"/>
    <mergeCell ref="BR11:BU12"/>
    <mergeCell ref="BV11:BV12"/>
    <mergeCell ref="CC11:CE12"/>
    <mergeCell ref="CQ13:CQ14"/>
    <mergeCell ref="CR13:CR14"/>
    <mergeCell ref="BW14:BY14"/>
    <mergeCell ref="BZ14:CB14"/>
    <mergeCell ref="CC14:CE14"/>
    <mergeCell ref="CI14:CK14"/>
    <mergeCell ref="CL14:CN14"/>
    <mergeCell ref="CP13:CP14"/>
    <mergeCell ref="BP13:BP14"/>
    <mergeCell ref="BQ13:BQ14"/>
    <mergeCell ref="BR13:BU14"/>
    <mergeCell ref="BV13:BV14"/>
    <mergeCell ref="CF13:CH14"/>
    <mergeCell ref="BP17:BP18"/>
    <mergeCell ref="BQ17:BQ18"/>
    <mergeCell ref="BR17:BU18"/>
    <mergeCell ref="BV17:BV18"/>
    <mergeCell ref="CL17:CN18"/>
    <mergeCell ref="CR17:CR18"/>
    <mergeCell ref="BW18:BY18"/>
    <mergeCell ref="BZ18:CB18"/>
    <mergeCell ref="CC18:CE18"/>
    <mergeCell ref="CF18:CH18"/>
    <mergeCell ref="CI18:CK18"/>
    <mergeCell ref="A23:XFD248"/>
    <mergeCell ref="BP15:BP16"/>
    <mergeCell ref="BQ15:BQ16"/>
    <mergeCell ref="BR15:BU16"/>
    <mergeCell ref="BV15:BV16"/>
    <mergeCell ref="CI15:CK16"/>
    <mergeCell ref="CP17:CP18"/>
    <mergeCell ref="CQ15:CQ16"/>
    <mergeCell ref="CR15:CR16"/>
    <mergeCell ref="BW16:BY16"/>
    <mergeCell ref="BZ16:CB16"/>
    <mergeCell ref="CC16:CE16"/>
    <mergeCell ref="CF16:CH16"/>
    <mergeCell ref="CL16:CN16"/>
    <mergeCell ref="CP15:CP16"/>
    <mergeCell ref="CQ17:CQ18"/>
  </mergeCells>
  <conditionalFormatting sqref="CQ10 CQ12 CQ8 CP11:CQ11 CP9:CQ9 CP7:CQ7">
    <cfRule type="cellIs" dxfId="7" priority="3" stopIfTrue="1" operator="equal">
      <formula>0</formula>
    </cfRule>
  </conditionalFormatting>
  <conditionalFormatting sqref="CP17:CQ17 CQ16 CP15:CQ15">
    <cfRule type="cellIs" dxfId="6" priority="2" stopIfTrue="1" operator="equal">
      <formula>0</formula>
    </cfRule>
  </conditionalFormatting>
  <conditionalFormatting sqref="CQ14 CP13:CQ13">
    <cfRule type="cellIs" dxfId="5" priority="1" stopIfTrue="1" operator="equal">
      <formula>0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scale="96" orientation="landscape" r:id="rId1"/>
  <headerFooter alignWithMargins="0">
    <oddFooter>&amp;L&amp;"Georgia,полужирный"&amp;12Главный судья - судья МК(ВК)
Главный секретарь - судья МК(ВК)&amp;R&amp;"Georgia,полужирный курсив"&amp;12А.А.Талышев(г. Пенза)
Е.А.Куринец (г. Пенза)</oddFooter>
  </headerFooter>
  <colBreaks count="1" manualBreakCount="1">
    <brk id="96" max="33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DA248"/>
  <sheetViews>
    <sheetView view="pageBreakPreview" topLeftCell="A3" zoomScale="84" zoomScaleNormal="100" zoomScaleSheetLayoutView="84" zoomScalePageLayoutView="68" workbookViewId="0">
      <selection activeCell="CS17" sqref="CS17"/>
    </sheetView>
  </sheetViews>
  <sheetFormatPr defaultRowHeight="12.75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hidden="1" customWidth="1" outlineLevel="1"/>
    <col min="70" max="70" width="5.7109375" style="303" customWidth="1" collapsed="1"/>
    <col min="71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7" width="1.7109375" style="296" customWidth="1"/>
    <col min="88" max="88" width="5.7109375" style="296" customWidth="1"/>
    <col min="89" max="90" width="1.7109375" style="296" customWidth="1"/>
    <col min="91" max="91" width="5.7109375" style="296" customWidth="1"/>
    <col min="92" max="92" width="1.7109375" style="296" customWidth="1"/>
    <col min="93" max="93" width="0.85546875" style="296" customWidth="1"/>
    <col min="94" max="96" width="4.28515625" style="224" customWidth="1"/>
    <col min="97" max="97" width="11.42578125" style="224"/>
    <col min="98" max="98" width="6.28515625" style="224" customWidth="1"/>
    <col min="99" max="99" width="4.5703125" style="224" customWidth="1"/>
    <col min="100" max="100" width="35.5703125" style="224" customWidth="1"/>
    <col min="101" max="101" width="5.7109375" style="226" customWidth="1"/>
    <col min="102" max="102" width="39" style="224" customWidth="1"/>
    <col min="103" max="103" width="9.7109375" style="224" customWidth="1"/>
    <col min="104" max="105" width="9.140625" style="224"/>
  </cols>
  <sheetData>
    <row r="1" spans="1:102" ht="18" x14ac:dyDescent="0.2">
      <c r="AP1" s="228"/>
      <c r="AQ1" s="228"/>
      <c r="AR1" s="228">
        <f>SUM(AR2:AR65203)</f>
        <v>3</v>
      </c>
      <c r="AS1" s="228"/>
      <c r="AT1" s="228"/>
      <c r="AU1" s="228"/>
      <c r="BA1" s="228"/>
      <c r="BB1" s="228"/>
      <c r="BC1" s="228">
        <f ca="1">SUM(BC2:BC65203)</f>
        <v>4</v>
      </c>
      <c r="BD1" s="228"/>
      <c r="BE1" s="228"/>
      <c r="BF1" s="228"/>
      <c r="BG1" s="228"/>
      <c r="BH1" s="228"/>
      <c r="BI1" s="229"/>
      <c r="BJ1" s="229"/>
      <c r="BK1" s="230"/>
      <c r="BL1" s="1163" t="str">
        <f>[58]СписокКЖ!A1</f>
        <v xml:space="preserve">ЧЕМПИОНАТ РОССИИ СРЕДИ лиц с ПОДА по настольному теннису  </v>
      </c>
      <c r="BM1" s="1163"/>
      <c r="BN1" s="1163"/>
      <c r="BO1" s="1163"/>
      <c r="BP1" s="1163"/>
      <c r="BQ1" s="1163"/>
      <c r="BR1" s="1163"/>
      <c r="BS1" s="1163"/>
      <c r="BT1" s="1163"/>
      <c r="BU1" s="1163"/>
      <c r="BV1" s="1163"/>
      <c r="BW1" s="1163"/>
      <c r="BX1" s="1163"/>
      <c r="BY1" s="1163"/>
      <c r="BZ1" s="1163"/>
      <c r="CA1" s="1163"/>
      <c r="CB1" s="1163"/>
      <c r="CC1" s="1163"/>
      <c r="CD1" s="1163"/>
      <c r="CE1" s="1163"/>
      <c r="CF1" s="1163"/>
      <c r="CG1" s="1163"/>
      <c r="CH1" s="1163"/>
      <c r="CI1" s="1163"/>
      <c r="CJ1" s="1163"/>
      <c r="CK1" s="1163"/>
      <c r="CL1" s="1163"/>
      <c r="CM1" s="1163"/>
      <c r="CN1" s="1163"/>
      <c r="CO1" s="1163"/>
      <c r="CP1" s="1163"/>
      <c r="CQ1" s="1163"/>
      <c r="CR1" s="1163"/>
      <c r="CS1" s="231"/>
      <c r="CT1" s="231" t="s">
        <v>71</v>
      </c>
    </row>
    <row r="2" spans="1:102" ht="18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8" t="s">
        <v>384</v>
      </c>
      <c r="CR2" s="308"/>
      <c r="CS2" s="232"/>
      <c r="CT2" s="232"/>
    </row>
    <row r="3" spans="1:102" ht="18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558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1164"/>
      <c r="CN3" s="1164"/>
      <c r="CO3" s="1164"/>
      <c r="CP3" s="1164"/>
      <c r="CQ3" s="1164"/>
      <c r="CR3" s="1164"/>
      <c r="CS3" s="234"/>
      <c r="CT3" s="234" t="str">
        <f>BL3</f>
        <v>Командные соревнования. МУЖЧИНЫ  класс 8</v>
      </c>
    </row>
    <row r="4" spans="1:102" ht="18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S4" s="234"/>
      <c r="CT4" s="234"/>
    </row>
    <row r="5" spans="1:102" ht="15" x14ac:dyDescent="0.2">
      <c r="Z5" s="233"/>
      <c r="BK5" s="239"/>
      <c r="BP5" s="307"/>
      <c r="BQ5" s="307"/>
      <c r="BR5" s="307"/>
      <c r="BS5" s="307"/>
      <c r="BT5" s="307"/>
      <c r="BU5" s="307"/>
      <c r="CT5" s="314"/>
      <c r="CU5" s="314"/>
      <c r="CV5" s="314"/>
    </row>
    <row r="6" spans="1:102" ht="13.5" thickBot="1" x14ac:dyDescent="0.25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>
        <f ca="1">IF(BE6=15,3,IF(BE6&gt;15,4))</f>
        <v>4</v>
      </c>
      <c r="BE6" s="247">
        <f ca="1">SUM(BE7,BE9,BE11,BE13)</f>
        <v>26</v>
      </c>
      <c r="BF6" s="247">
        <f ca="1">SUM(BF7,BF9,BF11,BF13)</f>
        <v>7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165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67">
        <v>5</v>
      </c>
      <c r="CJ6" s="1168"/>
      <c r="CK6" s="1169"/>
      <c r="CL6" s="1167">
        <v>6</v>
      </c>
      <c r="CM6" s="1168"/>
      <c r="CN6" s="1169"/>
      <c r="CO6" s="1170"/>
      <c r="CP6" s="253" t="s">
        <v>49</v>
      </c>
      <c r="CQ6" s="253" t="s">
        <v>50</v>
      </c>
      <c r="CR6" s="254" t="s">
        <v>51</v>
      </c>
    </row>
    <row r="7" spans="1:102" ht="20.25" x14ac:dyDescent="0.2">
      <c r="A7" s="255">
        <v>1</v>
      </c>
      <c r="B7" s="256">
        <f>IF(R6="","",VLOOKUP(R6,'[59]Посев групп'!B:N,2,FALSE))</f>
        <v>12</v>
      </c>
      <c r="C7" s="257">
        <v>3</v>
      </c>
      <c r="D7" s="258">
        <v>6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21" si="0">IF(E7="wo",0,IF(F7="wo",1,IF(E7&gt;F7,1,0)))</f>
        <v>0</v>
      </c>
      <c r="T7" s="263">
        <f t="shared" ref="T7:T21" si="1">IF(E7="wo",1,IF(F7="wo",0,IF(F7&gt;E7,1,0)))</f>
        <v>0</v>
      </c>
      <c r="U7" s="263">
        <f t="shared" ref="U7:U21" si="2">IF(G7="wo",0,IF(H7="wo",1,IF(G7&gt;H7,1,0)))</f>
        <v>0</v>
      </c>
      <c r="V7" s="263">
        <f t="shared" ref="V7:V21" si="3">IF(G7="wo",1,IF(H7="wo",0,IF(H7&gt;G7,1,0)))</f>
        <v>0</v>
      </c>
      <c r="W7" s="263">
        <f t="shared" ref="W7:W21" si="4">IF(I7="wo",0,IF(J7="wo",1,IF(I7&gt;J7,1,0)))</f>
        <v>0</v>
      </c>
      <c r="X7" s="263">
        <f t="shared" ref="X7:X21" si="5">IF(I7="wo",1,IF(J7="wo",0,IF(J7&gt;I7,1,0)))</f>
        <v>0</v>
      </c>
      <c r="Y7" s="263">
        <f t="shared" ref="Y7:Y21" si="6">IF(K7="wo",0,IF(L7="wo",1,IF(K7&gt;L7,1,0)))</f>
        <v>0</v>
      </c>
      <c r="Z7" s="263">
        <f t="shared" ref="Z7:Z21" si="7">IF(K7="wo",1,IF(L7="wo",0,IF(L7&gt;K7,1,0)))</f>
        <v>0</v>
      </c>
      <c r="AA7" s="263">
        <f t="shared" ref="AA7:AA21" si="8">IF(M7="wo",0,IF(N7="wo",1,IF(M7&gt;N7,1,0)))</f>
        <v>0</v>
      </c>
      <c r="AB7" s="263">
        <f t="shared" ref="AB7:AB21" si="9">IF(M7="wo",1,IF(N7="wo",0,IF(N7&gt;M7,1,0)))</f>
        <v>0</v>
      </c>
      <c r="AC7" s="263">
        <f t="shared" ref="AC7:AC21" si="10">IF(O7="wo",0,IF(P7="wo",1,IF(O7&gt;P7,1,0)))</f>
        <v>0</v>
      </c>
      <c r="AD7" s="263">
        <f t="shared" ref="AD7:AD21" si="11">IF(O7="wo",1,IF(P7="wo",0,IF(P7&gt;O7,1,0)))</f>
        <v>0</v>
      </c>
      <c r="AE7" s="263">
        <f t="shared" ref="AE7:AE21" si="12">IF(Q7="wo",0,IF(R7="wo",1,IF(Q7&gt;R7,1,0)))</f>
        <v>0</v>
      </c>
      <c r="AF7" s="263">
        <f t="shared" ref="AF7:AF21" si="13">IF(Q7="wo",1,IF(R7="wo",0,IF(R7&gt;Q7,1,0)))</f>
        <v>0</v>
      </c>
      <c r="AG7" s="264"/>
      <c r="AH7" s="264"/>
      <c r="AI7" s="265">
        <f t="shared" ref="AI7:AI21" si="14">IF(E7="",0,IF(E7="wo",0,IF(F7="wo",2,IF(AG7=AH7,0,IF(AG7&gt;AH7,2,1)))))</f>
        <v>0</v>
      </c>
      <c r="AJ7" s="265">
        <f t="shared" ref="AJ7:AJ21" si="15">IF(F7="",0,IF(F7="wo",0,IF(E7="wo",2,IF(AH7=AG7,0,IF(AH7&gt;AG7,2,1)))))</f>
        <v>0</v>
      </c>
      <c r="AK7" s="266" t="str">
        <f t="shared" ref="AK7:AK21" si="16">IF(E7="","",IF(E7="wo",0,IF(F7="wo",0,IF(E7=F7,"ERROR",IF(E7&gt;F7,F7,-1*E7)))))</f>
        <v>ERROR</v>
      </c>
      <c r="AL7" s="266" t="str">
        <f t="shared" ref="AL7:AL21" si="17">IF(G7="","",IF(G7="wo",0,IF(H7="wo",0,IF(G7=H7,"ERROR",IF(G7&gt;H7,H7,-1*G7)))))</f>
        <v/>
      </c>
      <c r="AM7" s="266" t="str">
        <f t="shared" ref="AM7:AM21" si="18">IF(I7="","",IF(I7="wo",0,IF(J7="wo",0,IF(I7=J7,"ERROR",IF(I7&gt;J7,J7,-1*I7)))))</f>
        <v/>
      </c>
      <c r="AN7" s="266" t="str">
        <f t="shared" ref="AN7:AN21" si="19">IF(K7="","",IF(K7="wo",0,IF(L7="wo",0,IF(K7=L7,"ERROR",IF(K7&gt;L7,L7,-1*K7)))))</f>
        <v/>
      </c>
      <c r="AO7" s="266" t="str">
        <f t="shared" ref="AO7:AO21" si="20">IF(M7="","",IF(M7="wo",0,IF(N7="wo",0,IF(M7=N7,"ERROR",IF(M7&gt;N7,N7,-1*M7)))))</f>
        <v/>
      </c>
      <c r="AP7" s="266" t="str">
        <f t="shared" ref="AP7:AP21" si="21">IF(O7="","",IF(O7="wo",0,IF(P7="wo",0,IF(O7=P7,"ERROR",IF(O7&gt;P7,P7,-1*O7)))))</f>
        <v/>
      </c>
      <c r="AQ7" s="266" t="str">
        <f t="shared" ref="AQ7:AQ21" si="22">IF(Q7="","",IF(Q7="wo",0,IF(R7="wo",0,IF(Q7=R7,"ERROR",IF(Q7&gt;R7,R7,-1*Q7)))))</f>
        <v/>
      </c>
      <c r="AR7" s="267" t="str">
        <f t="shared" ref="AR7:AR21" si="23">CONCATENATE(AG7,"  -  ",AH7)</f>
        <v xml:space="preserve">  -  </v>
      </c>
      <c r="AS7" s="268" t="str">
        <f t="shared" ref="AS7:AS21" si="24">AR7</f>
        <v xml:space="preserve">  -  </v>
      </c>
      <c r="AT7" s="265">
        <f t="shared" ref="AT7:AT21" si="25">IF(F7="",0,IF(F7="wo",0,IF(E7="wo",2,IF(AH7=AG7,0,IF(AH7&gt;AG7,2,1)))))</f>
        <v>0</v>
      </c>
      <c r="AU7" s="265">
        <f t="shared" ref="AU7:AU21" si="26">IF(E7="",0,IF(E7="wo",0,IF(F7="wo",2,IF(AG7=AH7,0,IF(AG7&gt;AH7,2,1)))))</f>
        <v>0</v>
      </c>
      <c r="AV7" s="266" t="str">
        <f t="shared" ref="AV7:AV21" si="27">IF(F7="","",IF(F7="wo",0,IF(E7="wo",0,IF(F7=E7,"ERROR",IF(F7&gt;E7,E7,-1*F7)))))</f>
        <v>ERROR</v>
      </c>
      <c r="AW7" s="266" t="str">
        <f t="shared" ref="AW7:AW21" si="28">IF(H7="","",IF(H7="wo",0,IF(G7="wo",0,IF(H7=G7,"ERROR",IF(H7&gt;G7,G7,-1*H7)))))</f>
        <v/>
      </c>
      <c r="AX7" s="266" t="str">
        <f t="shared" ref="AX7:AX21" si="29">IF(J7="","",IF(J7="wo",0,IF(I7="wo",0,IF(J7=I7,"ERROR",IF(J7&gt;I7,I7,-1*J7)))))</f>
        <v/>
      </c>
      <c r="AY7" s="266" t="str">
        <f t="shared" ref="AY7:AY21" si="30">IF(L7="","",IF(L7="wo",0,IF(K7="wo",0,IF(L7=K7,"ERROR",IF(L7&gt;K7,K7,-1*L7)))))</f>
        <v/>
      </c>
      <c r="AZ7" s="266" t="str">
        <f t="shared" ref="AZ7:AZ21" si="31">IF(N7="","",IF(N7="wo",0,IF(M7="wo",0,IF(N7=M7,"ERROR",IF(N7&gt;M7,M7,-1*N7)))))</f>
        <v/>
      </c>
      <c r="BA7" s="266" t="str">
        <f t="shared" ref="BA7:BA21" si="32">IF(P7="","",IF(P7="wo",0,IF(O7="wo",0,IF(P7=O7,"ERROR",IF(P7&gt;O7,O7,-1*P7)))))</f>
        <v/>
      </c>
      <c r="BB7" s="266" t="str">
        <f t="shared" ref="BB7:BB21" si="33">IF(R7="","",IF(R7="wo",0,IF(Q7="wo",0,IF(R7=Q7,"ERROR",IF(R7&gt;Q7,Q7,-1*R7)))))</f>
        <v/>
      </c>
      <c r="BC7" s="267" t="str">
        <f t="shared" ref="BC7:BC21" si="34">CONCATENATE(AH7,"  -  ",AG7)</f>
        <v xml:space="preserve">  -  </v>
      </c>
      <c r="BD7" s="268" t="str">
        <f t="shared" ref="BD7:BD21" si="35">BC7</f>
        <v xml:space="preserve">  -  </v>
      </c>
      <c r="BE7" s="269">
        <f>SUMIF(C7:C21,1,AI7:AI21)+SUMIF(D7:D21,1,AJ7:AJ21)</f>
        <v>7</v>
      </c>
      <c r="BF7" s="269">
        <f ca="1">IF(BE7&lt;&gt;0,RANK(BE7,BE7:BE13),"")</f>
        <v>2</v>
      </c>
      <c r="BG7" s="270">
        <f>SUMIF(A7:A10,C7,B7:B10)</f>
        <v>3</v>
      </c>
      <c r="BH7" s="271">
        <f>SUMIF(A7:A10,D7,B7:B10)</f>
        <v>0</v>
      </c>
      <c r="BI7" s="237" t="s">
        <v>52</v>
      </c>
      <c r="BJ7" s="238">
        <f>1*BJ3+1</f>
        <v>1</v>
      </c>
      <c r="BK7" s="272">
        <v>1</v>
      </c>
      <c r="BL7" s="663" t="s">
        <v>109</v>
      </c>
      <c r="BM7" s="664"/>
      <c r="BN7" s="665"/>
      <c r="BO7" s="666"/>
      <c r="BP7" s="1172">
        <v>1</v>
      </c>
      <c r="BQ7" s="1173">
        <v>17</v>
      </c>
      <c r="BR7" s="1175" t="str">
        <f>IF(BQ7="","",VLOOKUP(BQ7,СписокКМ!$A$188:$C$236,3,FALSE))</f>
        <v>Москва</v>
      </c>
      <c r="BS7" s="1175" t="e">
        <f>IF(BP7="","",VLOOKUP(BP7,СписокКМ!BS:BX,2,FALSE))</f>
        <v>#N/A</v>
      </c>
      <c r="BT7" s="1175" t="str">
        <f>IF(BQ7="","",VLOOKUP(BQ7,СписокКМ!$A$188:$C$236,3,FALSE))</f>
        <v>Москва</v>
      </c>
      <c r="BU7" s="1175" t="e">
        <f>IF(BR7="","",VLOOKUP(BR7,СписокКМ!BU:BZ,2,FALSE))</f>
        <v>#N/A</v>
      </c>
      <c r="BV7" s="1177"/>
      <c r="BW7" s="1179"/>
      <c r="BX7" s="1179"/>
      <c r="BY7" s="1180"/>
      <c r="BZ7" s="276"/>
      <c r="CA7" s="277">
        <f>IF(AG21&lt;AH21,AI21,IF(AH21&lt;AG21,AI21," "))</f>
        <v>1</v>
      </c>
      <c r="CB7" s="278"/>
      <c r="CC7" s="279"/>
      <c r="CD7" s="277">
        <f>IF(AG15&lt;AH15,AI15,IF(AH15&lt;AG15,AI15," "))</f>
        <v>2</v>
      </c>
      <c r="CE7" s="280"/>
      <c r="CF7" s="279"/>
      <c r="CG7" s="277">
        <f>IF(AG12&lt;AH12,AI12,IF(AH12&lt;AG12,AI12," "))</f>
        <v>2</v>
      </c>
      <c r="CH7" s="280"/>
      <c r="CI7" s="279"/>
      <c r="CJ7" s="277">
        <f>IF(AG9&lt;AH9,AI9,IF(AH9&lt;AG9,AI9," "))</f>
        <v>2</v>
      </c>
      <c r="CK7" s="280"/>
      <c r="CL7" s="279"/>
      <c r="CM7" s="277" t="str">
        <f>IF(AG18&lt;AH18,AI18,IF(AH18&lt;AG18,AI18," "))</f>
        <v xml:space="preserve"> </v>
      </c>
      <c r="CN7" s="278"/>
      <c r="CO7" s="1171"/>
      <c r="CP7" s="1190">
        <f>BE7</f>
        <v>7</v>
      </c>
      <c r="CQ7" s="1183"/>
      <c r="CR7" s="1185">
        <v>2</v>
      </c>
      <c r="CT7" s="528" t="s">
        <v>109</v>
      </c>
      <c r="CU7" s="529">
        <f>BQ11</f>
        <v>14</v>
      </c>
      <c r="CV7" s="530" t="str">
        <f>IF(CU7="","",VLOOKUP(CU7,СписокКМ!$A$85:$H$132,3,FALSE))</f>
        <v>Архангельская область</v>
      </c>
      <c r="CW7" s="530">
        <f>BQ17</f>
        <v>0</v>
      </c>
      <c r="CX7" s="531" t="e">
        <f>IF(CW7="","",VLOOKUP(CW7,СписокКЖ!$A$85:$H$132,3,FALSE))</f>
        <v>#N/A</v>
      </c>
    </row>
    <row r="8" spans="1:102" ht="20.25" x14ac:dyDescent="0.2">
      <c r="A8" s="255">
        <v>2</v>
      </c>
      <c r="B8" s="281">
        <f>IF(R6="","",VLOOKUP(R6,'[59]Посев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>
        <v>3</v>
      </c>
      <c r="AH8" s="264">
        <v>0</v>
      </c>
      <c r="AI8" s="265">
        <f t="shared" si="14"/>
        <v>2</v>
      </c>
      <c r="AJ8" s="265">
        <f t="shared" si="15"/>
        <v>1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>3  -  0</v>
      </c>
      <c r="AS8" s="268" t="str">
        <f t="shared" si="24"/>
        <v>3  -  0</v>
      </c>
      <c r="AT8" s="265">
        <f t="shared" si="25"/>
        <v>1</v>
      </c>
      <c r="AU8" s="265">
        <f t="shared" si="26"/>
        <v>2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>0  -  3</v>
      </c>
      <c r="BD8" s="268" t="str">
        <f t="shared" si="35"/>
        <v>0  -  3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67" t="s">
        <v>110</v>
      </c>
      <c r="BM8" s="664" t="s">
        <v>367</v>
      </c>
      <c r="BN8" s="665" t="s">
        <v>297</v>
      </c>
      <c r="BO8" s="668">
        <v>1</v>
      </c>
      <c r="BP8" s="1172"/>
      <c r="BQ8" s="1174"/>
      <c r="BR8" s="1176" t="e">
        <f>IF(BO8="","",VLOOKUP(BO8,СписокКМ!BR:BW,2,FALSE))</f>
        <v>#N/A</v>
      </c>
      <c r="BS8" s="1176" t="str">
        <f>IF(BP8="","",VLOOKUP(BP8,СписокКМ!BS:BX,2,FALSE))</f>
        <v/>
      </c>
      <c r="BT8" s="1176" t="str">
        <f>IF(BQ8="","",VLOOKUP(BQ8,СписокКМ!BT:BY,2,FALSE))</f>
        <v/>
      </c>
      <c r="BU8" s="1176" t="e">
        <f>IF(BR8="","",VLOOKUP(BR8,СписокКМ!BU:BZ,2,FALSE))</f>
        <v>#N/A</v>
      </c>
      <c r="BV8" s="1178"/>
      <c r="BW8" s="1181"/>
      <c r="BX8" s="1181"/>
      <c r="BY8" s="1182"/>
      <c r="BZ8" s="1187" t="str">
        <f>IF(AI21&lt;AJ21,AR21,IF(AJ21&lt;AI21,AS21," "))</f>
        <v>1  -  3</v>
      </c>
      <c r="CA8" s="1188"/>
      <c r="CB8" s="1189"/>
      <c r="CC8" s="1187" t="str">
        <f>IF(AI15&lt;AJ15,AR15,IF(AJ15&lt;AI15,AS15," "))</f>
        <v>3  -  1</v>
      </c>
      <c r="CD8" s="1188"/>
      <c r="CE8" s="1189"/>
      <c r="CF8" s="1187" t="str">
        <f>IF(AI12&lt;AJ12,AR12,IF(AJ12&lt;AI12,AS12," "))</f>
        <v>3  -  0</v>
      </c>
      <c r="CG8" s="1188"/>
      <c r="CH8" s="1189"/>
      <c r="CI8" s="1187" t="str">
        <f>IF(AI9&lt;AJ9,AR9,IF(AJ9&lt;AI9,AS9," "))</f>
        <v>3  -  0</v>
      </c>
      <c r="CJ8" s="1188"/>
      <c r="CK8" s="1189"/>
      <c r="CL8" s="1187" t="str">
        <f>IF(AI18&lt;AJ18,AR18,IF(AJ18&lt;AI18,AS18," "))</f>
        <v xml:space="preserve"> </v>
      </c>
      <c r="CM8" s="1188"/>
      <c r="CN8" s="1189"/>
      <c r="CO8" s="1171"/>
      <c r="CP8" s="1191"/>
      <c r="CQ8" s="1184"/>
      <c r="CR8" s="1186"/>
      <c r="CT8" s="532" t="s">
        <v>110</v>
      </c>
      <c r="CU8" s="483">
        <f>BQ9</f>
        <v>15</v>
      </c>
      <c r="CV8" s="484" t="str">
        <f>IF(CU8="","",VLOOKUP(CU8,СписокКЖ!$A$85:$H$132,3,FALSE))</f>
        <v>Республика Башкортостан</v>
      </c>
      <c r="CW8" s="484">
        <f>BQ13</f>
        <v>18</v>
      </c>
      <c r="CX8" s="533" t="e">
        <f>IF(CW8="","",VLOOKUP(CW8,СписокКМ!$A$85:$H$134,3,FALSE))</f>
        <v>#N/A</v>
      </c>
    </row>
    <row r="9" spans="1:102" ht="21" thickBot="1" x14ac:dyDescent="0.25">
      <c r="A9" s="255">
        <v>3</v>
      </c>
      <c r="B9" s="281">
        <f>IF(R6="","",VLOOKUP(R6,'[59]Посев групп'!B:L,6,FALSE))</f>
        <v>3</v>
      </c>
      <c r="C9" s="257">
        <v>1</v>
      </c>
      <c r="D9" s="258">
        <v>5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>
        <v>3</v>
      </c>
      <c r="AH9" s="264">
        <v>0</v>
      </c>
      <c r="AI9" s="265">
        <f t="shared" si="14"/>
        <v>2</v>
      </c>
      <c r="AJ9" s="265">
        <f t="shared" si="15"/>
        <v>1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>3  -  0</v>
      </c>
      <c r="AS9" s="268" t="str">
        <f t="shared" si="24"/>
        <v>3  -  0</v>
      </c>
      <c r="AT9" s="265">
        <f t="shared" si="25"/>
        <v>1</v>
      </c>
      <c r="AU9" s="265">
        <f t="shared" si="26"/>
        <v>2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>0  -  3</v>
      </c>
      <c r="BD9" s="268" t="str">
        <f t="shared" si="35"/>
        <v>0  -  3</v>
      </c>
      <c r="BE9" s="269">
        <f ca="1">SUMIF(C7:C21,2,AI7:AI21)+SUMIF(D7:AF21,2,AJ7:AJ21)</f>
        <v>8</v>
      </c>
      <c r="BF9" s="269">
        <f ca="1">IF(BE9&lt;&gt;0,RANK(BE9,BE7:BE13),"")</f>
        <v>1</v>
      </c>
      <c r="BG9" s="270">
        <f>SUMIF(A7:A10,C9,B7:B10)</f>
        <v>12</v>
      </c>
      <c r="BH9" s="271">
        <f>SUMIF(A7:A10,D9,B7:B10)</f>
        <v>0</v>
      </c>
      <c r="BI9" s="237" t="str">
        <f>BI8</f>
        <v>Группа 1</v>
      </c>
      <c r="BJ9" s="238">
        <f>1+BJ8</f>
        <v>3</v>
      </c>
      <c r="BK9" s="272">
        <v>2</v>
      </c>
      <c r="BL9" s="667" t="s">
        <v>111</v>
      </c>
      <c r="BM9" s="664" t="s">
        <v>367</v>
      </c>
      <c r="BN9" s="665" t="s">
        <v>297</v>
      </c>
      <c r="BO9" s="668">
        <v>2</v>
      </c>
      <c r="BP9" s="1192">
        <v>2</v>
      </c>
      <c r="BQ9" s="1173">
        <v>15</v>
      </c>
      <c r="BR9" s="1175" t="str">
        <f>IF(BQ9="","",VLOOKUP(BQ9,СписокКМ!$A$188:$C$236,3,FALSE))</f>
        <v>Саратовская область 1</v>
      </c>
      <c r="BS9" s="1175" t="e">
        <f>IF(BP9="","",VLOOKUP(BP9,СписокКМ!BS:BX,2,FALSE))</f>
        <v>#N/A</v>
      </c>
      <c r="BT9" s="1175" t="str">
        <f>IF(BQ9="","",VLOOKUP(BQ9,СписокКМ!$A$188:$C$236,3,FALSE))</f>
        <v>Саратовская область 1</v>
      </c>
      <c r="BU9" s="1175" t="e">
        <f>IF(BR9="","",VLOOKUP(BR9,СписокКМ!BU:BZ,2,FALSE))</f>
        <v>#N/A</v>
      </c>
      <c r="BV9" s="1177"/>
      <c r="BW9" s="288"/>
      <c r="BX9" s="277">
        <f>IF(AG21&lt;AH21,AT21,IF(AH21&lt;AG21,AT21," "))</f>
        <v>2</v>
      </c>
      <c r="BY9" s="278"/>
      <c r="BZ9" s="1179"/>
      <c r="CA9" s="1179" t="str">
        <f>IF(AG11&lt;AH11,AI11,IF(AH11&lt;AG11,AI11," "))</f>
        <v xml:space="preserve"> </v>
      </c>
      <c r="CB9" s="1180"/>
      <c r="CC9" s="279"/>
      <c r="CD9" s="277">
        <f>IF(AG17&lt;AH17,AI17,IF(AH17&lt;AG17,AI17," "))</f>
        <v>2</v>
      </c>
      <c r="CE9" s="278"/>
      <c r="CF9" s="279"/>
      <c r="CG9" s="277">
        <f>IF(AG8&lt;AH8,AI8,IF(AH8&lt;AG8,AI8," "))</f>
        <v>2</v>
      </c>
      <c r="CH9" s="278"/>
      <c r="CI9" s="279"/>
      <c r="CJ9" s="277">
        <f>IF(AG14&lt;AH14,AI14,IF(AH14&lt;AG14,AI14," "))</f>
        <v>2</v>
      </c>
      <c r="CK9" s="278"/>
      <c r="CL9" s="289"/>
      <c r="CM9" s="290" t="str">
        <f>IF(AG11&lt;AH11,AI11,IF(AH11&lt;AG11,AI11," "))</f>
        <v xml:space="preserve"> </v>
      </c>
      <c r="CN9" s="280"/>
      <c r="CO9" s="1171"/>
      <c r="CP9" s="1190">
        <f t="shared" ref="CP9" ca="1" si="36">BE9</f>
        <v>8</v>
      </c>
      <c r="CQ9" s="1183"/>
      <c r="CR9" s="1185">
        <v>1</v>
      </c>
      <c r="CT9" s="534" t="s">
        <v>111</v>
      </c>
      <c r="CU9" s="535">
        <f>BQ7</f>
        <v>17</v>
      </c>
      <c r="CV9" s="536" t="e">
        <f>IF(CU9="","",VLOOKUP(CU9,СписокКЖ!$A$85:$H$132,3,FALSE))</f>
        <v>#N/A</v>
      </c>
      <c r="CW9" s="536">
        <f>BQ15</f>
        <v>16</v>
      </c>
      <c r="CX9" s="537" t="str">
        <f>IF(CW9="","",VLOOKUP(CW9,СписокКЖ!$A$85:$H$132,3,FALSE))</f>
        <v>Москва</v>
      </c>
    </row>
    <row r="10" spans="1:102" ht="20.25" x14ac:dyDescent="0.2">
      <c r="A10" s="255">
        <v>4</v>
      </c>
      <c r="B10" s="281">
        <f>IF(R6="","",VLOOKUP(R6,'[59]Посев групп'!B:L,8,FALSE))</f>
        <v>0</v>
      </c>
      <c r="C10" s="257">
        <v>3</v>
      </c>
      <c r="D10" s="258">
        <v>5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>
        <v>3</v>
      </c>
      <c r="AH10" s="264">
        <v>0</v>
      </c>
      <c r="AI10" s="265">
        <f t="shared" si="14"/>
        <v>2</v>
      </c>
      <c r="AJ10" s="265">
        <f t="shared" si="15"/>
        <v>1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>3  -  0</v>
      </c>
      <c r="AS10" s="268" t="str">
        <f t="shared" si="24"/>
        <v>3  -  0</v>
      </c>
      <c r="AT10" s="265">
        <f t="shared" si="25"/>
        <v>1</v>
      </c>
      <c r="AU10" s="265">
        <f t="shared" si="26"/>
        <v>2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>0  -  3</v>
      </c>
      <c r="BD10" s="268" t="str">
        <f t="shared" si="35"/>
        <v>0  -  3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69" t="s">
        <v>112</v>
      </c>
      <c r="BM10" s="669" t="s">
        <v>367</v>
      </c>
      <c r="BN10" s="670" t="s">
        <v>298</v>
      </c>
      <c r="BO10" s="671">
        <v>1</v>
      </c>
      <c r="BP10" s="1193"/>
      <c r="BQ10" s="1174"/>
      <c r="BR10" s="1176" t="e">
        <f>IF(BO10="","",VLOOKUP(BO10,СписокКМ!BR:BW,2,FALSE))</f>
        <v>#N/A</v>
      </c>
      <c r="BS10" s="1176" t="str">
        <f>IF(BP10="","",VLOOKUP(BP10,СписокКМ!BS:BX,2,FALSE))</f>
        <v/>
      </c>
      <c r="BT10" s="1176" t="str">
        <f>IF(BQ10="","",VLOOKUP(BQ10,СписокКМ!BT:BY,2,FALSE))</f>
        <v/>
      </c>
      <c r="BU10" s="1176" t="e">
        <f>IF(BR10="","",VLOOKUP(BR10,СписокКМ!BU:BZ,2,FALSE))</f>
        <v>#N/A</v>
      </c>
      <c r="BV10" s="1178"/>
      <c r="BW10" s="1187" t="str">
        <f>IF(AI21&gt;AJ21,BC21,IF(AJ21&gt;AI21,BD21," "))</f>
        <v>3  -  1</v>
      </c>
      <c r="BX10" s="1188"/>
      <c r="BY10" s="1189"/>
      <c r="BZ10" s="1181" t="str">
        <f>IF(AI11&lt;AJ11,AR11,IF(AJ11&lt;AI11,AS11," "))</f>
        <v xml:space="preserve"> </v>
      </c>
      <c r="CA10" s="1181"/>
      <c r="CB10" s="1182"/>
      <c r="CC10" s="1187" t="str">
        <f>IF(AI17&lt;AJ17,AR17,IF(AJ17&lt;AI17,AS17," "))</f>
        <v>3  -  0</v>
      </c>
      <c r="CD10" s="1188"/>
      <c r="CE10" s="1189"/>
      <c r="CF10" s="1187" t="str">
        <f>IF(AI8&lt;AJ8,AR8,IF(AJ8&lt;AI8,AS8," "))</f>
        <v>3  -  0</v>
      </c>
      <c r="CG10" s="1188"/>
      <c r="CH10" s="1189"/>
      <c r="CI10" s="1187" t="str">
        <f>IF(AI14&lt;AJ14,AR14,IF(AJ14&lt;AI14,AS14," "))</f>
        <v>3  -  1</v>
      </c>
      <c r="CJ10" s="1188"/>
      <c r="CK10" s="1189"/>
      <c r="CL10" s="1187" t="str">
        <f>IF(AI11&lt;AJ11,AR11,IF(AJ11&lt;AI11,AS11," "))</f>
        <v xml:space="preserve"> </v>
      </c>
      <c r="CM10" s="1188"/>
      <c r="CN10" s="1189"/>
      <c r="CO10" s="1171"/>
      <c r="CP10" s="1191"/>
      <c r="CQ10" s="1184"/>
      <c r="CR10" s="1186"/>
      <c r="CT10" s="528" t="s">
        <v>112</v>
      </c>
      <c r="CU10" s="538">
        <f>BQ11</f>
        <v>14</v>
      </c>
      <c r="CV10" s="539" t="str">
        <f>IF(CU10="","",VLOOKUP(CU10,СписокКЖ!$A$85:$H$132,3,FALSE))</f>
        <v>Санкт - Петербург</v>
      </c>
      <c r="CW10" s="539">
        <f>BQ15</f>
        <v>16</v>
      </c>
      <c r="CX10" s="540" t="str">
        <f>IF(CW10="","",VLOOKUP(CW10,СписокКЖ!$A$85:$H$132,3,FALSE))</f>
        <v>Москва</v>
      </c>
    </row>
    <row r="11" spans="1:102" ht="20.25" x14ac:dyDescent="0.2">
      <c r="A11" s="255">
        <v>5</v>
      </c>
      <c r="B11" s="291"/>
      <c r="C11" s="257">
        <v>2</v>
      </c>
      <c r="D11" s="258">
        <v>6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 ca="1">SUMIF(C7:C21,3,AI7:AI21)+SUMIF(D7:AF21,3,AJ7:AJ21)</f>
        <v>6</v>
      </c>
      <c r="BF11" s="269">
        <f ca="1">IF(BE11&lt;&gt;0,RANK(BE11,BE7:BE13),"")</f>
        <v>3</v>
      </c>
      <c r="BG11" s="270">
        <f>SUMIF(A7:A10,C11,B7:B10)</f>
        <v>4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69"/>
      <c r="BM11" s="669"/>
      <c r="BN11" s="670"/>
      <c r="BO11" s="671"/>
      <c r="BP11" s="1192">
        <v>3</v>
      </c>
      <c r="BQ11" s="1173">
        <v>14</v>
      </c>
      <c r="BR11" s="1175" t="str">
        <f>IF(BQ11="","",VLOOKUP(BQ11,СписокКМ!$A$188:$C$236,3,FALSE))</f>
        <v>Свердловская область</v>
      </c>
      <c r="BS11" s="1175" t="e">
        <f>IF(BP11="","",VLOOKUP(BP11,СписокКМ!BS:BX,2,FALSE))</f>
        <v>#N/A</v>
      </c>
      <c r="BT11" s="1175" t="str">
        <f>IF(BQ11="","",VLOOKUP(BQ11,СписокКМ!$A$188:$C$236,3,FALSE))</f>
        <v>Свердловская область</v>
      </c>
      <c r="BU11" s="1175" t="e">
        <f>IF(BR11="","",VLOOKUP(BR11,СписокКМ!BU:BZ,2,FALSE))</f>
        <v>#N/A</v>
      </c>
      <c r="BV11" s="1177"/>
      <c r="BW11" s="292"/>
      <c r="BX11" s="277">
        <f>IF(AG15&lt;AH15,AT15,IF(AH15&lt;AG15,AT15," "))</f>
        <v>1</v>
      </c>
      <c r="BY11" s="278"/>
      <c r="BZ11" s="279"/>
      <c r="CA11" s="277">
        <f>IF(AG17&lt;AH17,AT17,IF(AH17&lt;AG17,AT17," "))</f>
        <v>1</v>
      </c>
      <c r="CB11" s="278"/>
      <c r="CC11" s="1194"/>
      <c r="CD11" s="1194" t="str">
        <f>IF(AG11&lt;AH11,AI11,IF(AH11&lt;AG11,AI11," "))</f>
        <v xml:space="preserve"> </v>
      </c>
      <c r="CE11" s="1195"/>
      <c r="CF11" s="279"/>
      <c r="CG11" s="277">
        <f>IF(AG20&lt;AH20,AI20,IF(AH20&lt;AG20,AI20," "))</f>
        <v>2</v>
      </c>
      <c r="CH11" s="278"/>
      <c r="CI11" s="279"/>
      <c r="CJ11" s="277">
        <f>IF(AG10&lt;AH10,AI10,IF(AH10&lt;AG10,AI10," "))</f>
        <v>2</v>
      </c>
      <c r="CK11" s="278"/>
      <c r="CL11" s="289"/>
      <c r="CM11" s="290" t="str">
        <f>IF(AG7&lt;AH7,AI7,IF(AH7&lt;AG7,AI7," "))</f>
        <v xml:space="preserve"> </v>
      </c>
      <c r="CN11" s="280"/>
      <c r="CO11" s="1171"/>
      <c r="CP11" s="1190">
        <f t="shared" ref="CP11" ca="1" si="37">BE11</f>
        <v>6</v>
      </c>
      <c r="CQ11" s="1183"/>
      <c r="CR11" s="1185">
        <v>3</v>
      </c>
      <c r="CT11" s="532" t="s">
        <v>113</v>
      </c>
      <c r="CU11" s="527">
        <f>BQ9</f>
        <v>15</v>
      </c>
      <c r="CV11" s="526" t="str">
        <f>IF(CU11="","",VLOOKUP(CU11,СписокКЖ!$A$85:$H$132,3,FALSE))</f>
        <v>Республика Башкортостан</v>
      </c>
      <c r="CW11" s="526">
        <f>BQ17</f>
        <v>0</v>
      </c>
      <c r="CX11" s="541" t="e">
        <f>IF(CW11="","",VLOOKUP(CW11,СписокКЖ!$A$85:$H$132,3,FALSE))</f>
        <v>#N/A</v>
      </c>
    </row>
    <row r="12" spans="1:102" ht="21" thickBot="1" x14ac:dyDescent="0.25">
      <c r="A12" s="255">
        <v>6</v>
      </c>
      <c r="C12" s="257">
        <v>1</v>
      </c>
      <c r="D12" s="258">
        <v>4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>
        <v>3</v>
      </c>
      <c r="AH12" s="264">
        <v>0</v>
      </c>
      <c r="AI12" s="265">
        <f t="shared" si="14"/>
        <v>2</v>
      </c>
      <c r="AJ12" s="265">
        <f t="shared" si="15"/>
        <v>1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>3  -  0</v>
      </c>
      <c r="AS12" s="268" t="str">
        <f t="shared" si="24"/>
        <v>3  -  0</v>
      </c>
      <c r="AT12" s="265">
        <f t="shared" si="25"/>
        <v>1</v>
      </c>
      <c r="AU12" s="265">
        <f t="shared" si="26"/>
        <v>2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>0  -  3</v>
      </c>
      <c r="BD12" s="268" t="str">
        <f t="shared" si="35"/>
        <v>0  -  3</v>
      </c>
      <c r="BE12" s="282"/>
      <c r="BF12" s="282"/>
      <c r="BG12" s="270">
        <f>SUMIF(A7:A10,C12,B7:B10)</f>
        <v>12</v>
      </c>
      <c r="BH12" s="271">
        <f>SUMIF(A7:A10,D12,B7:B10)</f>
        <v>0</v>
      </c>
      <c r="BI12" s="237" t="str">
        <f>BI11</f>
        <v>Группа 1</v>
      </c>
      <c r="BJ12" s="238">
        <f>1+BJ11</f>
        <v>6</v>
      </c>
      <c r="BK12" s="272">
        <v>3</v>
      </c>
      <c r="BL12" s="669" t="s">
        <v>114</v>
      </c>
      <c r="BM12" s="669" t="s">
        <v>367</v>
      </c>
      <c r="BN12" s="670" t="s">
        <v>298</v>
      </c>
      <c r="BO12" s="671">
        <v>2</v>
      </c>
      <c r="BP12" s="1193"/>
      <c r="BQ12" s="1174"/>
      <c r="BR12" s="1176" t="e">
        <f>IF(BO12="","",VLOOKUP(BO12,СписокКМ!BR:BW,2,FALSE))</f>
        <v>#N/A</v>
      </c>
      <c r="BS12" s="1176" t="str">
        <f>IF(BP12="","",VLOOKUP(BP12,СписокКМ!BS:BX,2,FALSE))</f>
        <v/>
      </c>
      <c r="BT12" s="1176" t="str">
        <f>IF(BQ12="","",VLOOKUP(BQ12,СписокКМ!BT:BY,2,FALSE))</f>
        <v/>
      </c>
      <c r="BU12" s="1176" t="e">
        <f>IF(BR12="","",VLOOKUP(BR12,СписокКМ!BU:BZ,2,FALSE))</f>
        <v>#N/A</v>
      </c>
      <c r="BV12" s="1178"/>
      <c r="BW12" s="1187" t="str">
        <f>IF(AI15&gt;AJ15,BC15,IF(AJ15&gt;AI15,BD15," "))</f>
        <v>1  -  3</v>
      </c>
      <c r="BX12" s="1188"/>
      <c r="BY12" s="1189"/>
      <c r="BZ12" s="1187" t="str">
        <f>IF(AI17&gt;AJ17,BC17,IF(AJ17&gt;AI17,BD17," "))</f>
        <v>0  -  3</v>
      </c>
      <c r="CA12" s="1188"/>
      <c r="CB12" s="1189"/>
      <c r="CC12" s="1181" t="str">
        <f>IF(AI11&lt;AJ11,AR11,IF(AJ11&lt;AI11,AS11," "))</f>
        <v xml:space="preserve"> </v>
      </c>
      <c r="CD12" s="1181"/>
      <c r="CE12" s="1182"/>
      <c r="CF12" s="1187" t="str">
        <f>IF(AI20&lt;AJ20,AR20,IF(AJ20&lt;AI20,AS20," "))</f>
        <v>3  -  0</v>
      </c>
      <c r="CG12" s="1188"/>
      <c r="CH12" s="1189"/>
      <c r="CI12" s="1187" t="str">
        <f>IF(AI10&lt;AJ10,AR10,IF(AJ10&lt;AI10,AS10," "))</f>
        <v>3  -  0</v>
      </c>
      <c r="CJ12" s="1188"/>
      <c r="CK12" s="1189"/>
      <c r="CL12" s="1187" t="str">
        <f>IF(AI7&lt;AJ7,AR7,IF(AJ7&lt;AI7,AS7," "))</f>
        <v xml:space="preserve"> </v>
      </c>
      <c r="CM12" s="1188"/>
      <c r="CN12" s="1189"/>
      <c r="CO12" s="1171"/>
      <c r="CP12" s="1191"/>
      <c r="CQ12" s="1184"/>
      <c r="CR12" s="1186"/>
      <c r="CT12" s="534" t="s">
        <v>114</v>
      </c>
      <c r="CU12" s="535">
        <f>BQ7</f>
        <v>17</v>
      </c>
      <c r="CV12" s="536" t="e">
        <f>IF(CU12="","",VLOOKUP(CU12,СписокКЖ!$A$85:$H$132,3,FALSE))</f>
        <v>#N/A</v>
      </c>
      <c r="CW12" s="536">
        <f>BQ13</f>
        <v>18</v>
      </c>
      <c r="CX12" s="537" t="e">
        <f>IF(CW12="","",VLOOKUP(CW12,СписокКЖ!$A$85:$H$132,3,FALSE))</f>
        <v>#N/A</v>
      </c>
    </row>
    <row r="13" spans="1:102" ht="20.25" x14ac:dyDescent="0.2">
      <c r="A13" s="223">
        <v>1</v>
      </c>
      <c r="B13" s="224" t="str">
        <f>IF(R12="","",VLOOKUP(R12,'[59]Посев групп'!B:N,2,FALSE))</f>
        <v/>
      </c>
      <c r="C13" s="257">
        <v>4</v>
      </c>
      <c r="D13" s="258">
        <v>6</v>
      </c>
      <c r="E13" s="259">
        <v>1</v>
      </c>
      <c r="F13" s="260">
        <v>1</v>
      </c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>
        <f t="shared" si="0"/>
        <v>0</v>
      </c>
      <c r="T13" s="224">
        <f t="shared" si="1"/>
        <v>0</v>
      </c>
      <c r="U13" s="224">
        <f t="shared" si="2"/>
        <v>0</v>
      </c>
      <c r="V13" s="224">
        <f t="shared" si="3"/>
        <v>0</v>
      </c>
      <c r="W13" s="224">
        <f t="shared" si="4"/>
        <v>0</v>
      </c>
      <c r="X13" s="224">
        <f t="shared" si="5"/>
        <v>0</v>
      </c>
      <c r="Y13" s="224">
        <f t="shared" si="6"/>
        <v>0</v>
      </c>
      <c r="Z13" s="224">
        <f t="shared" si="7"/>
        <v>0</v>
      </c>
      <c r="AA13" s="224">
        <f t="shared" si="8"/>
        <v>0</v>
      </c>
      <c r="AB13" s="224">
        <f t="shared" si="9"/>
        <v>0</v>
      </c>
      <c r="AC13" s="224">
        <f t="shared" si="10"/>
        <v>0</v>
      </c>
      <c r="AD13" s="224">
        <f t="shared" si="11"/>
        <v>0</v>
      </c>
      <c r="AE13" s="224">
        <f t="shared" si="12"/>
        <v>0</v>
      </c>
      <c r="AF13" s="224">
        <f t="shared" si="13"/>
        <v>0</v>
      </c>
      <c r="AG13" s="264"/>
      <c r="AH13" s="264"/>
      <c r="AI13" s="224">
        <f t="shared" si="14"/>
        <v>0</v>
      </c>
      <c r="AJ13" s="224">
        <f t="shared" si="15"/>
        <v>0</v>
      </c>
      <c r="AK13" s="224" t="str">
        <f t="shared" si="16"/>
        <v>ERROR</v>
      </c>
      <c r="AL13" s="224" t="str">
        <f t="shared" si="17"/>
        <v/>
      </c>
      <c r="AM13" s="224" t="str">
        <f t="shared" si="18"/>
        <v/>
      </c>
      <c r="AN13" s="224" t="str">
        <f t="shared" si="19"/>
        <v/>
      </c>
      <c r="AO13" s="224" t="str">
        <f t="shared" si="20"/>
        <v/>
      </c>
      <c r="AP13" s="224" t="str">
        <f t="shared" si="21"/>
        <v/>
      </c>
      <c r="AQ13" s="224" t="str">
        <f t="shared" si="22"/>
        <v/>
      </c>
      <c r="AR13" s="224" t="str">
        <f t="shared" si="23"/>
        <v xml:space="preserve">  -  </v>
      </c>
      <c r="AS13" s="224" t="str">
        <f t="shared" si="24"/>
        <v xml:space="preserve">  -  </v>
      </c>
      <c r="AT13" s="224">
        <f t="shared" si="25"/>
        <v>0</v>
      </c>
      <c r="AU13" s="224">
        <f t="shared" si="26"/>
        <v>0</v>
      </c>
      <c r="AV13" s="224" t="str">
        <f t="shared" si="27"/>
        <v>ERROR</v>
      </c>
      <c r="AW13" s="224" t="str">
        <f t="shared" si="28"/>
        <v/>
      </c>
      <c r="AX13" s="224" t="str">
        <f t="shared" si="29"/>
        <v/>
      </c>
      <c r="AY13" s="224" t="str">
        <f t="shared" si="30"/>
        <v/>
      </c>
      <c r="AZ13" s="224" t="str">
        <f t="shared" si="31"/>
        <v/>
      </c>
      <c r="BA13" s="224" t="str">
        <f t="shared" si="32"/>
        <v/>
      </c>
      <c r="BB13" s="224" t="str">
        <f t="shared" si="33"/>
        <v/>
      </c>
      <c r="BC13" s="224" t="str">
        <f t="shared" si="34"/>
        <v xml:space="preserve">  -  </v>
      </c>
      <c r="BD13" s="224" t="str">
        <f t="shared" si="35"/>
        <v xml:space="preserve">  -  </v>
      </c>
      <c r="BE13" s="269">
        <f ca="1">SUMIF(C7:C21,4,AI7:AI21)+SUMIF(D7:AF21,4,AJ7:AJ21)</f>
        <v>5</v>
      </c>
      <c r="BF13" s="269">
        <f ca="1">IF(BE13&lt;&gt;0,RANK(BE13,BE13:BE19),"")</f>
        <v>1</v>
      </c>
      <c r="BG13" s="224">
        <f>SUMIF(A13:A16,C13,B13:B16)</f>
        <v>0</v>
      </c>
      <c r="BH13" s="224">
        <f>SUMIF(A13:A16,D13,B13:B16)</f>
        <v>0</v>
      </c>
      <c r="BI13" s="237" t="s">
        <v>52</v>
      </c>
      <c r="BJ13" s="238">
        <f>1*BJ9+1</f>
        <v>4</v>
      </c>
      <c r="BK13" s="248">
        <v>1</v>
      </c>
      <c r="BL13" s="663"/>
      <c r="BM13" s="664"/>
      <c r="BN13" s="665"/>
      <c r="BO13" s="666"/>
      <c r="BP13" s="1192">
        <v>4</v>
      </c>
      <c r="BQ13" s="1173">
        <v>18</v>
      </c>
      <c r="BR13" s="1175" t="str">
        <f>IF(BQ13="","",VLOOKUP(BQ13,СписокКМ!$A$188:$C$236,3,FALSE))</f>
        <v>Республика Бурятия</v>
      </c>
      <c r="BS13" s="1175" t="e">
        <f>IF(BP13="","",VLOOKUP(BP13,СписокКМ!BS:BX,2,FALSE))</f>
        <v>#N/A</v>
      </c>
      <c r="BT13" s="1175" t="str">
        <f>IF(BQ13="","",VLOOKUP(BQ13,СписокКМ!$A$188:$C$236,3,FALSE))</f>
        <v>Республика Бурятия</v>
      </c>
      <c r="BU13" s="1175" t="e">
        <f>IF(BR13="","",VLOOKUP(BR13,СписокКМ!BU:BZ,2,FALSE))</f>
        <v>#N/A</v>
      </c>
      <c r="BV13" s="1177"/>
      <c r="BW13" s="292"/>
      <c r="BX13" s="277">
        <f>IF(AG12&lt;AH12,AT12,IF(AH12&lt;AG12,AT12," "))</f>
        <v>1</v>
      </c>
      <c r="BY13" s="278"/>
      <c r="BZ13" s="279"/>
      <c r="CA13" s="277">
        <f>IF(AG8&lt;AH8,AT8,IF(AH8&lt;AG8,AT8," "))</f>
        <v>1</v>
      </c>
      <c r="CB13" s="278"/>
      <c r="CC13" s="279"/>
      <c r="CD13" s="277">
        <f>IF(AG20&lt;AH20,AT20,IF(AH20&lt;AG20,AT20," "))</f>
        <v>1</v>
      </c>
      <c r="CE13" s="278"/>
      <c r="CF13" s="1194"/>
      <c r="CG13" s="1194"/>
      <c r="CH13" s="1195"/>
      <c r="CI13" s="279"/>
      <c r="CJ13" s="277">
        <f>IF(AG16&lt;AH16,AI16,IF(AH16&lt;AG16,AI16," "))</f>
        <v>2</v>
      </c>
      <c r="CK13" s="278"/>
      <c r="CL13" s="289"/>
      <c r="CM13" s="290" t="str">
        <f>IF(AG13&lt;AH13,AI13,IF(AH13&lt;AG13,AI13," "))</f>
        <v xml:space="preserve"> </v>
      </c>
      <c r="CN13" s="280"/>
      <c r="CO13" s="1171"/>
      <c r="CP13" s="1190">
        <f t="shared" ref="CP13" ca="1" si="38">BE13</f>
        <v>5</v>
      </c>
      <c r="CQ13" s="1183"/>
      <c r="CR13" s="1185">
        <v>4</v>
      </c>
      <c r="CT13" s="528" t="s">
        <v>124</v>
      </c>
      <c r="CU13" s="529">
        <f>BQ13</f>
        <v>18</v>
      </c>
      <c r="CV13" s="530" t="e">
        <f>IF(CU13="","",VLOOKUP(CU13,СписокКЖ!$A$85:$H$132,3,FALSE))</f>
        <v>#N/A</v>
      </c>
      <c r="CW13" s="530">
        <f>BQ17</f>
        <v>0</v>
      </c>
      <c r="CX13" s="531" t="e">
        <f>IF(CW13="","",VLOOKUP(CW13,СписокКЖ!$A$85:$H$132,3,FALSE))</f>
        <v>#N/A</v>
      </c>
    </row>
    <row r="14" spans="1:102" ht="20.25" x14ac:dyDescent="0.2">
      <c r="A14" s="223">
        <v>2</v>
      </c>
      <c r="B14" s="224" t="str">
        <f>IF(R12="","",VLOOKUP(R12,'[59]Посев групп'!B:L,4,FALSE))</f>
        <v/>
      </c>
      <c r="C14" s="257">
        <v>2</v>
      </c>
      <c r="D14" s="258">
        <v>5</v>
      </c>
      <c r="E14" s="259">
        <v>1</v>
      </c>
      <c r="F14" s="260">
        <v>1</v>
      </c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>
        <f t="shared" si="0"/>
        <v>0</v>
      </c>
      <c r="T14" s="224">
        <f t="shared" si="1"/>
        <v>0</v>
      </c>
      <c r="U14" s="224">
        <f t="shared" si="2"/>
        <v>0</v>
      </c>
      <c r="V14" s="224">
        <f t="shared" si="3"/>
        <v>0</v>
      </c>
      <c r="W14" s="224">
        <f t="shared" si="4"/>
        <v>0</v>
      </c>
      <c r="X14" s="224">
        <f t="shared" si="5"/>
        <v>0</v>
      </c>
      <c r="Y14" s="224">
        <f t="shared" si="6"/>
        <v>0</v>
      </c>
      <c r="Z14" s="224">
        <f t="shared" si="7"/>
        <v>0</v>
      </c>
      <c r="AA14" s="224">
        <f t="shared" si="8"/>
        <v>0</v>
      </c>
      <c r="AB14" s="224">
        <f t="shared" si="9"/>
        <v>0</v>
      </c>
      <c r="AC14" s="224">
        <f t="shared" si="10"/>
        <v>0</v>
      </c>
      <c r="AD14" s="224">
        <f t="shared" si="11"/>
        <v>0</v>
      </c>
      <c r="AE14" s="224">
        <f t="shared" si="12"/>
        <v>0</v>
      </c>
      <c r="AF14" s="224">
        <f t="shared" si="13"/>
        <v>0</v>
      </c>
      <c r="AG14" s="264">
        <v>3</v>
      </c>
      <c r="AH14" s="264">
        <v>1</v>
      </c>
      <c r="AI14" s="224">
        <f t="shared" si="14"/>
        <v>2</v>
      </c>
      <c r="AJ14" s="224">
        <f t="shared" si="15"/>
        <v>1</v>
      </c>
      <c r="AK14" s="224" t="str">
        <f t="shared" si="16"/>
        <v>ERROR</v>
      </c>
      <c r="AL14" s="224" t="str">
        <f t="shared" si="17"/>
        <v/>
      </c>
      <c r="AM14" s="224" t="str">
        <f t="shared" si="18"/>
        <v/>
      </c>
      <c r="AN14" s="224" t="str">
        <f t="shared" si="19"/>
        <v/>
      </c>
      <c r="AO14" s="224" t="str">
        <f t="shared" si="20"/>
        <v/>
      </c>
      <c r="AP14" s="224" t="str">
        <f t="shared" si="21"/>
        <v/>
      </c>
      <c r="AQ14" s="224" t="str">
        <f t="shared" si="22"/>
        <v/>
      </c>
      <c r="AR14" s="224" t="str">
        <f t="shared" si="23"/>
        <v>3  -  1</v>
      </c>
      <c r="AS14" s="224" t="str">
        <f t="shared" si="24"/>
        <v>3  -  1</v>
      </c>
      <c r="AT14" s="224">
        <f t="shared" si="25"/>
        <v>1</v>
      </c>
      <c r="AU14" s="224">
        <f t="shared" si="26"/>
        <v>2</v>
      </c>
      <c r="AV14" s="224" t="str">
        <f t="shared" si="27"/>
        <v>ERROR</v>
      </c>
      <c r="AW14" s="224" t="str">
        <f t="shared" si="28"/>
        <v/>
      </c>
      <c r="AX14" s="224" t="str">
        <f t="shared" si="29"/>
        <v/>
      </c>
      <c r="AY14" s="224" t="str">
        <f t="shared" si="30"/>
        <v/>
      </c>
      <c r="AZ14" s="224" t="str">
        <f t="shared" si="31"/>
        <v/>
      </c>
      <c r="BA14" s="224" t="str">
        <f t="shared" si="32"/>
        <v/>
      </c>
      <c r="BB14" s="224" t="str">
        <f t="shared" si="33"/>
        <v/>
      </c>
      <c r="BC14" s="224" t="str">
        <f t="shared" si="34"/>
        <v>1  -  3</v>
      </c>
      <c r="BD14" s="224" t="str">
        <f t="shared" si="35"/>
        <v>1  -  3</v>
      </c>
      <c r="BE14" s="282"/>
      <c r="BF14" s="282"/>
      <c r="BG14" s="224">
        <f>SUMIF(A13:A16,C14,B13:B16)</f>
        <v>0</v>
      </c>
      <c r="BH14" s="224">
        <f>SUMIF(A13:A16,D14,B13:B16)</f>
        <v>0</v>
      </c>
      <c r="BI14" s="237" t="str">
        <f>BI13</f>
        <v>Группа 1</v>
      </c>
      <c r="BJ14" s="238">
        <f>1+BJ13</f>
        <v>5</v>
      </c>
      <c r="BK14" s="248">
        <v>1</v>
      </c>
      <c r="BL14" s="667" t="s">
        <v>125</v>
      </c>
      <c r="BM14" s="664" t="s">
        <v>367</v>
      </c>
      <c r="BN14" s="665" t="s">
        <v>299</v>
      </c>
      <c r="BO14" s="668">
        <v>1</v>
      </c>
      <c r="BP14" s="1193"/>
      <c r="BQ14" s="1174"/>
      <c r="BR14" s="1176" t="e">
        <f>IF(BO14="","",VLOOKUP(BO14,СписокКМ!BR:BW,2,FALSE))</f>
        <v>#N/A</v>
      </c>
      <c r="BS14" s="1176" t="str">
        <f>IF(BP14="","",VLOOKUP(BP14,СписокКМ!BS:BX,2,FALSE))</f>
        <v/>
      </c>
      <c r="BT14" s="1176" t="str">
        <f>IF(BQ14="","",VLOOKUP(BQ14,СписокКМ!BT:BY,2,FALSE))</f>
        <v/>
      </c>
      <c r="BU14" s="1176" t="e">
        <f>IF(BR14="","",VLOOKUP(BR14,СписокКМ!BU:BZ,2,FALSE))</f>
        <v>#N/A</v>
      </c>
      <c r="BV14" s="1178"/>
      <c r="BW14" s="1187" t="str">
        <f>IF(AI12&gt;AJ12,BC12,IF(AJ12&gt;AI12,BD12," "))</f>
        <v>0  -  3</v>
      </c>
      <c r="BX14" s="1188"/>
      <c r="BY14" s="1189"/>
      <c r="BZ14" s="1187" t="str">
        <f>IF(AI8&gt;AJ8,BC8,IF(AJ8&gt;AI8,BD8," "))</f>
        <v>0  -  3</v>
      </c>
      <c r="CA14" s="1188"/>
      <c r="CB14" s="1189"/>
      <c r="CC14" s="1187" t="str">
        <f>IF(AI20&gt;AJ20,BC20,IF(AJ20&gt;AI20,BD20," "))</f>
        <v>0  -  3</v>
      </c>
      <c r="CD14" s="1188"/>
      <c r="CE14" s="1189"/>
      <c r="CF14" s="1181"/>
      <c r="CG14" s="1181"/>
      <c r="CH14" s="1182"/>
      <c r="CI14" s="1187" t="str">
        <f>IF(AI16&lt;AJ16,AR16,IF(AJ16&lt;AI16,AS16," "))</f>
        <v>3  -  1</v>
      </c>
      <c r="CJ14" s="1188"/>
      <c r="CK14" s="1189"/>
      <c r="CL14" s="1187" t="str">
        <f>IF(AI13&lt;AJ13,AR13,IF(AJ13&lt;AI13,AS13," "))</f>
        <v xml:space="preserve"> </v>
      </c>
      <c r="CM14" s="1188"/>
      <c r="CN14" s="1189"/>
      <c r="CO14" s="1171"/>
      <c r="CP14" s="1191"/>
      <c r="CQ14" s="1184"/>
      <c r="CR14" s="1186"/>
      <c r="CT14" s="532" t="s">
        <v>125</v>
      </c>
      <c r="CU14" s="483">
        <f>BQ9</f>
        <v>15</v>
      </c>
      <c r="CV14" s="484" t="str">
        <f>IF(CU14="","",VLOOKUP(CU14,СписокКЖ!$A$85:$H$132,3,FALSE))</f>
        <v>Республика Башкортостан</v>
      </c>
      <c r="CW14" s="484">
        <f>BQ15</f>
        <v>16</v>
      </c>
      <c r="CX14" s="533" t="str">
        <f>IF(CW14="","",VLOOKUP(CW14,СписокКЖ!$A$85:$H$132,3,FALSE))</f>
        <v>Москва</v>
      </c>
    </row>
    <row r="15" spans="1:102" ht="21" thickBot="1" x14ac:dyDescent="0.25">
      <c r="A15" s="223">
        <v>3</v>
      </c>
      <c r="B15" s="224" t="str">
        <f>IF(R12="","",VLOOKUP(R12,'[59]Посев групп'!B:L,6,FALSE))</f>
        <v/>
      </c>
      <c r="C15" s="257">
        <v>1</v>
      </c>
      <c r="D15" s="258">
        <v>3</v>
      </c>
      <c r="E15" s="259">
        <v>1</v>
      </c>
      <c r="F15" s="260">
        <v>1</v>
      </c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>
        <f t="shared" si="0"/>
        <v>0</v>
      </c>
      <c r="T15" s="224">
        <f t="shared" si="1"/>
        <v>0</v>
      </c>
      <c r="U15" s="224">
        <f t="shared" si="2"/>
        <v>0</v>
      </c>
      <c r="V15" s="224">
        <f t="shared" si="3"/>
        <v>0</v>
      </c>
      <c r="W15" s="224">
        <f t="shared" si="4"/>
        <v>0</v>
      </c>
      <c r="X15" s="224">
        <f t="shared" si="5"/>
        <v>0</v>
      </c>
      <c r="Y15" s="224">
        <f t="shared" si="6"/>
        <v>0</v>
      </c>
      <c r="Z15" s="224">
        <f t="shared" si="7"/>
        <v>0</v>
      </c>
      <c r="AA15" s="224">
        <f t="shared" si="8"/>
        <v>0</v>
      </c>
      <c r="AB15" s="224">
        <f t="shared" si="9"/>
        <v>0</v>
      </c>
      <c r="AC15" s="224">
        <f t="shared" si="10"/>
        <v>0</v>
      </c>
      <c r="AD15" s="224">
        <f t="shared" si="11"/>
        <v>0</v>
      </c>
      <c r="AE15" s="224">
        <f t="shared" si="12"/>
        <v>0</v>
      </c>
      <c r="AF15" s="224">
        <f t="shared" si="13"/>
        <v>0</v>
      </c>
      <c r="AG15" s="824">
        <v>3</v>
      </c>
      <c r="AH15" s="264">
        <v>1</v>
      </c>
      <c r="AI15" s="224">
        <f t="shared" si="14"/>
        <v>2</v>
      </c>
      <c r="AJ15" s="224">
        <f t="shared" si="15"/>
        <v>1</v>
      </c>
      <c r="AK15" s="224" t="str">
        <f t="shared" si="16"/>
        <v>ERROR</v>
      </c>
      <c r="AL15" s="224" t="str">
        <f t="shared" si="17"/>
        <v/>
      </c>
      <c r="AM15" s="224" t="str">
        <f t="shared" si="18"/>
        <v/>
      </c>
      <c r="AN15" s="224" t="str">
        <f t="shared" si="19"/>
        <v/>
      </c>
      <c r="AO15" s="224" t="str">
        <f>IF(M15="","",IF(M15="wo",0,IF(N15="wo",0,IF(M15=N15,"ERROR",IF(M15&gt;N15,N15,-1*M15)))))</f>
        <v/>
      </c>
      <c r="AP15" s="224" t="str">
        <f t="shared" si="21"/>
        <v/>
      </c>
      <c r="AQ15" s="224" t="str">
        <f t="shared" si="22"/>
        <v/>
      </c>
      <c r="AR15" s="224" t="str">
        <f t="shared" si="23"/>
        <v>3  -  1</v>
      </c>
      <c r="AS15" s="224" t="str">
        <f t="shared" si="24"/>
        <v>3  -  1</v>
      </c>
      <c r="AT15" s="224">
        <f t="shared" si="25"/>
        <v>1</v>
      </c>
      <c r="AU15" s="224">
        <f t="shared" si="26"/>
        <v>2</v>
      </c>
      <c r="AV15" s="224" t="str">
        <f t="shared" si="27"/>
        <v>ERROR</v>
      </c>
      <c r="AW15" s="224" t="str">
        <f t="shared" si="28"/>
        <v/>
      </c>
      <c r="AX15" s="224" t="str">
        <f t="shared" si="29"/>
        <v/>
      </c>
      <c r="AY15" s="224" t="str">
        <f t="shared" si="30"/>
        <v/>
      </c>
      <c r="AZ15" s="224" t="str">
        <f t="shared" si="31"/>
        <v/>
      </c>
      <c r="BA15" s="224" t="str">
        <f t="shared" si="32"/>
        <v/>
      </c>
      <c r="BB15" s="224" t="str">
        <f t="shared" si="33"/>
        <v/>
      </c>
      <c r="BC15" s="224" t="str">
        <f t="shared" si="34"/>
        <v>1  -  3</v>
      </c>
      <c r="BD15" s="224" t="str">
        <f t="shared" si="35"/>
        <v>1  -  3</v>
      </c>
      <c r="BE15" s="282">
        <f>SUMIF(C7:C21,5,AI7:AI21)+SUMIF(D7:D21,5,AJ7:AJ21)</f>
        <v>4</v>
      </c>
      <c r="BF15" s="282">
        <f ca="1">IF(BE15&lt;&gt;0,RANK(BE15,BE13:BE19),"")</f>
        <v>2</v>
      </c>
      <c r="BG15" s="224">
        <f>SUMIF(A13:A16,C15,B13:B16)</f>
        <v>0</v>
      </c>
      <c r="BH15" s="224">
        <f>SUMIF(A13:A16,D15,B13:B16)</f>
        <v>0</v>
      </c>
      <c r="BI15" s="237" t="str">
        <f>BI14</f>
        <v>Группа 1</v>
      </c>
      <c r="BJ15" s="238">
        <f>1+BJ14</f>
        <v>6</v>
      </c>
      <c r="BK15" s="248">
        <v>2</v>
      </c>
      <c r="BL15" s="667" t="s">
        <v>126</v>
      </c>
      <c r="BM15" s="664" t="s">
        <v>367</v>
      </c>
      <c r="BN15" s="665" t="s">
        <v>299</v>
      </c>
      <c r="BO15" s="668">
        <v>2</v>
      </c>
      <c r="BP15" s="1192">
        <v>5</v>
      </c>
      <c r="BQ15" s="1173">
        <v>16</v>
      </c>
      <c r="BR15" s="1175" t="str">
        <f>IF(BQ15="","",VLOOKUP(BQ15,СписокКМ!$A$188:$C$236,3,FALSE))</f>
        <v>Саратовская область 2</v>
      </c>
      <c r="BS15" s="1175" t="e">
        <f>IF(BP15="","",VLOOKUP(BP15,СписокКМ!BS:BX,2,FALSE))</f>
        <v>#N/A</v>
      </c>
      <c r="BT15" s="1175" t="str">
        <f>IF(BQ15="","",VLOOKUP(BQ15,СписокКМ!$A$188:$C$236,3,FALSE))</f>
        <v>Саратовская область 2</v>
      </c>
      <c r="BU15" s="1175" t="e">
        <f>IF(BR15="","",VLOOKUP(BR15,СписокКМ!BU:BZ,2,FALSE))</f>
        <v>#N/A</v>
      </c>
      <c r="BV15" s="1177"/>
      <c r="BW15" s="292"/>
      <c r="BX15" s="277">
        <f>IF(AG9&lt;AH9,AT9,IF(AH9&lt;AG9,AT9," "))</f>
        <v>1</v>
      </c>
      <c r="BY15" s="278"/>
      <c r="BZ15" s="279"/>
      <c r="CA15" s="277">
        <f>IF(AG14&lt;AH14,AT14,IF(AH14&lt;AG14,AT14," "))</f>
        <v>1</v>
      </c>
      <c r="CB15" s="278"/>
      <c r="CC15" s="279"/>
      <c r="CD15" s="277">
        <f>IF(AG10&lt;AH10,AT10,IF(AH10&lt;AG10,AT10," "))</f>
        <v>1</v>
      </c>
      <c r="CE15" s="278"/>
      <c r="CF15" s="279"/>
      <c r="CG15" s="277">
        <f>IF(AG16&lt;AH16,AT16,IF(AH16&lt;AG16,AT16," "))</f>
        <v>1</v>
      </c>
      <c r="CH15" s="278"/>
      <c r="CI15" s="1194"/>
      <c r="CJ15" s="1194"/>
      <c r="CK15" s="1195"/>
      <c r="CL15" s="289"/>
      <c r="CM15" s="290" t="str">
        <f>IF(AG19&lt;AH19,AI19,IF(AH19&lt;AG19,AI19," "))</f>
        <v xml:space="preserve"> </v>
      </c>
      <c r="CN15" s="280"/>
      <c r="CO15" s="439"/>
      <c r="CP15" s="1190">
        <f t="shared" ref="CP15" si="39">BE15</f>
        <v>4</v>
      </c>
      <c r="CQ15" s="1183"/>
      <c r="CR15" s="1185">
        <v>5</v>
      </c>
      <c r="CT15" s="534" t="s">
        <v>126</v>
      </c>
      <c r="CU15" s="535">
        <f>BQ7</f>
        <v>17</v>
      </c>
      <c r="CV15" s="536" t="e">
        <f>IF(CU15="","",VLOOKUP(CU15,СписокКЖ!$A$85:$H$132,3,FALSE))</f>
        <v>#N/A</v>
      </c>
      <c r="CW15" s="536">
        <f>BQ11</f>
        <v>14</v>
      </c>
      <c r="CX15" s="537" t="str">
        <f>IF(CW15="","",VLOOKUP(CW15,СписокКЖ!$A$85:$H$132,3,FALSE))</f>
        <v>Санкт - Петербург</v>
      </c>
    </row>
    <row r="16" spans="1:102" ht="20.25" x14ac:dyDescent="0.2">
      <c r="A16" s="223">
        <v>4</v>
      </c>
      <c r="B16" s="224" t="str">
        <f>IF(R12="","",VLOOKUP(R12,'[59]Посев групп'!B:L,8,FALSE))</f>
        <v/>
      </c>
      <c r="C16" s="257">
        <v>4</v>
      </c>
      <c r="D16" s="258">
        <v>5</v>
      </c>
      <c r="E16" s="259">
        <v>1</v>
      </c>
      <c r="F16" s="260">
        <v>1</v>
      </c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>
        <f t="shared" si="0"/>
        <v>0</v>
      </c>
      <c r="T16" s="224">
        <f t="shared" si="1"/>
        <v>0</v>
      </c>
      <c r="U16" s="224">
        <f t="shared" si="2"/>
        <v>0</v>
      </c>
      <c r="V16" s="224">
        <f t="shared" si="3"/>
        <v>0</v>
      </c>
      <c r="W16" s="224">
        <f t="shared" si="4"/>
        <v>0</v>
      </c>
      <c r="X16" s="224">
        <f t="shared" si="5"/>
        <v>0</v>
      </c>
      <c r="Y16" s="224">
        <f t="shared" si="6"/>
        <v>0</v>
      </c>
      <c r="Z16" s="224">
        <f t="shared" si="7"/>
        <v>0</v>
      </c>
      <c r="AA16" s="224">
        <f t="shared" si="8"/>
        <v>0</v>
      </c>
      <c r="AB16" s="224">
        <f t="shared" si="9"/>
        <v>0</v>
      </c>
      <c r="AC16" s="224">
        <f t="shared" si="10"/>
        <v>0</v>
      </c>
      <c r="AD16" s="224">
        <f t="shared" si="11"/>
        <v>0</v>
      </c>
      <c r="AE16" s="224">
        <f t="shared" si="12"/>
        <v>0</v>
      </c>
      <c r="AF16" s="224">
        <f t="shared" si="13"/>
        <v>0</v>
      </c>
      <c r="AG16" s="264">
        <v>3</v>
      </c>
      <c r="AH16" s="264">
        <v>1</v>
      </c>
      <c r="AI16" s="224">
        <f t="shared" si="14"/>
        <v>2</v>
      </c>
      <c r="AJ16" s="224">
        <f t="shared" si="15"/>
        <v>1</v>
      </c>
      <c r="AK16" s="224" t="str">
        <f t="shared" si="16"/>
        <v>ERROR</v>
      </c>
      <c r="AL16" s="224" t="str">
        <f t="shared" si="17"/>
        <v/>
      </c>
      <c r="AM16" s="224" t="str">
        <f t="shared" si="18"/>
        <v/>
      </c>
      <c r="AN16" s="224" t="str">
        <f t="shared" si="19"/>
        <v/>
      </c>
      <c r="AO16" s="224" t="str">
        <f t="shared" si="20"/>
        <v/>
      </c>
      <c r="AP16" s="224" t="str">
        <f t="shared" si="21"/>
        <v/>
      </c>
      <c r="AQ16" s="224" t="str">
        <f t="shared" si="22"/>
        <v/>
      </c>
      <c r="AR16" s="224" t="str">
        <f t="shared" si="23"/>
        <v>3  -  1</v>
      </c>
      <c r="AS16" s="224" t="str">
        <f t="shared" si="24"/>
        <v>3  -  1</v>
      </c>
      <c r="AT16" s="224">
        <f t="shared" si="25"/>
        <v>1</v>
      </c>
      <c r="AU16" s="224">
        <f t="shared" si="26"/>
        <v>2</v>
      </c>
      <c r="AV16" s="224" t="str">
        <f t="shared" si="27"/>
        <v>ERROR</v>
      </c>
      <c r="AW16" s="224" t="str">
        <f t="shared" si="28"/>
        <v/>
      </c>
      <c r="AX16" s="224" t="str">
        <f t="shared" si="29"/>
        <v/>
      </c>
      <c r="AY16" s="224" t="str">
        <f t="shared" si="30"/>
        <v/>
      </c>
      <c r="AZ16" s="224" t="str">
        <f t="shared" si="31"/>
        <v/>
      </c>
      <c r="BA16" s="224" t="str">
        <f t="shared" si="32"/>
        <v/>
      </c>
      <c r="BB16" s="224" t="str">
        <f t="shared" si="33"/>
        <v/>
      </c>
      <c r="BC16" s="224" t="str">
        <f t="shared" si="34"/>
        <v>1  -  3</v>
      </c>
      <c r="BD16" s="224" t="str">
        <f t="shared" si="35"/>
        <v>1  -  3</v>
      </c>
      <c r="BE16" s="282"/>
      <c r="BF16" s="282"/>
      <c r="BG16" s="224">
        <f>SUMIF(A13:A16,C16,B13:B16)</f>
        <v>0</v>
      </c>
      <c r="BH16" s="224">
        <f>SUMIF(A13:A16,D16,B13:B16)</f>
        <v>0</v>
      </c>
      <c r="BI16" s="237" t="str">
        <f>BI15</f>
        <v>Группа 1</v>
      </c>
      <c r="BJ16" s="238">
        <f>1+BJ15</f>
        <v>7</v>
      </c>
      <c r="BK16" s="248">
        <v>2</v>
      </c>
      <c r="BL16" s="669" t="s">
        <v>127</v>
      </c>
      <c r="BM16" s="669" t="s">
        <v>368</v>
      </c>
      <c r="BN16" s="670" t="s">
        <v>297</v>
      </c>
      <c r="BO16" s="671">
        <v>1</v>
      </c>
      <c r="BP16" s="1193"/>
      <c r="BQ16" s="1174"/>
      <c r="BR16" s="1176" t="e">
        <f>IF(BO16="","",VLOOKUP(BO16,СписокКМ!BR:BW,2,FALSE))</f>
        <v>#N/A</v>
      </c>
      <c r="BS16" s="1176" t="str">
        <f>IF(BP16="","",VLOOKUP(BP16,СписокКМ!BS:BX,2,FALSE))</f>
        <v/>
      </c>
      <c r="BT16" s="1176" t="str">
        <f>IF(BQ16="","",VLOOKUP(BQ16,СписокКМ!BT:BY,2,FALSE))</f>
        <v/>
      </c>
      <c r="BU16" s="1176" t="e">
        <f>IF(BR16="","",VLOOKUP(BR16,СписокКМ!BU:BZ,2,FALSE))</f>
        <v>#N/A</v>
      </c>
      <c r="BV16" s="1178"/>
      <c r="BW16" s="1187" t="str">
        <f>IF(AI9&gt;AJ9,BC9,IF(AJ9&gt;AI9,BD9," "))</f>
        <v>0  -  3</v>
      </c>
      <c r="BX16" s="1188"/>
      <c r="BY16" s="1189"/>
      <c r="BZ16" s="1187" t="str">
        <f>IF(AI14&gt;AJ14,BC14,IF(AJ14&gt;AI14,BD14," "))</f>
        <v>1  -  3</v>
      </c>
      <c r="CA16" s="1188"/>
      <c r="CB16" s="1189"/>
      <c r="CC16" s="1187" t="str">
        <f>IF(AI10&gt;AJ10,BC10,IF(AJ10&gt;AI10,BD10," "))</f>
        <v>0  -  3</v>
      </c>
      <c r="CD16" s="1188"/>
      <c r="CE16" s="1189"/>
      <c r="CF16" s="1187" t="str">
        <f>IF(AI16&gt;AJ16,BC16,IF(AJ16&gt;AI16,BD16," "))</f>
        <v>1  -  3</v>
      </c>
      <c r="CG16" s="1188"/>
      <c r="CH16" s="1189"/>
      <c r="CI16" s="1181"/>
      <c r="CJ16" s="1181"/>
      <c r="CK16" s="1182"/>
      <c r="CL16" s="1187" t="str">
        <f>IF(AI19&lt;AJ19,AR19,IF(AJ19&lt;AI19,AS19," "))</f>
        <v xml:space="preserve"> </v>
      </c>
      <c r="CM16" s="1188"/>
      <c r="CN16" s="1189"/>
      <c r="CO16" s="439"/>
      <c r="CP16" s="1191"/>
      <c r="CQ16" s="1184"/>
      <c r="CR16" s="1186"/>
      <c r="CT16" s="528" t="s">
        <v>127</v>
      </c>
      <c r="CU16" s="538">
        <f>BQ13</f>
        <v>18</v>
      </c>
      <c r="CV16" s="539" t="e">
        <f>IF(CU16="","",VLOOKUP(CU16,СписокКЖ!$A$85:$H$132,3,FALSE))</f>
        <v>#N/A</v>
      </c>
      <c r="CW16" s="539">
        <f>BQ15</f>
        <v>16</v>
      </c>
      <c r="CX16" s="540" t="str">
        <f>IF(CW16="","",VLOOKUP(CW16,СписокКЖ!$A$85:$H$132,3,FALSE))</f>
        <v>Москва</v>
      </c>
    </row>
    <row r="17" spans="1:105" ht="20.25" x14ac:dyDescent="0.2">
      <c r="A17" s="223">
        <v>5</v>
      </c>
      <c r="C17" s="257">
        <v>2</v>
      </c>
      <c r="D17" s="258">
        <v>3</v>
      </c>
      <c r="E17" s="259">
        <v>1</v>
      </c>
      <c r="F17" s="260">
        <v>1</v>
      </c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>
        <f t="shared" si="0"/>
        <v>0</v>
      </c>
      <c r="T17" s="224">
        <f t="shared" si="1"/>
        <v>0</v>
      </c>
      <c r="U17" s="224">
        <f t="shared" si="2"/>
        <v>0</v>
      </c>
      <c r="V17" s="224">
        <f t="shared" si="3"/>
        <v>0</v>
      </c>
      <c r="W17" s="224">
        <f t="shared" si="4"/>
        <v>0</v>
      </c>
      <c r="X17" s="224">
        <f t="shared" si="5"/>
        <v>0</v>
      </c>
      <c r="Y17" s="224">
        <f t="shared" si="6"/>
        <v>0</v>
      </c>
      <c r="Z17" s="224">
        <f t="shared" si="7"/>
        <v>0</v>
      </c>
      <c r="AA17" s="224">
        <f t="shared" si="8"/>
        <v>0</v>
      </c>
      <c r="AB17" s="224">
        <f t="shared" si="9"/>
        <v>0</v>
      </c>
      <c r="AC17" s="224">
        <f t="shared" si="10"/>
        <v>0</v>
      </c>
      <c r="AD17" s="224">
        <f t="shared" si="11"/>
        <v>0</v>
      </c>
      <c r="AE17" s="224">
        <f t="shared" si="12"/>
        <v>0</v>
      </c>
      <c r="AF17" s="224">
        <f t="shared" si="13"/>
        <v>0</v>
      </c>
      <c r="AG17" s="814" t="s">
        <v>149</v>
      </c>
      <c r="AH17" s="264">
        <v>0</v>
      </c>
      <c r="AI17" s="224">
        <f t="shared" si="14"/>
        <v>2</v>
      </c>
      <c r="AJ17" s="224">
        <f t="shared" si="15"/>
        <v>1</v>
      </c>
      <c r="AK17" s="224" t="str">
        <f t="shared" si="16"/>
        <v>ERROR</v>
      </c>
      <c r="AL17" s="224" t="str">
        <f t="shared" si="17"/>
        <v/>
      </c>
      <c r="AM17" s="224" t="str">
        <f t="shared" si="18"/>
        <v/>
      </c>
      <c r="AN17" s="224" t="str">
        <f t="shared" si="19"/>
        <v/>
      </c>
      <c r="AO17" s="224" t="str">
        <f t="shared" si="20"/>
        <v/>
      </c>
      <c r="AP17" s="224" t="str">
        <f t="shared" si="21"/>
        <v/>
      </c>
      <c r="AQ17" s="224" t="str">
        <f t="shared" si="22"/>
        <v/>
      </c>
      <c r="AR17" s="224" t="str">
        <f t="shared" si="23"/>
        <v>3  -  0</v>
      </c>
      <c r="AS17" s="224" t="str">
        <f t="shared" si="24"/>
        <v>3  -  0</v>
      </c>
      <c r="AT17" s="224">
        <f t="shared" si="25"/>
        <v>1</v>
      </c>
      <c r="AU17" s="224">
        <f t="shared" si="26"/>
        <v>2</v>
      </c>
      <c r="AV17" s="224" t="str">
        <f t="shared" si="27"/>
        <v>ERROR</v>
      </c>
      <c r="AW17" s="224" t="str">
        <f t="shared" si="28"/>
        <v/>
      </c>
      <c r="AX17" s="224" t="str">
        <f t="shared" si="29"/>
        <v/>
      </c>
      <c r="AY17" s="224" t="str">
        <f t="shared" si="30"/>
        <v/>
      </c>
      <c r="AZ17" s="224" t="str">
        <f t="shared" si="31"/>
        <v/>
      </c>
      <c r="BA17" s="224" t="str">
        <f t="shared" si="32"/>
        <v/>
      </c>
      <c r="BB17" s="224" t="str">
        <f t="shared" si="33"/>
        <v/>
      </c>
      <c r="BC17" s="224" t="str">
        <f t="shared" si="34"/>
        <v>0  -  3</v>
      </c>
      <c r="BD17" s="224" t="str">
        <f t="shared" si="35"/>
        <v>0  -  3</v>
      </c>
      <c r="BE17" s="282">
        <f>SUMIF(C7:C21,6,AI7:AI21)+SUMIF(D7:D21,6,AJ7:AJ21)</f>
        <v>0</v>
      </c>
      <c r="BF17" s="282" t="str">
        <f>IF(BE17&lt;&gt;0,RANK(BE17,BE13:BE19),"")</f>
        <v/>
      </c>
      <c r="BG17" s="224">
        <f>SUMIF(A13:A16,C17,B13:B16)</f>
        <v>0</v>
      </c>
      <c r="BH17" s="224">
        <f>SUMIF(A13:A16,D17,B13:B16)</f>
        <v>0</v>
      </c>
      <c r="BI17" s="237" t="str">
        <f>BI16</f>
        <v>Группа 1</v>
      </c>
      <c r="BJ17" s="238">
        <f>1+BJ16</f>
        <v>8</v>
      </c>
      <c r="BK17" s="248">
        <v>3</v>
      </c>
      <c r="BL17" s="669" t="s">
        <v>128</v>
      </c>
      <c r="BM17" s="669" t="s">
        <v>368</v>
      </c>
      <c r="BN17" s="670" t="s">
        <v>297</v>
      </c>
      <c r="BO17" s="671">
        <v>2</v>
      </c>
      <c r="BP17" s="1192">
        <v>6</v>
      </c>
      <c r="BQ17" s="1173"/>
      <c r="BR17" s="1175" t="str">
        <f>IF(BQ17="","",VLOOKUP(BQ17,СписокКМ!$A$188:$C$236,3,FALSE))</f>
        <v/>
      </c>
      <c r="BS17" s="1175" t="e">
        <f>IF(BP17="","",VLOOKUP(BP17,СписокКМ!BS:BX,2,FALSE))</f>
        <v>#N/A</v>
      </c>
      <c r="BT17" s="1175" t="str">
        <f>IF(BQ17="","",VLOOKUP(BQ17,СписокКМ!$A$188:$C$236,3,FALSE))</f>
        <v/>
      </c>
      <c r="BU17" s="1175" t="str">
        <f>IF(BR17="","",VLOOKUP(BR17,СписокКМ!BU:BZ,2,FALSE))</f>
        <v/>
      </c>
      <c r="BV17" s="1206"/>
      <c r="BW17" s="292"/>
      <c r="BX17" s="277" t="str">
        <f>IF(AG18&lt;AH18,AT18,IF(AH18&lt;AG18,AT18," "))</f>
        <v xml:space="preserve"> </v>
      </c>
      <c r="BY17" s="278"/>
      <c r="BZ17" s="279"/>
      <c r="CA17" s="277" t="str">
        <f>IF(AG11&lt;AH11,AT11,IF(AH11&lt;AG11,AT11," "))</f>
        <v xml:space="preserve"> </v>
      </c>
      <c r="CB17" s="278"/>
      <c r="CC17" s="279"/>
      <c r="CD17" s="277" t="str">
        <f>IF(AG7&lt;AH7,AT7,IF(AH7&lt;AG7,AT7," "))</f>
        <v xml:space="preserve"> </v>
      </c>
      <c r="CE17" s="278"/>
      <c r="CF17" s="279"/>
      <c r="CG17" s="277" t="str">
        <f>IF(AG13&lt;AH13,AT13,IF(AH13&lt;AG13,AT13," "))</f>
        <v xml:space="preserve"> </v>
      </c>
      <c r="CH17" s="278"/>
      <c r="CI17" s="279"/>
      <c r="CJ17" s="277" t="str">
        <f>IF(AG19&lt;AH19,AT19,IF(AH19&lt;AG19,AT19," "))</f>
        <v xml:space="preserve"> </v>
      </c>
      <c r="CK17" s="278"/>
      <c r="CL17" s="1208"/>
      <c r="CM17" s="1179">
        <f>IF(AG16&lt;AH16,AI16,IF(AH16&lt;AG16,AI16," "))</f>
        <v>2</v>
      </c>
      <c r="CN17" s="1180"/>
      <c r="CO17" s="439"/>
      <c r="CP17" s="1190">
        <f t="shared" ref="CP17" si="40">BE17</f>
        <v>0</v>
      </c>
      <c r="CQ17" s="1197"/>
      <c r="CR17" s="1185" t="str">
        <f>IF(BF18="",BF17,BF18)</f>
        <v/>
      </c>
      <c r="CT17" s="532" t="s">
        <v>128</v>
      </c>
      <c r="CU17" s="483">
        <f>BQ9</f>
        <v>15</v>
      </c>
      <c r="CV17" s="484" t="str">
        <f>IF(CU17="","",VLOOKUP(CU17,СписокКЖ!$A$85:$H$132,3,FALSE))</f>
        <v>Республика Башкортостан</v>
      </c>
      <c r="CW17" s="484">
        <f>BQ11</f>
        <v>14</v>
      </c>
      <c r="CX17" s="533" t="str">
        <f>IF(CW17="","",VLOOKUP(CW17,СписокКЖ!$A$85:$H$132,3,FALSE))</f>
        <v>Санкт - Петербург</v>
      </c>
    </row>
    <row r="18" spans="1:105" ht="21" thickBot="1" x14ac:dyDescent="0.25">
      <c r="A18" s="223">
        <v>6</v>
      </c>
      <c r="C18" s="257">
        <v>1</v>
      </c>
      <c r="D18" s="258">
        <v>6</v>
      </c>
      <c r="E18" s="259">
        <v>1</v>
      </c>
      <c r="F18" s="260">
        <v>1</v>
      </c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>
        <f t="shared" si="0"/>
        <v>0</v>
      </c>
      <c r="T18" s="224">
        <f t="shared" si="1"/>
        <v>0</v>
      </c>
      <c r="U18" s="224">
        <f t="shared" si="2"/>
        <v>0</v>
      </c>
      <c r="V18" s="224">
        <f t="shared" si="3"/>
        <v>0</v>
      </c>
      <c r="W18" s="224">
        <f t="shared" si="4"/>
        <v>0</v>
      </c>
      <c r="X18" s="224">
        <f t="shared" si="5"/>
        <v>0</v>
      </c>
      <c r="Y18" s="224">
        <f t="shared" si="6"/>
        <v>0</v>
      </c>
      <c r="Z18" s="224">
        <f t="shared" si="7"/>
        <v>0</v>
      </c>
      <c r="AA18" s="224">
        <f t="shared" si="8"/>
        <v>0</v>
      </c>
      <c r="AB18" s="224">
        <f t="shared" si="9"/>
        <v>0</v>
      </c>
      <c r="AC18" s="224">
        <f t="shared" si="10"/>
        <v>0</v>
      </c>
      <c r="AD18" s="224">
        <f t="shared" si="11"/>
        <v>0</v>
      </c>
      <c r="AE18" s="224">
        <f t="shared" si="12"/>
        <v>0</v>
      </c>
      <c r="AF18" s="224">
        <f t="shared" si="13"/>
        <v>0</v>
      </c>
      <c r="AG18" s="264"/>
      <c r="AH18" s="264"/>
      <c r="AI18" s="224">
        <f t="shared" si="14"/>
        <v>0</v>
      </c>
      <c r="AJ18" s="224">
        <f t="shared" si="15"/>
        <v>0</v>
      </c>
      <c r="AK18" s="224" t="str">
        <f t="shared" si="16"/>
        <v>ERROR</v>
      </c>
      <c r="AL18" s="224" t="str">
        <f t="shared" si="17"/>
        <v/>
      </c>
      <c r="AM18" s="224" t="str">
        <f t="shared" si="18"/>
        <v/>
      </c>
      <c r="AN18" s="224" t="str">
        <f t="shared" si="19"/>
        <v/>
      </c>
      <c r="AO18" s="224" t="str">
        <f t="shared" si="20"/>
        <v/>
      </c>
      <c r="AP18" s="224" t="str">
        <f t="shared" si="21"/>
        <v/>
      </c>
      <c r="AQ18" s="224" t="str">
        <f t="shared" si="22"/>
        <v/>
      </c>
      <c r="AR18" s="224" t="str">
        <f t="shared" si="23"/>
        <v xml:space="preserve">  -  </v>
      </c>
      <c r="AS18" s="224" t="str">
        <f t="shared" si="24"/>
        <v xml:space="preserve">  -  </v>
      </c>
      <c r="AT18" s="224">
        <f t="shared" si="25"/>
        <v>0</v>
      </c>
      <c r="AU18" s="224">
        <f t="shared" si="26"/>
        <v>0</v>
      </c>
      <c r="AV18" s="224" t="str">
        <f t="shared" si="27"/>
        <v>ERROR</v>
      </c>
      <c r="AW18" s="224" t="str">
        <f t="shared" si="28"/>
        <v/>
      </c>
      <c r="AX18" s="224" t="str">
        <f t="shared" si="29"/>
        <v/>
      </c>
      <c r="AY18" s="224" t="str">
        <f t="shared" si="30"/>
        <v/>
      </c>
      <c r="AZ18" s="224" t="str">
        <f t="shared" si="31"/>
        <v/>
      </c>
      <c r="BA18" s="224" t="str">
        <f t="shared" si="32"/>
        <v/>
      </c>
      <c r="BB18" s="224" t="str">
        <f t="shared" si="33"/>
        <v/>
      </c>
      <c r="BC18" s="224" t="str">
        <f t="shared" si="34"/>
        <v xml:space="preserve">  -  </v>
      </c>
      <c r="BD18" s="224" t="str">
        <f t="shared" si="35"/>
        <v xml:space="preserve">  -  </v>
      </c>
      <c r="BE18" s="282"/>
      <c r="BF18" s="282"/>
      <c r="BG18" s="224">
        <f>SUMIF(A13:A16,C18,B13:B16)</f>
        <v>0</v>
      </c>
      <c r="BH18" s="224">
        <f>SUMIF(A13:A16,D18,B13:B16)</f>
        <v>0</v>
      </c>
      <c r="BI18" s="237" t="str">
        <f>BI17</f>
        <v>Группа 1</v>
      </c>
      <c r="BJ18" s="238">
        <f>1+BJ17</f>
        <v>9</v>
      </c>
      <c r="BK18" s="248">
        <v>3</v>
      </c>
      <c r="BL18" s="669"/>
      <c r="BM18" s="669"/>
      <c r="BN18" s="670"/>
      <c r="BO18" s="671"/>
      <c r="BP18" s="1203"/>
      <c r="BQ18" s="1204"/>
      <c r="BR18" s="1205" t="str">
        <f>IF(BO18="","",VLOOKUP(BO18,СписокКМ!BR:BW,2,FALSE))</f>
        <v/>
      </c>
      <c r="BS18" s="1205" t="str">
        <f>IF(BP18="","",VLOOKUP(BP18,СписокКМ!BS:BX,2,FALSE))</f>
        <v/>
      </c>
      <c r="BT18" s="1205" t="str">
        <f>IF(BQ18="","",VLOOKUP(BQ18,СписокКМ!BT:BY,2,FALSE))</f>
        <v/>
      </c>
      <c r="BU18" s="1205" t="str">
        <f>IF(BR18="","",VLOOKUP(BR18,СписокКМ!BU:BZ,2,FALSE))</f>
        <v/>
      </c>
      <c r="BV18" s="1207"/>
      <c r="BW18" s="1200" t="str">
        <f>IF(AI18&gt;AJ18,BC18,IF(AJ18&gt;AI18,BD18," "))</f>
        <v xml:space="preserve"> </v>
      </c>
      <c r="BX18" s="1201"/>
      <c r="BY18" s="1202"/>
      <c r="BZ18" s="1200" t="str">
        <f>IF(AI11&gt;AJ11,BC11,IF(AJ11&gt;AI11,BD11," "))</f>
        <v xml:space="preserve"> </v>
      </c>
      <c r="CA18" s="1201"/>
      <c r="CB18" s="1202"/>
      <c r="CC18" s="1200" t="str">
        <f>IF(AI7&gt;AJ7,BC7,IF(AJ7&gt;AI7,BD7," "))</f>
        <v xml:space="preserve"> </v>
      </c>
      <c r="CD18" s="1201"/>
      <c r="CE18" s="1202"/>
      <c r="CF18" s="1200" t="str">
        <f>IF(AI13&gt;AJ13,BC13,IF(AJ13&gt;AI13,BD13," "))</f>
        <v xml:space="preserve"> </v>
      </c>
      <c r="CG18" s="1201"/>
      <c r="CH18" s="1202"/>
      <c r="CI18" s="1200" t="str">
        <f>IF(AI19&gt;AJ19,BC19,IF(AJ19&gt;AI19,BD19," "))</f>
        <v xml:space="preserve"> </v>
      </c>
      <c r="CJ18" s="1201"/>
      <c r="CK18" s="1202"/>
      <c r="CL18" s="1209" t="str">
        <f>IF(AI16&lt;AJ16,AR16,IF(AJ16&lt;AI16,AS16," "))</f>
        <v>3  -  1</v>
      </c>
      <c r="CM18" s="1210"/>
      <c r="CN18" s="1211"/>
      <c r="CO18" s="439"/>
      <c r="CP18" s="1212"/>
      <c r="CQ18" s="1198"/>
      <c r="CR18" s="1199"/>
      <c r="CT18" s="534" t="s">
        <v>129</v>
      </c>
      <c r="CU18" s="542">
        <f>BQ7</f>
        <v>17</v>
      </c>
      <c r="CV18" s="543" t="e">
        <f>IF(CU18="","",VLOOKUP(CU18,СписокКЖ!$A$85:$H$132,3,FALSE))</f>
        <v>#N/A</v>
      </c>
      <c r="CW18" s="543">
        <f>BQ17</f>
        <v>0</v>
      </c>
      <c r="CX18" s="544" t="e">
        <f>IF(CW18="","",VLOOKUP(CW18,СписокКЖ!$A$85:$H$132,3,FALSE))</f>
        <v>#N/A</v>
      </c>
    </row>
    <row r="19" spans="1:105" ht="20.25" x14ac:dyDescent="0.2">
      <c r="C19" s="257">
        <v>5</v>
      </c>
      <c r="D19" s="258">
        <v>6</v>
      </c>
      <c r="E19" s="259">
        <v>1</v>
      </c>
      <c r="F19" s="260">
        <v>1</v>
      </c>
      <c r="S19" s="226">
        <f t="shared" si="0"/>
        <v>0</v>
      </c>
      <c r="T19" s="226">
        <f t="shared" si="1"/>
        <v>0</v>
      </c>
      <c r="U19" s="226">
        <f t="shared" si="2"/>
        <v>0</v>
      </c>
      <c r="V19" s="226">
        <f t="shared" si="3"/>
        <v>0</v>
      </c>
      <c r="W19" s="226">
        <f t="shared" si="4"/>
        <v>0</v>
      </c>
      <c r="X19" s="226">
        <f t="shared" si="5"/>
        <v>0</v>
      </c>
      <c r="Y19" s="226">
        <f t="shared" si="6"/>
        <v>0</v>
      </c>
      <c r="Z19" s="233">
        <f t="shared" si="7"/>
        <v>0</v>
      </c>
      <c r="AA19" s="226">
        <f t="shared" si="8"/>
        <v>0</v>
      </c>
      <c r="AB19" s="226">
        <f t="shared" si="9"/>
        <v>0</v>
      </c>
      <c r="AC19" s="226">
        <f t="shared" si="10"/>
        <v>0</v>
      </c>
      <c r="AD19" s="226">
        <f t="shared" si="11"/>
        <v>0</v>
      </c>
      <c r="AE19" s="226">
        <f t="shared" si="12"/>
        <v>0</v>
      </c>
      <c r="AF19" s="226">
        <f t="shared" si="13"/>
        <v>0</v>
      </c>
      <c r="AG19" s="264"/>
      <c r="AH19" s="264"/>
      <c r="AI19" s="226">
        <f t="shared" si="14"/>
        <v>0</v>
      </c>
      <c r="AJ19" s="226">
        <f t="shared" si="15"/>
        <v>0</v>
      </c>
      <c r="AK19" s="226" t="str">
        <f t="shared" si="16"/>
        <v>ERROR</v>
      </c>
      <c r="AL19" s="226" t="str">
        <f t="shared" si="17"/>
        <v/>
      </c>
      <c r="AM19" s="226" t="str">
        <f t="shared" si="18"/>
        <v/>
      </c>
      <c r="AN19" s="226" t="str">
        <f t="shared" si="19"/>
        <v/>
      </c>
      <c r="AO19" s="227" t="str">
        <f t="shared" si="20"/>
        <v/>
      </c>
      <c r="AP19" s="228" t="str">
        <f t="shared" si="21"/>
        <v/>
      </c>
      <c r="AQ19" s="228" t="str">
        <f t="shared" si="22"/>
        <v/>
      </c>
      <c r="AR19" s="479" t="str">
        <f t="shared" si="23"/>
        <v xml:space="preserve">  -  </v>
      </c>
      <c r="AS19" s="479" t="str">
        <f t="shared" si="24"/>
        <v xml:space="preserve">  -  </v>
      </c>
      <c r="AT19" s="224">
        <f t="shared" si="25"/>
        <v>0</v>
      </c>
      <c r="AU19" s="224">
        <f t="shared" si="26"/>
        <v>0</v>
      </c>
      <c r="AV19" s="224" t="str">
        <f t="shared" si="27"/>
        <v>ERROR</v>
      </c>
      <c r="AW19" s="226" t="str">
        <f t="shared" si="28"/>
        <v/>
      </c>
      <c r="AX19" s="226" t="str">
        <f t="shared" si="29"/>
        <v/>
      </c>
      <c r="AY19" s="226" t="str">
        <f t="shared" si="30"/>
        <v/>
      </c>
      <c r="AZ19" s="227" t="str">
        <f t="shared" si="31"/>
        <v/>
      </c>
      <c r="BA19" s="228" t="str">
        <f t="shared" si="32"/>
        <v/>
      </c>
      <c r="BB19" s="228" t="str">
        <f t="shared" si="33"/>
        <v/>
      </c>
      <c r="BC19" s="478" t="str">
        <f t="shared" si="34"/>
        <v xml:space="preserve">  -  </v>
      </c>
      <c r="BD19" s="478" t="str">
        <f t="shared" si="35"/>
        <v xml:space="preserve">  -  </v>
      </c>
      <c r="BE19" s="228"/>
      <c r="BF19" s="228"/>
      <c r="BG19" s="478">
        <f t="shared" ref="BG19:BG21" si="41">SUMIF(A14:A17,C19,B14:B17)</f>
        <v>0</v>
      </c>
      <c r="BH19" s="478">
        <f t="shared" ref="BH19:BH21" si="42">SUMIF(A14:A17,D19,B14:B17)</f>
        <v>0</v>
      </c>
      <c r="BI19" s="477" t="str">
        <f t="shared" ref="BI19:BI21" si="43">BI18</f>
        <v>Группа 1</v>
      </c>
      <c r="BJ19" s="477">
        <f t="shared" ref="BJ19:BJ21" si="44">1+BJ18</f>
        <v>10</v>
      </c>
      <c r="BK19" s="480">
        <v>3</v>
      </c>
      <c r="BL19" s="663"/>
      <c r="BM19" s="672"/>
      <c r="BN19" s="665"/>
      <c r="BO19" s="666"/>
      <c r="BP19" s="235"/>
      <c r="BQ19" s="235"/>
      <c r="BR19" s="236"/>
      <c r="BS19" s="236"/>
      <c r="BT19" s="236"/>
      <c r="BU19" s="236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4"/>
      <c r="CT19" s="528" t="s">
        <v>115</v>
      </c>
      <c r="CU19" s="529">
        <f>BQ15</f>
        <v>16</v>
      </c>
      <c r="CV19" s="530" t="str">
        <f>IF(CU19="","",VLOOKUP(CU19,СписокКЖ!$A$85:$H$132,3,FALSE))</f>
        <v>Москва</v>
      </c>
      <c r="CW19" s="530">
        <f>BQ17</f>
        <v>0</v>
      </c>
      <c r="CX19" s="531" t="e">
        <f>IF(CW19="","",VLOOKUP(CW19,СписокКЖ!$A$85:$H$132,3,FALSE))</f>
        <v>#N/A</v>
      </c>
    </row>
    <row r="20" spans="1:105" ht="20.25" x14ac:dyDescent="0.2">
      <c r="C20" s="257">
        <v>3</v>
      </c>
      <c r="D20" s="258">
        <v>4</v>
      </c>
      <c r="E20" s="259">
        <v>1</v>
      </c>
      <c r="F20" s="260">
        <v>1</v>
      </c>
      <c r="S20" s="226">
        <f t="shared" si="0"/>
        <v>0</v>
      </c>
      <c r="T20" s="226">
        <f t="shared" si="1"/>
        <v>0</v>
      </c>
      <c r="U20" s="226">
        <f t="shared" si="2"/>
        <v>0</v>
      </c>
      <c r="V20" s="226">
        <f t="shared" si="3"/>
        <v>0</v>
      </c>
      <c r="W20" s="226">
        <f t="shared" si="4"/>
        <v>0</v>
      </c>
      <c r="X20" s="226">
        <f t="shared" si="5"/>
        <v>0</v>
      </c>
      <c r="Y20" s="226">
        <f t="shared" si="6"/>
        <v>0</v>
      </c>
      <c r="Z20" s="233">
        <f t="shared" si="7"/>
        <v>0</v>
      </c>
      <c r="AA20" s="226">
        <f t="shared" si="8"/>
        <v>0</v>
      </c>
      <c r="AB20" s="226">
        <f t="shared" si="9"/>
        <v>0</v>
      </c>
      <c r="AC20" s="226">
        <f t="shared" si="10"/>
        <v>0</v>
      </c>
      <c r="AD20" s="226">
        <f t="shared" si="11"/>
        <v>0</v>
      </c>
      <c r="AE20" s="226">
        <f t="shared" si="12"/>
        <v>0</v>
      </c>
      <c r="AF20" s="226">
        <f t="shared" si="13"/>
        <v>0</v>
      </c>
      <c r="AG20" s="264">
        <v>3</v>
      </c>
      <c r="AH20" s="264">
        <v>0</v>
      </c>
      <c r="AI20" s="226">
        <f t="shared" si="14"/>
        <v>2</v>
      </c>
      <c r="AJ20" s="226">
        <f t="shared" si="15"/>
        <v>1</v>
      </c>
      <c r="AK20" s="226" t="str">
        <f t="shared" si="16"/>
        <v>ERROR</v>
      </c>
      <c r="AL20" s="226" t="str">
        <f t="shared" si="17"/>
        <v/>
      </c>
      <c r="AM20" s="226" t="str">
        <f t="shared" si="18"/>
        <v/>
      </c>
      <c r="AN20" s="226" t="str">
        <f t="shared" si="19"/>
        <v/>
      </c>
      <c r="AO20" s="227" t="str">
        <f t="shared" si="20"/>
        <v/>
      </c>
      <c r="AP20" s="228" t="str">
        <f t="shared" si="21"/>
        <v/>
      </c>
      <c r="AQ20" s="228" t="str">
        <f t="shared" si="22"/>
        <v/>
      </c>
      <c r="AR20" s="479" t="str">
        <f t="shared" si="23"/>
        <v>3  -  0</v>
      </c>
      <c r="AS20" s="479" t="str">
        <f t="shared" si="24"/>
        <v>3  -  0</v>
      </c>
      <c r="AT20" s="224">
        <f t="shared" si="25"/>
        <v>1</v>
      </c>
      <c r="AU20" s="224">
        <f t="shared" si="26"/>
        <v>2</v>
      </c>
      <c r="AV20" s="224" t="str">
        <f t="shared" si="27"/>
        <v>ERROR</v>
      </c>
      <c r="AW20" s="226" t="str">
        <f t="shared" si="28"/>
        <v/>
      </c>
      <c r="AX20" s="226" t="str">
        <f t="shared" si="29"/>
        <v/>
      </c>
      <c r="AY20" s="226" t="str">
        <f t="shared" si="30"/>
        <v/>
      </c>
      <c r="AZ20" s="227" t="str">
        <f t="shared" si="31"/>
        <v/>
      </c>
      <c r="BA20" s="228" t="str">
        <f t="shared" si="32"/>
        <v/>
      </c>
      <c r="BB20" s="228" t="str">
        <f t="shared" si="33"/>
        <v/>
      </c>
      <c r="BC20" s="478" t="str">
        <f t="shared" si="34"/>
        <v>0  -  3</v>
      </c>
      <c r="BD20" s="478" t="str">
        <f t="shared" si="35"/>
        <v>0  -  3</v>
      </c>
      <c r="BE20" s="228"/>
      <c r="BF20" s="228"/>
      <c r="BG20" s="478">
        <f t="shared" si="41"/>
        <v>0</v>
      </c>
      <c r="BH20" s="478">
        <f t="shared" si="42"/>
        <v>0</v>
      </c>
      <c r="BI20" s="477" t="str">
        <f t="shared" si="43"/>
        <v>Группа 1</v>
      </c>
      <c r="BJ20" s="477">
        <f t="shared" si="44"/>
        <v>11</v>
      </c>
      <c r="BK20" s="480">
        <v>3</v>
      </c>
      <c r="BL20" s="667" t="s">
        <v>116</v>
      </c>
      <c r="BM20" s="673" t="s">
        <v>368</v>
      </c>
      <c r="BN20" s="665" t="s">
        <v>298</v>
      </c>
      <c r="BO20" s="668">
        <v>1</v>
      </c>
      <c r="BP20" s="235"/>
      <c r="BQ20" s="235"/>
      <c r="BR20" s="236"/>
      <c r="BS20" s="236"/>
      <c r="BT20" s="236"/>
      <c r="BU20" s="236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4"/>
      <c r="CT20" s="532" t="s">
        <v>116</v>
      </c>
      <c r="CU20" s="483">
        <f>BQ11</f>
        <v>14</v>
      </c>
      <c r="CV20" s="484" t="str">
        <f>IF(CU20="","",VLOOKUP(CU20,СписокКЖ!$A$85:$H$132,3,FALSE))</f>
        <v>Санкт - Петербург</v>
      </c>
      <c r="CW20" s="484">
        <f>BQ13</f>
        <v>18</v>
      </c>
      <c r="CX20" s="533" t="e">
        <f>IF(CW20="","",VLOOKUP(CW20,СписокКЖ!$A$85:$H$132,3,FALSE))</f>
        <v>#N/A</v>
      </c>
    </row>
    <row r="21" spans="1:105" ht="21" thickBot="1" x14ac:dyDescent="0.25">
      <c r="C21" s="257">
        <v>1</v>
      </c>
      <c r="D21" s="258">
        <v>2</v>
      </c>
      <c r="E21" s="259">
        <v>1</v>
      </c>
      <c r="F21" s="260">
        <v>1</v>
      </c>
      <c r="S21" s="226">
        <f t="shared" si="0"/>
        <v>0</v>
      </c>
      <c r="T21" s="226">
        <f t="shared" si="1"/>
        <v>0</v>
      </c>
      <c r="U21" s="226">
        <f t="shared" si="2"/>
        <v>0</v>
      </c>
      <c r="V21" s="226">
        <f t="shared" si="3"/>
        <v>0</v>
      </c>
      <c r="W21" s="226">
        <f t="shared" si="4"/>
        <v>0</v>
      </c>
      <c r="X21" s="226">
        <f t="shared" si="5"/>
        <v>0</v>
      </c>
      <c r="Y21" s="226">
        <f t="shared" si="6"/>
        <v>0</v>
      </c>
      <c r="Z21" s="233">
        <f t="shared" si="7"/>
        <v>0</v>
      </c>
      <c r="AA21" s="226">
        <f t="shared" si="8"/>
        <v>0</v>
      </c>
      <c r="AB21" s="226">
        <f t="shared" si="9"/>
        <v>0</v>
      </c>
      <c r="AC21" s="226">
        <f t="shared" si="10"/>
        <v>0</v>
      </c>
      <c r="AD21" s="226">
        <f t="shared" si="11"/>
        <v>0</v>
      </c>
      <c r="AE21" s="226">
        <f t="shared" si="12"/>
        <v>0</v>
      </c>
      <c r="AF21" s="226">
        <f t="shared" si="13"/>
        <v>0</v>
      </c>
      <c r="AG21" s="264">
        <v>1</v>
      </c>
      <c r="AH21" s="264">
        <v>3</v>
      </c>
      <c r="AI21" s="226">
        <f t="shared" si="14"/>
        <v>1</v>
      </c>
      <c r="AJ21" s="226">
        <f t="shared" si="15"/>
        <v>2</v>
      </c>
      <c r="AK21" s="226" t="str">
        <f t="shared" si="16"/>
        <v>ERROR</v>
      </c>
      <c r="AL21" s="226" t="str">
        <f t="shared" si="17"/>
        <v/>
      </c>
      <c r="AM21" s="226" t="str">
        <f t="shared" si="18"/>
        <v/>
      </c>
      <c r="AN21" s="226" t="str">
        <f t="shared" si="19"/>
        <v/>
      </c>
      <c r="AO21" s="227" t="str">
        <f t="shared" si="20"/>
        <v/>
      </c>
      <c r="AP21" s="228" t="str">
        <f t="shared" si="21"/>
        <v/>
      </c>
      <c r="AQ21" s="228" t="str">
        <f t="shared" si="22"/>
        <v/>
      </c>
      <c r="AR21" s="479" t="str">
        <f t="shared" si="23"/>
        <v>1  -  3</v>
      </c>
      <c r="AS21" s="479" t="str">
        <f t="shared" si="24"/>
        <v>1  -  3</v>
      </c>
      <c r="AT21" s="224">
        <f t="shared" si="25"/>
        <v>2</v>
      </c>
      <c r="AU21" s="224">
        <f t="shared" si="26"/>
        <v>1</v>
      </c>
      <c r="AV21" s="224" t="str">
        <f t="shared" si="27"/>
        <v>ERROR</v>
      </c>
      <c r="AW21" s="226" t="str">
        <f t="shared" si="28"/>
        <v/>
      </c>
      <c r="AX21" s="226" t="str">
        <f t="shared" si="29"/>
        <v/>
      </c>
      <c r="AY21" s="226" t="str">
        <f t="shared" si="30"/>
        <v/>
      </c>
      <c r="AZ21" s="227" t="str">
        <f t="shared" si="31"/>
        <v/>
      </c>
      <c r="BA21" s="228" t="str">
        <f t="shared" si="32"/>
        <v/>
      </c>
      <c r="BB21" s="228" t="str">
        <f t="shared" si="33"/>
        <v/>
      </c>
      <c r="BC21" s="478" t="str">
        <f t="shared" si="34"/>
        <v>3  -  1</v>
      </c>
      <c r="BD21" s="478" t="str">
        <f t="shared" si="35"/>
        <v>3  -  1</v>
      </c>
      <c r="BE21" s="228"/>
      <c r="BF21" s="228"/>
      <c r="BG21" s="478">
        <f t="shared" si="41"/>
        <v>0</v>
      </c>
      <c r="BH21" s="478">
        <f t="shared" si="42"/>
        <v>0</v>
      </c>
      <c r="BI21" s="477" t="str">
        <f t="shared" si="43"/>
        <v>Группа 1</v>
      </c>
      <c r="BJ21" s="477">
        <f t="shared" si="44"/>
        <v>12</v>
      </c>
      <c r="BK21" s="480">
        <v>3</v>
      </c>
      <c r="BL21" s="667" t="s">
        <v>117</v>
      </c>
      <c r="BM21" s="673" t="s">
        <v>368</v>
      </c>
      <c r="BN21" s="665" t="s">
        <v>298</v>
      </c>
      <c r="BO21" s="668">
        <v>2</v>
      </c>
      <c r="BP21" s="235"/>
      <c r="BQ21" s="235"/>
      <c r="BR21" s="236"/>
      <c r="BS21" s="236"/>
      <c r="BT21" s="236"/>
      <c r="BU21" s="236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4"/>
      <c r="CT21" s="534" t="s">
        <v>117</v>
      </c>
      <c r="CU21" s="535">
        <f>BQ7</f>
        <v>17</v>
      </c>
      <c r="CV21" s="536" t="e">
        <f>IF(CU21="","",VLOOKUP(CU21,СписокКЖ!$A$85:$H$132,3,FALSE))</f>
        <v>#N/A</v>
      </c>
      <c r="CW21" s="536">
        <f>BQ9</f>
        <v>15</v>
      </c>
      <c r="CX21" s="537" t="str">
        <f>IF(CW21="","",VLOOKUP(CW21,СписокКЖ!$A$85:$H$132,3,FALSE))</f>
        <v>Республика Башкортостан</v>
      </c>
    </row>
    <row r="22" spans="1:105" ht="15.75" x14ac:dyDescent="0.2">
      <c r="Z22" s="233"/>
      <c r="BC22" s="481"/>
      <c r="BD22" s="481"/>
      <c r="BK22" s="239"/>
      <c r="BL22" s="482"/>
      <c r="BM22" s="482"/>
      <c r="BN22" s="482"/>
      <c r="BO22" s="482"/>
      <c r="BP22" s="307"/>
      <c r="BQ22" s="482"/>
      <c r="BR22" s="482"/>
      <c r="BS22" s="482"/>
      <c r="BT22" s="482"/>
      <c r="BU22" s="482"/>
      <c r="BV22" s="482"/>
      <c r="BW22" s="482"/>
      <c r="BX22" s="482"/>
      <c r="BY22" s="482"/>
      <c r="BZ22" s="482"/>
      <c r="CA22" s="482"/>
      <c r="CB22" s="482"/>
      <c r="CC22" s="482"/>
      <c r="CD22" s="482"/>
      <c r="CE22" s="482"/>
      <c r="CF22" s="482"/>
      <c r="CG22" s="482"/>
      <c r="CH22" s="482"/>
      <c r="CI22" s="482"/>
      <c r="CJ22" s="482"/>
      <c r="CK22" s="482"/>
      <c r="CL22" s="482"/>
      <c r="CM22" s="482"/>
      <c r="CN22" s="482"/>
      <c r="CO22" s="482"/>
      <c r="CP22" s="482"/>
      <c r="CQ22" s="482"/>
      <c r="CR22" s="482"/>
      <c r="CT22" s="314"/>
    </row>
    <row r="23" spans="1:105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</row>
    <row r="24" spans="1:105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</row>
    <row r="25" spans="1:10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</row>
    <row r="26" spans="1:105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</row>
    <row r="27" spans="1:105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</row>
    <row r="28" spans="1:10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</row>
    <row r="29" spans="1:105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</row>
    <row r="30" spans="1:105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</row>
    <row r="31" spans="1:10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</row>
    <row r="32" spans="1:105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</row>
    <row r="33" spans="1:105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</row>
    <row r="34" spans="1:10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</row>
    <row r="35" spans="1:105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:105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:10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:105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:105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:10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:105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:105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:10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:105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:105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:10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:105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:105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:10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:105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:105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:10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:105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:10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:10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:10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:10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:10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:10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:10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:10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:10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:10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:10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:10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:10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:10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:10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:10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:10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:10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:10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:10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:10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:10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:10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:10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:10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:10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:10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:10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:10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:10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:10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:10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:10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:10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:10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:10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:10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:10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:10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:10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:10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:10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:10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:10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:10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:10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:10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:10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:10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:10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:10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:10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:10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:10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:10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:10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:10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:10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:10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:10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:10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:10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:10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:10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:10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:10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:10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:10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:10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:10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:10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:10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:10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:10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:10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:10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:10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:10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:10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:10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:10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:10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:10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</row>
    <row r="137" spans="1:10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</row>
    <row r="138" spans="1:10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</row>
    <row r="139" spans="1:10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</row>
    <row r="140" spans="1:10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</row>
    <row r="141" spans="1:10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</row>
    <row r="142" spans="1:10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</row>
    <row r="143" spans="1:10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</row>
    <row r="144" spans="1:10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</row>
    <row r="145" spans="1:10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</row>
    <row r="146" spans="1:10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</row>
    <row r="147" spans="1:10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</row>
    <row r="148" spans="1:10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</row>
    <row r="149" spans="1:10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</row>
    <row r="150" spans="1:10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</row>
    <row r="151" spans="1:10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</row>
    <row r="152" spans="1:10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</row>
    <row r="153" spans="1:10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</row>
    <row r="154" spans="1:10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</row>
    <row r="155" spans="1:10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</row>
    <row r="156" spans="1:10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</row>
    <row r="157" spans="1:10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</row>
    <row r="158" spans="1:10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</row>
    <row r="159" spans="1:10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</row>
    <row r="160" spans="1:10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</row>
    <row r="161" spans="1:10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</row>
    <row r="162" spans="1:10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</row>
    <row r="163" spans="1:10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</row>
    <row r="164" spans="1:10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</row>
    <row r="165" spans="1:10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</row>
    <row r="166" spans="1:10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</row>
    <row r="167" spans="1:10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</row>
    <row r="168" spans="1:10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</row>
    <row r="169" spans="1:10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</row>
    <row r="170" spans="1:10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</row>
    <row r="171" spans="1:10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</row>
    <row r="172" spans="1:10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</row>
    <row r="173" spans="1:10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</row>
    <row r="174" spans="1:10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</row>
    <row r="175" spans="1:10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</row>
    <row r="176" spans="1:10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</row>
    <row r="177" spans="1:10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</row>
    <row r="178" spans="1:10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</row>
    <row r="179" spans="1:10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</row>
    <row r="180" spans="1:10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</row>
    <row r="181" spans="1:10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</row>
    <row r="182" spans="1:10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</row>
    <row r="183" spans="1:10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</row>
    <row r="184" spans="1:10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</row>
    <row r="185" spans="1:10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</row>
    <row r="186" spans="1:10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</row>
    <row r="187" spans="1:10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</row>
    <row r="188" spans="1:10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</row>
    <row r="189" spans="1:10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</row>
    <row r="190" spans="1:10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</row>
    <row r="191" spans="1:10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</row>
    <row r="192" spans="1:10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</row>
    <row r="193" spans="1:10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</row>
    <row r="194" spans="1:10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</row>
    <row r="195" spans="1:10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</row>
    <row r="196" spans="1:10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</row>
    <row r="197" spans="1:10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</row>
    <row r="198" spans="1:10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</row>
    <row r="199" spans="1:10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</row>
    <row r="200" spans="1:10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</row>
    <row r="201" spans="1:10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</row>
    <row r="202" spans="1:10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</row>
    <row r="203" spans="1:10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</row>
    <row r="204" spans="1:10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</row>
    <row r="205" spans="1:10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</row>
    <row r="206" spans="1:10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</row>
    <row r="207" spans="1:10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</row>
    <row r="208" spans="1:10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</row>
    <row r="209" spans="1:10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</row>
    <row r="210" spans="1:10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</row>
    <row r="211" spans="1:10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</row>
    <row r="212" spans="1:10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</row>
    <row r="213" spans="1:10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</row>
    <row r="214" spans="1:10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</row>
    <row r="215" spans="1:10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</row>
    <row r="216" spans="1:10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</row>
    <row r="217" spans="1:10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</row>
    <row r="218" spans="1:10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</row>
    <row r="219" spans="1:10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</row>
    <row r="220" spans="1:10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</row>
    <row r="221" spans="1:10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</row>
    <row r="222" spans="1:10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</row>
    <row r="223" spans="1:10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</row>
    <row r="224" spans="1:10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</row>
    <row r="225" spans="1:10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</row>
    <row r="226" spans="1:10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</row>
    <row r="227" spans="1:10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</row>
    <row r="228" spans="1:10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</row>
    <row r="229" spans="1:10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</row>
    <row r="230" spans="1:10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</row>
    <row r="231" spans="1:10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</row>
    <row r="232" spans="1:10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</row>
    <row r="233" spans="1:10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</row>
    <row r="234" spans="1:10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</row>
    <row r="235" spans="1:10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</row>
    <row r="236" spans="1:10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</row>
    <row r="237" spans="1:10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</row>
    <row r="238" spans="1:10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</row>
    <row r="239" spans="1:10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</row>
    <row r="240" spans="1:10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</row>
    <row r="241" spans="1:10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</row>
    <row r="242" spans="1:10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</row>
    <row r="243" spans="1:10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</row>
    <row r="244" spans="1:10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</row>
    <row r="245" spans="1:10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</row>
    <row r="246" spans="1:10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</row>
    <row r="247" spans="1:10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</row>
    <row r="248" spans="1:10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</row>
  </sheetData>
  <mergeCells count="88">
    <mergeCell ref="CQ17:CQ18"/>
    <mergeCell ref="CR17:CR18"/>
    <mergeCell ref="BW18:BY18"/>
    <mergeCell ref="BZ18:CB18"/>
    <mergeCell ref="CC18:CE18"/>
    <mergeCell ref="CF18:CH18"/>
    <mergeCell ref="CI18:CK18"/>
    <mergeCell ref="CP17:CP18"/>
    <mergeCell ref="BP17:BP18"/>
    <mergeCell ref="BQ17:BQ18"/>
    <mergeCell ref="BR17:BU18"/>
    <mergeCell ref="BV17:BV18"/>
    <mergeCell ref="CL17:CN18"/>
    <mergeCell ref="CQ15:CQ16"/>
    <mergeCell ref="CR15:CR16"/>
    <mergeCell ref="BW16:BY16"/>
    <mergeCell ref="BZ16:CB16"/>
    <mergeCell ref="CC16:CE16"/>
    <mergeCell ref="CF16:CH16"/>
    <mergeCell ref="CL16:CN16"/>
    <mergeCell ref="CP15:CP16"/>
    <mergeCell ref="BP15:BP16"/>
    <mergeCell ref="BQ15:BQ16"/>
    <mergeCell ref="BR15:BU16"/>
    <mergeCell ref="BV15:BV16"/>
    <mergeCell ref="CI15:CK16"/>
    <mergeCell ref="CQ13:CQ14"/>
    <mergeCell ref="CR13:CR14"/>
    <mergeCell ref="BW14:BY14"/>
    <mergeCell ref="BZ14:CB14"/>
    <mergeCell ref="CC14:CE14"/>
    <mergeCell ref="CI14:CK14"/>
    <mergeCell ref="CL14:CN14"/>
    <mergeCell ref="CP13:CP14"/>
    <mergeCell ref="BP13:BP14"/>
    <mergeCell ref="BQ13:BQ14"/>
    <mergeCell ref="BR13:BU14"/>
    <mergeCell ref="BV13:BV14"/>
    <mergeCell ref="CF13:CH14"/>
    <mergeCell ref="CQ11:CQ12"/>
    <mergeCell ref="CR11:CR12"/>
    <mergeCell ref="BW12:BY12"/>
    <mergeCell ref="BZ12:CB12"/>
    <mergeCell ref="CF12:CH12"/>
    <mergeCell ref="CI12:CK12"/>
    <mergeCell ref="CL12:CN12"/>
    <mergeCell ref="CP11:CP12"/>
    <mergeCell ref="BP11:BP12"/>
    <mergeCell ref="BQ11:BQ12"/>
    <mergeCell ref="BR11:BU12"/>
    <mergeCell ref="BV11:BV12"/>
    <mergeCell ref="CC11:CE12"/>
    <mergeCell ref="CQ9:CQ10"/>
    <mergeCell ref="CR9:CR10"/>
    <mergeCell ref="BW10:BY10"/>
    <mergeCell ref="CC10:CE10"/>
    <mergeCell ref="CF10:CH10"/>
    <mergeCell ref="CI10:CK10"/>
    <mergeCell ref="CL10:CN10"/>
    <mergeCell ref="CP9:CP10"/>
    <mergeCell ref="BP9:BP10"/>
    <mergeCell ref="BQ9:BQ10"/>
    <mergeCell ref="BR9:BU10"/>
    <mergeCell ref="BV9:BV10"/>
    <mergeCell ref="BZ9:CB10"/>
    <mergeCell ref="CR7:CR8"/>
    <mergeCell ref="BZ8:CB8"/>
    <mergeCell ref="CC8:CE8"/>
    <mergeCell ref="CF8:CH8"/>
    <mergeCell ref="CI8:CK8"/>
    <mergeCell ref="CL8:CN8"/>
    <mergeCell ref="CP7:CP8"/>
    <mergeCell ref="BL1:CR1"/>
    <mergeCell ref="BL3:CR3"/>
    <mergeCell ref="BQ6:BV6"/>
    <mergeCell ref="BW6:BY6"/>
    <mergeCell ref="BZ6:CB6"/>
    <mergeCell ref="CC6:CE6"/>
    <mergeCell ref="CF6:CH6"/>
    <mergeCell ref="CI6:CK6"/>
    <mergeCell ref="CL6:CN6"/>
    <mergeCell ref="CO6:CO14"/>
    <mergeCell ref="BP7:BP8"/>
    <mergeCell ref="BQ7:BQ8"/>
    <mergeCell ref="BR7:BU8"/>
    <mergeCell ref="BV7:BV8"/>
    <mergeCell ref="BW7:BY8"/>
    <mergeCell ref="CQ7:CQ8"/>
  </mergeCells>
  <conditionalFormatting sqref="CQ10 CQ12 CQ8 CP11:CQ11 CP9:CQ9 CP7:CQ7">
    <cfRule type="cellIs" dxfId="4" priority="3" stopIfTrue="1" operator="equal">
      <formula>0</formula>
    </cfRule>
  </conditionalFormatting>
  <conditionalFormatting sqref="CP17:CQ17 CQ16 CP15:CQ15">
    <cfRule type="cellIs" dxfId="3" priority="2" stopIfTrue="1" operator="equal">
      <formula>0</formula>
    </cfRule>
  </conditionalFormatting>
  <conditionalFormatting sqref="CQ14 CP13:CQ13">
    <cfRule type="cellIs" dxfId="2" priority="1" stopIfTrue="1" operator="equal">
      <formula>0</formula>
    </cfRule>
  </conditionalFormatting>
  <pageMargins left="0.7" right="0.7" top="0.75" bottom="0.75" header="0.3" footer="0.3"/>
  <pageSetup paperSize="9" scale="87" orientation="portrait" r:id="rId1"/>
  <headerFooter>
    <oddFooter>&amp;L&amp;"Times New Roman,полужирный курсив"Главный судья, судья ССВК
Главный секретарь, судья МК (ССВК)&amp;R&amp;"Times New Roman,полужирный курсив"И.С. Иванов (Чебоксары)
А.С. Рожкова (Н.Новгород)</oddFooter>
  </headerFooter>
  <colBreaks count="2" manualBreakCount="2">
    <brk id="67" max="1048575" man="1"/>
    <brk id="96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249977111117893"/>
  </sheetPr>
  <dimension ref="A1:CQ344"/>
  <sheetViews>
    <sheetView view="pageBreakPreview" topLeftCell="C76" zoomScale="85" zoomScaleNormal="100" zoomScaleSheetLayoutView="85" workbookViewId="0">
      <selection activeCell="C90" sqref="C90:C91"/>
    </sheetView>
  </sheetViews>
  <sheetFormatPr defaultColWidth="9.140625" defaultRowHeight="15" outlineLevelRow="1" outlineLevelCol="2" x14ac:dyDescent="0.2"/>
  <cols>
    <col min="1" max="1" width="10" style="33" hidden="1" customWidth="1" outlineLevel="1"/>
    <col min="2" max="2" width="10.28515625" style="33" hidden="1" customWidth="1" outlineLevel="1"/>
    <col min="3" max="3" width="5.28515625" style="165" customWidth="1" collapsed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hidden="1" customWidth="1" outlineLevel="1" collapsed="1"/>
    <col min="9" max="13" width="4.7109375" style="168" hidden="1" customWidth="1" outlineLevel="1"/>
    <col min="14" max="14" width="0.5703125" style="168" hidden="1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 collapsed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15.75" x14ac:dyDescent="0.2">
      <c r="A1" s="1223" t="str">
        <f>СписокКМ!A1</f>
        <v xml:space="preserve">ЧЕМПИОНАТ РОССИИ СРЕДИ лиц с ПОДА по настольному теннису  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1223"/>
      <c r="S1" s="1223"/>
      <c r="T1" s="1223"/>
      <c r="U1" s="1223"/>
      <c r="V1" s="1223"/>
      <c r="W1" s="1223"/>
      <c r="X1" s="1223"/>
      <c r="Y1" s="1223"/>
      <c r="Z1" s="1223"/>
      <c r="AA1" s="1223"/>
      <c r="AB1" s="1223"/>
      <c r="AC1" s="1223"/>
      <c r="AD1" s="1223"/>
      <c r="AE1" s="1223"/>
      <c r="AF1" s="1223"/>
      <c r="AG1" s="1223"/>
      <c r="AH1" s="1223"/>
      <c r="AI1" s="1223"/>
      <c r="AJ1" s="1223"/>
      <c r="AK1" s="1223"/>
      <c r="AL1" s="1223"/>
      <c r="AM1" s="1223"/>
      <c r="AN1" s="1223"/>
      <c r="AO1" s="1223"/>
      <c r="AP1" s="1223"/>
      <c r="AQ1" s="1223"/>
      <c r="AR1" s="1223"/>
      <c r="AS1" s="1223"/>
      <c r="AT1" s="1223"/>
      <c r="AU1" s="1223"/>
      <c r="AV1" s="1223"/>
      <c r="AW1" s="1223"/>
      <c r="AX1" s="1223"/>
      <c r="AY1" s="1223"/>
      <c r="AZ1" s="1223"/>
      <c r="BA1" s="1223"/>
      <c r="BB1" s="1223"/>
      <c r="BC1" s="1223"/>
      <c r="BD1" s="1223"/>
      <c r="BE1" s="1223"/>
      <c r="BF1" s="1223"/>
      <c r="BG1" s="1223"/>
      <c r="BH1" s="1223"/>
      <c r="BI1" s="1223"/>
      <c r="BJ1" s="1223"/>
      <c r="BK1" s="1223"/>
      <c r="BL1" s="1223"/>
      <c r="BM1" s="1223"/>
      <c r="BN1" s="1223"/>
      <c r="BO1" s="1223"/>
      <c r="BP1" s="1223"/>
      <c r="BQ1" s="1223"/>
      <c r="BR1" s="1223"/>
      <c r="BS1" s="1223"/>
      <c r="BT1" s="1223"/>
      <c r="BU1" s="1223"/>
      <c r="BV1" s="1223"/>
      <c r="BW1" s="1223"/>
      <c r="BX1" s="1223"/>
      <c r="BY1" s="1223"/>
      <c r="BZ1" s="1223"/>
      <c r="CA1" s="1223"/>
      <c r="CB1" s="1223"/>
      <c r="CC1" s="1223"/>
      <c r="CD1" s="1223"/>
      <c r="CE1" s="1223"/>
    </row>
    <row r="2" spans="1:95" s="32" customFormat="1" ht="16.5" customHeight="1" x14ac:dyDescent="0.2">
      <c r="A2" s="173"/>
      <c r="B2" s="173"/>
      <c r="C2" s="173" t="str">
        <f>СписокКМ!A2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СписокКМ!H2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224" t="s">
        <v>319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  <c r="P3" s="1224"/>
      <c r="Q3" s="1224"/>
      <c r="R3" s="1224"/>
      <c r="S3" s="1224"/>
      <c r="T3" s="1224"/>
      <c r="U3" s="1224"/>
      <c r="V3" s="1224"/>
      <c r="W3" s="1224"/>
      <c r="X3" s="1224"/>
      <c r="Y3" s="1224"/>
      <c r="Z3" s="1224"/>
      <c r="AA3" s="1224"/>
      <c r="AB3" s="1224"/>
      <c r="AC3" s="1224"/>
      <c r="AD3" s="1224"/>
      <c r="AE3" s="1224"/>
      <c r="AF3" s="1224"/>
      <c r="AG3" s="1224"/>
      <c r="AH3" s="1224"/>
      <c r="AI3" s="1224"/>
      <c r="AJ3" s="1224"/>
      <c r="AK3" s="1224"/>
      <c r="AL3" s="1224"/>
      <c r="AM3" s="1224"/>
      <c r="AN3" s="1224"/>
      <c r="AO3" s="1224"/>
      <c r="AP3" s="1224"/>
      <c r="AQ3" s="1224"/>
      <c r="AR3" s="1224"/>
      <c r="AS3" s="1224"/>
      <c r="AT3" s="1224"/>
      <c r="AU3" s="1224"/>
      <c r="AV3" s="1224"/>
      <c r="AW3" s="1224"/>
      <c r="AX3" s="1224"/>
      <c r="AY3" s="1224"/>
      <c r="AZ3" s="1224"/>
      <c r="BA3" s="1224"/>
      <c r="BB3" s="1224"/>
      <c r="BC3" s="1224"/>
      <c r="BD3" s="1224"/>
      <c r="BE3" s="1224"/>
      <c r="BF3" s="1224"/>
      <c r="BG3" s="1224"/>
      <c r="BH3" s="1224"/>
      <c r="BI3" s="1224"/>
      <c r="BJ3" s="1224"/>
      <c r="BK3" s="1224"/>
      <c r="BL3" s="1224"/>
      <c r="BM3" s="1224"/>
      <c r="BN3" s="1224"/>
      <c r="BO3" s="1224"/>
      <c r="BP3" s="1224"/>
      <c r="BQ3" s="1224"/>
      <c r="BR3" s="1224"/>
      <c r="BS3" s="1224"/>
      <c r="BT3" s="1224"/>
      <c r="BU3" s="1224"/>
      <c r="BV3" s="1224"/>
      <c r="BW3" s="1224"/>
      <c r="BX3" s="1224"/>
      <c r="BY3" s="1224"/>
      <c r="BZ3" s="1224"/>
      <c r="CA3" s="1224"/>
      <c r="CB3" s="1224"/>
      <c r="CC3" s="1224"/>
      <c r="CD3" s="1224"/>
      <c r="CE3" s="122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>
        <v>17</v>
      </c>
      <c r="B5" s="35">
        <v>16</v>
      </c>
      <c r="C5" s="1225">
        <v>1</v>
      </c>
      <c r="D5" s="1227" t="str">
        <f>IF(A5="","",VLOOKUP(A5,СписокКМ!$A$186:$D$222,3,FALSE))</f>
        <v>Москва</v>
      </c>
      <c r="E5" s="1228" t="e">
        <f>IF(B5="","",VLOOKUP(B5,СписокКМ!E:J,2,FALSE))</f>
        <v>#N/A</v>
      </c>
      <c r="F5" s="1231" t="str">
        <f>IF(B5="","",VLOOKUP(B5,СписокКМ!$A$186:$D$222,3,FALSE))</f>
        <v>Саратовская область 2</v>
      </c>
      <c r="G5" s="1232" t="e">
        <f>IF(D5="","",VLOOKUP(D5,СписокКМ!G:L,2,FALSE))</f>
        <v>#N/A</v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str">
        <f>IF(A5="","",VLOOKUP(A5,'[60]Протокол команд'!A:K,8,FALSE))</f>
        <v>-</v>
      </c>
      <c r="U5" s="39" t="e">
        <f>T5*5-4</f>
        <v>#VALUE!</v>
      </c>
      <c r="V5" s="39" t="e">
        <f>T5*5</f>
        <v>#VALUE!</v>
      </c>
      <c r="W5" s="39" t="e">
        <f>CONCATENATE(U5,"-",V5)</f>
        <v>#VALUE!</v>
      </c>
      <c r="X5" s="39" t="str">
        <f>IF(A5="","",VLOOKUP(A5,'[60]Протокол команд'!A:K,10,FALSE))</f>
        <v>х</v>
      </c>
      <c r="Y5" s="39" t="e">
        <f>X5*5-4</f>
        <v>#VALUE!</v>
      </c>
      <c r="Z5" s="39" t="e">
        <f>X5*5</f>
        <v>#VALUE!</v>
      </c>
      <c r="AA5" s="39" t="e">
        <f>CONCATENATE(Y5,"-",Z5)</f>
        <v>#VALUE!</v>
      </c>
      <c r="AB5" s="1241">
        <f>IF(O7="","",SUM(AF7:AF12))</f>
        <v>3</v>
      </c>
      <c r="AC5" s="1242"/>
      <c r="AD5" s="1243"/>
      <c r="AE5" s="1242">
        <f>IF(O7="","",SUM(AG7:AG12))</f>
        <v>0</v>
      </c>
      <c r="AF5" s="1242"/>
      <c r="AG5" s="1264"/>
      <c r="AH5" s="1241">
        <f>SUM(CC7:CC12)</f>
        <v>9</v>
      </c>
      <c r="AI5" s="1242"/>
      <c r="AJ5" s="1243"/>
      <c r="AK5" s="1242">
        <f>SUM(CE7:CE12)</f>
        <v>0</v>
      </c>
      <c r="AL5" s="1242"/>
      <c r="AM5" s="1264"/>
      <c r="AN5" s="1265">
        <f>SUM(AR7:AR12)</f>
        <v>66</v>
      </c>
      <c r="AO5" s="1266"/>
      <c r="AP5" s="1267"/>
      <c r="AQ5" s="1266">
        <f>SUM(AS7:AS12)</f>
        <v>32</v>
      </c>
      <c r="AR5" s="1266"/>
      <c r="AS5" s="1268"/>
      <c r="AT5" s="1269" t="s">
        <v>111</v>
      </c>
      <c r="AU5" s="1270"/>
      <c r="AV5" s="1270"/>
      <c r="AW5" s="1270"/>
      <c r="AX5" s="1270"/>
      <c r="AY5" s="1270"/>
      <c r="AZ5" s="1270"/>
      <c r="BA5" s="1270"/>
      <c r="BB5" s="1270"/>
      <c r="BC5" s="1270"/>
      <c r="BD5" s="1270"/>
      <c r="BE5" s="1270"/>
      <c r="BF5" s="1270"/>
      <c r="BG5" s="1270"/>
      <c r="BH5" s="1270"/>
      <c r="BI5" s="1270"/>
      <c r="BJ5" s="1270"/>
      <c r="BK5" s="1270"/>
      <c r="BL5" s="1270"/>
      <c r="BM5" s="1270"/>
      <c r="BN5" s="1270"/>
      <c r="BO5" s="1270"/>
      <c r="BP5" s="1270"/>
      <c r="BQ5" s="1270"/>
      <c r="BR5" s="1270"/>
      <c r="BS5" s="1270"/>
      <c r="BT5" s="1270"/>
      <c r="BU5" s="1270"/>
      <c r="BV5" s="1270"/>
      <c r="BW5" s="1270"/>
      <c r="BX5" s="1270"/>
      <c r="BY5" s="1270"/>
      <c r="BZ5" s="1270"/>
      <c r="CA5" s="1270"/>
      <c r="CB5" s="1271"/>
      <c r="CC5" s="1254">
        <f>IF(O7="","",SUM(AF7:AF12))</f>
        <v>3</v>
      </c>
      <c r="CD5" s="1256" t="str">
        <f>IF(CC5="","","-")</f>
        <v>-</v>
      </c>
      <c r="CE5" s="1258">
        <f>IF(O7="","",SUM(AG7:AG12))</f>
        <v>0</v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IF(A6="","",VLOOKUP(A6,СписокКМ!D:I,2,FALSE))</f>
        <v/>
      </c>
      <c r="E6" s="1230" t="str">
        <f>IF(B6="","",VLOOKUP(B6,СписокКМ!E:J,2,FALSE))</f>
        <v/>
      </c>
      <c r="F6" s="1233" t="str">
        <f>IF(C6="","",VLOOKUP(C6,СписокКМ!F:K,2,FALSE))</f>
        <v/>
      </c>
      <c r="G6" s="1234" t="str">
        <f>IF(D6="","",VLOOKUP(D6,СписокКМ!G:L,2,FALSE))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>
        <v>112</v>
      </c>
      <c r="B7" s="44">
        <v>21</v>
      </c>
      <c r="C7" s="615">
        <v>1</v>
      </c>
      <c r="D7" s="46" t="str">
        <f>IF(A7="","",VLOOKUP(A7,СписокКМ!D:I,2,FALSE))</f>
        <v>АСЛАНЯН Арутюн</v>
      </c>
      <c r="E7" s="47"/>
      <c r="F7" s="48" t="str">
        <f>IF(B7="","",VLOOKUP(B7,СписокКМ!D:I,2,FALSE))</f>
        <v>ВАСИЛЬЕВ Владислав</v>
      </c>
      <c r="G7" s="49"/>
      <c r="H7" s="50"/>
      <c r="I7" s="51" t="s">
        <v>150</v>
      </c>
      <c r="J7" s="51" t="s">
        <v>152</v>
      </c>
      <c r="K7" s="51" t="s">
        <v>155</v>
      </c>
      <c r="L7" s="51"/>
      <c r="M7" s="51"/>
      <c r="N7" s="52"/>
      <c r="O7" s="53">
        <f>IF(I7="","",IF(I7="0",1000,IF(I7="-0",-1000,I7*1)))</f>
        <v>4</v>
      </c>
      <c r="P7" s="53">
        <f t="shared" ref="P7:S12" si="0">IF(J7="","",IF(J7="0",1000,IF(J7="-0",-1000,J7*1)))</f>
        <v>5</v>
      </c>
      <c r="Q7" s="53">
        <f t="shared" si="0"/>
        <v>7</v>
      </c>
      <c r="R7" s="53" t="str">
        <f t="shared" si="0"/>
        <v/>
      </c>
      <c r="S7" s="54" t="str">
        <f t="shared" si="0"/>
        <v/>
      </c>
      <c r="T7" s="55">
        <f t="shared" ref="T7:X12" si="1">IF(O7="","",IF(O7&gt;0,1,0))</f>
        <v>1</v>
      </c>
      <c r="U7" s="56">
        <f t="shared" si="1"/>
        <v>1</v>
      </c>
      <c r="V7" s="56">
        <f t="shared" si="1"/>
        <v>1</v>
      </c>
      <c r="W7" s="56" t="str">
        <f t="shared" si="1"/>
        <v/>
      </c>
      <c r="X7" s="56" t="str">
        <f t="shared" si="1"/>
        <v/>
      </c>
      <c r="Y7" s="57">
        <f t="shared" ref="Y7:AC12" si="2">IF(O7="","",IF(O7&lt;0,1,0))</f>
        <v>0</v>
      </c>
      <c r="Z7" s="57">
        <f t="shared" si="2"/>
        <v>0</v>
      </c>
      <c r="AA7" s="57">
        <f t="shared" si="2"/>
        <v>0</v>
      </c>
      <c r="AB7" s="57" t="str">
        <f t="shared" si="2"/>
        <v/>
      </c>
      <c r="AC7" s="57" t="str">
        <f t="shared" si="2"/>
        <v/>
      </c>
      <c r="AD7" s="58">
        <f>IF(CC7="","",IF(CC7&gt;CE7,1,-1))</f>
        <v>1</v>
      </c>
      <c r="AE7" s="58">
        <f>IF(CC7="","",IF(CC7&lt;CE7,1,-1))</f>
        <v>-1</v>
      </c>
      <c r="AF7" s="59">
        <f>IF(CC7&gt;CE7,1,0)</f>
        <v>1</v>
      </c>
      <c r="AG7" s="60">
        <f>IF(CE7&gt;CC7,1,0)</f>
        <v>0</v>
      </c>
      <c r="AH7" s="61">
        <f>IF(O7="","",AX7*1)</f>
        <v>11</v>
      </c>
      <c r="AI7" s="62">
        <f>IF(P7="","",BE7*1)</f>
        <v>11</v>
      </c>
      <c r="AJ7" s="62">
        <f>IF(Q7="","",BL7*1)</f>
        <v>11</v>
      </c>
      <c r="AK7" s="62" t="str">
        <f>IF(R7="","",BS7*1)</f>
        <v/>
      </c>
      <c r="AL7" s="62" t="str">
        <f>IF(S7="","",BZ7*1)</f>
        <v/>
      </c>
      <c r="AM7" s="63">
        <f>IF(O7="","",AZ7*1)</f>
        <v>4</v>
      </c>
      <c r="AN7" s="63">
        <f>IF(P7="","",BG7*1)</f>
        <v>5</v>
      </c>
      <c r="AO7" s="63">
        <f>IF(Q7="","",BN7*1)</f>
        <v>7</v>
      </c>
      <c r="AP7" s="63" t="str">
        <f>IF(R7="","",BU7*1)</f>
        <v/>
      </c>
      <c r="AQ7" s="63" t="str">
        <f>IF(S7="","",CB7*1)</f>
        <v/>
      </c>
      <c r="AR7" s="64">
        <f>SUM(AH7:AL7)</f>
        <v>33</v>
      </c>
      <c r="AS7" s="65">
        <f>SUM(AM7:AQ7)</f>
        <v>16</v>
      </c>
      <c r="AT7" s="66">
        <f>IF(O7=1000,11,IF(O7=-1000,0,IF(O7&gt;0,11,IF(O7&lt;0,(-O7),"0"))))</f>
        <v>11</v>
      </c>
      <c r="AU7" s="67">
        <f>IF(O7=1000,0,IF(O7=-1000,11,IF(O7&lt;-9,-(O7-2),IF(O7&gt;0,(O7),"0"))))</f>
        <v>4</v>
      </c>
      <c r="AV7" s="66">
        <f>IF(O7=1000,11,IF(O7=-1000,0,IF(O7&lt;9,11,IF(O7&gt;9,(O7+2),"0"))))</f>
        <v>11</v>
      </c>
      <c r="AW7" s="67">
        <f>IF(O7=1000,0,IF(O7=-1000,11,IF(O7&lt;0,11,IF(O7&gt;0,(O7),"0"))))</f>
        <v>4</v>
      </c>
      <c r="AX7" s="68">
        <f>IF(O7="","",IF(O7&gt;9,AV7,AT7))</f>
        <v>11</v>
      </c>
      <c r="AY7" s="69" t="str">
        <f>IF(O7="","","-")</f>
        <v>-</v>
      </c>
      <c r="AZ7" s="70">
        <f>IF(O7="","",IF(O7&lt;-9,AU7,AW7))</f>
        <v>4</v>
      </c>
      <c r="BA7" s="66" t="str">
        <f>IF(P7=1000,11,IF(P7=-1000,0,IF(P7&gt;9,(P7+2),IF(P7&lt;0,(-P7),"0"))))</f>
        <v>0</v>
      </c>
      <c r="BB7" s="67">
        <f>IF(P7=1000,0,IF(P7=-1000,11,IF(P7&lt;-9,-(P7-2),IF(P7&gt;0,(P7),"0"))))</f>
        <v>5</v>
      </c>
      <c r="BC7" s="67">
        <f>IF(P7=1000,11,IF(P7=-1000,0,IF(P7&gt;0,11,IF(P7&lt;0,(-P7),"0"))))</f>
        <v>11</v>
      </c>
      <c r="BD7" s="67">
        <f>IF(P7=1000,0,IF(P7=-1000,11,IF(P7&lt;0,11,IF(P7&gt;0,(P7),"0"))))</f>
        <v>5</v>
      </c>
      <c r="BE7" s="68">
        <f>IF(P7="","",IF(P7&gt;9,BA7,BC7))</f>
        <v>11</v>
      </c>
      <c r="BF7" s="69" t="str">
        <f>IF(P7="","","-")</f>
        <v>-</v>
      </c>
      <c r="BG7" s="70">
        <f>IF(P7="","",IF(P7&lt;-9,BB7,BD7))</f>
        <v>5</v>
      </c>
      <c r="BH7" s="66" t="str">
        <f>IF(Q7=1000,11,IF(Q7=-1000,0,IF(Q7&gt;9,(Q7+2),IF(Q7&lt;0,(-Q7),"0"))))</f>
        <v>0</v>
      </c>
      <c r="BI7" s="67">
        <f>IF(Q7=1000,0,IF(Q7=-1000,11,IF(Q7&lt;-9,-(Q7-2),IF(Q7&gt;0,(Q7),"0"))))</f>
        <v>7</v>
      </c>
      <c r="BJ7" s="67">
        <f>IF(Q7=1000,11,IF(Q7=-1000,0,IF(Q7&gt;0,11,IF(Q7&lt;0,(-Q7),"0"))))</f>
        <v>11</v>
      </c>
      <c r="BK7" s="67">
        <f>IF(Q7=1000,0,IF(Q7=-1000,11,IF(Q7&lt;0,11,IF(Q7&gt;0,(Q7),"0"))))</f>
        <v>7</v>
      </c>
      <c r="BL7" s="68">
        <f>IF(Q7="","",IF(Q7&gt;9,BH7,BJ7))</f>
        <v>11</v>
      </c>
      <c r="BM7" s="69" t="str">
        <f>IF(Q7="","","-")</f>
        <v>-</v>
      </c>
      <c r="BN7" s="70">
        <f>IF(Q7="","",IF(Q7&lt;-9,BI7,BK7))</f>
        <v>7</v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>
        <f>IF(O7="","",SUM(T7:X7))</f>
        <v>3</v>
      </c>
      <c r="CD7" s="73" t="str">
        <f>IF(CC7="","","-")</f>
        <v>-</v>
      </c>
      <c r="CE7" s="74">
        <f>IF(O7="","",SUM(Y7:AC7))</f>
        <v>0</v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>
        <v>103</v>
      </c>
      <c r="B8" s="44">
        <v>67</v>
      </c>
      <c r="C8" s="75">
        <v>2</v>
      </c>
      <c r="D8" s="76" t="str">
        <f>IF(A8="","",VLOOKUP(A8,СписокКМ!D:I,2,FALSE))</f>
        <v>КУБАРЬ Олег</v>
      </c>
      <c r="E8" s="47"/>
      <c r="F8" s="77" t="str">
        <f>IF(B8="","",VLOOKUP(B8,СписокКМ!D:I,2,FALSE))</f>
        <v>ИСМАИЛОВ Данат</v>
      </c>
      <c r="G8" s="49"/>
      <c r="H8" s="41"/>
      <c r="I8" s="616" t="s">
        <v>152</v>
      </c>
      <c r="J8" s="616" t="s">
        <v>152</v>
      </c>
      <c r="K8" s="616" t="s">
        <v>154</v>
      </c>
      <c r="L8" s="616"/>
      <c r="M8" s="51"/>
      <c r="N8" s="42"/>
      <c r="O8" s="79">
        <f>IF(I8="","",IF(I8="0",1000,IF(I8="-0",-1000,I8*1)))</f>
        <v>5</v>
      </c>
      <c r="P8" s="79">
        <f t="shared" si="0"/>
        <v>5</v>
      </c>
      <c r="Q8" s="79">
        <f t="shared" si="0"/>
        <v>6</v>
      </c>
      <c r="R8" s="79" t="str">
        <f t="shared" si="0"/>
        <v/>
      </c>
      <c r="S8" s="80" t="str">
        <f t="shared" si="0"/>
        <v/>
      </c>
      <c r="T8" s="55">
        <f t="shared" si="1"/>
        <v>1</v>
      </c>
      <c r="U8" s="56">
        <f t="shared" si="1"/>
        <v>1</v>
      </c>
      <c r="V8" s="56">
        <f t="shared" si="1"/>
        <v>1</v>
      </c>
      <c r="W8" s="56" t="str">
        <f t="shared" si="1"/>
        <v/>
      </c>
      <c r="X8" s="56" t="str">
        <f t="shared" si="1"/>
        <v/>
      </c>
      <c r="Y8" s="57">
        <f t="shared" si="2"/>
        <v>0</v>
      </c>
      <c r="Z8" s="57">
        <f t="shared" si="2"/>
        <v>0</v>
      </c>
      <c r="AA8" s="57">
        <f t="shared" si="2"/>
        <v>0</v>
      </c>
      <c r="AB8" s="57" t="str">
        <f t="shared" si="2"/>
        <v/>
      </c>
      <c r="AC8" s="57" t="str">
        <f t="shared" si="2"/>
        <v/>
      </c>
      <c r="AD8" s="58">
        <f>IF(CC8="","",IF(CC8&gt;CE8,1,-1))</f>
        <v>1</v>
      </c>
      <c r="AE8" s="58">
        <f>IF(CC8="","",IF(CC8&lt;CE8,1,-1))</f>
        <v>-1</v>
      </c>
      <c r="AF8" s="59">
        <f>IF(CC8&gt;CE8,1,0)</f>
        <v>1</v>
      </c>
      <c r="AG8" s="60">
        <f>IF(CE8&gt;CC8,1,0)</f>
        <v>0</v>
      </c>
      <c r="AH8" s="81">
        <f>IF(O8="","",AX8*1)</f>
        <v>11</v>
      </c>
      <c r="AI8" s="609">
        <f>IF(P8="","",BE8*1)</f>
        <v>11</v>
      </c>
      <c r="AJ8" s="609">
        <f>IF(Q8="","",BL8*1)</f>
        <v>11</v>
      </c>
      <c r="AK8" s="609" t="str">
        <f>IF(R8="","",BS8*1)</f>
        <v/>
      </c>
      <c r="AL8" s="609" t="str">
        <f>IF(S8="","",BZ8*1)</f>
        <v/>
      </c>
      <c r="AM8" s="606">
        <f>IF(O8="","",AZ8*1)</f>
        <v>5</v>
      </c>
      <c r="AN8" s="606">
        <f>IF(P8="","",BG8*1)</f>
        <v>5</v>
      </c>
      <c r="AO8" s="606">
        <f>IF(Q8="","",BN8*1)</f>
        <v>6</v>
      </c>
      <c r="AP8" s="606" t="str">
        <f>IF(R8="","",BU8*1)</f>
        <v/>
      </c>
      <c r="AQ8" s="606" t="str">
        <f>IF(S8="","",CB8*1)</f>
        <v/>
      </c>
      <c r="AR8" s="64">
        <f>SUM(AH8:AL8)</f>
        <v>33</v>
      </c>
      <c r="AS8" s="65">
        <f>SUM(AM8:AQ8)</f>
        <v>16</v>
      </c>
      <c r="AT8" s="66">
        <f>IF(O8=1000,11,IF(O8=-1000,0,IF(O8&gt;0,11,IF(O8&lt;0,(-O8),"0"))))</f>
        <v>11</v>
      </c>
      <c r="AU8" s="67">
        <f>IF(O8=1000,0,IF(O8=-1000,11,IF(O8&lt;-9,-(O8-2),IF(O8&gt;0,(O8),"0"))))</f>
        <v>5</v>
      </c>
      <c r="AV8" s="66" t="str">
        <f>IF(O8=1000,11,IF(O8=-1000,0,IF(O8&gt;9,(O8+2),IF(O8&lt;0,(-O8),"0"))))</f>
        <v>0</v>
      </c>
      <c r="AW8" s="67">
        <f>IF(O8=1000,0,IF(O8=-1000,11,IF(O8&lt;0,11,IF(O8&gt;0,(O8),"0"))))</f>
        <v>5</v>
      </c>
      <c r="AX8" s="601">
        <f>IF(O8="","",IF(O8&gt;9,AV8,AT8))</f>
        <v>11</v>
      </c>
      <c r="AY8" s="602" t="str">
        <f>IF(O8="","","-")</f>
        <v>-</v>
      </c>
      <c r="AZ8" s="603">
        <f>IF(O8="","",IF(O8&lt;-9,AU8,AW8))</f>
        <v>5</v>
      </c>
      <c r="BA8" s="66" t="str">
        <f>IF(P8=1000,11,IF(P8=-1000,0,IF(P8&gt;9,(P8+2),IF(P8&lt;0,(-P8),"0"))))</f>
        <v>0</v>
      </c>
      <c r="BB8" s="67">
        <f>IF(P8=1000,0,IF(P8=-1000,11,IF(P8&lt;-9,-(P8-2),IF(P8&gt;0,(P8),"0"))))</f>
        <v>5</v>
      </c>
      <c r="BC8" s="67">
        <f>IF(P8=1000,11,IF(P8=-1000,0,IF(P8&gt;0,11,IF(P8&lt;0,(-P8),"0"))))</f>
        <v>11</v>
      </c>
      <c r="BD8" s="67">
        <f>IF(P8=1000,0,IF(P8=-1000,11,IF(P8&lt;0,11,IF(P8&gt;0,(P8),"0"))))</f>
        <v>5</v>
      </c>
      <c r="BE8" s="601">
        <f>IF(P8="","",IF(P8&gt;9,BA8,BC8))</f>
        <v>11</v>
      </c>
      <c r="BF8" s="602" t="str">
        <f>IF(P8="","","-")</f>
        <v>-</v>
      </c>
      <c r="BG8" s="603">
        <f>IF(P8="","",IF(P8&lt;-9,BB8,BD8))</f>
        <v>5</v>
      </c>
      <c r="BH8" s="66" t="str">
        <f>IF(Q8=1000,11,IF(Q8=-1000,0,IF(Q8&gt;9,(Q8+2),IF(Q8&lt;0,(-Q8),"0"))))</f>
        <v>0</v>
      </c>
      <c r="BI8" s="67">
        <f>IF(Q8=1000,0,IF(Q8=-1000,11,IF(Q8&lt;-9,-(Q8-2),IF(Q8&gt;0,(Q8),"0"))))</f>
        <v>6</v>
      </c>
      <c r="BJ8" s="67">
        <f>IF(Q8=1000,11,IF(Q8=-1000,0,IF(Q8&gt;0,11,IF(Q8&lt;0,(-Q8),"0"))))</f>
        <v>11</v>
      </c>
      <c r="BK8" s="67">
        <f>IF(Q8=1000,0,IF(Q8=-1000,11,IF(Q8&lt;0,11,IF(Q8&gt;0,(Q8),"0"))))</f>
        <v>6</v>
      </c>
      <c r="BL8" s="601">
        <f>IF(Q8="","",IF(Q8&gt;9,BH8,BJ8))</f>
        <v>11</v>
      </c>
      <c r="BM8" s="602" t="str">
        <f>IF(Q8="","","-")</f>
        <v>-</v>
      </c>
      <c r="BN8" s="603">
        <f>IF(Q8="","",IF(Q8&lt;-9,BI8,BK8))</f>
        <v>6</v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601" t="str">
        <f>IF(R8="","",IF(R8&gt;9,BO8,BQ8))</f>
        <v/>
      </c>
      <c r="BT8" s="602" t="str">
        <f>IF(R8="","","-")</f>
        <v/>
      </c>
      <c r="BU8" s="603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601" t="str">
        <f>IF(S8="","",IF(S8&gt;9,BV8,BX8))</f>
        <v/>
      </c>
      <c r="CA8" s="602" t="str">
        <f>IF(S8="","","-")</f>
        <v/>
      </c>
      <c r="CB8" s="603" t="str">
        <f>IF(S8="","",IF(S8&lt;-9,BW8,BY8))</f>
        <v/>
      </c>
      <c r="CC8" s="598">
        <f>IF(O8="","",SUM(T8:X8))</f>
        <v>3</v>
      </c>
      <c r="CD8" s="604" t="str">
        <f>IF(CC8="","","-")</f>
        <v>-</v>
      </c>
      <c r="CE8" s="599">
        <f>IF(O8="","",SUM(Y8:AC8))</f>
        <v>0</v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>
        <v>112</v>
      </c>
      <c r="B9" s="44">
        <v>21</v>
      </c>
      <c r="C9" s="1250" t="s">
        <v>563</v>
      </c>
      <c r="D9" s="76" t="str">
        <f>IF(A9="","",VLOOKUP(A9,СписокКМ!D:I,2,FALSE))</f>
        <v>АСЛАНЯН Арутюн</v>
      </c>
      <c r="E9" s="47"/>
      <c r="F9" s="77" t="str">
        <f>IF(B9="","",VLOOKUP(B9,СписокКМ!D:I,2,FALSE))</f>
        <v>ВАСИЛЬЕВ Владислав</v>
      </c>
      <c r="G9" s="49"/>
      <c r="H9" s="41"/>
      <c r="I9" s="1252" t="s">
        <v>154</v>
      </c>
      <c r="J9" s="1252" t="s">
        <v>155</v>
      </c>
      <c r="K9" s="1252" t="s">
        <v>155</v>
      </c>
      <c r="L9" s="1252"/>
      <c r="M9" s="1252"/>
      <c r="N9" s="42"/>
      <c r="O9" s="1244">
        <f>IF(I9="","",IF(I9="0",1000,IF(I9="-0",-1000,I9*1)))</f>
        <v>6</v>
      </c>
      <c r="P9" s="1244">
        <f>IF(J9="","",IF(J9="0",1000,IF(J9="-0",-1000,J9*1)))</f>
        <v>7</v>
      </c>
      <c r="Q9" s="1244">
        <f>IF(K9="","",IF(K9="0",1000,IF(K9="-0",-1000,K9*1)))</f>
        <v>7</v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>
        <f>IF(O9="","",IF(O9&gt;0,1,0))</f>
        <v>1</v>
      </c>
      <c r="U9" s="1284">
        <f>IF(P9="","",IF(P9&gt;0,1,0))</f>
        <v>1</v>
      </c>
      <c r="V9" s="1284">
        <f>IF(Q9="","",IF(Q9&gt;0,1,0))</f>
        <v>1</v>
      </c>
      <c r="W9" s="1284" t="str">
        <f>IF(R9="","",IF(R9&gt;0,1,0))</f>
        <v/>
      </c>
      <c r="X9" s="1284" t="str">
        <f>IF(S9="","",IF(S9&gt;0,1,0))</f>
        <v/>
      </c>
      <c r="Y9" s="1278">
        <f>IF(O9="","",IF(O9&lt;0,1,0))</f>
        <v>0</v>
      </c>
      <c r="Z9" s="1278">
        <f>IF(P9="","",IF(P9&lt;0,1,0))</f>
        <v>0</v>
      </c>
      <c r="AA9" s="1278">
        <f>IF(Q9="","",IF(Q9&lt;0,1,0))</f>
        <v>0</v>
      </c>
      <c r="AB9" s="1278" t="str">
        <f>IF(R9="","",IF(R9&lt;0,1,0))</f>
        <v/>
      </c>
      <c r="AC9" s="1278" t="str">
        <f>IF(S9="","",IF(S9&lt;0,1,0))</f>
        <v/>
      </c>
      <c r="AD9" s="1280">
        <f>IF(CC9="","",IF(CC9&gt;CE9,1,-1))</f>
        <v>1</v>
      </c>
      <c r="AE9" s="1280">
        <f>IF(CC9="","",IF(CC9&lt;CE9,1,-1))</f>
        <v>-1</v>
      </c>
      <c r="AF9" s="1282">
        <f>IF(CC9&gt;CE9,1,0)</f>
        <v>1</v>
      </c>
      <c r="AG9" s="1272">
        <f>IF(CE9&gt;CC9,1,0)</f>
        <v>0</v>
      </c>
      <c r="AH9" s="1274">
        <f>IF(O9="","",AX9*1)</f>
        <v>11</v>
      </c>
      <c r="AI9" s="1276">
        <f>IF(P9="","",BE9*1)</f>
        <v>11</v>
      </c>
      <c r="AJ9" s="1276">
        <f>IF(Q9="","",BL9*1)</f>
        <v>11</v>
      </c>
      <c r="AK9" s="1276" t="str">
        <f>IF(R9="","",BS9*1)</f>
        <v/>
      </c>
      <c r="AL9" s="1276" t="str">
        <f>IF(S9="","",BZ9*1)</f>
        <v/>
      </c>
      <c r="AM9" s="1298">
        <f>IF(O9="","",AZ9*1)</f>
        <v>6</v>
      </c>
      <c r="AN9" s="1298">
        <f>IF(P9="","",BG9*1)</f>
        <v>7</v>
      </c>
      <c r="AO9" s="1298">
        <f>IF(Q9="","",BN9*1)</f>
        <v>7</v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11</v>
      </c>
      <c r="AU9" s="1286">
        <f>IF(O9=1000,0,IF(O9=-1000,11,IF(O9&lt;-9,-(O9-2),IF(O9&gt;0,(O9),"0"))))</f>
        <v>6</v>
      </c>
      <c r="AV9" s="1286" t="str">
        <f>IF(O9=1000,11,IF(O9=-1000,0,IF(O9&gt;9,(O9+2),IF(O9&lt;0,(-O9),"0"))))</f>
        <v>0</v>
      </c>
      <c r="AW9" s="1286">
        <f>IF(O9=1000,0,IF(O9=-1000,11,IF(O9&lt;0,11,IF(O9&gt;0,(O9),"0"))))</f>
        <v>6</v>
      </c>
      <c r="AX9" s="1296">
        <f>IF(O9="","",IF(O9&gt;9,AV9,AT9))</f>
        <v>11</v>
      </c>
      <c r="AY9" s="1288" t="str">
        <f>IF(O9="","","-")</f>
        <v>-</v>
      </c>
      <c r="AZ9" s="1290">
        <f>IF(O9="","",IF(O9&lt;-9,AU9,AW9))</f>
        <v>6</v>
      </c>
      <c r="BA9" s="1286" t="str">
        <f>IF(P9=1000,11,IF(P9=-1000,0,IF(P9&gt;9,(P9+2),IF(P9&lt;0,(-P9),"0"))))</f>
        <v>0</v>
      </c>
      <c r="BB9" s="1286">
        <f>IF(P9=1000,0,IF(P9=-1000,11,IF(P9&lt;-9,-(P9-2),IF(P9&gt;0,(P9),"0"))))</f>
        <v>7</v>
      </c>
      <c r="BC9" s="1286">
        <f>IF(P9=1000,11,IF(P9=-1000,0,IF(P9&gt;0,11,IF(P9&lt;0,(-P9),"0"))))</f>
        <v>11</v>
      </c>
      <c r="BD9" s="1286">
        <f>IF(P9=1000,0,IF(P9=-1000,11,IF(P9&lt;0,11,IF(P9&gt;0,(P9),"0"))))</f>
        <v>7</v>
      </c>
      <c r="BE9" s="1296">
        <f>IF(P9="","",IF(P9&gt;9,BA9,BC9))</f>
        <v>11</v>
      </c>
      <c r="BF9" s="1288" t="str">
        <f>IF(P9="","","-")</f>
        <v>-</v>
      </c>
      <c r="BG9" s="1290">
        <f>IF(P9="","",IF(P9&lt;-9,BB9,BD9))</f>
        <v>7</v>
      </c>
      <c r="BH9" s="1286" t="str">
        <f>IF(Q9=1000,11,IF(Q9=-1000,0,IF(Q9&gt;9,(Q9+2),IF(Q9&lt;0,(-Q9),"0"))))</f>
        <v>0</v>
      </c>
      <c r="BI9" s="1286">
        <f>IF(Q9=1000,0,IF(Q9=-1000,11,IF(Q9&lt;-9,-(Q9-2),IF(Q9&gt;0,(Q9),"0"))))</f>
        <v>7</v>
      </c>
      <c r="BJ9" s="1286">
        <f>IF(Q9=1000,11,IF(Q9=-1000,0,IF(Q9&gt;0,11,IF(Q9&lt;0,(-Q9),"0"))))</f>
        <v>11</v>
      </c>
      <c r="BK9" s="1286">
        <f>IF(Q9=1000,0,IF(Q9=-1000,11,IF(Q9&lt;0,11,IF(Q9&gt;0,(Q9),"0"))))</f>
        <v>7</v>
      </c>
      <c r="BL9" s="1296">
        <f>IF(Q9="","",IF(Q9&gt;9,BH9,BJ9))</f>
        <v>11</v>
      </c>
      <c r="BM9" s="1288" t="str">
        <f>IF(Q9="","","-")</f>
        <v>-</v>
      </c>
      <c r="BN9" s="1290">
        <f>IF(Q9="","",IF(Q9&lt;-9,BI9,BK9))</f>
        <v>7</v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296"/>
      <c r="BT9" s="1288" t="str">
        <f>IF(R9="","","-")</f>
        <v/>
      </c>
      <c r="BU9" s="1290"/>
      <c r="BV9" s="1286" t="e">
        <f>IF(S9=1000,11,IF(S9=-1000,0,IF(S9&gt;9,(S9+2),IF(S9&lt;0,(-S9),"0"))))</f>
        <v>#VALUE!</v>
      </c>
      <c r="BW9" s="1286" t="str">
        <f>IF(S9=1000,0,IF(S9=-1000,11,IF(S9&lt;-9,-(S9-2),IF(S9&gt;0,(S9),"0"))))</f>
        <v/>
      </c>
      <c r="BX9" s="1286">
        <f>IF(S9=1000,11,IF(S9=-1000,0,IF(S9&gt;0,11,IF(S9&lt;0,(-S9),"0"))))</f>
        <v>11</v>
      </c>
      <c r="BY9" s="1286" t="str">
        <f>IF(S9=1000,0,IF(S9=-1000,11,IF(S9&lt;0,11,IF(S9&gt;0,(S9),"0"))))</f>
        <v/>
      </c>
      <c r="BZ9" s="1296"/>
      <c r="CA9" s="1288" t="str">
        <f>IF(S9="","","-")</f>
        <v/>
      </c>
      <c r="CB9" s="1290"/>
      <c r="CC9" s="1340">
        <f t="shared" ref="CC9:CC10" si="3">IF(O9="","",SUM(T9:X9))</f>
        <v>3</v>
      </c>
      <c r="CD9" s="1304" t="str">
        <f t="shared" ref="CD9:CD10" si="4">IF(CC9="","","-")</f>
        <v>-</v>
      </c>
      <c r="CE9" s="1306">
        <f t="shared" ref="CE9:CE10" si="5">IF(O9="","",SUM(Y9:AC9))</f>
        <v>0</v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>
        <v>103</v>
      </c>
      <c r="B10" s="44">
        <v>67</v>
      </c>
      <c r="C10" s="1251"/>
      <c r="D10" s="46" t="str">
        <f>IF(A10="","",VLOOKUP(A10,СписокКМ!D:I,2,FALSE))</f>
        <v>КУБАРЬ Олег</v>
      </c>
      <c r="E10" s="47"/>
      <c r="F10" s="48" t="str">
        <f>IF(B10="","",VLOOKUP(B10,СписокКМ!D:I,2,FALSE))</f>
        <v>ИСМАИЛОВ Данат</v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297"/>
      <c r="BT10" s="1289"/>
      <c r="BU10" s="1291"/>
      <c r="BV10" s="1287"/>
      <c r="BW10" s="1287"/>
      <c r="BX10" s="1287"/>
      <c r="BY10" s="1287"/>
      <c r="BZ10" s="1297"/>
      <c r="CA10" s="1289"/>
      <c r="CB10" s="1291"/>
      <c r="CC10" s="1341" t="str">
        <f t="shared" si="3"/>
        <v/>
      </c>
      <c r="CD10" s="1305" t="str">
        <f t="shared" si="4"/>
        <v/>
      </c>
      <c r="CE10" s="1307" t="str">
        <f t="shared" si="5"/>
        <v/>
      </c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>
        <f>IF(A7="","",A7)</f>
        <v>112</v>
      </c>
      <c r="B11" s="99">
        <f>IF(B7="","",B8)</f>
        <v>67</v>
      </c>
      <c r="C11" s="75">
        <v>4</v>
      </c>
      <c r="D11" s="100" t="str">
        <f>IF(A11="","",VLOOKUP(A11,СписокКМ!D:I,2,FALSE))</f>
        <v>АСЛАНЯН Арутюн</v>
      </c>
      <c r="E11" s="101"/>
      <c r="F11" s="77" t="str">
        <f>IF(B11="","",VLOOKUP(B11,СписокКМ!D:I,2,FALSE))</f>
        <v>ИСМАИЛОВ Данат</v>
      </c>
      <c r="G11" s="102"/>
      <c r="H11" s="41"/>
      <c r="I11" s="616"/>
      <c r="J11" s="616"/>
      <c r="K11" s="616"/>
      <c r="L11" s="616"/>
      <c r="M11" s="616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614" t="str">
        <f t="shared" si="1"/>
        <v/>
      </c>
      <c r="U11" s="613" t="str">
        <f t="shared" si="1"/>
        <v/>
      </c>
      <c r="V11" s="613" t="str">
        <f t="shared" si="1"/>
        <v/>
      </c>
      <c r="W11" s="613" t="str">
        <f t="shared" si="1"/>
        <v/>
      </c>
      <c r="X11" s="613" t="str">
        <f t="shared" si="1"/>
        <v/>
      </c>
      <c r="Y11" s="610" t="str">
        <f t="shared" si="2"/>
        <v/>
      </c>
      <c r="Z11" s="610" t="str">
        <f t="shared" si="2"/>
        <v/>
      </c>
      <c r="AA11" s="610" t="str">
        <f t="shared" si="2"/>
        <v/>
      </c>
      <c r="AB11" s="610" t="str">
        <f t="shared" si="2"/>
        <v/>
      </c>
      <c r="AC11" s="610" t="str">
        <f t="shared" si="2"/>
        <v/>
      </c>
      <c r="AD11" s="611" t="str">
        <f>IF(CC11="","",IF(CC11&gt;CE11,1,-1))</f>
        <v/>
      </c>
      <c r="AE11" s="611" t="str">
        <f>IF(CC11="","",IF(CC11&lt;CE11,1,-1))</f>
        <v/>
      </c>
      <c r="AF11" s="612">
        <f>IF(CC11&gt;CE11,1,0)</f>
        <v>0</v>
      </c>
      <c r="AG11" s="608">
        <f>IF(CE11&gt;CC11,1,0)</f>
        <v>0</v>
      </c>
      <c r="AH11" s="81" t="str">
        <f>IF(O11="","",AX11*1)</f>
        <v/>
      </c>
      <c r="AI11" s="609" t="str">
        <f>IF(P11="","",BE11*1)</f>
        <v/>
      </c>
      <c r="AJ11" s="609" t="str">
        <f>IF(Q11="","",BL11*1)</f>
        <v/>
      </c>
      <c r="AK11" s="609" t="str">
        <f>IF(R11="","",BS11*1)</f>
        <v/>
      </c>
      <c r="AL11" s="609" t="str">
        <f>IF(S11="","",BZ11*1)</f>
        <v/>
      </c>
      <c r="AM11" s="606" t="str">
        <f>IF(O11="","",AZ11*1)</f>
        <v/>
      </c>
      <c r="AN11" s="606" t="str">
        <f>IF(P11="","",BG11*1)</f>
        <v/>
      </c>
      <c r="AO11" s="606" t="str">
        <f>IF(Q11="","",BN11*1)</f>
        <v/>
      </c>
      <c r="AP11" s="606" t="str">
        <f>IF(R11="","",BU11*1)</f>
        <v/>
      </c>
      <c r="AQ11" s="606" t="str">
        <f>IF(S11="","",CB11*1)</f>
        <v/>
      </c>
      <c r="AR11" s="607">
        <f>SUM(AH11:AL11)</f>
        <v>0</v>
      </c>
      <c r="AS11" s="605">
        <f>SUM(AM11:AQ11)</f>
        <v>0</v>
      </c>
      <c r="AT11" s="111">
        <f>IF(O11=1000,11,IF(O11=-1000,0,IF(O11&gt;0,11,IF(O11&lt;0,(-O11),"0"))))</f>
        <v>11</v>
      </c>
      <c r="AU11" s="600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600" t="str">
        <f>IF(O11=1000,0,IF(O11=-1000,11,IF(O11&lt;0,11,IF(O11&gt;0,(O11),"0"))))</f>
        <v/>
      </c>
      <c r="AX11" s="601" t="str">
        <f>IF(O11="","",IF(O11&gt;9,AV11,AT11))</f>
        <v/>
      </c>
      <c r="AY11" s="602" t="str">
        <f>IF(O11="","","-")</f>
        <v/>
      </c>
      <c r="AZ11" s="603" t="str">
        <f>IF(O11="","",IF(O11&lt;-9,AU11,AW11))</f>
        <v/>
      </c>
      <c r="BA11" s="111" t="e">
        <f>IF(P11=1000,11,IF(P11=-1000,0,IF(P11&gt;9,(P11+2),IF(P11&lt;0,(-P11),"0"))))</f>
        <v>#VALUE!</v>
      </c>
      <c r="BB11" s="600" t="str">
        <f>IF(P11=1000,0,IF(P11=-1000,11,IF(P11&lt;-9,-(P11-2),IF(P11&gt;0,(P11),"0"))))</f>
        <v/>
      </c>
      <c r="BC11" s="600">
        <f>IF(P11=1000,11,IF(P11=-1000,0,IF(P11&gt;0,11,IF(P11&lt;0,(-P11),"0"))))</f>
        <v>11</v>
      </c>
      <c r="BD11" s="600" t="str">
        <f>IF(P11=1000,0,IF(P11=-1000,11,IF(P11&lt;0,11,IF(P11&gt;0,(P11),"0"))))</f>
        <v/>
      </c>
      <c r="BE11" s="601" t="str">
        <f>IF(P11="","",IF(P11&gt;9,BA11,BC11))</f>
        <v/>
      </c>
      <c r="BF11" s="602" t="str">
        <f>IF(P11="","","-")</f>
        <v/>
      </c>
      <c r="BG11" s="603" t="str">
        <f>IF(P11="","",IF(P11&lt;-9,BB11,BD11))</f>
        <v/>
      </c>
      <c r="BH11" s="111" t="e">
        <f>IF(Q11=1000,11,IF(Q11=-1000,0,IF(Q11&gt;9,(Q11+2),IF(Q11&lt;0,(-Q11),"0"))))</f>
        <v>#VALUE!</v>
      </c>
      <c r="BI11" s="600" t="str">
        <f>IF(Q11=1000,0,IF(Q11=-1000,11,IF(Q11&lt;-9,-(Q11-2),IF(Q11&gt;0,(Q11),"0"))))</f>
        <v/>
      </c>
      <c r="BJ11" s="600">
        <f>IF(Q11=1000,11,IF(Q11=-1000,0,IF(Q11&gt;0,11,IF(Q11&lt;0,(-Q11),"0"))))</f>
        <v>11</v>
      </c>
      <c r="BK11" s="600" t="str">
        <f>IF(Q11=1000,0,IF(Q11=-1000,11,IF(Q11&lt;0,11,IF(Q11&gt;0,(Q11),"0"))))</f>
        <v/>
      </c>
      <c r="BL11" s="601" t="str">
        <f>IF(Q11="","",IF(Q11&gt;9,BH11,BJ11))</f>
        <v/>
      </c>
      <c r="BM11" s="602" t="str">
        <f>IF(Q11="","","-")</f>
        <v/>
      </c>
      <c r="BN11" s="603" t="str">
        <f>IF(Q11="","",IF(Q11&lt;-9,BI11,BK11))</f>
        <v/>
      </c>
      <c r="BO11" s="600" t="e">
        <f>IF(R11=1000,11,IF(R11=-1000,0,IF(R11&gt;9,(R11+2),IF(R11&lt;0,(-R11),"0"))))</f>
        <v>#VALUE!</v>
      </c>
      <c r="BP11" s="600" t="str">
        <f>IF(R11=1000,0,IF(R11=-1000,11,IF(R11&lt;-9,-(R11-2),IF(R11&gt;0,(R11),"0"))))</f>
        <v/>
      </c>
      <c r="BQ11" s="600">
        <f>IF(R11=1000,11,IF(R11=-1000,0,IF(R11&gt;0,11,IF(R11&lt;0,(-R11),"0"))))</f>
        <v>11</v>
      </c>
      <c r="BR11" s="600" t="str">
        <f>IF(R11=1000,0,IF(R11=-1000,11,IF(R11&lt;0,11,IF(R11&gt;0,(R11),"0"))))</f>
        <v/>
      </c>
      <c r="BS11" s="601" t="str">
        <f>IF(R11="","",IF(R11&gt;9,BO11,BQ11))</f>
        <v/>
      </c>
      <c r="BT11" s="602" t="str">
        <f>IF(R11="","","-")</f>
        <v/>
      </c>
      <c r="BU11" s="603" t="str">
        <f>IF(R11="","",IF(R11&lt;-9,BP11,BR11))</f>
        <v/>
      </c>
      <c r="BV11" s="600" t="e">
        <f>IF(S11=1000,11,IF(S11=-1000,0,IF(S11&gt;9,(S11+2),IF(S11&lt;0,(-S11),"0"))))</f>
        <v>#VALUE!</v>
      </c>
      <c r="BW11" s="600" t="str">
        <f>IF(S11=1000,0,IF(S11=-1000,11,IF(S11&lt;-9,-(S11-2),IF(S11&gt;0,(S11),"0"))))</f>
        <v/>
      </c>
      <c r="BX11" s="600">
        <f>IF(S11=1000,11,IF(S11=-1000,0,IF(S11&gt;0,11,IF(S11&lt;0,(-S11),"0"))))</f>
        <v>11</v>
      </c>
      <c r="BY11" s="113" t="str">
        <f>IF(S11=1000,0,IF(S11=-1000,11,IF(S11&lt;0,11,IF(S11&gt;0,(S11),"0"))))</f>
        <v/>
      </c>
      <c r="BZ11" s="601" t="str">
        <f>IF(S11="","",IF(S11&gt;9,BV11,BX11))</f>
        <v/>
      </c>
      <c r="CA11" s="602" t="str">
        <f>IF(S11="","","-")</f>
        <v/>
      </c>
      <c r="CB11" s="603" t="str">
        <f>IF(S11="","",IF(S11&lt;-9,BW11,BY11))</f>
        <v/>
      </c>
      <c r="CC11" s="598" t="str">
        <f>IF(O11="","",SUM(T11:X11))</f>
        <v/>
      </c>
      <c r="CD11" s="604" t="str">
        <f>IF(CC11="","","-")</f>
        <v/>
      </c>
      <c r="CE11" s="599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>
        <f>IF(A7="","",A8)</f>
        <v>103</v>
      </c>
      <c r="B12" s="99">
        <f>IF(B7="","",B7)</f>
        <v>21</v>
      </c>
      <c r="C12" s="114">
        <v>5</v>
      </c>
      <c r="D12" s="115" t="str">
        <f>IF(A12="","",VLOOKUP(A12,СписокКМ!D:I,2,FALSE))</f>
        <v>КУБАРЬ Олег</v>
      </c>
      <c r="E12" s="116"/>
      <c r="F12" s="117" t="str">
        <f>IF(B12="","",VLOOKUP(B12,СписокКМ!D:I,2,FALSE))</f>
        <v>ВАСИЛЬЕВ Владислав</v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>IF(R12="","",IF(R12&gt;9,BO12,BQ12))</f>
        <v/>
      </c>
      <c r="BT12" s="139" t="str">
        <f>IF(R12="","","-")</f>
        <v/>
      </c>
      <c r="BU12" s="140" t="str">
        <f>IF(R12="","",IF(R12&lt;-9,BP12,BR12))</f>
        <v/>
      </c>
      <c r="BV12" s="137" t="e">
        <f>IF(S12=1000,11,IF(S12=-1000,0,IF(S12&gt;9,(S12+2),IF(S12&lt;0,(-S12),"0"))))</f>
        <v>#VALUE!</v>
      </c>
      <c r="BW12" s="137" t="str">
        <f>IF(S12=1000,0,IF(S12=-1000,11,IF(S12&lt;-9,-(S12-2),IF(S12&gt;0,(S12),"0"))))</f>
        <v/>
      </c>
      <c r="BX12" s="137">
        <f>IF(S12=1000,11,IF(S12=-1000,0,IF(S12&gt;0,11,IF(S12&lt;0,(-S12),"0"))))</f>
        <v>11</v>
      </c>
      <c r="BY12" s="141" t="str">
        <f>IF(S12=1000,0,IF(S12=-1000,11,IF(S12&lt;0,11,IF(S12&gt;0,(S12),"0"))))</f>
        <v/>
      </c>
      <c r="BZ12" s="138" t="str">
        <f>IF(S12="","",IF(S12&gt;9,BV12,BX12))</f>
        <v/>
      </c>
      <c r="CA12" s="139" t="str">
        <f>IF(S12="","","-")</f>
        <v/>
      </c>
      <c r="CB12" s="140" t="str">
        <f>IF(S12="","",IF(S12&lt;-9,BW12,BY12))</f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>
        <v>18</v>
      </c>
      <c r="B14" s="35">
        <v>15</v>
      </c>
      <c r="C14" s="1225">
        <f>1+C5</f>
        <v>2</v>
      </c>
      <c r="D14" s="1227" t="str">
        <f>IF(A14="","",VLOOKUP(A14,СписокКМ!$A$188:$C$236,3,FALSE))</f>
        <v>Республика Бурятия</v>
      </c>
      <c r="E14" s="1228" t="e">
        <f>IF(B14="","",VLOOKUP(B14,СписокКМ!E:J,2,FALSE))</f>
        <v>#N/A</v>
      </c>
      <c r="F14" s="1231" t="str">
        <f>IF(B14="","",VLOOKUP(B14,СписокКМ!$A$188:$C$234,3,FALSE))</f>
        <v>Саратовская область 1</v>
      </c>
      <c r="G14" s="1232" t="e">
        <f>IF(D14="","",VLOOKUP(D14,СписокКМ!G:L,2,FALSE))</f>
        <v>#N/A</v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 t="str">
        <f>IF(A14="","",VLOOKUP(A14,'[60]Протокол команд'!A:K,8,FALSE))</f>
        <v>х</v>
      </c>
      <c r="U14" s="39" t="e">
        <f>T14*5-4</f>
        <v>#VALUE!</v>
      </c>
      <c r="V14" s="39" t="e">
        <f>T14*5</f>
        <v>#VALUE!</v>
      </c>
      <c r="W14" s="39" t="e">
        <f>CONCATENATE(U14,"-",V14)</f>
        <v>#VALUE!</v>
      </c>
      <c r="X14" s="39" t="str">
        <f>IF(A14="","",VLOOKUP(A14,'[60]Протокол команд'!A:K,10,FALSE))</f>
        <v>-</v>
      </c>
      <c r="Y14" s="39" t="e">
        <f>X14*5-4</f>
        <v>#VALUE!</v>
      </c>
      <c r="Z14" s="39" t="e">
        <f>X14*5</f>
        <v>#VALUE!</v>
      </c>
      <c r="AA14" s="39" t="e">
        <f>CONCATENATE(Y14,"-",Z14)</f>
        <v>#VALUE!</v>
      </c>
      <c r="AB14" s="1241">
        <f>IF(O16="","",SUM(AF16:AF21))</f>
        <v>1</v>
      </c>
      <c r="AC14" s="1242"/>
      <c r="AD14" s="1243"/>
      <c r="AE14" s="1242">
        <f>IF(O16="","",SUM(AG16:AG21))</f>
        <v>3</v>
      </c>
      <c r="AF14" s="1242"/>
      <c r="AG14" s="1264"/>
      <c r="AH14" s="1241">
        <f>SUM(CC16:CC21)</f>
        <v>3</v>
      </c>
      <c r="AI14" s="1242"/>
      <c r="AJ14" s="1243"/>
      <c r="AK14" s="1242">
        <f>SUM(CE16:CE21)</f>
        <v>9</v>
      </c>
      <c r="AL14" s="1242"/>
      <c r="AM14" s="1264"/>
      <c r="AN14" s="1265">
        <f>SUM(AR16:AR21)</f>
        <v>34</v>
      </c>
      <c r="AO14" s="1266"/>
      <c r="AP14" s="1267"/>
      <c r="AQ14" s="1266">
        <f>SUM(AS16:AS21)</f>
        <v>99</v>
      </c>
      <c r="AR14" s="1266"/>
      <c r="AS14" s="1268"/>
      <c r="AT14" s="1269" t="s">
        <v>110</v>
      </c>
      <c r="AU14" s="1270"/>
      <c r="AV14" s="1270"/>
      <c r="AW14" s="1270"/>
      <c r="AX14" s="1270"/>
      <c r="AY14" s="1270"/>
      <c r="AZ14" s="1270"/>
      <c r="BA14" s="1270"/>
      <c r="BB14" s="1270"/>
      <c r="BC14" s="1270"/>
      <c r="BD14" s="1270"/>
      <c r="BE14" s="1270"/>
      <c r="BF14" s="1270"/>
      <c r="BG14" s="1270"/>
      <c r="BH14" s="1270"/>
      <c r="BI14" s="1270"/>
      <c r="BJ14" s="1270"/>
      <c r="BK14" s="1270"/>
      <c r="BL14" s="1270"/>
      <c r="BM14" s="1270"/>
      <c r="BN14" s="1270"/>
      <c r="BO14" s="1270"/>
      <c r="BP14" s="1270"/>
      <c r="BQ14" s="1270"/>
      <c r="BR14" s="1270"/>
      <c r="BS14" s="1270"/>
      <c r="BT14" s="1270"/>
      <c r="BU14" s="1270"/>
      <c r="BV14" s="1270"/>
      <c r="BW14" s="1270"/>
      <c r="BX14" s="1270"/>
      <c r="BY14" s="1270"/>
      <c r="BZ14" s="1270"/>
      <c r="CA14" s="1270"/>
      <c r="CB14" s="1271"/>
      <c r="CC14" s="1254">
        <f>IF(O16="","",SUM(AF16:AF21))</f>
        <v>1</v>
      </c>
      <c r="CD14" s="1256" t="str">
        <f>IF(CC14="","","-")</f>
        <v>-</v>
      </c>
      <c r="CE14" s="1258">
        <f>IF(O16="","",SUM(AG16:AG21))</f>
        <v>3</v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IF(A15="","",VLOOKUP(A15,СписокКМ!D:I,2,FALSE))</f>
        <v/>
      </c>
      <c r="E15" s="1230" t="str">
        <f>IF(B15="","",VLOOKUP(B15,СписокКМ!E:J,2,FALSE))</f>
        <v/>
      </c>
      <c r="F15" s="1233" t="str">
        <f>IF(C15="","",VLOOKUP(C15,СписокКМ!F:K,2,FALSE))</f>
        <v/>
      </c>
      <c r="G15" s="1234" t="str">
        <f>IF(D15="","",VLOOKUP(D15,СписокКМ!G:L,2,FALSE))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>
        <v>65</v>
      </c>
      <c r="B16" s="44">
        <v>101</v>
      </c>
      <c r="C16" s="615">
        <v>1</v>
      </c>
      <c r="D16" s="46" t="str">
        <f>IF(A16="","",VLOOKUP(A16,СписокКМ!D:I,2,FALSE))</f>
        <v>ДАВЫДОВ Родион</v>
      </c>
      <c r="E16" s="47"/>
      <c r="F16" s="48" t="str">
        <f>IF(B16="","",VLOOKUP(B16,СписокКМ!D:I,2,FALSE))</f>
        <v>ЯКОВЛЕВ Артем</v>
      </c>
      <c r="G16" s="49"/>
      <c r="H16" s="50"/>
      <c r="I16" s="51" t="s">
        <v>571</v>
      </c>
      <c r="J16" s="51" t="s">
        <v>565</v>
      </c>
      <c r="K16" s="51" t="s">
        <v>566</v>
      </c>
      <c r="L16" s="51"/>
      <c r="M16" s="51"/>
      <c r="N16" s="52"/>
      <c r="O16" s="53">
        <f>IF(I16="","",IF(I16="0",1000,IF(I16="-0",-1000,I16*1)))</f>
        <v>-4</v>
      </c>
      <c r="P16" s="53">
        <f t="shared" ref="P16:S17" si="6">IF(J16="","",IF(J16="0",1000,IF(J16="-0",-1000,J16*1)))</f>
        <v>-3</v>
      </c>
      <c r="Q16" s="53">
        <f t="shared" si="6"/>
        <v>-2</v>
      </c>
      <c r="R16" s="53" t="str">
        <f t="shared" si="6"/>
        <v/>
      </c>
      <c r="S16" s="54" t="str">
        <f t="shared" si="6"/>
        <v/>
      </c>
      <c r="T16" s="55">
        <f t="shared" ref="T16:X17" si="7">IF(O16="","",IF(O16&gt;0,1,0))</f>
        <v>0</v>
      </c>
      <c r="U16" s="56">
        <f t="shared" si="7"/>
        <v>0</v>
      </c>
      <c r="V16" s="56">
        <f t="shared" si="7"/>
        <v>0</v>
      </c>
      <c r="W16" s="56" t="str">
        <f t="shared" si="7"/>
        <v/>
      </c>
      <c r="X16" s="56" t="str">
        <f t="shared" si="7"/>
        <v/>
      </c>
      <c r="Y16" s="57">
        <f t="shared" ref="Y16:AC17" si="8">IF(O16="","",IF(O16&lt;0,1,0))</f>
        <v>1</v>
      </c>
      <c r="Z16" s="57">
        <f t="shared" si="8"/>
        <v>1</v>
      </c>
      <c r="AA16" s="57">
        <f t="shared" si="8"/>
        <v>1</v>
      </c>
      <c r="AB16" s="57" t="str">
        <f t="shared" si="8"/>
        <v/>
      </c>
      <c r="AC16" s="57" t="str">
        <f t="shared" si="8"/>
        <v/>
      </c>
      <c r="AD16" s="58">
        <f>IF(CC16="","",IF(CC16&gt;CE16,1,-1))</f>
        <v>-1</v>
      </c>
      <c r="AE16" s="58">
        <f>IF(CC16="","",IF(CC16&lt;CE16,1,-1))</f>
        <v>1</v>
      </c>
      <c r="AF16" s="59">
        <f>IF(CC16&gt;CE16,1,0)</f>
        <v>0</v>
      </c>
      <c r="AG16" s="60">
        <f>IF(CE16&gt;CC16,1,0)</f>
        <v>1</v>
      </c>
      <c r="AH16" s="61">
        <f>IF(O16="","",AX16*1)</f>
        <v>4</v>
      </c>
      <c r="AI16" s="62">
        <f>IF(P16="","",BE16*1)</f>
        <v>3</v>
      </c>
      <c r="AJ16" s="62">
        <f>IF(Q16="","",BL16*1)</f>
        <v>2</v>
      </c>
      <c r="AK16" s="62" t="str">
        <f>IF(R16="","",BS16*1)</f>
        <v/>
      </c>
      <c r="AL16" s="62" t="str">
        <f>IF(S16="","",BZ16*1)</f>
        <v/>
      </c>
      <c r="AM16" s="63">
        <f>IF(O16="","",AZ16*1)</f>
        <v>11</v>
      </c>
      <c r="AN16" s="63">
        <f>IF(P16="","",BG16*1)</f>
        <v>11</v>
      </c>
      <c r="AO16" s="63">
        <f>IF(Q16="","",BN16*1)</f>
        <v>11</v>
      </c>
      <c r="AP16" s="63" t="str">
        <f>IF(R16="","",BU16*1)</f>
        <v/>
      </c>
      <c r="AQ16" s="63" t="str">
        <f>IF(S16="","",CB16*1)</f>
        <v/>
      </c>
      <c r="AR16" s="64">
        <f>SUM(AH16:AL16)</f>
        <v>9</v>
      </c>
      <c r="AS16" s="65">
        <f>SUM(AM16:AQ16)</f>
        <v>33</v>
      </c>
      <c r="AT16" s="66">
        <f>IF(O16=1000,11,IF(O16=-1000,0,IF(O16&gt;0,11,IF(O16&lt;0,(-O16),"0"))))</f>
        <v>4</v>
      </c>
      <c r="AU16" s="67" t="str">
        <f>IF(O16=1000,0,IF(O16=-1000,11,IF(O16&lt;-9,-(O16-2),IF(O16&gt;0,(O16),"0"))))</f>
        <v>0</v>
      </c>
      <c r="AV16" s="66">
        <f>IF(O16=1000,11,IF(O16=-1000,0,IF(O16&lt;9,11,IF(O16&gt;9,(O16+2),"0"))))</f>
        <v>11</v>
      </c>
      <c r="AW16" s="67">
        <f>IF(O16=1000,0,IF(O16=-1000,11,IF(O16&lt;0,11,IF(O16&gt;0,(O16),"0"))))</f>
        <v>11</v>
      </c>
      <c r="AX16" s="68">
        <f>IF(O16="","",IF(O16&gt;9,AV16,AT16))</f>
        <v>4</v>
      </c>
      <c r="AY16" s="69" t="str">
        <f>IF(O16="","","-")</f>
        <v>-</v>
      </c>
      <c r="AZ16" s="70">
        <f>IF(O16="","",IF(O16&lt;-9,AU16,AW16))</f>
        <v>11</v>
      </c>
      <c r="BA16" s="66">
        <f>IF(P16=1000,11,IF(P16=-1000,0,IF(P16&gt;9,(P16+2),IF(P16&lt;0,(-P16),"0"))))</f>
        <v>3</v>
      </c>
      <c r="BB16" s="67" t="str">
        <f>IF(P16=1000,0,IF(P16=-1000,11,IF(P16&lt;-9,-(P16-2),IF(P16&gt;0,(P16),"0"))))</f>
        <v>0</v>
      </c>
      <c r="BC16" s="67">
        <f>IF(P16=1000,11,IF(P16=-1000,0,IF(P16&gt;0,11,IF(P16&lt;0,(-P16),"0"))))</f>
        <v>3</v>
      </c>
      <c r="BD16" s="67">
        <f>IF(P16=1000,0,IF(P16=-1000,11,IF(P16&lt;0,11,IF(P16&gt;0,(P16),"0"))))</f>
        <v>11</v>
      </c>
      <c r="BE16" s="68">
        <f>IF(P16="","",IF(P16&gt;9,BA16,BC16))</f>
        <v>3</v>
      </c>
      <c r="BF16" s="69" t="str">
        <f>IF(P16="","","-")</f>
        <v>-</v>
      </c>
      <c r="BG16" s="70">
        <f>IF(P16="","",IF(P16&lt;-9,BB16,BD16))</f>
        <v>11</v>
      </c>
      <c r="BH16" s="66">
        <f>IF(Q16=1000,11,IF(Q16=-1000,0,IF(Q16&gt;9,(Q16+2),IF(Q16&lt;0,(-Q16),"0"))))</f>
        <v>2</v>
      </c>
      <c r="BI16" s="67" t="str">
        <f>IF(Q16=1000,0,IF(Q16=-1000,11,IF(Q16&lt;-9,-(Q16-2),IF(Q16&gt;0,(Q16),"0"))))</f>
        <v>0</v>
      </c>
      <c r="BJ16" s="67">
        <f>IF(Q16=1000,11,IF(Q16=-1000,0,IF(Q16&gt;0,11,IF(Q16&lt;0,(-Q16),"0"))))</f>
        <v>2</v>
      </c>
      <c r="BK16" s="67">
        <f>IF(Q16=1000,0,IF(Q16=-1000,11,IF(Q16&lt;0,11,IF(Q16&gt;0,(Q16),"0"))))</f>
        <v>11</v>
      </c>
      <c r="BL16" s="68">
        <f>IF(Q16="","",IF(Q16&gt;9,BH16,BJ16))</f>
        <v>2</v>
      </c>
      <c r="BM16" s="69" t="str">
        <f>IF(Q16="","","-")</f>
        <v>-</v>
      </c>
      <c r="BN16" s="70">
        <f>IF(Q16="","",IF(Q16&lt;-9,BI16,BK16))</f>
        <v>11</v>
      </c>
      <c r="BO16" s="67" t="e">
        <f>IF(R16=1000,11,IF(R16=-1000,0,IF(R16&gt;9,(R16+2),IF(R16&lt;0,(-R16),"0"))))</f>
        <v>#VALUE!</v>
      </c>
      <c r="BP16" s="67" t="str">
        <f>IF(R16=1000,0,IF(R16=-1000,11,IF(R16&lt;-9,-(R16-2),IF(R16&gt;0,(R16),"0"))))</f>
        <v/>
      </c>
      <c r="BQ16" s="67">
        <f>IF(R16=1000,11,IF(R16=-1000,0,IF(R16&gt;0,11,IF(R16&lt;0,(-R16),"0"))))</f>
        <v>11</v>
      </c>
      <c r="BR16" s="67" t="str">
        <f>IF(R16=1000,0,IF(R16=-1000,11,IF(R16&lt;0,11,IF(R16&gt;0,(R16),"0"))))</f>
        <v/>
      </c>
      <c r="BS16" s="68" t="str">
        <f>IF(R16="","",IF(R16&gt;9,BO16,BQ16))</f>
        <v/>
      </c>
      <c r="BT16" s="69" t="str">
        <f>IF(R16="","","-")</f>
        <v/>
      </c>
      <c r="BU16" s="70" t="str">
        <f>IF(R16="","",IF(R16&lt;-9,BP16,BR16))</f>
        <v/>
      </c>
      <c r="BV16" s="67" t="e">
        <f>IF(S16=1000,11,IF(S16=-1000,0,IF(S16&gt;9,(S16+2),IF(S16&lt;0,(-S16),"0"))))</f>
        <v>#VALUE!</v>
      </c>
      <c r="BW16" s="67" t="str">
        <f>IF(S16=1000,0,IF(S16=-1000,11,IF(S16&lt;-9,-(S16-2),IF(S16&gt;0,(S16),"0"))))</f>
        <v/>
      </c>
      <c r="BX16" s="67">
        <f>IF(S16=1000,11,IF(S16=-1000,0,IF(S16&gt;0,11,IF(S16&lt;0,(-S16),"0"))))</f>
        <v>11</v>
      </c>
      <c r="BY16" s="71" t="str">
        <f>IF(S16=1000,0,IF(S16=-1000,11,IF(S16&lt;0,11,IF(S16&gt;0,(S16),"0"))))</f>
        <v/>
      </c>
      <c r="BZ16" s="68" t="str">
        <f>IF(S16="","",IF(S16&gt;9,BV16,BX16))</f>
        <v/>
      </c>
      <c r="CA16" s="69" t="str">
        <f>IF(S16="","","-")</f>
        <v/>
      </c>
      <c r="CB16" s="70" t="str">
        <f>IF(S16="","",IF(S16&lt;-9,BW16,BY16))</f>
        <v/>
      </c>
      <c r="CC16" s="72">
        <f>IF(O16="","",SUM(T16:X16))</f>
        <v>0</v>
      </c>
      <c r="CD16" s="73" t="str">
        <f>IF(CC16="","","-")</f>
        <v>-</v>
      </c>
      <c r="CE16" s="74">
        <f>IF(O16="","",SUM(Y16:AC16))</f>
        <v>3</v>
      </c>
      <c r="CP16" s="32"/>
      <c r="CQ16" s="32"/>
    </row>
    <row r="17" spans="1:95" s="31" customFormat="1" ht="15" customHeight="1" x14ac:dyDescent="0.2">
      <c r="A17" s="43">
        <v>109</v>
      </c>
      <c r="B17" s="44">
        <v>102</v>
      </c>
      <c r="C17" s="75">
        <v>2</v>
      </c>
      <c r="D17" s="76" t="str">
        <f>IF(A17="","",VLOOKUP(A17,СписокКМ!D:I,2,FALSE))</f>
        <v>НИКИТИН Виктор</v>
      </c>
      <c r="E17" s="47"/>
      <c r="F17" s="77" t="str">
        <f>IF(B17="","",VLOOKUP(B17,СписокКМ!D:I,2,FALSE))</f>
        <v>САУНИН Алексей</v>
      </c>
      <c r="G17" s="49"/>
      <c r="H17" s="41"/>
      <c r="I17" s="616" t="s">
        <v>565</v>
      </c>
      <c r="J17" s="616" t="s">
        <v>571</v>
      </c>
      <c r="K17" s="616" t="s">
        <v>564</v>
      </c>
      <c r="L17" s="616"/>
      <c r="M17" s="51"/>
      <c r="N17" s="42"/>
      <c r="O17" s="79">
        <f>IF(I17="","",IF(I17="0",1000,IF(I17="-0",-1000,I17*1)))</f>
        <v>-3</v>
      </c>
      <c r="P17" s="79">
        <f t="shared" si="6"/>
        <v>-4</v>
      </c>
      <c r="Q17" s="79">
        <f t="shared" si="6"/>
        <v>-6</v>
      </c>
      <c r="R17" s="79" t="str">
        <f t="shared" si="6"/>
        <v/>
      </c>
      <c r="S17" s="80" t="str">
        <f t="shared" si="6"/>
        <v/>
      </c>
      <c r="T17" s="55">
        <f t="shared" si="7"/>
        <v>0</v>
      </c>
      <c r="U17" s="56">
        <f t="shared" si="7"/>
        <v>0</v>
      </c>
      <c r="V17" s="56">
        <f t="shared" si="7"/>
        <v>0</v>
      </c>
      <c r="W17" s="56" t="str">
        <f t="shared" si="7"/>
        <v/>
      </c>
      <c r="X17" s="56" t="str">
        <f t="shared" si="7"/>
        <v/>
      </c>
      <c r="Y17" s="57">
        <f t="shared" si="8"/>
        <v>1</v>
      </c>
      <c r="Z17" s="57">
        <f t="shared" si="8"/>
        <v>1</v>
      </c>
      <c r="AA17" s="57">
        <f t="shared" si="8"/>
        <v>1</v>
      </c>
      <c r="AB17" s="57" t="str">
        <f t="shared" si="8"/>
        <v/>
      </c>
      <c r="AC17" s="57" t="str">
        <f t="shared" si="8"/>
        <v/>
      </c>
      <c r="AD17" s="58">
        <f>IF(CC17="","",IF(CC17&gt;CE17,1,-1))</f>
        <v>-1</v>
      </c>
      <c r="AE17" s="58">
        <f>IF(CC17="","",IF(CC17&lt;CE17,1,-1))</f>
        <v>1</v>
      </c>
      <c r="AF17" s="59">
        <f>IF(CC17&gt;CE17,1,0)</f>
        <v>0</v>
      </c>
      <c r="AG17" s="60">
        <f>IF(CE17&gt;CC17,1,0)</f>
        <v>1</v>
      </c>
      <c r="AH17" s="81">
        <f>IF(O17="","",AX17*1)</f>
        <v>3</v>
      </c>
      <c r="AI17" s="609">
        <f>IF(P17="","",BE17*1)</f>
        <v>4</v>
      </c>
      <c r="AJ17" s="609">
        <f>IF(Q17="","",BL17*1)</f>
        <v>6</v>
      </c>
      <c r="AK17" s="609" t="str">
        <f>IF(R17="","",BS17*1)</f>
        <v/>
      </c>
      <c r="AL17" s="609" t="str">
        <f>IF(S17="","",BZ17*1)</f>
        <v/>
      </c>
      <c r="AM17" s="606">
        <f>IF(O17="","",AZ17*1)</f>
        <v>11</v>
      </c>
      <c r="AN17" s="606">
        <f>IF(P17="","",BG17*1)</f>
        <v>11</v>
      </c>
      <c r="AO17" s="606">
        <f>IF(Q17="","",BN17*1)</f>
        <v>11</v>
      </c>
      <c r="AP17" s="606" t="str">
        <f>IF(R17="","",BU17*1)</f>
        <v/>
      </c>
      <c r="AQ17" s="606" t="str">
        <f>IF(S17="","",CB17*1)</f>
        <v/>
      </c>
      <c r="AR17" s="64">
        <f>SUM(AH17:AL17)</f>
        <v>13</v>
      </c>
      <c r="AS17" s="65">
        <f>SUM(AM17:AQ17)</f>
        <v>33</v>
      </c>
      <c r="AT17" s="66">
        <f>IF(O17=1000,11,IF(O17=-1000,0,IF(O17&gt;0,11,IF(O17&lt;0,(-O17),"0"))))</f>
        <v>3</v>
      </c>
      <c r="AU17" s="67" t="str">
        <f>IF(O17=1000,0,IF(O17=-1000,11,IF(O17&lt;-9,-(O17-2),IF(O17&gt;0,(O17),"0"))))</f>
        <v>0</v>
      </c>
      <c r="AV17" s="66">
        <f>IF(O17=1000,11,IF(O17=-1000,0,IF(O17&gt;9,(O17+2),IF(O17&lt;0,(-O17),"0"))))</f>
        <v>3</v>
      </c>
      <c r="AW17" s="67">
        <f>IF(O17=1000,0,IF(O17=-1000,11,IF(O17&lt;0,11,IF(O17&gt;0,(O17),"0"))))</f>
        <v>11</v>
      </c>
      <c r="AX17" s="601">
        <f>IF(O17="","",IF(O17&gt;9,AV17,AT17))</f>
        <v>3</v>
      </c>
      <c r="AY17" s="602" t="str">
        <f>IF(O17="","","-")</f>
        <v>-</v>
      </c>
      <c r="AZ17" s="603">
        <f>IF(O17="","",IF(O17&lt;-9,AU17,AW17))</f>
        <v>11</v>
      </c>
      <c r="BA17" s="66">
        <f>IF(P17=1000,11,IF(P17=-1000,0,IF(P17&gt;9,(P17+2),IF(P17&lt;0,(-P17),"0"))))</f>
        <v>4</v>
      </c>
      <c r="BB17" s="67" t="str">
        <f>IF(P17=1000,0,IF(P17=-1000,11,IF(P17&lt;-9,-(P17-2),IF(P17&gt;0,(P17),"0"))))</f>
        <v>0</v>
      </c>
      <c r="BC17" s="67">
        <f>IF(P17=1000,11,IF(P17=-1000,0,IF(P17&gt;0,11,IF(P17&lt;0,(-P17),"0"))))</f>
        <v>4</v>
      </c>
      <c r="BD17" s="67">
        <f>IF(P17=1000,0,IF(P17=-1000,11,IF(P17&lt;0,11,IF(P17&gt;0,(P17),"0"))))</f>
        <v>11</v>
      </c>
      <c r="BE17" s="601">
        <f>IF(P17="","",IF(P17&gt;9,BA17,BC17))</f>
        <v>4</v>
      </c>
      <c r="BF17" s="602" t="str">
        <f>IF(P17="","","-")</f>
        <v>-</v>
      </c>
      <c r="BG17" s="603">
        <f>IF(P17="","",IF(P17&lt;-9,BB17,BD17))</f>
        <v>11</v>
      </c>
      <c r="BH17" s="66">
        <f>IF(Q17=1000,11,IF(Q17=-1000,0,IF(Q17&gt;9,(Q17+2),IF(Q17&lt;0,(-Q17),"0"))))</f>
        <v>6</v>
      </c>
      <c r="BI17" s="67" t="str">
        <f>IF(Q17=1000,0,IF(Q17=-1000,11,IF(Q17&lt;-9,-(Q17-2),IF(Q17&gt;0,(Q17),"0"))))</f>
        <v>0</v>
      </c>
      <c r="BJ17" s="67">
        <f>IF(Q17=1000,11,IF(Q17=-1000,0,IF(Q17&gt;0,11,IF(Q17&lt;0,(-Q17),"0"))))</f>
        <v>6</v>
      </c>
      <c r="BK17" s="67">
        <f>IF(Q17=1000,0,IF(Q17=-1000,11,IF(Q17&lt;0,11,IF(Q17&gt;0,(Q17),"0"))))</f>
        <v>11</v>
      </c>
      <c r="BL17" s="601">
        <f>IF(Q17="","",IF(Q17&gt;9,BH17,BJ17))</f>
        <v>6</v>
      </c>
      <c r="BM17" s="602" t="str">
        <f>IF(Q17="","","-")</f>
        <v>-</v>
      </c>
      <c r="BN17" s="603">
        <f>IF(Q17="","",IF(Q17&lt;-9,BI17,BK17))</f>
        <v>11</v>
      </c>
      <c r="BO17" s="67" t="e">
        <f>IF(R17=1000,11,IF(R17=-1000,0,IF(R17&gt;9,(R17+2),IF(R17&lt;0,(-R17),"0"))))</f>
        <v>#VALUE!</v>
      </c>
      <c r="BP17" s="67" t="str">
        <f>IF(R17=1000,0,IF(R17=-1000,11,IF(R17&lt;-9,-(R17-2),IF(R17&gt;0,(R17),"0"))))</f>
        <v/>
      </c>
      <c r="BQ17" s="67">
        <f>IF(R17=1000,11,IF(R17=-1000,0,IF(R17&gt;0,11,IF(R17&lt;0,(-R17),"0"))))</f>
        <v>11</v>
      </c>
      <c r="BR17" s="67" t="str">
        <f>IF(R17=1000,0,IF(R17=-1000,11,IF(R17&lt;0,11,IF(R17&gt;0,(R17),"0"))))</f>
        <v/>
      </c>
      <c r="BS17" s="601" t="str">
        <f>IF(R17="","",IF(R17&gt;9,BO17,BQ17))</f>
        <v/>
      </c>
      <c r="BT17" s="602" t="str">
        <f>IF(R17="","","-")</f>
        <v/>
      </c>
      <c r="BU17" s="603" t="str">
        <f>IF(R17="","",IF(R17&lt;-9,BP17,BR17))</f>
        <v/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601" t="str">
        <f>IF(S17="","",IF(S17&gt;9,BV17,BX17))</f>
        <v/>
      </c>
      <c r="CA17" s="602" t="str">
        <f>IF(S17="","","-")</f>
        <v/>
      </c>
      <c r="CB17" s="603" t="str">
        <f>IF(S17="","",IF(S17&lt;-9,BW17,BY17))</f>
        <v/>
      </c>
      <c r="CC17" s="598">
        <f>IF(O17="","",SUM(T17:X17))</f>
        <v>0</v>
      </c>
      <c r="CD17" s="604" t="str">
        <f>IF(CC17="","","-")</f>
        <v>-</v>
      </c>
      <c r="CE17" s="599">
        <f>IF(O17="","",SUM(Y17:AC17))</f>
        <v>3</v>
      </c>
      <c r="CP17" s="32"/>
      <c r="CQ17" s="32"/>
    </row>
    <row r="18" spans="1:95" s="31" customFormat="1" ht="15" customHeight="1" x14ac:dyDescent="0.2">
      <c r="A18" s="43">
        <v>65</v>
      </c>
      <c r="B18" s="44">
        <v>101</v>
      </c>
      <c r="C18" s="1250" t="s">
        <v>563</v>
      </c>
      <c r="D18" s="76" t="str">
        <f>IF(A18="","",VLOOKUP(A18,СписокКМ!D:I,2,FALSE))</f>
        <v>ДАВЫДОВ Родион</v>
      </c>
      <c r="E18" s="47"/>
      <c r="F18" s="77" t="str">
        <f>IF(B18="","",VLOOKUP(B18,СписокКМ!D:I,2,FALSE))</f>
        <v>ЯКОВЛЕВ Артем</v>
      </c>
      <c r="G18" s="49"/>
      <c r="H18" s="41"/>
      <c r="I18" s="1252" t="s">
        <v>31</v>
      </c>
      <c r="J18" s="1252" t="s">
        <v>31</v>
      </c>
      <c r="K18" s="1252" t="s">
        <v>155</v>
      </c>
      <c r="L18" s="1252"/>
      <c r="M18" s="1252"/>
      <c r="N18" s="42"/>
      <c r="O18" s="1244">
        <f>IF(I18="","",IF(I18="0",1000,IF(I18="-0",-1000,I18*1)))</f>
        <v>8</v>
      </c>
      <c r="P18" s="1244">
        <f>IF(J18="","",IF(J18="0",1000,IF(J18="-0",-1000,J18*1)))</f>
        <v>8</v>
      </c>
      <c r="Q18" s="1244">
        <f>IF(K18="","",IF(K18="0",1000,IF(K18="-0",-1000,K18*1)))</f>
        <v>7</v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>
        <f>IF(O18="","",IF(O18&gt;0,1,0))</f>
        <v>1</v>
      </c>
      <c r="U18" s="1284">
        <f>IF(P18="","",IF(P18&gt;0,1,0))</f>
        <v>1</v>
      </c>
      <c r="V18" s="1284">
        <f>IF(Q18="","",IF(Q18&gt;0,1,0))</f>
        <v>1</v>
      </c>
      <c r="W18" s="1284" t="str">
        <f>IF(R18="","",IF(R18&gt;0,1,0))</f>
        <v/>
      </c>
      <c r="X18" s="1284" t="str">
        <f>IF(S18="","",IF(S18&gt;0,1,0))</f>
        <v/>
      </c>
      <c r="Y18" s="1278">
        <f>IF(O18="","",IF(O18&lt;0,1,0))</f>
        <v>0</v>
      </c>
      <c r="Z18" s="1278">
        <f>IF(P18="","",IF(P18&lt;0,1,0))</f>
        <v>0</v>
      </c>
      <c r="AA18" s="1278">
        <f>IF(Q18="","",IF(Q18&lt;0,1,0))</f>
        <v>0</v>
      </c>
      <c r="AB18" s="1278" t="str">
        <f>IF(R18="","",IF(R18&lt;0,1,0))</f>
        <v/>
      </c>
      <c r="AC18" s="1278" t="str">
        <f>IF(S18="","",IF(S18&lt;0,1,0))</f>
        <v/>
      </c>
      <c r="AD18" s="1280">
        <f>IF(CC18="","",IF(CC18&gt;CE18,1,-1))</f>
        <v>1</v>
      </c>
      <c r="AE18" s="1280">
        <f>IF(CC18="","",IF(CC18&lt;CE18,1,-1))</f>
        <v>-1</v>
      </c>
      <c r="AF18" s="1282">
        <f>IF(CC18&gt;CE18,1,0)</f>
        <v>1</v>
      </c>
      <c r="AG18" s="1272">
        <f>IF(CE18&gt;CC18,1,0)</f>
        <v>0</v>
      </c>
      <c r="AH18" s="1274">
        <f>IF(O18="","",AX18*1)</f>
        <v>11</v>
      </c>
      <c r="AI18" s="1276">
        <f>IF(P18="","",BE18*1)</f>
        <v>11</v>
      </c>
      <c r="AJ18" s="1276">
        <f>IF(Q18="","",BL18*1)</f>
        <v>11</v>
      </c>
      <c r="AK18" s="1276" t="str">
        <f>IF(R18="","",BS18*1)</f>
        <v/>
      </c>
      <c r="AL18" s="1276" t="str">
        <f>IF(S18="","",BZ18*1)</f>
        <v/>
      </c>
      <c r="AM18" s="1298">
        <f>IF(O18="","",AZ18*1)</f>
        <v>8</v>
      </c>
      <c r="AN18" s="1298">
        <f>IF(P18="","",BG18*1)</f>
        <v>8</v>
      </c>
      <c r="AO18" s="1298">
        <f>IF(Q18="","",BN18*1)</f>
        <v>7</v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11</v>
      </c>
      <c r="AU18" s="1286">
        <f>IF(O18=1000,0,IF(O18=-1000,11,IF(O18&lt;-9,-(O18-2),IF(O18&gt;0,(O18),"0"))))</f>
        <v>8</v>
      </c>
      <c r="AV18" s="1286" t="str">
        <f>IF(O18=1000,11,IF(O18=-1000,0,IF(O18&gt;9,(O18+2),IF(O18&lt;0,(-O18),"0"))))</f>
        <v>0</v>
      </c>
      <c r="AW18" s="1286">
        <f>IF(O18=1000,0,IF(O18=-1000,11,IF(O18&lt;0,11,IF(O18&gt;0,(O18),"0"))))</f>
        <v>8</v>
      </c>
      <c r="AX18" s="1296">
        <f>IF(O18="","",IF(O18&gt;9,AV18,AT18))</f>
        <v>11</v>
      </c>
      <c r="AY18" s="1288" t="str">
        <f>IF(O18="","","-")</f>
        <v>-</v>
      </c>
      <c r="AZ18" s="1290">
        <f>IF(O18="","",IF(O18&lt;-9,AU18,AW18))</f>
        <v>8</v>
      </c>
      <c r="BA18" s="1286" t="str">
        <f>IF(P18=1000,11,IF(P18=-1000,0,IF(P18&gt;9,(P18+2),IF(P18&lt;0,(-P18),"0"))))</f>
        <v>0</v>
      </c>
      <c r="BB18" s="1286">
        <f>IF(P18=1000,0,IF(P18=-1000,11,IF(P18&lt;-9,-(P18-2),IF(P18&gt;0,(P18),"0"))))</f>
        <v>8</v>
      </c>
      <c r="BC18" s="1286">
        <f>IF(P18=1000,11,IF(P18=-1000,0,IF(P18&gt;0,11,IF(P18&lt;0,(-P18),"0"))))</f>
        <v>11</v>
      </c>
      <c r="BD18" s="1286">
        <f>IF(P18=1000,0,IF(P18=-1000,11,IF(P18&lt;0,11,IF(P18&gt;0,(P18),"0"))))</f>
        <v>8</v>
      </c>
      <c r="BE18" s="1296">
        <f>IF(P18="","",IF(P18&gt;9,BA18,BC18))</f>
        <v>11</v>
      </c>
      <c r="BF18" s="1288" t="str">
        <f>IF(P18="","","-")</f>
        <v>-</v>
      </c>
      <c r="BG18" s="1290">
        <f>IF(P18="","",IF(P18&lt;-9,BB18,BD18))</f>
        <v>8</v>
      </c>
      <c r="BH18" s="1286" t="str">
        <f>IF(Q18=1000,11,IF(Q18=-1000,0,IF(Q18&gt;9,(Q18+2),IF(Q18&lt;0,(-Q18),"0"))))</f>
        <v>0</v>
      </c>
      <c r="BI18" s="1286">
        <f>IF(Q18=1000,0,IF(Q18=-1000,11,IF(Q18&lt;-9,-(Q18-2),IF(Q18&gt;0,(Q18),"0"))))</f>
        <v>7</v>
      </c>
      <c r="BJ18" s="1286">
        <f>IF(Q18=1000,11,IF(Q18=-1000,0,IF(Q18&gt;0,11,IF(Q18&lt;0,(-Q18),"0"))))</f>
        <v>11</v>
      </c>
      <c r="BK18" s="1286">
        <f>IF(Q18=1000,0,IF(Q18=-1000,11,IF(Q18&lt;0,11,IF(Q18&gt;0,(Q18),"0"))))</f>
        <v>7</v>
      </c>
      <c r="BL18" s="1296">
        <f>IF(Q18="","",IF(Q18&gt;9,BH18,BJ18))</f>
        <v>11</v>
      </c>
      <c r="BM18" s="1288" t="str">
        <f>IF(Q18="","","-")</f>
        <v>-</v>
      </c>
      <c r="BN18" s="1290">
        <f>IF(Q18="","",IF(Q18&lt;-9,BI18,BK18))</f>
        <v>7</v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296"/>
      <c r="BT18" s="1288" t="str">
        <f>IF(R18="","","-")</f>
        <v/>
      </c>
      <c r="BU18" s="1290"/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>
        <f>IF(O18="","",SUM(T18:X19))</f>
        <v>3</v>
      </c>
      <c r="CD18" s="1304" t="str">
        <f>IF(CC18="","","-")</f>
        <v>-</v>
      </c>
      <c r="CE18" s="1306">
        <v>0</v>
      </c>
      <c r="CP18" s="32"/>
      <c r="CQ18" s="32"/>
    </row>
    <row r="19" spans="1:95" s="31" customFormat="1" ht="15" customHeight="1" x14ac:dyDescent="0.2">
      <c r="A19" s="43">
        <v>109</v>
      </c>
      <c r="B19" s="44">
        <v>102</v>
      </c>
      <c r="C19" s="1251"/>
      <c r="D19" s="46" t="str">
        <f>IF(A19="","",VLOOKUP(A19,СписокКМ!D:I,2,FALSE))</f>
        <v>НИКИТИН Виктор</v>
      </c>
      <c r="E19" s="47"/>
      <c r="F19" s="48" t="str">
        <f>IF(B19="","",VLOOKUP(B19,СписокКМ!D:I,2,FALSE))</f>
        <v>САУНИН Алексей</v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297"/>
      <c r="BT19" s="1289"/>
      <c r="BU19" s="1291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>
        <f>IF(A16="","",A16)</f>
        <v>65</v>
      </c>
      <c r="B20" s="99">
        <f>IF(B16="","",B17)</f>
        <v>102</v>
      </c>
      <c r="C20" s="75">
        <v>4</v>
      </c>
      <c r="D20" s="100" t="str">
        <f>IF(A20="","",VLOOKUP(A20,СписокКМ!D:I,2,FALSE))</f>
        <v>ДАВЫДОВ Родион</v>
      </c>
      <c r="E20" s="101"/>
      <c r="F20" s="77" t="str">
        <f>IF(B20="","",VLOOKUP(B20,СписокКМ!D:I,2,FALSE))</f>
        <v>САУНИН Алексей</v>
      </c>
      <c r="G20" s="102"/>
      <c r="H20" s="41"/>
      <c r="I20" s="616" t="s">
        <v>567</v>
      </c>
      <c r="J20" s="616" t="s">
        <v>571</v>
      </c>
      <c r="K20" s="616" t="s">
        <v>565</v>
      </c>
      <c r="L20" s="616"/>
      <c r="M20" s="616"/>
      <c r="N20" s="42"/>
      <c r="O20" s="79">
        <f>IF(I20="","",IF(I20="0",1000,IF(I20="-0",-1000,I20*1)))</f>
        <v>-5</v>
      </c>
      <c r="P20" s="79">
        <f t="shared" ref="P20:S21" si="9">IF(J20="","",IF(J20="0",1000,IF(J20="-0",-1000,J20*1)))</f>
        <v>-4</v>
      </c>
      <c r="Q20" s="79">
        <f t="shared" si="9"/>
        <v>-3</v>
      </c>
      <c r="R20" s="79" t="str">
        <f t="shared" si="9"/>
        <v/>
      </c>
      <c r="S20" s="80" t="str">
        <f t="shared" si="9"/>
        <v/>
      </c>
      <c r="T20" s="614">
        <f t="shared" ref="T20:X21" si="10">IF(O20="","",IF(O20&gt;0,1,0))</f>
        <v>0</v>
      </c>
      <c r="U20" s="613">
        <f t="shared" si="10"/>
        <v>0</v>
      </c>
      <c r="V20" s="613">
        <f t="shared" si="10"/>
        <v>0</v>
      </c>
      <c r="W20" s="613" t="str">
        <f t="shared" si="10"/>
        <v/>
      </c>
      <c r="X20" s="613" t="str">
        <f t="shared" si="10"/>
        <v/>
      </c>
      <c r="Y20" s="610">
        <f t="shared" ref="Y20:AC21" si="11">IF(O20="","",IF(O20&lt;0,1,0))</f>
        <v>1</v>
      </c>
      <c r="Z20" s="610">
        <f t="shared" si="11"/>
        <v>1</v>
      </c>
      <c r="AA20" s="610">
        <f t="shared" si="11"/>
        <v>1</v>
      </c>
      <c r="AB20" s="610" t="str">
        <f t="shared" si="11"/>
        <v/>
      </c>
      <c r="AC20" s="610" t="str">
        <f t="shared" si="11"/>
        <v/>
      </c>
      <c r="AD20" s="611">
        <f>IF(CC20="","",IF(CC20&gt;CE20,1,-1))</f>
        <v>-1</v>
      </c>
      <c r="AE20" s="611">
        <f>IF(CC20="","",IF(CC20&lt;CE20,1,-1))</f>
        <v>1</v>
      </c>
      <c r="AF20" s="612">
        <f>IF(CC20&gt;CE20,1,0)</f>
        <v>0</v>
      </c>
      <c r="AG20" s="608">
        <f>IF(CE20&gt;CC20,1,0)</f>
        <v>1</v>
      </c>
      <c r="AH20" s="81">
        <f>IF(O20="","",AX20*1)</f>
        <v>5</v>
      </c>
      <c r="AI20" s="609">
        <f>IF(P20="","",BE20*1)</f>
        <v>4</v>
      </c>
      <c r="AJ20" s="609">
        <f>IF(Q20="","",BL20*1)</f>
        <v>3</v>
      </c>
      <c r="AK20" s="609" t="str">
        <f>IF(R20="","",BS20*1)</f>
        <v/>
      </c>
      <c r="AL20" s="609" t="str">
        <f>IF(S20="","",BZ20*1)</f>
        <v/>
      </c>
      <c r="AM20" s="606">
        <f>IF(O20="","",AZ20*1)</f>
        <v>11</v>
      </c>
      <c r="AN20" s="606">
        <f>IF(P20="","",BG20*1)</f>
        <v>11</v>
      </c>
      <c r="AO20" s="606">
        <f>IF(Q20="","",BN20*1)</f>
        <v>11</v>
      </c>
      <c r="AP20" s="606" t="str">
        <f>IF(R20="","",BU20*1)</f>
        <v/>
      </c>
      <c r="AQ20" s="606" t="str">
        <f>IF(S20="","",CB20*1)</f>
        <v/>
      </c>
      <c r="AR20" s="607">
        <f>SUM(AH20:AL20)</f>
        <v>12</v>
      </c>
      <c r="AS20" s="605">
        <f>SUM(AM20:AQ20)</f>
        <v>33</v>
      </c>
      <c r="AT20" s="111">
        <f>IF(O20=1000,11,IF(O20=-1000,0,IF(O20&gt;0,11,IF(O20&lt;0,(-O20),"0"))))</f>
        <v>5</v>
      </c>
      <c r="AU20" s="600" t="str">
        <f>IF(O20=1000,0,IF(O20=-1000,11,IF(O20&lt;-9,-(O20-2),IF(O20&gt;0,(O20),"0"))))</f>
        <v>0</v>
      </c>
      <c r="AV20" s="111">
        <f>IF(O20=1000,11,IF(O20=-1000,0,IF(O20&gt;9,(O20+2),IF(O20&lt;0,(-O20),"0"))))</f>
        <v>5</v>
      </c>
      <c r="AW20" s="600">
        <f>IF(O20=1000,0,IF(O20=-1000,11,IF(O20&lt;0,11,IF(O20&gt;0,(O20),"0"))))</f>
        <v>11</v>
      </c>
      <c r="AX20" s="601">
        <f>IF(O20="","",IF(O20&gt;9,AV20,AT20))</f>
        <v>5</v>
      </c>
      <c r="AY20" s="602" t="str">
        <f>IF(O20="","","-")</f>
        <v>-</v>
      </c>
      <c r="AZ20" s="603">
        <f>IF(O20="","",IF(O20&lt;-9,AU20,AW20))</f>
        <v>11</v>
      </c>
      <c r="BA20" s="111">
        <f>IF(P20=1000,11,IF(P20=-1000,0,IF(P20&gt;9,(P20+2),IF(P20&lt;0,(-P20),"0"))))</f>
        <v>4</v>
      </c>
      <c r="BB20" s="600" t="str">
        <f>IF(P20=1000,0,IF(P20=-1000,11,IF(P20&lt;-9,-(P20-2),IF(P20&gt;0,(P20),"0"))))</f>
        <v>0</v>
      </c>
      <c r="BC20" s="600">
        <f>IF(P20=1000,11,IF(P20=-1000,0,IF(P20&gt;0,11,IF(P20&lt;0,(-P20),"0"))))</f>
        <v>4</v>
      </c>
      <c r="BD20" s="600">
        <f>IF(P20=1000,0,IF(P20=-1000,11,IF(P20&lt;0,11,IF(P20&gt;0,(P20),"0"))))</f>
        <v>11</v>
      </c>
      <c r="BE20" s="601">
        <f>IF(P20="","",IF(P20&gt;9,BA20,BC20))</f>
        <v>4</v>
      </c>
      <c r="BF20" s="602" t="str">
        <f>IF(P20="","","-")</f>
        <v>-</v>
      </c>
      <c r="BG20" s="603">
        <f>IF(P20="","",IF(P20&lt;-9,BB20,BD20))</f>
        <v>11</v>
      </c>
      <c r="BH20" s="111">
        <f>IF(Q20=1000,11,IF(Q20=-1000,0,IF(Q20&gt;9,(Q20+2),IF(Q20&lt;0,(-Q20),"0"))))</f>
        <v>3</v>
      </c>
      <c r="BI20" s="600" t="str">
        <f>IF(Q20=1000,0,IF(Q20=-1000,11,IF(Q20&lt;-9,-(Q20-2),IF(Q20&gt;0,(Q20),"0"))))</f>
        <v>0</v>
      </c>
      <c r="BJ20" s="600">
        <f>IF(Q20=1000,11,IF(Q20=-1000,0,IF(Q20&gt;0,11,IF(Q20&lt;0,(-Q20),"0"))))</f>
        <v>3</v>
      </c>
      <c r="BK20" s="600">
        <f>IF(Q20=1000,0,IF(Q20=-1000,11,IF(Q20&lt;0,11,IF(Q20&gt;0,(Q20),"0"))))</f>
        <v>11</v>
      </c>
      <c r="BL20" s="601">
        <f>IF(Q20="","",IF(Q20&gt;9,BH20,BJ20))</f>
        <v>3</v>
      </c>
      <c r="BM20" s="602" t="str">
        <f>IF(Q20="","","-")</f>
        <v>-</v>
      </c>
      <c r="BN20" s="603">
        <f>IF(Q20="","",IF(Q20&lt;-9,BI20,BK20))</f>
        <v>11</v>
      </c>
      <c r="BO20" s="600" t="e">
        <f>IF(R20=1000,11,IF(R20=-1000,0,IF(R20&gt;9,(R20+2),IF(R20&lt;0,(-R20),"0"))))</f>
        <v>#VALUE!</v>
      </c>
      <c r="BP20" s="600" t="str">
        <f>IF(R20=1000,0,IF(R20=-1000,11,IF(R20&lt;-9,-(R20-2),IF(R20&gt;0,(R20),"0"))))</f>
        <v/>
      </c>
      <c r="BQ20" s="600">
        <f>IF(R20=1000,11,IF(R20=-1000,0,IF(R20&gt;0,11,IF(R20&lt;0,(-R20),"0"))))</f>
        <v>11</v>
      </c>
      <c r="BR20" s="600" t="str">
        <f>IF(R20=1000,0,IF(R20=-1000,11,IF(R20&lt;0,11,IF(R20&gt;0,(R20),"0"))))</f>
        <v/>
      </c>
      <c r="BS20" s="601" t="str">
        <f>IF(R20="","",IF(R20&gt;9,BO20,BQ20))</f>
        <v/>
      </c>
      <c r="BT20" s="602" t="str">
        <f>IF(R20="","","-")</f>
        <v/>
      </c>
      <c r="BU20" s="603" t="str">
        <f>IF(R20="","",IF(R20&lt;-9,BP20,BR20))</f>
        <v/>
      </c>
      <c r="BV20" s="600" t="e">
        <f>IF(S20=1000,11,IF(S20=-1000,0,IF(S20&gt;9,(S20+2),IF(S20&lt;0,(-S20),"0"))))</f>
        <v>#VALUE!</v>
      </c>
      <c r="BW20" s="600" t="str">
        <f>IF(S20=1000,0,IF(S20=-1000,11,IF(S20&lt;-9,-(S20-2),IF(S20&gt;0,(S20),"0"))))</f>
        <v/>
      </c>
      <c r="BX20" s="600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601" t="str">
        <f>IF(S20="","",IF(S20&gt;9,BV20,BX20))</f>
        <v/>
      </c>
      <c r="CA20" s="602" t="str">
        <f>IF(S20="","","-")</f>
        <v/>
      </c>
      <c r="CB20" s="603" t="str">
        <f>IF(S20="","",IF(S20&lt;-9,BW20,BY20))</f>
        <v/>
      </c>
      <c r="CC20" s="598">
        <f>IF(O20="","",SUM(T20:X20))</f>
        <v>0</v>
      </c>
      <c r="CD20" s="604" t="str">
        <f>IF(CC20="","","-")</f>
        <v>-</v>
      </c>
      <c r="CE20" s="599">
        <f>IF(O20="","",SUM(Y20:AC20))</f>
        <v>3</v>
      </c>
      <c r="CP20" s="32"/>
      <c r="CQ20" s="32"/>
    </row>
    <row r="21" spans="1:95" s="31" customFormat="1" ht="15" customHeight="1" thickBot="1" x14ac:dyDescent="0.25">
      <c r="A21" s="99">
        <f>IF(A16="","",A17)</f>
        <v>109</v>
      </c>
      <c r="B21" s="99">
        <f>IF(B16="","",B16)</f>
        <v>101</v>
      </c>
      <c r="C21" s="114">
        <v>5</v>
      </c>
      <c r="D21" s="115" t="str">
        <f>IF(A21="","",VLOOKUP(A21,СписокКМ!D:I,2,FALSE))</f>
        <v>НИКИТИН Виктор</v>
      </c>
      <c r="E21" s="116"/>
      <c r="F21" s="117" t="str">
        <f>IF(B21="","",VLOOKUP(B21,СписокКМ!D:I,2,FALSE))</f>
        <v>ЯКОВЛЕВ Артем</v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9"/>
        <v/>
      </c>
      <c r="Q21" s="123" t="str">
        <f t="shared" si="9"/>
        <v/>
      </c>
      <c r="R21" s="123" t="str">
        <f t="shared" si="9"/>
        <v/>
      </c>
      <c r="S21" s="124" t="str">
        <f t="shared" si="9"/>
        <v/>
      </c>
      <c r="T21" s="125" t="str">
        <f t="shared" si="10"/>
        <v/>
      </c>
      <c r="U21" s="126" t="str">
        <f t="shared" si="10"/>
        <v/>
      </c>
      <c r="V21" s="126" t="str">
        <f t="shared" si="10"/>
        <v/>
      </c>
      <c r="W21" s="126" t="str">
        <f t="shared" si="10"/>
        <v/>
      </c>
      <c r="X21" s="126" t="str">
        <f t="shared" si="10"/>
        <v/>
      </c>
      <c r="Y21" s="127" t="str">
        <f t="shared" si="11"/>
        <v/>
      </c>
      <c r="Z21" s="127" t="str">
        <f t="shared" si="11"/>
        <v/>
      </c>
      <c r="AA21" s="127" t="str">
        <f t="shared" si="11"/>
        <v/>
      </c>
      <c r="AB21" s="127" t="str">
        <f t="shared" si="11"/>
        <v/>
      </c>
      <c r="AC21" s="127" t="str">
        <f t="shared" si="11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>
        <v>16</v>
      </c>
      <c r="B23" s="35">
        <v>14</v>
      </c>
      <c r="C23" s="1225">
        <f>1+C14</f>
        <v>3</v>
      </c>
      <c r="D23" s="1227" t="str">
        <f>IF(A23="","",VLOOKUP(A23,СписокКМ!$A$188:$C$236,3,FALSE))</f>
        <v>Саратовская область 2</v>
      </c>
      <c r="E23" s="1228" t="e">
        <f>IF(B23="","",VLOOKUP(B23,СписокКМ!E:J,2,FALSE))</f>
        <v>#N/A</v>
      </c>
      <c r="F23" s="1231" t="str">
        <f>IF(B23="","",VLOOKUP(B23,СписокКМ!$A$188:$C$234,3,FALSE))</f>
        <v>Свердловская область</v>
      </c>
      <c r="G23" s="1232" t="e">
        <f>IF(D23="","",VLOOKUP(D23,СписокКМ!G:L,2,FALSE))</f>
        <v>#N/A</v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 t="str">
        <f>IF(A23="","",VLOOKUP(A23,'[60]Протокол команд'!A:K,8,FALSE))</f>
        <v>х</v>
      </c>
      <c r="U23" s="39" t="e">
        <f>T23*5-4</f>
        <v>#VALUE!</v>
      </c>
      <c r="V23" s="39" t="e">
        <f>T23*5</f>
        <v>#VALUE!</v>
      </c>
      <c r="W23" s="39" t="e">
        <f>CONCATENATE(U23,"-",V23)</f>
        <v>#VALUE!</v>
      </c>
      <c r="X23" s="39" t="str">
        <f>IF(A23="","",VLOOKUP(A23,'[60]Протокол команд'!A:K,10,FALSE))</f>
        <v>-</v>
      </c>
      <c r="Y23" s="39" t="e">
        <f>X23*5-4</f>
        <v>#VALUE!</v>
      </c>
      <c r="Z23" s="39" t="e">
        <f>X23*5</f>
        <v>#VALUE!</v>
      </c>
      <c r="AA23" s="39" t="e">
        <f>CONCATENATE(Y23,"-",Z23)</f>
        <v>#VALUE!</v>
      </c>
      <c r="AB23" s="1241">
        <f>IF(O25="","",SUM(AF25:AF30))</f>
        <v>0</v>
      </c>
      <c r="AC23" s="1242"/>
      <c r="AD23" s="1243"/>
      <c r="AE23" s="1242">
        <f>IF(O25="","",SUM(AG25:AG30))</f>
        <v>3</v>
      </c>
      <c r="AF23" s="1242"/>
      <c r="AG23" s="1264"/>
      <c r="AH23" s="1241">
        <f>SUM(CC25:CC30)</f>
        <v>0</v>
      </c>
      <c r="AI23" s="1242"/>
      <c r="AJ23" s="1243"/>
      <c r="AK23" s="1242">
        <f>SUM(CE25:CE30)</f>
        <v>9</v>
      </c>
      <c r="AL23" s="1242"/>
      <c r="AM23" s="1264"/>
      <c r="AN23" s="1265">
        <f>SUM(AR25:AR30)</f>
        <v>36</v>
      </c>
      <c r="AO23" s="1266"/>
      <c r="AP23" s="1267"/>
      <c r="AQ23" s="1266">
        <f>SUM(AS25:AS30)</f>
        <v>66</v>
      </c>
      <c r="AR23" s="1266"/>
      <c r="AS23" s="1268"/>
      <c r="AT23" s="1269" t="s">
        <v>112</v>
      </c>
      <c r="AU23" s="1270"/>
      <c r="AV23" s="1270"/>
      <c r="AW23" s="1270"/>
      <c r="AX23" s="1270"/>
      <c r="AY23" s="1270"/>
      <c r="AZ23" s="1270"/>
      <c r="BA23" s="1270"/>
      <c r="BB23" s="1270"/>
      <c r="BC23" s="1270"/>
      <c r="BD23" s="1270"/>
      <c r="BE23" s="1270"/>
      <c r="BF23" s="1270"/>
      <c r="BG23" s="1270"/>
      <c r="BH23" s="1270"/>
      <c r="BI23" s="1270"/>
      <c r="BJ23" s="1270"/>
      <c r="BK23" s="1270"/>
      <c r="BL23" s="1270"/>
      <c r="BM23" s="1270"/>
      <c r="BN23" s="1270"/>
      <c r="BO23" s="1270"/>
      <c r="BP23" s="1270"/>
      <c r="BQ23" s="1270"/>
      <c r="BR23" s="1270"/>
      <c r="BS23" s="1270"/>
      <c r="BT23" s="1270"/>
      <c r="BU23" s="1270"/>
      <c r="BV23" s="1270"/>
      <c r="BW23" s="1270"/>
      <c r="BX23" s="1270"/>
      <c r="BY23" s="1270"/>
      <c r="BZ23" s="1270"/>
      <c r="CA23" s="1270"/>
      <c r="CB23" s="1271"/>
      <c r="CC23" s="1254">
        <f>IF(O25="","",SUM(AF25:AF30))</f>
        <v>0</v>
      </c>
      <c r="CD23" s="1256" t="str">
        <f>IF(CC23="","","-")</f>
        <v>-</v>
      </c>
      <c r="CE23" s="1258">
        <f>IF(O25="","",SUM(AG25:AG30))</f>
        <v>3</v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IF(A24="","",VLOOKUP(A24,СписокКМ!D:I,2,FALSE))</f>
        <v/>
      </c>
      <c r="E24" s="1230" t="str">
        <f>IF(B24="","",VLOOKUP(B24,СписокКМ!E:J,2,FALSE))</f>
        <v/>
      </c>
      <c r="F24" s="1233" t="str">
        <f>IF(C24="","",VLOOKUP(C24,СписокКМ!F:K,2,FALSE))</f>
        <v/>
      </c>
      <c r="G24" s="1234" t="str">
        <f>IF(D24="","",VLOOKUP(D24,СписокКМ!G:L,2,FALSE))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>
        <v>21</v>
      </c>
      <c r="B25" s="44">
        <v>14</v>
      </c>
      <c r="C25" s="615">
        <v>1</v>
      </c>
      <c r="D25" s="46" t="str">
        <f>IF(A25="","",VLOOKUP(A25,СписокКМ!D:I,2,FALSE))</f>
        <v>ВАСИЛЬЕВ Владислав</v>
      </c>
      <c r="E25" s="47"/>
      <c r="F25" s="48" t="str">
        <f>IF(B25="","",VLOOKUP(B25,СписокКМ!D:I,2,FALSE))</f>
        <v>ЩЕКАЛЕВ Александр</v>
      </c>
      <c r="G25" s="49"/>
      <c r="H25" s="50"/>
      <c r="I25" s="51" t="s">
        <v>571</v>
      </c>
      <c r="J25" s="51" t="s">
        <v>567</v>
      </c>
      <c r="K25" s="51" t="s">
        <v>567</v>
      </c>
      <c r="L25" s="51"/>
      <c r="M25" s="51"/>
      <c r="N25" s="52"/>
      <c r="O25" s="53">
        <f>IF(I25="","",IF(I25="0",1000,IF(I25="-0",-1000,I25*1)))</f>
        <v>-4</v>
      </c>
      <c r="P25" s="53">
        <f t="shared" ref="P25:S26" si="12">IF(J25="","",IF(J25="0",1000,IF(J25="-0",-1000,J25*1)))</f>
        <v>-5</v>
      </c>
      <c r="Q25" s="53">
        <f t="shared" si="12"/>
        <v>-5</v>
      </c>
      <c r="R25" s="53" t="str">
        <f t="shared" si="12"/>
        <v/>
      </c>
      <c r="S25" s="54" t="str">
        <f t="shared" si="12"/>
        <v/>
      </c>
      <c r="T25" s="55">
        <f t="shared" ref="T25:X26" si="13">IF(O25="","",IF(O25&gt;0,1,0))</f>
        <v>0</v>
      </c>
      <c r="U25" s="56">
        <f t="shared" si="13"/>
        <v>0</v>
      </c>
      <c r="V25" s="56">
        <f t="shared" si="13"/>
        <v>0</v>
      </c>
      <c r="W25" s="56" t="str">
        <f t="shared" si="13"/>
        <v/>
      </c>
      <c r="X25" s="56" t="str">
        <f t="shared" si="13"/>
        <v/>
      </c>
      <c r="Y25" s="57">
        <f t="shared" ref="Y25:AC26" si="14">IF(O25="","",IF(O25&lt;0,1,0))</f>
        <v>1</v>
      </c>
      <c r="Z25" s="57">
        <f t="shared" si="14"/>
        <v>1</v>
      </c>
      <c r="AA25" s="57">
        <f t="shared" si="14"/>
        <v>1</v>
      </c>
      <c r="AB25" s="57" t="str">
        <f t="shared" si="14"/>
        <v/>
      </c>
      <c r="AC25" s="57" t="str">
        <f t="shared" si="14"/>
        <v/>
      </c>
      <c r="AD25" s="58">
        <f>IF(CC25="","",IF(CC25&gt;CE25,1,-1))</f>
        <v>-1</v>
      </c>
      <c r="AE25" s="58">
        <f>IF(CC25="","",IF(CC25&lt;CE25,1,-1))</f>
        <v>1</v>
      </c>
      <c r="AF25" s="59">
        <f>IF(CC25&gt;CE25,1,0)</f>
        <v>0</v>
      </c>
      <c r="AG25" s="60">
        <f>IF(CE25&gt;CC25,1,0)</f>
        <v>1</v>
      </c>
      <c r="AH25" s="61">
        <f>IF(O25="","",AX25*1)</f>
        <v>4</v>
      </c>
      <c r="AI25" s="62">
        <f>IF(P25="","",BE25*1)</f>
        <v>5</v>
      </c>
      <c r="AJ25" s="62">
        <f>IF(Q25="","",BL25*1)</f>
        <v>5</v>
      </c>
      <c r="AK25" s="62" t="str">
        <f>IF(R25="","",BS25*1)</f>
        <v/>
      </c>
      <c r="AL25" s="62" t="str">
        <f>IF(S25="","",BZ25*1)</f>
        <v/>
      </c>
      <c r="AM25" s="63">
        <f>IF(O25="","",AZ25*1)</f>
        <v>11</v>
      </c>
      <c r="AN25" s="63">
        <f>IF(P25="","",BG25*1)</f>
        <v>11</v>
      </c>
      <c r="AO25" s="63">
        <f>IF(Q25="","",BN25*1)</f>
        <v>11</v>
      </c>
      <c r="AP25" s="63" t="str">
        <f>IF(R25="","",BU25*1)</f>
        <v/>
      </c>
      <c r="AQ25" s="63" t="str">
        <f>IF(S25="","",CB25*1)</f>
        <v/>
      </c>
      <c r="AR25" s="64">
        <f>SUM(AH25:AL25)</f>
        <v>14</v>
      </c>
      <c r="AS25" s="65">
        <f>SUM(AM25:AQ25)</f>
        <v>33</v>
      </c>
      <c r="AT25" s="66">
        <f>IF(O25=1000,11,IF(O25=-1000,0,IF(O25&gt;0,11,IF(O25&lt;0,(-O25),"0"))))</f>
        <v>4</v>
      </c>
      <c r="AU25" s="67" t="str">
        <f>IF(O25=1000,0,IF(O25=-1000,11,IF(O25&lt;-9,-(O25-2),IF(O25&gt;0,(O25),"0"))))</f>
        <v>0</v>
      </c>
      <c r="AV25" s="66">
        <f>IF(O25=1000,11,IF(O25=-1000,0,IF(O25&lt;9,11,IF(O25&gt;9,(O25+2),"0"))))</f>
        <v>11</v>
      </c>
      <c r="AW25" s="67">
        <f>IF(O25=1000,0,IF(O25=-1000,11,IF(O25&lt;0,11,IF(O25&gt;0,(O25),"0"))))</f>
        <v>11</v>
      </c>
      <c r="AX25" s="68">
        <f>IF(O25="","",IF(O25&gt;9,AV25,AT25))</f>
        <v>4</v>
      </c>
      <c r="AY25" s="69" t="str">
        <f>IF(O25="","","-")</f>
        <v>-</v>
      </c>
      <c r="AZ25" s="70">
        <f>IF(O25="","",IF(O25&lt;-9,AU25,AW25))</f>
        <v>11</v>
      </c>
      <c r="BA25" s="66">
        <f>IF(P25=1000,11,IF(P25=-1000,0,IF(P25&gt;9,(P25+2),IF(P25&lt;0,(-P25),"0"))))</f>
        <v>5</v>
      </c>
      <c r="BB25" s="67" t="str">
        <f>IF(P25=1000,0,IF(P25=-1000,11,IF(P25&lt;-9,-(P25-2),IF(P25&gt;0,(P25),"0"))))</f>
        <v>0</v>
      </c>
      <c r="BC25" s="67">
        <f>IF(P25=1000,11,IF(P25=-1000,0,IF(P25&gt;0,11,IF(P25&lt;0,(-P25),"0"))))</f>
        <v>5</v>
      </c>
      <c r="BD25" s="67">
        <f>IF(P25=1000,0,IF(P25=-1000,11,IF(P25&lt;0,11,IF(P25&gt;0,(P25),"0"))))</f>
        <v>11</v>
      </c>
      <c r="BE25" s="68">
        <f>IF(P25="","",IF(P25&gt;9,BA25,BC25))</f>
        <v>5</v>
      </c>
      <c r="BF25" s="69" t="str">
        <f>IF(P25="","","-")</f>
        <v>-</v>
      </c>
      <c r="BG25" s="70">
        <f>IF(P25="","",IF(P25&lt;-9,BB25,BD25))</f>
        <v>11</v>
      </c>
      <c r="BH25" s="66">
        <f>IF(Q25=1000,11,IF(Q25=-1000,0,IF(Q25&gt;9,(Q25+2),IF(Q25&lt;0,(-Q25),"0"))))</f>
        <v>5</v>
      </c>
      <c r="BI25" s="67" t="str">
        <f>IF(Q25=1000,0,IF(Q25=-1000,11,IF(Q25&lt;-9,-(Q25-2),IF(Q25&gt;0,(Q25),"0"))))</f>
        <v>0</v>
      </c>
      <c r="BJ25" s="67">
        <f>IF(Q25=1000,11,IF(Q25=-1000,0,IF(Q25&gt;0,11,IF(Q25&lt;0,(-Q25),"0"))))</f>
        <v>5</v>
      </c>
      <c r="BK25" s="67">
        <f>IF(Q25=1000,0,IF(Q25=-1000,11,IF(Q25&lt;0,11,IF(Q25&gt;0,(Q25),"0"))))</f>
        <v>11</v>
      </c>
      <c r="BL25" s="68">
        <f>IF(Q25="","",IF(Q25&gt;9,BH25,BJ25))</f>
        <v>5</v>
      </c>
      <c r="BM25" s="69" t="str">
        <f>IF(Q25="","","-")</f>
        <v>-</v>
      </c>
      <c r="BN25" s="70">
        <f>IF(Q25="","",IF(Q25&lt;-9,BI25,BK25))</f>
        <v>11</v>
      </c>
      <c r="BO25" s="67" t="e">
        <f>IF(R25=1000,11,IF(R25=-1000,0,IF(R25&gt;9,(R25+2),IF(R25&lt;0,(-R25),"0"))))</f>
        <v>#VALUE!</v>
      </c>
      <c r="BP25" s="67" t="str">
        <f>IF(R25=1000,0,IF(R25=-1000,11,IF(R25&lt;-9,-(R25-2),IF(R25&gt;0,(R25),"0"))))</f>
        <v/>
      </c>
      <c r="BQ25" s="67">
        <f>IF(R25=1000,11,IF(R25=-1000,0,IF(R25&gt;0,11,IF(R25&lt;0,(-R25),"0"))))</f>
        <v>11</v>
      </c>
      <c r="BR25" s="67" t="str">
        <f>IF(R25=1000,0,IF(R25=-1000,11,IF(R25&lt;0,11,IF(R25&gt;0,(R25),"0"))))</f>
        <v/>
      </c>
      <c r="BS25" s="68" t="str">
        <f>IF(R25="","",IF(R25&gt;9,BO25,BQ25))</f>
        <v/>
      </c>
      <c r="BT25" s="69" t="str">
        <f>IF(R25="","","-")</f>
        <v/>
      </c>
      <c r="BU25" s="70" t="str">
        <f>IF(R25="","",IF(R25&lt;-9,BP25,BR25))</f>
        <v/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>
        <f>IF(O25="","",SUM(T25:X25))</f>
        <v>0</v>
      </c>
      <c r="CD25" s="73" t="str">
        <f>IF(CC25="","","-")</f>
        <v>-</v>
      </c>
      <c r="CE25" s="74">
        <f>IF(O25="","",SUM(Y25:AC25))</f>
        <v>3</v>
      </c>
      <c r="CP25" s="32"/>
      <c r="CQ25" s="32"/>
    </row>
    <row r="26" spans="1:95" s="31" customFormat="1" ht="15" customHeight="1" x14ac:dyDescent="0.2">
      <c r="A26" s="43">
        <v>67</v>
      </c>
      <c r="B26" s="44">
        <v>106</v>
      </c>
      <c r="C26" s="75">
        <v>2</v>
      </c>
      <c r="D26" s="76" t="str">
        <f>IF(A26="","",VLOOKUP(A26,СписокКМ!D:I,2,FALSE))</f>
        <v>ИСМАИЛОВ Данат</v>
      </c>
      <c r="E26" s="47"/>
      <c r="F26" s="77" t="str">
        <f>IF(B26="","",VLOOKUP(B26,СписокКМ!D:I,2,FALSE))</f>
        <v>КИСЛИЦЫН Константин</v>
      </c>
      <c r="G26" s="49"/>
      <c r="H26" s="41"/>
      <c r="I26" s="616" t="s">
        <v>567</v>
      </c>
      <c r="J26" s="616" t="s">
        <v>28</v>
      </c>
      <c r="K26" s="616" t="s">
        <v>30</v>
      </c>
      <c r="L26" s="616"/>
      <c r="M26" s="51"/>
      <c r="N26" s="42"/>
      <c r="O26" s="79">
        <f>IF(I26="","",IF(I26="0",1000,IF(I26="-0",-1000,I26*1)))</f>
        <v>-5</v>
      </c>
      <c r="P26" s="79">
        <f t="shared" si="12"/>
        <v>-9</v>
      </c>
      <c r="Q26" s="79">
        <f t="shared" si="12"/>
        <v>-8</v>
      </c>
      <c r="R26" s="79" t="str">
        <f t="shared" si="12"/>
        <v/>
      </c>
      <c r="S26" s="80" t="str">
        <f t="shared" si="12"/>
        <v/>
      </c>
      <c r="T26" s="55">
        <f t="shared" si="13"/>
        <v>0</v>
      </c>
      <c r="U26" s="56">
        <f t="shared" si="13"/>
        <v>0</v>
      </c>
      <c r="V26" s="56">
        <f t="shared" si="13"/>
        <v>0</v>
      </c>
      <c r="W26" s="56" t="str">
        <f t="shared" si="13"/>
        <v/>
      </c>
      <c r="X26" s="56" t="str">
        <f t="shared" si="13"/>
        <v/>
      </c>
      <c r="Y26" s="57">
        <f t="shared" si="14"/>
        <v>1</v>
      </c>
      <c r="Z26" s="57">
        <f t="shared" si="14"/>
        <v>1</v>
      </c>
      <c r="AA26" s="57">
        <f t="shared" si="14"/>
        <v>1</v>
      </c>
      <c r="AB26" s="57" t="str">
        <f t="shared" si="14"/>
        <v/>
      </c>
      <c r="AC26" s="57" t="str">
        <f t="shared" si="14"/>
        <v/>
      </c>
      <c r="AD26" s="58">
        <f>IF(CC26="","",IF(CC26&gt;CE26,1,-1))</f>
        <v>-1</v>
      </c>
      <c r="AE26" s="58">
        <f>IF(CC26="","",IF(CC26&lt;CE26,1,-1))</f>
        <v>1</v>
      </c>
      <c r="AF26" s="59">
        <f>IF(CC26&gt;CE26,1,0)</f>
        <v>0</v>
      </c>
      <c r="AG26" s="60">
        <f>IF(CE26&gt;CC26,1,0)</f>
        <v>1</v>
      </c>
      <c r="AH26" s="81">
        <f>IF(O26="","",AX26*1)</f>
        <v>5</v>
      </c>
      <c r="AI26" s="609">
        <f>IF(P26="","",BE26*1)</f>
        <v>9</v>
      </c>
      <c r="AJ26" s="609">
        <f>IF(Q26="","",BL26*1)</f>
        <v>8</v>
      </c>
      <c r="AK26" s="609" t="str">
        <f>IF(R26="","",BS26*1)</f>
        <v/>
      </c>
      <c r="AL26" s="609" t="str">
        <f>IF(S26="","",BZ26*1)</f>
        <v/>
      </c>
      <c r="AM26" s="606">
        <f>IF(O26="","",AZ26*1)</f>
        <v>11</v>
      </c>
      <c r="AN26" s="606">
        <f>IF(P26="","",BG26*1)</f>
        <v>11</v>
      </c>
      <c r="AO26" s="606">
        <f>IF(Q26="","",BN26*1)</f>
        <v>11</v>
      </c>
      <c r="AP26" s="606" t="str">
        <f>IF(R26="","",BU26*1)</f>
        <v/>
      </c>
      <c r="AQ26" s="606" t="str">
        <f>IF(S26="","",CB26*1)</f>
        <v/>
      </c>
      <c r="AR26" s="64">
        <f>SUM(AH26:AL26)</f>
        <v>22</v>
      </c>
      <c r="AS26" s="65">
        <f>SUM(AM26:AQ26)</f>
        <v>33</v>
      </c>
      <c r="AT26" s="66">
        <f>IF(O26=1000,11,IF(O26=-1000,0,IF(O26&gt;0,11,IF(O26&lt;0,(-O26),"0"))))</f>
        <v>5</v>
      </c>
      <c r="AU26" s="67" t="str">
        <f>IF(O26=1000,0,IF(O26=-1000,11,IF(O26&lt;-9,-(O26-2),IF(O26&gt;0,(O26),"0"))))</f>
        <v>0</v>
      </c>
      <c r="AV26" s="66">
        <f>IF(O26=1000,11,IF(O26=-1000,0,IF(O26&gt;9,(O26+2),IF(O26&lt;0,(-O26),"0"))))</f>
        <v>5</v>
      </c>
      <c r="AW26" s="67">
        <f>IF(O26=1000,0,IF(O26=-1000,11,IF(O26&lt;0,11,IF(O26&gt;0,(O26),"0"))))</f>
        <v>11</v>
      </c>
      <c r="AX26" s="601">
        <f>IF(O26="","",IF(O26&gt;9,AV26,AT26))</f>
        <v>5</v>
      </c>
      <c r="AY26" s="602" t="str">
        <f>IF(O26="","","-")</f>
        <v>-</v>
      </c>
      <c r="AZ26" s="603">
        <f>IF(O26="","",IF(O26&lt;-9,AU26,AW26))</f>
        <v>11</v>
      </c>
      <c r="BA26" s="66">
        <f>IF(P26=1000,11,IF(P26=-1000,0,IF(P26&gt;9,(P26+2),IF(P26&lt;0,(-P26),"0"))))</f>
        <v>9</v>
      </c>
      <c r="BB26" s="67" t="str">
        <f>IF(P26=1000,0,IF(P26=-1000,11,IF(P26&lt;-9,-(P26-2),IF(P26&gt;0,(P26),"0"))))</f>
        <v>0</v>
      </c>
      <c r="BC26" s="67">
        <f>IF(P26=1000,11,IF(P26=-1000,0,IF(P26&gt;0,11,IF(P26&lt;0,(-P26),"0"))))</f>
        <v>9</v>
      </c>
      <c r="BD26" s="67">
        <f>IF(P26=1000,0,IF(P26=-1000,11,IF(P26&lt;0,11,IF(P26&gt;0,(P26),"0"))))</f>
        <v>11</v>
      </c>
      <c r="BE26" s="601">
        <f>IF(P26="","",IF(P26&gt;9,BA26,BC26))</f>
        <v>9</v>
      </c>
      <c r="BF26" s="602" t="str">
        <f>IF(P26="","","-")</f>
        <v>-</v>
      </c>
      <c r="BG26" s="603">
        <f>IF(P26="","",IF(P26&lt;-9,BB26,BD26))</f>
        <v>11</v>
      </c>
      <c r="BH26" s="66">
        <f>IF(Q26=1000,11,IF(Q26=-1000,0,IF(Q26&gt;9,(Q26+2),IF(Q26&lt;0,(-Q26),"0"))))</f>
        <v>8</v>
      </c>
      <c r="BI26" s="67" t="str">
        <f>IF(Q26=1000,0,IF(Q26=-1000,11,IF(Q26&lt;-9,-(Q26-2),IF(Q26&gt;0,(Q26),"0"))))</f>
        <v>0</v>
      </c>
      <c r="BJ26" s="67">
        <f>IF(Q26=1000,11,IF(Q26=-1000,0,IF(Q26&gt;0,11,IF(Q26&lt;0,(-Q26),"0"))))</f>
        <v>8</v>
      </c>
      <c r="BK26" s="67">
        <f>IF(Q26=1000,0,IF(Q26=-1000,11,IF(Q26&lt;0,11,IF(Q26&gt;0,(Q26),"0"))))</f>
        <v>11</v>
      </c>
      <c r="BL26" s="601">
        <f>IF(Q26="","",IF(Q26&gt;9,BH26,BJ26))</f>
        <v>8</v>
      </c>
      <c r="BM26" s="602" t="str">
        <f>IF(Q26="","","-")</f>
        <v>-</v>
      </c>
      <c r="BN26" s="603">
        <f>IF(Q26="","",IF(Q26&lt;-9,BI26,BK26))</f>
        <v>11</v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601" t="str">
        <f>IF(R26="","",IF(R26&gt;9,BO26,BQ26))</f>
        <v/>
      </c>
      <c r="BT26" s="602" t="str">
        <f>IF(R26="","","-")</f>
        <v/>
      </c>
      <c r="BU26" s="603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601" t="str">
        <f>IF(S26="","",IF(S26&gt;9,BV26,BX26))</f>
        <v/>
      </c>
      <c r="CA26" s="602" t="str">
        <f>IF(S26="","","-")</f>
        <v/>
      </c>
      <c r="CB26" s="603" t="str">
        <f>IF(S26="","",IF(S26&lt;-9,BW26,BY26))</f>
        <v/>
      </c>
      <c r="CC26" s="598">
        <f>IF(O26="","",SUM(T26:X26))</f>
        <v>0</v>
      </c>
      <c r="CD26" s="604" t="str">
        <f>IF(CC26="","","-")</f>
        <v>-</v>
      </c>
      <c r="CE26" s="599">
        <f>IF(O26="","",SUM(Y26:AC26))</f>
        <v>3</v>
      </c>
      <c r="CP26" s="32"/>
      <c r="CQ26" s="32"/>
    </row>
    <row r="27" spans="1:95" s="31" customFormat="1" ht="15" customHeight="1" x14ac:dyDescent="0.2">
      <c r="A27" s="43">
        <v>21</v>
      </c>
      <c r="B27" s="44">
        <v>14</v>
      </c>
      <c r="C27" s="1250">
        <v>3</v>
      </c>
      <c r="D27" s="76" t="str">
        <f>IF(A27="","",VLOOKUP(A27,СписокКМ!D:I,2,FALSE))</f>
        <v>ВАСИЛЬЕВ Владислав</v>
      </c>
      <c r="E27" s="47"/>
      <c r="F27" s="77" t="str">
        <f>IF(B27="","",VLOOKUP(B27,СписокКМ!D:I,2,FALSE))</f>
        <v>ЩЕКАЛЕВ Александр</v>
      </c>
      <c r="G27" s="49"/>
      <c r="H27" s="41"/>
      <c r="I27" s="1252" t="s">
        <v>564</v>
      </c>
      <c r="J27" s="1252" t="s">
        <v>565</v>
      </c>
      <c r="K27" s="1252" t="s">
        <v>564</v>
      </c>
      <c r="L27" s="1252"/>
      <c r="M27" s="1252"/>
      <c r="N27" s="42"/>
      <c r="O27" s="1244">
        <f>IF(I27="","",IF(I27="0",1000,IF(I27="-0",-1000,I27*1)))</f>
        <v>-6</v>
      </c>
      <c r="P27" s="1244">
        <f>IF(J27="","",IF(J27="0",1000,IF(J27="-0",-1000,J27*1)))</f>
        <v>-3</v>
      </c>
      <c r="Q27" s="1244">
        <f>IF(K27="","",IF(K27="0",1000,IF(K27="-0",-1000,K27*1)))</f>
        <v>-6</v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>
        <f>IF(O27="","",IF(O27&gt;0,1,0))</f>
        <v>0</v>
      </c>
      <c r="U27" s="1284">
        <f>IF(P27="","",IF(P27&gt;0,1,0))</f>
        <v>0</v>
      </c>
      <c r="V27" s="1284">
        <f>IF(Q27="","",IF(Q27&gt;0,1,0))</f>
        <v>0</v>
      </c>
      <c r="W27" s="1284" t="str">
        <f>IF(R27="","",IF(R27&gt;0,1,0))</f>
        <v/>
      </c>
      <c r="X27" s="1284" t="str">
        <f>IF(S27="","",IF(S27&gt;0,1,0))</f>
        <v/>
      </c>
      <c r="Y27" s="1278">
        <f>IF(O27="","",IF(O27&lt;0,1,0))</f>
        <v>1</v>
      </c>
      <c r="Z27" s="1278">
        <f>IF(P27="","",IF(P27&lt;0,1,0))</f>
        <v>1</v>
      </c>
      <c r="AA27" s="1278">
        <f>IF(Q27="","",IF(Q27&lt;0,1,0))</f>
        <v>1</v>
      </c>
      <c r="AB27" s="1278" t="str">
        <f>IF(R27="","",IF(R27&lt;0,1,0))</f>
        <v/>
      </c>
      <c r="AC27" s="1278" t="str">
        <f>IF(S27="","",IF(S27&lt;0,1,0))</f>
        <v/>
      </c>
      <c r="AD27" s="1280">
        <f>IF(CC27="","",IF(CC27&gt;CE27,1,-1))</f>
        <v>-1</v>
      </c>
      <c r="AE27" s="1280">
        <f>IF(CC27="","",IF(CC27&lt;CE27,1,-1))</f>
        <v>1</v>
      </c>
      <c r="AF27" s="1282">
        <f>IF(CC27&gt;CE27,1,0)</f>
        <v>0</v>
      </c>
      <c r="AG27" s="1272">
        <f>IF(CE27&gt;CC27,1,0)</f>
        <v>1</v>
      </c>
      <c r="AH27" s="1274">
        <f>IF(O27="","",AX27*1)</f>
        <v>6</v>
      </c>
      <c r="AI27" s="1276">
        <f>IF(P27="","",BE27*1)</f>
        <v>3</v>
      </c>
      <c r="AJ27" s="1276">
        <f>IF(Q27="","",BL27*1)</f>
        <v>6</v>
      </c>
      <c r="AK27" s="1276" t="str">
        <f>IF(R27="","",BS27*1)</f>
        <v/>
      </c>
      <c r="AL27" s="1276" t="str">
        <f>IF(S27="","",BZ27*1)</f>
        <v/>
      </c>
      <c r="AM27" s="1298">
        <f>IF(O27="","",AZ27*1)</f>
        <v>11</v>
      </c>
      <c r="AN27" s="1298">
        <f>IF(P27="","",BG27*1)</f>
        <v>11</v>
      </c>
      <c r="AO27" s="1298">
        <f>IF(Q27="","",BN27*1)</f>
        <v>11</v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6</v>
      </c>
      <c r="AU27" s="1286" t="str">
        <f>IF(O27=1000,0,IF(O27=-1000,11,IF(O27&lt;-9,-(O27-2),IF(O27&gt;0,(O27),"0"))))</f>
        <v>0</v>
      </c>
      <c r="AV27" s="1286">
        <f>IF(O27=1000,11,IF(O27=-1000,0,IF(O27&gt;9,(O27+2),IF(O27&lt;0,(-O27),"0"))))</f>
        <v>6</v>
      </c>
      <c r="AW27" s="1286">
        <f>IF(O27=1000,0,IF(O27=-1000,11,IF(O27&lt;0,11,IF(O27&gt;0,(O27),"0"))))</f>
        <v>11</v>
      </c>
      <c r="AX27" s="1296">
        <f>IF(O27="","",IF(O27&gt;9,AV27,AT27))</f>
        <v>6</v>
      </c>
      <c r="AY27" s="1288" t="str">
        <f>IF(O27="","","-")</f>
        <v>-</v>
      </c>
      <c r="AZ27" s="1290">
        <f>IF(O27="","",IF(O27&lt;-9,AU27,AW27))</f>
        <v>11</v>
      </c>
      <c r="BA27" s="1286">
        <f>IF(P27=1000,11,IF(P27=-1000,0,IF(P27&gt;9,(P27+2),IF(P27&lt;0,(-P27),"0"))))</f>
        <v>3</v>
      </c>
      <c r="BB27" s="1286" t="str">
        <f>IF(P27=1000,0,IF(P27=-1000,11,IF(P27&lt;-9,-(P27-2),IF(P27&gt;0,(P27),"0"))))</f>
        <v>0</v>
      </c>
      <c r="BC27" s="1286">
        <f>IF(P27=1000,11,IF(P27=-1000,0,IF(P27&gt;0,11,IF(P27&lt;0,(-P27),"0"))))</f>
        <v>3</v>
      </c>
      <c r="BD27" s="1286">
        <f>IF(P27=1000,0,IF(P27=-1000,11,IF(P27&lt;0,11,IF(P27&gt;0,(P27),"0"))))</f>
        <v>11</v>
      </c>
      <c r="BE27" s="1296">
        <f>IF(P27="","",IF(P27&gt;9,BA27,BC27))</f>
        <v>3</v>
      </c>
      <c r="BF27" s="1288" t="str">
        <f>IF(P27="","","-")</f>
        <v>-</v>
      </c>
      <c r="BG27" s="1290">
        <f>IF(P27="","",IF(P27&lt;-9,BB27,BD27))</f>
        <v>11</v>
      </c>
      <c r="BH27" s="1286">
        <f>IF(Q27=1000,11,IF(Q27=-1000,0,IF(Q27&gt;9,(Q27+2),IF(Q27&lt;0,(-Q27),"0"))))</f>
        <v>6</v>
      </c>
      <c r="BI27" s="1286" t="str">
        <f>IF(Q27=1000,0,IF(Q27=-1000,11,IF(Q27&lt;-9,-(Q27-2),IF(Q27&gt;0,(Q27),"0"))))</f>
        <v>0</v>
      </c>
      <c r="BJ27" s="1286">
        <f>IF(Q27=1000,11,IF(Q27=-1000,0,IF(Q27&gt;0,11,IF(Q27&lt;0,(-Q27),"0"))))</f>
        <v>6</v>
      </c>
      <c r="BK27" s="1286">
        <f>IF(Q27=1000,0,IF(Q27=-1000,11,IF(Q27&lt;0,11,IF(Q27&gt;0,(Q27),"0"))))</f>
        <v>11</v>
      </c>
      <c r="BL27" s="1296">
        <f>IF(Q27="","",IF(Q27&gt;9,BH27,BJ27))</f>
        <v>6</v>
      </c>
      <c r="BM27" s="1288" t="str">
        <f>IF(Q27="","","-")</f>
        <v>-</v>
      </c>
      <c r="BN27" s="1290">
        <f>IF(Q27="","",IF(Q27&lt;-9,BI27,BK27))</f>
        <v>11</v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/>
      <c r="BT27" s="1288" t="str">
        <f>IF(R27="","","-")</f>
        <v/>
      </c>
      <c r="BU27" s="1290"/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 t="str">
        <f>IF(S27="","",IF(S27&gt;9,BV27,BX27))</f>
        <v/>
      </c>
      <c r="CA27" s="1288" t="str">
        <f>IF(S27="","","-")</f>
        <v/>
      </c>
      <c r="CB27" s="1290" t="str">
        <f>IF(S27="","",IF(S27&lt;-9,BW27,BY27))</f>
        <v/>
      </c>
      <c r="CC27" s="1302">
        <v>0</v>
      </c>
      <c r="CD27" s="1304" t="str">
        <f>IF(CC27="","","-")</f>
        <v>-</v>
      </c>
      <c r="CE27" s="1306">
        <f>IF(O27="","",SUM(Y27:AC28))</f>
        <v>3</v>
      </c>
      <c r="CP27" s="32"/>
      <c r="CQ27" s="32"/>
    </row>
    <row r="28" spans="1:95" s="31" customFormat="1" ht="15" customHeight="1" x14ac:dyDescent="0.2">
      <c r="A28" s="43">
        <v>67</v>
      </c>
      <c r="B28" s="44">
        <v>106</v>
      </c>
      <c r="C28" s="1251"/>
      <c r="D28" s="46" t="str">
        <f>IF(A28="","",VLOOKUP(A28,СписокКМ!D:I,2,FALSE))</f>
        <v>ИСМАИЛОВ Данат</v>
      </c>
      <c r="E28" s="47"/>
      <c r="F28" s="48" t="str">
        <f>IF(B28="","",VLOOKUP(B28,СписокКМ!D:I,2,FALSE))</f>
        <v>КИСЛИЦЫН Константин</v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/>
      <c r="CD28" s="1305"/>
      <c r="CE28" s="1307"/>
      <c r="CP28" s="32"/>
      <c r="CQ28" s="32"/>
    </row>
    <row r="29" spans="1:95" s="31" customFormat="1" ht="15" customHeight="1" x14ac:dyDescent="0.2">
      <c r="A29" s="99">
        <f>IF(A25="","",A25)</f>
        <v>21</v>
      </c>
      <c r="B29" s="99">
        <f>IF(B25="","",B26)</f>
        <v>106</v>
      </c>
      <c r="C29" s="75">
        <v>4</v>
      </c>
      <c r="D29" s="100" t="str">
        <f>IF(A29="","",VLOOKUP(A29,СписокКМ!D:I,2,FALSE))</f>
        <v>ВАСИЛЬЕВ Владислав</v>
      </c>
      <c r="E29" s="101"/>
      <c r="F29" s="77" t="str">
        <f>IF(B29="","",VLOOKUP(B29,СписокКМ!D:I,2,FALSE))</f>
        <v>КИСЛИЦЫН Константин</v>
      </c>
      <c r="G29" s="102"/>
      <c r="H29" s="41"/>
      <c r="I29" s="616"/>
      <c r="J29" s="616"/>
      <c r="K29" s="616"/>
      <c r="L29" s="616"/>
      <c r="M29" s="616"/>
      <c r="N29" s="42"/>
      <c r="O29" s="79" t="str">
        <f>IF(I29="","",IF(I29="0",1000,IF(I29="-0",-1000,I29*1)))</f>
        <v/>
      </c>
      <c r="P29" s="79" t="str">
        <f t="shared" ref="P29:S30" si="15">IF(J29="","",IF(J29="0",1000,IF(J29="-0",-1000,J29*1)))</f>
        <v/>
      </c>
      <c r="Q29" s="79" t="str">
        <f t="shared" si="15"/>
        <v/>
      </c>
      <c r="R29" s="79" t="str">
        <f t="shared" si="15"/>
        <v/>
      </c>
      <c r="S29" s="80" t="str">
        <f t="shared" si="15"/>
        <v/>
      </c>
      <c r="T29" s="614" t="str">
        <f t="shared" ref="T29:X30" si="16">IF(O29="","",IF(O29&gt;0,1,0))</f>
        <v/>
      </c>
      <c r="U29" s="613" t="str">
        <f t="shared" si="16"/>
        <v/>
      </c>
      <c r="V29" s="613" t="str">
        <f t="shared" si="16"/>
        <v/>
      </c>
      <c r="W29" s="613" t="str">
        <f t="shared" si="16"/>
        <v/>
      </c>
      <c r="X29" s="613" t="str">
        <f t="shared" si="16"/>
        <v/>
      </c>
      <c r="Y29" s="610" t="str">
        <f t="shared" ref="Y29:AC30" si="17">IF(O29="","",IF(O29&lt;0,1,0))</f>
        <v/>
      </c>
      <c r="Z29" s="610" t="str">
        <f t="shared" si="17"/>
        <v/>
      </c>
      <c r="AA29" s="610" t="str">
        <f t="shared" si="17"/>
        <v/>
      </c>
      <c r="AB29" s="610" t="str">
        <f t="shared" si="17"/>
        <v/>
      </c>
      <c r="AC29" s="610" t="str">
        <f t="shared" si="17"/>
        <v/>
      </c>
      <c r="AD29" s="611" t="str">
        <f>IF(CC29="","",IF(CC29&gt;CE29,1,-1))</f>
        <v/>
      </c>
      <c r="AE29" s="611" t="str">
        <f>IF(CC29="","",IF(CC29&lt;CE29,1,-1))</f>
        <v/>
      </c>
      <c r="AF29" s="612">
        <f>IF(CC29&gt;CE29,1,0)</f>
        <v>0</v>
      </c>
      <c r="AG29" s="608">
        <f>IF(CE29&gt;CC29,1,0)</f>
        <v>0</v>
      </c>
      <c r="AH29" s="81" t="str">
        <f>IF(O29="","",AX29*1)</f>
        <v/>
      </c>
      <c r="AI29" s="609" t="str">
        <f>IF(P29="","",BE29*1)</f>
        <v/>
      </c>
      <c r="AJ29" s="609" t="str">
        <f>IF(Q29="","",BL29*1)</f>
        <v/>
      </c>
      <c r="AK29" s="609" t="str">
        <f>IF(R29="","",BS29*1)</f>
        <v/>
      </c>
      <c r="AL29" s="609" t="str">
        <f>IF(S29="","",BZ29*1)</f>
        <v/>
      </c>
      <c r="AM29" s="606" t="str">
        <f>IF(O29="","",AZ29*1)</f>
        <v/>
      </c>
      <c r="AN29" s="606" t="str">
        <f>IF(P29="","",BG29*1)</f>
        <v/>
      </c>
      <c r="AO29" s="606" t="str">
        <f>IF(Q29="","",BN29*1)</f>
        <v/>
      </c>
      <c r="AP29" s="606" t="str">
        <f>IF(R29="","",BU29*1)</f>
        <v/>
      </c>
      <c r="AQ29" s="606" t="str">
        <f>IF(S29="","",CB29*1)</f>
        <v/>
      </c>
      <c r="AR29" s="607">
        <f>SUM(AH29:AL29)</f>
        <v>0</v>
      </c>
      <c r="AS29" s="605">
        <f>SUM(AM29:AQ29)</f>
        <v>0</v>
      </c>
      <c r="AT29" s="111">
        <f>IF(O29=1000,11,IF(O29=-1000,0,IF(O29&gt;0,11,IF(O29&lt;0,(-O29),"0"))))</f>
        <v>11</v>
      </c>
      <c r="AU29" s="600" t="str">
        <f>IF(O29=1000,0,IF(O29=-1000,11,IF(O29&lt;-9,-(O29-2),IF(O29&gt;0,(O29),"0"))))</f>
        <v/>
      </c>
      <c r="AV29" s="111" t="e">
        <f>IF(O29=1000,11,IF(O29=-1000,0,IF(O29&gt;9,(O29+2),IF(O29&lt;0,(-O29),"0"))))</f>
        <v>#VALUE!</v>
      </c>
      <c r="AW29" s="600" t="str">
        <f>IF(O29=1000,0,IF(O29=-1000,11,IF(O29&lt;0,11,IF(O29&gt;0,(O29),"0"))))</f>
        <v/>
      </c>
      <c r="AX29" s="601" t="str">
        <f>IF(O29="","",IF(O29&gt;9,AV29,AT29))</f>
        <v/>
      </c>
      <c r="AY29" s="602" t="str">
        <f>IF(O29="","","-")</f>
        <v/>
      </c>
      <c r="AZ29" s="603" t="str">
        <f>IF(O29="","",IF(O29&lt;-9,AU29,AW29))</f>
        <v/>
      </c>
      <c r="BA29" s="111" t="e">
        <f>IF(P29=1000,11,IF(P29=-1000,0,IF(P29&gt;9,(P29+2),IF(P29&lt;0,(-P29),"0"))))</f>
        <v>#VALUE!</v>
      </c>
      <c r="BB29" s="600" t="str">
        <f>IF(P29=1000,0,IF(P29=-1000,11,IF(P29&lt;-9,-(P29-2),IF(P29&gt;0,(P29),"0"))))</f>
        <v/>
      </c>
      <c r="BC29" s="600">
        <f>IF(P29=1000,11,IF(P29=-1000,0,IF(P29&gt;0,11,IF(P29&lt;0,(-P29),"0"))))</f>
        <v>11</v>
      </c>
      <c r="BD29" s="600" t="str">
        <f>IF(P29=1000,0,IF(P29=-1000,11,IF(P29&lt;0,11,IF(P29&gt;0,(P29),"0"))))</f>
        <v/>
      </c>
      <c r="BE29" s="601" t="str">
        <f>IF(P29="","",IF(P29&gt;9,BA29,BC29))</f>
        <v/>
      </c>
      <c r="BF29" s="602" t="str">
        <f>IF(P29="","","-")</f>
        <v/>
      </c>
      <c r="BG29" s="603" t="str">
        <f>IF(P29="","",IF(P29&lt;-9,BB29,BD29))</f>
        <v/>
      </c>
      <c r="BH29" s="111" t="e">
        <f>IF(Q29=1000,11,IF(Q29=-1000,0,IF(Q29&gt;9,(Q29+2),IF(Q29&lt;0,(-Q29),"0"))))</f>
        <v>#VALUE!</v>
      </c>
      <c r="BI29" s="600" t="str">
        <f>IF(Q29=1000,0,IF(Q29=-1000,11,IF(Q29&lt;-9,-(Q29-2),IF(Q29&gt;0,(Q29),"0"))))</f>
        <v/>
      </c>
      <c r="BJ29" s="600">
        <f>IF(Q29=1000,11,IF(Q29=-1000,0,IF(Q29&gt;0,11,IF(Q29&lt;0,(-Q29),"0"))))</f>
        <v>11</v>
      </c>
      <c r="BK29" s="600" t="str">
        <f>IF(Q29=1000,0,IF(Q29=-1000,11,IF(Q29&lt;0,11,IF(Q29&gt;0,(Q29),"0"))))</f>
        <v/>
      </c>
      <c r="BL29" s="601" t="str">
        <f>IF(Q29="","",IF(Q29&gt;9,BH29,BJ29))</f>
        <v/>
      </c>
      <c r="BM29" s="602" t="str">
        <f>IF(Q29="","","-")</f>
        <v/>
      </c>
      <c r="BN29" s="603" t="str">
        <f>IF(Q29="","",IF(Q29&lt;-9,BI29,BK29))</f>
        <v/>
      </c>
      <c r="BO29" s="600" t="e">
        <f>IF(R29=1000,11,IF(R29=-1000,0,IF(R29&gt;9,(R29+2),IF(R29&lt;0,(-R29),"0"))))</f>
        <v>#VALUE!</v>
      </c>
      <c r="BP29" s="600" t="str">
        <f>IF(R29=1000,0,IF(R29=-1000,11,IF(R29&lt;-9,-(R29-2),IF(R29&gt;0,(R29),"0"))))</f>
        <v/>
      </c>
      <c r="BQ29" s="600">
        <f>IF(R29=1000,11,IF(R29=-1000,0,IF(R29&gt;0,11,IF(R29&lt;0,(-R29),"0"))))</f>
        <v>11</v>
      </c>
      <c r="BR29" s="600" t="str">
        <f>IF(R29=1000,0,IF(R29=-1000,11,IF(R29&lt;0,11,IF(R29&gt;0,(R29),"0"))))</f>
        <v/>
      </c>
      <c r="BS29" s="601" t="str">
        <f>IF(R29="","",IF(R29&gt;9,BO29,BQ29))</f>
        <v/>
      </c>
      <c r="BT29" s="602" t="str">
        <f>IF(R29="","","-")</f>
        <v/>
      </c>
      <c r="BU29" s="603" t="str">
        <f>IF(R29="","",IF(R29&lt;-9,BP29,BR29))</f>
        <v/>
      </c>
      <c r="BV29" s="600" t="e">
        <f>IF(S29=1000,11,IF(S29=-1000,0,IF(S29&gt;9,(S29+2),IF(S29&lt;0,(-S29),"0"))))</f>
        <v>#VALUE!</v>
      </c>
      <c r="BW29" s="600" t="str">
        <f>IF(S29=1000,0,IF(S29=-1000,11,IF(S29&lt;-9,-(S29-2),IF(S29&gt;0,(S29),"0"))))</f>
        <v/>
      </c>
      <c r="BX29" s="600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601" t="str">
        <f>IF(S29="","",IF(S29&gt;9,BV29,BX29))</f>
        <v/>
      </c>
      <c r="CA29" s="602" t="str">
        <f>IF(S29="","","-")</f>
        <v/>
      </c>
      <c r="CB29" s="603" t="str">
        <f>IF(S29="","",IF(S29&lt;-9,BW29,BY29))</f>
        <v/>
      </c>
      <c r="CC29" s="598" t="str">
        <f>IF(O29="","",SUM(T29:X29))</f>
        <v/>
      </c>
      <c r="CD29" s="604" t="str">
        <f>IF(CC29="","","-")</f>
        <v/>
      </c>
      <c r="CE29" s="599" t="str">
        <f>IF(O29="","",SUM(Y29:AC29))</f>
        <v/>
      </c>
      <c r="CP29" s="32"/>
      <c r="CQ29" s="32"/>
    </row>
    <row r="30" spans="1:95" s="31" customFormat="1" ht="15" customHeight="1" thickBot="1" x14ac:dyDescent="0.25">
      <c r="A30" s="99">
        <f>IF(A25="","",A26)</f>
        <v>67</v>
      </c>
      <c r="B30" s="99">
        <f>IF(B25="","",B25)</f>
        <v>14</v>
      </c>
      <c r="C30" s="114">
        <v>5</v>
      </c>
      <c r="D30" s="115" t="str">
        <f>IF(A30="","",VLOOKUP(A30,СписокКМ!D:I,2,FALSE))</f>
        <v>ИСМАИЛОВ Данат</v>
      </c>
      <c r="E30" s="116"/>
      <c r="F30" s="117" t="str">
        <f>IF(B30="","",VLOOKUP(B30,СписокКМ!D:I,2,FALSE))</f>
        <v>ЩЕКАЛЕВ Александр</v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15"/>
        <v/>
      </c>
      <c r="Q30" s="123" t="str">
        <f t="shared" si="15"/>
        <v/>
      </c>
      <c r="R30" s="123" t="str">
        <f t="shared" si="15"/>
        <v/>
      </c>
      <c r="S30" s="124" t="str">
        <f t="shared" si="15"/>
        <v/>
      </c>
      <c r="T30" s="125" t="str">
        <f t="shared" si="16"/>
        <v/>
      </c>
      <c r="U30" s="126" t="str">
        <f t="shared" si="16"/>
        <v/>
      </c>
      <c r="V30" s="126" t="str">
        <f t="shared" si="16"/>
        <v/>
      </c>
      <c r="W30" s="126" t="str">
        <f t="shared" si="16"/>
        <v/>
      </c>
      <c r="X30" s="126" t="str">
        <f t="shared" si="16"/>
        <v/>
      </c>
      <c r="Y30" s="127" t="str">
        <f t="shared" si="17"/>
        <v/>
      </c>
      <c r="Z30" s="127" t="str">
        <f t="shared" si="17"/>
        <v/>
      </c>
      <c r="AA30" s="127" t="str">
        <f t="shared" si="17"/>
        <v/>
      </c>
      <c r="AB30" s="127" t="str">
        <f t="shared" si="17"/>
        <v/>
      </c>
      <c r="AC30" s="127" t="str">
        <f t="shared" si="17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>
        <v>18</v>
      </c>
      <c r="B32" s="35">
        <v>17</v>
      </c>
      <c r="C32" s="1225">
        <f>1+C23</f>
        <v>4</v>
      </c>
      <c r="D32" s="1227" t="str">
        <f>IF(A32="","",VLOOKUP(A32,СписокКМ!$A$188:$C$236,3,FALSE))</f>
        <v>Республика Бурятия</v>
      </c>
      <c r="E32" s="1228" t="e">
        <f>IF(B32="","",VLOOKUP(B32,СписокКМ!E:J,2,FALSE))</f>
        <v>#N/A</v>
      </c>
      <c r="F32" s="1231" t="str">
        <f>IF(B32="","",VLOOKUP(B32,СписокКМ!$A$188:$C$234,3,FALSE))</f>
        <v>Москва</v>
      </c>
      <c r="G32" s="1232" t="e">
        <f>IF(D32="","",VLOOKUP(D32,СписокКМ!G:L,2,FALSE))</f>
        <v>#N/A</v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 t="str">
        <f>IF(A32="","",VLOOKUP(A32,'[60]Протокол команд'!A:K,8,FALSE))</f>
        <v>х</v>
      </c>
      <c r="U32" s="39" t="e">
        <f>T32*5-4</f>
        <v>#VALUE!</v>
      </c>
      <c r="V32" s="39" t="e">
        <f>T32*5</f>
        <v>#VALUE!</v>
      </c>
      <c r="W32" s="39" t="e">
        <f>CONCATENATE(U32,"-",V32)</f>
        <v>#VALUE!</v>
      </c>
      <c r="X32" s="39" t="str">
        <f>IF(A32="","",VLOOKUP(A32,'[60]Протокол команд'!A:K,10,FALSE))</f>
        <v>-</v>
      </c>
      <c r="Y32" s="39" t="e">
        <f>X32*5-4</f>
        <v>#VALUE!</v>
      </c>
      <c r="Z32" s="39" t="e">
        <f>X32*5</f>
        <v>#VALUE!</v>
      </c>
      <c r="AA32" s="39" t="e">
        <f>CONCATENATE(Y32,"-",Z32)</f>
        <v>#VALUE!</v>
      </c>
      <c r="AB32" s="1241">
        <f>IF(O34="","",SUM(AF34:AF39))</f>
        <v>0</v>
      </c>
      <c r="AC32" s="1242"/>
      <c r="AD32" s="1243"/>
      <c r="AE32" s="1242">
        <f>IF(O34="","",SUM(AG34:AG39))</f>
        <v>3</v>
      </c>
      <c r="AF32" s="1242"/>
      <c r="AG32" s="1264"/>
      <c r="AH32" s="1241">
        <f>SUM(CC34:CC39)</f>
        <v>1</v>
      </c>
      <c r="AI32" s="1242"/>
      <c r="AJ32" s="1243"/>
      <c r="AK32" s="1242">
        <f>SUM(CE34:CE39)</f>
        <v>9</v>
      </c>
      <c r="AL32" s="1242"/>
      <c r="AM32" s="1264"/>
      <c r="AN32" s="1265">
        <f>SUM(AR34:AR39)</f>
        <v>42</v>
      </c>
      <c r="AO32" s="1266"/>
      <c r="AP32" s="1267"/>
      <c r="AQ32" s="1266">
        <f>SUM(AS34:AS39)</f>
        <v>75</v>
      </c>
      <c r="AR32" s="1266"/>
      <c r="AS32" s="1268"/>
      <c r="AT32" s="1269" t="s">
        <v>602</v>
      </c>
      <c r="AU32" s="1270"/>
      <c r="AV32" s="1270"/>
      <c r="AW32" s="1270"/>
      <c r="AX32" s="1270"/>
      <c r="AY32" s="1270"/>
      <c r="AZ32" s="1270"/>
      <c r="BA32" s="1270"/>
      <c r="BB32" s="1270"/>
      <c r="BC32" s="1270"/>
      <c r="BD32" s="1270"/>
      <c r="BE32" s="1270"/>
      <c r="BF32" s="1270"/>
      <c r="BG32" s="1270"/>
      <c r="BH32" s="1270"/>
      <c r="BI32" s="1270"/>
      <c r="BJ32" s="1270"/>
      <c r="BK32" s="1270"/>
      <c r="BL32" s="1270"/>
      <c r="BM32" s="1270"/>
      <c r="BN32" s="1270"/>
      <c r="BO32" s="1270"/>
      <c r="BP32" s="1270"/>
      <c r="BQ32" s="1270"/>
      <c r="BR32" s="1270"/>
      <c r="BS32" s="1270"/>
      <c r="BT32" s="1270"/>
      <c r="BU32" s="1270"/>
      <c r="BV32" s="1270"/>
      <c r="BW32" s="1270"/>
      <c r="BX32" s="1270"/>
      <c r="BY32" s="1270"/>
      <c r="BZ32" s="1270"/>
      <c r="CA32" s="1270"/>
      <c r="CB32" s="1271"/>
      <c r="CC32" s="1254">
        <f>IF(O34="","",SUM(AF34:AF39))</f>
        <v>0</v>
      </c>
      <c r="CD32" s="1256" t="str">
        <f>IF(CC32="","","-")</f>
        <v>-</v>
      </c>
      <c r="CE32" s="1258">
        <f>IF(O34="","",SUM(AG34:AG39))</f>
        <v>3</v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IF(A33="","",VLOOKUP(A33,СписокКМ!D:I,2,FALSE))</f>
        <v/>
      </c>
      <c r="E33" s="1230" t="str">
        <f>IF(B33="","",VLOOKUP(B33,СписокКМ!E:J,2,FALSE))</f>
        <v/>
      </c>
      <c r="F33" s="1233" t="str">
        <f>IF(C33="","",VLOOKUP(C33,СписокКМ!F:K,2,FALSE))</f>
        <v/>
      </c>
      <c r="G33" s="1234" t="str">
        <f>IF(D33="","",VLOOKUP(D33,СписокКМ!G:L,2,FALSE))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>
        <v>65</v>
      </c>
      <c r="B34" s="44">
        <v>103</v>
      </c>
      <c r="C34" s="615">
        <v>1</v>
      </c>
      <c r="D34" s="46" t="str">
        <f>IF(A34="","",VLOOKUP(A34,СписокКМ!D:I,2,FALSE))</f>
        <v>ДАВЫДОВ Родион</v>
      </c>
      <c r="E34" s="47"/>
      <c r="F34" s="48" t="str">
        <f>IF(B34="","",VLOOKUP(B34,СписокКМ!D:I,2,FALSE))</f>
        <v>КУБАРЬ Олег</v>
      </c>
      <c r="G34" s="49"/>
      <c r="H34" s="50"/>
      <c r="I34" s="51" t="s">
        <v>565</v>
      </c>
      <c r="J34" s="51" t="s">
        <v>567</v>
      </c>
      <c r="K34" s="51" t="s">
        <v>570</v>
      </c>
      <c r="L34" s="51"/>
      <c r="M34" s="51"/>
      <c r="N34" s="52"/>
      <c r="O34" s="53">
        <f>IF(I34="","",IF(I34="0",1000,IF(I34="-0",-1000,I34*1)))</f>
        <v>-3</v>
      </c>
      <c r="P34" s="53">
        <f t="shared" ref="P34:S35" si="18">IF(J34="","",IF(J34="0",1000,IF(J34="-0",-1000,J34*1)))</f>
        <v>-5</v>
      </c>
      <c r="Q34" s="53">
        <f t="shared" si="18"/>
        <v>-1</v>
      </c>
      <c r="R34" s="53" t="str">
        <f t="shared" si="18"/>
        <v/>
      </c>
      <c r="S34" s="54" t="str">
        <f t="shared" si="18"/>
        <v/>
      </c>
      <c r="T34" s="55">
        <f t="shared" ref="T34:X35" si="19">IF(O34="","",IF(O34&gt;0,1,0))</f>
        <v>0</v>
      </c>
      <c r="U34" s="56">
        <f t="shared" si="19"/>
        <v>0</v>
      </c>
      <c r="V34" s="56">
        <f t="shared" si="19"/>
        <v>0</v>
      </c>
      <c r="W34" s="56" t="str">
        <f t="shared" si="19"/>
        <v/>
      </c>
      <c r="X34" s="56" t="str">
        <f t="shared" si="19"/>
        <v/>
      </c>
      <c r="Y34" s="57">
        <f t="shared" ref="Y34:AC35" si="20">IF(O34="","",IF(O34&lt;0,1,0))</f>
        <v>1</v>
      </c>
      <c r="Z34" s="57">
        <f t="shared" si="20"/>
        <v>1</v>
      </c>
      <c r="AA34" s="57">
        <f t="shared" si="20"/>
        <v>1</v>
      </c>
      <c r="AB34" s="57" t="str">
        <f t="shared" si="20"/>
        <v/>
      </c>
      <c r="AC34" s="57" t="str">
        <f t="shared" si="20"/>
        <v/>
      </c>
      <c r="AD34" s="58">
        <f>IF(CC34="","",IF(CC34&gt;CE34,1,-1))</f>
        <v>-1</v>
      </c>
      <c r="AE34" s="58">
        <f>IF(CC34="","",IF(CC34&lt;CE34,1,-1))</f>
        <v>1</v>
      </c>
      <c r="AF34" s="59">
        <f>IF(CC34&gt;CE34,1,0)</f>
        <v>0</v>
      </c>
      <c r="AG34" s="60">
        <f>IF(CE34&gt;CC34,1,0)</f>
        <v>1</v>
      </c>
      <c r="AH34" s="61">
        <f>IF(O34="","",AX34*1)</f>
        <v>3</v>
      </c>
      <c r="AI34" s="62">
        <f>IF(P34="","",BE34*1)</f>
        <v>5</v>
      </c>
      <c r="AJ34" s="62">
        <f>IF(Q34="","",BL34*1)</f>
        <v>1</v>
      </c>
      <c r="AK34" s="62" t="str">
        <f>IF(R34="","",BS34*1)</f>
        <v/>
      </c>
      <c r="AL34" s="62" t="str">
        <f>IF(S34="","",BZ34*1)</f>
        <v/>
      </c>
      <c r="AM34" s="63">
        <f>IF(O34="","",AZ34*1)</f>
        <v>11</v>
      </c>
      <c r="AN34" s="63">
        <f>IF(P34="","",BG34*1)</f>
        <v>11</v>
      </c>
      <c r="AO34" s="63">
        <f>IF(Q34="","",BN34*1)</f>
        <v>11</v>
      </c>
      <c r="AP34" s="63" t="str">
        <f>IF(R34="","",BU34*1)</f>
        <v/>
      </c>
      <c r="AQ34" s="63" t="str">
        <f>IF(S34="","",CB34*1)</f>
        <v/>
      </c>
      <c r="AR34" s="64">
        <f>SUM(AH34:AL34)</f>
        <v>9</v>
      </c>
      <c r="AS34" s="65">
        <f>SUM(AM34:AQ34)</f>
        <v>33</v>
      </c>
      <c r="AT34" s="66">
        <f>IF(O34=1000,11,IF(O34=-1000,0,IF(O34&gt;0,11,IF(O34&lt;0,(-O34),"0"))))</f>
        <v>3</v>
      </c>
      <c r="AU34" s="67" t="str">
        <f>IF(O34=1000,0,IF(O34=-1000,11,IF(O34&lt;-9,-(O34-2),IF(O34&gt;0,(O34),"0"))))</f>
        <v>0</v>
      </c>
      <c r="AV34" s="66">
        <f>IF(O34=1000,11,IF(O34=-1000,0,IF(O34&lt;9,11,IF(O34&gt;9,(O34+2),"0"))))</f>
        <v>11</v>
      </c>
      <c r="AW34" s="67">
        <f>IF(O34=1000,0,IF(O34=-1000,11,IF(O34&lt;0,11,IF(O34&gt;0,(O34),"0"))))</f>
        <v>11</v>
      </c>
      <c r="AX34" s="68">
        <f>IF(O34="","",IF(O34&gt;9,AV34,AT34))</f>
        <v>3</v>
      </c>
      <c r="AY34" s="69" t="str">
        <f>IF(O34="","","-")</f>
        <v>-</v>
      </c>
      <c r="AZ34" s="70">
        <f>IF(O34="","",IF(O34&lt;-9,AU34,AW34))</f>
        <v>11</v>
      </c>
      <c r="BA34" s="66">
        <f>IF(P34=1000,11,IF(P34=-1000,0,IF(P34&gt;9,(P34+2),IF(P34&lt;0,(-P34),"0"))))</f>
        <v>5</v>
      </c>
      <c r="BB34" s="67" t="str">
        <f>IF(P34=1000,0,IF(P34=-1000,11,IF(P34&lt;-9,-(P34-2),IF(P34&gt;0,(P34),"0"))))</f>
        <v>0</v>
      </c>
      <c r="BC34" s="67">
        <f>IF(P34=1000,11,IF(P34=-1000,0,IF(P34&gt;0,11,IF(P34&lt;0,(-P34),"0"))))</f>
        <v>5</v>
      </c>
      <c r="BD34" s="67">
        <f>IF(P34=1000,0,IF(P34=-1000,11,IF(P34&lt;0,11,IF(P34&gt;0,(P34),"0"))))</f>
        <v>11</v>
      </c>
      <c r="BE34" s="68">
        <f>IF(P34="","",IF(P34&gt;9,BA34,BC34))</f>
        <v>5</v>
      </c>
      <c r="BF34" s="69" t="str">
        <f>IF(P34="","","-")</f>
        <v>-</v>
      </c>
      <c r="BG34" s="70">
        <f>IF(P34="","",IF(P34&lt;-9,BB34,BD34))</f>
        <v>11</v>
      </c>
      <c r="BH34" s="66">
        <f>IF(Q34=1000,11,IF(Q34=-1000,0,IF(Q34&gt;9,(Q34+2),IF(Q34&lt;0,(-Q34),"0"))))</f>
        <v>1</v>
      </c>
      <c r="BI34" s="67" t="str">
        <f>IF(Q34=1000,0,IF(Q34=-1000,11,IF(Q34&lt;-9,-(Q34-2),IF(Q34&gt;0,(Q34),"0"))))</f>
        <v>0</v>
      </c>
      <c r="BJ34" s="67">
        <f>IF(Q34=1000,11,IF(Q34=-1000,0,IF(Q34&gt;0,11,IF(Q34&lt;0,(-Q34),"0"))))</f>
        <v>1</v>
      </c>
      <c r="BK34" s="67">
        <f>IF(Q34=1000,0,IF(Q34=-1000,11,IF(Q34&lt;0,11,IF(Q34&gt;0,(Q34),"0"))))</f>
        <v>11</v>
      </c>
      <c r="BL34" s="68">
        <f>IF(Q34="","",IF(Q34&gt;9,BH34,BJ34))</f>
        <v>1</v>
      </c>
      <c r="BM34" s="69" t="str">
        <f>IF(Q34="","","-")</f>
        <v>-</v>
      </c>
      <c r="BN34" s="70">
        <f>IF(Q34="","",IF(Q34&lt;-9,BI34,BK34))</f>
        <v>11</v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>
        <f>IF(O34="","",SUM(T34:X34))</f>
        <v>0</v>
      </c>
      <c r="CD34" s="73" t="str">
        <f>IF(CC34="","","-")</f>
        <v>-</v>
      </c>
      <c r="CE34" s="74">
        <f>IF(O34="","",SUM(Y34:AC34))</f>
        <v>3</v>
      </c>
      <c r="CP34" s="32"/>
      <c r="CQ34" s="32"/>
    </row>
    <row r="35" spans="1:95" s="31" customFormat="1" ht="15" customHeight="1" x14ac:dyDescent="0.2">
      <c r="A35" s="43">
        <v>109</v>
      </c>
      <c r="B35" s="44">
        <v>112</v>
      </c>
      <c r="C35" s="75">
        <v>2</v>
      </c>
      <c r="D35" s="76" t="str">
        <f>IF(A35="","",VLOOKUP(A35,СписокКМ!D:I,2,FALSE))</f>
        <v>НИКИТИН Виктор</v>
      </c>
      <c r="E35" s="47"/>
      <c r="F35" s="77" t="str">
        <f>IF(B35="","",VLOOKUP(B35,СписокКМ!D:I,2,FALSE))</f>
        <v>АСЛАНЯН Арутюн</v>
      </c>
      <c r="G35" s="49"/>
      <c r="H35" s="41"/>
      <c r="I35" s="616" t="s">
        <v>155</v>
      </c>
      <c r="J35" s="616" t="s">
        <v>564</v>
      </c>
      <c r="K35" s="616" t="s">
        <v>567</v>
      </c>
      <c r="L35" s="616" t="s">
        <v>573</v>
      </c>
      <c r="M35" s="51"/>
      <c r="N35" s="42"/>
      <c r="O35" s="79">
        <f>IF(I35="","",IF(I35="0",1000,IF(I35="-0",-1000,I35*1)))</f>
        <v>7</v>
      </c>
      <c r="P35" s="79">
        <f t="shared" si="18"/>
        <v>-6</v>
      </c>
      <c r="Q35" s="79">
        <f t="shared" si="18"/>
        <v>-5</v>
      </c>
      <c r="R35" s="79">
        <f t="shared" si="18"/>
        <v>-11</v>
      </c>
      <c r="S35" s="80" t="str">
        <f t="shared" si="18"/>
        <v/>
      </c>
      <c r="T35" s="55">
        <f t="shared" si="19"/>
        <v>1</v>
      </c>
      <c r="U35" s="56">
        <f t="shared" si="19"/>
        <v>0</v>
      </c>
      <c r="V35" s="56">
        <f t="shared" si="19"/>
        <v>0</v>
      </c>
      <c r="W35" s="56">
        <f t="shared" si="19"/>
        <v>0</v>
      </c>
      <c r="X35" s="56" t="str">
        <f t="shared" si="19"/>
        <v/>
      </c>
      <c r="Y35" s="57">
        <f t="shared" si="20"/>
        <v>0</v>
      </c>
      <c r="Z35" s="57">
        <f t="shared" si="20"/>
        <v>1</v>
      </c>
      <c r="AA35" s="57">
        <f t="shared" si="20"/>
        <v>1</v>
      </c>
      <c r="AB35" s="57">
        <f t="shared" si="20"/>
        <v>1</v>
      </c>
      <c r="AC35" s="57" t="str">
        <f t="shared" si="20"/>
        <v/>
      </c>
      <c r="AD35" s="58">
        <f>IF(CC35="","",IF(CC35&gt;CE35,1,-1))</f>
        <v>-1</v>
      </c>
      <c r="AE35" s="58">
        <f>IF(CC35="","",IF(CC35&lt;CE35,1,-1))</f>
        <v>1</v>
      </c>
      <c r="AF35" s="59">
        <f>IF(CC35&gt;CE35,1,0)</f>
        <v>0</v>
      </c>
      <c r="AG35" s="60">
        <f>IF(CE35&gt;CC35,1,0)</f>
        <v>1</v>
      </c>
      <c r="AH35" s="81">
        <f>IF(O35="","",AX35*1)</f>
        <v>11</v>
      </c>
      <c r="AI35" s="609">
        <f>IF(P35="","",BE35*1)</f>
        <v>6</v>
      </c>
      <c r="AJ35" s="609">
        <f>IF(Q35="","",BL35*1)</f>
        <v>5</v>
      </c>
      <c r="AK35" s="609">
        <f>IF(R35="","",BS35*1)</f>
        <v>11</v>
      </c>
      <c r="AL35" s="609" t="str">
        <f>IF(S35="","",BZ35*1)</f>
        <v/>
      </c>
      <c r="AM35" s="606">
        <f>IF(O35="","",AZ35*1)</f>
        <v>7</v>
      </c>
      <c r="AN35" s="606">
        <f>IF(P35="","",BG35*1)</f>
        <v>11</v>
      </c>
      <c r="AO35" s="606">
        <f>IF(Q35="","",BN35*1)</f>
        <v>11</v>
      </c>
      <c r="AP35" s="606">
        <f>IF(R35="","",BU35*1)</f>
        <v>13</v>
      </c>
      <c r="AQ35" s="606" t="str">
        <f>IF(S35="","",CB35*1)</f>
        <v/>
      </c>
      <c r="AR35" s="64">
        <f>SUM(AH35:AL35)</f>
        <v>33</v>
      </c>
      <c r="AS35" s="65">
        <f>SUM(AM35:AQ35)</f>
        <v>42</v>
      </c>
      <c r="AT35" s="66">
        <f>IF(O35=1000,11,IF(O35=-1000,0,IF(O35&gt;0,11,IF(O35&lt;0,(-O35),"0"))))</f>
        <v>11</v>
      </c>
      <c r="AU35" s="67">
        <f>IF(O35=1000,0,IF(O35=-1000,11,IF(O35&lt;-9,-(O35-2),IF(O35&gt;0,(O35),"0"))))</f>
        <v>7</v>
      </c>
      <c r="AV35" s="66" t="str">
        <f>IF(O35=1000,11,IF(O35=-1000,0,IF(O35&gt;9,(O35+2),IF(O35&lt;0,(-O35),"0"))))</f>
        <v>0</v>
      </c>
      <c r="AW35" s="67">
        <f>IF(O35=1000,0,IF(O35=-1000,11,IF(O35&lt;0,11,IF(O35&gt;0,(O35),"0"))))</f>
        <v>7</v>
      </c>
      <c r="AX35" s="601">
        <f>IF(O35="","",IF(O35&gt;9,AV35,AT35))</f>
        <v>11</v>
      </c>
      <c r="AY35" s="602" t="str">
        <f>IF(O35="","","-")</f>
        <v>-</v>
      </c>
      <c r="AZ35" s="603">
        <f>IF(O35="","",IF(O35&lt;-9,AU35,AW35))</f>
        <v>7</v>
      </c>
      <c r="BA35" s="66">
        <f>IF(P35=1000,11,IF(P35=-1000,0,IF(P35&gt;9,(P35+2),IF(P35&lt;0,(-P35),"0"))))</f>
        <v>6</v>
      </c>
      <c r="BB35" s="67" t="str">
        <f>IF(P35=1000,0,IF(P35=-1000,11,IF(P35&lt;-9,-(P35-2),IF(P35&gt;0,(P35),"0"))))</f>
        <v>0</v>
      </c>
      <c r="BC35" s="67">
        <f>IF(P35=1000,11,IF(P35=-1000,0,IF(P35&gt;0,11,IF(P35&lt;0,(-P35),"0"))))</f>
        <v>6</v>
      </c>
      <c r="BD35" s="67">
        <f>IF(P35=1000,0,IF(P35=-1000,11,IF(P35&lt;0,11,IF(P35&gt;0,(P35),"0"))))</f>
        <v>11</v>
      </c>
      <c r="BE35" s="601">
        <f>IF(P35="","",IF(P35&gt;9,BA35,BC35))</f>
        <v>6</v>
      </c>
      <c r="BF35" s="602" t="str">
        <f>IF(P35="","","-")</f>
        <v>-</v>
      </c>
      <c r="BG35" s="603">
        <f>IF(P35="","",IF(P35&lt;-9,BB35,BD35))</f>
        <v>11</v>
      </c>
      <c r="BH35" s="66">
        <f>IF(Q35=1000,11,IF(Q35=-1000,0,IF(Q35&gt;9,(Q35+2),IF(Q35&lt;0,(-Q35),"0"))))</f>
        <v>5</v>
      </c>
      <c r="BI35" s="67" t="str">
        <f>IF(Q35=1000,0,IF(Q35=-1000,11,IF(Q35&lt;-9,-(Q35-2),IF(Q35&gt;0,(Q35),"0"))))</f>
        <v>0</v>
      </c>
      <c r="BJ35" s="67">
        <f>IF(Q35=1000,11,IF(Q35=-1000,0,IF(Q35&gt;0,11,IF(Q35&lt;0,(-Q35),"0"))))</f>
        <v>5</v>
      </c>
      <c r="BK35" s="67">
        <f>IF(Q35=1000,0,IF(Q35=-1000,11,IF(Q35&lt;0,11,IF(Q35&gt;0,(Q35),"0"))))</f>
        <v>11</v>
      </c>
      <c r="BL35" s="601">
        <f>IF(Q35="","",IF(Q35&gt;9,BH35,BJ35))</f>
        <v>5</v>
      </c>
      <c r="BM35" s="602" t="str">
        <f>IF(Q35="","","-")</f>
        <v>-</v>
      </c>
      <c r="BN35" s="603">
        <f>IF(Q35="","",IF(Q35&lt;-9,BI35,BK35))</f>
        <v>11</v>
      </c>
      <c r="BO35" s="67">
        <f>IF(R35=1000,11,IF(R35=-1000,0,IF(R35&gt;9,(R35+2),IF(R35&lt;0,(-R35),"0"))))</f>
        <v>11</v>
      </c>
      <c r="BP35" s="67">
        <f>IF(R35=1000,0,IF(R35=-1000,11,IF(R35&lt;-9,-(R35-2),IF(R35&gt;0,(R35),"0"))))</f>
        <v>13</v>
      </c>
      <c r="BQ35" s="67">
        <f>IF(R35=1000,11,IF(R35=-1000,0,IF(R35&gt;0,11,IF(R35&lt;0,(-R35),"0"))))</f>
        <v>11</v>
      </c>
      <c r="BR35" s="67">
        <f>IF(R35=1000,0,IF(R35=-1000,11,IF(R35&lt;0,11,IF(R35&gt;0,(R35),"0"))))</f>
        <v>11</v>
      </c>
      <c r="BS35" s="601">
        <f>IF(R35="","",IF(R35&gt;9,BO35,BQ35))</f>
        <v>11</v>
      </c>
      <c r="BT35" s="602" t="str">
        <f>IF(R35="","","-")</f>
        <v>-</v>
      </c>
      <c r="BU35" s="603">
        <f>IF(R35="","",IF(R35&lt;-9,BP35,BR35))</f>
        <v>13</v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601" t="str">
        <f>IF(S35="","",IF(S35&gt;9,BV35,BX35))</f>
        <v/>
      </c>
      <c r="CA35" s="602" t="str">
        <f>IF(S35="","","-")</f>
        <v/>
      </c>
      <c r="CB35" s="603" t="str">
        <f>IF(S35="","",IF(S35&lt;-9,BW35,BY35))</f>
        <v/>
      </c>
      <c r="CC35" s="598">
        <f>IF(O35="","",SUM(T35:X35))</f>
        <v>1</v>
      </c>
      <c r="CD35" s="604" t="str">
        <f>IF(CC35="","","-")</f>
        <v>-</v>
      </c>
      <c r="CE35" s="599">
        <f>IF(O35="","",SUM(Y35:AC35))</f>
        <v>3</v>
      </c>
      <c r="CP35" s="32"/>
      <c r="CQ35" s="32"/>
    </row>
    <row r="36" spans="1:95" s="31" customFormat="1" ht="15" customHeight="1" x14ac:dyDescent="0.2">
      <c r="A36" s="43">
        <v>65</v>
      </c>
      <c r="B36" s="44">
        <v>103</v>
      </c>
      <c r="C36" s="1250" t="s">
        <v>563</v>
      </c>
      <c r="D36" s="76" t="str">
        <f>IF(A36="","",VLOOKUP(A36,СписокКМ!D:I,2,FALSE))</f>
        <v>ДАВЫДОВ Родион</v>
      </c>
      <c r="E36" s="47"/>
      <c r="F36" s="77" t="str">
        <f>IF(B36="","",VLOOKUP(B36,СписокКМ!D:I,2,FALSE))</f>
        <v>КУБАРЬ Олег</v>
      </c>
      <c r="G36" s="49"/>
      <c r="H36" s="41"/>
      <c r="I36" s="1252" t="s">
        <v>567</v>
      </c>
      <c r="J36" s="1252" t="s">
        <v>571</v>
      </c>
      <c r="K36" s="1252" t="s">
        <v>567</v>
      </c>
      <c r="L36" s="1252"/>
      <c r="M36" s="1252"/>
      <c r="N36" s="42"/>
      <c r="O36" s="1244">
        <f>IF(I36="","",IF(I36="0",1000,IF(I36="-0",-1000,I36*1)))</f>
        <v>-5</v>
      </c>
      <c r="P36" s="1244">
        <f>IF(J36="","",IF(J36="0",1000,IF(J36="-0",-1000,J36*1)))</f>
        <v>-4</v>
      </c>
      <c r="Q36" s="1244">
        <f>IF(K36="","",IF(K36="0",1000,IF(K36="-0",-1000,K36*1)))</f>
        <v>-5</v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>
        <f>IF(O36="","",IF(O36&gt;0,1,0))</f>
        <v>0</v>
      </c>
      <c r="U36" s="1284">
        <f>IF(P36="","",IF(P36&gt;0,1,0))</f>
        <v>0</v>
      </c>
      <c r="V36" s="1284">
        <f>IF(Q36="","",IF(Q36&gt;0,1,0))</f>
        <v>0</v>
      </c>
      <c r="W36" s="1284" t="str">
        <f>IF(R36="","",IF(R36&gt;0,1,0))</f>
        <v/>
      </c>
      <c r="X36" s="1284" t="str">
        <f>IF(S36="","",IF(S36&gt;0,1,0))</f>
        <v/>
      </c>
      <c r="Y36" s="1278">
        <f>IF(O36="","",IF(O36&lt;0,1,0))</f>
        <v>1</v>
      </c>
      <c r="Z36" s="1278">
        <f>IF(P36="","",IF(P36&lt;0,1,0))</f>
        <v>1</v>
      </c>
      <c r="AA36" s="1278">
        <f>IF(Q36="","",IF(Q36&lt;0,1,0))</f>
        <v>1</v>
      </c>
      <c r="AB36" s="1278" t="str">
        <f>IF(R36="","",IF(R36&lt;0,1,0))</f>
        <v/>
      </c>
      <c r="AC36" s="1278" t="str">
        <f>IF(S36="","",IF(S36&lt;0,1,0))</f>
        <v/>
      </c>
      <c r="AD36" s="1280">
        <f>IF(CC36="","",IF(CC36&gt;CE36,1,-1))</f>
        <v>-1</v>
      </c>
      <c r="AE36" s="1280">
        <f>IF(CC36="","",IF(CC36&lt;CE36,1,-1))</f>
        <v>1</v>
      </c>
      <c r="AF36" s="1282">
        <f>IF(CC36&gt;CE36,1,0)</f>
        <v>0</v>
      </c>
      <c r="AG36" s="1272">
        <f>IF(CE36&gt;CC36,1,0)</f>
        <v>1</v>
      </c>
      <c r="AH36" s="1274">
        <f>IF(O36="","",AX36*1)</f>
        <v>5</v>
      </c>
      <c r="AI36" s="1276">
        <f>IF(P36="","",BE36*1)</f>
        <v>4</v>
      </c>
      <c r="AJ36" s="1276">
        <f>IF(Q36="","",BL36*1)</f>
        <v>5</v>
      </c>
      <c r="AK36" s="1276" t="str">
        <f>IF(R36="","",BS36*1)</f>
        <v/>
      </c>
      <c r="AL36" s="1276" t="str">
        <f>IF(S36="","",BZ36*1)</f>
        <v/>
      </c>
      <c r="AM36" s="1298">
        <f>IF(O36="","",AZ36*1)</f>
        <v>11</v>
      </c>
      <c r="AN36" s="1298">
        <f>IF(P36="","",BG36*1)</f>
        <v>11</v>
      </c>
      <c r="AO36" s="1298">
        <f>IF(Q36="","",BN36*1)</f>
        <v>11</v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5</v>
      </c>
      <c r="AU36" s="1286" t="str">
        <f>IF(O36=1000,0,IF(O36=-1000,11,IF(O36&lt;-9,-(O36-2),IF(O36&gt;0,(O36),"0"))))</f>
        <v>0</v>
      </c>
      <c r="AV36" s="1286">
        <f>IF(O36=1000,11,IF(O36=-1000,0,IF(O36&gt;9,(O36+2),IF(O36&lt;0,(-O36),"0"))))</f>
        <v>5</v>
      </c>
      <c r="AW36" s="1286">
        <f>IF(O36=1000,0,IF(O36=-1000,11,IF(O36&lt;0,11,IF(O36&gt;0,(O36),"0"))))</f>
        <v>11</v>
      </c>
      <c r="AX36" s="1296">
        <f>IF(O36="","",IF(O36&gt;9,AV36,AT36))</f>
        <v>5</v>
      </c>
      <c r="AY36" s="1288" t="str">
        <f>IF(O36="","","-")</f>
        <v>-</v>
      </c>
      <c r="AZ36" s="1290">
        <f>IF(O36="","",IF(O36&lt;-9,AU36,AW36))</f>
        <v>11</v>
      </c>
      <c r="BA36" s="1286">
        <f>IF(P36=1000,11,IF(P36=-1000,0,IF(P36&gt;9,(P36+2),IF(P36&lt;0,(-P36),"0"))))</f>
        <v>4</v>
      </c>
      <c r="BB36" s="1286" t="str">
        <f>IF(P36=1000,0,IF(P36=-1000,11,IF(P36&lt;-9,-(P36-2),IF(P36&gt;0,(P36),"0"))))</f>
        <v>0</v>
      </c>
      <c r="BC36" s="1286">
        <f>IF(P36=1000,11,IF(P36=-1000,0,IF(P36&gt;0,11,IF(P36&lt;0,(-P36),"0"))))</f>
        <v>4</v>
      </c>
      <c r="BD36" s="1286">
        <f>IF(P36=1000,0,IF(P36=-1000,11,IF(P36&lt;0,11,IF(P36&gt;0,(P36),"0"))))</f>
        <v>11</v>
      </c>
      <c r="BE36" s="1296">
        <f>IF(P36="","",IF(P36&gt;9,BA36,BC36))</f>
        <v>4</v>
      </c>
      <c r="BF36" s="1288" t="str">
        <f>IF(P36="","","-")</f>
        <v>-</v>
      </c>
      <c r="BG36" s="1290">
        <f>IF(P36="","",IF(P36&lt;-9,BB36,BD36))</f>
        <v>11</v>
      </c>
      <c r="BH36" s="1286">
        <f>IF(Q36=1000,11,IF(Q36=-1000,0,IF(Q36&gt;9,(Q36+2),IF(Q36&lt;0,(-Q36),"0"))))</f>
        <v>5</v>
      </c>
      <c r="BI36" s="1286" t="str">
        <f>IF(Q36=1000,0,IF(Q36=-1000,11,IF(Q36&lt;-9,-(Q36-2),IF(Q36&gt;0,(Q36),"0"))))</f>
        <v>0</v>
      </c>
      <c r="BJ36" s="1286">
        <f>IF(Q36=1000,11,IF(Q36=-1000,0,IF(Q36&gt;0,11,IF(Q36&lt;0,(-Q36),"0"))))</f>
        <v>5</v>
      </c>
      <c r="BK36" s="1286">
        <f>IF(Q36=1000,0,IF(Q36=-1000,11,IF(Q36&lt;0,11,IF(Q36&gt;0,(Q36),"0"))))</f>
        <v>11</v>
      </c>
      <c r="BL36" s="1296">
        <f>IF(Q36="","",IF(Q36&gt;9,BH36,BJ36))</f>
        <v>5</v>
      </c>
      <c r="BM36" s="1288" t="str">
        <f>IF(Q36="","","-")</f>
        <v>-</v>
      </c>
      <c r="BN36" s="1290">
        <f>IF(Q36="","",IF(Q36&lt;-9,BI36,BK36))</f>
        <v>11</v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/>
      <c r="BT36" s="1288" t="str">
        <f>IF(R36="","","-")</f>
        <v/>
      </c>
      <c r="BU36" s="1290"/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02">
        <f>IF(O36="","",SUM(T36:X37))</f>
        <v>0</v>
      </c>
      <c r="CD36" s="1304" t="str">
        <f>IF(CC36="","","-")</f>
        <v>-</v>
      </c>
      <c r="CE36" s="1306">
        <f>IF(O36="","",SUM(Y36:AC37))</f>
        <v>3</v>
      </c>
      <c r="CP36" s="32"/>
      <c r="CQ36" s="32"/>
    </row>
    <row r="37" spans="1:95" s="31" customFormat="1" ht="15" customHeight="1" x14ac:dyDescent="0.2">
      <c r="A37" s="43">
        <v>109</v>
      </c>
      <c r="B37" s="44">
        <v>112</v>
      </c>
      <c r="C37" s="1251"/>
      <c r="D37" s="46" t="str">
        <f>IF(A37="","",VLOOKUP(A37,СписокКМ!D:I,2,FALSE))</f>
        <v>НИКИТИН Виктор</v>
      </c>
      <c r="E37" s="47"/>
      <c r="F37" s="48" t="str">
        <f>IF(B37="","",VLOOKUP(B37,СписокКМ!D:I,2,FALSE))</f>
        <v>АСЛАНЯН Арутюн</v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03"/>
      <c r="CD37" s="1305"/>
      <c r="CE37" s="1307"/>
      <c r="CP37" s="32"/>
      <c r="CQ37" s="32"/>
    </row>
    <row r="38" spans="1:95" s="31" customFormat="1" ht="15" customHeight="1" x14ac:dyDescent="0.2">
      <c r="A38" s="99">
        <f>IF(A34="","",A34)</f>
        <v>65</v>
      </c>
      <c r="B38" s="99">
        <f>IF(B34="","",B35)</f>
        <v>112</v>
      </c>
      <c r="C38" s="75">
        <v>4</v>
      </c>
      <c r="D38" s="100" t="str">
        <f>IF(A38="","",VLOOKUP(A38,СписокКМ!D:I,2,FALSE))</f>
        <v>ДАВЫДОВ Родион</v>
      </c>
      <c r="E38" s="101"/>
      <c r="F38" s="77" t="str">
        <f>IF(B38="","",VLOOKUP(B38,СписокКМ!D:I,2,FALSE))</f>
        <v>АСЛАНЯН Арутюн</v>
      </c>
      <c r="G38" s="102"/>
      <c r="H38" s="41"/>
      <c r="I38" s="616"/>
      <c r="J38" s="616"/>
      <c r="K38" s="616"/>
      <c r="L38" s="616"/>
      <c r="M38" s="616"/>
      <c r="N38" s="42"/>
      <c r="O38" s="79" t="str">
        <f>IF(I38="","",IF(I38="0",1000,IF(I38="-0",-1000,I38*1)))</f>
        <v/>
      </c>
      <c r="P38" s="79" t="str">
        <f t="shared" ref="P38:S39" si="21">IF(J38="","",IF(J38="0",1000,IF(J38="-0",-1000,J38*1)))</f>
        <v/>
      </c>
      <c r="Q38" s="79" t="str">
        <f t="shared" si="21"/>
        <v/>
      </c>
      <c r="R38" s="79" t="str">
        <f t="shared" si="21"/>
        <v/>
      </c>
      <c r="S38" s="80" t="str">
        <f t="shared" si="21"/>
        <v/>
      </c>
      <c r="T38" s="614" t="str">
        <f t="shared" ref="T38:X39" si="22">IF(O38="","",IF(O38&gt;0,1,0))</f>
        <v/>
      </c>
      <c r="U38" s="613" t="str">
        <f t="shared" si="22"/>
        <v/>
      </c>
      <c r="V38" s="613" t="str">
        <f t="shared" si="22"/>
        <v/>
      </c>
      <c r="W38" s="613" t="str">
        <f t="shared" si="22"/>
        <v/>
      </c>
      <c r="X38" s="613" t="str">
        <f t="shared" si="22"/>
        <v/>
      </c>
      <c r="Y38" s="610" t="str">
        <f t="shared" ref="Y38:AC39" si="23">IF(O38="","",IF(O38&lt;0,1,0))</f>
        <v/>
      </c>
      <c r="Z38" s="610" t="str">
        <f t="shared" si="23"/>
        <v/>
      </c>
      <c r="AA38" s="610" t="str">
        <f t="shared" si="23"/>
        <v/>
      </c>
      <c r="AB38" s="610" t="str">
        <f t="shared" si="23"/>
        <v/>
      </c>
      <c r="AC38" s="610" t="str">
        <f t="shared" si="23"/>
        <v/>
      </c>
      <c r="AD38" s="611" t="str">
        <f>IF(CC38="","",IF(CC38&gt;CE38,1,-1))</f>
        <v/>
      </c>
      <c r="AE38" s="611" t="str">
        <f>IF(CC38="","",IF(CC38&lt;CE38,1,-1))</f>
        <v/>
      </c>
      <c r="AF38" s="612">
        <f>IF(CC38&gt;CE38,1,0)</f>
        <v>0</v>
      </c>
      <c r="AG38" s="608">
        <f>IF(CE38&gt;CC38,1,0)</f>
        <v>0</v>
      </c>
      <c r="AH38" s="81" t="str">
        <f>IF(O38="","",AX38*1)</f>
        <v/>
      </c>
      <c r="AI38" s="609" t="str">
        <f>IF(P38="","",BE38*1)</f>
        <v/>
      </c>
      <c r="AJ38" s="609" t="str">
        <f>IF(Q38="","",BL38*1)</f>
        <v/>
      </c>
      <c r="AK38" s="609" t="str">
        <f>IF(R38="","",BS38*1)</f>
        <v/>
      </c>
      <c r="AL38" s="609" t="str">
        <f>IF(S38="","",BZ38*1)</f>
        <v/>
      </c>
      <c r="AM38" s="606" t="str">
        <f>IF(O38="","",AZ38*1)</f>
        <v/>
      </c>
      <c r="AN38" s="606" t="str">
        <f>IF(P38="","",BG38*1)</f>
        <v/>
      </c>
      <c r="AO38" s="606" t="str">
        <f>IF(Q38="","",BN38*1)</f>
        <v/>
      </c>
      <c r="AP38" s="606" t="str">
        <f>IF(R38="","",BU38*1)</f>
        <v/>
      </c>
      <c r="AQ38" s="606" t="str">
        <f>IF(S38="","",CB38*1)</f>
        <v/>
      </c>
      <c r="AR38" s="607">
        <f>SUM(AH38:AL38)</f>
        <v>0</v>
      </c>
      <c r="AS38" s="605">
        <f>SUM(AM38:AQ38)</f>
        <v>0</v>
      </c>
      <c r="AT38" s="111">
        <f>IF(O38=1000,11,IF(O38=-1000,0,IF(O38&gt;0,11,IF(O38&lt;0,(-O38),"0"))))</f>
        <v>11</v>
      </c>
      <c r="AU38" s="600" t="str">
        <f>IF(O38=1000,0,IF(O38=-1000,11,IF(O38&lt;-9,-(O38-2),IF(O38&gt;0,(O38),"0"))))</f>
        <v/>
      </c>
      <c r="AV38" s="111" t="e">
        <f>IF(O38=1000,11,IF(O38=-1000,0,IF(O38&gt;9,(O38+2),IF(O38&lt;0,(-O38),"0"))))</f>
        <v>#VALUE!</v>
      </c>
      <c r="AW38" s="600" t="str">
        <f>IF(O38=1000,0,IF(O38=-1000,11,IF(O38&lt;0,11,IF(O38&gt;0,(O38),"0"))))</f>
        <v/>
      </c>
      <c r="AX38" s="601" t="str">
        <f>IF(O38="","",IF(O38&gt;9,AV38,AT38))</f>
        <v/>
      </c>
      <c r="AY38" s="602" t="str">
        <f>IF(O38="","","-")</f>
        <v/>
      </c>
      <c r="AZ38" s="603" t="str">
        <f>IF(O38="","",IF(O38&lt;-9,AU38,AW38))</f>
        <v/>
      </c>
      <c r="BA38" s="111" t="e">
        <f>IF(P38=1000,11,IF(P38=-1000,0,IF(P38&gt;9,(P38+2),IF(P38&lt;0,(-P38),"0"))))</f>
        <v>#VALUE!</v>
      </c>
      <c r="BB38" s="600" t="str">
        <f>IF(P38=1000,0,IF(P38=-1000,11,IF(P38&lt;-9,-(P38-2),IF(P38&gt;0,(P38),"0"))))</f>
        <v/>
      </c>
      <c r="BC38" s="600">
        <f>IF(P38=1000,11,IF(P38=-1000,0,IF(P38&gt;0,11,IF(P38&lt;0,(-P38),"0"))))</f>
        <v>11</v>
      </c>
      <c r="BD38" s="600" t="str">
        <f>IF(P38=1000,0,IF(P38=-1000,11,IF(P38&lt;0,11,IF(P38&gt;0,(P38),"0"))))</f>
        <v/>
      </c>
      <c r="BE38" s="601" t="str">
        <f>IF(P38="","",IF(P38&gt;9,BA38,BC38))</f>
        <v/>
      </c>
      <c r="BF38" s="602" t="str">
        <f>IF(P38="","","-")</f>
        <v/>
      </c>
      <c r="BG38" s="603" t="str">
        <f>IF(P38="","",IF(P38&lt;-9,BB38,BD38))</f>
        <v/>
      </c>
      <c r="BH38" s="111" t="e">
        <f>IF(Q38=1000,11,IF(Q38=-1000,0,IF(Q38&gt;9,(Q38+2),IF(Q38&lt;0,(-Q38),"0"))))</f>
        <v>#VALUE!</v>
      </c>
      <c r="BI38" s="600" t="str">
        <f>IF(Q38=1000,0,IF(Q38=-1000,11,IF(Q38&lt;-9,-(Q38-2),IF(Q38&gt;0,(Q38),"0"))))</f>
        <v/>
      </c>
      <c r="BJ38" s="600">
        <f>IF(Q38=1000,11,IF(Q38=-1000,0,IF(Q38&gt;0,11,IF(Q38&lt;0,(-Q38),"0"))))</f>
        <v>11</v>
      </c>
      <c r="BK38" s="600" t="str">
        <f>IF(Q38=1000,0,IF(Q38=-1000,11,IF(Q38&lt;0,11,IF(Q38&gt;0,(Q38),"0"))))</f>
        <v/>
      </c>
      <c r="BL38" s="601" t="str">
        <f>IF(Q38="","",IF(Q38&gt;9,BH38,BJ38))</f>
        <v/>
      </c>
      <c r="BM38" s="602" t="str">
        <f>IF(Q38="","","-")</f>
        <v/>
      </c>
      <c r="BN38" s="603" t="str">
        <f>IF(Q38="","",IF(Q38&lt;-9,BI38,BK38))</f>
        <v/>
      </c>
      <c r="BO38" s="600" t="e">
        <f>IF(R38=1000,11,IF(R38=-1000,0,IF(R38&gt;9,(R38+2),IF(R38&lt;0,(-R38),"0"))))</f>
        <v>#VALUE!</v>
      </c>
      <c r="BP38" s="600" t="str">
        <f>IF(R38=1000,0,IF(R38=-1000,11,IF(R38&lt;-9,-(R38-2),IF(R38&gt;0,(R38),"0"))))</f>
        <v/>
      </c>
      <c r="BQ38" s="600">
        <f>IF(R38=1000,11,IF(R38=-1000,0,IF(R38&gt;0,11,IF(R38&lt;0,(-R38),"0"))))</f>
        <v>11</v>
      </c>
      <c r="BR38" s="600" t="str">
        <f>IF(R38=1000,0,IF(R38=-1000,11,IF(R38&lt;0,11,IF(R38&gt;0,(R38),"0"))))</f>
        <v/>
      </c>
      <c r="BS38" s="601" t="str">
        <f>IF(R38="","",IF(R38&gt;9,BO38,BQ38))</f>
        <v/>
      </c>
      <c r="BT38" s="602" t="str">
        <f>IF(R38="","","-")</f>
        <v/>
      </c>
      <c r="BU38" s="603" t="str">
        <f>IF(R38="","",IF(R38&lt;-9,BP38,BR38))</f>
        <v/>
      </c>
      <c r="BV38" s="600" t="e">
        <f>IF(S38=1000,11,IF(S38=-1000,0,IF(S38&gt;9,(S38+2),IF(S38&lt;0,(-S38),"0"))))</f>
        <v>#VALUE!</v>
      </c>
      <c r="BW38" s="600" t="str">
        <f>IF(S38=1000,0,IF(S38=-1000,11,IF(S38&lt;-9,-(S38-2),IF(S38&gt;0,(S38),"0"))))</f>
        <v/>
      </c>
      <c r="BX38" s="600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601" t="str">
        <f>IF(S38="","",IF(S38&gt;9,BV38,BX38))</f>
        <v/>
      </c>
      <c r="CA38" s="602" t="str">
        <f>IF(S38="","","-")</f>
        <v/>
      </c>
      <c r="CB38" s="603" t="str">
        <f>IF(S38="","",IF(S38&lt;-9,BW38,BY38))</f>
        <v/>
      </c>
      <c r="CC38" s="598" t="str">
        <f>IF(O38="","",SUM(T38:X38))</f>
        <v/>
      </c>
      <c r="CD38" s="604" t="str">
        <f>IF(CC38="","","-")</f>
        <v/>
      </c>
      <c r="CE38" s="599" t="str">
        <f>IF(O38="","",SUM(Y38:AC38))</f>
        <v/>
      </c>
      <c r="CP38" s="32"/>
      <c r="CQ38" s="32"/>
    </row>
    <row r="39" spans="1:95" s="31" customFormat="1" ht="15" customHeight="1" thickBot="1" x14ac:dyDescent="0.25">
      <c r="A39" s="99">
        <f>IF(A34="","",A35)</f>
        <v>109</v>
      </c>
      <c r="B39" s="99">
        <f>IF(B34="","",B34)</f>
        <v>103</v>
      </c>
      <c r="C39" s="114">
        <v>5</v>
      </c>
      <c r="D39" s="115" t="str">
        <f>IF(A39="","",VLOOKUP(A39,СписокКМ!D:I,2,FALSE))</f>
        <v>НИКИТИН Виктор</v>
      </c>
      <c r="E39" s="116"/>
      <c r="F39" s="117" t="str">
        <f>IF(B39="","",VLOOKUP(B39,СписокКМ!D:I,2,FALSE))</f>
        <v>КУБАРЬ Олег</v>
      </c>
      <c r="G39" s="118"/>
      <c r="H39" s="119"/>
      <c r="I39" s="120"/>
      <c r="J39" s="120"/>
      <c r="K39" s="120"/>
      <c r="L39" s="121"/>
      <c r="M39" s="121"/>
      <c r="N39" s="122"/>
      <c r="O39" s="123" t="str">
        <f>IF(I39="","",IF(I39="0",1000,IF(I39="-0",-1000,I39*1)))</f>
        <v/>
      </c>
      <c r="P39" s="123" t="str">
        <f t="shared" si="21"/>
        <v/>
      </c>
      <c r="Q39" s="123" t="str">
        <f t="shared" si="21"/>
        <v/>
      </c>
      <c r="R39" s="123" t="str">
        <f t="shared" si="21"/>
        <v/>
      </c>
      <c r="S39" s="124" t="str">
        <f t="shared" si="21"/>
        <v/>
      </c>
      <c r="T39" s="125" t="str">
        <f t="shared" si="22"/>
        <v/>
      </c>
      <c r="U39" s="126" t="str">
        <f t="shared" si="22"/>
        <v/>
      </c>
      <c r="V39" s="126" t="str">
        <f t="shared" si="22"/>
        <v/>
      </c>
      <c r="W39" s="126" t="str">
        <f t="shared" si="22"/>
        <v/>
      </c>
      <c r="X39" s="126" t="str">
        <f t="shared" si="22"/>
        <v/>
      </c>
      <c r="Y39" s="127" t="str">
        <f t="shared" si="23"/>
        <v/>
      </c>
      <c r="Z39" s="127" t="str">
        <f t="shared" si="23"/>
        <v/>
      </c>
      <c r="AA39" s="127" t="str">
        <f t="shared" si="23"/>
        <v/>
      </c>
      <c r="AB39" s="127" t="str">
        <f t="shared" si="23"/>
        <v/>
      </c>
      <c r="AC39" s="127" t="str">
        <f t="shared" si="23"/>
        <v/>
      </c>
      <c r="AD39" s="128" t="str">
        <f>IF(CC39="","",IF(CC39&gt;CE39,1,-1))</f>
        <v/>
      </c>
      <c r="AE39" s="128" t="str">
        <f>IF(CC39="","",IF(CC39&lt;CE39,1,-1))</f>
        <v/>
      </c>
      <c r="AF39" s="129">
        <f>IF(CC39&gt;CE39,1,0)</f>
        <v>0</v>
      </c>
      <c r="AG39" s="130">
        <f>IF(CE39&gt;CC39,1,0)</f>
        <v>0</v>
      </c>
      <c r="AH39" s="131" t="str">
        <f>IF(O39="","",AX39*1)</f>
        <v/>
      </c>
      <c r="AI39" s="132" t="str">
        <f>IF(P39="","",BE39*1)</f>
        <v/>
      </c>
      <c r="AJ39" s="132" t="str">
        <f>IF(Q39="","",BL39*1)</f>
        <v/>
      </c>
      <c r="AK39" s="132" t="str">
        <f>IF(R39="","",BS39*1)</f>
        <v/>
      </c>
      <c r="AL39" s="132" t="str">
        <f>IF(S39="","",BZ39*1)</f>
        <v/>
      </c>
      <c r="AM39" s="133" t="str">
        <f>IF(O39="","",AZ39*1)</f>
        <v/>
      </c>
      <c r="AN39" s="133" t="str">
        <f>IF(P39="","",BG39*1)</f>
        <v/>
      </c>
      <c r="AO39" s="133" t="str">
        <f>IF(Q39="","",BN39*1)</f>
        <v/>
      </c>
      <c r="AP39" s="133" t="str">
        <f>IF(R39="","",BU39*1)</f>
        <v/>
      </c>
      <c r="AQ39" s="133" t="str">
        <f>IF(S39="","",CB39*1)</f>
        <v/>
      </c>
      <c r="AR39" s="134">
        <f>SUM(AH39:AL39)</f>
        <v>0</v>
      </c>
      <c r="AS39" s="135">
        <f>SUM(AM39:AQ39)</f>
        <v>0</v>
      </c>
      <c r="AT39" s="136">
        <f>IF(O39=1000,11,IF(O39=-1000,0,IF(O39&gt;0,11,IF(O39&lt;0,(-O39),"0"))))</f>
        <v>11</v>
      </c>
      <c r="AU39" s="137" t="str">
        <f>IF(O39=1000,0,IF(O39=-1000,11,IF(O39&lt;-9,-(O39-2),IF(O39&gt;0,(O39),"0"))))</f>
        <v/>
      </c>
      <c r="AV39" s="136" t="e">
        <f>IF(O39=1000,11,IF(O39=-1000,0,IF(O39&gt;9,(O39+2),IF(O39&lt;0,(-O39),"0"))))</f>
        <v>#VALUE!</v>
      </c>
      <c r="AW39" s="137" t="str">
        <f>IF(O39=1000,0,IF(O39=-1000,11,IF(O39&lt;0,11,IF(O39&gt;0,(O39),"0"))))</f>
        <v/>
      </c>
      <c r="AX39" s="138" t="str">
        <f>IF(O39="","",IF(O39&gt;9,AV39,AT39))</f>
        <v/>
      </c>
      <c r="AY39" s="139" t="str">
        <f>IF(O39="","","-")</f>
        <v/>
      </c>
      <c r="AZ39" s="140" t="str">
        <f>IF(O39="","",IF(O39&lt;-9,AU39,AW39))</f>
        <v/>
      </c>
      <c r="BA39" s="136" t="e">
        <f>IF(P39=1000,11,IF(P39=-1000,0,IF(P39&gt;9,(P39+2),IF(P39&lt;0,(-P39),"0"))))</f>
        <v>#VALUE!</v>
      </c>
      <c r="BB39" s="137" t="str">
        <f>IF(P39=1000,0,IF(P39=-1000,11,IF(P39&lt;-9,-(P39-2),IF(P39&gt;0,(P39),"0"))))</f>
        <v/>
      </c>
      <c r="BC39" s="137">
        <f>IF(P39=1000,11,IF(P39=-1000,0,IF(P39&gt;0,11,IF(P39&lt;0,(-P39),"0"))))</f>
        <v>11</v>
      </c>
      <c r="BD39" s="137" t="str">
        <f>IF(P39=1000,0,IF(P39=-1000,11,IF(P39&lt;0,11,IF(P39&gt;0,(P39),"0"))))</f>
        <v/>
      </c>
      <c r="BE39" s="138" t="str">
        <f>IF(P39="","",IF(P39&gt;9,BA39,BC39))</f>
        <v/>
      </c>
      <c r="BF39" s="139" t="str">
        <f>IF(P39="","","-")</f>
        <v/>
      </c>
      <c r="BG39" s="140" t="str">
        <f>IF(P39="","",IF(P39&lt;-9,BB39,BD39))</f>
        <v/>
      </c>
      <c r="BH39" s="136" t="e">
        <f>IF(Q39=1000,11,IF(Q39=-1000,0,IF(Q39&gt;9,(Q39+2),IF(Q39&lt;0,(-Q39),"0"))))</f>
        <v>#VALUE!</v>
      </c>
      <c r="BI39" s="137" t="str">
        <f>IF(Q39=1000,0,IF(Q39=-1000,11,IF(Q39&lt;-9,-(Q39-2),IF(Q39&gt;0,(Q39),"0"))))</f>
        <v/>
      </c>
      <c r="BJ39" s="137">
        <f>IF(Q39=1000,11,IF(Q39=-1000,0,IF(Q39&gt;0,11,IF(Q39&lt;0,(-Q39),"0"))))</f>
        <v>11</v>
      </c>
      <c r="BK39" s="137" t="str">
        <f>IF(Q39=1000,0,IF(Q39=-1000,11,IF(Q39&lt;0,11,IF(Q39&gt;0,(Q39),"0"))))</f>
        <v/>
      </c>
      <c r="BL39" s="138" t="str">
        <f>IF(Q39="","",IF(Q39&gt;9,BH39,BJ39))</f>
        <v/>
      </c>
      <c r="BM39" s="139" t="str">
        <f>IF(Q39="","","-")</f>
        <v/>
      </c>
      <c r="BN39" s="140" t="str">
        <f>IF(Q39="","",IF(Q39&lt;-9,BI39,BK39))</f>
        <v/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 t="str">
        <f>IF(O39="","",SUM(T39:X39))</f>
        <v/>
      </c>
      <c r="CD39" s="143" t="str">
        <f>IF(CC39="","","-")</f>
        <v/>
      </c>
      <c r="CE39" s="144" t="str">
        <f>IF(O39="","",SUM(Y39:AC39))</f>
        <v/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>
        <v>15</v>
      </c>
      <c r="B41" s="35">
        <v>16</v>
      </c>
      <c r="C41" s="1225">
        <f>1+C32</f>
        <v>5</v>
      </c>
      <c r="D41" s="1227" t="str">
        <f>IF(A41="","",VLOOKUP(A41,СписокКМ!$A$188:$C$236,3,FALSE))</f>
        <v>Саратовская область 1</v>
      </c>
      <c r="E41" s="1228" t="e">
        <f>IF(B41="","",VLOOKUP(B41,СписокКМ!E:J,2,FALSE))</f>
        <v>#N/A</v>
      </c>
      <c r="F41" s="1231" t="str">
        <f>IF(B41="","",VLOOKUP(B41,СписокКМ!$A$188:$C$234,3,FALSE))</f>
        <v>Саратовская область 2</v>
      </c>
      <c r="G41" s="1232" t="e">
        <f>IF(D41="","",VLOOKUP(D41,СписокКМ!G:L,2,FALSE))</f>
        <v>#N/A</v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 t="str">
        <f>IF(A41="","",VLOOKUP(A41,'[60]Протокол команд'!A:K,8,FALSE))</f>
        <v>-</v>
      </c>
      <c r="U41" s="39" t="e">
        <f>T41*5-4</f>
        <v>#VALUE!</v>
      </c>
      <c r="V41" s="39" t="e">
        <f>T41*5</f>
        <v>#VALUE!</v>
      </c>
      <c r="W41" s="39" t="e">
        <f>CONCATENATE(U41,"-",V41)</f>
        <v>#VALUE!</v>
      </c>
      <c r="X41" s="39" t="str">
        <f>IF(A41="","",VLOOKUP(A41,'[60]Протокол команд'!A:K,10,FALSE))</f>
        <v>-</v>
      </c>
      <c r="Y41" s="39" t="e">
        <f>X41*5-4</f>
        <v>#VALUE!</v>
      </c>
      <c r="Z41" s="39" t="e">
        <f>X41*5</f>
        <v>#VALUE!</v>
      </c>
      <c r="AA41" s="39" t="e">
        <f>CONCATENATE(Y41,"-",Z41)</f>
        <v>#VALUE!</v>
      </c>
      <c r="AB41" s="1241">
        <f>IF(O43="","",SUM(AF43:AF48))</f>
        <v>3</v>
      </c>
      <c r="AC41" s="1242"/>
      <c r="AD41" s="1243"/>
      <c r="AE41" s="1242">
        <f>IF(O43="","",SUM(AG43:AG48))</f>
        <v>1</v>
      </c>
      <c r="AF41" s="1242"/>
      <c r="AG41" s="1264"/>
      <c r="AH41" s="1241">
        <f>SUM(CC43:CC48)</f>
        <v>10</v>
      </c>
      <c r="AI41" s="1242"/>
      <c r="AJ41" s="1243"/>
      <c r="AK41" s="1242">
        <f>SUM(CE43:CE48)</f>
        <v>3</v>
      </c>
      <c r="AL41" s="1242"/>
      <c r="AM41" s="1264"/>
      <c r="AN41" s="1265">
        <f>SUM(AR43:AR48)</f>
        <v>99</v>
      </c>
      <c r="AO41" s="1266"/>
      <c r="AP41" s="1267"/>
      <c r="AQ41" s="1266">
        <f>SUM(AS43:AS48)</f>
        <v>49</v>
      </c>
      <c r="AR41" s="1266"/>
      <c r="AS41" s="1268"/>
      <c r="AT41" s="1269" t="s">
        <v>125</v>
      </c>
      <c r="AU41" s="1270"/>
      <c r="AV41" s="1270"/>
      <c r="AW41" s="1270"/>
      <c r="AX41" s="1270"/>
      <c r="AY41" s="1270"/>
      <c r="AZ41" s="1270"/>
      <c r="BA41" s="1270"/>
      <c r="BB41" s="1270"/>
      <c r="BC41" s="1270"/>
      <c r="BD41" s="1270"/>
      <c r="BE41" s="1270"/>
      <c r="BF41" s="1270"/>
      <c r="BG41" s="1270"/>
      <c r="BH41" s="1270"/>
      <c r="BI41" s="1270"/>
      <c r="BJ41" s="1270"/>
      <c r="BK41" s="1270"/>
      <c r="BL41" s="1270"/>
      <c r="BM41" s="1270"/>
      <c r="BN41" s="1270"/>
      <c r="BO41" s="1270"/>
      <c r="BP41" s="1270"/>
      <c r="BQ41" s="1270"/>
      <c r="BR41" s="1270"/>
      <c r="BS41" s="1270"/>
      <c r="BT41" s="1270"/>
      <c r="BU41" s="1270"/>
      <c r="BV41" s="1270"/>
      <c r="BW41" s="1270"/>
      <c r="BX41" s="1270"/>
      <c r="BY41" s="1270"/>
      <c r="BZ41" s="1270"/>
      <c r="CA41" s="1270"/>
      <c r="CB41" s="1271"/>
      <c r="CC41" s="1254">
        <f>IF(O43="","",SUM(AF43:AF48))</f>
        <v>3</v>
      </c>
      <c r="CD41" s="1256" t="str">
        <f>IF(CC41="","","-")</f>
        <v>-</v>
      </c>
      <c r="CE41" s="1258">
        <f>IF(O43="","",SUM(AG43:AG48))</f>
        <v>1</v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IF(A42="","",VLOOKUP(A42,СписокКМ!D:I,2,FALSE))</f>
        <v/>
      </c>
      <c r="E42" s="1230" t="str">
        <f>IF(B42="","",VLOOKUP(B42,СписокКМ!E:J,2,FALSE))</f>
        <v/>
      </c>
      <c r="F42" s="1233" t="str">
        <f>IF(C42="","",VLOOKUP(C42,СписокКМ!F:K,2,FALSE))</f>
        <v/>
      </c>
      <c r="G42" s="1234" t="str">
        <f>IF(D42="","",VLOOKUP(D42,СписокКМ!G:L,2,FALSE))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>
        <v>102</v>
      </c>
      <c r="B43" s="44">
        <v>21</v>
      </c>
      <c r="C43" s="615">
        <v>1</v>
      </c>
      <c r="D43" s="46" t="str">
        <f>IF(A43="","",VLOOKUP(A43,СписокКМ!D:I,2,FALSE))</f>
        <v>САУНИН Алексей</v>
      </c>
      <c r="E43" s="47"/>
      <c r="F43" s="48" t="str">
        <f>IF(B43="","",VLOOKUP(B43,СписокКМ!D:I,2,FALSE))</f>
        <v>ВАСИЛЬЕВ Владислав</v>
      </c>
      <c r="G43" s="49"/>
      <c r="H43" s="50"/>
      <c r="I43" s="51" t="s">
        <v>31</v>
      </c>
      <c r="J43" s="51" t="s">
        <v>150</v>
      </c>
      <c r="K43" s="51" t="s">
        <v>152</v>
      </c>
      <c r="L43" s="51"/>
      <c r="M43" s="51"/>
      <c r="N43" s="52"/>
      <c r="O43" s="53">
        <f>IF(I43="","",IF(I43="0",1000,IF(I43="-0",-1000,I43*1)))</f>
        <v>8</v>
      </c>
      <c r="P43" s="53">
        <f t="shared" ref="P43:S44" si="24">IF(J43="","",IF(J43="0",1000,IF(J43="-0",-1000,J43*1)))</f>
        <v>4</v>
      </c>
      <c r="Q43" s="53">
        <f t="shared" si="24"/>
        <v>5</v>
      </c>
      <c r="R43" s="53" t="str">
        <f t="shared" si="24"/>
        <v/>
      </c>
      <c r="S43" s="54" t="str">
        <f t="shared" si="24"/>
        <v/>
      </c>
      <c r="T43" s="55">
        <f t="shared" ref="T43:X44" si="25">IF(O43="","",IF(O43&gt;0,1,0))</f>
        <v>1</v>
      </c>
      <c r="U43" s="56">
        <f t="shared" si="25"/>
        <v>1</v>
      </c>
      <c r="V43" s="56">
        <f t="shared" si="25"/>
        <v>1</v>
      </c>
      <c r="W43" s="56" t="str">
        <f t="shared" si="25"/>
        <v/>
      </c>
      <c r="X43" s="56" t="str">
        <f t="shared" si="25"/>
        <v/>
      </c>
      <c r="Y43" s="57">
        <f t="shared" ref="Y43:AC44" si="26">IF(O43="","",IF(O43&lt;0,1,0))</f>
        <v>0</v>
      </c>
      <c r="Z43" s="57">
        <f t="shared" si="26"/>
        <v>0</v>
      </c>
      <c r="AA43" s="57">
        <f t="shared" si="26"/>
        <v>0</v>
      </c>
      <c r="AB43" s="57" t="str">
        <f t="shared" si="26"/>
        <v/>
      </c>
      <c r="AC43" s="57" t="str">
        <f t="shared" si="26"/>
        <v/>
      </c>
      <c r="AD43" s="58">
        <f>IF(CC43="","",IF(CC43&gt;CE43,1,-1))</f>
        <v>1</v>
      </c>
      <c r="AE43" s="58">
        <f>IF(CC43="","",IF(CC43&lt;CE43,1,-1))</f>
        <v>-1</v>
      </c>
      <c r="AF43" s="59">
        <f>IF(CC43&gt;CE43,1,0)</f>
        <v>1</v>
      </c>
      <c r="AG43" s="60">
        <f>IF(CE43&gt;CC43,1,0)</f>
        <v>0</v>
      </c>
      <c r="AH43" s="61">
        <f>IF(O43="","",AX43*1)</f>
        <v>11</v>
      </c>
      <c r="AI43" s="62">
        <f>IF(P43="","",BE43*1)</f>
        <v>11</v>
      </c>
      <c r="AJ43" s="62">
        <f>IF(Q43="","",BL43*1)</f>
        <v>11</v>
      </c>
      <c r="AK43" s="62" t="str">
        <f>IF(R43="","",BS43*1)</f>
        <v/>
      </c>
      <c r="AL43" s="62" t="str">
        <f>IF(S43="","",BZ43*1)</f>
        <v/>
      </c>
      <c r="AM43" s="63">
        <f>IF(O43="","",AZ43*1)</f>
        <v>8</v>
      </c>
      <c r="AN43" s="63">
        <f>IF(P43="","",BG43*1)</f>
        <v>4</v>
      </c>
      <c r="AO43" s="63">
        <f>IF(Q43="","",BN43*1)</f>
        <v>5</v>
      </c>
      <c r="AP43" s="63" t="str">
        <f>IF(R43="","",BU43*1)</f>
        <v/>
      </c>
      <c r="AQ43" s="63" t="str">
        <f>IF(S43="","",CB43*1)</f>
        <v/>
      </c>
      <c r="AR43" s="64">
        <f>SUM(AH43:AL43)</f>
        <v>33</v>
      </c>
      <c r="AS43" s="65">
        <f>SUM(AM43:AQ43)</f>
        <v>17</v>
      </c>
      <c r="AT43" s="66">
        <f>IF(O43=1000,11,IF(O43=-1000,0,IF(O43&gt;0,11,IF(O43&lt;0,(-O43),"0"))))</f>
        <v>11</v>
      </c>
      <c r="AU43" s="67">
        <f>IF(O43=1000,0,IF(O43=-1000,11,IF(O43&lt;-9,-(O43-2),IF(O43&gt;0,(O43),"0"))))</f>
        <v>8</v>
      </c>
      <c r="AV43" s="66">
        <f>IF(O43=1000,11,IF(O43=-1000,0,IF(O43&lt;9,11,IF(O43&gt;9,(O43+2),"0"))))</f>
        <v>11</v>
      </c>
      <c r="AW43" s="67">
        <f>IF(O43=1000,0,IF(O43=-1000,11,IF(O43&lt;0,11,IF(O43&gt;0,(O43),"0"))))</f>
        <v>8</v>
      </c>
      <c r="AX43" s="68">
        <f>IF(O43="","",IF(O43&gt;9,AV43,AT43))</f>
        <v>11</v>
      </c>
      <c r="AY43" s="69" t="str">
        <f>IF(O43="","","-")</f>
        <v>-</v>
      </c>
      <c r="AZ43" s="70">
        <f>IF(O43="","",IF(O43&lt;-9,AU43,AW43))</f>
        <v>8</v>
      </c>
      <c r="BA43" s="66" t="str">
        <f>IF(P43=1000,11,IF(P43=-1000,0,IF(P43&gt;9,(P43+2),IF(P43&lt;0,(-P43),"0"))))</f>
        <v>0</v>
      </c>
      <c r="BB43" s="67">
        <f>IF(P43=1000,0,IF(P43=-1000,11,IF(P43&lt;-9,-(P43-2),IF(P43&gt;0,(P43),"0"))))</f>
        <v>4</v>
      </c>
      <c r="BC43" s="67">
        <f>IF(P43=1000,11,IF(P43=-1000,0,IF(P43&gt;0,11,IF(P43&lt;0,(-P43),"0"))))</f>
        <v>11</v>
      </c>
      <c r="BD43" s="67">
        <f>IF(P43=1000,0,IF(P43=-1000,11,IF(P43&lt;0,11,IF(P43&gt;0,(P43),"0"))))</f>
        <v>4</v>
      </c>
      <c r="BE43" s="68">
        <f>IF(P43="","",IF(P43&gt;9,BA43,BC43))</f>
        <v>11</v>
      </c>
      <c r="BF43" s="69" t="str">
        <f>IF(P43="","","-")</f>
        <v>-</v>
      </c>
      <c r="BG43" s="70">
        <f>IF(P43="","",IF(P43&lt;-9,BB43,BD43))</f>
        <v>4</v>
      </c>
      <c r="BH43" s="66" t="str">
        <f>IF(Q43=1000,11,IF(Q43=-1000,0,IF(Q43&gt;9,(Q43+2),IF(Q43&lt;0,(-Q43),"0"))))</f>
        <v>0</v>
      </c>
      <c r="BI43" s="67">
        <f>IF(Q43=1000,0,IF(Q43=-1000,11,IF(Q43&lt;-9,-(Q43-2),IF(Q43&gt;0,(Q43),"0"))))</f>
        <v>5</v>
      </c>
      <c r="BJ43" s="67">
        <f>IF(Q43=1000,11,IF(Q43=-1000,0,IF(Q43&gt;0,11,IF(Q43&lt;0,(-Q43),"0"))))</f>
        <v>11</v>
      </c>
      <c r="BK43" s="67">
        <f>IF(Q43=1000,0,IF(Q43=-1000,11,IF(Q43&lt;0,11,IF(Q43&gt;0,(Q43),"0"))))</f>
        <v>5</v>
      </c>
      <c r="BL43" s="68">
        <f>IF(Q43="","",IF(Q43&gt;9,BH43,BJ43))</f>
        <v>11</v>
      </c>
      <c r="BM43" s="69" t="str">
        <f>IF(Q43="","","-")</f>
        <v>-</v>
      </c>
      <c r="BN43" s="70">
        <f>IF(Q43="","",IF(Q43&lt;-9,BI43,BK43))</f>
        <v>5</v>
      </c>
      <c r="BO43" s="67" t="e">
        <f>IF(R43=1000,11,IF(R43=-1000,0,IF(R43&gt;9,(R43+2),IF(R43&lt;0,(-R43),"0"))))</f>
        <v>#VALUE!</v>
      </c>
      <c r="BP43" s="67" t="str">
        <f>IF(R43=1000,0,IF(R43=-1000,11,IF(R43&lt;-9,-(R43-2),IF(R43&gt;0,(R43),"0"))))</f>
        <v/>
      </c>
      <c r="BQ43" s="67">
        <f>IF(R43=1000,11,IF(R43=-1000,0,IF(R43&gt;0,11,IF(R43&lt;0,(-R43),"0"))))</f>
        <v>11</v>
      </c>
      <c r="BR43" s="67" t="str">
        <f>IF(R43=1000,0,IF(R43=-1000,11,IF(R43&lt;0,11,IF(R43&gt;0,(R43),"0"))))</f>
        <v/>
      </c>
      <c r="BS43" s="68" t="str">
        <f>IF(R43="","",IF(R43&gt;9,BO43,BQ43))</f>
        <v/>
      </c>
      <c r="BT43" s="69" t="str">
        <f>IF(R43="","","-")</f>
        <v/>
      </c>
      <c r="BU43" s="70" t="str">
        <f>IF(R43="","",IF(R43&lt;-9,BP43,BR43))</f>
        <v/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>
        <f>IF(O43="","",SUM(T43:X43))</f>
        <v>3</v>
      </c>
      <c r="CD43" s="73" t="str">
        <f>IF(CC43="","","-")</f>
        <v>-</v>
      </c>
      <c r="CE43" s="74">
        <f>IF(O43="","",SUM(Y43:AC43))</f>
        <v>0</v>
      </c>
      <c r="CP43" s="32"/>
      <c r="CQ43" s="32"/>
    </row>
    <row r="44" spans="1:95" s="31" customFormat="1" ht="15" customHeight="1" x14ac:dyDescent="0.2">
      <c r="A44" s="43">
        <v>101</v>
      </c>
      <c r="B44" s="44">
        <v>67</v>
      </c>
      <c r="C44" s="75">
        <v>2</v>
      </c>
      <c r="D44" s="76" t="str">
        <f>IF(A44="","",VLOOKUP(A44,СписокКМ!D:I,2,FALSE))</f>
        <v>ЯКОВЛЕВ Артем</v>
      </c>
      <c r="E44" s="47"/>
      <c r="F44" s="77" t="str">
        <f>IF(B44="","",VLOOKUP(B44,СписокКМ!D:I,2,FALSE))</f>
        <v>ИСМАИЛОВ Данат</v>
      </c>
      <c r="G44" s="49"/>
      <c r="H44" s="41"/>
      <c r="I44" s="616" t="s">
        <v>31</v>
      </c>
      <c r="J44" s="616" t="s">
        <v>155</v>
      </c>
      <c r="K44" s="616" t="s">
        <v>145</v>
      </c>
      <c r="L44" s="616"/>
      <c r="M44" s="51"/>
      <c r="N44" s="42"/>
      <c r="O44" s="79">
        <f>IF(I44="","",IF(I44="0",1000,IF(I44="-0",-1000,I44*1)))</f>
        <v>8</v>
      </c>
      <c r="P44" s="79">
        <f t="shared" si="24"/>
        <v>7</v>
      </c>
      <c r="Q44" s="79">
        <f t="shared" si="24"/>
        <v>2</v>
      </c>
      <c r="R44" s="79" t="str">
        <f t="shared" si="24"/>
        <v/>
      </c>
      <c r="S44" s="80" t="str">
        <f t="shared" si="24"/>
        <v/>
      </c>
      <c r="T44" s="55">
        <f t="shared" si="25"/>
        <v>1</v>
      </c>
      <c r="U44" s="56">
        <f t="shared" si="25"/>
        <v>1</v>
      </c>
      <c r="V44" s="56">
        <f t="shared" si="25"/>
        <v>1</v>
      </c>
      <c r="W44" s="56" t="str">
        <f t="shared" si="25"/>
        <v/>
      </c>
      <c r="X44" s="56" t="str">
        <f t="shared" si="25"/>
        <v/>
      </c>
      <c r="Y44" s="57">
        <f t="shared" si="26"/>
        <v>0</v>
      </c>
      <c r="Z44" s="57">
        <f t="shared" si="26"/>
        <v>0</v>
      </c>
      <c r="AA44" s="57">
        <f t="shared" si="26"/>
        <v>0</v>
      </c>
      <c r="AB44" s="57" t="str">
        <f t="shared" si="26"/>
        <v/>
      </c>
      <c r="AC44" s="57" t="str">
        <f t="shared" si="26"/>
        <v/>
      </c>
      <c r="AD44" s="58">
        <f>IF(CC44="","",IF(CC44&gt;CE44,1,-1))</f>
        <v>1</v>
      </c>
      <c r="AE44" s="58">
        <f>IF(CC44="","",IF(CC44&lt;CE44,1,-1))</f>
        <v>-1</v>
      </c>
      <c r="AF44" s="59">
        <f>IF(CC44&gt;CE44,1,0)</f>
        <v>1</v>
      </c>
      <c r="AG44" s="60">
        <f>IF(CE44&gt;CC44,1,0)</f>
        <v>0</v>
      </c>
      <c r="AH44" s="81">
        <f>IF(O44="","",AX44*1)</f>
        <v>11</v>
      </c>
      <c r="AI44" s="609">
        <f>IF(P44="","",BE44*1)</f>
        <v>11</v>
      </c>
      <c r="AJ44" s="609">
        <f>IF(Q44="","",BL44*1)</f>
        <v>11</v>
      </c>
      <c r="AK44" s="609" t="str">
        <f>IF(R44="","",BS44*1)</f>
        <v/>
      </c>
      <c r="AL44" s="609" t="str">
        <f>IF(S44="","",BZ44*1)</f>
        <v/>
      </c>
      <c r="AM44" s="606">
        <f>IF(O44="","",AZ44*1)</f>
        <v>8</v>
      </c>
      <c r="AN44" s="606">
        <f>IF(P44="","",BG44*1)</f>
        <v>7</v>
      </c>
      <c r="AO44" s="606">
        <f>IF(Q44="","",BN44*1)</f>
        <v>2</v>
      </c>
      <c r="AP44" s="606" t="str">
        <f>IF(R44="","",BU44*1)</f>
        <v/>
      </c>
      <c r="AQ44" s="606" t="str">
        <f>IF(S44="","",CB44*1)</f>
        <v/>
      </c>
      <c r="AR44" s="64">
        <f>SUM(AH44:AL44)</f>
        <v>33</v>
      </c>
      <c r="AS44" s="65">
        <f>SUM(AM44:AQ44)</f>
        <v>17</v>
      </c>
      <c r="AT44" s="66">
        <f>IF(O44=1000,11,IF(O44=-1000,0,IF(O44&gt;0,11,IF(O44&lt;0,(-O44),"0"))))</f>
        <v>11</v>
      </c>
      <c r="AU44" s="67">
        <f>IF(O44=1000,0,IF(O44=-1000,11,IF(O44&lt;-9,-(O44-2),IF(O44&gt;0,(O44),"0"))))</f>
        <v>8</v>
      </c>
      <c r="AV44" s="66" t="str">
        <f>IF(O44=1000,11,IF(O44=-1000,0,IF(O44&gt;9,(O44+2),IF(O44&lt;0,(-O44),"0"))))</f>
        <v>0</v>
      </c>
      <c r="AW44" s="67">
        <f>IF(O44=1000,0,IF(O44=-1000,11,IF(O44&lt;0,11,IF(O44&gt;0,(O44),"0"))))</f>
        <v>8</v>
      </c>
      <c r="AX44" s="601">
        <f>IF(O44="","",IF(O44&gt;9,AV44,AT44))</f>
        <v>11</v>
      </c>
      <c r="AY44" s="602" t="str">
        <f>IF(O44="","","-")</f>
        <v>-</v>
      </c>
      <c r="AZ44" s="603">
        <f>IF(O44="","",IF(O44&lt;-9,AU44,AW44))</f>
        <v>8</v>
      </c>
      <c r="BA44" s="66" t="str">
        <f>IF(P44=1000,11,IF(P44=-1000,0,IF(P44&gt;9,(P44+2),IF(P44&lt;0,(-P44),"0"))))</f>
        <v>0</v>
      </c>
      <c r="BB44" s="67">
        <f>IF(P44=1000,0,IF(P44=-1000,11,IF(P44&lt;-9,-(P44-2),IF(P44&gt;0,(P44),"0"))))</f>
        <v>7</v>
      </c>
      <c r="BC44" s="67">
        <f>IF(P44=1000,11,IF(P44=-1000,0,IF(P44&gt;0,11,IF(P44&lt;0,(-P44),"0"))))</f>
        <v>11</v>
      </c>
      <c r="BD44" s="67">
        <f>IF(P44=1000,0,IF(P44=-1000,11,IF(P44&lt;0,11,IF(P44&gt;0,(P44),"0"))))</f>
        <v>7</v>
      </c>
      <c r="BE44" s="601">
        <f>IF(P44="","",IF(P44&gt;9,BA44,BC44))</f>
        <v>11</v>
      </c>
      <c r="BF44" s="602" t="str">
        <f>IF(P44="","","-")</f>
        <v>-</v>
      </c>
      <c r="BG44" s="603">
        <f>IF(P44="","",IF(P44&lt;-9,BB44,BD44))</f>
        <v>7</v>
      </c>
      <c r="BH44" s="66" t="str">
        <f>IF(Q44=1000,11,IF(Q44=-1000,0,IF(Q44&gt;9,(Q44+2),IF(Q44&lt;0,(-Q44),"0"))))</f>
        <v>0</v>
      </c>
      <c r="BI44" s="67">
        <f>IF(Q44=1000,0,IF(Q44=-1000,11,IF(Q44&lt;-9,-(Q44-2),IF(Q44&gt;0,(Q44),"0"))))</f>
        <v>2</v>
      </c>
      <c r="BJ44" s="67">
        <f>IF(Q44=1000,11,IF(Q44=-1000,0,IF(Q44&gt;0,11,IF(Q44&lt;0,(-Q44),"0"))))</f>
        <v>11</v>
      </c>
      <c r="BK44" s="67">
        <f>IF(Q44=1000,0,IF(Q44=-1000,11,IF(Q44&lt;0,11,IF(Q44&gt;0,(Q44),"0"))))</f>
        <v>2</v>
      </c>
      <c r="BL44" s="601">
        <f>IF(Q44="","",IF(Q44&gt;9,BH44,BJ44))</f>
        <v>11</v>
      </c>
      <c r="BM44" s="602" t="str">
        <f>IF(Q44="","","-")</f>
        <v>-</v>
      </c>
      <c r="BN44" s="603">
        <f>IF(Q44="","",IF(Q44&lt;-9,BI44,BK44))</f>
        <v>2</v>
      </c>
      <c r="BO44" s="67" t="e">
        <f>IF(R44=1000,11,IF(R44=-1000,0,IF(R44&gt;9,(R44+2),IF(R44&lt;0,(-R44),"0"))))</f>
        <v>#VALUE!</v>
      </c>
      <c r="BP44" s="67" t="str">
        <f>IF(R44=1000,0,IF(R44=-1000,11,IF(R44&lt;-9,-(R44-2),IF(R44&gt;0,(R44),"0"))))</f>
        <v/>
      </c>
      <c r="BQ44" s="67">
        <f>IF(R44=1000,11,IF(R44=-1000,0,IF(R44&gt;0,11,IF(R44&lt;0,(-R44),"0"))))</f>
        <v>11</v>
      </c>
      <c r="BR44" s="67" t="str">
        <f>IF(R44=1000,0,IF(R44=-1000,11,IF(R44&lt;0,11,IF(R44&gt;0,(R44),"0"))))</f>
        <v/>
      </c>
      <c r="BS44" s="601" t="str">
        <f>IF(R44="","",IF(R44&gt;9,BO44,BQ44))</f>
        <v/>
      </c>
      <c r="BT44" s="602" t="str">
        <f>IF(R44="","","-")</f>
        <v/>
      </c>
      <c r="BU44" s="603" t="str">
        <f>IF(R44="","",IF(R44&lt;-9,BP44,BR44))</f>
        <v/>
      </c>
      <c r="BV44" s="67" t="e">
        <f>IF(S44=1000,11,IF(S44=-1000,0,IF(S44&gt;9,(S44+2),IF(S44&lt;0,(-S44),"0"))))</f>
        <v>#VALUE!</v>
      </c>
      <c r="BW44" s="67" t="str">
        <f>IF(S44=1000,0,IF(S44=-1000,11,IF(S44&lt;-9,-(S44-2),IF(S44&gt;0,(S44),"0"))))</f>
        <v/>
      </c>
      <c r="BX44" s="67">
        <f>IF(S44=1000,11,IF(S44=-1000,0,IF(S44&gt;0,11,IF(S44&lt;0,(-S44),"0"))))</f>
        <v>11</v>
      </c>
      <c r="BY44" s="71" t="str">
        <f>IF(S44=1000,0,IF(S44=-1000,11,IF(S44&lt;0,11,IF(S44&gt;0,(S44),"0"))))</f>
        <v/>
      </c>
      <c r="BZ44" s="601" t="str">
        <f>IF(S44="","",IF(S44&gt;9,BV44,BX44))</f>
        <v/>
      </c>
      <c r="CA44" s="602" t="str">
        <f>IF(S44="","","-")</f>
        <v/>
      </c>
      <c r="CB44" s="603" t="str">
        <f>IF(S44="","",IF(S44&lt;-9,BW44,BY44))</f>
        <v/>
      </c>
      <c r="CC44" s="598">
        <f>IF(O44="","",SUM(T44:X44))</f>
        <v>3</v>
      </c>
      <c r="CD44" s="604" t="str">
        <f>IF(CC44="","","-")</f>
        <v>-</v>
      </c>
      <c r="CE44" s="599">
        <f>IF(O44="","",SUM(Y44:AC44))</f>
        <v>0</v>
      </c>
      <c r="CP44" s="32"/>
      <c r="CQ44" s="32"/>
    </row>
    <row r="45" spans="1:95" s="31" customFormat="1" ht="15" customHeight="1" x14ac:dyDescent="0.2">
      <c r="A45" s="43">
        <v>19</v>
      </c>
      <c r="B45" s="44">
        <v>21</v>
      </c>
      <c r="C45" s="1250" t="s">
        <v>563</v>
      </c>
      <c r="D45" s="76" t="str">
        <f>IF(A45="","",VLOOKUP(A45,СписокКМ!D:I,2,FALSE))</f>
        <v>ЧУДАКОВ Евгений</v>
      </c>
      <c r="E45" s="47"/>
      <c r="F45" s="77" t="str">
        <f>IF(B45="","",VLOOKUP(B45,СписокКМ!D:I,2,FALSE))</f>
        <v>ВАСИЛЬЕВ Владислав</v>
      </c>
      <c r="G45" s="49"/>
      <c r="H45" s="41"/>
      <c r="I45" s="1252" t="s">
        <v>30</v>
      </c>
      <c r="J45" s="1252" t="s">
        <v>29</v>
      </c>
      <c r="K45" s="1252" t="s">
        <v>28</v>
      </c>
      <c r="L45" s="1252" t="s">
        <v>154</v>
      </c>
      <c r="M45" s="1252"/>
      <c r="N45" s="42"/>
      <c r="O45" s="1244">
        <f>IF(I45="","",IF(I45="0",1000,IF(I45="-0",-1000,I45*1)))</f>
        <v>-8</v>
      </c>
      <c r="P45" s="1244">
        <f>IF(J45="","",IF(J45="0",1000,IF(J45="-0",-1000,J45*1)))</f>
        <v>9</v>
      </c>
      <c r="Q45" s="1244">
        <f>IF(K45="","",IF(K45="0",1000,IF(K45="-0",-1000,K45*1)))</f>
        <v>-9</v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>
        <f>IF(O45="","",IF(O45&gt;0,1,0))</f>
        <v>0</v>
      </c>
      <c r="U45" s="1284">
        <f>IF(P45="","",IF(P45&gt;0,1,0))</f>
        <v>1</v>
      </c>
      <c r="V45" s="1284">
        <f>IF(Q45="","",IF(Q45&gt;0,1,0))</f>
        <v>0</v>
      </c>
      <c r="W45" s="1284" t="str">
        <f>IF(R45="","",IF(R45&gt;0,1,0))</f>
        <v/>
      </c>
      <c r="X45" s="1284" t="str">
        <f>IF(S45="","",IF(S45&gt;0,1,0))</f>
        <v/>
      </c>
      <c r="Y45" s="1278">
        <f>IF(O45="","",IF(O45&lt;0,1,0))</f>
        <v>1</v>
      </c>
      <c r="Z45" s="1278">
        <f>IF(P45="","",IF(P45&lt;0,1,0))</f>
        <v>0</v>
      </c>
      <c r="AA45" s="1278">
        <f>IF(Q45="","",IF(Q45&lt;0,1,0))</f>
        <v>1</v>
      </c>
      <c r="AB45" s="1278" t="str">
        <f>IF(R45="","",IF(R45&lt;0,1,0))</f>
        <v/>
      </c>
      <c r="AC45" s="1278" t="str">
        <f>IF(S45="","",IF(S45&lt;0,1,0))</f>
        <v/>
      </c>
      <c r="AD45" s="1280">
        <f>IF(CC45="","",IF(CC45&gt;CE45,1,-1))</f>
        <v>-1</v>
      </c>
      <c r="AE45" s="1280">
        <f>IF(CC45="","",IF(CC45&lt;CE45,1,-1))</f>
        <v>1</v>
      </c>
      <c r="AF45" s="1282">
        <f>IF(CC45&gt;CE45,1,0)</f>
        <v>0</v>
      </c>
      <c r="AG45" s="1272">
        <f>IF(CE45&gt;CC45,1,0)</f>
        <v>1</v>
      </c>
      <c r="AH45" s="1274">
        <f>IF(O45="","",AX45*1)</f>
        <v>8</v>
      </c>
      <c r="AI45" s="1276">
        <f>IF(P45="","",BE45*1)</f>
        <v>11</v>
      </c>
      <c r="AJ45" s="1276">
        <f>IF(Q45="","",BL45*1)</f>
        <v>9</v>
      </c>
      <c r="AK45" s="1276" t="str">
        <f>IF(R45="","",BS45*1)</f>
        <v/>
      </c>
      <c r="AL45" s="1276" t="str">
        <f>IF(S45="","",BZ45*1)</f>
        <v/>
      </c>
      <c r="AM45" s="1298">
        <f>IF(O45="","",AZ45*1)</f>
        <v>11</v>
      </c>
      <c r="AN45" s="1298">
        <f>IF(P45="","",BG45*1)</f>
        <v>9</v>
      </c>
      <c r="AO45" s="1298">
        <f>IF(Q45="","",BN45*1)</f>
        <v>11</v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8</v>
      </c>
      <c r="AU45" s="1286" t="str">
        <f>IF(O45=1000,0,IF(O45=-1000,11,IF(O45&lt;-9,-(O45-2),IF(O45&gt;0,(O45),"0"))))</f>
        <v>0</v>
      </c>
      <c r="AV45" s="1286">
        <f>IF(O45=1000,11,IF(O45=-1000,0,IF(O45&gt;9,(O45+2),IF(O45&lt;0,(-O45),"0"))))</f>
        <v>8</v>
      </c>
      <c r="AW45" s="1286">
        <f>IF(O45=1000,0,IF(O45=-1000,11,IF(O45&lt;0,11,IF(O45&gt;0,(O45),"0"))))</f>
        <v>11</v>
      </c>
      <c r="AX45" s="1296">
        <f>IF(O45="","",IF(O45&gt;9,AV45,AT45))</f>
        <v>8</v>
      </c>
      <c r="AY45" s="1288" t="str">
        <f>IF(O45="","","-")</f>
        <v>-</v>
      </c>
      <c r="AZ45" s="1290">
        <f>IF(O45="","",IF(O45&lt;-9,AU45,AW45))</f>
        <v>11</v>
      </c>
      <c r="BA45" s="1286" t="str">
        <f>IF(P45=1000,11,IF(P45=-1000,0,IF(P45&gt;9,(P45+2),IF(P45&lt;0,(-P45),"0"))))</f>
        <v>0</v>
      </c>
      <c r="BB45" s="1286">
        <f>IF(P45=1000,0,IF(P45=-1000,11,IF(P45&lt;-9,-(P45-2),IF(P45&gt;0,(P45),"0"))))</f>
        <v>9</v>
      </c>
      <c r="BC45" s="1286">
        <f>IF(P45=1000,11,IF(P45=-1000,0,IF(P45&gt;0,11,IF(P45&lt;0,(-P45),"0"))))</f>
        <v>11</v>
      </c>
      <c r="BD45" s="1286">
        <f>IF(P45=1000,0,IF(P45=-1000,11,IF(P45&lt;0,11,IF(P45&gt;0,(P45),"0"))))</f>
        <v>9</v>
      </c>
      <c r="BE45" s="1296">
        <f>IF(P45="","",IF(P45&gt;9,BA45,BC45))</f>
        <v>11</v>
      </c>
      <c r="BF45" s="1288" t="str">
        <f>IF(P45="","","-")</f>
        <v>-</v>
      </c>
      <c r="BG45" s="1290">
        <f>IF(P45="","",IF(P45&lt;-9,BB45,BD45))</f>
        <v>9</v>
      </c>
      <c r="BH45" s="1286">
        <f>IF(Q45=1000,11,IF(Q45=-1000,0,IF(Q45&gt;9,(Q45+2),IF(Q45&lt;0,(-Q45),"0"))))</f>
        <v>9</v>
      </c>
      <c r="BI45" s="1286" t="str">
        <f>IF(Q45=1000,0,IF(Q45=-1000,11,IF(Q45&lt;-9,-(Q45-2),IF(Q45&gt;0,(Q45),"0"))))</f>
        <v>0</v>
      </c>
      <c r="BJ45" s="1286">
        <f>IF(Q45=1000,11,IF(Q45=-1000,0,IF(Q45&gt;0,11,IF(Q45&lt;0,(-Q45),"0"))))</f>
        <v>9</v>
      </c>
      <c r="BK45" s="1286">
        <f>IF(Q45=1000,0,IF(Q45=-1000,11,IF(Q45&lt;0,11,IF(Q45&gt;0,(Q45),"0"))))</f>
        <v>11</v>
      </c>
      <c r="BL45" s="1296">
        <f>IF(Q45="","",IF(Q45&gt;9,BH45,BJ45))</f>
        <v>9</v>
      </c>
      <c r="BM45" s="1288" t="str">
        <f>IF(Q45="","","-")</f>
        <v>-</v>
      </c>
      <c r="BN45" s="1290">
        <f>IF(Q45="","",IF(Q45&lt;-9,BI45,BK45))</f>
        <v>11</v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296">
        <v>6</v>
      </c>
      <c r="BT45" s="1288" t="s">
        <v>569</v>
      </c>
      <c r="BU45" s="1290">
        <v>11</v>
      </c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 t="str">
        <f>IF(S45="","",IF(S45&gt;9,BV45,BX45))</f>
        <v/>
      </c>
      <c r="CA45" s="1288" t="str">
        <f>IF(S45="","","-")</f>
        <v/>
      </c>
      <c r="CB45" s="1290" t="str">
        <f>IF(S45="","",IF(S45&lt;-9,BW45,BY45))</f>
        <v/>
      </c>
      <c r="CC45" s="1302">
        <f>IF(O45="","",SUM(T45:X46))</f>
        <v>1</v>
      </c>
      <c r="CD45" s="1304" t="str">
        <f>IF(CC45="","","-")</f>
        <v>-</v>
      </c>
      <c r="CE45" s="1306">
        <v>3</v>
      </c>
      <c r="CP45" s="32"/>
      <c r="CQ45" s="32"/>
    </row>
    <row r="46" spans="1:95" s="31" customFormat="1" ht="15" customHeight="1" x14ac:dyDescent="0.2">
      <c r="A46" s="43">
        <v>20</v>
      </c>
      <c r="B46" s="44">
        <v>67</v>
      </c>
      <c r="C46" s="1251"/>
      <c r="D46" s="46" t="str">
        <f>IF(A46="","",VLOOKUP(A46,СписокКМ!D:I,2,FALSE))</f>
        <v>ФИЛИППОВ Сергей</v>
      </c>
      <c r="E46" s="47"/>
      <c r="F46" s="48" t="str">
        <f>IF(B46="","",VLOOKUP(B46,СписокКМ!D:I,2,FALSE))</f>
        <v>ИСМАИЛОВ Данат</v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297"/>
      <c r="BT46" s="1289"/>
      <c r="BU46" s="1291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>
        <f>IF(A43="","",A43)</f>
        <v>102</v>
      </c>
      <c r="B47" s="99">
        <f>IF(B43="","",B44)</f>
        <v>67</v>
      </c>
      <c r="C47" s="75">
        <v>4</v>
      </c>
      <c r="D47" s="100" t="str">
        <f>IF(A47="","",VLOOKUP(A47,СписокКМ!D:I,2,FALSE))</f>
        <v>САУНИН Алексей</v>
      </c>
      <c r="E47" s="101"/>
      <c r="F47" s="77" t="str">
        <f>IF(B47="","",VLOOKUP(B47,СписокКМ!D:I,2,FALSE))</f>
        <v>ИСМАИЛОВ Данат</v>
      </c>
      <c r="G47" s="102"/>
      <c r="H47" s="41"/>
      <c r="I47" s="616" t="s">
        <v>154</v>
      </c>
      <c r="J47" s="616" t="s">
        <v>154</v>
      </c>
      <c r="K47" s="616" t="s">
        <v>149</v>
      </c>
      <c r="L47" s="616"/>
      <c r="M47" s="616"/>
      <c r="N47" s="42"/>
      <c r="O47" s="79">
        <f>IF(I47="","",IF(I47="0",1000,IF(I47="-0",-1000,I47*1)))</f>
        <v>6</v>
      </c>
      <c r="P47" s="79">
        <f t="shared" ref="P47:S48" si="27">IF(J47="","",IF(J47="0",1000,IF(J47="-0",-1000,J47*1)))</f>
        <v>6</v>
      </c>
      <c r="Q47" s="79">
        <f t="shared" si="27"/>
        <v>3</v>
      </c>
      <c r="R47" s="79" t="str">
        <f t="shared" si="27"/>
        <v/>
      </c>
      <c r="S47" s="80" t="str">
        <f t="shared" si="27"/>
        <v/>
      </c>
      <c r="T47" s="614">
        <f t="shared" ref="T47:X48" si="28">IF(O47="","",IF(O47&gt;0,1,0))</f>
        <v>1</v>
      </c>
      <c r="U47" s="613">
        <f t="shared" si="28"/>
        <v>1</v>
      </c>
      <c r="V47" s="613">
        <f t="shared" si="28"/>
        <v>1</v>
      </c>
      <c r="W47" s="613" t="str">
        <f t="shared" si="28"/>
        <v/>
      </c>
      <c r="X47" s="613" t="str">
        <f t="shared" si="28"/>
        <v/>
      </c>
      <c r="Y47" s="610">
        <f t="shared" ref="Y47:AC48" si="29">IF(O47="","",IF(O47&lt;0,1,0))</f>
        <v>0</v>
      </c>
      <c r="Z47" s="610">
        <f t="shared" si="29"/>
        <v>0</v>
      </c>
      <c r="AA47" s="610">
        <f t="shared" si="29"/>
        <v>0</v>
      </c>
      <c r="AB47" s="610" t="str">
        <f t="shared" si="29"/>
        <v/>
      </c>
      <c r="AC47" s="610" t="str">
        <f t="shared" si="29"/>
        <v/>
      </c>
      <c r="AD47" s="611">
        <f>IF(CC47="","",IF(CC47&gt;CE47,1,-1))</f>
        <v>1</v>
      </c>
      <c r="AE47" s="611">
        <f>IF(CC47="","",IF(CC47&lt;CE47,1,-1))</f>
        <v>-1</v>
      </c>
      <c r="AF47" s="612">
        <f>IF(CC47&gt;CE47,1,0)</f>
        <v>1</v>
      </c>
      <c r="AG47" s="608">
        <f>IF(CE47&gt;CC47,1,0)</f>
        <v>0</v>
      </c>
      <c r="AH47" s="81">
        <f>IF(O47="","",AX47*1)</f>
        <v>11</v>
      </c>
      <c r="AI47" s="609">
        <f>IF(P47="","",BE47*1)</f>
        <v>11</v>
      </c>
      <c r="AJ47" s="609">
        <f>IF(Q47="","",BL47*1)</f>
        <v>11</v>
      </c>
      <c r="AK47" s="609" t="str">
        <f>IF(R47="","",BS47*1)</f>
        <v/>
      </c>
      <c r="AL47" s="609" t="str">
        <f>IF(S47="","",BZ47*1)</f>
        <v/>
      </c>
      <c r="AM47" s="606">
        <f>IF(O47="","",AZ47*1)</f>
        <v>6</v>
      </c>
      <c r="AN47" s="606">
        <f>IF(P47="","",BG47*1)</f>
        <v>6</v>
      </c>
      <c r="AO47" s="606">
        <f>IF(Q47="","",BN47*1)</f>
        <v>3</v>
      </c>
      <c r="AP47" s="606" t="str">
        <f>IF(R47="","",BU47*1)</f>
        <v/>
      </c>
      <c r="AQ47" s="606" t="str">
        <f>IF(S47="","",CB47*1)</f>
        <v/>
      </c>
      <c r="AR47" s="607">
        <f>SUM(AH47:AL47)</f>
        <v>33</v>
      </c>
      <c r="AS47" s="605">
        <f>SUM(AM47:AQ47)</f>
        <v>15</v>
      </c>
      <c r="AT47" s="111">
        <f>IF(O47=1000,11,IF(O47=-1000,0,IF(O47&gt;0,11,IF(O47&lt;0,(-O47),"0"))))</f>
        <v>11</v>
      </c>
      <c r="AU47" s="600">
        <f>IF(O47=1000,0,IF(O47=-1000,11,IF(O47&lt;-9,-(O47-2),IF(O47&gt;0,(O47),"0"))))</f>
        <v>6</v>
      </c>
      <c r="AV47" s="111" t="str">
        <f>IF(O47=1000,11,IF(O47=-1000,0,IF(O47&gt;9,(O47+2),IF(O47&lt;0,(-O47),"0"))))</f>
        <v>0</v>
      </c>
      <c r="AW47" s="600">
        <f>IF(O47=1000,0,IF(O47=-1000,11,IF(O47&lt;0,11,IF(O47&gt;0,(O47),"0"))))</f>
        <v>6</v>
      </c>
      <c r="AX47" s="601">
        <f>IF(O47="","",IF(O47&gt;9,AV47,AT47))</f>
        <v>11</v>
      </c>
      <c r="AY47" s="602" t="str">
        <f>IF(O47="","","-")</f>
        <v>-</v>
      </c>
      <c r="AZ47" s="603">
        <f>IF(O47="","",IF(O47&lt;-9,AU47,AW47))</f>
        <v>6</v>
      </c>
      <c r="BA47" s="111" t="str">
        <f>IF(P47=1000,11,IF(P47=-1000,0,IF(P47&gt;9,(P47+2),IF(P47&lt;0,(-P47),"0"))))</f>
        <v>0</v>
      </c>
      <c r="BB47" s="600">
        <f>IF(P47=1000,0,IF(P47=-1000,11,IF(P47&lt;-9,-(P47-2),IF(P47&gt;0,(P47),"0"))))</f>
        <v>6</v>
      </c>
      <c r="BC47" s="600">
        <f>IF(P47=1000,11,IF(P47=-1000,0,IF(P47&gt;0,11,IF(P47&lt;0,(-P47),"0"))))</f>
        <v>11</v>
      </c>
      <c r="BD47" s="600">
        <f>IF(P47=1000,0,IF(P47=-1000,11,IF(P47&lt;0,11,IF(P47&gt;0,(P47),"0"))))</f>
        <v>6</v>
      </c>
      <c r="BE47" s="601">
        <f>IF(P47="","",IF(P47&gt;9,BA47,BC47))</f>
        <v>11</v>
      </c>
      <c r="BF47" s="602" t="str">
        <f>IF(P47="","","-")</f>
        <v>-</v>
      </c>
      <c r="BG47" s="603">
        <f>IF(P47="","",IF(P47&lt;-9,BB47,BD47))</f>
        <v>6</v>
      </c>
      <c r="BH47" s="111" t="str">
        <f>IF(Q47=1000,11,IF(Q47=-1000,0,IF(Q47&gt;9,(Q47+2),IF(Q47&lt;0,(-Q47),"0"))))</f>
        <v>0</v>
      </c>
      <c r="BI47" s="600">
        <f>IF(Q47=1000,0,IF(Q47=-1000,11,IF(Q47&lt;-9,-(Q47-2),IF(Q47&gt;0,(Q47),"0"))))</f>
        <v>3</v>
      </c>
      <c r="BJ47" s="600">
        <f>IF(Q47=1000,11,IF(Q47=-1000,0,IF(Q47&gt;0,11,IF(Q47&lt;0,(-Q47),"0"))))</f>
        <v>11</v>
      </c>
      <c r="BK47" s="600">
        <f>IF(Q47=1000,0,IF(Q47=-1000,11,IF(Q47&lt;0,11,IF(Q47&gt;0,(Q47),"0"))))</f>
        <v>3</v>
      </c>
      <c r="BL47" s="601">
        <f>IF(Q47="","",IF(Q47&gt;9,BH47,BJ47))</f>
        <v>11</v>
      </c>
      <c r="BM47" s="602" t="str">
        <f>IF(Q47="","","-")</f>
        <v>-</v>
      </c>
      <c r="BN47" s="603">
        <f>IF(Q47="","",IF(Q47&lt;-9,BI47,BK47))</f>
        <v>3</v>
      </c>
      <c r="BO47" s="600" t="e">
        <f>IF(R47=1000,11,IF(R47=-1000,0,IF(R47&gt;9,(R47+2),IF(R47&lt;0,(-R47),"0"))))</f>
        <v>#VALUE!</v>
      </c>
      <c r="BP47" s="600" t="str">
        <f>IF(R47=1000,0,IF(R47=-1000,11,IF(R47&lt;-9,-(R47-2),IF(R47&gt;0,(R47),"0"))))</f>
        <v/>
      </c>
      <c r="BQ47" s="600">
        <f>IF(R47=1000,11,IF(R47=-1000,0,IF(R47&gt;0,11,IF(R47&lt;0,(-R47),"0"))))</f>
        <v>11</v>
      </c>
      <c r="BR47" s="600" t="str">
        <f>IF(R47=1000,0,IF(R47=-1000,11,IF(R47&lt;0,11,IF(R47&gt;0,(R47),"0"))))</f>
        <v/>
      </c>
      <c r="BS47" s="601" t="str">
        <f>IF(R47="","",IF(R47&gt;9,BO47,BQ47))</f>
        <v/>
      </c>
      <c r="BT47" s="602" t="str">
        <f>IF(R47="","","-")</f>
        <v/>
      </c>
      <c r="BU47" s="603" t="str">
        <f>IF(R47="","",IF(R47&lt;-9,BP47,BR47))</f>
        <v/>
      </c>
      <c r="BV47" s="600" t="e">
        <f>IF(S47=1000,11,IF(S47=-1000,0,IF(S47&gt;9,(S47+2),IF(S47&lt;0,(-S47),"0"))))</f>
        <v>#VALUE!</v>
      </c>
      <c r="BW47" s="600" t="str">
        <f>IF(S47=1000,0,IF(S47=-1000,11,IF(S47&lt;-9,-(S47-2),IF(S47&gt;0,(S47),"0"))))</f>
        <v/>
      </c>
      <c r="BX47" s="600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601" t="str">
        <f>IF(S47="","",IF(S47&gt;9,BV47,BX47))</f>
        <v/>
      </c>
      <c r="CA47" s="602" t="str">
        <f>IF(S47="","","-")</f>
        <v/>
      </c>
      <c r="CB47" s="603" t="str">
        <f>IF(S47="","",IF(S47&lt;-9,BW47,BY47))</f>
        <v/>
      </c>
      <c r="CC47" s="598">
        <f>IF(O47="","",SUM(T47:X47))</f>
        <v>3</v>
      </c>
      <c r="CD47" s="604" t="str">
        <f>IF(CC47="","","-")</f>
        <v>-</v>
      </c>
      <c r="CE47" s="599">
        <f>IF(O47="","",SUM(Y47:AC47))</f>
        <v>0</v>
      </c>
      <c r="CP47" s="32"/>
      <c r="CQ47" s="32"/>
    </row>
    <row r="48" spans="1:95" s="31" customFormat="1" ht="15" customHeight="1" thickBot="1" x14ac:dyDescent="0.25">
      <c r="A48" s="99">
        <f>IF(A43="","",A44)</f>
        <v>101</v>
      </c>
      <c r="B48" s="99">
        <f>IF(B43="","",B43)</f>
        <v>21</v>
      </c>
      <c r="C48" s="114">
        <v>5</v>
      </c>
      <c r="D48" s="115" t="str">
        <f>IF(A48="","",VLOOKUP(A48,СписокКМ!D:I,2,FALSE))</f>
        <v>ЯКОВЛЕВ Артем</v>
      </c>
      <c r="E48" s="116"/>
      <c r="F48" s="117" t="str">
        <f>IF(B48="","",VLOOKUP(B48,СписокКМ!D:I,2,FALSE))</f>
        <v>ВАСИЛЬЕВ Владислав</v>
      </c>
      <c r="G48" s="118"/>
      <c r="H48" s="119"/>
      <c r="I48" s="120"/>
      <c r="J48" s="120"/>
      <c r="K48" s="120"/>
      <c r="L48" s="121"/>
      <c r="M48" s="121"/>
      <c r="N48" s="122"/>
      <c r="O48" s="123" t="str">
        <f>IF(I48="","",IF(I48="0",1000,IF(I48="-0",-1000,I48*1)))</f>
        <v/>
      </c>
      <c r="P48" s="123" t="str">
        <f t="shared" si="27"/>
        <v/>
      </c>
      <c r="Q48" s="123" t="str">
        <f t="shared" si="27"/>
        <v/>
      </c>
      <c r="R48" s="123" t="str">
        <f t="shared" si="27"/>
        <v/>
      </c>
      <c r="S48" s="124" t="str">
        <f t="shared" si="27"/>
        <v/>
      </c>
      <c r="T48" s="125" t="str">
        <f t="shared" si="28"/>
        <v/>
      </c>
      <c r="U48" s="126" t="str">
        <f t="shared" si="28"/>
        <v/>
      </c>
      <c r="V48" s="126" t="str">
        <f t="shared" si="28"/>
        <v/>
      </c>
      <c r="W48" s="126" t="str">
        <f t="shared" si="28"/>
        <v/>
      </c>
      <c r="X48" s="126" t="str">
        <f t="shared" si="28"/>
        <v/>
      </c>
      <c r="Y48" s="127" t="str">
        <f t="shared" si="29"/>
        <v/>
      </c>
      <c r="Z48" s="127" t="str">
        <f t="shared" si="29"/>
        <v/>
      </c>
      <c r="AA48" s="127" t="str">
        <f t="shared" si="29"/>
        <v/>
      </c>
      <c r="AB48" s="127" t="str">
        <f t="shared" si="29"/>
        <v/>
      </c>
      <c r="AC48" s="127" t="str">
        <f t="shared" si="29"/>
        <v/>
      </c>
      <c r="AD48" s="128" t="str">
        <f>IF(CC48="","",IF(CC48&gt;CE48,1,-1))</f>
        <v/>
      </c>
      <c r="AE48" s="128" t="str">
        <f>IF(CC48="","",IF(CC48&lt;CE48,1,-1))</f>
        <v/>
      </c>
      <c r="AF48" s="129">
        <f>IF(CC48&gt;CE48,1,0)</f>
        <v>0</v>
      </c>
      <c r="AG48" s="130">
        <f>IF(CE48&gt;CC48,1,0)</f>
        <v>0</v>
      </c>
      <c r="AH48" s="131" t="str">
        <f>IF(O48="","",AX48*1)</f>
        <v/>
      </c>
      <c r="AI48" s="132" t="str">
        <f>IF(P48="","",BE48*1)</f>
        <v/>
      </c>
      <c r="AJ48" s="132" t="str">
        <f>IF(Q48="","",BL48*1)</f>
        <v/>
      </c>
      <c r="AK48" s="132" t="str">
        <f>IF(R48="","",BS48*1)</f>
        <v/>
      </c>
      <c r="AL48" s="132" t="str">
        <f>IF(S48="","",BZ48*1)</f>
        <v/>
      </c>
      <c r="AM48" s="133" t="str">
        <f>IF(O48="","",AZ48*1)</f>
        <v/>
      </c>
      <c r="AN48" s="133" t="str">
        <f>IF(P48="","",BG48*1)</f>
        <v/>
      </c>
      <c r="AO48" s="133" t="str">
        <f>IF(Q48="","",BN48*1)</f>
        <v/>
      </c>
      <c r="AP48" s="133" t="str">
        <f>IF(R48="","",BU48*1)</f>
        <v/>
      </c>
      <c r="AQ48" s="133" t="str">
        <f>IF(S48="","",CB48*1)</f>
        <v/>
      </c>
      <c r="AR48" s="134">
        <f>SUM(AH48:AL48)</f>
        <v>0</v>
      </c>
      <c r="AS48" s="135">
        <f>SUM(AM48:AQ48)</f>
        <v>0</v>
      </c>
      <c r="AT48" s="136">
        <f>IF(O48=1000,11,IF(O48=-1000,0,IF(O48&gt;0,11,IF(O48&lt;0,(-O48),"0"))))</f>
        <v>11</v>
      </c>
      <c r="AU48" s="137" t="str">
        <f>IF(O48=1000,0,IF(O48=-1000,11,IF(O48&lt;-9,-(O48-2),IF(O48&gt;0,(O48),"0"))))</f>
        <v/>
      </c>
      <c r="AV48" s="136" t="e">
        <f>IF(O48=1000,11,IF(O48=-1000,0,IF(O48&gt;9,(O48+2),IF(O48&lt;0,(-O48),"0"))))</f>
        <v>#VALUE!</v>
      </c>
      <c r="AW48" s="137" t="str">
        <f>IF(O48=1000,0,IF(O48=-1000,11,IF(O48&lt;0,11,IF(O48&gt;0,(O48),"0"))))</f>
        <v/>
      </c>
      <c r="AX48" s="138" t="str">
        <f>IF(O48="","",IF(O48&gt;9,AV48,AT48))</f>
        <v/>
      </c>
      <c r="AY48" s="139" t="str">
        <f>IF(O48="","","-")</f>
        <v/>
      </c>
      <c r="AZ48" s="140" t="str">
        <f>IF(O48="","",IF(O48&lt;-9,AU48,AW48))</f>
        <v/>
      </c>
      <c r="BA48" s="136" t="e">
        <f>IF(P48=1000,11,IF(P48=-1000,0,IF(P48&gt;9,(P48+2),IF(P48&lt;0,(-P48),"0"))))</f>
        <v>#VALUE!</v>
      </c>
      <c r="BB48" s="137" t="str">
        <f>IF(P48=1000,0,IF(P48=-1000,11,IF(P48&lt;-9,-(P48-2),IF(P48&gt;0,(P48),"0"))))</f>
        <v/>
      </c>
      <c r="BC48" s="137">
        <f>IF(P48=1000,11,IF(P48=-1000,0,IF(P48&gt;0,11,IF(P48&lt;0,(-P48),"0"))))</f>
        <v>11</v>
      </c>
      <c r="BD48" s="137" t="str">
        <f>IF(P48=1000,0,IF(P48=-1000,11,IF(P48&lt;0,11,IF(P48&gt;0,(P48),"0"))))</f>
        <v/>
      </c>
      <c r="BE48" s="138" t="str">
        <f>IF(P48="","",IF(P48&gt;9,BA48,BC48))</f>
        <v/>
      </c>
      <c r="BF48" s="139" t="str">
        <f>IF(P48="","","-")</f>
        <v/>
      </c>
      <c r="BG48" s="140" t="str">
        <f>IF(P48="","",IF(P48&lt;-9,BB48,BD48))</f>
        <v/>
      </c>
      <c r="BH48" s="136" t="e">
        <f>IF(Q48=1000,11,IF(Q48=-1000,0,IF(Q48&gt;9,(Q48+2),IF(Q48&lt;0,(-Q48),"0"))))</f>
        <v>#VALUE!</v>
      </c>
      <c r="BI48" s="137" t="str">
        <f>IF(Q48=1000,0,IF(Q48=-1000,11,IF(Q48&lt;-9,-(Q48-2),IF(Q48&gt;0,(Q48),"0"))))</f>
        <v/>
      </c>
      <c r="BJ48" s="137">
        <f>IF(Q48=1000,11,IF(Q48=-1000,0,IF(Q48&gt;0,11,IF(Q48&lt;0,(-Q48),"0"))))</f>
        <v>11</v>
      </c>
      <c r="BK48" s="137" t="str">
        <f>IF(Q48=1000,0,IF(Q48=-1000,11,IF(Q48&lt;0,11,IF(Q48&gt;0,(Q48),"0"))))</f>
        <v/>
      </c>
      <c r="BL48" s="138" t="str">
        <f>IF(Q48="","",IF(Q48&gt;9,BH48,BJ48))</f>
        <v/>
      </c>
      <c r="BM48" s="139" t="str">
        <f>IF(Q48="","","-")</f>
        <v/>
      </c>
      <c r="BN48" s="140" t="str">
        <f>IF(Q48="","",IF(Q48&lt;-9,BI48,BK48))</f>
        <v/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 t="str">
        <f>IF(O48="","",SUM(T48:X48))</f>
        <v/>
      </c>
      <c r="CD48" s="143" t="str">
        <f>IF(CC48="","","-")</f>
        <v/>
      </c>
      <c r="CE48" s="144" t="str">
        <f>IF(O48="","",SUM(Y48:AC48))</f>
        <v/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>
        <v>17</v>
      </c>
      <c r="B50" s="35">
        <v>14</v>
      </c>
      <c r="C50" s="1225">
        <f>1+C41</f>
        <v>6</v>
      </c>
      <c r="D50" s="1227" t="str">
        <f>IF(A50="","",VLOOKUP(A50,СписокКМ!$A$188:$C$236,3,FALSE))</f>
        <v>Москва</v>
      </c>
      <c r="E50" s="1228" t="e">
        <f>IF(B50="","",VLOOKUP(B50,СписокКМ!E:J,2,FALSE))</f>
        <v>#N/A</v>
      </c>
      <c r="F50" s="1231" t="str">
        <f>IF(B50="","",VLOOKUP(B50,СписокКМ!$A$188:$C$234,3,FALSE))</f>
        <v>Свердловская область</v>
      </c>
      <c r="G50" s="1232" t="e">
        <f>IF(D50="","",VLOOKUP(D50,СписокКМ!G:L,2,FALSE))</f>
        <v>#N/A</v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str">
        <f>IF(A50="","",VLOOKUP(A50,'[60]Протокол команд'!A:K,8,FALSE))</f>
        <v>-</v>
      </c>
      <c r="U50" s="39" t="e">
        <f>T50*5-4</f>
        <v>#VALUE!</v>
      </c>
      <c r="V50" s="39" t="e">
        <f>T50*5</f>
        <v>#VALUE!</v>
      </c>
      <c r="W50" s="39" t="e">
        <f>CONCATENATE(U50,"-",V50)</f>
        <v>#VALUE!</v>
      </c>
      <c r="X50" s="39" t="str">
        <f>IF(A50="","",VLOOKUP(A50,'[60]Протокол команд'!A:K,10,FALSE))</f>
        <v>х</v>
      </c>
      <c r="Y50" s="39" t="e">
        <f>X50*5-4</f>
        <v>#VALUE!</v>
      </c>
      <c r="Z50" s="39" t="e">
        <f>X50*5</f>
        <v>#VALUE!</v>
      </c>
      <c r="AA50" s="39" t="e">
        <f>CONCATENATE(Y50,"-",Z50)</f>
        <v>#VALUE!</v>
      </c>
      <c r="AB50" s="1241">
        <f>IF(O52="","",SUM(AF52:AF57))</f>
        <v>3</v>
      </c>
      <c r="AC50" s="1242"/>
      <c r="AD50" s="1243"/>
      <c r="AE50" s="1242">
        <f>IF(O52="","",SUM(AG52:AG57))</f>
        <v>1</v>
      </c>
      <c r="AF50" s="1242"/>
      <c r="AG50" s="1264"/>
      <c r="AH50" s="1241">
        <f>SUM(CC52:CC57)</f>
        <v>11</v>
      </c>
      <c r="AI50" s="1242"/>
      <c r="AJ50" s="1243"/>
      <c r="AK50" s="1242">
        <f>SUM(CE52:CE57)</f>
        <v>7</v>
      </c>
      <c r="AL50" s="1242"/>
      <c r="AM50" s="1264"/>
      <c r="AN50" s="1265">
        <f>SUM(AR52:AR57)</f>
        <v>140</v>
      </c>
      <c r="AO50" s="1266"/>
      <c r="AP50" s="1267"/>
      <c r="AQ50" s="1266">
        <f>SUM(AS52:AS57)</f>
        <v>107</v>
      </c>
      <c r="AR50" s="1266"/>
      <c r="AS50" s="1268"/>
      <c r="AT50" s="1269" t="s">
        <v>126</v>
      </c>
      <c r="AU50" s="1270"/>
      <c r="AV50" s="1270"/>
      <c r="AW50" s="1270"/>
      <c r="AX50" s="1270"/>
      <c r="AY50" s="1270"/>
      <c r="AZ50" s="1270"/>
      <c r="BA50" s="1270"/>
      <c r="BB50" s="1270"/>
      <c r="BC50" s="1270"/>
      <c r="BD50" s="1270"/>
      <c r="BE50" s="1270"/>
      <c r="BF50" s="1270"/>
      <c r="BG50" s="1270"/>
      <c r="BH50" s="1270"/>
      <c r="BI50" s="1270"/>
      <c r="BJ50" s="1270"/>
      <c r="BK50" s="1270"/>
      <c r="BL50" s="1270"/>
      <c r="BM50" s="1270"/>
      <c r="BN50" s="1270"/>
      <c r="BO50" s="1270"/>
      <c r="BP50" s="1270"/>
      <c r="BQ50" s="1270"/>
      <c r="BR50" s="1270"/>
      <c r="BS50" s="1270"/>
      <c r="BT50" s="1270"/>
      <c r="BU50" s="1270"/>
      <c r="BV50" s="1270"/>
      <c r="BW50" s="1270"/>
      <c r="BX50" s="1270"/>
      <c r="BY50" s="1270"/>
      <c r="BZ50" s="1270"/>
      <c r="CA50" s="1270"/>
      <c r="CB50" s="1271"/>
      <c r="CC50" s="1254">
        <f>IF(O52="","",SUM(AF52:AF57))</f>
        <v>3</v>
      </c>
      <c r="CD50" s="1256" t="str">
        <f>IF(CC50="","","-")</f>
        <v>-</v>
      </c>
      <c r="CE50" s="1258">
        <f>IF(O52="","",SUM(AG52:AG57))</f>
        <v>1</v>
      </c>
      <c r="CP50" s="32"/>
      <c r="CQ50" s="32"/>
    </row>
    <row r="51" spans="1:95" s="31" customFormat="1" ht="13.5" customHeight="1" x14ac:dyDescent="0.2">
      <c r="A51" s="40"/>
      <c r="B51" s="40"/>
      <c r="C51" s="1226"/>
      <c r="D51" s="1229" t="str">
        <f>IF(A51="","",VLOOKUP(A51,СписокКМ!D:I,2,FALSE))</f>
        <v/>
      </c>
      <c r="E51" s="1230" t="str">
        <f>IF(B51="","",VLOOKUP(B51,СписокКМ!E:J,2,FALSE))</f>
        <v/>
      </c>
      <c r="F51" s="1233" t="str">
        <f>IF(C51="","",VLOOKUP(C51,СписокКМ!F:K,2,FALSE))</f>
        <v/>
      </c>
      <c r="G51" s="1234" t="str">
        <f>IF(D51="","",VLOOKUP(D51,СписокКМ!G:L,2,FALSE))</f>
        <v/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>
        <v>103</v>
      </c>
      <c r="B52" s="44">
        <v>51</v>
      </c>
      <c r="C52" s="615">
        <v>1</v>
      </c>
      <c r="D52" s="46" t="str">
        <f>IF(A52="","",VLOOKUP(A52,СписокКМ!D:I,2,FALSE))</f>
        <v>КУБАРЬ Олег</v>
      </c>
      <c r="E52" s="47"/>
      <c r="F52" s="48" t="str">
        <f>IF(B52="","",VLOOKUP(B52,СписокКМ!D:I,2,FALSE))</f>
        <v>АНИКАНОВ Владимир</v>
      </c>
      <c r="G52" s="49"/>
      <c r="H52" s="50"/>
      <c r="I52" s="51" t="s">
        <v>149</v>
      </c>
      <c r="J52" s="51" t="s">
        <v>572</v>
      </c>
      <c r="K52" s="51" t="s">
        <v>155</v>
      </c>
      <c r="L52" s="51" t="s">
        <v>150</v>
      </c>
      <c r="M52" s="51"/>
      <c r="N52" s="52"/>
      <c r="O52" s="53">
        <f>IF(I52="","",IF(I52="0",1000,IF(I52="-0",-1000,I52*1)))</f>
        <v>3</v>
      </c>
      <c r="P52" s="53">
        <f t="shared" ref="P52:S53" si="30">IF(J52="","",IF(J52="0",1000,IF(J52="-0",-1000,J52*1)))</f>
        <v>-10</v>
      </c>
      <c r="Q52" s="53">
        <f t="shared" si="30"/>
        <v>7</v>
      </c>
      <c r="R52" s="53">
        <f t="shared" si="30"/>
        <v>4</v>
      </c>
      <c r="S52" s="54" t="str">
        <f t="shared" si="30"/>
        <v/>
      </c>
      <c r="T52" s="55">
        <f t="shared" ref="T52:X53" si="31">IF(O52="","",IF(O52&gt;0,1,0))</f>
        <v>1</v>
      </c>
      <c r="U52" s="56">
        <f t="shared" si="31"/>
        <v>0</v>
      </c>
      <c r="V52" s="56">
        <f t="shared" si="31"/>
        <v>1</v>
      </c>
      <c r="W52" s="56">
        <f t="shared" si="31"/>
        <v>1</v>
      </c>
      <c r="X52" s="56" t="str">
        <f t="shared" si="31"/>
        <v/>
      </c>
      <c r="Y52" s="57">
        <f t="shared" ref="Y52:AC53" si="32">IF(O52="","",IF(O52&lt;0,1,0))</f>
        <v>0</v>
      </c>
      <c r="Z52" s="57">
        <f t="shared" si="32"/>
        <v>1</v>
      </c>
      <c r="AA52" s="57">
        <f t="shared" si="32"/>
        <v>0</v>
      </c>
      <c r="AB52" s="57">
        <f t="shared" si="32"/>
        <v>0</v>
      </c>
      <c r="AC52" s="57" t="str">
        <f t="shared" si="32"/>
        <v/>
      </c>
      <c r="AD52" s="58">
        <f>IF(CC52="","",IF(CC52&gt;CE52,1,-1))</f>
        <v>1</v>
      </c>
      <c r="AE52" s="58">
        <f>IF(CC52="","",IF(CC52&lt;CE52,1,-1))</f>
        <v>-1</v>
      </c>
      <c r="AF52" s="59">
        <f>IF(CC52&gt;CE52,1,0)</f>
        <v>1</v>
      </c>
      <c r="AG52" s="60">
        <f>IF(CE52&gt;CC52,1,0)</f>
        <v>0</v>
      </c>
      <c r="AH52" s="61">
        <f>IF(O52="","",AX52*1)</f>
        <v>11</v>
      </c>
      <c r="AI52" s="62">
        <f>IF(P52="","",BE52*1)</f>
        <v>10</v>
      </c>
      <c r="AJ52" s="62">
        <f>IF(Q52="","",BL52*1)</f>
        <v>11</v>
      </c>
      <c r="AK52" s="62">
        <f>IF(R52="","",BS52*1)</f>
        <v>11</v>
      </c>
      <c r="AL52" s="62" t="str">
        <f>IF(S52="","",BZ52*1)</f>
        <v/>
      </c>
      <c r="AM52" s="63">
        <f>IF(O52="","",AZ52*1)</f>
        <v>3</v>
      </c>
      <c r="AN52" s="63">
        <f>IF(P52="","",BG52*1)</f>
        <v>12</v>
      </c>
      <c r="AO52" s="63">
        <f>IF(Q52="","",BN52*1)</f>
        <v>7</v>
      </c>
      <c r="AP52" s="63">
        <f>IF(R52="","",BU52*1)</f>
        <v>4</v>
      </c>
      <c r="AQ52" s="63" t="str">
        <f>IF(S52="","",CB52*1)</f>
        <v/>
      </c>
      <c r="AR52" s="64">
        <f>SUM(AH52:AL52)</f>
        <v>43</v>
      </c>
      <c r="AS52" s="65">
        <f>SUM(AM52:AQ52)</f>
        <v>26</v>
      </c>
      <c r="AT52" s="66">
        <f>IF(O52=1000,11,IF(O52=-1000,0,IF(O52&gt;0,11,IF(O52&lt;0,(-O52),"0"))))</f>
        <v>11</v>
      </c>
      <c r="AU52" s="67">
        <f>IF(O52=1000,0,IF(O52=-1000,11,IF(O52&lt;-9,-(O52-2),IF(O52&gt;0,(O52),"0"))))</f>
        <v>3</v>
      </c>
      <c r="AV52" s="66">
        <f>IF(O52=1000,11,IF(O52=-1000,0,IF(O52&lt;9,11,IF(O52&gt;9,(O52+2),"0"))))</f>
        <v>11</v>
      </c>
      <c r="AW52" s="67">
        <f>IF(O52=1000,0,IF(O52=-1000,11,IF(O52&lt;0,11,IF(O52&gt;0,(O52),"0"))))</f>
        <v>3</v>
      </c>
      <c r="AX52" s="68">
        <f>IF(O52="","",IF(O52&gt;9,AV52,AT52))</f>
        <v>11</v>
      </c>
      <c r="AY52" s="69" t="str">
        <f>IF(O52="","","-")</f>
        <v>-</v>
      </c>
      <c r="AZ52" s="70">
        <f>IF(O52="","",IF(O52&lt;-9,AU52,AW52))</f>
        <v>3</v>
      </c>
      <c r="BA52" s="66">
        <f>IF(P52=1000,11,IF(P52=-1000,0,IF(P52&gt;9,(P52+2),IF(P52&lt;0,(-P52),"0"))))</f>
        <v>10</v>
      </c>
      <c r="BB52" s="67">
        <f>IF(P52=1000,0,IF(P52=-1000,11,IF(P52&lt;-9,-(P52-2),IF(P52&gt;0,(P52),"0"))))</f>
        <v>12</v>
      </c>
      <c r="BC52" s="67">
        <f>IF(P52=1000,11,IF(P52=-1000,0,IF(P52&gt;0,11,IF(P52&lt;0,(-P52),"0"))))</f>
        <v>10</v>
      </c>
      <c r="BD52" s="67">
        <f>IF(P52=1000,0,IF(P52=-1000,11,IF(P52&lt;0,11,IF(P52&gt;0,(P52),"0"))))</f>
        <v>11</v>
      </c>
      <c r="BE52" s="68">
        <f>IF(P52="","",IF(P52&gt;9,BA52,BC52))</f>
        <v>10</v>
      </c>
      <c r="BF52" s="69" t="str">
        <f>IF(P52="","","-")</f>
        <v>-</v>
      </c>
      <c r="BG52" s="70">
        <f>IF(P52="","",IF(P52&lt;-9,BB52,BD52))</f>
        <v>12</v>
      </c>
      <c r="BH52" s="66" t="str">
        <f>IF(Q52=1000,11,IF(Q52=-1000,0,IF(Q52&gt;9,(Q52+2),IF(Q52&lt;0,(-Q52),"0"))))</f>
        <v>0</v>
      </c>
      <c r="BI52" s="67">
        <f>IF(Q52=1000,0,IF(Q52=-1000,11,IF(Q52&lt;-9,-(Q52-2),IF(Q52&gt;0,(Q52),"0"))))</f>
        <v>7</v>
      </c>
      <c r="BJ52" s="67">
        <f>IF(Q52=1000,11,IF(Q52=-1000,0,IF(Q52&gt;0,11,IF(Q52&lt;0,(-Q52),"0"))))</f>
        <v>11</v>
      </c>
      <c r="BK52" s="67">
        <f>IF(Q52=1000,0,IF(Q52=-1000,11,IF(Q52&lt;0,11,IF(Q52&gt;0,(Q52),"0"))))</f>
        <v>7</v>
      </c>
      <c r="BL52" s="68">
        <f>IF(Q52="","",IF(Q52&gt;9,BH52,BJ52))</f>
        <v>11</v>
      </c>
      <c r="BM52" s="69" t="str">
        <f>IF(Q52="","","-")</f>
        <v>-</v>
      </c>
      <c r="BN52" s="70">
        <f>IF(Q52="","",IF(Q52&lt;-9,BI52,BK52))</f>
        <v>7</v>
      </c>
      <c r="BO52" s="67" t="str">
        <f>IF(R52=1000,11,IF(R52=-1000,0,IF(R52&gt;9,(R52+2),IF(R52&lt;0,(-R52),"0"))))</f>
        <v>0</v>
      </c>
      <c r="BP52" s="67">
        <f>IF(R52=1000,0,IF(R52=-1000,11,IF(R52&lt;-9,-(R52-2),IF(R52&gt;0,(R52),"0"))))</f>
        <v>4</v>
      </c>
      <c r="BQ52" s="67">
        <f>IF(R52=1000,11,IF(R52=-1000,0,IF(R52&gt;0,11,IF(R52&lt;0,(-R52),"0"))))</f>
        <v>11</v>
      </c>
      <c r="BR52" s="67">
        <f>IF(R52=1000,0,IF(R52=-1000,11,IF(R52&lt;0,11,IF(R52&gt;0,(R52),"0"))))</f>
        <v>4</v>
      </c>
      <c r="BS52" s="68">
        <f>IF(R52="","",IF(R52&gt;9,BO52,BQ52))</f>
        <v>11</v>
      </c>
      <c r="BT52" s="69" t="str">
        <f>IF(R52="","","-")</f>
        <v>-</v>
      </c>
      <c r="BU52" s="70">
        <f>IF(R52="","",IF(R52&lt;-9,BP52,BR52))</f>
        <v>4</v>
      </c>
      <c r="BV52" s="67" t="e">
        <f>IF(S52=1000,11,IF(S52=-1000,0,IF(S52&gt;9,(S52+2),IF(S52&lt;0,(-S52),"0"))))</f>
        <v>#VALUE!</v>
      </c>
      <c r="BW52" s="67" t="str">
        <f>IF(S52=1000,0,IF(S52=-1000,11,IF(S52&lt;-9,-(S52-2),IF(S52&gt;0,(S52),"0"))))</f>
        <v/>
      </c>
      <c r="BX52" s="67">
        <f>IF(S52=1000,11,IF(S52=-1000,0,IF(S52&gt;0,11,IF(S52&lt;0,(-S52),"0"))))</f>
        <v>11</v>
      </c>
      <c r="BY52" s="71" t="str">
        <f>IF(S52=1000,0,IF(S52=-1000,11,IF(S52&lt;0,11,IF(S52&gt;0,(S52),"0"))))</f>
        <v/>
      </c>
      <c r="BZ52" s="68" t="str">
        <f>IF(S52="","",IF(S52&gt;9,BV52,BX52))</f>
        <v/>
      </c>
      <c r="CA52" s="69" t="str">
        <f>IF(S52="","","-")</f>
        <v/>
      </c>
      <c r="CB52" s="70" t="str">
        <f>IF(S52="","",IF(S52&lt;-9,BW52,BY52))</f>
        <v/>
      </c>
      <c r="CC52" s="72">
        <f>IF(O52="","",SUM(T52:X52))</f>
        <v>3</v>
      </c>
      <c r="CD52" s="73" t="str">
        <f>IF(CC52="","","-")</f>
        <v>-</v>
      </c>
      <c r="CE52" s="74">
        <f>IF(O52="","",SUM(Y52:AC52))</f>
        <v>1</v>
      </c>
      <c r="CP52" s="32"/>
      <c r="CQ52" s="32"/>
    </row>
    <row r="53" spans="1:95" s="31" customFormat="1" ht="15" customHeight="1" x14ac:dyDescent="0.2">
      <c r="A53" s="43">
        <v>112</v>
      </c>
      <c r="B53" s="44">
        <v>106</v>
      </c>
      <c r="C53" s="75">
        <v>2</v>
      </c>
      <c r="D53" s="76" t="str">
        <f>IF(A53="","",VLOOKUP(A53,СписокКМ!D:I,2,FALSE))</f>
        <v>АСЛАНЯН Арутюн</v>
      </c>
      <c r="E53" s="47"/>
      <c r="F53" s="77" t="str">
        <f>IF(B53="","",VLOOKUP(B53,СписокКМ!D:I,2,FALSE))</f>
        <v>КИСЛИЦЫН Константин</v>
      </c>
      <c r="G53" s="49"/>
      <c r="H53" s="41"/>
      <c r="I53" s="616" t="s">
        <v>29</v>
      </c>
      <c r="J53" s="616" t="s">
        <v>29</v>
      </c>
      <c r="K53" s="616" t="s">
        <v>28</v>
      </c>
      <c r="L53" s="616" t="s">
        <v>154</v>
      </c>
      <c r="M53" s="51"/>
      <c r="N53" s="42"/>
      <c r="O53" s="79">
        <f>IF(I53="","",IF(I53="0",1000,IF(I53="-0",-1000,I53*1)))</f>
        <v>9</v>
      </c>
      <c r="P53" s="79">
        <f t="shared" si="30"/>
        <v>9</v>
      </c>
      <c r="Q53" s="79">
        <f t="shared" si="30"/>
        <v>-9</v>
      </c>
      <c r="R53" s="79">
        <f t="shared" si="30"/>
        <v>6</v>
      </c>
      <c r="S53" s="80" t="str">
        <f t="shared" si="30"/>
        <v/>
      </c>
      <c r="T53" s="55">
        <f t="shared" si="31"/>
        <v>1</v>
      </c>
      <c r="U53" s="56">
        <f t="shared" si="31"/>
        <v>1</v>
      </c>
      <c r="V53" s="56">
        <f t="shared" si="31"/>
        <v>0</v>
      </c>
      <c r="W53" s="56">
        <f t="shared" si="31"/>
        <v>1</v>
      </c>
      <c r="X53" s="56" t="str">
        <f t="shared" si="31"/>
        <v/>
      </c>
      <c r="Y53" s="57">
        <f t="shared" si="32"/>
        <v>0</v>
      </c>
      <c r="Z53" s="57">
        <f t="shared" si="32"/>
        <v>0</v>
      </c>
      <c r="AA53" s="57">
        <f t="shared" si="32"/>
        <v>1</v>
      </c>
      <c r="AB53" s="57">
        <f t="shared" si="32"/>
        <v>0</v>
      </c>
      <c r="AC53" s="57" t="str">
        <f t="shared" si="32"/>
        <v/>
      </c>
      <c r="AD53" s="58">
        <f>IF(CC53="","",IF(CC53&gt;CE53,1,-1))</f>
        <v>1</v>
      </c>
      <c r="AE53" s="58">
        <f>IF(CC53="","",IF(CC53&lt;CE53,1,-1))</f>
        <v>-1</v>
      </c>
      <c r="AF53" s="59">
        <f>IF(CC53&gt;CE53,1,0)</f>
        <v>1</v>
      </c>
      <c r="AG53" s="60">
        <f>IF(CE53&gt;CC53,1,0)</f>
        <v>0</v>
      </c>
      <c r="AH53" s="81">
        <f>IF(O53="","",AX53*1)</f>
        <v>11</v>
      </c>
      <c r="AI53" s="609">
        <f>IF(P53="","",BE53*1)</f>
        <v>11</v>
      </c>
      <c r="AJ53" s="609">
        <f>IF(Q53="","",BL53*1)</f>
        <v>9</v>
      </c>
      <c r="AK53" s="609">
        <f>IF(R53="","",BS53*1)</f>
        <v>11</v>
      </c>
      <c r="AL53" s="609" t="str">
        <f>IF(S53="","",BZ53*1)</f>
        <v/>
      </c>
      <c r="AM53" s="606">
        <f>IF(O53="","",AZ53*1)</f>
        <v>9</v>
      </c>
      <c r="AN53" s="606">
        <f>IF(P53="","",BG53*1)</f>
        <v>9</v>
      </c>
      <c r="AO53" s="606">
        <f>IF(Q53="","",BN53*1)</f>
        <v>11</v>
      </c>
      <c r="AP53" s="606">
        <f>IF(R53="","",BU53*1)</f>
        <v>6</v>
      </c>
      <c r="AQ53" s="606" t="str">
        <f>IF(S53="","",CB53*1)</f>
        <v/>
      </c>
      <c r="AR53" s="64">
        <f>SUM(AH53:AL53)</f>
        <v>42</v>
      </c>
      <c r="AS53" s="65">
        <f>SUM(AM53:AQ53)</f>
        <v>35</v>
      </c>
      <c r="AT53" s="66">
        <f>IF(O53=1000,11,IF(O53=-1000,0,IF(O53&gt;0,11,IF(O53&lt;0,(-O53),"0"))))</f>
        <v>11</v>
      </c>
      <c r="AU53" s="67">
        <f>IF(O53=1000,0,IF(O53=-1000,11,IF(O53&lt;-9,-(O53-2),IF(O53&gt;0,(O53),"0"))))</f>
        <v>9</v>
      </c>
      <c r="AV53" s="66" t="str">
        <f>IF(O53=1000,11,IF(O53=-1000,0,IF(O53&gt;9,(O53+2),IF(O53&lt;0,(-O53),"0"))))</f>
        <v>0</v>
      </c>
      <c r="AW53" s="67">
        <f>IF(O53=1000,0,IF(O53=-1000,11,IF(O53&lt;0,11,IF(O53&gt;0,(O53),"0"))))</f>
        <v>9</v>
      </c>
      <c r="AX53" s="601">
        <f>IF(O53="","",IF(O53&gt;9,AV53,AT53))</f>
        <v>11</v>
      </c>
      <c r="AY53" s="602" t="str">
        <f>IF(O53="","","-")</f>
        <v>-</v>
      </c>
      <c r="AZ53" s="603">
        <f>IF(O53="","",IF(O53&lt;-9,AU53,AW53))</f>
        <v>9</v>
      </c>
      <c r="BA53" s="66" t="str">
        <f>IF(P53=1000,11,IF(P53=-1000,0,IF(P53&gt;9,(P53+2),IF(P53&lt;0,(-P53),"0"))))</f>
        <v>0</v>
      </c>
      <c r="BB53" s="67">
        <f>IF(P53=1000,0,IF(P53=-1000,11,IF(P53&lt;-9,-(P53-2),IF(P53&gt;0,(P53),"0"))))</f>
        <v>9</v>
      </c>
      <c r="BC53" s="67">
        <f>IF(P53=1000,11,IF(P53=-1000,0,IF(P53&gt;0,11,IF(P53&lt;0,(-P53),"0"))))</f>
        <v>11</v>
      </c>
      <c r="BD53" s="67">
        <f>IF(P53=1000,0,IF(P53=-1000,11,IF(P53&lt;0,11,IF(P53&gt;0,(P53),"0"))))</f>
        <v>9</v>
      </c>
      <c r="BE53" s="601">
        <f>IF(P53="","",IF(P53&gt;9,BA53,BC53))</f>
        <v>11</v>
      </c>
      <c r="BF53" s="602" t="str">
        <f>IF(P53="","","-")</f>
        <v>-</v>
      </c>
      <c r="BG53" s="603">
        <f>IF(P53="","",IF(P53&lt;-9,BB53,BD53))</f>
        <v>9</v>
      </c>
      <c r="BH53" s="66">
        <f>IF(Q53=1000,11,IF(Q53=-1000,0,IF(Q53&gt;9,(Q53+2),IF(Q53&lt;0,(-Q53),"0"))))</f>
        <v>9</v>
      </c>
      <c r="BI53" s="67" t="str">
        <f>IF(Q53=1000,0,IF(Q53=-1000,11,IF(Q53&lt;-9,-(Q53-2),IF(Q53&gt;0,(Q53),"0"))))</f>
        <v>0</v>
      </c>
      <c r="BJ53" s="67">
        <f>IF(Q53=1000,11,IF(Q53=-1000,0,IF(Q53&gt;0,11,IF(Q53&lt;0,(-Q53),"0"))))</f>
        <v>9</v>
      </c>
      <c r="BK53" s="67">
        <f>IF(Q53=1000,0,IF(Q53=-1000,11,IF(Q53&lt;0,11,IF(Q53&gt;0,(Q53),"0"))))</f>
        <v>11</v>
      </c>
      <c r="BL53" s="601">
        <f>IF(Q53="","",IF(Q53&gt;9,BH53,BJ53))</f>
        <v>9</v>
      </c>
      <c r="BM53" s="602" t="str">
        <f>IF(Q53="","","-")</f>
        <v>-</v>
      </c>
      <c r="BN53" s="603">
        <f>IF(Q53="","",IF(Q53&lt;-9,BI53,BK53))</f>
        <v>11</v>
      </c>
      <c r="BO53" s="67" t="str">
        <f>IF(R53=1000,11,IF(R53=-1000,0,IF(R53&gt;9,(R53+2),IF(R53&lt;0,(-R53),"0"))))</f>
        <v>0</v>
      </c>
      <c r="BP53" s="67">
        <f>IF(R53=1000,0,IF(R53=-1000,11,IF(R53&lt;-9,-(R53-2),IF(R53&gt;0,(R53),"0"))))</f>
        <v>6</v>
      </c>
      <c r="BQ53" s="67">
        <f>IF(R53=1000,11,IF(R53=-1000,0,IF(R53&gt;0,11,IF(R53&lt;0,(-R53),"0"))))</f>
        <v>11</v>
      </c>
      <c r="BR53" s="67">
        <f>IF(R53=1000,0,IF(R53=-1000,11,IF(R53&lt;0,11,IF(R53&gt;0,(R53),"0"))))</f>
        <v>6</v>
      </c>
      <c r="BS53" s="601">
        <f>IF(R53="","",IF(R53&gt;9,BO53,BQ53))</f>
        <v>11</v>
      </c>
      <c r="BT53" s="602" t="str">
        <f>IF(R53="","","-")</f>
        <v>-</v>
      </c>
      <c r="BU53" s="603">
        <f>IF(R53="","",IF(R53&lt;-9,BP53,BR53))</f>
        <v>6</v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601" t="str">
        <f>IF(S53="","",IF(S53&gt;9,BV53,BX53))</f>
        <v/>
      </c>
      <c r="CA53" s="602" t="str">
        <f>IF(S53="","","-")</f>
        <v/>
      </c>
      <c r="CB53" s="603" t="str">
        <f>IF(S53="","",IF(S53&lt;-9,BW53,BY53))</f>
        <v/>
      </c>
      <c r="CC53" s="598">
        <f>IF(O53="","",SUM(T53:X53))</f>
        <v>3</v>
      </c>
      <c r="CD53" s="604" t="str">
        <f>IF(CC53="","","-")</f>
        <v>-</v>
      </c>
      <c r="CE53" s="599">
        <f>IF(O53="","",SUM(Y53:AC53))</f>
        <v>1</v>
      </c>
      <c r="CP53" s="32"/>
      <c r="CQ53" s="32"/>
    </row>
    <row r="54" spans="1:95" s="31" customFormat="1" ht="15" customHeight="1" x14ac:dyDescent="0.2">
      <c r="A54" s="43">
        <v>103</v>
      </c>
      <c r="B54" s="44">
        <v>51</v>
      </c>
      <c r="C54" s="1250" t="s">
        <v>563</v>
      </c>
      <c r="D54" s="76" t="str">
        <f>IF(A54="","",VLOOKUP(A54,СписокКМ!D:I,2,FALSE))</f>
        <v>КУБАРЬ Олег</v>
      </c>
      <c r="E54" s="47"/>
      <c r="F54" s="77" t="str">
        <f>IF(B54="","",VLOOKUP(B54,СписокКМ!D:I,2,FALSE))</f>
        <v>АНИКАНОВ Владимир</v>
      </c>
      <c r="G54" s="49"/>
      <c r="H54" s="41"/>
      <c r="I54" s="1252" t="s">
        <v>154</v>
      </c>
      <c r="J54" s="1252" t="s">
        <v>28</v>
      </c>
      <c r="K54" s="1252" t="s">
        <v>573</v>
      </c>
      <c r="L54" s="1252" t="s">
        <v>150</v>
      </c>
      <c r="M54" s="1252" t="s">
        <v>30</v>
      </c>
      <c r="N54" s="42"/>
      <c r="O54" s="1244">
        <f>IF(I54="","",IF(I54="0",1000,IF(I54="-0",-1000,I54*1)))</f>
        <v>6</v>
      </c>
      <c r="P54" s="1244">
        <f>IF(J54="","",IF(J54="0",1000,IF(J54="-0",-1000,J54*1)))</f>
        <v>-9</v>
      </c>
      <c r="Q54" s="1244">
        <f>IF(K54="","",IF(K54="0",1000,IF(K54="-0",-1000,K54*1)))</f>
        <v>-11</v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>
        <f>IF(O54="","",IF(O54&gt;0,1,0))</f>
        <v>1</v>
      </c>
      <c r="U54" s="1284">
        <f>IF(P54="","",IF(P54&gt;0,1,0))</f>
        <v>0</v>
      </c>
      <c r="V54" s="1284">
        <f>IF(Q54="","",IF(Q54&gt;0,1,0))</f>
        <v>0</v>
      </c>
      <c r="W54" s="1284" t="str">
        <f>IF(R54="","",IF(R54&gt;0,1,0))</f>
        <v/>
      </c>
      <c r="X54" s="1284" t="str">
        <f>IF(S54="","",IF(S54&gt;0,1,0))</f>
        <v/>
      </c>
      <c r="Y54" s="1278">
        <f>IF(O54="","",IF(O54&lt;0,1,0))</f>
        <v>0</v>
      </c>
      <c r="Z54" s="1278">
        <f>IF(P54="","",IF(P54&lt;0,1,0))</f>
        <v>1</v>
      </c>
      <c r="AA54" s="1278">
        <f>IF(Q54="","",IF(Q54&lt;0,1,0))</f>
        <v>1</v>
      </c>
      <c r="AB54" s="1278" t="str">
        <f>IF(R54="","",IF(R54&lt;0,1,0))</f>
        <v/>
      </c>
      <c r="AC54" s="1278" t="str">
        <f>IF(S54="","",IF(S54&lt;0,1,0))</f>
        <v/>
      </c>
      <c r="AD54" s="1280">
        <f>IF(CC54="","",IF(CC54&gt;CE54,1,-1))</f>
        <v>-1</v>
      </c>
      <c r="AE54" s="1280">
        <f>IF(CC54="","",IF(CC54&lt;CE54,1,-1))</f>
        <v>1</v>
      </c>
      <c r="AF54" s="1282">
        <f>IF(CC54&gt;CE54,1,0)</f>
        <v>0</v>
      </c>
      <c r="AG54" s="1272">
        <f>IF(CE54&gt;CC54,1,0)</f>
        <v>1</v>
      </c>
      <c r="AH54" s="1274">
        <f>IF(O54="","",AX54*1)</f>
        <v>11</v>
      </c>
      <c r="AI54" s="1276">
        <f>IF(P54="","",BE54*1)</f>
        <v>9</v>
      </c>
      <c r="AJ54" s="1276">
        <f>IF(Q54="","",BL54*1)</f>
        <v>11</v>
      </c>
      <c r="AK54" s="1276" t="str">
        <f>IF(R54="","",BS54*1)</f>
        <v/>
      </c>
      <c r="AL54" s="1276" t="str">
        <f>IF(S54="","",BZ54*1)</f>
        <v/>
      </c>
      <c r="AM54" s="1298">
        <f>IF(O54="","",AZ54*1)</f>
        <v>6</v>
      </c>
      <c r="AN54" s="1298">
        <f>IF(P54="","",BG54*1)</f>
        <v>11</v>
      </c>
      <c r="AO54" s="1298">
        <f>IF(Q54="","",BN54*1)</f>
        <v>13</v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11</v>
      </c>
      <c r="AU54" s="1286">
        <f>IF(O54=1000,0,IF(O54=-1000,11,IF(O54&lt;-9,-(O54-2),IF(O54&gt;0,(O54),"0"))))</f>
        <v>6</v>
      </c>
      <c r="AV54" s="1286" t="str">
        <f>IF(O54=1000,11,IF(O54=-1000,0,IF(O54&gt;9,(O54+2),IF(O54&lt;0,(-O54),"0"))))</f>
        <v>0</v>
      </c>
      <c r="AW54" s="1286">
        <f>IF(O54=1000,0,IF(O54=-1000,11,IF(O54&lt;0,11,IF(O54&gt;0,(O54),"0"))))</f>
        <v>6</v>
      </c>
      <c r="AX54" s="1296">
        <f>IF(O54="","",IF(O54&gt;9,AV54,AT54))</f>
        <v>11</v>
      </c>
      <c r="AY54" s="1288" t="str">
        <f>IF(O54="","","-")</f>
        <v>-</v>
      </c>
      <c r="AZ54" s="1290">
        <f>IF(O54="","",IF(O54&lt;-9,AU54,AW54))</f>
        <v>6</v>
      </c>
      <c r="BA54" s="1286">
        <f>IF(P54=1000,11,IF(P54=-1000,0,IF(P54&gt;9,(P54+2),IF(P54&lt;0,(-P54),"0"))))</f>
        <v>9</v>
      </c>
      <c r="BB54" s="1286" t="str">
        <f>IF(P54=1000,0,IF(P54=-1000,11,IF(P54&lt;-9,-(P54-2),IF(P54&gt;0,(P54),"0"))))</f>
        <v>0</v>
      </c>
      <c r="BC54" s="1286">
        <f>IF(P54=1000,11,IF(P54=-1000,0,IF(P54&gt;0,11,IF(P54&lt;0,(-P54),"0"))))</f>
        <v>9</v>
      </c>
      <c r="BD54" s="1286">
        <f>IF(P54=1000,0,IF(P54=-1000,11,IF(P54&lt;0,11,IF(P54&gt;0,(P54),"0"))))</f>
        <v>11</v>
      </c>
      <c r="BE54" s="1296">
        <f>IF(P54="","",IF(P54&gt;9,BA54,BC54))</f>
        <v>9</v>
      </c>
      <c r="BF54" s="1288" t="str">
        <f>IF(P54="","","-")</f>
        <v>-</v>
      </c>
      <c r="BG54" s="1290">
        <f>IF(P54="","",IF(P54&lt;-9,BB54,BD54))</f>
        <v>11</v>
      </c>
      <c r="BH54" s="1286">
        <f>IF(Q54=1000,11,IF(Q54=-1000,0,IF(Q54&gt;9,(Q54+2),IF(Q54&lt;0,(-Q54),"0"))))</f>
        <v>11</v>
      </c>
      <c r="BI54" s="1286">
        <f>IF(Q54=1000,0,IF(Q54=-1000,11,IF(Q54&lt;-9,-(Q54-2),IF(Q54&gt;0,(Q54),"0"))))</f>
        <v>13</v>
      </c>
      <c r="BJ54" s="1286">
        <f>IF(Q54=1000,11,IF(Q54=-1000,0,IF(Q54&gt;0,11,IF(Q54&lt;0,(-Q54),"0"))))</f>
        <v>11</v>
      </c>
      <c r="BK54" s="1286">
        <f>IF(Q54=1000,0,IF(Q54=-1000,11,IF(Q54&lt;0,11,IF(Q54&gt;0,(Q54),"0"))))</f>
        <v>11</v>
      </c>
      <c r="BL54" s="1296">
        <f>IF(Q54="","",IF(Q54&gt;9,BH54,BJ54))</f>
        <v>11</v>
      </c>
      <c r="BM54" s="1288" t="str">
        <f>IF(Q54="","","-")</f>
        <v>-</v>
      </c>
      <c r="BN54" s="1290">
        <f>IF(Q54="","",IF(Q54&lt;-9,BI54,BK54))</f>
        <v>13</v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>
        <v>11</v>
      </c>
      <c r="BT54" s="1288" t="s">
        <v>569</v>
      </c>
      <c r="BU54" s="1290">
        <v>4</v>
      </c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>
        <v>8</v>
      </c>
      <c r="CA54" s="1288" t="s">
        <v>569</v>
      </c>
      <c r="CB54" s="1290">
        <v>11</v>
      </c>
      <c r="CC54" s="1302">
        <v>2</v>
      </c>
      <c r="CD54" s="1304" t="str">
        <f>IF(CC54="","","-")</f>
        <v>-</v>
      </c>
      <c r="CE54" s="1306">
        <v>3</v>
      </c>
      <c r="CP54" s="32"/>
      <c r="CQ54" s="32"/>
    </row>
    <row r="55" spans="1:95" s="31" customFormat="1" ht="15" customHeight="1" x14ac:dyDescent="0.2">
      <c r="A55" s="43">
        <v>112</v>
      </c>
      <c r="B55" s="44">
        <v>106</v>
      </c>
      <c r="C55" s="1251"/>
      <c r="D55" s="46" t="str">
        <f>IF(A55="","",VLOOKUP(A55,СписокКМ!D:I,2,FALSE))</f>
        <v>АСЛАНЯН Арутюн</v>
      </c>
      <c r="E55" s="47"/>
      <c r="F55" s="48" t="str">
        <f>IF(B55="","",VLOOKUP(B55,СписокКМ!D:I,2,FALSE))</f>
        <v>КИСЛИЦЫН Константин</v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>
        <f>IF(A52="","",A52)</f>
        <v>103</v>
      </c>
      <c r="B56" s="99">
        <f>IF(B52="","",B53)</f>
        <v>106</v>
      </c>
      <c r="C56" s="75">
        <v>4</v>
      </c>
      <c r="D56" s="100" t="str">
        <f>IF(A56="","",VLOOKUP(A56,СписокКМ!D:I,2,FALSE))</f>
        <v>КУБАРЬ Олег</v>
      </c>
      <c r="E56" s="101"/>
      <c r="F56" s="77" t="str">
        <f>IF(B56="","",VLOOKUP(B56,СписокКМ!D:I,2,FALSE))</f>
        <v>КИСЛИЦЫН Константин</v>
      </c>
      <c r="G56" s="102"/>
      <c r="H56" s="41"/>
      <c r="I56" s="616" t="s">
        <v>29</v>
      </c>
      <c r="J56" s="616" t="s">
        <v>28</v>
      </c>
      <c r="K56" s="616" t="s">
        <v>29</v>
      </c>
      <c r="L56" s="616" t="s">
        <v>595</v>
      </c>
      <c r="M56" s="616" t="s">
        <v>145</v>
      </c>
      <c r="N56" s="42"/>
      <c r="O56" s="79">
        <f>IF(I56="","",IF(I56="0",1000,IF(I56="-0",-1000,I56*1)))</f>
        <v>9</v>
      </c>
      <c r="P56" s="79">
        <f t="shared" ref="P56:S57" si="33">IF(J56="","",IF(J56="0",1000,IF(J56="-0",-1000,J56*1)))</f>
        <v>-9</v>
      </c>
      <c r="Q56" s="79">
        <f t="shared" si="33"/>
        <v>9</v>
      </c>
      <c r="R56" s="79">
        <f t="shared" si="33"/>
        <v>-13</v>
      </c>
      <c r="S56" s="80">
        <f t="shared" si="33"/>
        <v>2</v>
      </c>
      <c r="T56" s="614">
        <f t="shared" ref="T56:X57" si="34">IF(O56="","",IF(O56&gt;0,1,0))</f>
        <v>1</v>
      </c>
      <c r="U56" s="613">
        <f t="shared" si="34"/>
        <v>0</v>
      </c>
      <c r="V56" s="613">
        <f t="shared" si="34"/>
        <v>1</v>
      </c>
      <c r="W56" s="613">
        <f t="shared" si="34"/>
        <v>0</v>
      </c>
      <c r="X56" s="613">
        <f t="shared" si="34"/>
        <v>1</v>
      </c>
      <c r="Y56" s="610">
        <f t="shared" ref="Y56:AC57" si="35">IF(O56="","",IF(O56&lt;0,1,0))</f>
        <v>0</v>
      </c>
      <c r="Z56" s="610">
        <f t="shared" si="35"/>
        <v>1</v>
      </c>
      <c r="AA56" s="610">
        <f t="shared" si="35"/>
        <v>0</v>
      </c>
      <c r="AB56" s="610">
        <f t="shared" si="35"/>
        <v>1</v>
      </c>
      <c r="AC56" s="610">
        <f t="shared" si="35"/>
        <v>0</v>
      </c>
      <c r="AD56" s="611">
        <f>IF(CC56="","",IF(CC56&gt;CE56,1,-1))</f>
        <v>1</v>
      </c>
      <c r="AE56" s="611">
        <f>IF(CC56="","",IF(CC56&lt;CE56,1,-1))</f>
        <v>-1</v>
      </c>
      <c r="AF56" s="612">
        <f>IF(CC56&gt;CE56,1,0)</f>
        <v>1</v>
      </c>
      <c r="AG56" s="608">
        <f>IF(CE56&gt;CC56,1,0)</f>
        <v>0</v>
      </c>
      <c r="AH56" s="81">
        <f>IF(O56="","",AX56*1)</f>
        <v>11</v>
      </c>
      <c r="AI56" s="609">
        <f>IF(P56="","",BE56*1)</f>
        <v>9</v>
      </c>
      <c r="AJ56" s="609">
        <f>IF(Q56="","",BL56*1)</f>
        <v>11</v>
      </c>
      <c r="AK56" s="609">
        <f>IF(R56="","",BS56*1)</f>
        <v>13</v>
      </c>
      <c r="AL56" s="609">
        <f>IF(S56="","",BZ56*1)</f>
        <v>11</v>
      </c>
      <c r="AM56" s="606">
        <f>IF(O56="","",AZ56*1)</f>
        <v>9</v>
      </c>
      <c r="AN56" s="606">
        <f>IF(P56="","",BG56*1)</f>
        <v>11</v>
      </c>
      <c r="AO56" s="606">
        <f>IF(Q56="","",BN56*1)</f>
        <v>9</v>
      </c>
      <c r="AP56" s="606">
        <f>IF(R56="","",BU56*1)</f>
        <v>15</v>
      </c>
      <c r="AQ56" s="606">
        <f>IF(S56="","",CB56*1)</f>
        <v>2</v>
      </c>
      <c r="AR56" s="607">
        <f>SUM(AH56:AL56)</f>
        <v>55</v>
      </c>
      <c r="AS56" s="605">
        <f>SUM(AM56:AQ56)</f>
        <v>46</v>
      </c>
      <c r="AT56" s="111">
        <f>IF(O56=1000,11,IF(O56=-1000,0,IF(O56&gt;0,11,IF(O56&lt;0,(-O56),"0"))))</f>
        <v>11</v>
      </c>
      <c r="AU56" s="600">
        <f>IF(O56=1000,0,IF(O56=-1000,11,IF(O56&lt;-9,-(O56-2),IF(O56&gt;0,(O56),"0"))))</f>
        <v>9</v>
      </c>
      <c r="AV56" s="111" t="str">
        <f>IF(O56=1000,11,IF(O56=-1000,0,IF(O56&gt;9,(O56+2),IF(O56&lt;0,(-O56),"0"))))</f>
        <v>0</v>
      </c>
      <c r="AW56" s="600">
        <f>IF(O56=1000,0,IF(O56=-1000,11,IF(O56&lt;0,11,IF(O56&gt;0,(O56),"0"))))</f>
        <v>9</v>
      </c>
      <c r="AX56" s="601">
        <f>IF(O56="","",IF(O56&gt;9,AV56,AT56))</f>
        <v>11</v>
      </c>
      <c r="AY56" s="602" t="str">
        <f>IF(O56="","","-")</f>
        <v>-</v>
      </c>
      <c r="AZ56" s="603">
        <f>IF(O56="","",IF(O56&lt;-9,AU56,AW56))</f>
        <v>9</v>
      </c>
      <c r="BA56" s="111">
        <f>IF(P56=1000,11,IF(P56=-1000,0,IF(P56&gt;9,(P56+2),IF(P56&lt;0,(-P56),"0"))))</f>
        <v>9</v>
      </c>
      <c r="BB56" s="600" t="str">
        <f>IF(P56=1000,0,IF(P56=-1000,11,IF(P56&lt;-9,-(P56-2),IF(P56&gt;0,(P56),"0"))))</f>
        <v>0</v>
      </c>
      <c r="BC56" s="600">
        <f>IF(P56=1000,11,IF(P56=-1000,0,IF(P56&gt;0,11,IF(P56&lt;0,(-P56),"0"))))</f>
        <v>9</v>
      </c>
      <c r="BD56" s="600">
        <f>IF(P56=1000,0,IF(P56=-1000,11,IF(P56&lt;0,11,IF(P56&gt;0,(P56),"0"))))</f>
        <v>11</v>
      </c>
      <c r="BE56" s="601">
        <f>IF(P56="","",IF(P56&gt;9,BA56,BC56))</f>
        <v>9</v>
      </c>
      <c r="BF56" s="602" t="str">
        <f>IF(P56="","","-")</f>
        <v>-</v>
      </c>
      <c r="BG56" s="603">
        <f>IF(P56="","",IF(P56&lt;-9,BB56,BD56))</f>
        <v>11</v>
      </c>
      <c r="BH56" s="111" t="str">
        <f>IF(Q56=1000,11,IF(Q56=-1000,0,IF(Q56&gt;9,(Q56+2),IF(Q56&lt;0,(-Q56),"0"))))</f>
        <v>0</v>
      </c>
      <c r="BI56" s="600">
        <f>IF(Q56=1000,0,IF(Q56=-1000,11,IF(Q56&lt;-9,-(Q56-2),IF(Q56&gt;0,(Q56),"0"))))</f>
        <v>9</v>
      </c>
      <c r="BJ56" s="600">
        <f>IF(Q56=1000,11,IF(Q56=-1000,0,IF(Q56&gt;0,11,IF(Q56&lt;0,(-Q56),"0"))))</f>
        <v>11</v>
      </c>
      <c r="BK56" s="600">
        <f>IF(Q56=1000,0,IF(Q56=-1000,11,IF(Q56&lt;0,11,IF(Q56&gt;0,(Q56),"0"))))</f>
        <v>9</v>
      </c>
      <c r="BL56" s="601">
        <f>IF(Q56="","",IF(Q56&gt;9,BH56,BJ56))</f>
        <v>11</v>
      </c>
      <c r="BM56" s="602" t="str">
        <f>IF(Q56="","","-")</f>
        <v>-</v>
      </c>
      <c r="BN56" s="603">
        <f>IF(Q56="","",IF(Q56&lt;-9,BI56,BK56))</f>
        <v>9</v>
      </c>
      <c r="BO56" s="600">
        <f>IF(R56=1000,11,IF(R56=-1000,0,IF(R56&gt;9,(R56+2),IF(R56&lt;0,(-R56),"0"))))</f>
        <v>13</v>
      </c>
      <c r="BP56" s="600">
        <f>IF(R56=1000,0,IF(R56=-1000,11,IF(R56&lt;-9,-(R56-2),IF(R56&gt;0,(R56),"0"))))</f>
        <v>15</v>
      </c>
      <c r="BQ56" s="600">
        <f>IF(R56=1000,11,IF(R56=-1000,0,IF(R56&gt;0,11,IF(R56&lt;0,(-R56),"0"))))</f>
        <v>13</v>
      </c>
      <c r="BR56" s="600">
        <f>IF(R56=1000,0,IF(R56=-1000,11,IF(R56&lt;0,11,IF(R56&gt;0,(R56),"0"))))</f>
        <v>11</v>
      </c>
      <c r="BS56" s="601">
        <f>IF(R56="","",IF(R56&gt;9,BO56,BQ56))</f>
        <v>13</v>
      </c>
      <c r="BT56" s="602" t="str">
        <f>IF(R56="","","-")</f>
        <v>-</v>
      </c>
      <c r="BU56" s="603">
        <f>IF(R56="","",IF(R56&lt;-9,BP56,BR56))</f>
        <v>15</v>
      </c>
      <c r="BV56" s="600" t="str">
        <f>IF(S56=1000,11,IF(S56=-1000,0,IF(S56&gt;9,(S56+2),IF(S56&lt;0,(-S56),"0"))))</f>
        <v>0</v>
      </c>
      <c r="BW56" s="600">
        <f>IF(S56=1000,0,IF(S56=-1000,11,IF(S56&lt;-9,-(S56-2),IF(S56&gt;0,(S56),"0"))))</f>
        <v>2</v>
      </c>
      <c r="BX56" s="600">
        <f>IF(S56=1000,11,IF(S56=-1000,0,IF(S56&gt;0,11,IF(S56&lt;0,(-S56),"0"))))</f>
        <v>11</v>
      </c>
      <c r="BY56" s="113">
        <f>IF(S56=1000,0,IF(S56=-1000,11,IF(S56&lt;0,11,IF(S56&gt;0,(S56),"0"))))</f>
        <v>2</v>
      </c>
      <c r="BZ56" s="601">
        <f>IF(S56="","",IF(S56&gt;9,BV56,BX56))</f>
        <v>11</v>
      </c>
      <c r="CA56" s="602" t="str">
        <f>IF(S56="","","-")</f>
        <v>-</v>
      </c>
      <c r="CB56" s="603">
        <f>IF(S56="","",IF(S56&lt;-9,BW56,BY56))</f>
        <v>2</v>
      </c>
      <c r="CC56" s="598">
        <f>IF(O56="","",SUM(T56:X56))</f>
        <v>3</v>
      </c>
      <c r="CD56" s="604" t="str">
        <f>IF(CC56="","","-")</f>
        <v>-</v>
      </c>
      <c r="CE56" s="599">
        <f>IF(O56="","",SUM(Y56:AC56))</f>
        <v>2</v>
      </c>
      <c r="CP56" s="32"/>
      <c r="CQ56" s="32"/>
    </row>
    <row r="57" spans="1:95" s="31" customFormat="1" ht="15" customHeight="1" thickBot="1" x14ac:dyDescent="0.25">
      <c r="A57" s="99">
        <f>IF(A52="","",A53)</f>
        <v>112</v>
      </c>
      <c r="B57" s="99">
        <f>IF(B52="","",B52)</f>
        <v>51</v>
      </c>
      <c r="C57" s="114">
        <v>5</v>
      </c>
      <c r="D57" s="115" t="str">
        <f>IF(A57="","",VLOOKUP(A57,СписокКМ!D:I,2,FALSE))</f>
        <v>АСЛАНЯН Арутюн</v>
      </c>
      <c r="E57" s="116"/>
      <c r="F57" s="117" t="str">
        <f>IF(B57="","",VLOOKUP(B57,СписокКМ!D:I,2,FALSE))</f>
        <v>АНИКАНОВ Владимир</v>
      </c>
      <c r="G57" s="118"/>
      <c r="H57" s="119"/>
      <c r="I57" s="120"/>
      <c r="J57" s="120"/>
      <c r="K57" s="120"/>
      <c r="L57" s="121"/>
      <c r="M57" s="121"/>
      <c r="N57" s="122"/>
      <c r="O57" s="123" t="str">
        <f>IF(I57="","",IF(I57="0",1000,IF(I57="-0",-1000,I57*1)))</f>
        <v/>
      </c>
      <c r="P57" s="123" t="str">
        <f t="shared" si="33"/>
        <v/>
      </c>
      <c r="Q57" s="123" t="str">
        <f t="shared" si="33"/>
        <v/>
      </c>
      <c r="R57" s="123" t="str">
        <f t="shared" si="33"/>
        <v/>
      </c>
      <c r="S57" s="124" t="str">
        <f t="shared" si="33"/>
        <v/>
      </c>
      <c r="T57" s="125" t="str">
        <f t="shared" si="34"/>
        <v/>
      </c>
      <c r="U57" s="126" t="str">
        <f t="shared" si="34"/>
        <v/>
      </c>
      <c r="V57" s="126" t="str">
        <f t="shared" si="34"/>
        <v/>
      </c>
      <c r="W57" s="126" t="str">
        <f t="shared" si="34"/>
        <v/>
      </c>
      <c r="X57" s="126" t="str">
        <f t="shared" si="34"/>
        <v/>
      </c>
      <c r="Y57" s="127" t="str">
        <f t="shared" si="35"/>
        <v/>
      </c>
      <c r="Z57" s="127" t="str">
        <f t="shared" si="35"/>
        <v/>
      </c>
      <c r="AA57" s="127" t="str">
        <f t="shared" si="35"/>
        <v/>
      </c>
      <c r="AB57" s="127" t="str">
        <f t="shared" si="35"/>
        <v/>
      </c>
      <c r="AC57" s="127" t="str">
        <f t="shared" si="35"/>
        <v/>
      </c>
      <c r="AD57" s="128" t="str">
        <f>IF(CC57="","",IF(CC57&gt;CE57,1,-1))</f>
        <v/>
      </c>
      <c r="AE57" s="128" t="str">
        <f>IF(CC57="","",IF(CC57&lt;CE57,1,-1))</f>
        <v/>
      </c>
      <c r="AF57" s="129">
        <f>IF(CC57&gt;CE57,1,0)</f>
        <v>0</v>
      </c>
      <c r="AG57" s="130">
        <f>IF(CE57&gt;CC57,1,0)</f>
        <v>0</v>
      </c>
      <c r="AH57" s="131" t="str">
        <f>IF(O57="","",AX57*1)</f>
        <v/>
      </c>
      <c r="AI57" s="132" t="str">
        <f>IF(P57="","",BE57*1)</f>
        <v/>
      </c>
      <c r="AJ57" s="132" t="str">
        <f>IF(Q57="","",BL57*1)</f>
        <v/>
      </c>
      <c r="AK57" s="132" t="str">
        <f>IF(R57="","",BS57*1)</f>
        <v/>
      </c>
      <c r="AL57" s="132" t="str">
        <f>IF(S57="","",BZ57*1)</f>
        <v/>
      </c>
      <c r="AM57" s="133" t="str">
        <f>IF(O57="","",AZ57*1)</f>
        <v/>
      </c>
      <c r="AN57" s="133" t="str">
        <f>IF(P57="","",BG57*1)</f>
        <v/>
      </c>
      <c r="AO57" s="133" t="str">
        <f>IF(Q57="","",BN57*1)</f>
        <v/>
      </c>
      <c r="AP57" s="133" t="str">
        <f>IF(R57="","",BU57*1)</f>
        <v/>
      </c>
      <c r="AQ57" s="133" t="str">
        <f>IF(S57="","",CB57*1)</f>
        <v/>
      </c>
      <c r="AR57" s="134">
        <f>SUM(AH57:AL57)</f>
        <v>0</v>
      </c>
      <c r="AS57" s="135">
        <f>SUM(AM57:AQ57)</f>
        <v>0</v>
      </c>
      <c r="AT57" s="136">
        <f>IF(O57=1000,11,IF(O57=-1000,0,IF(O57&gt;0,11,IF(O57&lt;0,(-O57),"0"))))</f>
        <v>11</v>
      </c>
      <c r="AU57" s="137" t="str">
        <f>IF(O57=1000,0,IF(O57=-1000,11,IF(O57&lt;-9,-(O57-2),IF(O57&gt;0,(O57),"0"))))</f>
        <v/>
      </c>
      <c r="AV57" s="136" t="e">
        <f>IF(O57=1000,11,IF(O57=-1000,0,IF(O57&gt;9,(O57+2),IF(O57&lt;0,(-O57),"0"))))</f>
        <v>#VALUE!</v>
      </c>
      <c r="AW57" s="137" t="str">
        <f>IF(O57=1000,0,IF(O57=-1000,11,IF(O57&lt;0,11,IF(O57&gt;0,(O57),"0"))))</f>
        <v/>
      </c>
      <c r="AX57" s="138" t="str">
        <f>IF(O57="","",IF(O57&gt;9,AV57,AT57))</f>
        <v/>
      </c>
      <c r="AY57" s="139" t="str">
        <f>IF(O57="","","-")</f>
        <v/>
      </c>
      <c r="AZ57" s="140" t="str">
        <f>IF(O57="","",IF(O57&lt;-9,AU57,AW57))</f>
        <v/>
      </c>
      <c r="BA57" s="136" t="e">
        <f>IF(P57=1000,11,IF(P57=-1000,0,IF(P57&gt;9,(P57+2),IF(P57&lt;0,(-P57),"0"))))</f>
        <v>#VALUE!</v>
      </c>
      <c r="BB57" s="137" t="str">
        <f>IF(P57=1000,0,IF(P57=-1000,11,IF(P57&lt;-9,-(P57-2),IF(P57&gt;0,(P57),"0"))))</f>
        <v/>
      </c>
      <c r="BC57" s="137">
        <f>IF(P57=1000,11,IF(P57=-1000,0,IF(P57&gt;0,11,IF(P57&lt;0,(-P57),"0"))))</f>
        <v>11</v>
      </c>
      <c r="BD57" s="137" t="str">
        <f>IF(P57=1000,0,IF(P57=-1000,11,IF(P57&lt;0,11,IF(P57&gt;0,(P57),"0"))))</f>
        <v/>
      </c>
      <c r="BE57" s="138" t="str">
        <f>IF(P57="","",IF(P57&gt;9,BA57,BC57))</f>
        <v/>
      </c>
      <c r="BF57" s="139" t="str">
        <f>IF(P57="","","-")</f>
        <v/>
      </c>
      <c r="BG57" s="140" t="str">
        <f>IF(P57="","",IF(P57&lt;-9,BB57,BD57))</f>
        <v/>
      </c>
      <c r="BH57" s="136" t="e">
        <f>IF(Q57=1000,11,IF(Q57=-1000,0,IF(Q57&gt;9,(Q57+2),IF(Q57&lt;0,(-Q57),"0"))))</f>
        <v>#VALUE!</v>
      </c>
      <c r="BI57" s="137" t="str">
        <f>IF(Q57=1000,0,IF(Q57=-1000,11,IF(Q57&lt;-9,-(Q57-2),IF(Q57&gt;0,(Q57),"0"))))</f>
        <v/>
      </c>
      <c r="BJ57" s="137">
        <f>IF(Q57=1000,11,IF(Q57=-1000,0,IF(Q57&gt;0,11,IF(Q57&lt;0,(-Q57),"0"))))</f>
        <v>11</v>
      </c>
      <c r="BK57" s="137" t="str">
        <f>IF(Q57=1000,0,IF(Q57=-1000,11,IF(Q57&lt;0,11,IF(Q57&gt;0,(Q57),"0"))))</f>
        <v/>
      </c>
      <c r="BL57" s="138" t="str">
        <f>IF(Q57="","",IF(Q57&gt;9,BH57,BJ57))</f>
        <v/>
      </c>
      <c r="BM57" s="139" t="str">
        <f>IF(Q57="","","-")</f>
        <v/>
      </c>
      <c r="BN57" s="140" t="str">
        <f>IF(Q57="","",IF(Q57&lt;-9,BI57,BK57))</f>
        <v/>
      </c>
      <c r="BO57" s="137" t="e">
        <f>IF(R57=1000,11,IF(R57=-1000,0,IF(R57&gt;9,(R57+2),IF(R57&lt;0,(-R57),"0"))))</f>
        <v>#VALUE!</v>
      </c>
      <c r="BP57" s="137" t="str">
        <f>IF(R57=1000,0,IF(R57=-1000,11,IF(R57&lt;-9,-(R57-2),IF(R57&gt;0,(R57),"0"))))</f>
        <v/>
      </c>
      <c r="BQ57" s="137">
        <f>IF(R57=1000,11,IF(R57=-1000,0,IF(R57&gt;0,11,IF(R57&lt;0,(-R57),"0"))))</f>
        <v>11</v>
      </c>
      <c r="BR57" s="137" t="str">
        <f>IF(R57=1000,0,IF(R57=-1000,11,IF(R57&lt;0,11,IF(R57&gt;0,(R57),"0"))))</f>
        <v/>
      </c>
      <c r="BS57" s="138" t="str">
        <f>IF(R57="","",IF(R57&gt;9,BO57,BQ57))</f>
        <v/>
      </c>
      <c r="BT57" s="139" t="str">
        <f>IF(R57="","","-")</f>
        <v/>
      </c>
      <c r="BU57" s="140" t="str">
        <f>IF(R57="","",IF(R57&lt;-9,BP57,BR57))</f>
        <v/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 t="str">
        <f>IF(O57="","",SUM(T57:X57))</f>
        <v/>
      </c>
      <c r="CD57" s="143" t="str">
        <f>IF(CC57="","","-")</f>
        <v/>
      </c>
      <c r="CE57" s="144" t="str">
        <f>IF(O57="","",SUM(Y57:AC57))</f>
        <v/>
      </c>
      <c r="CP57" s="32"/>
      <c r="CQ57" s="32"/>
    </row>
    <row r="58" spans="1:95" s="31" customFormat="1" ht="15" customHeight="1" thickBot="1" x14ac:dyDescent="0.25">
      <c r="A58" s="145"/>
      <c r="B58" s="145"/>
      <c r="C58" s="145"/>
      <c r="D58" s="146"/>
      <c r="E58" s="147"/>
      <c r="F58" s="148"/>
      <c r="G58" s="149"/>
      <c r="H58" s="150"/>
      <c r="I58" s="151"/>
      <c r="J58" s="151"/>
      <c r="K58" s="151"/>
      <c r="L58" s="151"/>
      <c r="M58" s="151"/>
      <c r="N58" s="150"/>
      <c r="O58" s="152"/>
      <c r="P58" s="152"/>
      <c r="Q58" s="152"/>
      <c r="R58" s="152"/>
      <c r="S58" s="152"/>
      <c r="T58" s="153"/>
      <c r="U58" s="153"/>
      <c r="V58" s="153"/>
      <c r="W58" s="153"/>
      <c r="X58" s="153"/>
      <c r="Y58" s="154"/>
      <c r="Z58" s="154"/>
      <c r="AA58" s="154"/>
      <c r="AB58" s="154"/>
      <c r="AC58" s="154"/>
      <c r="AD58" s="155"/>
      <c r="AE58" s="155"/>
      <c r="AF58" s="156"/>
      <c r="AG58" s="156"/>
      <c r="AH58" s="157"/>
      <c r="AI58" s="157"/>
      <c r="AJ58" s="157"/>
      <c r="AK58" s="157"/>
      <c r="AL58" s="157"/>
      <c r="AM58" s="158"/>
      <c r="AN58" s="158"/>
      <c r="AO58" s="158"/>
      <c r="AP58" s="158"/>
      <c r="AQ58" s="158"/>
      <c r="AR58" s="159"/>
      <c r="AS58" s="159"/>
      <c r="AT58" s="160"/>
      <c r="AU58" s="160"/>
      <c r="AV58" s="160"/>
      <c r="AW58" s="160"/>
      <c r="AX58" s="161"/>
      <c r="AY58" s="161"/>
      <c r="AZ58" s="161"/>
      <c r="BA58" s="160"/>
      <c r="BB58" s="160"/>
      <c r="BC58" s="160"/>
      <c r="BD58" s="160"/>
      <c r="BE58" s="161"/>
      <c r="BF58" s="161"/>
      <c r="BG58" s="161"/>
      <c r="BH58" s="160"/>
      <c r="BI58" s="160"/>
      <c r="BJ58" s="160"/>
      <c r="BK58" s="160"/>
      <c r="BL58" s="161"/>
      <c r="BM58" s="161"/>
      <c r="BN58" s="161"/>
      <c r="BO58" s="160"/>
      <c r="BP58" s="160"/>
      <c r="BQ58" s="160"/>
      <c r="BR58" s="160"/>
      <c r="BS58" s="161"/>
      <c r="BT58" s="161"/>
      <c r="BU58" s="161"/>
      <c r="BV58" s="160"/>
      <c r="BW58" s="160"/>
      <c r="BX58" s="160"/>
      <c r="BY58" s="160"/>
      <c r="BZ58" s="161"/>
      <c r="CA58" s="161"/>
      <c r="CB58" s="161"/>
      <c r="CC58" s="162"/>
      <c r="CD58" s="163"/>
      <c r="CE58" s="164"/>
      <c r="CP58" s="32"/>
      <c r="CQ58" s="32"/>
    </row>
    <row r="59" spans="1:95" s="31" customFormat="1" ht="31.5" customHeight="1" outlineLevel="1" thickBot="1" x14ac:dyDescent="0.25">
      <c r="A59" s="34">
        <v>16</v>
      </c>
      <c r="B59" s="35">
        <v>18</v>
      </c>
      <c r="C59" s="1225">
        <f>1+C50</f>
        <v>7</v>
      </c>
      <c r="D59" s="1227" t="str">
        <f>IF(A59="","",VLOOKUP(A59,СписокКМ!$A$188:$C$236,3,FALSE))</f>
        <v>Саратовская область 2</v>
      </c>
      <c r="E59" s="1228" t="e">
        <f>IF(B59="","",VLOOKUP(B59,СписокКМ!E:J,2,FALSE))</f>
        <v>#N/A</v>
      </c>
      <c r="F59" s="1231" t="str">
        <f>IF(B59="","",VLOOKUP(B59,СписокКМ!$A$188:$C$234,3,FALSE))</f>
        <v>Республика Бурятия</v>
      </c>
      <c r="G59" s="1232" t="e">
        <f>IF(D59="","",VLOOKUP(D59,СписокКМ!G:L,2,FALSE))</f>
        <v>#N/A</v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 t="str">
        <f>IF(A59="","",VLOOKUP(A59,'[60]Протокол команд'!A:K,8,FALSE))</f>
        <v>х</v>
      </c>
      <c r="U59" s="39" t="e">
        <f>T59*5-4</f>
        <v>#VALUE!</v>
      </c>
      <c r="V59" s="39" t="e">
        <f>T59*5</f>
        <v>#VALUE!</v>
      </c>
      <c r="W59" s="39" t="e">
        <f>CONCATENATE(U59,"-",V59)</f>
        <v>#VALUE!</v>
      </c>
      <c r="X59" s="39" t="str">
        <f>IF(A59="","",VLOOKUP(A59,'[60]Протокол команд'!A:K,10,FALSE))</f>
        <v>-</v>
      </c>
      <c r="Y59" s="39" t="e">
        <f>X59*5-4</f>
        <v>#VALUE!</v>
      </c>
      <c r="Z59" s="39" t="e">
        <f>X59*5</f>
        <v>#VALUE!</v>
      </c>
      <c r="AA59" s="39" t="e">
        <f>CONCATENATE(Y59,"-",Z59)</f>
        <v>#VALUE!</v>
      </c>
      <c r="AB59" s="1241">
        <f>IF(O61="","",SUM(AF61:AF66))</f>
        <v>1</v>
      </c>
      <c r="AC59" s="1242"/>
      <c r="AD59" s="1243"/>
      <c r="AE59" s="1242">
        <f>IF(O61="","",SUM(AG61:AG66))</f>
        <v>3</v>
      </c>
      <c r="AF59" s="1242"/>
      <c r="AG59" s="1264"/>
      <c r="AH59" s="1241">
        <f>SUM(CC61:CC66)</f>
        <v>8</v>
      </c>
      <c r="AI59" s="1242"/>
      <c r="AJ59" s="1243"/>
      <c r="AK59" s="1242">
        <f>SUM(CE61:CE66)</f>
        <v>9</v>
      </c>
      <c r="AL59" s="1242"/>
      <c r="AM59" s="1264"/>
      <c r="AN59" s="1265">
        <f>SUM(AR61:AR66)</f>
        <v>102</v>
      </c>
      <c r="AO59" s="1266"/>
      <c r="AP59" s="1267"/>
      <c r="AQ59" s="1266">
        <f>SUM(AS61:AS66)</f>
        <v>110</v>
      </c>
      <c r="AR59" s="1266"/>
      <c r="AS59" s="1268"/>
      <c r="AT59" s="1269" t="s">
        <v>127</v>
      </c>
      <c r="AU59" s="1270"/>
      <c r="AV59" s="1270"/>
      <c r="AW59" s="1270"/>
      <c r="AX59" s="1270"/>
      <c r="AY59" s="1270"/>
      <c r="AZ59" s="1270"/>
      <c r="BA59" s="1270"/>
      <c r="BB59" s="1270"/>
      <c r="BC59" s="1270"/>
      <c r="BD59" s="1270"/>
      <c r="BE59" s="1270"/>
      <c r="BF59" s="1270"/>
      <c r="BG59" s="1270"/>
      <c r="BH59" s="1270"/>
      <c r="BI59" s="1270"/>
      <c r="BJ59" s="1270"/>
      <c r="BK59" s="1270"/>
      <c r="BL59" s="1270"/>
      <c r="BM59" s="1270"/>
      <c r="BN59" s="1270"/>
      <c r="BO59" s="1270"/>
      <c r="BP59" s="1270"/>
      <c r="BQ59" s="1270"/>
      <c r="BR59" s="1270"/>
      <c r="BS59" s="1270"/>
      <c r="BT59" s="1270"/>
      <c r="BU59" s="1270"/>
      <c r="BV59" s="1270"/>
      <c r="BW59" s="1270"/>
      <c r="BX59" s="1270"/>
      <c r="BY59" s="1270"/>
      <c r="BZ59" s="1270"/>
      <c r="CA59" s="1270"/>
      <c r="CB59" s="1271"/>
      <c r="CC59" s="1254">
        <f>IF(O61="","",SUM(AF61:AF66))</f>
        <v>1</v>
      </c>
      <c r="CD59" s="1256" t="str">
        <f>IF(CC59="","","-")</f>
        <v>-</v>
      </c>
      <c r="CE59" s="1258">
        <f>IF(O61="","",SUM(AG61:AG66))</f>
        <v>3</v>
      </c>
      <c r="CP59" s="32"/>
      <c r="CQ59" s="32"/>
    </row>
    <row r="60" spans="1:95" s="31" customFormat="1" ht="13.5" customHeight="1" outlineLevel="1" x14ac:dyDescent="0.2">
      <c r="A60" s="40"/>
      <c r="B60" s="40"/>
      <c r="C60" s="1226"/>
      <c r="D60" s="1229" t="str">
        <f>IF(A60="","",VLOOKUP(A60,СписокКМ!D:I,2,FALSE))</f>
        <v/>
      </c>
      <c r="E60" s="1230" t="str">
        <f>IF(B60="","",VLOOKUP(B60,СписокКМ!E:J,2,FALSE))</f>
        <v/>
      </c>
      <c r="F60" s="1233" t="str">
        <f>IF(C60="","",VLOOKUP(C60,СписокКМ!F:K,2,FALSE))</f>
        <v/>
      </c>
      <c r="G60" s="1234" t="str">
        <f>IF(D60="","",VLOOKUP(D60,СписокКМ!G:L,2,FALSE))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outlineLevel="1" x14ac:dyDescent="0.2">
      <c r="A61" s="43">
        <v>21</v>
      </c>
      <c r="B61" s="44">
        <v>65</v>
      </c>
      <c r="C61" s="615">
        <v>1</v>
      </c>
      <c r="D61" s="46" t="str">
        <f>IF(A61="","",VLOOKUP(A61,СписокКМ!D:I,2,FALSE))</f>
        <v>ВАСИЛЬЕВ Владислав</v>
      </c>
      <c r="E61" s="47"/>
      <c r="F61" s="48" t="str">
        <f>IF(B61="","",VLOOKUP(B61,СписокКМ!D:I,2,FALSE))</f>
        <v>ДАВЫДОВ Родион</v>
      </c>
      <c r="G61" s="49"/>
      <c r="H61" s="50"/>
      <c r="I61" s="51" t="s">
        <v>572</v>
      </c>
      <c r="J61" s="51" t="s">
        <v>155</v>
      </c>
      <c r="K61" s="51" t="s">
        <v>568</v>
      </c>
      <c r="L61" s="51" t="s">
        <v>150</v>
      </c>
      <c r="M61" s="51" t="s">
        <v>570</v>
      </c>
      <c r="N61" s="52"/>
      <c r="O61" s="53">
        <f>IF(I61="","",IF(I61="0",1000,IF(I61="-0",-1000,I61*1)))</f>
        <v>-10</v>
      </c>
      <c r="P61" s="53">
        <f t="shared" ref="P61:S62" si="36">IF(J61="","",IF(J61="0",1000,IF(J61="-0",-1000,J61*1)))</f>
        <v>7</v>
      </c>
      <c r="Q61" s="53">
        <f t="shared" si="36"/>
        <v>-7</v>
      </c>
      <c r="R61" s="53">
        <f t="shared" si="36"/>
        <v>4</v>
      </c>
      <c r="S61" s="54">
        <f t="shared" si="36"/>
        <v>-1</v>
      </c>
      <c r="T61" s="55">
        <f t="shared" ref="T61:X62" si="37">IF(O61="","",IF(O61&gt;0,1,0))</f>
        <v>0</v>
      </c>
      <c r="U61" s="56">
        <f t="shared" si="37"/>
        <v>1</v>
      </c>
      <c r="V61" s="56">
        <f t="shared" si="37"/>
        <v>0</v>
      </c>
      <c r="W61" s="56">
        <f t="shared" si="37"/>
        <v>1</v>
      </c>
      <c r="X61" s="56">
        <f t="shared" si="37"/>
        <v>0</v>
      </c>
      <c r="Y61" s="57">
        <f t="shared" ref="Y61:AC62" si="38">IF(O61="","",IF(O61&lt;0,1,0))</f>
        <v>1</v>
      </c>
      <c r="Z61" s="57">
        <f t="shared" si="38"/>
        <v>0</v>
      </c>
      <c r="AA61" s="57">
        <f t="shared" si="38"/>
        <v>1</v>
      </c>
      <c r="AB61" s="57">
        <f t="shared" si="38"/>
        <v>0</v>
      </c>
      <c r="AC61" s="57">
        <f t="shared" si="38"/>
        <v>1</v>
      </c>
      <c r="AD61" s="58">
        <f>IF(CC61="","",IF(CC61&gt;CE61,1,-1))</f>
        <v>-1</v>
      </c>
      <c r="AE61" s="58">
        <f>IF(CC61="","",IF(CC61&lt;CE61,1,-1))</f>
        <v>1</v>
      </c>
      <c r="AF61" s="59">
        <f>IF(CC61&gt;CE61,1,0)</f>
        <v>0</v>
      </c>
      <c r="AG61" s="60">
        <f>IF(CE61&gt;CC61,1,0)</f>
        <v>1</v>
      </c>
      <c r="AH61" s="61">
        <f>IF(O61="","",AX61*1)</f>
        <v>10</v>
      </c>
      <c r="AI61" s="62">
        <f>IF(P61="","",BE61*1)</f>
        <v>11</v>
      </c>
      <c r="AJ61" s="62">
        <f>IF(Q61="","",BL61*1)</f>
        <v>7</v>
      </c>
      <c r="AK61" s="62">
        <f>IF(R61="","",BS61*1)</f>
        <v>11</v>
      </c>
      <c r="AL61" s="62">
        <f>IF(S61="","",BZ61*1)</f>
        <v>1</v>
      </c>
      <c r="AM61" s="63">
        <f>IF(O61="","",AZ61*1)</f>
        <v>12</v>
      </c>
      <c r="AN61" s="63">
        <f>IF(P61="","",BG61*1)</f>
        <v>7</v>
      </c>
      <c r="AO61" s="63">
        <f>IF(Q61="","",BN61*1)</f>
        <v>11</v>
      </c>
      <c r="AP61" s="63">
        <f>IF(R61="","",BU61*1)</f>
        <v>4</v>
      </c>
      <c r="AQ61" s="63">
        <f>IF(S61="","",CB61*1)</f>
        <v>11</v>
      </c>
      <c r="AR61" s="64">
        <f>SUM(AH61:AL61)</f>
        <v>40</v>
      </c>
      <c r="AS61" s="65">
        <f>SUM(AM61:AQ61)</f>
        <v>45</v>
      </c>
      <c r="AT61" s="66">
        <f>IF(O61=1000,11,IF(O61=-1000,0,IF(O61&gt;0,11,IF(O61&lt;0,(-O61),"0"))))</f>
        <v>10</v>
      </c>
      <c r="AU61" s="67">
        <f>IF(O61=1000,0,IF(O61=-1000,11,IF(O61&lt;-9,-(O61-2),IF(O61&gt;0,(O61),"0"))))</f>
        <v>12</v>
      </c>
      <c r="AV61" s="66">
        <f>IF(O61=1000,11,IF(O61=-1000,0,IF(O61&lt;9,11,IF(O61&gt;9,(O61+2),"0"))))</f>
        <v>11</v>
      </c>
      <c r="AW61" s="67">
        <f>IF(O61=1000,0,IF(O61=-1000,11,IF(O61&lt;0,11,IF(O61&gt;0,(O61),"0"))))</f>
        <v>11</v>
      </c>
      <c r="AX61" s="68">
        <f>IF(O61="","",IF(O61&gt;9,AV61,AT61))</f>
        <v>10</v>
      </c>
      <c r="AY61" s="69" t="str">
        <f>IF(O61="","","-")</f>
        <v>-</v>
      </c>
      <c r="AZ61" s="70">
        <f>IF(O61="","",IF(O61&lt;-9,AU61,AW61))</f>
        <v>12</v>
      </c>
      <c r="BA61" s="66" t="str">
        <f>IF(P61=1000,11,IF(P61=-1000,0,IF(P61&gt;9,(P61+2),IF(P61&lt;0,(-P61),"0"))))</f>
        <v>0</v>
      </c>
      <c r="BB61" s="67">
        <f>IF(P61=1000,0,IF(P61=-1000,11,IF(P61&lt;-9,-(P61-2),IF(P61&gt;0,(P61),"0"))))</f>
        <v>7</v>
      </c>
      <c r="BC61" s="67">
        <f>IF(P61=1000,11,IF(P61=-1000,0,IF(P61&gt;0,11,IF(P61&lt;0,(-P61),"0"))))</f>
        <v>11</v>
      </c>
      <c r="BD61" s="67">
        <f>IF(P61=1000,0,IF(P61=-1000,11,IF(P61&lt;0,11,IF(P61&gt;0,(P61),"0"))))</f>
        <v>7</v>
      </c>
      <c r="BE61" s="68">
        <f>IF(P61="","",IF(P61&gt;9,BA61,BC61))</f>
        <v>11</v>
      </c>
      <c r="BF61" s="69" t="str">
        <f>IF(P61="","","-")</f>
        <v>-</v>
      </c>
      <c r="BG61" s="70">
        <f>IF(P61="","",IF(P61&lt;-9,BB61,BD61))</f>
        <v>7</v>
      </c>
      <c r="BH61" s="66">
        <f>IF(Q61=1000,11,IF(Q61=-1000,0,IF(Q61&gt;9,(Q61+2),IF(Q61&lt;0,(-Q61),"0"))))</f>
        <v>7</v>
      </c>
      <c r="BI61" s="67" t="str">
        <f>IF(Q61=1000,0,IF(Q61=-1000,11,IF(Q61&lt;-9,-(Q61-2),IF(Q61&gt;0,(Q61),"0"))))</f>
        <v>0</v>
      </c>
      <c r="BJ61" s="67">
        <f>IF(Q61=1000,11,IF(Q61=-1000,0,IF(Q61&gt;0,11,IF(Q61&lt;0,(-Q61),"0"))))</f>
        <v>7</v>
      </c>
      <c r="BK61" s="67">
        <f>IF(Q61=1000,0,IF(Q61=-1000,11,IF(Q61&lt;0,11,IF(Q61&gt;0,(Q61),"0"))))</f>
        <v>11</v>
      </c>
      <c r="BL61" s="68">
        <f>IF(Q61="","",IF(Q61&gt;9,BH61,BJ61))</f>
        <v>7</v>
      </c>
      <c r="BM61" s="69" t="str">
        <f>IF(Q61="","","-")</f>
        <v>-</v>
      </c>
      <c r="BN61" s="70">
        <f>IF(Q61="","",IF(Q61&lt;-9,BI61,BK61))</f>
        <v>11</v>
      </c>
      <c r="BO61" s="67" t="str">
        <f>IF(R61=1000,11,IF(R61=-1000,0,IF(R61&gt;9,(R61+2),IF(R61&lt;0,(-R61),"0"))))</f>
        <v>0</v>
      </c>
      <c r="BP61" s="67">
        <f>IF(R61=1000,0,IF(R61=-1000,11,IF(R61&lt;-9,-(R61-2),IF(R61&gt;0,(R61),"0"))))</f>
        <v>4</v>
      </c>
      <c r="BQ61" s="67">
        <f>IF(R61=1000,11,IF(R61=-1000,0,IF(R61&gt;0,11,IF(R61&lt;0,(-R61),"0"))))</f>
        <v>11</v>
      </c>
      <c r="BR61" s="67">
        <f>IF(R61=1000,0,IF(R61=-1000,11,IF(R61&lt;0,11,IF(R61&gt;0,(R61),"0"))))</f>
        <v>4</v>
      </c>
      <c r="BS61" s="68">
        <f>IF(R61="","",IF(R61&gt;9,BO61,BQ61))</f>
        <v>11</v>
      </c>
      <c r="BT61" s="69" t="str">
        <f>IF(R61="","","-")</f>
        <v>-</v>
      </c>
      <c r="BU61" s="70">
        <f>IF(R61="","",IF(R61&lt;-9,BP61,BR61))</f>
        <v>4</v>
      </c>
      <c r="BV61" s="67">
        <f>IF(S61=1000,11,IF(S61=-1000,0,IF(S61&gt;9,(S61+2),IF(S61&lt;0,(-S61),"0"))))</f>
        <v>1</v>
      </c>
      <c r="BW61" s="67" t="str">
        <f>IF(S61=1000,0,IF(S61=-1000,11,IF(S61&lt;-9,-(S61-2),IF(S61&gt;0,(S61),"0"))))</f>
        <v>0</v>
      </c>
      <c r="BX61" s="67">
        <f>IF(S61=1000,11,IF(S61=-1000,0,IF(S61&gt;0,11,IF(S61&lt;0,(-S61),"0"))))</f>
        <v>1</v>
      </c>
      <c r="BY61" s="71">
        <f>IF(S61=1000,0,IF(S61=-1000,11,IF(S61&lt;0,11,IF(S61&gt;0,(S61),"0"))))</f>
        <v>11</v>
      </c>
      <c r="BZ61" s="68">
        <f>IF(S61="","",IF(S61&gt;9,BV61,BX61))</f>
        <v>1</v>
      </c>
      <c r="CA61" s="69" t="str">
        <f>IF(S61="","","-")</f>
        <v>-</v>
      </c>
      <c r="CB61" s="70">
        <f>IF(S61="","",IF(S61&lt;-9,BW61,BY61))</f>
        <v>11</v>
      </c>
      <c r="CC61" s="72">
        <f>IF(O61="","",SUM(T61:X61))</f>
        <v>2</v>
      </c>
      <c r="CD61" s="73" t="str">
        <f>IF(CC61="","","-")</f>
        <v>-</v>
      </c>
      <c r="CE61" s="74">
        <f>IF(O61="","",SUM(Y61:AC61))</f>
        <v>3</v>
      </c>
      <c r="CP61" s="32"/>
      <c r="CQ61" s="32"/>
    </row>
    <row r="62" spans="1:95" s="31" customFormat="1" ht="15" customHeight="1" outlineLevel="1" x14ac:dyDescent="0.2">
      <c r="A62" s="43">
        <v>67</v>
      </c>
      <c r="B62" s="44">
        <v>109</v>
      </c>
      <c r="C62" s="75">
        <v>2</v>
      </c>
      <c r="D62" s="76" t="str">
        <f>IF(A62="","",VLOOKUP(A62,СписокКМ!D:I,2,FALSE))</f>
        <v>ИСМАИЛОВ Данат</v>
      </c>
      <c r="E62" s="47"/>
      <c r="F62" s="77" t="str">
        <f>IF(B62="","",VLOOKUP(B62,СписокКМ!D:I,2,FALSE))</f>
        <v>НИКИТИН Виктор</v>
      </c>
      <c r="G62" s="49"/>
      <c r="H62" s="41"/>
      <c r="I62" s="616" t="s">
        <v>155</v>
      </c>
      <c r="J62" s="616" t="s">
        <v>29</v>
      </c>
      <c r="K62" s="616" t="s">
        <v>155</v>
      </c>
      <c r="L62" s="616"/>
      <c r="M62" s="51"/>
      <c r="N62" s="42"/>
      <c r="O62" s="79">
        <f>IF(I62="","",IF(I62="0",1000,IF(I62="-0",-1000,I62*1)))</f>
        <v>7</v>
      </c>
      <c r="P62" s="79">
        <f t="shared" si="36"/>
        <v>9</v>
      </c>
      <c r="Q62" s="79">
        <f t="shared" si="36"/>
        <v>7</v>
      </c>
      <c r="R62" s="79" t="str">
        <f t="shared" si="36"/>
        <v/>
      </c>
      <c r="S62" s="80" t="str">
        <f t="shared" si="36"/>
        <v/>
      </c>
      <c r="T62" s="55">
        <f t="shared" si="37"/>
        <v>1</v>
      </c>
      <c r="U62" s="56">
        <f t="shared" si="37"/>
        <v>1</v>
      </c>
      <c r="V62" s="56">
        <f t="shared" si="37"/>
        <v>1</v>
      </c>
      <c r="W62" s="56" t="str">
        <f t="shared" si="37"/>
        <v/>
      </c>
      <c r="X62" s="56" t="str">
        <f t="shared" si="37"/>
        <v/>
      </c>
      <c r="Y62" s="57">
        <f t="shared" si="38"/>
        <v>0</v>
      </c>
      <c r="Z62" s="57">
        <f t="shared" si="38"/>
        <v>0</v>
      </c>
      <c r="AA62" s="57">
        <f t="shared" si="38"/>
        <v>0</v>
      </c>
      <c r="AB62" s="57" t="str">
        <f t="shared" si="38"/>
        <v/>
      </c>
      <c r="AC62" s="57" t="str">
        <f t="shared" si="38"/>
        <v/>
      </c>
      <c r="AD62" s="58">
        <f>IF(CC62="","",IF(CC62&gt;CE62,1,-1))</f>
        <v>1</v>
      </c>
      <c r="AE62" s="58">
        <f>IF(CC62="","",IF(CC62&lt;CE62,1,-1))</f>
        <v>-1</v>
      </c>
      <c r="AF62" s="59">
        <f>IF(CC62&gt;CE62,1,0)</f>
        <v>1</v>
      </c>
      <c r="AG62" s="60">
        <f>IF(CE62&gt;CC62,1,0)</f>
        <v>0</v>
      </c>
      <c r="AH62" s="81">
        <f>IF(O62="","",AX62*1)</f>
        <v>11</v>
      </c>
      <c r="AI62" s="609">
        <f>IF(P62="","",BE62*1)</f>
        <v>11</v>
      </c>
      <c r="AJ62" s="609">
        <f>IF(Q62="","",BL62*1)</f>
        <v>11</v>
      </c>
      <c r="AK62" s="609" t="str">
        <f>IF(R62="","",BS62*1)</f>
        <v/>
      </c>
      <c r="AL62" s="609" t="str">
        <f>IF(S62="","",BZ62*1)</f>
        <v/>
      </c>
      <c r="AM62" s="606">
        <f>IF(O62="","",AZ62*1)</f>
        <v>7</v>
      </c>
      <c r="AN62" s="606">
        <f>IF(P62="","",BG62*1)</f>
        <v>9</v>
      </c>
      <c r="AO62" s="606">
        <f>IF(Q62="","",BN62*1)</f>
        <v>7</v>
      </c>
      <c r="AP62" s="606" t="str">
        <f>IF(R62="","",BU62*1)</f>
        <v/>
      </c>
      <c r="AQ62" s="606" t="str">
        <f>IF(S62="","",CB62*1)</f>
        <v/>
      </c>
      <c r="AR62" s="64">
        <f>SUM(AH62:AL62)</f>
        <v>33</v>
      </c>
      <c r="AS62" s="65">
        <f>SUM(AM62:AQ62)</f>
        <v>23</v>
      </c>
      <c r="AT62" s="66">
        <f>IF(O62=1000,11,IF(O62=-1000,0,IF(O62&gt;0,11,IF(O62&lt;0,(-O62),"0"))))</f>
        <v>11</v>
      </c>
      <c r="AU62" s="67">
        <f>IF(O62=1000,0,IF(O62=-1000,11,IF(O62&lt;-9,-(O62-2),IF(O62&gt;0,(O62),"0"))))</f>
        <v>7</v>
      </c>
      <c r="AV62" s="66" t="str">
        <f>IF(O62=1000,11,IF(O62=-1000,0,IF(O62&gt;9,(O62+2),IF(O62&lt;0,(-O62),"0"))))</f>
        <v>0</v>
      </c>
      <c r="AW62" s="67">
        <f>IF(O62=1000,0,IF(O62=-1000,11,IF(O62&lt;0,11,IF(O62&gt;0,(O62),"0"))))</f>
        <v>7</v>
      </c>
      <c r="AX62" s="601">
        <f>IF(O62="","",IF(O62&gt;9,AV62,AT62))</f>
        <v>11</v>
      </c>
      <c r="AY62" s="602" t="str">
        <f>IF(O62="","","-")</f>
        <v>-</v>
      </c>
      <c r="AZ62" s="603">
        <f>IF(O62="","",IF(O62&lt;-9,AU62,AW62))</f>
        <v>7</v>
      </c>
      <c r="BA62" s="66" t="str">
        <f>IF(P62=1000,11,IF(P62=-1000,0,IF(P62&gt;9,(P62+2),IF(P62&lt;0,(-P62),"0"))))</f>
        <v>0</v>
      </c>
      <c r="BB62" s="67">
        <f>IF(P62=1000,0,IF(P62=-1000,11,IF(P62&lt;-9,-(P62-2),IF(P62&gt;0,(P62),"0"))))</f>
        <v>9</v>
      </c>
      <c r="BC62" s="67">
        <f>IF(P62=1000,11,IF(P62=-1000,0,IF(P62&gt;0,11,IF(P62&lt;0,(-P62),"0"))))</f>
        <v>11</v>
      </c>
      <c r="BD62" s="67">
        <f>IF(P62=1000,0,IF(P62=-1000,11,IF(P62&lt;0,11,IF(P62&gt;0,(P62),"0"))))</f>
        <v>9</v>
      </c>
      <c r="BE62" s="601">
        <f>IF(P62="","",IF(P62&gt;9,BA62,BC62))</f>
        <v>11</v>
      </c>
      <c r="BF62" s="602" t="str">
        <f>IF(P62="","","-")</f>
        <v>-</v>
      </c>
      <c r="BG62" s="603">
        <f>IF(P62="","",IF(P62&lt;-9,BB62,BD62))</f>
        <v>9</v>
      </c>
      <c r="BH62" s="66" t="str">
        <f>IF(Q62=1000,11,IF(Q62=-1000,0,IF(Q62&gt;9,(Q62+2),IF(Q62&lt;0,(-Q62),"0"))))</f>
        <v>0</v>
      </c>
      <c r="BI62" s="67">
        <f>IF(Q62=1000,0,IF(Q62=-1000,11,IF(Q62&lt;-9,-(Q62-2),IF(Q62&gt;0,(Q62),"0"))))</f>
        <v>7</v>
      </c>
      <c r="BJ62" s="67">
        <f>IF(Q62=1000,11,IF(Q62=-1000,0,IF(Q62&gt;0,11,IF(Q62&lt;0,(-Q62),"0"))))</f>
        <v>11</v>
      </c>
      <c r="BK62" s="67">
        <f>IF(Q62=1000,0,IF(Q62=-1000,11,IF(Q62&lt;0,11,IF(Q62&gt;0,(Q62),"0"))))</f>
        <v>7</v>
      </c>
      <c r="BL62" s="601">
        <f>IF(Q62="","",IF(Q62&gt;9,BH62,BJ62))</f>
        <v>11</v>
      </c>
      <c r="BM62" s="602" t="str">
        <f>IF(Q62="","","-")</f>
        <v>-</v>
      </c>
      <c r="BN62" s="603">
        <f>IF(Q62="","",IF(Q62&lt;-9,BI62,BK62))</f>
        <v>7</v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601" t="str">
        <f>IF(R62="","",IF(R62&gt;9,BO62,BQ62))</f>
        <v/>
      </c>
      <c r="BT62" s="602" t="str">
        <f>IF(R62="","","-")</f>
        <v/>
      </c>
      <c r="BU62" s="603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601" t="str">
        <f>IF(S62="","",IF(S62&gt;9,BV62,BX62))</f>
        <v/>
      </c>
      <c r="CA62" s="602" t="str">
        <f>IF(S62="","","-")</f>
        <v/>
      </c>
      <c r="CB62" s="603" t="str">
        <f>IF(S62="","",IF(S62&lt;-9,BW62,BY62))</f>
        <v/>
      </c>
      <c r="CC62" s="598">
        <f>IF(O62="","",SUM(T62:X62))</f>
        <v>3</v>
      </c>
      <c r="CD62" s="604" t="str">
        <f>IF(CC62="","","-")</f>
        <v>-</v>
      </c>
      <c r="CE62" s="599">
        <f>IF(O62="","",SUM(Y62:AC62))</f>
        <v>0</v>
      </c>
      <c r="CP62" s="32"/>
      <c r="CQ62" s="32"/>
    </row>
    <row r="63" spans="1:95" s="31" customFormat="1" ht="15" customHeight="1" outlineLevel="1" x14ac:dyDescent="0.2">
      <c r="A63" s="43">
        <v>21</v>
      </c>
      <c r="B63" s="44">
        <v>65</v>
      </c>
      <c r="C63" s="1250" t="s">
        <v>563</v>
      </c>
      <c r="D63" s="76" t="str">
        <f>IF(A63="","",VLOOKUP(A63,СписокКМ!D:I,2,FALSE))</f>
        <v>ВАСИЛЬЕВ Владислав</v>
      </c>
      <c r="E63" s="47"/>
      <c r="F63" s="77" t="str">
        <f>IF(B63="","",VLOOKUP(B63,СписокКМ!D:I,2,FALSE))</f>
        <v>ДАВЫДОВ Родион</v>
      </c>
      <c r="G63" s="49"/>
      <c r="H63" s="41"/>
      <c r="I63" s="1252" t="s">
        <v>159</v>
      </c>
      <c r="J63" s="1252" t="s">
        <v>572</v>
      </c>
      <c r="K63" s="1252" t="s">
        <v>29</v>
      </c>
      <c r="L63" s="1252" t="s">
        <v>567</v>
      </c>
      <c r="M63" s="1252" t="s">
        <v>568</v>
      </c>
      <c r="N63" s="42"/>
      <c r="O63" s="1244">
        <f>IF(I63="","",IF(I63="0",1000,IF(I63="-0",-1000,I63*1)))</f>
        <v>10</v>
      </c>
      <c r="P63" s="1244">
        <f>IF(J63="","",IF(J63="0",1000,IF(J63="-0",-1000,J63*1)))</f>
        <v>-10</v>
      </c>
      <c r="Q63" s="1244">
        <f>IF(K63="","",IF(K63="0",1000,IF(K63="-0",-1000,K63*1)))</f>
        <v>9</v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>
        <f>IF(O63="","",IF(O63&gt;0,1,0))</f>
        <v>1</v>
      </c>
      <c r="U63" s="1284">
        <f>IF(P63="","",IF(P63&gt;0,1,0))</f>
        <v>0</v>
      </c>
      <c r="V63" s="1284">
        <f>IF(Q63="","",IF(Q63&gt;0,1,0))</f>
        <v>1</v>
      </c>
      <c r="W63" s="1284" t="str">
        <f>IF(R63="","",IF(R63&gt;0,1,0))</f>
        <v/>
      </c>
      <c r="X63" s="1284" t="str">
        <f>IF(S63="","",IF(S63&gt;0,1,0))</f>
        <v/>
      </c>
      <c r="Y63" s="1278">
        <f>IF(O63="","",IF(O63&lt;0,1,0))</f>
        <v>0</v>
      </c>
      <c r="Z63" s="1278">
        <f>IF(P63="","",IF(P63&lt;0,1,0))</f>
        <v>1</v>
      </c>
      <c r="AA63" s="1278">
        <f>IF(Q63="","",IF(Q63&lt;0,1,0))</f>
        <v>0</v>
      </c>
      <c r="AB63" s="1278" t="str">
        <f>IF(R63="","",IF(R63&lt;0,1,0))</f>
        <v/>
      </c>
      <c r="AC63" s="1278" t="str">
        <f>IF(S63="","",IF(S63&lt;0,1,0))</f>
        <v/>
      </c>
      <c r="AD63" s="1280">
        <f>IF(CC63="","",IF(CC63&gt;CE63,1,-1))</f>
        <v>-1</v>
      </c>
      <c r="AE63" s="1280">
        <f>IF(CC63="","",IF(CC63&lt;CE63,1,-1))</f>
        <v>1</v>
      </c>
      <c r="AF63" s="1282">
        <f>IF(CC63&gt;CE63,1,0)</f>
        <v>0</v>
      </c>
      <c r="AG63" s="1272">
        <f>IF(CE63&gt;CC63,1,0)</f>
        <v>1</v>
      </c>
      <c r="AH63" s="1274">
        <f>IF(O63="","",AX63*1)</f>
        <v>12</v>
      </c>
      <c r="AI63" s="1276">
        <f>IF(P63="","",BE63*1)</f>
        <v>10</v>
      </c>
      <c r="AJ63" s="1276">
        <f>IF(Q63="","",BL63*1)</f>
        <v>11</v>
      </c>
      <c r="AK63" s="1276" t="str">
        <f>IF(R63="","",BS63*1)</f>
        <v/>
      </c>
      <c r="AL63" s="1276" t="str">
        <f>IF(S63="","",BZ63*1)</f>
        <v/>
      </c>
      <c r="AM63" s="1298">
        <f>IF(O63="","",AZ63*1)</f>
        <v>10</v>
      </c>
      <c r="AN63" s="1298">
        <f>IF(P63="","",BG63*1)</f>
        <v>12</v>
      </c>
      <c r="AO63" s="1298">
        <f>IF(Q63="","",BN63*1)</f>
        <v>9</v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11</v>
      </c>
      <c r="AU63" s="1286">
        <f>IF(O63=1000,0,IF(O63=-1000,11,IF(O63&lt;-9,-(O63-2),IF(O63&gt;0,(O63),"0"))))</f>
        <v>10</v>
      </c>
      <c r="AV63" s="1286">
        <f>IF(O63=1000,11,IF(O63=-1000,0,IF(O63&gt;9,(O63+2),IF(O63&lt;0,(-O63),"0"))))</f>
        <v>12</v>
      </c>
      <c r="AW63" s="1286">
        <f>IF(O63=1000,0,IF(O63=-1000,11,IF(O63&lt;0,11,IF(O63&gt;0,(O63),"0"))))</f>
        <v>10</v>
      </c>
      <c r="AX63" s="1296">
        <f>IF(O63="","",IF(O63&gt;9,AV63,AT63))</f>
        <v>12</v>
      </c>
      <c r="AY63" s="1288" t="str">
        <f>IF(O63="","","-")</f>
        <v>-</v>
      </c>
      <c r="AZ63" s="1290">
        <f>IF(O63="","",IF(O63&lt;-9,AU63,AW63))</f>
        <v>10</v>
      </c>
      <c r="BA63" s="1286">
        <f>IF(P63=1000,11,IF(P63=-1000,0,IF(P63&gt;9,(P63+2),IF(P63&lt;0,(-P63),"0"))))</f>
        <v>10</v>
      </c>
      <c r="BB63" s="1286">
        <f>IF(P63=1000,0,IF(P63=-1000,11,IF(P63&lt;-9,-(P63-2),IF(P63&gt;0,(P63),"0"))))</f>
        <v>12</v>
      </c>
      <c r="BC63" s="1286">
        <f>IF(P63=1000,11,IF(P63=-1000,0,IF(P63&gt;0,11,IF(P63&lt;0,(-P63),"0"))))</f>
        <v>10</v>
      </c>
      <c r="BD63" s="1286">
        <f>IF(P63=1000,0,IF(P63=-1000,11,IF(P63&lt;0,11,IF(P63&gt;0,(P63),"0"))))</f>
        <v>11</v>
      </c>
      <c r="BE63" s="1296">
        <f>IF(P63="","",IF(P63&gt;9,BA63,BC63))</f>
        <v>10</v>
      </c>
      <c r="BF63" s="1288" t="str">
        <f>IF(P63="","","-")</f>
        <v>-</v>
      </c>
      <c r="BG63" s="1290">
        <f>IF(P63="","",IF(P63&lt;-9,BB63,BD63))</f>
        <v>12</v>
      </c>
      <c r="BH63" s="1286" t="str">
        <f>IF(Q63=1000,11,IF(Q63=-1000,0,IF(Q63&gt;9,(Q63+2),IF(Q63&lt;0,(-Q63),"0"))))</f>
        <v>0</v>
      </c>
      <c r="BI63" s="1286">
        <f>IF(Q63=1000,0,IF(Q63=-1000,11,IF(Q63&lt;-9,-(Q63-2),IF(Q63&gt;0,(Q63),"0"))))</f>
        <v>9</v>
      </c>
      <c r="BJ63" s="1286">
        <f>IF(Q63=1000,11,IF(Q63=-1000,0,IF(Q63&gt;0,11,IF(Q63&lt;0,(-Q63),"0"))))</f>
        <v>11</v>
      </c>
      <c r="BK63" s="1286">
        <f>IF(Q63=1000,0,IF(Q63=-1000,11,IF(Q63&lt;0,11,IF(Q63&gt;0,(Q63),"0"))))</f>
        <v>9</v>
      </c>
      <c r="BL63" s="1296">
        <f>IF(Q63="","",IF(Q63&gt;9,BH63,BJ63))</f>
        <v>11</v>
      </c>
      <c r="BM63" s="1288" t="str">
        <f>IF(Q63="","","-")</f>
        <v>-</v>
      </c>
      <c r="BN63" s="1290">
        <f>IF(Q63="","",IF(Q63&lt;-9,BI63,BK63))</f>
        <v>9</v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296">
        <v>5</v>
      </c>
      <c r="BT63" s="1288" t="s">
        <v>569</v>
      </c>
      <c r="BU63" s="1290">
        <v>11</v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>
        <v>7</v>
      </c>
      <c r="CA63" s="1288" t="s">
        <v>569</v>
      </c>
      <c r="CB63" s="1290">
        <v>11</v>
      </c>
      <c r="CC63" s="1302">
        <f>IF(O63="","",SUM(T63:X64))</f>
        <v>2</v>
      </c>
      <c r="CD63" s="1304" t="str">
        <f>IF(CC63="","","-")</f>
        <v>-</v>
      </c>
      <c r="CE63" s="1306">
        <v>3</v>
      </c>
      <c r="CP63" s="32"/>
      <c r="CQ63" s="32"/>
    </row>
    <row r="64" spans="1:95" s="31" customFormat="1" ht="15" customHeight="1" outlineLevel="1" x14ac:dyDescent="0.2">
      <c r="A64" s="43">
        <v>67</v>
      </c>
      <c r="B64" s="44">
        <v>109</v>
      </c>
      <c r="C64" s="1251"/>
      <c r="D64" s="46" t="str">
        <f>IF(A64="","",VLOOKUP(A64,СписокКМ!D:I,2,FALSE))</f>
        <v>ИСМАИЛОВ Данат</v>
      </c>
      <c r="E64" s="47"/>
      <c r="F64" s="48" t="str">
        <f>IF(B64="","",VLOOKUP(B64,СписокКМ!D:I,2,FALSE))</f>
        <v>НИКИТИН Виктор</v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297"/>
      <c r="BT64" s="1289"/>
      <c r="BU64" s="1291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outlineLevel="1" x14ac:dyDescent="0.2">
      <c r="A65" s="99">
        <f>IF(A61="","",A61)</f>
        <v>21</v>
      </c>
      <c r="B65" s="99">
        <f>IF(B61="","",B62)</f>
        <v>109</v>
      </c>
      <c r="C65" s="75">
        <v>4</v>
      </c>
      <c r="D65" s="100" t="str">
        <f>IF(A65="","",VLOOKUP(A65,СписокКМ!D:I,2,FALSE))</f>
        <v>ВАСИЛЬЕВ Владислав</v>
      </c>
      <c r="E65" s="101"/>
      <c r="F65" s="77" t="str">
        <f>IF(B65="","",VLOOKUP(B65,СписокКМ!D:I,2,FALSE))</f>
        <v>НИКИТИН Виктор</v>
      </c>
      <c r="G65" s="102"/>
      <c r="H65" s="41"/>
      <c r="I65" s="616" t="s">
        <v>30</v>
      </c>
      <c r="J65" s="616" t="s">
        <v>29</v>
      </c>
      <c r="K65" s="616" t="s">
        <v>570</v>
      </c>
      <c r="L65" s="616" t="s">
        <v>28</v>
      </c>
      <c r="M65" s="616"/>
      <c r="N65" s="42"/>
      <c r="O65" s="79">
        <f>IF(I65="","",IF(I65="0",1000,IF(I65="-0",-1000,I65*1)))</f>
        <v>-8</v>
      </c>
      <c r="P65" s="79">
        <f t="shared" ref="P65:S66" si="39">IF(J65="","",IF(J65="0",1000,IF(J65="-0",-1000,J65*1)))</f>
        <v>9</v>
      </c>
      <c r="Q65" s="79">
        <f t="shared" si="39"/>
        <v>-1</v>
      </c>
      <c r="R65" s="79">
        <f t="shared" si="39"/>
        <v>-9</v>
      </c>
      <c r="S65" s="80" t="str">
        <f t="shared" si="39"/>
        <v/>
      </c>
      <c r="T65" s="614">
        <f t="shared" ref="T65:X66" si="40">IF(O65="","",IF(O65&gt;0,1,0))</f>
        <v>0</v>
      </c>
      <c r="U65" s="613">
        <f t="shared" si="40"/>
        <v>1</v>
      </c>
      <c r="V65" s="613">
        <f t="shared" si="40"/>
        <v>0</v>
      </c>
      <c r="W65" s="613">
        <f t="shared" si="40"/>
        <v>0</v>
      </c>
      <c r="X65" s="613" t="str">
        <f t="shared" si="40"/>
        <v/>
      </c>
      <c r="Y65" s="610">
        <f t="shared" ref="Y65:AC66" si="41">IF(O65="","",IF(O65&lt;0,1,0))</f>
        <v>1</v>
      </c>
      <c r="Z65" s="610">
        <f t="shared" si="41"/>
        <v>0</v>
      </c>
      <c r="AA65" s="610">
        <f t="shared" si="41"/>
        <v>1</v>
      </c>
      <c r="AB65" s="610">
        <f t="shared" si="41"/>
        <v>1</v>
      </c>
      <c r="AC65" s="610" t="str">
        <f t="shared" si="41"/>
        <v/>
      </c>
      <c r="AD65" s="611">
        <f>IF(CC65="","",IF(CC65&gt;CE65,1,-1))</f>
        <v>-1</v>
      </c>
      <c r="AE65" s="611">
        <f>IF(CC65="","",IF(CC65&lt;CE65,1,-1))</f>
        <v>1</v>
      </c>
      <c r="AF65" s="612">
        <f>IF(CC65&gt;CE65,1,0)</f>
        <v>0</v>
      </c>
      <c r="AG65" s="608">
        <f>IF(CE65&gt;CC65,1,0)</f>
        <v>1</v>
      </c>
      <c r="AH65" s="81">
        <f>IF(O65="","",AX65*1)</f>
        <v>8</v>
      </c>
      <c r="AI65" s="609">
        <f>IF(P65="","",BE65*1)</f>
        <v>11</v>
      </c>
      <c r="AJ65" s="609">
        <f>IF(Q65="","",BL65*1)</f>
        <v>1</v>
      </c>
      <c r="AK65" s="609">
        <f>IF(R65="","",BS65*1)</f>
        <v>9</v>
      </c>
      <c r="AL65" s="609" t="str">
        <f>IF(S65="","",BZ65*1)</f>
        <v/>
      </c>
      <c r="AM65" s="606">
        <f>IF(O65="","",AZ65*1)</f>
        <v>11</v>
      </c>
      <c r="AN65" s="606">
        <f>IF(P65="","",BG65*1)</f>
        <v>9</v>
      </c>
      <c r="AO65" s="606">
        <f>IF(Q65="","",BN65*1)</f>
        <v>11</v>
      </c>
      <c r="AP65" s="606">
        <f>IF(R65="","",BU65*1)</f>
        <v>11</v>
      </c>
      <c r="AQ65" s="606" t="str">
        <f>IF(S65="","",CB65*1)</f>
        <v/>
      </c>
      <c r="AR65" s="607">
        <f>SUM(AH65:AL65)</f>
        <v>29</v>
      </c>
      <c r="AS65" s="605">
        <f>SUM(AM65:AQ65)</f>
        <v>42</v>
      </c>
      <c r="AT65" s="111">
        <f>IF(O65=1000,11,IF(O65=-1000,0,IF(O65&gt;0,11,IF(O65&lt;0,(-O65),"0"))))</f>
        <v>8</v>
      </c>
      <c r="AU65" s="600" t="str">
        <f>IF(O65=1000,0,IF(O65=-1000,11,IF(O65&lt;-9,-(O65-2),IF(O65&gt;0,(O65),"0"))))</f>
        <v>0</v>
      </c>
      <c r="AV65" s="111">
        <f>IF(O65=1000,11,IF(O65=-1000,0,IF(O65&gt;9,(O65+2),IF(O65&lt;0,(-O65),"0"))))</f>
        <v>8</v>
      </c>
      <c r="AW65" s="600">
        <f>IF(O65=1000,0,IF(O65=-1000,11,IF(O65&lt;0,11,IF(O65&gt;0,(O65),"0"))))</f>
        <v>11</v>
      </c>
      <c r="AX65" s="601">
        <f>IF(O65="","",IF(O65&gt;9,AV65,AT65))</f>
        <v>8</v>
      </c>
      <c r="AY65" s="602" t="str">
        <f>IF(O65="","","-")</f>
        <v>-</v>
      </c>
      <c r="AZ65" s="603">
        <f>IF(O65="","",IF(O65&lt;-9,AU65,AW65))</f>
        <v>11</v>
      </c>
      <c r="BA65" s="111" t="str">
        <f>IF(P65=1000,11,IF(P65=-1000,0,IF(P65&gt;9,(P65+2),IF(P65&lt;0,(-P65),"0"))))</f>
        <v>0</v>
      </c>
      <c r="BB65" s="600">
        <f>IF(P65=1000,0,IF(P65=-1000,11,IF(P65&lt;-9,-(P65-2),IF(P65&gt;0,(P65),"0"))))</f>
        <v>9</v>
      </c>
      <c r="BC65" s="600">
        <f>IF(P65=1000,11,IF(P65=-1000,0,IF(P65&gt;0,11,IF(P65&lt;0,(-P65),"0"))))</f>
        <v>11</v>
      </c>
      <c r="BD65" s="600">
        <f>IF(P65=1000,0,IF(P65=-1000,11,IF(P65&lt;0,11,IF(P65&gt;0,(P65),"0"))))</f>
        <v>9</v>
      </c>
      <c r="BE65" s="601">
        <f>IF(P65="","",IF(P65&gt;9,BA65,BC65))</f>
        <v>11</v>
      </c>
      <c r="BF65" s="602" t="str">
        <f>IF(P65="","","-")</f>
        <v>-</v>
      </c>
      <c r="BG65" s="603">
        <f>IF(P65="","",IF(P65&lt;-9,BB65,BD65))</f>
        <v>9</v>
      </c>
      <c r="BH65" s="111">
        <f>IF(Q65=1000,11,IF(Q65=-1000,0,IF(Q65&gt;9,(Q65+2),IF(Q65&lt;0,(-Q65),"0"))))</f>
        <v>1</v>
      </c>
      <c r="BI65" s="600" t="str">
        <f>IF(Q65=1000,0,IF(Q65=-1000,11,IF(Q65&lt;-9,-(Q65-2),IF(Q65&gt;0,(Q65),"0"))))</f>
        <v>0</v>
      </c>
      <c r="BJ65" s="600">
        <f>IF(Q65=1000,11,IF(Q65=-1000,0,IF(Q65&gt;0,11,IF(Q65&lt;0,(-Q65),"0"))))</f>
        <v>1</v>
      </c>
      <c r="BK65" s="600">
        <f>IF(Q65=1000,0,IF(Q65=-1000,11,IF(Q65&lt;0,11,IF(Q65&gt;0,(Q65),"0"))))</f>
        <v>11</v>
      </c>
      <c r="BL65" s="601">
        <f>IF(Q65="","",IF(Q65&gt;9,BH65,BJ65))</f>
        <v>1</v>
      </c>
      <c r="BM65" s="602" t="str">
        <f>IF(Q65="","","-")</f>
        <v>-</v>
      </c>
      <c r="BN65" s="603">
        <f>IF(Q65="","",IF(Q65&lt;-9,BI65,BK65))</f>
        <v>11</v>
      </c>
      <c r="BO65" s="600">
        <f>IF(R65=1000,11,IF(R65=-1000,0,IF(R65&gt;9,(R65+2),IF(R65&lt;0,(-R65),"0"))))</f>
        <v>9</v>
      </c>
      <c r="BP65" s="600" t="str">
        <f>IF(R65=1000,0,IF(R65=-1000,11,IF(R65&lt;-9,-(R65-2),IF(R65&gt;0,(R65),"0"))))</f>
        <v>0</v>
      </c>
      <c r="BQ65" s="600">
        <f>IF(R65=1000,11,IF(R65=-1000,0,IF(R65&gt;0,11,IF(R65&lt;0,(-R65),"0"))))</f>
        <v>9</v>
      </c>
      <c r="BR65" s="600">
        <f>IF(R65=1000,0,IF(R65=-1000,11,IF(R65&lt;0,11,IF(R65&gt;0,(R65),"0"))))</f>
        <v>11</v>
      </c>
      <c r="BS65" s="601">
        <f>IF(R65="","",IF(R65&gt;9,BO65,BQ65))</f>
        <v>9</v>
      </c>
      <c r="BT65" s="602" t="str">
        <f>IF(R65="","","-")</f>
        <v>-</v>
      </c>
      <c r="BU65" s="603">
        <f>IF(R65="","",IF(R65&lt;-9,BP65,BR65))</f>
        <v>11</v>
      </c>
      <c r="BV65" s="600" t="e">
        <f>IF(S65=1000,11,IF(S65=-1000,0,IF(S65&gt;9,(S65+2),IF(S65&lt;0,(-S65),"0"))))</f>
        <v>#VALUE!</v>
      </c>
      <c r="BW65" s="600" t="str">
        <f>IF(S65=1000,0,IF(S65=-1000,11,IF(S65&lt;-9,-(S65-2),IF(S65&gt;0,(S65),"0"))))</f>
        <v/>
      </c>
      <c r="BX65" s="600">
        <f>IF(S65=1000,11,IF(S65=-1000,0,IF(S65&gt;0,11,IF(S65&lt;0,(-S65),"0"))))</f>
        <v>11</v>
      </c>
      <c r="BY65" s="113" t="str">
        <f>IF(S65=1000,0,IF(S65=-1000,11,IF(S65&lt;0,11,IF(S65&gt;0,(S65),"0"))))</f>
        <v/>
      </c>
      <c r="BZ65" s="601" t="str">
        <f>IF(S65="","",IF(S65&gt;9,BV65,BX65))</f>
        <v/>
      </c>
      <c r="CA65" s="602" t="str">
        <f>IF(S65="","","-")</f>
        <v/>
      </c>
      <c r="CB65" s="603" t="str">
        <f>IF(S65="","",IF(S65&lt;-9,BW65,BY65))</f>
        <v/>
      </c>
      <c r="CC65" s="598">
        <f>IF(O65="","",SUM(T65:X65))</f>
        <v>1</v>
      </c>
      <c r="CD65" s="604" t="str">
        <f>IF(CC65="","","-")</f>
        <v>-</v>
      </c>
      <c r="CE65" s="599">
        <f>IF(O65="","",SUM(Y65:AC65))</f>
        <v>3</v>
      </c>
      <c r="CP65" s="32"/>
      <c r="CQ65" s="32"/>
    </row>
    <row r="66" spans="1:95" s="31" customFormat="1" ht="15" customHeight="1" outlineLevel="1" thickBot="1" x14ac:dyDescent="0.25">
      <c r="A66" s="99">
        <f>IF(A61="","",A62)</f>
        <v>67</v>
      </c>
      <c r="B66" s="99">
        <f>IF(B61="","",B61)</f>
        <v>65</v>
      </c>
      <c r="C66" s="114">
        <v>5</v>
      </c>
      <c r="D66" s="115" t="str">
        <f>IF(A66="","",VLOOKUP(A66,СписокКМ!D:I,2,FALSE))</f>
        <v>ИСМАИЛОВ Данат</v>
      </c>
      <c r="E66" s="116"/>
      <c r="F66" s="117" t="str">
        <f>IF(B66="","",VLOOKUP(B66,СписокКМ!D:I,2,FALSE))</f>
        <v>ДАВЫДОВ Родион</v>
      </c>
      <c r="G66" s="118"/>
      <c r="H66" s="119"/>
      <c r="I66" s="120"/>
      <c r="J66" s="120"/>
      <c r="K66" s="120"/>
      <c r="L66" s="121"/>
      <c r="M66" s="121"/>
      <c r="N66" s="122"/>
      <c r="O66" s="123" t="str">
        <f>IF(I66="","",IF(I66="0",1000,IF(I66="-0",-1000,I66*1)))</f>
        <v/>
      </c>
      <c r="P66" s="123" t="str">
        <f t="shared" si="39"/>
        <v/>
      </c>
      <c r="Q66" s="123" t="str">
        <f t="shared" si="39"/>
        <v/>
      </c>
      <c r="R66" s="123" t="str">
        <f t="shared" si="39"/>
        <v/>
      </c>
      <c r="S66" s="124" t="str">
        <f t="shared" si="39"/>
        <v/>
      </c>
      <c r="T66" s="125" t="str">
        <f t="shared" si="40"/>
        <v/>
      </c>
      <c r="U66" s="126" t="str">
        <f t="shared" si="40"/>
        <v/>
      </c>
      <c r="V66" s="126" t="str">
        <f t="shared" si="40"/>
        <v/>
      </c>
      <c r="W66" s="126" t="str">
        <f t="shared" si="40"/>
        <v/>
      </c>
      <c r="X66" s="126" t="str">
        <f t="shared" si="40"/>
        <v/>
      </c>
      <c r="Y66" s="127" t="str">
        <f t="shared" si="41"/>
        <v/>
      </c>
      <c r="Z66" s="127" t="str">
        <f t="shared" si="41"/>
        <v/>
      </c>
      <c r="AA66" s="127" t="str">
        <f t="shared" si="41"/>
        <v/>
      </c>
      <c r="AB66" s="127" t="str">
        <f t="shared" si="41"/>
        <v/>
      </c>
      <c r="AC66" s="127" t="str">
        <f t="shared" si="41"/>
        <v/>
      </c>
      <c r="AD66" s="128" t="str">
        <f>IF(CC66="","",IF(CC66&gt;CE66,1,-1))</f>
        <v/>
      </c>
      <c r="AE66" s="128" t="str">
        <f>IF(CC66="","",IF(CC66&lt;CE66,1,-1))</f>
        <v/>
      </c>
      <c r="AF66" s="129">
        <f>IF(CC66&gt;CE66,1,0)</f>
        <v>0</v>
      </c>
      <c r="AG66" s="130">
        <f>IF(CE66&gt;CC66,1,0)</f>
        <v>0</v>
      </c>
      <c r="AH66" s="131" t="str">
        <f>IF(O66="","",AX66*1)</f>
        <v/>
      </c>
      <c r="AI66" s="132" t="str">
        <f>IF(P66="","",BE66*1)</f>
        <v/>
      </c>
      <c r="AJ66" s="132" t="str">
        <f>IF(Q66="","",BL66*1)</f>
        <v/>
      </c>
      <c r="AK66" s="132" t="str">
        <f>IF(R66="","",BS66*1)</f>
        <v/>
      </c>
      <c r="AL66" s="132" t="str">
        <f>IF(S66="","",BZ66*1)</f>
        <v/>
      </c>
      <c r="AM66" s="133" t="str">
        <f>IF(O66="","",AZ66*1)</f>
        <v/>
      </c>
      <c r="AN66" s="133" t="str">
        <f>IF(P66="","",BG66*1)</f>
        <v/>
      </c>
      <c r="AO66" s="133" t="str">
        <f>IF(Q66="","",BN66*1)</f>
        <v/>
      </c>
      <c r="AP66" s="133" t="str">
        <f>IF(R66="","",BU66*1)</f>
        <v/>
      </c>
      <c r="AQ66" s="133" t="str">
        <f>IF(S66="","",CB66*1)</f>
        <v/>
      </c>
      <c r="AR66" s="134">
        <f>SUM(AH66:AL66)</f>
        <v>0</v>
      </c>
      <c r="AS66" s="135">
        <f>SUM(AM66:AQ66)</f>
        <v>0</v>
      </c>
      <c r="AT66" s="136">
        <f>IF(O66=1000,11,IF(O66=-1000,0,IF(O66&gt;0,11,IF(O66&lt;0,(-O66),"0"))))</f>
        <v>11</v>
      </c>
      <c r="AU66" s="137" t="str">
        <f>IF(O66=1000,0,IF(O66=-1000,11,IF(O66&lt;-9,-(O66-2),IF(O66&gt;0,(O66),"0"))))</f>
        <v/>
      </c>
      <c r="AV66" s="136" t="e">
        <f>IF(O66=1000,11,IF(O66=-1000,0,IF(O66&gt;9,(O66+2),IF(O66&lt;0,(-O66),"0"))))</f>
        <v>#VALUE!</v>
      </c>
      <c r="AW66" s="137" t="str">
        <f>IF(O66=1000,0,IF(O66=-1000,11,IF(O66&lt;0,11,IF(O66&gt;0,(O66),"0"))))</f>
        <v/>
      </c>
      <c r="AX66" s="138" t="str">
        <f>IF(O66="","",IF(O66&gt;9,AV66,AT66))</f>
        <v/>
      </c>
      <c r="AY66" s="139" t="str">
        <f>IF(O66="","","-")</f>
        <v/>
      </c>
      <c r="AZ66" s="140" t="str">
        <f>IF(O66="","",IF(O66&lt;-9,AU66,AW66))</f>
        <v/>
      </c>
      <c r="BA66" s="136" t="e">
        <f>IF(P66=1000,11,IF(P66=-1000,0,IF(P66&gt;9,(P66+2),IF(P66&lt;0,(-P66),"0"))))</f>
        <v>#VALUE!</v>
      </c>
      <c r="BB66" s="137" t="str">
        <f>IF(P66=1000,0,IF(P66=-1000,11,IF(P66&lt;-9,-(P66-2),IF(P66&gt;0,(P66),"0"))))</f>
        <v/>
      </c>
      <c r="BC66" s="137">
        <f>IF(P66=1000,11,IF(P66=-1000,0,IF(P66&gt;0,11,IF(P66&lt;0,(-P66),"0"))))</f>
        <v>11</v>
      </c>
      <c r="BD66" s="137" t="str">
        <f>IF(P66=1000,0,IF(P66=-1000,11,IF(P66&lt;0,11,IF(P66&gt;0,(P66),"0"))))</f>
        <v/>
      </c>
      <c r="BE66" s="138" t="str">
        <f>IF(P66="","",IF(P66&gt;9,BA66,BC66))</f>
        <v/>
      </c>
      <c r="BF66" s="139" t="str">
        <f>IF(P66="","","-")</f>
        <v/>
      </c>
      <c r="BG66" s="140" t="str">
        <f>IF(P66="","",IF(P66&lt;-9,BB66,BD66))</f>
        <v/>
      </c>
      <c r="BH66" s="136" t="e">
        <f>IF(Q66=1000,11,IF(Q66=-1000,0,IF(Q66&gt;9,(Q66+2),IF(Q66&lt;0,(-Q66),"0"))))</f>
        <v>#VALUE!</v>
      </c>
      <c r="BI66" s="137" t="str">
        <f>IF(Q66=1000,0,IF(Q66=-1000,11,IF(Q66&lt;-9,-(Q66-2),IF(Q66&gt;0,(Q66),"0"))))</f>
        <v/>
      </c>
      <c r="BJ66" s="137">
        <f>IF(Q66=1000,11,IF(Q66=-1000,0,IF(Q66&gt;0,11,IF(Q66&lt;0,(-Q66),"0"))))</f>
        <v>11</v>
      </c>
      <c r="BK66" s="137" t="str">
        <f>IF(Q66=1000,0,IF(Q66=-1000,11,IF(Q66&lt;0,11,IF(Q66&gt;0,(Q66),"0"))))</f>
        <v/>
      </c>
      <c r="BL66" s="138" t="str">
        <f>IF(Q66="","",IF(Q66&gt;9,BH66,BJ66))</f>
        <v/>
      </c>
      <c r="BM66" s="139" t="str">
        <f>IF(Q66="","","-")</f>
        <v/>
      </c>
      <c r="BN66" s="140" t="str">
        <f>IF(Q66="","",IF(Q66&lt;-9,BI66,BK66))</f>
        <v/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 t="str">
        <f>IF(O66="","",SUM(T66:X66))</f>
        <v/>
      </c>
      <c r="CD66" s="143" t="str">
        <f>IF(CC66="","","-")</f>
        <v/>
      </c>
      <c r="CE66" s="144" t="str">
        <f>IF(O66="","",SUM(Y66:AC66))</f>
        <v/>
      </c>
      <c r="CP66" s="32"/>
      <c r="CQ66" s="32"/>
    </row>
    <row r="67" spans="1:95" s="31" customFormat="1" ht="15" customHeight="1" outlineLevel="1" thickBot="1" x14ac:dyDescent="0.25">
      <c r="A67" s="145"/>
      <c r="B67" s="145"/>
      <c r="C67" s="145"/>
      <c r="D67" s="146"/>
      <c r="E67" s="147"/>
      <c r="F67" s="148"/>
      <c r="G67" s="149"/>
      <c r="H67" s="150"/>
      <c r="I67" s="151"/>
      <c r="J67" s="151"/>
      <c r="K67" s="151"/>
      <c r="L67" s="151"/>
      <c r="M67" s="151"/>
      <c r="N67" s="150"/>
      <c r="O67" s="152"/>
      <c r="P67" s="152"/>
      <c r="Q67" s="152"/>
      <c r="R67" s="152"/>
      <c r="S67" s="152"/>
      <c r="T67" s="153"/>
      <c r="U67" s="153"/>
      <c r="V67" s="153"/>
      <c r="W67" s="153"/>
      <c r="X67" s="153"/>
      <c r="Y67" s="154"/>
      <c r="Z67" s="154"/>
      <c r="AA67" s="154"/>
      <c r="AB67" s="154"/>
      <c r="AC67" s="154"/>
      <c r="AD67" s="155"/>
      <c r="AE67" s="155"/>
      <c r="AF67" s="156"/>
      <c r="AG67" s="156"/>
      <c r="AH67" s="157"/>
      <c r="AI67" s="157"/>
      <c r="AJ67" s="157"/>
      <c r="AK67" s="157"/>
      <c r="AL67" s="157"/>
      <c r="AM67" s="158"/>
      <c r="AN67" s="158"/>
      <c r="AO67" s="158"/>
      <c r="AP67" s="158"/>
      <c r="AQ67" s="158"/>
      <c r="AR67" s="159"/>
      <c r="AS67" s="159"/>
      <c r="AT67" s="160"/>
      <c r="AU67" s="160"/>
      <c r="AV67" s="160"/>
      <c r="AW67" s="160"/>
      <c r="AX67" s="161"/>
      <c r="AY67" s="161"/>
      <c r="AZ67" s="161"/>
      <c r="BA67" s="160"/>
      <c r="BB67" s="160"/>
      <c r="BC67" s="160"/>
      <c r="BD67" s="160"/>
      <c r="BE67" s="161"/>
      <c r="BF67" s="161"/>
      <c r="BG67" s="161"/>
      <c r="BH67" s="160"/>
      <c r="BI67" s="160"/>
      <c r="BJ67" s="160"/>
      <c r="BK67" s="160"/>
      <c r="BL67" s="161"/>
      <c r="BM67" s="161"/>
      <c r="BN67" s="161"/>
      <c r="BO67" s="160"/>
      <c r="BP67" s="160"/>
      <c r="BQ67" s="160"/>
      <c r="BR67" s="160"/>
      <c r="BS67" s="161"/>
      <c r="BT67" s="161"/>
      <c r="BU67" s="161"/>
      <c r="BV67" s="160"/>
      <c r="BW67" s="160"/>
      <c r="BX67" s="160"/>
      <c r="BY67" s="160"/>
      <c r="BZ67" s="161"/>
      <c r="CA67" s="161"/>
      <c r="CB67" s="161"/>
      <c r="CC67" s="162"/>
      <c r="CD67" s="163"/>
      <c r="CE67" s="164"/>
      <c r="CP67" s="32"/>
      <c r="CQ67" s="32"/>
    </row>
    <row r="68" spans="1:95" s="31" customFormat="1" ht="31.5" customHeight="1" outlineLevel="1" thickBot="1" x14ac:dyDescent="0.25">
      <c r="A68" s="34">
        <v>14</v>
      </c>
      <c r="B68" s="35">
        <v>15</v>
      </c>
      <c r="C68" s="1225">
        <f>1+C59</f>
        <v>8</v>
      </c>
      <c r="D68" s="1227" t="str">
        <f>IF(A68="","",VLOOKUP(A68,СписокКМ!$A$188:$C$236,3,FALSE))</f>
        <v>Свердловская область</v>
      </c>
      <c r="E68" s="1228" t="e">
        <f>IF(B68="","",VLOOKUP(B68,СписокКМ!E:J,2,FALSE))</f>
        <v>#N/A</v>
      </c>
      <c r="F68" s="1231" t="str">
        <f>IF(B68="","",VLOOKUP(B68,СписокКМ!$A$188:$C$234,3,FALSE))</f>
        <v>Саратовская область 1</v>
      </c>
      <c r="G68" s="1232" t="e">
        <f>IF(D68="","",VLOOKUP(D68,СписокКМ!G:L,2,FALSE))</f>
        <v>#N/A</v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 t="str">
        <f>IF(A68="","",VLOOKUP(A68,'[60]Протокол команд'!A:K,8,FALSE))</f>
        <v>-</v>
      </c>
      <c r="U68" s="39" t="e">
        <f>T68*5-4</f>
        <v>#VALUE!</v>
      </c>
      <c r="V68" s="39" t="e">
        <f>T68*5</f>
        <v>#VALUE!</v>
      </c>
      <c r="W68" s="39" t="e">
        <f>CONCATENATE(U68,"-",V68)</f>
        <v>#VALUE!</v>
      </c>
      <c r="X68" s="39" t="str">
        <f>IF(A68="","",VLOOKUP(A68,'[60]Протокол команд'!A:K,10,FALSE))</f>
        <v>-</v>
      </c>
      <c r="Y68" s="39" t="e">
        <f>X68*5-4</f>
        <v>#VALUE!</v>
      </c>
      <c r="Z68" s="39" t="e">
        <f>X68*5</f>
        <v>#VALUE!</v>
      </c>
      <c r="AA68" s="39" t="e">
        <f>CONCATENATE(Y68,"-",Z68)</f>
        <v>#VALUE!</v>
      </c>
      <c r="AB68" s="1241">
        <f>IF(O70="","",SUM(AF70:AF75))</f>
        <v>0</v>
      </c>
      <c r="AC68" s="1242"/>
      <c r="AD68" s="1243"/>
      <c r="AE68" s="1242">
        <f>IF(O70="","",SUM(AG70:AG75))</f>
        <v>3</v>
      </c>
      <c r="AF68" s="1242"/>
      <c r="AG68" s="1264"/>
      <c r="AH68" s="1241">
        <f>SUM(CC70:CC75)</f>
        <v>1</v>
      </c>
      <c r="AI68" s="1242"/>
      <c r="AJ68" s="1243"/>
      <c r="AK68" s="1242">
        <f>SUM(CE70:CE75)</f>
        <v>9</v>
      </c>
      <c r="AL68" s="1242"/>
      <c r="AM68" s="1264"/>
      <c r="AN68" s="1265">
        <f>SUM(AR70:AR75)</f>
        <v>41</v>
      </c>
      <c r="AO68" s="1266"/>
      <c r="AP68" s="1267"/>
      <c r="AQ68" s="1266">
        <f>SUM(AS70:AS75)</f>
        <v>69</v>
      </c>
      <c r="AR68" s="1266"/>
      <c r="AS68" s="1268"/>
      <c r="AT68" s="1269" t="s">
        <v>593</v>
      </c>
      <c r="AU68" s="1270"/>
      <c r="AV68" s="1270"/>
      <c r="AW68" s="1270"/>
      <c r="AX68" s="1270"/>
      <c r="AY68" s="1270"/>
      <c r="AZ68" s="1270"/>
      <c r="BA68" s="1270"/>
      <c r="BB68" s="1270"/>
      <c r="BC68" s="1270"/>
      <c r="BD68" s="1270"/>
      <c r="BE68" s="1270"/>
      <c r="BF68" s="1270"/>
      <c r="BG68" s="1270"/>
      <c r="BH68" s="1270"/>
      <c r="BI68" s="1270"/>
      <c r="BJ68" s="1270"/>
      <c r="BK68" s="1270"/>
      <c r="BL68" s="1270"/>
      <c r="BM68" s="1270"/>
      <c r="BN68" s="1270"/>
      <c r="BO68" s="1270"/>
      <c r="BP68" s="1270"/>
      <c r="BQ68" s="1270"/>
      <c r="BR68" s="1270"/>
      <c r="BS68" s="1270"/>
      <c r="BT68" s="1270"/>
      <c r="BU68" s="1270"/>
      <c r="BV68" s="1270"/>
      <c r="BW68" s="1270"/>
      <c r="BX68" s="1270"/>
      <c r="BY68" s="1270"/>
      <c r="BZ68" s="1270"/>
      <c r="CA68" s="1270"/>
      <c r="CB68" s="1271"/>
      <c r="CC68" s="1254">
        <f>IF(O70="","",SUM(AF70:AF75))</f>
        <v>0</v>
      </c>
      <c r="CD68" s="1256" t="str">
        <f>IF(CC68="","","-")</f>
        <v>-</v>
      </c>
      <c r="CE68" s="1258">
        <f>IF(O70="","",SUM(AG70:AG75))</f>
        <v>3</v>
      </c>
      <c r="CP68" s="32"/>
      <c r="CQ68" s="32"/>
    </row>
    <row r="69" spans="1:95" s="31" customFormat="1" ht="13.5" customHeight="1" outlineLevel="1" x14ac:dyDescent="0.2">
      <c r="A69" s="40"/>
      <c r="B69" s="40"/>
      <c r="C69" s="1226"/>
      <c r="D69" s="1229" t="str">
        <f>IF(A69="","",VLOOKUP(A69,СписокКМ!D:I,2,FALSE))</f>
        <v/>
      </c>
      <c r="E69" s="1230" t="str">
        <f>IF(B69="","",VLOOKUP(B69,СписокКМ!E:J,2,FALSE))</f>
        <v/>
      </c>
      <c r="F69" s="1233" t="str">
        <f>IF(C69="","",VLOOKUP(C69,СписокКМ!F:K,2,FALSE))</f>
        <v/>
      </c>
      <c r="G69" s="1234" t="str">
        <f>IF(D69="","",VLOOKUP(D69,СписокКМ!G:L,2,FALSE))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outlineLevel="1" x14ac:dyDescent="0.2">
      <c r="A70" s="43">
        <v>51</v>
      </c>
      <c r="B70" s="44">
        <v>102</v>
      </c>
      <c r="C70" s="615">
        <v>1</v>
      </c>
      <c r="D70" s="46" t="str">
        <f>IF(A70="","",VLOOKUP(A70,СписокКМ!D:I,2,FALSE))</f>
        <v>АНИКАНОВ Владимир</v>
      </c>
      <c r="E70" s="47"/>
      <c r="F70" s="48" t="str">
        <f>IF(B70="","",VLOOKUP(B70,СписокКМ!D:I,2,FALSE))</f>
        <v>САУНИН Алексей</v>
      </c>
      <c r="G70" s="49"/>
      <c r="H70" s="50"/>
      <c r="I70" s="51" t="s">
        <v>564</v>
      </c>
      <c r="J70" s="51" t="s">
        <v>567</v>
      </c>
      <c r="K70" s="51" t="s">
        <v>571</v>
      </c>
      <c r="L70" s="51"/>
      <c r="M70" s="51"/>
      <c r="N70" s="52"/>
      <c r="O70" s="53">
        <f>IF(I70="","",IF(I70="0",1000,IF(I70="-0",-1000,I70*1)))</f>
        <v>-6</v>
      </c>
      <c r="P70" s="53">
        <f t="shared" ref="P70:S71" si="42">IF(J70="","",IF(J70="0",1000,IF(J70="-0",-1000,J70*1)))</f>
        <v>-5</v>
      </c>
      <c r="Q70" s="53">
        <f t="shared" si="42"/>
        <v>-4</v>
      </c>
      <c r="R70" s="53" t="str">
        <f t="shared" si="42"/>
        <v/>
      </c>
      <c r="S70" s="54" t="str">
        <f t="shared" si="42"/>
        <v/>
      </c>
      <c r="T70" s="55">
        <f t="shared" ref="T70:X71" si="43">IF(O70="","",IF(O70&gt;0,1,0))</f>
        <v>0</v>
      </c>
      <c r="U70" s="56">
        <f t="shared" si="43"/>
        <v>0</v>
      </c>
      <c r="V70" s="56">
        <f t="shared" si="43"/>
        <v>0</v>
      </c>
      <c r="W70" s="56" t="str">
        <f t="shared" si="43"/>
        <v/>
      </c>
      <c r="X70" s="56" t="str">
        <f t="shared" si="43"/>
        <v/>
      </c>
      <c r="Y70" s="57">
        <f t="shared" ref="Y70:AC71" si="44">IF(O70="","",IF(O70&lt;0,1,0))</f>
        <v>1</v>
      </c>
      <c r="Z70" s="57">
        <f t="shared" si="44"/>
        <v>1</v>
      </c>
      <c r="AA70" s="57">
        <f t="shared" si="44"/>
        <v>1</v>
      </c>
      <c r="AB70" s="57" t="str">
        <f t="shared" si="44"/>
        <v/>
      </c>
      <c r="AC70" s="57" t="str">
        <f t="shared" si="44"/>
        <v/>
      </c>
      <c r="AD70" s="58">
        <f>IF(CC70="","",IF(CC70&gt;CE70,1,-1))</f>
        <v>-1</v>
      </c>
      <c r="AE70" s="58">
        <f>IF(CC70="","",IF(CC70&lt;CE70,1,-1))</f>
        <v>1</v>
      </c>
      <c r="AF70" s="59">
        <f>IF(CC70&gt;CE70,1,0)</f>
        <v>0</v>
      </c>
      <c r="AG70" s="60">
        <f>IF(CE70&gt;CC70,1,0)</f>
        <v>1</v>
      </c>
      <c r="AH70" s="61">
        <f>IF(O70="","",AX70*1)</f>
        <v>6</v>
      </c>
      <c r="AI70" s="62">
        <f>IF(P70="","",BE70*1)</f>
        <v>5</v>
      </c>
      <c r="AJ70" s="62">
        <f>IF(Q70="","",BL70*1)</f>
        <v>4</v>
      </c>
      <c r="AK70" s="62" t="str">
        <f>IF(R70="","",BS70*1)</f>
        <v/>
      </c>
      <c r="AL70" s="62" t="str">
        <f>IF(S70="","",BZ70*1)</f>
        <v/>
      </c>
      <c r="AM70" s="63">
        <f>IF(O70="","",AZ70*1)</f>
        <v>11</v>
      </c>
      <c r="AN70" s="63">
        <f>IF(P70="","",BG70*1)</f>
        <v>11</v>
      </c>
      <c r="AO70" s="63">
        <f>IF(Q70="","",BN70*1)</f>
        <v>11</v>
      </c>
      <c r="AP70" s="63" t="str">
        <f>IF(R70="","",BU70*1)</f>
        <v/>
      </c>
      <c r="AQ70" s="63" t="str">
        <f>IF(S70="","",CB70*1)</f>
        <v/>
      </c>
      <c r="AR70" s="64">
        <f>SUM(AH70:AL70)</f>
        <v>15</v>
      </c>
      <c r="AS70" s="65">
        <f>SUM(AM70:AQ70)</f>
        <v>33</v>
      </c>
      <c r="AT70" s="66">
        <f>IF(O70=1000,11,IF(O70=-1000,0,IF(O70&gt;0,11,IF(O70&lt;0,(-O70),"0"))))</f>
        <v>6</v>
      </c>
      <c r="AU70" s="67" t="str">
        <f>IF(O70=1000,0,IF(O70=-1000,11,IF(O70&lt;-9,-(O70-2),IF(O70&gt;0,(O70),"0"))))</f>
        <v>0</v>
      </c>
      <c r="AV70" s="66">
        <f>IF(O70=1000,11,IF(O70=-1000,0,IF(O70&lt;9,11,IF(O70&gt;9,(O70+2),"0"))))</f>
        <v>11</v>
      </c>
      <c r="AW70" s="67">
        <f>IF(O70=1000,0,IF(O70=-1000,11,IF(O70&lt;0,11,IF(O70&gt;0,(O70),"0"))))</f>
        <v>11</v>
      </c>
      <c r="AX70" s="68">
        <f>IF(O70="","",IF(O70&gt;9,AV70,AT70))</f>
        <v>6</v>
      </c>
      <c r="AY70" s="69" t="str">
        <f>IF(O70="","","-")</f>
        <v>-</v>
      </c>
      <c r="AZ70" s="70">
        <f>IF(O70="","",IF(O70&lt;-9,AU70,AW70))</f>
        <v>11</v>
      </c>
      <c r="BA70" s="66">
        <f>IF(P70=1000,11,IF(P70=-1000,0,IF(P70&gt;9,(P70+2),IF(P70&lt;0,(-P70),"0"))))</f>
        <v>5</v>
      </c>
      <c r="BB70" s="67" t="str">
        <f>IF(P70=1000,0,IF(P70=-1000,11,IF(P70&lt;-9,-(P70-2),IF(P70&gt;0,(P70),"0"))))</f>
        <v>0</v>
      </c>
      <c r="BC70" s="67">
        <f>IF(P70=1000,11,IF(P70=-1000,0,IF(P70&gt;0,11,IF(P70&lt;0,(-P70),"0"))))</f>
        <v>5</v>
      </c>
      <c r="BD70" s="67">
        <f>IF(P70=1000,0,IF(P70=-1000,11,IF(P70&lt;0,11,IF(P70&gt;0,(P70),"0"))))</f>
        <v>11</v>
      </c>
      <c r="BE70" s="68">
        <f>IF(P70="","",IF(P70&gt;9,BA70,BC70))</f>
        <v>5</v>
      </c>
      <c r="BF70" s="69" t="str">
        <f>IF(P70="","","-")</f>
        <v>-</v>
      </c>
      <c r="BG70" s="70">
        <f>IF(P70="","",IF(P70&lt;-9,BB70,BD70))</f>
        <v>11</v>
      </c>
      <c r="BH70" s="66">
        <f>IF(Q70=1000,11,IF(Q70=-1000,0,IF(Q70&gt;9,(Q70+2),IF(Q70&lt;0,(-Q70),"0"))))</f>
        <v>4</v>
      </c>
      <c r="BI70" s="67" t="str">
        <f>IF(Q70=1000,0,IF(Q70=-1000,11,IF(Q70&lt;-9,-(Q70-2),IF(Q70&gt;0,(Q70),"0"))))</f>
        <v>0</v>
      </c>
      <c r="BJ70" s="67">
        <f>IF(Q70=1000,11,IF(Q70=-1000,0,IF(Q70&gt;0,11,IF(Q70&lt;0,(-Q70),"0"))))</f>
        <v>4</v>
      </c>
      <c r="BK70" s="67">
        <f>IF(Q70=1000,0,IF(Q70=-1000,11,IF(Q70&lt;0,11,IF(Q70&gt;0,(Q70),"0"))))</f>
        <v>11</v>
      </c>
      <c r="BL70" s="68">
        <f>IF(Q70="","",IF(Q70&gt;9,BH70,BJ70))</f>
        <v>4</v>
      </c>
      <c r="BM70" s="69" t="str">
        <f>IF(Q70="","","-")</f>
        <v>-</v>
      </c>
      <c r="BN70" s="70">
        <f>IF(Q70="","",IF(Q70&lt;-9,BI70,BK70))</f>
        <v>11</v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>
        <f>IF(O70="","",SUM(T70:X70))</f>
        <v>0</v>
      </c>
      <c r="CD70" s="73" t="str">
        <f>IF(CC70="","","-")</f>
        <v>-</v>
      </c>
      <c r="CE70" s="74">
        <f>IF(O70="","",SUM(Y70:AC70))</f>
        <v>3</v>
      </c>
      <c r="CP70" s="32"/>
      <c r="CQ70" s="32"/>
    </row>
    <row r="71" spans="1:95" s="31" customFormat="1" ht="15" customHeight="1" outlineLevel="1" x14ac:dyDescent="0.2">
      <c r="A71" s="43">
        <v>106</v>
      </c>
      <c r="B71" s="44">
        <v>101</v>
      </c>
      <c r="C71" s="75">
        <v>2</v>
      </c>
      <c r="D71" s="76" t="str">
        <f>IF(A71="","",VLOOKUP(A71,СписокКМ!D:I,2,FALSE))</f>
        <v>КИСЛИЦЫН Константин</v>
      </c>
      <c r="E71" s="47"/>
      <c r="F71" s="77" t="str">
        <f>IF(B71="","",VLOOKUP(B71,СписокКМ!D:I,2,FALSE))</f>
        <v>ЯКОВЛЕВ Артем</v>
      </c>
      <c r="G71" s="49"/>
      <c r="H71" s="41"/>
      <c r="I71" s="616" t="s">
        <v>577</v>
      </c>
      <c r="J71" s="616" t="s">
        <v>28</v>
      </c>
      <c r="K71" s="616" t="s">
        <v>567</v>
      </c>
      <c r="L71" s="616"/>
      <c r="M71" s="51"/>
      <c r="N71" s="42"/>
      <c r="O71" s="79">
        <f>IF(I71="","",IF(I71="0",1000,IF(I71="-0",-1000,I71*1)))</f>
        <v>-12</v>
      </c>
      <c r="P71" s="79">
        <f t="shared" si="42"/>
        <v>-9</v>
      </c>
      <c r="Q71" s="79">
        <f t="shared" si="42"/>
        <v>-5</v>
      </c>
      <c r="R71" s="79" t="str">
        <f t="shared" si="42"/>
        <v/>
      </c>
      <c r="S71" s="80" t="str">
        <f t="shared" si="42"/>
        <v/>
      </c>
      <c r="T71" s="55">
        <f t="shared" si="43"/>
        <v>0</v>
      </c>
      <c r="U71" s="56">
        <f t="shared" si="43"/>
        <v>0</v>
      </c>
      <c r="V71" s="56">
        <f t="shared" si="43"/>
        <v>0</v>
      </c>
      <c r="W71" s="56" t="str">
        <f t="shared" si="43"/>
        <v/>
      </c>
      <c r="X71" s="56" t="str">
        <f t="shared" si="43"/>
        <v/>
      </c>
      <c r="Y71" s="57">
        <f t="shared" si="44"/>
        <v>1</v>
      </c>
      <c r="Z71" s="57">
        <f t="shared" si="44"/>
        <v>1</v>
      </c>
      <c r="AA71" s="57">
        <f t="shared" si="44"/>
        <v>1</v>
      </c>
      <c r="AB71" s="57" t="str">
        <f t="shared" si="44"/>
        <v/>
      </c>
      <c r="AC71" s="57" t="str">
        <f t="shared" si="44"/>
        <v/>
      </c>
      <c r="AD71" s="58">
        <f>IF(CC71="","",IF(CC71&gt;CE71,1,-1))</f>
        <v>-1</v>
      </c>
      <c r="AE71" s="58">
        <f>IF(CC71="","",IF(CC71&lt;CE71,1,-1))</f>
        <v>1</v>
      </c>
      <c r="AF71" s="59">
        <f>IF(CC71&gt;CE71,1,0)</f>
        <v>0</v>
      </c>
      <c r="AG71" s="60">
        <f>IF(CE71&gt;CC71,1,0)</f>
        <v>1</v>
      </c>
      <c r="AH71" s="81">
        <f>IF(O71="","",AX71*1)</f>
        <v>12</v>
      </c>
      <c r="AI71" s="609">
        <f>IF(P71="","",BE71*1)</f>
        <v>9</v>
      </c>
      <c r="AJ71" s="609">
        <f>IF(Q71="","",BL71*1)</f>
        <v>5</v>
      </c>
      <c r="AK71" s="609" t="str">
        <f>IF(R71="","",BS71*1)</f>
        <v/>
      </c>
      <c r="AL71" s="609" t="str">
        <f>IF(S71="","",BZ71*1)</f>
        <v/>
      </c>
      <c r="AM71" s="606">
        <f>IF(O71="","",AZ71*1)</f>
        <v>14</v>
      </c>
      <c r="AN71" s="606">
        <f>IF(P71="","",BG71*1)</f>
        <v>11</v>
      </c>
      <c r="AO71" s="606">
        <f>IF(Q71="","",BN71*1)</f>
        <v>11</v>
      </c>
      <c r="AP71" s="606" t="str">
        <f>IF(R71="","",BU71*1)</f>
        <v/>
      </c>
      <c r="AQ71" s="606" t="str">
        <f>IF(S71="","",CB71*1)</f>
        <v/>
      </c>
      <c r="AR71" s="64">
        <f>SUM(AH71:AL71)</f>
        <v>26</v>
      </c>
      <c r="AS71" s="65">
        <f>SUM(AM71:AQ71)</f>
        <v>36</v>
      </c>
      <c r="AT71" s="66">
        <f>IF(O71=1000,11,IF(O71=-1000,0,IF(O71&gt;0,11,IF(O71&lt;0,(-O71),"0"))))</f>
        <v>12</v>
      </c>
      <c r="AU71" s="67">
        <f>IF(O71=1000,0,IF(O71=-1000,11,IF(O71&lt;-9,-(O71-2),IF(O71&gt;0,(O71),"0"))))</f>
        <v>14</v>
      </c>
      <c r="AV71" s="66">
        <f>IF(O71=1000,11,IF(O71=-1000,0,IF(O71&gt;9,(O71+2),IF(O71&lt;0,(-O71),"0"))))</f>
        <v>12</v>
      </c>
      <c r="AW71" s="67">
        <f>IF(O71=1000,0,IF(O71=-1000,11,IF(O71&lt;0,11,IF(O71&gt;0,(O71),"0"))))</f>
        <v>11</v>
      </c>
      <c r="AX71" s="601">
        <f>IF(O71="","",IF(O71&gt;9,AV71,AT71))</f>
        <v>12</v>
      </c>
      <c r="AY71" s="602" t="str">
        <f>IF(O71="","","-")</f>
        <v>-</v>
      </c>
      <c r="AZ71" s="603">
        <f>IF(O71="","",IF(O71&lt;-9,AU71,AW71))</f>
        <v>14</v>
      </c>
      <c r="BA71" s="66">
        <f>IF(P71=1000,11,IF(P71=-1000,0,IF(P71&gt;9,(P71+2),IF(P71&lt;0,(-P71),"0"))))</f>
        <v>9</v>
      </c>
      <c r="BB71" s="67" t="str">
        <f>IF(P71=1000,0,IF(P71=-1000,11,IF(P71&lt;-9,-(P71-2),IF(P71&gt;0,(P71),"0"))))</f>
        <v>0</v>
      </c>
      <c r="BC71" s="67">
        <f>IF(P71=1000,11,IF(P71=-1000,0,IF(P71&gt;0,11,IF(P71&lt;0,(-P71),"0"))))</f>
        <v>9</v>
      </c>
      <c r="BD71" s="67">
        <f>IF(P71=1000,0,IF(P71=-1000,11,IF(P71&lt;0,11,IF(P71&gt;0,(P71),"0"))))</f>
        <v>11</v>
      </c>
      <c r="BE71" s="601">
        <f>IF(P71="","",IF(P71&gt;9,BA71,BC71))</f>
        <v>9</v>
      </c>
      <c r="BF71" s="602" t="str">
        <f>IF(P71="","","-")</f>
        <v>-</v>
      </c>
      <c r="BG71" s="603">
        <f>IF(P71="","",IF(P71&lt;-9,BB71,BD71))</f>
        <v>11</v>
      </c>
      <c r="BH71" s="66">
        <f>IF(Q71=1000,11,IF(Q71=-1000,0,IF(Q71&gt;9,(Q71+2),IF(Q71&lt;0,(-Q71),"0"))))</f>
        <v>5</v>
      </c>
      <c r="BI71" s="67" t="str">
        <f>IF(Q71=1000,0,IF(Q71=-1000,11,IF(Q71&lt;-9,-(Q71-2),IF(Q71&gt;0,(Q71),"0"))))</f>
        <v>0</v>
      </c>
      <c r="BJ71" s="67">
        <f>IF(Q71=1000,11,IF(Q71=-1000,0,IF(Q71&gt;0,11,IF(Q71&lt;0,(-Q71),"0"))))</f>
        <v>5</v>
      </c>
      <c r="BK71" s="67">
        <f>IF(Q71=1000,0,IF(Q71=-1000,11,IF(Q71&lt;0,11,IF(Q71&gt;0,(Q71),"0"))))</f>
        <v>11</v>
      </c>
      <c r="BL71" s="601">
        <f>IF(Q71="","",IF(Q71&gt;9,BH71,BJ71))</f>
        <v>5</v>
      </c>
      <c r="BM71" s="602" t="str">
        <f>IF(Q71="","","-")</f>
        <v>-</v>
      </c>
      <c r="BN71" s="603">
        <f>IF(Q71="","",IF(Q71&lt;-9,BI71,BK71))</f>
        <v>11</v>
      </c>
      <c r="BO71" s="67" t="e">
        <f>IF(R71=1000,11,IF(R71=-1000,0,IF(R71&gt;9,(R71+2),IF(R71&lt;0,(-R71),"0"))))</f>
        <v>#VALUE!</v>
      </c>
      <c r="BP71" s="67" t="str">
        <f>IF(R71=1000,0,IF(R71=-1000,11,IF(R71&lt;-9,-(R71-2),IF(R71&gt;0,(R71),"0"))))</f>
        <v/>
      </c>
      <c r="BQ71" s="67">
        <f>IF(R71=1000,11,IF(R71=-1000,0,IF(R71&gt;0,11,IF(R71&lt;0,(-R71),"0"))))</f>
        <v>11</v>
      </c>
      <c r="BR71" s="67" t="str">
        <f>IF(R71=1000,0,IF(R71=-1000,11,IF(R71&lt;0,11,IF(R71&gt;0,(R71),"0"))))</f>
        <v/>
      </c>
      <c r="BS71" s="601" t="str">
        <f>IF(R71="","",IF(R71&gt;9,BO71,BQ71))</f>
        <v/>
      </c>
      <c r="BT71" s="602" t="str">
        <f>IF(R71="","","-")</f>
        <v/>
      </c>
      <c r="BU71" s="603" t="str">
        <f>IF(R71="","",IF(R71&lt;-9,BP71,BR71))</f>
        <v/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601" t="str">
        <f>IF(S71="","",IF(S71&gt;9,BV71,BX71))</f>
        <v/>
      </c>
      <c r="CA71" s="602" t="str">
        <f>IF(S71="","","-")</f>
        <v/>
      </c>
      <c r="CB71" s="603" t="str">
        <f>IF(S71="","",IF(S71&lt;-9,BW71,BY71))</f>
        <v/>
      </c>
      <c r="CC71" s="598">
        <f>IF(O71="","",SUM(T71:X71))</f>
        <v>0</v>
      </c>
      <c r="CD71" s="604" t="str">
        <f>IF(CC71="","","-")</f>
        <v>-</v>
      </c>
      <c r="CE71" s="599">
        <f>IF(O71="","",SUM(Y71:AC71))</f>
        <v>3</v>
      </c>
      <c r="CP71" s="32"/>
      <c r="CQ71" s="32"/>
    </row>
    <row r="72" spans="1:95" s="31" customFormat="1" ht="15" customHeight="1" outlineLevel="1" x14ac:dyDescent="0.2">
      <c r="A72" s="43">
        <v>51</v>
      </c>
      <c r="B72" s="44">
        <v>102</v>
      </c>
      <c r="C72" s="1250" t="s">
        <v>563</v>
      </c>
      <c r="D72" s="76" t="str">
        <f>IF(A72="","",VLOOKUP(A72,СписокКМ!D:I,2,FALSE))</f>
        <v>АНИКАНОВ Владимир</v>
      </c>
      <c r="E72" s="47"/>
      <c r="F72" s="77" t="str">
        <f>IF(B72="","",VLOOKUP(B72,СписокКМ!D:I,2,FALSE))</f>
        <v>САУНИН Алексей</v>
      </c>
      <c r="G72" s="49"/>
      <c r="H72" s="41"/>
      <c r="I72" s="1252" t="s">
        <v>159</v>
      </c>
      <c r="J72" s="1252" t="s">
        <v>28</v>
      </c>
      <c r="K72" s="1252" t="s">
        <v>28</v>
      </c>
      <c r="L72" s="1252" t="s">
        <v>566</v>
      </c>
      <c r="M72" s="1252"/>
      <c r="N72" s="42"/>
      <c r="O72" s="1244">
        <f>IF(I72="","",IF(I72="0",1000,IF(I72="-0",-1000,I72*1)))</f>
        <v>10</v>
      </c>
      <c r="P72" s="1244">
        <f>IF(J72="","",IF(J72="0",1000,IF(J72="-0",-1000,J72*1)))</f>
        <v>-9</v>
      </c>
      <c r="Q72" s="1244">
        <f>IF(K72="","",IF(K72="0",1000,IF(K72="-0",-1000,K72*1)))</f>
        <v>-9</v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>
        <f>IF(O72="","",IF(O72&gt;0,1,0))</f>
        <v>1</v>
      </c>
      <c r="U72" s="1284">
        <f>IF(P72="","",IF(P72&gt;0,1,0))</f>
        <v>0</v>
      </c>
      <c r="V72" s="1284">
        <f>IF(Q72="","",IF(Q72&gt;0,1,0))</f>
        <v>0</v>
      </c>
      <c r="W72" s="1284" t="str">
        <f>IF(R72="","",IF(R72&gt;0,1,0))</f>
        <v/>
      </c>
      <c r="X72" s="1284" t="str">
        <f>IF(S72="","",IF(S72&gt;0,1,0))</f>
        <v/>
      </c>
      <c r="Y72" s="1278">
        <f>IF(O72="","",IF(O72&lt;0,1,0))</f>
        <v>0</v>
      </c>
      <c r="Z72" s="1278">
        <f>IF(P72="","",IF(P72&lt;0,1,0))</f>
        <v>1</v>
      </c>
      <c r="AA72" s="1278">
        <f>IF(Q72="","",IF(Q72&lt;0,1,0))</f>
        <v>1</v>
      </c>
      <c r="AB72" s="1278" t="str">
        <f>IF(R72="","",IF(R72&lt;0,1,0))</f>
        <v/>
      </c>
      <c r="AC72" s="1278" t="str">
        <f>IF(S72="","",IF(S72&lt;0,1,0))</f>
        <v/>
      </c>
      <c r="AD72" s="1280">
        <f>IF(CC72="","",IF(CC72&gt;CE72,1,-1))</f>
        <v>-1</v>
      </c>
      <c r="AE72" s="1280">
        <f>IF(CC72="","",IF(CC72&lt;CE72,1,-1))</f>
        <v>1</v>
      </c>
      <c r="AF72" s="1282">
        <f>IF(CC72&gt;CE72,1,0)</f>
        <v>0</v>
      </c>
      <c r="AG72" s="1272">
        <f>IF(CE72&gt;CC72,1,0)</f>
        <v>1</v>
      </c>
      <c r="AH72" s="1274">
        <f>IF(O72="","",AX72*1)</f>
        <v>12</v>
      </c>
      <c r="AI72" s="1276">
        <f>IF(P72="","",BE72*1)</f>
        <v>9</v>
      </c>
      <c r="AJ72" s="1276">
        <f>IF(Q72="","",BL72*1)</f>
        <v>9</v>
      </c>
      <c r="AK72" s="1276" t="str">
        <f>IF(R72="","",BS72*1)</f>
        <v/>
      </c>
      <c r="AL72" s="1276" t="str">
        <f>IF(S72="","",BZ72*1)</f>
        <v/>
      </c>
      <c r="AM72" s="1298">
        <f>IF(O72="","",AZ72*1)</f>
        <v>10</v>
      </c>
      <c r="AN72" s="1298">
        <f>IF(P72="","",BG72*1)</f>
        <v>11</v>
      </c>
      <c r="AO72" s="1298">
        <f>IF(Q72="","",BN72*1)</f>
        <v>11</v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11</v>
      </c>
      <c r="AU72" s="1286">
        <f>IF(O72=1000,0,IF(O72=-1000,11,IF(O72&lt;-9,-(O72-2),IF(O72&gt;0,(O72),"0"))))</f>
        <v>10</v>
      </c>
      <c r="AV72" s="1286">
        <f>IF(O72=1000,11,IF(O72=-1000,0,IF(O72&gt;9,(O72+2),IF(O72&lt;0,(-O72),"0"))))</f>
        <v>12</v>
      </c>
      <c r="AW72" s="1286">
        <f>IF(O72=1000,0,IF(O72=-1000,11,IF(O72&lt;0,11,IF(O72&gt;0,(O72),"0"))))</f>
        <v>10</v>
      </c>
      <c r="AX72" s="1296">
        <f>IF(O72="","",IF(O72&gt;9,AV72,AT72))</f>
        <v>12</v>
      </c>
      <c r="AY72" s="1288" t="str">
        <f>IF(O72="","","-")</f>
        <v>-</v>
      </c>
      <c r="AZ72" s="1290">
        <f>IF(O72="","",IF(O72&lt;-9,AU72,AW72))</f>
        <v>10</v>
      </c>
      <c r="BA72" s="1286">
        <f>IF(P72=1000,11,IF(P72=-1000,0,IF(P72&gt;9,(P72+2),IF(P72&lt;0,(-P72),"0"))))</f>
        <v>9</v>
      </c>
      <c r="BB72" s="1286" t="str">
        <f>IF(P72=1000,0,IF(P72=-1000,11,IF(P72&lt;-9,-(P72-2),IF(P72&gt;0,(P72),"0"))))</f>
        <v>0</v>
      </c>
      <c r="BC72" s="1286">
        <f>IF(P72=1000,11,IF(P72=-1000,0,IF(P72&gt;0,11,IF(P72&lt;0,(-P72),"0"))))</f>
        <v>9</v>
      </c>
      <c r="BD72" s="1286">
        <f>IF(P72=1000,0,IF(P72=-1000,11,IF(P72&lt;0,11,IF(P72&gt;0,(P72),"0"))))</f>
        <v>11</v>
      </c>
      <c r="BE72" s="1296">
        <f>IF(P72="","",IF(P72&gt;9,BA72,BC72))</f>
        <v>9</v>
      </c>
      <c r="BF72" s="1288" t="str">
        <f>IF(P72="","","-")</f>
        <v>-</v>
      </c>
      <c r="BG72" s="1290">
        <f>IF(P72="","",IF(P72&lt;-9,BB72,BD72))</f>
        <v>11</v>
      </c>
      <c r="BH72" s="1286">
        <f>IF(Q72=1000,11,IF(Q72=-1000,0,IF(Q72&gt;9,(Q72+2),IF(Q72&lt;0,(-Q72),"0"))))</f>
        <v>9</v>
      </c>
      <c r="BI72" s="1286" t="str">
        <f>IF(Q72=1000,0,IF(Q72=-1000,11,IF(Q72&lt;-9,-(Q72-2),IF(Q72&gt;0,(Q72),"0"))))</f>
        <v>0</v>
      </c>
      <c r="BJ72" s="1286">
        <f>IF(Q72=1000,11,IF(Q72=-1000,0,IF(Q72&gt;0,11,IF(Q72&lt;0,(-Q72),"0"))))</f>
        <v>9</v>
      </c>
      <c r="BK72" s="1286">
        <f>IF(Q72=1000,0,IF(Q72=-1000,11,IF(Q72&lt;0,11,IF(Q72&gt;0,(Q72),"0"))))</f>
        <v>11</v>
      </c>
      <c r="BL72" s="1296">
        <f>IF(Q72="","",IF(Q72&gt;9,BH72,BJ72))</f>
        <v>9</v>
      </c>
      <c r="BM72" s="1288" t="str">
        <f>IF(Q72="","","-")</f>
        <v>-</v>
      </c>
      <c r="BN72" s="1290">
        <f>IF(Q72="","",IF(Q72&lt;-9,BI72,BK72))</f>
        <v>11</v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296">
        <v>2</v>
      </c>
      <c r="BT72" s="1288" t="s">
        <v>569</v>
      </c>
      <c r="BU72" s="1290">
        <v>11</v>
      </c>
      <c r="BV72" s="1286" t="e">
        <f>IF(S72=1000,11,IF(S72=-1000,0,IF(S72&gt;9,(S72+2),IF(S72&lt;0,(-S72),"0"))))</f>
        <v>#VALUE!</v>
      </c>
      <c r="BW72" s="1286" t="str">
        <f>IF(S72=1000,0,IF(S72=-1000,11,IF(S72&lt;-9,-(S72-2),IF(S72&gt;0,(S72),"0"))))</f>
        <v/>
      </c>
      <c r="BX72" s="1286">
        <f>IF(S72=1000,11,IF(S72=-1000,0,IF(S72&gt;0,11,IF(S72&lt;0,(-S72),"0"))))</f>
        <v>11</v>
      </c>
      <c r="BY72" s="1286" t="str">
        <f>IF(S72=1000,0,IF(S72=-1000,11,IF(S72&lt;0,11,IF(S72&gt;0,(S72),"0"))))</f>
        <v/>
      </c>
      <c r="BZ72" s="1296" t="str">
        <f>IF(S72="","",IF(S72&gt;9,BV72,BX72))</f>
        <v/>
      </c>
      <c r="CA72" s="1288" t="str">
        <f>IF(S72="","","-")</f>
        <v/>
      </c>
      <c r="CB72" s="1290" t="str">
        <f>IF(S72="","",IF(S72&lt;-9,BW72,BY72))</f>
        <v/>
      </c>
      <c r="CC72" s="1302">
        <v>1</v>
      </c>
      <c r="CD72" s="1304" t="str">
        <f>IF(CC72="","","-")</f>
        <v>-</v>
      </c>
      <c r="CE72" s="1306">
        <v>3</v>
      </c>
      <c r="CP72" s="32"/>
      <c r="CQ72" s="32"/>
    </row>
    <row r="73" spans="1:95" s="31" customFormat="1" ht="15" customHeight="1" outlineLevel="1" x14ac:dyDescent="0.2">
      <c r="A73" s="43">
        <v>106</v>
      </c>
      <c r="B73" s="44">
        <v>101</v>
      </c>
      <c r="C73" s="1251"/>
      <c r="D73" s="46" t="str">
        <f>IF(A73="","",VLOOKUP(A73,СписокКМ!D:I,2,FALSE))</f>
        <v>КИСЛИЦЫН Константин</v>
      </c>
      <c r="E73" s="47"/>
      <c r="F73" s="48" t="str">
        <f>IF(B73="","",VLOOKUP(B73,СписокКМ!D:I,2,FALSE))</f>
        <v>ЯКОВЛЕВ Артем</v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297"/>
      <c r="BT73" s="1289"/>
      <c r="BU73" s="1291"/>
      <c r="BV73" s="1287"/>
      <c r="BW73" s="1287"/>
      <c r="BX73" s="1287"/>
      <c r="BY73" s="1287"/>
      <c r="BZ73" s="1297"/>
      <c r="CA73" s="1289"/>
      <c r="CB73" s="1291"/>
      <c r="CC73" s="1303"/>
      <c r="CD73" s="1305"/>
      <c r="CE73" s="1307"/>
      <c r="CP73" s="32"/>
      <c r="CQ73" s="32"/>
    </row>
    <row r="74" spans="1:95" s="31" customFormat="1" ht="15" customHeight="1" outlineLevel="1" x14ac:dyDescent="0.2">
      <c r="A74" s="99">
        <f>IF(A70="","",A70)</f>
        <v>51</v>
      </c>
      <c r="B74" s="99">
        <f>IF(B70="","",B71)</f>
        <v>101</v>
      </c>
      <c r="C74" s="75">
        <v>4</v>
      </c>
      <c r="D74" s="100" t="str">
        <f>IF(A74="","",VLOOKUP(A74,СписокКМ!D:I,2,FALSE))</f>
        <v>АНИКАНОВ Владимир</v>
      </c>
      <c r="E74" s="101"/>
      <c r="F74" s="77" t="str">
        <f>IF(B74="","",VLOOKUP(B74,СписокКМ!D:I,2,FALSE))</f>
        <v>ЯКОВЛЕВ Артем</v>
      </c>
      <c r="G74" s="102"/>
      <c r="H74" s="41"/>
      <c r="I74" s="616"/>
      <c r="J74" s="616"/>
      <c r="K74" s="616"/>
      <c r="L74" s="616"/>
      <c r="M74" s="616"/>
      <c r="N74" s="42"/>
      <c r="O74" s="79" t="str">
        <f>IF(I74="","",IF(I74="0",1000,IF(I74="-0",-1000,I74*1)))</f>
        <v/>
      </c>
      <c r="P74" s="79" t="str">
        <f t="shared" ref="P74:S75" si="45">IF(J74="","",IF(J74="0",1000,IF(J74="-0",-1000,J74*1)))</f>
        <v/>
      </c>
      <c r="Q74" s="79" t="str">
        <f t="shared" si="45"/>
        <v/>
      </c>
      <c r="R74" s="79" t="str">
        <f t="shared" si="45"/>
        <v/>
      </c>
      <c r="S74" s="80" t="str">
        <f t="shared" si="45"/>
        <v/>
      </c>
      <c r="T74" s="614" t="str">
        <f t="shared" ref="T74:X75" si="46">IF(O74="","",IF(O74&gt;0,1,0))</f>
        <v/>
      </c>
      <c r="U74" s="613" t="str">
        <f t="shared" si="46"/>
        <v/>
      </c>
      <c r="V74" s="613" t="str">
        <f t="shared" si="46"/>
        <v/>
      </c>
      <c r="W74" s="613" t="str">
        <f t="shared" si="46"/>
        <v/>
      </c>
      <c r="X74" s="613" t="str">
        <f t="shared" si="46"/>
        <v/>
      </c>
      <c r="Y74" s="610" t="str">
        <f t="shared" ref="Y74:AC75" si="47">IF(O74="","",IF(O74&lt;0,1,0))</f>
        <v/>
      </c>
      <c r="Z74" s="610" t="str">
        <f t="shared" si="47"/>
        <v/>
      </c>
      <c r="AA74" s="610" t="str">
        <f t="shared" si="47"/>
        <v/>
      </c>
      <c r="AB74" s="610" t="str">
        <f t="shared" si="47"/>
        <v/>
      </c>
      <c r="AC74" s="610" t="str">
        <f t="shared" si="47"/>
        <v/>
      </c>
      <c r="AD74" s="611" t="str">
        <f>IF(CC74="","",IF(CC74&gt;CE74,1,-1))</f>
        <v/>
      </c>
      <c r="AE74" s="611" t="str">
        <f>IF(CC74="","",IF(CC74&lt;CE74,1,-1))</f>
        <v/>
      </c>
      <c r="AF74" s="612">
        <f>IF(CC74&gt;CE74,1,0)</f>
        <v>0</v>
      </c>
      <c r="AG74" s="608">
        <f>IF(CE74&gt;CC74,1,0)</f>
        <v>0</v>
      </c>
      <c r="AH74" s="81" t="str">
        <f>IF(O74="","",AX74*1)</f>
        <v/>
      </c>
      <c r="AI74" s="609" t="str">
        <f>IF(P74="","",BE74*1)</f>
        <v/>
      </c>
      <c r="AJ74" s="609" t="str">
        <f>IF(Q74="","",BL74*1)</f>
        <v/>
      </c>
      <c r="AK74" s="609" t="str">
        <f>IF(R74="","",BS74*1)</f>
        <v/>
      </c>
      <c r="AL74" s="609" t="str">
        <f>IF(S74="","",BZ74*1)</f>
        <v/>
      </c>
      <c r="AM74" s="606" t="str">
        <f>IF(O74="","",AZ74*1)</f>
        <v/>
      </c>
      <c r="AN74" s="606" t="str">
        <f>IF(P74="","",BG74*1)</f>
        <v/>
      </c>
      <c r="AO74" s="606" t="str">
        <f>IF(Q74="","",BN74*1)</f>
        <v/>
      </c>
      <c r="AP74" s="606" t="str">
        <f>IF(R74="","",BU74*1)</f>
        <v/>
      </c>
      <c r="AQ74" s="606" t="str">
        <f>IF(S74="","",CB74*1)</f>
        <v/>
      </c>
      <c r="AR74" s="607">
        <f>SUM(AH74:AL74)</f>
        <v>0</v>
      </c>
      <c r="AS74" s="605">
        <f>SUM(AM74:AQ74)</f>
        <v>0</v>
      </c>
      <c r="AT74" s="111">
        <f>IF(O74=1000,11,IF(O74=-1000,0,IF(O74&gt;0,11,IF(O74&lt;0,(-O74),"0"))))</f>
        <v>11</v>
      </c>
      <c r="AU74" s="600" t="str">
        <f>IF(O74=1000,0,IF(O74=-1000,11,IF(O74&lt;-9,-(O74-2),IF(O74&gt;0,(O74),"0"))))</f>
        <v/>
      </c>
      <c r="AV74" s="111" t="e">
        <f>IF(O74=1000,11,IF(O74=-1000,0,IF(O74&gt;9,(O74+2),IF(O74&lt;0,(-O74),"0"))))</f>
        <v>#VALUE!</v>
      </c>
      <c r="AW74" s="600" t="str">
        <f>IF(O74=1000,0,IF(O74=-1000,11,IF(O74&lt;0,11,IF(O74&gt;0,(O74),"0"))))</f>
        <v/>
      </c>
      <c r="AX74" s="601" t="str">
        <f>IF(O74="","",IF(O74&gt;9,AV74,AT74))</f>
        <v/>
      </c>
      <c r="AY74" s="602" t="str">
        <f>IF(O74="","","-")</f>
        <v/>
      </c>
      <c r="AZ74" s="603" t="str">
        <f>IF(O74="","",IF(O74&lt;-9,AU74,AW74))</f>
        <v/>
      </c>
      <c r="BA74" s="111" t="e">
        <f>IF(P74=1000,11,IF(P74=-1000,0,IF(P74&gt;9,(P74+2),IF(P74&lt;0,(-P74),"0"))))</f>
        <v>#VALUE!</v>
      </c>
      <c r="BB74" s="600" t="str">
        <f>IF(P74=1000,0,IF(P74=-1000,11,IF(P74&lt;-9,-(P74-2),IF(P74&gt;0,(P74),"0"))))</f>
        <v/>
      </c>
      <c r="BC74" s="600">
        <f>IF(P74=1000,11,IF(P74=-1000,0,IF(P74&gt;0,11,IF(P74&lt;0,(-P74),"0"))))</f>
        <v>11</v>
      </c>
      <c r="BD74" s="600" t="str">
        <f>IF(P74=1000,0,IF(P74=-1000,11,IF(P74&lt;0,11,IF(P74&gt;0,(P74),"0"))))</f>
        <v/>
      </c>
      <c r="BE74" s="601" t="str">
        <f>IF(P74="","",IF(P74&gt;9,BA74,BC74))</f>
        <v/>
      </c>
      <c r="BF74" s="602" t="str">
        <f>IF(P74="","","-")</f>
        <v/>
      </c>
      <c r="BG74" s="603" t="str">
        <f>IF(P74="","",IF(P74&lt;-9,BB74,BD74))</f>
        <v/>
      </c>
      <c r="BH74" s="111" t="e">
        <f>IF(Q74=1000,11,IF(Q74=-1000,0,IF(Q74&gt;9,(Q74+2),IF(Q74&lt;0,(-Q74),"0"))))</f>
        <v>#VALUE!</v>
      </c>
      <c r="BI74" s="600" t="str">
        <f>IF(Q74=1000,0,IF(Q74=-1000,11,IF(Q74&lt;-9,-(Q74-2),IF(Q74&gt;0,(Q74),"0"))))</f>
        <v/>
      </c>
      <c r="BJ74" s="600">
        <f>IF(Q74=1000,11,IF(Q74=-1000,0,IF(Q74&gt;0,11,IF(Q74&lt;0,(-Q74),"0"))))</f>
        <v>11</v>
      </c>
      <c r="BK74" s="600" t="str">
        <f>IF(Q74=1000,0,IF(Q74=-1000,11,IF(Q74&lt;0,11,IF(Q74&gt;0,(Q74),"0"))))</f>
        <v/>
      </c>
      <c r="BL74" s="601" t="str">
        <f>IF(Q74="","",IF(Q74&gt;9,BH74,BJ74))</f>
        <v/>
      </c>
      <c r="BM74" s="602" t="str">
        <f>IF(Q74="","","-")</f>
        <v/>
      </c>
      <c r="BN74" s="603" t="str">
        <f>IF(Q74="","",IF(Q74&lt;-9,BI74,BK74))</f>
        <v/>
      </c>
      <c r="BO74" s="600" t="e">
        <f>IF(R74=1000,11,IF(R74=-1000,0,IF(R74&gt;9,(R74+2),IF(R74&lt;0,(-R74),"0"))))</f>
        <v>#VALUE!</v>
      </c>
      <c r="BP74" s="600" t="str">
        <f>IF(R74=1000,0,IF(R74=-1000,11,IF(R74&lt;-9,-(R74-2),IF(R74&gt;0,(R74),"0"))))</f>
        <v/>
      </c>
      <c r="BQ74" s="600">
        <f>IF(R74=1000,11,IF(R74=-1000,0,IF(R74&gt;0,11,IF(R74&lt;0,(-R74),"0"))))</f>
        <v>11</v>
      </c>
      <c r="BR74" s="600" t="str">
        <f>IF(R74=1000,0,IF(R74=-1000,11,IF(R74&lt;0,11,IF(R74&gt;0,(R74),"0"))))</f>
        <v/>
      </c>
      <c r="BS74" s="601" t="str">
        <f>IF(R74="","",IF(R74&gt;9,BO74,BQ74))</f>
        <v/>
      </c>
      <c r="BT74" s="602" t="str">
        <f>IF(R74="","","-")</f>
        <v/>
      </c>
      <c r="BU74" s="603" t="str">
        <f>IF(R74="","",IF(R74&lt;-9,BP74,BR74))</f>
        <v/>
      </c>
      <c r="BV74" s="600" t="e">
        <f>IF(S74=1000,11,IF(S74=-1000,0,IF(S74&gt;9,(S74+2),IF(S74&lt;0,(-S74),"0"))))</f>
        <v>#VALUE!</v>
      </c>
      <c r="BW74" s="600" t="str">
        <f>IF(S74=1000,0,IF(S74=-1000,11,IF(S74&lt;-9,-(S74-2),IF(S74&gt;0,(S74),"0"))))</f>
        <v/>
      </c>
      <c r="BX74" s="600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601" t="str">
        <f>IF(S74="","",IF(S74&gt;9,BV74,BX74))</f>
        <v/>
      </c>
      <c r="CA74" s="602" t="str">
        <f>IF(S74="","","-")</f>
        <v/>
      </c>
      <c r="CB74" s="603" t="str">
        <f>IF(S74="","",IF(S74&lt;-9,BW74,BY74))</f>
        <v/>
      </c>
      <c r="CC74" s="598" t="str">
        <f>IF(O74="","",SUM(T74:X74))</f>
        <v/>
      </c>
      <c r="CD74" s="604" t="str">
        <f>IF(CC74="","","-")</f>
        <v/>
      </c>
      <c r="CE74" s="599" t="str">
        <f>IF(O74="","",SUM(Y74:AC74))</f>
        <v/>
      </c>
      <c r="CP74" s="32"/>
      <c r="CQ74" s="32"/>
    </row>
    <row r="75" spans="1:95" s="31" customFormat="1" ht="15" customHeight="1" outlineLevel="1" thickBot="1" x14ac:dyDescent="0.25">
      <c r="A75" s="99">
        <f>IF(A70="","",A71)</f>
        <v>106</v>
      </c>
      <c r="B75" s="99">
        <f>IF(B70="","",B70)</f>
        <v>102</v>
      </c>
      <c r="C75" s="114">
        <v>5</v>
      </c>
      <c r="D75" s="115" t="str">
        <f>IF(A75="","",VLOOKUP(A75,СписокКМ!D:I,2,FALSE))</f>
        <v>КИСЛИЦЫН Константин</v>
      </c>
      <c r="E75" s="116"/>
      <c r="F75" s="117" t="str">
        <f>IF(B75="","",VLOOKUP(B75,СписокКМ!D:I,2,FALSE))</f>
        <v>САУНИН Алексей</v>
      </c>
      <c r="G75" s="118"/>
      <c r="H75" s="119"/>
      <c r="I75" s="120"/>
      <c r="J75" s="120"/>
      <c r="K75" s="120"/>
      <c r="L75" s="121"/>
      <c r="M75" s="121"/>
      <c r="N75" s="122"/>
      <c r="O75" s="123" t="str">
        <f>IF(I75="","",IF(I75="0",1000,IF(I75="-0",-1000,I75*1)))</f>
        <v/>
      </c>
      <c r="P75" s="123" t="str">
        <f t="shared" si="45"/>
        <v/>
      </c>
      <c r="Q75" s="123" t="str">
        <f t="shared" si="45"/>
        <v/>
      </c>
      <c r="R75" s="123" t="str">
        <f t="shared" si="45"/>
        <v/>
      </c>
      <c r="S75" s="124" t="str">
        <f t="shared" si="45"/>
        <v/>
      </c>
      <c r="T75" s="125" t="str">
        <f t="shared" si="46"/>
        <v/>
      </c>
      <c r="U75" s="126" t="str">
        <f t="shared" si="46"/>
        <v/>
      </c>
      <c r="V75" s="126" t="str">
        <f t="shared" si="46"/>
        <v/>
      </c>
      <c r="W75" s="126" t="str">
        <f t="shared" si="46"/>
        <v/>
      </c>
      <c r="X75" s="126" t="str">
        <f t="shared" si="46"/>
        <v/>
      </c>
      <c r="Y75" s="127" t="str">
        <f t="shared" si="47"/>
        <v/>
      </c>
      <c r="Z75" s="127" t="str">
        <f t="shared" si="47"/>
        <v/>
      </c>
      <c r="AA75" s="127" t="str">
        <f t="shared" si="47"/>
        <v/>
      </c>
      <c r="AB75" s="127" t="str">
        <f t="shared" si="47"/>
        <v/>
      </c>
      <c r="AC75" s="127" t="str">
        <f t="shared" si="47"/>
        <v/>
      </c>
      <c r="AD75" s="128" t="str">
        <f>IF(CC75="","",IF(CC75&gt;CE75,1,-1))</f>
        <v/>
      </c>
      <c r="AE75" s="128" t="str">
        <f>IF(CC75="","",IF(CC75&lt;CE75,1,-1))</f>
        <v/>
      </c>
      <c r="AF75" s="129">
        <f>IF(CC75&gt;CE75,1,0)</f>
        <v>0</v>
      </c>
      <c r="AG75" s="130">
        <f>IF(CE75&gt;CC75,1,0)</f>
        <v>0</v>
      </c>
      <c r="AH75" s="131" t="str">
        <f>IF(O75="","",AX75*1)</f>
        <v/>
      </c>
      <c r="AI75" s="132" t="str">
        <f>IF(P75="","",BE75*1)</f>
        <v/>
      </c>
      <c r="AJ75" s="132" t="str">
        <f>IF(Q75="","",BL75*1)</f>
        <v/>
      </c>
      <c r="AK75" s="132" t="str">
        <f>IF(R75="","",BS75*1)</f>
        <v/>
      </c>
      <c r="AL75" s="132" t="str">
        <f>IF(S75="","",BZ75*1)</f>
        <v/>
      </c>
      <c r="AM75" s="133" t="str">
        <f>IF(O75="","",AZ75*1)</f>
        <v/>
      </c>
      <c r="AN75" s="133" t="str">
        <f>IF(P75="","",BG75*1)</f>
        <v/>
      </c>
      <c r="AO75" s="133" t="str">
        <f>IF(Q75="","",BN75*1)</f>
        <v/>
      </c>
      <c r="AP75" s="133" t="str">
        <f>IF(R75="","",BU75*1)</f>
        <v/>
      </c>
      <c r="AQ75" s="133" t="str">
        <f>IF(S75="","",CB75*1)</f>
        <v/>
      </c>
      <c r="AR75" s="134">
        <f>SUM(AH75:AL75)</f>
        <v>0</v>
      </c>
      <c r="AS75" s="135">
        <f>SUM(AM75:AQ75)</f>
        <v>0</v>
      </c>
      <c r="AT75" s="136">
        <f>IF(O75=1000,11,IF(O75=-1000,0,IF(O75&gt;0,11,IF(O75&lt;0,(-O75),"0"))))</f>
        <v>11</v>
      </c>
      <c r="AU75" s="137" t="str">
        <f>IF(O75=1000,0,IF(O75=-1000,11,IF(O75&lt;-9,-(O75-2),IF(O75&gt;0,(O75),"0"))))</f>
        <v/>
      </c>
      <c r="AV75" s="136" t="e">
        <f>IF(O75=1000,11,IF(O75=-1000,0,IF(O75&gt;9,(O75+2),IF(O75&lt;0,(-O75),"0"))))</f>
        <v>#VALUE!</v>
      </c>
      <c r="AW75" s="137" t="str">
        <f>IF(O75=1000,0,IF(O75=-1000,11,IF(O75&lt;0,11,IF(O75&gt;0,(O75),"0"))))</f>
        <v/>
      </c>
      <c r="AX75" s="138" t="str">
        <f>IF(O75="","",IF(O75&gt;9,AV75,AT75))</f>
        <v/>
      </c>
      <c r="AY75" s="139" t="str">
        <f>IF(O75="","","-")</f>
        <v/>
      </c>
      <c r="AZ75" s="140" t="str">
        <f>IF(O75="","",IF(O75&lt;-9,AU75,AW75))</f>
        <v/>
      </c>
      <c r="BA75" s="136" t="e">
        <f>IF(P75=1000,11,IF(P75=-1000,0,IF(P75&gt;9,(P75+2),IF(P75&lt;0,(-P75),"0"))))</f>
        <v>#VALUE!</v>
      </c>
      <c r="BB75" s="137" t="str">
        <f>IF(P75=1000,0,IF(P75=-1000,11,IF(P75&lt;-9,-(P75-2),IF(P75&gt;0,(P75),"0"))))</f>
        <v/>
      </c>
      <c r="BC75" s="137">
        <f>IF(P75=1000,11,IF(P75=-1000,0,IF(P75&gt;0,11,IF(P75&lt;0,(-P75),"0"))))</f>
        <v>11</v>
      </c>
      <c r="BD75" s="137" t="str">
        <f>IF(P75=1000,0,IF(P75=-1000,11,IF(P75&lt;0,11,IF(P75&gt;0,(P75),"0"))))</f>
        <v/>
      </c>
      <c r="BE75" s="138" t="str">
        <f>IF(P75="","",IF(P75&gt;9,BA75,BC75))</f>
        <v/>
      </c>
      <c r="BF75" s="139" t="str">
        <f>IF(P75="","","-")</f>
        <v/>
      </c>
      <c r="BG75" s="140" t="str">
        <f>IF(P75="","",IF(P75&lt;-9,BB75,BD75))</f>
        <v/>
      </c>
      <c r="BH75" s="136" t="e">
        <f>IF(Q75=1000,11,IF(Q75=-1000,0,IF(Q75&gt;9,(Q75+2),IF(Q75&lt;0,(-Q75),"0"))))</f>
        <v>#VALUE!</v>
      </c>
      <c r="BI75" s="137" t="str">
        <f>IF(Q75=1000,0,IF(Q75=-1000,11,IF(Q75&lt;-9,-(Q75-2),IF(Q75&gt;0,(Q75),"0"))))</f>
        <v/>
      </c>
      <c r="BJ75" s="137">
        <f>IF(Q75=1000,11,IF(Q75=-1000,0,IF(Q75&gt;0,11,IF(Q75&lt;0,(-Q75),"0"))))</f>
        <v>11</v>
      </c>
      <c r="BK75" s="137" t="str">
        <f>IF(Q75=1000,0,IF(Q75=-1000,11,IF(Q75&lt;0,11,IF(Q75&gt;0,(Q75),"0"))))</f>
        <v/>
      </c>
      <c r="BL75" s="138" t="str">
        <f>IF(Q75="","",IF(Q75&gt;9,BH75,BJ75))</f>
        <v/>
      </c>
      <c r="BM75" s="139" t="str">
        <f>IF(Q75="","","-")</f>
        <v/>
      </c>
      <c r="BN75" s="140" t="str">
        <f>IF(Q75="","",IF(Q75&lt;-9,BI75,BK75))</f>
        <v/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 t="str">
        <f>IF(O75="","",SUM(T75:X75))</f>
        <v/>
      </c>
      <c r="CD75" s="143" t="str">
        <f>IF(CC75="","","-")</f>
        <v/>
      </c>
      <c r="CE75" s="144" t="str">
        <f>IF(O75="","",SUM(Y75:AC75))</f>
        <v/>
      </c>
      <c r="CP75" s="32"/>
      <c r="CQ75" s="32"/>
    </row>
    <row r="76" spans="1:95" s="31" customFormat="1" ht="15" customHeight="1" outlineLevel="1" thickBot="1" x14ac:dyDescent="0.25">
      <c r="A76" s="145"/>
      <c r="B76" s="145"/>
      <c r="C76" s="145"/>
      <c r="D76" s="146"/>
      <c r="E76" s="147"/>
      <c r="F76" s="148"/>
      <c r="G76" s="149"/>
      <c r="H76" s="150"/>
      <c r="I76" s="151"/>
      <c r="J76" s="151"/>
      <c r="K76" s="151"/>
      <c r="L76" s="151"/>
      <c r="M76" s="151"/>
      <c r="N76" s="150"/>
      <c r="O76" s="152"/>
      <c r="P76" s="152"/>
      <c r="Q76" s="152"/>
      <c r="R76" s="152"/>
      <c r="S76" s="152"/>
      <c r="T76" s="153"/>
      <c r="U76" s="153"/>
      <c r="V76" s="153"/>
      <c r="W76" s="153"/>
      <c r="X76" s="153"/>
      <c r="Y76" s="154"/>
      <c r="Z76" s="154"/>
      <c r="AA76" s="154"/>
      <c r="AB76" s="154"/>
      <c r="AC76" s="154"/>
      <c r="AD76" s="155"/>
      <c r="AE76" s="155"/>
      <c r="AF76" s="156"/>
      <c r="AG76" s="156"/>
      <c r="AH76" s="157"/>
      <c r="AI76" s="157"/>
      <c r="AJ76" s="157"/>
      <c r="AK76" s="157"/>
      <c r="AL76" s="157"/>
      <c r="AM76" s="158"/>
      <c r="AN76" s="158"/>
      <c r="AO76" s="158"/>
      <c r="AP76" s="158"/>
      <c r="AQ76" s="158"/>
      <c r="AR76" s="159"/>
      <c r="AS76" s="159"/>
      <c r="AT76" s="160"/>
      <c r="AU76" s="160"/>
      <c r="AV76" s="160"/>
      <c r="AW76" s="160"/>
      <c r="AX76" s="161"/>
      <c r="AY76" s="161"/>
      <c r="AZ76" s="161"/>
      <c r="BA76" s="160"/>
      <c r="BB76" s="160"/>
      <c r="BC76" s="160"/>
      <c r="BD76" s="160"/>
      <c r="BE76" s="161"/>
      <c r="BF76" s="161"/>
      <c r="BG76" s="161"/>
      <c r="BH76" s="160"/>
      <c r="BI76" s="160"/>
      <c r="BJ76" s="160"/>
      <c r="BK76" s="160"/>
      <c r="BL76" s="161"/>
      <c r="BM76" s="161"/>
      <c r="BN76" s="161"/>
      <c r="BO76" s="160"/>
      <c r="BP76" s="160"/>
      <c r="BQ76" s="160"/>
      <c r="BR76" s="160"/>
      <c r="BS76" s="161"/>
      <c r="BT76" s="161"/>
      <c r="BU76" s="161"/>
      <c r="BV76" s="160"/>
      <c r="BW76" s="160"/>
      <c r="BX76" s="160"/>
      <c r="BY76" s="160"/>
      <c r="BZ76" s="161"/>
      <c r="CA76" s="161"/>
      <c r="CB76" s="161"/>
      <c r="CC76" s="162"/>
      <c r="CD76" s="163"/>
      <c r="CE76" s="164"/>
      <c r="CP76" s="32"/>
      <c r="CQ76" s="32"/>
    </row>
    <row r="77" spans="1:95" s="31" customFormat="1" ht="31.5" customHeight="1" outlineLevel="1" thickBot="1" x14ac:dyDescent="0.25">
      <c r="A77" s="34">
        <v>14</v>
      </c>
      <c r="B77" s="35">
        <v>18</v>
      </c>
      <c r="C77" s="1225">
        <f>1+C68</f>
        <v>9</v>
      </c>
      <c r="D77" s="1227" t="str">
        <f>IF(A77="","",VLOOKUP(A77,СписокКМ!$A$188:$C$236,3,FALSE))</f>
        <v>Свердловская область</v>
      </c>
      <c r="E77" s="1228" t="e">
        <f>IF(B77="","",VLOOKUP(B77,СписокКМ!E:J,2,FALSE))</f>
        <v>#N/A</v>
      </c>
      <c r="F77" s="1231" t="str">
        <f>IF(B77="","",VLOOKUP(B77,СписокКМ!$A$188:$C$234,3,FALSE))</f>
        <v>Республика Бурятия</v>
      </c>
      <c r="G77" s="1232" t="e">
        <f>IF(D77="","",VLOOKUP(D77,СписокКМ!G:L,2,FALSE))</f>
        <v>#N/A</v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 t="str">
        <f>IF(A77="","",VLOOKUP(A77,'[60]Протокол команд'!A:K,8,FALSE))</f>
        <v>-</v>
      </c>
      <c r="U77" s="39" t="e">
        <f>T77*5-4</f>
        <v>#VALUE!</v>
      </c>
      <c r="V77" s="39" t="e">
        <f>T77*5</f>
        <v>#VALUE!</v>
      </c>
      <c r="W77" s="39" t="e">
        <f>CONCATENATE(U77,"-",V77)</f>
        <v>#VALUE!</v>
      </c>
      <c r="X77" s="39" t="str">
        <f>IF(A77="","",VLOOKUP(A77,'[60]Протокол команд'!A:K,10,FALSE))</f>
        <v>-</v>
      </c>
      <c r="Y77" s="39" t="e">
        <f>X77*5-4</f>
        <v>#VALUE!</v>
      </c>
      <c r="Z77" s="39" t="e">
        <f>X77*5</f>
        <v>#VALUE!</v>
      </c>
      <c r="AA77" s="39" t="e">
        <f>CONCATENATE(Y77,"-",Z77)</f>
        <v>#VALUE!</v>
      </c>
      <c r="AB77" s="1241">
        <f>IF(O79="","",SUM(AF79:AF84))</f>
        <v>3</v>
      </c>
      <c r="AC77" s="1242"/>
      <c r="AD77" s="1243"/>
      <c r="AE77" s="1242">
        <f>IF(O79="","",SUM(AG79:AG84))</f>
        <v>0</v>
      </c>
      <c r="AF77" s="1242"/>
      <c r="AG77" s="1264"/>
      <c r="AH77" s="1241">
        <f>SUM(CC79:CC84)</f>
        <v>9</v>
      </c>
      <c r="AI77" s="1242"/>
      <c r="AJ77" s="1243"/>
      <c r="AK77" s="1242">
        <f>SUM(CE79:CE84)</f>
        <v>1</v>
      </c>
      <c r="AL77" s="1242"/>
      <c r="AM77" s="1264"/>
      <c r="AN77" s="1265">
        <f>SUM(AR79:AR84)</f>
        <v>66</v>
      </c>
      <c r="AO77" s="1266"/>
      <c r="AP77" s="1267"/>
      <c r="AQ77" s="1266">
        <f>SUM(AS79:AS84)</f>
        <v>36</v>
      </c>
      <c r="AR77" s="1266"/>
      <c r="AS77" s="1268"/>
      <c r="AT77" s="1269" t="s">
        <v>116</v>
      </c>
      <c r="AU77" s="1270"/>
      <c r="AV77" s="1270"/>
      <c r="AW77" s="1270"/>
      <c r="AX77" s="1270"/>
      <c r="AY77" s="1270"/>
      <c r="AZ77" s="1270"/>
      <c r="BA77" s="1270"/>
      <c r="BB77" s="1270"/>
      <c r="BC77" s="1270"/>
      <c r="BD77" s="1270"/>
      <c r="BE77" s="1270"/>
      <c r="BF77" s="1270"/>
      <c r="BG77" s="1270"/>
      <c r="BH77" s="1270"/>
      <c r="BI77" s="1270"/>
      <c r="BJ77" s="1270"/>
      <c r="BK77" s="1270"/>
      <c r="BL77" s="1270"/>
      <c r="BM77" s="1270"/>
      <c r="BN77" s="1270"/>
      <c r="BO77" s="1270"/>
      <c r="BP77" s="1270"/>
      <c r="BQ77" s="1270"/>
      <c r="BR77" s="1270"/>
      <c r="BS77" s="1270"/>
      <c r="BT77" s="1270"/>
      <c r="BU77" s="1270"/>
      <c r="BV77" s="1270"/>
      <c r="BW77" s="1270"/>
      <c r="BX77" s="1270"/>
      <c r="BY77" s="1270"/>
      <c r="BZ77" s="1270"/>
      <c r="CA77" s="1270"/>
      <c r="CB77" s="1271"/>
      <c r="CC77" s="1254">
        <f>IF(O79="","",SUM(AF79:AF84))</f>
        <v>3</v>
      </c>
      <c r="CD77" s="1256" t="str">
        <f>IF(CC77="","","-")</f>
        <v>-</v>
      </c>
      <c r="CE77" s="1258">
        <f>IF(O79="","",SUM(AG79:AG84))</f>
        <v>0</v>
      </c>
      <c r="CP77" s="32"/>
      <c r="CQ77" s="32"/>
    </row>
    <row r="78" spans="1:95" s="31" customFormat="1" ht="13.5" customHeight="1" outlineLevel="1" x14ac:dyDescent="0.2">
      <c r="A78" s="40"/>
      <c r="B78" s="40"/>
      <c r="C78" s="1226"/>
      <c r="D78" s="1229" t="str">
        <f>IF(A78="","",VLOOKUP(A78,СписокКМ!D:I,2,FALSE))</f>
        <v/>
      </c>
      <c r="E78" s="1230" t="str">
        <f>IF(B78="","",VLOOKUP(B78,СписокКМ!E:J,2,FALSE))</f>
        <v/>
      </c>
      <c r="F78" s="1233" t="str">
        <f>IF(C78="","",VLOOKUP(C78,СписокКМ!F:K,2,FALSE))</f>
        <v/>
      </c>
      <c r="G78" s="1234" t="str">
        <f>IF(D78="","",VLOOKUP(D78,СписокКМ!G:L,2,FALSE))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outlineLevel="1" x14ac:dyDescent="0.2">
      <c r="A79" s="43">
        <v>14</v>
      </c>
      <c r="B79" s="44">
        <v>65</v>
      </c>
      <c r="C79" s="615">
        <v>1</v>
      </c>
      <c r="D79" s="46" t="str">
        <f>IF(A79="","",VLOOKUP(A79,СписокКМ!D:I,2,FALSE))</f>
        <v>ЩЕКАЛЕВ Александр</v>
      </c>
      <c r="E79" s="47"/>
      <c r="F79" s="48" t="str">
        <f>IF(B79="","",VLOOKUP(B79,СписокКМ!D:I,2,FALSE))</f>
        <v>ДАВЫДОВ Родион</v>
      </c>
      <c r="G79" s="49"/>
      <c r="H79" s="50"/>
      <c r="I79" s="51" t="s">
        <v>29</v>
      </c>
      <c r="J79" s="51" t="s">
        <v>155</v>
      </c>
      <c r="K79" s="51" t="s">
        <v>149</v>
      </c>
      <c r="L79" s="51"/>
      <c r="M79" s="51"/>
      <c r="N79" s="52"/>
      <c r="O79" s="53">
        <f>IF(I79="","",IF(I79="0",1000,IF(I79="-0",-1000,I79*1)))</f>
        <v>9</v>
      </c>
      <c r="P79" s="53">
        <f t="shared" ref="P79:S80" si="48">IF(J79="","",IF(J79="0",1000,IF(J79="-0",-1000,J79*1)))</f>
        <v>7</v>
      </c>
      <c r="Q79" s="53">
        <f t="shared" si="48"/>
        <v>3</v>
      </c>
      <c r="R79" s="53" t="str">
        <f t="shared" si="48"/>
        <v/>
      </c>
      <c r="S79" s="54" t="str">
        <f t="shared" si="48"/>
        <v/>
      </c>
      <c r="T79" s="55">
        <f t="shared" ref="T79:X80" si="49">IF(O79="","",IF(O79&gt;0,1,0))</f>
        <v>1</v>
      </c>
      <c r="U79" s="56">
        <f t="shared" si="49"/>
        <v>1</v>
      </c>
      <c r="V79" s="56">
        <f t="shared" si="49"/>
        <v>1</v>
      </c>
      <c r="W79" s="56" t="str">
        <f t="shared" si="49"/>
        <v/>
      </c>
      <c r="X79" s="56" t="str">
        <f t="shared" si="49"/>
        <v/>
      </c>
      <c r="Y79" s="57">
        <f t="shared" ref="Y79:AC80" si="50">IF(O79="","",IF(O79&lt;0,1,0))</f>
        <v>0</v>
      </c>
      <c r="Z79" s="57">
        <f t="shared" si="50"/>
        <v>0</v>
      </c>
      <c r="AA79" s="57">
        <f t="shared" si="50"/>
        <v>0</v>
      </c>
      <c r="AB79" s="57" t="str">
        <f t="shared" si="50"/>
        <v/>
      </c>
      <c r="AC79" s="57" t="str">
        <f t="shared" si="50"/>
        <v/>
      </c>
      <c r="AD79" s="58">
        <f>IF(CC79="","",IF(CC79&gt;CE79,1,-1))</f>
        <v>1</v>
      </c>
      <c r="AE79" s="58">
        <f>IF(CC79="","",IF(CC79&lt;CE79,1,-1))</f>
        <v>-1</v>
      </c>
      <c r="AF79" s="59">
        <f>IF(CC79&gt;CE79,1,0)</f>
        <v>1</v>
      </c>
      <c r="AG79" s="60">
        <f>IF(CE79&gt;CC79,1,0)</f>
        <v>0</v>
      </c>
      <c r="AH79" s="61">
        <f>IF(O79="","",AX79*1)</f>
        <v>11</v>
      </c>
      <c r="AI79" s="62">
        <f>IF(P79="","",BE79*1)</f>
        <v>11</v>
      </c>
      <c r="AJ79" s="62">
        <f>IF(Q79="","",BL79*1)</f>
        <v>11</v>
      </c>
      <c r="AK79" s="62" t="str">
        <f>IF(R79="","",BS79*1)</f>
        <v/>
      </c>
      <c r="AL79" s="62" t="str">
        <f>IF(S79="","",BZ79*1)</f>
        <v/>
      </c>
      <c r="AM79" s="63">
        <f>IF(O79="","",AZ79*1)</f>
        <v>9</v>
      </c>
      <c r="AN79" s="63">
        <f>IF(P79="","",BG79*1)</f>
        <v>7</v>
      </c>
      <c r="AO79" s="63">
        <f>IF(Q79="","",BN79*1)</f>
        <v>3</v>
      </c>
      <c r="AP79" s="63" t="str">
        <f>IF(R79="","",BU79*1)</f>
        <v/>
      </c>
      <c r="AQ79" s="63" t="str">
        <f>IF(S79="","",CB79*1)</f>
        <v/>
      </c>
      <c r="AR79" s="64">
        <f>SUM(AH79:AL79)</f>
        <v>33</v>
      </c>
      <c r="AS79" s="65">
        <f>SUM(AM79:AQ79)</f>
        <v>19</v>
      </c>
      <c r="AT79" s="66">
        <f>IF(O79=1000,11,IF(O79=-1000,0,IF(O79&gt;0,11,IF(O79&lt;0,(-O79),"0"))))</f>
        <v>11</v>
      </c>
      <c r="AU79" s="67">
        <f>IF(O79=1000,0,IF(O79=-1000,11,IF(O79&lt;-9,-(O79-2),IF(O79&gt;0,(O79),"0"))))</f>
        <v>9</v>
      </c>
      <c r="AV79" s="66" t="str">
        <f>IF(O79=1000,11,IF(O79=-1000,0,IF(O79&lt;9,11,IF(O79&gt;9,(O79+2),"0"))))</f>
        <v>0</v>
      </c>
      <c r="AW79" s="67">
        <f>IF(O79=1000,0,IF(O79=-1000,11,IF(O79&lt;0,11,IF(O79&gt;0,(O79),"0"))))</f>
        <v>9</v>
      </c>
      <c r="AX79" s="68">
        <f>IF(O79="","",IF(O79&gt;9,AV79,AT79))</f>
        <v>11</v>
      </c>
      <c r="AY79" s="69" t="str">
        <f>IF(O79="","","-")</f>
        <v>-</v>
      </c>
      <c r="AZ79" s="70">
        <f>IF(O79="","",IF(O79&lt;-9,AU79,AW79))</f>
        <v>9</v>
      </c>
      <c r="BA79" s="66" t="str">
        <f>IF(P79=1000,11,IF(P79=-1000,0,IF(P79&gt;9,(P79+2),IF(P79&lt;0,(-P79),"0"))))</f>
        <v>0</v>
      </c>
      <c r="BB79" s="67">
        <f>IF(P79=1000,0,IF(P79=-1000,11,IF(P79&lt;-9,-(P79-2),IF(P79&gt;0,(P79),"0"))))</f>
        <v>7</v>
      </c>
      <c r="BC79" s="67">
        <f>IF(P79=1000,11,IF(P79=-1000,0,IF(P79&gt;0,11,IF(P79&lt;0,(-P79),"0"))))</f>
        <v>11</v>
      </c>
      <c r="BD79" s="67">
        <f>IF(P79=1000,0,IF(P79=-1000,11,IF(P79&lt;0,11,IF(P79&gt;0,(P79),"0"))))</f>
        <v>7</v>
      </c>
      <c r="BE79" s="68">
        <f>IF(P79="","",IF(P79&gt;9,BA79,BC79))</f>
        <v>11</v>
      </c>
      <c r="BF79" s="69" t="str">
        <f>IF(P79="","","-")</f>
        <v>-</v>
      </c>
      <c r="BG79" s="70">
        <f>IF(P79="","",IF(P79&lt;-9,BB79,BD79))</f>
        <v>7</v>
      </c>
      <c r="BH79" s="66" t="str">
        <f>IF(Q79=1000,11,IF(Q79=-1000,0,IF(Q79&gt;9,(Q79+2),IF(Q79&lt;0,(-Q79),"0"))))</f>
        <v>0</v>
      </c>
      <c r="BI79" s="67">
        <f>IF(Q79=1000,0,IF(Q79=-1000,11,IF(Q79&lt;-9,-(Q79-2),IF(Q79&gt;0,(Q79),"0"))))</f>
        <v>3</v>
      </c>
      <c r="BJ79" s="67">
        <f>IF(Q79=1000,11,IF(Q79=-1000,0,IF(Q79&gt;0,11,IF(Q79&lt;0,(-Q79),"0"))))</f>
        <v>11</v>
      </c>
      <c r="BK79" s="67">
        <f>IF(Q79=1000,0,IF(Q79=-1000,11,IF(Q79&lt;0,11,IF(Q79&gt;0,(Q79),"0"))))</f>
        <v>3</v>
      </c>
      <c r="BL79" s="68">
        <f>IF(Q79="","",IF(Q79&gt;9,BH79,BJ79))</f>
        <v>11</v>
      </c>
      <c r="BM79" s="69" t="str">
        <f>IF(Q79="","","-")</f>
        <v>-</v>
      </c>
      <c r="BN79" s="70">
        <f>IF(Q79="","",IF(Q79&lt;-9,BI79,BK79))</f>
        <v>3</v>
      </c>
      <c r="BO79" s="67" t="e">
        <f>IF(R79=1000,11,IF(R79=-1000,0,IF(R79&gt;9,(R79+2),IF(R79&lt;0,(-R79),"0"))))</f>
        <v>#VALUE!</v>
      </c>
      <c r="BP79" s="67" t="str">
        <f>IF(R79=1000,0,IF(R79=-1000,11,IF(R79&lt;-9,-(R79-2),IF(R79&gt;0,(R79),"0"))))</f>
        <v/>
      </c>
      <c r="BQ79" s="67">
        <f>IF(R79=1000,11,IF(R79=-1000,0,IF(R79&gt;0,11,IF(R79&lt;0,(-R79),"0"))))</f>
        <v>11</v>
      </c>
      <c r="BR79" s="67" t="str">
        <f>IF(R79=1000,0,IF(R79=-1000,11,IF(R79&lt;0,11,IF(R79&gt;0,(R79),"0"))))</f>
        <v/>
      </c>
      <c r="BS79" s="68" t="str">
        <f>IF(R79="","",IF(R79&gt;9,BO79,BQ79))</f>
        <v/>
      </c>
      <c r="BT79" s="69" t="str">
        <f>IF(R79="","","-")</f>
        <v/>
      </c>
      <c r="BU79" s="70" t="str">
        <f>IF(R79="","",IF(R79&lt;-9,BP79,BR79))</f>
        <v/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>
        <f>IF(O79="","",SUM(T79:X79))</f>
        <v>3</v>
      </c>
      <c r="CD79" s="73" t="str">
        <f>IF(CC79="","","-")</f>
        <v>-</v>
      </c>
      <c r="CE79" s="74">
        <f>IF(O79="","",SUM(Y79:AC79))</f>
        <v>0</v>
      </c>
      <c r="CP79" s="32"/>
      <c r="CQ79" s="32"/>
    </row>
    <row r="80" spans="1:95" s="31" customFormat="1" ht="15" customHeight="1" outlineLevel="1" x14ac:dyDescent="0.2">
      <c r="A80" s="43">
        <v>106</v>
      </c>
      <c r="B80" s="44">
        <v>109</v>
      </c>
      <c r="C80" s="75">
        <v>2</v>
      </c>
      <c r="D80" s="76" t="str">
        <f>IF(A80="","",VLOOKUP(A80,СписокКМ!D:I,2,FALSE))</f>
        <v>КИСЛИЦЫН Константин</v>
      </c>
      <c r="E80" s="47"/>
      <c r="F80" s="77" t="str">
        <f>IF(B80="","",VLOOKUP(B80,СписокКМ!D:I,2,FALSE))</f>
        <v>НИКИТИН Виктор</v>
      </c>
      <c r="G80" s="49"/>
      <c r="H80" s="41"/>
      <c r="I80" s="616" t="s">
        <v>152</v>
      </c>
      <c r="J80" s="616" t="s">
        <v>154</v>
      </c>
      <c r="K80" s="616" t="s">
        <v>154</v>
      </c>
      <c r="L80" s="616"/>
      <c r="M80" s="51"/>
      <c r="N80" s="42"/>
      <c r="O80" s="79">
        <f>IF(I80="","",IF(I80="0",1000,IF(I80="-0",-1000,I80*1)))</f>
        <v>5</v>
      </c>
      <c r="P80" s="79">
        <f t="shared" si="48"/>
        <v>6</v>
      </c>
      <c r="Q80" s="79">
        <f t="shared" si="48"/>
        <v>6</v>
      </c>
      <c r="R80" s="79" t="str">
        <f t="shared" si="48"/>
        <v/>
      </c>
      <c r="S80" s="80" t="str">
        <f t="shared" si="48"/>
        <v/>
      </c>
      <c r="T80" s="55">
        <f t="shared" si="49"/>
        <v>1</v>
      </c>
      <c r="U80" s="56">
        <f t="shared" si="49"/>
        <v>1</v>
      </c>
      <c r="V80" s="56">
        <f t="shared" si="49"/>
        <v>1</v>
      </c>
      <c r="W80" s="56" t="str">
        <f t="shared" si="49"/>
        <v/>
      </c>
      <c r="X80" s="56" t="str">
        <f t="shared" si="49"/>
        <v/>
      </c>
      <c r="Y80" s="57">
        <f t="shared" si="50"/>
        <v>0</v>
      </c>
      <c r="Z80" s="57">
        <f t="shared" si="50"/>
        <v>0</v>
      </c>
      <c r="AA80" s="57">
        <f t="shared" si="50"/>
        <v>0</v>
      </c>
      <c r="AB80" s="57" t="str">
        <f t="shared" si="50"/>
        <v/>
      </c>
      <c r="AC80" s="57" t="str">
        <f t="shared" si="50"/>
        <v/>
      </c>
      <c r="AD80" s="58">
        <f>IF(CC80="","",IF(CC80&gt;CE80,1,-1))</f>
        <v>1</v>
      </c>
      <c r="AE80" s="58">
        <f>IF(CC80="","",IF(CC80&lt;CE80,1,-1))</f>
        <v>-1</v>
      </c>
      <c r="AF80" s="59">
        <f>IF(CC80&gt;CE80,1,0)</f>
        <v>1</v>
      </c>
      <c r="AG80" s="60">
        <f>IF(CE80&gt;CC80,1,0)</f>
        <v>0</v>
      </c>
      <c r="AH80" s="81">
        <f>IF(O80="","",AX80*1)</f>
        <v>11</v>
      </c>
      <c r="AI80" s="609">
        <f>IF(P80="","",BE80*1)</f>
        <v>11</v>
      </c>
      <c r="AJ80" s="609">
        <f>IF(Q80="","",BL80*1)</f>
        <v>11</v>
      </c>
      <c r="AK80" s="609" t="str">
        <f>IF(R80="","",BS80*1)</f>
        <v/>
      </c>
      <c r="AL80" s="609" t="str">
        <f>IF(S80="","",BZ80*1)</f>
        <v/>
      </c>
      <c r="AM80" s="606">
        <f>IF(O80="","",AZ80*1)</f>
        <v>5</v>
      </c>
      <c r="AN80" s="606">
        <f>IF(P80="","",BG80*1)</f>
        <v>6</v>
      </c>
      <c r="AO80" s="606">
        <f>IF(Q80="","",BN80*1)</f>
        <v>6</v>
      </c>
      <c r="AP80" s="606" t="str">
        <f>IF(R80="","",BU80*1)</f>
        <v/>
      </c>
      <c r="AQ80" s="606" t="str">
        <f>IF(S80="","",CB80*1)</f>
        <v/>
      </c>
      <c r="AR80" s="64">
        <f>SUM(AH80:AL80)</f>
        <v>33</v>
      </c>
      <c r="AS80" s="65">
        <f>SUM(AM80:AQ80)</f>
        <v>17</v>
      </c>
      <c r="AT80" s="66">
        <f>IF(O80=1000,11,IF(O80=-1000,0,IF(O80&gt;0,11,IF(O80&lt;0,(-O80),"0"))))</f>
        <v>11</v>
      </c>
      <c r="AU80" s="67">
        <f>IF(O80=1000,0,IF(O80=-1000,11,IF(O80&lt;-9,-(O80-2),IF(O80&gt;0,(O80),"0"))))</f>
        <v>5</v>
      </c>
      <c r="AV80" s="66" t="str">
        <f>IF(O80=1000,11,IF(O80=-1000,0,IF(O80&gt;9,(O80+2),IF(O80&lt;0,(-O80),"0"))))</f>
        <v>0</v>
      </c>
      <c r="AW80" s="67">
        <f>IF(O80=1000,0,IF(O80=-1000,11,IF(O80&lt;0,11,IF(O80&gt;0,(O80),"0"))))</f>
        <v>5</v>
      </c>
      <c r="AX80" s="601">
        <f>IF(O80="","",IF(O80&gt;9,AV80,AT80))</f>
        <v>11</v>
      </c>
      <c r="AY80" s="602" t="str">
        <f>IF(O80="","","-")</f>
        <v>-</v>
      </c>
      <c r="AZ80" s="603">
        <f>IF(O80="","",IF(O80&lt;-9,AU80,AW80))</f>
        <v>5</v>
      </c>
      <c r="BA80" s="66" t="str">
        <f>IF(P80=1000,11,IF(P80=-1000,0,IF(P80&gt;9,(P80+2),IF(P80&lt;0,(-P80),"0"))))</f>
        <v>0</v>
      </c>
      <c r="BB80" s="67">
        <f>IF(P80=1000,0,IF(P80=-1000,11,IF(P80&lt;-9,-(P80-2),IF(P80&gt;0,(P80),"0"))))</f>
        <v>6</v>
      </c>
      <c r="BC80" s="67">
        <f>IF(P80=1000,11,IF(P80=-1000,0,IF(P80&gt;0,11,IF(P80&lt;0,(-P80),"0"))))</f>
        <v>11</v>
      </c>
      <c r="BD80" s="67">
        <f>IF(P80=1000,0,IF(P80=-1000,11,IF(P80&lt;0,11,IF(P80&gt;0,(P80),"0"))))</f>
        <v>6</v>
      </c>
      <c r="BE80" s="601">
        <f>IF(P80="","",IF(P80&gt;9,BA80,BC80))</f>
        <v>11</v>
      </c>
      <c r="BF80" s="602" t="str">
        <f>IF(P80="","","-")</f>
        <v>-</v>
      </c>
      <c r="BG80" s="603">
        <f>IF(P80="","",IF(P80&lt;-9,BB80,BD80))</f>
        <v>6</v>
      </c>
      <c r="BH80" s="66" t="str">
        <f>IF(Q80=1000,11,IF(Q80=-1000,0,IF(Q80&gt;9,(Q80+2),IF(Q80&lt;0,(-Q80),"0"))))</f>
        <v>0</v>
      </c>
      <c r="BI80" s="67">
        <f>IF(Q80=1000,0,IF(Q80=-1000,11,IF(Q80&lt;-9,-(Q80-2),IF(Q80&gt;0,(Q80),"0"))))</f>
        <v>6</v>
      </c>
      <c r="BJ80" s="67">
        <f>IF(Q80=1000,11,IF(Q80=-1000,0,IF(Q80&gt;0,11,IF(Q80&lt;0,(-Q80),"0"))))</f>
        <v>11</v>
      </c>
      <c r="BK80" s="67">
        <f>IF(Q80=1000,0,IF(Q80=-1000,11,IF(Q80&lt;0,11,IF(Q80&gt;0,(Q80),"0"))))</f>
        <v>6</v>
      </c>
      <c r="BL80" s="601">
        <f>IF(Q80="","",IF(Q80&gt;9,BH80,BJ80))</f>
        <v>11</v>
      </c>
      <c r="BM80" s="602" t="str">
        <f>IF(Q80="","","-")</f>
        <v>-</v>
      </c>
      <c r="BN80" s="603">
        <f>IF(Q80="","",IF(Q80&lt;-9,BI80,BK80))</f>
        <v>6</v>
      </c>
      <c r="BO80" s="67" t="e">
        <f>IF(R80=1000,11,IF(R80=-1000,0,IF(R80&gt;9,(R80+2),IF(R80&lt;0,(-R80),"0"))))</f>
        <v>#VALUE!</v>
      </c>
      <c r="BP80" s="67" t="str">
        <f>IF(R80=1000,0,IF(R80=-1000,11,IF(R80&lt;-9,-(R80-2),IF(R80&gt;0,(R80),"0"))))</f>
        <v/>
      </c>
      <c r="BQ80" s="67">
        <f>IF(R80=1000,11,IF(R80=-1000,0,IF(R80&gt;0,11,IF(R80&lt;0,(-R80),"0"))))</f>
        <v>11</v>
      </c>
      <c r="BR80" s="67" t="str">
        <f>IF(R80=1000,0,IF(R80=-1000,11,IF(R80&lt;0,11,IF(R80&gt;0,(R80),"0"))))</f>
        <v/>
      </c>
      <c r="BS80" s="601" t="str">
        <f>IF(R80="","",IF(R80&gt;9,BO80,BQ80))</f>
        <v/>
      </c>
      <c r="BT80" s="602" t="str">
        <f>IF(R80="","","-")</f>
        <v/>
      </c>
      <c r="BU80" s="603" t="str">
        <f>IF(R80="","",IF(R80&lt;-9,BP80,BR80))</f>
        <v/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601" t="str">
        <f>IF(S80="","",IF(S80&gt;9,BV80,BX80))</f>
        <v/>
      </c>
      <c r="CA80" s="602" t="str">
        <f>IF(S80="","","-")</f>
        <v/>
      </c>
      <c r="CB80" s="603" t="str">
        <f>IF(S80="","",IF(S80&lt;-9,BW80,BY80))</f>
        <v/>
      </c>
      <c r="CC80" s="598">
        <f>IF(O80="","",SUM(T80:X80))</f>
        <v>3</v>
      </c>
      <c r="CD80" s="604" t="str">
        <f>IF(CC80="","","-")</f>
        <v>-</v>
      </c>
      <c r="CE80" s="599">
        <f>IF(O80="","",SUM(Y80:AC80))</f>
        <v>0</v>
      </c>
      <c r="CP80" s="32"/>
      <c r="CQ80" s="32"/>
    </row>
    <row r="81" spans="1:95" s="31" customFormat="1" ht="15" customHeight="1" outlineLevel="1" x14ac:dyDescent="0.2">
      <c r="A81" s="43">
        <v>14</v>
      </c>
      <c r="B81" s="44">
        <v>65</v>
      </c>
      <c r="C81" s="1250" t="s">
        <v>563</v>
      </c>
      <c r="D81" s="76" t="str">
        <f>IF(A81="","",VLOOKUP(A81,СписокКМ!D:I,2,FALSE))</f>
        <v>ЩЕКАЛЕВ Александр</v>
      </c>
      <c r="E81" s="47"/>
      <c r="F81" s="77" t="str">
        <f>IF(B81="","",VLOOKUP(B81,СписокКМ!D:I,2,FALSE))</f>
        <v>ДАВЫДОВ Родион</v>
      </c>
      <c r="G81" s="49"/>
      <c r="H81" s="41"/>
      <c r="I81" s="1252" t="s">
        <v>571</v>
      </c>
      <c r="J81" s="1252" t="s">
        <v>149</v>
      </c>
      <c r="K81" s="1252" t="s">
        <v>154</v>
      </c>
      <c r="L81" s="1252" t="s">
        <v>155</v>
      </c>
      <c r="M81" s="1252"/>
      <c r="N81" s="42"/>
      <c r="O81" s="1244">
        <f>IF(I81="","",IF(I81="0",1000,IF(I81="-0",-1000,I81*1)))</f>
        <v>-4</v>
      </c>
      <c r="P81" s="1244">
        <f>IF(J81="","",IF(J81="0",1000,IF(J81="-0",-1000,J81*1)))</f>
        <v>3</v>
      </c>
      <c r="Q81" s="1244">
        <f>IF(K81="","",IF(K81="0",1000,IF(K81="-0",-1000,K81*1)))</f>
        <v>6</v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>
        <f>IF(O81="","",IF(O81&gt;0,1,0))</f>
        <v>0</v>
      </c>
      <c r="U81" s="1284">
        <f>IF(P81="","",IF(P81&gt;0,1,0))</f>
        <v>1</v>
      </c>
      <c r="V81" s="1284">
        <f>IF(Q81="","",IF(Q81&gt;0,1,0))</f>
        <v>1</v>
      </c>
      <c r="W81" s="1284" t="str">
        <f>IF(R81="","",IF(R81&gt;0,1,0))</f>
        <v/>
      </c>
      <c r="X81" s="1284" t="str">
        <f>IF(S81="","",IF(S81&gt;0,1,0))</f>
        <v/>
      </c>
      <c r="Y81" s="1278">
        <f>IF(O81="","",IF(O81&lt;0,1,0))</f>
        <v>1</v>
      </c>
      <c r="Z81" s="1278">
        <f>IF(P81="","",IF(P81&lt;0,1,0))</f>
        <v>0</v>
      </c>
      <c r="AA81" s="1278">
        <f>IF(Q81="","",IF(Q81&lt;0,1,0))</f>
        <v>0</v>
      </c>
      <c r="AB81" s="1278" t="str">
        <f>IF(R81="","",IF(R81&lt;0,1,0))</f>
        <v/>
      </c>
      <c r="AC81" s="1278" t="str">
        <f>IF(S81="","",IF(S81&lt;0,1,0))</f>
        <v/>
      </c>
      <c r="AD81" s="1280">
        <f>IF(CC81="","",IF(CC81&gt;CE81,1,-1))</f>
        <v>1</v>
      </c>
      <c r="AE81" s="1280">
        <f>IF(CC81="","",IF(CC81&lt;CE81,1,-1))</f>
        <v>-1</v>
      </c>
      <c r="AF81" s="1282">
        <f>IF(CC81&gt;CE81,1,0)</f>
        <v>1</v>
      </c>
      <c r="AG81" s="1272">
        <f>IF(CE81&gt;CC81,1,0)</f>
        <v>0</v>
      </c>
      <c r="AH81" s="1274">
        <f>IF(O81="","",AX81*1)</f>
        <v>4</v>
      </c>
      <c r="AI81" s="1276">
        <f>IF(P81="","",BE81*1)</f>
        <v>11</v>
      </c>
      <c r="AJ81" s="1276">
        <f>IF(Q81="","",BL81*1)</f>
        <v>11</v>
      </c>
      <c r="AK81" s="1276" t="str">
        <f>IF(R81="","",BS81*1)</f>
        <v/>
      </c>
      <c r="AL81" s="1276" t="str">
        <f>IF(S81="","",BZ81*1)</f>
        <v/>
      </c>
      <c r="AM81" s="1298">
        <f>IF(O81="","",AZ81*1)</f>
        <v>11</v>
      </c>
      <c r="AN81" s="1298">
        <f>IF(P81="","",BG81*1)</f>
        <v>3</v>
      </c>
      <c r="AO81" s="1298">
        <f>IF(Q81="","",BN81*1)</f>
        <v>6</v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4</v>
      </c>
      <c r="AU81" s="1286" t="str">
        <f>IF(O81=1000,0,IF(O81=-1000,11,IF(O81&lt;-9,-(O81-2),IF(O81&gt;0,(O81),"0"))))</f>
        <v>0</v>
      </c>
      <c r="AV81" s="1286">
        <f>IF(O81=1000,11,IF(O81=-1000,0,IF(O81&gt;9,(O81+2),IF(O81&lt;0,(-O81),"0"))))</f>
        <v>4</v>
      </c>
      <c r="AW81" s="1286">
        <f>IF(O81=1000,0,IF(O81=-1000,11,IF(O81&lt;0,11,IF(O81&gt;0,(O81),"0"))))</f>
        <v>11</v>
      </c>
      <c r="AX81" s="1296">
        <f>IF(O81="","",IF(O81&gt;9,AV81,AT81))</f>
        <v>4</v>
      </c>
      <c r="AY81" s="1288" t="str">
        <f>IF(O81="","","-")</f>
        <v>-</v>
      </c>
      <c r="AZ81" s="1290">
        <f>IF(O81="","",IF(O81&lt;-9,AU81,AW81))</f>
        <v>11</v>
      </c>
      <c r="BA81" s="1286" t="str">
        <f>IF(P81=1000,11,IF(P81=-1000,0,IF(P81&gt;9,(P81+2),IF(P81&lt;0,(-P81),"0"))))</f>
        <v>0</v>
      </c>
      <c r="BB81" s="1286">
        <f>IF(P81=1000,0,IF(P81=-1000,11,IF(P81&lt;-9,-(P81-2),IF(P81&gt;0,(P81),"0"))))</f>
        <v>3</v>
      </c>
      <c r="BC81" s="1286">
        <f>IF(P81=1000,11,IF(P81=-1000,0,IF(P81&gt;0,11,IF(P81&lt;0,(-P81),"0"))))</f>
        <v>11</v>
      </c>
      <c r="BD81" s="1286">
        <f>IF(P81=1000,0,IF(P81=-1000,11,IF(P81&lt;0,11,IF(P81&gt;0,(P81),"0"))))</f>
        <v>3</v>
      </c>
      <c r="BE81" s="1296">
        <f>IF(P81="","",IF(P81&gt;9,BA81,BC81))</f>
        <v>11</v>
      </c>
      <c r="BF81" s="1288" t="str">
        <f>IF(P81="","","-")</f>
        <v>-</v>
      </c>
      <c r="BG81" s="1290">
        <f>IF(P81="","",IF(P81&lt;-9,BB81,BD81))</f>
        <v>3</v>
      </c>
      <c r="BH81" s="1286" t="str">
        <f>IF(Q81=1000,11,IF(Q81=-1000,0,IF(Q81&gt;9,(Q81+2),IF(Q81&lt;0,(-Q81),"0"))))</f>
        <v>0</v>
      </c>
      <c r="BI81" s="1286">
        <f>IF(Q81=1000,0,IF(Q81=-1000,11,IF(Q81&lt;-9,-(Q81-2),IF(Q81&gt;0,(Q81),"0"))))</f>
        <v>6</v>
      </c>
      <c r="BJ81" s="1286">
        <f>IF(Q81=1000,11,IF(Q81=-1000,0,IF(Q81&gt;0,11,IF(Q81&lt;0,(-Q81),"0"))))</f>
        <v>11</v>
      </c>
      <c r="BK81" s="1286">
        <f>IF(Q81=1000,0,IF(Q81=-1000,11,IF(Q81&lt;0,11,IF(Q81&gt;0,(Q81),"0"))))</f>
        <v>6</v>
      </c>
      <c r="BL81" s="1296">
        <f>IF(Q81="","",IF(Q81&gt;9,BH81,BJ81))</f>
        <v>11</v>
      </c>
      <c r="BM81" s="1288" t="str">
        <f>IF(Q81="","","-")</f>
        <v>-</v>
      </c>
      <c r="BN81" s="1290">
        <f>IF(Q81="","",IF(Q81&lt;-9,BI81,BK81))</f>
        <v>6</v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296">
        <v>11</v>
      </c>
      <c r="BT81" s="1288" t="s">
        <v>569</v>
      </c>
      <c r="BU81" s="1290">
        <v>7</v>
      </c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 t="str">
        <f>IF(S81="","",IF(S81&gt;9,BV81,BX81))</f>
        <v/>
      </c>
      <c r="CA81" s="1288" t="str">
        <f>IF(S81="","","-")</f>
        <v/>
      </c>
      <c r="CB81" s="1290" t="str">
        <f>IF(S81="","",IF(S81&lt;-9,BW81,BY81))</f>
        <v/>
      </c>
      <c r="CC81" s="1302">
        <v>3</v>
      </c>
      <c r="CD81" s="1304" t="str">
        <f>IF(CC81="","","-")</f>
        <v>-</v>
      </c>
      <c r="CE81" s="1306">
        <f>IF(O81="","",SUM(Y81:AC82))</f>
        <v>1</v>
      </c>
      <c r="CP81" s="32"/>
      <c r="CQ81" s="32"/>
    </row>
    <row r="82" spans="1:95" s="31" customFormat="1" ht="15" customHeight="1" outlineLevel="1" x14ac:dyDescent="0.2">
      <c r="A82" s="43">
        <v>106</v>
      </c>
      <c r="B82" s="44">
        <v>109</v>
      </c>
      <c r="C82" s="1251"/>
      <c r="D82" s="46" t="str">
        <f>IF(A82="","",VLOOKUP(A82,СписокКМ!D:I,2,FALSE))</f>
        <v>КИСЛИЦЫН Константин</v>
      </c>
      <c r="E82" s="47"/>
      <c r="F82" s="48" t="str">
        <f>IF(B82="","",VLOOKUP(B82,СписокКМ!D:I,2,FALSE))</f>
        <v>НИКИТИН Виктор</v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297"/>
      <c r="BT82" s="1289"/>
      <c r="BU82" s="1291"/>
      <c r="BV82" s="1287"/>
      <c r="BW82" s="1287"/>
      <c r="BX82" s="1287"/>
      <c r="BY82" s="1287"/>
      <c r="BZ82" s="1297"/>
      <c r="CA82" s="1289"/>
      <c r="CB82" s="1291"/>
      <c r="CC82" s="1303"/>
      <c r="CD82" s="1305"/>
      <c r="CE82" s="1307"/>
      <c r="CP82" s="32"/>
      <c r="CQ82" s="32"/>
    </row>
    <row r="83" spans="1:95" s="31" customFormat="1" ht="15" customHeight="1" outlineLevel="1" x14ac:dyDescent="0.2">
      <c r="A83" s="99">
        <f>IF(A79="","",A79)</f>
        <v>14</v>
      </c>
      <c r="B83" s="99">
        <f>IF(B79="","",B80)</f>
        <v>109</v>
      </c>
      <c r="C83" s="75">
        <v>4</v>
      </c>
      <c r="D83" s="100" t="str">
        <f>IF(A83="","",VLOOKUP(A83,СписокКМ!D:I,2,FALSE))</f>
        <v>ЩЕКАЛЕВ Александр</v>
      </c>
      <c r="E83" s="101"/>
      <c r="F83" s="77" t="str">
        <f>IF(B83="","",VLOOKUP(B83,СписокКМ!D:I,2,FALSE))</f>
        <v>НИКИТИН Виктор</v>
      </c>
      <c r="G83" s="102"/>
      <c r="H83" s="41"/>
      <c r="I83" s="616"/>
      <c r="J83" s="616"/>
      <c r="K83" s="616"/>
      <c r="L83" s="616"/>
      <c r="M83" s="616"/>
      <c r="N83" s="42"/>
      <c r="O83" s="79" t="str">
        <f>IF(I83="","",IF(I83="0",1000,IF(I83="-0",-1000,I83*1)))</f>
        <v/>
      </c>
      <c r="P83" s="79" t="str">
        <f t="shared" ref="P83:S84" si="51">IF(J83="","",IF(J83="0",1000,IF(J83="-0",-1000,J83*1)))</f>
        <v/>
      </c>
      <c r="Q83" s="79" t="str">
        <f t="shared" si="51"/>
        <v/>
      </c>
      <c r="R83" s="79" t="str">
        <f t="shared" si="51"/>
        <v/>
      </c>
      <c r="S83" s="80" t="str">
        <f t="shared" si="51"/>
        <v/>
      </c>
      <c r="T83" s="614" t="str">
        <f t="shared" ref="T83:X84" si="52">IF(O83="","",IF(O83&gt;0,1,0))</f>
        <v/>
      </c>
      <c r="U83" s="613" t="str">
        <f t="shared" si="52"/>
        <v/>
      </c>
      <c r="V83" s="613" t="str">
        <f t="shared" si="52"/>
        <v/>
      </c>
      <c r="W83" s="613" t="str">
        <f t="shared" si="52"/>
        <v/>
      </c>
      <c r="X83" s="613" t="str">
        <f t="shared" si="52"/>
        <v/>
      </c>
      <c r="Y83" s="610" t="str">
        <f t="shared" ref="Y83:AC84" si="53">IF(O83="","",IF(O83&lt;0,1,0))</f>
        <v/>
      </c>
      <c r="Z83" s="610" t="str">
        <f t="shared" si="53"/>
        <v/>
      </c>
      <c r="AA83" s="610" t="str">
        <f t="shared" si="53"/>
        <v/>
      </c>
      <c r="AB83" s="610" t="str">
        <f t="shared" si="53"/>
        <v/>
      </c>
      <c r="AC83" s="610" t="str">
        <f t="shared" si="53"/>
        <v/>
      </c>
      <c r="AD83" s="611" t="str">
        <f>IF(CC83="","",IF(CC83&gt;CE83,1,-1))</f>
        <v/>
      </c>
      <c r="AE83" s="611" t="str">
        <f>IF(CC83="","",IF(CC83&lt;CE83,1,-1))</f>
        <v/>
      </c>
      <c r="AF83" s="612">
        <f>IF(CC83&gt;CE83,1,0)</f>
        <v>0</v>
      </c>
      <c r="AG83" s="608">
        <f>IF(CE83&gt;CC83,1,0)</f>
        <v>0</v>
      </c>
      <c r="AH83" s="81" t="str">
        <f>IF(O83="","",AX83*1)</f>
        <v/>
      </c>
      <c r="AI83" s="609" t="str">
        <f>IF(P83="","",BE83*1)</f>
        <v/>
      </c>
      <c r="AJ83" s="609" t="str">
        <f>IF(Q83="","",BL83*1)</f>
        <v/>
      </c>
      <c r="AK83" s="609" t="str">
        <f>IF(R83="","",BS83*1)</f>
        <v/>
      </c>
      <c r="AL83" s="609" t="str">
        <f>IF(S83="","",BZ83*1)</f>
        <v/>
      </c>
      <c r="AM83" s="606" t="str">
        <f>IF(O83="","",AZ83*1)</f>
        <v/>
      </c>
      <c r="AN83" s="606" t="str">
        <f>IF(P83="","",BG83*1)</f>
        <v/>
      </c>
      <c r="AO83" s="606" t="str">
        <f>IF(Q83="","",BN83*1)</f>
        <v/>
      </c>
      <c r="AP83" s="606" t="str">
        <f>IF(R83="","",BU83*1)</f>
        <v/>
      </c>
      <c r="AQ83" s="606" t="str">
        <f>IF(S83="","",CB83*1)</f>
        <v/>
      </c>
      <c r="AR83" s="607">
        <f>SUM(AH83:AL83)</f>
        <v>0</v>
      </c>
      <c r="AS83" s="605">
        <f>SUM(AM83:AQ83)</f>
        <v>0</v>
      </c>
      <c r="AT83" s="111">
        <f>IF(O83=1000,11,IF(O83=-1000,0,IF(O83&gt;0,11,IF(O83&lt;0,(-O83),"0"))))</f>
        <v>11</v>
      </c>
      <c r="AU83" s="600" t="str">
        <f>IF(O83=1000,0,IF(O83=-1000,11,IF(O83&lt;-9,-(O83-2),IF(O83&gt;0,(O83),"0"))))</f>
        <v/>
      </c>
      <c r="AV83" s="111" t="e">
        <f>IF(O83=1000,11,IF(O83=-1000,0,IF(O83&gt;9,(O83+2),IF(O83&lt;0,(-O83),"0"))))</f>
        <v>#VALUE!</v>
      </c>
      <c r="AW83" s="600" t="str">
        <f>IF(O83=1000,0,IF(O83=-1000,11,IF(O83&lt;0,11,IF(O83&gt;0,(O83),"0"))))</f>
        <v/>
      </c>
      <c r="AX83" s="601" t="str">
        <f>IF(O83="","",IF(O83&gt;9,AV83,AT83))</f>
        <v/>
      </c>
      <c r="AY83" s="602" t="str">
        <f>IF(O83="","","-")</f>
        <v/>
      </c>
      <c r="AZ83" s="603" t="str">
        <f>IF(O83="","",IF(O83&lt;-9,AU83,AW83))</f>
        <v/>
      </c>
      <c r="BA83" s="111" t="e">
        <f>IF(P83=1000,11,IF(P83=-1000,0,IF(P83&gt;9,(P83+2),IF(P83&lt;0,(-P83),"0"))))</f>
        <v>#VALUE!</v>
      </c>
      <c r="BB83" s="600" t="str">
        <f>IF(P83=1000,0,IF(P83=-1000,11,IF(P83&lt;-9,-(P83-2),IF(P83&gt;0,(P83),"0"))))</f>
        <v/>
      </c>
      <c r="BC83" s="600">
        <f>IF(P83=1000,11,IF(P83=-1000,0,IF(P83&gt;0,11,IF(P83&lt;0,(-P83),"0"))))</f>
        <v>11</v>
      </c>
      <c r="BD83" s="600" t="str">
        <f>IF(P83=1000,0,IF(P83=-1000,11,IF(P83&lt;0,11,IF(P83&gt;0,(P83),"0"))))</f>
        <v/>
      </c>
      <c r="BE83" s="601" t="str">
        <f>IF(P83="","",IF(P83&gt;9,BA83,BC83))</f>
        <v/>
      </c>
      <c r="BF83" s="602" t="str">
        <f>IF(P83="","","-")</f>
        <v/>
      </c>
      <c r="BG83" s="603" t="str">
        <f>IF(P83="","",IF(P83&lt;-9,BB83,BD83))</f>
        <v/>
      </c>
      <c r="BH83" s="111" t="e">
        <f>IF(Q83=1000,11,IF(Q83=-1000,0,IF(Q83&gt;9,(Q83+2),IF(Q83&lt;0,(-Q83),"0"))))</f>
        <v>#VALUE!</v>
      </c>
      <c r="BI83" s="600" t="str">
        <f>IF(Q83=1000,0,IF(Q83=-1000,11,IF(Q83&lt;-9,-(Q83-2),IF(Q83&gt;0,(Q83),"0"))))</f>
        <v/>
      </c>
      <c r="BJ83" s="600">
        <f>IF(Q83=1000,11,IF(Q83=-1000,0,IF(Q83&gt;0,11,IF(Q83&lt;0,(-Q83),"0"))))</f>
        <v>11</v>
      </c>
      <c r="BK83" s="600" t="str">
        <f>IF(Q83=1000,0,IF(Q83=-1000,11,IF(Q83&lt;0,11,IF(Q83&gt;0,(Q83),"0"))))</f>
        <v/>
      </c>
      <c r="BL83" s="601" t="str">
        <f>IF(Q83="","",IF(Q83&gt;9,BH83,BJ83))</f>
        <v/>
      </c>
      <c r="BM83" s="602" t="str">
        <f>IF(Q83="","","-")</f>
        <v/>
      </c>
      <c r="BN83" s="603" t="str">
        <f>IF(Q83="","",IF(Q83&lt;-9,BI83,BK83))</f>
        <v/>
      </c>
      <c r="BO83" s="600" t="e">
        <f>IF(R83=1000,11,IF(R83=-1000,0,IF(R83&gt;9,(R83+2),IF(R83&lt;0,(-R83),"0"))))</f>
        <v>#VALUE!</v>
      </c>
      <c r="BP83" s="600" t="str">
        <f>IF(R83=1000,0,IF(R83=-1000,11,IF(R83&lt;-9,-(R83-2),IF(R83&gt;0,(R83),"0"))))</f>
        <v/>
      </c>
      <c r="BQ83" s="600">
        <f>IF(R83=1000,11,IF(R83=-1000,0,IF(R83&gt;0,11,IF(R83&lt;0,(-R83),"0"))))</f>
        <v>11</v>
      </c>
      <c r="BR83" s="600" t="str">
        <f>IF(R83=1000,0,IF(R83=-1000,11,IF(R83&lt;0,11,IF(R83&gt;0,(R83),"0"))))</f>
        <v/>
      </c>
      <c r="BS83" s="601" t="str">
        <f>IF(R83="","",IF(R83&gt;9,BO83,BQ83))</f>
        <v/>
      </c>
      <c r="BT83" s="602" t="str">
        <f>IF(R83="","","-")</f>
        <v/>
      </c>
      <c r="BU83" s="603" t="str">
        <f>IF(R83="","",IF(R83&lt;-9,BP83,BR83))</f>
        <v/>
      </c>
      <c r="BV83" s="600" t="e">
        <f>IF(S83=1000,11,IF(S83=-1000,0,IF(S83&gt;9,(S83+2),IF(S83&lt;0,(-S83),"0"))))</f>
        <v>#VALUE!</v>
      </c>
      <c r="BW83" s="600" t="str">
        <f>IF(S83=1000,0,IF(S83=-1000,11,IF(S83&lt;-9,-(S83-2),IF(S83&gt;0,(S83),"0"))))</f>
        <v/>
      </c>
      <c r="BX83" s="600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601" t="str">
        <f>IF(S83="","",IF(S83&gt;9,BV83,BX83))</f>
        <v/>
      </c>
      <c r="CA83" s="602" t="str">
        <f>IF(S83="","","-")</f>
        <v/>
      </c>
      <c r="CB83" s="603" t="str">
        <f>IF(S83="","",IF(S83&lt;-9,BW83,BY83))</f>
        <v/>
      </c>
      <c r="CC83" s="598" t="str">
        <f>IF(O83="","",SUM(T83:X83))</f>
        <v/>
      </c>
      <c r="CD83" s="604" t="str">
        <f>IF(CC83="","","-")</f>
        <v/>
      </c>
      <c r="CE83" s="599" t="str">
        <f>IF(O83="","",SUM(Y83:AC83))</f>
        <v/>
      </c>
      <c r="CP83" s="32"/>
      <c r="CQ83" s="32"/>
    </row>
    <row r="84" spans="1:95" s="31" customFormat="1" ht="15" customHeight="1" outlineLevel="1" thickBot="1" x14ac:dyDescent="0.25">
      <c r="A84" s="99">
        <f>IF(A79="","",A80)</f>
        <v>106</v>
      </c>
      <c r="B84" s="99">
        <f>IF(B79="","",B79)</f>
        <v>65</v>
      </c>
      <c r="C84" s="114">
        <v>5</v>
      </c>
      <c r="D84" s="115" t="str">
        <f>IF(A84="","",VLOOKUP(A84,СписокКМ!D:I,2,FALSE))</f>
        <v>КИСЛИЦЫН Константин</v>
      </c>
      <c r="E84" s="116"/>
      <c r="F84" s="117" t="str">
        <f>IF(B84="","",VLOOKUP(B84,СписокКМ!D:I,2,FALSE))</f>
        <v>ДАВЫДОВ Родион</v>
      </c>
      <c r="G84" s="118"/>
      <c r="H84" s="119"/>
      <c r="I84" s="120"/>
      <c r="J84" s="120"/>
      <c r="K84" s="120"/>
      <c r="L84" s="121"/>
      <c r="M84" s="121"/>
      <c r="N84" s="122"/>
      <c r="O84" s="123" t="str">
        <f>IF(I84="","",IF(I84="0",1000,IF(I84="-0",-1000,I84*1)))</f>
        <v/>
      </c>
      <c r="P84" s="123" t="str">
        <f t="shared" si="51"/>
        <v/>
      </c>
      <c r="Q84" s="123" t="str">
        <f t="shared" si="51"/>
        <v/>
      </c>
      <c r="R84" s="123" t="str">
        <f t="shared" si="51"/>
        <v/>
      </c>
      <c r="S84" s="124" t="str">
        <f t="shared" si="51"/>
        <v/>
      </c>
      <c r="T84" s="125" t="str">
        <f t="shared" si="52"/>
        <v/>
      </c>
      <c r="U84" s="126" t="str">
        <f t="shared" si="52"/>
        <v/>
      </c>
      <c r="V84" s="126" t="str">
        <f t="shared" si="52"/>
        <v/>
      </c>
      <c r="W84" s="126" t="str">
        <f t="shared" si="52"/>
        <v/>
      </c>
      <c r="X84" s="126" t="str">
        <f t="shared" si="52"/>
        <v/>
      </c>
      <c r="Y84" s="127" t="str">
        <f t="shared" si="53"/>
        <v/>
      </c>
      <c r="Z84" s="127" t="str">
        <f t="shared" si="53"/>
        <v/>
      </c>
      <c r="AA84" s="127" t="str">
        <f t="shared" si="53"/>
        <v/>
      </c>
      <c r="AB84" s="127" t="str">
        <f t="shared" si="53"/>
        <v/>
      </c>
      <c r="AC84" s="127" t="str">
        <f t="shared" si="53"/>
        <v/>
      </c>
      <c r="AD84" s="128" t="str">
        <f>IF(CC84="","",IF(CC84&gt;CE84,1,-1))</f>
        <v/>
      </c>
      <c r="AE84" s="128" t="str">
        <f>IF(CC84="","",IF(CC84&lt;CE84,1,-1))</f>
        <v/>
      </c>
      <c r="AF84" s="129">
        <f>IF(CC84&gt;CE84,1,0)</f>
        <v>0</v>
      </c>
      <c r="AG84" s="130">
        <f>IF(CE84&gt;CC84,1,0)</f>
        <v>0</v>
      </c>
      <c r="AH84" s="131" t="str">
        <f>IF(O84="","",AX84*1)</f>
        <v/>
      </c>
      <c r="AI84" s="132" t="str">
        <f>IF(P84="","",BE84*1)</f>
        <v/>
      </c>
      <c r="AJ84" s="132" t="str">
        <f>IF(Q84="","",BL84*1)</f>
        <v/>
      </c>
      <c r="AK84" s="132" t="str">
        <f>IF(R84="","",BS84*1)</f>
        <v/>
      </c>
      <c r="AL84" s="132" t="str">
        <f>IF(S84="","",BZ84*1)</f>
        <v/>
      </c>
      <c r="AM84" s="133" t="str">
        <f>IF(O84="","",AZ84*1)</f>
        <v/>
      </c>
      <c r="AN84" s="133" t="str">
        <f>IF(P84="","",BG84*1)</f>
        <v/>
      </c>
      <c r="AO84" s="133" t="str">
        <f>IF(Q84="","",BN84*1)</f>
        <v/>
      </c>
      <c r="AP84" s="133" t="str">
        <f>IF(R84="","",BU84*1)</f>
        <v/>
      </c>
      <c r="AQ84" s="133" t="str">
        <f>IF(S84="","",CB84*1)</f>
        <v/>
      </c>
      <c r="AR84" s="134">
        <f>SUM(AH84:AL84)</f>
        <v>0</v>
      </c>
      <c r="AS84" s="135">
        <f>SUM(AM84:AQ84)</f>
        <v>0</v>
      </c>
      <c r="AT84" s="136">
        <f>IF(O84=1000,11,IF(O84=-1000,0,IF(O84&gt;0,11,IF(O84&lt;0,(-O84),"0"))))</f>
        <v>11</v>
      </c>
      <c r="AU84" s="137" t="str">
        <f>IF(O84=1000,0,IF(O84=-1000,11,IF(O84&lt;-9,-(O84-2),IF(O84&gt;0,(O84),"0"))))</f>
        <v/>
      </c>
      <c r="AV84" s="136" t="e">
        <f>IF(O84=1000,11,IF(O84=-1000,0,IF(O84&gt;9,(O84+2),IF(O84&lt;0,(-O84),"0"))))</f>
        <v>#VALUE!</v>
      </c>
      <c r="AW84" s="137" t="str">
        <f>IF(O84=1000,0,IF(O84=-1000,11,IF(O84&lt;0,11,IF(O84&gt;0,(O84),"0"))))</f>
        <v/>
      </c>
      <c r="AX84" s="138" t="str">
        <f>IF(O84="","",IF(O84&gt;9,AV84,AT84))</f>
        <v/>
      </c>
      <c r="AY84" s="139" t="str">
        <f>IF(O84="","","-")</f>
        <v/>
      </c>
      <c r="AZ84" s="140" t="str">
        <f>IF(O84="","",IF(O84&lt;-9,AU84,AW84))</f>
        <v/>
      </c>
      <c r="BA84" s="136" t="e">
        <f>IF(P84=1000,11,IF(P84=-1000,0,IF(P84&gt;9,(P84+2),IF(P84&lt;0,(-P84),"0"))))</f>
        <v>#VALUE!</v>
      </c>
      <c r="BB84" s="137" t="str">
        <f>IF(P84=1000,0,IF(P84=-1000,11,IF(P84&lt;-9,-(P84-2),IF(P84&gt;0,(P84),"0"))))</f>
        <v/>
      </c>
      <c r="BC84" s="137">
        <f>IF(P84=1000,11,IF(P84=-1000,0,IF(P84&gt;0,11,IF(P84&lt;0,(-P84),"0"))))</f>
        <v>11</v>
      </c>
      <c r="BD84" s="137" t="str">
        <f>IF(P84=1000,0,IF(P84=-1000,11,IF(P84&lt;0,11,IF(P84&gt;0,(P84),"0"))))</f>
        <v/>
      </c>
      <c r="BE84" s="138" t="str">
        <f>IF(P84="","",IF(P84&gt;9,BA84,BC84))</f>
        <v/>
      </c>
      <c r="BF84" s="139" t="str">
        <f>IF(P84="","","-")</f>
        <v/>
      </c>
      <c r="BG84" s="140" t="str">
        <f>IF(P84="","",IF(P84&lt;-9,BB84,BD84))</f>
        <v/>
      </c>
      <c r="BH84" s="136" t="e">
        <f>IF(Q84=1000,11,IF(Q84=-1000,0,IF(Q84&gt;9,(Q84+2),IF(Q84&lt;0,(-Q84),"0"))))</f>
        <v>#VALUE!</v>
      </c>
      <c r="BI84" s="137" t="str">
        <f>IF(Q84=1000,0,IF(Q84=-1000,11,IF(Q84&lt;-9,-(Q84-2),IF(Q84&gt;0,(Q84),"0"))))</f>
        <v/>
      </c>
      <c r="BJ84" s="137">
        <f>IF(Q84=1000,11,IF(Q84=-1000,0,IF(Q84&gt;0,11,IF(Q84&lt;0,(-Q84),"0"))))</f>
        <v>11</v>
      </c>
      <c r="BK84" s="137" t="str">
        <f>IF(Q84=1000,0,IF(Q84=-1000,11,IF(Q84&lt;0,11,IF(Q84&gt;0,(Q84),"0"))))</f>
        <v/>
      </c>
      <c r="BL84" s="138" t="str">
        <f>IF(Q84="","",IF(Q84&gt;9,BH84,BJ84))</f>
        <v/>
      </c>
      <c r="BM84" s="139" t="str">
        <f>IF(Q84="","","-")</f>
        <v/>
      </c>
      <c r="BN84" s="140" t="str">
        <f>IF(Q84="","",IF(Q84&lt;-9,BI84,BK84))</f>
        <v/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 t="str">
        <f>IF(O84="","",SUM(T84:X84))</f>
        <v/>
      </c>
      <c r="CD84" s="143" t="str">
        <f>IF(CC84="","","-")</f>
        <v/>
      </c>
      <c r="CE84" s="144" t="str">
        <f>IF(O84="","",SUM(Y84:AC84))</f>
        <v/>
      </c>
      <c r="CP84" s="32"/>
      <c r="CQ84" s="32"/>
    </row>
    <row r="85" spans="1:95" s="31" customFormat="1" ht="15" customHeight="1" outlineLevel="1" thickBot="1" x14ac:dyDescent="0.25">
      <c r="A85" s="145"/>
      <c r="B85" s="145"/>
      <c r="C85" s="145"/>
      <c r="D85" s="146"/>
      <c r="E85" s="147"/>
      <c r="F85" s="148"/>
      <c r="G85" s="149"/>
      <c r="H85" s="150"/>
      <c r="I85" s="151"/>
      <c r="J85" s="151"/>
      <c r="K85" s="151"/>
      <c r="L85" s="151"/>
      <c r="M85" s="151"/>
      <c r="N85" s="150"/>
      <c r="O85" s="152"/>
      <c r="P85" s="152"/>
      <c r="Q85" s="152"/>
      <c r="R85" s="152"/>
      <c r="S85" s="152"/>
      <c r="T85" s="153"/>
      <c r="U85" s="153"/>
      <c r="V85" s="153"/>
      <c r="W85" s="153"/>
      <c r="X85" s="153"/>
      <c r="Y85" s="154"/>
      <c r="Z85" s="154"/>
      <c r="AA85" s="154"/>
      <c r="AB85" s="154"/>
      <c r="AC85" s="154"/>
      <c r="AD85" s="155"/>
      <c r="AE85" s="155"/>
      <c r="AF85" s="156"/>
      <c r="AG85" s="156"/>
      <c r="AH85" s="157"/>
      <c r="AI85" s="157"/>
      <c r="AJ85" s="157"/>
      <c r="AK85" s="157"/>
      <c r="AL85" s="157"/>
      <c r="AM85" s="158"/>
      <c r="AN85" s="158"/>
      <c r="AO85" s="158"/>
      <c r="AP85" s="158"/>
      <c r="AQ85" s="158"/>
      <c r="AR85" s="159"/>
      <c r="AS85" s="159"/>
      <c r="AT85" s="160"/>
      <c r="AU85" s="160"/>
      <c r="AV85" s="160"/>
      <c r="AW85" s="160"/>
      <c r="AX85" s="161"/>
      <c r="AY85" s="161"/>
      <c r="AZ85" s="161"/>
      <c r="BA85" s="160"/>
      <c r="BB85" s="160"/>
      <c r="BC85" s="160"/>
      <c r="BD85" s="160"/>
      <c r="BE85" s="161"/>
      <c r="BF85" s="161"/>
      <c r="BG85" s="161"/>
      <c r="BH85" s="160"/>
      <c r="BI85" s="160"/>
      <c r="BJ85" s="160"/>
      <c r="BK85" s="160"/>
      <c r="BL85" s="161"/>
      <c r="BM85" s="161"/>
      <c r="BN85" s="161"/>
      <c r="BO85" s="160"/>
      <c r="BP85" s="160"/>
      <c r="BQ85" s="160"/>
      <c r="BR85" s="160"/>
      <c r="BS85" s="161"/>
      <c r="BT85" s="161"/>
      <c r="BU85" s="161"/>
      <c r="BV85" s="160"/>
      <c r="BW85" s="160"/>
      <c r="BX85" s="160"/>
      <c r="BY85" s="160"/>
      <c r="BZ85" s="161"/>
      <c r="CA85" s="161"/>
      <c r="CB85" s="161"/>
      <c r="CC85" s="162"/>
      <c r="CD85" s="163"/>
      <c r="CE85" s="164"/>
      <c r="CP85" s="32"/>
      <c r="CQ85" s="32"/>
    </row>
    <row r="86" spans="1:95" s="31" customFormat="1" ht="31.5" customHeight="1" outlineLevel="1" thickBot="1" x14ac:dyDescent="0.25">
      <c r="A86" s="34">
        <v>15</v>
      </c>
      <c r="B86" s="35">
        <v>17</v>
      </c>
      <c r="C86" s="1225">
        <f>1+C77</f>
        <v>10</v>
      </c>
      <c r="D86" s="1227" t="str">
        <f>IF(A86="","",VLOOKUP(A86,СписокКМ!$A$188:$C$236,3,FALSE))</f>
        <v>Саратовская область 1</v>
      </c>
      <c r="E86" s="1228" t="e">
        <f>IF(B86="","",VLOOKUP(B86,СписокКМ!E:J,2,FALSE))</f>
        <v>#N/A</v>
      </c>
      <c r="F86" s="1231" t="str">
        <f>IF(B86="","",VLOOKUP(B86,СписокКМ!$A$188:$C$234,3,FALSE))</f>
        <v>Москва</v>
      </c>
      <c r="G86" s="1232" t="e">
        <f>IF(D86="","",VLOOKUP(D86,СписокКМ!G:L,2,FALSE))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 t="str">
        <f>IF(A86="","",VLOOKUP(A86,'[60]Протокол команд'!A:K,8,FALSE))</f>
        <v>-</v>
      </c>
      <c r="U86" s="39" t="e">
        <f>T86*5-4</f>
        <v>#VALUE!</v>
      </c>
      <c r="V86" s="39" t="e">
        <f>T86*5</f>
        <v>#VALUE!</v>
      </c>
      <c r="W86" s="39" t="e">
        <f>CONCATENATE(U86,"-",V86)</f>
        <v>#VALUE!</v>
      </c>
      <c r="X86" s="39" t="str">
        <f>IF(A86="","",VLOOKUP(A86,'[60]Протокол команд'!A:K,10,FALSE))</f>
        <v>-</v>
      </c>
      <c r="Y86" s="39" t="e">
        <f>X86*5-4</f>
        <v>#VALUE!</v>
      </c>
      <c r="Z86" s="39" t="e">
        <f>X86*5</f>
        <v>#VALUE!</v>
      </c>
      <c r="AA86" s="39" t="e">
        <f>CONCATENATE(Y86,"-",Z86)</f>
        <v>#VALUE!</v>
      </c>
      <c r="AB86" s="1241">
        <f>IF(O88="","",SUM(AF88:AF93))</f>
        <v>3</v>
      </c>
      <c r="AC86" s="1242"/>
      <c r="AD86" s="1243"/>
      <c r="AE86" s="1242">
        <f>IF(O88="","",SUM(AG88:AG93))</f>
        <v>1</v>
      </c>
      <c r="AF86" s="1242"/>
      <c r="AG86" s="1264"/>
      <c r="AH86" s="1241">
        <f>SUM(CC88:CC93)</f>
        <v>9</v>
      </c>
      <c r="AI86" s="1242"/>
      <c r="AJ86" s="1243"/>
      <c r="AK86" s="1242">
        <f>SUM(CE88:CE93)</f>
        <v>3</v>
      </c>
      <c r="AL86" s="1242"/>
      <c r="AM86" s="1264"/>
      <c r="AN86" s="1265">
        <f>SUM(AR88:AR93)</f>
        <v>101</v>
      </c>
      <c r="AO86" s="1266"/>
      <c r="AP86" s="1267"/>
      <c r="AQ86" s="1266">
        <f>SUM(AS88:AS93)</f>
        <v>71</v>
      </c>
      <c r="AR86" s="1266"/>
      <c r="AS86" s="1268"/>
      <c r="AT86" s="1269" t="s">
        <v>117</v>
      </c>
      <c r="AU86" s="1270"/>
      <c r="AV86" s="1270"/>
      <c r="AW86" s="1270"/>
      <c r="AX86" s="1270"/>
      <c r="AY86" s="1270"/>
      <c r="AZ86" s="1270"/>
      <c r="BA86" s="1270"/>
      <c r="BB86" s="1270"/>
      <c r="BC86" s="1270"/>
      <c r="BD86" s="1270"/>
      <c r="BE86" s="1270"/>
      <c r="BF86" s="1270"/>
      <c r="BG86" s="1270"/>
      <c r="BH86" s="1270"/>
      <c r="BI86" s="1270"/>
      <c r="BJ86" s="1270"/>
      <c r="BK86" s="1270"/>
      <c r="BL86" s="1270"/>
      <c r="BM86" s="1270"/>
      <c r="BN86" s="1270"/>
      <c r="BO86" s="1270"/>
      <c r="BP86" s="1270"/>
      <c r="BQ86" s="1270"/>
      <c r="BR86" s="1270"/>
      <c r="BS86" s="1270"/>
      <c r="BT86" s="1270"/>
      <c r="BU86" s="1270"/>
      <c r="BV86" s="1270"/>
      <c r="BW86" s="1270"/>
      <c r="BX86" s="1270"/>
      <c r="BY86" s="1270"/>
      <c r="BZ86" s="1270"/>
      <c r="CA86" s="1270"/>
      <c r="CB86" s="1271"/>
      <c r="CC86" s="1254">
        <f>IF(O88="","",SUM(AF88:AF93))</f>
        <v>3</v>
      </c>
      <c r="CD86" s="1256" t="str">
        <f>IF(CC86="","","-")</f>
        <v>-</v>
      </c>
      <c r="CE86" s="1258">
        <f>IF(O88="","",SUM(AG88:AG93))</f>
        <v>1</v>
      </c>
      <c r="CP86" s="32"/>
      <c r="CQ86" s="32"/>
    </row>
    <row r="87" spans="1:95" s="31" customFormat="1" ht="13.5" customHeight="1" outlineLevel="1" x14ac:dyDescent="0.2">
      <c r="A87" s="40"/>
      <c r="B87" s="40"/>
      <c r="C87" s="1226"/>
      <c r="D87" s="1229" t="str">
        <f>IF(A87="","",VLOOKUP(A87,СписокКМ!D:I,2,FALSE))</f>
        <v/>
      </c>
      <c r="E87" s="1230" t="str">
        <f>IF(B87="","",VLOOKUP(B87,СписокКМ!E:J,2,FALSE))</f>
        <v/>
      </c>
      <c r="F87" s="1233" t="str">
        <f>IF(C87="","",VLOOKUP(C87,СписокКМ!F:K,2,FALSE))</f>
        <v/>
      </c>
      <c r="G87" s="1234" t="str">
        <f>IF(D87="","",VLOOKUP(D87,СписокКМ!G:L,2,FALSE))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outlineLevel="1" x14ac:dyDescent="0.2">
      <c r="A88" s="43">
        <v>101</v>
      </c>
      <c r="B88" s="44">
        <v>112</v>
      </c>
      <c r="C88" s="615">
        <v>1</v>
      </c>
      <c r="D88" s="46" t="str">
        <f>IF(A88="","",VLOOKUP(A88,СписокКМ!D:I,2,FALSE))</f>
        <v>ЯКОВЛЕВ Артем</v>
      </c>
      <c r="E88" s="47"/>
      <c r="F88" s="48" t="str">
        <f>IF(B88="","",VLOOKUP(B88,СписокКМ!D:I,2,FALSE))</f>
        <v>АСЛАНЯН Арутюн</v>
      </c>
      <c r="G88" s="49"/>
      <c r="H88" s="50"/>
      <c r="I88" s="51" t="s">
        <v>155</v>
      </c>
      <c r="J88" s="51" t="s">
        <v>29</v>
      </c>
      <c r="K88" s="51" t="s">
        <v>29</v>
      </c>
      <c r="L88" s="51"/>
      <c r="M88" s="51"/>
      <c r="N88" s="52"/>
      <c r="O88" s="53">
        <f>IF(I88="","",IF(I88="0",1000,IF(I88="-0",-1000,I88*1)))</f>
        <v>7</v>
      </c>
      <c r="P88" s="53">
        <f t="shared" ref="P88:S89" si="54">IF(J88="","",IF(J88="0",1000,IF(J88="-0",-1000,J88*1)))</f>
        <v>9</v>
      </c>
      <c r="Q88" s="53">
        <f t="shared" si="54"/>
        <v>9</v>
      </c>
      <c r="R88" s="53" t="str">
        <f t="shared" si="54"/>
        <v/>
      </c>
      <c r="S88" s="54" t="str">
        <f t="shared" si="54"/>
        <v/>
      </c>
      <c r="T88" s="55">
        <f t="shared" ref="T88:X89" si="55">IF(O88="","",IF(O88&gt;0,1,0))</f>
        <v>1</v>
      </c>
      <c r="U88" s="56">
        <f t="shared" si="55"/>
        <v>1</v>
      </c>
      <c r="V88" s="56">
        <f t="shared" si="55"/>
        <v>1</v>
      </c>
      <c r="W88" s="56" t="str">
        <f t="shared" si="55"/>
        <v/>
      </c>
      <c r="X88" s="56" t="str">
        <f t="shared" si="55"/>
        <v/>
      </c>
      <c r="Y88" s="57">
        <f t="shared" ref="Y88:AC89" si="56">IF(O88="","",IF(O88&lt;0,1,0))</f>
        <v>0</v>
      </c>
      <c r="Z88" s="57">
        <f t="shared" si="56"/>
        <v>0</v>
      </c>
      <c r="AA88" s="57">
        <f t="shared" si="56"/>
        <v>0</v>
      </c>
      <c r="AB88" s="57" t="str">
        <f t="shared" si="56"/>
        <v/>
      </c>
      <c r="AC88" s="57" t="str">
        <f t="shared" si="56"/>
        <v/>
      </c>
      <c r="AD88" s="58">
        <f>IF(CC88="","",IF(CC88&gt;CE88,1,-1))</f>
        <v>1</v>
      </c>
      <c r="AE88" s="58">
        <f>IF(CC88="","",IF(CC88&lt;CE88,1,-1))</f>
        <v>-1</v>
      </c>
      <c r="AF88" s="59">
        <f>IF(CC88&gt;CE88,1,0)</f>
        <v>1</v>
      </c>
      <c r="AG88" s="60">
        <f>IF(CE88&gt;CC88,1,0)</f>
        <v>0</v>
      </c>
      <c r="AH88" s="61">
        <f>IF(O88="","",AX88*1)</f>
        <v>11</v>
      </c>
      <c r="AI88" s="62">
        <f>IF(P88="","",BE88*1)</f>
        <v>11</v>
      </c>
      <c r="AJ88" s="62">
        <f>IF(Q88="","",BL88*1)</f>
        <v>11</v>
      </c>
      <c r="AK88" s="62" t="str">
        <f>IF(R88="","",BS88*1)</f>
        <v/>
      </c>
      <c r="AL88" s="62" t="str">
        <f>IF(S88="","",BZ88*1)</f>
        <v/>
      </c>
      <c r="AM88" s="63">
        <f>IF(O88="","",AZ88*1)</f>
        <v>7</v>
      </c>
      <c r="AN88" s="63">
        <f>IF(P88="","",BG88*1)</f>
        <v>9</v>
      </c>
      <c r="AO88" s="63">
        <f>IF(Q88="","",BN88*1)</f>
        <v>9</v>
      </c>
      <c r="AP88" s="63" t="str">
        <f>IF(R88="","",BU88*1)</f>
        <v/>
      </c>
      <c r="AQ88" s="63" t="str">
        <f>IF(S88="","",CB88*1)</f>
        <v/>
      </c>
      <c r="AR88" s="64">
        <f>SUM(AH88:AL88)</f>
        <v>33</v>
      </c>
      <c r="AS88" s="65">
        <f>SUM(AM88:AQ88)</f>
        <v>25</v>
      </c>
      <c r="AT88" s="66">
        <f>IF(O88=1000,11,IF(O88=-1000,0,IF(O88&gt;0,11,IF(O88&lt;0,(-O88),"0"))))</f>
        <v>11</v>
      </c>
      <c r="AU88" s="67">
        <f>IF(O88=1000,0,IF(O88=-1000,11,IF(O88&lt;-9,-(O88-2),IF(O88&gt;0,(O88),"0"))))</f>
        <v>7</v>
      </c>
      <c r="AV88" s="66">
        <f>IF(O88=1000,11,IF(O88=-1000,0,IF(O88&lt;9,11,IF(O88&gt;9,(O88+2),"0"))))</f>
        <v>11</v>
      </c>
      <c r="AW88" s="67">
        <f>IF(O88=1000,0,IF(O88=-1000,11,IF(O88&lt;0,11,IF(O88&gt;0,(O88),"0"))))</f>
        <v>7</v>
      </c>
      <c r="AX88" s="68">
        <f>IF(O88="","",IF(O88&gt;9,AV88,AT88))</f>
        <v>11</v>
      </c>
      <c r="AY88" s="69" t="str">
        <f>IF(O88="","","-")</f>
        <v>-</v>
      </c>
      <c r="AZ88" s="70">
        <f>IF(O88="","",IF(O88&lt;-9,AU88,AW88))</f>
        <v>7</v>
      </c>
      <c r="BA88" s="66" t="str">
        <f>IF(P88=1000,11,IF(P88=-1000,0,IF(P88&gt;9,(P88+2),IF(P88&lt;0,(-P88),"0"))))</f>
        <v>0</v>
      </c>
      <c r="BB88" s="67">
        <f>IF(P88=1000,0,IF(P88=-1000,11,IF(P88&lt;-9,-(P88-2),IF(P88&gt;0,(P88),"0"))))</f>
        <v>9</v>
      </c>
      <c r="BC88" s="67">
        <f>IF(P88=1000,11,IF(P88=-1000,0,IF(P88&gt;0,11,IF(P88&lt;0,(-P88),"0"))))</f>
        <v>11</v>
      </c>
      <c r="BD88" s="67">
        <f>IF(P88=1000,0,IF(P88=-1000,11,IF(P88&lt;0,11,IF(P88&gt;0,(P88),"0"))))</f>
        <v>9</v>
      </c>
      <c r="BE88" s="68">
        <f>IF(P88="","",IF(P88&gt;9,BA88,BC88))</f>
        <v>11</v>
      </c>
      <c r="BF88" s="69" t="str">
        <f>IF(P88="","","-")</f>
        <v>-</v>
      </c>
      <c r="BG88" s="70">
        <f>IF(P88="","",IF(P88&lt;-9,BB88,BD88))</f>
        <v>9</v>
      </c>
      <c r="BH88" s="66" t="str">
        <f>IF(Q88=1000,11,IF(Q88=-1000,0,IF(Q88&gt;9,(Q88+2),IF(Q88&lt;0,(-Q88),"0"))))</f>
        <v>0</v>
      </c>
      <c r="BI88" s="67">
        <f>IF(Q88=1000,0,IF(Q88=-1000,11,IF(Q88&lt;-9,-(Q88-2),IF(Q88&gt;0,(Q88),"0"))))</f>
        <v>9</v>
      </c>
      <c r="BJ88" s="67">
        <f>IF(Q88=1000,11,IF(Q88=-1000,0,IF(Q88&gt;0,11,IF(Q88&lt;0,(-Q88),"0"))))</f>
        <v>11</v>
      </c>
      <c r="BK88" s="67">
        <f>IF(Q88=1000,0,IF(Q88=-1000,11,IF(Q88&lt;0,11,IF(Q88&gt;0,(Q88),"0"))))</f>
        <v>9</v>
      </c>
      <c r="BL88" s="68">
        <f>IF(Q88="","",IF(Q88&gt;9,BH88,BJ88))</f>
        <v>11</v>
      </c>
      <c r="BM88" s="69" t="str">
        <f>IF(Q88="","","-")</f>
        <v>-</v>
      </c>
      <c r="BN88" s="70">
        <f>IF(Q88="","",IF(Q88&lt;-9,BI88,BK88))</f>
        <v>9</v>
      </c>
      <c r="BO88" s="67" t="e">
        <f>IF(R88=1000,11,IF(R88=-1000,0,IF(R88&gt;9,(R88+2),IF(R88&lt;0,(-R88),"0"))))</f>
        <v>#VALUE!</v>
      </c>
      <c r="BP88" s="67" t="str">
        <f>IF(R88=1000,0,IF(R88=-1000,11,IF(R88&lt;-9,-(R88-2),IF(R88&gt;0,(R88),"0"))))</f>
        <v/>
      </c>
      <c r="BQ88" s="67">
        <f>IF(R88=1000,11,IF(R88=-1000,0,IF(R88&gt;0,11,IF(R88&lt;0,(-R88),"0"))))</f>
        <v>11</v>
      </c>
      <c r="BR88" s="67" t="str">
        <f>IF(R88=1000,0,IF(R88=-1000,11,IF(R88&lt;0,11,IF(R88&gt;0,(R88),"0"))))</f>
        <v/>
      </c>
      <c r="BS88" s="68" t="str">
        <f>IF(R88="","",IF(R88&gt;9,BO88,BQ88))</f>
        <v/>
      </c>
      <c r="BT88" s="69" t="str">
        <f>IF(R88="","","-")</f>
        <v/>
      </c>
      <c r="BU88" s="70" t="str">
        <f>IF(R88="","",IF(R88&lt;-9,BP88,BR88))</f>
        <v/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>
        <f>IF(O88="","",SUM(T88:X88))</f>
        <v>3</v>
      </c>
      <c r="CD88" s="73" t="str">
        <f>IF(CC88="","","-")</f>
        <v>-</v>
      </c>
      <c r="CE88" s="74">
        <f>IF(O88="","",SUM(Y88:AC88))</f>
        <v>0</v>
      </c>
      <c r="CP88" s="32"/>
      <c r="CQ88" s="32"/>
    </row>
    <row r="89" spans="1:95" s="31" customFormat="1" ht="15" customHeight="1" outlineLevel="1" x14ac:dyDescent="0.2">
      <c r="A89" s="43">
        <v>102</v>
      </c>
      <c r="B89" s="44">
        <v>103</v>
      </c>
      <c r="C89" s="75">
        <v>2</v>
      </c>
      <c r="D89" s="76" t="str">
        <f>IF(A89="","",VLOOKUP(A89,СписокКМ!D:I,2,FALSE))</f>
        <v>САУНИН Алексей</v>
      </c>
      <c r="E89" s="47"/>
      <c r="F89" s="77" t="str">
        <f>IF(B89="","",VLOOKUP(B89,СписокКМ!D:I,2,FALSE))</f>
        <v>КУБАРЬ Олег</v>
      </c>
      <c r="G89" s="49"/>
      <c r="H89" s="41"/>
      <c r="I89" s="616" t="s">
        <v>155</v>
      </c>
      <c r="J89" s="616" t="s">
        <v>150</v>
      </c>
      <c r="K89" s="616" t="s">
        <v>29</v>
      </c>
      <c r="L89" s="616"/>
      <c r="M89" s="51"/>
      <c r="N89" s="42"/>
      <c r="O89" s="79">
        <f>IF(I89="","",IF(I89="0",1000,IF(I89="-0",-1000,I89*1)))</f>
        <v>7</v>
      </c>
      <c r="P89" s="79">
        <f t="shared" si="54"/>
        <v>4</v>
      </c>
      <c r="Q89" s="79">
        <f t="shared" si="54"/>
        <v>9</v>
      </c>
      <c r="R89" s="79" t="str">
        <f t="shared" si="54"/>
        <v/>
      </c>
      <c r="S89" s="80" t="str">
        <f t="shared" si="54"/>
        <v/>
      </c>
      <c r="T89" s="55">
        <f t="shared" si="55"/>
        <v>1</v>
      </c>
      <c r="U89" s="56">
        <f t="shared" si="55"/>
        <v>1</v>
      </c>
      <c r="V89" s="56">
        <f t="shared" si="55"/>
        <v>1</v>
      </c>
      <c r="W89" s="56" t="str">
        <f t="shared" si="55"/>
        <v/>
      </c>
      <c r="X89" s="56" t="str">
        <f t="shared" si="55"/>
        <v/>
      </c>
      <c r="Y89" s="57">
        <f t="shared" si="56"/>
        <v>0</v>
      </c>
      <c r="Z89" s="57">
        <f t="shared" si="56"/>
        <v>0</v>
      </c>
      <c r="AA89" s="57">
        <f t="shared" si="56"/>
        <v>0</v>
      </c>
      <c r="AB89" s="57" t="str">
        <f t="shared" si="56"/>
        <v/>
      </c>
      <c r="AC89" s="57" t="str">
        <f t="shared" si="56"/>
        <v/>
      </c>
      <c r="AD89" s="58">
        <f>IF(CC89="","",IF(CC89&gt;CE89,1,-1))</f>
        <v>1</v>
      </c>
      <c r="AE89" s="58">
        <f>IF(CC89="","",IF(CC89&lt;CE89,1,-1))</f>
        <v>-1</v>
      </c>
      <c r="AF89" s="59">
        <f>IF(CC89&gt;CE89,1,0)</f>
        <v>1</v>
      </c>
      <c r="AG89" s="60">
        <f>IF(CE89&gt;CC89,1,0)</f>
        <v>0</v>
      </c>
      <c r="AH89" s="81">
        <f>IF(O89="","",AX89*1)</f>
        <v>11</v>
      </c>
      <c r="AI89" s="609">
        <f>IF(P89="","",BE89*1)</f>
        <v>11</v>
      </c>
      <c r="AJ89" s="609">
        <f>IF(Q89="","",BL89*1)</f>
        <v>11</v>
      </c>
      <c r="AK89" s="609" t="str">
        <f>IF(R89="","",BS89*1)</f>
        <v/>
      </c>
      <c r="AL89" s="609" t="str">
        <f>IF(S89="","",BZ89*1)</f>
        <v/>
      </c>
      <c r="AM89" s="606">
        <f>IF(O89="","",AZ89*1)</f>
        <v>7</v>
      </c>
      <c r="AN89" s="606">
        <f>IF(P89="","",BG89*1)</f>
        <v>4</v>
      </c>
      <c r="AO89" s="606">
        <f>IF(Q89="","",BN89*1)</f>
        <v>9</v>
      </c>
      <c r="AP89" s="606" t="str">
        <f>IF(R89="","",BU89*1)</f>
        <v/>
      </c>
      <c r="AQ89" s="606" t="str">
        <f>IF(S89="","",CB89*1)</f>
        <v/>
      </c>
      <c r="AR89" s="64">
        <f>SUM(AH89:AL89)</f>
        <v>33</v>
      </c>
      <c r="AS89" s="65">
        <f>SUM(AM89:AQ89)</f>
        <v>20</v>
      </c>
      <c r="AT89" s="66">
        <f>IF(O89=1000,11,IF(O89=-1000,0,IF(O89&gt;0,11,IF(O89&lt;0,(-O89),"0"))))</f>
        <v>11</v>
      </c>
      <c r="AU89" s="67">
        <f>IF(O89=1000,0,IF(O89=-1000,11,IF(O89&lt;-9,-(O89-2),IF(O89&gt;0,(O89),"0"))))</f>
        <v>7</v>
      </c>
      <c r="AV89" s="66" t="str">
        <f>IF(O89=1000,11,IF(O89=-1000,0,IF(O89&gt;9,(O89+2),IF(O89&lt;0,(-O89),"0"))))</f>
        <v>0</v>
      </c>
      <c r="AW89" s="67">
        <f>IF(O89=1000,0,IF(O89=-1000,11,IF(O89&lt;0,11,IF(O89&gt;0,(O89),"0"))))</f>
        <v>7</v>
      </c>
      <c r="AX89" s="601">
        <f>IF(O89="","",IF(O89&gt;9,AV89,AT89))</f>
        <v>11</v>
      </c>
      <c r="AY89" s="602" t="str">
        <f>IF(O89="","","-")</f>
        <v>-</v>
      </c>
      <c r="AZ89" s="603">
        <f>IF(O89="","",IF(O89&lt;-9,AU89,AW89))</f>
        <v>7</v>
      </c>
      <c r="BA89" s="66" t="str">
        <f>IF(P89=1000,11,IF(P89=-1000,0,IF(P89&gt;9,(P89+2),IF(P89&lt;0,(-P89),"0"))))</f>
        <v>0</v>
      </c>
      <c r="BB89" s="67">
        <f>IF(P89=1000,0,IF(P89=-1000,11,IF(P89&lt;-9,-(P89-2),IF(P89&gt;0,(P89),"0"))))</f>
        <v>4</v>
      </c>
      <c r="BC89" s="67">
        <f>IF(P89=1000,11,IF(P89=-1000,0,IF(P89&gt;0,11,IF(P89&lt;0,(-P89),"0"))))</f>
        <v>11</v>
      </c>
      <c r="BD89" s="67">
        <f>IF(P89=1000,0,IF(P89=-1000,11,IF(P89&lt;0,11,IF(P89&gt;0,(P89),"0"))))</f>
        <v>4</v>
      </c>
      <c r="BE89" s="601">
        <f>IF(P89="","",IF(P89&gt;9,BA89,BC89))</f>
        <v>11</v>
      </c>
      <c r="BF89" s="602" t="str">
        <f>IF(P89="","","-")</f>
        <v>-</v>
      </c>
      <c r="BG89" s="603">
        <f>IF(P89="","",IF(P89&lt;-9,BB89,BD89))</f>
        <v>4</v>
      </c>
      <c r="BH89" s="66" t="str">
        <f>IF(Q89=1000,11,IF(Q89=-1000,0,IF(Q89&gt;9,(Q89+2),IF(Q89&lt;0,(-Q89),"0"))))</f>
        <v>0</v>
      </c>
      <c r="BI89" s="67">
        <f>IF(Q89=1000,0,IF(Q89=-1000,11,IF(Q89&lt;-9,-(Q89-2),IF(Q89&gt;0,(Q89),"0"))))</f>
        <v>9</v>
      </c>
      <c r="BJ89" s="67">
        <f>IF(Q89=1000,11,IF(Q89=-1000,0,IF(Q89&gt;0,11,IF(Q89&lt;0,(-Q89),"0"))))</f>
        <v>11</v>
      </c>
      <c r="BK89" s="67">
        <f>IF(Q89=1000,0,IF(Q89=-1000,11,IF(Q89&lt;0,11,IF(Q89&gt;0,(Q89),"0"))))</f>
        <v>9</v>
      </c>
      <c r="BL89" s="601">
        <f>IF(Q89="","",IF(Q89&gt;9,BH89,BJ89))</f>
        <v>11</v>
      </c>
      <c r="BM89" s="602" t="str">
        <f>IF(Q89="","","-")</f>
        <v>-</v>
      </c>
      <c r="BN89" s="603">
        <f>IF(Q89="","",IF(Q89&lt;-9,BI89,BK89))</f>
        <v>9</v>
      </c>
      <c r="BO89" s="67" t="e">
        <f>IF(R89=1000,11,IF(R89=-1000,0,IF(R89&gt;9,(R89+2),IF(R89&lt;0,(-R89),"0"))))</f>
        <v>#VALUE!</v>
      </c>
      <c r="BP89" s="67" t="str">
        <f>IF(R89=1000,0,IF(R89=-1000,11,IF(R89&lt;-9,-(R89-2),IF(R89&gt;0,(R89),"0"))))</f>
        <v/>
      </c>
      <c r="BQ89" s="67">
        <f>IF(R89=1000,11,IF(R89=-1000,0,IF(R89&gt;0,11,IF(R89&lt;0,(-R89),"0"))))</f>
        <v>11</v>
      </c>
      <c r="BR89" s="67" t="str">
        <f>IF(R89=1000,0,IF(R89=-1000,11,IF(R89&lt;0,11,IF(R89&gt;0,(R89),"0"))))</f>
        <v/>
      </c>
      <c r="BS89" s="601" t="str">
        <f>IF(R89="","",IF(R89&gt;9,BO89,BQ89))</f>
        <v/>
      </c>
      <c r="BT89" s="602" t="str">
        <f>IF(R89="","","-")</f>
        <v/>
      </c>
      <c r="BU89" s="603" t="str">
        <f>IF(R89="","",IF(R89&lt;-9,BP89,BR89))</f>
        <v/>
      </c>
      <c r="BV89" s="67" t="e">
        <f>IF(S89=1000,11,IF(S89=-1000,0,IF(S89&gt;9,(S89+2),IF(S89&lt;0,(-S89),"0"))))</f>
        <v>#VALUE!</v>
      </c>
      <c r="BW89" s="67" t="str">
        <f>IF(S89=1000,0,IF(S89=-1000,11,IF(S89&lt;-9,-(S89-2),IF(S89&gt;0,(S89),"0"))))</f>
        <v/>
      </c>
      <c r="BX89" s="67">
        <f>IF(S89=1000,11,IF(S89=-1000,0,IF(S89&gt;0,11,IF(S89&lt;0,(-S89),"0"))))</f>
        <v>11</v>
      </c>
      <c r="BY89" s="71" t="str">
        <f>IF(S89=1000,0,IF(S89=-1000,11,IF(S89&lt;0,11,IF(S89&gt;0,(S89),"0"))))</f>
        <v/>
      </c>
      <c r="BZ89" s="601" t="str">
        <f>IF(S89="","",IF(S89&gt;9,BV89,BX89))</f>
        <v/>
      </c>
      <c r="CA89" s="602" t="str">
        <f>IF(S89="","","-")</f>
        <v/>
      </c>
      <c r="CB89" s="603" t="str">
        <f>IF(S89="","",IF(S89&lt;-9,BW89,BY89))</f>
        <v/>
      </c>
      <c r="CC89" s="598">
        <f>IF(O89="","",SUM(T89:X89))</f>
        <v>3</v>
      </c>
      <c r="CD89" s="604" t="str">
        <f>IF(CC89="","","-")</f>
        <v>-</v>
      </c>
      <c r="CE89" s="599">
        <f>IF(O89="","",SUM(Y89:AC89))</f>
        <v>0</v>
      </c>
      <c r="CP89" s="32"/>
      <c r="CQ89" s="32"/>
    </row>
    <row r="90" spans="1:95" s="31" customFormat="1" ht="15" customHeight="1" outlineLevel="1" x14ac:dyDescent="0.2">
      <c r="A90" s="43">
        <v>101</v>
      </c>
      <c r="B90" s="44">
        <v>112</v>
      </c>
      <c r="C90" s="1250" t="s">
        <v>563</v>
      </c>
      <c r="D90" s="76" t="str">
        <f>IF(A90="","",VLOOKUP(A90,СписокКМ!D:I,2,FALSE))</f>
        <v>ЯКОВЛЕВ Артем</v>
      </c>
      <c r="E90" s="47"/>
      <c r="F90" s="77" t="str">
        <f>IF(B90="","",VLOOKUP(B90,СписокКМ!D:I,2,FALSE))</f>
        <v>АСЛАНЯН Арутюн</v>
      </c>
      <c r="G90" s="49"/>
      <c r="H90" s="41"/>
      <c r="I90" s="1252" t="s">
        <v>30</v>
      </c>
      <c r="J90" s="1252" t="s">
        <v>572</v>
      </c>
      <c r="K90" s="1252" t="s">
        <v>30</v>
      </c>
      <c r="L90" s="1252"/>
      <c r="M90" s="1252"/>
      <c r="N90" s="42"/>
      <c r="O90" s="1244">
        <f>IF(I90="","",IF(I90="0",1000,IF(I90="-0",-1000,I90*1)))</f>
        <v>-8</v>
      </c>
      <c r="P90" s="1244">
        <f>IF(J90="","",IF(J90="0",1000,IF(J90="-0",-1000,J90*1)))</f>
        <v>-10</v>
      </c>
      <c r="Q90" s="1244">
        <f>IF(K90="","",IF(K90="0",1000,IF(K90="-0",-1000,K90*1)))</f>
        <v>-8</v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>
        <f>IF(O90="","",IF(O90&gt;0,1,0))</f>
        <v>0</v>
      </c>
      <c r="U90" s="1284">
        <f>IF(P90="","",IF(P90&gt;0,1,0))</f>
        <v>0</v>
      </c>
      <c r="V90" s="1284">
        <f>IF(Q90="","",IF(Q90&gt;0,1,0))</f>
        <v>0</v>
      </c>
      <c r="W90" s="1284" t="str">
        <f>IF(R90="","",IF(R90&gt;0,1,0))</f>
        <v/>
      </c>
      <c r="X90" s="1284" t="str">
        <f>IF(S90="","",IF(S90&gt;0,1,0))</f>
        <v/>
      </c>
      <c r="Y90" s="1278">
        <f>IF(O90="","",IF(O90&lt;0,1,0))</f>
        <v>1</v>
      </c>
      <c r="Z90" s="1278">
        <f>IF(P90="","",IF(P90&lt;0,1,0))</f>
        <v>1</v>
      </c>
      <c r="AA90" s="1278">
        <f>IF(Q90="","",IF(Q90&lt;0,1,0))</f>
        <v>1</v>
      </c>
      <c r="AB90" s="1278" t="str">
        <f>IF(R90="","",IF(R90&lt;0,1,0))</f>
        <v/>
      </c>
      <c r="AC90" s="1278" t="str">
        <f>IF(S90="","",IF(S90&lt;0,1,0))</f>
        <v/>
      </c>
      <c r="AD90" s="1280">
        <f>IF(CC90="","",IF(CC90&gt;CE90,1,-1))</f>
        <v>-1</v>
      </c>
      <c r="AE90" s="1280">
        <f>IF(CC90="","",IF(CC90&lt;CE90,1,-1))</f>
        <v>1</v>
      </c>
      <c r="AF90" s="1282">
        <f>IF(CC90&gt;CE90,1,0)</f>
        <v>0</v>
      </c>
      <c r="AG90" s="1272">
        <f>IF(CE90&gt;CC90,1,0)</f>
        <v>1</v>
      </c>
      <c r="AH90" s="1274">
        <f>IF(O90="","",AX90*1)</f>
        <v>8</v>
      </c>
      <c r="AI90" s="1276">
        <f>IF(P90="","",BE90*1)</f>
        <v>10</v>
      </c>
      <c r="AJ90" s="1276">
        <f>IF(Q90="","",BL90*1)</f>
        <v>8</v>
      </c>
      <c r="AK90" s="1276" t="str">
        <f>IF(R90="","",BS90*1)</f>
        <v/>
      </c>
      <c r="AL90" s="1276" t="str">
        <f>IF(S90="","",BZ90*1)</f>
        <v/>
      </c>
      <c r="AM90" s="1298">
        <f>IF(O90="","",AZ90*1)</f>
        <v>11</v>
      </c>
      <c r="AN90" s="1298">
        <f>IF(P90="","",BG90*1)</f>
        <v>12</v>
      </c>
      <c r="AO90" s="1298">
        <f>IF(Q90="","",BN90*1)</f>
        <v>11</v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8</v>
      </c>
      <c r="AU90" s="1286" t="str">
        <f>IF(O90=1000,0,IF(O90=-1000,11,IF(O90&lt;-9,-(O90-2),IF(O90&gt;0,(O90),"0"))))</f>
        <v>0</v>
      </c>
      <c r="AV90" s="1286">
        <f>IF(O90=1000,11,IF(O90=-1000,0,IF(O90&gt;9,(O90+2),IF(O90&lt;0,(-O90),"0"))))</f>
        <v>8</v>
      </c>
      <c r="AW90" s="1286">
        <f>IF(O90=1000,0,IF(O90=-1000,11,IF(O90&lt;0,11,IF(O90&gt;0,(O90),"0"))))</f>
        <v>11</v>
      </c>
      <c r="AX90" s="1296">
        <f>IF(O90="","",IF(O90&gt;9,AV90,AT90))</f>
        <v>8</v>
      </c>
      <c r="AY90" s="1288" t="str">
        <f>IF(O90="","","-")</f>
        <v>-</v>
      </c>
      <c r="AZ90" s="1290">
        <f>IF(O90="","",IF(O90&lt;-9,AU90,AW90))</f>
        <v>11</v>
      </c>
      <c r="BA90" s="1286">
        <f>IF(P90=1000,11,IF(P90=-1000,0,IF(P90&gt;9,(P90+2),IF(P90&lt;0,(-P90),"0"))))</f>
        <v>10</v>
      </c>
      <c r="BB90" s="1286">
        <f>IF(P90=1000,0,IF(P90=-1000,11,IF(P90&lt;-9,-(P90-2),IF(P90&gt;0,(P90),"0"))))</f>
        <v>12</v>
      </c>
      <c r="BC90" s="1286">
        <f>IF(P90=1000,11,IF(P90=-1000,0,IF(P90&gt;0,11,IF(P90&lt;0,(-P90),"0"))))</f>
        <v>10</v>
      </c>
      <c r="BD90" s="1286">
        <f>IF(P90=1000,0,IF(P90=-1000,11,IF(P90&lt;0,11,IF(P90&gt;0,(P90),"0"))))</f>
        <v>11</v>
      </c>
      <c r="BE90" s="1296">
        <f>IF(P90="","",IF(P90&gt;9,BA90,BC90))</f>
        <v>10</v>
      </c>
      <c r="BF90" s="1288" t="str">
        <f>IF(P90="","","-")</f>
        <v>-</v>
      </c>
      <c r="BG90" s="1290">
        <f>IF(P90="","",IF(P90&lt;-9,BB90,BD90))</f>
        <v>12</v>
      </c>
      <c r="BH90" s="1286">
        <f>IF(Q90=1000,11,IF(Q90=-1000,0,IF(Q90&gt;9,(Q90+2),IF(Q90&lt;0,(-Q90),"0"))))</f>
        <v>8</v>
      </c>
      <c r="BI90" s="1286" t="str">
        <f>IF(Q90=1000,0,IF(Q90=-1000,11,IF(Q90&lt;-9,-(Q90-2),IF(Q90&gt;0,(Q90),"0"))))</f>
        <v>0</v>
      </c>
      <c r="BJ90" s="1286">
        <f>IF(Q90=1000,11,IF(Q90=-1000,0,IF(Q90&gt;0,11,IF(Q90&lt;0,(-Q90),"0"))))</f>
        <v>8</v>
      </c>
      <c r="BK90" s="1286">
        <f>IF(Q90=1000,0,IF(Q90=-1000,11,IF(Q90&lt;0,11,IF(Q90&gt;0,(Q90),"0"))))</f>
        <v>11</v>
      </c>
      <c r="BL90" s="1296">
        <f>IF(Q90="","",IF(Q90&gt;9,BH90,BJ90))</f>
        <v>8</v>
      </c>
      <c r="BM90" s="1288" t="str">
        <f>IF(Q90="","","-")</f>
        <v>-</v>
      </c>
      <c r="BN90" s="1290">
        <f>IF(Q90="","",IF(Q90&lt;-9,BI90,BK90))</f>
        <v>11</v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296" t="str">
        <f>IF(R90="","",IF(R90&gt;9,BO90,BQ90))</f>
        <v/>
      </c>
      <c r="BT90" s="1288" t="str">
        <f>IF(R90="","","-")</f>
        <v/>
      </c>
      <c r="BU90" s="1290" t="str">
        <f>IF(R90="","",IF(R90&lt;-9,BP90,BR90))</f>
        <v/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 t="str">
        <f>IF(S90="","",IF(S90&gt;9,BV90,BX90))</f>
        <v/>
      </c>
      <c r="CA90" s="1288" t="str">
        <f>IF(S90="","","-")</f>
        <v/>
      </c>
      <c r="CB90" s="1290" t="str">
        <f>IF(S90="","",IF(S90&lt;-9,BW90,BY90))</f>
        <v/>
      </c>
      <c r="CC90" s="1302">
        <f>IF(O90="","",SUM(T90:X91))</f>
        <v>0</v>
      </c>
      <c r="CD90" s="1304" t="str">
        <f>IF(CC90="","","-")</f>
        <v>-</v>
      </c>
      <c r="CE90" s="1306">
        <f>IF(O90="","",SUM(Y90:AC91))</f>
        <v>3</v>
      </c>
      <c r="CP90" s="32"/>
      <c r="CQ90" s="32"/>
    </row>
    <row r="91" spans="1:95" s="31" customFormat="1" ht="15" customHeight="1" outlineLevel="1" x14ac:dyDescent="0.2">
      <c r="A91" s="43">
        <v>102</v>
      </c>
      <c r="B91" s="44">
        <v>103</v>
      </c>
      <c r="C91" s="1251"/>
      <c r="D91" s="46" t="str">
        <f>IF(A91="","",VLOOKUP(A91,СписокКМ!D:I,2,FALSE))</f>
        <v>САУНИН Алексей</v>
      </c>
      <c r="E91" s="47"/>
      <c r="F91" s="48" t="str">
        <f>IF(B91="","",VLOOKUP(B91,СписокКМ!D:I,2,FALSE))</f>
        <v>КУБАРЬ Олег</v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297"/>
      <c r="BT91" s="1289"/>
      <c r="BU91" s="1291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outlineLevel="1" x14ac:dyDescent="0.2">
      <c r="A92" s="99">
        <f>IF(A88="","",A88)</f>
        <v>101</v>
      </c>
      <c r="B92" s="99">
        <f>IF(B88="","",B89)</f>
        <v>103</v>
      </c>
      <c r="C92" s="75">
        <v>4</v>
      </c>
      <c r="D92" s="100" t="str">
        <f>IF(A92="","",VLOOKUP(A92,СписокКМ!D:I,2,FALSE))</f>
        <v>ЯКОВЛЕВ Артем</v>
      </c>
      <c r="E92" s="101"/>
      <c r="F92" s="77" t="str">
        <f>IF(B92="","",VLOOKUP(B92,СписокКМ!D:I,2,FALSE))</f>
        <v>КУБАРЬ Олег</v>
      </c>
      <c r="G92" s="102"/>
      <c r="H92" s="41"/>
      <c r="I92" s="616" t="s">
        <v>29</v>
      </c>
      <c r="J92" s="616" t="s">
        <v>26</v>
      </c>
      <c r="K92" s="616" t="s">
        <v>154</v>
      </c>
      <c r="L92" s="616"/>
      <c r="M92" s="616"/>
      <c r="N92" s="42"/>
      <c r="O92" s="79">
        <f>IF(I92="","",IF(I92="0",1000,IF(I92="-0",-1000,I92*1)))</f>
        <v>9</v>
      </c>
      <c r="P92" s="79">
        <f t="shared" ref="P92:S93" si="57">IF(J92="","",IF(J92="0",1000,IF(J92="-0",-1000,J92*1)))</f>
        <v>11</v>
      </c>
      <c r="Q92" s="79">
        <f t="shared" si="57"/>
        <v>6</v>
      </c>
      <c r="R92" s="79" t="str">
        <f t="shared" si="57"/>
        <v/>
      </c>
      <c r="S92" s="80" t="str">
        <f t="shared" si="57"/>
        <v/>
      </c>
      <c r="T92" s="614">
        <f t="shared" ref="T92:X93" si="58">IF(O92="","",IF(O92&gt;0,1,0))</f>
        <v>1</v>
      </c>
      <c r="U92" s="613">
        <f t="shared" si="58"/>
        <v>1</v>
      </c>
      <c r="V92" s="613">
        <f t="shared" si="58"/>
        <v>1</v>
      </c>
      <c r="W92" s="613" t="str">
        <f t="shared" si="58"/>
        <v/>
      </c>
      <c r="X92" s="613" t="str">
        <f t="shared" si="58"/>
        <v/>
      </c>
      <c r="Y92" s="610">
        <f t="shared" ref="Y92:AC93" si="59">IF(O92="","",IF(O92&lt;0,1,0))</f>
        <v>0</v>
      </c>
      <c r="Z92" s="610">
        <f t="shared" si="59"/>
        <v>0</v>
      </c>
      <c r="AA92" s="610">
        <f t="shared" si="59"/>
        <v>0</v>
      </c>
      <c r="AB92" s="610" t="str">
        <f t="shared" si="59"/>
        <v/>
      </c>
      <c r="AC92" s="610" t="str">
        <f t="shared" si="59"/>
        <v/>
      </c>
      <c r="AD92" s="611">
        <f>IF(CC92="","",IF(CC92&gt;CE92,1,-1))</f>
        <v>1</v>
      </c>
      <c r="AE92" s="611">
        <f>IF(CC92="","",IF(CC92&lt;CE92,1,-1))</f>
        <v>-1</v>
      </c>
      <c r="AF92" s="612">
        <f>IF(CC92&gt;CE92,1,0)</f>
        <v>1</v>
      </c>
      <c r="AG92" s="608">
        <f>IF(CE92&gt;CC92,1,0)</f>
        <v>0</v>
      </c>
      <c r="AH92" s="81">
        <f>IF(O92="","",AX92*1)</f>
        <v>11</v>
      </c>
      <c r="AI92" s="609">
        <f>IF(P92="","",BE92*1)</f>
        <v>13</v>
      </c>
      <c r="AJ92" s="609">
        <f>IF(Q92="","",BL92*1)</f>
        <v>11</v>
      </c>
      <c r="AK92" s="609" t="str">
        <f>IF(R92="","",BS92*1)</f>
        <v/>
      </c>
      <c r="AL92" s="609" t="str">
        <f>IF(S92="","",BZ92*1)</f>
        <v/>
      </c>
      <c r="AM92" s="606">
        <f>IF(O92="","",AZ92*1)</f>
        <v>9</v>
      </c>
      <c r="AN92" s="606">
        <f>IF(P92="","",BG92*1)</f>
        <v>11</v>
      </c>
      <c r="AO92" s="606">
        <f>IF(Q92="","",BN92*1)</f>
        <v>6</v>
      </c>
      <c r="AP92" s="606" t="str">
        <f>IF(R92="","",BU92*1)</f>
        <v/>
      </c>
      <c r="AQ92" s="606" t="str">
        <f>IF(S92="","",CB92*1)</f>
        <v/>
      </c>
      <c r="AR92" s="607">
        <f>SUM(AH92:AL92)</f>
        <v>35</v>
      </c>
      <c r="AS92" s="605">
        <f>SUM(AM92:AQ92)</f>
        <v>26</v>
      </c>
      <c r="AT92" s="111">
        <f>IF(O92=1000,11,IF(O92=-1000,0,IF(O92&gt;0,11,IF(O92&lt;0,(-O92),"0"))))</f>
        <v>11</v>
      </c>
      <c r="AU92" s="600">
        <f>IF(O92=1000,0,IF(O92=-1000,11,IF(O92&lt;-9,-(O92-2),IF(O92&gt;0,(O92),"0"))))</f>
        <v>9</v>
      </c>
      <c r="AV92" s="111" t="str">
        <f>IF(O92=1000,11,IF(O92=-1000,0,IF(O92&gt;9,(O92+2),IF(O92&lt;0,(-O92),"0"))))</f>
        <v>0</v>
      </c>
      <c r="AW92" s="600">
        <f>IF(O92=1000,0,IF(O92=-1000,11,IF(O92&lt;0,11,IF(O92&gt;0,(O92),"0"))))</f>
        <v>9</v>
      </c>
      <c r="AX92" s="601">
        <f>IF(O92="","",IF(O92&gt;9,AV92,AT92))</f>
        <v>11</v>
      </c>
      <c r="AY92" s="602" t="str">
        <f>IF(O92="","","-")</f>
        <v>-</v>
      </c>
      <c r="AZ92" s="603">
        <f>IF(O92="","",IF(O92&lt;-9,AU92,AW92))</f>
        <v>9</v>
      </c>
      <c r="BA92" s="111">
        <f>IF(P92=1000,11,IF(P92=-1000,0,IF(P92&gt;9,(P92+2),IF(P92&lt;0,(-P92),"0"))))</f>
        <v>13</v>
      </c>
      <c r="BB92" s="600">
        <f>IF(P92=1000,0,IF(P92=-1000,11,IF(P92&lt;-9,-(P92-2),IF(P92&gt;0,(P92),"0"))))</f>
        <v>11</v>
      </c>
      <c r="BC92" s="600">
        <f>IF(P92=1000,11,IF(P92=-1000,0,IF(P92&gt;0,11,IF(P92&lt;0,(-P92),"0"))))</f>
        <v>11</v>
      </c>
      <c r="BD92" s="600">
        <f>IF(P92=1000,0,IF(P92=-1000,11,IF(P92&lt;0,11,IF(P92&gt;0,(P92),"0"))))</f>
        <v>11</v>
      </c>
      <c r="BE92" s="601">
        <f>IF(P92="","",IF(P92&gt;9,BA92,BC92))</f>
        <v>13</v>
      </c>
      <c r="BF92" s="602" t="str">
        <f>IF(P92="","","-")</f>
        <v>-</v>
      </c>
      <c r="BG92" s="603">
        <f>IF(P92="","",IF(P92&lt;-9,BB92,BD92))</f>
        <v>11</v>
      </c>
      <c r="BH92" s="111" t="str">
        <f>IF(Q92=1000,11,IF(Q92=-1000,0,IF(Q92&gt;9,(Q92+2),IF(Q92&lt;0,(-Q92),"0"))))</f>
        <v>0</v>
      </c>
      <c r="BI92" s="600">
        <f>IF(Q92=1000,0,IF(Q92=-1000,11,IF(Q92&lt;-9,-(Q92-2),IF(Q92&gt;0,(Q92),"0"))))</f>
        <v>6</v>
      </c>
      <c r="BJ92" s="600">
        <f>IF(Q92=1000,11,IF(Q92=-1000,0,IF(Q92&gt;0,11,IF(Q92&lt;0,(-Q92),"0"))))</f>
        <v>11</v>
      </c>
      <c r="BK92" s="600">
        <f>IF(Q92=1000,0,IF(Q92=-1000,11,IF(Q92&lt;0,11,IF(Q92&gt;0,(Q92),"0"))))</f>
        <v>6</v>
      </c>
      <c r="BL92" s="601">
        <f>IF(Q92="","",IF(Q92&gt;9,BH92,BJ92))</f>
        <v>11</v>
      </c>
      <c r="BM92" s="602" t="str">
        <f>IF(Q92="","","-")</f>
        <v>-</v>
      </c>
      <c r="BN92" s="603">
        <f>IF(Q92="","",IF(Q92&lt;-9,BI92,BK92))</f>
        <v>6</v>
      </c>
      <c r="BO92" s="600" t="e">
        <f>IF(R92=1000,11,IF(R92=-1000,0,IF(R92&gt;9,(R92+2),IF(R92&lt;0,(-R92),"0"))))</f>
        <v>#VALUE!</v>
      </c>
      <c r="BP92" s="600" t="str">
        <f>IF(R92=1000,0,IF(R92=-1000,11,IF(R92&lt;-9,-(R92-2),IF(R92&gt;0,(R92),"0"))))</f>
        <v/>
      </c>
      <c r="BQ92" s="600">
        <f>IF(R92=1000,11,IF(R92=-1000,0,IF(R92&gt;0,11,IF(R92&lt;0,(-R92),"0"))))</f>
        <v>11</v>
      </c>
      <c r="BR92" s="600" t="str">
        <f>IF(R92=1000,0,IF(R92=-1000,11,IF(R92&lt;0,11,IF(R92&gt;0,(R92),"0"))))</f>
        <v/>
      </c>
      <c r="BS92" s="601" t="str">
        <f>IF(R92="","",IF(R92&gt;9,BO92,BQ92))</f>
        <v/>
      </c>
      <c r="BT92" s="602" t="str">
        <f>IF(R92="","","-")</f>
        <v/>
      </c>
      <c r="BU92" s="603" t="str">
        <f>IF(R92="","",IF(R92&lt;-9,BP92,BR92))</f>
        <v/>
      </c>
      <c r="BV92" s="600" t="e">
        <f>IF(S92=1000,11,IF(S92=-1000,0,IF(S92&gt;9,(S92+2),IF(S92&lt;0,(-S92),"0"))))</f>
        <v>#VALUE!</v>
      </c>
      <c r="BW92" s="600" t="str">
        <f>IF(S92=1000,0,IF(S92=-1000,11,IF(S92&lt;-9,-(S92-2),IF(S92&gt;0,(S92),"0"))))</f>
        <v/>
      </c>
      <c r="BX92" s="600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601" t="str">
        <f>IF(S92="","",IF(S92&gt;9,BV92,BX92))</f>
        <v/>
      </c>
      <c r="CA92" s="602" t="str">
        <f>IF(S92="","","-")</f>
        <v/>
      </c>
      <c r="CB92" s="603" t="str">
        <f>IF(S92="","",IF(S92&lt;-9,BW92,BY92))</f>
        <v/>
      </c>
      <c r="CC92" s="598">
        <f>IF(O92="","",SUM(T92:X92))</f>
        <v>3</v>
      </c>
      <c r="CD92" s="604" t="str">
        <f>IF(CC92="","","-")</f>
        <v>-</v>
      </c>
      <c r="CE92" s="599">
        <f>IF(O92="","",SUM(Y92:AC92))</f>
        <v>0</v>
      </c>
      <c r="CP92" s="32"/>
      <c r="CQ92" s="32"/>
    </row>
    <row r="93" spans="1:95" s="31" customFormat="1" ht="15" customHeight="1" outlineLevel="1" thickBot="1" x14ac:dyDescent="0.25">
      <c r="A93" s="99">
        <f>IF(A88="","",A89)</f>
        <v>102</v>
      </c>
      <c r="B93" s="99">
        <f>IF(B88="","",B88)</f>
        <v>112</v>
      </c>
      <c r="C93" s="114">
        <v>5</v>
      </c>
      <c r="D93" s="115" t="str">
        <f>IF(A93="","",VLOOKUP(A93,СписокКМ!D:I,2,FALSE))</f>
        <v>САУНИН Алексей</v>
      </c>
      <c r="E93" s="116"/>
      <c r="F93" s="117" t="str">
        <f>IF(B93="","",VLOOKUP(B93,СписокКМ!D:I,2,FALSE))</f>
        <v>АСЛАНЯН Арутюн</v>
      </c>
      <c r="G93" s="118"/>
      <c r="H93" s="119"/>
      <c r="I93" s="120"/>
      <c r="J93" s="120"/>
      <c r="K93" s="120"/>
      <c r="L93" s="121"/>
      <c r="M93" s="121"/>
      <c r="N93" s="122"/>
      <c r="O93" s="123" t="str">
        <f>IF(I93="","",IF(I93="0",1000,IF(I93="-0",-1000,I93*1)))</f>
        <v/>
      </c>
      <c r="P93" s="123" t="str">
        <f t="shared" si="57"/>
        <v/>
      </c>
      <c r="Q93" s="123" t="str">
        <f t="shared" si="57"/>
        <v/>
      </c>
      <c r="R93" s="123" t="str">
        <f t="shared" si="57"/>
        <v/>
      </c>
      <c r="S93" s="124" t="str">
        <f t="shared" si="57"/>
        <v/>
      </c>
      <c r="T93" s="125" t="str">
        <f t="shared" si="58"/>
        <v/>
      </c>
      <c r="U93" s="126" t="str">
        <f t="shared" si="58"/>
        <v/>
      </c>
      <c r="V93" s="126" t="str">
        <f t="shared" si="58"/>
        <v/>
      </c>
      <c r="W93" s="126" t="str">
        <f t="shared" si="58"/>
        <v/>
      </c>
      <c r="X93" s="126" t="str">
        <f t="shared" si="58"/>
        <v/>
      </c>
      <c r="Y93" s="127" t="str">
        <f t="shared" si="59"/>
        <v/>
      </c>
      <c r="Z93" s="127" t="str">
        <f t="shared" si="59"/>
        <v/>
      </c>
      <c r="AA93" s="127" t="str">
        <f t="shared" si="59"/>
        <v/>
      </c>
      <c r="AB93" s="127" t="str">
        <f t="shared" si="59"/>
        <v/>
      </c>
      <c r="AC93" s="127" t="str">
        <f t="shared" si="59"/>
        <v/>
      </c>
      <c r="AD93" s="128" t="str">
        <f>IF(CC93="","",IF(CC93&gt;CE93,1,-1))</f>
        <v/>
      </c>
      <c r="AE93" s="128" t="str">
        <f>IF(CC93="","",IF(CC93&lt;CE93,1,-1))</f>
        <v/>
      </c>
      <c r="AF93" s="129">
        <f>IF(CC93&gt;CE93,1,0)</f>
        <v>0</v>
      </c>
      <c r="AG93" s="130">
        <f>IF(CE93&gt;CC93,1,0)</f>
        <v>0</v>
      </c>
      <c r="AH93" s="131" t="str">
        <f>IF(O93="","",AX93*1)</f>
        <v/>
      </c>
      <c r="AI93" s="132" t="str">
        <f>IF(P93="","",BE93*1)</f>
        <v/>
      </c>
      <c r="AJ93" s="132" t="str">
        <f>IF(Q93="","",BL93*1)</f>
        <v/>
      </c>
      <c r="AK93" s="132" t="str">
        <f>IF(R93="","",BS93*1)</f>
        <v/>
      </c>
      <c r="AL93" s="132" t="str">
        <f>IF(S93="","",BZ93*1)</f>
        <v/>
      </c>
      <c r="AM93" s="133" t="str">
        <f>IF(O93="","",AZ93*1)</f>
        <v/>
      </c>
      <c r="AN93" s="133" t="str">
        <f>IF(P93="","",BG93*1)</f>
        <v/>
      </c>
      <c r="AO93" s="133" t="str">
        <f>IF(Q93="","",BN93*1)</f>
        <v/>
      </c>
      <c r="AP93" s="133" t="str">
        <f>IF(R93="","",BU93*1)</f>
        <v/>
      </c>
      <c r="AQ93" s="133" t="str">
        <f>IF(S93="","",CB93*1)</f>
        <v/>
      </c>
      <c r="AR93" s="134">
        <f>SUM(AH93:AL93)</f>
        <v>0</v>
      </c>
      <c r="AS93" s="135">
        <f>SUM(AM93:AQ93)</f>
        <v>0</v>
      </c>
      <c r="AT93" s="136">
        <f>IF(O93=1000,11,IF(O93=-1000,0,IF(O93&gt;0,11,IF(O93&lt;0,(-O93),"0"))))</f>
        <v>11</v>
      </c>
      <c r="AU93" s="137" t="str">
        <f>IF(O93=1000,0,IF(O93=-1000,11,IF(O93&lt;-9,-(O93-2),IF(O93&gt;0,(O93),"0"))))</f>
        <v/>
      </c>
      <c r="AV93" s="136" t="e">
        <f>IF(O93=1000,11,IF(O93=-1000,0,IF(O93&gt;9,(O93+2),IF(O93&lt;0,(-O93),"0"))))</f>
        <v>#VALUE!</v>
      </c>
      <c r="AW93" s="137" t="str">
        <f>IF(O93=1000,0,IF(O93=-1000,11,IF(O93&lt;0,11,IF(O93&gt;0,(O93),"0"))))</f>
        <v/>
      </c>
      <c r="AX93" s="138" t="str">
        <f>IF(O93="","",IF(O93&gt;9,AV93,AT93))</f>
        <v/>
      </c>
      <c r="AY93" s="139" t="str">
        <f>IF(O93="","","-")</f>
        <v/>
      </c>
      <c r="AZ93" s="140" t="str">
        <f>IF(O93="","",IF(O93&lt;-9,AU93,AW93))</f>
        <v/>
      </c>
      <c r="BA93" s="136" t="e">
        <f>IF(P93=1000,11,IF(P93=-1000,0,IF(P93&gt;9,(P93+2),IF(P93&lt;0,(-P93),"0"))))</f>
        <v>#VALUE!</v>
      </c>
      <c r="BB93" s="137" t="str">
        <f>IF(P93=1000,0,IF(P93=-1000,11,IF(P93&lt;-9,-(P93-2),IF(P93&gt;0,(P93),"0"))))</f>
        <v/>
      </c>
      <c r="BC93" s="137">
        <f>IF(P93=1000,11,IF(P93=-1000,0,IF(P93&gt;0,11,IF(P93&lt;0,(-P93),"0"))))</f>
        <v>11</v>
      </c>
      <c r="BD93" s="137" t="str">
        <f>IF(P93=1000,0,IF(P93=-1000,11,IF(P93&lt;0,11,IF(P93&gt;0,(P93),"0"))))</f>
        <v/>
      </c>
      <c r="BE93" s="138" t="str">
        <f>IF(P93="","",IF(P93&gt;9,BA93,BC93))</f>
        <v/>
      </c>
      <c r="BF93" s="139" t="str">
        <f>IF(P93="","","-")</f>
        <v/>
      </c>
      <c r="BG93" s="140" t="str">
        <f>IF(P93="","",IF(P93&lt;-9,BB93,BD93))</f>
        <v/>
      </c>
      <c r="BH93" s="136" t="e">
        <f>IF(Q93=1000,11,IF(Q93=-1000,0,IF(Q93&gt;9,(Q93+2),IF(Q93&lt;0,(-Q93),"0"))))</f>
        <v>#VALUE!</v>
      </c>
      <c r="BI93" s="137" t="str">
        <f>IF(Q93=1000,0,IF(Q93=-1000,11,IF(Q93&lt;-9,-(Q93-2),IF(Q93&gt;0,(Q93),"0"))))</f>
        <v/>
      </c>
      <c r="BJ93" s="137">
        <f>IF(Q93=1000,11,IF(Q93=-1000,0,IF(Q93&gt;0,11,IF(Q93&lt;0,(-Q93),"0"))))</f>
        <v>11</v>
      </c>
      <c r="BK93" s="137" t="str">
        <f>IF(Q93=1000,0,IF(Q93=-1000,11,IF(Q93&lt;0,11,IF(Q93&gt;0,(Q93),"0"))))</f>
        <v/>
      </c>
      <c r="BL93" s="138" t="str">
        <f>IF(Q93="","",IF(Q93&gt;9,BH93,BJ93))</f>
        <v/>
      </c>
      <c r="BM93" s="139" t="str">
        <f>IF(Q93="","","-")</f>
        <v/>
      </c>
      <c r="BN93" s="140" t="str">
        <f>IF(Q93="","",IF(Q93&lt;-9,BI93,BK93))</f>
        <v/>
      </c>
      <c r="BO93" s="137" t="e">
        <f>IF(R93=1000,11,IF(R93=-1000,0,IF(R93&gt;9,(R93+2),IF(R93&lt;0,(-R93),"0"))))</f>
        <v>#VALUE!</v>
      </c>
      <c r="BP93" s="137" t="str">
        <f>IF(R93=1000,0,IF(R93=-1000,11,IF(R93&lt;-9,-(R93-2),IF(R93&gt;0,(R93),"0"))))</f>
        <v/>
      </c>
      <c r="BQ93" s="137">
        <f>IF(R93=1000,11,IF(R93=-1000,0,IF(R93&gt;0,11,IF(R93&lt;0,(-R93),"0"))))</f>
        <v>11</v>
      </c>
      <c r="BR93" s="137" t="str">
        <f>IF(R93=1000,0,IF(R93=-1000,11,IF(R93&lt;0,11,IF(R93&gt;0,(R93),"0"))))</f>
        <v/>
      </c>
      <c r="BS93" s="138" t="str">
        <f>IF(R93="","",IF(R93&gt;9,BO93,BQ93))</f>
        <v/>
      </c>
      <c r="BT93" s="139" t="str">
        <f>IF(R93="","","-")</f>
        <v/>
      </c>
      <c r="BU93" s="140" t="str">
        <f>IF(R93="","",IF(R93&lt;-9,BP93,BR93))</f>
        <v/>
      </c>
      <c r="BV93" s="137" t="e">
        <f>IF(S93=1000,11,IF(S93=-1000,0,IF(S93&gt;9,(S93+2),IF(S93&lt;0,(-S93),"0"))))</f>
        <v>#VALUE!</v>
      </c>
      <c r="BW93" s="137" t="str">
        <f>IF(S93=1000,0,IF(S93=-1000,11,IF(S93&lt;-9,-(S93-2),IF(S93&gt;0,(S93),"0"))))</f>
        <v/>
      </c>
      <c r="BX93" s="137">
        <f>IF(S93=1000,11,IF(S93=-1000,0,IF(S93&gt;0,11,IF(S93&lt;0,(-S93),"0"))))</f>
        <v>11</v>
      </c>
      <c r="BY93" s="141" t="str">
        <f>IF(S93=1000,0,IF(S93=-1000,11,IF(S93&lt;0,11,IF(S93&gt;0,(S93),"0"))))</f>
        <v/>
      </c>
      <c r="BZ93" s="138" t="str">
        <f>IF(S93="","",IF(S93&gt;9,BV93,BX93))</f>
        <v/>
      </c>
      <c r="CA93" s="139" t="str">
        <f>IF(S93="","","-")</f>
        <v/>
      </c>
      <c r="CB93" s="140" t="str">
        <f>IF(S93="","",IF(S93&lt;-9,BW93,BY93))</f>
        <v/>
      </c>
      <c r="CC93" s="142" t="str">
        <f>IF(O93="","",SUM(T93:X93))</f>
        <v/>
      </c>
      <c r="CD93" s="143" t="str">
        <f>IF(CC93="","","-")</f>
        <v/>
      </c>
      <c r="CE93" s="144" t="str">
        <f>IF(O93="","",SUM(Y93:AC93))</f>
        <v/>
      </c>
      <c r="CP93" s="32"/>
      <c r="CQ93" s="32"/>
    </row>
    <row r="94" spans="1:95" s="31" customFormat="1" ht="15" customHeight="1" outlineLevel="1" thickBot="1" x14ac:dyDescent="0.25">
      <c r="A94" s="145"/>
      <c r="B94" s="145"/>
      <c r="C94" s="145"/>
      <c r="D94" s="146"/>
      <c r="E94" s="147"/>
      <c r="F94" s="148"/>
      <c r="G94" s="149"/>
      <c r="H94" s="150"/>
      <c r="I94" s="151"/>
      <c r="J94" s="151"/>
      <c r="K94" s="151"/>
      <c r="L94" s="151"/>
      <c r="M94" s="151"/>
      <c r="N94" s="150"/>
      <c r="O94" s="152"/>
      <c r="P94" s="152"/>
      <c r="Q94" s="152"/>
      <c r="R94" s="152"/>
      <c r="S94" s="152"/>
      <c r="T94" s="153"/>
      <c r="U94" s="153"/>
      <c r="V94" s="153"/>
      <c r="W94" s="153"/>
      <c r="X94" s="153"/>
      <c r="Y94" s="154"/>
      <c r="Z94" s="154"/>
      <c r="AA94" s="154"/>
      <c r="AB94" s="154"/>
      <c r="AC94" s="154"/>
      <c r="AD94" s="155"/>
      <c r="AE94" s="155"/>
      <c r="AF94" s="156"/>
      <c r="AG94" s="156"/>
      <c r="AH94" s="157"/>
      <c r="AI94" s="157"/>
      <c r="AJ94" s="157"/>
      <c r="AK94" s="157"/>
      <c r="AL94" s="157"/>
      <c r="AM94" s="158"/>
      <c r="AN94" s="158"/>
      <c r="AO94" s="158"/>
      <c r="AP94" s="158"/>
      <c r="AQ94" s="158"/>
      <c r="AR94" s="159"/>
      <c r="AS94" s="159"/>
      <c r="AT94" s="160"/>
      <c r="AU94" s="160"/>
      <c r="AV94" s="160"/>
      <c r="AW94" s="160"/>
      <c r="AX94" s="161"/>
      <c r="AY94" s="161"/>
      <c r="AZ94" s="161"/>
      <c r="BA94" s="160"/>
      <c r="BB94" s="160"/>
      <c r="BC94" s="160"/>
      <c r="BD94" s="160"/>
      <c r="BE94" s="161"/>
      <c r="BF94" s="161"/>
      <c r="BG94" s="161"/>
      <c r="BH94" s="160"/>
      <c r="BI94" s="160"/>
      <c r="BJ94" s="160"/>
      <c r="BK94" s="160"/>
      <c r="BL94" s="161"/>
      <c r="BM94" s="161"/>
      <c r="BN94" s="161"/>
      <c r="BO94" s="160"/>
      <c r="BP94" s="160"/>
      <c r="BQ94" s="160"/>
      <c r="BR94" s="160"/>
      <c r="BS94" s="161"/>
      <c r="BT94" s="161"/>
      <c r="BU94" s="161"/>
      <c r="BV94" s="160"/>
      <c r="BW94" s="160"/>
      <c r="BX94" s="160"/>
      <c r="BY94" s="160"/>
      <c r="BZ94" s="161"/>
      <c r="CA94" s="161"/>
      <c r="CB94" s="161"/>
      <c r="CC94" s="162"/>
      <c r="CD94" s="163"/>
      <c r="CE94" s="164"/>
      <c r="CP94" s="32"/>
      <c r="CQ94" s="32"/>
    </row>
    <row r="95" spans="1:95" s="31" customFormat="1" ht="31.5" customHeight="1" outlineLevel="1" thickBot="1" x14ac:dyDescent="0.25">
      <c r="A95" s="34"/>
      <c r="B95" s="35"/>
      <c r="C95" s="1225">
        <f>1+C86</f>
        <v>11</v>
      </c>
      <c r="D95" s="1227" t="str">
        <f>IF(A95="","",VLOOKUP(A95,СписокКМ!$A$188:$C$236,3,FALSE))</f>
        <v/>
      </c>
      <c r="E95" s="1228" t="str">
        <f>IF(B95="","",VLOOKUP(B95,СписокКМ!E:J,2,FALSE))</f>
        <v/>
      </c>
      <c r="F95" s="1231" t="str">
        <f>IF(B95="","",VLOOKUP(B95,СписокКМ!$A$188:$C$234,3,FALSE))</f>
        <v/>
      </c>
      <c r="G95" s="1232" t="str">
        <f>IF(D95="","",VLOOKUP(D95,СписокКМ!G:L,2,FALSE))</f>
        <v/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/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 t="str">
        <f>IF(A95="","",VLOOKUP(A95,'[60]Протокол команд'!A:K,10,FALSE))</f>
        <v/>
      </c>
      <c r="Y95" s="39" t="e">
        <f>X95*5-4</f>
        <v>#VALUE!</v>
      </c>
      <c r="Z95" s="39" t="e">
        <f>X95*5</f>
        <v>#VALUE!</v>
      </c>
      <c r="AA95" s="39" t="e">
        <f>CONCATENATE(Y95,"-",Z95)</f>
        <v>#VALUE!</v>
      </c>
      <c r="AB95" s="1241" t="str">
        <f>IF(O97="","",SUM(AF97:AF102))</f>
        <v/>
      </c>
      <c r="AC95" s="1242"/>
      <c r="AD95" s="1243"/>
      <c r="AE95" s="1242" t="str">
        <f>IF(O97="","",SUM(AG97:AG102))</f>
        <v/>
      </c>
      <c r="AF95" s="1242"/>
      <c r="AG95" s="1264"/>
      <c r="AH95" s="1241">
        <f>SUM(CC97:CC102)</f>
        <v>0</v>
      </c>
      <c r="AI95" s="1242"/>
      <c r="AJ95" s="1243"/>
      <c r="AK95" s="1242">
        <f>SUM(CE97:CE102)</f>
        <v>0</v>
      </c>
      <c r="AL95" s="1242"/>
      <c r="AM95" s="1264"/>
      <c r="AN95" s="1265">
        <f>SUM(AR97:AR102)</f>
        <v>0</v>
      </c>
      <c r="AO95" s="1266"/>
      <c r="AP95" s="1267"/>
      <c r="AQ95" s="1266">
        <f>SUM(AS97:AS102)</f>
        <v>0</v>
      </c>
      <c r="AR95" s="1266"/>
      <c r="AS95" s="1268"/>
      <c r="AT95" s="1314" t="str">
        <f>IF(A95="","",VLOOKUP(A95,'[60]Протокол команд'!A:Z,14,FALSE))</f>
        <v/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 t="str">
        <f>IF(O97="","",SUM(AF97:AF102))</f>
        <v/>
      </c>
      <c r="CD95" s="1256" t="str">
        <f>IF(CC95="","","-")</f>
        <v/>
      </c>
      <c r="CE95" s="1258" t="str">
        <f>IF(O97="","",SUM(AG97:AG102))</f>
        <v/>
      </c>
      <c r="CP95" s="32"/>
      <c r="CQ95" s="32"/>
    </row>
    <row r="96" spans="1:95" s="31" customFormat="1" ht="13.5" customHeight="1" outlineLevel="1" x14ac:dyDescent="0.2">
      <c r="A96" s="40"/>
      <c r="B96" s="40"/>
      <c r="C96" s="1226"/>
      <c r="D96" s="1229" t="str">
        <f>IF(A96="","",VLOOKUP(A96,СписокКМ!D:I,2,FALSE))</f>
        <v/>
      </c>
      <c r="E96" s="1230" t="str">
        <f>IF(B96="","",VLOOKUP(B96,СписокКМ!E:J,2,FALSE))</f>
        <v/>
      </c>
      <c r="F96" s="1233" t="str">
        <f>IF(C96="","",VLOOKUP(C96,СписокКМ!F:K,2,FALSE))</f>
        <v/>
      </c>
      <c r="G96" s="1234" t="str">
        <f>IF(D96="","",VLOOKUP(D96,СписокКМ!G:L,2,FALSE))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outlineLevel="1" x14ac:dyDescent="0.2">
      <c r="A97" s="43"/>
      <c r="B97" s="44"/>
      <c r="C97" s="615">
        <v>1</v>
      </c>
      <c r="D97" s="46" t="str">
        <f>IF(A97="","",VLOOKUP(A97,СписокКМ!D:I,2,FALSE))</f>
        <v/>
      </c>
      <c r="E97" s="47"/>
      <c r="F97" s="48" t="str">
        <f>IF(B97="","",VLOOKUP(B97,СписокКМ!D:I,2,FALSE))</f>
        <v/>
      </c>
      <c r="G97" s="49"/>
      <c r="H97" s="50"/>
      <c r="I97" s="51"/>
      <c r="J97" s="51"/>
      <c r="K97" s="51"/>
      <c r="L97" s="51"/>
      <c r="M97" s="51"/>
      <c r="N97" s="52"/>
      <c r="O97" s="53" t="str">
        <f>IF(I97="","",IF(I97="0",1000,IF(I97="-0",-1000,I97*1)))</f>
        <v/>
      </c>
      <c r="P97" s="53" t="str">
        <f t="shared" ref="P97:S98" si="60">IF(J97="","",IF(J97="0",1000,IF(J97="-0",-1000,J97*1)))</f>
        <v/>
      </c>
      <c r="Q97" s="53" t="str">
        <f t="shared" si="60"/>
        <v/>
      </c>
      <c r="R97" s="53" t="str">
        <f t="shared" si="60"/>
        <v/>
      </c>
      <c r="S97" s="54" t="str">
        <f t="shared" si="60"/>
        <v/>
      </c>
      <c r="T97" s="55" t="str">
        <f t="shared" ref="T97:X98" si="61">IF(O97="","",IF(O97&gt;0,1,0))</f>
        <v/>
      </c>
      <c r="U97" s="56" t="str">
        <f t="shared" si="61"/>
        <v/>
      </c>
      <c r="V97" s="56" t="str">
        <f t="shared" si="61"/>
        <v/>
      </c>
      <c r="W97" s="56" t="str">
        <f t="shared" si="61"/>
        <v/>
      </c>
      <c r="X97" s="56" t="str">
        <f t="shared" si="61"/>
        <v/>
      </c>
      <c r="Y97" s="57" t="str">
        <f t="shared" ref="Y97:AC98" si="62">IF(O97="","",IF(O97&lt;0,1,0))</f>
        <v/>
      </c>
      <c r="Z97" s="57" t="str">
        <f t="shared" si="62"/>
        <v/>
      </c>
      <c r="AA97" s="57" t="str">
        <f t="shared" si="62"/>
        <v/>
      </c>
      <c r="AB97" s="57" t="str">
        <f t="shared" si="62"/>
        <v/>
      </c>
      <c r="AC97" s="57" t="str">
        <f t="shared" si="62"/>
        <v/>
      </c>
      <c r="AD97" s="58" t="str">
        <f>IF(CC97="","",IF(CC97&gt;CE97,1,-1))</f>
        <v/>
      </c>
      <c r="AE97" s="58" t="str">
        <f>IF(CC97="","",IF(CC97&lt;CE97,1,-1))</f>
        <v/>
      </c>
      <c r="AF97" s="59">
        <f>IF(CC97&gt;CE97,1,0)</f>
        <v>0</v>
      </c>
      <c r="AG97" s="60">
        <f>IF(CE97&gt;CC97,1,0)</f>
        <v>0</v>
      </c>
      <c r="AH97" s="61" t="str">
        <f>IF(O97="","",AX97*1)</f>
        <v/>
      </c>
      <c r="AI97" s="62" t="str">
        <f>IF(P97="","",BE97*1)</f>
        <v/>
      </c>
      <c r="AJ97" s="62" t="str">
        <f>IF(Q97="","",BL97*1)</f>
        <v/>
      </c>
      <c r="AK97" s="62" t="str">
        <f>IF(R97="","",BS97*1)</f>
        <v/>
      </c>
      <c r="AL97" s="62" t="str">
        <f>IF(S97="","",BZ97*1)</f>
        <v/>
      </c>
      <c r="AM97" s="63" t="str">
        <f>IF(O97="","",AZ97*1)</f>
        <v/>
      </c>
      <c r="AN97" s="63" t="str">
        <f>IF(P97="","",BG97*1)</f>
        <v/>
      </c>
      <c r="AO97" s="63" t="str">
        <f>IF(Q97="","",BN97*1)</f>
        <v/>
      </c>
      <c r="AP97" s="63" t="str">
        <f>IF(R97="","",BU97*1)</f>
        <v/>
      </c>
      <c r="AQ97" s="63" t="str">
        <f>IF(S97="","",CB97*1)</f>
        <v/>
      </c>
      <c r="AR97" s="64">
        <f>SUM(AH97:AL97)</f>
        <v>0</v>
      </c>
      <c r="AS97" s="65">
        <f>SUM(AM97:AQ97)</f>
        <v>0</v>
      </c>
      <c r="AT97" s="66">
        <f>IF(O97=1000,11,IF(O97=-1000,0,IF(O97&gt;0,11,IF(O97&lt;0,(-O97),"0"))))</f>
        <v>11</v>
      </c>
      <c r="AU97" s="67" t="str">
        <f>IF(O97=1000,0,IF(O97=-1000,11,IF(O97&lt;-9,-(O97-2),IF(O97&gt;0,(O97),"0"))))</f>
        <v/>
      </c>
      <c r="AV97" s="66" t="e">
        <f>IF(O97=1000,11,IF(O97=-1000,0,IF(O97&lt;9,11,IF(O97&gt;9,(O97+2),"0"))))</f>
        <v>#VALUE!</v>
      </c>
      <c r="AW97" s="67" t="str">
        <f>IF(O97=1000,0,IF(O97=-1000,11,IF(O97&lt;0,11,IF(O97&gt;0,(O97),"0"))))</f>
        <v/>
      </c>
      <c r="AX97" s="68" t="str">
        <f>IF(O97="","",IF(O97&gt;9,AV97,AT97))</f>
        <v/>
      </c>
      <c r="AY97" s="69" t="str">
        <f>IF(O97="","","-")</f>
        <v/>
      </c>
      <c r="AZ97" s="70" t="str">
        <f>IF(O97="","",IF(O97&lt;-9,AU97,AW97))</f>
        <v/>
      </c>
      <c r="BA97" s="66" t="e">
        <f>IF(P97=1000,11,IF(P97=-1000,0,IF(P97&gt;9,(P97+2),IF(P97&lt;0,(-P97),"0"))))</f>
        <v>#VALUE!</v>
      </c>
      <c r="BB97" s="67" t="str">
        <f>IF(P97=1000,0,IF(P97=-1000,11,IF(P97&lt;-9,-(P97-2),IF(P97&gt;0,(P97),"0"))))</f>
        <v/>
      </c>
      <c r="BC97" s="67">
        <f>IF(P97=1000,11,IF(P97=-1000,0,IF(P97&gt;0,11,IF(P97&lt;0,(-P97),"0"))))</f>
        <v>11</v>
      </c>
      <c r="BD97" s="67" t="str">
        <f>IF(P97=1000,0,IF(P97=-1000,11,IF(P97&lt;0,11,IF(P97&gt;0,(P97),"0"))))</f>
        <v/>
      </c>
      <c r="BE97" s="68" t="str">
        <f>IF(P97="","",IF(P97&gt;9,BA97,BC97))</f>
        <v/>
      </c>
      <c r="BF97" s="69" t="str">
        <f>IF(P97="","","-")</f>
        <v/>
      </c>
      <c r="BG97" s="70" t="str">
        <f>IF(P97="","",IF(P97&lt;-9,BB97,BD97))</f>
        <v/>
      </c>
      <c r="BH97" s="66" t="e">
        <f>IF(Q97=1000,11,IF(Q97=-1000,0,IF(Q97&gt;9,(Q97+2),IF(Q97&lt;0,(-Q97),"0"))))</f>
        <v>#VALUE!</v>
      </c>
      <c r="BI97" s="67" t="str">
        <f>IF(Q97=1000,0,IF(Q97=-1000,11,IF(Q97&lt;-9,-(Q97-2),IF(Q97&gt;0,(Q97),"0"))))</f>
        <v/>
      </c>
      <c r="BJ97" s="67">
        <f>IF(Q97=1000,11,IF(Q97=-1000,0,IF(Q97&gt;0,11,IF(Q97&lt;0,(-Q97),"0"))))</f>
        <v>11</v>
      </c>
      <c r="BK97" s="67" t="str">
        <f>IF(Q97=1000,0,IF(Q97=-1000,11,IF(Q97&lt;0,11,IF(Q97&gt;0,(Q97),"0"))))</f>
        <v/>
      </c>
      <c r="BL97" s="68" t="str">
        <f>IF(Q97="","",IF(Q97&gt;9,BH97,BJ97))</f>
        <v/>
      </c>
      <c r="BM97" s="69" t="str">
        <f>IF(Q97="","","-")</f>
        <v/>
      </c>
      <c r="BN97" s="70" t="str">
        <f>IF(Q97="","",IF(Q97&lt;-9,BI97,BK97))</f>
        <v/>
      </c>
      <c r="BO97" s="67" t="e">
        <f>IF(R97=1000,11,IF(R97=-1000,0,IF(R97&gt;9,(R97+2),IF(R97&lt;0,(-R97),"0"))))</f>
        <v>#VALUE!</v>
      </c>
      <c r="BP97" s="67" t="str">
        <f>IF(R97=1000,0,IF(R97=-1000,11,IF(R97&lt;-9,-(R97-2),IF(R97&gt;0,(R97),"0"))))</f>
        <v/>
      </c>
      <c r="BQ97" s="67">
        <f>IF(R97=1000,11,IF(R97=-1000,0,IF(R97&gt;0,11,IF(R97&lt;0,(-R97),"0"))))</f>
        <v>11</v>
      </c>
      <c r="BR97" s="67" t="str">
        <f>IF(R97=1000,0,IF(R97=-1000,11,IF(R97&lt;0,11,IF(R97&gt;0,(R97),"0"))))</f>
        <v/>
      </c>
      <c r="BS97" s="68" t="str">
        <f>IF(R97="","",IF(R97&gt;9,BO97,BQ97))</f>
        <v/>
      </c>
      <c r="BT97" s="69" t="str">
        <f>IF(R97="","","-")</f>
        <v/>
      </c>
      <c r="BU97" s="70" t="str">
        <f>IF(R97="","",IF(R97&lt;-9,BP97,BR97))</f>
        <v/>
      </c>
      <c r="BV97" s="67" t="e">
        <f>IF(S97=1000,11,IF(S97=-1000,0,IF(S97&gt;9,(S97+2),IF(S97&lt;0,(-S97),"0"))))</f>
        <v>#VALUE!</v>
      </c>
      <c r="BW97" s="67" t="str">
        <f>IF(S97=1000,0,IF(S97=-1000,11,IF(S97&lt;-9,-(S97-2),IF(S97&gt;0,(S97),"0"))))</f>
        <v/>
      </c>
      <c r="BX97" s="67">
        <f>IF(S97=1000,11,IF(S97=-1000,0,IF(S97&gt;0,11,IF(S97&lt;0,(-S97),"0"))))</f>
        <v>11</v>
      </c>
      <c r="BY97" s="71" t="str">
        <f>IF(S97=1000,0,IF(S97=-1000,11,IF(S97&lt;0,11,IF(S97&gt;0,(S97),"0"))))</f>
        <v/>
      </c>
      <c r="BZ97" s="68" t="str">
        <f>IF(S97="","",IF(S97&gt;9,BV97,BX97))</f>
        <v/>
      </c>
      <c r="CA97" s="69" t="str">
        <f>IF(S97="","","-")</f>
        <v/>
      </c>
      <c r="CB97" s="70" t="str">
        <f>IF(S97="","",IF(S97&lt;-9,BW97,BY97))</f>
        <v/>
      </c>
      <c r="CC97" s="72" t="str">
        <f>IF(O97="","",SUM(T97:X97))</f>
        <v/>
      </c>
      <c r="CD97" s="73" t="str">
        <f>IF(CC97="","","-")</f>
        <v/>
      </c>
      <c r="CE97" s="74" t="str">
        <f>IF(O97="","",SUM(Y97:AC97))</f>
        <v/>
      </c>
      <c r="CP97" s="32"/>
      <c r="CQ97" s="32"/>
    </row>
    <row r="98" spans="1:95" s="31" customFormat="1" ht="15" customHeight="1" outlineLevel="1" x14ac:dyDescent="0.2">
      <c r="A98" s="43"/>
      <c r="B98" s="44"/>
      <c r="C98" s="75">
        <v>2</v>
      </c>
      <c r="D98" s="76" t="str">
        <f>IF(A98="","",VLOOKUP(A98,СписокКМ!D:I,2,FALSE))</f>
        <v/>
      </c>
      <c r="E98" s="47"/>
      <c r="F98" s="77" t="str">
        <f>IF(B98="","",VLOOKUP(B98,СписокКМ!D:I,2,FALSE))</f>
        <v/>
      </c>
      <c r="G98" s="49"/>
      <c r="H98" s="41"/>
      <c r="I98" s="616"/>
      <c r="J98" s="616"/>
      <c r="K98" s="616"/>
      <c r="L98" s="616"/>
      <c r="M98" s="51"/>
      <c r="N98" s="42"/>
      <c r="O98" s="79" t="str">
        <f>IF(I98="","",IF(I98="0",1000,IF(I98="-0",-1000,I98*1)))</f>
        <v/>
      </c>
      <c r="P98" s="79" t="str">
        <f t="shared" si="60"/>
        <v/>
      </c>
      <c r="Q98" s="79" t="str">
        <f t="shared" si="60"/>
        <v/>
      </c>
      <c r="R98" s="79" t="str">
        <f t="shared" si="60"/>
        <v/>
      </c>
      <c r="S98" s="80" t="str">
        <f t="shared" si="60"/>
        <v/>
      </c>
      <c r="T98" s="55" t="str">
        <f t="shared" si="61"/>
        <v/>
      </c>
      <c r="U98" s="56" t="str">
        <f t="shared" si="61"/>
        <v/>
      </c>
      <c r="V98" s="56" t="str">
        <f t="shared" si="61"/>
        <v/>
      </c>
      <c r="W98" s="56" t="str">
        <f t="shared" si="61"/>
        <v/>
      </c>
      <c r="X98" s="56" t="str">
        <f t="shared" si="61"/>
        <v/>
      </c>
      <c r="Y98" s="57" t="str">
        <f t="shared" si="62"/>
        <v/>
      </c>
      <c r="Z98" s="57" t="str">
        <f t="shared" si="62"/>
        <v/>
      </c>
      <c r="AA98" s="57" t="str">
        <f t="shared" si="62"/>
        <v/>
      </c>
      <c r="AB98" s="57" t="str">
        <f t="shared" si="62"/>
        <v/>
      </c>
      <c r="AC98" s="57" t="str">
        <f t="shared" si="62"/>
        <v/>
      </c>
      <c r="AD98" s="58" t="str">
        <f>IF(CC98="","",IF(CC98&gt;CE98,1,-1))</f>
        <v/>
      </c>
      <c r="AE98" s="58" t="str">
        <f>IF(CC98="","",IF(CC98&lt;CE98,1,-1))</f>
        <v/>
      </c>
      <c r="AF98" s="59">
        <f>IF(CC98&gt;CE98,1,0)</f>
        <v>0</v>
      </c>
      <c r="AG98" s="60">
        <f>IF(CE98&gt;CC98,1,0)</f>
        <v>0</v>
      </c>
      <c r="AH98" s="81" t="str">
        <f>IF(O98="","",AX98*1)</f>
        <v/>
      </c>
      <c r="AI98" s="609" t="str">
        <f>IF(P98="","",BE98*1)</f>
        <v/>
      </c>
      <c r="AJ98" s="609" t="str">
        <f>IF(Q98="","",BL98*1)</f>
        <v/>
      </c>
      <c r="AK98" s="609" t="str">
        <f>IF(R98="","",BS98*1)</f>
        <v/>
      </c>
      <c r="AL98" s="609" t="str">
        <f>IF(S98="","",BZ98*1)</f>
        <v/>
      </c>
      <c r="AM98" s="606" t="str">
        <f>IF(O98="","",AZ98*1)</f>
        <v/>
      </c>
      <c r="AN98" s="606" t="str">
        <f>IF(P98="","",BG98*1)</f>
        <v/>
      </c>
      <c r="AO98" s="606" t="str">
        <f>IF(Q98="","",BN98*1)</f>
        <v/>
      </c>
      <c r="AP98" s="606" t="str">
        <f>IF(R98="","",BU98*1)</f>
        <v/>
      </c>
      <c r="AQ98" s="606" t="str">
        <f>IF(S98="","",CB98*1)</f>
        <v/>
      </c>
      <c r="AR98" s="64">
        <f>SUM(AH98:AL98)</f>
        <v>0</v>
      </c>
      <c r="AS98" s="65">
        <f>SUM(AM98:AQ98)</f>
        <v>0</v>
      </c>
      <c r="AT98" s="66">
        <f>IF(O98=1000,11,IF(O98=-1000,0,IF(O98&gt;0,11,IF(O98&lt;0,(-O98),"0"))))</f>
        <v>11</v>
      </c>
      <c r="AU98" s="67" t="str">
        <f>IF(O98=1000,0,IF(O98=-1000,11,IF(O98&lt;-9,-(O98-2),IF(O98&gt;0,(O98),"0"))))</f>
        <v/>
      </c>
      <c r="AV98" s="66" t="e">
        <f>IF(O98=1000,11,IF(O98=-1000,0,IF(O98&gt;9,(O98+2),IF(O98&lt;0,(-O98),"0"))))</f>
        <v>#VALUE!</v>
      </c>
      <c r="AW98" s="67" t="str">
        <f>IF(O98=1000,0,IF(O98=-1000,11,IF(O98&lt;0,11,IF(O98&gt;0,(O98),"0"))))</f>
        <v/>
      </c>
      <c r="AX98" s="601" t="str">
        <f>IF(O98="","",IF(O98&gt;9,AV98,AT98))</f>
        <v/>
      </c>
      <c r="AY98" s="602" t="str">
        <f>IF(O98="","","-")</f>
        <v/>
      </c>
      <c r="AZ98" s="603" t="str">
        <f>IF(O98="","",IF(O98&lt;-9,AU98,AW98))</f>
        <v/>
      </c>
      <c r="BA98" s="66" t="e">
        <f>IF(P98=1000,11,IF(P98=-1000,0,IF(P98&gt;9,(P98+2),IF(P98&lt;0,(-P98),"0"))))</f>
        <v>#VALUE!</v>
      </c>
      <c r="BB98" s="67" t="str">
        <f>IF(P98=1000,0,IF(P98=-1000,11,IF(P98&lt;-9,-(P98-2),IF(P98&gt;0,(P98),"0"))))</f>
        <v/>
      </c>
      <c r="BC98" s="67">
        <f>IF(P98=1000,11,IF(P98=-1000,0,IF(P98&gt;0,11,IF(P98&lt;0,(-P98),"0"))))</f>
        <v>11</v>
      </c>
      <c r="BD98" s="67" t="str">
        <f>IF(P98=1000,0,IF(P98=-1000,11,IF(P98&lt;0,11,IF(P98&gt;0,(P98),"0"))))</f>
        <v/>
      </c>
      <c r="BE98" s="601" t="str">
        <f>IF(P98="","",IF(P98&gt;9,BA98,BC98))</f>
        <v/>
      </c>
      <c r="BF98" s="602" t="str">
        <f>IF(P98="","","-")</f>
        <v/>
      </c>
      <c r="BG98" s="603" t="str">
        <f>IF(P98="","",IF(P98&lt;-9,BB98,BD98))</f>
        <v/>
      </c>
      <c r="BH98" s="66" t="e">
        <f>IF(Q98=1000,11,IF(Q98=-1000,0,IF(Q98&gt;9,(Q98+2),IF(Q98&lt;0,(-Q98),"0"))))</f>
        <v>#VALUE!</v>
      </c>
      <c r="BI98" s="67" t="str">
        <f>IF(Q98=1000,0,IF(Q98=-1000,11,IF(Q98&lt;-9,-(Q98-2),IF(Q98&gt;0,(Q98),"0"))))</f>
        <v/>
      </c>
      <c r="BJ98" s="67">
        <f>IF(Q98=1000,11,IF(Q98=-1000,0,IF(Q98&gt;0,11,IF(Q98&lt;0,(-Q98),"0"))))</f>
        <v>11</v>
      </c>
      <c r="BK98" s="67" t="str">
        <f>IF(Q98=1000,0,IF(Q98=-1000,11,IF(Q98&lt;0,11,IF(Q98&gt;0,(Q98),"0"))))</f>
        <v/>
      </c>
      <c r="BL98" s="601" t="str">
        <f>IF(Q98="","",IF(Q98&gt;9,BH98,BJ98))</f>
        <v/>
      </c>
      <c r="BM98" s="602" t="str">
        <f>IF(Q98="","","-")</f>
        <v/>
      </c>
      <c r="BN98" s="603" t="str">
        <f>IF(Q98="","",IF(Q98&lt;-9,BI98,BK98))</f>
        <v/>
      </c>
      <c r="BO98" s="67" t="e">
        <f>IF(R98=1000,11,IF(R98=-1000,0,IF(R98&gt;9,(R98+2),IF(R98&lt;0,(-R98),"0"))))</f>
        <v>#VALUE!</v>
      </c>
      <c r="BP98" s="67" t="str">
        <f>IF(R98=1000,0,IF(R98=-1000,11,IF(R98&lt;-9,-(R98-2),IF(R98&gt;0,(R98),"0"))))</f>
        <v/>
      </c>
      <c r="BQ98" s="67">
        <f>IF(R98=1000,11,IF(R98=-1000,0,IF(R98&gt;0,11,IF(R98&lt;0,(-R98),"0"))))</f>
        <v>11</v>
      </c>
      <c r="BR98" s="67" t="str">
        <f>IF(R98=1000,0,IF(R98=-1000,11,IF(R98&lt;0,11,IF(R98&gt;0,(R98),"0"))))</f>
        <v/>
      </c>
      <c r="BS98" s="601" t="str">
        <f>IF(R98="","",IF(R98&gt;9,BO98,BQ98))</f>
        <v/>
      </c>
      <c r="BT98" s="602" t="str">
        <f>IF(R98="","","-")</f>
        <v/>
      </c>
      <c r="BU98" s="603" t="str">
        <f>IF(R98="","",IF(R98&lt;-9,BP98,BR98))</f>
        <v/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601" t="str">
        <f>IF(S98="","",IF(S98&gt;9,BV98,BX98))</f>
        <v/>
      </c>
      <c r="CA98" s="602" t="str">
        <f>IF(S98="","","-")</f>
        <v/>
      </c>
      <c r="CB98" s="603" t="str">
        <f>IF(S98="","",IF(S98&lt;-9,BW98,BY98))</f>
        <v/>
      </c>
      <c r="CC98" s="598" t="str">
        <f>IF(O98="","",SUM(T98:X98))</f>
        <v/>
      </c>
      <c r="CD98" s="604" t="str">
        <f>IF(CC98="","","-")</f>
        <v/>
      </c>
      <c r="CE98" s="599" t="str">
        <f>IF(O98="","",SUM(Y98:AC98))</f>
        <v/>
      </c>
      <c r="CP98" s="32"/>
      <c r="CQ98" s="32"/>
    </row>
    <row r="99" spans="1:95" s="31" customFormat="1" ht="15" customHeight="1" outlineLevel="1" x14ac:dyDescent="0.2">
      <c r="A99" s="43"/>
      <c r="B99" s="44"/>
      <c r="C99" s="1250">
        <v>3</v>
      </c>
      <c r="D99" s="76" t="str">
        <f>IF(A99="","",VLOOKUP(A99,СписокКМ!D:I,2,FALSE))</f>
        <v/>
      </c>
      <c r="E99" s="47"/>
      <c r="F99" s="77" t="str">
        <f>IF(B99="","",VLOOKUP(B99,СписокКМ!D:I,2,FALSE))</f>
        <v/>
      </c>
      <c r="G99" s="49"/>
      <c r="H99" s="41"/>
      <c r="I99" s="1252"/>
      <c r="J99" s="1252"/>
      <c r="K99" s="1252"/>
      <c r="L99" s="1252"/>
      <c r="M99" s="1252"/>
      <c r="N99" s="42"/>
      <c r="O99" s="1244" t="str">
        <f>IF(I99="","",IF(I99="0",1000,IF(I99="-0",-1000,I99*1)))</f>
        <v/>
      </c>
      <c r="P99" s="1244" t="str">
        <f>IF(J99="","",IF(J99="0",1000,IF(J99="-0",-1000,J99*1)))</f>
        <v/>
      </c>
      <c r="Q99" s="1244" t="str">
        <f>IF(K99="","",IF(K99="0",1000,IF(K99="-0",-1000,K99*1)))</f>
        <v/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 t="str">
        <f>IF(O99="","",IF(O99&gt;0,1,0))</f>
        <v/>
      </c>
      <c r="U99" s="1284" t="str">
        <f>IF(P99="","",IF(P99&gt;0,1,0))</f>
        <v/>
      </c>
      <c r="V99" s="1284" t="str">
        <f>IF(Q99="","",IF(Q99&gt;0,1,0))</f>
        <v/>
      </c>
      <c r="W99" s="1284" t="str">
        <f>IF(R99="","",IF(R99&gt;0,1,0))</f>
        <v/>
      </c>
      <c r="X99" s="1284" t="str">
        <f>IF(S99="","",IF(S99&gt;0,1,0))</f>
        <v/>
      </c>
      <c r="Y99" s="1278" t="str">
        <f>IF(O99="","",IF(O99&lt;0,1,0))</f>
        <v/>
      </c>
      <c r="Z99" s="1278" t="str">
        <f>IF(P99="","",IF(P99&lt;0,1,0))</f>
        <v/>
      </c>
      <c r="AA99" s="1278" t="str">
        <f>IF(Q99="","",IF(Q99&lt;0,1,0))</f>
        <v/>
      </c>
      <c r="AB99" s="1278" t="str">
        <f>IF(R99="","",IF(R99&lt;0,1,0))</f>
        <v/>
      </c>
      <c r="AC99" s="1278" t="str">
        <f>IF(S99="","",IF(S99&lt;0,1,0))</f>
        <v/>
      </c>
      <c r="AD99" s="1280" t="str">
        <f>IF(CC99="","",IF(CC99&gt;CE99,1,-1))</f>
        <v/>
      </c>
      <c r="AE99" s="1280" t="str">
        <f>IF(CC99="","",IF(CC99&lt;CE99,1,-1))</f>
        <v/>
      </c>
      <c r="AF99" s="1282">
        <f>IF(CC99&gt;CE99,1,0)</f>
        <v>0</v>
      </c>
      <c r="AG99" s="1272">
        <f>IF(CE99&gt;CC99,1,0)</f>
        <v>0</v>
      </c>
      <c r="AH99" s="1274" t="str">
        <f>IF(O99="","",AX99*1)</f>
        <v/>
      </c>
      <c r="AI99" s="1276" t="str">
        <f>IF(P99="","",BE99*1)</f>
        <v/>
      </c>
      <c r="AJ99" s="1276" t="str">
        <f>IF(Q99="","",BL99*1)</f>
        <v/>
      </c>
      <c r="AK99" s="1276" t="str">
        <f>IF(R99="","",BS99*1)</f>
        <v/>
      </c>
      <c r="AL99" s="1276" t="str">
        <f>IF(S99="","",BZ99*1)</f>
        <v/>
      </c>
      <c r="AM99" s="1298" t="str">
        <f>IF(O99="","",AZ99*1)</f>
        <v/>
      </c>
      <c r="AN99" s="1298" t="str">
        <f>IF(P99="","",BG99*1)</f>
        <v/>
      </c>
      <c r="AO99" s="1298" t="str">
        <f>IF(Q99="","",BN99*1)</f>
        <v/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11</v>
      </c>
      <c r="AU99" s="1286" t="str">
        <f>IF(O99=1000,0,IF(O99=-1000,11,IF(O99&lt;-9,-(O99-2),IF(O99&gt;0,(O99),"0"))))</f>
        <v/>
      </c>
      <c r="AV99" s="1286" t="e">
        <f>IF(O99=1000,11,IF(O99=-1000,0,IF(O99&gt;9,(O99+2),IF(O99&lt;0,(-O99),"0"))))</f>
        <v>#VALUE!</v>
      </c>
      <c r="AW99" s="1286" t="str">
        <f>IF(O99=1000,0,IF(O99=-1000,11,IF(O99&lt;0,11,IF(O99&gt;0,(O99),"0"))))</f>
        <v/>
      </c>
      <c r="AX99" s="1296" t="str">
        <f>IF(O99="","",IF(O99&gt;9,AV99,AT99))</f>
        <v/>
      </c>
      <c r="AY99" s="1288" t="str">
        <f>IF(O99="","","-")</f>
        <v/>
      </c>
      <c r="AZ99" s="1290" t="str">
        <f>IF(O99="","",IF(O99&lt;-9,AU99,AW99))</f>
        <v/>
      </c>
      <c r="BA99" s="1286" t="e">
        <f>IF(P99=1000,11,IF(P99=-1000,0,IF(P99&gt;9,(P99+2),IF(P99&lt;0,(-P99),"0"))))</f>
        <v>#VALUE!</v>
      </c>
      <c r="BB99" s="1286" t="str">
        <f>IF(P99=1000,0,IF(P99=-1000,11,IF(P99&lt;-9,-(P99-2),IF(P99&gt;0,(P99),"0"))))</f>
        <v/>
      </c>
      <c r="BC99" s="1286">
        <f>IF(P99=1000,11,IF(P99=-1000,0,IF(P99&gt;0,11,IF(P99&lt;0,(-P99),"0"))))</f>
        <v>11</v>
      </c>
      <c r="BD99" s="1286" t="str">
        <f>IF(P99=1000,0,IF(P99=-1000,11,IF(P99&lt;0,11,IF(P99&gt;0,(P99),"0"))))</f>
        <v/>
      </c>
      <c r="BE99" s="1296" t="str">
        <f>IF(P99="","",IF(P99&gt;9,BA99,BC99))</f>
        <v/>
      </c>
      <c r="BF99" s="1288" t="str">
        <f>IF(P99="","","-")</f>
        <v/>
      </c>
      <c r="BG99" s="1290" t="str">
        <f>IF(P99="","",IF(P99&lt;-9,BB99,BD99))</f>
        <v/>
      </c>
      <c r="BH99" s="1286" t="e">
        <f>IF(Q99=1000,11,IF(Q99=-1000,0,IF(Q99&gt;9,(Q99+2),IF(Q99&lt;0,(-Q99),"0"))))</f>
        <v>#VALUE!</v>
      </c>
      <c r="BI99" s="1286" t="str">
        <f>IF(Q99=1000,0,IF(Q99=-1000,11,IF(Q99&lt;-9,-(Q99-2),IF(Q99&gt;0,(Q99),"0"))))</f>
        <v/>
      </c>
      <c r="BJ99" s="1286">
        <f>IF(Q99=1000,11,IF(Q99=-1000,0,IF(Q99&gt;0,11,IF(Q99&lt;0,(-Q99),"0"))))</f>
        <v>11</v>
      </c>
      <c r="BK99" s="1286" t="str">
        <f>IF(Q99=1000,0,IF(Q99=-1000,11,IF(Q99&lt;0,11,IF(Q99&gt;0,(Q99),"0"))))</f>
        <v/>
      </c>
      <c r="BL99" s="1296" t="str">
        <f>IF(Q99="","",IF(Q99&gt;9,BH99,BJ99))</f>
        <v/>
      </c>
      <c r="BM99" s="1288" t="str">
        <f>IF(Q99="","","-")</f>
        <v/>
      </c>
      <c r="BN99" s="1290" t="str">
        <f>IF(Q99="","",IF(Q99&lt;-9,BI99,BK99))</f>
        <v/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 t="str">
        <f>IF(R99="","",IF(R99&gt;9,BO99,BQ99))</f>
        <v/>
      </c>
      <c r="BT99" s="1288" t="str">
        <f>IF(R99="","","-")</f>
        <v/>
      </c>
      <c r="BU99" s="1290" t="str">
        <f>IF(R99="","",IF(R99&lt;-9,BP99,BR99))</f>
        <v/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 t="str">
        <f>IF(O99="","",SUM(T99:X100))</f>
        <v/>
      </c>
      <c r="CD99" s="1304" t="str">
        <f>IF(CC99="","","-")</f>
        <v/>
      </c>
      <c r="CE99" s="1306" t="str">
        <f>IF(O99="","",SUM(Y99:AC100))</f>
        <v/>
      </c>
      <c r="CP99" s="32"/>
      <c r="CQ99" s="32"/>
    </row>
    <row r="100" spans="1:95" s="31" customFormat="1" ht="15" customHeight="1" outlineLevel="1" x14ac:dyDescent="0.2">
      <c r="A100" s="43"/>
      <c r="B100" s="44"/>
      <c r="C100" s="1251"/>
      <c r="D100" s="46" t="str">
        <f>IF(A100="","",VLOOKUP(A100,СписокКМ!D:I,2,FALSE))</f>
        <v/>
      </c>
      <c r="E100" s="47"/>
      <c r="F100" s="48" t="str">
        <f>IF(B100="","",VLOOKUP(B100,СписокКМ!D:I,2,FALSE))</f>
        <v/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outlineLevel="1" x14ac:dyDescent="0.2">
      <c r="A101" s="99" t="str">
        <f>IF(A97="","",A97)</f>
        <v/>
      </c>
      <c r="B101" s="99" t="str">
        <f>IF(B97="","",B98)</f>
        <v/>
      </c>
      <c r="C101" s="75">
        <v>4</v>
      </c>
      <c r="D101" s="100" t="str">
        <f>IF(A101="","",VLOOKUP(A101,СписокКМ!D:I,2,FALSE))</f>
        <v/>
      </c>
      <c r="E101" s="101"/>
      <c r="F101" s="77" t="str">
        <f>IF(B101="","",VLOOKUP(B101,СписокКМ!D:I,2,FALSE))</f>
        <v/>
      </c>
      <c r="G101" s="102"/>
      <c r="H101" s="41"/>
      <c r="I101" s="616"/>
      <c r="J101" s="616"/>
      <c r="K101" s="616"/>
      <c r="L101" s="616"/>
      <c r="M101" s="616"/>
      <c r="N101" s="42"/>
      <c r="O101" s="79" t="str">
        <f>IF(I101="","",IF(I101="0",1000,IF(I101="-0",-1000,I101*1)))</f>
        <v/>
      </c>
      <c r="P101" s="79" t="str">
        <f t="shared" ref="P101:S102" si="63">IF(J101="","",IF(J101="0",1000,IF(J101="-0",-1000,J101*1)))</f>
        <v/>
      </c>
      <c r="Q101" s="79" t="str">
        <f t="shared" si="63"/>
        <v/>
      </c>
      <c r="R101" s="79" t="str">
        <f t="shared" si="63"/>
        <v/>
      </c>
      <c r="S101" s="80" t="str">
        <f t="shared" si="63"/>
        <v/>
      </c>
      <c r="T101" s="614" t="str">
        <f t="shared" ref="T101:X102" si="64">IF(O101="","",IF(O101&gt;0,1,0))</f>
        <v/>
      </c>
      <c r="U101" s="613" t="str">
        <f t="shared" si="64"/>
        <v/>
      </c>
      <c r="V101" s="613" t="str">
        <f t="shared" si="64"/>
        <v/>
      </c>
      <c r="W101" s="613" t="str">
        <f t="shared" si="64"/>
        <v/>
      </c>
      <c r="X101" s="613" t="str">
        <f t="shared" si="64"/>
        <v/>
      </c>
      <c r="Y101" s="610" t="str">
        <f t="shared" ref="Y101:AC102" si="65">IF(O101="","",IF(O101&lt;0,1,0))</f>
        <v/>
      </c>
      <c r="Z101" s="610" t="str">
        <f t="shared" si="65"/>
        <v/>
      </c>
      <c r="AA101" s="610" t="str">
        <f t="shared" si="65"/>
        <v/>
      </c>
      <c r="AB101" s="610" t="str">
        <f t="shared" si="65"/>
        <v/>
      </c>
      <c r="AC101" s="610" t="str">
        <f t="shared" si="65"/>
        <v/>
      </c>
      <c r="AD101" s="611" t="str">
        <f>IF(CC101="","",IF(CC101&gt;CE101,1,-1))</f>
        <v/>
      </c>
      <c r="AE101" s="611" t="str">
        <f>IF(CC101="","",IF(CC101&lt;CE101,1,-1))</f>
        <v/>
      </c>
      <c r="AF101" s="612">
        <f>IF(CC101&gt;CE101,1,0)</f>
        <v>0</v>
      </c>
      <c r="AG101" s="608">
        <f>IF(CE101&gt;CC101,1,0)</f>
        <v>0</v>
      </c>
      <c r="AH101" s="81" t="str">
        <f>IF(O101="","",AX101*1)</f>
        <v/>
      </c>
      <c r="AI101" s="609" t="str">
        <f>IF(P101="","",BE101*1)</f>
        <v/>
      </c>
      <c r="AJ101" s="609" t="str">
        <f>IF(Q101="","",BL101*1)</f>
        <v/>
      </c>
      <c r="AK101" s="609" t="str">
        <f>IF(R101="","",BS101*1)</f>
        <v/>
      </c>
      <c r="AL101" s="609" t="str">
        <f>IF(S101="","",BZ101*1)</f>
        <v/>
      </c>
      <c r="AM101" s="606" t="str">
        <f>IF(O101="","",AZ101*1)</f>
        <v/>
      </c>
      <c r="AN101" s="606" t="str">
        <f>IF(P101="","",BG101*1)</f>
        <v/>
      </c>
      <c r="AO101" s="606" t="str">
        <f>IF(Q101="","",BN101*1)</f>
        <v/>
      </c>
      <c r="AP101" s="606" t="str">
        <f>IF(R101="","",BU101*1)</f>
        <v/>
      </c>
      <c r="AQ101" s="606" t="str">
        <f>IF(S101="","",CB101*1)</f>
        <v/>
      </c>
      <c r="AR101" s="607">
        <f>SUM(AH101:AL101)</f>
        <v>0</v>
      </c>
      <c r="AS101" s="605">
        <f>SUM(AM101:AQ101)</f>
        <v>0</v>
      </c>
      <c r="AT101" s="111">
        <f>IF(O101=1000,11,IF(O101=-1000,0,IF(O101&gt;0,11,IF(O101&lt;0,(-O101),"0"))))</f>
        <v>11</v>
      </c>
      <c r="AU101" s="600" t="str">
        <f>IF(O101=1000,0,IF(O101=-1000,11,IF(O101&lt;-9,-(O101-2),IF(O101&gt;0,(O101),"0"))))</f>
        <v/>
      </c>
      <c r="AV101" s="111" t="e">
        <f>IF(O101=1000,11,IF(O101=-1000,0,IF(O101&gt;9,(O101+2),IF(O101&lt;0,(-O101),"0"))))</f>
        <v>#VALUE!</v>
      </c>
      <c r="AW101" s="600" t="str">
        <f>IF(O101=1000,0,IF(O101=-1000,11,IF(O101&lt;0,11,IF(O101&gt;0,(O101),"0"))))</f>
        <v/>
      </c>
      <c r="AX101" s="601" t="str">
        <f>IF(O101="","",IF(O101&gt;9,AV101,AT101))</f>
        <v/>
      </c>
      <c r="AY101" s="602" t="str">
        <f>IF(O101="","","-")</f>
        <v/>
      </c>
      <c r="AZ101" s="603" t="str">
        <f>IF(O101="","",IF(O101&lt;-9,AU101,AW101))</f>
        <v/>
      </c>
      <c r="BA101" s="111" t="e">
        <f>IF(P101=1000,11,IF(P101=-1000,0,IF(P101&gt;9,(P101+2),IF(P101&lt;0,(-P101),"0"))))</f>
        <v>#VALUE!</v>
      </c>
      <c r="BB101" s="600" t="str">
        <f>IF(P101=1000,0,IF(P101=-1000,11,IF(P101&lt;-9,-(P101-2),IF(P101&gt;0,(P101),"0"))))</f>
        <v/>
      </c>
      <c r="BC101" s="600">
        <f>IF(P101=1000,11,IF(P101=-1000,0,IF(P101&gt;0,11,IF(P101&lt;0,(-P101),"0"))))</f>
        <v>11</v>
      </c>
      <c r="BD101" s="600" t="str">
        <f>IF(P101=1000,0,IF(P101=-1000,11,IF(P101&lt;0,11,IF(P101&gt;0,(P101),"0"))))</f>
        <v/>
      </c>
      <c r="BE101" s="601" t="str">
        <f>IF(P101="","",IF(P101&gt;9,BA101,BC101))</f>
        <v/>
      </c>
      <c r="BF101" s="602" t="str">
        <f>IF(P101="","","-")</f>
        <v/>
      </c>
      <c r="BG101" s="603" t="str">
        <f>IF(P101="","",IF(P101&lt;-9,BB101,BD101))</f>
        <v/>
      </c>
      <c r="BH101" s="111" t="e">
        <f>IF(Q101=1000,11,IF(Q101=-1000,0,IF(Q101&gt;9,(Q101+2),IF(Q101&lt;0,(-Q101),"0"))))</f>
        <v>#VALUE!</v>
      </c>
      <c r="BI101" s="600" t="str">
        <f>IF(Q101=1000,0,IF(Q101=-1000,11,IF(Q101&lt;-9,-(Q101-2),IF(Q101&gt;0,(Q101),"0"))))</f>
        <v/>
      </c>
      <c r="BJ101" s="600">
        <f>IF(Q101=1000,11,IF(Q101=-1000,0,IF(Q101&gt;0,11,IF(Q101&lt;0,(-Q101),"0"))))</f>
        <v>11</v>
      </c>
      <c r="BK101" s="600" t="str">
        <f>IF(Q101=1000,0,IF(Q101=-1000,11,IF(Q101&lt;0,11,IF(Q101&gt;0,(Q101),"0"))))</f>
        <v/>
      </c>
      <c r="BL101" s="601" t="str">
        <f>IF(Q101="","",IF(Q101&gt;9,BH101,BJ101))</f>
        <v/>
      </c>
      <c r="BM101" s="602" t="str">
        <f>IF(Q101="","","-")</f>
        <v/>
      </c>
      <c r="BN101" s="603" t="str">
        <f>IF(Q101="","",IF(Q101&lt;-9,BI101,BK101))</f>
        <v/>
      </c>
      <c r="BO101" s="600" t="e">
        <f>IF(R101=1000,11,IF(R101=-1000,0,IF(R101&gt;9,(R101+2),IF(R101&lt;0,(-R101),"0"))))</f>
        <v>#VALUE!</v>
      </c>
      <c r="BP101" s="600" t="str">
        <f>IF(R101=1000,0,IF(R101=-1000,11,IF(R101&lt;-9,-(R101-2),IF(R101&gt;0,(R101),"0"))))</f>
        <v/>
      </c>
      <c r="BQ101" s="600">
        <f>IF(R101=1000,11,IF(R101=-1000,0,IF(R101&gt;0,11,IF(R101&lt;0,(-R101),"0"))))</f>
        <v>11</v>
      </c>
      <c r="BR101" s="600" t="str">
        <f>IF(R101=1000,0,IF(R101=-1000,11,IF(R101&lt;0,11,IF(R101&gt;0,(R101),"0"))))</f>
        <v/>
      </c>
      <c r="BS101" s="601" t="str">
        <f>IF(R101="","",IF(R101&gt;9,BO101,BQ101))</f>
        <v/>
      </c>
      <c r="BT101" s="602" t="str">
        <f>IF(R101="","","-")</f>
        <v/>
      </c>
      <c r="BU101" s="603" t="str">
        <f>IF(R101="","",IF(R101&lt;-9,BP101,BR101))</f>
        <v/>
      </c>
      <c r="BV101" s="600" t="e">
        <f>IF(S101=1000,11,IF(S101=-1000,0,IF(S101&gt;9,(S101+2),IF(S101&lt;0,(-S101),"0"))))</f>
        <v>#VALUE!</v>
      </c>
      <c r="BW101" s="600" t="str">
        <f>IF(S101=1000,0,IF(S101=-1000,11,IF(S101&lt;-9,-(S101-2),IF(S101&gt;0,(S101),"0"))))</f>
        <v/>
      </c>
      <c r="BX101" s="600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601" t="str">
        <f>IF(S101="","",IF(S101&gt;9,BV101,BX101))</f>
        <v/>
      </c>
      <c r="CA101" s="602" t="str">
        <f>IF(S101="","","-")</f>
        <v/>
      </c>
      <c r="CB101" s="603" t="str">
        <f>IF(S101="","",IF(S101&lt;-9,BW101,BY101))</f>
        <v/>
      </c>
      <c r="CC101" s="598" t="str">
        <f>IF(O101="","",SUM(T101:X101))</f>
        <v/>
      </c>
      <c r="CD101" s="604" t="str">
        <f>IF(CC101="","","-")</f>
        <v/>
      </c>
      <c r="CE101" s="599" t="str">
        <f>IF(O101="","",SUM(Y101:AC101))</f>
        <v/>
      </c>
      <c r="CP101" s="32"/>
      <c r="CQ101" s="32"/>
    </row>
    <row r="102" spans="1:95" s="31" customFormat="1" ht="15" customHeight="1" outlineLevel="1" thickBot="1" x14ac:dyDescent="0.25">
      <c r="A102" s="99" t="str">
        <f>IF(A97="","",A98)</f>
        <v/>
      </c>
      <c r="B102" s="99" t="str">
        <f>IF(B97="","",B97)</f>
        <v/>
      </c>
      <c r="C102" s="114">
        <v>5</v>
      </c>
      <c r="D102" s="115" t="str">
        <f>IF(A102="","",VLOOKUP(A102,СписокКМ!D:I,2,FALSE))</f>
        <v/>
      </c>
      <c r="E102" s="116"/>
      <c r="F102" s="117" t="str">
        <f>IF(B102="","",VLOOKUP(B102,СписокКМ!D:I,2,FALSE))</f>
        <v/>
      </c>
      <c r="G102" s="118"/>
      <c r="H102" s="119"/>
      <c r="I102" s="120"/>
      <c r="J102" s="120"/>
      <c r="K102" s="120"/>
      <c r="L102" s="121"/>
      <c r="M102" s="121"/>
      <c r="N102" s="122"/>
      <c r="O102" s="123" t="str">
        <f>IF(I102="","",IF(I102="0",1000,IF(I102="-0",-1000,I102*1)))</f>
        <v/>
      </c>
      <c r="P102" s="123" t="str">
        <f t="shared" si="63"/>
        <v/>
      </c>
      <c r="Q102" s="123" t="str">
        <f t="shared" si="63"/>
        <v/>
      </c>
      <c r="R102" s="123" t="str">
        <f t="shared" si="63"/>
        <v/>
      </c>
      <c r="S102" s="124" t="str">
        <f t="shared" si="63"/>
        <v/>
      </c>
      <c r="T102" s="125" t="str">
        <f t="shared" si="64"/>
        <v/>
      </c>
      <c r="U102" s="126" t="str">
        <f t="shared" si="64"/>
        <v/>
      </c>
      <c r="V102" s="126" t="str">
        <f t="shared" si="64"/>
        <v/>
      </c>
      <c r="W102" s="126" t="str">
        <f t="shared" si="64"/>
        <v/>
      </c>
      <c r="X102" s="126" t="str">
        <f t="shared" si="64"/>
        <v/>
      </c>
      <c r="Y102" s="127" t="str">
        <f t="shared" si="65"/>
        <v/>
      </c>
      <c r="Z102" s="127" t="str">
        <f t="shared" si="65"/>
        <v/>
      </c>
      <c r="AA102" s="127" t="str">
        <f t="shared" si="65"/>
        <v/>
      </c>
      <c r="AB102" s="127" t="str">
        <f t="shared" si="65"/>
        <v/>
      </c>
      <c r="AC102" s="127" t="str">
        <f t="shared" si="65"/>
        <v/>
      </c>
      <c r="AD102" s="128" t="str">
        <f>IF(CC102="","",IF(CC102&gt;CE102,1,-1))</f>
        <v/>
      </c>
      <c r="AE102" s="128" t="str">
        <f>IF(CC102="","",IF(CC102&lt;CE102,1,-1))</f>
        <v/>
      </c>
      <c r="AF102" s="129">
        <f>IF(CC102&gt;CE102,1,0)</f>
        <v>0</v>
      </c>
      <c r="AG102" s="130">
        <f>IF(CE102&gt;CC102,1,0)</f>
        <v>0</v>
      </c>
      <c r="AH102" s="131" t="str">
        <f>IF(O102="","",AX102*1)</f>
        <v/>
      </c>
      <c r="AI102" s="132" t="str">
        <f>IF(P102="","",BE102*1)</f>
        <v/>
      </c>
      <c r="AJ102" s="132" t="str">
        <f>IF(Q102="","",BL102*1)</f>
        <v/>
      </c>
      <c r="AK102" s="132" t="str">
        <f>IF(R102="","",BS102*1)</f>
        <v/>
      </c>
      <c r="AL102" s="132" t="str">
        <f>IF(S102="","",BZ102*1)</f>
        <v/>
      </c>
      <c r="AM102" s="133" t="str">
        <f>IF(O102="","",AZ102*1)</f>
        <v/>
      </c>
      <c r="AN102" s="133" t="str">
        <f>IF(P102="","",BG102*1)</f>
        <v/>
      </c>
      <c r="AO102" s="133" t="str">
        <f>IF(Q102="","",BN102*1)</f>
        <v/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0</v>
      </c>
      <c r="AS102" s="135">
        <f>SUM(AM102:AQ102)</f>
        <v>0</v>
      </c>
      <c r="AT102" s="136">
        <f>IF(O102=1000,11,IF(O102=-1000,0,IF(O102&gt;0,11,IF(O102&lt;0,(-O102),"0"))))</f>
        <v>11</v>
      </c>
      <c r="AU102" s="137" t="str">
        <f>IF(O102=1000,0,IF(O102=-1000,11,IF(O102&lt;-9,-(O102-2),IF(O102&gt;0,(O102),"0"))))</f>
        <v/>
      </c>
      <c r="AV102" s="136" t="e">
        <f>IF(O102=1000,11,IF(O102=-1000,0,IF(O102&gt;9,(O102+2),IF(O102&lt;0,(-O102),"0"))))</f>
        <v>#VALUE!</v>
      </c>
      <c r="AW102" s="137" t="str">
        <f>IF(O102=1000,0,IF(O102=-1000,11,IF(O102&lt;0,11,IF(O102&gt;0,(O102),"0"))))</f>
        <v/>
      </c>
      <c r="AX102" s="138" t="str">
        <f>IF(O102="","",IF(O102&gt;9,AV102,AT102))</f>
        <v/>
      </c>
      <c r="AY102" s="139" t="str">
        <f>IF(O102="","","-")</f>
        <v/>
      </c>
      <c r="AZ102" s="140" t="str">
        <f>IF(O102="","",IF(O102&lt;-9,AU102,AW102))</f>
        <v/>
      </c>
      <c r="BA102" s="136" t="e">
        <f>IF(P102=1000,11,IF(P102=-1000,0,IF(P102&gt;9,(P102+2),IF(P102&lt;0,(-P102),"0"))))</f>
        <v>#VALUE!</v>
      </c>
      <c r="BB102" s="137" t="str">
        <f>IF(P102=1000,0,IF(P102=-1000,11,IF(P102&lt;-9,-(P102-2),IF(P102&gt;0,(P102),"0"))))</f>
        <v/>
      </c>
      <c r="BC102" s="137">
        <f>IF(P102=1000,11,IF(P102=-1000,0,IF(P102&gt;0,11,IF(P102&lt;0,(-P102),"0"))))</f>
        <v>11</v>
      </c>
      <c r="BD102" s="137" t="str">
        <f>IF(P102=1000,0,IF(P102=-1000,11,IF(P102&lt;0,11,IF(P102&gt;0,(P102),"0"))))</f>
        <v/>
      </c>
      <c r="BE102" s="138" t="str">
        <f>IF(P102="","",IF(P102&gt;9,BA102,BC102))</f>
        <v/>
      </c>
      <c r="BF102" s="139" t="str">
        <f>IF(P102="","","-")</f>
        <v/>
      </c>
      <c r="BG102" s="140" t="str">
        <f>IF(P102="","",IF(P102&lt;-9,BB102,BD102))</f>
        <v/>
      </c>
      <c r="BH102" s="136" t="e">
        <f>IF(Q102=1000,11,IF(Q102=-1000,0,IF(Q102&gt;9,(Q102+2),IF(Q102&lt;0,(-Q102),"0"))))</f>
        <v>#VALUE!</v>
      </c>
      <c r="BI102" s="137" t="str">
        <f>IF(Q102=1000,0,IF(Q102=-1000,11,IF(Q102&lt;-9,-(Q102-2),IF(Q102&gt;0,(Q102),"0"))))</f>
        <v/>
      </c>
      <c r="BJ102" s="137">
        <f>IF(Q102=1000,11,IF(Q102=-1000,0,IF(Q102&gt;0,11,IF(Q102&lt;0,(-Q102),"0"))))</f>
        <v>11</v>
      </c>
      <c r="BK102" s="137" t="str">
        <f>IF(Q102=1000,0,IF(Q102=-1000,11,IF(Q102&lt;0,11,IF(Q102&gt;0,(Q102),"0"))))</f>
        <v/>
      </c>
      <c r="BL102" s="138" t="str">
        <f>IF(Q102="","",IF(Q102&gt;9,BH102,BJ102))</f>
        <v/>
      </c>
      <c r="BM102" s="139" t="str">
        <f>IF(Q102="","","-")</f>
        <v/>
      </c>
      <c r="BN102" s="140" t="str">
        <f>IF(Q102="","",IF(Q102&lt;-9,BI102,BK102))</f>
        <v/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 t="str">
        <f>IF(O102="","",SUM(T102:X102))</f>
        <v/>
      </c>
      <c r="CD102" s="143" t="str">
        <f>IF(CC102="","","-")</f>
        <v/>
      </c>
      <c r="CE102" s="144" t="str">
        <f>IF(O102="","",SUM(Y102:AC102))</f>
        <v/>
      </c>
      <c r="CP102" s="32"/>
      <c r="CQ102" s="32"/>
    </row>
    <row r="103" spans="1:95" s="31" customFormat="1" ht="15" customHeight="1" outlineLevel="1" thickBot="1" x14ac:dyDescent="0.25">
      <c r="A103" s="145"/>
      <c r="B103" s="145"/>
      <c r="C103" s="145"/>
      <c r="D103" s="146"/>
      <c r="E103" s="147"/>
      <c r="F103" s="148"/>
      <c r="G103" s="149"/>
      <c r="H103" s="150"/>
      <c r="I103" s="151"/>
      <c r="J103" s="151"/>
      <c r="K103" s="151"/>
      <c r="L103" s="151"/>
      <c r="M103" s="151"/>
      <c r="N103" s="150"/>
      <c r="O103" s="152"/>
      <c r="P103" s="152"/>
      <c r="Q103" s="152"/>
      <c r="R103" s="152"/>
      <c r="S103" s="152"/>
      <c r="T103" s="153"/>
      <c r="U103" s="153"/>
      <c r="V103" s="153"/>
      <c r="W103" s="153"/>
      <c r="X103" s="153"/>
      <c r="Y103" s="154"/>
      <c r="Z103" s="154"/>
      <c r="AA103" s="154"/>
      <c r="AB103" s="154"/>
      <c r="AC103" s="154"/>
      <c r="AD103" s="155"/>
      <c r="AE103" s="155"/>
      <c r="AF103" s="156"/>
      <c r="AG103" s="156"/>
      <c r="AH103" s="157"/>
      <c r="AI103" s="157"/>
      <c r="AJ103" s="157"/>
      <c r="AK103" s="157"/>
      <c r="AL103" s="157"/>
      <c r="AM103" s="158"/>
      <c r="AN103" s="158"/>
      <c r="AO103" s="158"/>
      <c r="AP103" s="158"/>
      <c r="AQ103" s="158"/>
      <c r="AR103" s="159"/>
      <c r="AS103" s="159"/>
      <c r="AT103" s="160"/>
      <c r="AU103" s="160"/>
      <c r="AV103" s="160"/>
      <c r="AW103" s="160"/>
      <c r="AX103" s="161"/>
      <c r="AY103" s="161"/>
      <c r="AZ103" s="161"/>
      <c r="BA103" s="160"/>
      <c r="BB103" s="160"/>
      <c r="BC103" s="160"/>
      <c r="BD103" s="160"/>
      <c r="BE103" s="161"/>
      <c r="BF103" s="161"/>
      <c r="BG103" s="161"/>
      <c r="BH103" s="160"/>
      <c r="BI103" s="160"/>
      <c r="BJ103" s="160"/>
      <c r="BK103" s="160"/>
      <c r="BL103" s="161"/>
      <c r="BM103" s="161"/>
      <c r="BN103" s="161"/>
      <c r="BO103" s="160"/>
      <c r="BP103" s="160"/>
      <c r="BQ103" s="160"/>
      <c r="BR103" s="160"/>
      <c r="BS103" s="161"/>
      <c r="BT103" s="161"/>
      <c r="BU103" s="161"/>
      <c r="BV103" s="160"/>
      <c r="BW103" s="160"/>
      <c r="BX103" s="160"/>
      <c r="BY103" s="160"/>
      <c r="BZ103" s="161"/>
      <c r="CA103" s="161"/>
      <c r="CB103" s="161"/>
      <c r="CC103" s="162"/>
      <c r="CD103" s="163"/>
      <c r="CE103" s="164"/>
      <c r="CP103" s="32"/>
      <c r="CQ103" s="32"/>
    </row>
    <row r="104" spans="1:95" s="31" customFormat="1" ht="31.5" customHeight="1" outlineLevel="1" thickBot="1" x14ac:dyDescent="0.25">
      <c r="A104" s="34"/>
      <c r="B104" s="35"/>
      <c r="C104" s="1225">
        <f>1+C95</f>
        <v>12</v>
      </c>
      <c r="D104" s="1227" t="str">
        <f>IF(A104="","",VLOOKUP(A104,СписокКМ!$A$188:$C$236,3,FALSE))</f>
        <v/>
      </c>
      <c r="E104" s="1228" t="str">
        <f>IF(B104="","",VLOOKUP(B104,СписокКМ!E:J,2,FALSE))</f>
        <v/>
      </c>
      <c r="F104" s="1231" t="str">
        <f>IF(B104="","",VLOOKUP(B104,СписокКМ!$A$188:$C$234,3,FALSE))</f>
        <v/>
      </c>
      <c r="G104" s="1232" t="str">
        <f>IF(D104="","",VLOOKUP(D104,СписокКМ!G:L,2,FALSE))</f>
        <v/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str">
        <f>IF(A104="","",VLOOKUP(A104,'[60]Протокол команд'!A:K,8,FALSE))</f>
        <v/>
      </c>
      <c r="U104" s="39" t="e">
        <f>T104*5-4</f>
        <v>#VALUE!</v>
      </c>
      <c r="V104" s="39" t="e">
        <f>T104*5</f>
        <v>#VALUE!</v>
      </c>
      <c r="W104" s="39" t="e">
        <f>CONCATENATE(U104,"-",V104)</f>
        <v>#VALUE!</v>
      </c>
      <c r="X104" s="39" t="str">
        <f>IF(A104="","",VLOOKUP(A104,'[60]Протокол команд'!A:K,10,FALSE))</f>
        <v/>
      </c>
      <c r="Y104" s="39" t="e">
        <f>X104*5-4</f>
        <v>#VALUE!</v>
      </c>
      <c r="Z104" s="39" t="e">
        <f>X104*5</f>
        <v>#VALUE!</v>
      </c>
      <c r="AA104" s="39" t="e">
        <f>CONCATENATE(Y104,"-",Z104)</f>
        <v>#VALUE!</v>
      </c>
      <c r="AB104" s="1241" t="str">
        <f>IF(O106="","",SUM(AF106:AF111))</f>
        <v/>
      </c>
      <c r="AC104" s="1242"/>
      <c r="AD104" s="1243"/>
      <c r="AE104" s="1242" t="str">
        <f>IF(O106="","",SUM(AG106:AG111))</f>
        <v/>
      </c>
      <c r="AF104" s="1242"/>
      <c r="AG104" s="1264"/>
      <c r="AH104" s="1241">
        <f>SUM(CC106:CC111)</f>
        <v>0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0</v>
      </c>
      <c r="AO104" s="1266"/>
      <c r="AP104" s="1267"/>
      <c r="AQ104" s="1266">
        <f>SUM(AS106:AS111)</f>
        <v>0</v>
      </c>
      <c r="AR104" s="1266"/>
      <c r="AS104" s="1268"/>
      <c r="AT104" s="1314" t="str">
        <f>IF(A104="","",VLOOKUP(A104,'[60]Протокол команд'!A:Z,14,FALSE))</f>
        <v/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 t="str">
        <f>IF(O106="","",SUM(AF106:AF111))</f>
        <v/>
      </c>
      <c r="CD104" s="1256" t="str">
        <f>IF(CC104="","","-")</f>
        <v/>
      </c>
      <c r="CE104" s="1258" t="str">
        <f>IF(O106="","",SUM(AG106:AG111))</f>
        <v/>
      </c>
      <c r="CP104" s="32"/>
      <c r="CQ104" s="32"/>
    </row>
    <row r="105" spans="1:95" s="31" customFormat="1" ht="13.5" customHeight="1" outlineLevel="1" x14ac:dyDescent="0.2">
      <c r="A105" s="40"/>
      <c r="B105" s="40"/>
      <c r="C105" s="1226"/>
      <c r="D105" s="1229" t="str">
        <f>IF(A105="","",VLOOKUP(A105,СписокКМ!D:I,2,FALSE))</f>
        <v/>
      </c>
      <c r="E105" s="1230" t="str">
        <f>IF(B105="","",VLOOKUP(B105,СписокКМ!E:J,2,FALSE))</f>
        <v/>
      </c>
      <c r="F105" s="1233" t="str">
        <f>IF(C105="","",VLOOKUP(C105,СписокКМ!F:K,2,FALSE))</f>
        <v/>
      </c>
      <c r="G105" s="1234" t="str">
        <f>IF(D105="","",VLOOKUP(D105,СписокКМ!G:L,2,FALSE))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outlineLevel="1" x14ac:dyDescent="0.2">
      <c r="A106" s="43"/>
      <c r="B106" s="44"/>
      <c r="C106" s="615">
        <v>1</v>
      </c>
      <c r="D106" s="46" t="str">
        <f>IF(A106="","",VLOOKUP(A106,СписокКМ!D:I,2,FALSE))</f>
        <v/>
      </c>
      <c r="E106" s="47"/>
      <c r="F106" s="48" t="str">
        <f>IF(B106="","",VLOOKUP(B106,СписокКМ!D:I,2,FALSE))</f>
        <v/>
      </c>
      <c r="G106" s="49"/>
      <c r="H106" s="50"/>
      <c r="I106" s="51"/>
      <c r="J106" s="51"/>
      <c r="K106" s="51"/>
      <c r="L106" s="51"/>
      <c r="M106" s="51"/>
      <c r="N106" s="52"/>
      <c r="O106" s="53" t="str">
        <f>IF(I106="","",IF(I106="0",1000,IF(I106="-0",-1000,I106*1)))</f>
        <v/>
      </c>
      <c r="P106" s="53" t="str">
        <f t="shared" ref="P106:S107" si="66">IF(J106="","",IF(J106="0",1000,IF(J106="-0",-1000,J106*1)))</f>
        <v/>
      </c>
      <c r="Q106" s="53" t="str">
        <f t="shared" si="66"/>
        <v/>
      </c>
      <c r="R106" s="53" t="str">
        <f t="shared" si="66"/>
        <v/>
      </c>
      <c r="S106" s="54" t="str">
        <f t="shared" si="66"/>
        <v/>
      </c>
      <c r="T106" s="55" t="str">
        <f t="shared" ref="T106:X107" si="67">IF(O106="","",IF(O106&gt;0,1,0))</f>
        <v/>
      </c>
      <c r="U106" s="56" t="str">
        <f t="shared" si="67"/>
        <v/>
      </c>
      <c r="V106" s="56" t="str">
        <f t="shared" si="67"/>
        <v/>
      </c>
      <c r="W106" s="56" t="str">
        <f t="shared" si="67"/>
        <v/>
      </c>
      <c r="X106" s="56" t="str">
        <f t="shared" si="67"/>
        <v/>
      </c>
      <c r="Y106" s="57" t="str">
        <f t="shared" ref="Y106:AC107" si="68">IF(O106="","",IF(O106&lt;0,1,0))</f>
        <v/>
      </c>
      <c r="Z106" s="57" t="str">
        <f t="shared" si="68"/>
        <v/>
      </c>
      <c r="AA106" s="57" t="str">
        <f t="shared" si="68"/>
        <v/>
      </c>
      <c r="AB106" s="57" t="str">
        <f t="shared" si="68"/>
        <v/>
      </c>
      <c r="AC106" s="57" t="str">
        <f t="shared" si="68"/>
        <v/>
      </c>
      <c r="AD106" s="58" t="str">
        <f>IF(CC106="","",IF(CC106&gt;CE106,1,-1))</f>
        <v/>
      </c>
      <c r="AE106" s="58" t="str">
        <f>IF(CC106="","",IF(CC106&lt;CE106,1,-1))</f>
        <v/>
      </c>
      <c r="AF106" s="59">
        <f>IF(CC106&gt;CE106,1,0)</f>
        <v>0</v>
      </c>
      <c r="AG106" s="60">
        <f>IF(CE106&gt;CC106,1,0)</f>
        <v>0</v>
      </c>
      <c r="AH106" s="61" t="str">
        <f>IF(O106="","",AX106*1)</f>
        <v/>
      </c>
      <c r="AI106" s="62" t="str">
        <f>IF(P106="","",BE106*1)</f>
        <v/>
      </c>
      <c r="AJ106" s="62" t="str">
        <f>IF(Q106="","",BL106*1)</f>
        <v/>
      </c>
      <c r="AK106" s="62" t="str">
        <f>IF(R106="","",BS106*1)</f>
        <v/>
      </c>
      <c r="AL106" s="62" t="str">
        <f>IF(S106="","",BZ106*1)</f>
        <v/>
      </c>
      <c r="AM106" s="63" t="str">
        <f>IF(O106="","",AZ106*1)</f>
        <v/>
      </c>
      <c r="AN106" s="63" t="str">
        <f>IF(P106="","",BG106*1)</f>
        <v/>
      </c>
      <c r="AO106" s="63" t="str">
        <f>IF(Q106="","",BN106*1)</f>
        <v/>
      </c>
      <c r="AP106" s="63" t="str">
        <f>IF(R106="","",BU106*1)</f>
        <v/>
      </c>
      <c r="AQ106" s="63" t="str">
        <f>IF(S106="","",CB106*1)</f>
        <v/>
      </c>
      <c r="AR106" s="64">
        <f>SUM(AH106:AL106)</f>
        <v>0</v>
      </c>
      <c r="AS106" s="65">
        <f>SUM(AM106:AQ106)</f>
        <v>0</v>
      </c>
      <c r="AT106" s="66">
        <f>IF(O106=1000,11,IF(O106=-1000,0,IF(O106&gt;0,11,IF(O106&lt;0,(-O106),"0"))))</f>
        <v>11</v>
      </c>
      <c r="AU106" s="67" t="str">
        <f>IF(O106=1000,0,IF(O106=-1000,11,IF(O106&lt;-9,-(O106-2),IF(O106&gt;0,(O106),"0"))))</f>
        <v/>
      </c>
      <c r="AV106" s="66" t="e">
        <f>IF(O106=1000,11,IF(O106=-1000,0,IF(O106&lt;9,11,IF(O106&gt;9,(O106+2),"0"))))</f>
        <v>#VALUE!</v>
      </c>
      <c r="AW106" s="67" t="str">
        <f>IF(O106=1000,0,IF(O106=-1000,11,IF(O106&lt;0,11,IF(O106&gt;0,(O106),"0"))))</f>
        <v/>
      </c>
      <c r="AX106" s="68" t="str">
        <f>IF(O106="","",IF(O106&gt;9,AV106,AT106))</f>
        <v/>
      </c>
      <c r="AY106" s="69" t="str">
        <f>IF(O106="","","-")</f>
        <v/>
      </c>
      <c r="AZ106" s="70" t="str">
        <f>IF(O106="","",IF(O106&lt;-9,AU106,AW106))</f>
        <v/>
      </c>
      <c r="BA106" s="66" t="e">
        <f>IF(P106=1000,11,IF(P106=-1000,0,IF(P106&gt;9,(P106+2),IF(P106&lt;0,(-P106),"0"))))</f>
        <v>#VALUE!</v>
      </c>
      <c r="BB106" s="67" t="str">
        <f>IF(P106=1000,0,IF(P106=-1000,11,IF(P106&lt;-9,-(P106-2),IF(P106&gt;0,(P106),"0"))))</f>
        <v/>
      </c>
      <c r="BC106" s="67">
        <f>IF(P106=1000,11,IF(P106=-1000,0,IF(P106&gt;0,11,IF(P106&lt;0,(-P106),"0"))))</f>
        <v>11</v>
      </c>
      <c r="BD106" s="67" t="str">
        <f>IF(P106=1000,0,IF(P106=-1000,11,IF(P106&lt;0,11,IF(P106&gt;0,(P106),"0"))))</f>
        <v/>
      </c>
      <c r="BE106" s="68" t="str">
        <f>IF(P106="","",IF(P106&gt;9,BA106,BC106))</f>
        <v/>
      </c>
      <c r="BF106" s="69" t="str">
        <f>IF(P106="","","-")</f>
        <v/>
      </c>
      <c r="BG106" s="70" t="str">
        <f>IF(P106="","",IF(P106&lt;-9,BB106,BD106))</f>
        <v/>
      </c>
      <c r="BH106" s="66" t="e">
        <f>IF(Q106=1000,11,IF(Q106=-1000,0,IF(Q106&gt;9,(Q106+2),IF(Q106&lt;0,(-Q106),"0"))))</f>
        <v>#VALUE!</v>
      </c>
      <c r="BI106" s="67" t="str">
        <f>IF(Q106=1000,0,IF(Q106=-1000,11,IF(Q106&lt;-9,-(Q106-2),IF(Q106&gt;0,(Q106),"0"))))</f>
        <v/>
      </c>
      <c r="BJ106" s="67">
        <f>IF(Q106=1000,11,IF(Q106=-1000,0,IF(Q106&gt;0,11,IF(Q106&lt;0,(-Q106),"0"))))</f>
        <v>11</v>
      </c>
      <c r="BK106" s="67" t="str">
        <f>IF(Q106=1000,0,IF(Q106=-1000,11,IF(Q106&lt;0,11,IF(Q106&gt;0,(Q106),"0"))))</f>
        <v/>
      </c>
      <c r="BL106" s="68" t="str">
        <f>IF(Q106="","",IF(Q106&gt;9,BH106,BJ106))</f>
        <v/>
      </c>
      <c r="BM106" s="69" t="str">
        <f>IF(Q106="","","-")</f>
        <v/>
      </c>
      <c r="BN106" s="70" t="str">
        <f>IF(Q106="","",IF(Q106&lt;-9,BI106,BK106))</f>
        <v/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 t="str">
        <f>IF(O106="","",SUM(T106:X106))</f>
        <v/>
      </c>
      <c r="CD106" s="73" t="str">
        <f>IF(CC106="","","-")</f>
        <v/>
      </c>
      <c r="CE106" s="74" t="str">
        <f>IF(O106="","",SUM(Y106:AC106))</f>
        <v/>
      </c>
      <c r="CP106" s="32"/>
      <c r="CQ106" s="32"/>
    </row>
    <row r="107" spans="1:95" s="31" customFormat="1" ht="15" customHeight="1" outlineLevel="1" x14ac:dyDescent="0.2">
      <c r="A107" s="43"/>
      <c r="B107" s="44"/>
      <c r="C107" s="75">
        <v>2</v>
      </c>
      <c r="D107" s="76" t="str">
        <f>IF(A107="","",VLOOKUP(A107,СписокКМ!D:I,2,FALSE))</f>
        <v/>
      </c>
      <c r="E107" s="47"/>
      <c r="F107" s="77" t="str">
        <f>IF(B107="","",VLOOKUP(B107,СписокКМ!D:I,2,FALSE))</f>
        <v/>
      </c>
      <c r="G107" s="49"/>
      <c r="H107" s="41"/>
      <c r="I107" s="616"/>
      <c r="J107" s="616"/>
      <c r="K107" s="616"/>
      <c r="L107" s="616"/>
      <c r="M107" s="51"/>
      <c r="N107" s="42"/>
      <c r="O107" s="79" t="str">
        <f>IF(I107="","",IF(I107="0",1000,IF(I107="-0",-1000,I107*1)))</f>
        <v/>
      </c>
      <c r="P107" s="79" t="str">
        <f t="shared" si="66"/>
        <v/>
      </c>
      <c r="Q107" s="79" t="str">
        <f t="shared" si="66"/>
        <v/>
      </c>
      <c r="R107" s="79" t="str">
        <f t="shared" si="66"/>
        <v/>
      </c>
      <c r="S107" s="80" t="str">
        <f t="shared" si="66"/>
        <v/>
      </c>
      <c r="T107" s="55" t="str">
        <f t="shared" si="67"/>
        <v/>
      </c>
      <c r="U107" s="56" t="str">
        <f t="shared" si="67"/>
        <v/>
      </c>
      <c r="V107" s="56" t="str">
        <f t="shared" si="67"/>
        <v/>
      </c>
      <c r="W107" s="56" t="str">
        <f t="shared" si="67"/>
        <v/>
      </c>
      <c r="X107" s="56" t="str">
        <f t="shared" si="67"/>
        <v/>
      </c>
      <c r="Y107" s="57" t="str">
        <f t="shared" si="68"/>
        <v/>
      </c>
      <c r="Z107" s="57" t="str">
        <f t="shared" si="68"/>
        <v/>
      </c>
      <c r="AA107" s="57" t="str">
        <f t="shared" si="68"/>
        <v/>
      </c>
      <c r="AB107" s="57" t="str">
        <f t="shared" si="68"/>
        <v/>
      </c>
      <c r="AC107" s="57" t="str">
        <f t="shared" si="68"/>
        <v/>
      </c>
      <c r="AD107" s="58" t="str">
        <f>IF(CC107="","",IF(CC107&gt;CE107,1,-1))</f>
        <v/>
      </c>
      <c r="AE107" s="58" t="str">
        <f>IF(CC107="","",IF(CC107&lt;CE107,1,-1))</f>
        <v/>
      </c>
      <c r="AF107" s="59">
        <f>IF(CC107&gt;CE107,1,0)</f>
        <v>0</v>
      </c>
      <c r="AG107" s="60">
        <f>IF(CE107&gt;CC107,1,0)</f>
        <v>0</v>
      </c>
      <c r="AH107" s="81" t="str">
        <f>IF(O107="","",AX107*1)</f>
        <v/>
      </c>
      <c r="AI107" s="609" t="str">
        <f>IF(P107="","",BE107*1)</f>
        <v/>
      </c>
      <c r="AJ107" s="609" t="str">
        <f>IF(Q107="","",BL107*1)</f>
        <v/>
      </c>
      <c r="AK107" s="609" t="str">
        <f>IF(R107="","",BS107*1)</f>
        <v/>
      </c>
      <c r="AL107" s="609" t="str">
        <f>IF(S107="","",BZ107*1)</f>
        <v/>
      </c>
      <c r="AM107" s="606" t="str">
        <f>IF(O107="","",AZ107*1)</f>
        <v/>
      </c>
      <c r="AN107" s="606" t="str">
        <f>IF(P107="","",BG107*1)</f>
        <v/>
      </c>
      <c r="AO107" s="606" t="str">
        <f>IF(Q107="","",BN107*1)</f>
        <v/>
      </c>
      <c r="AP107" s="606" t="str">
        <f>IF(R107="","",BU107*1)</f>
        <v/>
      </c>
      <c r="AQ107" s="606" t="str">
        <f>IF(S107="","",CB107*1)</f>
        <v/>
      </c>
      <c r="AR107" s="64">
        <f>SUM(AH107:AL107)</f>
        <v>0</v>
      </c>
      <c r="AS107" s="65">
        <f>SUM(AM107:AQ107)</f>
        <v>0</v>
      </c>
      <c r="AT107" s="66">
        <f>IF(O107=1000,11,IF(O107=-1000,0,IF(O107&gt;0,11,IF(O107&lt;0,(-O107),"0"))))</f>
        <v>11</v>
      </c>
      <c r="AU107" s="67" t="str">
        <f>IF(O107=1000,0,IF(O107=-1000,11,IF(O107&lt;-9,-(O107-2),IF(O107&gt;0,(O107),"0"))))</f>
        <v/>
      </c>
      <c r="AV107" s="66" t="e">
        <f>IF(O107=1000,11,IF(O107=-1000,0,IF(O107&gt;9,(O107+2),IF(O107&lt;0,(-O107),"0"))))</f>
        <v>#VALUE!</v>
      </c>
      <c r="AW107" s="67" t="str">
        <f>IF(O107=1000,0,IF(O107=-1000,11,IF(O107&lt;0,11,IF(O107&gt;0,(O107),"0"))))</f>
        <v/>
      </c>
      <c r="AX107" s="601" t="str">
        <f>IF(O107="","",IF(O107&gt;9,AV107,AT107))</f>
        <v/>
      </c>
      <c r="AY107" s="602" t="str">
        <f>IF(O107="","","-")</f>
        <v/>
      </c>
      <c r="AZ107" s="603" t="str">
        <f>IF(O107="","",IF(O107&lt;-9,AU107,AW107))</f>
        <v/>
      </c>
      <c r="BA107" s="66" t="e">
        <f>IF(P107=1000,11,IF(P107=-1000,0,IF(P107&gt;9,(P107+2),IF(P107&lt;0,(-P107),"0"))))</f>
        <v>#VALUE!</v>
      </c>
      <c r="BB107" s="67" t="str">
        <f>IF(P107=1000,0,IF(P107=-1000,11,IF(P107&lt;-9,-(P107-2),IF(P107&gt;0,(P107),"0"))))</f>
        <v/>
      </c>
      <c r="BC107" s="67">
        <f>IF(P107=1000,11,IF(P107=-1000,0,IF(P107&gt;0,11,IF(P107&lt;0,(-P107),"0"))))</f>
        <v>11</v>
      </c>
      <c r="BD107" s="67" t="str">
        <f>IF(P107=1000,0,IF(P107=-1000,11,IF(P107&lt;0,11,IF(P107&gt;0,(P107),"0"))))</f>
        <v/>
      </c>
      <c r="BE107" s="601" t="str">
        <f>IF(P107="","",IF(P107&gt;9,BA107,BC107))</f>
        <v/>
      </c>
      <c r="BF107" s="602" t="str">
        <f>IF(P107="","","-")</f>
        <v/>
      </c>
      <c r="BG107" s="603" t="str">
        <f>IF(P107="","",IF(P107&lt;-9,BB107,BD107))</f>
        <v/>
      </c>
      <c r="BH107" s="66" t="e">
        <f>IF(Q107=1000,11,IF(Q107=-1000,0,IF(Q107&gt;9,(Q107+2),IF(Q107&lt;0,(-Q107),"0"))))</f>
        <v>#VALUE!</v>
      </c>
      <c r="BI107" s="67" t="str">
        <f>IF(Q107=1000,0,IF(Q107=-1000,11,IF(Q107&lt;-9,-(Q107-2),IF(Q107&gt;0,(Q107),"0"))))</f>
        <v/>
      </c>
      <c r="BJ107" s="67">
        <f>IF(Q107=1000,11,IF(Q107=-1000,0,IF(Q107&gt;0,11,IF(Q107&lt;0,(-Q107),"0"))))</f>
        <v>11</v>
      </c>
      <c r="BK107" s="67" t="str">
        <f>IF(Q107=1000,0,IF(Q107=-1000,11,IF(Q107&lt;0,11,IF(Q107&gt;0,(Q107),"0"))))</f>
        <v/>
      </c>
      <c r="BL107" s="601" t="str">
        <f>IF(Q107="","",IF(Q107&gt;9,BH107,BJ107))</f>
        <v/>
      </c>
      <c r="BM107" s="602" t="str">
        <f>IF(Q107="","","-")</f>
        <v/>
      </c>
      <c r="BN107" s="603" t="str">
        <f>IF(Q107="","",IF(Q107&lt;-9,BI107,BK107))</f>
        <v/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601" t="str">
        <f>IF(R107="","",IF(R107&gt;9,BO107,BQ107))</f>
        <v/>
      </c>
      <c r="BT107" s="602" t="str">
        <f>IF(R107="","","-")</f>
        <v/>
      </c>
      <c r="BU107" s="603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601" t="str">
        <f>IF(S107="","",IF(S107&gt;9,BV107,BX107))</f>
        <v/>
      </c>
      <c r="CA107" s="602" t="str">
        <f>IF(S107="","","-")</f>
        <v/>
      </c>
      <c r="CB107" s="603" t="str">
        <f>IF(S107="","",IF(S107&lt;-9,BW107,BY107))</f>
        <v/>
      </c>
      <c r="CC107" s="598" t="str">
        <f>IF(O107="","",SUM(T107:X107))</f>
        <v/>
      </c>
      <c r="CD107" s="604" t="str">
        <f>IF(CC107="","","-")</f>
        <v/>
      </c>
      <c r="CE107" s="599" t="str">
        <f>IF(O107="","",SUM(Y107:AC107))</f>
        <v/>
      </c>
      <c r="CP107" s="32"/>
      <c r="CQ107" s="32"/>
    </row>
    <row r="108" spans="1:95" s="31" customFormat="1" ht="15" customHeight="1" outlineLevel="1" x14ac:dyDescent="0.2">
      <c r="A108" s="43"/>
      <c r="B108" s="44"/>
      <c r="C108" s="1250">
        <v>3</v>
      </c>
      <c r="D108" s="76" t="str">
        <f>IF(A108="","",VLOOKUP(A108,СписокКМ!D:I,2,FALSE))</f>
        <v/>
      </c>
      <c r="E108" s="47"/>
      <c r="F108" s="77" t="str">
        <f>IF(B108="","",VLOOKUP(B108,СписокКМ!D:I,2,FALSE))</f>
        <v/>
      </c>
      <c r="G108" s="49"/>
      <c r="H108" s="41"/>
      <c r="I108" s="1252"/>
      <c r="J108" s="1252"/>
      <c r="K108" s="1252"/>
      <c r="L108" s="1252"/>
      <c r="M108" s="1252"/>
      <c r="N108" s="42"/>
      <c r="O108" s="1244" t="str">
        <f>IF(I108="","",IF(I108="0",1000,IF(I108="-0",-1000,I108*1)))</f>
        <v/>
      </c>
      <c r="P108" s="1244" t="str">
        <f>IF(J108="","",IF(J108="0",1000,IF(J108="-0",-1000,J108*1)))</f>
        <v/>
      </c>
      <c r="Q108" s="1244" t="str">
        <f>IF(K108="","",IF(K108="0",1000,IF(K108="-0",-1000,K108*1)))</f>
        <v/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 t="str">
        <f>IF(O108="","",IF(O108&gt;0,1,0))</f>
        <v/>
      </c>
      <c r="U108" s="1284" t="str">
        <f>IF(P108="","",IF(P108&gt;0,1,0))</f>
        <v/>
      </c>
      <c r="V108" s="1284" t="str">
        <f>IF(Q108="","",IF(Q108&gt;0,1,0))</f>
        <v/>
      </c>
      <c r="W108" s="1284" t="str">
        <f>IF(R108="","",IF(R108&gt;0,1,0))</f>
        <v/>
      </c>
      <c r="X108" s="1284" t="str">
        <f>IF(S108="","",IF(S108&gt;0,1,0))</f>
        <v/>
      </c>
      <c r="Y108" s="1278" t="str">
        <f>IF(O108="","",IF(O108&lt;0,1,0))</f>
        <v/>
      </c>
      <c r="Z108" s="1278" t="str">
        <f>IF(P108="","",IF(P108&lt;0,1,0))</f>
        <v/>
      </c>
      <c r="AA108" s="1278" t="str">
        <f>IF(Q108="","",IF(Q108&lt;0,1,0))</f>
        <v/>
      </c>
      <c r="AB108" s="1278" t="str">
        <f>IF(R108="","",IF(R108&lt;0,1,0))</f>
        <v/>
      </c>
      <c r="AC108" s="1278" t="str">
        <f>IF(S108="","",IF(S108&lt;0,1,0))</f>
        <v/>
      </c>
      <c r="AD108" s="1280" t="str">
        <f>IF(CC108="","",IF(CC108&gt;CE108,1,-1))</f>
        <v/>
      </c>
      <c r="AE108" s="1280" t="str">
        <f>IF(CC108="","",IF(CC108&lt;CE108,1,-1))</f>
        <v/>
      </c>
      <c r="AF108" s="1282">
        <f>IF(CC108&gt;CE108,1,0)</f>
        <v>0</v>
      </c>
      <c r="AG108" s="1272">
        <f>IF(CE108&gt;CC108,1,0)</f>
        <v>0</v>
      </c>
      <c r="AH108" s="1274" t="str">
        <f>IF(O108="","",AX108*1)</f>
        <v/>
      </c>
      <c r="AI108" s="1276" t="str">
        <f>IF(P108="","",BE108*1)</f>
        <v/>
      </c>
      <c r="AJ108" s="1276" t="str">
        <f>IF(Q108="","",BL108*1)</f>
        <v/>
      </c>
      <c r="AK108" s="1276" t="str">
        <f>IF(R108="","",BS108*1)</f>
        <v/>
      </c>
      <c r="AL108" s="1276" t="str">
        <f>IF(S108="","",BZ108*1)</f>
        <v/>
      </c>
      <c r="AM108" s="1298" t="str">
        <f>IF(O108="","",AZ108*1)</f>
        <v/>
      </c>
      <c r="AN108" s="1298" t="str">
        <f>IF(P108="","",BG108*1)</f>
        <v/>
      </c>
      <c r="AO108" s="1298" t="str">
        <f>IF(Q108="","",BN108*1)</f>
        <v/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 t="str">
        <f>IF(O108=1000,0,IF(O108=-1000,11,IF(O108&lt;-9,-(O108-2),IF(O108&gt;0,(O108),"0"))))</f>
        <v/>
      </c>
      <c r="AV108" s="1286" t="e">
        <f>IF(O108=1000,11,IF(O108=-1000,0,IF(O108&gt;9,(O108+2),IF(O108&lt;0,(-O108),"0"))))</f>
        <v>#VALUE!</v>
      </c>
      <c r="AW108" s="1286" t="str">
        <f>IF(O108=1000,0,IF(O108=-1000,11,IF(O108&lt;0,11,IF(O108&gt;0,(O108),"0"))))</f>
        <v/>
      </c>
      <c r="AX108" s="1296" t="str">
        <f>IF(O108="","",IF(O108&gt;9,AV108,AT108))</f>
        <v/>
      </c>
      <c r="AY108" s="1288" t="str">
        <f>IF(O108="","","-")</f>
        <v/>
      </c>
      <c r="AZ108" s="1290" t="str">
        <f>IF(O108="","",IF(O108&lt;-9,AU108,AW108))</f>
        <v/>
      </c>
      <c r="BA108" s="1286" t="e">
        <f>IF(P108=1000,11,IF(P108=-1000,0,IF(P108&gt;9,(P108+2),IF(P108&lt;0,(-P108),"0"))))</f>
        <v>#VALUE!</v>
      </c>
      <c r="BB108" s="1286" t="str">
        <f>IF(P108=1000,0,IF(P108=-1000,11,IF(P108&lt;-9,-(P108-2),IF(P108&gt;0,(P108),"0"))))</f>
        <v/>
      </c>
      <c r="BC108" s="1286">
        <f>IF(P108=1000,11,IF(P108=-1000,0,IF(P108&gt;0,11,IF(P108&lt;0,(-P108),"0"))))</f>
        <v>11</v>
      </c>
      <c r="BD108" s="1286" t="str">
        <f>IF(P108=1000,0,IF(P108=-1000,11,IF(P108&lt;0,11,IF(P108&gt;0,(P108),"0"))))</f>
        <v/>
      </c>
      <c r="BE108" s="1296" t="str">
        <f>IF(P108="","",IF(P108&gt;9,BA108,BC108))</f>
        <v/>
      </c>
      <c r="BF108" s="1288" t="str">
        <f>IF(P108="","","-")</f>
        <v/>
      </c>
      <c r="BG108" s="1290" t="str">
        <f>IF(P108="","",IF(P108&lt;-9,BB108,BD108))</f>
        <v/>
      </c>
      <c r="BH108" s="1286" t="e">
        <f>IF(Q108=1000,11,IF(Q108=-1000,0,IF(Q108&gt;9,(Q108+2),IF(Q108&lt;0,(-Q108),"0"))))</f>
        <v>#VALUE!</v>
      </c>
      <c r="BI108" s="1286" t="str">
        <f>IF(Q108=1000,0,IF(Q108=-1000,11,IF(Q108&lt;-9,-(Q108-2),IF(Q108&gt;0,(Q108),"0"))))</f>
        <v/>
      </c>
      <c r="BJ108" s="1286">
        <f>IF(Q108=1000,11,IF(Q108=-1000,0,IF(Q108&gt;0,11,IF(Q108&lt;0,(-Q108),"0"))))</f>
        <v>11</v>
      </c>
      <c r="BK108" s="1286" t="str">
        <f>IF(Q108=1000,0,IF(Q108=-1000,11,IF(Q108&lt;0,11,IF(Q108&gt;0,(Q108),"0"))))</f>
        <v/>
      </c>
      <c r="BL108" s="1296" t="str">
        <f>IF(Q108="","",IF(Q108&gt;9,BH108,BJ108))</f>
        <v/>
      </c>
      <c r="BM108" s="1288" t="str">
        <f>IF(Q108="","","-")</f>
        <v/>
      </c>
      <c r="BN108" s="1290" t="str">
        <f>IF(Q108="","",IF(Q108&lt;-9,BI108,BK108))</f>
        <v/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 t="str">
        <f>IF(R108="","",IF(R108&gt;9,BO108,BQ108))</f>
        <v/>
      </c>
      <c r="BT108" s="1288" t="str">
        <f>IF(R108="","","-")</f>
        <v/>
      </c>
      <c r="BU108" s="1290" t="str">
        <f>IF(R108="","",IF(R108&lt;-9,BP108,BR108))</f>
        <v/>
      </c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 t="str">
        <f>IF(O108="","",SUM(T108:X109))</f>
        <v/>
      </c>
      <c r="CD108" s="1304" t="str">
        <f>IF(CC108="","","-")</f>
        <v/>
      </c>
      <c r="CE108" s="1306" t="str">
        <f>IF(O108="","",SUM(Y108:AC109))</f>
        <v/>
      </c>
      <c r="CP108" s="32"/>
      <c r="CQ108" s="32"/>
    </row>
    <row r="109" spans="1:95" s="31" customFormat="1" ht="15" customHeight="1" outlineLevel="1" x14ac:dyDescent="0.2">
      <c r="A109" s="43"/>
      <c r="B109" s="44"/>
      <c r="C109" s="1251"/>
      <c r="D109" s="46" t="str">
        <f>IF(A109="","",VLOOKUP(A109,СписокКМ!D:I,2,FALSE))</f>
        <v/>
      </c>
      <c r="E109" s="47"/>
      <c r="F109" s="48" t="str">
        <f>IF(B109="","",VLOOKUP(B109,СписокКМ!D:I,2,FALSE))</f>
        <v/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outlineLevel="1" x14ac:dyDescent="0.2">
      <c r="A110" s="99" t="str">
        <f>IF(A106="","",A106)</f>
        <v/>
      </c>
      <c r="B110" s="99" t="str">
        <f>IF(B106="","",B107)</f>
        <v/>
      </c>
      <c r="C110" s="75">
        <v>4</v>
      </c>
      <c r="D110" s="100" t="str">
        <f>IF(A110="","",VLOOKUP(A110,СписокКМ!D:I,2,FALSE))</f>
        <v/>
      </c>
      <c r="E110" s="101"/>
      <c r="F110" s="77" t="str">
        <f>IF(B110="","",VLOOKUP(B110,СписокКМ!D:I,2,FALSE))</f>
        <v/>
      </c>
      <c r="G110" s="102"/>
      <c r="H110" s="41"/>
      <c r="I110" s="616"/>
      <c r="J110" s="616"/>
      <c r="K110" s="616"/>
      <c r="L110" s="616"/>
      <c r="M110" s="616"/>
      <c r="N110" s="42"/>
      <c r="O110" s="79" t="str">
        <f>IF(I110="","",IF(I110="0",1000,IF(I110="-0",-1000,I110*1)))</f>
        <v/>
      </c>
      <c r="P110" s="79" t="str">
        <f t="shared" ref="P110:S111" si="69">IF(J110="","",IF(J110="0",1000,IF(J110="-0",-1000,J110*1)))</f>
        <v/>
      </c>
      <c r="Q110" s="79" t="str">
        <f t="shared" si="69"/>
        <v/>
      </c>
      <c r="R110" s="79" t="str">
        <f t="shared" si="69"/>
        <v/>
      </c>
      <c r="S110" s="80" t="str">
        <f t="shared" si="69"/>
        <v/>
      </c>
      <c r="T110" s="614" t="str">
        <f t="shared" ref="T110:X111" si="70">IF(O110="","",IF(O110&gt;0,1,0))</f>
        <v/>
      </c>
      <c r="U110" s="613" t="str">
        <f t="shared" si="70"/>
        <v/>
      </c>
      <c r="V110" s="613" t="str">
        <f t="shared" si="70"/>
        <v/>
      </c>
      <c r="W110" s="613" t="str">
        <f t="shared" si="70"/>
        <v/>
      </c>
      <c r="X110" s="613" t="str">
        <f t="shared" si="70"/>
        <v/>
      </c>
      <c r="Y110" s="610" t="str">
        <f t="shared" ref="Y110:AC111" si="71">IF(O110="","",IF(O110&lt;0,1,0))</f>
        <v/>
      </c>
      <c r="Z110" s="610" t="str">
        <f t="shared" si="71"/>
        <v/>
      </c>
      <c r="AA110" s="610" t="str">
        <f t="shared" si="71"/>
        <v/>
      </c>
      <c r="AB110" s="610" t="str">
        <f t="shared" si="71"/>
        <v/>
      </c>
      <c r="AC110" s="610" t="str">
        <f t="shared" si="71"/>
        <v/>
      </c>
      <c r="AD110" s="611" t="str">
        <f>IF(CC110="","",IF(CC110&gt;CE110,1,-1))</f>
        <v/>
      </c>
      <c r="AE110" s="611" t="str">
        <f>IF(CC110="","",IF(CC110&lt;CE110,1,-1))</f>
        <v/>
      </c>
      <c r="AF110" s="612">
        <f>IF(CC110&gt;CE110,1,0)</f>
        <v>0</v>
      </c>
      <c r="AG110" s="608">
        <f>IF(CE110&gt;CC110,1,0)</f>
        <v>0</v>
      </c>
      <c r="AH110" s="81" t="str">
        <f>IF(O110="","",AX110*1)</f>
        <v/>
      </c>
      <c r="AI110" s="609" t="str">
        <f>IF(P110="","",BE110*1)</f>
        <v/>
      </c>
      <c r="AJ110" s="609" t="str">
        <f>IF(Q110="","",BL110*1)</f>
        <v/>
      </c>
      <c r="AK110" s="609" t="str">
        <f>IF(R110="","",BS110*1)</f>
        <v/>
      </c>
      <c r="AL110" s="609" t="str">
        <f>IF(S110="","",BZ110*1)</f>
        <v/>
      </c>
      <c r="AM110" s="606" t="str">
        <f>IF(O110="","",AZ110*1)</f>
        <v/>
      </c>
      <c r="AN110" s="606" t="str">
        <f>IF(P110="","",BG110*1)</f>
        <v/>
      </c>
      <c r="AO110" s="606" t="str">
        <f>IF(Q110="","",BN110*1)</f>
        <v/>
      </c>
      <c r="AP110" s="606" t="str">
        <f>IF(R110="","",BU110*1)</f>
        <v/>
      </c>
      <c r="AQ110" s="606" t="str">
        <f>IF(S110="","",CB110*1)</f>
        <v/>
      </c>
      <c r="AR110" s="607">
        <f>SUM(AH110:AL110)</f>
        <v>0</v>
      </c>
      <c r="AS110" s="605">
        <f>SUM(AM110:AQ110)</f>
        <v>0</v>
      </c>
      <c r="AT110" s="111">
        <f>IF(O110=1000,11,IF(O110=-1000,0,IF(O110&gt;0,11,IF(O110&lt;0,(-O110),"0"))))</f>
        <v>11</v>
      </c>
      <c r="AU110" s="600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600" t="str">
        <f>IF(O110=1000,0,IF(O110=-1000,11,IF(O110&lt;0,11,IF(O110&gt;0,(O110),"0"))))</f>
        <v/>
      </c>
      <c r="AX110" s="601" t="str">
        <f>IF(O110="","",IF(O110&gt;9,AV110,AT110))</f>
        <v/>
      </c>
      <c r="AY110" s="602" t="str">
        <f>IF(O110="","","-")</f>
        <v/>
      </c>
      <c r="AZ110" s="603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600" t="str">
        <f>IF(P110=1000,0,IF(P110=-1000,11,IF(P110&lt;-9,-(P110-2),IF(P110&gt;0,(P110),"0"))))</f>
        <v/>
      </c>
      <c r="BC110" s="600">
        <f>IF(P110=1000,11,IF(P110=-1000,0,IF(P110&gt;0,11,IF(P110&lt;0,(-P110),"0"))))</f>
        <v>11</v>
      </c>
      <c r="BD110" s="600" t="str">
        <f>IF(P110=1000,0,IF(P110=-1000,11,IF(P110&lt;0,11,IF(P110&gt;0,(P110),"0"))))</f>
        <v/>
      </c>
      <c r="BE110" s="601" t="str">
        <f>IF(P110="","",IF(P110&gt;9,BA110,BC110))</f>
        <v/>
      </c>
      <c r="BF110" s="602" t="str">
        <f>IF(P110="","","-")</f>
        <v/>
      </c>
      <c r="BG110" s="603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600" t="str">
        <f>IF(Q110=1000,0,IF(Q110=-1000,11,IF(Q110&lt;-9,-(Q110-2),IF(Q110&gt;0,(Q110),"0"))))</f>
        <v/>
      </c>
      <c r="BJ110" s="600">
        <f>IF(Q110=1000,11,IF(Q110=-1000,0,IF(Q110&gt;0,11,IF(Q110&lt;0,(-Q110),"0"))))</f>
        <v>11</v>
      </c>
      <c r="BK110" s="600" t="str">
        <f>IF(Q110=1000,0,IF(Q110=-1000,11,IF(Q110&lt;0,11,IF(Q110&gt;0,(Q110),"0"))))</f>
        <v/>
      </c>
      <c r="BL110" s="601" t="str">
        <f>IF(Q110="","",IF(Q110&gt;9,BH110,BJ110))</f>
        <v/>
      </c>
      <c r="BM110" s="602" t="str">
        <f>IF(Q110="","","-")</f>
        <v/>
      </c>
      <c r="BN110" s="603" t="str">
        <f>IF(Q110="","",IF(Q110&lt;-9,BI110,BK110))</f>
        <v/>
      </c>
      <c r="BO110" s="600" t="e">
        <f>IF(R110=1000,11,IF(R110=-1000,0,IF(R110&gt;9,(R110+2),IF(R110&lt;0,(-R110),"0"))))</f>
        <v>#VALUE!</v>
      </c>
      <c r="BP110" s="600" t="str">
        <f>IF(R110=1000,0,IF(R110=-1000,11,IF(R110&lt;-9,-(R110-2),IF(R110&gt;0,(R110),"0"))))</f>
        <v/>
      </c>
      <c r="BQ110" s="600">
        <f>IF(R110=1000,11,IF(R110=-1000,0,IF(R110&gt;0,11,IF(R110&lt;0,(-R110),"0"))))</f>
        <v>11</v>
      </c>
      <c r="BR110" s="600" t="str">
        <f>IF(R110=1000,0,IF(R110=-1000,11,IF(R110&lt;0,11,IF(R110&gt;0,(R110),"0"))))</f>
        <v/>
      </c>
      <c r="BS110" s="601" t="str">
        <f>IF(R110="","",IF(R110&gt;9,BO110,BQ110))</f>
        <v/>
      </c>
      <c r="BT110" s="602" t="str">
        <f>IF(R110="","","-")</f>
        <v/>
      </c>
      <c r="BU110" s="603" t="str">
        <f>IF(R110="","",IF(R110&lt;-9,BP110,BR110))</f>
        <v/>
      </c>
      <c r="BV110" s="600" t="e">
        <f>IF(S110=1000,11,IF(S110=-1000,0,IF(S110&gt;9,(S110+2),IF(S110&lt;0,(-S110),"0"))))</f>
        <v>#VALUE!</v>
      </c>
      <c r="BW110" s="600" t="str">
        <f>IF(S110=1000,0,IF(S110=-1000,11,IF(S110&lt;-9,-(S110-2),IF(S110&gt;0,(S110),"0"))))</f>
        <v/>
      </c>
      <c r="BX110" s="600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601" t="str">
        <f>IF(S110="","",IF(S110&gt;9,BV110,BX110))</f>
        <v/>
      </c>
      <c r="CA110" s="602" t="str">
        <f>IF(S110="","","-")</f>
        <v/>
      </c>
      <c r="CB110" s="603" t="str">
        <f>IF(S110="","",IF(S110&lt;-9,BW110,BY110))</f>
        <v/>
      </c>
      <c r="CC110" s="598" t="str">
        <f>IF(O110="","",SUM(T110:X110))</f>
        <v/>
      </c>
      <c r="CD110" s="604" t="str">
        <f>IF(CC110="","","-")</f>
        <v/>
      </c>
      <c r="CE110" s="599" t="str">
        <f>IF(O110="","",SUM(Y110:AC110))</f>
        <v/>
      </c>
      <c r="CP110" s="32"/>
      <c r="CQ110" s="32"/>
    </row>
    <row r="111" spans="1:95" s="31" customFormat="1" ht="15" customHeight="1" outlineLevel="1" thickBot="1" x14ac:dyDescent="0.25">
      <c r="A111" s="99" t="str">
        <f>IF(A106="","",A107)</f>
        <v/>
      </c>
      <c r="B111" s="99" t="str">
        <f>IF(B106="","",B106)</f>
        <v/>
      </c>
      <c r="C111" s="114">
        <v>5</v>
      </c>
      <c r="D111" s="115" t="str">
        <f>IF(A111="","",VLOOKUP(A111,СписокКМ!D:I,2,FALSE))</f>
        <v/>
      </c>
      <c r="E111" s="116"/>
      <c r="F111" s="117" t="str">
        <f>IF(B111="","",VLOOKUP(B111,СписокКМ!D:I,2,FALSE))</f>
        <v/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69"/>
        <v/>
      </c>
      <c r="Q111" s="123" t="str">
        <f t="shared" si="69"/>
        <v/>
      </c>
      <c r="R111" s="123" t="str">
        <f t="shared" si="69"/>
        <v/>
      </c>
      <c r="S111" s="124" t="str">
        <f t="shared" si="69"/>
        <v/>
      </c>
      <c r="T111" s="125" t="str">
        <f t="shared" si="70"/>
        <v/>
      </c>
      <c r="U111" s="126" t="str">
        <f t="shared" si="70"/>
        <v/>
      </c>
      <c r="V111" s="126" t="str">
        <f t="shared" si="70"/>
        <v/>
      </c>
      <c r="W111" s="126" t="str">
        <f t="shared" si="70"/>
        <v/>
      </c>
      <c r="X111" s="126" t="str">
        <f t="shared" si="70"/>
        <v/>
      </c>
      <c r="Y111" s="127" t="str">
        <f t="shared" si="71"/>
        <v/>
      </c>
      <c r="Z111" s="127" t="str">
        <f t="shared" si="71"/>
        <v/>
      </c>
      <c r="AA111" s="127" t="str">
        <f t="shared" si="71"/>
        <v/>
      </c>
      <c r="AB111" s="127" t="str">
        <f t="shared" si="71"/>
        <v/>
      </c>
      <c r="AC111" s="127" t="str">
        <f t="shared" si="71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s="31" customFormat="1" ht="15" customHeight="1" outlineLevel="1" thickBot="1" x14ac:dyDescent="0.25">
      <c r="A112" s="145"/>
      <c r="B112" s="145"/>
      <c r="C112" s="145"/>
      <c r="D112" s="146"/>
      <c r="E112" s="147"/>
      <c r="F112" s="148"/>
      <c r="G112" s="149"/>
      <c r="H112" s="150"/>
      <c r="I112" s="151"/>
      <c r="J112" s="151"/>
      <c r="K112" s="151"/>
      <c r="L112" s="151"/>
      <c r="M112" s="151"/>
      <c r="N112" s="150"/>
      <c r="O112" s="152"/>
      <c r="P112" s="152"/>
      <c r="Q112" s="152"/>
      <c r="R112" s="152"/>
      <c r="S112" s="152"/>
      <c r="T112" s="153"/>
      <c r="U112" s="153"/>
      <c r="V112" s="153"/>
      <c r="W112" s="153"/>
      <c r="X112" s="153"/>
      <c r="Y112" s="154"/>
      <c r="Z112" s="154"/>
      <c r="AA112" s="154"/>
      <c r="AB112" s="154"/>
      <c r="AC112" s="154"/>
      <c r="AD112" s="155"/>
      <c r="AE112" s="155"/>
      <c r="AF112" s="156"/>
      <c r="AG112" s="156"/>
      <c r="AH112" s="157"/>
      <c r="AI112" s="157"/>
      <c r="AJ112" s="157"/>
      <c r="AK112" s="157"/>
      <c r="AL112" s="157"/>
      <c r="AM112" s="158"/>
      <c r="AN112" s="158"/>
      <c r="AO112" s="158"/>
      <c r="AP112" s="158"/>
      <c r="AQ112" s="158"/>
      <c r="AR112" s="159"/>
      <c r="AS112" s="159"/>
      <c r="AT112" s="160"/>
      <c r="AU112" s="160"/>
      <c r="AV112" s="160"/>
      <c r="AW112" s="160"/>
      <c r="AX112" s="161"/>
      <c r="AY112" s="161"/>
      <c r="AZ112" s="161"/>
      <c r="BA112" s="160"/>
      <c r="BB112" s="160"/>
      <c r="BC112" s="160"/>
      <c r="BD112" s="160"/>
      <c r="BE112" s="161"/>
      <c r="BF112" s="161"/>
      <c r="BG112" s="161"/>
      <c r="BH112" s="160"/>
      <c r="BI112" s="160"/>
      <c r="BJ112" s="160"/>
      <c r="BK112" s="160"/>
      <c r="BL112" s="161"/>
      <c r="BM112" s="161"/>
      <c r="BN112" s="161"/>
      <c r="BO112" s="160"/>
      <c r="BP112" s="160"/>
      <c r="BQ112" s="160"/>
      <c r="BR112" s="160"/>
      <c r="BS112" s="161"/>
      <c r="BT112" s="161"/>
      <c r="BU112" s="161"/>
      <c r="BV112" s="160"/>
      <c r="BW112" s="160"/>
      <c r="BX112" s="160"/>
      <c r="BY112" s="160"/>
      <c r="BZ112" s="161"/>
      <c r="CA112" s="161"/>
      <c r="CB112" s="161"/>
      <c r="CC112" s="162"/>
      <c r="CD112" s="163"/>
      <c r="CE112" s="164"/>
      <c r="CP112" s="32"/>
      <c r="CQ112" s="32"/>
    </row>
    <row r="113" spans="1:95" s="31" customFormat="1" ht="31.5" customHeight="1" outlineLevel="1" thickBot="1" x14ac:dyDescent="0.25">
      <c r="A113" s="34"/>
      <c r="B113" s="35"/>
      <c r="C113" s="1225">
        <f>1+C104</f>
        <v>13</v>
      </c>
      <c r="D113" s="1227" t="str">
        <f>IF(A113="","",VLOOKUP(A113,СписокКМ!$A$188:$C$236,3,FALSE))</f>
        <v/>
      </c>
      <c r="E113" s="1228" t="str">
        <f>IF(B113="","",VLOOKUP(B113,СписокКМ!E:J,2,FALSE))</f>
        <v/>
      </c>
      <c r="F113" s="1231" t="str">
        <f>IF(B113="","",VLOOKUP(B113,СписокКМ!$A$188:$C$234,3,FALSE))</f>
        <v/>
      </c>
      <c r="G113" s="1232" t="str">
        <f>IF(D113="","",VLOOKUP(D113,СписокКМ!G:L,2,FALSE))</f>
        <v/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 t="str">
        <f>IF(A113="","",VLOOKUP(A113,'[60]Протокол команд'!A:K,8,FALSE))</f>
        <v/>
      </c>
      <c r="U113" s="39" t="e">
        <f>T113*5-4</f>
        <v>#VALUE!</v>
      </c>
      <c r="V113" s="39" t="e">
        <f>T113*5</f>
        <v>#VALUE!</v>
      </c>
      <c r="W113" s="39" t="e">
        <f>CONCATENATE(U113,"-",V113)</f>
        <v>#VALUE!</v>
      </c>
      <c r="X113" s="39" t="str">
        <f>IF(A113="","",VLOOKUP(A113,'[60]Протокол команд'!A:K,10,FALSE))</f>
        <v/>
      </c>
      <c r="Y113" s="39" t="e">
        <f>X113*5-4</f>
        <v>#VALUE!</v>
      </c>
      <c r="Z113" s="39" t="e">
        <f>X113*5</f>
        <v>#VALUE!</v>
      </c>
      <c r="AA113" s="39" t="e">
        <f>CONCATENATE(Y113,"-",Z113)</f>
        <v>#VALUE!</v>
      </c>
      <c r="AB113" s="1241" t="str">
        <f>IF(O115="","",SUM(AF115:AF120))</f>
        <v/>
      </c>
      <c r="AC113" s="1242"/>
      <c r="AD113" s="1243"/>
      <c r="AE113" s="1242" t="str">
        <f>IF(O115="","",SUM(AG115:AG120))</f>
        <v/>
      </c>
      <c r="AF113" s="1242"/>
      <c r="AG113" s="1264"/>
      <c r="AH113" s="1241">
        <f>SUM(CC115:CC120)</f>
        <v>0</v>
      </c>
      <c r="AI113" s="1242"/>
      <c r="AJ113" s="1243"/>
      <c r="AK113" s="1242">
        <f>SUM(CE115:CE120)</f>
        <v>0</v>
      </c>
      <c r="AL113" s="1242"/>
      <c r="AM113" s="1264"/>
      <c r="AN113" s="1265">
        <f>SUM(AR115:AR120)</f>
        <v>0</v>
      </c>
      <c r="AO113" s="1266"/>
      <c r="AP113" s="1267"/>
      <c r="AQ113" s="1266">
        <f>SUM(AS115:AS120)</f>
        <v>0</v>
      </c>
      <c r="AR113" s="1266"/>
      <c r="AS113" s="1268"/>
      <c r="AT113" s="1314" t="str">
        <f>IF(A113="","",VLOOKUP(A113,'[60]Протокол команд'!A:Z,14,FALSE))</f>
        <v/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 t="str">
        <f>IF(O115="","",SUM(AF115:AF120))</f>
        <v/>
      </c>
      <c r="CD113" s="1256" t="str">
        <f>IF(CC113="","","-")</f>
        <v/>
      </c>
      <c r="CE113" s="1258" t="str">
        <f>IF(O115="","",SUM(AG115:AG120))</f>
        <v/>
      </c>
      <c r="CP113" s="32"/>
      <c r="CQ113" s="32"/>
    </row>
    <row r="114" spans="1:95" s="31" customFormat="1" ht="13.5" customHeight="1" outlineLevel="1" x14ac:dyDescent="0.2">
      <c r="A114" s="40"/>
      <c r="B114" s="40"/>
      <c r="C114" s="1226"/>
      <c r="D114" s="1229" t="str">
        <f>IF(A114="","",VLOOKUP(A114,СписокКМ!D:I,2,FALSE))</f>
        <v/>
      </c>
      <c r="E114" s="1230" t="str">
        <f>IF(B114="","",VLOOKUP(B114,СписокКМ!E:J,2,FALSE))</f>
        <v/>
      </c>
      <c r="F114" s="1233" t="str">
        <f>IF(C114="","",VLOOKUP(C114,СписокКМ!F:K,2,FALSE))</f>
        <v/>
      </c>
      <c r="G114" s="1234" t="str">
        <f>IF(D114="","",VLOOKUP(D114,СписокКМ!G:L,2,FALSE))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outlineLevel="1" x14ac:dyDescent="0.2">
      <c r="A115" s="43"/>
      <c r="B115" s="44"/>
      <c r="C115" s="615">
        <v>1</v>
      </c>
      <c r="D115" s="46" t="str">
        <f>IF(A115="","",VLOOKUP(A115,СписокКМ!D:I,2,FALSE))</f>
        <v/>
      </c>
      <c r="E115" s="47"/>
      <c r="F115" s="48" t="str">
        <f>IF(B115="","",VLOOKUP(B115,СписокКМ!D:I,2,FALSE))</f>
        <v/>
      </c>
      <c r="G115" s="49"/>
      <c r="H115" s="50"/>
      <c r="I115" s="51"/>
      <c r="J115" s="51"/>
      <c r="K115" s="51"/>
      <c r="L115" s="51"/>
      <c r="M115" s="51"/>
      <c r="N115" s="52"/>
      <c r="O115" s="53" t="str">
        <f>IF(I115="","",IF(I115="0",1000,IF(I115="-0",-1000,I115*1)))</f>
        <v/>
      </c>
      <c r="P115" s="53" t="str">
        <f t="shared" ref="P115:S116" si="72">IF(J115="","",IF(J115="0",1000,IF(J115="-0",-1000,J115*1)))</f>
        <v/>
      </c>
      <c r="Q115" s="53" t="str">
        <f t="shared" si="72"/>
        <v/>
      </c>
      <c r="R115" s="53" t="str">
        <f t="shared" si="72"/>
        <v/>
      </c>
      <c r="S115" s="54" t="str">
        <f t="shared" si="72"/>
        <v/>
      </c>
      <c r="T115" s="55" t="str">
        <f t="shared" ref="T115:X116" si="73">IF(O115="","",IF(O115&gt;0,1,0))</f>
        <v/>
      </c>
      <c r="U115" s="56" t="str">
        <f t="shared" si="73"/>
        <v/>
      </c>
      <c r="V115" s="56" t="str">
        <f t="shared" si="73"/>
        <v/>
      </c>
      <c r="W115" s="56" t="str">
        <f t="shared" si="73"/>
        <v/>
      </c>
      <c r="X115" s="56" t="str">
        <f t="shared" si="73"/>
        <v/>
      </c>
      <c r="Y115" s="57" t="str">
        <f t="shared" ref="Y115:AC116" si="74">IF(O115="","",IF(O115&lt;0,1,0))</f>
        <v/>
      </c>
      <c r="Z115" s="57" t="str">
        <f t="shared" si="74"/>
        <v/>
      </c>
      <c r="AA115" s="57" t="str">
        <f t="shared" si="74"/>
        <v/>
      </c>
      <c r="AB115" s="57" t="str">
        <f t="shared" si="74"/>
        <v/>
      </c>
      <c r="AC115" s="57" t="str">
        <f t="shared" si="74"/>
        <v/>
      </c>
      <c r="AD115" s="58" t="str">
        <f>IF(CC115="","",IF(CC115&gt;CE115,1,-1))</f>
        <v/>
      </c>
      <c r="AE115" s="58" t="str">
        <f>IF(CC115="","",IF(CC115&lt;CE115,1,-1))</f>
        <v/>
      </c>
      <c r="AF115" s="59">
        <f>IF(CC115&gt;CE115,1,0)</f>
        <v>0</v>
      </c>
      <c r="AG115" s="60">
        <f>IF(CE115&gt;CC115,1,0)</f>
        <v>0</v>
      </c>
      <c r="AH115" s="61" t="str">
        <f>IF(O115="","",AX115*1)</f>
        <v/>
      </c>
      <c r="AI115" s="62" t="str">
        <f>IF(P115="","",BE115*1)</f>
        <v/>
      </c>
      <c r="AJ115" s="62" t="str">
        <f>IF(Q115="","",BL115*1)</f>
        <v/>
      </c>
      <c r="AK115" s="62" t="str">
        <f>IF(R115="","",BS115*1)</f>
        <v/>
      </c>
      <c r="AL115" s="62" t="str">
        <f>IF(S115="","",BZ115*1)</f>
        <v/>
      </c>
      <c r="AM115" s="63" t="str">
        <f>IF(O115="","",AZ115*1)</f>
        <v/>
      </c>
      <c r="AN115" s="63" t="str">
        <f>IF(P115="","",BG115*1)</f>
        <v/>
      </c>
      <c r="AO115" s="63" t="str">
        <f>IF(Q115="","",BN115*1)</f>
        <v/>
      </c>
      <c r="AP115" s="63" t="str">
        <f>IF(R115="","",BU115*1)</f>
        <v/>
      </c>
      <c r="AQ115" s="63" t="str">
        <f>IF(S115="","",CB115*1)</f>
        <v/>
      </c>
      <c r="AR115" s="64">
        <f>SUM(AH115:AL115)</f>
        <v>0</v>
      </c>
      <c r="AS115" s="65">
        <f>SUM(AM115:AQ115)</f>
        <v>0</v>
      </c>
      <c r="AT115" s="66">
        <f>IF(O115=1000,11,IF(O115=-1000,0,IF(O115&gt;0,11,IF(O115&lt;0,(-O115),"0"))))</f>
        <v>11</v>
      </c>
      <c r="AU115" s="67" t="str">
        <f>IF(O115=1000,0,IF(O115=-1000,11,IF(O115&lt;-9,-(O115-2),IF(O115&gt;0,(O115),"0"))))</f>
        <v/>
      </c>
      <c r="AV115" s="66" t="e">
        <f>IF(O115=1000,11,IF(O115=-1000,0,IF(O115&lt;9,11,IF(O115&gt;9,(O115+2),"0"))))</f>
        <v>#VALUE!</v>
      </c>
      <c r="AW115" s="67" t="str">
        <f>IF(O115=1000,0,IF(O115=-1000,11,IF(O115&lt;0,11,IF(O115&gt;0,(O115),"0"))))</f>
        <v/>
      </c>
      <c r="AX115" s="68" t="str">
        <f>IF(O115="","",IF(O115&gt;9,AV115,AT115))</f>
        <v/>
      </c>
      <c r="AY115" s="69" t="str">
        <f>IF(O115="","","-")</f>
        <v/>
      </c>
      <c r="AZ115" s="70" t="str">
        <f>IF(O115="","",IF(O115&lt;-9,AU115,AW115))</f>
        <v/>
      </c>
      <c r="BA115" s="66" t="e">
        <f>IF(P115=1000,11,IF(P115=-1000,0,IF(P115&gt;9,(P115+2),IF(P115&lt;0,(-P115),"0"))))</f>
        <v>#VALUE!</v>
      </c>
      <c r="BB115" s="67" t="str">
        <f>IF(P115=1000,0,IF(P115=-1000,11,IF(P115&lt;-9,-(P115-2),IF(P115&gt;0,(P115),"0"))))</f>
        <v/>
      </c>
      <c r="BC115" s="67">
        <f>IF(P115=1000,11,IF(P115=-1000,0,IF(P115&gt;0,11,IF(P115&lt;0,(-P115),"0"))))</f>
        <v>11</v>
      </c>
      <c r="BD115" s="67" t="str">
        <f>IF(P115=1000,0,IF(P115=-1000,11,IF(P115&lt;0,11,IF(P115&gt;0,(P115),"0"))))</f>
        <v/>
      </c>
      <c r="BE115" s="68" t="str">
        <f>IF(P115="","",IF(P115&gt;9,BA115,BC115))</f>
        <v/>
      </c>
      <c r="BF115" s="69" t="str">
        <f>IF(P115="","","-")</f>
        <v/>
      </c>
      <c r="BG115" s="70" t="str">
        <f>IF(P115="","",IF(P115&lt;-9,BB115,BD115))</f>
        <v/>
      </c>
      <c r="BH115" s="66" t="e">
        <f>IF(Q115=1000,11,IF(Q115=-1000,0,IF(Q115&gt;9,(Q115+2),IF(Q115&lt;0,(-Q115),"0"))))</f>
        <v>#VALUE!</v>
      </c>
      <c r="BI115" s="67" t="str">
        <f>IF(Q115=1000,0,IF(Q115=-1000,11,IF(Q115&lt;-9,-(Q115-2),IF(Q115&gt;0,(Q115),"0"))))</f>
        <v/>
      </c>
      <c r="BJ115" s="67">
        <f>IF(Q115=1000,11,IF(Q115=-1000,0,IF(Q115&gt;0,11,IF(Q115&lt;0,(-Q115),"0"))))</f>
        <v>11</v>
      </c>
      <c r="BK115" s="67" t="str">
        <f>IF(Q115=1000,0,IF(Q115=-1000,11,IF(Q115&lt;0,11,IF(Q115&gt;0,(Q115),"0"))))</f>
        <v/>
      </c>
      <c r="BL115" s="68" t="str">
        <f>IF(Q115="","",IF(Q115&gt;9,BH115,BJ115))</f>
        <v/>
      </c>
      <c r="BM115" s="69" t="str">
        <f>IF(Q115="","","-")</f>
        <v/>
      </c>
      <c r="BN115" s="70" t="str">
        <f>IF(Q115="","",IF(Q115&lt;-9,BI115,BK115))</f>
        <v/>
      </c>
      <c r="BO115" s="67" t="e">
        <f>IF(R115=1000,11,IF(R115=-1000,0,IF(R115&gt;9,(R115+2),IF(R115&lt;0,(-R115),"0"))))</f>
        <v>#VALUE!</v>
      </c>
      <c r="BP115" s="67" t="str">
        <f>IF(R115=1000,0,IF(R115=-1000,11,IF(R115&lt;-9,-(R115-2),IF(R115&gt;0,(R115),"0"))))</f>
        <v/>
      </c>
      <c r="BQ115" s="67">
        <f>IF(R115=1000,11,IF(R115=-1000,0,IF(R115&gt;0,11,IF(R115&lt;0,(-R115),"0"))))</f>
        <v>11</v>
      </c>
      <c r="BR115" s="67" t="str">
        <f>IF(R115=1000,0,IF(R115=-1000,11,IF(R115&lt;0,11,IF(R115&gt;0,(R115),"0"))))</f>
        <v/>
      </c>
      <c r="BS115" s="68" t="str">
        <f>IF(R115="","",IF(R115&gt;9,BO115,BQ115))</f>
        <v/>
      </c>
      <c r="BT115" s="69" t="str">
        <f>IF(R115="","","-")</f>
        <v/>
      </c>
      <c r="BU115" s="70" t="str">
        <f>IF(R115="","",IF(R115&lt;-9,BP115,BR115))</f>
        <v/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 t="str">
        <f>IF(O115="","",SUM(T115:X115))</f>
        <v/>
      </c>
      <c r="CD115" s="73" t="str">
        <f>IF(CC115="","","-")</f>
        <v/>
      </c>
      <c r="CE115" s="74" t="str">
        <f>IF(O115="","",SUM(Y115:AC115))</f>
        <v/>
      </c>
      <c r="CP115" s="32"/>
      <c r="CQ115" s="32"/>
    </row>
    <row r="116" spans="1:95" s="31" customFormat="1" ht="15" customHeight="1" outlineLevel="1" x14ac:dyDescent="0.2">
      <c r="A116" s="43"/>
      <c r="B116" s="44"/>
      <c r="C116" s="75">
        <v>2</v>
      </c>
      <c r="D116" s="76" t="str">
        <f>IF(A116="","",VLOOKUP(A116,СписокКМ!D:I,2,FALSE))</f>
        <v/>
      </c>
      <c r="E116" s="47"/>
      <c r="F116" s="77" t="str">
        <f>IF(B116="","",VLOOKUP(B116,СписокКМ!D:I,2,FALSE))</f>
        <v/>
      </c>
      <c r="G116" s="49"/>
      <c r="H116" s="41"/>
      <c r="I116" s="616"/>
      <c r="J116" s="616"/>
      <c r="K116" s="616"/>
      <c r="L116" s="616"/>
      <c r="M116" s="51"/>
      <c r="N116" s="42"/>
      <c r="O116" s="79" t="str">
        <f>IF(I116="","",IF(I116="0",1000,IF(I116="-0",-1000,I116*1)))</f>
        <v/>
      </c>
      <c r="P116" s="79" t="str">
        <f t="shared" si="72"/>
        <v/>
      </c>
      <c r="Q116" s="79" t="str">
        <f t="shared" si="72"/>
        <v/>
      </c>
      <c r="R116" s="79" t="str">
        <f t="shared" si="72"/>
        <v/>
      </c>
      <c r="S116" s="80" t="str">
        <f t="shared" si="72"/>
        <v/>
      </c>
      <c r="T116" s="55" t="str">
        <f t="shared" si="73"/>
        <v/>
      </c>
      <c r="U116" s="56" t="str">
        <f t="shared" si="73"/>
        <v/>
      </c>
      <c r="V116" s="56" t="str">
        <f t="shared" si="73"/>
        <v/>
      </c>
      <c r="W116" s="56" t="str">
        <f t="shared" si="73"/>
        <v/>
      </c>
      <c r="X116" s="56" t="str">
        <f t="shared" si="73"/>
        <v/>
      </c>
      <c r="Y116" s="57" t="str">
        <f t="shared" si="74"/>
        <v/>
      </c>
      <c r="Z116" s="57" t="str">
        <f t="shared" si="74"/>
        <v/>
      </c>
      <c r="AA116" s="57" t="str">
        <f t="shared" si="74"/>
        <v/>
      </c>
      <c r="AB116" s="57" t="str">
        <f t="shared" si="74"/>
        <v/>
      </c>
      <c r="AC116" s="57" t="str">
        <f t="shared" si="74"/>
        <v/>
      </c>
      <c r="AD116" s="58" t="str">
        <f>IF(CC116="","",IF(CC116&gt;CE116,1,-1))</f>
        <v/>
      </c>
      <c r="AE116" s="58" t="str">
        <f>IF(CC116="","",IF(CC116&lt;CE116,1,-1))</f>
        <v/>
      </c>
      <c r="AF116" s="59">
        <f>IF(CC116&gt;CE116,1,0)</f>
        <v>0</v>
      </c>
      <c r="AG116" s="60">
        <f>IF(CE116&gt;CC116,1,0)</f>
        <v>0</v>
      </c>
      <c r="AH116" s="81" t="str">
        <f>IF(O116="","",AX116*1)</f>
        <v/>
      </c>
      <c r="AI116" s="609" t="str">
        <f>IF(P116="","",BE116*1)</f>
        <v/>
      </c>
      <c r="AJ116" s="609" t="str">
        <f>IF(Q116="","",BL116*1)</f>
        <v/>
      </c>
      <c r="AK116" s="609" t="str">
        <f>IF(R116="","",BS116*1)</f>
        <v/>
      </c>
      <c r="AL116" s="609" t="str">
        <f>IF(S116="","",BZ116*1)</f>
        <v/>
      </c>
      <c r="AM116" s="606" t="str">
        <f>IF(O116="","",AZ116*1)</f>
        <v/>
      </c>
      <c r="AN116" s="606" t="str">
        <f>IF(P116="","",BG116*1)</f>
        <v/>
      </c>
      <c r="AO116" s="606" t="str">
        <f>IF(Q116="","",BN116*1)</f>
        <v/>
      </c>
      <c r="AP116" s="606" t="str">
        <f>IF(R116="","",BU116*1)</f>
        <v/>
      </c>
      <c r="AQ116" s="606" t="str">
        <f>IF(S116="","",CB116*1)</f>
        <v/>
      </c>
      <c r="AR116" s="64">
        <f>SUM(AH116:AL116)</f>
        <v>0</v>
      </c>
      <c r="AS116" s="65">
        <f>SUM(AM116:AQ116)</f>
        <v>0</v>
      </c>
      <c r="AT116" s="66">
        <f>IF(O116=1000,11,IF(O116=-1000,0,IF(O116&gt;0,11,IF(O116&lt;0,(-O116),"0"))))</f>
        <v>11</v>
      </c>
      <c r="AU116" s="67" t="str">
        <f>IF(O116=1000,0,IF(O116=-1000,11,IF(O116&lt;-9,-(O116-2),IF(O116&gt;0,(O116),"0"))))</f>
        <v/>
      </c>
      <c r="AV116" s="66" t="e">
        <f>IF(O116=1000,11,IF(O116=-1000,0,IF(O116&gt;9,(O116+2),IF(O116&lt;0,(-O116),"0"))))</f>
        <v>#VALUE!</v>
      </c>
      <c r="AW116" s="67" t="str">
        <f>IF(O116=1000,0,IF(O116=-1000,11,IF(O116&lt;0,11,IF(O116&gt;0,(O116),"0"))))</f>
        <v/>
      </c>
      <c r="AX116" s="601" t="str">
        <f>IF(O116="","",IF(O116&gt;9,AV116,AT116))</f>
        <v/>
      </c>
      <c r="AY116" s="602" t="str">
        <f>IF(O116="","","-")</f>
        <v/>
      </c>
      <c r="AZ116" s="603" t="str">
        <f>IF(O116="","",IF(O116&lt;-9,AU116,AW116))</f>
        <v/>
      </c>
      <c r="BA116" s="66" t="e">
        <f>IF(P116=1000,11,IF(P116=-1000,0,IF(P116&gt;9,(P116+2),IF(P116&lt;0,(-P116),"0"))))</f>
        <v>#VALUE!</v>
      </c>
      <c r="BB116" s="67" t="str">
        <f>IF(P116=1000,0,IF(P116=-1000,11,IF(P116&lt;-9,-(P116-2),IF(P116&gt;0,(P116),"0"))))</f>
        <v/>
      </c>
      <c r="BC116" s="67">
        <f>IF(P116=1000,11,IF(P116=-1000,0,IF(P116&gt;0,11,IF(P116&lt;0,(-P116),"0"))))</f>
        <v>11</v>
      </c>
      <c r="BD116" s="67" t="str">
        <f>IF(P116=1000,0,IF(P116=-1000,11,IF(P116&lt;0,11,IF(P116&gt;0,(P116),"0"))))</f>
        <v/>
      </c>
      <c r="BE116" s="601" t="str">
        <f>IF(P116="","",IF(P116&gt;9,BA116,BC116))</f>
        <v/>
      </c>
      <c r="BF116" s="602" t="str">
        <f>IF(P116="","","-")</f>
        <v/>
      </c>
      <c r="BG116" s="603" t="str">
        <f>IF(P116="","",IF(P116&lt;-9,BB116,BD116))</f>
        <v/>
      </c>
      <c r="BH116" s="66" t="e">
        <f>IF(Q116=1000,11,IF(Q116=-1000,0,IF(Q116&gt;9,(Q116+2),IF(Q116&lt;0,(-Q116),"0"))))</f>
        <v>#VALUE!</v>
      </c>
      <c r="BI116" s="67" t="str">
        <f>IF(Q116=1000,0,IF(Q116=-1000,11,IF(Q116&lt;-9,-(Q116-2),IF(Q116&gt;0,(Q116),"0"))))</f>
        <v/>
      </c>
      <c r="BJ116" s="67">
        <f>IF(Q116=1000,11,IF(Q116=-1000,0,IF(Q116&gt;0,11,IF(Q116&lt;0,(-Q116),"0"))))</f>
        <v>11</v>
      </c>
      <c r="BK116" s="67" t="str">
        <f>IF(Q116=1000,0,IF(Q116=-1000,11,IF(Q116&lt;0,11,IF(Q116&gt;0,(Q116),"0"))))</f>
        <v/>
      </c>
      <c r="BL116" s="601" t="str">
        <f>IF(Q116="","",IF(Q116&gt;9,BH116,BJ116))</f>
        <v/>
      </c>
      <c r="BM116" s="602" t="str">
        <f>IF(Q116="","","-")</f>
        <v/>
      </c>
      <c r="BN116" s="603" t="str">
        <f>IF(Q116="","",IF(Q116&lt;-9,BI116,BK116))</f>
        <v/>
      </c>
      <c r="BO116" s="67" t="e">
        <f>IF(R116=1000,11,IF(R116=-1000,0,IF(R116&gt;9,(R116+2),IF(R116&lt;0,(-R116),"0"))))</f>
        <v>#VALUE!</v>
      </c>
      <c r="BP116" s="67" t="str">
        <f>IF(R116=1000,0,IF(R116=-1000,11,IF(R116&lt;-9,-(R116-2),IF(R116&gt;0,(R116),"0"))))</f>
        <v/>
      </c>
      <c r="BQ116" s="67">
        <f>IF(R116=1000,11,IF(R116=-1000,0,IF(R116&gt;0,11,IF(R116&lt;0,(-R116),"0"))))</f>
        <v>11</v>
      </c>
      <c r="BR116" s="67" t="str">
        <f>IF(R116=1000,0,IF(R116=-1000,11,IF(R116&lt;0,11,IF(R116&gt;0,(R116),"0"))))</f>
        <v/>
      </c>
      <c r="BS116" s="601" t="str">
        <f>IF(R116="","",IF(R116&gt;9,BO116,BQ116))</f>
        <v/>
      </c>
      <c r="BT116" s="602" t="str">
        <f>IF(R116="","","-")</f>
        <v/>
      </c>
      <c r="BU116" s="603" t="str">
        <f>IF(R116="","",IF(R116&lt;-9,BP116,BR116))</f>
        <v/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601" t="str">
        <f>IF(S116="","",IF(S116&gt;9,BV116,BX116))</f>
        <v/>
      </c>
      <c r="CA116" s="602" t="str">
        <f>IF(S116="","","-")</f>
        <v/>
      </c>
      <c r="CB116" s="603" t="str">
        <f>IF(S116="","",IF(S116&lt;-9,BW116,BY116))</f>
        <v/>
      </c>
      <c r="CC116" s="598" t="str">
        <f>IF(O116="","",SUM(T116:X116))</f>
        <v/>
      </c>
      <c r="CD116" s="604" t="str">
        <f>IF(CC116="","","-")</f>
        <v/>
      </c>
      <c r="CE116" s="599" t="str">
        <f>IF(O116="","",SUM(Y116:AC116))</f>
        <v/>
      </c>
      <c r="CP116" s="32"/>
      <c r="CQ116" s="32"/>
    </row>
    <row r="117" spans="1:95" s="31" customFormat="1" ht="15" customHeight="1" outlineLevel="1" x14ac:dyDescent="0.2">
      <c r="A117" s="43"/>
      <c r="B117" s="44"/>
      <c r="C117" s="1250">
        <v>3</v>
      </c>
      <c r="D117" s="76" t="str">
        <f>IF(A117="","",VLOOKUP(A117,СписокКМ!D:I,2,FALSE))</f>
        <v/>
      </c>
      <c r="E117" s="47"/>
      <c r="F117" s="77" t="str">
        <f>IF(B117="","",VLOOKUP(B117,СписокКМ!D:I,2,FALSE))</f>
        <v/>
      </c>
      <c r="G117" s="49"/>
      <c r="H117" s="41"/>
      <c r="I117" s="1252"/>
      <c r="J117" s="1252"/>
      <c r="K117" s="1252"/>
      <c r="L117" s="1252"/>
      <c r="M117" s="1252"/>
      <c r="N117" s="42"/>
      <c r="O117" s="1244" t="str">
        <f>IF(I117="","",IF(I117="0",1000,IF(I117="-0",-1000,I117*1)))</f>
        <v/>
      </c>
      <c r="P117" s="1244" t="str">
        <f>IF(J117="","",IF(J117="0",1000,IF(J117="-0",-1000,J117*1)))</f>
        <v/>
      </c>
      <c r="Q117" s="1244" t="str">
        <f>IF(K117="","",IF(K117="0",1000,IF(K117="-0",-1000,K117*1)))</f>
        <v/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 t="str">
        <f>IF(O117="","",IF(O117&gt;0,1,0))</f>
        <v/>
      </c>
      <c r="U117" s="1284" t="str">
        <f>IF(P117="","",IF(P117&gt;0,1,0))</f>
        <v/>
      </c>
      <c r="V117" s="1284" t="str">
        <f>IF(Q117="","",IF(Q117&gt;0,1,0))</f>
        <v/>
      </c>
      <c r="W117" s="1284" t="str">
        <f>IF(R117="","",IF(R117&gt;0,1,0))</f>
        <v/>
      </c>
      <c r="X117" s="1284" t="str">
        <f>IF(S117="","",IF(S117&gt;0,1,0))</f>
        <v/>
      </c>
      <c r="Y117" s="1278" t="str">
        <f>IF(O117="","",IF(O117&lt;0,1,0))</f>
        <v/>
      </c>
      <c r="Z117" s="1278" t="str">
        <f>IF(P117="","",IF(P117&lt;0,1,0))</f>
        <v/>
      </c>
      <c r="AA117" s="1278" t="str">
        <f>IF(Q117="","",IF(Q117&lt;0,1,0))</f>
        <v/>
      </c>
      <c r="AB117" s="1278" t="str">
        <f>IF(R117="","",IF(R117&lt;0,1,0))</f>
        <v/>
      </c>
      <c r="AC117" s="1278" t="str">
        <f>IF(S117="","",IF(S117&lt;0,1,0))</f>
        <v/>
      </c>
      <c r="AD117" s="1280" t="str">
        <f>IF(CC117="","",IF(CC117&gt;CE117,1,-1))</f>
        <v/>
      </c>
      <c r="AE117" s="1280" t="str">
        <f>IF(CC117="","",IF(CC117&lt;CE117,1,-1))</f>
        <v/>
      </c>
      <c r="AF117" s="1282">
        <f>IF(CC117&gt;CE117,1,0)</f>
        <v>0</v>
      </c>
      <c r="AG117" s="1272">
        <f>IF(CE117&gt;CC117,1,0)</f>
        <v>0</v>
      </c>
      <c r="AH117" s="1274" t="str">
        <f>IF(O117="","",AX117*1)</f>
        <v/>
      </c>
      <c r="AI117" s="1276" t="str">
        <f>IF(P117="","",BE117*1)</f>
        <v/>
      </c>
      <c r="AJ117" s="1276" t="str">
        <f>IF(Q117="","",BL117*1)</f>
        <v/>
      </c>
      <c r="AK117" s="1276" t="str">
        <f>IF(R117="","",BS117*1)</f>
        <v/>
      </c>
      <c r="AL117" s="1276" t="str">
        <f>IF(S117="","",BZ117*1)</f>
        <v/>
      </c>
      <c r="AM117" s="1298" t="str">
        <f>IF(O117="","",AZ117*1)</f>
        <v/>
      </c>
      <c r="AN117" s="1298" t="str">
        <f>IF(P117="","",BG117*1)</f>
        <v/>
      </c>
      <c r="AO117" s="1298" t="str">
        <f>IF(Q117="","",BN117*1)</f>
        <v/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 t="str">
        <f>IF(O117=1000,0,IF(O117=-1000,11,IF(O117&lt;-9,-(O117-2),IF(O117&gt;0,(O117),"0"))))</f>
        <v/>
      </c>
      <c r="AV117" s="1286" t="e">
        <f>IF(O117=1000,11,IF(O117=-1000,0,IF(O117&gt;9,(O117+2),IF(O117&lt;0,(-O117),"0"))))</f>
        <v>#VALUE!</v>
      </c>
      <c r="AW117" s="1286" t="str">
        <f>IF(O117=1000,0,IF(O117=-1000,11,IF(O117&lt;0,11,IF(O117&gt;0,(O117),"0"))))</f>
        <v/>
      </c>
      <c r="AX117" s="1296" t="str">
        <f>IF(O117="","",IF(O117&gt;9,AV117,AT117))</f>
        <v/>
      </c>
      <c r="AY117" s="1288" t="str">
        <f>IF(O117="","","-")</f>
        <v/>
      </c>
      <c r="AZ117" s="1290" t="str">
        <f>IF(O117="","",IF(O117&lt;-9,AU117,AW117))</f>
        <v/>
      </c>
      <c r="BA117" s="1286" t="e">
        <f>IF(P117=1000,11,IF(P117=-1000,0,IF(P117&gt;9,(P117+2),IF(P117&lt;0,(-P117),"0"))))</f>
        <v>#VALUE!</v>
      </c>
      <c r="BB117" s="1286" t="str">
        <f>IF(P117=1000,0,IF(P117=-1000,11,IF(P117&lt;-9,-(P117-2),IF(P117&gt;0,(P117),"0"))))</f>
        <v/>
      </c>
      <c r="BC117" s="1286">
        <f>IF(P117=1000,11,IF(P117=-1000,0,IF(P117&gt;0,11,IF(P117&lt;0,(-P117),"0"))))</f>
        <v>11</v>
      </c>
      <c r="BD117" s="1286" t="str">
        <f>IF(P117=1000,0,IF(P117=-1000,11,IF(P117&lt;0,11,IF(P117&gt;0,(P117),"0"))))</f>
        <v/>
      </c>
      <c r="BE117" s="1296" t="str">
        <f>IF(P117="","",IF(P117&gt;9,BA117,BC117))</f>
        <v/>
      </c>
      <c r="BF117" s="1288" t="str">
        <f>IF(P117="","","-")</f>
        <v/>
      </c>
      <c r="BG117" s="1290" t="str">
        <f>IF(P117="","",IF(P117&lt;-9,BB117,BD117))</f>
        <v/>
      </c>
      <c r="BH117" s="1286" t="e">
        <f>IF(Q117=1000,11,IF(Q117=-1000,0,IF(Q117&gt;9,(Q117+2),IF(Q117&lt;0,(-Q117),"0"))))</f>
        <v>#VALUE!</v>
      </c>
      <c r="BI117" s="1286" t="str">
        <f>IF(Q117=1000,0,IF(Q117=-1000,11,IF(Q117&lt;-9,-(Q117-2),IF(Q117&gt;0,(Q117),"0"))))</f>
        <v/>
      </c>
      <c r="BJ117" s="1286">
        <f>IF(Q117=1000,11,IF(Q117=-1000,0,IF(Q117&gt;0,11,IF(Q117&lt;0,(-Q117),"0"))))</f>
        <v>11</v>
      </c>
      <c r="BK117" s="1286" t="str">
        <f>IF(Q117=1000,0,IF(Q117=-1000,11,IF(Q117&lt;0,11,IF(Q117&gt;0,(Q117),"0"))))</f>
        <v/>
      </c>
      <c r="BL117" s="1296" t="str">
        <f>IF(Q117="","",IF(Q117&gt;9,BH117,BJ117))</f>
        <v/>
      </c>
      <c r="BM117" s="1288" t="str">
        <f>IF(Q117="","","-")</f>
        <v/>
      </c>
      <c r="BN117" s="1290" t="str">
        <f>IF(Q117="","",IF(Q117&lt;-9,BI117,BK117))</f>
        <v/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 t="str">
        <f>IF(R117="","",IF(R117&gt;9,BO117,BQ117))</f>
        <v/>
      </c>
      <c r="BT117" s="1288" t="str">
        <f>IF(R117="","","-")</f>
        <v/>
      </c>
      <c r="BU117" s="1290" t="str">
        <f>IF(R117="","",IF(R117&lt;-9,BP117,BR117))</f>
        <v/>
      </c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 t="str">
        <f>IF(S117="","",IF(S117&gt;9,BV117,BX117))</f>
        <v/>
      </c>
      <c r="CA117" s="1288" t="str">
        <f>IF(S117="","","-")</f>
        <v/>
      </c>
      <c r="CB117" s="1290" t="str">
        <f>IF(S117="","",IF(S117&lt;-9,BW117,BY117))</f>
        <v/>
      </c>
      <c r="CC117" s="1302" t="str">
        <f>IF(O117="","",SUM(T117:X118))</f>
        <v/>
      </c>
      <c r="CD117" s="1304" t="str">
        <f>IF(CC117="","","-")</f>
        <v/>
      </c>
      <c r="CE117" s="1306" t="str">
        <f>IF(O117="","",SUM(Y117:AC118))</f>
        <v/>
      </c>
      <c r="CP117" s="32"/>
      <c r="CQ117" s="32"/>
    </row>
    <row r="118" spans="1:95" s="31" customFormat="1" ht="15" customHeight="1" outlineLevel="1" x14ac:dyDescent="0.2">
      <c r="A118" s="43"/>
      <c r="B118" s="44"/>
      <c r="C118" s="1251"/>
      <c r="D118" s="46" t="str">
        <f>IF(A118="","",VLOOKUP(A118,СписокКМ!D:I,2,FALSE))</f>
        <v/>
      </c>
      <c r="E118" s="47"/>
      <c r="F118" s="48" t="str">
        <f>IF(B118="","",VLOOKUP(B118,СписокКМ!D:I,2,FALSE))</f>
        <v/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outlineLevel="1" x14ac:dyDescent="0.2">
      <c r="A119" s="99" t="str">
        <f>IF(A115="","",A115)</f>
        <v/>
      </c>
      <c r="B119" s="99" t="str">
        <f>IF(B115="","",B116)</f>
        <v/>
      </c>
      <c r="C119" s="75">
        <v>4</v>
      </c>
      <c r="D119" s="100" t="str">
        <f>IF(A119="","",VLOOKUP(A119,СписокКМ!D:I,2,FALSE))</f>
        <v/>
      </c>
      <c r="E119" s="101"/>
      <c r="F119" s="77" t="str">
        <f>IF(B119="","",VLOOKUP(B119,СписокКМ!D:I,2,FALSE))</f>
        <v/>
      </c>
      <c r="G119" s="102"/>
      <c r="H119" s="41"/>
      <c r="I119" s="616"/>
      <c r="J119" s="616"/>
      <c r="K119" s="616"/>
      <c r="L119" s="616"/>
      <c r="M119" s="616"/>
      <c r="N119" s="42"/>
      <c r="O119" s="79" t="str">
        <f>IF(I119="","",IF(I119="0",1000,IF(I119="-0",-1000,I119*1)))</f>
        <v/>
      </c>
      <c r="P119" s="79" t="str">
        <f t="shared" ref="P119:S120" si="75">IF(J119="","",IF(J119="0",1000,IF(J119="-0",-1000,J119*1)))</f>
        <v/>
      </c>
      <c r="Q119" s="79" t="str">
        <f t="shared" si="75"/>
        <v/>
      </c>
      <c r="R119" s="79" t="str">
        <f t="shared" si="75"/>
        <v/>
      </c>
      <c r="S119" s="80" t="str">
        <f t="shared" si="75"/>
        <v/>
      </c>
      <c r="T119" s="614" t="str">
        <f t="shared" ref="T119:X120" si="76">IF(O119="","",IF(O119&gt;0,1,0))</f>
        <v/>
      </c>
      <c r="U119" s="613" t="str">
        <f t="shared" si="76"/>
        <v/>
      </c>
      <c r="V119" s="613" t="str">
        <f t="shared" si="76"/>
        <v/>
      </c>
      <c r="W119" s="613" t="str">
        <f t="shared" si="76"/>
        <v/>
      </c>
      <c r="X119" s="613" t="str">
        <f t="shared" si="76"/>
        <v/>
      </c>
      <c r="Y119" s="610" t="str">
        <f t="shared" ref="Y119:AC120" si="77">IF(O119="","",IF(O119&lt;0,1,0))</f>
        <v/>
      </c>
      <c r="Z119" s="610" t="str">
        <f t="shared" si="77"/>
        <v/>
      </c>
      <c r="AA119" s="610" t="str">
        <f t="shared" si="77"/>
        <v/>
      </c>
      <c r="AB119" s="610" t="str">
        <f t="shared" si="77"/>
        <v/>
      </c>
      <c r="AC119" s="610" t="str">
        <f t="shared" si="77"/>
        <v/>
      </c>
      <c r="AD119" s="611" t="str">
        <f>IF(CC119="","",IF(CC119&gt;CE119,1,-1))</f>
        <v/>
      </c>
      <c r="AE119" s="611" t="str">
        <f>IF(CC119="","",IF(CC119&lt;CE119,1,-1))</f>
        <v/>
      </c>
      <c r="AF119" s="612">
        <f>IF(CC119&gt;CE119,1,0)</f>
        <v>0</v>
      </c>
      <c r="AG119" s="608">
        <f>IF(CE119&gt;CC119,1,0)</f>
        <v>0</v>
      </c>
      <c r="AH119" s="81" t="str">
        <f>IF(O119="","",AX119*1)</f>
        <v/>
      </c>
      <c r="AI119" s="609" t="str">
        <f>IF(P119="","",BE119*1)</f>
        <v/>
      </c>
      <c r="AJ119" s="609" t="str">
        <f>IF(Q119="","",BL119*1)</f>
        <v/>
      </c>
      <c r="AK119" s="609" t="str">
        <f>IF(R119="","",BS119*1)</f>
        <v/>
      </c>
      <c r="AL119" s="609" t="str">
        <f>IF(S119="","",BZ119*1)</f>
        <v/>
      </c>
      <c r="AM119" s="606" t="str">
        <f>IF(O119="","",AZ119*1)</f>
        <v/>
      </c>
      <c r="AN119" s="606" t="str">
        <f>IF(P119="","",BG119*1)</f>
        <v/>
      </c>
      <c r="AO119" s="606" t="str">
        <f>IF(Q119="","",BN119*1)</f>
        <v/>
      </c>
      <c r="AP119" s="606" t="str">
        <f>IF(R119="","",BU119*1)</f>
        <v/>
      </c>
      <c r="AQ119" s="606" t="str">
        <f>IF(S119="","",CB119*1)</f>
        <v/>
      </c>
      <c r="AR119" s="607">
        <f>SUM(AH119:AL119)</f>
        <v>0</v>
      </c>
      <c r="AS119" s="605">
        <f>SUM(AM119:AQ119)</f>
        <v>0</v>
      </c>
      <c r="AT119" s="111">
        <f>IF(O119=1000,11,IF(O119=-1000,0,IF(O119&gt;0,11,IF(O119&lt;0,(-O119),"0"))))</f>
        <v>11</v>
      </c>
      <c r="AU119" s="600" t="str">
        <f>IF(O119=1000,0,IF(O119=-1000,11,IF(O119&lt;-9,-(O119-2),IF(O119&gt;0,(O119),"0"))))</f>
        <v/>
      </c>
      <c r="AV119" s="111" t="e">
        <f>IF(O119=1000,11,IF(O119=-1000,0,IF(O119&gt;9,(O119+2),IF(O119&lt;0,(-O119),"0"))))</f>
        <v>#VALUE!</v>
      </c>
      <c r="AW119" s="600" t="str">
        <f>IF(O119=1000,0,IF(O119=-1000,11,IF(O119&lt;0,11,IF(O119&gt;0,(O119),"0"))))</f>
        <v/>
      </c>
      <c r="AX119" s="601" t="str">
        <f>IF(O119="","",IF(O119&gt;9,AV119,AT119))</f>
        <v/>
      </c>
      <c r="AY119" s="602" t="str">
        <f>IF(O119="","","-")</f>
        <v/>
      </c>
      <c r="AZ119" s="603" t="str">
        <f>IF(O119="","",IF(O119&lt;-9,AU119,AW119))</f>
        <v/>
      </c>
      <c r="BA119" s="111" t="e">
        <f>IF(P119=1000,11,IF(P119=-1000,0,IF(P119&gt;9,(P119+2),IF(P119&lt;0,(-P119),"0"))))</f>
        <v>#VALUE!</v>
      </c>
      <c r="BB119" s="600" t="str">
        <f>IF(P119=1000,0,IF(P119=-1000,11,IF(P119&lt;-9,-(P119-2),IF(P119&gt;0,(P119),"0"))))</f>
        <v/>
      </c>
      <c r="BC119" s="600">
        <f>IF(P119=1000,11,IF(P119=-1000,0,IF(P119&gt;0,11,IF(P119&lt;0,(-P119),"0"))))</f>
        <v>11</v>
      </c>
      <c r="BD119" s="600" t="str">
        <f>IF(P119=1000,0,IF(P119=-1000,11,IF(P119&lt;0,11,IF(P119&gt;0,(P119),"0"))))</f>
        <v/>
      </c>
      <c r="BE119" s="601" t="str">
        <f>IF(P119="","",IF(P119&gt;9,BA119,BC119))</f>
        <v/>
      </c>
      <c r="BF119" s="602" t="str">
        <f>IF(P119="","","-")</f>
        <v/>
      </c>
      <c r="BG119" s="603" t="str">
        <f>IF(P119="","",IF(P119&lt;-9,BB119,BD119))</f>
        <v/>
      </c>
      <c r="BH119" s="111" t="e">
        <f>IF(Q119=1000,11,IF(Q119=-1000,0,IF(Q119&gt;9,(Q119+2),IF(Q119&lt;0,(-Q119),"0"))))</f>
        <v>#VALUE!</v>
      </c>
      <c r="BI119" s="600" t="str">
        <f>IF(Q119=1000,0,IF(Q119=-1000,11,IF(Q119&lt;-9,-(Q119-2),IF(Q119&gt;0,(Q119),"0"))))</f>
        <v/>
      </c>
      <c r="BJ119" s="600">
        <f>IF(Q119=1000,11,IF(Q119=-1000,0,IF(Q119&gt;0,11,IF(Q119&lt;0,(-Q119),"0"))))</f>
        <v>11</v>
      </c>
      <c r="BK119" s="600" t="str">
        <f>IF(Q119=1000,0,IF(Q119=-1000,11,IF(Q119&lt;0,11,IF(Q119&gt;0,(Q119),"0"))))</f>
        <v/>
      </c>
      <c r="BL119" s="601" t="str">
        <f>IF(Q119="","",IF(Q119&gt;9,BH119,BJ119))</f>
        <v/>
      </c>
      <c r="BM119" s="602" t="str">
        <f>IF(Q119="","","-")</f>
        <v/>
      </c>
      <c r="BN119" s="603" t="str">
        <f>IF(Q119="","",IF(Q119&lt;-9,BI119,BK119))</f>
        <v/>
      </c>
      <c r="BO119" s="600" t="e">
        <f>IF(R119=1000,11,IF(R119=-1000,0,IF(R119&gt;9,(R119+2),IF(R119&lt;0,(-R119),"0"))))</f>
        <v>#VALUE!</v>
      </c>
      <c r="BP119" s="600" t="str">
        <f>IF(R119=1000,0,IF(R119=-1000,11,IF(R119&lt;-9,-(R119-2),IF(R119&gt;0,(R119),"0"))))</f>
        <v/>
      </c>
      <c r="BQ119" s="600">
        <f>IF(R119=1000,11,IF(R119=-1000,0,IF(R119&gt;0,11,IF(R119&lt;0,(-R119),"0"))))</f>
        <v>11</v>
      </c>
      <c r="BR119" s="600" t="str">
        <f>IF(R119=1000,0,IF(R119=-1000,11,IF(R119&lt;0,11,IF(R119&gt;0,(R119),"0"))))</f>
        <v/>
      </c>
      <c r="BS119" s="601" t="str">
        <f>IF(R119="","",IF(R119&gt;9,BO119,BQ119))</f>
        <v/>
      </c>
      <c r="BT119" s="602" t="str">
        <f>IF(R119="","","-")</f>
        <v/>
      </c>
      <c r="BU119" s="603" t="str">
        <f>IF(R119="","",IF(R119&lt;-9,BP119,BR119))</f>
        <v/>
      </c>
      <c r="BV119" s="600" t="e">
        <f>IF(S119=1000,11,IF(S119=-1000,0,IF(S119&gt;9,(S119+2),IF(S119&lt;0,(-S119),"0"))))</f>
        <v>#VALUE!</v>
      </c>
      <c r="BW119" s="600" t="str">
        <f>IF(S119=1000,0,IF(S119=-1000,11,IF(S119&lt;-9,-(S119-2),IF(S119&gt;0,(S119),"0"))))</f>
        <v/>
      </c>
      <c r="BX119" s="600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601" t="str">
        <f>IF(S119="","",IF(S119&gt;9,BV119,BX119))</f>
        <v/>
      </c>
      <c r="CA119" s="602" t="str">
        <f>IF(S119="","","-")</f>
        <v/>
      </c>
      <c r="CB119" s="603" t="str">
        <f>IF(S119="","",IF(S119&lt;-9,BW119,BY119))</f>
        <v/>
      </c>
      <c r="CC119" s="598" t="str">
        <f>IF(O119="","",SUM(T119:X119))</f>
        <v/>
      </c>
      <c r="CD119" s="604" t="str">
        <f>IF(CC119="","","-")</f>
        <v/>
      </c>
      <c r="CE119" s="599" t="str">
        <f>IF(O119="","",SUM(Y119:AC119))</f>
        <v/>
      </c>
      <c r="CP119" s="32"/>
      <c r="CQ119" s="32"/>
    </row>
    <row r="120" spans="1:95" s="31" customFormat="1" ht="15" customHeight="1" outlineLevel="1" thickBot="1" x14ac:dyDescent="0.25">
      <c r="A120" s="99" t="str">
        <f>IF(A115="","",A116)</f>
        <v/>
      </c>
      <c r="B120" s="99" t="str">
        <f>IF(B115="","",B115)</f>
        <v/>
      </c>
      <c r="C120" s="114">
        <v>5</v>
      </c>
      <c r="D120" s="115" t="str">
        <f>IF(A120="","",VLOOKUP(A120,СписокКМ!D:I,2,FALSE))</f>
        <v/>
      </c>
      <c r="E120" s="116"/>
      <c r="F120" s="117" t="str">
        <f>IF(B120="","",VLOOKUP(B120,СписокКМ!D:I,2,FALSE))</f>
        <v/>
      </c>
      <c r="G120" s="118"/>
      <c r="H120" s="119"/>
      <c r="I120" s="120"/>
      <c r="J120" s="120"/>
      <c r="K120" s="120"/>
      <c r="L120" s="121"/>
      <c r="M120" s="121"/>
      <c r="N120" s="122"/>
      <c r="O120" s="123" t="str">
        <f>IF(I120="","",IF(I120="0",1000,IF(I120="-0",-1000,I120*1)))</f>
        <v/>
      </c>
      <c r="P120" s="123" t="str">
        <f t="shared" si="75"/>
        <v/>
      </c>
      <c r="Q120" s="123" t="str">
        <f t="shared" si="75"/>
        <v/>
      </c>
      <c r="R120" s="123" t="str">
        <f t="shared" si="75"/>
        <v/>
      </c>
      <c r="S120" s="124" t="str">
        <f t="shared" si="75"/>
        <v/>
      </c>
      <c r="T120" s="125" t="str">
        <f t="shared" si="76"/>
        <v/>
      </c>
      <c r="U120" s="126" t="str">
        <f t="shared" si="76"/>
        <v/>
      </c>
      <c r="V120" s="126" t="str">
        <f t="shared" si="76"/>
        <v/>
      </c>
      <c r="W120" s="126" t="str">
        <f t="shared" si="76"/>
        <v/>
      </c>
      <c r="X120" s="126" t="str">
        <f t="shared" si="76"/>
        <v/>
      </c>
      <c r="Y120" s="127" t="str">
        <f t="shared" si="77"/>
        <v/>
      </c>
      <c r="Z120" s="127" t="str">
        <f t="shared" si="77"/>
        <v/>
      </c>
      <c r="AA120" s="127" t="str">
        <f t="shared" si="77"/>
        <v/>
      </c>
      <c r="AB120" s="127" t="str">
        <f t="shared" si="77"/>
        <v/>
      </c>
      <c r="AC120" s="127" t="str">
        <f t="shared" si="77"/>
        <v/>
      </c>
      <c r="AD120" s="128" t="str">
        <f>IF(CC120="","",IF(CC120&gt;CE120,1,-1))</f>
        <v/>
      </c>
      <c r="AE120" s="128" t="str">
        <f>IF(CC120="","",IF(CC120&lt;CE120,1,-1))</f>
        <v/>
      </c>
      <c r="AF120" s="129">
        <f>IF(CC120&gt;CE120,1,0)</f>
        <v>0</v>
      </c>
      <c r="AG120" s="130">
        <f>IF(CE120&gt;CC120,1,0)</f>
        <v>0</v>
      </c>
      <c r="AH120" s="131" t="str">
        <f>IF(O120="","",AX120*1)</f>
        <v/>
      </c>
      <c r="AI120" s="132" t="str">
        <f>IF(P120="","",BE120*1)</f>
        <v/>
      </c>
      <c r="AJ120" s="132" t="str">
        <f>IF(Q120="","",BL120*1)</f>
        <v/>
      </c>
      <c r="AK120" s="132" t="str">
        <f>IF(R120="","",BS120*1)</f>
        <v/>
      </c>
      <c r="AL120" s="132" t="str">
        <f>IF(S120="","",BZ120*1)</f>
        <v/>
      </c>
      <c r="AM120" s="133" t="str">
        <f>IF(O120="","",AZ120*1)</f>
        <v/>
      </c>
      <c r="AN120" s="133" t="str">
        <f>IF(P120="","",BG120*1)</f>
        <v/>
      </c>
      <c r="AO120" s="133" t="str">
        <f>IF(Q120="","",BN120*1)</f>
        <v/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0</v>
      </c>
      <c r="AS120" s="135">
        <f>SUM(AM120:AQ120)</f>
        <v>0</v>
      </c>
      <c r="AT120" s="136">
        <f>IF(O120=1000,11,IF(O120=-1000,0,IF(O120&gt;0,11,IF(O120&lt;0,(-O120),"0"))))</f>
        <v>11</v>
      </c>
      <c r="AU120" s="137" t="str">
        <f>IF(O120=1000,0,IF(O120=-1000,11,IF(O120&lt;-9,-(O120-2),IF(O120&gt;0,(O120),"0"))))</f>
        <v/>
      </c>
      <c r="AV120" s="136" t="e">
        <f>IF(O120=1000,11,IF(O120=-1000,0,IF(O120&gt;9,(O120+2),IF(O120&lt;0,(-O120),"0"))))</f>
        <v>#VALUE!</v>
      </c>
      <c r="AW120" s="137" t="str">
        <f>IF(O120=1000,0,IF(O120=-1000,11,IF(O120&lt;0,11,IF(O120&gt;0,(O120),"0"))))</f>
        <v/>
      </c>
      <c r="AX120" s="138" t="str">
        <f>IF(O120="","",IF(O120&gt;9,AV120,AT120))</f>
        <v/>
      </c>
      <c r="AY120" s="139" t="str">
        <f>IF(O120="","","-")</f>
        <v/>
      </c>
      <c r="AZ120" s="140" t="str">
        <f>IF(O120="","",IF(O120&lt;-9,AU120,AW120))</f>
        <v/>
      </c>
      <c r="BA120" s="136" t="e">
        <f>IF(P120=1000,11,IF(P120=-1000,0,IF(P120&gt;9,(P120+2),IF(P120&lt;0,(-P120),"0"))))</f>
        <v>#VALUE!</v>
      </c>
      <c r="BB120" s="137" t="str">
        <f>IF(P120=1000,0,IF(P120=-1000,11,IF(P120&lt;-9,-(P120-2),IF(P120&gt;0,(P120),"0"))))</f>
        <v/>
      </c>
      <c r="BC120" s="137">
        <f>IF(P120=1000,11,IF(P120=-1000,0,IF(P120&gt;0,11,IF(P120&lt;0,(-P120),"0"))))</f>
        <v>11</v>
      </c>
      <c r="BD120" s="137" t="str">
        <f>IF(P120=1000,0,IF(P120=-1000,11,IF(P120&lt;0,11,IF(P120&gt;0,(P120),"0"))))</f>
        <v/>
      </c>
      <c r="BE120" s="138" t="str">
        <f>IF(P120="","",IF(P120&gt;9,BA120,BC120))</f>
        <v/>
      </c>
      <c r="BF120" s="139" t="str">
        <f>IF(P120="","","-")</f>
        <v/>
      </c>
      <c r="BG120" s="140" t="str">
        <f>IF(P120="","",IF(P120&lt;-9,BB120,BD120))</f>
        <v/>
      </c>
      <c r="BH120" s="136" t="e">
        <f>IF(Q120=1000,11,IF(Q120=-1000,0,IF(Q120&gt;9,(Q120+2),IF(Q120&lt;0,(-Q120),"0"))))</f>
        <v>#VALUE!</v>
      </c>
      <c r="BI120" s="137" t="str">
        <f>IF(Q120=1000,0,IF(Q120=-1000,11,IF(Q120&lt;-9,-(Q120-2),IF(Q120&gt;0,(Q120),"0"))))</f>
        <v/>
      </c>
      <c r="BJ120" s="137">
        <f>IF(Q120=1000,11,IF(Q120=-1000,0,IF(Q120&gt;0,11,IF(Q120&lt;0,(-Q120),"0"))))</f>
        <v>11</v>
      </c>
      <c r="BK120" s="137" t="str">
        <f>IF(Q120=1000,0,IF(Q120=-1000,11,IF(Q120&lt;0,11,IF(Q120&gt;0,(Q120),"0"))))</f>
        <v/>
      </c>
      <c r="BL120" s="138" t="str">
        <f>IF(Q120="","",IF(Q120&gt;9,BH120,BJ120))</f>
        <v/>
      </c>
      <c r="BM120" s="139" t="str">
        <f>IF(Q120="","","-")</f>
        <v/>
      </c>
      <c r="BN120" s="140" t="str">
        <f>IF(Q120="","",IF(Q120&lt;-9,BI120,BK120))</f>
        <v/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 t="str">
        <f>IF(O120="","",SUM(T120:X120))</f>
        <v/>
      </c>
      <c r="CD120" s="143" t="str">
        <f>IF(CC120="","","-")</f>
        <v/>
      </c>
      <c r="CE120" s="144" t="str">
        <f>IF(O120="","",SUM(Y120:AC120))</f>
        <v/>
      </c>
      <c r="CP120" s="32"/>
      <c r="CQ120" s="32"/>
    </row>
    <row r="121" spans="1:95" s="31" customFormat="1" ht="15" customHeight="1" outlineLevel="1" thickBot="1" x14ac:dyDescent="0.25">
      <c r="A121" s="145"/>
      <c r="B121" s="145"/>
      <c r="C121" s="145"/>
      <c r="D121" s="146"/>
      <c r="E121" s="147"/>
      <c r="F121" s="148"/>
      <c r="G121" s="149"/>
      <c r="H121" s="150"/>
      <c r="I121" s="151"/>
      <c r="J121" s="151"/>
      <c r="K121" s="151"/>
      <c r="L121" s="151"/>
      <c r="M121" s="151"/>
      <c r="N121" s="150"/>
      <c r="O121" s="152"/>
      <c r="P121" s="152"/>
      <c r="Q121" s="152"/>
      <c r="R121" s="152"/>
      <c r="S121" s="152"/>
      <c r="T121" s="153"/>
      <c r="U121" s="153"/>
      <c r="V121" s="153"/>
      <c r="W121" s="153"/>
      <c r="X121" s="153"/>
      <c r="Y121" s="154"/>
      <c r="Z121" s="154"/>
      <c r="AA121" s="154"/>
      <c r="AB121" s="154"/>
      <c r="AC121" s="154"/>
      <c r="AD121" s="155"/>
      <c r="AE121" s="155"/>
      <c r="AF121" s="156"/>
      <c r="AG121" s="156"/>
      <c r="AH121" s="157"/>
      <c r="AI121" s="157"/>
      <c r="AJ121" s="157"/>
      <c r="AK121" s="157"/>
      <c r="AL121" s="157"/>
      <c r="AM121" s="158"/>
      <c r="AN121" s="158"/>
      <c r="AO121" s="158"/>
      <c r="AP121" s="158"/>
      <c r="AQ121" s="158"/>
      <c r="AR121" s="159"/>
      <c r="AS121" s="159"/>
      <c r="AT121" s="160"/>
      <c r="AU121" s="160"/>
      <c r="AV121" s="160"/>
      <c r="AW121" s="160"/>
      <c r="AX121" s="161"/>
      <c r="AY121" s="161"/>
      <c r="AZ121" s="161"/>
      <c r="BA121" s="160"/>
      <c r="BB121" s="160"/>
      <c r="BC121" s="160"/>
      <c r="BD121" s="160"/>
      <c r="BE121" s="161"/>
      <c r="BF121" s="161"/>
      <c r="BG121" s="161"/>
      <c r="BH121" s="160"/>
      <c r="BI121" s="160"/>
      <c r="BJ121" s="160"/>
      <c r="BK121" s="160"/>
      <c r="BL121" s="161"/>
      <c r="BM121" s="161"/>
      <c r="BN121" s="161"/>
      <c r="BO121" s="160"/>
      <c r="BP121" s="160"/>
      <c r="BQ121" s="160"/>
      <c r="BR121" s="160"/>
      <c r="BS121" s="161"/>
      <c r="BT121" s="161"/>
      <c r="BU121" s="161"/>
      <c r="BV121" s="160"/>
      <c r="BW121" s="160"/>
      <c r="BX121" s="160"/>
      <c r="BY121" s="160"/>
      <c r="BZ121" s="161"/>
      <c r="CA121" s="161"/>
      <c r="CB121" s="161"/>
      <c r="CC121" s="162"/>
      <c r="CD121" s="163"/>
      <c r="CE121" s="164"/>
      <c r="CP121" s="32"/>
      <c r="CQ121" s="32"/>
    </row>
    <row r="122" spans="1:95" s="31" customFormat="1" ht="31.5" customHeight="1" outlineLevel="1" thickBot="1" x14ac:dyDescent="0.25">
      <c r="A122" s="34"/>
      <c r="B122" s="35"/>
      <c r="C122" s="1225">
        <f>1+C113</f>
        <v>14</v>
      </c>
      <c r="D122" s="1227" t="str">
        <f>IF(A122="","",VLOOKUP(A122,СписокКМ!$A$188:$C$236,3,FALSE))</f>
        <v/>
      </c>
      <c r="E122" s="1228" t="str">
        <f>IF(B122="","",VLOOKUP(B122,СписокКМ!E:J,2,FALSE))</f>
        <v/>
      </c>
      <c r="F122" s="1231" t="str">
        <f>IF(B122="","",VLOOKUP(B122,СписокКМ!$A$188:$C$234,3,FALSE))</f>
        <v/>
      </c>
      <c r="G122" s="1232" t="str">
        <f>IF(D122="","",VLOOKUP(D122,СписокКМ!G:L,2,FALSE))</f>
        <v/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 t="str">
        <f>IF(A122="","",VLOOKUP(A122,'[60]Протокол команд'!A:K,8,FALSE))</f>
        <v/>
      </c>
      <c r="U122" s="39" t="e">
        <f>T122*5-4</f>
        <v>#VALUE!</v>
      </c>
      <c r="V122" s="39" t="e">
        <f>T122*5</f>
        <v>#VALUE!</v>
      </c>
      <c r="W122" s="39" t="e">
        <f>CONCATENATE(U122,"-",V122)</f>
        <v>#VALUE!</v>
      </c>
      <c r="X122" s="39" t="str">
        <f>IF(A122="","",VLOOKUP(A122,'[60]Протокол команд'!A:K,10,FALSE))</f>
        <v/>
      </c>
      <c r="Y122" s="39" t="e">
        <f>X122*5-4</f>
        <v>#VALUE!</v>
      </c>
      <c r="Z122" s="39" t="e">
        <f>X122*5</f>
        <v>#VALUE!</v>
      </c>
      <c r="AA122" s="39" t="e">
        <f>CONCATENATE(Y122,"-",Z122)</f>
        <v>#VALUE!</v>
      </c>
      <c r="AB122" s="1241" t="str">
        <f>IF(O124="","",SUM(AF124:AF129))</f>
        <v/>
      </c>
      <c r="AC122" s="1242"/>
      <c r="AD122" s="1243"/>
      <c r="AE122" s="1242" t="str">
        <f>IF(O124="","",SUM(AG124:AG129))</f>
        <v/>
      </c>
      <c r="AF122" s="1242"/>
      <c r="AG122" s="1264"/>
      <c r="AH122" s="1241">
        <f>SUM(CC124:CC129)</f>
        <v>0</v>
      </c>
      <c r="AI122" s="1242"/>
      <c r="AJ122" s="1243"/>
      <c r="AK122" s="1242">
        <f>SUM(CE124:CE129)</f>
        <v>0</v>
      </c>
      <c r="AL122" s="1242"/>
      <c r="AM122" s="1264"/>
      <c r="AN122" s="1265">
        <f>SUM(AR124:AR129)</f>
        <v>0</v>
      </c>
      <c r="AO122" s="1266"/>
      <c r="AP122" s="1267"/>
      <c r="AQ122" s="1266">
        <f>SUM(AS124:AS129)</f>
        <v>0</v>
      </c>
      <c r="AR122" s="1266"/>
      <c r="AS122" s="1268"/>
      <c r="AT122" s="1314" t="str">
        <f>IF(A122="","",VLOOKUP(A122,'[60]Протокол команд'!A:Z,14,FALSE))</f>
        <v/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 t="str">
        <f>IF(O124="","",SUM(AF124:AF129))</f>
        <v/>
      </c>
      <c r="CD122" s="1256" t="str">
        <f>IF(CC122="","","-")</f>
        <v/>
      </c>
      <c r="CE122" s="1258" t="str">
        <f>IF(O124="","",SUM(AG124:AG129))</f>
        <v/>
      </c>
      <c r="CP122" s="32"/>
      <c r="CQ122" s="32"/>
    </row>
    <row r="123" spans="1:95" s="31" customFormat="1" ht="13.5" customHeight="1" outlineLevel="1" x14ac:dyDescent="0.2">
      <c r="A123" s="40"/>
      <c r="B123" s="40"/>
      <c r="C123" s="1226"/>
      <c r="D123" s="1229" t="str">
        <f>IF(A123="","",VLOOKUP(A123,СписокКМ!D:I,2,FALSE))</f>
        <v/>
      </c>
      <c r="E123" s="1230" t="str">
        <f>IF(B123="","",VLOOKUP(B123,СписокКМ!E:J,2,FALSE))</f>
        <v/>
      </c>
      <c r="F123" s="1233" t="str">
        <f>IF(C123="","",VLOOKUP(C123,СписокКМ!F:K,2,FALSE))</f>
        <v/>
      </c>
      <c r="G123" s="1234" t="str">
        <f>IF(D123="","",VLOOKUP(D123,СписокКМ!G:L,2,FALSE))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outlineLevel="1" x14ac:dyDescent="0.2">
      <c r="A124" s="43"/>
      <c r="B124" s="44"/>
      <c r="C124" s="615">
        <v>1</v>
      </c>
      <c r="D124" s="46" t="str">
        <f>IF(A124="","",VLOOKUP(A124,СписокКМ!D:I,2,FALSE))</f>
        <v/>
      </c>
      <c r="E124" s="47"/>
      <c r="F124" s="48" t="str">
        <f>IF(B124="","",VLOOKUP(B124,СписокКМ!D:I,2,FALSE))</f>
        <v/>
      </c>
      <c r="G124" s="49"/>
      <c r="H124" s="50"/>
      <c r="I124" s="51"/>
      <c r="J124" s="51"/>
      <c r="K124" s="51"/>
      <c r="L124" s="51"/>
      <c r="M124" s="51"/>
      <c r="N124" s="52"/>
      <c r="O124" s="53" t="str">
        <f>IF(I124="","",IF(I124="0",1000,IF(I124="-0",-1000,I124*1)))</f>
        <v/>
      </c>
      <c r="P124" s="53" t="str">
        <f t="shared" ref="P124:S125" si="78">IF(J124="","",IF(J124="0",1000,IF(J124="-0",-1000,J124*1)))</f>
        <v/>
      </c>
      <c r="Q124" s="53" t="str">
        <f t="shared" si="78"/>
        <v/>
      </c>
      <c r="R124" s="53" t="str">
        <f t="shared" si="78"/>
        <v/>
      </c>
      <c r="S124" s="54" t="str">
        <f t="shared" si="78"/>
        <v/>
      </c>
      <c r="T124" s="55" t="str">
        <f t="shared" ref="T124:X125" si="79">IF(O124="","",IF(O124&gt;0,1,0))</f>
        <v/>
      </c>
      <c r="U124" s="56" t="str">
        <f t="shared" si="79"/>
        <v/>
      </c>
      <c r="V124" s="56" t="str">
        <f t="shared" si="79"/>
        <v/>
      </c>
      <c r="W124" s="56" t="str">
        <f t="shared" si="79"/>
        <v/>
      </c>
      <c r="X124" s="56" t="str">
        <f t="shared" si="79"/>
        <v/>
      </c>
      <c r="Y124" s="57" t="str">
        <f t="shared" ref="Y124:AC125" si="80">IF(O124="","",IF(O124&lt;0,1,0))</f>
        <v/>
      </c>
      <c r="Z124" s="57" t="str">
        <f t="shared" si="80"/>
        <v/>
      </c>
      <c r="AA124" s="57" t="str">
        <f t="shared" si="80"/>
        <v/>
      </c>
      <c r="AB124" s="57" t="str">
        <f t="shared" si="80"/>
        <v/>
      </c>
      <c r="AC124" s="57" t="str">
        <f t="shared" si="80"/>
        <v/>
      </c>
      <c r="AD124" s="58" t="str">
        <f>IF(CC124="","",IF(CC124&gt;CE124,1,-1))</f>
        <v/>
      </c>
      <c r="AE124" s="58" t="str">
        <f>IF(CC124="","",IF(CC124&lt;CE124,1,-1))</f>
        <v/>
      </c>
      <c r="AF124" s="59">
        <f>IF(CC124&gt;CE124,1,0)</f>
        <v>0</v>
      </c>
      <c r="AG124" s="60">
        <f>IF(CE124&gt;CC124,1,0)</f>
        <v>0</v>
      </c>
      <c r="AH124" s="61" t="str">
        <f>IF(O124="","",AX124*1)</f>
        <v/>
      </c>
      <c r="AI124" s="62" t="str">
        <f>IF(P124="","",BE124*1)</f>
        <v/>
      </c>
      <c r="AJ124" s="62" t="str">
        <f>IF(Q124="","",BL124*1)</f>
        <v/>
      </c>
      <c r="AK124" s="62" t="str">
        <f>IF(R124="","",BS124*1)</f>
        <v/>
      </c>
      <c r="AL124" s="62" t="str">
        <f>IF(S124="","",BZ124*1)</f>
        <v/>
      </c>
      <c r="AM124" s="63" t="str">
        <f>IF(O124="","",AZ124*1)</f>
        <v/>
      </c>
      <c r="AN124" s="63" t="str">
        <f>IF(P124="","",BG124*1)</f>
        <v/>
      </c>
      <c r="AO124" s="63" t="str">
        <f>IF(Q124="","",BN124*1)</f>
        <v/>
      </c>
      <c r="AP124" s="63" t="str">
        <f>IF(R124="","",BU124*1)</f>
        <v/>
      </c>
      <c r="AQ124" s="63" t="str">
        <f>IF(S124="","",CB124*1)</f>
        <v/>
      </c>
      <c r="AR124" s="64">
        <f>SUM(AH124:AL124)</f>
        <v>0</v>
      </c>
      <c r="AS124" s="65">
        <f>SUM(AM124:AQ124)</f>
        <v>0</v>
      </c>
      <c r="AT124" s="66">
        <f>IF(O124=1000,11,IF(O124=-1000,0,IF(O124&gt;0,11,IF(O124&lt;0,(-O124),"0"))))</f>
        <v>11</v>
      </c>
      <c r="AU124" s="67" t="str">
        <f>IF(O124=1000,0,IF(O124=-1000,11,IF(O124&lt;-9,-(O124-2),IF(O124&gt;0,(O124),"0"))))</f>
        <v/>
      </c>
      <c r="AV124" s="66" t="e">
        <f>IF(O124=1000,11,IF(O124=-1000,0,IF(O124&lt;9,11,IF(O124&gt;9,(O124+2),"0"))))</f>
        <v>#VALUE!</v>
      </c>
      <c r="AW124" s="67" t="str">
        <f>IF(O124=1000,0,IF(O124=-1000,11,IF(O124&lt;0,11,IF(O124&gt;0,(O124),"0"))))</f>
        <v/>
      </c>
      <c r="AX124" s="68" t="str">
        <f>IF(O124="","",IF(O124&gt;9,AV124,AT124))</f>
        <v/>
      </c>
      <c r="AY124" s="69" t="str">
        <f>IF(O124="","","-")</f>
        <v/>
      </c>
      <c r="AZ124" s="70" t="str">
        <f>IF(O124="","",IF(O124&lt;-9,AU124,AW124))</f>
        <v/>
      </c>
      <c r="BA124" s="66" t="e">
        <f>IF(P124=1000,11,IF(P124=-1000,0,IF(P124&gt;9,(P124+2),IF(P124&lt;0,(-P124),"0"))))</f>
        <v>#VALUE!</v>
      </c>
      <c r="BB124" s="67" t="str">
        <f>IF(P124=1000,0,IF(P124=-1000,11,IF(P124&lt;-9,-(P124-2),IF(P124&gt;0,(P124),"0"))))</f>
        <v/>
      </c>
      <c r="BC124" s="67">
        <f>IF(P124=1000,11,IF(P124=-1000,0,IF(P124&gt;0,11,IF(P124&lt;0,(-P124),"0"))))</f>
        <v>11</v>
      </c>
      <c r="BD124" s="67" t="str">
        <f>IF(P124=1000,0,IF(P124=-1000,11,IF(P124&lt;0,11,IF(P124&gt;0,(P124),"0"))))</f>
        <v/>
      </c>
      <c r="BE124" s="68" t="str">
        <f>IF(P124="","",IF(P124&gt;9,BA124,BC124))</f>
        <v/>
      </c>
      <c r="BF124" s="69" t="str">
        <f>IF(P124="","","-")</f>
        <v/>
      </c>
      <c r="BG124" s="70" t="str">
        <f>IF(P124="","",IF(P124&lt;-9,BB124,BD124))</f>
        <v/>
      </c>
      <c r="BH124" s="66" t="e">
        <f>IF(Q124=1000,11,IF(Q124=-1000,0,IF(Q124&gt;9,(Q124+2),IF(Q124&lt;0,(-Q124),"0"))))</f>
        <v>#VALUE!</v>
      </c>
      <c r="BI124" s="67" t="str">
        <f>IF(Q124=1000,0,IF(Q124=-1000,11,IF(Q124&lt;-9,-(Q124-2),IF(Q124&gt;0,(Q124),"0"))))</f>
        <v/>
      </c>
      <c r="BJ124" s="67">
        <f>IF(Q124=1000,11,IF(Q124=-1000,0,IF(Q124&gt;0,11,IF(Q124&lt;0,(-Q124),"0"))))</f>
        <v>11</v>
      </c>
      <c r="BK124" s="67" t="str">
        <f>IF(Q124=1000,0,IF(Q124=-1000,11,IF(Q124&lt;0,11,IF(Q124&gt;0,(Q124),"0"))))</f>
        <v/>
      </c>
      <c r="BL124" s="68" t="str">
        <f>IF(Q124="","",IF(Q124&gt;9,BH124,BJ124))</f>
        <v/>
      </c>
      <c r="BM124" s="69" t="str">
        <f>IF(Q124="","","-")</f>
        <v/>
      </c>
      <c r="BN124" s="70" t="str">
        <f>IF(Q124="","",IF(Q124&lt;-9,BI124,BK124))</f>
        <v/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 t="str">
        <f>IF(O124="","",SUM(T124:X124))</f>
        <v/>
      </c>
      <c r="CD124" s="73" t="str">
        <f>IF(CC124="","","-")</f>
        <v/>
      </c>
      <c r="CE124" s="74" t="str">
        <f>IF(O124="","",SUM(Y124:AC124))</f>
        <v/>
      </c>
      <c r="CP124" s="32"/>
      <c r="CQ124" s="32"/>
    </row>
    <row r="125" spans="1:95" s="31" customFormat="1" ht="15" customHeight="1" outlineLevel="1" x14ac:dyDescent="0.2">
      <c r="A125" s="43"/>
      <c r="B125" s="44"/>
      <c r="C125" s="75">
        <v>2</v>
      </c>
      <c r="D125" s="76" t="str">
        <f>IF(A125="","",VLOOKUP(A125,СписокКМ!D:I,2,FALSE))</f>
        <v/>
      </c>
      <c r="E125" s="47"/>
      <c r="F125" s="77" t="str">
        <f>IF(B125="","",VLOOKUP(B125,СписокКМ!D:I,2,FALSE))</f>
        <v/>
      </c>
      <c r="G125" s="49"/>
      <c r="H125" s="41"/>
      <c r="I125" s="616"/>
      <c r="J125" s="616"/>
      <c r="K125" s="616"/>
      <c r="L125" s="616"/>
      <c r="M125" s="51"/>
      <c r="N125" s="42"/>
      <c r="O125" s="79" t="str">
        <f>IF(I125="","",IF(I125="0",1000,IF(I125="-0",-1000,I125*1)))</f>
        <v/>
      </c>
      <c r="P125" s="79" t="str">
        <f t="shared" si="78"/>
        <v/>
      </c>
      <c r="Q125" s="79" t="str">
        <f t="shared" si="78"/>
        <v/>
      </c>
      <c r="R125" s="79" t="str">
        <f t="shared" si="78"/>
        <v/>
      </c>
      <c r="S125" s="80" t="str">
        <f t="shared" si="78"/>
        <v/>
      </c>
      <c r="T125" s="55" t="str">
        <f t="shared" si="79"/>
        <v/>
      </c>
      <c r="U125" s="56" t="str">
        <f t="shared" si="79"/>
        <v/>
      </c>
      <c r="V125" s="56" t="str">
        <f t="shared" si="79"/>
        <v/>
      </c>
      <c r="W125" s="56" t="str">
        <f t="shared" si="79"/>
        <v/>
      </c>
      <c r="X125" s="56" t="str">
        <f t="shared" si="79"/>
        <v/>
      </c>
      <c r="Y125" s="57" t="str">
        <f t="shared" si="80"/>
        <v/>
      </c>
      <c r="Z125" s="57" t="str">
        <f t="shared" si="80"/>
        <v/>
      </c>
      <c r="AA125" s="57" t="str">
        <f t="shared" si="80"/>
        <v/>
      </c>
      <c r="AB125" s="57" t="str">
        <f t="shared" si="80"/>
        <v/>
      </c>
      <c r="AC125" s="57" t="str">
        <f t="shared" si="80"/>
        <v/>
      </c>
      <c r="AD125" s="58" t="str">
        <f>IF(CC125="","",IF(CC125&gt;CE125,1,-1))</f>
        <v/>
      </c>
      <c r="AE125" s="58" t="str">
        <f>IF(CC125="","",IF(CC125&lt;CE125,1,-1))</f>
        <v/>
      </c>
      <c r="AF125" s="59">
        <f>IF(CC125&gt;CE125,1,0)</f>
        <v>0</v>
      </c>
      <c r="AG125" s="60">
        <f>IF(CE125&gt;CC125,1,0)</f>
        <v>0</v>
      </c>
      <c r="AH125" s="81" t="str">
        <f>IF(O125="","",AX125*1)</f>
        <v/>
      </c>
      <c r="AI125" s="609" t="str">
        <f>IF(P125="","",BE125*1)</f>
        <v/>
      </c>
      <c r="AJ125" s="609" t="str">
        <f>IF(Q125="","",BL125*1)</f>
        <v/>
      </c>
      <c r="AK125" s="609" t="str">
        <f>IF(R125="","",BS125*1)</f>
        <v/>
      </c>
      <c r="AL125" s="609" t="str">
        <f>IF(S125="","",BZ125*1)</f>
        <v/>
      </c>
      <c r="AM125" s="606" t="str">
        <f>IF(O125="","",AZ125*1)</f>
        <v/>
      </c>
      <c r="AN125" s="606" t="str">
        <f>IF(P125="","",BG125*1)</f>
        <v/>
      </c>
      <c r="AO125" s="606" t="str">
        <f>IF(Q125="","",BN125*1)</f>
        <v/>
      </c>
      <c r="AP125" s="606" t="str">
        <f>IF(R125="","",BU125*1)</f>
        <v/>
      </c>
      <c r="AQ125" s="606" t="str">
        <f>IF(S125="","",CB125*1)</f>
        <v/>
      </c>
      <c r="AR125" s="64">
        <f>SUM(AH125:AL125)</f>
        <v>0</v>
      </c>
      <c r="AS125" s="65">
        <f>SUM(AM125:AQ125)</f>
        <v>0</v>
      </c>
      <c r="AT125" s="66">
        <f>IF(O125=1000,11,IF(O125=-1000,0,IF(O125&gt;0,11,IF(O125&lt;0,(-O125),"0"))))</f>
        <v>11</v>
      </c>
      <c r="AU125" s="67" t="str">
        <f>IF(O125=1000,0,IF(O125=-1000,11,IF(O125&lt;-9,-(O125-2),IF(O125&gt;0,(O125),"0"))))</f>
        <v/>
      </c>
      <c r="AV125" s="66" t="e">
        <f>IF(O125=1000,11,IF(O125=-1000,0,IF(O125&gt;9,(O125+2),IF(O125&lt;0,(-O125),"0"))))</f>
        <v>#VALUE!</v>
      </c>
      <c r="AW125" s="67" t="str">
        <f>IF(O125=1000,0,IF(O125=-1000,11,IF(O125&lt;0,11,IF(O125&gt;0,(O125),"0"))))</f>
        <v/>
      </c>
      <c r="AX125" s="601" t="str">
        <f>IF(O125="","",IF(O125&gt;9,AV125,AT125))</f>
        <v/>
      </c>
      <c r="AY125" s="602" t="str">
        <f>IF(O125="","","-")</f>
        <v/>
      </c>
      <c r="AZ125" s="603" t="str">
        <f>IF(O125="","",IF(O125&lt;-9,AU125,AW125))</f>
        <v/>
      </c>
      <c r="BA125" s="66" t="e">
        <f>IF(P125=1000,11,IF(P125=-1000,0,IF(P125&gt;9,(P125+2),IF(P125&lt;0,(-P125),"0"))))</f>
        <v>#VALUE!</v>
      </c>
      <c r="BB125" s="67" t="str">
        <f>IF(P125=1000,0,IF(P125=-1000,11,IF(P125&lt;-9,-(P125-2),IF(P125&gt;0,(P125),"0"))))</f>
        <v/>
      </c>
      <c r="BC125" s="67">
        <f>IF(P125=1000,11,IF(P125=-1000,0,IF(P125&gt;0,11,IF(P125&lt;0,(-P125),"0"))))</f>
        <v>11</v>
      </c>
      <c r="BD125" s="67" t="str">
        <f>IF(P125=1000,0,IF(P125=-1000,11,IF(P125&lt;0,11,IF(P125&gt;0,(P125),"0"))))</f>
        <v/>
      </c>
      <c r="BE125" s="601" t="str">
        <f>IF(P125="","",IF(P125&gt;9,BA125,BC125))</f>
        <v/>
      </c>
      <c r="BF125" s="602" t="str">
        <f>IF(P125="","","-")</f>
        <v/>
      </c>
      <c r="BG125" s="603" t="str">
        <f>IF(P125="","",IF(P125&lt;-9,BB125,BD125))</f>
        <v/>
      </c>
      <c r="BH125" s="66" t="e">
        <f>IF(Q125=1000,11,IF(Q125=-1000,0,IF(Q125&gt;9,(Q125+2),IF(Q125&lt;0,(-Q125),"0"))))</f>
        <v>#VALUE!</v>
      </c>
      <c r="BI125" s="67" t="str">
        <f>IF(Q125=1000,0,IF(Q125=-1000,11,IF(Q125&lt;-9,-(Q125-2),IF(Q125&gt;0,(Q125),"0"))))</f>
        <v/>
      </c>
      <c r="BJ125" s="67">
        <f>IF(Q125=1000,11,IF(Q125=-1000,0,IF(Q125&gt;0,11,IF(Q125&lt;0,(-Q125),"0"))))</f>
        <v>11</v>
      </c>
      <c r="BK125" s="67" t="str">
        <f>IF(Q125=1000,0,IF(Q125=-1000,11,IF(Q125&lt;0,11,IF(Q125&gt;0,(Q125),"0"))))</f>
        <v/>
      </c>
      <c r="BL125" s="601" t="str">
        <f>IF(Q125="","",IF(Q125&gt;9,BH125,BJ125))</f>
        <v/>
      </c>
      <c r="BM125" s="602" t="str">
        <f>IF(Q125="","","-")</f>
        <v/>
      </c>
      <c r="BN125" s="603" t="str">
        <f>IF(Q125="","",IF(Q125&lt;-9,BI125,BK125))</f>
        <v/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601" t="str">
        <f>IF(R125="","",IF(R125&gt;9,BO125,BQ125))</f>
        <v/>
      </c>
      <c r="BT125" s="602" t="str">
        <f>IF(R125="","","-")</f>
        <v/>
      </c>
      <c r="BU125" s="603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601" t="str">
        <f>IF(S125="","",IF(S125&gt;9,BV125,BX125))</f>
        <v/>
      </c>
      <c r="CA125" s="602" t="str">
        <f>IF(S125="","","-")</f>
        <v/>
      </c>
      <c r="CB125" s="603" t="str">
        <f>IF(S125="","",IF(S125&lt;-9,BW125,BY125))</f>
        <v/>
      </c>
      <c r="CC125" s="598" t="str">
        <f>IF(O125="","",SUM(T125:X125))</f>
        <v/>
      </c>
      <c r="CD125" s="604" t="str">
        <f>IF(CC125="","","-")</f>
        <v/>
      </c>
      <c r="CE125" s="599" t="str">
        <f>IF(O125="","",SUM(Y125:AC125))</f>
        <v/>
      </c>
      <c r="CP125" s="32"/>
      <c r="CQ125" s="32"/>
    </row>
    <row r="126" spans="1:95" s="31" customFormat="1" ht="15" customHeight="1" outlineLevel="1" x14ac:dyDescent="0.2">
      <c r="A126" s="43"/>
      <c r="B126" s="44"/>
      <c r="C126" s="1250">
        <v>3</v>
      </c>
      <c r="D126" s="76" t="str">
        <f>IF(A126="","",VLOOKUP(A126,СписокКМ!D:I,2,FALSE))</f>
        <v/>
      </c>
      <c r="E126" s="47"/>
      <c r="F126" s="77" t="str">
        <f>IF(B126="","",VLOOKUP(B126,СписокКМ!D:I,2,FALSE))</f>
        <v/>
      </c>
      <c r="G126" s="49"/>
      <c r="H126" s="41"/>
      <c r="I126" s="1252"/>
      <c r="J126" s="1252"/>
      <c r="K126" s="1252"/>
      <c r="L126" s="1252"/>
      <c r="M126" s="1252"/>
      <c r="N126" s="42"/>
      <c r="O126" s="1244" t="str">
        <f>IF(I126="","",IF(I126="0",1000,IF(I126="-0",-1000,I126*1)))</f>
        <v/>
      </c>
      <c r="P126" s="1244" t="str">
        <f>IF(J126="","",IF(J126="0",1000,IF(J126="-0",-1000,J126*1)))</f>
        <v/>
      </c>
      <c r="Q126" s="1244" t="str">
        <f>IF(K126="","",IF(K126="0",1000,IF(K126="-0",-1000,K126*1)))</f>
        <v/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 t="str">
        <f>IF(O126="","",IF(O126&gt;0,1,0))</f>
        <v/>
      </c>
      <c r="U126" s="1284" t="str">
        <f>IF(P126="","",IF(P126&gt;0,1,0))</f>
        <v/>
      </c>
      <c r="V126" s="1284" t="str">
        <f>IF(Q126="","",IF(Q126&gt;0,1,0))</f>
        <v/>
      </c>
      <c r="W126" s="1284" t="str">
        <f>IF(R126="","",IF(R126&gt;0,1,0))</f>
        <v/>
      </c>
      <c r="X126" s="1284" t="str">
        <f>IF(S126="","",IF(S126&gt;0,1,0))</f>
        <v/>
      </c>
      <c r="Y126" s="1278" t="str">
        <f>IF(O126="","",IF(O126&lt;0,1,0))</f>
        <v/>
      </c>
      <c r="Z126" s="1278" t="str">
        <f>IF(P126="","",IF(P126&lt;0,1,0))</f>
        <v/>
      </c>
      <c r="AA126" s="1278" t="str">
        <f>IF(Q126="","",IF(Q126&lt;0,1,0))</f>
        <v/>
      </c>
      <c r="AB126" s="1278" t="str">
        <f>IF(R126="","",IF(R126&lt;0,1,0))</f>
        <v/>
      </c>
      <c r="AC126" s="1278" t="str">
        <f>IF(S126="","",IF(S126&lt;0,1,0))</f>
        <v/>
      </c>
      <c r="AD126" s="1280" t="str">
        <f>IF(CC126="","",IF(CC126&gt;CE126,1,-1))</f>
        <v/>
      </c>
      <c r="AE126" s="1280" t="str">
        <f>IF(CC126="","",IF(CC126&lt;CE126,1,-1))</f>
        <v/>
      </c>
      <c r="AF126" s="1282">
        <f>IF(CC126&gt;CE126,1,0)</f>
        <v>0</v>
      </c>
      <c r="AG126" s="1272">
        <f>IF(CE126&gt;CC126,1,0)</f>
        <v>0</v>
      </c>
      <c r="AH126" s="1274" t="str">
        <f>IF(O126="","",AX126*1)</f>
        <v/>
      </c>
      <c r="AI126" s="1276" t="str">
        <f>IF(P126="","",BE126*1)</f>
        <v/>
      </c>
      <c r="AJ126" s="1276" t="str">
        <f>IF(Q126="","",BL126*1)</f>
        <v/>
      </c>
      <c r="AK126" s="1276" t="str">
        <f>IF(R126="","",BS126*1)</f>
        <v/>
      </c>
      <c r="AL126" s="1276" t="str">
        <f>IF(S126="","",BZ126*1)</f>
        <v/>
      </c>
      <c r="AM126" s="1298" t="str">
        <f>IF(O126="","",AZ126*1)</f>
        <v/>
      </c>
      <c r="AN126" s="1298" t="str">
        <f>IF(P126="","",BG126*1)</f>
        <v/>
      </c>
      <c r="AO126" s="1298" t="str">
        <f>IF(Q126="","",BN126*1)</f>
        <v/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11</v>
      </c>
      <c r="AU126" s="1286" t="str">
        <f>IF(O126=1000,0,IF(O126=-1000,11,IF(O126&lt;-9,-(O126-2),IF(O126&gt;0,(O126),"0"))))</f>
        <v/>
      </c>
      <c r="AV126" s="1286" t="e">
        <f>IF(O126=1000,11,IF(O126=-1000,0,IF(O126&gt;9,(O126+2),IF(O126&lt;0,(-O126),"0"))))</f>
        <v>#VALUE!</v>
      </c>
      <c r="AW126" s="1286" t="str">
        <f>IF(O126=1000,0,IF(O126=-1000,11,IF(O126&lt;0,11,IF(O126&gt;0,(O126),"0"))))</f>
        <v/>
      </c>
      <c r="AX126" s="1296" t="str">
        <f>IF(O126="","",IF(O126&gt;9,AV126,AT126))</f>
        <v/>
      </c>
      <c r="AY126" s="1288" t="str">
        <f>IF(O126="","","-")</f>
        <v/>
      </c>
      <c r="AZ126" s="1290" t="str">
        <f>IF(O126="","",IF(O126&lt;-9,AU126,AW126))</f>
        <v/>
      </c>
      <c r="BA126" s="1286" t="e">
        <f>IF(P126=1000,11,IF(P126=-1000,0,IF(P126&gt;9,(P126+2),IF(P126&lt;0,(-P126),"0"))))</f>
        <v>#VALUE!</v>
      </c>
      <c r="BB126" s="1286" t="str">
        <f>IF(P126=1000,0,IF(P126=-1000,11,IF(P126&lt;-9,-(P126-2),IF(P126&gt;0,(P126),"0"))))</f>
        <v/>
      </c>
      <c r="BC126" s="1286">
        <f>IF(P126=1000,11,IF(P126=-1000,0,IF(P126&gt;0,11,IF(P126&lt;0,(-P126),"0"))))</f>
        <v>11</v>
      </c>
      <c r="BD126" s="1286" t="str">
        <f>IF(P126=1000,0,IF(P126=-1000,11,IF(P126&lt;0,11,IF(P126&gt;0,(P126),"0"))))</f>
        <v/>
      </c>
      <c r="BE126" s="1296" t="str">
        <f>IF(P126="","",IF(P126&gt;9,BA126,BC126))</f>
        <v/>
      </c>
      <c r="BF126" s="1288" t="str">
        <f>IF(P126="","","-")</f>
        <v/>
      </c>
      <c r="BG126" s="1290" t="str">
        <f>IF(P126="","",IF(P126&lt;-9,BB126,BD126))</f>
        <v/>
      </c>
      <c r="BH126" s="1286" t="e">
        <f>IF(Q126=1000,11,IF(Q126=-1000,0,IF(Q126&gt;9,(Q126+2),IF(Q126&lt;0,(-Q126),"0"))))</f>
        <v>#VALUE!</v>
      </c>
      <c r="BI126" s="1286" t="str">
        <f>IF(Q126=1000,0,IF(Q126=-1000,11,IF(Q126&lt;-9,-(Q126-2),IF(Q126&gt;0,(Q126),"0"))))</f>
        <v/>
      </c>
      <c r="BJ126" s="1286">
        <f>IF(Q126=1000,11,IF(Q126=-1000,0,IF(Q126&gt;0,11,IF(Q126&lt;0,(-Q126),"0"))))</f>
        <v>11</v>
      </c>
      <c r="BK126" s="1286" t="str">
        <f>IF(Q126=1000,0,IF(Q126=-1000,11,IF(Q126&lt;0,11,IF(Q126&gt;0,(Q126),"0"))))</f>
        <v/>
      </c>
      <c r="BL126" s="1296" t="str">
        <f>IF(Q126="","",IF(Q126&gt;9,BH126,BJ126))</f>
        <v/>
      </c>
      <c r="BM126" s="1288" t="str">
        <f>IF(Q126="","","-")</f>
        <v/>
      </c>
      <c r="BN126" s="1290" t="str">
        <f>IF(Q126="","",IF(Q126&lt;-9,BI126,BK126))</f>
        <v/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 t="str">
        <f>IF(R126="","",IF(R126&gt;9,BO126,BQ126))</f>
        <v/>
      </c>
      <c r="BT126" s="1288" t="str">
        <f>IF(R126="","","-")</f>
        <v/>
      </c>
      <c r="BU126" s="1290" t="str">
        <f>IF(R126="","",IF(R126&lt;-9,BP126,BR126))</f>
        <v/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 t="str">
        <f>IF(S126="","",IF(S126&gt;9,BV126,BX126))</f>
        <v/>
      </c>
      <c r="CA126" s="1288" t="str">
        <f>IF(S126="","","-")</f>
        <v/>
      </c>
      <c r="CB126" s="1290" t="str">
        <f>IF(S126="","",IF(S126&lt;-9,BW126,BY126))</f>
        <v/>
      </c>
      <c r="CC126" s="1302" t="str">
        <f>IF(O126="","",SUM(T126:X127))</f>
        <v/>
      </c>
      <c r="CD126" s="1304" t="str">
        <f>IF(CC126="","","-")</f>
        <v/>
      </c>
      <c r="CE126" s="1306" t="str">
        <f>IF(O126="","",SUM(Y126:AC127))</f>
        <v/>
      </c>
      <c r="CP126" s="32"/>
      <c r="CQ126" s="32"/>
    </row>
    <row r="127" spans="1:95" s="31" customFormat="1" ht="15" customHeight="1" outlineLevel="1" x14ac:dyDescent="0.2">
      <c r="A127" s="43"/>
      <c r="B127" s="44"/>
      <c r="C127" s="1251"/>
      <c r="D127" s="46" t="str">
        <f>IF(A127="","",VLOOKUP(A127,СписокКМ!D:I,2,FALSE))</f>
        <v/>
      </c>
      <c r="E127" s="47"/>
      <c r="F127" s="48" t="str">
        <f>IF(B127="","",VLOOKUP(B127,СписокКМ!D:I,2,FALSE))</f>
        <v/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outlineLevel="1" x14ac:dyDescent="0.2">
      <c r="A128" s="99" t="str">
        <f>IF(A124="","",A124)</f>
        <v/>
      </c>
      <c r="B128" s="99" t="str">
        <f>IF(B124="","",B125)</f>
        <v/>
      </c>
      <c r="C128" s="75">
        <v>4</v>
      </c>
      <c r="D128" s="100" t="str">
        <f>IF(A128="","",VLOOKUP(A128,СписокКМ!D:I,2,FALSE))</f>
        <v/>
      </c>
      <c r="E128" s="101"/>
      <c r="F128" s="77" t="str">
        <f>IF(B128="","",VLOOKUP(B128,СписокКМ!D:I,2,FALSE))</f>
        <v/>
      </c>
      <c r="G128" s="102"/>
      <c r="H128" s="41"/>
      <c r="I128" s="616"/>
      <c r="J128" s="616"/>
      <c r="K128" s="616"/>
      <c r="L128" s="616"/>
      <c r="M128" s="616"/>
      <c r="N128" s="42"/>
      <c r="O128" s="79" t="str">
        <f>IF(I128="","",IF(I128="0",1000,IF(I128="-0",-1000,I128*1)))</f>
        <v/>
      </c>
      <c r="P128" s="79" t="str">
        <f t="shared" ref="P128:S129" si="81">IF(J128="","",IF(J128="0",1000,IF(J128="-0",-1000,J128*1)))</f>
        <v/>
      </c>
      <c r="Q128" s="79" t="str">
        <f t="shared" si="81"/>
        <v/>
      </c>
      <c r="R128" s="79" t="str">
        <f t="shared" si="81"/>
        <v/>
      </c>
      <c r="S128" s="80" t="str">
        <f t="shared" si="81"/>
        <v/>
      </c>
      <c r="T128" s="614" t="str">
        <f t="shared" ref="T128:X129" si="82">IF(O128="","",IF(O128&gt;0,1,0))</f>
        <v/>
      </c>
      <c r="U128" s="613" t="str">
        <f t="shared" si="82"/>
        <v/>
      </c>
      <c r="V128" s="613" t="str">
        <f t="shared" si="82"/>
        <v/>
      </c>
      <c r="W128" s="613" t="str">
        <f t="shared" si="82"/>
        <v/>
      </c>
      <c r="X128" s="613" t="str">
        <f t="shared" si="82"/>
        <v/>
      </c>
      <c r="Y128" s="610" t="str">
        <f t="shared" ref="Y128:AC129" si="83">IF(O128="","",IF(O128&lt;0,1,0))</f>
        <v/>
      </c>
      <c r="Z128" s="610" t="str">
        <f t="shared" si="83"/>
        <v/>
      </c>
      <c r="AA128" s="610" t="str">
        <f t="shared" si="83"/>
        <v/>
      </c>
      <c r="AB128" s="610" t="str">
        <f t="shared" si="83"/>
        <v/>
      </c>
      <c r="AC128" s="610" t="str">
        <f t="shared" si="83"/>
        <v/>
      </c>
      <c r="AD128" s="611" t="str">
        <f>IF(CC128="","",IF(CC128&gt;CE128,1,-1))</f>
        <v/>
      </c>
      <c r="AE128" s="611" t="str">
        <f>IF(CC128="","",IF(CC128&lt;CE128,1,-1))</f>
        <v/>
      </c>
      <c r="AF128" s="612">
        <f>IF(CC128&gt;CE128,1,0)</f>
        <v>0</v>
      </c>
      <c r="AG128" s="608">
        <f>IF(CE128&gt;CC128,1,0)</f>
        <v>0</v>
      </c>
      <c r="AH128" s="81" t="str">
        <f>IF(O128="","",AX128*1)</f>
        <v/>
      </c>
      <c r="AI128" s="609" t="str">
        <f>IF(P128="","",BE128*1)</f>
        <v/>
      </c>
      <c r="AJ128" s="609" t="str">
        <f>IF(Q128="","",BL128*1)</f>
        <v/>
      </c>
      <c r="AK128" s="609" t="str">
        <f>IF(R128="","",BS128*1)</f>
        <v/>
      </c>
      <c r="AL128" s="609" t="str">
        <f>IF(S128="","",BZ128*1)</f>
        <v/>
      </c>
      <c r="AM128" s="606" t="str">
        <f>IF(O128="","",AZ128*1)</f>
        <v/>
      </c>
      <c r="AN128" s="606" t="str">
        <f>IF(P128="","",BG128*1)</f>
        <v/>
      </c>
      <c r="AO128" s="606" t="str">
        <f>IF(Q128="","",BN128*1)</f>
        <v/>
      </c>
      <c r="AP128" s="606" t="str">
        <f>IF(R128="","",BU128*1)</f>
        <v/>
      </c>
      <c r="AQ128" s="606" t="str">
        <f>IF(S128="","",CB128*1)</f>
        <v/>
      </c>
      <c r="AR128" s="607">
        <f>SUM(AH128:AL128)</f>
        <v>0</v>
      </c>
      <c r="AS128" s="605">
        <f>SUM(AM128:AQ128)</f>
        <v>0</v>
      </c>
      <c r="AT128" s="111">
        <f>IF(O128=1000,11,IF(O128=-1000,0,IF(O128&gt;0,11,IF(O128&lt;0,(-O128),"0"))))</f>
        <v>11</v>
      </c>
      <c r="AU128" s="600" t="str">
        <f>IF(O128=1000,0,IF(O128=-1000,11,IF(O128&lt;-9,-(O128-2),IF(O128&gt;0,(O128),"0"))))</f>
        <v/>
      </c>
      <c r="AV128" s="111" t="e">
        <f>IF(O128=1000,11,IF(O128=-1000,0,IF(O128&gt;9,(O128+2),IF(O128&lt;0,(-O128),"0"))))</f>
        <v>#VALUE!</v>
      </c>
      <c r="AW128" s="600" t="str">
        <f>IF(O128=1000,0,IF(O128=-1000,11,IF(O128&lt;0,11,IF(O128&gt;0,(O128),"0"))))</f>
        <v/>
      </c>
      <c r="AX128" s="601" t="str">
        <f>IF(O128="","",IF(O128&gt;9,AV128,AT128))</f>
        <v/>
      </c>
      <c r="AY128" s="602" t="str">
        <f>IF(O128="","","-")</f>
        <v/>
      </c>
      <c r="AZ128" s="603" t="str">
        <f>IF(O128="","",IF(O128&lt;-9,AU128,AW128))</f>
        <v/>
      </c>
      <c r="BA128" s="111" t="e">
        <f>IF(P128=1000,11,IF(P128=-1000,0,IF(P128&gt;9,(P128+2),IF(P128&lt;0,(-P128),"0"))))</f>
        <v>#VALUE!</v>
      </c>
      <c r="BB128" s="600" t="str">
        <f>IF(P128=1000,0,IF(P128=-1000,11,IF(P128&lt;-9,-(P128-2),IF(P128&gt;0,(P128),"0"))))</f>
        <v/>
      </c>
      <c r="BC128" s="600">
        <f>IF(P128=1000,11,IF(P128=-1000,0,IF(P128&gt;0,11,IF(P128&lt;0,(-P128),"0"))))</f>
        <v>11</v>
      </c>
      <c r="BD128" s="600" t="str">
        <f>IF(P128=1000,0,IF(P128=-1000,11,IF(P128&lt;0,11,IF(P128&gt;0,(P128),"0"))))</f>
        <v/>
      </c>
      <c r="BE128" s="601" t="str">
        <f>IF(P128="","",IF(P128&gt;9,BA128,BC128))</f>
        <v/>
      </c>
      <c r="BF128" s="602" t="str">
        <f>IF(P128="","","-")</f>
        <v/>
      </c>
      <c r="BG128" s="603" t="str">
        <f>IF(P128="","",IF(P128&lt;-9,BB128,BD128))</f>
        <v/>
      </c>
      <c r="BH128" s="111" t="e">
        <f>IF(Q128=1000,11,IF(Q128=-1000,0,IF(Q128&gt;9,(Q128+2),IF(Q128&lt;0,(-Q128),"0"))))</f>
        <v>#VALUE!</v>
      </c>
      <c r="BI128" s="600" t="str">
        <f>IF(Q128=1000,0,IF(Q128=-1000,11,IF(Q128&lt;-9,-(Q128-2),IF(Q128&gt;0,(Q128),"0"))))</f>
        <v/>
      </c>
      <c r="BJ128" s="600">
        <f>IF(Q128=1000,11,IF(Q128=-1000,0,IF(Q128&gt;0,11,IF(Q128&lt;0,(-Q128),"0"))))</f>
        <v>11</v>
      </c>
      <c r="BK128" s="600" t="str">
        <f>IF(Q128=1000,0,IF(Q128=-1000,11,IF(Q128&lt;0,11,IF(Q128&gt;0,(Q128),"0"))))</f>
        <v/>
      </c>
      <c r="BL128" s="601" t="str">
        <f>IF(Q128="","",IF(Q128&gt;9,BH128,BJ128))</f>
        <v/>
      </c>
      <c r="BM128" s="602" t="str">
        <f>IF(Q128="","","-")</f>
        <v/>
      </c>
      <c r="BN128" s="603" t="str">
        <f>IF(Q128="","",IF(Q128&lt;-9,BI128,BK128))</f>
        <v/>
      </c>
      <c r="BO128" s="600" t="e">
        <f>IF(R128=1000,11,IF(R128=-1000,0,IF(R128&gt;9,(R128+2),IF(R128&lt;0,(-R128),"0"))))</f>
        <v>#VALUE!</v>
      </c>
      <c r="BP128" s="600" t="str">
        <f>IF(R128=1000,0,IF(R128=-1000,11,IF(R128&lt;-9,-(R128-2),IF(R128&gt;0,(R128),"0"))))</f>
        <v/>
      </c>
      <c r="BQ128" s="600">
        <f>IF(R128=1000,11,IF(R128=-1000,0,IF(R128&gt;0,11,IF(R128&lt;0,(-R128),"0"))))</f>
        <v>11</v>
      </c>
      <c r="BR128" s="600" t="str">
        <f>IF(R128=1000,0,IF(R128=-1000,11,IF(R128&lt;0,11,IF(R128&gt;0,(R128),"0"))))</f>
        <v/>
      </c>
      <c r="BS128" s="601" t="str">
        <f>IF(R128="","",IF(R128&gt;9,BO128,BQ128))</f>
        <v/>
      </c>
      <c r="BT128" s="602" t="str">
        <f>IF(R128="","","-")</f>
        <v/>
      </c>
      <c r="BU128" s="603" t="str">
        <f>IF(R128="","",IF(R128&lt;-9,BP128,BR128))</f>
        <v/>
      </c>
      <c r="BV128" s="600" t="e">
        <f>IF(S128=1000,11,IF(S128=-1000,0,IF(S128&gt;9,(S128+2),IF(S128&lt;0,(-S128),"0"))))</f>
        <v>#VALUE!</v>
      </c>
      <c r="BW128" s="600" t="str">
        <f>IF(S128=1000,0,IF(S128=-1000,11,IF(S128&lt;-9,-(S128-2),IF(S128&gt;0,(S128),"0"))))</f>
        <v/>
      </c>
      <c r="BX128" s="600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601" t="str">
        <f>IF(S128="","",IF(S128&gt;9,BV128,BX128))</f>
        <v/>
      </c>
      <c r="CA128" s="602" t="str">
        <f>IF(S128="","","-")</f>
        <v/>
      </c>
      <c r="CB128" s="603" t="str">
        <f>IF(S128="","",IF(S128&lt;-9,BW128,BY128))</f>
        <v/>
      </c>
      <c r="CC128" s="598" t="str">
        <f>IF(O128="","",SUM(T128:X128))</f>
        <v/>
      </c>
      <c r="CD128" s="604" t="str">
        <f>IF(CC128="","","-")</f>
        <v/>
      </c>
      <c r="CE128" s="599" t="str">
        <f>IF(O128="","",SUM(Y128:AC128))</f>
        <v/>
      </c>
      <c r="CP128" s="32"/>
      <c r="CQ128" s="32"/>
    </row>
    <row r="129" spans="1:95" s="31" customFormat="1" ht="15" customHeight="1" outlineLevel="1" thickBot="1" x14ac:dyDescent="0.25">
      <c r="A129" s="99" t="str">
        <f>IF(A124="","",A125)</f>
        <v/>
      </c>
      <c r="B129" s="99" t="str">
        <f>IF(B124="","",B124)</f>
        <v/>
      </c>
      <c r="C129" s="114">
        <v>5</v>
      </c>
      <c r="D129" s="115" t="str">
        <f>IF(A129="","",VLOOKUP(A129,СписокКМ!D:I,2,FALSE))</f>
        <v/>
      </c>
      <c r="E129" s="116"/>
      <c r="F129" s="117" t="str">
        <f>IF(B129="","",VLOOKUP(B129,СписокКМ!D:I,2,FALSE))</f>
        <v/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81"/>
        <v/>
      </c>
      <c r="Q129" s="123" t="str">
        <f t="shared" si="81"/>
        <v/>
      </c>
      <c r="R129" s="123" t="str">
        <f t="shared" si="81"/>
        <v/>
      </c>
      <c r="S129" s="124" t="str">
        <f t="shared" si="81"/>
        <v/>
      </c>
      <c r="T129" s="125" t="str">
        <f t="shared" si="82"/>
        <v/>
      </c>
      <c r="U129" s="126" t="str">
        <f t="shared" si="82"/>
        <v/>
      </c>
      <c r="V129" s="126" t="str">
        <f t="shared" si="82"/>
        <v/>
      </c>
      <c r="W129" s="126" t="str">
        <f t="shared" si="82"/>
        <v/>
      </c>
      <c r="X129" s="126" t="str">
        <f t="shared" si="82"/>
        <v/>
      </c>
      <c r="Y129" s="127" t="str">
        <f t="shared" si="83"/>
        <v/>
      </c>
      <c r="Z129" s="127" t="str">
        <f t="shared" si="83"/>
        <v/>
      </c>
      <c r="AA129" s="127" t="str">
        <f t="shared" si="83"/>
        <v/>
      </c>
      <c r="AB129" s="127" t="str">
        <f t="shared" si="83"/>
        <v/>
      </c>
      <c r="AC129" s="127" t="str">
        <f t="shared" si="83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s="31" customFormat="1" ht="15" customHeight="1" outlineLevel="1" thickBot="1" x14ac:dyDescent="0.25">
      <c r="A130" s="145"/>
      <c r="B130" s="145"/>
      <c r="C130" s="145"/>
      <c r="D130" s="146"/>
      <c r="E130" s="147"/>
      <c r="F130" s="148"/>
      <c r="G130" s="149"/>
      <c r="H130" s="150"/>
      <c r="I130" s="151"/>
      <c r="J130" s="151"/>
      <c r="K130" s="151"/>
      <c r="L130" s="151"/>
      <c r="M130" s="151"/>
      <c r="N130" s="150"/>
      <c r="O130" s="152"/>
      <c r="P130" s="152"/>
      <c r="Q130" s="152"/>
      <c r="R130" s="152"/>
      <c r="S130" s="152"/>
      <c r="T130" s="153"/>
      <c r="U130" s="153"/>
      <c r="V130" s="153"/>
      <c r="W130" s="153"/>
      <c r="X130" s="153"/>
      <c r="Y130" s="154"/>
      <c r="Z130" s="154"/>
      <c r="AA130" s="154"/>
      <c r="AB130" s="154"/>
      <c r="AC130" s="154"/>
      <c r="AD130" s="155"/>
      <c r="AE130" s="155"/>
      <c r="AF130" s="156"/>
      <c r="AG130" s="156"/>
      <c r="AH130" s="157"/>
      <c r="AI130" s="157"/>
      <c r="AJ130" s="157"/>
      <c r="AK130" s="157"/>
      <c r="AL130" s="157"/>
      <c r="AM130" s="158"/>
      <c r="AN130" s="158"/>
      <c r="AO130" s="158"/>
      <c r="AP130" s="158"/>
      <c r="AQ130" s="158"/>
      <c r="AR130" s="159"/>
      <c r="AS130" s="159"/>
      <c r="AT130" s="160"/>
      <c r="AU130" s="160"/>
      <c r="AV130" s="160"/>
      <c r="AW130" s="160"/>
      <c r="AX130" s="161"/>
      <c r="AY130" s="161"/>
      <c r="AZ130" s="161"/>
      <c r="BA130" s="160"/>
      <c r="BB130" s="160"/>
      <c r="BC130" s="160"/>
      <c r="BD130" s="160"/>
      <c r="BE130" s="161"/>
      <c r="BF130" s="161"/>
      <c r="BG130" s="161"/>
      <c r="BH130" s="160"/>
      <c r="BI130" s="160"/>
      <c r="BJ130" s="160"/>
      <c r="BK130" s="160"/>
      <c r="BL130" s="161"/>
      <c r="BM130" s="161"/>
      <c r="BN130" s="161"/>
      <c r="BO130" s="160"/>
      <c r="BP130" s="160"/>
      <c r="BQ130" s="160"/>
      <c r="BR130" s="160"/>
      <c r="BS130" s="161"/>
      <c r="BT130" s="161"/>
      <c r="BU130" s="161"/>
      <c r="BV130" s="160"/>
      <c r="BW130" s="160"/>
      <c r="BX130" s="160"/>
      <c r="BY130" s="160"/>
      <c r="BZ130" s="161"/>
      <c r="CA130" s="161"/>
      <c r="CB130" s="161"/>
      <c r="CC130" s="162"/>
      <c r="CD130" s="163"/>
      <c r="CE130" s="164"/>
      <c r="CP130" s="32"/>
      <c r="CQ130" s="32"/>
    </row>
    <row r="131" spans="1:95" s="31" customFormat="1" ht="31.5" customHeight="1" outlineLevel="1" thickBot="1" x14ac:dyDescent="0.25">
      <c r="A131" s="34"/>
      <c r="B131" s="35"/>
      <c r="C131" s="1225">
        <f>1+C122</f>
        <v>15</v>
      </c>
      <c r="D131" s="1227" t="str">
        <f>IF(A131="","",VLOOKUP(A131,СписокКМ!$A$188:$C$236,3,FALSE))</f>
        <v/>
      </c>
      <c r="E131" s="1228" t="str">
        <f>IF(B131="","",VLOOKUP(B131,СписокКМ!E:J,2,FALSE))</f>
        <v/>
      </c>
      <c r="F131" s="1231" t="str">
        <f>IF(B131="","",VLOOKUP(B131,СписокКМ!$A$188:$C$234,3,FALSE))</f>
        <v/>
      </c>
      <c r="G131" s="1232" t="str">
        <f>IF(D131="","",VLOOKUP(D131,СписокКМ!G:L,2,FALSE))</f>
        <v/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/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/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 t="str">
        <f>IF(O133="","",SUM(AF133:AF138))</f>
        <v/>
      </c>
      <c r="AC131" s="1242"/>
      <c r="AD131" s="1243"/>
      <c r="AE131" s="1242" t="str">
        <f>IF(O133="","",SUM(AG133:AG138))</f>
        <v/>
      </c>
      <c r="AF131" s="1242"/>
      <c r="AG131" s="1264"/>
      <c r="AH131" s="1241">
        <f>SUM(CC133:CC138)</f>
        <v>0</v>
      </c>
      <c r="AI131" s="1242"/>
      <c r="AJ131" s="1243"/>
      <c r="AK131" s="1242">
        <f>SUM(CE133:CE138)</f>
        <v>0</v>
      </c>
      <c r="AL131" s="1242"/>
      <c r="AM131" s="1264"/>
      <c r="AN131" s="1265">
        <f>SUM(AR133:AR138)</f>
        <v>0</v>
      </c>
      <c r="AO131" s="1266"/>
      <c r="AP131" s="1267"/>
      <c r="AQ131" s="1266">
        <f>SUM(AS133:AS138)</f>
        <v>0</v>
      </c>
      <c r="AR131" s="1266"/>
      <c r="AS131" s="1268"/>
      <c r="AT131" s="1314" t="str">
        <f>IF(A131="","",VLOOKUP(A131,'[60]Протокол команд'!A:Z,14,FALSE))</f>
        <v/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 t="str">
        <f>IF(O133="","",SUM(AF133:AF138))</f>
        <v/>
      </c>
      <c r="CD131" s="1256" t="str">
        <f>IF(CC131="","","-")</f>
        <v/>
      </c>
      <c r="CE131" s="1258" t="str">
        <f>IF(O133="","",SUM(AG133:AG138))</f>
        <v/>
      </c>
      <c r="CP131" s="32"/>
      <c r="CQ131" s="32"/>
    </row>
    <row r="132" spans="1:95" s="31" customFormat="1" ht="13.5" customHeight="1" outlineLevel="1" x14ac:dyDescent="0.2">
      <c r="A132" s="40"/>
      <c r="B132" s="40"/>
      <c r="C132" s="1226"/>
      <c r="D132" s="1229" t="str">
        <f>IF(A132="","",VLOOKUP(A132,СписокКМ!D:I,2,FALSE))</f>
        <v/>
      </c>
      <c r="E132" s="1230" t="str">
        <f>IF(B132="","",VLOOKUP(B132,СписокКМ!E:J,2,FALSE))</f>
        <v/>
      </c>
      <c r="F132" s="1233" t="str">
        <f>IF(C132="","",VLOOKUP(C132,СписокКМ!F:K,2,FALSE))</f>
        <v/>
      </c>
      <c r="G132" s="1234" t="str">
        <f>IF(D132="","",VLOOKUP(D132,СписокКМ!G:L,2,FALSE))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outlineLevel="1" x14ac:dyDescent="0.2">
      <c r="A133" s="43"/>
      <c r="B133" s="44"/>
      <c r="C133" s="615">
        <v>1</v>
      </c>
      <c r="D133" s="46" t="str">
        <f>IF(A133="","",VLOOKUP(A133,СписокКМ!D:I,2,FALSE))</f>
        <v/>
      </c>
      <c r="E133" s="47"/>
      <c r="F133" s="48" t="str">
        <f>IF(B133="","",VLOOKUP(B133,СписокКМ!D:I,2,FALSE))</f>
        <v/>
      </c>
      <c r="G133" s="49"/>
      <c r="H133" s="50"/>
      <c r="I133" s="51"/>
      <c r="J133" s="51"/>
      <c r="K133" s="51"/>
      <c r="L133" s="51"/>
      <c r="M133" s="51"/>
      <c r="N133" s="52"/>
      <c r="O133" s="53" t="str">
        <f>IF(I133="","",IF(I133="0",1000,IF(I133="-0",-1000,I133*1)))</f>
        <v/>
      </c>
      <c r="P133" s="53" t="str">
        <f t="shared" ref="P133:S134" si="84">IF(J133="","",IF(J133="0",1000,IF(J133="-0",-1000,J133*1)))</f>
        <v/>
      </c>
      <c r="Q133" s="53" t="str">
        <f t="shared" si="84"/>
        <v/>
      </c>
      <c r="R133" s="53" t="str">
        <f t="shared" si="84"/>
        <v/>
      </c>
      <c r="S133" s="54" t="str">
        <f t="shared" si="84"/>
        <v/>
      </c>
      <c r="T133" s="55" t="str">
        <f t="shared" ref="T133:X134" si="85">IF(O133="","",IF(O133&gt;0,1,0))</f>
        <v/>
      </c>
      <c r="U133" s="56" t="str">
        <f t="shared" si="85"/>
        <v/>
      </c>
      <c r="V133" s="56" t="str">
        <f t="shared" si="85"/>
        <v/>
      </c>
      <c r="W133" s="56" t="str">
        <f t="shared" si="85"/>
        <v/>
      </c>
      <c r="X133" s="56" t="str">
        <f t="shared" si="85"/>
        <v/>
      </c>
      <c r="Y133" s="57" t="str">
        <f t="shared" ref="Y133:AC134" si="86">IF(O133="","",IF(O133&lt;0,1,0))</f>
        <v/>
      </c>
      <c r="Z133" s="57" t="str">
        <f t="shared" si="86"/>
        <v/>
      </c>
      <c r="AA133" s="57" t="str">
        <f t="shared" si="86"/>
        <v/>
      </c>
      <c r="AB133" s="57" t="str">
        <f t="shared" si="86"/>
        <v/>
      </c>
      <c r="AC133" s="57" t="str">
        <f t="shared" si="86"/>
        <v/>
      </c>
      <c r="AD133" s="58" t="str">
        <f>IF(CC133="","",IF(CC133&gt;CE133,1,-1))</f>
        <v/>
      </c>
      <c r="AE133" s="58" t="str">
        <f>IF(CC133="","",IF(CC133&lt;CE133,1,-1))</f>
        <v/>
      </c>
      <c r="AF133" s="59">
        <f>IF(CC133&gt;CE133,1,0)</f>
        <v>0</v>
      </c>
      <c r="AG133" s="60">
        <f>IF(CE133&gt;CC133,1,0)</f>
        <v>0</v>
      </c>
      <c r="AH133" s="61" t="str">
        <f>IF(O133="","",AX133*1)</f>
        <v/>
      </c>
      <c r="AI133" s="62" t="str">
        <f>IF(P133="","",BE133*1)</f>
        <v/>
      </c>
      <c r="AJ133" s="62" t="str">
        <f>IF(Q133="","",BL133*1)</f>
        <v/>
      </c>
      <c r="AK133" s="62" t="str">
        <f>IF(R133="","",BS133*1)</f>
        <v/>
      </c>
      <c r="AL133" s="62" t="str">
        <f>IF(S133="","",BZ133*1)</f>
        <v/>
      </c>
      <c r="AM133" s="63" t="str">
        <f>IF(O133="","",AZ133*1)</f>
        <v/>
      </c>
      <c r="AN133" s="63" t="str">
        <f>IF(P133="","",BG133*1)</f>
        <v/>
      </c>
      <c r="AO133" s="63" t="str">
        <f>IF(Q133="","",BN133*1)</f>
        <v/>
      </c>
      <c r="AP133" s="63" t="str">
        <f>IF(R133="","",BU133*1)</f>
        <v/>
      </c>
      <c r="AQ133" s="63" t="str">
        <f>IF(S133="","",CB133*1)</f>
        <v/>
      </c>
      <c r="AR133" s="64">
        <f>SUM(AH133:AL133)</f>
        <v>0</v>
      </c>
      <c r="AS133" s="65">
        <f>SUM(AM133:AQ133)</f>
        <v>0</v>
      </c>
      <c r="AT133" s="66">
        <f>IF(O133=1000,11,IF(O133=-1000,0,IF(O133&gt;0,11,IF(O133&lt;0,(-O133),"0"))))</f>
        <v>11</v>
      </c>
      <c r="AU133" s="67" t="str">
        <f>IF(O133=1000,0,IF(O133=-1000,11,IF(O133&lt;-9,-(O133-2),IF(O133&gt;0,(O133),"0"))))</f>
        <v/>
      </c>
      <c r="AV133" s="66" t="e">
        <f>IF(O133=1000,11,IF(O133=-1000,0,IF(O133&lt;9,11,IF(O133&gt;9,(O133+2),"0"))))</f>
        <v>#VALUE!</v>
      </c>
      <c r="AW133" s="67" t="str">
        <f>IF(O133=1000,0,IF(O133=-1000,11,IF(O133&lt;0,11,IF(O133&gt;0,(O133),"0"))))</f>
        <v/>
      </c>
      <c r="AX133" s="68" t="str">
        <f>IF(O133="","",IF(O133&gt;9,AV133,AT133))</f>
        <v/>
      </c>
      <c r="AY133" s="69" t="str">
        <f>IF(O133="","","-")</f>
        <v/>
      </c>
      <c r="AZ133" s="70" t="str">
        <f>IF(O133="","",IF(O133&lt;-9,AU133,AW133))</f>
        <v/>
      </c>
      <c r="BA133" s="66" t="e">
        <f>IF(P133=1000,11,IF(P133=-1000,0,IF(P133&gt;9,(P133+2),IF(P133&lt;0,(-P133),"0"))))</f>
        <v>#VALUE!</v>
      </c>
      <c r="BB133" s="67" t="str">
        <f>IF(P133=1000,0,IF(P133=-1000,11,IF(P133&lt;-9,-(P133-2),IF(P133&gt;0,(P133),"0"))))</f>
        <v/>
      </c>
      <c r="BC133" s="67">
        <f>IF(P133=1000,11,IF(P133=-1000,0,IF(P133&gt;0,11,IF(P133&lt;0,(-P133),"0"))))</f>
        <v>11</v>
      </c>
      <c r="BD133" s="67" t="str">
        <f>IF(P133=1000,0,IF(P133=-1000,11,IF(P133&lt;0,11,IF(P133&gt;0,(P133),"0"))))</f>
        <v/>
      </c>
      <c r="BE133" s="68" t="str">
        <f>IF(P133="","",IF(P133&gt;9,BA133,BC133))</f>
        <v/>
      </c>
      <c r="BF133" s="69" t="str">
        <f>IF(P133="","","-")</f>
        <v/>
      </c>
      <c r="BG133" s="70" t="str">
        <f>IF(P133="","",IF(P133&lt;-9,BB133,BD133))</f>
        <v/>
      </c>
      <c r="BH133" s="66" t="e">
        <f>IF(Q133=1000,11,IF(Q133=-1000,0,IF(Q133&gt;9,(Q133+2),IF(Q133&lt;0,(-Q133),"0"))))</f>
        <v>#VALUE!</v>
      </c>
      <c r="BI133" s="67" t="str">
        <f>IF(Q133=1000,0,IF(Q133=-1000,11,IF(Q133&lt;-9,-(Q133-2),IF(Q133&gt;0,(Q133),"0"))))</f>
        <v/>
      </c>
      <c r="BJ133" s="67">
        <f>IF(Q133=1000,11,IF(Q133=-1000,0,IF(Q133&gt;0,11,IF(Q133&lt;0,(-Q133),"0"))))</f>
        <v>11</v>
      </c>
      <c r="BK133" s="67" t="str">
        <f>IF(Q133=1000,0,IF(Q133=-1000,11,IF(Q133&lt;0,11,IF(Q133&gt;0,(Q133),"0"))))</f>
        <v/>
      </c>
      <c r="BL133" s="68" t="str">
        <f>IF(Q133="","",IF(Q133&gt;9,BH133,BJ133))</f>
        <v/>
      </c>
      <c r="BM133" s="69" t="str">
        <f>IF(Q133="","","-")</f>
        <v/>
      </c>
      <c r="BN133" s="70" t="str">
        <f>IF(Q133="","",IF(Q133&lt;-9,BI133,BK133))</f>
        <v/>
      </c>
      <c r="BO133" s="67" t="e">
        <f>IF(R133=1000,11,IF(R133=-1000,0,IF(R133&gt;9,(R133+2),IF(R133&lt;0,(-R133),"0"))))</f>
        <v>#VALUE!</v>
      </c>
      <c r="BP133" s="67" t="str">
        <f>IF(R133=1000,0,IF(R133=-1000,11,IF(R133&lt;-9,-(R133-2),IF(R133&gt;0,(R133),"0"))))</f>
        <v/>
      </c>
      <c r="BQ133" s="67">
        <f>IF(R133=1000,11,IF(R133=-1000,0,IF(R133&gt;0,11,IF(R133&lt;0,(-R133),"0"))))</f>
        <v>11</v>
      </c>
      <c r="BR133" s="67" t="str">
        <f>IF(R133=1000,0,IF(R133=-1000,11,IF(R133&lt;0,11,IF(R133&gt;0,(R133),"0"))))</f>
        <v/>
      </c>
      <c r="BS133" s="68" t="str">
        <f>IF(R133="","",IF(R133&gt;9,BO133,BQ133))</f>
        <v/>
      </c>
      <c r="BT133" s="69" t="str">
        <f>IF(R133="","","-")</f>
        <v/>
      </c>
      <c r="BU133" s="70" t="str">
        <f>IF(R133="","",IF(R133&lt;-9,BP133,BR133))</f>
        <v/>
      </c>
      <c r="BV133" s="67" t="e">
        <f>IF(S133=1000,11,IF(S133=-1000,0,IF(S133&gt;9,(S133+2),IF(S133&lt;0,(-S133),"0"))))</f>
        <v>#VALUE!</v>
      </c>
      <c r="BW133" s="67" t="str">
        <f>IF(S133=1000,0,IF(S133=-1000,11,IF(S133&lt;-9,-(S133-2),IF(S133&gt;0,(S133),"0"))))</f>
        <v/>
      </c>
      <c r="BX133" s="67">
        <f>IF(S133=1000,11,IF(S133=-1000,0,IF(S133&gt;0,11,IF(S133&lt;0,(-S133),"0"))))</f>
        <v>11</v>
      </c>
      <c r="BY133" s="71" t="str">
        <f>IF(S133=1000,0,IF(S133=-1000,11,IF(S133&lt;0,11,IF(S133&gt;0,(S133),"0"))))</f>
        <v/>
      </c>
      <c r="BZ133" s="68" t="str">
        <f>IF(S133="","",IF(S133&gt;9,BV133,BX133))</f>
        <v/>
      </c>
      <c r="CA133" s="69" t="str">
        <f>IF(S133="","","-")</f>
        <v/>
      </c>
      <c r="CB133" s="70" t="str">
        <f>IF(S133="","",IF(S133&lt;-9,BW133,BY133))</f>
        <v/>
      </c>
      <c r="CC133" s="72" t="str">
        <f>IF(O133="","",SUM(T133:X133))</f>
        <v/>
      </c>
      <c r="CD133" s="73" t="str">
        <f>IF(CC133="","","-")</f>
        <v/>
      </c>
      <c r="CE133" s="74" t="str">
        <f>IF(O133="","",SUM(Y133:AC133))</f>
        <v/>
      </c>
      <c r="CP133" s="32"/>
      <c r="CQ133" s="32"/>
    </row>
    <row r="134" spans="1:95" s="31" customFormat="1" ht="15" customHeight="1" outlineLevel="1" x14ac:dyDescent="0.2">
      <c r="A134" s="43"/>
      <c r="B134" s="44"/>
      <c r="C134" s="75">
        <v>2</v>
      </c>
      <c r="D134" s="76" t="str">
        <f>IF(A134="","",VLOOKUP(A134,СписокКМ!D:I,2,FALSE))</f>
        <v/>
      </c>
      <c r="E134" s="47"/>
      <c r="F134" s="77" t="str">
        <f>IF(B134="","",VLOOKUP(B134,СписокКМ!D:I,2,FALSE))</f>
        <v/>
      </c>
      <c r="G134" s="49"/>
      <c r="H134" s="41"/>
      <c r="I134" s="616"/>
      <c r="J134" s="616"/>
      <c r="K134" s="616"/>
      <c r="L134" s="616"/>
      <c r="M134" s="51"/>
      <c r="N134" s="42"/>
      <c r="O134" s="79" t="str">
        <f>IF(I134="","",IF(I134="0",1000,IF(I134="-0",-1000,I134*1)))</f>
        <v/>
      </c>
      <c r="P134" s="79" t="str">
        <f t="shared" si="84"/>
        <v/>
      </c>
      <c r="Q134" s="79" t="str">
        <f t="shared" si="84"/>
        <v/>
      </c>
      <c r="R134" s="79" t="str">
        <f t="shared" si="84"/>
        <v/>
      </c>
      <c r="S134" s="80" t="str">
        <f t="shared" si="84"/>
        <v/>
      </c>
      <c r="T134" s="55" t="str">
        <f t="shared" si="85"/>
        <v/>
      </c>
      <c r="U134" s="56" t="str">
        <f t="shared" si="85"/>
        <v/>
      </c>
      <c r="V134" s="56" t="str">
        <f t="shared" si="85"/>
        <v/>
      </c>
      <c r="W134" s="56" t="str">
        <f t="shared" si="85"/>
        <v/>
      </c>
      <c r="X134" s="56" t="str">
        <f t="shared" si="85"/>
        <v/>
      </c>
      <c r="Y134" s="57" t="str">
        <f t="shared" si="86"/>
        <v/>
      </c>
      <c r="Z134" s="57" t="str">
        <f t="shared" si="86"/>
        <v/>
      </c>
      <c r="AA134" s="57" t="str">
        <f t="shared" si="86"/>
        <v/>
      </c>
      <c r="AB134" s="57" t="str">
        <f t="shared" si="86"/>
        <v/>
      </c>
      <c r="AC134" s="57" t="str">
        <f t="shared" si="86"/>
        <v/>
      </c>
      <c r="AD134" s="58" t="str">
        <f>IF(CC134="","",IF(CC134&gt;CE134,1,-1))</f>
        <v/>
      </c>
      <c r="AE134" s="58" t="str">
        <f>IF(CC134="","",IF(CC134&lt;CE134,1,-1))</f>
        <v/>
      </c>
      <c r="AF134" s="59">
        <f>IF(CC134&gt;CE134,1,0)</f>
        <v>0</v>
      </c>
      <c r="AG134" s="60">
        <f>IF(CE134&gt;CC134,1,0)</f>
        <v>0</v>
      </c>
      <c r="AH134" s="81" t="str">
        <f>IF(O134="","",AX134*1)</f>
        <v/>
      </c>
      <c r="AI134" s="609" t="str">
        <f>IF(P134="","",BE134*1)</f>
        <v/>
      </c>
      <c r="AJ134" s="609" t="str">
        <f>IF(Q134="","",BL134*1)</f>
        <v/>
      </c>
      <c r="AK134" s="609" t="str">
        <f>IF(R134="","",BS134*1)</f>
        <v/>
      </c>
      <c r="AL134" s="609" t="str">
        <f>IF(S134="","",BZ134*1)</f>
        <v/>
      </c>
      <c r="AM134" s="606" t="str">
        <f>IF(O134="","",AZ134*1)</f>
        <v/>
      </c>
      <c r="AN134" s="606" t="str">
        <f>IF(P134="","",BG134*1)</f>
        <v/>
      </c>
      <c r="AO134" s="606" t="str">
        <f>IF(Q134="","",BN134*1)</f>
        <v/>
      </c>
      <c r="AP134" s="606" t="str">
        <f>IF(R134="","",BU134*1)</f>
        <v/>
      </c>
      <c r="AQ134" s="606" t="str">
        <f>IF(S134="","",CB134*1)</f>
        <v/>
      </c>
      <c r="AR134" s="64">
        <f>SUM(AH134:AL134)</f>
        <v>0</v>
      </c>
      <c r="AS134" s="65">
        <f>SUM(AM134:AQ134)</f>
        <v>0</v>
      </c>
      <c r="AT134" s="66">
        <f>IF(O134=1000,11,IF(O134=-1000,0,IF(O134&gt;0,11,IF(O134&lt;0,(-O134),"0"))))</f>
        <v>11</v>
      </c>
      <c r="AU134" s="67" t="str">
        <f>IF(O134=1000,0,IF(O134=-1000,11,IF(O134&lt;-9,-(O134-2),IF(O134&gt;0,(O134),"0"))))</f>
        <v/>
      </c>
      <c r="AV134" s="66" t="e">
        <f>IF(O134=1000,11,IF(O134=-1000,0,IF(O134&gt;9,(O134+2),IF(O134&lt;0,(-O134),"0"))))</f>
        <v>#VALUE!</v>
      </c>
      <c r="AW134" s="67" t="str">
        <f>IF(O134=1000,0,IF(O134=-1000,11,IF(O134&lt;0,11,IF(O134&gt;0,(O134),"0"))))</f>
        <v/>
      </c>
      <c r="AX134" s="601" t="str">
        <f>IF(O134="","",IF(O134&gt;9,AV134,AT134))</f>
        <v/>
      </c>
      <c r="AY134" s="602" t="str">
        <f>IF(O134="","","-")</f>
        <v/>
      </c>
      <c r="AZ134" s="603" t="str">
        <f>IF(O134="","",IF(O134&lt;-9,AU134,AW134))</f>
        <v/>
      </c>
      <c r="BA134" s="66" t="e">
        <f>IF(P134=1000,11,IF(P134=-1000,0,IF(P134&gt;9,(P134+2),IF(P134&lt;0,(-P134),"0"))))</f>
        <v>#VALUE!</v>
      </c>
      <c r="BB134" s="67" t="str">
        <f>IF(P134=1000,0,IF(P134=-1000,11,IF(P134&lt;-9,-(P134-2),IF(P134&gt;0,(P134),"0"))))</f>
        <v/>
      </c>
      <c r="BC134" s="67">
        <f>IF(P134=1000,11,IF(P134=-1000,0,IF(P134&gt;0,11,IF(P134&lt;0,(-P134),"0"))))</f>
        <v>11</v>
      </c>
      <c r="BD134" s="67" t="str">
        <f>IF(P134=1000,0,IF(P134=-1000,11,IF(P134&lt;0,11,IF(P134&gt;0,(P134),"0"))))</f>
        <v/>
      </c>
      <c r="BE134" s="601" t="str">
        <f>IF(P134="","",IF(P134&gt;9,BA134,BC134))</f>
        <v/>
      </c>
      <c r="BF134" s="602" t="str">
        <f>IF(P134="","","-")</f>
        <v/>
      </c>
      <c r="BG134" s="603" t="str">
        <f>IF(P134="","",IF(P134&lt;-9,BB134,BD134))</f>
        <v/>
      </c>
      <c r="BH134" s="66" t="e">
        <f>IF(Q134=1000,11,IF(Q134=-1000,0,IF(Q134&gt;9,(Q134+2),IF(Q134&lt;0,(-Q134),"0"))))</f>
        <v>#VALUE!</v>
      </c>
      <c r="BI134" s="67" t="str">
        <f>IF(Q134=1000,0,IF(Q134=-1000,11,IF(Q134&lt;-9,-(Q134-2),IF(Q134&gt;0,(Q134),"0"))))</f>
        <v/>
      </c>
      <c r="BJ134" s="67">
        <f>IF(Q134=1000,11,IF(Q134=-1000,0,IF(Q134&gt;0,11,IF(Q134&lt;0,(-Q134),"0"))))</f>
        <v>11</v>
      </c>
      <c r="BK134" s="67" t="str">
        <f>IF(Q134=1000,0,IF(Q134=-1000,11,IF(Q134&lt;0,11,IF(Q134&gt;0,(Q134),"0"))))</f>
        <v/>
      </c>
      <c r="BL134" s="601" t="str">
        <f>IF(Q134="","",IF(Q134&gt;9,BH134,BJ134))</f>
        <v/>
      </c>
      <c r="BM134" s="602" t="str">
        <f>IF(Q134="","","-")</f>
        <v/>
      </c>
      <c r="BN134" s="603" t="str">
        <f>IF(Q134="","",IF(Q134&lt;-9,BI134,BK134))</f>
        <v/>
      </c>
      <c r="BO134" s="67" t="e">
        <f>IF(R134=1000,11,IF(R134=-1000,0,IF(R134&gt;9,(R134+2),IF(R134&lt;0,(-R134),"0"))))</f>
        <v>#VALUE!</v>
      </c>
      <c r="BP134" s="67" t="str">
        <f>IF(R134=1000,0,IF(R134=-1000,11,IF(R134&lt;-9,-(R134-2),IF(R134&gt;0,(R134),"0"))))</f>
        <v/>
      </c>
      <c r="BQ134" s="67">
        <f>IF(R134=1000,11,IF(R134=-1000,0,IF(R134&gt;0,11,IF(R134&lt;0,(-R134),"0"))))</f>
        <v>11</v>
      </c>
      <c r="BR134" s="67" t="str">
        <f>IF(R134=1000,0,IF(R134=-1000,11,IF(R134&lt;0,11,IF(R134&gt;0,(R134),"0"))))</f>
        <v/>
      </c>
      <c r="BS134" s="601" t="str">
        <f>IF(R134="","",IF(R134&gt;9,BO134,BQ134))</f>
        <v/>
      </c>
      <c r="BT134" s="602" t="str">
        <f>IF(R134="","","-")</f>
        <v/>
      </c>
      <c r="BU134" s="603" t="str">
        <f>IF(R134="","",IF(R134&lt;-9,BP134,BR134))</f>
        <v/>
      </c>
      <c r="BV134" s="67" t="e">
        <f>IF(S134=1000,11,IF(S134=-1000,0,IF(S134&gt;9,(S134+2),IF(S134&lt;0,(-S134),"0"))))</f>
        <v>#VALUE!</v>
      </c>
      <c r="BW134" s="67" t="str">
        <f>IF(S134=1000,0,IF(S134=-1000,11,IF(S134&lt;-9,-(S134-2),IF(S134&gt;0,(S134),"0"))))</f>
        <v/>
      </c>
      <c r="BX134" s="67">
        <f>IF(S134=1000,11,IF(S134=-1000,0,IF(S134&gt;0,11,IF(S134&lt;0,(-S134),"0"))))</f>
        <v>11</v>
      </c>
      <c r="BY134" s="71" t="str">
        <f>IF(S134=1000,0,IF(S134=-1000,11,IF(S134&lt;0,11,IF(S134&gt;0,(S134),"0"))))</f>
        <v/>
      </c>
      <c r="BZ134" s="601" t="str">
        <f>IF(S134="","",IF(S134&gt;9,BV134,BX134))</f>
        <v/>
      </c>
      <c r="CA134" s="602" t="str">
        <f>IF(S134="","","-")</f>
        <v/>
      </c>
      <c r="CB134" s="603" t="str">
        <f>IF(S134="","",IF(S134&lt;-9,BW134,BY134))</f>
        <v/>
      </c>
      <c r="CC134" s="598" t="str">
        <f>IF(O134="","",SUM(T134:X134))</f>
        <v/>
      </c>
      <c r="CD134" s="604" t="str">
        <f>IF(CC134="","","-")</f>
        <v/>
      </c>
      <c r="CE134" s="599" t="str">
        <f>IF(O134="","",SUM(Y134:AC134))</f>
        <v/>
      </c>
      <c r="CP134" s="32"/>
      <c r="CQ134" s="32"/>
    </row>
    <row r="135" spans="1:95" s="31" customFormat="1" ht="15" customHeight="1" outlineLevel="1" x14ac:dyDescent="0.2">
      <c r="A135" s="43"/>
      <c r="B135" s="44"/>
      <c r="C135" s="1250">
        <v>3</v>
      </c>
      <c r="D135" s="76" t="str">
        <f>IF(A135="","",VLOOKUP(A135,СписокКМ!D:I,2,FALSE))</f>
        <v/>
      </c>
      <c r="E135" s="47"/>
      <c r="F135" s="77" t="str">
        <f>IF(B135="","",VLOOKUP(B135,СписокКМ!D:I,2,FALSE))</f>
        <v/>
      </c>
      <c r="G135" s="49"/>
      <c r="H135" s="41"/>
      <c r="I135" s="1252"/>
      <c r="J135" s="1252"/>
      <c r="K135" s="1252"/>
      <c r="L135" s="1252"/>
      <c r="M135" s="1252"/>
      <c r="N135" s="42"/>
      <c r="O135" s="1244" t="str">
        <f>IF(I135="","",IF(I135="0",1000,IF(I135="-0",-1000,I135*1)))</f>
        <v/>
      </c>
      <c r="P135" s="1244" t="str">
        <f>IF(J135="","",IF(J135="0",1000,IF(J135="-0",-1000,J135*1)))</f>
        <v/>
      </c>
      <c r="Q135" s="1244" t="str">
        <f>IF(K135="","",IF(K135="0",1000,IF(K135="-0",-1000,K135*1)))</f>
        <v/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 t="str">
        <f>IF(O135="","",IF(O135&gt;0,1,0))</f>
        <v/>
      </c>
      <c r="U135" s="1284" t="str">
        <f>IF(P135="","",IF(P135&gt;0,1,0))</f>
        <v/>
      </c>
      <c r="V135" s="1284" t="str">
        <f>IF(Q135="","",IF(Q135&gt;0,1,0))</f>
        <v/>
      </c>
      <c r="W135" s="1284" t="str">
        <f>IF(R135="","",IF(R135&gt;0,1,0))</f>
        <v/>
      </c>
      <c r="X135" s="1284" t="str">
        <f>IF(S135="","",IF(S135&gt;0,1,0))</f>
        <v/>
      </c>
      <c r="Y135" s="1278" t="str">
        <f>IF(O135="","",IF(O135&lt;0,1,0))</f>
        <v/>
      </c>
      <c r="Z135" s="1278" t="str">
        <f>IF(P135="","",IF(P135&lt;0,1,0))</f>
        <v/>
      </c>
      <c r="AA135" s="1278" t="str">
        <f>IF(Q135="","",IF(Q135&lt;0,1,0))</f>
        <v/>
      </c>
      <c r="AB135" s="1278" t="str">
        <f>IF(R135="","",IF(R135&lt;0,1,0))</f>
        <v/>
      </c>
      <c r="AC135" s="1278" t="str">
        <f>IF(S135="","",IF(S135&lt;0,1,0))</f>
        <v/>
      </c>
      <c r="AD135" s="1280" t="str">
        <f>IF(CC135="","",IF(CC135&gt;CE135,1,-1))</f>
        <v/>
      </c>
      <c r="AE135" s="1280" t="str">
        <f>IF(CC135="","",IF(CC135&lt;CE135,1,-1))</f>
        <v/>
      </c>
      <c r="AF135" s="1282">
        <f>IF(CC135&gt;CE135,1,0)</f>
        <v>0</v>
      </c>
      <c r="AG135" s="1272">
        <f>IF(CE135&gt;CC135,1,0)</f>
        <v>0</v>
      </c>
      <c r="AH135" s="1274" t="str">
        <f>IF(O135="","",AX135*1)</f>
        <v/>
      </c>
      <c r="AI135" s="1276" t="str">
        <f>IF(P135="","",BE135*1)</f>
        <v/>
      </c>
      <c r="AJ135" s="1276" t="str">
        <f>IF(Q135="","",BL135*1)</f>
        <v/>
      </c>
      <c r="AK135" s="1276" t="str">
        <f>IF(R135="","",BS135*1)</f>
        <v/>
      </c>
      <c r="AL135" s="1276" t="str">
        <f>IF(S135="","",BZ135*1)</f>
        <v/>
      </c>
      <c r="AM135" s="1298" t="str">
        <f>IF(O135="","",AZ135*1)</f>
        <v/>
      </c>
      <c r="AN135" s="1298" t="str">
        <f>IF(P135="","",BG135*1)</f>
        <v/>
      </c>
      <c r="AO135" s="1298" t="str">
        <f>IF(Q135="","",BN135*1)</f>
        <v/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11</v>
      </c>
      <c r="AU135" s="1286" t="str">
        <f>IF(O135=1000,0,IF(O135=-1000,11,IF(O135&lt;-9,-(O135-2),IF(O135&gt;0,(O135),"0"))))</f>
        <v/>
      </c>
      <c r="AV135" s="1286" t="e">
        <f>IF(O135=1000,11,IF(O135=-1000,0,IF(O135&gt;9,(O135+2),IF(O135&lt;0,(-O135),"0"))))</f>
        <v>#VALUE!</v>
      </c>
      <c r="AW135" s="1286" t="str">
        <f>IF(O135=1000,0,IF(O135=-1000,11,IF(O135&lt;0,11,IF(O135&gt;0,(O135),"0"))))</f>
        <v/>
      </c>
      <c r="AX135" s="1296" t="str">
        <f>IF(O135="","",IF(O135&gt;9,AV135,AT135))</f>
        <v/>
      </c>
      <c r="AY135" s="1288" t="str">
        <f>IF(O135="","","-")</f>
        <v/>
      </c>
      <c r="AZ135" s="1290" t="str">
        <f>IF(O135="","",IF(O135&lt;-9,AU135,AW135))</f>
        <v/>
      </c>
      <c r="BA135" s="1286" t="e">
        <f>IF(P135=1000,11,IF(P135=-1000,0,IF(P135&gt;9,(P135+2),IF(P135&lt;0,(-P135),"0"))))</f>
        <v>#VALUE!</v>
      </c>
      <c r="BB135" s="1286" t="str">
        <f>IF(P135=1000,0,IF(P135=-1000,11,IF(P135&lt;-9,-(P135-2),IF(P135&gt;0,(P135),"0"))))</f>
        <v/>
      </c>
      <c r="BC135" s="1286">
        <f>IF(P135=1000,11,IF(P135=-1000,0,IF(P135&gt;0,11,IF(P135&lt;0,(-P135),"0"))))</f>
        <v>11</v>
      </c>
      <c r="BD135" s="1286" t="str">
        <f>IF(P135=1000,0,IF(P135=-1000,11,IF(P135&lt;0,11,IF(P135&gt;0,(P135),"0"))))</f>
        <v/>
      </c>
      <c r="BE135" s="1296" t="str">
        <f>IF(P135="","",IF(P135&gt;9,BA135,BC135))</f>
        <v/>
      </c>
      <c r="BF135" s="1288" t="str">
        <f>IF(P135="","","-")</f>
        <v/>
      </c>
      <c r="BG135" s="1290" t="str">
        <f>IF(P135="","",IF(P135&lt;-9,BB135,BD135))</f>
        <v/>
      </c>
      <c r="BH135" s="1286" t="e">
        <f>IF(Q135=1000,11,IF(Q135=-1000,0,IF(Q135&gt;9,(Q135+2),IF(Q135&lt;0,(-Q135),"0"))))</f>
        <v>#VALUE!</v>
      </c>
      <c r="BI135" s="1286" t="str">
        <f>IF(Q135=1000,0,IF(Q135=-1000,11,IF(Q135&lt;-9,-(Q135-2),IF(Q135&gt;0,(Q135),"0"))))</f>
        <v/>
      </c>
      <c r="BJ135" s="1286">
        <f>IF(Q135=1000,11,IF(Q135=-1000,0,IF(Q135&gt;0,11,IF(Q135&lt;0,(-Q135),"0"))))</f>
        <v>11</v>
      </c>
      <c r="BK135" s="1286" t="str">
        <f>IF(Q135=1000,0,IF(Q135=-1000,11,IF(Q135&lt;0,11,IF(Q135&gt;0,(Q135),"0"))))</f>
        <v/>
      </c>
      <c r="BL135" s="1296" t="str">
        <f>IF(Q135="","",IF(Q135&gt;9,BH135,BJ135))</f>
        <v/>
      </c>
      <c r="BM135" s="1288" t="str">
        <f>IF(Q135="","","-")</f>
        <v/>
      </c>
      <c r="BN135" s="1290" t="str">
        <f>IF(Q135="","",IF(Q135&lt;-9,BI135,BK135))</f>
        <v/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 t="str">
        <f>IF(R135="","",IF(R135&gt;9,BO135,BQ135))</f>
        <v/>
      </c>
      <c r="BT135" s="1288" t="str">
        <f>IF(R135="","","-")</f>
        <v/>
      </c>
      <c r="BU135" s="1290" t="str">
        <f>IF(R135="","",IF(R135&lt;-9,BP135,BR135))</f>
        <v/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 t="str">
        <f>IF(S135="","",IF(S135&gt;9,BV135,BX135))</f>
        <v/>
      </c>
      <c r="CA135" s="1288" t="str">
        <f>IF(S135="","","-")</f>
        <v/>
      </c>
      <c r="CB135" s="1290" t="str">
        <f>IF(S135="","",IF(S135&lt;-9,BW135,BY135))</f>
        <v/>
      </c>
      <c r="CC135" s="1302" t="str">
        <f>IF(O135="","",SUM(T135:X136))</f>
        <v/>
      </c>
      <c r="CD135" s="1304" t="str">
        <f>IF(CC135="","","-")</f>
        <v/>
      </c>
      <c r="CE135" s="1306" t="str">
        <f>IF(O135="","",SUM(Y135:AC136))</f>
        <v/>
      </c>
      <c r="CP135" s="32"/>
      <c r="CQ135" s="32"/>
    </row>
    <row r="136" spans="1:95" s="31" customFormat="1" ht="15" customHeight="1" outlineLevel="1" x14ac:dyDescent="0.2">
      <c r="A136" s="43"/>
      <c r="B136" s="44"/>
      <c r="C136" s="1251"/>
      <c r="D136" s="46" t="str">
        <f>IF(A136="","",VLOOKUP(A136,СписокКМ!D:I,2,FALSE))</f>
        <v/>
      </c>
      <c r="E136" s="47"/>
      <c r="F136" s="48" t="str">
        <f>IF(B136="","",VLOOKUP(B136,СписокКМ!D:I,2,FALSE))</f>
        <v/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outlineLevel="1" x14ac:dyDescent="0.2">
      <c r="A137" s="99" t="str">
        <f>IF(A133="","",A133)</f>
        <v/>
      </c>
      <c r="B137" s="99" t="str">
        <f>IF(B133="","",B134)</f>
        <v/>
      </c>
      <c r="C137" s="75">
        <v>4</v>
      </c>
      <c r="D137" s="100" t="str">
        <f>IF(A137="","",VLOOKUP(A137,СписокКМ!D:I,2,FALSE))</f>
        <v/>
      </c>
      <c r="E137" s="101"/>
      <c r="F137" s="77" t="str">
        <f>IF(B137="","",VLOOKUP(B137,СписокКМ!D:I,2,FALSE))</f>
        <v/>
      </c>
      <c r="G137" s="102"/>
      <c r="H137" s="41"/>
      <c r="I137" s="616"/>
      <c r="J137" s="616"/>
      <c r="K137" s="616"/>
      <c r="L137" s="616"/>
      <c r="M137" s="616"/>
      <c r="N137" s="42"/>
      <c r="O137" s="79" t="str">
        <f>IF(I137="","",IF(I137="0",1000,IF(I137="-0",-1000,I137*1)))</f>
        <v/>
      </c>
      <c r="P137" s="79" t="str">
        <f t="shared" ref="P137:S138" si="87">IF(J137="","",IF(J137="0",1000,IF(J137="-0",-1000,J137*1)))</f>
        <v/>
      </c>
      <c r="Q137" s="79" t="str">
        <f t="shared" si="87"/>
        <v/>
      </c>
      <c r="R137" s="79" t="str">
        <f t="shared" si="87"/>
        <v/>
      </c>
      <c r="S137" s="80" t="str">
        <f t="shared" si="87"/>
        <v/>
      </c>
      <c r="T137" s="614" t="str">
        <f t="shared" ref="T137:X138" si="88">IF(O137="","",IF(O137&gt;0,1,0))</f>
        <v/>
      </c>
      <c r="U137" s="613" t="str">
        <f t="shared" si="88"/>
        <v/>
      </c>
      <c r="V137" s="613" t="str">
        <f t="shared" si="88"/>
        <v/>
      </c>
      <c r="W137" s="613" t="str">
        <f t="shared" si="88"/>
        <v/>
      </c>
      <c r="X137" s="613" t="str">
        <f t="shared" si="88"/>
        <v/>
      </c>
      <c r="Y137" s="610" t="str">
        <f t="shared" ref="Y137:AC138" si="89">IF(O137="","",IF(O137&lt;0,1,0))</f>
        <v/>
      </c>
      <c r="Z137" s="610" t="str">
        <f t="shared" si="89"/>
        <v/>
      </c>
      <c r="AA137" s="610" t="str">
        <f t="shared" si="89"/>
        <v/>
      </c>
      <c r="AB137" s="610" t="str">
        <f t="shared" si="89"/>
        <v/>
      </c>
      <c r="AC137" s="610" t="str">
        <f t="shared" si="89"/>
        <v/>
      </c>
      <c r="AD137" s="611" t="str">
        <f>IF(CC137="","",IF(CC137&gt;CE137,1,-1))</f>
        <v/>
      </c>
      <c r="AE137" s="611" t="str">
        <f>IF(CC137="","",IF(CC137&lt;CE137,1,-1))</f>
        <v/>
      </c>
      <c r="AF137" s="612">
        <f>IF(CC137&gt;CE137,1,0)</f>
        <v>0</v>
      </c>
      <c r="AG137" s="608">
        <f>IF(CE137&gt;CC137,1,0)</f>
        <v>0</v>
      </c>
      <c r="AH137" s="81" t="str">
        <f>IF(O137="","",AX137*1)</f>
        <v/>
      </c>
      <c r="AI137" s="609" t="str">
        <f>IF(P137="","",BE137*1)</f>
        <v/>
      </c>
      <c r="AJ137" s="609" t="str">
        <f>IF(Q137="","",BL137*1)</f>
        <v/>
      </c>
      <c r="AK137" s="609" t="str">
        <f>IF(R137="","",BS137*1)</f>
        <v/>
      </c>
      <c r="AL137" s="609" t="str">
        <f>IF(S137="","",BZ137*1)</f>
        <v/>
      </c>
      <c r="AM137" s="606" t="str">
        <f>IF(O137="","",AZ137*1)</f>
        <v/>
      </c>
      <c r="AN137" s="606" t="str">
        <f>IF(P137="","",BG137*1)</f>
        <v/>
      </c>
      <c r="AO137" s="606" t="str">
        <f>IF(Q137="","",BN137*1)</f>
        <v/>
      </c>
      <c r="AP137" s="606" t="str">
        <f>IF(R137="","",BU137*1)</f>
        <v/>
      </c>
      <c r="AQ137" s="606" t="str">
        <f>IF(S137="","",CB137*1)</f>
        <v/>
      </c>
      <c r="AR137" s="607">
        <f>SUM(AH137:AL137)</f>
        <v>0</v>
      </c>
      <c r="AS137" s="605">
        <f>SUM(AM137:AQ137)</f>
        <v>0</v>
      </c>
      <c r="AT137" s="111">
        <f>IF(O137=1000,11,IF(O137=-1000,0,IF(O137&gt;0,11,IF(O137&lt;0,(-O137),"0"))))</f>
        <v>11</v>
      </c>
      <c r="AU137" s="600" t="str">
        <f>IF(O137=1000,0,IF(O137=-1000,11,IF(O137&lt;-9,-(O137-2),IF(O137&gt;0,(O137),"0"))))</f>
        <v/>
      </c>
      <c r="AV137" s="111" t="e">
        <f>IF(O137=1000,11,IF(O137=-1000,0,IF(O137&gt;9,(O137+2),IF(O137&lt;0,(-O137),"0"))))</f>
        <v>#VALUE!</v>
      </c>
      <c r="AW137" s="600" t="str">
        <f>IF(O137=1000,0,IF(O137=-1000,11,IF(O137&lt;0,11,IF(O137&gt;0,(O137),"0"))))</f>
        <v/>
      </c>
      <c r="AX137" s="601" t="str">
        <f>IF(O137="","",IF(O137&gt;9,AV137,AT137))</f>
        <v/>
      </c>
      <c r="AY137" s="602" t="str">
        <f>IF(O137="","","-")</f>
        <v/>
      </c>
      <c r="AZ137" s="603" t="str">
        <f>IF(O137="","",IF(O137&lt;-9,AU137,AW137))</f>
        <v/>
      </c>
      <c r="BA137" s="111" t="e">
        <f>IF(P137=1000,11,IF(P137=-1000,0,IF(P137&gt;9,(P137+2),IF(P137&lt;0,(-P137),"0"))))</f>
        <v>#VALUE!</v>
      </c>
      <c r="BB137" s="600" t="str">
        <f>IF(P137=1000,0,IF(P137=-1000,11,IF(P137&lt;-9,-(P137-2),IF(P137&gt;0,(P137),"0"))))</f>
        <v/>
      </c>
      <c r="BC137" s="600">
        <f>IF(P137=1000,11,IF(P137=-1000,0,IF(P137&gt;0,11,IF(P137&lt;0,(-P137),"0"))))</f>
        <v>11</v>
      </c>
      <c r="BD137" s="600" t="str">
        <f>IF(P137=1000,0,IF(P137=-1000,11,IF(P137&lt;0,11,IF(P137&gt;0,(P137),"0"))))</f>
        <v/>
      </c>
      <c r="BE137" s="601" t="str">
        <f>IF(P137="","",IF(P137&gt;9,BA137,BC137))</f>
        <v/>
      </c>
      <c r="BF137" s="602" t="str">
        <f>IF(P137="","","-")</f>
        <v/>
      </c>
      <c r="BG137" s="603" t="str">
        <f>IF(P137="","",IF(P137&lt;-9,BB137,BD137))</f>
        <v/>
      </c>
      <c r="BH137" s="111" t="e">
        <f>IF(Q137=1000,11,IF(Q137=-1000,0,IF(Q137&gt;9,(Q137+2),IF(Q137&lt;0,(-Q137),"0"))))</f>
        <v>#VALUE!</v>
      </c>
      <c r="BI137" s="600" t="str">
        <f>IF(Q137=1000,0,IF(Q137=-1000,11,IF(Q137&lt;-9,-(Q137-2),IF(Q137&gt;0,(Q137),"0"))))</f>
        <v/>
      </c>
      <c r="BJ137" s="600">
        <f>IF(Q137=1000,11,IF(Q137=-1000,0,IF(Q137&gt;0,11,IF(Q137&lt;0,(-Q137),"0"))))</f>
        <v>11</v>
      </c>
      <c r="BK137" s="600" t="str">
        <f>IF(Q137=1000,0,IF(Q137=-1000,11,IF(Q137&lt;0,11,IF(Q137&gt;0,(Q137),"0"))))</f>
        <v/>
      </c>
      <c r="BL137" s="601" t="str">
        <f>IF(Q137="","",IF(Q137&gt;9,BH137,BJ137))</f>
        <v/>
      </c>
      <c r="BM137" s="602" t="str">
        <f>IF(Q137="","","-")</f>
        <v/>
      </c>
      <c r="BN137" s="603" t="str">
        <f>IF(Q137="","",IF(Q137&lt;-9,BI137,BK137))</f>
        <v/>
      </c>
      <c r="BO137" s="600" t="e">
        <f>IF(R137=1000,11,IF(R137=-1000,0,IF(R137&gt;9,(R137+2),IF(R137&lt;0,(-R137),"0"))))</f>
        <v>#VALUE!</v>
      </c>
      <c r="BP137" s="600" t="str">
        <f>IF(R137=1000,0,IF(R137=-1000,11,IF(R137&lt;-9,-(R137-2),IF(R137&gt;0,(R137),"0"))))</f>
        <v/>
      </c>
      <c r="BQ137" s="600">
        <f>IF(R137=1000,11,IF(R137=-1000,0,IF(R137&gt;0,11,IF(R137&lt;0,(-R137),"0"))))</f>
        <v>11</v>
      </c>
      <c r="BR137" s="600" t="str">
        <f>IF(R137=1000,0,IF(R137=-1000,11,IF(R137&lt;0,11,IF(R137&gt;0,(R137),"0"))))</f>
        <v/>
      </c>
      <c r="BS137" s="601" t="str">
        <f>IF(R137="","",IF(R137&gt;9,BO137,BQ137))</f>
        <v/>
      </c>
      <c r="BT137" s="602" t="str">
        <f>IF(R137="","","-")</f>
        <v/>
      </c>
      <c r="BU137" s="603" t="str">
        <f>IF(R137="","",IF(R137&lt;-9,BP137,BR137))</f>
        <v/>
      </c>
      <c r="BV137" s="600" t="e">
        <f>IF(S137=1000,11,IF(S137=-1000,0,IF(S137&gt;9,(S137+2),IF(S137&lt;0,(-S137),"0"))))</f>
        <v>#VALUE!</v>
      </c>
      <c r="BW137" s="600" t="str">
        <f>IF(S137=1000,0,IF(S137=-1000,11,IF(S137&lt;-9,-(S137-2),IF(S137&gt;0,(S137),"0"))))</f>
        <v/>
      </c>
      <c r="BX137" s="600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601" t="str">
        <f>IF(S137="","",IF(S137&gt;9,BV137,BX137))</f>
        <v/>
      </c>
      <c r="CA137" s="602" t="str">
        <f>IF(S137="","","-")</f>
        <v/>
      </c>
      <c r="CB137" s="603" t="str">
        <f>IF(S137="","",IF(S137&lt;-9,BW137,BY137))</f>
        <v/>
      </c>
      <c r="CC137" s="598" t="str">
        <f>IF(O137="","",SUM(T137:X137))</f>
        <v/>
      </c>
      <c r="CD137" s="604" t="str">
        <f>IF(CC137="","","-")</f>
        <v/>
      </c>
      <c r="CE137" s="599" t="str">
        <f>IF(O137="","",SUM(Y137:AC137))</f>
        <v/>
      </c>
      <c r="CP137" s="32"/>
      <c r="CQ137" s="32"/>
    </row>
    <row r="138" spans="1:95" s="31" customFormat="1" ht="15" customHeight="1" outlineLevel="1" thickBot="1" x14ac:dyDescent="0.25">
      <c r="A138" s="99" t="str">
        <f>IF(A133="","",A134)</f>
        <v/>
      </c>
      <c r="B138" s="99" t="str">
        <f>IF(B133="","",B133)</f>
        <v/>
      </c>
      <c r="C138" s="114">
        <v>5</v>
      </c>
      <c r="D138" s="115" t="str">
        <f>IF(A138="","",VLOOKUP(A138,СписокКМ!D:I,2,FALSE))</f>
        <v/>
      </c>
      <c r="E138" s="116"/>
      <c r="F138" s="117" t="str">
        <f>IF(B138="","",VLOOKUP(B138,СписокКМ!D:I,2,FALSE))</f>
        <v/>
      </c>
      <c r="G138" s="118"/>
      <c r="H138" s="119"/>
      <c r="I138" s="120"/>
      <c r="J138" s="120"/>
      <c r="K138" s="120"/>
      <c r="L138" s="121"/>
      <c r="M138" s="121"/>
      <c r="N138" s="122"/>
      <c r="O138" s="123" t="str">
        <f>IF(I138="","",IF(I138="0",1000,IF(I138="-0",-1000,I138*1)))</f>
        <v/>
      </c>
      <c r="P138" s="123" t="str">
        <f t="shared" si="87"/>
        <v/>
      </c>
      <c r="Q138" s="123" t="str">
        <f t="shared" si="87"/>
        <v/>
      </c>
      <c r="R138" s="123" t="str">
        <f t="shared" si="87"/>
        <v/>
      </c>
      <c r="S138" s="124" t="str">
        <f t="shared" si="87"/>
        <v/>
      </c>
      <c r="T138" s="125" t="str">
        <f t="shared" si="88"/>
        <v/>
      </c>
      <c r="U138" s="126" t="str">
        <f t="shared" si="88"/>
        <v/>
      </c>
      <c r="V138" s="126" t="str">
        <f t="shared" si="88"/>
        <v/>
      </c>
      <c r="W138" s="126" t="str">
        <f t="shared" si="88"/>
        <v/>
      </c>
      <c r="X138" s="126" t="str">
        <f t="shared" si="88"/>
        <v/>
      </c>
      <c r="Y138" s="127" t="str">
        <f t="shared" si="89"/>
        <v/>
      </c>
      <c r="Z138" s="127" t="str">
        <f t="shared" si="89"/>
        <v/>
      </c>
      <c r="AA138" s="127" t="str">
        <f t="shared" si="89"/>
        <v/>
      </c>
      <c r="AB138" s="127" t="str">
        <f t="shared" si="89"/>
        <v/>
      </c>
      <c r="AC138" s="127" t="str">
        <f t="shared" si="89"/>
        <v/>
      </c>
      <c r="AD138" s="128" t="str">
        <f>IF(CC138="","",IF(CC138&gt;CE138,1,-1))</f>
        <v/>
      </c>
      <c r="AE138" s="128" t="str">
        <f>IF(CC138="","",IF(CC138&lt;CE138,1,-1))</f>
        <v/>
      </c>
      <c r="AF138" s="129">
        <f>IF(CC138&gt;CE138,1,0)</f>
        <v>0</v>
      </c>
      <c r="AG138" s="130">
        <f>IF(CE138&gt;CC138,1,0)</f>
        <v>0</v>
      </c>
      <c r="AH138" s="131" t="str">
        <f>IF(O138="","",AX138*1)</f>
        <v/>
      </c>
      <c r="AI138" s="132" t="str">
        <f>IF(P138="","",BE138*1)</f>
        <v/>
      </c>
      <c r="AJ138" s="132" t="str">
        <f>IF(Q138="","",BL138*1)</f>
        <v/>
      </c>
      <c r="AK138" s="132" t="str">
        <f>IF(R138="","",BS138*1)</f>
        <v/>
      </c>
      <c r="AL138" s="132" t="str">
        <f>IF(S138="","",BZ138*1)</f>
        <v/>
      </c>
      <c r="AM138" s="133" t="str">
        <f>IF(O138="","",AZ138*1)</f>
        <v/>
      </c>
      <c r="AN138" s="133" t="str">
        <f>IF(P138="","",BG138*1)</f>
        <v/>
      </c>
      <c r="AO138" s="133" t="str">
        <f>IF(Q138="","",BN138*1)</f>
        <v/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0</v>
      </c>
      <c r="AS138" s="135">
        <f>SUM(AM138:AQ138)</f>
        <v>0</v>
      </c>
      <c r="AT138" s="136">
        <f>IF(O138=1000,11,IF(O138=-1000,0,IF(O138&gt;0,11,IF(O138&lt;0,(-O138),"0"))))</f>
        <v>11</v>
      </c>
      <c r="AU138" s="137" t="str">
        <f>IF(O138=1000,0,IF(O138=-1000,11,IF(O138&lt;-9,-(O138-2),IF(O138&gt;0,(O138),"0"))))</f>
        <v/>
      </c>
      <c r="AV138" s="136" t="e">
        <f>IF(O138=1000,11,IF(O138=-1000,0,IF(O138&gt;9,(O138+2),IF(O138&lt;0,(-O138),"0"))))</f>
        <v>#VALUE!</v>
      </c>
      <c r="AW138" s="137" t="str">
        <f>IF(O138=1000,0,IF(O138=-1000,11,IF(O138&lt;0,11,IF(O138&gt;0,(O138),"0"))))</f>
        <v/>
      </c>
      <c r="AX138" s="138" t="str">
        <f>IF(O138="","",IF(O138&gt;9,AV138,AT138))</f>
        <v/>
      </c>
      <c r="AY138" s="139" t="str">
        <f>IF(O138="","","-")</f>
        <v/>
      </c>
      <c r="AZ138" s="140" t="str">
        <f>IF(O138="","",IF(O138&lt;-9,AU138,AW138))</f>
        <v/>
      </c>
      <c r="BA138" s="136" t="e">
        <f>IF(P138=1000,11,IF(P138=-1000,0,IF(P138&gt;9,(P138+2),IF(P138&lt;0,(-P138),"0"))))</f>
        <v>#VALUE!</v>
      </c>
      <c r="BB138" s="137" t="str">
        <f>IF(P138=1000,0,IF(P138=-1000,11,IF(P138&lt;-9,-(P138-2),IF(P138&gt;0,(P138),"0"))))</f>
        <v/>
      </c>
      <c r="BC138" s="137">
        <f>IF(P138=1000,11,IF(P138=-1000,0,IF(P138&gt;0,11,IF(P138&lt;0,(-P138),"0"))))</f>
        <v>11</v>
      </c>
      <c r="BD138" s="137" t="str">
        <f>IF(P138=1000,0,IF(P138=-1000,11,IF(P138&lt;0,11,IF(P138&gt;0,(P138),"0"))))</f>
        <v/>
      </c>
      <c r="BE138" s="138" t="str">
        <f>IF(P138="","",IF(P138&gt;9,BA138,BC138))</f>
        <v/>
      </c>
      <c r="BF138" s="139" t="str">
        <f>IF(P138="","","-")</f>
        <v/>
      </c>
      <c r="BG138" s="140" t="str">
        <f>IF(P138="","",IF(P138&lt;-9,BB138,BD138))</f>
        <v/>
      </c>
      <c r="BH138" s="136" t="e">
        <f>IF(Q138=1000,11,IF(Q138=-1000,0,IF(Q138&gt;9,(Q138+2),IF(Q138&lt;0,(-Q138),"0"))))</f>
        <v>#VALUE!</v>
      </c>
      <c r="BI138" s="137" t="str">
        <f>IF(Q138=1000,0,IF(Q138=-1000,11,IF(Q138&lt;-9,-(Q138-2),IF(Q138&gt;0,(Q138),"0"))))</f>
        <v/>
      </c>
      <c r="BJ138" s="137">
        <f>IF(Q138=1000,11,IF(Q138=-1000,0,IF(Q138&gt;0,11,IF(Q138&lt;0,(-Q138),"0"))))</f>
        <v>11</v>
      </c>
      <c r="BK138" s="137" t="str">
        <f>IF(Q138=1000,0,IF(Q138=-1000,11,IF(Q138&lt;0,11,IF(Q138&gt;0,(Q138),"0"))))</f>
        <v/>
      </c>
      <c r="BL138" s="138" t="str">
        <f>IF(Q138="","",IF(Q138&gt;9,BH138,BJ138))</f>
        <v/>
      </c>
      <c r="BM138" s="139" t="str">
        <f>IF(Q138="","","-")</f>
        <v/>
      </c>
      <c r="BN138" s="140" t="str">
        <f>IF(Q138="","",IF(Q138&lt;-9,BI138,BK138))</f>
        <v/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 t="str">
        <f>IF(O138="","",SUM(T138:X138))</f>
        <v/>
      </c>
      <c r="CD138" s="143" t="str">
        <f>IF(CC138="","","-")</f>
        <v/>
      </c>
      <c r="CE138" s="144" t="str">
        <f>IF(O138="","",SUM(Y138:AC138))</f>
        <v/>
      </c>
      <c r="CP138" s="32"/>
      <c r="CQ138" s="32"/>
    </row>
    <row r="139" spans="1:95" s="31" customFormat="1" ht="15" customHeight="1" outlineLevel="1" thickBot="1" x14ac:dyDescent="0.25">
      <c r="A139" s="145"/>
      <c r="B139" s="145"/>
      <c r="C139" s="145"/>
      <c r="D139" s="146"/>
      <c r="E139" s="147"/>
      <c r="F139" s="148"/>
      <c r="G139" s="149"/>
      <c r="H139" s="150"/>
      <c r="I139" s="151"/>
      <c r="J139" s="151"/>
      <c r="K139" s="151"/>
      <c r="L139" s="151"/>
      <c r="M139" s="151"/>
      <c r="N139" s="150"/>
      <c r="O139" s="152"/>
      <c r="P139" s="152"/>
      <c r="Q139" s="152"/>
      <c r="R139" s="152"/>
      <c r="S139" s="152"/>
      <c r="T139" s="153"/>
      <c r="U139" s="153"/>
      <c r="V139" s="153"/>
      <c r="W139" s="153"/>
      <c r="X139" s="153"/>
      <c r="Y139" s="154"/>
      <c r="Z139" s="154"/>
      <c r="AA139" s="154"/>
      <c r="AB139" s="154"/>
      <c r="AC139" s="154"/>
      <c r="AD139" s="155"/>
      <c r="AE139" s="155"/>
      <c r="AF139" s="156"/>
      <c r="AG139" s="156"/>
      <c r="AH139" s="157"/>
      <c r="AI139" s="157"/>
      <c r="AJ139" s="157"/>
      <c r="AK139" s="157"/>
      <c r="AL139" s="157"/>
      <c r="AM139" s="158"/>
      <c r="AN139" s="158"/>
      <c r="AO139" s="158"/>
      <c r="AP139" s="158"/>
      <c r="AQ139" s="158"/>
      <c r="AR139" s="159"/>
      <c r="AS139" s="159"/>
      <c r="AT139" s="160"/>
      <c r="AU139" s="160"/>
      <c r="AV139" s="160"/>
      <c r="AW139" s="160"/>
      <c r="AX139" s="161"/>
      <c r="AY139" s="161"/>
      <c r="AZ139" s="161"/>
      <c r="BA139" s="160"/>
      <c r="BB139" s="160"/>
      <c r="BC139" s="160"/>
      <c r="BD139" s="160"/>
      <c r="BE139" s="161"/>
      <c r="BF139" s="161"/>
      <c r="BG139" s="161"/>
      <c r="BH139" s="160"/>
      <c r="BI139" s="160"/>
      <c r="BJ139" s="160"/>
      <c r="BK139" s="160"/>
      <c r="BL139" s="161"/>
      <c r="BM139" s="161"/>
      <c r="BN139" s="161"/>
      <c r="BO139" s="160"/>
      <c r="BP139" s="160"/>
      <c r="BQ139" s="160"/>
      <c r="BR139" s="160"/>
      <c r="BS139" s="161"/>
      <c r="BT139" s="161"/>
      <c r="BU139" s="161"/>
      <c r="BV139" s="160"/>
      <c r="BW139" s="160"/>
      <c r="BX139" s="160"/>
      <c r="BY139" s="160"/>
      <c r="BZ139" s="161"/>
      <c r="CA139" s="161"/>
      <c r="CB139" s="161"/>
      <c r="CC139" s="162"/>
      <c r="CD139" s="163"/>
      <c r="CE139" s="164"/>
      <c r="CP139" s="32"/>
      <c r="CQ139" s="32"/>
    </row>
    <row r="140" spans="1:95" s="31" customFormat="1" ht="31.5" customHeight="1" outlineLevel="1" thickBot="1" x14ac:dyDescent="0.25">
      <c r="A140" s="34"/>
      <c r="B140" s="35"/>
      <c r="C140" s="1225">
        <f>1+C131</f>
        <v>16</v>
      </c>
      <c r="D140" s="1227" t="str">
        <f>IF(A140="","",VLOOKUP(A140,СписокКМ!$A$188:$C$236,3,FALSE))</f>
        <v/>
      </c>
      <c r="E140" s="1228" t="str">
        <f>IF(B140="","",VLOOKUP(B140,СписокКМ!E:J,2,FALSE))</f>
        <v/>
      </c>
      <c r="F140" s="1231" t="str">
        <f>IF(B140="","",VLOOKUP(B140,СписокКМ!$A$188:$C$234,3,FALSE))</f>
        <v/>
      </c>
      <c r="G140" s="1232" t="str">
        <f>IF(D140="","",VLOOKUP(D140,СписокКМ!G:L,2,FALSE))</f>
        <v/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 t="str">
        <f>IF(A140="","",VLOOKUP(A140,'[60]Протокол команд'!A:K,8,FALSE))</f>
        <v/>
      </c>
      <c r="U140" s="39" t="e">
        <f>T140*5-4</f>
        <v>#VALUE!</v>
      </c>
      <c r="V140" s="39" t="e">
        <f>T140*5</f>
        <v>#VALUE!</v>
      </c>
      <c r="W140" s="39" t="e">
        <f>CONCATENATE(U140,"-",V140)</f>
        <v>#VALUE!</v>
      </c>
      <c r="X140" s="39" t="str">
        <f>IF(A140="","",VLOOKUP(A140,'[60]Протокол команд'!A:K,10,FALSE))</f>
        <v/>
      </c>
      <c r="Y140" s="39" t="e">
        <f>X140*5-4</f>
        <v>#VALUE!</v>
      </c>
      <c r="Z140" s="39" t="e">
        <f>X140*5</f>
        <v>#VALUE!</v>
      </c>
      <c r="AA140" s="39" t="e">
        <f>CONCATENATE(Y140,"-",Z140)</f>
        <v>#VALUE!</v>
      </c>
      <c r="AB140" s="1241" t="str">
        <f>IF(O142="","",SUM(AF142:AF147))</f>
        <v/>
      </c>
      <c r="AC140" s="1242"/>
      <c r="AD140" s="1243"/>
      <c r="AE140" s="1242" t="str">
        <f>IF(O142="","",SUM(AG142:AG147))</f>
        <v/>
      </c>
      <c r="AF140" s="1242"/>
      <c r="AG140" s="1264"/>
      <c r="AH140" s="1241">
        <f>SUM(CC142:CC147)</f>
        <v>0</v>
      </c>
      <c r="AI140" s="1242"/>
      <c r="AJ140" s="1243"/>
      <c r="AK140" s="1242">
        <f>SUM(CE142:CE147)</f>
        <v>0</v>
      </c>
      <c r="AL140" s="1242"/>
      <c r="AM140" s="1264"/>
      <c r="AN140" s="1265">
        <f>SUM(AR142:AR147)</f>
        <v>0</v>
      </c>
      <c r="AO140" s="1266"/>
      <c r="AP140" s="1267"/>
      <c r="AQ140" s="1266">
        <f>SUM(AS142:AS147)</f>
        <v>0</v>
      </c>
      <c r="AR140" s="1266"/>
      <c r="AS140" s="1268"/>
      <c r="AT140" s="1314" t="str">
        <f>IF(A140="","",VLOOKUP(A140,'[60]Протокол команд'!A:Z,14,FALSE))</f>
        <v/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 t="str">
        <f>IF(O142="","",SUM(AF142:AF147))</f>
        <v/>
      </c>
      <c r="CD140" s="1256" t="str">
        <f>IF(CC140="","","-")</f>
        <v/>
      </c>
      <c r="CE140" s="1258" t="str">
        <f>IF(O142="","",SUM(AG142:AG147))</f>
        <v/>
      </c>
      <c r="CP140" s="32"/>
      <c r="CQ140" s="32"/>
    </row>
    <row r="141" spans="1:95" s="31" customFormat="1" ht="13.5" customHeight="1" outlineLevel="1" x14ac:dyDescent="0.2">
      <c r="A141" s="40"/>
      <c r="B141" s="40"/>
      <c r="C141" s="1226"/>
      <c r="D141" s="1229" t="str">
        <f>IF(A141="","",VLOOKUP(A141,СписокКМ!D:I,2,FALSE))</f>
        <v/>
      </c>
      <c r="E141" s="1230" t="str">
        <f>IF(B141="","",VLOOKUP(B141,СписокКМ!E:J,2,FALSE))</f>
        <v/>
      </c>
      <c r="F141" s="1233" t="str">
        <f>IF(C141="","",VLOOKUP(C141,СписокКМ!F:K,2,FALSE))</f>
        <v/>
      </c>
      <c r="G141" s="1234" t="str">
        <f>IF(D141="","",VLOOKUP(D141,СписокКМ!G:L,2,FALSE))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outlineLevel="1" x14ac:dyDescent="0.2">
      <c r="A142" s="43"/>
      <c r="B142" s="44"/>
      <c r="C142" s="615">
        <v>1</v>
      </c>
      <c r="D142" s="46" t="str">
        <f>IF(A142="","",VLOOKUP(A142,СписокКМ!D:I,2,FALSE))</f>
        <v/>
      </c>
      <c r="E142" s="47"/>
      <c r="F142" s="48" t="str">
        <f>IF(B142="","",VLOOKUP(B142,СписокКМ!D:I,2,FALSE))</f>
        <v/>
      </c>
      <c r="G142" s="49"/>
      <c r="H142" s="50"/>
      <c r="I142" s="51"/>
      <c r="J142" s="51"/>
      <c r="K142" s="51"/>
      <c r="L142" s="51"/>
      <c r="M142" s="51"/>
      <c r="N142" s="52"/>
      <c r="O142" s="53" t="str">
        <f>IF(I142="","",IF(I142="0",1000,IF(I142="-0",-1000,I142*1)))</f>
        <v/>
      </c>
      <c r="P142" s="53" t="str">
        <f t="shared" ref="P142:S143" si="90">IF(J142="","",IF(J142="0",1000,IF(J142="-0",-1000,J142*1)))</f>
        <v/>
      </c>
      <c r="Q142" s="53" t="str">
        <f t="shared" si="90"/>
        <v/>
      </c>
      <c r="R142" s="53" t="str">
        <f t="shared" si="90"/>
        <v/>
      </c>
      <c r="S142" s="54" t="str">
        <f t="shared" si="90"/>
        <v/>
      </c>
      <c r="T142" s="55" t="str">
        <f t="shared" ref="T142:X143" si="91">IF(O142="","",IF(O142&gt;0,1,0))</f>
        <v/>
      </c>
      <c r="U142" s="56" t="str">
        <f t="shared" si="91"/>
        <v/>
      </c>
      <c r="V142" s="56" t="str">
        <f t="shared" si="91"/>
        <v/>
      </c>
      <c r="W142" s="56" t="str">
        <f t="shared" si="91"/>
        <v/>
      </c>
      <c r="X142" s="56" t="str">
        <f t="shared" si="91"/>
        <v/>
      </c>
      <c r="Y142" s="57" t="str">
        <f t="shared" ref="Y142:AC143" si="92">IF(O142="","",IF(O142&lt;0,1,0))</f>
        <v/>
      </c>
      <c r="Z142" s="57" t="str">
        <f t="shared" si="92"/>
        <v/>
      </c>
      <c r="AA142" s="57" t="str">
        <f t="shared" si="92"/>
        <v/>
      </c>
      <c r="AB142" s="57" t="str">
        <f t="shared" si="92"/>
        <v/>
      </c>
      <c r="AC142" s="57" t="str">
        <f t="shared" si="92"/>
        <v/>
      </c>
      <c r="AD142" s="58" t="str">
        <f>IF(CC142="","",IF(CC142&gt;CE142,1,-1))</f>
        <v/>
      </c>
      <c r="AE142" s="58" t="str">
        <f>IF(CC142="","",IF(CC142&lt;CE142,1,-1))</f>
        <v/>
      </c>
      <c r="AF142" s="59">
        <f>IF(CC142&gt;CE142,1,0)</f>
        <v>0</v>
      </c>
      <c r="AG142" s="60">
        <f>IF(CE142&gt;CC142,1,0)</f>
        <v>0</v>
      </c>
      <c r="AH142" s="61" t="str">
        <f>IF(O142="","",AX142*1)</f>
        <v/>
      </c>
      <c r="AI142" s="62" t="str">
        <f>IF(P142="","",BE142*1)</f>
        <v/>
      </c>
      <c r="AJ142" s="62" t="str">
        <f>IF(Q142="","",BL142*1)</f>
        <v/>
      </c>
      <c r="AK142" s="62" t="str">
        <f>IF(R142="","",BS142*1)</f>
        <v/>
      </c>
      <c r="AL142" s="62" t="str">
        <f>IF(S142="","",BZ142*1)</f>
        <v/>
      </c>
      <c r="AM142" s="63" t="str">
        <f>IF(O142="","",AZ142*1)</f>
        <v/>
      </c>
      <c r="AN142" s="63" t="str">
        <f>IF(P142="","",BG142*1)</f>
        <v/>
      </c>
      <c r="AO142" s="63" t="str">
        <f>IF(Q142="","",BN142*1)</f>
        <v/>
      </c>
      <c r="AP142" s="63" t="str">
        <f>IF(R142="","",BU142*1)</f>
        <v/>
      </c>
      <c r="AQ142" s="63" t="str">
        <f>IF(S142="","",CB142*1)</f>
        <v/>
      </c>
      <c r="AR142" s="64">
        <f>SUM(AH142:AL142)</f>
        <v>0</v>
      </c>
      <c r="AS142" s="65">
        <f>SUM(AM142:AQ142)</f>
        <v>0</v>
      </c>
      <c r="AT142" s="66">
        <f>IF(O142=1000,11,IF(O142=-1000,0,IF(O142&gt;0,11,IF(O142&lt;0,(-O142),"0"))))</f>
        <v>11</v>
      </c>
      <c r="AU142" s="67" t="str">
        <f>IF(O142=1000,0,IF(O142=-1000,11,IF(O142&lt;-9,-(O142-2),IF(O142&gt;0,(O142),"0"))))</f>
        <v/>
      </c>
      <c r="AV142" s="66" t="e">
        <f>IF(O142=1000,11,IF(O142=-1000,0,IF(O142&lt;9,11,IF(O142&gt;9,(O142+2),"0"))))</f>
        <v>#VALUE!</v>
      </c>
      <c r="AW142" s="67" t="str">
        <f>IF(O142=1000,0,IF(O142=-1000,11,IF(O142&lt;0,11,IF(O142&gt;0,(O142),"0"))))</f>
        <v/>
      </c>
      <c r="AX142" s="68" t="str">
        <f>IF(O142="","",IF(O142&gt;9,AV142,AT142))</f>
        <v/>
      </c>
      <c r="AY142" s="69" t="str">
        <f>IF(O142="","","-")</f>
        <v/>
      </c>
      <c r="AZ142" s="70" t="str">
        <f>IF(O142="","",IF(O142&lt;-9,AU142,AW142))</f>
        <v/>
      </c>
      <c r="BA142" s="66" t="e">
        <f>IF(P142=1000,11,IF(P142=-1000,0,IF(P142&gt;9,(P142+2),IF(P142&lt;0,(-P142),"0"))))</f>
        <v>#VALUE!</v>
      </c>
      <c r="BB142" s="67" t="str">
        <f>IF(P142=1000,0,IF(P142=-1000,11,IF(P142&lt;-9,-(P142-2),IF(P142&gt;0,(P142),"0"))))</f>
        <v/>
      </c>
      <c r="BC142" s="67">
        <f>IF(P142=1000,11,IF(P142=-1000,0,IF(P142&gt;0,11,IF(P142&lt;0,(-P142),"0"))))</f>
        <v>11</v>
      </c>
      <c r="BD142" s="67" t="str">
        <f>IF(P142=1000,0,IF(P142=-1000,11,IF(P142&lt;0,11,IF(P142&gt;0,(P142),"0"))))</f>
        <v/>
      </c>
      <c r="BE142" s="68" t="str">
        <f>IF(P142="","",IF(P142&gt;9,BA142,BC142))</f>
        <v/>
      </c>
      <c r="BF142" s="69" t="str">
        <f>IF(P142="","","-")</f>
        <v/>
      </c>
      <c r="BG142" s="70" t="str">
        <f>IF(P142="","",IF(P142&lt;-9,BB142,BD142))</f>
        <v/>
      </c>
      <c r="BH142" s="66" t="e">
        <f>IF(Q142=1000,11,IF(Q142=-1000,0,IF(Q142&gt;9,(Q142+2),IF(Q142&lt;0,(-Q142),"0"))))</f>
        <v>#VALUE!</v>
      </c>
      <c r="BI142" s="67" t="str">
        <f>IF(Q142=1000,0,IF(Q142=-1000,11,IF(Q142&lt;-9,-(Q142-2),IF(Q142&gt;0,(Q142),"0"))))</f>
        <v/>
      </c>
      <c r="BJ142" s="67">
        <f>IF(Q142=1000,11,IF(Q142=-1000,0,IF(Q142&gt;0,11,IF(Q142&lt;0,(-Q142),"0"))))</f>
        <v>11</v>
      </c>
      <c r="BK142" s="67" t="str">
        <f>IF(Q142=1000,0,IF(Q142=-1000,11,IF(Q142&lt;0,11,IF(Q142&gt;0,(Q142),"0"))))</f>
        <v/>
      </c>
      <c r="BL142" s="68" t="str">
        <f>IF(Q142="","",IF(Q142&gt;9,BH142,BJ142))</f>
        <v/>
      </c>
      <c r="BM142" s="69" t="str">
        <f>IF(Q142="","","-")</f>
        <v/>
      </c>
      <c r="BN142" s="70" t="str">
        <f>IF(Q142="","",IF(Q142&lt;-9,BI142,BK142))</f>
        <v/>
      </c>
      <c r="BO142" s="67" t="e">
        <f>IF(R142=1000,11,IF(R142=-1000,0,IF(R142&gt;9,(R142+2),IF(R142&lt;0,(-R142),"0"))))</f>
        <v>#VALUE!</v>
      </c>
      <c r="BP142" s="67" t="str">
        <f>IF(R142=1000,0,IF(R142=-1000,11,IF(R142&lt;-9,-(R142-2),IF(R142&gt;0,(R142),"0"))))</f>
        <v/>
      </c>
      <c r="BQ142" s="67">
        <f>IF(R142=1000,11,IF(R142=-1000,0,IF(R142&gt;0,11,IF(R142&lt;0,(-R142),"0"))))</f>
        <v>11</v>
      </c>
      <c r="BR142" s="67" t="str">
        <f>IF(R142=1000,0,IF(R142=-1000,11,IF(R142&lt;0,11,IF(R142&gt;0,(R142),"0"))))</f>
        <v/>
      </c>
      <c r="BS142" s="68" t="str">
        <f>IF(R142="","",IF(R142&gt;9,BO142,BQ142))</f>
        <v/>
      </c>
      <c r="BT142" s="69" t="str">
        <f>IF(R142="","","-")</f>
        <v/>
      </c>
      <c r="BU142" s="70" t="str">
        <f>IF(R142="","",IF(R142&lt;-9,BP142,BR142))</f>
        <v/>
      </c>
      <c r="BV142" s="67" t="e">
        <f>IF(S142=1000,11,IF(S142=-1000,0,IF(S142&gt;9,(S142+2),IF(S142&lt;0,(-S142),"0"))))</f>
        <v>#VALUE!</v>
      </c>
      <c r="BW142" s="67" t="str">
        <f>IF(S142=1000,0,IF(S142=-1000,11,IF(S142&lt;-9,-(S142-2),IF(S142&gt;0,(S142),"0"))))</f>
        <v/>
      </c>
      <c r="BX142" s="67">
        <f>IF(S142=1000,11,IF(S142=-1000,0,IF(S142&gt;0,11,IF(S142&lt;0,(-S142),"0"))))</f>
        <v>11</v>
      </c>
      <c r="BY142" s="71" t="str">
        <f>IF(S142=1000,0,IF(S142=-1000,11,IF(S142&lt;0,11,IF(S142&gt;0,(S142),"0"))))</f>
        <v/>
      </c>
      <c r="BZ142" s="68" t="str">
        <f>IF(S142="","",IF(S142&gt;9,BV142,BX142))</f>
        <v/>
      </c>
      <c r="CA142" s="69" t="str">
        <f>IF(S142="","","-")</f>
        <v/>
      </c>
      <c r="CB142" s="70" t="str">
        <f>IF(S142="","",IF(S142&lt;-9,BW142,BY142))</f>
        <v/>
      </c>
      <c r="CC142" s="72" t="str">
        <f>IF(O142="","",SUM(T142:X142))</f>
        <v/>
      </c>
      <c r="CD142" s="73" t="str">
        <f>IF(CC142="","","-")</f>
        <v/>
      </c>
      <c r="CE142" s="74" t="str">
        <f>IF(O142="","",SUM(Y142:AC142))</f>
        <v/>
      </c>
      <c r="CP142" s="32"/>
      <c r="CQ142" s="32"/>
    </row>
    <row r="143" spans="1:95" s="31" customFormat="1" ht="15" customHeight="1" outlineLevel="1" x14ac:dyDescent="0.2">
      <c r="A143" s="43"/>
      <c r="B143" s="44"/>
      <c r="C143" s="75">
        <v>2</v>
      </c>
      <c r="D143" s="76" t="str">
        <f>IF(A143="","",VLOOKUP(A143,СписокКМ!D:I,2,FALSE))</f>
        <v/>
      </c>
      <c r="E143" s="47"/>
      <c r="F143" s="77" t="str">
        <f>IF(B143="","",VLOOKUP(B143,СписокКМ!D:I,2,FALSE))</f>
        <v/>
      </c>
      <c r="G143" s="49"/>
      <c r="H143" s="41"/>
      <c r="I143" s="616"/>
      <c r="J143" s="616"/>
      <c r="K143" s="616"/>
      <c r="L143" s="616"/>
      <c r="M143" s="51"/>
      <c r="N143" s="42"/>
      <c r="O143" s="79" t="str">
        <f>IF(I143="","",IF(I143="0",1000,IF(I143="-0",-1000,I143*1)))</f>
        <v/>
      </c>
      <c r="P143" s="79" t="str">
        <f t="shared" si="90"/>
        <v/>
      </c>
      <c r="Q143" s="79" t="str">
        <f t="shared" si="90"/>
        <v/>
      </c>
      <c r="R143" s="79" t="str">
        <f t="shared" si="90"/>
        <v/>
      </c>
      <c r="S143" s="80" t="str">
        <f t="shared" si="90"/>
        <v/>
      </c>
      <c r="T143" s="55" t="str">
        <f t="shared" si="91"/>
        <v/>
      </c>
      <c r="U143" s="56" t="str">
        <f t="shared" si="91"/>
        <v/>
      </c>
      <c r="V143" s="56" t="str">
        <f t="shared" si="91"/>
        <v/>
      </c>
      <c r="W143" s="56" t="str">
        <f t="shared" si="91"/>
        <v/>
      </c>
      <c r="X143" s="56" t="str">
        <f t="shared" si="91"/>
        <v/>
      </c>
      <c r="Y143" s="57" t="str">
        <f t="shared" si="92"/>
        <v/>
      </c>
      <c r="Z143" s="57" t="str">
        <f t="shared" si="92"/>
        <v/>
      </c>
      <c r="AA143" s="57" t="str">
        <f t="shared" si="92"/>
        <v/>
      </c>
      <c r="AB143" s="57" t="str">
        <f t="shared" si="92"/>
        <v/>
      </c>
      <c r="AC143" s="57" t="str">
        <f t="shared" si="92"/>
        <v/>
      </c>
      <c r="AD143" s="58" t="str">
        <f>IF(CC143="","",IF(CC143&gt;CE143,1,-1))</f>
        <v/>
      </c>
      <c r="AE143" s="58" t="str">
        <f>IF(CC143="","",IF(CC143&lt;CE143,1,-1))</f>
        <v/>
      </c>
      <c r="AF143" s="59">
        <f>IF(CC143&gt;CE143,1,0)</f>
        <v>0</v>
      </c>
      <c r="AG143" s="60">
        <f>IF(CE143&gt;CC143,1,0)</f>
        <v>0</v>
      </c>
      <c r="AH143" s="81" t="str">
        <f>IF(O143="","",AX143*1)</f>
        <v/>
      </c>
      <c r="AI143" s="609" t="str">
        <f>IF(P143="","",BE143*1)</f>
        <v/>
      </c>
      <c r="AJ143" s="609" t="str">
        <f>IF(Q143="","",BL143*1)</f>
        <v/>
      </c>
      <c r="AK143" s="609" t="str">
        <f>IF(R143="","",BS143*1)</f>
        <v/>
      </c>
      <c r="AL143" s="609" t="str">
        <f>IF(S143="","",BZ143*1)</f>
        <v/>
      </c>
      <c r="AM143" s="606" t="str">
        <f>IF(O143="","",AZ143*1)</f>
        <v/>
      </c>
      <c r="AN143" s="606" t="str">
        <f>IF(P143="","",BG143*1)</f>
        <v/>
      </c>
      <c r="AO143" s="606" t="str">
        <f>IF(Q143="","",BN143*1)</f>
        <v/>
      </c>
      <c r="AP143" s="606" t="str">
        <f>IF(R143="","",BU143*1)</f>
        <v/>
      </c>
      <c r="AQ143" s="606" t="str">
        <f>IF(S143="","",CB143*1)</f>
        <v/>
      </c>
      <c r="AR143" s="64">
        <f>SUM(AH143:AL143)</f>
        <v>0</v>
      </c>
      <c r="AS143" s="65">
        <f>SUM(AM143:AQ143)</f>
        <v>0</v>
      </c>
      <c r="AT143" s="66">
        <f>IF(O143=1000,11,IF(O143=-1000,0,IF(O143&gt;0,11,IF(O143&lt;0,(-O143),"0"))))</f>
        <v>11</v>
      </c>
      <c r="AU143" s="67" t="str">
        <f>IF(O143=1000,0,IF(O143=-1000,11,IF(O143&lt;-9,-(O143-2),IF(O143&gt;0,(O143),"0"))))</f>
        <v/>
      </c>
      <c r="AV143" s="66" t="e">
        <f>IF(O143=1000,11,IF(O143=-1000,0,IF(O143&gt;9,(O143+2),IF(O143&lt;0,(-O143),"0"))))</f>
        <v>#VALUE!</v>
      </c>
      <c r="AW143" s="67" t="str">
        <f>IF(O143=1000,0,IF(O143=-1000,11,IF(O143&lt;0,11,IF(O143&gt;0,(O143),"0"))))</f>
        <v/>
      </c>
      <c r="AX143" s="601" t="str">
        <f>IF(O143="","",IF(O143&gt;9,AV143,AT143))</f>
        <v/>
      </c>
      <c r="AY143" s="602" t="str">
        <f>IF(O143="","","-")</f>
        <v/>
      </c>
      <c r="AZ143" s="603" t="str">
        <f>IF(O143="","",IF(O143&lt;-9,AU143,AW143))</f>
        <v/>
      </c>
      <c r="BA143" s="66" t="e">
        <f>IF(P143=1000,11,IF(P143=-1000,0,IF(P143&gt;9,(P143+2),IF(P143&lt;0,(-P143),"0"))))</f>
        <v>#VALUE!</v>
      </c>
      <c r="BB143" s="67" t="str">
        <f>IF(P143=1000,0,IF(P143=-1000,11,IF(P143&lt;-9,-(P143-2),IF(P143&gt;0,(P143),"0"))))</f>
        <v/>
      </c>
      <c r="BC143" s="67">
        <f>IF(P143=1000,11,IF(P143=-1000,0,IF(P143&gt;0,11,IF(P143&lt;0,(-P143),"0"))))</f>
        <v>11</v>
      </c>
      <c r="BD143" s="67" t="str">
        <f>IF(P143=1000,0,IF(P143=-1000,11,IF(P143&lt;0,11,IF(P143&gt;0,(P143),"0"))))</f>
        <v/>
      </c>
      <c r="BE143" s="601" t="str">
        <f>IF(P143="","",IF(P143&gt;9,BA143,BC143))</f>
        <v/>
      </c>
      <c r="BF143" s="602" t="str">
        <f>IF(P143="","","-")</f>
        <v/>
      </c>
      <c r="BG143" s="603" t="str">
        <f>IF(P143="","",IF(P143&lt;-9,BB143,BD143))</f>
        <v/>
      </c>
      <c r="BH143" s="66" t="e">
        <f>IF(Q143=1000,11,IF(Q143=-1000,0,IF(Q143&gt;9,(Q143+2),IF(Q143&lt;0,(-Q143),"0"))))</f>
        <v>#VALUE!</v>
      </c>
      <c r="BI143" s="67" t="str">
        <f>IF(Q143=1000,0,IF(Q143=-1000,11,IF(Q143&lt;-9,-(Q143-2),IF(Q143&gt;0,(Q143),"0"))))</f>
        <v/>
      </c>
      <c r="BJ143" s="67">
        <f>IF(Q143=1000,11,IF(Q143=-1000,0,IF(Q143&gt;0,11,IF(Q143&lt;0,(-Q143),"0"))))</f>
        <v>11</v>
      </c>
      <c r="BK143" s="67" t="str">
        <f>IF(Q143=1000,0,IF(Q143=-1000,11,IF(Q143&lt;0,11,IF(Q143&gt;0,(Q143),"0"))))</f>
        <v/>
      </c>
      <c r="BL143" s="601" t="str">
        <f>IF(Q143="","",IF(Q143&gt;9,BH143,BJ143))</f>
        <v/>
      </c>
      <c r="BM143" s="602" t="str">
        <f>IF(Q143="","","-")</f>
        <v/>
      </c>
      <c r="BN143" s="603" t="str">
        <f>IF(Q143="","",IF(Q143&lt;-9,BI143,BK143))</f>
        <v/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601" t="str">
        <f>IF(R143="","",IF(R143&gt;9,BO143,BQ143))</f>
        <v/>
      </c>
      <c r="BT143" s="602" t="str">
        <f>IF(R143="","","-")</f>
        <v/>
      </c>
      <c r="BU143" s="603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601" t="str">
        <f>IF(S143="","",IF(S143&gt;9,BV143,BX143))</f>
        <v/>
      </c>
      <c r="CA143" s="602" t="str">
        <f>IF(S143="","","-")</f>
        <v/>
      </c>
      <c r="CB143" s="603" t="str">
        <f>IF(S143="","",IF(S143&lt;-9,BW143,BY143))</f>
        <v/>
      </c>
      <c r="CC143" s="598" t="str">
        <f>IF(O143="","",SUM(T143:X143))</f>
        <v/>
      </c>
      <c r="CD143" s="604" t="str">
        <f>IF(CC143="","","-")</f>
        <v/>
      </c>
      <c r="CE143" s="599" t="str">
        <f>IF(O143="","",SUM(Y143:AC143))</f>
        <v/>
      </c>
      <c r="CP143" s="32"/>
      <c r="CQ143" s="32"/>
    </row>
    <row r="144" spans="1:95" s="31" customFormat="1" ht="15" customHeight="1" outlineLevel="1" x14ac:dyDescent="0.2">
      <c r="A144" s="43"/>
      <c r="B144" s="44"/>
      <c r="C144" s="1250">
        <v>3</v>
      </c>
      <c r="D144" s="76" t="str">
        <f>IF(A144="","",VLOOKUP(A144,СписокКМ!D:I,2,FALSE))</f>
        <v/>
      </c>
      <c r="E144" s="47"/>
      <c r="F144" s="77" t="str">
        <f>IF(B144="","",VLOOKUP(B144,СписокКМ!D:I,2,FALSE))</f>
        <v/>
      </c>
      <c r="G144" s="49"/>
      <c r="H144" s="41"/>
      <c r="I144" s="1252"/>
      <c r="J144" s="1252"/>
      <c r="K144" s="1252"/>
      <c r="L144" s="1252"/>
      <c r="M144" s="1252"/>
      <c r="N144" s="42"/>
      <c r="O144" s="1244" t="str">
        <f>IF(I144="","",IF(I144="0",1000,IF(I144="-0",-1000,I144*1)))</f>
        <v/>
      </c>
      <c r="P144" s="1244" t="str">
        <f>IF(J144="","",IF(J144="0",1000,IF(J144="-0",-1000,J144*1)))</f>
        <v/>
      </c>
      <c r="Q144" s="1244" t="str">
        <f>IF(K144="","",IF(K144="0",1000,IF(K144="-0",-1000,K144*1)))</f>
        <v/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 t="str">
        <f>IF(O144="","",IF(O144&gt;0,1,0))</f>
        <v/>
      </c>
      <c r="U144" s="1284" t="str">
        <f>IF(P144="","",IF(P144&gt;0,1,0))</f>
        <v/>
      </c>
      <c r="V144" s="1284" t="str">
        <f>IF(Q144="","",IF(Q144&gt;0,1,0))</f>
        <v/>
      </c>
      <c r="W144" s="1284" t="str">
        <f>IF(R144="","",IF(R144&gt;0,1,0))</f>
        <v/>
      </c>
      <c r="X144" s="1284" t="str">
        <f>IF(S144="","",IF(S144&gt;0,1,0))</f>
        <v/>
      </c>
      <c r="Y144" s="1278" t="str">
        <f>IF(O144="","",IF(O144&lt;0,1,0))</f>
        <v/>
      </c>
      <c r="Z144" s="1278" t="str">
        <f>IF(P144="","",IF(P144&lt;0,1,0))</f>
        <v/>
      </c>
      <c r="AA144" s="1278" t="str">
        <f>IF(Q144="","",IF(Q144&lt;0,1,0))</f>
        <v/>
      </c>
      <c r="AB144" s="1278" t="str">
        <f>IF(R144="","",IF(R144&lt;0,1,0))</f>
        <v/>
      </c>
      <c r="AC144" s="1278" t="str">
        <f>IF(S144="","",IF(S144&lt;0,1,0))</f>
        <v/>
      </c>
      <c r="AD144" s="1280" t="str">
        <f>IF(CC144="","",IF(CC144&gt;CE144,1,-1))</f>
        <v/>
      </c>
      <c r="AE144" s="1280" t="str">
        <f>IF(CC144="","",IF(CC144&lt;CE144,1,-1))</f>
        <v/>
      </c>
      <c r="AF144" s="1282">
        <f>IF(CC144&gt;CE144,1,0)</f>
        <v>0</v>
      </c>
      <c r="AG144" s="1272">
        <f>IF(CE144&gt;CC144,1,0)</f>
        <v>0</v>
      </c>
      <c r="AH144" s="1274" t="str">
        <f>IF(O144="","",AX144*1)</f>
        <v/>
      </c>
      <c r="AI144" s="1276" t="str">
        <f>IF(P144="","",BE144*1)</f>
        <v/>
      </c>
      <c r="AJ144" s="1276" t="str">
        <f>IF(Q144="","",BL144*1)</f>
        <v/>
      </c>
      <c r="AK144" s="1276" t="str">
        <f>IF(R144="","",BS144*1)</f>
        <v/>
      </c>
      <c r="AL144" s="1276" t="str">
        <f>IF(S144="","",BZ144*1)</f>
        <v/>
      </c>
      <c r="AM144" s="1298" t="str">
        <f>IF(O144="","",AZ144*1)</f>
        <v/>
      </c>
      <c r="AN144" s="1298" t="str">
        <f>IF(P144="","",BG144*1)</f>
        <v/>
      </c>
      <c r="AO144" s="1298" t="str">
        <f>IF(Q144="","",BN144*1)</f>
        <v/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11</v>
      </c>
      <c r="AU144" s="1286" t="str">
        <f>IF(O144=1000,0,IF(O144=-1000,11,IF(O144&lt;-9,-(O144-2),IF(O144&gt;0,(O144),"0"))))</f>
        <v/>
      </c>
      <c r="AV144" s="1286" t="e">
        <f>IF(O144=1000,11,IF(O144=-1000,0,IF(O144&gt;9,(O144+2),IF(O144&lt;0,(-O144),"0"))))</f>
        <v>#VALUE!</v>
      </c>
      <c r="AW144" s="1286" t="str">
        <f>IF(O144=1000,0,IF(O144=-1000,11,IF(O144&lt;0,11,IF(O144&gt;0,(O144),"0"))))</f>
        <v/>
      </c>
      <c r="AX144" s="1296" t="str">
        <f>IF(O144="","",IF(O144&gt;9,AV144,AT144))</f>
        <v/>
      </c>
      <c r="AY144" s="1288" t="str">
        <f>IF(O144="","","-")</f>
        <v/>
      </c>
      <c r="AZ144" s="1290" t="str">
        <f>IF(O144="","",IF(O144&lt;-9,AU144,AW144))</f>
        <v/>
      </c>
      <c r="BA144" s="1286" t="e">
        <f>IF(P144=1000,11,IF(P144=-1000,0,IF(P144&gt;9,(P144+2),IF(P144&lt;0,(-P144),"0"))))</f>
        <v>#VALUE!</v>
      </c>
      <c r="BB144" s="1286" t="str">
        <f>IF(P144=1000,0,IF(P144=-1000,11,IF(P144&lt;-9,-(P144-2),IF(P144&gt;0,(P144),"0"))))</f>
        <v/>
      </c>
      <c r="BC144" s="1286">
        <f>IF(P144=1000,11,IF(P144=-1000,0,IF(P144&gt;0,11,IF(P144&lt;0,(-P144),"0"))))</f>
        <v>11</v>
      </c>
      <c r="BD144" s="1286" t="str">
        <f>IF(P144=1000,0,IF(P144=-1000,11,IF(P144&lt;0,11,IF(P144&gt;0,(P144),"0"))))</f>
        <v/>
      </c>
      <c r="BE144" s="1296" t="str">
        <f>IF(P144="","",IF(P144&gt;9,BA144,BC144))</f>
        <v/>
      </c>
      <c r="BF144" s="1288" t="str">
        <f>IF(P144="","","-")</f>
        <v/>
      </c>
      <c r="BG144" s="1290" t="str">
        <f>IF(P144="","",IF(P144&lt;-9,BB144,BD144))</f>
        <v/>
      </c>
      <c r="BH144" s="1286" t="e">
        <f>IF(Q144=1000,11,IF(Q144=-1000,0,IF(Q144&gt;9,(Q144+2),IF(Q144&lt;0,(-Q144),"0"))))</f>
        <v>#VALUE!</v>
      </c>
      <c r="BI144" s="1286" t="str">
        <f>IF(Q144=1000,0,IF(Q144=-1000,11,IF(Q144&lt;-9,-(Q144-2),IF(Q144&gt;0,(Q144),"0"))))</f>
        <v/>
      </c>
      <c r="BJ144" s="1286">
        <f>IF(Q144=1000,11,IF(Q144=-1000,0,IF(Q144&gt;0,11,IF(Q144&lt;0,(-Q144),"0"))))</f>
        <v>11</v>
      </c>
      <c r="BK144" s="1286" t="str">
        <f>IF(Q144=1000,0,IF(Q144=-1000,11,IF(Q144&lt;0,11,IF(Q144&gt;0,(Q144),"0"))))</f>
        <v/>
      </c>
      <c r="BL144" s="1296" t="str">
        <f>IF(Q144="","",IF(Q144&gt;9,BH144,BJ144))</f>
        <v/>
      </c>
      <c r="BM144" s="1288" t="str">
        <f>IF(Q144="","","-")</f>
        <v/>
      </c>
      <c r="BN144" s="1290" t="str">
        <f>IF(Q144="","",IF(Q144&lt;-9,BI144,BK144))</f>
        <v/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 t="str">
        <f>IF(R144="","",IF(R144&gt;9,BO144,BQ144))</f>
        <v/>
      </c>
      <c r="BT144" s="1288" t="str">
        <f>IF(R144="","","-")</f>
        <v/>
      </c>
      <c r="BU144" s="1290" t="str">
        <f>IF(R144="","",IF(R144&lt;-9,BP144,BR144))</f>
        <v/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 t="str">
        <f>IF(O144="","",SUM(T144:X145))</f>
        <v/>
      </c>
      <c r="CD144" s="1304" t="str">
        <f>IF(CC144="","","-")</f>
        <v/>
      </c>
      <c r="CE144" s="1306" t="str">
        <f>IF(O144="","",SUM(Y144:AC145))</f>
        <v/>
      </c>
      <c r="CP144" s="32"/>
      <c r="CQ144" s="32"/>
    </row>
    <row r="145" spans="1:95" s="31" customFormat="1" ht="15" customHeight="1" outlineLevel="1" x14ac:dyDescent="0.2">
      <c r="A145" s="43"/>
      <c r="B145" s="44"/>
      <c r="C145" s="1251"/>
      <c r="D145" s="46" t="str">
        <f>IF(A145="","",VLOOKUP(A145,СписокКМ!D:I,2,FALSE))</f>
        <v/>
      </c>
      <c r="E145" s="47"/>
      <c r="F145" s="48" t="str">
        <f>IF(B145="","",VLOOKUP(B145,СписокКМ!D:I,2,FALSE))</f>
        <v/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outlineLevel="1" x14ac:dyDescent="0.2">
      <c r="A146" s="99" t="str">
        <f>IF(A142="","",A142)</f>
        <v/>
      </c>
      <c r="B146" s="99" t="str">
        <f>IF(B142="","",B143)</f>
        <v/>
      </c>
      <c r="C146" s="75">
        <v>4</v>
      </c>
      <c r="D146" s="100" t="str">
        <f>IF(A146="","",VLOOKUP(A146,СписокКМ!D:I,2,FALSE))</f>
        <v/>
      </c>
      <c r="E146" s="101"/>
      <c r="F146" s="77" t="str">
        <f>IF(B146="","",VLOOKUP(B146,СписокКМ!D:I,2,FALSE))</f>
        <v/>
      </c>
      <c r="G146" s="102"/>
      <c r="H146" s="41"/>
      <c r="I146" s="616"/>
      <c r="J146" s="616"/>
      <c r="K146" s="616"/>
      <c r="L146" s="616"/>
      <c r="M146" s="616"/>
      <c r="N146" s="42"/>
      <c r="O146" s="79" t="str">
        <f>IF(I146="","",IF(I146="0",1000,IF(I146="-0",-1000,I146*1)))</f>
        <v/>
      </c>
      <c r="P146" s="79" t="str">
        <f t="shared" ref="P146:S147" si="93">IF(J146="","",IF(J146="0",1000,IF(J146="-0",-1000,J146*1)))</f>
        <v/>
      </c>
      <c r="Q146" s="79" t="str">
        <f t="shared" si="93"/>
        <v/>
      </c>
      <c r="R146" s="79" t="str">
        <f t="shared" si="93"/>
        <v/>
      </c>
      <c r="S146" s="80" t="str">
        <f t="shared" si="93"/>
        <v/>
      </c>
      <c r="T146" s="614" t="str">
        <f t="shared" ref="T146:X147" si="94">IF(O146="","",IF(O146&gt;0,1,0))</f>
        <v/>
      </c>
      <c r="U146" s="613" t="str">
        <f t="shared" si="94"/>
        <v/>
      </c>
      <c r="V146" s="613" t="str">
        <f t="shared" si="94"/>
        <v/>
      </c>
      <c r="W146" s="613" t="str">
        <f t="shared" si="94"/>
        <v/>
      </c>
      <c r="X146" s="613" t="str">
        <f t="shared" si="94"/>
        <v/>
      </c>
      <c r="Y146" s="610" t="str">
        <f t="shared" ref="Y146:AC147" si="95">IF(O146="","",IF(O146&lt;0,1,0))</f>
        <v/>
      </c>
      <c r="Z146" s="610" t="str">
        <f t="shared" si="95"/>
        <v/>
      </c>
      <c r="AA146" s="610" t="str">
        <f t="shared" si="95"/>
        <v/>
      </c>
      <c r="AB146" s="610" t="str">
        <f t="shared" si="95"/>
        <v/>
      </c>
      <c r="AC146" s="610" t="str">
        <f t="shared" si="95"/>
        <v/>
      </c>
      <c r="AD146" s="611" t="str">
        <f>IF(CC146="","",IF(CC146&gt;CE146,1,-1))</f>
        <v/>
      </c>
      <c r="AE146" s="611" t="str">
        <f>IF(CC146="","",IF(CC146&lt;CE146,1,-1))</f>
        <v/>
      </c>
      <c r="AF146" s="612">
        <f>IF(CC146&gt;CE146,1,0)</f>
        <v>0</v>
      </c>
      <c r="AG146" s="608">
        <f>IF(CE146&gt;CC146,1,0)</f>
        <v>0</v>
      </c>
      <c r="AH146" s="81" t="str">
        <f>IF(O146="","",AX146*1)</f>
        <v/>
      </c>
      <c r="AI146" s="609" t="str">
        <f>IF(P146="","",BE146*1)</f>
        <v/>
      </c>
      <c r="AJ146" s="609" t="str">
        <f>IF(Q146="","",BL146*1)</f>
        <v/>
      </c>
      <c r="AK146" s="609" t="str">
        <f>IF(R146="","",BS146*1)</f>
        <v/>
      </c>
      <c r="AL146" s="609" t="str">
        <f>IF(S146="","",BZ146*1)</f>
        <v/>
      </c>
      <c r="AM146" s="606" t="str">
        <f>IF(O146="","",AZ146*1)</f>
        <v/>
      </c>
      <c r="AN146" s="606" t="str">
        <f>IF(P146="","",BG146*1)</f>
        <v/>
      </c>
      <c r="AO146" s="606" t="str">
        <f>IF(Q146="","",BN146*1)</f>
        <v/>
      </c>
      <c r="AP146" s="606" t="str">
        <f>IF(R146="","",BU146*1)</f>
        <v/>
      </c>
      <c r="AQ146" s="606" t="str">
        <f>IF(S146="","",CB146*1)</f>
        <v/>
      </c>
      <c r="AR146" s="607">
        <f>SUM(AH146:AL146)</f>
        <v>0</v>
      </c>
      <c r="AS146" s="605">
        <f>SUM(AM146:AQ146)</f>
        <v>0</v>
      </c>
      <c r="AT146" s="111">
        <f>IF(O146=1000,11,IF(O146=-1000,0,IF(O146&gt;0,11,IF(O146&lt;0,(-O146),"0"))))</f>
        <v>11</v>
      </c>
      <c r="AU146" s="600" t="str">
        <f>IF(O146=1000,0,IF(O146=-1000,11,IF(O146&lt;-9,-(O146-2),IF(O146&gt;0,(O146),"0"))))</f>
        <v/>
      </c>
      <c r="AV146" s="111" t="e">
        <f>IF(O146=1000,11,IF(O146=-1000,0,IF(O146&gt;9,(O146+2),IF(O146&lt;0,(-O146),"0"))))</f>
        <v>#VALUE!</v>
      </c>
      <c r="AW146" s="600" t="str">
        <f>IF(O146=1000,0,IF(O146=-1000,11,IF(O146&lt;0,11,IF(O146&gt;0,(O146),"0"))))</f>
        <v/>
      </c>
      <c r="AX146" s="601" t="str">
        <f>IF(O146="","",IF(O146&gt;9,AV146,AT146))</f>
        <v/>
      </c>
      <c r="AY146" s="602" t="str">
        <f>IF(O146="","","-")</f>
        <v/>
      </c>
      <c r="AZ146" s="603" t="str">
        <f>IF(O146="","",IF(O146&lt;-9,AU146,AW146))</f>
        <v/>
      </c>
      <c r="BA146" s="111" t="e">
        <f>IF(P146=1000,11,IF(P146=-1000,0,IF(P146&gt;9,(P146+2),IF(P146&lt;0,(-P146),"0"))))</f>
        <v>#VALUE!</v>
      </c>
      <c r="BB146" s="600" t="str">
        <f>IF(P146=1000,0,IF(P146=-1000,11,IF(P146&lt;-9,-(P146-2),IF(P146&gt;0,(P146),"0"))))</f>
        <v/>
      </c>
      <c r="BC146" s="600">
        <f>IF(P146=1000,11,IF(P146=-1000,0,IF(P146&gt;0,11,IF(P146&lt;0,(-P146),"0"))))</f>
        <v>11</v>
      </c>
      <c r="BD146" s="600" t="str">
        <f>IF(P146=1000,0,IF(P146=-1000,11,IF(P146&lt;0,11,IF(P146&gt;0,(P146),"0"))))</f>
        <v/>
      </c>
      <c r="BE146" s="601" t="str">
        <f>IF(P146="","",IF(P146&gt;9,BA146,BC146))</f>
        <v/>
      </c>
      <c r="BF146" s="602" t="str">
        <f>IF(P146="","","-")</f>
        <v/>
      </c>
      <c r="BG146" s="603" t="str">
        <f>IF(P146="","",IF(P146&lt;-9,BB146,BD146))</f>
        <v/>
      </c>
      <c r="BH146" s="111" t="e">
        <f>IF(Q146=1000,11,IF(Q146=-1000,0,IF(Q146&gt;9,(Q146+2),IF(Q146&lt;0,(-Q146),"0"))))</f>
        <v>#VALUE!</v>
      </c>
      <c r="BI146" s="600" t="str">
        <f>IF(Q146=1000,0,IF(Q146=-1000,11,IF(Q146&lt;-9,-(Q146-2),IF(Q146&gt;0,(Q146),"0"))))</f>
        <v/>
      </c>
      <c r="BJ146" s="600">
        <f>IF(Q146=1000,11,IF(Q146=-1000,0,IF(Q146&gt;0,11,IF(Q146&lt;0,(-Q146),"0"))))</f>
        <v>11</v>
      </c>
      <c r="BK146" s="600" t="str">
        <f>IF(Q146=1000,0,IF(Q146=-1000,11,IF(Q146&lt;0,11,IF(Q146&gt;0,(Q146),"0"))))</f>
        <v/>
      </c>
      <c r="BL146" s="601" t="str">
        <f>IF(Q146="","",IF(Q146&gt;9,BH146,BJ146))</f>
        <v/>
      </c>
      <c r="BM146" s="602" t="str">
        <f>IF(Q146="","","-")</f>
        <v/>
      </c>
      <c r="BN146" s="603" t="str">
        <f>IF(Q146="","",IF(Q146&lt;-9,BI146,BK146))</f>
        <v/>
      </c>
      <c r="BO146" s="600" t="e">
        <f>IF(R146=1000,11,IF(R146=-1000,0,IF(R146&gt;9,(R146+2),IF(R146&lt;0,(-R146),"0"))))</f>
        <v>#VALUE!</v>
      </c>
      <c r="BP146" s="600" t="str">
        <f>IF(R146=1000,0,IF(R146=-1000,11,IF(R146&lt;-9,-(R146-2),IF(R146&gt;0,(R146),"0"))))</f>
        <v/>
      </c>
      <c r="BQ146" s="600">
        <f>IF(R146=1000,11,IF(R146=-1000,0,IF(R146&gt;0,11,IF(R146&lt;0,(-R146),"0"))))</f>
        <v>11</v>
      </c>
      <c r="BR146" s="600" t="str">
        <f>IF(R146=1000,0,IF(R146=-1000,11,IF(R146&lt;0,11,IF(R146&gt;0,(R146),"0"))))</f>
        <v/>
      </c>
      <c r="BS146" s="601" t="str">
        <f>IF(R146="","",IF(R146&gt;9,BO146,BQ146))</f>
        <v/>
      </c>
      <c r="BT146" s="602" t="str">
        <f>IF(R146="","","-")</f>
        <v/>
      </c>
      <c r="BU146" s="603" t="str">
        <f>IF(R146="","",IF(R146&lt;-9,BP146,BR146))</f>
        <v/>
      </c>
      <c r="BV146" s="600" t="e">
        <f>IF(S146=1000,11,IF(S146=-1000,0,IF(S146&gt;9,(S146+2),IF(S146&lt;0,(-S146),"0"))))</f>
        <v>#VALUE!</v>
      </c>
      <c r="BW146" s="600" t="str">
        <f>IF(S146=1000,0,IF(S146=-1000,11,IF(S146&lt;-9,-(S146-2),IF(S146&gt;0,(S146),"0"))))</f>
        <v/>
      </c>
      <c r="BX146" s="600">
        <f>IF(S146=1000,11,IF(S146=-1000,0,IF(S146&gt;0,11,IF(S146&lt;0,(-S146),"0"))))</f>
        <v>11</v>
      </c>
      <c r="BY146" s="113" t="str">
        <f>IF(S146=1000,0,IF(S146=-1000,11,IF(S146&lt;0,11,IF(S146&gt;0,(S146),"0"))))</f>
        <v/>
      </c>
      <c r="BZ146" s="601" t="str">
        <f>IF(S146="","",IF(S146&gt;9,BV146,BX146))</f>
        <v/>
      </c>
      <c r="CA146" s="602" t="str">
        <f>IF(S146="","","-")</f>
        <v/>
      </c>
      <c r="CB146" s="603" t="str">
        <f>IF(S146="","",IF(S146&lt;-9,BW146,BY146))</f>
        <v/>
      </c>
      <c r="CC146" s="598" t="str">
        <f>IF(O146="","",SUM(T146:X146))</f>
        <v/>
      </c>
      <c r="CD146" s="604" t="str">
        <f>IF(CC146="","","-")</f>
        <v/>
      </c>
      <c r="CE146" s="599" t="str">
        <f>IF(O146="","",SUM(Y146:AC146))</f>
        <v/>
      </c>
      <c r="CP146" s="32"/>
      <c r="CQ146" s="32"/>
    </row>
    <row r="147" spans="1:95" s="31" customFormat="1" ht="15" customHeight="1" outlineLevel="1" thickBot="1" x14ac:dyDescent="0.25">
      <c r="A147" s="99" t="str">
        <f>IF(A142="","",A143)</f>
        <v/>
      </c>
      <c r="B147" s="99" t="str">
        <f>IF(B142="","",B142)</f>
        <v/>
      </c>
      <c r="C147" s="114">
        <v>5</v>
      </c>
      <c r="D147" s="115" t="str">
        <f>IF(A147="","",VLOOKUP(A147,СписокКМ!D:I,2,FALSE))</f>
        <v/>
      </c>
      <c r="E147" s="116"/>
      <c r="F147" s="117" t="str">
        <f>IF(B147="","",VLOOKUP(B147,СписокКМ!D:I,2,FALSE))</f>
        <v/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93"/>
        <v/>
      </c>
      <c r="Q147" s="123" t="str">
        <f t="shared" si="93"/>
        <v/>
      </c>
      <c r="R147" s="123" t="str">
        <f t="shared" si="93"/>
        <v/>
      </c>
      <c r="S147" s="124" t="str">
        <f t="shared" si="93"/>
        <v/>
      </c>
      <c r="T147" s="125" t="str">
        <f t="shared" si="94"/>
        <v/>
      </c>
      <c r="U147" s="126" t="str">
        <f t="shared" si="94"/>
        <v/>
      </c>
      <c r="V147" s="126" t="str">
        <f t="shared" si="94"/>
        <v/>
      </c>
      <c r="W147" s="126" t="str">
        <f t="shared" si="94"/>
        <v/>
      </c>
      <c r="X147" s="126" t="str">
        <f t="shared" si="94"/>
        <v/>
      </c>
      <c r="Y147" s="127" t="str">
        <f t="shared" si="95"/>
        <v/>
      </c>
      <c r="Z147" s="127" t="str">
        <f t="shared" si="95"/>
        <v/>
      </c>
      <c r="AA147" s="127" t="str">
        <f t="shared" si="95"/>
        <v/>
      </c>
      <c r="AB147" s="127" t="str">
        <f t="shared" si="95"/>
        <v/>
      </c>
      <c r="AC147" s="127" t="str">
        <f t="shared" si="95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s="31" customFormat="1" ht="15" customHeight="1" outlineLevel="1" thickBot="1" x14ac:dyDescent="0.25">
      <c r="A148" s="145"/>
      <c r="B148" s="145"/>
      <c r="C148" s="145"/>
      <c r="D148" s="146"/>
      <c r="E148" s="147"/>
      <c r="F148" s="148"/>
      <c r="G148" s="149"/>
      <c r="H148" s="150"/>
      <c r="I148" s="151"/>
      <c r="J148" s="151"/>
      <c r="K148" s="151"/>
      <c r="L148" s="151"/>
      <c r="M148" s="151"/>
      <c r="N148" s="150"/>
      <c r="O148" s="152"/>
      <c r="P148" s="152"/>
      <c r="Q148" s="152"/>
      <c r="R148" s="152"/>
      <c r="S148" s="152"/>
      <c r="T148" s="153"/>
      <c r="U148" s="153"/>
      <c r="V148" s="153"/>
      <c r="W148" s="153"/>
      <c r="X148" s="153"/>
      <c r="Y148" s="154"/>
      <c r="Z148" s="154"/>
      <c r="AA148" s="154"/>
      <c r="AB148" s="154"/>
      <c r="AC148" s="154"/>
      <c r="AD148" s="155"/>
      <c r="AE148" s="155"/>
      <c r="AF148" s="156"/>
      <c r="AG148" s="156"/>
      <c r="AH148" s="157"/>
      <c r="AI148" s="157"/>
      <c r="AJ148" s="157"/>
      <c r="AK148" s="157"/>
      <c r="AL148" s="157"/>
      <c r="AM148" s="158"/>
      <c r="AN148" s="158"/>
      <c r="AO148" s="158"/>
      <c r="AP148" s="158"/>
      <c r="AQ148" s="158"/>
      <c r="AR148" s="159"/>
      <c r="AS148" s="159"/>
      <c r="AT148" s="160"/>
      <c r="AU148" s="160"/>
      <c r="AV148" s="160"/>
      <c r="AW148" s="160"/>
      <c r="AX148" s="161"/>
      <c r="AY148" s="161"/>
      <c r="AZ148" s="161"/>
      <c r="BA148" s="160"/>
      <c r="BB148" s="160"/>
      <c r="BC148" s="160"/>
      <c r="BD148" s="160"/>
      <c r="BE148" s="161"/>
      <c r="BF148" s="161"/>
      <c r="BG148" s="161"/>
      <c r="BH148" s="160"/>
      <c r="BI148" s="160"/>
      <c r="BJ148" s="160"/>
      <c r="BK148" s="160"/>
      <c r="BL148" s="161"/>
      <c r="BM148" s="161"/>
      <c r="BN148" s="161"/>
      <c r="BO148" s="160"/>
      <c r="BP148" s="160"/>
      <c r="BQ148" s="160"/>
      <c r="BR148" s="160"/>
      <c r="BS148" s="161"/>
      <c r="BT148" s="161"/>
      <c r="BU148" s="161"/>
      <c r="BV148" s="160"/>
      <c r="BW148" s="160"/>
      <c r="BX148" s="160"/>
      <c r="BY148" s="160"/>
      <c r="BZ148" s="161"/>
      <c r="CA148" s="161"/>
      <c r="CB148" s="161"/>
      <c r="CC148" s="162"/>
      <c r="CD148" s="163"/>
      <c r="CE148" s="164"/>
      <c r="CP148" s="32"/>
      <c r="CQ148" s="32"/>
    </row>
    <row r="149" spans="1:95" s="31" customFormat="1" ht="31.5" customHeight="1" outlineLevel="1" thickBot="1" x14ac:dyDescent="0.25">
      <c r="A149" s="34"/>
      <c r="B149" s="35"/>
      <c r="C149" s="1225">
        <f>1+C140</f>
        <v>17</v>
      </c>
      <c r="D149" s="1227" t="str">
        <f>IF(A149="","",VLOOKUP(A149,СписокКМ!$A$188:$C$236,3,FALSE))</f>
        <v/>
      </c>
      <c r="E149" s="1228" t="str">
        <f>IF(B149="","",VLOOKUP(B149,СписокКМ!E:J,2,FALSE))</f>
        <v/>
      </c>
      <c r="F149" s="1231" t="str">
        <f>IF(B149="","",VLOOKUP(B149,СписокКМ!$A$188:$C$234,3,FALSE))</f>
        <v/>
      </c>
      <c r="G149" s="1232" t="str">
        <f>IF(D149="","",VLOOKUP(D149,СписокКМ!G:L,2,FALSE))</f>
        <v/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str">
        <f>IF(A149="","",VLOOKUP(A149,'[60]Протокол команд'!A:K,8,FALSE))</f>
        <v/>
      </c>
      <c r="U149" s="39" t="e">
        <f>T149*5-4</f>
        <v>#VALUE!</v>
      </c>
      <c r="V149" s="39" t="e">
        <f>T149*5</f>
        <v>#VALUE!</v>
      </c>
      <c r="W149" s="39" t="e">
        <f>CONCATENATE(U149,"-",V149)</f>
        <v>#VALUE!</v>
      </c>
      <c r="X149" s="39" t="str">
        <f>IF(A149="","",VLOOKUP(A149,'[60]Протокол команд'!A:K,10,FALSE))</f>
        <v/>
      </c>
      <c r="Y149" s="39" t="e">
        <f>X149*5-4</f>
        <v>#VALUE!</v>
      </c>
      <c r="Z149" s="39" t="e">
        <f>X149*5</f>
        <v>#VALUE!</v>
      </c>
      <c r="AA149" s="39" t="e">
        <f>CONCATENATE(Y149,"-",Z149)</f>
        <v>#VALUE!</v>
      </c>
      <c r="AB149" s="1241" t="str">
        <f>IF(O151="","",SUM(AF151:AF156))</f>
        <v/>
      </c>
      <c r="AC149" s="1242"/>
      <c r="AD149" s="1243"/>
      <c r="AE149" s="1242" t="str">
        <f>IF(O151="","",SUM(AG151:AG156))</f>
        <v/>
      </c>
      <c r="AF149" s="1242"/>
      <c r="AG149" s="1264"/>
      <c r="AH149" s="1241">
        <f>SUM(CC151:CC156)</f>
        <v>0</v>
      </c>
      <c r="AI149" s="1242"/>
      <c r="AJ149" s="1243"/>
      <c r="AK149" s="1242">
        <f>SUM(CE151:CE156)</f>
        <v>0</v>
      </c>
      <c r="AL149" s="1242"/>
      <c r="AM149" s="1264"/>
      <c r="AN149" s="1265">
        <f>SUM(AR151:AR156)</f>
        <v>0</v>
      </c>
      <c r="AO149" s="1266"/>
      <c r="AP149" s="1267"/>
      <c r="AQ149" s="1266">
        <f>SUM(AS151:AS156)</f>
        <v>0</v>
      </c>
      <c r="AR149" s="1266"/>
      <c r="AS149" s="1268"/>
      <c r="AT149" s="1314" t="str">
        <f>IF(A149="","",VLOOKUP(A149,'[60]Протокол команд'!A:Z,14,FALSE))</f>
        <v/>
      </c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 t="str">
        <f>IF(O151="","",SUM(AF151:AF156))</f>
        <v/>
      </c>
      <c r="CD149" s="1256" t="str">
        <f>IF(CC149="","","-")</f>
        <v/>
      </c>
      <c r="CE149" s="1258" t="str">
        <f>IF(O151="","",SUM(AG151:AG156))</f>
        <v/>
      </c>
      <c r="CP149" s="32"/>
      <c r="CQ149" s="32"/>
    </row>
    <row r="150" spans="1:95" s="31" customFormat="1" ht="13.5" customHeight="1" outlineLevel="1" x14ac:dyDescent="0.2">
      <c r="A150" s="40"/>
      <c r="B150" s="40"/>
      <c r="C150" s="1226"/>
      <c r="D150" s="1229" t="str">
        <f>IF(A150="","",VLOOKUP(A150,СписокКМ!D:I,2,FALSE))</f>
        <v/>
      </c>
      <c r="E150" s="1230" t="str">
        <f>IF(B150="","",VLOOKUP(B150,СписокКМ!E:J,2,FALSE))</f>
        <v/>
      </c>
      <c r="F150" s="1233" t="str">
        <f>IF(C150="","",VLOOKUP(C150,СписокКМ!F:K,2,FALSE))</f>
        <v/>
      </c>
      <c r="G150" s="1234" t="str">
        <f>IF(D150="","",VLOOKUP(D150,СписокКМ!G:L,2,FALSE))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outlineLevel="1" x14ac:dyDescent="0.2">
      <c r="A151" s="43"/>
      <c r="B151" s="44"/>
      <c r="C151" s="615">
        <v>1</v>
      </c>
      <c r="D151" s="46" t="str">
        <f>IF(A151="","",VLOOKUP(A151,СписокКМ!D:I,2,FALSE))</f>
        <v/>
      </c>
      <c r="E151" s="47"/>
      <c r="F151" s="48" t="str">
        <f>IF(B151="","",VLOOKUP(B151,СписокКМ!D:I,2,FALSE))</f>
        <v/>
      </c>
      <c r="G151" s="49"/>
      <c r="H151" s="50"/>
      <c r="I151" s="51"/>
      <c r="J151" s="51"/>
      <c r="K151" s="51"/>
      <c r="L151" s="51"/>
      <c r="M151" s="51"/>
      <c r="N151" s="52"/>
      <c r="O151" s="53" t="str">
        <f>IF(I151="","",IF(I151="0",1000,IF(I151="-0",-1000,I151*1)))</f>
        <v/>
      </c>
      <c r="P151" s="53" t="str">
        <f t="shared" ref="P151:S152" si="96">IF(J151="","",IF(J151="0",1000,IF(J151="-0",-1000,J151*1)))</f>
        <v/>
      </c>
      <c r="Q151" s="53" t="str">
        <f t="shared" si="96"/>
        <v/>
      </c>
      <c r="R151" s="53" t="str">
        <f t="shared" si="96"/>
        <v/>
      </c>
      <c r="S151" s="54" t="str">
        <f t="shared" si="96"/>
        <v/>
      </c>
      <c r="T151" s="55" t="str">
        <f t="shared" ref="T151:X152" si="97">IF(O151="","",IF(O151&gt;0,1,0))</f>
        <v/>
      </c>
      <c r="U151" s="56" t="str">
        <f t="shared" si="97"/>
        <v/>
      </c>
      <c r="V151" s="56" t="str">
        <f t="shared" si="97"/>
        <v/>
      </c>
      <c r="W151" s="56" t="str">
        <f t="shared" si="97"/>
        <v/>
      </c>
      <c r="X151" s="56" t="str">
        <f t="shared" si="97"/>
        <v/>
      </c>
      <c r="Y151" s="57" t="str">
        <f t="shared" ref="Y151:AC152" si="98">IF(O151="","",IF(O151&lt;0,1,0))</f>
        <v/>
      </c>
      <c r="Z151" s="57" t="str">
        <f t="shared" si="98"/>
        <v/>
      </c>
      <c r="AA151" s="57" t="str">
        <f t="shared" si="98"/>
        <v/>
      </c>
      <c r="AB151" s="57" t="str">
        <f t="shared" si="98"/>
        <v/>
      </c>
      <c r="AC151" s="57" t="str">
        <f t="shared" si="98"/>
        <v/>
      </c>
      <c r="AD151" s="58" t="str">
        <f>IF(CC151="","",IF(CC151&gt;CE151,1,-1))</f>
        <v/>
      </c>
      <c r="AE151" s="58" t="str">
        <f>IF(CC151="","",IF(CC151&lt;CE151,1,-1))</f>
        <v/>
      </c>
      <c r="AF151" s="59">
        <f>IF(CC151&gt;CE151,1,0)</f>
        <v>0</v>
      </c>
      <c r="AG151" s="60">
        <f>IF(CE151&gt;CC151,1,0)</f>
        <v>0</v>
      </c>
      <c r="AH151" s="61" t="str">
        <f>IF(O151="","",AX151*1)</f>
        <v/>
      </c>
      <c r="AI151" s="62" t="str">
        <f>IF(P151="","",BE151*1)</f>
        <v/>
      </c>
      <c r="AJ151" s="62" t="str">
        <f>IF(Q151="","",BL151*1)</f>
        <v/>
      </c>
      <c r="AK151" s="62" t="str">
        <f>IF(R151="","",BS151*1)</f>
        <v/>
      </c>
      <c r="AL151" s="62" t="str">
        <f>IF(S151="","",BZ151*1)</f>
        <v/>
      </c>
      <c r="AM151" s="63" t="str">
        <f>IF(O151="","",AZ151*1)</f>
        <v/>
      </c>
      <c r="AN151" s="63" t="str">
        <f>IF(P151="","",BG151*1)</f>
        <v/>
      </c>
      <c r="AO151" s="63" t="str">
        <f>IF(Q151="","",BN151*1)</f>
        <v/>
      </c>
      <c r="AP151" s="63" t="str">
        <f>IF(R151="","",BU151*1)</f>
        <v/>
      </c>
      <c r="AQ151" s="63" t="str">
        <f>IF(S151="","",CB151*1)</f>
        <v/>
      </c>
      <c r="AR151" s="64">
        <f>SUM(AH151:AL151)</f>
        <v>0</v>
      </c>
      <c r="AS151" s="65">
        <f>SUM(AM151:AQ151)</f>
        <v>0</v>
      </c>
      <c r="AT151" s="66">
        <f>IF(O151=1000,11,IF(O151=-1000,0,IF(O151&gt;0,11,IF(O151&lt;0,(-O151),"0"))))</f>
        <v>11</v>
      </c>
      <c r="AU151" s="67" t="str">
        <f>IF(O151=1000,0,IF(O151=-1000,11,IF(O151&lt;-9,-(O151-2),IF(O151&gt;0,(O151),"0"))))</f>
        <v/>
      </c>
      <c r="AV151" s="66" t="e">
        <f>IF(O151=1000,11,IF(O151=-1000,0,IF(O151&lt;9,11,IF(O151&gt;9,(O151+2),"0"))))</f>
        <v>#VALUE!</v>
      </c>
      <c r="AW151" s="67" t="str">
        <f>IF(O151=1000,0,IF(O151=-1000,11,IF(O151&lt;0,11,IF(O151&gt;0,(O151),"0"))))</f>
        <v/>
      </c>
      <c r="AX151" s="68" t="str">
        <f>IF(O151="","",IF(O151&gt;9,AV151,AT151))</f>
        <v/>
      </c>
      <c r="AY151" s="69" t="str">
        <f>IF(O151="","","-")</f>
        <v/>
      </c>
      <c r="AZ151" s="70" t="str">
        <f>IF(O151="","",IF(O151&lt;-9,AU151,AW151))</f>
        <v/>
      </c>
      <c r="BA151" s="66" t="e">
        <f>IF(P151=1000,11,IF(P151=-1000,0,IF(P151&gt;9,(P151+2),IF(P151&lt;0,(-P151),"0"))))</f>
        <v>#VALUE!</v>
      </c>
      <c r="BB151" s="67" t="str">
        <f>IF(P151=1000,0,IF(P151=-1000,11,IF(P151&lt;-9,-(P151-2),IF(P151&gt;0,(P151),"0"))))</f>
        <v/>
      </c>
      <c r="BC151" s="67">
        <f>IF(P151=1000,11,IF(P151=-1000,0,IF(P151&gt;0,11,IF(P151&lt;0,(-P151),"0"))))</f>
        <v>11</v>
      </c>
      <c r="BD151" s="67" t="str">
        <f>IF(P151=1000,0,IF(P151=-1000,11,IF(P151&lt;0,11,IF(P151&gt;0,(P151),"0"))))</f>
        <v/>
      </c>
      <c r="BE151" s="68" t="str">
        <f>IF(P151="","",IF(P151&gt;9,BA151,BC151))</f>
        <v/>
      </c>
      <c r="BF151" s="69" t="str">
        <f>IF(P151="","","-")</f>
        <v/>
      </c>
      <c r="BG151" s="70" t="str">
        <f>IF(P151="","",IF(P151&lt;-9,BB151,BD151))</f>
        <v/>
      </c>
      <c r="BH151" s="66" t="e">
        <f>IF(Q151=1000,11,IF(Q151=-1000,0,IF(Q151&gt;9,(Q151+2),IF(Q151&lt;0,(-Q151),"0"))))</f>
        <v>#VALUE!</v>
      </c>
      <c r="BI151" s="67" t="str">
        <f>IF(Q151=1000,0,IF(Q151=-1000,11,IF(Q151&lt;-9,-(Q151-2),IF(Q151&gt;0,(Q151),"0"))))</f>
        <v/>
      </c>
      <c r="BJ151" s="67">
        <f>IF(Q151=1000,11,IF(Q151=-1000,0,IF(Q151&gt;0,11,IF(Q151&lt;0,(-Q151),"0"))))</f>
        <v>11</v>
      </c>
      <c r="BK151" s="67" t="str">
        <f>IF(Q151=1000,0,IF(Q151=-1000,11,IF(Q151&lt;0,11,IF(Q151&gt;0,(Q151),"0"))))</f>
        <v/>
      </c>
      <c r="BL151" s="68" t="str">
        <f>IF(Q151="","",IF(Q151&gt;9,BH151,BJ151))</f>
        <v/>
      </c>
      <c r="BM151" s="69" t="str">
        <f>IF(Q151="","","-")</f>
        <v/>
      </c>
      <c r="BN151" s="70" t="str">
        <f>IF(Q151="","",IF(Q151&lt;-9,BI151,BK151))</f>
        <v/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 t="str">
        <f>IF(O151="","",SUM(T151:X151))</f>
        <v/>
      </c>
      <c r="CD151" s="73" t="str">
        <f>IF(CC151="","","-")</f>
        <v/>
      </c>
      <c r="CE151" s="74" t="str">
        <f>IF(O151="","",SUM(Y151:AC151))</f>
        <v/>
      </c>
      <c r="CP151" s="32"/>
      <c r="CQ151" s="32"/>
    </row>
    <row r="152" spans="1:95" s="31" customFormat="1" ht="15" customHeight="1" outlineLevel="1" x14ac:dyDescent="0.2">
      <c r="A152" s="43"/>
      <c r="B152" s="44"/>
      <c r="C152" s="75">
        <v>2</v>
      </c>
      <c r="D152" s="76" t="str">
        <f>IF(A152="","",VLOOKUP(A152,СписокКМ!D:I,2,FALSE))</f>
        <v/>
      </c>
      <c r="E152" s="47"/>
      <c r="F152" s="77" t="str">
        <f>IF(B152="","",VLOOKUP(B152,СписокКМ!D:I,2,FALSE))</f>
        <v/>
      </c>
      <c r="G152" s="49"/>
      <c r="H152" s="41"/>
      <c r="I152" s="616"/>
      <c r="J152" s="616"/>
      <c r="K152" s="616"/>
      <c r="L152" s="616"/>
      <c r="M152" s="51"/>
      <c r="N152" s="42"/>
      <c r="O152" s="79" t="str">
        <f>IF(I152="","",IF(I152="0",1000,IF(I152="-0",-1000,I152*1)))</f>
        <v/>
      </c>
      <c r="P152" s="79" t="str">
        <f t="shared" si="96"/>
        <v/>
      </c>
      <c r="Q152" s="79" t="str">
        <f t="shared" si="96"/>
        <v/>
      </c>
      <c r="R152" s="79" t="str">
        <f t="shared" si="96"/>
        <v/>
      </c>
      <c r="S152" s="80" t="str">
        <f t="shared" si="96"/>
        <v/>
      </c>
      <c r="T152" s="55" t="str">
        <f t="shared" si="97"/>
        <v/>
      </c>
      <c r="U152" s="56" t="str">
        <f t="shared" si="97"/>
        <v/>
      </c>
      <c r="V152" s="56" t="str">
        <f t="shared" si="97"/>
        <v/>
      </c>
      <c r="W152" s="56" t="str">
        <f t="shared" si="97"/>
        <v/>
      </c>
      <c r="X152" s="56" t="str">
        <f t="shared" si="97"/>
        <v/>
      </c>
      <c r="Y152" s="57" t="str">
        <f t="shared" si="98"/>
        <v/>
      </c>
      <c r="Z152" s="57" t="str">
        <f t="shared" si="98"/>
        <v/>
      </c>
      <c r="AA152" s="57" t="str">
        <f t="shared" si="98"/>
        <v/>
      </c>
      <c r="AB152" s="57" t="str">
        <f t="shared" si="98"/>
        <v/>
      </c>
      <c r="AC152" s="57" t="str">
        <f t="shared" si="98"/>
        <v/>
      </c>
      <c r="AD152" s="58" t="str">
        <f>IF(CC152="","",IF(CC152&gt;CE152,1,-1))</f>
        <v/>
      </c>
      <c r="AE152" s="58" t="str">
        <f>IF(CC152="","",IF(CC152&lt;CE152,1,-1))</f>
        <v/>
      </c>
      <c r="AF152" s="59">
        <f>IF(CC152&gt;CE152,1,0)</f>
        <v>0</v>
      </c>
      <c r="AG152" s="60">
        <f>IF(CE152&gt;CC152,1,0)</f>
        <v>0</v>
      </c>
      <c r="AH152" s="81" t="str">
        <f>IF(O152="","",AX152*1)</f>
        <v/>
      </c>
      <c r="AI152" s="609" t="str">
        <f>IF(P152="","",BE152*1)</f>
        <v/>
      </c>
      <c r="AJ152" s="609" t="str">
        <f>IF(Q152="","",BL152*1)</f>
        <v/>
      </c>
      <c r="AK152" s="609" t="str">
        <f>IF(R152="","",BS152*1)</f>
        <v/>
      </c>
      <c r="AL152" s="609" t="str">
        <f>IF(S152="","",BZ152*1)</f>
        <v/>
      </c>
      <c r="AM152" s="606" t="str">
        <f>IF(O152="","",AZ152*1)</f>
        <v/>
      </c>
      <c r="AN152" s="606" t="str">
        <f>IF(P152="","",BG152*1)</f>
        <v/>
      </c>
      <c r="AO152" s="606" t="str">
        <f>IF(Q152="","",BN152*1)</f>
        <v/>
      </c>
      <c r="AP152" s="606" t="str">
        <f>IF(R152="","",BU152*1)</f>
        <v/>
      </c>
      <c r="AQ152" s="606" t="str">
        <f>IF(S152="","",CB152*1)</f>
        <v/>
      </c>
      <c r="AR152" s="64">
        <f>SUM(AH152:AL152)</f>
        <v>0</v>
      </c>
      <c r="AS152" s="65">
        <f>SUM(AM152:AQ152)</f>
        <v>0</v>
      </c>
      <c r="AT152" s="66">
        <f>IF(O152=1000,11,IF(O152=-1000,0,IF(O152&gt;0,11,IF(O152&lt;0,(-O152),"0"))))</f>
        <v>11</v>
      </c>
      <c r="AU152" s="67" t="str">
        <f>IF(O152=1000,0,IF(O152=-1000,11,IF(O152&lt;-9,-(O152-2),IF(O152&gt;0,(O152),"0"))))</f>
        <v/>
      </c>
      <c r="AV152" s="66" t="e">
        <f>IF(O152=1000,11,IF(O152=-1000,0,IF(O152&gt;9,(O152+2),IF(O152&lt;0,(-O152),"0"))))</f>
        <v>#VALUE!</v>
      </c>
      <c r="AW152" s="67" t="str">
        <f>IF(O152=1000,0,IF(O152=-1000,11,IF(O152&lt;0,11,IF(O152&gt;0,(O152),"0"))))</f>
        <v/>
      </c>
      <c r="AX152" s="601" t="str">
        <f>IF(O152="","",IF(O152&gt;9,AV152,AT152))</f>
        <v/>
      </c>
      <c r="AY152" s="602" t="str">
        <f>IF(O152="","","-")</f>
        <v/>
      </c>
      <c r="AZ152" s="603" t="str">
        <f>IF(O152="","",IF(O152&lt;-9,AU152,AW152))</f>
        <v/>
      </c>
      <c r="BA152" s="66" t="e">
        <f>IF(P152=1000,11,IF(P152=-1000,0,IF(P152&gt;9,(P152+2),IF(P152&lt;0,(-P152),"0"))))</f>
        <v>#VALUE!</v>
      </c>
      <c r="BB152" s="67" t="str">
        <f>IF(P152=1000,0,IF(P152=-1000,11,IF(P152&lt;-9,-(P152-2),IF(P152&gt;0,(P152),"0"))))</f>
        <v/>
      </c>
      <c r="BC152" s="67">
        <f>IF(P152=1000,11,IF(P152=-1000,0,IF(P152&gt;0,11,IF(P152&lt;0,(-P152),"0"))))</f>
        <v>11</v>
      </c>
      <c r="BD152" s="67" t="str">
        <f>IF(P152=1000,0,IF(P152=-1000,11,IF(P152&lt;0,11,IF(P152&gt;0,(P152),"0"))))</f>
        <v/>
      </c>
      <c r="BE152" s="601" t="str">
        <f>IF(P152="","",IF(P152&gt;9,BA152,BC152))</f>
        <v/>
      </c>
      <c r="BF152" s="602" t="str">
        <f>IF(P152="","","-")</f>
        <v/>
      </c>
      <c r="BG152" s="603" t="str">
        <f>IF(P152="","",IF(P152&lt;-9,BB152,BD152))</f>
        <v/>
      </c>
      <c r="BH152" s="66" t="e">
        <f>IF(Q152=1000,11,IF(Q152=-1000,0,IF(Q152&gt;9,(Q152+2),IF(Q152&lt;0,(-Q152),"0"))))</f>
        <v>#VALUE!</v>
      </c>
      <c r="BI152" s="67" t="str">
        <f>IF(Q152=1000,0,IF(Q152=-1000,11,IF(Q152&lt;-9,-(Q152-2),IF(Q152&gt;0,(Q152),"0"))))</f>
        <v/>
      </c>
      <c r="BJ152" s="67">
        <f>IF(Q152=1000,11,IF(Q152=-1000,0,IF(Q152&gt;0,11,IF(Q152&lt;0,(-Q152),"0"))))</f>
        <v>11</v>
      </c>
      <c r="BK152" s="67" t="str">
        <f>IF(Q152=1000,0,IF(Q152=-1000,11,IF(Q152&lt;0,11,IF(Q152&gt;0,(Q152),"0"))))</f>
        <v/>
      </c>
      <c r="BL152" s="601" t="str">
        <f>IF(Q152="","",IF(Q152&gt;9,BH152,BJ152))</f>
        <v/>
      </c>
      <c r="BM152" s="602" t="str">
        <f>IF(Q152="","","-")</f>
        <v/>
      </c>
      <c r="BN152" s="603" t="str">
        <f>IF(Q152="","",IF(Q152&lt;-9,BI152,BK152))</f>
        <v/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601" t="str">
        <f>IF(R152="","",IF(R152&gt;9,BO152,BQ152))</f>
        <v/>
      </c>
      <c r="BT152" s="602" t="str">
        <f>IF(R152="","","-")</f>
        <v/>
      </c>
      <c r="BU152" s="603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601" t="str">
        <f>IF(S152="","",IF(S152&gt;9,BV152,BX152))</f>
        <v/>
      </c>
      <c r="CA152" s="602" t="str">
        <f>IF(S152="","","-")</f>
        <v/>
      </c>
      <c r="CB152" s="603" t="str">
        <f>IF(S152="","",IF(S152&lt;-9,BW152,BY152))</f>
        <v/>
      </c>
      <c r="CC152" s="598" t="str">
        <f>IF(O152="","",SUM(T152:X152))</f>
        <v/>
      </c>
      <c r="CD152" s="604" t="str">
        <f>IF(CC152="","","-")</f>
        <v/>
      </c>
      <c r="CE152" s="599" t="str">
        <f>IF(O152="","",SUM(Y152:AC152))</f>
        <v/>
      </c>
      <c r="CP152" s="32"/>
      <c r="CQ152" s="32"/>
    </row>
    <row r="153" spans="1:95" s="31" customFormat="1" ht="15" customHeight="1" outlineLevel="1" x14ac:dyDescent="0.2">
      <c r="A153" s="43"/>
      <c r="B153" s="44"/>
      <c r="C153" s="1250">
        <v>3</v>
      </c>
      <c r="D153" s="76" t="str">
        <f>IF(A153="","",VLOOKUP(A153,СписокКМ!D:I,2,FALSE))</f>
        <v/>
      </c>
      <c r="E153" s="47"/>
      <c r="F153" s="77" t="str">
        <f>IF(B153="","",VLOOKUP(B153,СписокКМ!D:I,2,FALSE))</f>
        <v/>
      </c>
      <c r="G153" s="49"/>
      <c r="H153" s="41"/>
      <c r="I153" s="1252"/>
      <c r="J153" s="1252"/>
      <c r="K153" s="1252"/>
      <c r="L153" s="1252"/>
      <c r="M153" s="1252"/>
      <c r="N153" s="42"/>
      <c r="O153" s="1244" t="str">
        <f>IF(I153="","",IF(I153="0",1000,IF(I153="-0",-1000,I153*1)))</f>
        <v/>
      </c>
      <c r="P153" s="1244" t="str">
        <f>IF(J153="","",IF(J153="0",1000,IF(J153="-0",-1000,J153*1)))</f>
        <v/>
      </c>
      <c r="Q153" s="1244" t="str">
        <f>IF(K153="","",IF(K153="0",1000,IF(K153="-0",-1000,K153*1)))</f>
        <v/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 t="str">
        <f>IF(O153="","",IF(O153&gt;0,1,0))</f>
        <v/>
      </c>
      <c r="U153" s="1284" t="str">
        <f>IF(P153="","",IF(P153&gt;0,1,0))</f>
        <v/>
      </c>
      <c r="V153" s="1284" t="str">
        <f>IF(Q153="","",IF(Q153&gt;0,1,0))</f>
        <v/>
      </c>
      <c r="W153" s="1284" t="str">
        <f>IF(R153="","",IF(R153&gt;0,1,0))</f>
        <v/>
      </c>
      <c r="X153" s="1284" t="str">
        <f>IF(S153="","",IF(S153&gt;0,1,0))</f>
        <v/>
      </c>
      <c r="Y153" s="1278" t="str">
        <f>IF(O153="","",IF(O153&lt;0,1,0))</f>
        <v/>
      </c>
      <c r="Z153" s="1278" t="str">
        <f>IF(P153="","",IF(P153&lt;0,1,0))</f>
        <v/>
      </c>
      <c r="AA153" s="1278" t="str">
        <f>IF(Q153="","",IF(Q153&lt;0,1,0))</f>
        <v/>
      </c>
      <c r="AB153" s="1278" t="str">
        <f>IF(R153="","",IF(R153&lt;0,1,0))</f>
        <v/>
      </c>
      <c r="AC153" s="1278" t="str">
        <f>IF(S153="","",IF(S153&lt;0,1,0))</f>
        <v/>
      </c>
      <c r="AD153" s="1280" t="str">
        <f>IF(CC153="","",IF(CC153&gt;CE153,1,-1))</f>
        <v/>
      </c>
      <c r="AE153" s="1280" t="str">
        <f>IF(CC153="","",IF(CC153&lt;CE153,1,-1))</f>
        <v/>
      </c>
      <c r="AF153" s="1282">
        <f>IF(CC153&gt;CE153,1,0)</f>
        <v>0</v>
      </c>
      <c r="AG153" s="1272">
        <f>IF(CE153&gt;CC153,1,0)</f>
        <v>0</v>
      </c>
      <c r="AH153" s="1274" t="str">
        <f>IF(O153="","",AX153*1)</f>
        <v/>
      </c>
      <c r="AI153" s="1276" t="str">
        <f>IF(P153="","",BE153*1)</f>
        <v/>
      </c>
      <c r="AJ153" s="1276" t="str">
        <f>IF(Q153="","",BL153*1)</f>
        <v/>
      </c>
      <c r="AK153" s="1276" t="str">
        <f>IF(R153="","",BS153*1)</f>
        <v/>
      </c>
      <c r="AL153" s="1276" t="str">
        <f>IF(S153="","",BZ153*1)</f>
        <v/>
      </c>
      <c r="AM153" s="1298" t="str">
        <f>IF(O153="","",AZ153*1)</f>
        <v/>
      </c>
      <c r="AN153" s="1298" t="str">
        <f>IF(P153="","",BG153*1)</f>
        <v/>
      </c>
      <c r="AO153" s="1298" t="str">
        <f>IF(Q153="","",BN153*1)</f>
        <v/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 t="str">
        <f>IF(O153=1000,0,IF(O153=-1000,11,IF(O153&lt;-9,-(O153-2),IF(O153&gt;0,(O153),"0"))))</f>
        <v/>
      </c>
      <c r="AV153" s="1286" t="e">
        <f>IF(O153=1000,11,IF(O153=-1000,0,IF(O153&gt;9,(O153+2),IF(O153&lt;0,(-O153),"0"))))</f>
        <v>#VALUE!</v>
      </c>
      <c r="AW153" s="1286" t="str">
        <f>IF(O153=1000,0,IF(O153=-1000,11,IF(O153&lt;0,11,IF(O153&gt;0,(O153),"0"))))</f>
        <v/>
      </c>
      <c r="AX153" s="1296" t="str">
        <f>IF(O153="","",IF(O153&gt;9,AV153,AT153))</f>
        <v/>
      </c>
      <c r="AY153" s="1288" t="str">
        <f>IF(O153="","","-")</f>
        <v/>
      </c>
      <c r="AZ153" s="1290" t="str">
        <f>IF(O153="","",IF(O153&lt;-9,AU153,AW153))</f>
        <v/>
      </c>
      <c r="BA153" s="1286" t="e">
        <f>IF(P153=1000,11,IF(P153=-1000,0,IF(P153&gt;9,(P153+2),IF(P153&lt;0,(-P153),"0"))))</f>
        <v>#VALUE!</v>
      </c>
      <c r="BB153" s="1286" t="str">
        <f>IF(P153=1000,0,IF(P153=-1000,11,IF(P153&lt;-9,-(P153-2),IF(P153&gt;0,(P153),"0"))))</f>
        <v/>
      </c>
      <c r="BC153" s="1286">
        <f>IF(P153=1000,11,IF(P153=-1000,0,IF(P153&gt;0,11,IF(P153&lt;0,(-P153),"0"))))</f>
        <v>11</v>
      </c>
      <c r="BD153" s="1286" t="str">
        <f>IF(P153=1000,0,IF(P153=-1000,11,IF(P153&lt;0,11,IF(P153&gt;0,(P153),"0"))))</f>
        <v/>
      </c>
      <c r="BE153" s="1296" t="str">
        <f>IF(P153="","",IF(P153&gt;9,BA153,BC153))</f>
        <v/>
      </c>
      <c r="BF153" s="1288" t="str">
        <f>IF(P153="","","-")</f>
        <v/>
      </c>
      <c r="BG153" s="1290" t="str">
        <f>IF(P153="","",IF(P153&lt;-9,BB153,BD153))</f>
        <v/>
      </c>
      <c r="BH153" s="1286" t="e">
        <f>IF(Q153=1000,11,IF(Q153=-1000,0,IF(Q153&gt;9,(Q153+2),IF(Q153&lt;0,(-Q153),"0"))))</f>
        <v>#VALUE!</v>
      </c>
      <c r="BI153" s="1286" t="str">
        <f>IF(Q153=1000,0,IF(Q153=-1000,11,IF(Q153&lt;-9,-(Q153-2),IF(Q153&gt;0,(Q153),"0"))))</f>
        <v/>
      </c>
      <c r="BJ153" s="1286">
        <f>IF(Q153=1000,11,IF(Q153=-1000,0,IF(Q153&gt;0,11,IF(Q153&lt;0,(-Q153),"0"))))</f>
        <v>11</v>
      </c>
      <c r="BK153" s="1286" t="str">
        <f>IF(Q153=1000,0,IF(Q153=-1000,11,IF(Q153&lt;0,11,IF(Q153&gt;0,(Q153),"0"))))</f>
        <v/>
      </c>
      <c r="BL153" s="1296" t="str">
        <f>IF(Q153="","",IF(Q153&gt;9,BH153,BJ153))</f>
        <v/>
      </c>
      <c r="BM153" s="1288" t="str">
        <f>IF(Q153="","","-")</f>
        <v/>
      </c>
      <c r="BN153" s="1290" t="str">
        <f>IF(Q153="","",IF(Q153&lt;-9,BI153,BK153))</f>
        <v/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 t="str">
        <f>IF(R153="","",IF(R153&gt;9,BO153,BQ153))</f>
        <v/>
      </c>
      <c r="BT153" s="1288" t="str">
        <f>IF(R153="","","-")</f>
        <v/>
      </c>
      <c r="BU153" s="1290" t="str">
        <f>IF(R153="","",IF(R153&lt;-9,BP153,BR153))</f>
        <v/>
      </c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 t="str">
        <f>IF(O153="","",SUM(T153:X154))</f>
        <v/>
      </c>
      <c r="CD153" s="1304" t="str">
        <f>IF(CC153="","","-")</f>
        <v/>
      </c>
      <c r="CE153" s="1306" t="str">
        <f>IF(O153="","",SUM(Y153:AC154))</f>
        <v/>
      </c>
      <c r="CP153" s="32"/>
      <c r="CQ153" s="32"/>
    </row>
    <row r="154" spans="1:95" s="31" customFormat="1" ht="15" customHeight="1" outlineLevel="1" x14ac:dyDescent="0.2">
      <c r="A154" s="43"/>
      <c r="B154" s="44"/>
      <c r="C154" s="1251"/>
      <c r="D154" s="46" t="str">
        <f>IF(A154="","",VLOOKUP(A154,СписокКМ!D:I,2,FALSE))</f>
        <v/>
      </c>
      <c r="E154" s="47"/>
      <c r="F154" s="48" t="str">
        <f>IF(B154="","",VLOOKUP(B154,СписокКМ!D:I,2,FALSE))</f>
        <v/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outlineLevel="1" x14ac:dyDescent="0.2">
      <c r="A155" s="99" t="str">
        <f>IF(A151="","",A151)</f>
        <v/>
      </c>
      <c r="B155" s="99" t="str">
        <f>IF(B151="","",B152)</f>
        <v/>
      </c>
      <c r="C155" s="75">
        <v>4</v>
      </c>
      <c r="D155" s="100" t="str">
        <f>IF(A155="","",VLOOKUP(A155,СписокКМ!D:I,2,FALSE))</f>
        <v/>
      </c>
      <c r="E155" s="101"/>
      <c r="F155" s="77" t="str">
        <f>IF(B155="","",VLOOKUP(B155,СписокКМ!D:I,2,FALSE))</f>
        <v/>
      </c>
      <c r="G155" s="102"/>
      <c r="H155" s="41"/>
      <c r="I155" s="616"/>
      <c r="J155" s="616"/>
      <c r="K155" s="616"/>
      <c r="L155" s="616"/>
      <c r="M155" s="616"/>
      <c r="N155" s="42"/>
      <c r="O155" s="79" t="str">
        <f>IF(I155="","",IF(I155="0",1000,IF(I155="-0",-1000,I155*1)))</f>
        <v/>
      </c>
      <c r="P155" s="79" t="str">
        <f t="shared" ref="P155:S156" si="99">IF(J155="","",IF(J155="0",1000,IF(J155="-0",-1000,J155*1)))</f>
        <v/>
      </c>
      <c r="Q155" s="79" t="str">
        <f t="shared" si="99"/>
        <v/>
      </c>
      <c r="R155" s="79" t="str">
        <f t="shared" si="99"/>
        <v/>
      </c>
      <c r="S155" s="80" t="str">
        <f t="shared" si="99"/>
        <v/>
      </c>
      <c r="T155" s="614" t="str">
        <f t="shared" ref="T155:X156" si="100">IF(O155="","",IF(O155&gt;0,1,0))</f>
        <v/>
      </c>
      <c r="U155" s="613" t="str">
        <f t="shared" si="100"/>
        <v/>
      </c>
      <c r="V155" s="613" t="str">
        <f t="shared" si="100"/>
        <v/>
      </c>
      <c r="W155" s="613" t="str">
        <f t="shared" si="100"/>
        <v/>
      </c>
      <c r="X155" s="613" t="str">
        <f t="shared" si="100"/>
        <v/>
      </c>
      <c r="Y155" s="610" t="str">
        <f t="shared" ref="Y155:AC156" si="101">IF(O155="","",IF(O155&lt;0,1,0))</f>
        <v/>
      </c>
      <c r="Z155" s="610" t="str">
        <f t="shared" si="101"/>
        <v/>
      </c>
      <c r="AA155" s="610" t="str">
        <f t="shared" si="101"/>
        <v/>
      </c>
      <c r="AB155" s="610" t="str">
        <f t="shared" si="101"/>
        <v/>
      </c>
      <c r="AC155" s="610" t="str">
        <f t="shared" si="101"/>
        <v/>
      </c>
      <c r="AD155" s="611" t="str">
        <f>IF(CC155="","",IF(CC155&gt;CE155,1,-1))</f>
        <v/>
      </c>
      <c r="AE155" s="611" t="str">
        <f>IF(CC155="","",IF(CC155&lt;CE155,1,-1))</f>
        <v/>
      </c>
      <c r="AF155" s="612">
        <f>IF(CC155&gt;CE155,1,0)</f>
        <v>0</v>
      </c>
      <c r="AG155" s="608">
        <f>IF(CE155&gt;CC155,1,0)</f>
        <v>0</v>
      </c>
      <c r="AH155" s="81" t="str">
        <f>IF(O155="","",AX155*1)</f>
        <v/>
      </c>
      <c r="AI155" s="609" t="str">
        <f>IF(P155="","",BE155*1)</f>
        <v/>
      </c>
      <c r="AJ155" s="609" t="str">
        <f>IF(Q155="","",BL155*1)</f>
        <v/>
      </c>
      <c r="AK155" s="609" t="str">
        <f>IF(R155="","",BS155*1)</f>
        <v/>
      </c>
      <c r="AL155" s="609" t="str">
        <f>IF(S155="","",BZ155*1)</f>
        <v/>
      </c>
      <c r="AM155" s="606" t="str">
        <f>IF(O155="","",AZ155*1)</f>
        <v/>
      </c>
      <c r="AN155" s="606" t="str">
        <f>IF(P155="","",BG155*1)</f>
        <v/>
      </c>
      <c r="AO155" s="606" t="str">
        <f>IF(Q155="","",BN155*1)</f>
        <v/>
      </c>
      <c r="AP155" s="606" t="str">
        <f>IF(R155="","",BU155*1)</f>
        <v/>
      </c>
      <c r="AQ155" s="606" t="str">
        <f>IF(S155="","",CB155*1)</f>
        <v/>
      </c>
      <c r="AR155" s="607">
        <f>SUM(AH155:AL155)</f>
        <v>0</v>
      </c>
      <c r="AS155" s="605">
        <f>SUM(AM155:AQ155)</f>
        <v>0</v>
      </c>
      <c r="AT155" s="111">
        <f>IF(O155=1000,11,IF(O155=-1000,0,IF(O155&gt;0,11,IF(O155&lt;0,(-O155),"0"))))</f>
        <v>11</v>
      </c>
      <c r="AU155" s="600" t="str">
        <f>IF(O155=1000,0,IF(O155=-1000,11,IF(O155&lt;-9,-(O155-2),IF(O155&gt;0,(O155),"0"))))</f>
        <v/>
      </c>
      <c r="AV155" s="111" t="e">
        <f>IF(O155=1000,11,IF(O155=-1000,0,IF(O155&gt;9,(O155+2),IF(O155&lt;0,(-O155),"0"))))</f>
        <v>#VALUE!</v>
      </c>
      <c r="AW155" s="600" t="str">
        <f>IF(O155=1000,0,IF(O155=-1000,11,IF(O155&lt;0,11,IF(O155&gt;0,(O155),"0"))))</f>
        <v/>
      </c>
      <c r="AX155" s="601" t="str">
        <f>IF(O155="","",IF(O155&gt;9,AV155,AT155))</f>
        <v/>
      </c>
      <c r="AY155" s="602" t="str">
        <f>IF(O155="","","-")</f>
        <v/>
      </c>
      <c r="AZ155" s="603" t="str">
        <f>IF(O155="","",IF(O155&lt;-9,AU155,AW155))</f>
        <v/>
      </c>
      <c r="BA155" s="111" t="e">
        <f>IF(P155=1000,11,IF(P155=-1000,0,IF(P155&gt;9,(P155+2),IF(P155&lt;0,(-P155),"0"))))</f>
        <v>#VALUE!</v>
      </c>
      <c r="BB155" s="600" t="str">
        <f>IF(P155=1000,0,IF(P155=-1000,11,IF(P155&lt;-9,-(P155-2),IF(P155&gt;0,(P155),"0"))))</f>
        <v/>
      </c>
      <c r="BC155" s="600">
        <f>IF(P155=1000,11,IF(P155=-1000,0,IF(P155&gt;0,11,IF(P155&lt;0,(-P155),"0"))))</f>
        <v>11</v>
      </c>
      <c r="BD155" s="600" t="str">
        <f>IF(P155=1000,0,IF(P155=-1000,11,IF(P155&lt;0,11,IF(P155&gt;0,(P155),"0"))))</f>
        <v/>
      </c>
      <c r="BE155" s="601" t="str">
        <f>IF(P155="","",IF(P155&gt;9,BA155,BC155))</f>
        <v/>
      </c>
      <c r="BF155" s="602" t="str">
        <f>IF(P155="","","-")</f>
        <v/>
      </c>
      <c r="BG155" s="603" t="str">
        <f>IF(P155="","",IF(P155&lt;-9,BB155,BD155))</f>
        <v/>
      </c>
      <c r="BH155" s="111" t="e">
        <f>IF(Q155=1000,11,IF(Q155=-1000,0,IF(Q155&gt;9,(Q155+2),IF(Q155&lt;0,(-Q155),"0"))))</f>
        <v>#VALUE!</v>
      </c>
      <c r="BI155" s="600" t="str">
        <f>IF(Q155=1000,0,IF(Q155=-1000,11,IF(Q155&lt;-9,-(Q155-2),IF(Q155&gt;0,(Q155),"0"))))</f>
        <v/>
      </c>
      <c r="BJ155" s="600">
        <f>IF(Q155=1000,11,IF(Q155=-1000,0,IF(Q155&gt;0,11,IF(Q155&lt;0,(-Q155),"0"))))</f>
        <v>11</v>
      </c>
      <c r="BK155" s="600" t="str">
        <f>IF(Q155=1000,0,IF(Q155=-1000,11,IF(Q155&lt;0,11,IF(Q155&gt;0,(Q155),"0"))))</f>
        <v/>
      </c>
      <c r="BL155" s="601" t="str">
        <f>IF(Q155="","",IF(Q155&gt;9,BH155,BJ155))</f>
        <v/>
      </c>
      <c r="BM155" s="602" t="str">
        <f>IF(Q155="","","-")</f>
        <v/>
      </c>
      <c r="BN155" s="603" t="str">
        <f>IF(Q155="","",IF(Q155&lt;-9,BI155,BK155))</f>
        <v/>
      </c>
      <c r="BO155" s="600" t="e">
        <f>IF(R155=1000,11,IF(R155=-1000,0,IF(R155&gt;9,(R155+2),IF(R155&lt;0,(-R155),"0"))))</f>
        <v>#VALUE!</v>
      </c>
      <c r="BP155" s="600" t="str">
        <f>IF(R155=1000,0,IF(R155=-1000,11,IF(R155&lt;-9,-(R155-2),IF(R155&gt;0,(R155),"0"))))</f>
        <v/>
      </c>
      <c r="BQ155" s="600">
        <f>IF(R155=1000,11,IF(R155=-1000,0,IF(R155&gt;0,11,IF(R155&lt;0,(-R155),"0"))))</f>
        <v>11</v>
      </c>
      <c r="BR155" s="600" t="str">
        <f>IF(R155=1000,0,IF(R155=-1000,11,IF(R155&lt;0,11,IF(R155&gt;0,(R155),"0"))))</f>
        <v/>
      </c>
      <c r="BS155" s="601" t="str">
        <f>IF(R155="","",IF(R155&gt;9,BO155,BQ155))</f>
        <v/>
      </c>
      <c r="BT155" s="602" t="str">
        <f>IF(R155="","","-")</f>
        <v/>
      </c>
      <c r="BU155" s="603" t="str">
        <f>IF(R155="","",IF(R155&lt;-9,BP155,BR155))</f>
        <v/>
      </c>
      <c r="BV155" s="600" t="e">
        <f>IF(S155=1000,11,IF(S155=-1000,0,IF(S155&gt;9,(S155+2),IF(S155&lt;0,(-S155),"0"))))</f>
        <v>#VALUE!</v>
      </c>
      <c r="BW155" s="600" t="str">
        <f>IF(S155=1000,0,IF(S155=-1000,11,IF(S155&lt;-9,-(S155-2),IF(S155&gt;0,(S155),"0"))))</f>
        <v/>
      </c>
      <c r="BX155" s="600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601" t="str">
        <f>IF(S155="","",IF(S155&gt;9,BV155,BX155))</f>
        <v/>
      </c>
      <c r="CA155" s="602" t="str">
        <f>IF(S155="","","-")</f>
        <v/>
      </c>
      <c r="CB155" s="603" t="str">
        <f>IF(S155="","",IF(S155&lt;-9,BW155,BY155))</f>
        <v/>
      </c>
      <c r="CC155" s="598" t="str">
        <f>IF(O155="","",SUM(T155:X155))</f>
        <v/>
      </c>
      <c r="CD155" s="604" t="str">
        <f>IF(CC155="","","-")</f>
        <v/>
      </c>
      <c r="CE155" s="599" t="str">
        <f>IF(O155="","",SUM(Y155:AC155))</f>
        <v/>
      </c>
      <c r="CP155" s="32"/>
      <c r="CQ155" s="32"/>
    </row>
    <row r="156" spans="1:95" s="31" customFormat="1" ht="15" customHeight="1" outlineLevel="1" thickBot="1" x14ac:dyDescent="0.25">
      <c r="A156" s="99" t="str">
        <f>IF(A151="","",A152)</f>
        <v/>
      </c>
      <c r="B156" s="99" t="str">
        <f>IF(B151="","",B151)</f>
        <v/>
      </c>
      <c r="C156" s="114">
        <v>5</v>
      </c>
      <c r="D156" s="115" t="str">
        <f>IF(A156="","",VLOOKUP(A156,СписокКМ!D:I,2,FALSE))</f>
        <v/>
      </c>
      <c r="E156" s="116"/>
      <c r="F156" s="117" t="str">
        <f>IF(B156="","",VLOOKUP(B156,СписокКМ!D:I,2,FALSE))</f>
        <v/>
      </c>
      <c r="G156" s="118"/>
      <c r="H156" s="119"/>
      <c r="I156" s="120"/>
      <c r="J156" s="120"/>
      <c r="K156" s="120"/>
      <c r="L156" s="121"/>
      <c r="M156" s="121"/>
      <c r="N156" s="122"/>
      <c r="O156" s="123" t="str">
        <f>IF(I156="","",IF(I156="0",1000,IF(I156="-0",-1000,I156*1)))</f>
        <v/>
      </c>
      <c r="P156" s="123" t="str">
        <f t="shared" si="99"/>
        <v/>
      </c>
      <c r="Q156" s="123" t="str">
        <f t="shared" si="99"/>
        <v/>
      </c>
      <c r="R156" s="123" t="str">
        <f t="shared" si="99"/>
        <v/>
      </c>
      <c r="S156" s="124" t="str">
        <f t="shared" si="99"/>
        <v/>
      </c>
      <c r="T156" s="125" t="str">
        <f t="shared" si="100"/>
        <v/>
      </c>
      <c r="U156" s="126" t="str">
        <f t="shared" si="100"/>
        <v/>
      </c>
      <c r="V156" s="126" t="str">
        <f t="shared" si="100"/>
        <v/>
      </c>
      <c r="W156" s="126" t="str">
        <f t="shared" si="100"/>
        <v/>
      </c>
      <c r="X156" s="126" t="str">
        <f t="shared" si="100"/>
        <v/>
      </c>
      <c r="Y156" s="127" t="str">
        <f t="shared" si="101"/>
        <v/>
      </c>
      <c r="Z156" s="127" t="str">
        <f t="shared" si="101"/>
        <v/>
      </c>
      <c r="AA156" s="127" t="str">
        <f t="shared" si="101"/>
        <v/>
      </c>
      <c r="AB156" s="127" t="str">
        <f t="shared" si="101"/>
        <v/>
      </c>
      <c r="AC156" s="127" t="str">
        <f t="shared" si="101"/>
        <v/>
      </c>
      <c r="AD156" s="128" t="str">
        <f>IF(CC156="","",IF(CC156&gt;CE156,1,-1))</f>
        <v/>
      </c>
      <c r="AE156" s="128" t="str">
        <f>IF(CC156="","",IF(CC156&lt;CE156,1,-1))</f>
        <v/>
      </c>
      <c r="AF156" s="129">
        <f>IF(CC156&gt;CE156,1,0)</f>
        <v>0</v>
      </c>
      <c r="AG156" s="130">
        <f>IF(CE156&gt;CC156,1,0)</f>
        <v>0</v>
      </c>
      <c r="AH156" s="131" t="str">
        <f>IF(O156="","",AX156*1)</f>
        <v/>
      </c>
      <c r="AI156" s="132" t="str">
        <f>IF(P156="","",BE156*1)</f>
        <v/>
      </c>
      <c r="AJ156" s="132" t="str">
        <f>IF(Q156="","",BL156*1)</f>
        <v/>
      </c>
      <c r="AK156" s="132" t="str">
        <f>IF(R156="","",BS156*1)</f>
        <v/>
      </c>
      <c r="AL156" s="132" t="str">
        <f>IF(S156="","",BZ156*1)</f>
        <v/>
      </c>
      <c r="AM156" s="133" t="str">
        <f>IF(O156="","",AZ156*1)</f>
        <v/>
      </c>
      <c r="AN156" s="133" t="str">
        <f>IF(P156="","",BG156*1)</f>
        <v/>
      </c>
      <c r="AO156" s="133" t="str">
        <f>IF(Q156="","",BN156*1)</f>
        <v/>
      </c>
      <c r="AP156" s="133" t="str">
        <f>IF(R156="","",BU156*1)</f>
        <v/>
      </c>
      <c r="AQ156" s="133" t="str">
        <f>IF(S156="","",CB156*1)</f>
        <v/>
      </c>
      <c r="AR156" s="134">
        <f>SUM(AH156:AL156)</f>
        <v>0</v>
      </c>
      <c r="AS156" s="135">
        <f>SUM(AM156:AQ156)</f>
        <v>0</v>
      </c>
      <c r="AT156" s="136">
        <f>IF(O156=1000,11,IF(O156=-1000,0,IF(O156&gt;0,11,IF(O156&lt;0,(-O156),"0"))))</f>
        <v>11</v>
      </c>
      <c r="AU156" s="137" t="str">
        <f>IF(O156=1000,0,IF(O156=-1000,11,IF(O156&lt;-9,-(O156-2),IF(O156&gt;0,(O156),"0"))))</f>
        <v/>
      </c>
      <c r="AV156" s="136" t="e">
        <f>IF(O156=1000,11,IF(O156=-1000,0,IF(O156&gt;9,(O156+2),IF(O156&lt;0,(-O156),"0"))))</f>
        <v>#VALUE!</v>
      </c>
      <c r="AW156" s="137" t="str">
        <f>IF(O156=1000,0,IF(O156=-1000,11,IF(O156&lt;0,11,IF(O156&gt;0,(O156),"0"))))</f>
        <v/>
      </c>
      <c r="AX156" s="138" t="str">
        <f>IF(O156="","",IF(O156&gt;9,AV156,AT156))</f>
        <v/>
      </c>
      <c r="AY156" s="139" t="str">
        <f>IF(O156="","","-")</f>
        <v/>
      </c>
      <c r="AZ156" s="140" t="str">
        <f>IF(O156="","",IF(O156&lt;-9,AU156,AW156))</f>
        <v/>
      </c>
      <c r="BA156" s="136" t="e">
        <f>IF(P156=1000,11,IF(P156=-1000,0,IF(P156&gt;9,(P156+2),IF(P156&lt;0,(-P156),"0"))))</f>
        <v>#VALUE!</v>
      </c>
      <c r="BB156" s="137" t="str">
        <f>IF(P156=1000,0,IF(P156=-1000,11,IF(P156&lt;-9,-(P156-2),IF(P156&gt;0,(P156),"0"))))</f>
        <v/>
      </c>
      <c r="BC156" s="137">
        <f>IF(P156=1000,11,IF(P156=-1000,0,IF(P156&gt;0,11,IF(P156&lt;0,(-P156),"0"))))</f>
        <v>11</v>
      </c>
      <c r="BD156" s="137" t="str">
        <f>IF(P156=1000,0,IF(P156=-1000,11,IF(P156&lt;0,11,IF(P156&gt;0,(P156),"0"))))</f>
        <v/>
      </c>
      <c r="BE156" s="138" t="str">
        <f>IF(P156="","",IF(P156&gt;9,BA156,BC156))</f>
        <v/>
      </c>
      <c r="BF156" s="139" t="str">
        <f>IF(P156="","","-")</f>
        <v/>
      </c>
      <c r="BG156" s="140" t="str">
        <f>IF(P156="","",IF(P156&lt;-9,BB156,BD156))</f>
        <v/>
      </c>
      <c r="BH156" s="136" t="e">
        <f>IF(Q156=1000,11,IF(Q156=-1000,0,IF(Q156&gt;9,(Q156+2),IF(Q156&lt;0,(-Q156),"0"))))</f>
        <v>#VALUE!</v>
      </c>
      <c r="BI156" s="137" t="str">
        <f>IF(Q156=1000,0,IF(Q156=-1000,11,IF(Q156&lt;-9,-(Q156-2),IF(Q156&gt;0,(Q156),"0"))))</f>
        <v/>
      </c>
      <c r="BJ156" s="137">
        <f>IF(Q156=1000,11,IF(Q156=-1000,0,IF(Q156&gt;0,11,IF(Q156&lt;0,(-Q156),"0"))))</f>
        <v>11</v>
      </c>
      <c r="BK156" s="137" t="str">
        <f>IF(Q156=1000,0,IF(Q156=-1000,11,IF(Q156&lt;0,11,IF(Q156&gt;0,(Q156),"0"))))</f>
        <v/>
      </c>
      <c r="BL156" s="138" t="str">
        <f>IF(Q156="","",IF(Q156&gt;9,BH156,BJ156))</f>
        <v/>
      </c>
      <c r="BM156" s="139" t="str">
        <f>IF(Q156="","","-")</f>
        <v/>
      </c>
      <c r="BN156" s="140" t="str">
        <f>IF(Q156="","",IF(Q156&lt;-9,BI156,BK156))</f>
        <v/>
      </c>
      <c r="BO156" s="137" t="e">
        <f>IF(R156=1000,11,IF(R156=-1000,0,IF(R156&gt;9,(R156+2),IF(R156&lt;0,(-R156),"0"))))</f>
        <v>#VALUE!</v>
      </c>
      <c r="BP156" s="137" t="str">
        <f>IF(R156=1000,0,IF(R156=-1000,11,IF(R156&lt;-9,-(R156-2),IF(R156&gt;0,(R156),"0"))))</f>
        <v/>
      </c>
      <c r="BQ156" s="137">
        <f>IF(R156=1000,11,IF(R156=-1000,0,IF(R156&gt;0,11,IF(R156&lt;0,(-R156),"0"))))</f>
        <v>11</v>
      </c>
      <c r="BR156" s="137" t="str">
        <f>IF(R156=1000,0,IF(R156=-1000,11,IF(R156&lt;0,11,IF(R156&gt;0,(R156),"0"))))</f>
        <v/>
      </c>
      <c r="BS156" s="138" t="str">
        <f>IF(R156="","",IF(R156&gt;9,BO156,BQ156))</f>
        <v/>
      </c>
      <c r="BT156" s="139" t="str">
        <f>IF(R156="","","-")</f>
        <v/>
      </c>
      <c r="BU156" s="140" t="str">
        <f>IF(R156="","",IF(R156&lt;-9,BP156,BR156))</f>
        <v/>
      </c>
      <c r="BV156" s="137" t="e">
        <f>IF(S156=1000,11,IF(S156=-1000,0,IF(S156&gt;9,(S156+2),IF(S156&lt;0,(-S156),"0"))))</f>
        <v>#VALUE!</v>
      </c>
      <c r="BW156" s="137" t="str">
        <f>IF(S156=1000,0,IF(S156=-1000,11,IF(S156&lt;-9,-(S156-2),IF(S156&gt;0,(S156),"0"))))</f>
        <v/>
      </c>
      <c r="BX156" s="137">
        <f>IF(S156=1000,11,IF(S156=-1000,0,IF(S156&gt;0,11,IF(S156&lt;0,(-S156),"0"))))</f>
        <v>11</v>
      </c>
      <c r="BY156" s="141" t="str">
        <f>IF(S156=1000,0,IF(S156=-1000,11,IF(S156&lt;0,11,IF(S156&gt;0,(S156),"0"))))</f>
        <v/>
      </c>
      <c r="BZ156" s="138" t="str">
        <f>IF(S156="","",IF(S156&gt;9,BV156,BX156))</f>
        <v/>
      </c>
      <c r="CA156" s="139" t="str">
        <f>IF(S156="","","-")</f>
        <v/>
      </c>
      <c r="CB156" s="140" t="str">
        <f>IF(S156="","",IF(S156&lt;-9,BW156,BY156))</f>
        <v/>
      </c>
      <c r="CC156" s="142" t="str">
        <f>IF(O156="","",SUM(T156:X156))</f>
        <v/>
      </c>
      <c r="CD156" s="143" t="str">
        <f>IF(CC156="","","-")</f>
        <v/>
      </c>
      <c r="CE156" s="144" t="str">
        <f>IF(O156="","",SUM(Y156:AC156))</f>
        <v/>
      </c>
      <c r="CP156" s="32"/>
      <c r="CQ156" s="32"/>
    </row>
    <row r="157" spans="1:95" s="31" customFormat="1" ht="15" customHeight="1" outlineLevel="1" thickBot="1" x14ac:dyDescent="0.25">
      <c r="A157" s="145"/>
      <c r="B157" s="145"/>
      <c r="C157" s="145"/>
      <c r="D157" s="146"/>
      <c r="E157" s="147"/>
      <c r="F157" s="148"/>
      <c r="G157" s="149"/>
      <c r="H157" s="150"/>
      <c r="I157" s="151"/>
      <c r="J157" s="151"/>
      <c r="K157" s="151"/>
      <c r="L157" s="151"/>
      <c r="M157" s="151"/>
      <c r="N157" s="150"/>
      <c r="O157" s="152"/>
      <c r="P157" s="152"/>
      <c r="Q157" s="152"/>
      <c r="R157" s="152"/>
      <c r="S157" s="152"/>
      <c r="T157" s="153"/>
      <c r="U157" s="153"/>
      <c r="V157" s="153"/>
      <c r="W157" s="153"/>
      <c r="X157" s="153"/>
      <c r="Y157" s="154"/>
      <c r="Z157" s="154"/>
      <c r="AA157" s="154"/>
      <c r="AB157" s="154"/>
      <c r="AC157" s="154"/>
      <c r="AD157" s="155"/>
      <c r="AE157" s="155"/>
      <c r="AF157" s="156"/>
      <c r="AG157" s="156"/>
      <c r="AH157" s="157"/>
      <c r="AI157" s="157"/>
      <c r="AJ157" s="157"/>
      <c r="AK157" s="157"/>
      <c r="AL157" s="157"/>
      <c r="AM157" s="158"/>
      <c r="AN157" s="158"/>
      <c r="AO157" s="158"/>
      <c r="AP157" s="158"/>
      <c r="AQ157" s="158"/>
      <c r="AR157" s="159"/>
      <c r="AS157" s="159"/>
      <c r="AT157" s="160"/>
      <c r="AU157" s="160"/>
      <c r="AV157" s="160"/>
      <c r="AW157" s="160"/>
      <c r="AX157" s="161"/>
      <c r="AY157" s="161"/>
      <c r="AZ157" s="161"/>
      <c r="BA157" s="160"/>
      <c r="BB157" s="160"/>
      <c r="BC157" s="160"/>
      <c r="BD157" s="160"/>
      <c r="BE157" s="161"/>
      <c r="BF157" s="161"/>
      <c r="BG157" s="161"/>
      <c r="BH157" s="160"/>
      <c r="BI157" s="160"/>
      <c r="BJ157" s="160"/>
      <c r="BK157" s="160"/>
      <c r="BL157" s="161"/>
      <c r="BM157" s="161"/>
      <c r="BN157" s="161"/>
      <c r="BO157" s="160"/>
      <c r="BP157" s="160"/>
      <c r="BQ157" s="160"/>
      <c r="BR157" s="160"/>
      <c r="BS157" s="161"/>
      <c r="BT157" s="161"/>
      <c r="BU157" s="161"/>
      <c r="BV157" s="160"/>
      <c r="BW157" s="160"/>
      <c r="BX157" s="160"/>
      <c r="BY157" s="160"/>
      <c r="BZ157" s="161"/>
      <c r="CA157" s="161"/>
      <c r="CB157" s="161"/>
      <c r="CC157" s="162"/>
      <c r="CD157" s="163"/>
      <c r="CE157" s="164"/>
      <c r="CP157" s="32"/>
      <c r="CQ157" s="32"/>
    </row>
    <row r="158" spans="1:95" s="31" customFormat="1" ht="31.5" customHeight="1" outlineLevel="1" thickBot="1" x14ac:dyDescent="0.25">
      <c r="A158" s="34"/>
      <c r="B158" s="35"/>
      <c r="C158" s="1225">
        <f>1+C149</f>
        <v>18</v>
      </c>
      <c r="D158" s="1227" t="str">
        <f>IF(A158="","",VLOOKUP(A158,СписокКМ!$A$188:$C$236,3,FALSE))</f>
        <v/>
      </c>
      <c r="E158" s="1228" t="str">
        <f>IF(B158="","",VLOOKUP(B158,СписокКМ!E:J,2,FALSE))</f>
        <v/>
      </c>
      <c r="F158" s="1231" t="str">
        <f>IF(B158="","",VLOOKUP(B158,СписокКМ!$A$188:$C$234,3,FALSE))</f>
        <v/>
      </c>
      <c r="G158" s="1232" t="str">
        <f>IF(D158="","",VLOOKUP(D158,СписокКМ!G:L,2,FALSE))</f>
        <v/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 t="str">
        <f>IF(A158="","",VLOOKUP(A158,'[60]Протокол команд'!A:K,8,FALSE))</f>
        <v/>
      </c>
      <c r="U158" s="39" t="e">
        <f>T158*5-4</f>
        <v>#VALUE!</v>
      </c>
      <c r="V158" s="39" t="e">
        <f>T158*5</f>
        <v>#VALUE!</v>
      </c>
      <c r="W158" s="39" t="e">
        <f>CONCATENATE(U158,"-",V158)</f>
        <v>#VALUE!</v>
      </c>
      <c r="X158" s="39" t="str">
        <f>IF(A158="","",VLOOKUP(A158,'[60]Протокол команд'!A:K,10,FALSE))</f>
        <v/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 t="str">
        <f>IF(O160="","",SUM(AF160:AF165))</f>
        <v/>
      </c>
      <c r="AC158" s="1242"/>
      <c r="AD158" s="1243"/>
      <c r="AE158" s="1242" t="str">
        <f>IF(O160="","",SUM(AG160:AG165))</f>
        <v/>
      </c>
      <c r="AF158" s="1242"/>
      <c r="AG158" s="1264"/>
      <c r="AH158" s="1241">
        <f>SUM(CC160:CC165)</f>
        <v>0</v>
      </c>
      <c r="AI158" s="1242"/>
      <c r="AJ158" s="1243"/>
      <c r="AK158" s="1242">
        <f>SUM(CE160:CE165)</f>
        <v>0</v>
      </c>
      <c r="AL158" s="1242"/>
      <c r="AM158" s="1264"/>
      <c r="AN158" s="1265">
        <f>SUM(AR160:AR165)</f>
        <v>0</v>
      </c>
      <c r="AO158" s="1266"/>
      <c r="AP158" s="1267"/>
      <c r="AQ158" s="1266">
        <f>SUM(AS160:AS165)</f>
        <v>0</v>
      </c>
      <c r="AR158" s="1266"/>
      <c r="AS158" s="1268"/>
      <c r="AT158" s="1314" t="str">
        <f>IF(A158="","",VLOOKUP(A158,'[60]Протокол команд'!A:Z,14,FALSE))</f>
        <v/>
      </c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 t="str">
        <f>IF(O160="","",SUM(AF160:AF165))</f>
        <v/>
      </c>
      <c r="CD158" s="1256" t="str">
        <f>IF(CC158="","","-")</f>
        <v/>
      </c>
      <c r="CE158" s="1258" t="str">
        <f>IF(O160="","",SUM(AG160:AG165))</f>
        <v/>
      </c>
      <c r="CP158" s="32"/>
      <c r="CQ158" s="32"/>
    </row>
    <row r="159" spans="1:95" s="31" customFormat="1" ht="13.5" customHeight="1" outlineLevel="1" x14ac:dyDescent="0.2">
      <c r="A159" s="40"/>
      <c r="B159" s="40"/>
      <c r="C159" s="1226"/>
      <c r="D159" s="1229" t="str">
        <f>IF(A159="","",VLOOKUP(A159,СписокКМ!D:I,2,FALSE))</f>
        <v/>
      </c>
      <c r="E159" s="1230" t="str">
        <f>IF(B159="","",VLOOKUP(B159,СписокКМ!E:J,2,FALSE))</f>
        <v/>
      </c>
      <c r="F159" s="1233" t="str">
        <f>IF(C159="","",VLOOKUP(C159,СписокКМ!F:K,2,FALSE))</f>
        <v/>
      </c>
      <c r="G159" s="1234" t="str">
        <f>IF(D159="","",VLOOKUP(D159,СписокКМ!G:L,2,FALSE))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outlineLevel="1" x14ac:dyDescent="0.2">
      <c r="A160" s="43"/>
      <c r="B160" s="44"/>
      <c r="C160" s="615">
        <v>1</v>
      </c>
      <c r="D160" s="46" t="str">
        <f>IF(A160="","",VLOOKUP(A160,СписокКМ!D:I,2,FALSE))</f>
        <v/>
      </c>
      <c r="E160" s="47"/>
      <c r="F160" s="48" t="str">
        <f>IF(B160="","",VLOOKUP(B160,СписокКМ!D:I,2,FALSE))</f>
        <v/>
      </c>
      <c r="G160" s="49"/>
      <c r="H160" s="50"/>
      <c r="I160" s="51"/>
      <c r="J160" s="51"/>
      <c r="K160" s="51"/>
      <c r="L160" s="51"/>
      <c r="M160" s="51"/>
      <c r="N160" s="52"/>
      <c r="O160" s="53" t="str">
        <f>IF(I160="","",IF(I160="0",1000,IF(I160="-0",-1000,I160*1)))</f>
        <v/>
      </c>
      <c r="P160" s="53" t="str">
        <f t="shared" ref="P160:S161" si="102">IF(J160="","",IF(J160="0",1000,IF(J160="-0",-1000,J160*1)))</f>
        <v/>
      </c>
      <c r="Q160" s="53" t="str">
        <f t="shared" si="102"/>
        <v/>
      </c>
      <c r="R160" s="53" t="str">
        <f t="shared" si="102"/>
        <v/>
      </c>
      <c r="S160" s="54" t="str">
        <f t="shared" si="102"/>
        <v/>
      </c>
      <c r="T160" s="55" t="str">
        <f t="shared" ref="T160:X161" si="103">IF(O160="","",IF(O160&gt;0,1,0))</f>
        <v/>
      </c>
      <c r="U160" s="56" t="str">
        <f t="shared" si="103"/>
        <v/>
      </c>
      <c r="V160" s="56" t="str">
        <f t="shared" si="103"/>
        <v/>
      </c>
      <c r="W160" s="56" t="str">
        <f t="shared" si="103"/>
        <v/>
      </c>
      <c r="X160" s="56" t="str">
        <f t="shared" si="103"/>
        <v/>
      </c>
      <c r="Y160" s="57" t="str">
        <f t="shared" ref="Y160:AC161" si="104">IF(O160="","",IF(O160&lt;0,1,0))</f>
        <v/>
      </c>
      <c r="Z160" s="57" t="str">
        <f t="shared" si="104"/>
        <v/>
      </c>
      <c r="AA160" s="57" t="str">
        <f t="shared" si="104"/>
        <v/>
      </c>
      <c r="AB160" s="57" t="str">
        <f t="shared" si="104"/>
        <v/>
      </c>
      <c r="AC160" s="57" t="str">
        <f t="shared" si="104"/>
        <v/>
      </c>
      <c r="AD160" s="58" t="str">
        <f>IF(CC160="","",IF(CC160&gt;CE160,1,-1))</f>
        <v/>
      </c>
      <c r="AE160" s="58" t="str">
        <f>IF(CC160="","",IF(CC160&lt;CE160,1,-1))</f>
        <v/>
      </c>
      <c r="AF160" s="59">
        <f>IF(CC160&gt;CE160,1,0)</f>
        <v>0</v>
      </c>
      <c r="AG160" s="60">
        <f>IF(CE160&gt;CC160,1,0)</f>
        <v>0</v>
      </c>
      <c r="AH160" s="61" t="str">
        <f>IF(O160="","",AX160*1)</f>
        <v/>
      </c>
      <c r="AI160" s="62" t="str">
        <f>IF(P160="","",BE160*1)</f>
        <v/>
      </c>
      <c r="AJ160" s="62" t="str">
        <f>IF(Q160="","",BL160*1)</f>
        <v/>
      </c>
      <c r="AK160" s="62" t="str">
        <f>IF(R160="","",BS160*1)</f>
        <v/>
      </c>
      <c r="AL160" s="62" t="str">
        <f>IF(S160="","",BZ160*1)</f>
        <v/>
      </c>
      <c r="AM160" s="63" t="str">
        <f>IF(O160="","",AZ160*1)</f>
        <v/>
      </c>
      <c r="AN160" s="63" t="str">
        <f>IF(P160="","",BG160*1)</f>
        <v/>
      </c>
      <c r="AO160" s="63" t="str">
        <f>IF(Q160="","",BN160*1)</f>
        <v/>
      </c>
      <c r="AP160" s="63" t="str">
        <f>IF(R160="","",BU160*1)</f>
        <v/>
      </c>
      <c r="AQ160" s="63" t="str">
        <f>IF(S160="","",CB160*1)</f>
        <v/>
      </c>
      <c r="AR160" s="64">
        <f>SUM(AH160:AL160)</f>
        <v>0</v>
      </c>
      <c r="AS160" s="65">
        <f>SUM(AM160:AQ160)</f>
        <v>0</v>
      </c>
      <c r="AT160" s="66">
        <f>IF(O160=1000,11,IF(O160=-1000,0,IF(O160&gt;0,11,IF(O160&lt;0,(-O160),"0"))))</f>
        <v>11</v>
      </c>
      <c r="AU160" s="67" t="str">
        <f>IF(O160=1000,0,IF(O160=-1000,11,IF(O160&lt;-9,-(O160-2),IF(O160&gt;0,(O160),"0"))))</f>
        <v/>
      </c>
      <c r="AV160" s="66" t="e">
        <f>IF(O160=1000,11,IF(O160=-1000,0,IF(O160&lt;9,11,IF(O160&gt;9,(O160+2),"0"))))</f>
        <v>#VALUE!</v>
      </c>
      <c r="AW160" s="67" t="str">
        <f>IF(O160=1000,0,IF(O160=-1000,11,IF(O160&lt;0,11,IF(O160&gt;0,(O160),"0"))))</f>
        <v/>
      </c>
      <c r="AX160" s="68" t="str">
        <f>IF(O160="","",IF(O160&gt;9,AV160,AT160))</f>
        <v/>
      </c>
      <c r="AY160" s="69" t="str">
        <f>IF(O160="","","-")</f>
        <v/>
      </c>
      <c r="AZ160" s="70" t="str">
        <f>IF(O160="","",IF(O160&lt;-9,AU160,AW160))</f>
        <v/>
      </c>
      <c r="BA160" s="66" t="e">
        <f>IF(P160=1000,11,IF(P160=-1000,0,IF(P160&gt;9,(P160+2),IF(P160&lt;0,(-P160),"0"))))</f>
        <v>#VALUE!</v>
      </c>
      <c r="BB160" s="67" t="str">
        <f>IF(P160=1000,0,IF(P160=-1000,11,IF(P160&lt;-9,-(P160-2),IF(P160&gt;0,(P160),"0"))))</f>
        <v/>
      </c>
      <c r="BC160" s="67">
        <f>IF(P160=1000,11,IF(P160=-1000,0,IF(P160&gt;0,11,IF(P160&lt;0,(-P160),"0"))))</f>
        <v>11</v>
      </c>
      <c r="BD160" s="67" t="str">
        <f>IF(P160=1000,0,IF(P160=-1000,11,IF(P160&lt;0,11,IF(P160&gt;0,(P160),"0"))))</f>
        <v/>
      </c>
      <c r="BE160" s="68" t="str">
        <f>IF(P160="","",IF(P160&gt;9,BA160,BC160))</f>
        <v/>
      </c>
      <c r="BF160" s="69" t="str">
        <f>IF(P160="","","-")</f>
        <v/>
      </c>
      <c r="BG160" s="70" t="str">
        <f>IF(P160="","",IF(P160&lt;-9,BB160,BD160))</f>
        <v/>
      </c>
      <c r="BH160" s="66" t="e">
        <f>IF(Q160=1000,11,IF(Q160=-1000,0,IF(Q160&gt;9,(Q160+2),IF(Q160&lt;0,(-Q160),"0"))))</f>
        <v>#VALUE!</v>
      </c>
      <c r="BI160" s="67" t="str">
        <f>IF(Q160=1000,0,IF(Q160=-1000,11,IF(Q160&lt;-9,-(Q160-2),IF(Q160&gt;0,(Q160),"0"))))</f>
        <v/>
      </c>
      <c r="BJ160" s="67">
        <f>IF(Q160=1000,11,IF(Q160=-1000,0,IF(Q160&gt;0,11,IF(Q160&lt;0,(-Q160),"0"))))</f>
        <v>11</v>
      </c>
      <c r="BK160" s="67" t="str">
        <f>IF(Q160=1000,0,IF(Q160=-1000,11,IF(Q160&lt;0,11,IF(Q160&gt;0,(Q160),"0"))))</f>
        <v/>
      </c>
      <c r="BL160" s="68" t="str">
        <f>IF(Q160="","",IF(Q160&gt;9,BH160,BJ160))</f>
        <v/>
      </c>
      <c r="BM160" s="69" t="str">
        <f>IF(Q160="","","-")</f>
        <v/>
      </c>
      <c r="BN160" s="70" t="str">
        <f>IF(Q160="","",IF(Q160&lt;-9,BI160,BK160))</f>
        <v/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 t="str">
        <f>IF(O160="","",SUM(T160:X160))</f>
        <v/>
      </c>
      <c r="CD160" s="73" t="str">
        <f>IF(CC160="","","-")</f>
        <v/>
      </c>
      <c r="CE160" s="74" t="str">
        <f>IF(O160="","",SUM(Y160:AC160))</f>
        <v/>
      </c>
      <c r="CP160" s="32"/>
      <c r="CQ160" s="32"/>
    </row>
    <row r="161" spans="1:95" s="31" customFormat="1" ht="15" customHeight="1" outlineLevel="1" x14ac:dyDescent="0.2">
      <c r="A161" s="43"/>
      <c r="B161" s="44"/>
      <c r="C161" s="75">
        <v>2</v>
      </c>
      <c r="D161" s="76" t="str">
        <f>IF(A161="","",VLOOKUP(A161,СписокКМ!D:I,2,FALSE))</f>
        <v/>
      </c>
      <c r="E161" s="47"/>
      <c r="F161" s="77" t="str">
        <f>IF(B161="","",VLOOKUP(B161,СписокКМ!D:I,2,FALSE))</f>
        <v/>
      </c>
      <c r="G161" s="49"/>
      <c r="H161" s="41"/>
      <c r="I161" s="616"/>
      <c r="J161" s="616"/>
      <c r="K161" s="616"/>
      <c r="L161" s="616"/>
      <c r="M161" s="51"/>
      <c r="N161" s="42"/>
      <c r="O161" s="79" t="str">
        <f>IF(I161="","",IF(I161="0",1000,IF(I161="-0",-1000,I161*1)))</f>
        <v/>
      </c>
      <c r="P161" s="79" t="str">
        <f t="shared" si="102"/>
        <v/>
      </c>
      <c r="Q161" s="79" t="str">
        <f t="shared" si="102"/>
        <v/>
      </c>
      <c r="R161" s="79" t="str">
        <f t="shared" si="102"/>
        <v/>
      </c>
      <c r="S161" s="80" t="str">
        <f t="shared" si="102"/>
        <v/>
      </c>
      <c r="T161" s="55" t="str">
        <f t="shared" si="103"/>
        <v/>
      </c>
      <c r="U161" s="56" t="str">
        <f t="shared" si="103"/>
        <v/>
      </c>
      <c r="V161" s="56" t="str">
        <f t="shared" si="103"/>
        <v/>
      </c>
      <c r="W161" s="56" t="str">
        <f t="shared" si="103"/>
        <v/>
      </c>
      <c r="X161" s="56" t="str">
        <f t="shared" si="103"/>
        <v/>
      </c>
      <c r="Y161" s="57" t="str">
        <f t="shared" si="104"/>
        <v/>
      </c>
      <c r="Z161" s="57" t="str">
        <f t="shared" si="104"/>
        <v/>
      </c>
      <c r="AA161" s="57" t="str">
        <f t="shared" si="104"/>
        <v/>
      </c>
      <c r="AB161" s="57" t="str">
        <f t="shared" si="104"/>
        <v/>
      </c>
      <c r="AC161" s="57" t="str">
        <f t="shared" si="104"/>
        <v/>
      </c>
      <c r="AD161" s="58" t="str">
        <f>IF(CC161="","",IF(CC161&gt;CE161,1,-1))</f>
        <v/>
      </c>
      <c r="AE161" s="58" t="str">
        <f>IF(CC161="","",IF(CC161&lt;CE161,1,-1))</f>
        <v/>
      </c>
      <c r="AF161" s="59">
        <f>IF(CC161&gt;CE161,1,0)</f>
        <v>0</v>
      </c>
      <c r="AG161" s="60">
        <f>IF(CE161&gt;CC161,1,0)</f>
        <v>0</v>
      </c>
      <c r="AH161" s="81" t="str">
        <f>IF(O161="","",AX161*1)</f>
        <v/>
      </c>
      <c r="AI161" s="609" t="str">
        <f>IF(P161="","",BE161*1)</f>
        <v/>
      </c>
      <c r="AJ161" s="609" t="str">
        <f>IF(Q161="","",BL161*1)</f>
        <v/>
      </c>
      <c r="AK161" s="609" t="str">
        <f>IF(R161="","",BS161*1)</f>
        <v/>
      </c>
      <c r="AL161" s="609" t="str">
        <f>IF(S161="","",BZ161*1)</f>
        <v/>
      </c>
      <c r="AM161" s="606" t="str">
        <f>IF(O161="","",AZ161*1)</f>
        <v/>
      </c>
      <c r="AN161" s="606" t="str">
        <f>IF(P161="","",BG161*1)</f>
        <v/>
      </c>
      <c r="AO161" s="606" t="str">
        <f>IF(Q161="","",BN161*1)</f>
        <v/>
      </c>
      <c r="AP161" s="606" t="str">
        <f>IF(R161="","",BU161*1)</f>
        <v/>
      </c>
      <c r="AQ161" s="606" t="str">
        <f>IF(S161="","",CB161*1)</f>
        <v/>
      </c>
      <c r="AR161" s="64">
        <f>SUM(AH161:AL161)</f>
        <v>0</v>
      </c>
      <c r="AS161" s="65">
        <f>SUM(AM161:AQ161)</f>
        <v>0</v>
      </c>
      <c r="AT161" s="66">
        <f>IF(O161=1000,11,IF(O161=-1000,0,IF(O161&gt;0,11,IF(O161&lt;0,(-O161),"0"))))</f>
        <v>11</v>
      </c>
      <c r="AU161" s="67" t="str">
        <f>IF(O161=1000,0,IF(O161=-1000,11,IF(O161&lt;-9,-(O161-2),IF(O161&gt;0,(O161),"0"))))</f>
        <v/>
      </c>
      <c r="AV161" s="66" t="e">
        <f>IF(O161=1000,11,IF(O161=-1000,0,IF(O161&gt;9,(O161+2),IF(O161&lt;0,(-O161),"0"))))</f>
        <v>#VALUE!</v>
      </c>
      <c r="AW161" s="67" t="str">
        <f>IF(O161=1000,0,IF(O161=-1000,11,IF(O161&lt;0,11,IF(O161&gt;0,(O161),"0"))))</f>
        <v/>
      </c>
      <c r="AX161" s="601" t="str">
        <f>IF(O161="","",IF(O161&gt;9,AV161,AT161))</f>
        <v/>
      </c>
      <c r="AY161" s="602" t="str">
        <f>IF(O161="","","-")</f>
        <v/>
      </c>
      <c r="AZ161" s="603" t="str">
        <f>IF(O161="","",IF(O161&lt;-9,AU161,AW161))</f>
        <v/>
      </c>
      <c r="BA161" s="66" t="e">
        <f>IF(P161=1000,11,IF(P161=-1000,0,IF(P161&gt;9,(P161+2),IF(P161&lt;0,(-P161),"0"))))</f>
        <v>#VALUE!</v>
      </c>
      <c r="BB161" s="67" t="str">
        <f>IF(P161=1000,0,IF(P161=-1000,11,IF(P161&lt;-9,-(P161-2),IF(P161&gt;0,(P161),"0"))))</f>
        <v/>
      </c>
      <c r="BC161" s="67">
        <f>IF(P161=1000,11,IF(P161=-1000,0,IF(P161&gt;0,11,IF(P161&lt;0,(-P161),"0"))))</f>
        <v>11</v>
      </c>
      <c r="BD161" s="67" t="str">
        <f>IF(P161=1000,0,IF(P161=-1000,11,IF(P161&lt;0,11,IF(P161&gt;0,(P161),"0"))))</f>
        <v/>
      </c>
      <c r="BE161" s="601" t="str">
        <f>IF(P161="","",IF(P161&gt;9,BA161,BC161))</f>
        <v/>
      </c>
      <c r="BF161" s="602" t="str">
        <f>IF(P161="","","-")</f>
        <v/>
      </c>
      <c r="BG161" s="603" t="str">
        <f>IF(P161="","",IF(P161&lt;-9,BB161,BD161))</f>
        <v/>
      </c>
      <c r="BH161" s="66" t="e">
        <f>IF(Q161=1000,11,IF(Q161=-1000,0,IF(Q161&gt;9,(Q161+2),IF(Q161&lt;0,(-Q161),"0"))))</f>
        <v>#VALUE!</v>
      </c>
      <c r="BI161" s="67" t="str">
        <f>IF(Q161=1000,0,IF(Q161=-1000,11,IF(Q161&lt;-9,-(Q161-2),IF(Q161&gt;0,(Q161),"0"))))</f>
        <v/>
      </c>
      <c r="BJ161" s="67">
        <f>IF(Q161=1000,11,IF(Q161=-1000,0,IF(Q161&gt;0,11,IF(Q161&lt;0,(-Q161),"0"))))</f>
        <v>11</v>
      </c>
      <c r="BK161" s="67" t="str">
        <f>IF(Q161=1000,0,IF(Q161=-1000,11,IF(Q161&lt;0,11,IF(Q161&gt;0,(Q161),"0"))))</f>
        <v/>
      </c>
      <c r="BL161" s="601" t="str">
        <f>IF(Q161="","",IF(Q161&gt;9,BH161,BJ161))</f>
        <v/>
      </c>
      <c r="BM161" s="602" t="str">
        <f>IF(Q161="","","-")</f>
        <v/>
      </c>
      <c r="BN161" s="603" t="str">
        <f>IF(Q161="","",IF(Q161&lt;-9,BI161,BK161))</f>
        <v/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601" t="str">
        <f>IF(R161="","",IF(R161&gt;9,BO161,BQ161))</f>
        <v/>
      </c>
      <c r="BT161" s="602" t="str">
        <f>IF(R161="","","-")</f>
        <v/>
      </c>
      <c r="BU161" s="603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601" t="str">
        <f>IF(S161="","",IF(S161&gt;9,BV161,BX161))</f>
        <v/>
      </c>
      <c r="CA161" s="602" t="str">
        <f>IF(S161="","","-")</f>
        <v/>
      </c>
      <c r="CB161" s="603" t="str">
        <f>IF(S161="","",IF(S161&lt;-9,BW161,BY161))</f>
        <v/>
      </c>
      <c r="CC161" s="598" t="str">
        <f>IF(O161="","",SUM(T161:X161))</f>
        <v/>
      </c>
      <c r="CD161" s="604" t="str">
        <f>IF(CC161="","","-")</f>
        <v/>
      </c>
      <c r="CE161" s="599" t="str">
        <f>IF(O161="","",SUM(Y161:AC161))</f>
        <v/>
      </c>
      <c r="CP161" s="32"/>
      <c r="CQ161" s="32"/>
    </row>
    <row r="162" spans="1:95" s="31" customFormat="1" ht="15" customHeight="1" outlineLevel="1" x14ac:dyDescent="0.2">
      <c r="A162" s="43"/>
      <c r="B162" s="44"/>
      <c r="C162" s="1250">
        <v>3</v>
      </c>
      <c r="D162" s="76" t="str">
        <f>IF(A162="","",VLOOKUP(A162,СписокКМ!D:I,2,FALSE))</f>
        <v/>
      </c>
      <c r="E162" s="47"/>
      <c r="F162" s="77" t="str">
        <f>IF(B162="","",VLOOKUP(B162,СписокКМ!D:I,2,FALSE))</f>
        <v/>
      </c>
      <c r="G162" s="49"/>
      <c r="H162" s="41"/>
      <c r="I162" s="1252"/>
      <c r="J162" s="1252"/>
      <c r="K162" s="1252"/>
      <c r="L162" s="1252"/>
      <c r="M162" s="1252"/>
      <c r="N162" s="42"/>
      <c r="O162" s="1244" t="str">
        <f>IF(I162="","",IF(I162="0",1000,IF(I162="-0",-1000,I162*1)))</f>
        <v/>
      </c>
      <c r="P162" s="1244" t="str">
        <f>IF(J162="","",IF(J162="0",1000,IF(J162="-0",-1000,J162*1)))</f>
        <v/>
      </c>
      <c r="Q162" s="1244" t="str">
        <f>IF(K162="","",IF(K162="0",1000,IF(K162="-0",-1000,K162*1)))</f>
        <v/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 t="str">
        <f>IF(O162="","",IF(O162&gt;0,1,0))</f>
        <v/>
      </c>
      <c r="U162" s="1284" t="str">
        <f>IF(P162="","",IF(P162&gt;0,1,0))</f>
        <v/>
      </c>
      <c r="V162" s="1284" t="str">
        <f>IF(Q162="","",IF(Q162&gt;0,1,0))</f>
        <v/>
      </c>
      <c r="W162" s="1284" t="str">
        <f>IF(R162="","",IF(R162&gt;0,1,0))</f>
        <v/>
      </c>
      <c r="X162" s="1284" t="str">
        <f>IF(S162="","",IF(S162&gt;0,1,0))</f>
        <v/>
      </c>
      <c r="Y162" s="1278" t="str">
        <f>IF(O162="","",IF(O162&lt;0,1,0))</f>
        <v/>
      </c>
      <c r="Z162" s="1278" t="str">
        <f>IF(P162="","",IF(P162&lt;0,1,0))</f>
        <v/>
      </c>
      <c r="AA162" s="1278" t="str">
        <f>IF(Q162="","",IF(Q162&lt;0,1,0))</f>
        <v/>
      </c>
      <c r="AB162" s="1278" t="str">
        <f>IF(R162="","",IF(R162&lt;0,1,0))</f>
        <v/>
      </c>
      <c r="AC162" s="1278" t="str">
        <f>IF(S162="","",IF(S162&lt;0,1,0))</f>
        <v/>
      </c>
      <c r="AD162" s="1280" t="str">
        <f>IF(CC162="","",IF(CC162&gt;CE162,1,-1))</f>
        <v/>
      </c>
      <c r="AE162" s="1280" t="str">
        <f>IF(CC162="","",IF(CC162&lt;CE162,1,-1))</f>
        <v/>
      </c>
      <c r="AF162" s="1282">
        <f>IF(CC162&gt;CE162,1,0)</f>
        <v>0</v>
      </c>
      <c r="AG162" s="1272">
        <f>IF(CE162&gt;CC162,1,0)</f>
        <v>0</v>
      </c>
      <c r="AH162" s="1274" t="str">
        <f>IF(O162="","",AX162*1)</f>
        <v/>
      </c>
      <c r="AI162" s="1276" t="str">
        <f>IF(P162="","",BE162*1)</f>
        <v/>
      </c>
      <c r="AJ162" s="1276" t="str">
        <f>IF(Q162="","",BL162*1)</f>
        <v/>
      </c>
      <c r="AK162" s="1276" t="str">
        <f>IF(R162="","",BS162*1)</f>
        <v/>
      </c>
      <c r="AL162" s="1276" t="str">
        <f>IF(S162="","",BZ162*1)</f>
        <v/>
      </c>
      <c r="AM162" s="1298" t="str">
        <f>IF(O162="","",AZ162*1)</f>
        <v/>
      </c>
      <c r="AN162" s="1298" t="str">
        <f>IF(P162="","",BG162*1)</f>
        <v/>
      </c>
      <c r="AO162" s="1298" t="str">
        <f>IF(Q162="","",BN162*1)</f>
        <v/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 t="str">
        <f>IF(O162=1000,0,IF(O162=-1000,11,IF(O162&lt;-9,-(O162-2),IF(O162&gt;0,(O162),"0"))))</f>
        <v/>
      </c>
      <c r="AV162" s="1286" t="e">
        <f>IF(O162=1000,11,IF(O162=-1000,0,IF(O162&gt;9,(O162+2),IF(O162&lt;0,(-O162),"0"))))</f>
        <v>#VALUE!</v>
      </c>
      <c r="AW162" s="1286" t="str">
        <f>IF(O162=1000,0,IF(O162=-1000,11,IF(O162&lt;0,11,IF(O162&gt;0,(O162),"0"))))</f>
        <v/>
      </c>
      <c r="AX162" s="1296" t="str">
        <f>IF(O162="","",IF(O162&gt;9,AV162,AT162))</f>
        <v/>
      </c>
      <c r="AY162" s="1288" t="str">
        <f>IF(O162="","","-")</f>
        <v/>
      </c>
      <c r="AZ162" s="1290" t="str">
        <f>IF(O162="","",IF(O162&lt;-9,AU162,AW162))</f>
        <v/>
      </c>
      <c r="BA162" s="1286" t="e">
        <f>IF(P162=1000,11,IF(P162=-1000,0,IF(P162&gt;9,(P162+2),IF(P162&lt;0,(-P162),"0"))))</f>
        <v>#VALUE!</v>
      </c>
      <c r="BB162" s="1286" t="str">
        <f>IF(P162=1000,0,IF(P162=-1000,11,IF(P162&lt;-9,-(P162-2),IF(P162&gt;0,(P162),"0"))))</f>
        <v/>
      </c>
      <c r="BC162" s="1286">
        <f>IF(P162=1000,11,IF(P162=-1000,0,IF(P162&gt;0,11,IF(P162&lt;0,(-P162),"0"))))</f>
        <v>11</v>
      </c>
      <c r="BD162" s="1286" t="str">
        <f>IF(P162=1000,0,IF(P162=-1000,11,IF(P162&lt;0,11,IF(P162&gt;0,(P162),"0"))))</f>
        <v/>
      </c>
      <c r="BE162" s="1296" t="str">
        <f>IF(P162="","",IF(P162&gt;9,BA162,BC162))</f>
        <v/>
      </c>
      <c r="BF162" s="1288" t="str">
        <f>IF(P162="","","-")</f>
        <v/>
      </c>
      <c r="BG162" s="1290" t="str">
        <f>IF(P162="","",IF(P162&lt;-9,BB162,BD162))</f>
        <v/>
      </c>
      <c r="BH162" s="1286" t="e">
        <f>IF(Q162=1000,11,IF(Q162=-1000,0,IF(Q162&gt;9,(Q162+2),IF(Q162&lt;0,(-Q162),"0"))))</f>
        <v>#VALUE!</v>
      </c>
      <c r="BI162" s="1286" t="str">
        <f>IF(Q162=1000,0,IF(Q162=-1000,11,IF(Q162&lt;-9,-(Q162-2),IF(Q162&gt;0,(Q162),"0"))))</f>
        <v/>
      </c>
      <c r="BJ162" s="1286">
        <f>IF(Q162=1000,11,IF(Q162=-1000,0,IF(Q162&gt;0,11,IF(Q162&lt;0,(-Q162),"0"))))</f>
        <v>11</v>
      </c>
      <c r="BK162" s="1286" t="str">
        <f>IF(Q162=1000,0,IF(Q162=-1000,11,IF(Q162&lt;0,11,IF(Q162&gt;0,(Q162),"0"))))</f>
        <v/>
      </c>
      <c r="BL162" s="1296" t="str">
        <f>IF(Q162="","",IF(Q162&gt;9,BH162,BJ162))</f>
        <v/>
      </c>
      <c r="BM162" s="1288" t="str">
        <f>IF(Q162="","","-")</f>
        <v/>
      </c>
      <c r="BN162" s="1290" t="str">
        <f>IF(Q162="","",IF(Q162&lt;-9,BI162,BK162))</f>
        <v/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 t="str">
        <f>IF(R162="","",IF(R162&gt;9,BO162,BQ162))</f>
        <v/>
      </c>
      <c r="BT162" s="1288" t="str">
        <f>IF(R162="","","-")</f>
        <v/>
      </c>
      <c r="BU162" s="1290" t="str">
        <f>IF(R162="","",IF(R162&lt;-9,BP162,BR162))</f>
        <v/>
      </c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 t="str">
        <f>IF(O162="","",SUM(T162:X163))</f>
        <v/>
      </c>
      <c r="CD162" s="1304" t="str">
        <f>IF(CC162="","","-")</f>
        <v/>
      </c>
      <c r="CE162" s="1306" t="str">
        <f>IF(O162="","",SUM(Y162:AC163))</f>
        <v/>
      </c>
      <c r="CP162" s="32"/>
      <c r="CQ162" s="32"/>
    </row>
    <row r="163" spans="1:95" s="31" customFormat="1" ht="15" customHeight="1" outlineLevel="1" x14ac:dyDescent="0.2">
      <c r="A163" s="43"/>
      <c r="B163" s="44"/>
      <c r="C163" s="1251"/>
      <c r="D163" s="46" t="str">
        <f>IF(A163="","",VLOOKUP(A163,СписокКМ!D:I,2,FALSE))</f>
        <v/>
      </c>
      <c r="E163" s="47"/>
      <c r="F163" s="48" t="str">
        <f>IF(B163="","",VLOOKUP(B163,СписокКМ!D:I,2,FALSE))</f>
        <v/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outlineLevel="1" x14ac:dyDescent="0.2">
      <c r="A164" s="99" t="str">
        <f>IF(A160="","",A160)</f>
        <v/>
      </c>
      <c r="B164" s="99" t="str">
        <f>IF(B160="","",B161)</f>
        <v/>
      </c>
      <c r="C164" s="75">
        <v>4</v>
      </c>
      <c r="D164" s="100" t="str">
        <f>IF(A164="","",VLOOKUP(A164,СписокКМ!D:I,2,FALSE))</f>
        <v/>
      </c>
      <c r="E164" s="101"/>
      <c r="F164" s="77" t="str">
        <f>IF(B164="","",VLOOKUP(B164,СписокКМ!D:I,2,FALSE))</f>
        <v/>
      </c>
      <c r="G164" s="102"/>
      <c r="H164" s="41"/>
      <c r="I164" s="616"/>
      <c r="J164" s="616"/>
      <c r="K164" s="616"/>
      <c r="L164" s="616"/>
      <c r="M164" s="616"/>
      <c r="N164" s="42"/>
      <c r="O164" s="79" t="str">
        <f>IF(I164="","",IF(I164="0",1000,IF(I164="-0",-1000,I164*1)))</f>
        <v/>
      </c>
      <c r="P164" s="79" t="str">
        <f t="shared" ref="P164:S165" si="105">IF(J164="","",IF(J164="0",1000,IF(J164="-0",-1000,J164*1)))</f>
        <v/>
      </c>
      <c r="Q164" s="79" t="str">
        <f t="shared" si="105"/>
        <v/>
      </c>
      <c r="R164" s="79" t="str">
        <f t="shared" si="105"/>
        <v/>
      </c>
      <c r="S164" s="80" t="str">
        <f t="shared" si="105"/>
        <v/>
      </c>
      <c r="T164" s="614" t="str">
        <f t="shared" ref="T164:X165" si="106">IF(O164="","",IF(O164&gt;0,1,0))</f>
        <v/>
      </c>
      <c r="U164" s="613" t="str">
        <f t="shared" si="106"/>
        <v/>
      </c>
      <c r="V164" s="613" t="str">
        <f t="shared" si="106"/>
        <v/>
      </c>
      <c r="W164" s="613" t="str">
        <f t="shared" si="106"/>
        <v/>
      </c>
      <c r="X164" s="613" t="str">
        <f t="shared" si="106"/>
        <v/>
      </c>
      <c r="Y164" s="610" t="str">
        <f t="shared" ref="Y164:AC165" si="107">IF(O164="","",IF(O164&lt;0,1,0))</f>
        <v/>
      </c>
      <c r="Z164" s="610" t="str">
        <f t="shared" si="107"/>
        <v/>
      </c>
      <c r="AA164" s="610" t="str">
        <f t="shared" si="107"/>
        <v/>
      </c>
      <c r="AB164" s="610" t="str">
        <f t="shared" si="107"/>
        <v/>
      </c>
      <c r="AC164" s="610" t="str">
        <f t="shared" si="107"/>
        <v/>
      </c>
      <c r="AD164" s="611" t="str">
        <f>IF(CC164="","",IF(CC164&gt;CE164,1,-1))</f>
        <v/>
      </c>
      <c r="AE164" s="611" t="str">
        <f>IF(CC164="","",IF(CC164&lt;CE164,1,-1))</f>
        <v/>
      </c>
      <c r="AF164" s="612">
        <f>IF(CC164&gt;CE164,1,0)</f>
        <v>0</v>
      </c>
      <c r="AG164" s="608">
        <f>IF(CE164&gt;CC164,1,0)</f>
        <v>0</v>
      </c>
      <c r="AH164" s="81" t="str">
        <f>IF(O164="","",AX164*1)</f>
        <v/>
      </c>
      <c r="AI164" s="609" t="str">
        <f>IF(P164="","",BE164*1)</f>
        <v/>
      </c>
      <c r="AJ164" s="609" t="str">
        <f>IF(Q164="","",BL164*1)</f>
        <v/>
      </c>
      <c r="AK164" s="609" t="str">
        <f>IF(R164="","",BS164*1)</f>
        <v/>
      </c>
      <c r="AL164" s="609" t="str">
        <f>IF(S164="","",BZ164*1)</f>
        <v/>
      </c>
      <c r="AM164" s="606" t="str">
        <f>IF(O164="","",AZ164*1)</f>
        <v/>
      </c>
      <c r="AN164" s="606" t="str">
        <f>IF(P164="","",BG164*1)</f>
        <v/>
      </c>
      <c r="AO164" s="606" t="str">
        <f>IF(Q164="","",BN164*1)</f>
        <v/>
      </c>
      <c r="AP164" s="606" t="str">
        <f>IF(R164="","",BU164*1)</f>
        <v/>
      </c>
      <c r="AQ164" s="606" t="str">
        <f>IF(S164="","",CB164*1)</f>
        <v/>
      </c>
      <c r="AR164" s="607">
        <f>SUM(AH164:AL164)</f>
        <v>0</v>
      </c>
      <c r="AS164" s="605">
        <f>SUM(AM164:AQ164)</f>
        <v>0</v>
      </c>
      <c r="AT164" s="111">
        <f>IF(O164=1000,11,IF(O164=-1000,0,IF(O164&gt;0,11,IF(O164&lt;0,(-O164),"0"))))</f>
        <v>11</v>
      </c>
      <c r="AU164" s="600" t="str">
        <f>IF(O164=1000,0,IF(O164=-1000,11,IF(O164&lt;-9,-(O164-2),IF(O164&gt;0,(O164),"0"))))</f>
        <v/>
      </c>
      <c r="AV164" s="111" t="e">
        <f>IF(O164=1000,11,IF(O164=-1000,0,IF(O164&gt;9,(O164+2),IF(O164&lt;0,(-O164),"0"))))</f>
        <v>#VALUE!</v>
      </c>
      <c r="AW164" s="600" t="str">
        <f>IF(O164=1000,0,IF(O164=-1000,11,IF(O164&lt;0,11,IF(O164&gt;0,(O164),"0"))))</f>
        <v/>
      </c>
      <c r="AX164" s="601" t="str">
        <f>IF(O164="","",IF(O164&gt;9,AV164,AT164))</f>
        <v/>
      </c>
      <c r="AY164" s="602" t="str">
        <f>IF(O164="","","-")</f>
        <v/>
      </c>
      <c r="AZ164" s="603" t="str">
        <f>IF(O164="","",IF(O164&lt;-9,AU164,AW164))</f>
        <v/>
      </c>
      <c r="BA164" s="111" t="e">
        <f>IF(P164=1000,11,IF(P164=-1000,0,IF(P164&gt;9,(P164+2),IF(P164&lt;0,(-P164),"0"))))</f>
        <v>#VALUE!</v>
      </c>
      <c r="BB164" s="600" t="str">
        <f>IF(P164=1000,0,IF(P164=-1000,11,IF(P164&lt;-9,-(P164-2),IF(P164&gt;0,(P164),"0"))))</f>
        <v/>
      </c>
      <c r="BC164" s="600">
        <f>IF(P164=1000,11,IF(P164=-1000,0,IF(P164&gt;0,11,IF(P164&lt;0,(-P164),"0"))))</f>
        <v>11</v>
      </c>
      <c r="BD164" s="600" t="str">
        <f>IF(P164=1000,0,IF(P164=-1000,11,IF(P164&lt;0,11,IF(P164&gt;0,(P164),"0"))))</f>
        <v/>
      </c>
      <c r="BE164" s="601" t="str">
        <f>IF(P164="","",IF(P164&gt;9,BA164,BC164))</f>
        <v/>
      </c>
      <c r="BF164" s="602" t="str">
        <f>IF(P164="","","-")</f>
        <v/>
      </c>
      <c r="BG164" s="603" t="str">
        <f>IF(P164="","",IF(P164&lt;-9,BB164,BD164))</f>
        <v/>
      </c>
      <c r="BH164" s="111" t="e">
        <f>IF(Q164=1000,11,IF(Q164=-1000,0,IF(Q164&gt;9,(Q164+2),IF(Q164&lt;0,(-Q164),"0"))))</f>
        <v>#VALUE!</v>
      </c>
      <c r="BI164" s="600" t="str">
        <f>IF(Q164=1000,0,IF(Q164=-1000,11,IF(Q164&lt;-9,-(Q164-2),IF(Q164&gt;0,(Q164),"0"))))</f>
        <v/>
      </c>
      <c r="BJ164" s="600">
        <f>IF(Q164=1000,11,IF(Q164=-1000,0,IF(Q164&gt;0,11,IF(Q164&lt;0,(-Q164),"0"))))</f>
        <v>11</v>
      </c>
      <c r="BK164" s="600" t="str">
        <f>IF(Q164=1000,0,IF(Q164=-1000,11,IF(Q164&lt;0,11,IF(Q164&gt;0,(Q164),"0"))))</f>
        <v/>
      </c>
      <c r="BL164" s="601" t="str">
        <f>IF(Q164="","",IF(Q164&gt;9,BH164,BJ164))</f>
        <v/>
      </c>
      <c r="BM164" s="602" t="str">
        <f>IF(Q164="","","-")</f>
        <v/>
      </c>
      <c r="BN164" s="603" t="str">
        <f>IF(Q164="","",IF(Q164&lt;-9,BI164,BK164))</f>
        <v/>
      </c>
      <c r="BO164" s="600" t="e">
        <f>IF(R164=1000,11,IF(R164=-1000,0,IF(R164&gt;9,(R164+2),IF(R164&lt;0,(-R164),"0"))))</f>
        <v>#VALUE!</v>
      </c>
      <c r="BP164" s="600" t="str">
        <f>IF(R164=1000,0,IF(R164=-1000,11,IF(R164&lt;-9,-(R164-2),IF(R164&gt;0,(R164),"0"))))</f>
        <v/>
      </c>
      <c r="BQ164" s="600">
        <f>IF(R164=1000,11,IF(R164=-1000,0,IF(R164&gt;0,11,IF(R164&lt;0,(-R164),"0"))))</f>
        <v>11</v>
      </c>
      <c r="BR164" s="600" t="str">
        <f>IF(R164=1000,0,IF(R164=-1000,11,IF(R164&lt;0,11,IF(R164&gt;0,(R164),"0"))))</f>
        <v/>
      </c>
      <c r="BS164" s="601" t="str">
        <f>IF(R164="","",IF(R164&gt;9,BO164,BQ164))</f>
        <v/>
      </c>
      <c r="BT164" s="602" t="str">
        <f>IF(R164="","","-")</f>
        <v/>
      </c>
      <c r="BU164" s="603" t="str">
        <f>IF(R164="","",IF(R164&lt;-9,BP164,BR164))</f>
        <v/>
      </c>
      <c r="BV164" s="600" t="e">
        <f>IF(S164=1000,11,IF(S164=-1000,0,IF(S164&gt;9,(S164+2),IF(S164&lt;0,(-S164),"0"))))</f>
        <v>#VALUE!</v>
      </c>
      <c r="BW164" s="600" t="str">
        <f>IF(S164=1000,0,IF(S164=-1000,11,IF(S164&lt;-9,-(S164-2),IF(S164&gt;0,(S164),"0"))))</f>
        <v/>
      </c>
      <c r="BX164" s="600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601" t="str">
        <f>IF(S164="","",IF(S164&gt;9,BV164,BX164))</f>
        <v/>
      </c>
      <c r="CA164" s="602" t="str">
        <f>IF(S164="","","-")</f>
        <v/>
      </c>
      <c r="CB164" s="603" t="str">
        <f>IF(S164="","",IF(S164&lt;-9,BW164,BY164))</f>
        <v/>
      </c>
      <c r="CC164" s="598" t="str">
        <f>IF(O164="","",SUM(T164:X164))</f>
        <v/>
      </c>
      <c r="CD164" s="604" t="str">
        <f>IF(CC164="","","-")</f>
        <v/>
      </c>
      <c r="CE164" s="599" t="str">
        <f>IF(O164="","",SUM(Y164:AC164))</f>
        <v/>
      </c>
      <c r="CP164" s="32"/>
      <c r="CQ164" s="32"/>
    </row>
    <row r="165" spans="1:95" s="31" customFormat="1" ht="15" customHeight="1" outlineLevel="1" thickBot="1" x14ac:dyDescent="0.25">
      <c r="A165" s="99" t="str">
        <f>IF(A160="","",A161)</f>
        <v/>
      </c>
      <c r="B165" s="99" t="str">
        <f>IF(B160="","",B160)</f>
        <v/>
      </c>
      <c r="C165" s="114">
        <v>5</v>
      </c>
      <c r="D165" s="115" t="str">
        <f>IF(A165="","",VLOOKUP(A165,СписокКМ!D:I,2,FALSE))</f>
        <v/>
      </c>
      <c r="E165" s="116"/>
      <c r="F165" s="117" t="str">
        <f>IF(B165="","",VLOOKUP(B165,СписокКМ!D:I,2,FALSE))</f>
        <v/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105"/>
        <v/>
      </c>
      <c r="Q165" s="123" t="str">
        <f t="shared" si="105"/>
        <v/>
      </c>
      <c r="R165" s="123" t="str">
        <f t="shared" si="105"/>
        <v/>
      </c>
      <c r="S165" s="124" t="str">
        <f t="shared" si="105"/>
        <v/>
      </c>
      <c r="T165" s="125" t="str">
        <f t="shared" si="106"/>
        <v/>
      </c>
      <c r="U165" s="126" t="str">
        <f t="shared" si="106"/>
        <v/>
      </c>
      <c r="V165" s="126" t="str">
        <f t="shared" si="106"/>
        <v/>
      </c>
      <c r="W165" s="126" t="str">
        <f t="shared" si="106"/>
        <v/>
      </c>
      <c r="X165" s="126" t="str">
        <f t="shared" si="106"/>
        <v/>
      </c>
      <c r="Y165" s="127" t="str">
        <f t="shared" si="107"/>
        <v/>
      </c>
      <c r="Z165" s="127" t="str">
        <f t="shared" si="107"/>
        <v/>
      </c>
      <c r="AA165" s="127" t="str">
        <f t="shared" si="107"/>
        <v/>
      </c>
      <c r="AB165" s="127" t="str">
        <f t="shared" si="107"/>
        <v/>
      </c>
      <c r="AC165" s="127" t="str">
        <f t="shared" si="107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s="31" customFormat="1" ht="15" customHeight="1" outlineLevel="1" thickBot="1" x14ac:dyDescent="0.25">
      <c r="A166" s="145"/>
      <c r="B166" s="145"/>
      <c r="C166" s="145"/>
      <c r="D166" s="146"/>
      <c r="E166" s="147"/>
      <c r="F166" s="148"/>
      <c r="G166" s="149"/>
      <c r="H166" s="150"/>
      <c r="I166" s="151"/>
      <c r="J166" s="151"/>
      <c r="K166" s="151"/>
      <c r="L166" s="151"/>
      <c r="M166" s="151"/>
      <c r="N166" s="150"/>
      <c r="O166" s="152"/>
      <c r="P166" s="152"/>
      <c r="Q166" s="152"/>
      <c r="R166" s="152"/>
      <c r="S166" s="152"/>
      <c r="T166" s="153"/>
      <c r="U166" s="153"/>
      <c r="V166" s="153"/>
      <c r="W166" s="153"/>
      <c r="X166" s="153"/>
      <c r="Y166" s="154"/>
      <c r="Z166" s="154"/>
      <c r="AA166" s="154"/>
      <c r="AB166" s="154"/>
      <c r="AC166" s="154"/>
      <c r="AD166" s="155"/>
      <c r="AE166" s="155"/>
      <c r="AF166" s="156"/>
      <c r="AG166" s="156"/>
      <c r="AH166" s="157"/>
      <c r="AI166" s="157"/>
      <c r="AJ166" s="157"/>
      <c r="AK166" s="157"/>
      <c r="AL166" s="157"/>
      <c r="AM166" s="158"/>
      <c r="AN166" s="158"/>
      <c r="AO166" s="158"/>
      <c r="AP166" s="158"/>
      <c r="AQ166" s="158"/>
      <c r="AR166" s="159"/>
      <c r="AS166" s="159"/>
      <c r="AT166" s="160"/>
      <c r="AU166" s="160"/>
      <c r="AV166" s="160"/>
      <c r="AW166" s="160"/>
      <c r="AX166" s="161"/>
      <c r="AY166" s="161"/>
      <c r="AZ166" s="161"/>
      <c r="BA166" s="160"/>
      <c r="BB166" s="160"/>
      <c r="BC166" s="160"/>
      <c r="BD166" s="160"/>
      <c r="BE166" s="161"/>
      <c r="BF166" s="161"/>
      <c r="BG166" s="161"/>
      <c r="BH166" s="160"/>
      <c r="BI166" s="160"/>
      <c r="BJ166" s="160"/>
      <c r="BK166" s="160"/>
      <c r="BL166" s="161"/>
      <c r="BM166" s="161"/>
      <c r="BN166" s="161"/>
      <c r="BO166" s="160"/>
      <c r="BP166" s="160"/>
      <c r="BQ166" s="160"/>
      <c r="BR166" s="160"/>
      <c r="BS166" s="161"/>
      <c r="BT166" s="161"/>
      <c r="BU166" s="161"/>
      <c r="BV166" s="160"/>
      <c r="BW166" s="160"/>
      <c r="BX166" s="160"/>
      <c r="BY166" s="160"/>
      <c r="BZ166" s="161"/>
      <c r="CA166" s="161"/>
      <c r="CB166" s="161"/>
      <c r="CC166" s="162"/>
      <c r="CD166" s="163"/>
      <c r="CE166" s="164"/>
      <c r="CP166" s="32"/>
      <c r="CQ166" s="32"/>
    </row>
    <row r="167" spans="1:95" s="31" customFormat="1" ht="31.5" customHeight="1" outlineLevel="1" thickBot="1" x14ac:dyDescent="0.25">
      <c r="A167" s="34"/>
      <c r="B167" s="35"/>
      <c r="C167" s="1225">
        <f>1+C158</f>
        <v>19</v>
      </c>
      <c r="D167" s="1227" t="str">
        <f>IF(A167="","",VLOOKUP(A167,СписокКМ!$A$188:$C$236,3,FALSE))</f>
        <v/>
      </c>
      <c r="E167" s="1228" t="str">
        <f>IF(B167="","",VLOOKUP(B167,СписокКМ!E:J,2,FALSE))</f>
        <v/>
      </c>
      <c r="F167" s="1231" t="str">
        <f>IF(B167="","",VLOOKUP(B167,СписокКМ!$A$188:$C$234,3,FALSE))</f>
        <v/>
      </c>
      <c r="G167" s="1232" t="str">
        <f>IF(D167="","",VLOOKUP(D167,СписокКМ!G:L,2,FALSE))</f>
        <v/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 t="str">
        <f>IF(A167="","",VLOOKUP(A167,'[60]Протокол команд'!A:K,8,FALSE))</f>
        <v/>
      </c>
      <c r="U167" s="39" t="e">
        <f>T167*5-4</f>
        <v>#VALUE!</v>
      </c>
      <c r="V167" s="39" t="e">
        <f>T167*5</f>
        <v>#VALUE!</v>
      </c>
      <c r="W167" s="39" t="e">
        <f>CONCATENATE(U167,"-",V167)</f>
        <v>#VALUE!</v>
      </c>
      <c r="X167" s="39" t="str">
        <f>IF(A167="","",VLOOKUP(A167,'[60]Протокол команд'!A:K,10,FALSE))</f>
        <v/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 t="str">
        <f>IF(O169="","",SUM(AF169:AF174))</f>
        <v/>
      </c>
      <c r="AC167" s="1242"/>
      <c r="AD167" s="1243"/>
      <c r="AE167" s="1242" t="str">
        <f>IF(O169="","",SUM(AG169:AG174))</f>
        <v/>
      </c>
      <c r="AF167" s="1242"/>
      <c r="AG167" s="1264"/>
      <c r="AH167" s="1241">
        <f>SUM(CC169:CC174)</f>
        <v>0</v>
      </c>
      <c r="AI167" s="1242"/>
      <c r="AJ167" s="1243"/>
      <c r="AK167" s="1242">
        <f>SUM(CE169:CE174)</f>
        <v>0</v>
      </c>
      <c r="AL167" s="1242"/>
      <c r="AM167" s="1264"/>
      <c r="AN167" s="1265">
        <f>SUM(AR169:AR174)</f>
        <v>0</v>
      </c>
      <c r="AO167" s="1266"/>
      <c r="AP167" s="1267"/>
      <c r="AQ167" s="1266">
        <f>SUM(AS169:AS174)</f>
        <v>0</v>
      </c>
      <c r="AR167" s="1266"/>
      <c r="AS167" s="1268"/>
      <c r="AT167" s="1314"/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 t="str">
        <f>IF(O169="","",SUM(AF169:AF174))</f>
        <v/>
      </c>
      <c r="CD167" s="1256" t="str">
        <f>IF(CC167="","","-")</f>
        <v/>
      </c>
      <c r="CE167" s="1258" t="str">
        <f>IF(O169="","",SUM(AG169:AG174))</f>
        <v/>
      </c>
      <c r="CP167" s="32"/>
      <c r="CQ167" s="32"/>
    </row>
    <row r="168" spans="1:95" s="31" customFormat="1" ht="13.5" customHeight="1" outlineLevel="1" x14ac:dyDescent="0.2">
      <c r="A168" s="40"/>
      <c r="B168" s="40"/>
      <c r="C168" s="1226"/>
      <c r="D168" s="1229" t="str">
        <f>IF(A168="","",VLOOKUP(A168,СписокКМ!D:I,2,FALSE))</f>
        <v/>
      </c>
      <c r="E168" s="1230" t="str">
        <f>IF(B168="","",VLOOKUP(B168,СписокКМ!E:J,2,FALSE))</f>
        <v/>
      </c>
      <c r="F168" s="1233" t="str">
        <f>IF(C168="","",VLOOKUP(C168,СписокКМ!F:K,2,FALSE))</f>
        <v/>
      </c>
      <c r="G168" s="1234" t="str">
        <f>IF(D168="","",VLOOKUP(D168,СписокКМ!G:L,2,FALSE))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outlineLevel="1" x14ac:dyDescent="0.2">
      <c r="A169" s="43"/>
      <c r="B169" s="44"/>
      <c r="C169" s="615">
        <v>1</v>
      </c>
      <c r="D169" s="46" t="str">
        <f>IF(A169="","",VLOOKUP(A169,СписокКМ!D:I,2,FALSE))</f>
        <v/>
      </c>
      <c r="E169" s="47"/>
      <c r="F169" s="48" t="str">
        <f>IF(B169="","",VLOOKUP(B169,СписокКМ!D:I,2,FALSE))</f>
        <v/>
      </c>
      <c r="G169" s="49"/>
      <c r="H169" s="50"/>
      <c r="I169" s="51"/>
      <c r="J169" s="51"/>
      <c r="K169" s="51"/>
      <c r="L169" s="51"/>
      <c r="M169" s="51"/>
      <c r="N169" s="52"/>
      <c r="O169" s="53" t="str">
        <f>IF(I169="","",IF(I169="0",1000,IF(I169="-0",-1000,I169*1)))</f>
        <v/>
      </c>
      <c r="P169" s="53" t="str">
        <f t="shared" ref="P169:S170" si="108">IF(J169="","",IF(J169="0",1000,IF(J169="-0",-1000,J169*1)))</f>
        <v/>
      </c>
      <c r="Q169" s="53" t="str">
        <f t="shared" si="108"/>
        <v/>
      </c>
      <c r="R169" s="53" t="str">
        <f t="shared" si="108"/>
        <v/>
      </c>
      <c r="S169" s="54" t="str">
        <f t="shared" si="108"/>
        <v/>
      </c>
      <c r="T169" s="55" t="str">
        <f t="shared" ref="T169:X170" si="109">IF(O169="","",IF(O169&gt;0,1,0))</f>
        <v/>
      </c>
      <c r="U169" s="56" t="str">
        <f t="shared" si="109"/>
        <v/>
      </c>
      <c r="V169" s="56" t="str">
        <f t="shared" si="109"/>
        <v/>
      </c>
      <c r="W169" s="56" t="str">
        <f t="shared" si="109"/>
        <v/>
      </c>
      <c r="X169" s="56" t="str">
        <f t="shared" si="109"/>
        <v/>
      </c>
      <c r="Y169" s="57" t="str">
        <f t="shared" ref="Y169:AC170" si="110">IF(O169="","",IF(O169&lt;0,1,0))</f>
        <v/>
      </c>
      <c r="Z169" s="57" t="str">
        <f t="shared" si="110"/>
        <v/>
      </c>
      <c r="AA169" s="57" t="str">
        <f t="shared" si="110"/>
        <v/>
      </c>
      <c r="AB169" s="57" t="str">
        <f t="shared" si="110"/>
        <v/>
      </c>
      <c r="AC169" s="57" t="str">
        <f t="shared" si="110"/>
        <v/>
      </c>
      <c r="AD169" s="58" t="str">
        <f>IF(CC169="","",IF(CC169&gt;CE169,1,-1))</f>
        <v/>
      </c>
      <c r="AE169" s="58" t="str">
        <f>IF(CC169="","",IF(CC169&lt;CE169,1,-1))</f>
        <v/>
      </c>
      <c r="AF169" s="59">
        <f>IF(CC169&gt;CE169,1,0)</f>
        <v>0</v>
      </c>
      <c r="AG169" s="60">
        <f>IF(CE169&gt;CC169,1,0)</f>
        <v>0</v>
      </c>
      <c r="AH169" s="61" t="str">
        <f>IF(O169="","",AX169*1)</f>
        <v/>
      </c>
      <c r="AI169" s="62" t="str">
        <f>IF(P169="","",BE169*1)</f>
        <v/>
      </c>
      <c r="AJ169" s="62" t="str">
        <f>IF(Q169="","",BL169*1)</f>
        <v/>
      </c>
      <c r="AK169" s="62" t="str">
        <f>IF(R169="","",BS169*1)</f>
        <v/>
      </c>
      <c r="AL169" s="62" t="str">
        <f>IF(S169="","",BZ169*1)</f>
        <v/>
      </c>
      <c r="AM169" s="63" t="str">
        <f>IF(O169="","",AZ169*1)</f>
        <v/>
      </c>
      <c r="AN169" s="63" t="str">
        <f>IF(P169="","",BG169*1)</f>
        <v/>
      </c>
      <c r="AO169" s="63" t="str">
        <f>IF(Q169="","",BN169*1)</f>
        <v/>
      </c>
      <c r="AP169" s="63" t="str">
        <f>IF(R169="","",BU169*1)</f>
        <v/>
      </c>
      <c r="AQ169" s="63" t="str">
        <f>IF(S169="","",CB169*1)</f>
        <v/>
      </c>
      <c r="AR169" s="64">
        <f>SUM(AH169:AL169)</f>
        <v>0</v>
      </c>
      <c r="AS169" s="65">
        <f>SUM(AM169:AQ169)</f>
        <v>0</v>
      </c>
      <c r="AT169" s="66">
        <f>IF(O169=1000,11,IF(O169=-1000,0,IF(O169&gt;0,11,IF(O169&lt;0,(-O169),"0"))))</f>
        <v>11</v>
      </c>
      <c r="AU169" s="67" t="str">
        <f>IF(O169=1000,0,IF(O169=-1000,11,IF(O169&lt;-9,-(O169-2),IF(O169&gt;0,(O169),"0"))))</f>
        <v/>
      </c>
      <c r="AV169" s="66" t="e">
        <f>IF(O169=1000,11,IF(O169=-1000,0,IF(O169&lt;9,11,IF(O169&gt;9,(O169+2),"0"))))</f>
        <v>#VALUE!</v>
      </c>
      <c r="AW169" s="67" t="str">
        <f>IF(O169=1000,0,IF(O169=-1000,11,IF(O169&lt;0,11,IF(O169&gt;0,(O169),"0"))))</f>
        <v/>
      </c>
      <c r="AX169" s="68" t="str">
        <f>IF(O169="","",IF(O169&gt;9,AV169,AT169))</f>
        <v/>
      </c>
      <c r="AY169" s="69" t="str">
        <f>IF(O169="","","-")</f>
        <v/>
      </c>
      <c r="AZ169" s="70" t="str">
        <f>IF(O169="","",IF(O169&lt;-9,AU169,AW169))</f>
        <v/>
      </c>
      <c r="BA169" s="66" t="e">
        <f>IF(P169=1000,11,IF(P169=-1000,0,IF(P169&gt;9,(P169+2),IF(P169&lt;0,(-P169),"0"))))</f>
        <v>#VALUE!</v>
      </c>
      <c r="BB169" s="67" t="str">
        <f>IF(P169=1000,0,IF(P169=-1000,11,IF(P169&lt;-9,-(P169-2),IF(P169&gt;0,(P169),"0"))))</f>
        <v/>
      </c>
      <c r="BC169" s="67">
        <f>IF(P169=1000,11,IF(P169=-1000,0,IF(P169&gt;0,11,IF(P169&lt;0,(-P169),"0"))))</f>
        <v>11</v>
      </c>
      <c r="BD169" s="67" t="str">
        <f>IF(P169=1000,0,IF(P169=-1000,11,IF(P169&lt;0,11,IF(P169&gt;0,(P169),"0"))))</f>
        <v/>
      </c>
      <c r="BE169" s="68" t="str">
        <f>IF(P169="","",IF(P169&gt;9,BA169,BC169))</f>
        <v/>
      </c>
      <c r="BF169" s="69" t="str">
        <f>IF(P169="","","-")</f>
        <v/>
      </c>
      <c r="BG169" s="70" t="str">
        <f>IF(P169="","",IF(P169&lt;-9,BB169,BD169))</f>
        <v/>
      </c>
      <c r="BH169" s="66" t="e">
        <f>IF(Q169=1000,11,IF(Q169=-1000,0,IF(Q169&gt;9,(Q169+2),IF(Q169&lt;0,(-Q169),"0"))))</f>
        <v>#VALUE!</v>
      </c>
      <c r="BI169" s="67" t="str">
        <f>IF(Q169=1000,0,IF(Q169=-1000,11,IF(Q169&lt;-9,-(Q169-2),IF(Q169&gt;0,(Q169),"0"))))</f>
        <v/>
      </c>
      <c r="BJ169" s="67">
        <f>IF(Q169=1000,11,IF(Q169=-1000,0,IF(Q169&gt;0,11,IF(Q169&lt;0,(-Q169),"0"))))</f>
        <v>11</v>
      </c>
      <c r="BK169" s="67" t="str">
        <f>IF(Q169=1000,0,IF(Q169=-1000,11,IF(Q169&lt;0,11,IF(Q169&gt;0,(Q169),"0"))))</f>
        <v/>
      </c>
      <c r="BL169" s="68" t="str">
        <f>IF(Q169="","",IF(Q169&gt;9,BH169,BJ169))</f>
        <v/>
      </c>
      <c r="BM169" s="69" t="str">
        <f>IF(Q169="","","-")</f>
        <v/>
      </c>
      <c r="BN169" s="70" t="str">
        <f>IF(Q169="","",IF(Q169&lt;-9,BI169,BK169))</f>
        <v/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 t="str">
        <f>IF(O169="","",SUM(T169:X169))</f>
        <v/>
      </c>
      <c r="CD169" s="73" t="str">
        <f>IF(CC169="","","-")</f>
        <v/>
      </c>
      <c r="CE169" s="74" t="str">
        <f>IF(O169="","",SUM(Y169:AC169))</f>
        <v/>
      </c>
      <c r="CP169" s="32"/>
      <c r="CQ169" s="32"/>
    </row>
    <row r="170" spans="1:95" s="31" customFormat="1" ht="15" customHeight="1" outlineLevel="1" x14ac:dyDescent="0.2">
      <c r="A170" s="43"/>
      <c r="B170" s="44"/>
      <c r="C170" s="75">
        <v>2</v>
      </c>
      <c r="D170" s="76" t="str">
        <f>IF(A170="","",VLOOKUP(A170,СписокКМ!D:I,2,FALSE))</f>
        <v/>
      </c>
      <c r="E170" s="47"/>
      <c r="F170" s="77" t="str">
        <f>IF(B170="","",VLOOKUP(B170,СписокКМ!D:I,2,FALSE))</f>
        <v/>
      </c>
      <c r="G170" s="49"/>
      <c r="H170" s="41"/>
      <c r="I170" s="616"/>
      <c r="J170" s="616"/>
      <c r="K170" s="616"/>
      <c r="L170" s="616"/>
      <c r="M170" s="51"/>
      <c r="N170" s="42"/>
      <c r="O170" s="79" t="str">
        <f>IF(I170="","",IF(I170="0",1000,IF(I170="-0",-1000,I170*1)))</f>
        <v/>
      </c>
      <c r="P170" s="79" t="str">
        <f t="shared" si="108"/>
        <v/>
      </c>
      <c r="Q170" s="79" t="str">
        <f t="shared" si="108"/>
        <v/>
      </c>
      <c r="R170" s="79" t="str">
        <f t="shared" si="108"/>
        <v/>
      </c>
      <c r="S170" s="80" t="str">
        <f t="shared" si="108"/>
        <v/>
      </c>
      <c r="T170" s="55" t="str">
        <f t="shared" si="109"/>
        <v/>
      </c>
      <c r="U170" s="56" t="str">
        <f t="shared" si="109"/>
        <v/>
      </c>
      <c r="V170" s="56" t="str">
        <f t="shared" si="109"/>
        <v/>
      </c>
      <c r="W170" s="56" t="str">
        <f t="shared" si="109"/>
        <v/>
      </c>
      <c r="X170" s="56" t="str">
        <f t="shared" si="109"/>
        <v/>
      </c>
      <c r="Y170" s="57" t="str">
        <f t="shared" si="110"/>
        <v/>
      </c>
      <c r="Z170" s="57" t="str">
        <f t="shared" si="110"/>
        <v/>
      </c>
      <c r="AA170" s="57" t="str">
        <f t="shared" si="110"/>
        <v/>
      </c>
      <c r="AB170" s="57" t="str">
        <f t="shared" si="110"/>
        <v/>
      </c>
      <c r="AC170" s="57" t="str">
        <f t="shared" si="110"/>
        <v/>
      </c>
      <c r="AD170" s="58" t="str">
        <f>IF(CC170="","",IF(CC170&gt;CE170,1,-1))</f>
        <v/>
      </c>
      <c r="AE170" s="58" t="str">
        <f>IF(CC170="","",IF(CC170&lt;CE170,1,-1))</f>
        <v/>
      </c>
      <c r="AF170" s="59">
        <f>IF(CC170&gt;CE170,1,0)</f>
        <v>0</v>
      </c>
      <c r="AG170" s="60">
        <f>IF(CE170&gt;CC170,1,0)</f>
        <v>0</v>
      </c>
      <c r="AH170" s="81" t="str">
        <f>IF(O170="","",AX170*1)</f>
        <v/>
      </c>
      <c r="AI170" s="609" t="str">
        <f>IF(P170="","",BE170*1)</f>
        <v/>
      </c>
      <c r="AJ170" s="609" t="str">
        <f>IF(Q170="","",BL170*1)</f>
        <v/>
      </c>
      <c r="AK170" s="609" t="str">
        <f>IF(R170="","",BS170*1)</f>
        <v/>
      </c>
      <c r="AL170" s="609" t="str">
        <f>IF(S170="","",BZ170*1)</f>
        <v/>
      </c>
      <c r="AM170" s="606" t="str">
        <f>IF(O170="","",AZ170*1)</f>
        <v/>
      </c>
      <c r="AN170" s="606" t="str">
        <f>IF(P170="","",BG170*1)</f>
        <v/>
      </c>
      <c r="AO170" s="606" t="str">
        <f>IF(Q170="","",BN170*1)</f>
        <v/>
      </c>
      <c r="AP170" s="606" t="str">
        <f>IF(R170="","",BU170*1)</f>
        <v/>
      </c>
      <c r="AQ170" s="606" t="str">
        <f>IF(S170="","",CB170*1)</f>
        <v/>
      </c>
      <c r="AR170" s="64">
        <f>SUM(AH170:AL170)</f>
        <v>0</v>
      </c>
      <c r="AS170" s="65">
        <f>SUM(AM170:AQ170)</f>
        <v>0</v>
      </c>
      <c r="AT170" s="66">
        <f>IF(O170=1000,11,IF(O170=-1000,0,IF(O170&gt;0,11,IF(O170&lt;0,(-O170),"0"))))</f>
        <v>11</v>
      </c>
      <c r="AU170" s="67" t="str">
        <f>IF(O170=1000,0,IF(O170=-1000,11,IF(O170&lt;-9,-(O170-2),IF(O170&gt;0,(O170),"0"))))</f>
        <v/>
      </c>
      <c r="AV170" s="66" t="e">
        <f>IF(O170=1000,11,IF(O170=-1000,0,IF(O170&gt;9,(O170+2),IF(O170&lt;0,(-O170),"0"))))</f>
        <v>#VALUE!</v>
      </c>
      <c r="AW170" s="67" t="str">
        <f>IF(O170=1000,0,IF(O170=-1000,11,IF(O170&lt;0,11,IF(O170&gt;0,(O170),"0"))))</f>
        <v/>
      </c>
      <c r="AX170" s="601" t="str">
        <f>IF(O170="","",IF(O170&gt;9,AV170,AT170))</f>
        <v/>
      </c>
      <c r="AY170" s="602" t="str">
        <f>IF(O170="","","-")</f>
        <v/>
      </c>
      <c r="AZ170" s="603" t="str">
        <f>IF(O170="","",IF(O170&lt;-9,AU170,AW170))</f>
        <v/>
      </c>
      <c r="BA170" s="66" t="e">
        <f>IF(P170=1000,11,IF(P170=-1000,0,IF(P170&gt;9,(P170+2),IF(P170&lt;0,(-P170),"0"))))</f>
        <v>#VALUE!</v>
      </c>
      <c r="BB170" s="67" t="str">
        <f>IF(P170=1000,0,IF(P170=-1000,11,IF(P170&lt;-9,-(P170-2),IF(P170&gt;0,(P170),"0"))))</f>
        <v/>
      </c>
      <c r="BC170" s="67">
        <f>IF(P170=1000,11,IF(P170=-1000,0,IF(P170&gt;0,11,IF(P170&lt;0,(-P170),"0"))))</f>
        <v>11</v>
      </c>
      <c r="BD170" s="67" t="str">
        <f>IF(P170=1000,0,IF(P170=-1000,11,IF(P170&lt;0,11,IF(P170&gt;0,(P170),"0"))))</f>
        <v/>
      </c>
      <c r="BE170" s="601" t="str">
        <f>IF(P170="","",IF(P170&gt;9,BA170,BC170))</f>
        <v/>
      </c>
      <c r="BF170" s="602" t="str">
        <f>IF(P170="","","-")</f>
        <v/>
      </c>
      <c r="BG170" s="603" t="str">
        <f>IF(P170="","",IF(P170&lt;-9,BB170,BD170))</f>
        <v/>
      </c>
      <c r="BH170" s="66" t="e">
        <f>IF(Q170=1000,11,IF(Q170=-1000,0,IF(Q170&gt;9,(Q170+2),IF(Q170&lt;0,(-Q170),"0"))))</f>
        <v>#VALUE!</v>
      </c>
      <c r="BI170" s="67" t="str">
        <f>IF(Q170=1000,0,IF(Q170=-1000,11,IF(Q170&lt;-9,-(Q170-2),IF(Q170&gt;0,(Q170),"0"))))</f>
        <v/>
      </c>
      <c r="BJ170" s="67">
        <f>IF(Q170=1000,11,IF(Q170=-1000,0,IF(Q170&gt;0,11,IF(Q170&lt;0,(-Q170),"0"))))</f>
        <v>11</v>
      </c>
      <c r="BK170" s="67" t="str">
        <f>IF(Q170=1000,0,IF(Q170=-1000,11,IF(Q170&lt;0,11,IF(Q170&gt;0,(Q170),"0"))))</f>
        <v/>
      </c>
      <c r="BL170" s="601" t="str">
        <f>IF(Q170="","",IF(Q170&gt;9,BH170,BJ170))</f>
        <v/>
      </c>
      <c r="BM170" s="602" t="str">
        <f>IF(Q170="","","-")</f>
        <v/>
      </c>
      <c r="BN170" s="603" t="str">
        <f>IF(Q170="","",IF(Q170&lt;-9,BI170,BK170))</f>
        <v/>
      </c>
      <c r="BO170" s="67" t="e">
        <f>IF(R170=1000,11,IF(R170=-1000,0,IF(R170&gt;9,(R170+2),IF(R170&lt;0,(-R170),"0"))))</f>
        <v>#VALUE!</v>
      </c>
      <c r="BP170" s="67" t="str">
        <f>IF(R170=1000,0,IF(R170=-1000,11,IF(R170&lt;-9,-(R170-2),IF(R170&gt;0,(R170),"0"))))</f>
        <v/>
      </c>
      <c r="BQ170" s="67">
        <f>IF(R170=1000,11,IF(R170=-1000,0,IF(R170&gt;0,11,IF(R170&lt;0,(-R170),"0"))))</f>
        <v>11</v>
      </c>
      <c r="BR170" s="67" t="str">
        <f>IF(R170=1000,0,IF(R170=-1000,11,IF(R170&lt;0,11,IF(R170&gt;0,(R170),"0"))))</f>
        <v/>
      </c>
      <c r="BS170" s="601" t="str">
        <f>IF(R170="","",IF(R170&gt;9,BO170,BQ170))</f>
        <v/>
      </c>
      <c r="BT170" s="602" t="str">
        <f>IF(R170="","","-")</f>
        <v/>
      </c>
      <c r="BU170" s="603" t="str">
        <f>IF(R170="","",IF(R170&lt;-9,BP170,BR170))</f>
        <v/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601" t="str">
        <f>IF(S170="","",IF(S170&gt;9,BV170,BX170))</f>
        <v/>
      </c>
      <c r="CA170" s="602" t="str">
        <f>IF(S170="","","-")</f>
        <v/>
      </c>
      <c r="CB170" s="603" t="str">
        <f>IF(S170="","",IF(S170&lt;-9,BW170,BY170))</f>
        <v/>
      </c>
      <c r="CC170" s="598" t="str">
        <f>IF(O170="","",SUM(T170:X170))</f>
        <v/>
      </c>
      <c r="CD170" s="604" t="str">
        <f>IF(CC170="","","-")</f>
        <v/>
      </c>
      <c r="CE170" s="599" t="str">
        <f>IF(O170="","",SUM(Y170:AC170))</f>
        <v/>
      </c>
      <c r="CP170" s="32"/>
      <c r="CQ170" s="32"/>
    </row>
    <row r="171" spans="1:95" s="31" customFormat="1" ht="15" customHeight="1" outlineLevel="1" x14ac:dyDescent="0.2">
      <c r="A171" s="43"/>
      <c r="B171" s="44"/>
      <c r="C171" s="1250">
        <v>3</v>
      </c>
      <c r="D171" s="76" t="str">
        <f>IF(A171="","",VLOOKUP(A171,СписокКМ!D:I,2,FALSE))</f>
        <v/>
      </c>
      <c r="E171" s="47"/>
      <c r="F171" s="77" t="str">
        <f>IF(B171="","",VLOOKUP(B171,СписокКМ!D:I,2,FALSE))</f>
        <v/>
      </c>
      <c r="G171" s="49"/>
      <c r="H171" s="41"/>
      <c r="I171" s="1252"/>
      <c r="J171" s="1252"/>
      <c r="K171" s="1252"/>
      <c r="L171" s="1252"/>
      <c r="M171" s="1252"/>
      <c r="N171" s="42"/>
      <c r="O171" s="1244" t="str">
        <f>IF(I171="","",IF(I171="0",1000,IF(I171="-0",-1000,I171*1)))</f>
        <v/>
      </c>
      <c r="P171" s="1244" t="str">
        <f>IF(J171="","",IF(J171="0",1000,IF(J171="-0",-1000,J171*1)))</f>
        <v/>
      </c>
      <c r="Q171" s="1244" t="str">
        <f>IF(K171="","",IF(K171="0",1000,IF(K171="-0",-1000,K171*1)))</f>
        <v/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 t="str">
        <f>IF(O171="","",IF(O171&gt;0,1,0))</f>
        <v/>
      </c>
      <c r="U171" s="1284" t="str">
        <f>IF(P171="","",IF(P171&gt;0,1,0))</f>
        <v/>
      </c>
      <c r="V171" s="1284" t="str">
        <f>IF(Q171="","",IF(Q171&gt;0,1,0))</f>
        <v/>
      </c>
      <c r="W171" s="1284" t="str">
        <f>IF(R171="","",IF(R171&gt;0,1,0))</f>
        <v/>
      </c>
      <c r="X171" s="1284" t="str">
        <f>IF(S171="","",IF(S171&gt;0,1,0))</f>
        <v/>
      </c>
      <c r="Y171" s="1278" t="str">
        <f>IF(O171="","",IF(O171&lt;0,1,0))</f>
        <v/>
      </c>
      <c r="Z171" s="1278" t="str">
        <f>IF(P171="","",IF(P171&lt;0,1,0))</f>
        <v/>
      </c>
      <c r="AA171" s="1278" t="str">
        <f>IF(Q171="","",IF(Q171&lt;0,1,0))</f>
        <v/>
      </c>
      <c r="AB171" s="1278" t="str">
        <f>IF(R171="","",IF(R171&lt;0,1,0))</f>
        <v/>
      </c>
      <c r="AC171" s="1278" t="str">
        <f>IF(S171="","",IF(S171&lt;0,1,0))</f>
        <v/>
      </c>
      <c r="AD171" s="1280" t="str">
        <f>IF(CC171="","",IF(CC171&gt;CE171,1,-1))</f>
        <v/>
      </c>
      <c r="AE171" s="1280" t="str">
        <f>IF(CC171="","",IF(CC171&lt;CE171,1,-1))</f>
        <v/>
      </c>
      <c r="AF171" s="1282">
        <f>IF(CC171&gt;CE171,1,0)</f>
        <v>0</v>
      </c>
      <c r="AG171" s="1272">
        <f>IF(CE171&gt;CC171,1,0)</f>
        <v>0</v>
      </c>
      <c r="AH171" s="1274" t="str">
        <f>IF(O171="","",AX171*1)</f>
        <v/>
      </c>
      <c r="AI171" s="1276" t="str">
        <f>IF(P171="","",BE171*1)</f>
        <v/>
      </c>
      <c r="AJ171" s="1276" t="str">
        <f>IF(Q171="","",BL171*1)</f>
        <v/>
      </c>
      <c r="AK171" s="1276" t="str">
        <f>IF(R171="","",BS171*1)</f>
        <v/>
      </c>
      <c r="AL171" s="1276" t="str">
        <f>IF(S171="","",BZ171*1)</f>
        <v/>
      </c>
      <c r="AM171" s="1298" t="str">
        <f>IF(O171="","",AZ171*1)</f>
        <v/>
      </c>
      <c r="AN171" s="1298" t="str">
        <f>IF(P171="","",BG171*1)</f>
        <v/>
      </c>
      <c r="AO171" s="1298" t="str">
        <f>IF(Q171="","",BN171*1)</f>
        <v/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11</v>
      </c>
      <c r="AU171" s="1286" t="str">
        <f>IF(O171=1000,0,IF(O171=-1000,11,IF(O171&lt;-9,-(O171-2),IF(O171&gt;0,(O171),"0"))))</f>
        <v/>
      </c>
      <c r="AV171" s="1286" t="e">
        <f>IF(O171=1000,11,IF(O171=-1000,0,IF(O171&gt;9,(O171+2),IF(O171&lt;0,(-O171),"0"))))</f>
        <v>#VALUE!</v>
      </c>
      <c r="AW171" s="1286" t="str">
        <f>IF(O171=1000,0,IF(O171=-1000,11,IF(O171&lt;0,11,IF(O171&gt;0,(O171),"0"))))</f>
        <v/>
      </c>
      <c r="AX171" s="1296" t="str">
        <f>IF(O171="","",IF(O171&gt;9,AV171,AT171))</f>
        <v/>
      </c>
      <c r="AY171" s="1288" t="str">
        <f>IF(O171="","","-")</f>
        <v/>
      </c>
      <c r="AZ171" s="1290" t="str">
        <f>IF(O171="","",IF(O171&lt;-9,AU171,AW171))</f>
        <v/>
      </c>
      <c r="BA171" s="1286" t="e">
        <f>IF(P171=1000,11,IF(P171=-1000,0,IF(P171&gt;9,(P171+2),IF(P171&lt;0,(-P171),"0"))))</f>
        <v>#VALUE!</v>
      </c>
      <c r="BB171" s="1286" t="str">
        <f>IF(P171=1000,0,IF(P171=-1000,11,IF(P171&lt;-9,-(P171-2),IF(P171&gt;0,(P171),"0"))))</f>
        <v/>
      </c>
      <c r="BC171" s="1286">
        <f>IF(P171=1000,11,IF(P171=-1000,0,IF(P171&gt;0,11,IF(P171&lt;0,(-P171),"0"))))</f>
        <v>11</v>
      </c>
      <c r="BD171" s="1286" t="str">
        <f>IF(P171=1000,0,IF(P171=-1000,11,IF(P171&lt;0,11,IF(P171&gt;0,(P171),"0"))))</f>
        <v/>
      </c>
      <c r="BE171" s="1296" t="str">
        <f>IF(P171="","",IF(P171&gt;9,BA171,BC171))</f>
        <v/>
      </c>
      <c r="BF171" s="1288" t="str">
        <f>IF(P171="","","-")</f>
        <v/>
      </c>
      <c r="BG171" s="1290" t="str">
        <f>IF(P171="","",IF(P171&lt;-9,BB171,BD171))</f>
        <v/>
      </c>
      <c r="BH171" s="1286" t="e">
        <f>IF(Q171=1000,11,IF(Q171=-1000,0,IF(Q171&gt;9,(Q171+2),IF(Q171&lt;0,(-Q171),"0"))))</f>
        <v>#VALUE!</v>
      </c>
      <c r="BI171" s="1286" t="str">
        <f>IF(Q171=1000,0,IF(Q171=-1000,11,IF(Q171&lt;-9,-(Q171-2),IF(Q171&gt;0,(Q171),"0"))))</f>
        <v/>
      </c>
      <c r="BJ171" s="1286">
        <f>IF(Q171=1000,11,IF(Q171=-1000,0,IF(Q171&gt;0,11,IF(Q171&lt;0,(-Q171),"0"))))</f>
        <v>11</v>
      </c>
      <c r="BK171" s="1286" t="str">
        <f>IF(Q171=1000,0,IF(Q171=-1000,11,IF(Q171&lt;0,11,IF(Q171&gt;0,(Q171),"0"))))</f>
        <v/>
      </c>
      <c r="BL171" s="1296" t="str">
        <f>IF(Q171="","",IF(Q171&gt;9,BH171,BJ171))</f>
        <v/>
      </c>
      <c r="BM171" s="1288" t="str">
        <f>IF(Q171="","","-")</f>
        <v/>
      </c>
      <c r="BN171" s="1290" t="str">
        <f>IF(Q171="","",IF(Q171&lt;-9,BI171,BK171))</f>
        <v/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 t="str">
        <f>IF(R171="","",IF(R171&gt;9,BO171,BQ171))</f>
        <v/>
      </c>
      <c r="BT171" s="1288" t="str">
        <f>IF(R171="","","-")</f>
        <v/>
      </c>
      <c r="BU171" s="1290" t="str">
        <f>IF(R171="","",IF(R171&lt;-9,BP171,BR171))</f>
        <v/>
      </c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 t="str">
        <f>IF(O171="","",SUM(T171:X172))</f>
        <v/>
      </c>
      <c r="CD171" s="1304" t="str">
        <f>IF(CC171="","","-")</f>
        <v/>
      </c>
      <c r="CE171" s="1306" t="str">
        <f>IF(O171="","",SUM(Y171:AC172))</f>
        <v/>
      </c>
      <c r="CP171" s="32"/>
      <c r="CQ171" s="32"/>
    </row>
    <row r="172" spans="1:95" s="31" customFormat="1" ht="15" customHeight="1" outlineLevel="1" x14ac:dyDescent="0.2">
      <c r="A172" s="43"/>
      <c r="B172" s="44"/>
      <c r="C172" s="1251"/>
      <c r="D172" s="46" t="str">
        <f>IF(A172="","",VLOOKUP(A172,СписокКМ!D:I,2,FALSE))</f>
        <v/>
      </c>
      <c r="E172" s="47"/>
      <c r="F172" s="48" t="str">
        <f>IF(B172="","",VLOOKUP(B172,СписокКМ!D:I,2,FALSE))</f>
        <v/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outlineLevel="1" x14ac:dyDescent="0.2">
      <c r="A173" s="99" t="str">
        <f>IF(A169="","",A169)</f>
        <v/>
      </c>
      <c r="B173" s="99" t="str">
        <f>IF(B169="","",B170)</f>
        <v/>
      </c>
      <c r="C173" s="75">
        <v>4</v>
      </c>
      <c r="D173" s="100" t="str">
        <f>IF(A173="","",VLOOKUP(A173,СписокКМ!D:I,2,FALSE))</f>
        <v/>
      </c>
      <c r="E173" s="101"/>
      <c r="F173" s="77" t="str">
        <f>IF(B173="","",VLOOKUP(B173,СписокКМ!D:I,2,FALSE))</f>
        <v/>
      </c>
      <c r="G173" s="102"/>
      <c r="H173" s="41"/>
      <c r="I173" s="616"/>
      <c r="J173" s="616"/>
      <c r="K173" s="616"/>
      <c r="L173" s="616"/>
      <c r="M173" s="616"/>
      <c r="N173" s="42"/>
      <c r="O173" s="79" t="str">
        <f>IF(I173="","",IF(I173="0",1000,IF(I173="-0",-1000,I173*1)))</f>
        <v/>
      </c>
      <c r="P173" s="79" t="str">
        <f t="shared" ref="P173:S174" si="111">IF(J173="","",IF(J173="0",1000,IF(J173="-0",-1000,J173*1)))</f>
        <v/>
      </c>
      <c r="Q173" s="79" t="str">
        <f t="shared" si="111"/>
        <v/>
      </c>
      <c r="R173" s="79" t="str">
        <f t="shared" si="111"/>
        <v/>
      </c>
      <c r="S173" s="80" t="str">
        <f t="shared" si="111"/>
        <v/>
      </c>
      <c r="T173" s="614" t="str">
        <f t="shared" ref="T173:X174" si="112">IF(O173="","",IF(O173&gt;0,1,0))</f>
        <v/>
      </c>
      <c r="U173" s="613" t="str">
        <f t="shared" si="112"/>
        <v/>
      </c>
      <c r="V173" s="613" t="str">
        <f t="shared" si="112"/>
        <v/>
      </c>
      <c r="W173" s="613" t="str">
        <f t="shared" si="112"/>
        <v/>
      </c>
      <c r="X173" s="613" t="str">
        <f t="shared" si="112"/>
        <v/>
      </c>
      <c r="Y173" s="610" t="str">
        <f t="shared" ref="Y173:AC174" si="113">IF(O173="","",IF(O173&lt;0,1,0))</f>
        <v/>
      </c>
      <c r="Z173" s="610" t="str">
        <f t="shared" si="113"/>
        <v/>
      </c>
      <c r="AA173" s="610" t="str">
        <f t="shared" si="113"/>
        <v/>
      </c>
      <c r="AB173" s="610" t="str">
        <f t="shared" si="113"/>
        <v/>
      </c>
      <c r="AC173" s="610" t="str">
        <f t="shared" si="113"/>
        <v/>
      </c>
      <c r="AD173" s="611" t="str">
        <f>IF(CC173="","",IF(CC173&gt;CE173,1,-1))</f>
        <v/>
      </c>
      <c r="AE173" s="611" t="str">
        <f>IF(CC173="","",IF(CC173&lt;CE173,1,-1))</f>
        <v/>
      </c>
      <c r="AF173" s="612">
        <f>IF(CC173&gt;CE173,1,0)</f>
        <v>0</v>
      </c>
      <c r="AG173" s="608">
        <f>IF(CE173&gt;CC173,1,0)</f>
        <v>0</v>
      </c>
      <c r="AH173" s="81" t="str">
        <f>IF(O173="","",AX173*1)</f>
        <v/>
      </c>
      <c r="AI173" s="609" t="str">
        <f>IF(P173="","",BE173*1)</f>
        <v/>
      </c>
      <c r="AJ173" s="609" t="str">
        <f>IF(Q173="","",BL173*1)</f>
        <v/>
      </c>
      <c r="AK173" s="609" t="str">
        <f>IF(R173="","",BS173*1)</f>
        <v/>
      </c>
      <c r="AL173" s="609" t="str">
        <f>IF(S173="","",BZ173*1)</f>
        <v/>
      </c>
      <c r="AM173" s="606" t="str">
        <f>IF(O173="","",AZ173*1)</f>
        <v/>
      </c>
      <c r="AN173" s="606" t="str">
        <f>IF(P173="","",BG173*1)</f>
        <v/>
      </c>
      <c r="AO173" s="606" t="str">
        <f>IF(Q173="","",BN173*1)</f>
        <v/>
      </c>
      <c r="AP173" s="606" t="str">
        <f>IF(R173="","",BU173*1)</f>
        <v/>
      </c>
      <c r="AQ173" s="606" t="str">
        <f>IF(S173="","",CB173*1)</f>
        <v/>
      </c>
      <c r="AR173" s="607">
        <f>SUM(AH173:AL173)</f>
        <v>0</v>
      </c>
      <c r="AS173" s="605">
        <f>SUM(AM173:AQ173)</f>
        <v>0</v>
      </c>
      <c r="AT173" s="111">
        <f>IF(O173=1000,11,IF(O173=-1000,0,IF(O173&gt;0,11,IF(O173&lt;0,(-O173),"0"))))</f>
        <v>11</v>
      </c>
      <c r="AU173" s="600" t="str">
        <f>IF(O173=1000,0,IF(O173=-1000,11,IF(O173&lt;-9,-(O173-2),IF(O173&gt;0,(O173),"0"))))</f>
        <v/>
      </c>
      <c r="AV173" s="111" t="e">
        <f>IF(O173=1000,11,IF(O173=-1000,0,IF(O173&gt;9,(O173+2),IF(O173&lt;0,(-O173),"0"))))</f>
        <v>#VALUE!</v>
      </c>
      <c r="AW173" s="600" t="str">
        <f>IF(O173=1000,0,IF(O173=-1000,11,IF(O173&lt;0,11,IF(O173&gt;0,(O173),"0"))))</f>
        <v/>
      </c>
      <c r="AX173" s="601" t="str">
        <f>IF(O173="","",IF(O173&gt;9,AV173,AT173))</f>
        <v/>
      </c>
      <c r="AY173" s="602" t="str">
        <f>IF(O173="","","-")</f>
        <v/>
      </c>
      <c r="AZ173" s="603" t="str">
        <f>IF(O173="","",IF(O173&lt;-9,AU173,AW173))</f>
        <v/>
      </c>
      <c r="BA173" s="111" t="e">
        <f>IF(P173=1000,11,IF(P173=-1000,0,IF(P173&gt;9,(P173+2),IF(P173&lt;0,(-P173),"0"))))</f>
        <v>#VALUE!</v>
      </c>
      <c r="BB173" s="600" t="str">
        <f>IF(P173=1000,0,IF(P173=-1000,11,IF(P173&lt;-9,-(P173-2),IF(P173&gt;0,(P173),"0"))))</f>
        <v/>
      </c>
      <c r="BC173" s="600">
        <f>IF(P173=1000,11,IF(P173=-1000,0,IF(P173&gt;0,11,IF(P173&lt;0,(-P173),"0"))))</f>
        <v>11</v>
      </c>
      <c r="BD173" s="600" t="str">
        <f>IF(P173=1000,0,IF(P173=-1000,11,IF(P173&lt;0,11,IF(P173&gt;0,(P173),"0"))))</f>
        <v/>
      </c>
      <c r="BE173" s="601" t="str">
        <f>IF(P173="","",IF(P173&gt;9,BA173,BC173))</f>
        <v/>
      </c>
      <c r="BF173" s="602" t="str">
        <f>IF(P173="","","-")</f>
        <v/>
      </c>
      <c r="BG173" s="603" t="str">
        <f>IF(P173="","",IF(P173&lt;-9,BB173,BD173))</f>
        <v/>
      </c>
      <c r="BH173" s="111" t="e">
        <f>IF(Q173=1000,11,IF(Q173=-1000,0,IF(Q173&gt;9,(Q173+2),IF(Q173&lt;0,(-Q173),"0"))))</f>
        <v>#VALUE!</v>
      </c>
      <c r="BI173" s="600" t="str">
        <f>IF(Q173=1000,0,IF(Q173=-1000,11,IF(Q173&lt;-9,-(Q173-2),IF(Q173&gt;0,(Q173),"0"))))</f>
        <v/>
      </c>
      <c r="BJ173" s="600">
        <f>IF(Q173=1000,11,IF(Q173=-1000,0,IF(Q173&gt;0,11,IF(Q173&lt;0,(-Q173),"0"))))</f>
        <v>11</v>
      </c>
      <c r="BK173" s="600" t="str">
        <f>IF(Q173=1000,0,IF(Q173=-1000,11,IF(Q173&lt;0,11,IF(Q173&gt;0,(Q173),"0"))))</f>
        <v/>
      </c>
      <c r="BL173" s="601" t="str">
        <f>IF(Q173="","",IF(Q173&gt;9,BH173,BJ173))</f>
        <v/>
      </c>
      <c r="BM173" s="602" t="str">
        <f>IF(Q173="","","-")</f>
        <v/>
      </c>
      <c r="BN173" s="603" t="str">
        <f>IF(Q173="","",IF(Q173&lt;-9,BI173,BK173))</f>
        <v/>
      </c>
      <c r="BO173" s="600" t="e">
        <f>IF(R173=1000,11,IF(R173=-1000,0,IF(R173&gt;9,(R173+2),IF(R173&lt;0,(-R173),"0"))))</f>
        <v>#VALUE!</v>
      </c>
      <c r="BP173" s="600" t="str">
        <f>IF(R173=1000,0,IF(R173=-1000,11,IF(R173&lt;-9,-(R173-2),IF(R173&gt;0,(R173),"0"))))</f>
        <v/>
      </c>
      <c r="BQ173" s="600">
        <f>IF(R173=1000,11,IF(R173=-1000,0,IF(R173&gt;0,11,IF(R173&lt;0,(-R173),"0"))))</f>
        <v>11</v>
      </c>
      <c r="BR173" s="600" t="str">
        <f>IF(R173=1000,0,IF(R173=-1000,11,IF(R173&lt;0,11,IF(R173&gt;0,(R173),"0"))))</f>
        <v/>
      </c>
      <c r="BS173" s="601" t="str">
        <f>IF(R173="","",IF(R173&gt;9,BO173,BQ173))</f>
        <v/>
      </c>
      <c r="BT173" s="602" t="str">
        <f>IF(R173="","","-")</f>
        <v/>
      </c>
      <c r="BU173" s="603" t="str">
        <f>IF(R173="","",IF(R173&lt;-9,BP173,BR173))</f>
        <v/>
      </c>
      <c r="BV173" s="600" t="e">
        <f>IF(S173=1000,11,IF(S173=-1000,0,IF(S173&gt;9,(S173+2),IF(S173&lt;0,(-S173),"0"))))</f>
        <v>#VALUE!</v>
      </c>
      <c r="BW173" s="600" t="str">
        <f>IF(S173=1000,0,IF(S173=-1000,11,IF(S173&lt;-9,-(S173-2),IF(S173&gt;0,(S173),"0"))))</f>
        <v/>
      </c>
      <c r="BX173" s="600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601" t="str">
        <f>IF(S173="","",IF(S173&gt;9,BV173,BX173))</f>
        <v/>
      </c>
      <c r="CA173" s="602" t="str">
        <f>IF(S173="","","-")</f>
        <v/>
      </c>
      <c r="CB173" s="603" t="str">
        <f>IF(S173="","",IF(S173&lt;-9,BW173,BY173))</f>
        <v/>
      </c>
      <c r="CC173" s="598" t="str">
        <f>IF(O173="","",SUM(T173:X173))</f>
        <v/>
      </c>
      <c r="CD173" s="604" t="str">
        <f>IF(CC173="","","-")</f>
        <v/>
      </c>
      <c r="CE173" s="599" t="str">
        <f>IF(O173="","",SUM(Y173:AC173))</f>
        <v/>
      </c>
      <c r="CP173" s="32"/>
      <c r="CQ173" s="32"/>
    </row>
    <row r="174" spans="1:95" s="31" customFormat="1" ht="15" customHeight="1" outlineLevel="1" thickBot="1" x14ac:dyDescent="0.25">
      <c r="A174" s="99" t="str">
        <f>IF(A169="","",A170)</f>
        <v/>
      </c>
      <c r="B174" s="99" t="str">
        <f>IF(B169="","",B169)</f>
        <v/>
      </c>
      <c r="C174" s="114">
        <v>5</v>
      </c>
      <c r="D174" s="115" t="str">
        <f>IF(A174="","",VLOOKUP(A174,СписокКМ!D:I,2,FALSE))</f>
        <v/>
      </c>
      <c r="E174" s="116"/>
      <c r="F174" s="117" t="str">
        <f>IF(B174="","",VLOOKUP(B174,СписокКМ!D:I,2,FALSE))</f>
        <v/>
      </c>
      <c r="G174" s="118"/>
      <c r="H174" s="119"/>
      <c r="I174" s="120"/>
      <c r="J174" s="120"/>
      <c r="K174" s="120"/>
      <c r="L174" s="121"/>
      <c r="M174" s="121"/>
      <c r="N174" s="122"/>
      <c r="O174" s="123" t="str">
        <f>IF(I174="","",IF(I174="0",1000,IF(I174="-0",-1000,I174*1)))</f>
        <v/>
      </c>
      <c r="P174" s="123" t="str">
        <f t="shared" si="111"/>
        <v/>
      </c>
      <c r="Q174" s="123" t="str">
        <f t="shared" si="111"/>
        <v/>
      </c>
      <c r="R174" s="123" t="str">
        <f t="shared" si="111"/>
        <v/>
      </c>
      <c r="S174" s="124" t="str">
        <f t="shared" si="111"/>
        <v/>
      </c>
      <c r="T174" s="125" t="str">
        <f t="shared" si="112"/>
        <v/>
      </c>
      <c r="U174" s="126" t="str">
        <f t="shared" si="112"/>
        <v/>
      </c>
      <c r="V174" s="126" t="str">
        <f t="shared" si="112"/>
        <v/>
      </c>
      <c r="W174" s="126" t="str">
        <f t="shared" si="112"/>
        <v/>
      </c>
      <c r="X174" s="126" t="str">
        <f t="shared" si="112"/>
        <v/>
      </c>
      <c r="Y174" s="127" t="str">
        <f t="shared" si="113"/>
        <v/>
      </c>
      <c r="Z174" s="127" t="str">
        <f t="shared" si="113"/>
        <v/>
      </c>
      <c r="AA174" s="127" t="str">
        <f t="shared" si="113"/>
        <v/>
      </c>
      <c r="AB174" s="127" t="str">
        <f t="shared" si="113"/>
        <v/>
      </c>
      <c r="AC174" s="127" t="str">
        <f t="shared" si="113"/>
        <v/>
      </c>
      <c r="AD174" s="128" t="str">
        <f>IF(CC174="","",IF(CC174&gt;CE174,1,-1))</f>
        <v/>
      </c>
      <c r="AE174" s="128" t="str">
        <f>IF(CC174="","",IF(CC174&lt;CE174,1,-1))</f>
        <v/>
      </c>
      <c r="AF174" s="129">
        <f>IF(CC174&gt;CE174,1,0)</f>
        <v>0</v>
      </c>
      <c r="AG174" s="130">
        <f>IF(CE174&gt;CC174,1,0)</f>
        <v>0</v>
      </c>
      <c r="AH174" s="131" t="str">
        <f>IF(O174="","",AX174*1)</f>
        <v/>
      </c>
      <c r="AI174" s="132" t="str">
        <f>IF(P174="","",BE174*1)</f>
        <v/>
      </c>
      <c r="AJ174" s="132" t="str">
        <f>IF(Q174="","",BL174*1)</f>
        <v/>
      </c>
      <c r="AK174" s="132" t="str">
        <f>IF(R174="","",BS174*1)</f>
        <v/>
      </c>
      <c r="AL174" s="132" t="str">
        <f>IF(S174="","",BZ174*1)</f>
        <v/>
      </c>
      <c r="AM174" s="133" t="str">
        <f>IF(O174="","",AZ174*1)</f>
        <v/>
      </c>
      <c r="AN174" s="133" t="str">
        <f>IF(P174="","",BG174*1)</f>
        <v/>
      </c>
      <c r="AO174" s="133" t="str">
        <f>IF(Q174="","",BN174*1)</f>
        <v/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0</v>
      </c>
      <c r="AS174" s="135">
        <f>SUM(AM174:AQ174)</f>
        <v>0</v>
      </c>
      <c r="AT174" s="136">
        <f>IF(O174=1000,11,IF(O174=-1000,0,IF(O174&gt;0,11,IF(O174&lt;0,(-O174),"0"))))</f>
        <v>11</v>
      </c>
      <c r="AU174" s="137" t="str">
        <f>IF(O174=1000,0,IF(O174=-1000,11,IF(O174&lt;-9,-(O174-2),IF(O174&gt;0,(O174),"0"))))</f>
        <v/>
      </c>
      <c r="AV174" s="136" t="e">
        <f>IF(O174=1000,11,IF(O174=-1000,0,IF(O174&gt;9,(O174+2),IF(O174&lt;0,(-O174),"0"))))</f>
        <v>#VALUE!</v>
      </c>
      <c r="AW174" s="137" t="str">
        <f>IF(O174=1000,0,IF(O174=-1000,11,IF(O174&lt;0,11,IF(O174&gt;0,(O174),"0"))))</f>
        <v/>
      </c>
      <c r="AX174" s="138" t="str">
        <f>IF(O174="","",IF(O174&gt;9,AV174,AT174))</f>
        <v/>
      </c>
      <c r="AY174" s="139" t="str">
        <f>IF(O174="","","-")</f>
        <v/>
      </c>
      <c r="AZ174" s="140" t="str">
        <f>IF(O174="","",IF(O174&lt;-9,AU174,AW174))</f>
        <v/>
      </c>
      <c r="BA174" s="136" t="e">
        <f>IF(P174=1000,11,IF(P174=-1000,0,IF(P174&gt;9,(P174+2),IF(P174&lt;0,(-P174),"0"))))</f>
        <v>#VALUE!</v>
      </c>
      <c r="BB174" s="137" t="str">
        <f>IF(P174=1000,0,IF(P174=-1000,11,IF(P174&lt;-9,-(P174-2),IF(P174&gt;0,(P174),"0"))))</f>
        <v/>
      </c>
      <c r="BC174" s="137">
        <f>IF(P174=1000,11,IF(P174=-1000,0,IF(P174&gt;0,11,IF(P174&lt;0,(-P174),"0"))))</f>
        <v>11</v>
      </c>
      <c r="BD174" s="137" t="str">
        <f>IF(P174=1000,0,IF(P174=-1000,11,IF(P174&lt;0,11,IF(P174&gt;0,(P174),"0"))))</f>
        <v/>
      </c>
      <c r="BE174" s="138" t="str">
        <f>IF(P174="","",IF(P174&gt;9,BA174,BC174))</f>
        <v/>
      </c>
      <c r="BF174" s="139" t="str">
        <f>IF(P174="","","-")</f>
        <v/>
      </c>
      <c r="BG174" s="140" t="str">
        <f>IF(P174="","",IF(P174&lt;-9,BB174,BD174))</f>
        <v/>
      </c>
      <c r="BH174" s="136" t="e">
        <f>IF(Q174=1000,11,IF(Q174=-1000,0,IF(Q174&gt;9,(Q174+2),IF(Q174&lt;0,(-Q174),"0"))))</f>
        <v>#VALUE!</v>
      </c>
      <c r="BI174" s="137" t="str">
        <f>IF(Q174=1000,0,IF(Q174=-1000,11,IF(Q174&lt;-9,-(Q174-2),IF(Q174&gt;0,(Q174),"0"))))</f>
        <v/>
      </c>
      <c r="BJ174" s="137">
        <f>IF(Q174=1000,11,IF(Q174=-1000,0,IF(Q174&gt;0,11,IF(Q174&lt;0,(-Q174),"0"))))</f>
        <v>11</v>
      </c>
      <c r="BK174" s="137" t="str">
        <f>IF(Q174=1000,0,IF(Q174=-1000,11,IF(Q174&lt;0,11,IF(Q174&gt;0,(Q174),"0"))))</f>
        <v/>
      </c>
      <c r="BL174" s="138" t="str">
        <f>IF(Q174="","",IF(Q174&gt;9,BH174,BJ174))</f>
        <v/>
      </c>
      <c r="BM174" s="139" t="str">
        <f>IF(Q174="","","-")</f>
        <v/>
      </c>
      <c r="BN174" s="140" t="str">
        <f>IF(Q174="","",IF(Q174&lt;-9,BI174,BK174))</f>
        <v/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 t="str">
        <f>IF(O174="","",SUM(T174:X174))</f>
        <v/>
      </c>
      <c r="CD174" s="143" t="str">
        <f>IF(CC174="","","-")</f>
        <v/>
      </c>
      <c r="CE174" s="144" t="str">
        <f>IF(O174="","",SUM(Y174:AC174))</f>
        <v/>
      </c>
      <c r="CP174" s="32"/>
      <c r="CQ174" s="32"/>
    </row>
    <row r="175" spans="1:95" s="31" customFormat="1" ht="15" customHeight="1" outlineLevel="1" thickBot="1" x14ac:dyDescent="0.25">
      <c r="A175" s="145"/>
      <c r="B175" s="145"/>
      <c r="C175" s="145"/>
      <c r="D175" s="146"/>
      <c r="E175" s="147"/>
      <c r="F175" s="148"/>
      <c r="G175" s="149"/>
      <c r="H175" s="150"/>
      <c r="I175" s="151"/>
      <c r="J175" s="151"/>
      <c r="K175" s="151"/>
      <c r="L175" s="151"/>
      <c r="M175" s="151"/>
      <c r="N175" s="150"/>
      <c r="O175" s="152"/>
      <c r="P175" s="152"/>
      <c r="Q175" s="152"/>
      <c r="R175" s="152"/>
      <c r="S175" s="152"/>
      <c r="T175" s="153"/>
      <c r="U175" s="153"/>
      <c r="V175" s="153"/>
      <c r="W175" s="153"/>
      <c r="X175" s="153"/>
      <c r="Y175" s="154"/>
      <c r="Z175" s="154"/>
      <c r="AA175" s="154"/>
      <c r="AB175" s="154"/>
      <c r="AC175" s="154"/>
      <c r="AD175" s="155"/>
      <c r="AE175" s="155"/>
      <c r="AF175" s="156"/>
      <c r="AG175" s="156"/>
      <c r="AH175" s="157"/>
      <c r="AI175" s="157"/>
      <c r="AJ175" s="157"/>
      <c r="AK175" s="157"/>
      <c r="AL175" s="157"/>
      <c r="AM175" s="158"/>
      <c r="AN175" s="158"/>
      <c r="AO175" s="158"/>
      <c r="AP175" s="158"/>
      <c r="AQ175" s="158"/>
      <c r="AR175" s="159"/>
      <c r="AS175" s="159"/>
      <c r="AT175" s="160"/>
      <c r="AU175" s="160"/>
      <c r="AV175" s="160"/>
      <c r="AW175" s="160"/>
      <c r="AX175" s="161"/>
      <c r="AY175" s="161"/>
      <c r="AZ175" s="161"/>
      <c r="BA175" s="160"/>
      <c r="BB175" s="160"/>
      <c r="BC175" s="160"/>
      <c r="BD175" s="160"/>
      <c r="BE175" s="161"/>
      <c r="BF175" s="161"/>
      <c r="BG175" s="161"/>
      <c r="BH175" s="160"/>
      <c r="BI175" s="160"/>
      <c r="BJ175" s="160"/>
      <c r="BK175" s="160"/>
      <c r="BL175" s="161"/>
      <c r="BM175" s="161"/>
      <c r="BN175" s="161"/>
      <c r="BO175" s="160"/>
      <c r="BP175" s="160"/>
      <c r="BQ175" s="160"/>
      <c r="BR175" s="160"/>
      <c r="BS175" s="161"/>
      <c r="BT175" s="161"/>
      <c r="BU175" s="161"/>
      <c r="BV175" s="160"/>
      <c r="BW175" s="160"/>
      <c r="BX175" s="160"/>
      <c r="BY175" s="160"/>
      <c r="BZ175" s="161"/>
      <c r="CA175" s="161"/>
      <c r="CB175" s="161"/>
      <c r="CC175" s="162"/>
      <c r="CD175" s="163"/>
      <c r="CE175" s="164"/>
      <c r="CP175" s="32"/>
      <c r="CQ175" s="32"/>
    </row>
    <row r="176" spans="1:95" s="31" customFormat="1" ht="31.5" customHeight="1" outlineLevel="1" thickBot="1" x14ac:dyDescent="0.25">
      <c r="A176" s="34"/>
      <c r="B176" s="35"/>
      <c r="C176" s="1225">
        <f>1+C167</f>
        <v>20</v>
      </c>
      <c r="D176" s="1227" t="str">
        <f>IF(A176="","",VLOOKUP(A176,СписокКМ!$A$188:$C$236,3,FALSE))</f>
        <v/>
      </c>
      <c r="E176" s="1228" t="str">
        <f>IF(B176="","",VLOOKUP(B176,СписокКМ!E:J,2,FALSE))</f>
        <v/>
      </c>
      <c r="F176" s="1231" t="str">
        <f>IF(B176="","",VLOOKUP(B176,СписокКМ!$A$188:$C$234,3,FALSE))</f>
        <v/>
      </c>
      <c r="G176" s="1232" t="str">
        <f>IF(D176="","",VLOOKUP(D176,СписокКМ!G:L,2,FALSE))</f>
        <v/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str">
        <f>IF(A176="","",VLOOKUP(A176,'[60]Протокол команд'!A:K,8,FALSE))</f>
        <v/>
      </c>
      <c r="U176" s="39" t="e">
        <f>T176*5-4</f>
        <v>#VALUE!</v>
      </c>
      <c r="V176" s="39" t="e">
        <f>T176*5</f>
        <v>#VALUE!</v>
      </c>
      <c r="W176" s="39" t="e">
        <f>CONCATENATE(U176,"-",V176)</f>
        <v>#VALUE!</v>
      </c>
      <c r="X176" s="39" t="str">
        <f>IF(A176="","",VLOOKUP(A176,'[60]Протокол команд'!A:K,10,FALSE))</f>
        <v/>
      </c>
      <c r="Y176" s="39" t="e">
        <f>X176*5-4</f>
        <v>#VALUE!</v>
      </c>
      <c r="Z176" s="39" t="e">
        <f>X176*5</f>
        <v>#VALUE!</v>
      </c>
      <c r="AA176" s="39" t="e">
        <f>CONCATENATE(Y176,"-",Z176)</f>
        <v>#VALUE!</v>
      </c>
      <c r="AB176" s="1241" t="str">
        <f>IF(O178="","",SUM(AF178:AF183))</f>
        <v/>
      </c>
      <c r="AC176" s="1242"/>
      <c r="AD176" s="1243"/>
      <c r="AE176" s="1242" t="str">
        <f>IF(O178="","",SUM(AG178:AG183))</f>
        <v/>
      </c>
      <c r="AF176" s="1242"/>
      <c r="AG176" s="1264"/>
      <c r="AH176" s="1241">
        <f>SUM(CC178:CC183)</f>
        <v>0</v>
      </c>
      <c r="AI176" s="1242"/>
      <c r="AJ176" s="1243"/>
      <c r="AK176" s="1242">
        <f>SUM(CE178:CE183)</f>
        <v>0</v>
      </c>
      <c r="AL176" s="1242"/>
      <c r="AM176" s="1264"/>
      <c r="AN176" s="1265">
        <f>SUM(AR178:AR183)</f>
        <v>0</v>
      </c>
      <c r="AO176" s="1266"/>
      <c r="AP176" s="1267"/>
      <c r="AQ176" s="1266">
        <f>SUM(AS178:AS183)</f>
        <v>0</v>
      </c>
      <c r="AR176" s="1266"/>
      <c r="AS176" s="1268"/>
      <c r="AT176" s="1314"/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 t="str">
        <f>IF(O178="","",SUM(AF178:AF183))</f>
        <v/>
      </c>
      <c r="CD176" s="1256" t="str">
        <f>IF(CC176="","","-")</f>
        <v/>
      </c>
      <c r="CE176" s="1258" t="str">
        <f>IF(O178="","",SUM(AG178:AG183))</f>
        <v/>
      </c>
      <c r="CP176" s="32"/>
      <c r="CQ176" s="32"/>
    </row>
    <row r="177" spans="1:95" s="31" customFormat="1" ht="13.5" customHeight="1" outlineLevel="1" x14ac:dyDescent="0.2">
      <c r="A177" s="40"/>
      <c r="B177" s="40"/>
      <c r="C177" s="1226"/>
      <c r="D177" s="1229" t="str">
        <f>IF(A177="","",VLOOKUP(A177,СписокКМ!D:I,2,FALSE))</f>
        <v/>
      </c>
      <c r="E177" s="1230" t="str">
        <f>IF(B177="","",VLOOKUP(B177,СписокКМ!E:J,2,FALSE))</f>
        <v/>
      </c>
      <c r="F177" s="1233" t="str">
        <f>IF(C177="","",VLOOKUP(C177,СписокКМ!F:K,2,FALSE))</f>
        <v/>
      </c>
      <c r="G177" s="1234" t="str">
        <f>IF(D177="","",VLOOKUP(D177,СписокКМ!G:L,2,FALSE))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outlineLevel="1" x14ac:dyDescent="0.2">
      <c r="A178" s="43"/>
      <c r="B178" s="44"/>
      <c r="C178" s="615">
        <v>1</v>
      </c>
      <c r="D178" s="46" t="str">
        <f>IF(A178="","",VLOOKUP(A178,СписокКМ!D:I,2,FALSE))</f>
        <v/>
      </c>
      <c r="E178" s="47"/>
      <c r="F178" s="48" t="str">
        <f>IF(B178="","",VLOOKUP(B178,СписокКМ!D:I,2,FALSE))</f>
        <v/>
      </c>
      <c r="G178" s="49"/>
      <c r="H178" s="50"/>
      <c r="I178" s="51"/>
      <c r="J178" s="51"/>
      <c r="K178" s="51"/>
      <c r="L178" s="51"/>
      <c r="M178" s="51"/>
      <c r="N178" s="52"/>
      <c r="O178" s="53" t="str">
        <f>IF(I178="","",IF(I178="0",1000,IF(I178="-0",-1000,I178*1)))</f>
        <v/>
      </c>
      <c r="P178" s="53" t="str">
        <f t="shared" ref="P178:S179" si="114">IF(J178="","",IF(J178="0",1000,IF(J178="-0",-1000,J178*1)))</f>
        <v/>
      </c>
      <c r="Q178" s="53" t="str">
        <f t="shared" si="114"/>
        <v/>
      </c>
      <c r="R178" s="53" t="str">
        <f t="shared" si="114"/>
        <v/>
      </c>
      <c r="S178" s="54" t="str">
        <f t="shared" si="114"/>
        <v/>
      </c>
      <c r="T178" s="55" t="str">
        <f t="shared" ref="T178:X179" si="115">IF(O178="","",IF(O178&gt;0,1,0))</f>
        <v/>
      </c>
      <c r="U178" s="56" t="str">
        <f t="shared" si="115"/>
        <v/>
      </c>
      <c r="V178" s="56" t="str">
        <f t="shared" si="115"/>
        <v/>
      </c>
      <c r="W178" s="56" t="str">
        <f t="shared" si="115"/>
        <v/>
      </c>
      <c r="X178" s="56" t="str">
        <f t="shared" si="115"/>
        <v/>
      </c>
      <c r="Y178" s="57" t="str">
        <f t="shared" ref="Y178:AC179" si="116">IF(O178="","",IF(O178&lt;0,1,0))</f>
        <v/>
      </c>
      <c r="Z178" s="57" t="str">
        <f t="shared" si="116"/>
        <v/>
      </c>
      <c r="AA178" s="57" t="str">
        <f t="shared" si="116"/>
        <v/>
      </c>
      <c r="AB178" s="57" t="str">
        <f t="shared" si="116"/>
        <v/>
      </c>
      <c r="AC178" s="57" t="str">
        <f t="shared" si="116"/>
        <v/>
      </c>
      <c r="AD178" s="58" t="str">
        <f>IF(CC178="","",IF(CC178&gt;CE178,1,-1))</f>
        <v/>
      </c>
      <c r="AE178" s="58" t="str">
        <f>IF(CC178="","",IF(CC178&lt;CE178,1,-1))</f>
        <v/>
      </c>
      <c r="AF178" s="59">
        <f>IF(CC178&gt;CE178,1,0)</f>
        <v>0</v>
      </c>
      <c r="AG178" s="60">
        <f>IF(CE178&gt;CC178,1,0)</f>
        <v>0</v>
      </c>
      <c r="AH178" s="61" t="str">
        <f>IF(O178="","",AX178*1)</f>
        <v/>
      </c>
      <c r="AI178" s="62" t="str">
        <f>IF(P178="","",BE178*1)</f>
        <v/>
      </c>
      <c r="AJ178" s="62" t="str">
        <f>IF(Q178="","",BL178*1)</f>
        <v/>
      </c>
      <c r="AK178" s="62" t="str">
        <f>IF(R178="","",BS178*1)</f>
        <v/>
      </c>
      <c r="AL178" s="62" t="str">
        <f>IF(S178="","",BZ178*1)</f>
        <v/>
      </c>
      <c r="AM178" s="63" t="str">
        <f>IF(O178="","",AZ178*1)</f>
        <v/>
      </c>
      <c r="AN178" s="63" t="str">
        <f>IF(P178="","",BG178*1)</f>
        <v/>
      </c>
      <c r="AO178" s="63" t="str">
        <f>IF(Q178="","",BN178*1)</f>
        <v/>
      </c>
      <c r="AP178" s="63" t="str">
        <f>IF(R178="","",BU178*1)</f>
        <v/>
      </c>
      <c r="AQ178" s="63" t="str">
        <f>IF(S178="","",CB178*1)</f>
        <v/>
      </c>
      <c r="AR178" s="64">
        <f>SUM(AH178:AL178)</f>
        <v>0</v>
      </c>
      <c r="AS178" s="65">
        <f>SUM(AM178:AQ178)</f>
        <v>0</v>
      </c>
      <c r="AT178" s="66">
        <f>IF(O178=1000,11,IF(O178=-1000,0,IF(O178&gt;0,11,IF(O178&lt;0,(-O178),"0"))))</f>
        <v>11</v>
      </c>
      <c r="AU178" s="67" t="str">
        <f>IF(O178=1000,0,IF(O178=-1000,11,IF(O178&lt;-9,-(O178-2),IF(O178&gt;0,(O178),"0"))))</f>
        <v/>
      </c>
      <c r="AV178" s="66" t="e">
        <f>IF(O178=1000,11,IF(O178=-1000,0,IF(O178&lt;9,11,IF(O178&gt;9,(O178+2),"0"))))</f>
        <v>#VALUE!</v>
      </c>
      <c r="AW178" s="67" t="str">
        <f>IF(O178=1000,0,IF(O178=-1000,11,IF(O178&lt;0,11,IF(O178&gt;0,(O178),"0"))))</f>
        <v/>
      </c>
      <c r="AX178" s="68" t="str">
        <f>IF(O178="","",IF(O178&gt;9,AV178,AT178))</f>
        <v/>
      </c>
      <c r="AY178" s="69" t="str">
        <f>IF(O178="","","-")</f>
        <v/>
      </c>
      <c r="AZ178" s="70" t="str">
        <f>IF(O178="","",IF(O178&lt;-9,AU178,AW178))</f>
        <v/>
      </c>
      <c r="BA178" s="66" t="e">
        <f>IF(P178=1000,11,IF(P178=-1000,0,IF(P178&gt;9,(P178+2),IF(P178&lt;0,(-P178),"0"))))</f>
        <v>#VALUE!</v>
      </c>
      <c r="BB178" s="67" t="str">
        <f>IF(P178=1000,0,IF(P178=-1000,11,IF(P178&lt;-9,-(P178-2),IF(P178&gt;0,(P178),"0"))))</f>
        <v/>
      </c>
      <c r="BC178" s="67">
        <f>IF(P178=1000,11,IF(P178=-1000,0,IF(P178&gt;0,11,IF(P178&lt;0,(-P178),"0"))))</f>
        <v>11</v>
      </c>
      <c r="BD178" s="67" t="str">
        <f>IF(P178=1000,0,IF(P178=-1000,11,IF(P178&lt;0,11,IF(P178&gt;0,(P178),"0"))))</f>
        <v/>
      </c>
      <c r="BE178" s="68" t="str">
        <f>IF(P178="","",IF(P178&gt;9,BA178,BC178))</f>
        <v/>
      </c>
      <c r="BF178" s="69" t="str">
        <f>IF(P178="","","-")</f>
        <v/>
      </c>
      <c r="BG178" s="70" t="str">
        <f>IF(P178="","",IF(P178&lt;-9,BB178,BD178))</f>
        <v/>
      </c>
      <c r="BH178" s="66" t="e">
        <f>IF(Q178=1000,11,IF(Q178=-1000,0,IF(Q178&gt;9,(Q178+2),IF(Q178&lt;0,(-Q178),"0"))))</f>
        <v>#VALUE!</v>
      </c>
      <c r="BI178" s="67" t="str">
        <f>IF(Q178=1000,0,IF(Q178=-1000,11,IF(Q178&lt;-9,-(Q178-2),IF(Q178&gt;0,(Q178),"0"))))</f>
        <v/>
      </c>
      <c r="BJ178" s="67">
        <f>IF(Q178=1000,11,IF(Q178=-1000,0,IF(Q178&gt;0,11,IF(Q178&lt;0,(-Q178),"0"))))</f>
        <v>11</v>
      </c>
      <c r="BK178" s="67" t="str">
        <f>IF(Q178=1000,0,IF(Q178=-1000,11,IF(Q178&lt;0,11,IF(Q178&gt;0,(Q178),"0"))))</f>
        <v/>
      </c>
      <c r="BL178" s="68" t="str">
        <f>IF(Q178="","",IF(Q178&gt;9,BH178,BJ178))</f>
        <v/>
      </c>
      <c r="BM178" s="69" t="str">
        <f>IF(Q178="","","-")</f>
        <v/>
      </c>
      <c r="BN178" s="70" t="str">
        <f>IF(Q178="","",IF(Q178&lt;-9,BI178,BK178))</f>
        <v/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 t="str">
        <f>IF(O178="","",SUM(T178:X178))</f>
        <v/>
      </c>
      <c r="CD178" s="73" t="str">
        <f>IF(CC178="","","-")</f>
        <v/>
      </c>
      <c r="CE178" s="74" t="str">
        <f>IF(O178="","",SUM(Y178:AC178))</f>
        <v/>
      </c>
      <c r="CP178" s="32"/>
      <c r="CQ178" s="32"/>
    </row>
    <row r="179" spans="1:95" s="31" customFormat="1" ht="15" customHeight="1" outlineLevel="1" x14ac:dyDescent="0.2">
      <c r="A179" s="43"/>
      <c r="B179" s="44"/>
      <c r="C179" s="75">
        <v>2</v>
      </c>
      <c r="D179" s="76" t="str">
        <f>IF(A179="","",VLOOKUP(A179,СписокКМ!D:I,2,FALSE))</f>
        <v/>
      </c>
      <c r="E179" s="47"/>
      <c r="F179" s="77" t="str">
        <f>IF(B179="","",VLOOKUP(B179,СписокКМ!D:I,2,FALSE))</f>
        <v/>
      </c>
      <c r="G179" s="49"/>
      <c r="H179" s="41"/>
      <c r="I179" s="616"/>
      <c r="J179" s="616"/>
      <c r="K179" s="616"/>
      <c r="L179" s="616"/>
      <c r="M179" s="51"/>
      <c r="N179" s="42"/>
      <c r="O179" s="79" t="str">
        <f>IF(I179="","",IF(I179="0",1000,IF(I179="-0",-1000,I179*1)))</f>
        <v/>
      </c>
      <c r="P179" s="79" t="str">
        <f t="shared" si="114"/>
        <v/>
      </c>
      <c r="Q179" s="79" t="str">
        <f t="shared" si="114"/>
        <v/>
      </c>
      <c r="R179" s="79" t="str">
        <f t="shared" si="114"/>
        <v/>
      </c>
      <c r="S179" s="80" t="str">
        <f t="shared" si="114"/>
        <v/>
      </c>
      <c r="T179" s="55" t="str">
        <f t="shared" si="115"/>
        <v/>
      </c>
      <c r="U179" s="56" t="str">
        <f t="shared" si="115"/>
        <v/>
      </c>
      <c r="V179" s="56" t="str">
        <f t="shared" si="115"/>
        <v/>
      </c>
      <c r="W179" s="56" t="str">
        <f t="shared" si="115"/>
        <v/>
      </c>
      <c r="X179" s="56" t="str">
        <f t="shared" si="115"/>
        <v/>
      </c>
      <c r="Y179" s="57" t="str">
        <f t="shared" si="116"/>
        <v/>
      </c>
      <c r="Z179" s="57" t="str">
        <f t="shared" si="116"/>
        <v/>
      </c>
      <c r="AA179" s="57" t="str">
        <f t="shared" si="116"/>
        <v/>
      </c>
      <c r="AB179" s="57" t="str">
        <f t="shared" si="116"/>
        <v/>
      </c>
      <c r="AC179" s="57" t="str">
        <f t="shared" si="116"/>
        <v/>
      </c>
      <c r="AD179" s="58" t="str">
        <f>IF(CC179="","",IF(CC179&gt;CE179,1,-1))</f>
        <v/>
      </c>
      <c r="AE179" s="58" t="str">
        <f>IF(CC179="","",IF(CC179&lt;CE179,1,-1))</f>
        <v/>
      </c>
      <c r="AF179" s="59">
        <f>IF(CC179&gt;CE179,1,0)</f>
        <v>0</v>
      </c>
      <c r="AG179" s="60">
        <f>IF(CE179&gt;CC179,1,0)</f>
        <v>0</v>
      </c>
      <c r="AH179" s="81" t="str">
        <f>IF(O179="","",AX179*1)</f>
        <v/>
      </c>
      <c r="AI179" s="609" t="str">
        <f>IF(P179="","",BE179*1)</f>
        <v/>
      </c>
      <c r="AJ179" s="609" t="str">
        <f>IF(Q179="","",BL179*1)</f>
        <v/>
      </c>
      <c r="AK179" s="609" t="str">
        <f>IF(R179="","",BS179*1)</f>
        <v/>
      </c>
      <c r="AL179" s="609" t="str">
        <f>IF(S179="","",BZ179*1)</f>
        <v/>
      </c>
      <c r="AM179" s="606" t="str">
        <f>IF(O179="","",AZ179*1)</f>
        <v/>
      </c>
      <c r="AN179" s="606" t="str">
        <f>IF(P179="","",BG179*1)</f>
        <v/>
      </c>
      <c r="AO179" s="606" t="str">
        <f>IF(Q179="","",BN179*1)</f>
        <v/>
      </c>
      <c r="AP179" s="606" t="str">
        <f>IF(R179="","",BU179*1)</f>
        <v/>
      </c>
      <c r="AQ179" s="606" t="str">
        <f>IF(S179="","",CB179*1)</f>
        <v/>
      </c>
      <c r="AR179" s="64">
        <f>SUM(AH179:AL179)</f>
        <v>0</v>
      </c>
      <c r="AS179" s="65">
        <f>SUM(AM179:AQ179)</f>
        <v>0</v>
      </c>
      <c r="AT179" s="66">
        <f>IF(O179=1000,11,IF(O179=-1000,0,IF(O179&gt;0,11,IF(O179&lt;0,(-O179),"0"))))</f>
        <v>11</v>
      </c>
      <c r="AU179" s="67" t="str">
        <f>IF(O179=1000,0,IF(O179=-1000,11,IF(O179&lt;-9,-(O179-2),IF(O179&gt;0,(O179),"0"))))</f>
        <v/>
      </c>
      <c r="AV179" s="66" t="e">
        <f>IF(O179=1000,11,IF(O179=-1000,0,IF(O179&gt;9,(O179+2),IF(O179&lt;0,(-O179),"0"))))</f>
        <v>#VALUE!</v>
      </c>
      <c r="AW179" s="67" t="str">
        <f>IF(O179=1000,0,IF(O179=-1000,11,IF(O179&lt;0,11,IF(O179&gt;0,(O179),"0"))))</f>
        <v/>
      </c>
      <c r="AX179" s="601" t="str">
        <f>IF(O179="","",IF(O179&gt;9,AV179,AT179))</f>
        <v/>
      </c>
      <c r="AY179" s="602" t="str">
        <f>IF(O179="","","-")</f>
        <v/>
      </c>
      <c r="AZ179" s="603" t="str">
        <f>IF(O179="","",IF(O179&lt;-9,AU179,AW179))</f>
        <v/>
      </c>
      <c r="BA179" s="66" t="e">
        <f>IF(P179=1000,11,IF(P179=-1000,0,IF(P179&gt;9,(P179+2),IF(P179&lt;0,(-P179),"0"))))</f>
        <v>#VALUE!</v>
      </c>
      <c r="BB179" s="67" t="str">
        <f>IF(P179=1000,0,IF(P179=-1000,11,IF(P179&lt;-9,-(P179-2),IF(P179&gt;0,(P179),"0"))))</f>
        <v/>
      </c>
      <c r="BC179" s="67">
        <f>IF(P179=1000,11,IF(P179=-1000,0,IF(P179&gt;0,11,IF(P179&lt;0,(-P179),"0"))))</f>
        <v>11</v>
      </c>
      <c r="BD179" s="67" t="str">
        <f>IF(P179=1000,0,IF(P179=-1000,11,IF(P179&lt;0,11,IF(P179&gt;0,(P179),"0"))))</f>
        <v/>
      </c>
      <c r="BE179" s="601" t="str">
        <f>IF(P179="","",IF(P179&gt;9,BA179,BC179))</f>
        <v/>
      </c>
      <c r="BF179" s="602" t="str">
        <f>IF(P179="","","-")</f>
        <v/>
      </c>
      <c r="BG179" s="603" t="str">
        <f>IF(P179="","",IF(P179&lt;-9,BB179,BD179))</f>
        <v/>
      </c>
      <c r="BH179" s="66" t="e">
        <f>IF(Q179=1000,11,IF(Q179=-1000,0,IF(Q179&gt;9,(Q179+2),IF(Q179&lt;0,(-Q179),"0"))))</f>
        <v>#VALUE!</v>
      </c>
      <c r="BI179" s="67" t="str">
        <f>IF(Q179=1000,0,IF(Q179=-1000,11,IF(Q179&lt;-9,-(Q179-2),IF(Q179&gt;0,(Q179),"0"))))</f>
        <v/>
      </c>
      <c r="BJ179" s="67">
        <f>IF(Q179=1000,11,IF(Q179=-1000,0,IF(Q179&gt;0,11,IF(Q179&lt;0,(-Q179),"0"))))</f>
        <v>11</v>
      </c>
      <c r="BK179" s="67" t="str">
        <f>IF(Q179=1000,0,IF(Q179=-1000,11,IF(Q179&lt;0,11,IF(Q179&gt;0,(Q179),"0"))))</f>
        <v/>
      </c>
      <c r="BL179" s="601" t="str">
        <f>IF(Q179="","",IF(Q179&gt;9,BH179,BJ179))</f>
        <v/>
      </c>
      <c r="BM179" s="602" t="str">
        <f>IF(Q179="","","-")</f>
        <v/>
      </c>
      <c r="BN179" s="603" t="str">
        <f>IF(Q179="","",IF(Q179&lt;-9,BI179,BK179))</f>
        <v/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601" t="str">
        <f>IF(R179="","",IF(R179&gt;9,BO179,BQ179))</f>
        <v/>
      </c>
      <c r="BT179" s="602" t="str">
        <f>IF(R179="","","-")</f>
        <v/>
      </c>
      <c r="BU179" s="603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601" t="str">
        <f>IF(S179="","",IF(S179&gt;9,BV179,BX179))</f>
        <v/>
      </c>
      <c r="CA179" s="602" t="str">
        <f>IF(S179="","","-")</f>
        <v/>
      </c>
      <c r="CB179" s="603" t="str">
        <f>IF(S179="","",IF(S179&lt;-9,BW179,BY179))</f>
        <v/>
      </c>
      <c r="CC179" s="598" t="str">
        <f>IF(O179="","",SUM(T179:X179))</f>
        <v/>
      </c>
      <c r="CD179" s="604" t="str">
        <f>IF(CC179="","","-")</f>
        <v/>
      </c>
      <c r="CE179" s="599" t="str">
        <f>IF(O179="","",SUM(Y179:AC179))</f>
        <v/>
      </c>
      <c r="CP179" s="32"/>
      <c r="CQ179" s="32"/>
    </row>
    <row r="180" spans="1:95" s="31" customFormat="1" ht="15" customHeight="1" outlineLevel="1" x14ac:dyDescent="0.2">
      <c r="A180" s="43"/>
      <c r="B180" s="44"/>
      <c r="C180" s="1250">
        <v>3</v>
      </c>
      <c r="D180" s="76" t="str">
        <f>IF(A180="","",VLOOKUP(A180,СписокКМ!D:I,2,FALSE))</f>
        <v/>
      </c>
      <c r="E180" s="47"/>
      <c r="F180" s="77" t="str">
        <f>IF(B180="","",VLOOKUP(B180,СписокКМ!D:I,2,FALSE))</f>
        <v/>
      </c>
      <c r="G180" s="49"/>
      <c r="H180" s="41"/>
      <c r="I180" s="1252"/>
      <c r="J180" s="1252"/>
      <c r="K180" s="1252"/>
      <c r="L180" s="1252"/>
      <c r="M180" s="1252"/>
      <c r="N180" s="42"/>
      <c r="O180" s="1244" t="str">
        <f>IF(I180="","",IF(I180="0",1000,IF(I180="-0",-1000,I180*1)))</f>
        <v/>
      </c>
      <c r="P180" s="1244" t="str">
        <f>IF(J180="","",IF(J180="0",1000,IF(J180="-0",-1000,J180*1)))</f>
        <v/>
      </c>
      <c r="Q180" s="1244" t="str">
        <f>IF(K180="","",IF(K180="0",1000,IF(K180="-0",-1000,K180*1)))</f>
        <v/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 t="str">
        <f>IF(O180="","",IF(O180&gt;0,1,0))</f>
        <v/>
      </c>
      <c r="U180" s="1284" t="str">
        <f>IF(P180="","",IF(P180&gt;0,1,0))</f>
        <v/>
      </c>
      <c r="V180" s="1284" t="str">
        <f>IF(Q180="","",IF(Q180&gt;0,1,0))</f>
        <v/>
      </c>
      <c r="W180" s="1284" t="str">
        <f>IF(R180="","",IF(R180&gt;0,1,0))</f>
        <v/>
      </c>
      <c r="X180" s="1284" t="str">
        <f>IF(S180="","",IF(S180&gt;0,1,0))</f>
        <v/>
      </c>
      <c r="Y180" s="1278" t="str">
        <f>IF(O180="","",IF(O180&lt;0,1,0))</f>
        <v/>
      </c>
      <c r="Z180" s="1278" t="str">
        <f>IF(P180="","",IF(P180&lt;0,1,0))</f>
        <v/>
      </c>
      <c r="AA180" s="1278" t="str">
        <f>IF(Q180="","",IF(Q180&lt;0,1,0))</f>
        <v/>
      </c>
      <c r="AB180" s="1278" t="str">
        <f>IF(R180="","",IF(R180&lt;0,1,0))</f>
        <v/>
      </c>
      <c r="AC180" s="1278" t="str">
        <f>IF(S180="","",IF(S180&lt;0,1,0))</f>
        <v/>
      </c>
      <c r="AD180" s="1280" t="str">
        <f>IF(CC180="","",IF(CC180&gt;CE180,1,-1))</f>
        <v/>
      </c>
      <c r="AE180" s="1280" t="str">
        <f>IF(CC180="","",IF(CC180&lt;CE180,1,-1))</f>
        <v/>
      </c>
      <c r="AF180" s="1282">
        <f>IF(CC180&gt;CE180,1,0)</f>
        <v>0</v>
      </c>
      <c r="AG180" s="1272">
        <f>IF(CE180&gt;CC180,1,0)</f>
        <v>0</v>
      </c>
      <c r="AH180" s="1274" t="str">
        <f>IF(O180="","",AX180*1)</f>
        <v/>
      </c>
      <c r="AI180" s="1276" t="str">
        <f>IF(P180="","",BE180*1)</f>
        <v/>
      </c>
      <c r="AJ180" s="1276" t="str">
        <f>IF(Q180="","",BL180*1)</f>
        <v/>
      </c>
      <c r="AK180" s="1276" t="str">
        <f>IF(R180="","",BS180*1)</f>
        <v/>
      </c>
      <c r="AL180" s="1276" t="str">
        <f>IF(S180="","",BZ180*1)</f>
        <v/>
      </c>
      <c r="AM180" s="1298" t="str">
        <f>IF(O180="","",AZ180*1)</f>
        <v/>
      </c>
      <c r="AN180" s="1298" t="str">
        <f>IF(P180="","",BG180*1)</f>
        <v/>
      </c>
      <c r="AO180" s="1298" t="str">
        <f>IF(Q180="","",BN180*1)</f>
        <v/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 t="str">
        <f>IF(O180=1000,0,IF(O180=-1000,11,IF(O180&lt;-9,-(O180-2),IF(O180&gt;0,(O180),"0"))))</f>
        <v/>
      </c>
      <c r="AV180" s="1286" t="e">
        <f>IF(O180=1000,11,IF(O180=-1000,0,IF(O180&gt;9,(O180+2),IF(O180&lt;0,(-O180),"0"))))</f>
        <v>#VALUE!</v>
      </c>
      <c r="AW180" s="1286" t="str">
        <f>IF(O180=1000,0,IF(O180=-1000,11,IF(O180&lt;0,11,IF(O180&gt;0,(O180),"0"))))</f>
        <v/>
      </c>
      <c r="AX180" s="1296" t="str">
        <f>IF(O180="","",IF(O180&gt;9,AV180,AT180))</f>
        <v/>
      </c>
      <c r="AY180" s="1288" t="str">
        <f>IF(O180="","","-")</f>
        <v/>
      </c>
      <c r="AZ180" s="1290" t="str">
        <f>IF(O180="","",IF(O180&lt;-9,AU180,AW180))</f>
        <v/>
      </c>
      <c r="BA180" s="1286" t="e">
        <f>IF(P180=1000,11,IF(P180=-1000,0,IF(P180&gt;9,(P180+2),IF(P180&lt;0,(-P180),"0"))))</f>
        <v>#VALUE!</v>
      </c>
      <c r="BB180" s="1286" t="str">
        <f>IF(P180=1000,0,IF(P180=-1000,11,IF(P180&lt;-9,-(P180-2),IF(P180&gt;0,(P180),"0"))))</f>
        <v/>
      </c>
      <c r="BC180" s="1286">
        <f>IF(P180=1000,11,IF(P180=-1000,0,IF(P180&gt;0,11,IF(P180&lt;0,(-P180),"0"))))</f>
        <v>11</v>
      </c>
      <c r="BD180" s="1286" t="str">
        <f>IF(P180=1000,0,IF(P180=-1000,11,IF(P180&lt;0,11,IF(P180&gt;0,(P180),"0"))))</f>
        <v/>
      </c>
      <c r="BE180" s="1296" t="str">
        <f>IF(P180="","",IF(P180&gt;9,BA180,BC180))</f>
        <v/>
      </c>
      <c r="BF180" s="1288" t="str">
        <f>IF(P180="","","-")</f>
        <v/>
      </c>
      <c r="BG180" s="1290" t="str">
        <f>IF(P180="","",IF(P180&lt;-9,BB180,BD180))</f>
        <v/>
      </c>
      <c r="BH180" s="1286" t="e">
        <f>IF(Q180=1000,11,IF(Q180=-1000,0,IF(Q180&gt;9,(Q180+2),IF(Q180&lt;0,(-Q180),"0"))))</f>
        <v>#VALUE!</v>
      </c>
      <c r="BI180" s="1286" t="str">
        <f>IF(Q180=1000,0,IF(Q180=-1000,11,IF(Q180&lt;-9,-(Q180-2),IF(Q180&gt;0,(Q180),"0"))))</f>
        <v/>
      </c>
      <c r="BJ180" s="1286">
        <f>IF(Q180=1000,11,IF(Q180=-1000,0,IF(Q180&gt;0,11,IF(Q180&lt;0,(-Q180),"0"))))</f>
        <v>11</v>
      </c>
      <c r="BK180" s="1286" t="str">
        <f>IF(Q180=1000,0,IF(Q180=-1000,11,IF(Q180&lt;0,11,IF(Q180&gt;0,(Q180),"0"))))</f>
        <v/>
      </c>
      <c r="BL180" s="1296" t="str">
        <f>IF(Q180="","",IF(Q180&gt;9,BH180,BJ180))</f>
        <v/>
      </c>
      <c r="BM180" s="1288" t="str">
        <f>IF(Q180="","","-")</f>
        <v/>
      </c>
      <c r="BN180" s="1290" t="str">
        <f>IF(Q180="","",IF(Q180&lt;-9,BI180,BK180))</f>
        <v/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 t="str">
        <f>IF(R180="","",IF(R180&gt;9,BO180,BQ180))</f>
        <v/>
      </c>
      <c r="BT180" s="1288" t="str">
        <f>IF(R180="","","-")</f>
        <v/>
      </c>
      <c r="BU180" s="1290" t="str">
        <f>IF(R180="","",IF(R180&lt;-9,BP180,BR180))</f>
        <v/>
      </c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 t="str">
        <f>IF(S180="","",IF(S180&gt;9,BV180,BX180))</f>
        <v/>
      </c>
      <c r="CA180" s="1288" t="str">
        <f>IF(S180="","","-")</f>
        <v/>
      </c>
      <c r="CB180" s="1290" t="str">
        <f>IF(S180="","",IF(S180&lt;-9,BW180,BY180))</f>
        <v/>
      </c>
      <c r="CC180" s="1302" t="str">
        <f>IF(O180="","",SUM(T180:X181))</f>
        <v/>
      </c>
      <c r="CD180" s="1304" t="str">
        <f>IF(CC180="","","-")</f>
        <v/>
      </c>
      <c r="CE180" s="1306" t="str">
        <f>IF(O180="","",SUM(Y180:AC181))</f>
        <v/>
      </c>
      <c r="CP180" s="32"/>
      <c r="CQ180" s="32"/>
    </row>
    <row r="181" spans="1:95" s="31" customFormat="1" ht="15" customHeight="1" outlineLevel="1" x14ac:dyDescent="0.2">
      <c r="A181" s="43"/>
      <c r="B181" s="44"/>
      <c r="C181" s="1251"/>
      <c r="D181" s="46" t="str">
        <f>IF(A181="","",VLOOKUP(A181,СписокКМ!D:I,2,FALSE))</f>
        <v/>
      </c>
      <c r="E181" s="47"/>
      <c r="F181" s="48" t="str">
        <f>IF(B181="","",VLOOKUP(B181,СписокКМ!D:I,2,FALSE))</f>
        <v/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outlineLevel="1" x14ac:dyDescent="0.2">
      <c r="A182" s="99" t="str">
        <f>IF(A178="","",A178)</f>
        <v/>
      </c>
      <c r="B182" s="99" t="str">
        <f>IF(B178="","",B179)</f>
        <v/>
      </c>
      <c r="C182" s="75">
        <v>4</v>
      </c>
      <c r="D182" s="100" t="str">
        <f>IF(A182="","",VLOOKUP(A182,СписокКМ!D:I,2,FALSE))</f>
        <v/>
      </c>
      <c r="E182" s="101"/>
      <c r="F182" s="77" t="str">
        <f>IF(B182="","",VLOOKUP(B182,СписокКМ!D:I,2,FALSE))</f>
        <v/>
      </c>
      <c r="G182" s="102"/>
      <c r="H182" s="41"/>
      <c r="I182" s="616"/>
      <c r="J182" s="616"/>
      <c r="K182" s="616"/>
      <c r="L182" s="616"/>
      <c r="M182" s="616"/>
      <c r="N182" s="42"/>
      <c r="O182" s="79" t="str">
        <f>IF(I182="","",IF(I182="0",1000,IF(I182="-0",-1000,I182*1)))</f>
        <v/>
      </c>
      <c r="P182" s="79" t="str">
        <f t="shared" ref="P182:S183" si="117">IF(J182="","",IF(J182="0",1000,IF(J182="-0",-1000,J182*1)))</f>
        <v/>
      </c>
      <c r="Q182" s="79" t="str">
        <f t="shared" si="117"/>
        <v/>
      </c>
      <c r="R182" s="79" t="str">
        <f t="shared" si="117"/>
        <v/>
      </c>
      <c r="S182" s="80" t="str">
        <f t="shared" si="117"/>
        <v/>
      </c>
      <c r="T182" s="614" t="str">
        <f t="shared" ref="T182:X183" si="118">IF(O182="","",IF(O182&gt;0,1,0))</f>
        <v/>
      </c>
      <c r="U182" s="613" t="str">
        <f t="shared" si="118"/>
        <v/>
      </c>
      <c r="V182" s="613" t="str">
        <f t="shared" si="118"/>
        <v/>
      </c>
      <c r="W182" s="613" t="str">
        <f t="shared" si="118"/>
        <v/>
      </c>
      <c r="X182" s="613" t="str">
        <f t="shared" si="118"/>
        <v/>
      </c>
      <c r="Y182" s="610" t="str">
        <f t="shared" ref="Y182:AC183" si="119">IF(O182="","",IF(O182&lt;0,1,0))</f>
        <v/>
      </c>
      <c r="Z182" s="610" t="str">
        <f t="shared" si="119"/>
        <v/>
      </c>
      <c r="AA182" s="610" t="str">
        <f t="shared" si="119"/>
        <v/>
      </c>
      <c r="AB182" s="610" t="str">
        <f t="shared" si="119"/>
        <v/>
      </c>
      <c r="AC182" s="610" t="str">
        <f t="shared" si="119"/>
        <v/>
      </c>
      <c r="AD182" s="611" t="str">
        <f>IF(CC182="","",IF(CC182&gt;CE182,1,-1))</f>
        <v/>
      </c>
      <c r="AE182" s="611" t="str">
        <f>IF(CC182="","",IF(CC182&lt;CE182,1,-1))</f>
        <v/>
      </c>
      <c r="AF182" s="612">
        <f>IF(CC182&gt;CE182,1,0)</f>
        <v>0</v>
      </c>
      <c r="AG182" s="608">
        <f>IF(CE182&gt;CC182,1,0)</f>
        <v>0</v>
      </c>
      <c r="AH182" s="81" t="str">
        <f>IF(O182="","",AX182*1)</f>
        <v/>
      </c>
      <c r="AI182" s="609" t="str">
        <f>IF(P182="","",BE182*1)</f>
        <v/>
      </c>
      <c r="AJ182" s="609" t="str">
        <f>IF(Q182="","",BL182*1)</f>
        <v/>
      </c>
      <c r="AK182" s="609" t="str">
        <f>IF(R182="","",BS182*1)</f>
        <v/>
      </c>
      <c r="AL182" s="609" t="str">
        <f>IF(S182="","",BZ182*1)</f>
        <v/>
      </c>
      <c r="AM182" s="606" t="str">
        <f>IF(O182="","",AZ182*1)</f>
        <v/>
      </c>
      <c r="AN182" s="606" t="str">
        <f>IF(P182="","",BG182*1)</f>
        <v/>
      </c>
      <c r="AO182" s="606" t="str">
        <f>IF(Q182="","",BN182*1)</f>
        <v/>
      </c>
      <c r="AP182" s="606" t="str">
        <f>IF(R182="","",BU182*1)</f>
        <v/>
      </c>
      <c r="AQ182" s="606" t="str">
        <f>IF(S182="","",CB182*1)</f>
        <v/>
      </c>
      <c r="AR182" s="607">
        <f>SUM(AH182:AL182)</f>
        <v>0</v>
      </c>
      <c r="AS182" s="605">
        <f>SUM(AM182:AQ182)</f>
        <v>0</v>
      </c>
      <c r="AT182" s="111">
        <f>IF(O182=1000,11,IF(O182=-1000,0,IF(O182&gt;0,11,IF(O182&lt;0,(-O182),"0"))))</f>
        <v>11</v>
      </c>
      <c r="AU182" s="600" t="str">
        <f>IF(O182=1000,0,IF(O182=-1000,11,IF(O182&lt;-9,-(O182-2),IF(O182&gt;0,(O182),"0"))))</f>
        <v/>
      </c>
      <c r="AV182" s="111" t="e">
        <f>IF(O182=1000,11,IF(O182=-1000,0,IF(O182&gt;9,(O182+2),IF(O182&lt;0,(-O182),"0"))))</f>
        <v>#VALUE!</v>
      </c>
      <c r="AW182" s="600" t="str">
        <f>IF(O182=1000,0,IF(O182=-1000,11,IF(O182&lt;0,11,IF(O182&gt;0,(O182),"0"))))</f>
        <v/>
      </c>
      <c r="AX182" s="601" t="str">
        <f>IF(O182="","",IF(O182&gt;9,AV182,AT182))</f>
        <v/>
      </c>
      <c r="AY182" s="602" t="str">
        <f>IF(O182="","","-")</f>
        <v/>
      </c>
      <c r="AZ182" s="603" t="str">
        <f>IF(O182="","",IF(O182&lt;-9,AU182,AW182))</f>
        <v/>
      </c>
      <c r="BA182" s="111" t="e">
        <f>IF(P182=1000,11,IF(P182=-1000,0,IF(P182&gt;9,(P182+2),IF(P182&lt;0,(-P182),"0"))))</f>
        <v>#VALUE!</v>
      </c>
      <c r="BB182" s="600" t="str">
        <f>IF(P182=1000,0,IF(P182=-1000,11,IF(P182&lt;-9,-(P182-2),IF(P182&gt;0,(P182),"0"))))</f>
        <v/>
      </c>
      <c r="BC182" s="600">
        <f>IF(P182=1000,11,IF(P182=-1000,0,IF(P182&gt;0,11,IF(P182&lt;0,(-P182),"0"))))</f>
        <v>11</v>
      </c>
      <c r="BD182" s="600" t="str">
        <f>IF(P182=1000,0,IF(P182=-1000,11,IF(P182&lt;0,11,IF(P182&gt;0,(P182),"0"))))</f>
        <v/>
      </c>
      <c r="BE182" s="601" t="str">
        <f>IF(P182="","",IF(P182&gt;9,BA182,BC182))</f>
        <v/>
      </c>
      <c r="BF182" s="602" t="str">
        <f>IF(P182="","","-")</f>
        <v/>
      </c>
      <c r="BG182" s="603" t="str">
        <f>IF(P182="","",IF(P182&lt;-9,BB182,BD182))</f>
        <v/>
      </c>
      <c r="BH182" s="111" t="e">
        <f>IF(Q182=1000,11,IF(Q182=-1000,0,IF(Q182&gt;9,(Q182+2),IF(Q182&lt;0,(-Q182),"0"))))</f>
        <v>#VALUE!</v>
      </c>
      <c r="BI182" s="600" t="str">
        <f>IF(Q182=1000,0,IF(Q182=-1000,11,IF(Q182&lt;-9,-(Q182-2),IF(Q182&gt;0,(Q182),"0"))))</f>
        <v/>
      </c>
      <c r="BJ182" s="600">
        <f>IF(Q182=1000,11,IF(Q182=-1000,0,IF(Q182&gt;0,11,IF(Q182&lt;0,(-Q182),"0"))))</f>
        <v>11</v>
      </c>
      <c r="BK182" s="600" t="str">
        <f>IF(Q182=1000,0,IF(Q182=-1000,11,IF(Q182&lt;0,11,IF(Q182&gt;0,(Q182),"0"))))</f>
        <v/>
      </c>
      <c r="BL182" s="601" t="str">
        <f>IF(Q182="","",IF(Q182&gt;9,BH182,BJ182))</f>
        <v/>
      </c>
      <c r="BM182" s="602" t="str">
        <f>IF(Q182="","","-")</f>
        <v/>
      </c>
      <c r="BN182" s="603" t="str">
        <f>IF(Q182="","",IF(Q182&lt;-9,BI182,BK182))</f>
        <v/>
      </c>
      <c r="BO182" s="600" t="e">
        <f>IF(R182=1000,11,IF(R182=-1000,0,IF(R182&gt;9,(R182+2),IF(R182&lt;0,(-R182),"0"))))</f>
        <v>#VALUE!</v>
      </c>
      <c r="BP182" s="600" t="str">
        <f>IF(R182=1000,0,IF(R182=-1000,11,IF(R182&lt;-9,-(R182-2),IF(R182&gt;0,(R182),"0"))))</f>
        <v/>
      </c>
      <c r="BQ182" s="600">
        <f>IF(R182=1000,11,IF(R182=-1000,0,IF(R182&gt;0,11,IF(R182&lt;0,(-R182),"0"))))</f>
        <v>11</v>
      </c>
      <c r="BR182" s="600" t="str">
        <f>IF(R182=1000,0,IF(R182=-1000,11,IF(R182&lt;0,11,IF(R182&gt;0,(R182),"0"))))</f>
        <v/>
      </c>
      <c r="BS182" s="601" t="str">
        <f>IF(R182="","",IF(R182&gt;9,BO182,BQ182))</f>
        <v/>
      </c>
      <c r="BT182" s="602" t="str">
        <f>IF(R182="","","-")</f>
        <v/>
      </c>
      <c r="BU182" s="603" t="str">
        <f>IF(R182="","",IF(R182&lt;-9,BP182,BR182))</f>
        <v/>
      </c>
      <c r="BV182" s="600" t="e">
        <f>IF(S182=1000,11,IF(S182=-1000,0,IF(S182&gt;9,(S182+2),IF(S182&lt;0,(-S182),"0"))))</f>
        <v>#VALUE!</v>
      </c>
      <c r="BW182" s="600" t="str">
        <f>IF(S182=1000,0,IF(S182=-1000,11,IF(S182&lt;-9,-(S182-2),IF(S182&gt;0,(S182),"0"))))</f>
        <v/>
      </c>
      <c r="BX182" s="600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601" t="str">
        <f>IF(S182="","",IF(S182&gt;9,BV182,BX182))</f>
        <v/>
      </c>
      <c r="CA182" s="602" t="str">
        <f>IF(S182="","","-")</f>
        <v/>
      </c>
      <c r="CB182" s="603" t="str">
        <f>IF(S182="","",IF(S182&lt;-9,BW182,BY182))</f>
        <v/>
      </c>
      <c r="CC182" s="598" t="str">
        <f>IF(O182="","",SUM(T182:X182))</f>
        <v/>
      </c>
      <c r="CD182" s="604" t="str">
        <f>IF(CC182="","","-")</f>
        <v/>
      </c>
      <c r="CE182" s="599" t="str">
        <f>IF(O182="","",SUM(Y182:AC182))</f>
        <v/>
      </c>
      <c r="CP182" s="32"/>
      <c r="CQ182" s="32"/>
    </row>
    <row r="183" spans="1:95" s="31" customFormat="1" ht="15" customHeight="1" outlineLevel="1" thickBot="1" x14ac:dyDescent="0.25">
      <c r="A183" s="99" t="str">
        <f>IF(A178="","",A179)</f>
        <v/>
      </c>
      <c r="B183" s="99" t="str">
        <f>IF(B178="","",B178)</f>
        <v/>
      </c>
      <c r="C183" s="114">
        <v>5</v>
      </c>
      <c r="D183" s="115" t="str">
        <f>IF(A183="","",VLOOKUP(A183,СписокКМ!D:I,2,FALSE))</f>
        <v/>
      </c>
      <c r="E183" s="116"/>
      <c r="F183" s="117" t="str">
        <f>IF(B183="","",VLOOKUP(B183,СписокКМ!D:I,2,FALSE))</f>
        <v/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117"/>
        <v/>
      </c>
      <c r="Q183" s="123" t="str">
        <f t="shared" si="117"/>
        <v/>
      </c>
      <c r="R183" s="123" t="str">
        <f t="shared" si="117"/>
        <v/>
      </c>
      <c r="S183" s="124" t="str">
        <f t="shared" si="117"/>
        <v/>
      </c>
      <c r="T183" s="125" t="str">
        <f t="shared" si="118"/>
        <v/>
      </c>
      <c r="U183" s="126" t="str">
        <f t="shared" si="118"/>
        <v/>
      </c>
      <c r="V183" s="126" t="str">
        <f t="shared" si="118"/>
        <v/>
      </c>
      <c r="W183" s="126" t="str">
        <f t="shared" si="118"/>
        <v/>
      </c>
      <c r="X183" s="126" t="str">
        <f t="shared" si="118"/>
        <v/>
      </c>
      <c r="Y183" s="127" t="str">
        <f t="shared" si="119"/>
        <v/>
      </c>
      <c r="Z183" s="127" t="str">
        <f t="shared" si="119"/>
        <v/>
      </c>
      <c r="AA183" s="127" t="str">
        <f t="shared" si="119"/>
        <v/>
      </c>
      <c r="AB183" s="127" t="str">
        <f t="shared" si="119"/>
        <v/>
      </c>
      <c r="AC183" s="127" t="str">
        <f t="shared" si="119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  <row r="184" spans="1:95" s="31" customFormat="1" ht="15" customHeight="1" outlineLevel="1" thickBot="1" x14ac:dyDescent="0.25">
      <c r="A184" s="145"/>
      <c r="B184" s="145"/>
      <c r="C184" s="145"/>
      <c r="D184" s="146"/>
      <c r="E184" s="147"/>
      <c r="F184" s="148"/>
      <c r="G184" s="149"/>
      <c r="H184" s="150"/>
      <c r="I184" s="151"/>
      <c r="J184" s="151"/>
      <c r="K184" s="151"/>
      <c r="L184" s="151"/>
      <c r="M184" s="151"/>
      <c r="N184" s="150"/>
      <c r="O184" s="152"/>
      <c r="P184" s="152"/>
      <c r="Q184" s="152"/>
      <c r="R184" s="152"/>
      <c r="S184" s="152"/>
      <c r="T184" s="153"/>
      <c r="U184" s="153"/>
      <c r="V184" s="153"/>
      <c r="W184" s="153"/>
      <c r="X184" s="153"/>
      <c r="Y184" s="154"/>
      <c r="Z184" s="154"/>
      <c r="AA184" s="154"/>
      <c r="AB184" s="154"/>
      <c r="AC184" s="154"/>
      <c r="AD184" s="155"/>
      <c r="AE184" s="155"/>
      <c r="AF184" s="156"/>
      <c r="AG184" s="156"/>
      <c r="AH184" s="157"/>
      <c r="AI184" s="157"/>
      <c r="AJ184" s="157"/>
      <c r="AK184" s="157"/>
      <c r="AL184" s="157"/>
      <c r="AM184" s="158"/>
      <c r="AN184" s="158"/>
      <c r="AO184" s="158"/>
      <c r="AP184" s="158"/>
      <c r="AQ184" s="158"/>
      <c r="AR184" s="159"/>
      <c r="AS184" s="159"/>
      <c r="AT184" s="160"/>
      <c r="AU184" s="160"/>
      <c r="AV184" s="160"/>
      <c r="AW184" s="160"/>
      <c r="AX184" s="161"/>
      <c r="AY184" s="161"/>
      <c r="AZ184" s="161"/>
      <c r="BA184" s="160"/>
      <c r="BB184" s="160"/>
      <c r="BC184" s="160"/>
      <c r="BD184" s="160"/>
      <c r="BE184" s="161"/>
      <c r="BF184" s="161"/>
      <c r="BG184" s="161"/>
      <c r="BH184" s="160"/>
      <c r="BI184" s="160"/>
      <c r="BJ184" s="160"/>
      <c r="BK184" s="160"/>
      <c r="BL184" s="161"/>
      <c r="BM184" s="161"/>
      <c r="BN184" s="161"/>
      <c r="BO184" s="160"/>
      <c r="BP184" s="160"/>
      <c r="BQ184" s="160"/>
      <c r="BR184" s="160"/>
      <c r="BS184" s="161"/>
      <c r="BT184" s="161"/>
      <c r="BU184" s="161"/>
      <c r="BV184" s="160"/>
      <c r="BW184" s="160"/>
      <c r="BX184" s="160"/>
      <c r="BY184" s="160"/>
      <c r="BZ184" s="161"/>
      <c r="CA184" s="161"/>
      <c r="CB184" s="161"/>
      <c r="CC184" s="162"/>
      <c r="CD184" s="163"/>
      <c r="CE184" s="164"/>
      <c r="CP184" s="32"/>
      <c r="CQ184" s="32"/>
    </row>
    <row r="185" spans="1:95" s="31" customFormat="1" ht="31.5" customHeight="1" outlineLevel="1" thickBot="1" x14ac:dyDescent="0.25">
      <c r="A185" s="34"/>
      <c r="B185" s="35"/>
      <c r="C185" s="1225">
        <f>1+C176</f>
        <v>21</v>
      </c>
      <c r="D185" s="1227" t="str">
        <f>IF(A185="","",VLOOKUP(A185,СписокКМ!$A$188:$C$236,3,FALSE))</f>
        <v/>
      </c>
      <c r="E185" s="1228" t="str">
        <f>IF(B185="","",VLOOKUP(B185,СписокКМ!E:J,2,FALSE))</f>
        <v/>
      </c>
      <c r="F185" s="1231" t="str">
        <f>IF(B185="","",VLOOKUP(B185,СписокКМ!$A$188:$C$234,3,FALSE))</f>
        <v/>
      </c>
      <c r="G185" s="1232" t="str">
        <f>IF(D185="","",VLOOKUP(D185,СписокКМ!G:L,2,FALSE))</f>
        <v/>
      </c>
      <c r="H185" s="36"/>
      <c r="I185" s="1235" t="s">
        <v>7</v>
      </c>
      <c r="J185" s="1235"/>
      <c r="K185" s="1235"/>
      <c r="L185" s="1235"/>
      <c r="M185" s="1235"/>
      <c r="N185" s="37"/>
      <c r="O185" s="1237"/>
      <c r="P185" s="1238"/>
      <c r="Q185" s="1238"/>
      <c r="R185" s="1238"/>
      <c r="S185" s="1238"/>
      <c r="T185" s="38" t="str">
        <f>IF(A185="","",VLOOKUP(A185,'[60]Протокол команд'!A:K,8,FALSE))</f>
        <v/>
      </c>
      <c r="U185" s="39" t="e">
        <f>T185*5-4</f>
        <v>#VALUE!</v>
      </c>
      <c r="V185" s="39" t="e">
        <f>T185*5</f>
        <v>#VALUE!</v>
      </c>
      <c r="W185" s="39" t="e">
        <f>CONCATENATE(U185,"-",V185)</f>
        <v>#VALUE!</v>
      </c>
      <c r="X185" s="39" t="str">
        <f>IF(A185="","",VLOOKUP(A185,'[60]Протокол команд'!A:K,10,FALSE))</f>
        <v/>
      </c>
      <c r="Y185" s="39" t="e">
        <f>X185*5-4</f>
        <v>#VALUE!</v>
      </c>
      <c r="Z185" s="39" t="e">
        <f>X185*5</f>
        <v>#VALUE!</v>
      </c>
      <c r="AA185" s="39" t="e">
        <f>CONCATENATE(Y185,"-",Z185)</f>
        <v>#VALUE!</v>
      </c>
      <c r="AB185" s="1241" t="str">
        <f>IF(O187="","",SUM(AF187:AF192))</f>
        <v/>
      </c>
      <c r="AC185" s="1242"/>
      <c r="AD185" s="1243"/>
      <c r="AE185" s="1242" t="str">
        <f>IF(O187="","",SUM(AG187:AG192))</f>
        <v/>
      </c>
      <c r="AF185" s="1242"/>
      <c r="AG185" s="1264"/>
      <c r="AH185" s="1241">
        <f>SUM(CC187:CC192)</f>
        <v>0</v>
      </c>
      <c r="AI185" s="1242"/>
      <c r="AJ185" s="1243"/>
      <c r="AK185" s="1242">
        <f>SUM(CE187:CE192)</f>
        <v>0</v>
      </c>
      <c r="AL185" s="1242"/>
      <c r="AM185" s="1264"/>
      <c r="AN185" s="1265">
        <f>SUM(AR187:AR192)</f>
        <v>0</v>
      </c>
      <c r="AO185" s="1266"/>
      <c r="AP185" s="1267"/>
      <c r="AQ185" s="1266">
        <f>SUM(AS187:AS192)</f>
        <v>0</v>
      </c>
      <c r="AR185" s="1266"/>
      <c r="AS185" s="1268"/>
      <c r="AT185" s="1314"/>
      <c r="AU185" s="1315"/>
      <c r="AV185" s="1315"/>
      <c r="AW185" s="1315"/>
      <c r="AX185" s="1315"/>
      <c r="AY185" s="1315"/>
      <c r="AZ185" s="1315"/>
      <c r="BA185" s="1315"/>
      <c r="BB185" s="1315"/>
      <c r="BC185" s="1315"/>
      <c r="BD185" s="1315"/>
      <c r="BE185" s="1315"/>
      <c r="BF185" s="1315"/>
      <c r="BG185" s="1315"/>
      <c r="BH185" s="1315"/>
      <c r="BI185" s="1315"/>
      <c r="BJ185" s="1315"/>
      <c r="BK185" s="1315"/>
      <c r="BL185" s="1315"/>
      <c r="BM185" s="1315"/>
      <c r="BN185" s="1315"/>
      <c r="BO185" s="1315"/>
      <c r="BP185" s="1315"/>
      <c r="BQ185" s="1315"/>
      <c r="BR185" s="1315"/>
      <c r="BS185" s="1315"/>
      <c r="BT185" s="1315"/>
      <c r="BU185" s="1315"/>
      <c r="BV185" s="1315"/>
      <c r="BW185" s="1315"/>
      <c r="BX185" s="1315"/>
      <c r="BY185" s="1315"/>
      <c r="BZ185" s="1315"/>
      <c r="CA185" s="1315"/>
      <c r="CB185" s="1316"/>
      <c r="CC185" s="1254" t="str">
        <f>IF(O187="","",SUM(AF187:AF192))</f>
        <v/>
      </c>
      <c r="CD185" s="1256" t="str">
        <f>IF(CC185="","","-")</f>
        <v/>
      </c>
      <c r="CE185" s="1258" t="str">
        <f>IF(O187="","",SUM(AG187:AG192))</f>
        <v/>
      </c>
      <c r="CP185" s="32"/>
      <c r="CQ185" s="32"/>
    </row>
    <row r="186" spans="1:95" s="31" customFormat="1" ht="13.5" customHeight="1" outlineLevel="1" x14ac:dyDescent="0.2">
      <c r="A186" s="40"/>
      <c r="B186" s="40"/>
      <c r="C186" s="1226"/>
      <c r="D186" s="1229" t="str">
        <f>IF(A186="","",VLOOKUP(A186,СписокКМ!D:I,2,FALSE))</f>
        <v/>
      </c>
      <c r="E186" s="1230" t="str">
        <f>IF(B186="","",VLOOKUP(B186,СписокКМ!E:J,2,FALSE))</f>
        <v/>
      </c>
      <c r="F186" s="1233" t="str">
        <f>IF(C186="","",VLOOKUP(C186,СписокКМ!F:K,2,FALSE))</f>
        <v/>
      </c>
      <c r="G186" s="1234" t="str">
        <f>IF(D186="","",VLOOKUP(D186,СписокКМ!G:L,2,FALSE))</f>
        <v/>
      </c>
      <c r="H186" s="41"/>
      <c r="I186" s="1236"/>
      <c r="J186" s="1236"/>
      <c r="K186" s="1236"/>
      <c r="L186" s="1236"/>
      <c r="M186" s="1236"/>
      <c r="N186" s="42"/>
      <c r="O186" s="1239"/>
      <c r="P186" s="1240"/>
      <c r="Q186" s="1240"/>
      <c r="R186" s="1240"/>
      <c r="S186" s="1240"/>
      <c r="T186" s="1260" t="s">
        <v>8</v>
      </c>
      <c r="U186" s="1261"/>
      <c r="V186" s="1261"/>
      <c r="W186" s="1261"/>
      <c r="X186" s="1261"/>
      <c r="Y186" s="1261"/>
      <c r="Z186" s="1261"/>
      <c r="AA186" s="1261"/>
      <c r="AB186" s="1261"/>
      <c r="AC186" s="1261"/>
      <c r="AD186" s="1261"/>
      <c r="AE186" s="1261"/>
      <c r="AF186" s="1261"/>
      <c r="AG186" s="1262"/>
      <c r="AH186" s="1261" t="s">
        <v>9</v>
      </c>
      <c r="AI186" s="1261"/>
      <c r="AJ186" s="1261"/>
      <c r="AK186" s="1261"/>
      <c r="AL186" s="1261"/>
      <c r="AM186" s="1261"/>
      <c r="AN186" s="1261"/>
      <c r="AO186" s="1261"/>
      <c r="AP186" s="1261"/>
      <c r="AQ186" s="1261"/>
      <c r="AR186" s="1261"/>
      <c r="AS186" s="1262"/>
      <c r="AT186" s="1263" t="s">
        <v>10</v>
      </c>
      <c r="AU186" s="1263"/>
      <c r="AV186" s="1263"/>
      <c r="AW186" s="1263"/>
      <c r="AX186" s="1263"/>
      <c r="AY186" s="1263"/>
      <c r="AZ186" s="1263"/>
      <c r="BA186" s="1263" t="s">
        <v>11</v>
      </c>
      <c r="BB186" s="1263"/>
      <c r="BC186" s="1263"/>
      <c r="BD186" s="1263"/>
      <c r="BE186" s="1263"/>
      <c r="BF186" s="1263"/>
      <c r="BG186" s="1263"/>
      <c r="BH186" s="1263" t="s">
        <v>12</v>
      </c>
      <c r="BI186" s="1263"/>
      <c r="BJ186" s="1263"/>
      <c r="BK186" s="1263"/>
      <c r="BL186" s="1263"/>
      <c r="BM186" s="1263"/>
      <c r="BN186" s="1263"/>
      <c r="BO186" s="1263" t="s">
        <v>13</v>
      </c>
      <c r="BP186" s="1263"/>
      <c r="BQ186" s="1263"/>
      <c r="BR186" s="1263"/>
      <c r="BS186" s="1263"/>
      <c r="BT186" s="1263"/>
      <c r="BU186" s="1263"/>
      <c r="BV186" s="1263" t="s">
        <v>14</v>
      </c>
      <c r="BW186" s="1263"/>
      <c r="BX186" s="1263"/>
      <c r="BY186" s="1263"/>
      <c r="BZ186" s="1263"/>
      <c r="CA186" s="1263"/>
      <c r="CB186" s="1263"/>
      <c r="CC186" s="1255"/>
      <c r="CD186" s="1257"/>
      <c r="CE186" s="1259"/>
      <c r="CP186" s="32"/>
      <c r="CQ186" s="32"/>
    </row>
    <row r="187" spans="1:95" s="31" customFormat="1" ht="15" customHeight="1" outlineLevel="1" x14ac:dyDescent="0.2">
      <c r="A187" s="43"/>
      <c r="B187" s="44"/>
      <c r="C187" s="615">
        <v>1</v>
      </c>
      <c r="D187" s="46" t="str">
        <f>IF(A187="","",VLOOKUP(A187,СписокКМ!D:I,2,FALSE))</f>
        <v/>
      </c>
      <c r="E187" s="47"/>
      <c r="F187" s="48" t="str">
        <f>IF(B187="","",VLOOKUP(B187,СписокКМ!D:I,2,FALSE))</f>
        <v/>
      </c>
      <c r="G187" s="49"/>
      <c r="H187" s="50"/>
      <c r="I187" s="51"/>
      <c r="J187" s="51"/>
      <c r="K187" s="51"/>
      <c r="L187" s="51"/>
      <c r="M187" s="51"/>
      <c r="N187" s="52"/>
      <c r="O187" s="53" t="str">
        <f>IF(I187="","",IF(I187="0",1000,IF(I187="-0",-1000,I187*1)))</f>
        <v/>
      </c>
      <c r="P187" s="53" t="str">
        <f t="shared" ref="P187:S188" si="120">IF(J187="","",IF(J187="0",1000,IF(J187="-0",-1000,J187*1)))</f>
        <v/>
      </c>
      <c r="Q187" s="53" t="str">
        <f t="shared" si="120"/>
        <v/>
      </c>
      <c r="R187" s="53" t="str">
        <f t="shared" si="120"/>
        <v/>
      </c>
      <c r="S187" s="54" t="str">
        <f t="shared" si="120"/>
        <v/>
      </c>
      <c r="T187" s="55" t="str">
        <f t="shared" ref="T187:X188" si="121">IF(O187="","",IF(O187&gt;0,1,0))</f>
        <v/>
      </c>
      <c r="U187" s="56" t="str">
        <f t="shared" si="121"/>
        <v/>
      </c>
      <c r="V187" s="56" t="str">
        <f t="shared" si="121"/>
        <v/>
      </c>
      <c r="W187" s="56" t="str">
        <f t="shared" si="121"/>
        <v/>
      </c>
      <c r="X187" s="56" t="str">
        <f t="shared" si="121"/>
        <v/>
      </c>
      <c r="Y187" s="57" t="str">
        <f t="shared" ref="Y187:AC188" si="122">IF(O187="","",IF(O187&lt;0,1,0))</f>
        <v/>
      </c>
      <c r="Z187" s="57" t="str">
        <f t="shared" si="122"/>
        <v/>
      </c>
      <c r="AA187" s="57" t="str">
        <f t="shared" si="122"/>
        <v/>
      </c>
      <c r="AB187" s="57" t="str">
        <f t="shared" si="122"/>
        <v/>
      </c>
      <c r="AC187" s="57" t="str">
        <f t="shared" si="122"/>
        <v/>
      </c>
      <c r="AD187" s="58" t="str">
        <f>IF(CC187="","",IF(CC187&gt;CE187,1,-1))</f>
        <v/>
      </c>
      <c r="AE187" s="58" t="str">
        <f>IF(CC187="","",IF(CC187&lt;CE187,1,-1))</f>
        <v/>
      </c>
      <c r="AF187" s="59">
        <f>IF(CC187&gt;CE187,1,0)</f>
        <v>0</v>
      </c>
      <c r="AG187" s="60">
        <f>IF(CE187&gt;CC187,1,0)</f>
        <v>0</v>
      </c>
      <c r="AH187" s="61" t="str">
        <f>IF(O187="","",AX187*1)</f>
        <v/>
      </c>
      <c r="AI187" s="62" t="str">
        <f>IF(P187="","",BE187*1)</f>
        <v/>
      </c>
      <c r="AJ187" s="62" t="str">
        <f>IF(Q187="","",BL187*1)</f>
        <v/>
      </c>
      <c r="AK187" s="62" t="str">
        <f>IF(R187="","",BS187*1)</f>
        <v/>
      </c>
      <c r="AL187" s="62" t="str">
        <f>IF(S187="","",BZ187*1)</f>
        <v/>
      </c>
      <c r="AM187" s="63" t="str">
        <f>IF(O187="","",AZ187*1)</f>
        <v/>
      </c>
      <c r="AN187" s="63" t="str">
        <f>IF(P187="","",BG187*1)</f>
        <v/>
      </c>
      <c r="AO187" s="63" t="str">
        <f>IF(Q187="","",BN187*1)</f>
        <v/>
      </c>
      <c r="AP187" s="63" t="str">
        <f>IF(R187="","",BU187*1)</f>
        <v/>
      </c>
      <c r="AQ187" s="63" t="str">
        <f>IF(S187="","",CB187*1)</f>
        <v/>
      </c>
      <c r="AR187" s="64">
        <f>SUM(AH187:AL187)</f>
        <v>0</v>
      </c>
      <c r="AS187" s="65">
        <f>SUM(AM187:AQ187)</f>
        <v>0</v>
      </c>
      <c r="AT187" s="66">
        <f>IF(O187=1000,11,IF(O187=-1000,0,IF(O187&gt;0,11,IF(O187&lt;0,(-O187),"0"))))</f>
        <v>11</v>
      </c>
      <c r="AU187" s="67" t="str">
        <f>IF(O187=1000,0,IF(O187=-1000,11,IF(O187&lt;-9,-(O187-2),IF(O187&gt;0,(O187),"0"))))</f>
        <v/>
      </c>
      <c r="AV187" s="66" t="e">
        <f>IF(O187=1000,11,IF(O187=-1000,0,IF(O187&lt;9,11,IF(O187&gt;9,(O187+2),"0"))))</f>
        <v>#VALUE!</v>
      </c>
      <c r="AW187" s="67" t="str">
        <f>IF(O187=1000,0,IF(O187=-1000,11,IF(O187&lt;0,11,IF(O187&gt;0,(O187),"0"))))</f>
        <v/>
      </c>
      <c r="AX187" s="68" t="str">
        <f>IF(O187="","",IF(O187&gt;9,AV187,AT187))</f>
        <v/>
      </c>
      <c r="AY187" s="69" t="str">
        <f>IF(O187="","","-")</f>
        <v/>
      </c>
      <c r="AZ187" s="70" t="str">
        <f>IF(O187="","",IF(O187&lt;-9,AU187,AW187))</f>
        <v/>
      </c>
      <c r="BA187" s="66" t="e">
        <f>IF(P187=1000,11,IF(P187=-1000,0,IF(P187&gt;9,(P187+2),IF(P187&lt;0,(-P187),"0"))))</f>
        <v>#VALUE!</v>
      </c>
      <c r="BB187" s="67" t="str">
        <f>IF(P187=1000,0,IF(P187=-1000,11,IF(P187&lt;-9,-(P187-2),IF(P187&gt;0,(P187),"0"))))</f>
        <v/>
      </c>
      <c r="BC187" s="67">
        <f>IF(P187=1000,11,IF(P187=-1000,0,IF(P187&gt;0,11,IF(P187&lt;0,(-P187),"0"))))</f>
        <v>11</v>
      </c>
      <c r="BD187" s="67" t="str">
        <f>IF(P187=1000,0,IF(P187=-1000,11,IF(P187&lt;0,11,IF(P187&gt;0,(P187),"0"))))</f>
        <v/>
      </c>
      <c r="BE187" s="68" t="str">
        <f>IF(P187="","",IF(P187&gt;9,BA187,BC187))</f>
        <v/>
      </c>
      <c r="BF187" s="69" t="str">
        <f>IF(P187="","","-")</f>
        <v/>
      </c>
      <c r="BG187" s="70" t="str">
        <f>IF(P187="","",IF(P187&lt;-9,BB187,BD187))</f>
        <v/>
      </c>
      <c r="BH187" s="66" t="e">
        <f>IF(Q187=1000,11,IF(Q187=-1000,0,IF(Q187&gt;9,(Q187+2),IF(Q187&lt;0,(-Q187),"0"))))</f>
        <v>#VALUE!</v>
      </c>
      <c r="BI187" s="67" t="str">
        <f>IF(Q187=1000,0,IF(Q187=-1000,11,IF(Q187&lt;-9,-(Q187-2),IF(Q187&gt;0,(Q187),"0"))))</f>
        <v/>
      </c>
      <c r="BJ187" s="67">
        <f>IF(Q187=1000,11,IF(Q187=-1000,0,IF(Q187&gt;0,11,IF(Q187&lt;0,(-Q187),"0"))))</f>
        <v>11</v>
      </c>
      <c r="BK187" s="67" t="str">
        <f>IF(Q187=1000,0,IF(Q187=-1000,11,IF(Q187&lt;0,11,IF(Q187&gt;0,(Q187),"0"))))</f>
        <v/>
      </c>
      <c r="BL187" s="68" t="str">
        <f>IF(Q187="","",IF(Q187&gt;9,BH187,BJ187))</f>
        <v/>
      </c>
      <c r="BM187" s="69" t="str">
        <f>IF(Q187="","","-")</f>
        <v/>
      </c>
      <c r="BN187" s="70" t="str">
        <f>IF(Q187="","",IF(Q187&lt;-9,BI187,BK187))</f>
        <v/>
      </c>
      <c r="BO187" s="67" t="e">
        <f>IF(R187=1000,11,IF(R187=-1000,0,IF(R187&gt;9,(R187+2),IF(R187&lt;0,(-R187),"0"))))</f>
        <v>#VALUE!</v>
      </c>
      <c r="BP187" s="67" t="str">
        <f>IF(R187=1000,0,IF(R187=-1000,11,IF(R187&lt;-9,-(R187-2),IF(R187&gt;0,(R187),"0"))))</f>
        <v/>
      </c>
      <c r="BQ187" s="67">
        <f>IF(R187=1000,11,IF(R187=-1000,0,IF(R187&gt;0,11,IF(R187&lt;0,(-R187),"0"))))</f>
        <v>11</v>
      </c>
      <c r="BR187" s="67" t="str">
        <f>IF(R187=1000,0,IF(R187=-1000,11,IF(R187&lt;0,11,IF(R187&gt;0,(R187),"0"))))</f>
        <v/>
      </c>
      <c r="BS187" s="68" t="str">
        <f>IF(R187="","",IF(R187&gt;9,BO187,BQ187))</f>
        <v/>
      </c>
      <c r="BT187" s="69" t="str">
        <f>IF(R187="","","-")</f>
        <v/>
      </c>
      <c r="BU187" s="70" t="str">
        <f>IF(R187="","",IF(R187&lt;-9,BP187,BR187))</f>
        <v/>
      </c>
      <c r="BV187" s="67" t="e">
        <f>IF(S187=1000,11,IF(S187=-1000,0,IF(S187&gt;9,(S187+2),IF(S187&lt;0,(-S187),"0"))))</f>
        <v>#VALUE!</v>
      </c>
      <c r="BW187" s="67" t="str">
        <f>IF(S187=1000,0,IF(S187=-1000,11,IF(S187&lt;-9,-(S187-2),IF(S187&gt;0,(S187),"0"))))</f>
        <v/>
      </c>
      <c r="BX187" s="67">
        <f>IF(S187=1000,11,IF(S187=-1000,0,IF(S187&gt;0,11,IF(S187&lt;0,(-S187),"0"))))</f>
        <v>11</v>
      </c>
      <c r="BY187" s="71" t="str">
        <f>IF(S187=1000,0,IF(S187=-1000,11,IF(S187&lt;0,11,IF(S187&gt;0,(S187),"0"))))</f>
        <v/>
      </c>
      <c r="BZ187" s="68" t="str">
        <f>IF(S187="","",IF(S187&gt;9,BV187,BX187))</f>
        <v/>
      </c>
      <c r="CA187" s="69" t="str">
        <f>IF(S187="","","-")</f>
        <v/>
      </c>
      <c r="CB187" s="70" t="str">
        <f>IF(S187="","",IF(S187&lt;-9,BW187,BY187))</f>
        <v/>
      </c>
      <c r="CC187" s="72" t="str">
        <f>IF(O187="","",SUM(T187:X187))</f>
        <v/>
      </c>
      <c r="CD187" s="73" t="str">
        <f>IF(CC187="","","-")</f>
        <v/>
      </c>
      <c r="CE187" s="74" t="str">
        <f>IF(O187="","",SUM(Y187:AC187))</f>
        <v/>
      </c>
      <c r="CP187" s="32"/>
      <c r="CQ187" s="32"/>
    </row>
    <row r="188" spans="1:95" s="31" customFormat="1" ht="15" customHeight="1" outlineLevel="1" x14ac:dyDescent="0.2">
      <c r="A188" s="43"/>
      <c r="B188" s="44"/>
      <c r="C188" s="75">
        <v>2</v>
      </c>
      <c r="D188" s="76" t="str">
        <f>IF(A188="","",VLOOKUP(A188,СписокКМ!D:I,2,FALSE))</f>
        <v/>
      </c>
      <c r="E188" s="47"/>
      <c r="F188" s="77" t="str">
        <f>IF(B188="","",VLOOKUP(B188,СписокКМ!D:I,2,FALSE))</f>
        <v/>
      </c>
      <c r="G188" s="49"/>
      <c r="H188" s="41"/>
      <c r="I188" s="616"/>
      <c r="J188" s="616"/>
      <c r="K188" s="616"/>
      <c r="L188" s="616"/>
      <c r="M188" s="51"/>
      <c r="N188" s="42"/>
      <c r="O188" s="79" t="str">
        <f>IF(I188="","",IF(I188="0",1000,IF(I188="-0",-1000,I188*1)))</f>
        <v/>
      </c>
      <c r="P188" s="79" t="str">
        <f t="shared" si="120"/>
        <v/>
      </c>
      <c r="Q188" s="79" t="str">
        <f t="shared" si="120"/>
        <v/>
      </c>
      <c r="R188" s="79" t="str">
        <f t="shared" si="120"/>
        <v/>
      </c>
      <c r="S188" s="80" t="str">
        <f t="shared" si="120"/>
        <v/>
      </c>
      <c r="T188" s="55" t="str">
        <f t="shared" si="121"/>
        <v/>
      </c>
      <c r="U188" s="56" t="str">
        <f t="shared" si="121"/>
        <v/>
      </c>
      <c r="V188" s="56" t="str">
        <f t="shared" si="121"/>
        <v/>
      </c>
      <c r="W188" s="56" t="str">
        <f t="shared" si="121"/>
        <v/>
      </c>
      <c r="X188" s="56" t="str">
        <f t="shared" si="121"/>
        <v/>
      </c>
      <c r="Y188" s="57" t="str">
        <f t="shared" si="122"/>
        <v/>
      </c>
      <c r="Z188" s="57" t="str">
        <f t="shared" si="122"/>
        <v/>
      </c>
      <c r="AA188" s="57" t="str">
        <f t="shared" si="122"/>
        <v/>
      </c>
      <c r="AB188" s="57" t="str">
        <f t="shared" si="122"/>
        <v/>
      </c>
      <c r="AC188" s="57" t="str">
        <f t="shared" si="122"/>
        <v/>
      </c>
      <c r="AD188" s="58" t="str">
        <f>IF(CC188="","",IF(CC188&gt;CE188,1,-1))</f>
        <v/>
      </c>
      <c r="AE188" s="58" t="str">
        <f>IF(CC188="","",IF(CC188&lt;CE188,1,-1))</f>
        <v/>
      </c>
      <c r="AF188" s="59">
        <f>IF(CC188&gt;CE188,1,0)</f>
        <v>0</v>
      </c>
      <c r="AG188" s="60">
        <f>IF(CE188&gt;CC188,1,0)</f>
        <v>0</v>
      </c>
      <c r="AH188" s="81" t="str">
        <f>IF(O188="","",AX188*1)</f>
        <v/>
      </c>
      <c r="AI188" s="609" t="str">
        <f>IF(P188="","",BE188*1)</f>
        <v/>
      </c>
      <c r="AJ188" s="609" t="str">
        <f>IF(Q188="","",BL188*1)</f>
        <v/>
      </c>
      <c r="AK188" s="609" t="str">
        <f>IF(R188="","",BS188*1)</f>
        <v/>
      </c>
      <c r="AL188" s="609" t="str">
        <f>IF(S188="","",BZ188*1)</f>
        <v/>
      </c>
      <c r="AM188" s="606" t="str">
        <f>IF(O188="","",AZ188*1)</f>
        <v/>
      </c>
      <c r="AN188" s="606" t="str">
        <f>IF(P188="","",BG188*1)</f>
        <v/>
      </c>
      <c r="AO188" s="606" t="str">
        <f>IF(Q188="","",BN188*1)</f>
        <v/>
      </c>
      <c r="AP188" s="606" t="str">
        <f>IF(R188="","",BU188*1)</f>
        <v/>
      </c>
      <c r="AQ188" s="606" t="str">
        <f>IF(S188="","",CB188*1)</f>
        <v/>
      </c>
      <c r="AR188" s="64">
        <f>SUM(AH188:AL188)</f>
        <v>0</v>
      </c>
      <c r="AS188" s="65">
        <f>SUM(AM188:AQ188)</f>
        <v>0</v>
      </c>
      <c r="AT188" s="66">
        <f>IF(O188=1000,11,IF(O188=-1000,0,IF(O188&gt;0,11,IF(O188&lt;0,(-O188),"0"))))</f>
        <v>11</v>
      </c>
      <c r="AU188" s="67" t="str">
        <f>IF(O188=1000,0,IF(O188=-1000,11,IF(O188&lt;-9,-(O188-2),IF(O188&gt;0,(O188),"0"))))</f>
        <v/>
      </c>
      <c r="AV188" s="66" t="e">
        <f>IF(O188=1000,11,IF(O188=-1000,0,IF(O188&gt;9,(O188+2),IF(O188&lt;0,(-O188),"0"))))</f>
        <v>#VALUE!</v>
      </c>
      <c r="AW188" s="67" t="str">
        <f>IF(O188=1000,0,IF(O188=-1000,11,IF(O188&lt;0,11,IF(O188&gt;0,(O188),"0"))))</f>
        <v/>
      </c>
      <c r="AX188" s="601" t="str">
        <f>IF(O188="","",IF(O188&gt;9,AV188,AT188))</f>
        <v/>
      </c>
      <c r="AY188" s="602" t="str">
        <f>IF(O188="","","-")</f>
        <v/>
      </c>
      <c r="AZ188" s="603" t="str">
        <f>IF(O188="","",IF(O188&lt;-9,AU188,AW188))</f>
        <v/>
      </c>
      <c r="BA188" s="66" t="e">
        <f>IF(P188=1000,11,IF(P188=-1000,0,IF(P188&gt;9,(P188+2),IF(P188&lt;0,(-P188),"0"))))</f>
        <v>#VALUE!</v>
      </c>
      <c r="BB188" s="67" t="str">
        <f>IF(P188=1000,0,IF(P188=-1000,11,IF(P188&lt;-9,-(P188-2),IF(P188&gt;0,(P188),"0"))))</f>
        <v/>
      </c>
      <c r="BC188" s="67">
        <f>IF(P188=1000,11,IF(P188=-1000,0,IF(P188&gt;0,11,IF(P188&lt;0,(-P188),"0"))))</f>
        <v>11</v>
      </c>
      <c r="BD188" s="67" t="str">
        <f>IF(P188=1000,0,IF(P188=-1000,11,IF(P188&lt;0,11,IF(P188&gt;0,(P188),"0"))))</f>
        <v/>
      </c>
      <c r="BE188" s="601" t="str">
        <f>IF(P188="","",IF(P188&gt;9,BA188,BC188))</f>
        <v/>
      </c>
      <c r="BF188" s="602" t="str">
        <f>IF(P188="","","-")</f>
        <v/>
      </c>
      <c r="BG188" s="603" t="str">
        <f>IF(P188="","",IF(P188&lt;-9,BB188,BD188))</f>
        <v/>
      </c>
      <c r="BH188" s="66" t="e">
        <f>IF(Q188=1000,11,IF(Q188=-1000,0,IF(Q188&gt;9,(Q188+2),IF(Q188&lt;0,(-Q188),"0"))))</f>
        <v>#VALUE!</v>
      </c>
      <c r="BI188" s="67" t="str">
        <f>IF(Q188=1000,0,IF(Q188=-1000,11,IF(Q188&lt;-9,-(Q188-2),IF(Q188&gt;0,(Q188),"0"))))</f>
        <v/>
      </c>
      <c r="BJ188" s="67">
        <f>IF(Q188=1000,11,IF(Q188=-1000,0,IF(Q188&gt;0,11,IF(Q188&lt;0,(-Q188),"0"))))</f>
        <v>11</v>
      </c>
      <c r="BK188" s="67" t="str">
        <f>IF(Q188=1000,0,IF(Q188=-1000,11,IF(Q188&lt;0,11,IF(Q188&gt;0,(Q188),"0"))))</f>
        <v/>
      </c>
      <c r="BL188" s="601" t="str">
        <f>IF(Q188="","",IF(Q188&gt;9,BH188,BJ188))</f>
        <v/>
      </c>
      <c r="BM188" s="602" t="str">
        <f>IF(Q188="","","-")</f>
        <v/>
      </c>
      <c r="BN188" s="603" t="str">
        <f>IF(Q188="","",IF(Q188&lt;-9,BI188,BK188))</f>
        <v/>
      </c>
      <c r="BO188" s="67" t="e">
        <f>IF(R188=1000,11,IF(R188=-1000,0,IF(R188&gt;9,(R188+2),IF(R188&lt;0,(-R188),"0"))))</f>
        <v>#VALUE!</v>
      </c>
      <c r="BP188" s="67" t="str">
        <f>IF(R188=1000,0,IF(R188=-1000,11,IF(R188&lt;-9,-(R188-2),IF(R188&gt;0,(R188),"0"))))</f>
        <v/>
      </c>
      <c r="BQ188" s="67">
        <f>IF(R188=1000,11,IF(R188=-1000,0,IF(R188&gt;0,11,IF(R188&lt;0,(-R188),"0"))))</f>
        <v>11</v>
      </c>
      <c r="BR188" s="67" t="str">
        <f>IF(R188=1000,0,IF(R188=-1000,11,IF(R188&lt;0,11,IF(R188&gt;0,(R188),"0"))))</f>
        <v/>
      </c>
      <c r="BS188" s="601" t="str">
        <f>IF(R188="","",IF(R188&gt;9,BO188,BQ188))</f>
        <v/>
      </c>
      <c r="BT188" s="602" t="str">
        <f>IF(R188="","","-")</f>
        <v/>
      </c>
      <c r="BU188" s="603" t="str">
        <f>IF(R188="","",IF(R188&lt;-9,BP188,BR188))</f>
        <v/>
      </c>
      <c r="BV188" s="67" t="e">
        <f>IF(S188=1000,11,IF(S188=-1000,0,IF(S188&gt;9,(S188+2),IF(S188&lt;0,(-S188),"0"))))</f>
        <v>#VALUE!</v>
      </c>
      <c r="BW188" s="67" t="str">
        <f>IF(S188=1000,0,IF(S188=-1000,11,IF(S188&lt;-9,-(S188-2),IF(S188&gt;0,(S188),"0"))))</f>
        <v/>
      </c>
      <c r="BX188" s="67">
        <f>IF(S188=1000,11,IF(S188=-1000,0,IF(S188&gt;0,11,IF(S188&lt;0,(-S188),"0"))))</f>
        <v>11</v>
      </c>
      <c r="BY188" s="71" t="str">
        <f>IF(S188=1000,0,IF(S188=-1000,11,IF(S188&lt;0,11,IF(S188&gt;0,(S188),"0"))))</f>
        <v/>
      </c>
      <c r="BZ188" s="601" t="str">
        <f>IF(S188="","",IF(S188&gt;9,BV188,BX188))</f>
        <v/>
      </c>
      <c r="CA188" s="602" t="str">
        <f>IF(S188="","","-")</f>
        <v/>
      </c>
      <c r="CB188" s="603" t="str">
        <f>IF(S188="","",IF(S188&lt;-9,BW188,BY188))</f>
        <v/>
      </c>
      <c r="CC188" s="598" t="str">
        <f>IF(O188="","",SUM(T188:X188))</f>
        <v/>
      </c>
      <c r="CD188" s="604" t="str">
        <f>IF(CC188="","","-")</f>
        <v/>
      </c>
      <c r="CE188" s="599" t="str">
        <f>IF(O188="","",SUM(Y188:AC188))</f>
        <v/>
      </c>
      <c r="CP188" s="32"/>
      <c r="CQ188" s="32"/>
    </row>
    <row r="189" spans="1:95" s="31" customFormat="1" ht="15" customHeight="1" outlineLevel="1" x14ac:dyDescent="0.2">
      <c r="A189" s="43"/>
      <c r="B189" s="44"/>
      <c r="C189" s="1250">
        <v>3</v>
      </c>
      <c r="D189" s="76" t="str">
        <f>IF(A189="","",VLOOKUP(A189,СписокКМ!D:I,2,FALSE))</f>
        <v/>
      </c>
      <c r="E189" s="47"/>
      <c r="F189" s="77" t="str">
        <f>IF(B189="","",VLOOKUP(B189,СписокКМ!D:I,2,FALSE))</f>
        <v/>
      </c>
      <c r="G189" s="49"/>
      <c r="H189" s="41"/>
      <c r="I189" s="1252"/>
      <c r="J189" s="1252"/>
      <c r="K189" s="1252"/>
      <c r="L189" s="1252"/>
      <c r="M189" s="1252"/>
      <c r="N189" s="42"/>
      <c r="O189" s="1244" t="str">
        <f>IF(I189="","",IF(I189="0",1000,IF(I189="-0",-1000,I189*1)))</f>
        <v/>
      </c>
      <c r="P189" s="1244" t="str">
        <f>IF(J189="","",IF(J189="0",1000,IF(J189="-0",-1000,J189*1)))</f>
        <v/>
      </c>
      <c r="Q189" s="1244" t="str">
        <f>IF(K189="","",IF(K189="0",1000,IF(K189="-0",-1000,K189*1)))</f>
        <v/>
      </c>
      <c r="R189" s="1244" t="str">
        <f>IF(L190="","",IF(L190="0",1000,IF(L190="-0",-1000,L190*1)))</f>
        <v/>
      </c>
      <c r="S189" s="1246" t="str">
        <f>IF(M190="","",IF(M190="0",1000,IF(M190="-0",-1000,M190*1)))</f>
        <v/>
      </c>
      <c r="T189" s="1248" t="str">
        <f>IF(O189="","",IF(O189&gt;0,1,0))</f>
        <v/>
      </c>
      <c r="U189" s="1284" t="str">
        <f>IF(P189="","",IF(P189&gt;0,1,0))</f>
        <v/>
      </c>
      <c r="V189" s="1284" t="str">
        <f>IF(Q189="","",IF(Q189&gt;0,1,0))</f>
        <v/>
      </c>
      <c r="W189" s="1284" t="str">
        <f>IF(R189="","",IF(R189&gt;0,1,0))</f>
        <v/>
      </c>
      <c r="X189" s="1284" t="str">
        <f>IF(S189="","",IF(S189&gt;0,1,0))</f>
        <v/>
      </c>
      <c r="Y189" s="1278" t="str">
        <f>IF(O189="","",IF(O189&lt;0,1,0))</f>
        <v/>
      </c>
      <c r="Z189" s="1278" t="str">
        <f>IF(P189="","",IF(P189&lt;0,1,0))</f>
        <v/>
      </c>
      <c r="AA189" s="1278" t="str">
        <f>IF(Q189="","",IF(Q189&lt;0,1,0))</f>
        <v/>
      </c>
      <c r="AB189" s="1278" t="str">
        <f>IF(R189="","",IF(R189&lt;0,1,0))</f>
        <v/>
      </c>
      <c r="AC189" s="1278" t="str">
        <f>IF(S189="","",IF(S189&lt;0,1,0))</f>
        <v/>
      </c>
      <c r="AD189" s="1280" t="str">
        <f>IF(CC189="","",IF(CC189&gt;CE189,1,-1))</f>
        <v/>
      </c>
      <c r="AE189" s="1280" t="str">
        <f>IF(CC189="","",IF(CC189&lt;CE189,1,-1))</f>
        <v/>
      </c>
      <c r="AF189" s="1282">
        <f>IF(CC189&gt;CE189,1,0)</f>
        <v>0</v>
      </c>
      <c r="AG189" s="1272">
        <f>IF(CE189&gt;CC189,1,0)</f>
        <v>0</v>
      </c>
      <c r="AH189" s="1274" t="str">
        <f>IF(O189="","",AX189*1)</f>
        <v/>
      </c>
      <c r="AI189" s="1276" t="str">
        <f>IF(P189="","",BE189*1)</f>
        <v/>
      </c>
      <c r="AJ189" s="1276" t="str">
        <f>IF(Q189="","",BL189*1)</f>
        <v/>
      </c>
      <c r="AK189" s="1276" t="str">
        <f>IF(R189="","",BS189*1)</f>
        <v/>
      </c>
      <c r="AL189" s="1276" t="str">
        <f>IF(S189="","",BZ189*1)</f>
        <v/>
      </c>
      <c r="AM189" s="1298" t="str">
        <f>IF(O189="","",AZ189*1)</f>
        <v/>
      </c>
      <c r="AN189" s="1298" t="str">
        <f>IF(P189="","",BG189*1)</f>
        <v/>
      </c>
      <c r="AO189" s="1298" t="str">
        <f>IF(Q189="","",BN189*1)</f>
        <v/>
      </c>
      <c r="AP189" s="1298" t="str">
        <f>IF(R189="","",BU189*1)</f>
        <v/>
      </c>
      <c r="AQ189" s="1298" t="str">
        <f>IF(S189="","",CB189*1)</f>
        <v/>
      </c>
      <c r="AR189" s="1300">
        <f>SUM(AH190:AL190)</f>
        <v>0</v>
      </c>
      <c r="AS189" s="1292">
        <f>SUM(AM190:AQ190)</f>
        <v>0</v>
      </c>
      <c r="AT189" s="1294">
        <f>IF(O189=1000,11,IF(O189=-1000,0,IF(O189&gt;0,11,IF(O189&lt;0,(-O189),"0"))))</f>
        <v>11</v>
      </c>
      <c r="AU189" s="1286" t="str">
        <f>IF(O189=1000,0,IF(O189=-1000,11,IF(O189&lt;-9,-(O189-2),IF(O189&gt;0,(O189),"0"))))</f>
        <v/>
      </c>
      <c r="AV189" s="1286" t="e">
        <f>IF(O189=1000,11,IF(O189=-1000,0,IF(O189&gt;9,(O189+2),IF(O189&lt;0,(-O189),"0"))))</f>
        <v>#VALUE!</v>
      </c>
      <c r="AW189" s="1286" t="str">
        <f>IF(O189=1000,0,IF(O189=-1000,11,IF(O189&lt;0,11,IF(O189&gt;0,(O189),"0"))))</f>
        <v/>
      </c>
      <c r="AX189" s="1296" t="str">
        <f>IF(O189="","",IF(O189&gt;9,AV189,AT189))</f>
        <v/>
      </c>
      <c r="AY189" s="1288" t="str">
        <f>IF(O189="","","-")</f>
        <v/>
      </c>
      <c r="AZ189" s="1290" t="str">
        <f>IF(O189="","",IF(O189&lt;-9,AU189,AW189))</f>
        <v/>
      </c>
      <c r="BA189" s="1286" t="e">
        <f>IF(P189=1000,11,IF(P189=-1000,0,IF(P189&gt;9,(P189+2),IF(P189&lt;0,(-P189),"0"))))</f>
        <v>#VALUE!</v>
      </c>
      <c r="BB189" s="1286" t="str">
        <f>IF(P189=1000,0,IF(P189=-1000,11,IF(P189&lt;-9,-(P189-2),IF(P189&gt;0,(P189),"0"))))</f>
        <v/>
      </c>
      <c r="BC189" s="1286">
        <f>IF(P189=1000,11,IF(P189=-1000,0,IF(P189&gt;0,11,IF(P189&lt;0,(-P189),"0"))))</f>
        <v>11</v>
      </c>
      <c r="BD189" s="1286" t="str">
        <f>IF(P189=1000,0,IF(P189=-1000,11,IF(P189&lt;0,11,IF(P189&gt;0,(P189),"0"))))</f>
        <v/>
      </c>
      <c r="BE189" s="1296" t="str">
        <f>IF(P189="","",IF(P189&gt;9,BA189,BC189))</f>
        <v/>
      </c>
      <c r="BF189" s="1288" t="str">
        <f>IF(P189="","","-")</f>
        <v/>
      </c>
      <c r="BG189" s="1290" t="str">
        <f>IF(P189="","",IF(P189&lt;-9,BB189,BD189))</f>
        <v/>
      </c>
      <c r="BH189" s="1286" t="e">
        <f>IF(Q189=1000,11,IF(Q189=-1000,0,IF(Q189&gt;9,(Q189+2),IF(Q189&lt;0,(-Q189),"0"))))</f>
        <v>#VALUE!</v>
      </c>
      <c r="BI189" s="1286" t="str">
        <f>IF(Q189=1000,0,IF(Q189=-1000,11,IF(Q189&lt;-9,-(Q189-2),IF(Q189&gt;0,(Q189),"0"))))</f>
        <v/>
      </c>
      <c r="BJ189" s="1286">
        <f>IF(Q189=1000,11,IF(Q189=-1000,0,IF(Q189&gt;0,11,IF(Q189&lt;0,(-Q189),"0"))))</f>
        <v>11</v>
      </c>
      <c r="BK189" s="1286" t="str">
        <f>IF(Q189=1000,0,IF(Q189=-1000,11,IF(Q189&lt;0,11,IF(Q189&gt;0,(Q189),"0"))))</f>
        <v/>
      </c>
      <c r="BL189" s="1296" t="str">
        <f>IF(Q189="","",IF(Q189&gt;9,BH189,BJ189))</f>
        <v/>
      </c>
      <c r="BM189" s="1288" t="str">
        <f>IF(Q189="","","-")</f>
        <v/>
      </c>
      <c r="BN189" s="1290" t="str">
        <f>IF(Q189="","",IF(Q189&lt;-9,BI189,BK189))</f>
        <v/>
      </c>
      <c r="BO189" s="1286" t="e">
        <f>IF(R189=1000,11,IF(R189=-1000,0,IF(R189&gt;9,(R189+2),IF(R189&lt;0,(-R189),"0"))))</f>
        <v>#VALUE!</v>
      </c>
      <c r="BP189" s="1286" t="str">
        <f>IF(R189=1000,0,IF(R189=-1000,11,IF(R189&lt;-9,-(R189-2),IF(R189&gt;0,(R189),"0"))))</f>
        <v/>
      </c>
      <c r="BQ189" s="1286">
        <f>IF(R189=1000,11,IF(R189=-1000,0,IF(R189&gt;0,11,IF(R189&lt;0,(-R189),"0"))))</f>
        <v>11</v>
      </c>
      <c r="BR189" s="1286" t="str">
        <f>IF(R189=1000,0,IF(R189=-1000,11,IF(R189&lt;0,11,IF(R189&gt;0,(R189),"0"))))</f>
        <v/>
      </c>
      <c r="BS189" s="1296" t="str">
        <f>IF(R189="","",IF(R189&gt;9,BO189,BQ189))</f>
        <v/>
      </c>
      <c r="BT189" s="1288" t="str">
        <f>IF(R189="","","-")</f>
        <v/>
      </c>
      <c r="BU189" s="1290" t="str">
        <f>IF(R189="","",IF(R189&lt;-9,BP189,BR189))</f>
        <v/>
      </c>
      <c r="BV189" s="1286" t="e">
        <f>IF(S189=1000,11,IF(S189=-1000,0,IF(S189&gt;9,(S189+2),IF(S189&lt;0,(-S189),"0"))))</f>
        <v>#VALUE!</v>
      </c>
      <c r="BW189" s="1286" t="str">
        <f>IF(S189=1000,0,IF(S189=-1000,11,IF(S189&lt;-9,-(S189-2),IF(S189&gt;0,(S189),"0"))))</f>
        <v/>
      </c>
      <c r="BX189" s="1286">
        <f>IF(S189=1000,11,IF(S189=-1000,0,IF(S189&gt;0,11,IF(S189&lt;0,(-S189),"0"))))</f>
        <v>11</v>
      </c>
      <c r="BY189" s="1286" t="str">
        <f>IF(S189=1000,0,IF(S189=-1000,11,IF(S189&lt;0,11,IF(S189&gt;0,(S189),"0"))))</f>
        <v/>
      </c>
      <c r="BZ189" s="1296" t="str">
        <f>IF(S189="","",IF(S189&gt;9,BV189,BX189))</f>
        <v/>
      </c>
      <c r="CA189" s="1288" t="str">
        <f>IF(S189="","","-")</f>
        <v/>
      </c>
      <c r="CB189" s="1290" t="str">
        <f>IF(S189="","",IF(S189&lt;-9,BW189,BY189))</f>
        <v/>
      </c>
      <c r="CC189" s="1302" t="str">
        <f>IF(O189="","",SUM(T189:X190))</f>
        <v/>
      </c>
      <c r="CD189" s="1304" t="str">
        <f>IF(CC189="","","-")</f>
        <v/>
      </c>
      <c r="CE189" s="1306" t="str">
        <f>IF(O189="","",SUM(Y189:AC190))</f>
        <v/>
      </c>
      <c r="CP189" s="32"/>
      <c r="CQ189" s="32"/>
    </row>
    <row r="190" spans="1:95" s="31" customFormat="1" ht="15" customHeight="1" outlineLevel="1" x14ac:dyDescent="0.2">
      <c r="A190" s="43"/>
      <c r="B190" s="44"/>
      <c r="C190" s="1251"/>
      <c r="D190" s="46" t="str">
        <f>IF(A190="","",VLOOKUP(A190,СписокКМ!D:I,2,FALSE))</f>
        <v/>
      </c>
      <c r="E190" s="47"/>
      <c r="F190" s="48" t="str">
        <f>IF(B190="","",VLOOKUP(B190,СписокКМ!D:I,2,FALSE))</f>
        <v/>
      </c>
      <c r="G190" s="49"/>
      <c r="H190" s="41"/>
      <c r="I190" s="1253"/>
      <c r="J190" s="1253"/>
      <c r="K190" s="1253"/>
      <c r="L190" s="1253"/>
      <c r="M190" s="1253"/>
      <c r="N190" s="42"/>
      <c r="O190" s="1245"/>
      <c r="P190" s="1245"/>
      <c r="Q190" s="1245"/>
      <c r="R190" s="1245"/>
      <c r="S190" s="1247"/>
      <c r="T190" s="1249"/>
      <c r="U190" s="1285"/>
      <c r="V190" s="1285"/>
      <c r="W190" s="1285"/>
      <c r="X190" s="1285"/>
      <c r="Y190" s="1279"/>
      <c r="Z190" s="1279"/>
      <c r="AA190" s="1279"/>
      <c r="AB190" s="1279"/>
      <c r="AC190" s="1279"/>
      <c r="AD190" s="1281"/>
      <c r="AE190" s="1281"/>
      <c r="AF190" s="1283"/>
      <c r="AG190" s="1273"/>
      <c r="AH190" s="1275"/>
      <c r="AI190" s="1277"/>
      <c r="AJ190" s="1277"/>
      <c r="AK190" s="1277"/>
      <c r="AL190" s="1277"/>
      <c r="AM190" s="1299"/>
      <c r="AN190" s="1299"/>
      <c r="AO190" s="1299"/>
      <c r="AP190" s="1299"/>
      <c r="AQ190" s="1299"/>
      <c r="AR190" s="1301"/>
      <c r="AS190" s="1293"/>
      <c r="AT190" s="1295"/>
      <c r="AU190" s="1287"/>
      <c r="AV190" s="1287"/>
      <c r="AW190" s="1287"/>
      <c r="AX190" s="1297"/>
      <c r="AY190" s="1289"/>
      <c r="AZ190" s="1291"/>
      <c r="BA190" s="1287"/>
      <c r="BB190" s="1287"/>
      <c r="BC190" s="1287"/>
      <c r="BD190" s="1287"/>
      <c r="BE190" s="1297"/>
      <c r="BF190" s="1289"/>
      <c r="BG190" s="1291"/>
      <c r="BH190" s="1287"/>
      <c r="BI190" s="1287"/>
      <c r="BJ190" s="1287"/>
      <c r="BK190" s="1287"/>
      <c r="BL190" s="1297"/>
      <c r="BM190" s="1289"/>
      <c r="BN190" s="1291"/>
      <c r="BO190" s="1287"/>
      <c r="BP190" s="1287"/>
      <c r="BQ190" s="1287"/>
      <c r="BR190" s="1287"/>
      <c r="BS190" s="1297"/>
      <c r="BT190" s="1289"/>
      <c r="BU190" s="1291"/>
      <c r="BV190" s="1287"/>
      <c r="BW190" s="1287"/>
      <c r="BX190" s="1287"/>
      <c r="BY190" s="1287"/>
      <c r="BZ190" s="1297"/>
      <c r="CA190" s="1289"/>
      <c r="CB190" s="1291"/>
      <c r="CC190" s="1303"/>
      <c r="CD190" s="1305"/>
      <c r="CE190" s="1307"/>
      <c r="CP190" s="32"/>
      <c r="CQ190" s="32"/>
    </row>
    <row r="191" spans="1:95" s="31" customFormat="1" ht="15" customHeight="1" outlineLevel="1" x14ac:dyDescent="0.2">
      <c r="A191" s="99" t="str">
        <f>IF(A187="","",A187)</f>
        <v/>
      </c>
      <c r="B191" s="99" t="str">
        <f>IF(B187="","",B188)</f>
        <v/>
      </c>
      <c r="C191" s="75">
        <v>4</v>
      </c>
      <c r="D191" s="100" t="str">
        <f>IF(A191="","",VLOOKUP(A191,СписокКМ!D:I,2,FALSE))</f>
        <v/>
      </c>
      <c r="E191" s="101"/>
      <c r="F191" s="77" t="str">
        <f>IF(B191="","",VLOOKUP(B191,СписокКМ!D:I,2,FALSE))</f>
        <v/>
      </c>
      <c r="G191" s="102"/>
      <c r="H191" s="41"/>
      <c r="I191" s="616"/>
      <c r="J191" s="616"/>
      <c r="K191" s="616"/>
      <c r="L191" s="616"/>
      <c r="M191" s="616"/>
      <c r="N191" s="42"/>
      <c r="O191" s="79" t="str">
        <f>IF(I191="","",IF(I191="0",1000,IF(I191="-0",-1000,I191*1)))</f>
        <v/>
      </c>
      <c r="P191" s="79" t="str">
        <f t="shared" ref="P191:S192" si="123">IF(J191="","",IF(J191="0",1000,IF(J191="-0",-1000,J191*1)))</f>
        <v/>
      </c>
      <c r="Q191" s="79" t="str">
        <f t="shared" si="123"/>
        <v/>
      </c>
      <c r="R191" s="79" t="str">
        <f t="shared" si="123"/>
        <v/>
      </c>
      <c r="S191" s="80" t="str">
        <f t="shared" si="123"/>
        <v/>
      </c>
      <c r="T191" s="614" t="str">
        <f t="shared" ref="T191:X192" si="124">IF(O191="","",IF(O191&gt;0,1,0))</f>
        <v/>
      </c>
      <c r="U191" s="613" t="str">
        <f t="shared" si="124"/>
        <v/>
      </c>
      <c r="V191" s="613" t="str">
        <f t="shared" si="124"/>
        <v/>
      </c>
      <c r="W191" s="613" t="str">
        <f t="shared" si="124"/>
        <v/>
      </c>
      <c r="X191" s="613" t="str">
        <f t="shared" si="124"/>
        <v/>
      </c>
      <c r="Y191" s="610" t="str">
        <f t="shared" ref="Y191:AC192" si="125">IF(O191="","",IF(O191&lt;0,1,0))</f>
        <v/>
      </c>
      <c r="Z191" s="610" t="str">
        <f t="shared" si="125"/>
        <v/>
      </c>
      <c r="AA191" s="610" t="str">
        <f t="shared" si="125"/>
        <v/>
      </c>
      <c r="AB191" s="610" t="str">
        <f t="shared" si="125"/>
        <v/>
      </c>
      <c r="AC191" s="610" t="str">
        <f t="shared" si="125"/>
        <v/>
      </c>
      <c r="AD191" s="611" t="str">
        <f>IF(CC191="","",IF(CC191&gt;CE191,1,-1))</f>
        <v/>
      </c>
      <c r="AE191" s="611" t="str">
        <f>IF(CC191="","",IF(CC191&lt;CE191,1,-1))</f>
        <v/>
      </c>
      <c r="AF191" s="612">
        <f>IF(CC191&gt;CE191,1,0)</f>
        <v>0</v>
      </c>
      <c r="AG191" s="608">
        <f>IF(CE191&gt;CC191,1,0)</f>
        <v>0</v>
      </c>
      <c r="AH191" s="81" t="str">
        <f>IF(O191="","",AX191*1)</f>
        <v/>
      </c>
      <c r="AI191" s="609" t="str">
        <f>IF(P191="","",BE191*1)</f>
        <v/>
      </c>
      <c r="AJ191" s="609" t="str">
        <f>IF(Q191="","",BL191*1)</f>
        <v/>
      </c>
      <c r="AK191" s="609" t="str">
        <f>IF(R191="","",BS191*1)</f>
        <v/>
      </c>
      <c r="AL191" s="609" t="str">
        <f>IF(S191="","",BZ191*1)</f>
        <v/>
      </c>
      <c r="AM191" s="606" t="str">
        <f>IF(O191="","",AZ191*1)</f>
        <v/>
      </c>
      <c r="AN191" s="606" t="str">
        <f>IF(P191="","",BG191*1)</f>
        <v/>
      </c>
      <c r="AO191" s="606" t="str">
        <f>IF(Q191="","",BN191*1)</f>
        <v/>
      </c>
      <c r="AP191" s="606" t="str">
        <f>IF(R191="","",BU191*1)</f>
        <v/>
      </c>
      <c r="AQ191" s="606" t="str">
        <f>IF(S191="","",CB191*1)</f>
        <v/>
      </c>
      <c r="AR191" s="607">
        <f>SUM(AH191:AL191)</f>
        <v>0</v>
      </c>
      <c r="AS191" s="605">
        <f>SUM(AM191:AQ191)</f>
        <v>0</v>
      </c>
      <c r="AT191" s="111">
        <f>IF(O191=1000,11,IF(O191=-1000,0,IF(O191&gt;0,11,IF(O191&lt;0,(-O191),"0"))))</f>
        <v>11</v>
      </c>
      <c r="AU191" s="600" t="str">
        <f>IF(O191=1000,0,IF(O191=-1000,11,IF(O191&lt;-9,-(O191-2),IF(O191&gt;0,(O191),"0"))))</f>
        <v/>
      </c>
      <c r="AV191" s="111" t="e">
        <f>IF(O191=1000,11,IF(O191=-1000,0,IF(O191&gt;9,(O191+2),IF(O191&lt;0,(-O191),"0"))))</f>
        <v>#VALUE!</v>
      </c>
      <c r="AW191" s="600" t="str">
        <f>IF(O191=1000,0,IF(O191=-1000,11,IF(O191&lt;0,11,IF(O191&gt;0,(O191),"0"))))</f>
        <v/>
      </c>
      <c r="AX191" s="601" t="str">
        <f>IF(O191="","",IF(O191&gt;9,AV191,AT191))</f>
        <v/>
      </c>
      <c r="AY191" s="602" t="str">
        <f>IF(O191="","","-")</f>
        <v/>
      </c>
      <c r="AZ191" s="603" t="str">
        <f>IF(O191="","",IF(O191&lt;-9,AU191,AW191))</f>
        <v/>
      </c>
      <c r="BA191" s="111" t="e">
        <f>IF(P191=1000,11,IF(P191=-1000,0,IF(P191&gt;9,(P191+2),IF(P191&lt;0,(-P191),"0"))))</f>
        <v>#VALUE!</v>
      </c>
      <c r="BB191" s="600" t="str">
        <f>IF(P191=1000,0,IF(P191=-1000,11,IF(P191&lt;-9,-(P191-2),IF(P191&gt;0,(P191),"0"))))</f>
        <v/>
      </c>
      <c r="BC191" s="600">
        <f>IF(P191=1000,11,IF(P191=-1000,0,IF(P191&gt;0,11,IF(P191&lt;0,(-P191),"0"))))</f>
        <v>11</v>
      </c>
      <c r="BD191" s="600" t="str">
        <f>IF(P191=1000,0,IF(P191=-1000,11,IF(P191&lt;0,11,IF(P191&gt;0,(P191),"0"))))</f>
        <v/>
      </c>
      <c r="BE191" s="601" t="str">
        <f>IF(P191="","",IF(P191&gt;9,BA191,BC191))</f>
        <v/>
      </c>
      <c r="BF191" s="602" t="str">
        <f>IF(P191="","","-")</f>
        <v/>
      </c>
      <c r="BG191" s="603" t="str">
        <f>IF(P191="","",IF(P191&lt;-9,BB191,BD191))</f>
        <v/>
      </c>
      <c r="BH191" s="111" t="e">
        <f>IF(Q191=1000,11,IF(Q191=-1000,0,IF(Q191&gt;9,(Q191+2),IF(Q191&lt;0,(-Q191),"0"))))</f>
        <v>#VALUE!</v>
      </c>
      <c r="BI191" s="600" t="str">
        <f>IF(Q191=1000,0,IF(Q191=-1000,11,IF(Q191&lt;-9,-(Q191-2),IF(Q191&gt;0,(Q191),"0"))))</f>
        <v/>
      </c>
      <c r="BJ191" s="600">
        <f>IF(Q191=1000,11,IF(Q191=-1000,0,IF(Q191&gt;0,11,IF(Q191&lt;0,(-Q191),"0"))))</f>
        <v>11</v>
      </c>
      <c r="BK191" s="600" t="str">
        <f>IF(Q191=1000,0,IF(Q191=-1000,11,IF(Q191&lt;0,11,IF(Q191&gt;0,(Q191),"0"))))</f>
        <v/>
      </c>
      <c r="BL191" s="601" t="str">
        <f>IF(Q191="","",IF(Q191&gt;9,BH191,BJ191))</f>
        <v/>
      </c>
      <c r="BM191" s="602" t="str">
        <f>IF(Q191="","","-")</f>
        <v/>
      </c>
      <c r="BN191" s="603" t="str">
        <f>IF(Q191="","",IF(Q191&lt;-9,BI191,BK191))</f>
        <v/>
      </c>
      <c r="BO191" s="600" t="e">
        <f>IF(R191=1000,11,IF(R191=-1000,0,IF(R191&gt;9,(R191+2),IF(R191&lt;0,(-R191),"0"))))</f>
        <v>#VALUE!</v>
      </c>
      <c r="BP191" s="600" t="str">
        <f>IF(R191=1000,0,IF(R191=-1000,11,IF(R191&lt;-9,-(R191-2),IF(R191&gt;0,(R191),"0"))))</f>
        <v/>
      </c>
      <c r="BQ191" s="600">
        <f>IF(R191=1000,11,IF(R191=-1000,0,IF(R191&gt;0,11,IF(R191&lt;0,(-R191),"0"))))</f>
        <v>11</v>
      </c>
      <c r="BR191" s="600" t="str">
        <f>IF(R191=1000,0,IF(R191=-1000,11,IF(R191&lt;0,11,IF(R191&gt;0,(R191),"0"))))</f>
        <v/>
      </c>
      <c r="BS191" s="601" t="str">
        <f>IF(R191="","",IF(R191&gt;9,BO191,BQ191))</f>
        <v/>
      </c>
      <c r="BT191" s="602" t="str">
        <f>IF(R191="","","-")</f>
        <v/>
      </c>
      <c r="BU191" s="603" t="str">
        <f>IF(R191="","",IF(R191&lt;-9,BP191,BR191))</f>
        <v/>
      </c>
      <c r="BV191" s="600" t="e">
        <f>IF(S191=1000,11,IF(S191=-1000,0,IF(S191&gt;9,(S191+2),IF(S191&lt;0,(-S191),"0"))))</f>
        <v>#VALUE!</v>
      </c>
      <c r="BW191" s="600" t="str">
        <f>IF(S191=1000,0,IF(S191=-1000,11,IF(S191&lt;-9,-(S191-2),IF(S191&gt;0,(S191),"0"))))</f>
        <v/>
      </c>
      <c r="BX191" s="600">
        <f>IF(S191=1000,11,IF(S191=-1000,0,IF(S191&gt;0,11,IF(S191&lt;0,(-S191),"0"))))</f>
        <v>11</v>
      </c>
      <c r="BY191" s="113" t="str">
        <f>IF(S191=1000,0,IF(S191=-1000,11,IF(S191&lt;0,11,IF(S191&gt;0,(S191),"0"))))</f>
        <v/>
      </c>
      <c r="BZ191" s="601" t="str">
        <f>IF(S191="","",IF(S191&gt;9,BV191,BX191))</f>
        <v/>
      </c>
      <c r="CA191" s="602" t="str">
        <f>IF(S191="","","-")</f>
        <v/>
      </c>
      <c r="CB191" s="603" t="str">
        <f>IF(S191="","",IF(S191&lt;-9,BW191,BY191))</f>
        <v/>
      </c>
      <c r="CC191" s="598" t="str">
        <f>IF(O191="","",SUM(T191:X191))</f>
        <v/>
      </c>
      <c r="CD191" s="604" t="str">
        <f>IF(CC191="","","-")</f>
        <v/>
      </c>
      <c r="CE191" s="599" t="str">
        <f>IF(O191="","",SUM(Y191:AC191))</f>
        <v/>
      </c>
      <c r="CP191" s="32"/>
      <c r="CQ191" s="32"/>
    </row>
    <row r="192" spans="1:95" s="31" customFormat="1" ht="15" customHeight="1" outlineLevel="1" thickBot="1" x14ac:dyDescent="0.25">
      <c r="A192" s="99" t="str">
        <f>IF(A187="","",A188)</f>
        <v/>
      </c>
      <c r="B192" s="99" t="str">
        <f>IF(B187="","",B187)</f>
        <v/>
      </c>
      <c r="C192" s="114">
        <v>5</v>
      </c>
      <c r="D192" s="115" t="str">
        <f>IF(A192="","",VLOOKUP(A192,СписокКМ!D:I,2,FALSE))</f>
        <v/>
      </c>
      <c r="E192" s="116"/>
      <c r="F192" s="117" t="str">
        <f>IF(B192="","",VLOOKUP(B192,СписокКМ!D:I,2,FALSE))</f>
        <v/>
      </c>
      <c r="G192" s="118"/>
      <c r="H192" s="119"/>
      <c r="I192" s="120"/>
      <c r="J192" s="120"/>
      <c r="K192" s="120"/>
      <c r="L192" s="121"/>
      <c r="M192" s="121"/>
      <c r="N192" s="122"/>
      <c r="O192" s="123" t="str">
        <f>IF(I192="","",IF(I192="0",1000,IF(I192="-0",-1000,I192*1)))</f>
        <v/>
      </c>
      <c r="P192" s="123" t="str">
        <f t="shared" si="123"/>
        <v/>
      </c>
      <c r="Q192" s="123" t="str">
        <f t="shared" si="123"/>
        <v/>
      </c>
      <c r="R192" s="123" t="str">
        <f t="shared" si="123"/>
        <v/>
      </c>
      <c r="S192" s="124" t="str">
        <f t="shared" si="123"/>
        <v/>
      </c>
      <c r="T192" s="125" t="str">
        <f t="shared" si="124"/>
        <v/>
      </c>
      <c r="U192" s="126" t="str">
        <f t="shared" si="124"/>
        <v/>
      </c>
      <c r="V192" s="126" t="str">
        <f t="shared" si="124"/>
        <v/>
      </c>
      <c r="W192" s="126" t="str">
        <f t="shared" si="124"/>
        <v/>
      </c>
      <c r="X192" s="126" t="str">
        <f t="shared" si="124"/>
        <v/>
      </c>
      <c r="Y192" s="127" t="str">
        <f t="shared" si="125"/>
        <v/>
      </c>
      <c r="Z192" s="127" t="str">
        <f t="shared" si="125"/>
        <v/>
      </c>
      <c r="AA192" s="127" t="str">
        <f t="shared" si="125"/>
        <v/>
      </c>
      <c r="AB192" s="127" t="str">
        <f t="shared" si="125"/>
        <v/>
      </c>
      <c r="AC192" s="127" t="str">
        <f t="shared" si="125"/>
        <v/>
      </c>
      <c r="AD192" s="128" t="str">
        <f>IF(CC192="","",IF(CC192&gt;CE192,1,-1))</f>
        <v/>
      </c>
      <c r="AE192" s="128" t="str">
        <f>IF(CC192="","",IF(CC192&lt;CE192,1,-1))</f>
        <v/>
      </c>
      <c r="AF192" s="129">
        <f>IF(CC192&gt;CE192,1,0)</f>
        <v>0</v>
      </c>
      <c r="AG192" s="130">
        <f>IF(CE192&gt;CC192,1,0)</f>
        <v>0</v>
      </c>
      <c r="AH192" s="131" t="str">
        <f>IF(O192="","",AX192*1)</f>
        <v/>
      </c>
      <c r="AI192" s="132" t="str">
        <f>IF(P192="","",BE192*1)</f>
        <v/>
      </c>
      <c r="AJ192" s="132" t="str">
        <f>IF(Q192="","",BL192*1)</f>
        <v/>
      </c>
      <c r="AK192" s="132" t="str">
        <f>IF(R192="","",BS192*1)</f>
        <v/>
      </c>
      <c r="AL192" s="132" t="str">
        <f>IF(S192="","",BZ192*1)</f>
        <v/>
      </c>
      <c r="AM192" s="133" t="str">
        <f>IF(O192="","",AZ192*1)</f>
        <v/>
      </c>
      <c r="AN192" s="133" t="str">
        <f>IF(P192="","",BG192*1)</f>
        <v/>
      </c>
      <c r="AO192" s="133" t="str">
        <f>IF(Q192="","",BN192*1)</f>
        <v/>
      </c>
      <c r="AP192" s="133" t="str">
        <f>IF(R192="","",BU192*1)</f>
        <v/>
      </c>
      <c r="AQ192" s="133" t="str">
        <f>IF(S192="","",CB192*1)</f>
        <v/>
      </c>
      <c r="AR192" s="134">
        <f>SUM(AH192:AL192)</f>
        <v>0</v>
      </c>
      <c r="AS192" s="135">
        <f>SUM(AM192:AQ192)</f>
        <v>0</v>
      </c>
      <c r="AT192" s="136">
        <f>IF(O192=1000,11,IF(O192=-1000,0,IF(O192&gt;0,11,IF(O192&lt;0,(-O192),"0"))))</f>
        <v>11</v>
      </c>
      <c r="AU192" s="137" t="str">
        <f>IF(O192=1000,0,IF(O192=-1000,11,IF(O192&lt;-9,-(O192-2),IF(O192&gt;0,(O192),"0"))))</f>
        <v/>
      </c>
      <c r="AV192" s="136" t="e">
        <f>IF(O192=1000,11,IF(O192=-1000,0,IF(O192&gt;9,(O192+2),IF(O192&lt;0,(-O192),"0"))))</f>
        <v>#VALUE!</v>
      </c>
      <c r="AW192" s="137" t="str">
        <f>IF(O192=1000,0,IF(O192=-1000,11,IF(O192&lt;0,11,IF(O192&gt;0,(O192),"0"))))</f>
        <v/>
      </c>
      <c r="AX192" s="138" t="str">
        <f>IF(O192="","",IF(O192&gt;9,AV192,AT192))</f>
        <v/>
      </c>
      <c r="AY192" s="139" t="str">
        <f>IF(O192="","","-")</f>
        <v/>
      </c>
      <c r="AZ192" s="140" t="str">
        <f>IF(O192="","",IF(O192&lt;-9,AU192,AW192))</f>
        <v/>
      </c>
      <c r="BA192" s="136" t="e">
        <f>IF(P192=1000,11,IF(P192=-1000,0,IF(P192&gt;9,(P192+2),IF(P192&lt;0,(-P192),"0"))))</f>
        <v>#VALUE!</v>
      </c>
      <c r="BB192" s="137" t="str">
        <f>IF(P192=1000,0,IF(P192=-1000,11,IF(P192&lt;-9,-(P192-2),IF(P192&gt;0,(P192),"0"))))</f>
        <v/>
      </c>
      <c r="BC192" s="137">
        <f>IF(P192=1000,11,IF(P192=-1000,0,IF(P192&gt;0,11,IF(P192&lt;0,(-P192),"0"))))</f>
        <v>11</v>
      </c>
      <c r="BD192" s="137" t="str">
        <f>IF(P192=1000,0,IF(P192=-1000,11,IF(P192&lt;0,11,IF(P192&gt;0,(P192),"0"))))</f>
        <v/>
      </c>
      <c r="BE192" s="138" t="str">
        <f>IF(P192="","",IF(P192&gt;9,BA192,BC192))</f>
        <v/>
      </c>
      <c r="BF192" s="139" t="str">
        <f>IF(P192="","","-")</f>
        <v/>
      </c>
      <c r="BG192" s="140" t="str">
        <f>IF(P192="","",IF(P192&lt;-9,BB192,BD192))</f>
        <v/>
      </c>
      <c r="BH192" s="136" t="e">
        <f>IF(Q192=1000,11,IF(Q192=-1000,0,IF(Q192&gt;9,(Q192+2),IF(Q192&lt;0,(-Q192),"0"))))</f>
        <v>#VALUE!</v>
      </c>
      <c r="BI192" s="137" t="str">
        <f>IF(Q192=1000,0,IF(Q192=-1000,11,IF(Q192&lt;-9,-(Q192-2),IF(Q192&gt;0,(Q192),"0"))))</f>
        <v/>
      </c>
      <c r="BJ192" s="137">
        <f>IF(Q192=1000,11,IF(Q192=-1000,0,IF(Q192&gt;0,11,IF(Q192&lt;0,(-Q192),"0"))))</f>
        <v>11</v>
      </c>
      <c r="BK192" s="137" t="str">
        <f>IF(Q192=1000,0,IF(Q192=-1000,11,IF(Q192&lt;0,11,IF(Q192&gt;0,(Q192),"0"))))</f>
        <v/>
      </c>
      <c r="BL192" s="138" t="str">
        <f>IF(Q192="","",IF(Q192&gt;9,BH192,BJ192))</f>
        <v/>
      </c>
      <c r="BM192" s="139" t="str">
        <f>IF(Q192="","","-")</f>
        <v/>
      </c>
      <c r="BN192" s="140" t="str">
        <f>IF(Q192="","",IF(Q192&lt;-9,BI192,BK192))</f>
        <v/>
      </c>
      <c r="BO192" s="137" t="e">
        <f>IF(R192=1000,11,IF(R192=-1000,0,IF(R192&gt;9,(R192+2),IF(R192&lt;0,(-R192),"0"))))</f>
        <v>#VALUE!</v>
      </c>
      <c r="BP192" s="137" t="str">
        <f>IF(R192=1000,0,IF(R192=-1000,11,IF(R192&lt;-9,-(R192-2),IF(R192&gt;0,(R192),"0"))))</f>
        <v/>
      </c>
      <c r="BQ192" s="137">
        <f>IF(R192=1000,11,IF(R192=-1000,0,IF(R192&gt;0,11,IF(R192&lt;0,(-R192),"0"))))</f>
        <v>11</v>
      </c>
      <c r="BR192" s="137" t="str">
        <f>IF(R192=1000,0,IF(R192=-1000,11,IF(R192&lt;0,11,IF(R192&gt;0,(R192),"0"))))</f>
        <v/>
      </c>
      <c r="BS192" s="138" t="str">
        <f>IF(R192="","",IF(R192&gt;9,BO192,BQ192))</f>
        <v/>
      </c>
      <c r="BT192" s="139" t="str">
        <f>IF(R192="","","-")</f>
        <v/>
      </c>
      <c r="BU192" s="140" t="str">
        <f>IF(R192="","",IF(R192&lt;-9,BP192,BR192))</f>
        <v/>
      </c>
      <c r="BV192" s="137" t="e">
        <f>IF(S192=1000,11,IF(S192=-1000,0,IF(S192&gt;9,(S192+2),IF(S192&lt;0,(-S192),"0"))))</f>
        <v>#VALUE!</v>
      </c>
      <c r="BW192" s="137" t="str">
        <f>IF(S192=1000,0,IF(S192=-1000,11,IF(S192&lt;-9,-(S192-2),IF(S192&gt;0,(S192),"0"))))</f>
        <v/>
      </c>
      <c r="BX192" s="137">
        <f>IF(S192=1000,11,IF(S192=-1000,0,IF(S192&gt;0,11,IF(S192&lt;0,(-S192),"0"))))</f>
        <v>11</v>
      </c>
      <c r="BY192" s="141" t="str">
        <f>IF(S192=1000,0,IF(S192=-1000,11,IF(S192&lt;0,11,IF(S192&gt;0,(S192),"0"))))</f>
        <v/>
      </c>
      <c r="BZ192" s="138" t="str">
        <f>IF(S192="","",IF(S192&gt;9,BV192,BX192))</f>
        <v/>
      </c>
      <c r="CA192" s="139" t="str">
        <f>IF(S192="","","-")</f>
        <v/>
      </c>
      <c r="CB192" s="140" t="str">
        <f>IF(S192="","",IF(S192&lt;-9,BW192,BY192))</f>
        <v/>
      </c>
      <c r="CC192" s="142" t="str">
        <f>IF(O192="","",SUM(T192:X192))</f>
        <v/>
      </c>
      <c r="CD192" s="143" t="str">
        <f>IF(CC192="","","-")</f>
        <v/>
      </c>
      <c r="CE192" s="144" t="str">
        <f>IF(O192="","",SUM(Y192:AC192))</f>
        <v/>
      </c>
      <c r="CP192" s="32"/>
      <c r="CQ192" s="32"/>
    </row>
    <row r="193" spans="1:95" s="31" customFormat="1" ht="15" customHeight="1" outlineLevel="1" thickBot="1" x14ac:dyDescent="0.25">
      <c r="A193" s="145"/>
      <c r="B193" s="145"/>
      <c r="C193" s="145"/>
      <c r="D193" s="146"/>
      <c r="E193" s="147"/>
      <c r="F193" s="148"/>
      <c r="G193" s="149"/>
      <c r="H193" s="150"/>
      <c r="I193" s="151"/>
      <c r="J193" s="151"/>
      <c r="K193" s="151"/>
      <c r="L193" s="151"/>
      <c r="M193" s="151"/>
      <c r="N193" s="150"/>
      <c r="O193" s="152"/>
      <c r="P193" s="152"/>
      <c r="Q193" s="152"/>
      <c r="R193" s="152"/>
      <c r="S193" s="152"/>
      <c r="T193" s="153"/>
      <c r="U193" s="153"/>
      <c r="V193" s="153"/>
      <c r="W193" s="153"/>
      <c r="X193" s="153"/>
      <c r="Y193" s="154"/>
      <c r="Z193" s="154"/>
      <c r="AA193" s="154"/>
      <c r="AB193" s="154"/>
      <c r="AC193" s="154"/>
      <c r="AD193" s="155"/>
      <c r="AE193" s="155"/>
      <c r="AF193" s="156"/>
      <c r="AG193" s="156"/>
      <c r="AH193" s="157"/>
      <c r="AI193" s="157"/>
      <c r="AJ193" s="157"/>
      <c r="AK193" s="157"/>
      <c r="AL193" s="157"/>
      <c r="AM193" s="158"/>
      <c r="AN193" s="158"/>
      <c r="AO193" s="158"/>
      <c r="AP193" s="158"/>
      <c r="AQ193" s="158"/>
      <c r="AR193" s="159"/>
      <c r="AS193" s="159"/>
      <c r="AT193" s="160"/>
      <c r="AU193" s="160"/>
      <c r="AV193" s="160"/>
      <c r="AW193" s="160"/>
      <c r="AX193" s="161"/>
      <c r="AY193" s="161"/>
      <c r="AZ193" s="161"/>
      <c r="BA193" s="160"/>
      <c r="BB193" s="160"/>
      <c r="BC193" s="160"/>
      <c r="BD193" s="160"/>
      <c r="BE193" s="161"/>
      <c r="BF193" s="161"/>
      <c r="BG193" s="161"/>
      <c r="BH193" s="160"/>
      <c r="BI193" s="160"/>
      <c r="BJ193" s="160"/>
      <c r="BK193" s="160"/>
      <c r="BL193" s="161"/>
      <c r="BM193" s="161"/>
      <c r="BN193" s="161"/>
      <c r="BO193" s="160"/>
      <c r="BP193" s="160"/>
      <c r="BQ193" s="160"/>
      <c r="BR193" s="160"/>
      <c r="BS193" s="161"/>
      <c r="BT193" s="161"/>
      <c r="BU193" s="161"/>
      <c r="BV193" s="160"/>
      <c r="BW193" s="160"/>
      <c r="BX193" s="160"/>
      <c r="BY193" s="160"/>
      <c r="BZ193" s="161"/>
      <c r="CA193" s="161"/>
      <c r="CB193" s="161"/>
      <c r="CC193" s="162"/>
      <c r="CD193" s="163"/>
      <c r="CE193" s="164"/>
      <c r="CP193" s="32"/>
      <c r="CQ193" s="32"/>
    </row>
    <row r="194" spans="1:95" s="31" customFormat="1" ht="31.5" customHeight="1" outlineLevel="1" thickBot="1" x14ac:dyDescent="0.25">
      <c r="A194" s="34"/>
      <c r="B194" s="35"/>
      <c r="C194" s="1225">
        <f>1+C185</f>
        <v>22</v>
      </c>
      <c r="D194" s="1227" t="str">
        <f>IF(A194="","",VLOOKUP(A194,СписокКМ!$A$188:$C$236,3,FALSE))</f>
        <v/>
      </c>
      <c r="E194" s="1228" t="str">
        <f>IF(B194="","",VLOOKUP(B194,СписокКМ!E:J,2,FALSE))</f>
        <v/>
      </c>
      <c r="F194" s="1231" t="str">
        <f>IF(B194="","",VLOOKUP(B194,СписокКМ!$A$188:$C$234,3,FALSE))</f>
        <v/>
      </c>
      <c r="G194" s="1232" t="str">
        <f>IF(D194="","",VLOOKUP(D194,СписокКМ!G:L,2,FALSE))</f>
        <v/>
      </c>
      <c r="H194" s="36"/>
      <c r="I194" s="1235" t="s">
        <v>7</v>
      </c>
      <c r="J194" s="1235"/>
      <c r="K194" s="1235"/>
      <c r="L194" s="1235"/>
      <c r="M194" s="1235"/>
      <c r="N194" s="37"/>
      <c r="O194" s="1237"/>
      <c r="P194" s="1238"/>
      <c r="Q194" s="1238"/>
      <c r="R194" s="1238"/>
      <c r="S194" s="1238"/>
      <c r="T194" s="38" t="str">
        <f>IF(A194="","",VLOOKUP(A194,'[60]Протокол команд'!A:K,8,FALSE))</f>
        <v/>
      </c>
      <c r="U194" s="39" t="e">
        <f>T194*5-4</f>
        <v>#VALUE!</v>
      </c>
      <c r="V194" s="39" t="e">
        <f>T194*5</f>
        <v>#VALUE!</v>
      </c>
      <c r="W194" s="39" t="e">
        <f>CONCATENATE(U194,"-",V194)</f>
        <v>#VALUE!</v>
      </c>
      <c r="X194" s="39" t="str">
        <f>IF(A194="","",VLOOKUP(A194,'[60]Протокол команд'!A:K,10,FALSE))</f>
        <v/>
      </c>
      <c r="Y194" s="39" t="e">
        <f>X194*5-4</f>
        <v>#VALUE!</v>
      </c>
      <c r="Z194" s="39" t="e">
        <f>X194*5</f>
        <v>#VALUE!</v>
      </c>
      <c r="AA194" s="39" t="e">
        <f>CONCATENATE(Y194,"-",Z194)</f>
        <v>#VALUE!</v>
      </c>
      <c r="AB194" s="1241" t="str">
        <f>IF(O196="","",SUM(AF196:AF201))</f>
        <v/>
      </c>
      <c r="AC194" s="1242"/>
      <c r="AD194" s="1243"/>
      <c r="AE194" s="1242" t="str">
        <f>IF(O196="","",SUM(AG196:AG201))</f>
        <v/>
      </c>
      <c r="AF194" s="1242"/>
      <c r="AG194" s="1264"/>
      <c r="AH194" s="1241">
        <f>SUM(CC196:CC201)</f>
        <v>0</v>
      </c>
      <c r="AI194" s="1242"/>
      <c r="AJ194" s="1243"/>
      <c r="AK194" s="1242">
        <f>SUM(CE196:CE201)</f>
        <v>0</v>
      </c>
      <c r="AL194" s="1242"/>
      <c r="AM194" s="1264"/>
      <c r="AN194" s="1265">
        <f>SUM(AR196:AR201)</f>
        <v>0</v>
      </c>
      <c r="AO194" s="1266"/>
      <c r="AP194" s="1267"/>
      <c r="AQ194" s="1266">
        <f>SUM(AS196:AS201)</f>
        <v>0</v>
      </c>
      <c r="AR194" s="1266"/>
      <c r="AS194" s="1268"/>
      <c r="AT194" s="1314"/>
      <c r="AU194" s="1315"/>
      <c r="AV194" s="1315"/>
      <c r="AW194" s="1315"/>
      <c r="AX194" s="1315"/>
      <c r="AY194" s="1315"/>
      <c r="AZ194" s="1315"/>
      <c r="BA194" s="1315"/>
      <c r="BB194" s="1315"/>
      <c r="BC194" s="1315"/>
      <c r="BD194" s="1315"/>
      <c r="BE194" s="1315"/>
      <c r="BF194" s="1315"/>
      <c r="BG194" s="1315"/>
      <c r="BH194" s="1315"/>
      <c r="BI194" s="1315"/>
      <c r="BJ194" s="1315"/>
      <c r="BK194" s="1315"/>
      <c r="BL194" s="1315"/>
      <c r="BM194" s="1315"/>
      <c r="BN194" s="1315"/>
      <c r="BO194" s="1315"/>
      <c r="BP194" s="1315"/>
      <c r="BQ194" s="1315"/>
      <c r="BR194" s="1315"/>
      <c r="BS194" s="1315"/>
      <c r="BT194" s="1315"/>
      <c r="BU194" s="1315"/>
      <c r="BV194" s="1315"/>
      <c r="BW194" s="1315"/>
      <c r="BX194" s="1315"/>
      <c r="BY194" s="1315"/>
      <c r="BZ194" s="1315"/>
      <c r="CA194" s="1315"/>
      <c r="CB194" s="1316"/>
      <c r="CC194" s="1254" t="str">
        <f>IF(O196="","",SUM(AF196:AF201))</f>
        <v/>
      </c>
      <c r="CD194" s="1256" t="str">
        <f>IF(CC194="","","-")</f>
        <v/>
      </c>
      <c r="CE194" s="1258" t="str">
        <f>IF(O196="","",SUM(AG196:AG201))</f>
        <v/>
      </c>
      <c r="CP194" s="32"/>
      <c r="CQ194" s="32"/>
    </row>
    <row r="195" spans="1:95" s="31" customFormat="1" ht="13.5" customHeight="1" outlineLevel="1" x14ac:dyDescent="0.2">
      <c r="A195" s="40"/>
      <c r="B195" s="40"/>
      <c r="C195" s="1226"/>
      <c r="D195" s="1229" t="str">
        <f>IF(A195="","",VLOOKUP(A195,СписокКМ!D:I,2,FALSE))</f>
        <v/>
      </c>
      <c r="E195" s="1230" t="str">
        <f>IF(B195="","",VLOOKUP(B195,СписокКМ!E:J,2,FALSE))</f>
        <v/>
      </c>
      <c r="F195" s="1233" t="str">
        <f>IF(C195="","",VLOOKUP(C195,СписокКМ!F:K,2,FALSE))</f>
        <v/>
      </c>
      <c r="G195" s="1234" t="str">
        <f>IF(D195="","",VLOOKUP(D195,СписокКМ!G:L,2,FALSE))</f>
        <v/>
      </c>
      <c r="H195" s="41"/>
      <c r="I195" s="1236"/>
      <c r="J195" s="1236"/>
      <c r="K195" s="1236"/>
      <c r="L195" s="1236"/>
      <c r="M195" s="1236"/>
      <c r="N195" s="42"/>
      <c r="O195" s="1239"/>
      <c r="P195" s="1240"/>
      <c r="Q195" s="1240"/>
      <c r="R195" s="1240"/>
      <c r="S195" s="1240"/>
      <c r="T195" s="1260" t="s">
        <v>8</v>
      </c>
      <c r="U195" s="1261"/>
      <c r="V195" s="1261"/>
      <c r="W195" s="1261"/>
      <c r="X195" s="1261"/>
      <c r="Y195" s="1261"/>
      <c r="Z195" s="1261"/>
      <c r="AA195" s="1261"/>
      <c r="AB195" s="1261"/>
      <c r="AC195" s="1261"/>
      <c r="AD195" s="1261"/>
      <c r="AE195" s="1261"/>
      <c r="AF195" s="1261"/>
      <c r="AG195" s="1262"/>
      <c r="AH195" s="1261" t="s">
        <v>9</v>
      </c>
      <c r="AI195" s="1261"/>
      <c r="AJ195" s="1261"/>
      <c r="AK195" s="1261"/>
      <c r="AL195" s="1261"/>
      <c r="AM195" s="1261"/>
      <c r="AN195" s="1261"/>
      <c r="AO195" s="1261"/>
      <c r="AP195" s="1261"/>
      <c r="AQ195" s="1261"/>
      <c r="AR195" s="1261"/>
      <c r="AS195" s="1262"/>
      <c r="AT195" s="1263" t="s">
        <v>10</v>
      </c>
      <c r="AU195" s="1263"/>
      <c r="AV195" s="1263"/>
      <c r="AW195" s="1263"/>
      <c r="AX195" s="1263"/>
      <c r="AY195" s="1263"/>
      <c r="AZ195" s="1263"/>
      <c r="BA195" s="1263" t="s">
        <v>11</v>
      </c>
      <c r="BB195" s="1263"/>
      <c r="BC195" s="1263"/>
      <c r="BD195" s="1263"/>
      <c r="BE195" s="1263"/>
      <c r="BF195" s="1263"/>
      <c r="BG195" s="1263"/>
      <c r="BH195" s="1263" t="s">
        <v>12</v>
      </c>
      <c r="BI195" s="1263"/>
      <c r="BJ195" s="1263"/>
      <c r="BK195" s="1263"/>
      <c r="BL195" s="1263"/>
      <c r="BM195" s="1263"/>
      <c r="BN195" s="1263"/>
      <c r="BO195" s="1263" t="s">
        <v>13</v>
      </c>
      <c r="BP195" s="1263"/>
      <c r="BQ195" s="1263"/>
      <c r="BR195" s="1263"/>
      <c r="BS195" s="1263"/>
      <c r="BT195" s="1263"/>
      <c r="BU195" s="1263"/>
      <c r="BV195" s="1263" t="s">
        <v>14</v>
      </c>
      <c r="BW195" s="1263"/>
      <c r="BX195" s="1263"/>
      <c r="BY195" s="1263"/>
      <c r="BZ195" s="1263"/>
      <c r="CA195" s="1263"/>
      <c r="CB195" s="1263"/>
      <c r="CC195" s="1255"/>
      <c r="CD195" s="1257"/>
      <c r="CE195" s="1259"/>
      <c r="CP195" s="32"/>
      <c r="CQ195" s="32"/>
    </row>
    <row r="196" spans="1:95" s="31" customFormat="1" ht="15" customHeight="1" outlineLevel="1" x14ac:dyDescent="0.2">
      <c r="A196" s="43"/>
      <c r="B196" s="44"/>
      <c r="C196" s="615">
        <v>1</v>
      </c>
      <c r="D196" s="46" t="str">
        <f>IF(A196="","",VLOOKUP(A196,СписокКМ!D:I,2,FALSE))</f>
        <v/>
      </c>
      <c r="E196" s="47"/>
      <c r="F196" s="48" t="str">
        <f>IF(B196="","",VLOOKUP(B196,СписокКМ!D:I,2,FALSE))</f>
        <v/>
      </c>
      <c r="G196" s="49"/>
      <c r="H196" s="50"/>
      <c r="I196" s="51"/>
      <c r="J196" s="51"/>
      <c r="K196" s="51"/>
      <c r="L196" s="51"/>
      <c r="M196" s="51"/>
      <c r="N196" s="52"/>
      <c r="O196" s="53" t="str">
        <f>IF(I196="","",IF(I196="0",1000,IF(I196="-0",-1000,I196*1)))</f>
        <v/>
      </c>
      <c r="P196" s="53" t="str">
        <f t="shared" ref="P196:S197" si="126">IF(J196="","",IF(J196="0",1000,IF(J196="-0",-1000,J196*1)))</f>
        <v/>
      </c>
      <c r="Q196" s="53" t="str">
        <f t="shared" si="126"/>
        <v/>
      </c>
      <c r="R196" s="53" t="str">
        <f t="shared" si="126"/>
        <v/>
      </c>
      <c r="S196" s="54" t="str">
        <f t="shared" si="126"/>
        <v/>
      </c>
      <c r="T196" s="55" t="str">
        <f t="shared" ref="T196:X197" si="127">IF(O196="","",IF(O196&gt;0,1,0))</f>
        <v/>
      </c>
      <c r="U196" s="56" t="str">
        <f t="shared" si="127"/>
        <v/>
      </c>
      <c r="V196" s="56" t="str">
        <f t="shared" si="127"/>
        <v/>
      </c>
      <c r="W196" s="56" t="str">
        <f t="shared" si="127"/>
        <v/>
      </c>
      <c r="X196" s="56" t="str">
        <f t="shared" si="127"/>
        <v/>
      </c>
      <c r="Y196" s="57" t="str">
        <f t="shared" ref="Y196:AC197" si="128">IF(O196="","",IF(O196&lt;0,1,0))</f>
        <v/>
      </c>
      <c r="Z196" s="57" t="str">
        <f t="shared" si="128"/>
        <v/>
      </c>
      <c r="AA196" s="57" t="str">
        <f t="shared" si="128"/>
        <v/>
      </c>
      <c r="AB196" s="57" t="str">
        <f t="shared" si="128"/>
        <v/>
      </c>
      <c r="AC196" s="57" t="str">
        <f t="shared" si="128"/>
        <v/>
      </c>
      <c r="AD196" s="58" t="str">
        <f>IF(CC196="","",IF(CC196&gt;CE196,1,-1))</f>
        <v/>
      </c>
      <c r="AE196" s="58" t="str">
        <f>IF(CC196="","",IF(CC196&lt;CE196,1,-1))</f>
        <v/>
      </c>
      <c r="AF196" s="59">
        <f>IF(CC196&gt;CE196,1,0)</f>
        <v>0</v>
      </c>
      <c r="AG196" s="60">
        <f>IF(CE196&gt;CC196,1,0)</f>
        <v>0</v>
      </c>
      <c r="AH196" s="61" t="str">
        <f>IF(O196="","",AX196*1)</f>
        <v/>
      </c>
      <c r="AI196" s="62" t="str">
        <f>IF(P196="","",BE196*1)</f>
        <v/>
      </c>
      <c r="AJ196" s="62" t="str">
        <f>IF(Q196="","",BL196*1)</f>
        <v/>
      </c>
      <c r="AK196" s="62" t="str">
        <f>IF(R196="","",BS196*1)</f>
        <v/>
      </c>
      <c r="AL196" s="62" t="str">
        <f>IF(S196="","",BZ196*1)</f>
        <v/>
      </c>
      <c r="AM196" s="63" t="str">
        <f>IF(O196="","",AZ196*1)</f>
        <v/>
      </c>
      <c r="AN196" s="63" t="str">
        <f>IF(P196="","",BG196*1)</f>
        <v/>
      </c>
      <c r="AO196" s="63" t="str">
        <f>IF(Q196="","",BN196*1)</f>
        <v/>
      </c>
      <c r="AP196" s="63" t="str">
        <f>IF(R196="","",BU196*1)</f>
        <v/>
      </c>
      <c r="AQ196" s="63" t="str">
        <f>IF(S196="","",CB196*1)</f>
        <v/>
      </c>
      <c r="AR196" s="64">
        <f>SUM(AH196:AL196)</f>
        <v>0</v>
      </c>
      <c r="AS196" s="65">
        <f>SUM(AM196:AQ196)</f>
        <v>0</v>
      </c>
      <c r="AT196" s="66">
        <f>IF(O196=1000,11,IF(O196=-1000,0,IF(O196&gt;0,11,IF(O196&lt;0,(-O196),"0"))))</f>
        <v>11</v>
      </c>
      <c r="AU196" s="67" t="str">
        <f>IF(O196=1000,0,IF(O196=-1000,11,IF(O196&lt;-9,-(O196-2),IF(O196&gt;0,(O196),"0"))))</f>
        <v/>
      </c>
      <c r="AV196" s="66" t="e">
        <f>IF(O196=1000,11,IF(O196=-1000,0,IF(O196&lt;9,11,IF(O196&gt;9,(O196+2),"0"))))</f>
        <v>#VALUE!</v>
      </c>
      <c r="AW196" s="67" t="str">
        <f>IF(O196=1000,0,IF(O196=-1000,11,IF(O196&lt;0,11,IF(O196&gt;0,(O196),"0"))))</f>
        <v/>
      </c>
      <c r="AX196" s="68" t="str">
        <f>IF(O196="","",IF(O196&gt;9,AV196,AT196))</f>
        <v/>
      </c>
      <c r="AY196" s="69" t="str">
        <f>IF(O196="","","-")</f>
        <v/>
      </c>
      <c r="AZ196" s="70" t="str">
        <f>IF(O196="","",IF(O196&lt;-9,AU196,AW196))</f>
        <v/>
      </c>
      <c r="BA196" s="66" t="e">
        <f>IF(P196=1000,11,IF(P196=-1000,0,IF(P196&gt;9,(P196+2),IF(P196&lt;0,(-P196),"0"))))</f>
        <v>#VALUE!</v>
      </c>
      <c r="BB196" s="67" t="str">
        <f>IF(P196=1000,0,IF(P196=-1000,11,IF(P196&lt;-9,-(P196-2),IF(P196&gt;0,(P196),"0"))))</f>
        <v/>
      </c>
      <c r="BC196" s="67">
        <f>IF(P196=1000,11,IF(P196=-1000,0,IF(P196&gt;0,11,IF(P196&lt;0,(-P196),"0"))))</f>
        <v>11</v>
      </c>
      <c r="BD196" s="67" t="str">
        <f>IF(P196=1000,0,IF(P196=-1000,11,IF(P196&lt;0,11,IF(P196&gt;0,(P196),"0"))))</f>
        <v/>
      </c>
      <c r="BE196" s="68" t="str">
        <f>IF(P196="","",IF(P196&gt;9,BA196,BC196))</f>
        <v/>
      </c>
      <c r="BF196" s="69" t="str">
        <f>IF(P196="","","-")</f>
        <v/>
      </c>
      <c r="BG196" s="70" t="str">
        <f>IF(P196="","",IF(P196&lt;-9,BB196,BD196))</f>
        <v/>
      </c>
      <c r="BH196" s="66" t="e">
        <f>IF(Q196=1000,11,IF(Q196=-1000,0,IF(Q196&gt;9,(Q196+2),IF(Q196&lt;0,(-Q196),"0"))))</f>
        <v>#VALUE!</v>
      </c>
      <c r="BI196" s="67" t="str">
        <f>IF(Q196=1000,0,IF(Q196=-1000,11,IF(Q196&lt;-9,-(Q196-2),IF(Q196&gt;0,(Q196),"0"))))</f>
        <v/>
      </c>
      <c r="BJ196" s="67">
        <f>IF(Q196=1000,11,IF(Q196=-1000,0,IF(Q196&gt;0,11,IF(Q196&lt;0,(-Q196),"0"))))</f>
        <v>11</v>
      </c>
      <c r="BK196" s="67" t="str">
        <f>IF(Q196=1000,0,IF(Q196=-1000,11,IF(Q196&lt;0,11,IF(Q196&gt;0,(Q196),"0"))))</f>
        <v/>
      </c>
      <c r="BL196" s="68" t="str">
        <f>IF(Q196="","",IF(Q196&gt;9,BH196,BJ196))</f>
        <v/>
      </c>
      <c r="BM196" s="69" t="str">
        <f>IF(Q196="","","-")</f>
        <v/>
      </c>
      <c r="BN196" s="70" t="str">
        <f>IF(Q196="","",IF(Q196&lt;-9,BI196,BK196))</f>
        <v/>
      </c>
      <c r="BO196" s="67" t="e">
        <f>IF(R196=1000,11,IF(R196=-1000,0,IF(R196&gt;9,(R196+2),IF(R196&lt;0,(-R196),"0"))))</f>
        <v>#VALUE!</v>
      </c>
      <c r="BP196" s="67" t="str">
        <f>IF(R196=1000,0,IF(R196=-1000,11,IF(R196&lt;-9,-(R196-2),IF(R196&gt;0,(R196),"0"))))</f>
        <v/>
      </c>
      <c r="BQ196" s="67">
        <f>IF(R196=1000,11,IF(R196=-1000,0,IF(R196&gt;0,11,IF(R196&lt;0,(-R196),"0"))))</f>
        <v>11</v>
      </c>
      <c r="BR196" s="67" t="str">
        <f>IF(R196=1000,0,IF(R196=-1000,11,IF(R196&lt;0,11,IF(R196&gt;0,(R196),"0"))))</f>
        <v/>
      </c>
      <c r="BS196" s="68" t="str">
        <f>IF(R196="","",IF(R196&gt;9,BO196,BQ196))</f>
        <v/>
      </c>
      <c r="BT196" s="69" t="str">
        <f>IF(R196="","","-")</f>
        <v/>
      </c>
      <c r="BU196" s="70" t="str">
        <f>IF(R196="","",IF(R196&lt;-9,BP196,BR196))</f>
        <v/>
      </c>
      <c r="BV196" s="67" t="e">
        <f>IF(S196=1000,11,IF(S196=-1000,0,IF(S196&gt;9,(S196+2),IF(S196&lt;0,(-S196),"0"))))</f>
        <v>#VALUE!</v>
      </c>
      <c r="BW196" s="67" t="str">
        <f>IF(S196=1000,0,IF(S196=-1000,11,IF(S196&lt;-9,-(S196-2),IF(S196&gt;0,(S196),"0"))))</f>
        <v/>
      </c>
      <c r="BX196" s="67">
        <f>IF(S196=1000,11,IF(S196=-1000,0,IF(S196&gt;0,11,IF(S196&lt;0,(-S196),"0"))))</f>
        <v>11</v>
      </c>
      <c r="BY196" s="71" t="str">
        <f>IF(S196=1000,0,IF(S196=-1000,11,IF(S196&lt;0,11,IF(S196&gt;0,(S196),"0"))))</f>
        <v/>
      </c>
      <c r="BZ196" s="68" t="str">
        <f>IF(S196="","",IF(S196&gt;9,BV196,BX196))</f>
        <v/>
      </c>
      <c r="CA196" s="69" t="str">
        <f>IF(S196="","","-")</f>
        <v/>
      </c>
      <c r="CB196" s="70" t="str">
        <f>IF(S196="","",IF(S196&lt;-9,BW196,BY196))</f>
        <v/>
      </c>
      <c r="CC196" s="72" t="str">
        <f>IF(O196="","",SUM(T196:X196))</f>
        <v/>
      </c>
      <c r="CD196" s="73" t="str">
        <f>IF(CC196="","","-")</f>
        <v/>
      </c>
      <c r="CE196" s="74" t="str">
        <f>IF(O196="","",SUM(Y196:AC196))</f>
        <v/>
      </c>
      <c r="CP196" s="32"/>
      <c r="CQ196" s="32"/>
    </row>
    <row r="197" spans="1:95" s="31" customFormat="1" ht="15" customHeight="1" outlineLevel="1" x14ac:dyDescent="0.2">
      <c r="A197" s="43"/>
      <c r="B197" s="44"/>
      <c r="C197" s="75">
        <v>2</v>
      </c>
      <c r="D197" s="76" t="str">
        <f>IF(A197="","",VLOOKUP(A197,СписокКМ!D:I,2,FALSE))</f>
        <v/>
      </c>
      <c r="E197" s="47"/>
      <c r="F197" s="77" t="str">
        <f>IF(B197="","",VLOOKUP(B197,СписокКМ!D:I,2,FALSE))</f>
        <v/>
      </c>
      <c r="G197" s="49"/>
      <c r="H197" s="41"/>
      <c r="I197" s="616"/>
      <c r="J197" s="616"/>
      <c r="K197" s="616"/>
      <c r="L197" s="616"/>
      <c r="M197" s="51"/>
      <c r="N197" s="42"/>
      <c r="O197" s="79" t="str">
        <f>IF(I197="","",IF(I197="0",1000,IF(I197="-0",-1000,I197*1)))</f>
        <v/>
      </c>
      <c r="P197" s="79" t="str">
        <f t="shared" si="126"/>
        <v/>
      </c>
      <c r="Q197" s="79" t="str">
        <f t="shared" si="126"/>
        <v/>
      </c>
      <c r="R197" s="79" t="str">
        <f t="shared" si="126"/>
        <v/>
      </c>
      <c r="S197" s="80" t="str">
        <f t="shared" si="126"/>
        <v/>
      </c>
      <c r="T197" s="55" t="str">
        <f t="shared" si="127"/>
        <v/>
      </c>
      <c r="U197" s="56" t="str">
        <f t="shared" si="127"/>
        <v/>
      </c>
      <c r="V197" s="56" t="str">
        <f t="shared" si="127"/>
        <v/>
      </c>
      <c r="W197" s="56" t="str">
        <f t="shared" si="127"/>
        <v/>
      </c>
      <c r="X197" s="56" t="str">
        <f t="shared" si="127"/>
        <v/>
      </c>
      <c r="Y197" s="57" t="str">
        <f t="shared" si="128"/>
        <v/>
      </c>
      <c r="Z197" s="57" t="str">
        <f t="shared" si="128"/>
        <v/>
      </c>
      <c r="AA197" s="57" t="str">
        <f t="shared" si="128"/>
        <v/>
      </c>
      <c r="AB197" s="57" t="str">
        <f t="shared" si="128"/>
        <v/>
      </c>
      <c r="AC197" s="57" t="str">
        <f t="shared" si="128"/>
        <v/>
      </c>
      <c r="AD197" s="58" t="str">
        <f>IF(CC197="","",IF(CC197&gt;CE197,1,-1))</f>
        <v/>
      </c>
      <c r="AE197" s="58" t="str">
        <f>IF(CC197="","",IF(CC197&lt;CE197,1,-1))</f>
        <v/>
      </c>
      <c r="AF197" s="59">
        <f>IF(CC197&gt;CE197,1,0)</f>
        <v>0</v>
      </c>
      <c r="AG197" s="60">
        <f>IF(CE197&gt;CC197,1,0)</f>
        <v>0</v>
      </c>
      <c r="AH197" s="81" t="str">
        <f>IF(O197="","",AX197*1)</f>
        <v/>
      </c>
      <c r="AI197" s="609" t="str">
        <f>IF(P197="","",BE197*1)</f>
        <v/>
      </c>
      <c r="AJ197" s="609" t="str">
        <f>IF(Q197="","",BL197*1)</f>
        <v/>
      </c>
      <c r="AK197" s="609" t="str">
        <f>IF(R197="","",BS197*1)</f>
        <v/>
      </c>
      <c r="AL197" s="609" t="str">
        <f>IF(S197="","",BZ197*1)</f>
        <v/>
      </c>
      <c r="AM197" s="606" t="str">
        <f>IF(O197="","",AZ197*1)</f>
        <v/>
      </c>
      <c r="AN197" s="606" t="str">
        <f>IF(P197="","",BG197*1)</f>
        <v/>
      </c>
      <c r="AO197" s="606" t="str">
        <f>IF(Q197="","",BN197*1)</f>
        <v/>
      </c>
      <c r="AP197" s="606" t="str">
        <f>IF(R197="","",BU197*1)</f>
        <v/>
      </c>
      <c r="AQ197" s="606" t="str">
        <f>IF(S197="","",CB197*1)</f>
        <v/>
      </c>
      <c r="AR197" s="64">
        <f>SUM(AH197:AL197)</f>
        <v>0</v>
      </c>
      <c r="AS197" s="65">
        <f>SUM(AM197:AQ197)</f>
        <v>0</v>
      </c>
      <c r="AT197" s="66">
        <f>IF(O197=1000,11,IF(O197=-1000,0,IF(O197&gt;0,11,IF(O197&lt;0,(-O197),"0"))))</f>
        <v>11</v>
      </c>
      <c r="AU197" s="67" t="str">
        <f>IF(O197=1000,0,IF(O197=-1000,11,IF(O197&lt;-9,-(O197-2),IF(O197&gt;0,(O197),"0"))))</f>
        <v/>
      </c>
      <c r="AV197" s="66" t="e">
        <f>IF(O197=1000,11,IF(O197=-1000,0,IF(O197&gt;9,(O197+2),IF(O197&lt;0,(-O197),"0"))))</f>
        <v>#VALUE!</v>
      </c>
      <c r="AW197" s="67" t="str">
        <f>IF(O197=1000,0,IF(O197=-1000,11,IF(O197&lt;0,11,IF(O197&gt;0,(O197),"0"))))</f>
        <v/>
      </c>
      <c r="AX197" s="601" t="str">
        <f>IF(O197="","",IF(O197&gt;9,AV197,AT197))</f>
        <v/>
      </c>
      <c r="AY197" s="602" t="str">
        <f>IF(O197="","","-")</f>
        <v/>
      </c>
      <c r="AZ197" s="603" t="str">
        <f>IF(O197="","",IF(O197&lt;-9,AU197,AW197))</f>
        <v/>
      </c>
      <c r="BA197" s="66" t="e">
        <f>IF(P197=1000,11,IF(P197=-1000,0,IF(P197&gt;9,(P197+2),IF(P197&lt;0,(-P197),"0"))))</f>
        <v>#VALUE!</v>
      </c>
      <c r="BB197" s="67" t="str">
        <f>IF(P197=1000,0,IF(P197=-1000,11,IF(P197&lt;-9,-(P197-2),IF(P197&gt;0,(P197),"0"))))</f>
        <v/>
      </c>
      <c r="BC197" s="67">
        <f>IF(P197=1000,11,IF(P197=-1000,0,IF(P197&gt;0,11,IF(P197&lt;0,(-P197),"0"))))</f>
        <v>11</v>
      </c>
      <c r="BD197" s="67" t="str">
        <f>IF(P197=1000,0,IF(P197=-1000,11,IF(P197&lt;0,11,IF(P197&gt;0,(P197),"0"))))</f>
        <v/>
      </c>
      <c r="BE197" s="601" t="str">
        <f>IF(P197="","",IF(P197&gt;9,BA197,BC197))</f>
        <v/>
      </c>
      <c r="BF197" s="602" t="str">
        <f>IF(P197="","","-")</f>
        <v/>
      </c>
      <c r="BG197" s="603" t="str">
        <f>IF(P197="","",IF(P197&lt;-9,BB197,BD197))</f>
        <v/>
      </c>
      <c r="BH197" s="66" t="e">
        <f>IF(Q197=1000,11,IF(Q197=-1000,0,IF(Q197&gt;9,(Q197+2),IF(Q197&lt;0,(-Q197),"0"))))</f>
        <v>#VALUE!</v>
      </c>
      <c r="BI197" s="67" t="str">
        <f>IF(Q197=1000,0,IF(Q197=-1000,11,IF(Q197&lt;-9,-(Q197-2),IF(Q197&gt;0,(Q197),"0"))))</f>
        <v/>
      </c>
      <c r="BJ197" s="67">
        <f>IF(Q197=1000,11,IF(Q197=-1000,0,IF(Q197&gt;0,11,IF(Q197&lt;0,(-Q197),"0"))))</f>
        <v>11</v>
      </c>
      <c r="BK197" s="67" t="str">
        <f>IF(Q197=1000,0,IF(Q197=-1000,11,IF(Q197&lt;0,11,IF(Q197&gt;0,(Q197),"0"))))</f>
        <v/>
      </c>
      <c r="BL197" s="601" t="str">
        <f>IF(Q197="","",IF(Q197&gt;9,BH197,BJ197))</f>
        <v/>
      </c>
      <c r="BM197" s="602" t="str">
        <f>IF(Q197="","","-")</f>
        <v/>
      </c>
      <c r="BN197" s="603" t="str">
        <f>IF(Q197="","",IF(Q197&lt;-9,BI197,BK197))</f>
        <v/>
      </c>
      <c r="BO197" s="67" t="e">
        <f>IF(R197=1000,11,IF(R197=-1000,0,IF(R197&gt;9,(R197+2),IF(R197&lt;0,(-R197),"0"))))</f>
        <v>#VALUE!</v>
      </c>
      <c r="BP197" s="67" t="str">
        <f>IF(R197=1000,0,IF(R197=-1000,11,IF(R197&lt;-9,-(R197-2),IF(R197&gt;0,(R197),"0"))))</f>
        <v/>
      </c>
      <c r="BQ197" s="67">
        <f>IF(R197=1000,11,IF(R197=-1000,0,IF(R197&gt;0,11,IF(R197&lt;0,(-R197),"0"))))</f>
        <v>11</v>
      </c>
      <c r="BR197" s="67" t="str">
        <f>IF(R197=1000,0,IF(R197=-1000,11,IF(R197&lt;0,11,IF(R197&gt;0,(R197),"0"))))</f>
        <v/>
      </c>
      <c r="BS197" s="601" t="str">
        <f>IF(R197="","",IF(R197&gt;9,BO197,BQ197))</f>
        <v/>
      </c>
      <c r="BT197" s="602" t="str">
        <f>IF(R197="","","-")</f>
        <v/>
      </c>
      <c r="BU197" s="603" t="str">
        <f>IF(R197="","",IF(R197&lt;-9,BP197,BR197))</f>
        <v/>
      </c>
      <c r="BV197" s="67" t="e">
        <f>IF(S197=1000,11,IF(S197=-1000,0,IF(S197&gt;9,(S197+2),IF(S197&lt;0,(-S197),"0"))))</f>
        <v>#VALUE!</v>
      </c>
      <c r="BW197" s="67" t="str">
        <f>IF(S197=1000,0,IF(S197=-1000,11,IF(S197&lt;-9,-(S197-2),IF(S197&gt;0,(S197),"0"))))</f>
        <v/>
      </c>
      <c r="BX197" s="67">
        <f>IF(S197=1000,11,IF(S197=-1000,0,IF(S197&gt;0,11,IF(S197&lt;0,(-S197),"0"))))</f>
        <v>11</v>
      </c>
      <c r="BY197" s="71" t="str">
        <f>IF(S197=1000,0,IF(S197=-1000,11,IF(S197&lt;0,11,IF(S197&gt;0,(S197),"0"))))</f>
        <v/>
      </c>
      <c r="BZ197" s="601" t="str">
        <f>IF(S197="","",IF(S197&gt;9,BV197,BX197))</f>
        <v/>
      </c>
      <c r="CA197" s="602" t="str">
        <f>IF(S197="","","-")</f>
        <v/>
      </c>
      <c r="CB197" s="603" t="str">
        <f>IF(S197="","",IF(S197&lt;-9,BW197,BY197))</f>
        <v/>
      </c>
      <c r="CC197" s="598" t="str">
        <f>IF(O197="","",SUM(T197:X197))</f>
        <v/>
      </c>
      <c r="CD197" s="604" t="str">
        <f>IF(CC197="","","-")</f>
        <v/>
      </c>
      <c r="CE197" s="599" t="str">
        <f>IF(O197="","",SUM(Y197:AC197))</f>
        <v/>
      </c>
      <c r="CP197" s="32"/>
      <c r="CQ197" s="32"/>
    </row>
    <row r="198" spans="1:95" s="31" customFormat="1" ht="15" customHeight="1" outlineLevel="1" x14ac:dyDescent="0.2">
      <c r="A198" s="43"/>
      <c r="B198" s="44"/>
      <c r="C198" s="1250">
        <v>3</v>
      </c>
      <c r="D198" s="76" t="str">
        <f>IF(A198="","",VLOOKUP(A198,СписокКМ!D:I,2,FALSE))</f>
        <v/>
      </c>
      <c r="E198" s="47"/>
      <c r="F198" s="77" t="str">
        <f>IF(B198="","",VLOOKUP(B198,СписокКМ!D:I,2,FALSE))</f>
        <v/>
      </c>
      <c r="G198" s="49"/>
      <c r="H198" s="41"/>
      <c r="I198" s="1252"/>
      <c r="J198" s="1252"/>
      <c r="K198" s="1252"/>
      <c r="L198" s="1252"/>
      <c r="M198" s="1252"/>
      <c r="N198" s="42"/>
      <c r="O198" s="1244" t="str">
        <f>IF(I198="","",IF(I198="0",1000,IF(I198="-0",-1000,I198*1)))</f>
        <v/>
      </c>
      <c r="P198" s="1244" t="str">
        <f>IF(J198="","",IF(J198="0",1000,IF(J198="-0",-1000,J198*1)))</f>
        <v/>
      </c>
      <c r="Q198" s="1244" t="str">
        <f>IF(K198="","",IF(K198="0",1000,IF(K198="-0",-1000,K198*1)))</f>
        <v/>
      </c>
      <c r="R198" s="1244" t="str">
        <f>IF(L199="","",IF(L199="0",1000,IF(L199="-0",-1000,L199*1)))</f>
        <v/>
      </c>
      <c r="S198" s="1246" t="str">
        <f>IF(M199="","",IF(M199="0",1000,IF(M199="-0",-1000,M199*1)))</f>
        <v/>
      </c>
      <c r="T198" s="1248" t="str">
        <f>IF(O198="","",IF(O198&gt;0,1,0))</f>
        <v/>
      </c>
      <c r="U198" s="1284" t="str">
        <f>IF(P198="","",IF(P198&gt;0,1,0))</f>
        <v/>
      </c>
      <c r="V198" s="1284" t="str">
        <f>IF(Q198="","",IF(Q198&gt;0,1,0))</f>
        <v/>
      </c>
      <c r="W198" s="1284" t="str">
        <f>IF(R198="","",IF(R198&gt;0,1,0))</f>
        <v/>
      </c>
      <c r="X198" s="1284" t="str">
        <f>IF(S198="","",IF(S198&gt;0,1,0))</f>
        <v/>
      </c>
      <c r="Y198" s="1278" t="str">
        <f>IF(O198="","",IF(O198&lt;0,1,0))</f>
        <v/>
      </c>
      <c r="Z198" s="1278" t="str">
        <f>IF(P198="","",IF(P198&lt;0,1,0))</f>
        <v/>
      </c>
      <c r="AA198" s="1278" t="str">
        <f>IF(Q198="","",IF(Q198&lt;0,1,0))</f>
        <v/>
      </c>
      <c r="AB198" s="1278" t="str">
        <f>IF(R198="","",IF(R198&lt;0,1,0))</f>
        <v/>
      </c>
      <c r="AC198" s="1278" t="str">
        <f>IF(S198="","",IF(S198&lt;0,1,0))</f>
        <v/>
      </c>
      <c r="AD198" s="1280" t="str">
        <f>IF(CC198="","",IF(CC198&gt;CE198,1,-1))</f>
        <v/>
      </c>
      <c r="AE198" s="1280" t="str">
        <f>IF(CC198="","",IF(CC198&lt;CE198,1,-1))</f>
        <v/>
      </c>
      <c r="AF198" s="1282">
        <f>IF(CC198&gt;CE198,1,0)</f>
        <v>0</v>
      </c>
      <c r="AG198" s="1272">
        <f>IF(CE198&gt;CC198,1,0)</f>
        <v>0</v>
      </c>
      <c r="AH198" s="1274" t="str">
        <f>IF(O198="","",AX198*1)</f>
        <v/>
      </c>
      <c r="AI198" s="1276" t="str">
        <f>IF(P198="","",BE198*1)</f>
        <v/>
      </c>
      <c r="AJ198" s="1276" t="str">
        <f>IF(Q198="","",BL198*1)</f>
        <v/>
      </c>
      <c r="AK198" s="1276" t="str">
        <f>IF(R198="","",BS198*1)</f>
        <v/>
      </c>
      <c r="AL198" s="1276" t="str">
        <f>IF(S198="","",BZ198*1)</f>
        <v/>
      </c>
      <c r="AM198" s="1298" t="str">
        <f>IF(O198="","",AZ198*1)</f>
        <v/>
      </c>
      <c r="AN198" s="1298" t="str">
        <f>IF(P198="","",BG198*1)</f>
        <v/>
      </c>
      <c r="AO198" s="1298" t="str">
        <f>IF(Q198="","",BN198*1)</f>
        <v/>
      </c>
      <c r="AP198" s="1298" t="str">
        <f>IF(R198="","",BU198*1)</f>
        <v/>
      </c>
      <c r="AQ198" s="1298" t="str">
        <f>IF(S198="","",CB198*1)</f>
        <v/>
      </c>
      <c r="AR198" s="1300">
        <f>SUM(AH199:AL199)</f>
        <v>0</v>
      </c>
      <c r="AS198" s="1292">
        <f>SUM(AM199:AQ199)</f>
        <v>0</v>
      </c>
      <c r="AT198" s="1294">
        <f>IF(O198=1000,11,IF(O198=-1000,0,IF(O198&gt;0,11,IF(O198&lt;0,(-O198),"0"))))</f>
        <v>11</v>
      </c>
      <c r="AU198" s="1286" t="str">
        <f>IF(O198=1000,0,IF(O198=-1000,11,IF(O198&lt;-9,-(O198-2),IF(O198&gt;0,(O198),"0"))))</f>
        <v/>
      </c>
      <c r="AV198" s="1286" t="e">
        <f>IF(O198=1000,11,IF(O198=-1000,0,IF(O198&gt;9,(O198+2),IF(O198&lt;0,(-O198),"0"))))</f>
        <v>#VALUE!</v>
      </c>
      <c r="AW198" s="1286" t="str">
        <f>IF(O198=1000,0,IF(O198=-1000,11,IF(O198&lt;0,11,IF(O198&gt;0,(O198),"0"))))</f>
        <v/>
      </c>
      <c r="AX198" s="1296" t="str">
        <f>IF(O198="","",IF(O198&gt;9,AV198,AT198))</f>
        <v/>
      </c>
      <c r="AY198" s="1288" t="str">
        <f>IF(O198="","","-")</f>
        <v/>
      </c>
      <c r="AZ198" s="1290" t="str">
        <f>IF(O198="","",IF(O198&lt;-9,AU198,AW198))</f>
        <v/>
      </c>
      <c r="BA198" s="1286" t="e">
        <f>IF(P198=1000,11,IF(P198=-1000,0,IF(P198&gt;9,(P198+2),IF(P198&lt;0,(-P198),"0"))))</f>
        <v>#VALUE!</v>
      </c>
      <c r="BB198" s="1286" t="str">
        <f>IF(P198=1000,0,IF(P198=-1000,11,IF(P198&lt;-9,-(P198-2),IF(P198&gt;0,(P198),"0"))))</f>
        <v/>
      </c>
      <c r="BC198" s="1286">
        <f>IF(P198=1000,11,IF(P198=-1000,0,IF(P198&gt;0,11,IF(P198&lt;0,(-P198),"0"))))</f>
        <v>11</v>
      </c>
      <c r="BD198" s="1286" t="str">
        <f>IF(P198=1000,0,IF(P198=-1000,11,IF(P198&lt;0,11,IF(P198&gt;0,(P198),"0"))))</f>
        <v/>
      </c>
      <c r="BE198" s="1296" t="str">
        <f>IF(P198="","",IF(P198&gt;9,BA198,BC198))</f>
        <v/>
      </c>
      <c r="BF198" s="1288" t="str">
        <f>IF(P198="","","-")</f>
        <v/>
      </c>
      <c r="BG198" s="1290" t="str">
        <f>IF(P198="","",IF(P198&lt;-9,BB198,BD198))</f>
        <v/>
      </c>
      <c r="BH198" s="1286" t="e">
        <f>IF(Q198=1000,11,IF(Q198=-1000,0,IF(Q198&gt;9,(Q198+2),IF(Q198&lt;0,(-Q198),"0"))))</f>
        <v>#VALUE!</v>
      </c>
      <c r="BI198" s="1286" t="str">
        <f>IF(Q198=1000,0,IF(Q198=-1000,11,IF(Q198&lt;-9,-(Q198-2),IF(Q198&gt;0,(Q198),"0"))))</f>
        <v/>
      </c>
      <c r="BJ198" s="1286">
        <f>IF(Q198=1000,11,IF(Q198=-1000,0,IF(Q198&gt;0,11,IF(Q198&lt;0,(-Q198),"0"))))</f>
        <v>11</v>
      </c>
      <c r="BK198" s="1286" t="str">
        <f>IF(Q198=1000,0,IF(Q198=-1000,11,IF(Q198&lt;0,11,IF(Q198&gt;0,(Q198),"0"))))</f>
        <v/>
      </c>
      <c r="BL198" s="1296" t="str">
        <f>IF(Q198="","",IF(Q198&gt;9,BH198,BJ198))</f>
        <v/>
      </c>
      <c r="BM198" s="1288" t="str">
        <f>IF(Q198="","","-")</f>
        <v/>
      </c>
      <c r="BN198" s="1290" t="str">
        <f>IF(Q198="","",IF(Q198&lt;-9,BI198,BK198))</f>
        <v/>
      </c>
      <c r="BO198" s="1286" t="e">
        <f>IF(R198=1000,11,IF(R198=-1000,0,IF(R198&gt;9,(R198+2),IF(R198&lt;0,(-R198),"0"))))</f>
        <v>#VALUE!</v>
      </c>
      <c r="BP198" s="1286" t="str">
        <f>IF(R198=1000,0,IF(R198=-1000,11,IF(R198&lt;-9,-(R198-2),IF(R198&gt;0,(R198),"0"))))</f>
        <v/>
      </c>
      <c r="BQ198" s="1286">
        <f>IF(R198=1000,11,IF(R198=-1000,0,IF(R198&gt;0,11,IF(R198&lt;0,(-R198),"0"))))</f>
        <v>11</v>
      </c>
      <c r="BR198" s="1286" t="str">
        <f>IF(R198=1000,0,IF(R198=-1000,11,IF(R198&lt;0,11,IF(R198&gt;0,(R198),"0"))))</f>
        <v/>
      </c>
      <c r="BS198" s="1296" t="str">
        <f>IF(R198="","",IF(R198&gt;9,BO198,BQ198))</f>
        <v/>
      </c>
      <c r="BT198" s="1288" t="str">
        <f>IF(R198="","","-")</f>
        <v/>
      </c>
      <c r="BU198" s="1290" t="str">
        <f>IF(R198="","",IF(R198&lt;-9,BP198,BR198))</f>
        <v/>
      </c>
      <c r="BV198" s="1286" t="e">
        <f>IF(S198=1000,11,IF(S198=-1000,0,IF(S198&gt;9,(S198+2),IF(S198&lt;0,(-S198),"0"))))</f>
        <v>#VALUE!</v>
      </c>
      <c r="BW198" s="1286" t="str">
        <f>IF(S198=1000,0,IF(S198=-1000,11,IF(S198&lt;-9,-(S198-2),IF(S198&gt;0,(S198),"0"))))</f>
        <v/>
      </c>
      <c r="BX198" s="1286">
        <f>IF(S198=1000,11,IF(S198=-1000,0,IF(S198&gt;0,11,IF(S198&lt;0,(-S198),"0"))))</f>
        <v>11</v>
      </c>
      <c r="BY198" s="1286" t="str">
        <f>IF(S198=1000,0,IF(S198=-1000,11,IF(S198&lt;0,11,IF(S198&gt;0,(S198),"0"))))</f>
        <v/>
      </c>
      <c r="BZ198" s="1296" t="str">
        <f>IF(S198="","",IF(S198&gt;9,BV198,BX198))</f>
        <v/>
      </c>
      <c r="CA198" s="1288" t="str">
        <f>IF(S198="","","-")</f>
        <v/>
      </c>
      <c r="CB198" s="1290" t="str">
        <f>IF(S198="","",IF(S198&lt;-9,BW198,BY198))</f>
        <v/>
      </c>
      <c r="CC198" s="1302" t="str">
        <f>IF(O198="","",SUM(T198:X199))</f>
        <v/>
      </c>
      <c r="CD198" s="1304" t="str">
        <f>IF(CC198="","","-")</f>
        <v/>
      </c>
      <c r="CE198" s="1306" t="str">
        <f>IF(O198="","",SUM(Y198:AC199))</f>
        <v/>
      </c>
      <c r="CP198" s="32"/>
      <c r="CQ198" s="32"/>
    </row>
    <row r="199" spans="1:95" s="31" customFormat="1" ht="15" customHeight="1" outlineLevel="1" x14ac:dyDescent="0.2">
      <c r="A199" s="43"/>
      <c r="B199" s="44"/>
      <c r="C199" s="1251"/>
      <c r="D199" s="46" t="str">
        <f>IF(A199="","",VLOOKUP(A199,СписокКМ!D:I,2,FALSE))</f>
        <v/>
      </c>
      <c r="E199" s="47"/>
      <c r="F199" s="48" t="str">
        <f>IF(B199="","",VLOOKUP(B199,СписокКМ!D:I,2,FALSE))</f>
        <v/>
      </c>
      <c r="G199" s="49"/>
      <c r="H199" s="41"/>
      <c r="I199" s="1253"/>
      <c r="J199" s="1253"/>
      <c r="K199" s="1253"/>
      <c r="L199" s="1253"/>
      <c r="M199" s="1253"/>
      <c r="N199" s="42"/>
      <c r="O199" s="1245"/>
      <c r="P199" s="1245"/>
      <c r="Q199" s="1245"/>
      <c r="R199" s="1245"/>
      <c r="S199" s="1247"/>
      <c r="T199" s="1249"/>
      <c r="U199" s="1285"/>
      <c r="V199" s="1285"/>
      <c r="W199" s="1285"/>
      <c r="X199" s="1285"/>
      <c r="Y199" s="1279"/>
      <c r="Z199" s="1279"/>
      <c r="AA199" s="1279"/>
      <c r="AB199" s="1279"/>
      <c r="AC199" s="1279"/>
      <c r="AD199" s="1281"/>
      <c r="AE199" s="1281"/>
      <c r="AF199" s="1283"/>
      <c r="AG199" s="1273"/>
      <c r="AH199" s="1275"/>
      <c r="AI199" s="1277"/>
      <c r="AJ199" s="1277"/>
      <c r="AK199" s="1277"/>
      <c r="AL199" s="1277"/>
      <c r="AM199" s="1299"/>
      <c r="AN199" s="1299"/>
      <c r="AO199" s="1299"/>
      <c r="AP199" s="1299"/>
      <c r="AQ199" s="1299"/>
      <c r="AR199" s="1301"/>
      <c r="AS199" s="1293"/>
      <c r="AT199" s="1295"/>
      <c r="AU199" s="1287"/>
      <c r="AV199" s="1287"/>
      <c r="AW199" s="1287"/>
      <c r="AX199" s="1297"/>
      <c r="AY199" s="1289"/>
      <c r="AZ199" s="1291"/>
      <c r="BA199" s="1287"/>
      <c r="BB199" s="1287"/>
      <c r="BC199" s="1287"/>
      <c r="BD199" s="1287"/>
      <c r="BE199" s="1297"/>
      <c r="BF199" s="1289"/>
      <c r="BG199" s="1291"/>
      <c r="BH199" s="1287"/>
      <c r="BI199" s="1287"/>
      <c r="BJ199" s="1287"/>
      <c r="BK199" s="1287"/>
      <c r="BL199" s="1297"/>
      <c r="BM199" s="1289"/>
      <c r="BN199" s="1291"/>
      <c r="BO199" s="1287"/>
      <c r="BP199" s="1287"/>
      <c r="BQ199" s="1287"/>
      <c r="BR199" s="1287"/>
      <c r="BS199" s="1297"/>
      <c r="BT199" s="1289"/>
      <c r="BU199" s="1291"/>
      <c r="BV199" s="1287"/>
      <c r="BW199" s="1287"/>
      <c r="BX199" s="1287"/>
      <c r="BY199" s="1287"/>
      <c r="BZ199" s="1297"/>
      <c r="CA199" s="1289"/>
      <c r="CB199" s="1291"/>
      <c r="CC199" s="1303"/>
      <c r="CD199" s="1305"/>
      <c r="CE199" s="1307"/>
      <c r="CP199" s="32"/>
      <c r="CQ199" s="32"/>
    </row>
    <row r="200" spans="1:95" s="31" customFormat="1" ht="15" customHeight="1" outlineLevel="1" x14ac:dyDescent="0.2">
      <c r="A200" s="99" t="str">
        <f>IF(A196="","",A196)</f>
        <v/>
      </c>
      <c r="B200" s="99" t="str">
        <f>IF(B196="","",B197)</f>
        <v/>
      </c>
      <c r="C200" s="75">
        <v>4</v>
      </c>
      <c r="D200" s="100" t="str">
        <f>IF(A200="","",VLOOKUP(A200,СписокКМ!D:I,2,FALSE))</f>
        <v/>
      </c>
      <c r="E200" s="101"/>
      <c r="F200" s="77" t="str">
        <f>IF(B200="","",VLOOKUP(B200,СписокКМ!D:I,2,FALSE))</f>
        <v/>
      </c>
      <c r="G200" s="102"/>
      <c r="H200" s="41"/>
      <c r="I200" s="616"/>
      <c r="J200" s="616"/>
      <c r="K200" s="616"/>
      <c r="L200" s="616"/>
      <c r="M200" s="616"/>
      <c r="N200" s="42"/>
      <c r="O200" s="79" t="str">
        <f>IF(I200="","",IF(I200="0",1000,IF(I200="-0",-1000,I200*1)))</f>
        <v/>
      </c>
      <c r="P200" s="79" t="str">
        <f t="shared" ref="P200:S201" si="129">IF(J200="","",IF(J200="0",1000,IF(J200="-0",-1000,J200*1)))</f>
        <v/>
      </c>
      <c r="Q200" s="79" t="str">
        <f t="shared" si="129"/>
        <v/>
      </c>
      <c r="R200" s="79" t="str">
        <f t="shared" si="129"/>
        <v/>
      </c>
      <c r="S200" s="80" t="str">
        <f t="shared" si="129"/>
        <v/>
      </c>
      <c r="T200" s="614" t="str">
        <f t="shared" ref="T200:X201" si="130">IF(O200="","",IF(O200&gt;0,1,0))</f>
        <v/>
      </c>
      <c r="U200" s="613" t="str">
        <f t="shared" si="130"/>
        <v/>
      </c>
      <c r="V200" s="613" t="str">
        <f t="shared" si="130"/>
        <v/>
      </c>
      <c r="W200" s="613" t="str">
        <f t="shared" si="130"/>
        <v/>
      </c>
      <c r="X200" s="613" t="str">
        <f t="shared" si="130"/>
        <v/>
      </c>
      <c r="Y200" s="610" t="str">
        <f t="shared" ref="Y200:AC201" si="131">IF(O200="","",IF(O200&lt;0,1,0))</f>
        <v/>
      </c>
      <c r="Z200" s="610" t="str">
        <f t="shared" si="131"/>
        <v/>
      </c>
      <c r="AA200" s="610" t="str">
        <f t="shared" si="131"/>
        <v/>
      </c>
      <c r="AB200" s="610" t="str">
        <f t="shared" si="131"/>
        <v/>
      </c>
      <c r="AC200" s="610" t="str">
        <f t="shared" si="131"/>
        <v/>
      </c>
      <c r="AD200" s="611" t="str">
        <f>IF(CC200="","",IF(CC200&gt;CE200,1,-1))</f>
        <v/>
      </c>
      <c r="AE200" s="611" t="str">
        <f>IF(CC200="","",IF(CC200&lt;CE200,1,-1))</f>
        <v/>
      </c>
      <c r="AF200" s="612">
        <f>IF(CC200&gt;CE200,1,0)</f>
        <v>0</v>
      </c>
      <c r="AG200" s="608">
        <f>IF(CE200&gt;CC200,1,0)</f>
        <v>0</v>
      </c>
      <c r="AH200" s="81" t="str">
        <f>IF(O200="","",AX200*1)</f>
        <v/>
      </c>
      <c r="AI200" s="609" t="str">
        <f>IF(P200="","",BE200*1)</f>
        <v/>
      </c>
      <c r="AJ200" s="609" t="str">
        <f>IF(Q200="","",BL200*1)</f>
        <v/>
      </c>
      <c r="AK200" s="609" t="str">
        <f>IF(R200="","",BS200*1)</f>
        <v/>
      </c>
      <c r="AL200" s="609" t="str">
        <f>IF(S200="","",BZ200*1)</f>
        <v/>
      </c>
      <c r="AM200" s="606" t="str">
        <f>IF(O200="","",AZ200*1)</f>
        <v/>
      </c>
      <c r="AN200" s="606" t="str">
        <f>IF(P200="","",BG200*1)</f>
        <v/>
      </c>
      <c r="AO200" s="606" t="str">
        <f>IF(Q200="","",BN200*1)</f>
        <v/>
      </c>
      <c r="AP200" s="606" t="str">
        <f>IF(R200="","",BU200*1)</f>
        <v/>
      </c>
      <c r="AQ200" s="606" t="str">
        <f>IF(S200="","",CB200*1)</f>
        <v/>
      </c>
      <c r="AR200" s="607">
        <f>SUM(AH200:AL200)</f>
        <v>0</v>
      </c>
      <c r="AS200" s="605">
        <f>SUM(AM200:AQ200)</f>
        <v>0</v>
      </c>
      <c r="AT200" s="111">
        <f>IF(O200=1000,11,IF(O200=-1000,0,IF(O200&gt;0,11,IF(O200&lt;0,(-O200),"0"))))</f>
        <v>11</v>
      </c>
      <c r="AU200" s="600" t="str">
        <f>IF(O200=1000,0,IF(O200=-1000,11,IF(O200&lt;-9,-(O200-2),IF(O200&gt;0,(O200),"0"))))</f>
        <v/>
      </c>
      <c r="AV200" s="111" t="e">
        <f>IF(O200=1000,11,IF(O200=-1000,0,IF(O200&gt;9,(O200+2),IF(O200&lt;0,(-O200),"0"))))</f>
        <v>#VALUE!</v>
      </c>
      <c r="AW200" s="600" t="str">
        <f>IF(O200=1000,0,IF(O200=-1000,11,IF(O200&lt;0,11,IF(O200&gt;0,(O200),"0"))))</f>
        <v/>
      </c>
      <c r="AX200" s="601" t="str">
        <f>IF(O200="","",IF(O200&gt;9,AV200,AT200))</f>
        <v/>
      </c>
      <c r="AY200" s="602" t="str">
        <f>IF(O200="","","-")</f>
        <v/>
      </c>
      <c r="AZ200" s="603" t="str">
        <f>IF(O200="","",IF(O200&lt;-9,AU200,AW200))</f>
        <v/>
      </c>
      <c r="BA200" s="111" t="e">
        <f>IF(P200=1000,11,IF(P200=-1000,0,IF(P200&gt;9,(P200+2),IF(P200&lt;0,(-P200),"0"))))</f>
        <v>#VALUE!</v>
      </c>
      <c r="BB200" s="600" t="str">
        <f>IF(P200=1000,0,IF(P200=-1000,11,IF(P200&lt;-9,-(P200-2),IF(P200&gt;0,(P200),"0"))))</f>
        <v/>
      </c>
      <c r="BC200" s="600">
        <f>IF(P200=1000,11,IF(P200=-1000,0,IF(P200&gt;0,11,IF(P200&lt;0,(-P200),"0"))))</f>
        <v>11</v>
      </c>
      <c r="BD200" s="600" t="str">
        <f>IF(P200=1000,0,IF(P200=-1000,11,IF(P200&lt;0,11,IF(P200&gt;0,(P200),"0"))))</f>
        <v/>
      </c>
      <c r="BE200" s="601" t="str">
        <f>IF(P200="","",IF(P200&gt;9,BA200,BC200))</f>
        <v/>
      </c>
      <c r="BF200" s="602" t="str">
        <f>IF(P200="","","-")</f>
        <v/>
      </c>
      <c r="BG200" s="603" t="str">
        <f>IF(P200="","",IF(P200&lt;-9,BB200,BD200))</f>
        <v/>
      </c>
      <c r="BH200" s="111" t="e">
        <f>IF(Q200=1000,11,IF(Q200=-1000,0,IF(Q200&gt;9,(Q200+2),IF(Q200&lt;0,(-Q200),"0"))))</f>
        <v>#VALUE!</v>
      </c>
      <c r="BI200" s="600" t="str">
        <f>IF(Q200=1000,0,IF(Q200=-1000,11,IF(Q200&lt;-9,-(Q200-2),IF(Q200&gt;0,(Q200),"0"))))</f>
        <v/>
      </c>
      <c r="BJ200" s="600">
        <f>IF(Q200=1000,11,IF(Q200=-1000,0,IF(Q200&gt;0,11,IF(Q200&lt;0,(-Q200),"0"))))</f>
        <v>11</v>
      </c>
      <c r="BK200" s="600" t="str">
        <f>IF(Q200=1000,0,IF(Q200=-1000,11,IF(Q200&lt;0,11,IF(Q200&gt;0,(Q200),"0"))))</f>
        <v/>
      </c>
      <c r="BL200" s="601" t="str">
        <f>IF(Q200="","",IF(Q200&gt;9,BH200,BJ200))</f>
        <v/>
      </c>
      <c r="BM200" s="602" t="str">
        <f>IF(Q200="","","-")</f>
        <v/>
      </c>
      <c r="BN200" s="603" t="str">
        <f>IF(Q200="","",IF(Q200&lt;-9,BI200,BK200))</f>
        <v/>
      </c>
      <c r="BO200" s="600" t="e">
        <f>IF(R200=1000,11,IF(R200=-1000,0,IF(R200&gt;9,(R200+2),IF(R200&lt;0,(-R200),"0"))))</f>
        <v>#VALUE!</v>
      </c>
      <c r="BP200" s="600" t="str">
        <f>IF(R200=1000,0,IF(R200=-1000,11,IF(R200&lt;-9,-(R200-2),IF(R200&gt;0,(R200),"0"))))</f>
        <v/>
      </c>
      <c r="BQ200" s="600">
        <f>IF(R200=1000,11,IF(R200=-1000,0,IF(R200&gt;0,11,IF(R200&lt;0,(-R200),"0"))))</f>
        <v>11</v>
      </c>
      <c r="BR200" s="600" t="str">
        <f>IF(R200=1000,0,IF(R200=-1000,11,IF(R200&lt;0,11,IF(R200&gt;0,(R200),"0"))))</f>
        <v/>
      </c>
      <c r="BS200" s="601" t="str">
        <f>IF(R200="","",IF(R200&gt;9,BO200,BQ200))</f>
        <v/>
      </c>
      <c r="BT200" s="602" t="str">
        <f>IF(R200="","","-")</f>
        <v/>
      </c>
      <c r="BU200" s="603" t="str">
        <f>IF(R200="","",IF(R200&lt;-9,BP200,BR200))</f>
        <v/>
      </c>
      <c r="BV200" s="600" t="e">
        <f>IF(S200=1000,11,IF(S200=-1000,0,IF(S200&gt;9,(S200+2),IF(S200&lt;0,(-S200),"0"))))</f>
        <v>#VALUE!</v>
      </c>
      <c r="BW200" s="600" t="str">
        <f>IF(S200=1000,0,IF(S200=-1000,11,IF(S200&lt;-9,-(S200-2),IF(S200&gt;0,(S200),"0"))))</f>
        <v/>
      </c>
      <c r="BX200" s="600">
        <f>IF(S200=1000,11,IF(S200=-1000,0,IF(S200&gt;0,11,IF(S200&lt;0,(-S200),"0"))))</f>
        <v>11</v>
      </c>
      <c r="BY200" s="113" t="str">
        <f>IF(S200=1000,0,IF(S200=-1000,11,IF(S200&lt;0,11,IF(S200&gt;0,(S200),"0"))))</f>
        <v/>
      </c>
      <c r="BZ200" s="601" t="str">
        <f>IF(S200="","",IF(S200&gt;9,BV200,BX200))</f>
        <v/>
      </c>
      <c r="CA200" s="602" t="str">
        <f>IF(S200="","","-")</f>
        <v/>
      </c>
      <c r="CB200" s="603" t="str">
        <f>IF(S200="","",IF(S200&lt;-9,BW200,BY200))</f>
        <v/>
      </c>
      <c r="CC200" s="598" t="str">
        <f>IF(O200="","",SUM(T200:X200))</f>
        <v/>
      </c>
      <c r="CD200" s="604" t="str">
        <f>IF(CC200="","","-")</f>
        <v/>
      </c>
      <c r="CE200" s="599" t="str">
        <f>IF(O200="","",SUM(Y200:AC200))</f>
        <v/>
      </c>
      <c r="CP200" s="32"/>
      <c r="CQ200" s="32"/>
    </row>
    <row r="201" spans="1:95" s="31" customFormat="1" ht="15" customHeight="1" outlineLevel="1" thickBot="1" x14ac:dyDescent="0.25">
      <c r="A201" s="99" t="str">
        <f>IF(A196="","",A197)</f>
        <v/>
      </c>
      <c r="B201" s="99" t="str">
        <f>IF(B196="","",B196)</f>
        <v/>
      </c>
      <c r="C201" s="114">
        <v>5</v>
      </c>
      <c r="D201" s="115" t="str">
        <f>IF(A201="","",VLOOKUP(A201,СписокКМ!D:I,2,FALSE))</f>
        <v/>
      </c>
      <c r="E201" s="116"/>
      <c r="F201" s="117" t="str">
        <f>IF(B201="","",VLOOKUP(B201,СписокКМ!D:I,2,FALSE))</f>
        <v/>
      </c>
      <c r="G201" s="118"/>
      <c r="H201" s="119"/>
      <c r="I201" s="120"/>
      <c r="J201" s="120"/>
      <c r="K201" s="120"/>
      <c r="L201" s="121"/>
      <c r="M201" s="121"/>
      <c r="N201" s="122"/>
      <c r="O201" s="123" t="str">
        <f>IF(I201="","",IF(I201="0",1000,IF(I201="-0",-1000,I201*1)))</f>
        <v/>
      </c>
      <c r="P201" s="123" t="str">
        <f t="shared" si="129"/>
        <v/>
      </c>
      <c r="Q201" s="123" t="str">
        <f t="shared" si="129"/>
        <v/>
      </c>
      <c r="R201" s="123" t="str">
        <f t="shared" si="129"/>
        <v/>
      </c>
      <c r="S201" s="124" t="str">
        <f t="shared" si="129"/>
        <v/>
      </c>
      <c r="T201" s="125" t="str">
        <f t="shared" si="130"/>
        <v/>
      </c>
      <c r="U201" s="126" t="str">
        <f t="shared" si="130"/>
        <v/>
      </c>
      <c r="V201" s="126" t="str">
        <f t="shared" si="130"/>
        <v/>
      </c>
      <c r="W201" s="126" t="str">
        <f t="shared" si="130"/>
        <v/>
      </c>
      <c r="X201" s="126" t="str">
        <f t="shared" si="130"/>
        <v/>
      </c>
      <c r="Y201" s="127" t="str">
        <f t="shared" si="131"/>
        <v/>
      </c>
      <c r="Z201" s="127" t="str">
        <f t="shared" si="131"/>
        <v/>
      </c>
      <c r="AA201" s="127" t="str">
        <f t="shared" si="131"/>
        <v/>
      </c>
      <c r="AB201" s="127" t="str">
        <f t="shared" si="131"/>
        <v/>
      </c>
      <c r="AC201" s="127" t="str">
        <f t="shared" si="131"/>
        <v/>
      </c>
      <c r="AD201" s="128" t="str">
        <f>IF(CC201="","",IF(CC201&gt;CE201,1,-1))</f>
        <v/>
      </c>
      <c r="AE201" s="128" t="str">
        <f>IF(CC201="","",IF(CC201&lt;CE201,1,-1))</f>
        <v/>
      </c>
      <c r="AF201" s="129">
        <f>IF(CC201&gt;CE201,1,0)</f>
        <v>0</v>
      </c>
      <c r="AG201" s="130">
        <f>IF(CE201&gt;CC201,1,0)</f>
        <v>0</v>
      </c>
      <c r="AH201" s="131" t="str">
        <f>IF(O201="","",AX201*1)</f>
        <v/>
      </c>
      <c r="AI201" s="132" t="str">
        <f>IF(P201="","",BE201*1)</f>
        <v/>
      </c>
      <c r="AJ201" s="132" t="str">
        <f>IF(Q201="","",BL201*1)</f>
        <v/>
      </c>
      <c r="AK201" s="132" t="str">
        <f>IF(R201="","",BS201*1)</f>
        <v/>
      </c>
      <c r="AL201" s="132" t="str">
        <f>IF(S201="","",BZ201*1)</f>
        <v/>
      </c>
      <c r="AM201" s="133" t="str">
        <f>IF(O201="","",AZ201*1)</f>
        <v/>
      </c>
      <c r="AN201" s="133" t="str">
        <f>IF(P201="","",BG201*1)</f>
        <v/>
      </c>
      <c r="AO201" s="133" t="str">
        <f>IF(Q201="","",BN201*1)</f>
        <v/>
      </c>
      <c r="AP201" s="133" t="str">
        <f>IF(R201="","",BU201*1)</f>
        <v/>
      </c>
      <c r="AQ201" s="133" t="str">
        <f>IF(S201="","",CB201*1)</f>
        <v/>
      </c>
      <c r="AR201" s="134">
        <f>SUM(AH201:AL201)</f>
        <v>0</v>
      </c>
      <c r="AS201" s="135">
        <f>SUM(AM201:AQ201)</f>
        <v>0</v>
      </c>
      <c r="AT201" s="136">
        <f>IF(O201=1000,11,IF(O201=-1000,0,IF(O201&gt;0,11,IF(O201&lt;0,(-O201),"0"))))</f>
        <v>11</v>
      </c>
      <c r="AU201" s="137" t="str">
        <f>IF(O201=1000,0,IF(O201=-1000,11,IF(O201&lt;-9,-(O201-2),IF(O201&gt;0,(O201),"0"))))</f>
        <v/>
      </c>
      <c r="AV201" s="136" t="e">
        <f>IF(O201=1000,11,IF(O201=-1000,0,IF(O201&gt;9,(O201+2),IF(O201&lt;0,(-O201),"0"))))</f>
        <v>#VALUE!</v>
      </c>
      <c r="AW201" s="137" t="str">
        <f>IF(O201=1000,0,IF(O201=-1000,11,IF(O201&lt;0,11,IF(O201&gt;0,(O201),"0"))))</f>
        <v/>
      </c>
      <c r="AX201" s="138" t="str">
        <f>IF(O201="","",IF(O201&gt;9,AV201,AT201))</f>
        <v/>
      </c>
      <c r="AY201" s="139" t="str">
        <f>IF(O201="","","-")</f>
        <v/>
      </c>
      <c r="AZ201" s="140" t="str">
        <f>IF(O201="","",IF(O201&lt;-9,AU201,AW201))</f>
        <v/>
      </c>
      <c r="BA201" s="136" t="e">
        <f>IF(P201=1000,11,IF(P201=-1000,0,IF(P201&gt;9,(P201+2),IF(P201&lt;0,(-P201),"0"))))</f>
        <v>#VALUE!</v>
      </c>
      <c r="BB201" s="137" t="str">
        <f>IF(P201=1000,0,IF(P201=-1000,11,IF(P201&lt;-9,-(P201-2),IF(P201&gt;0,(P201),"0"))))</f>
        <v/>
      </c>
      <c r="BC201" s="137">
        <f>IF(P201=1000,11,IF(P201=-1000,0,IF(P201&gt;0,11,IF(P201&lt;0,(-P201),"0"))))</f>
        <v>11</v>
      </c>
      <c r="BD201" s="137" t="str">
        <f>IF(P201=1000,0,IF(P201=-1000,11,IF(P201&lt;0,11,IF(P201&gt;0,(P201),"0"))))</f>
        <v/>
      </c>
      <c r="BE201" s="138" t="str">
        <f>IF(P201="","",IF(P201&gt;9,BA201,BC201))</f>
        <v/>
      </c>
      <c r="BF201" s="139" t="str">
        <f>IF(P201="","","-")</f>
        <v/>
      </c>
      <c r="BG201" s="140" t="str">
        <f>IF(P201="","",IF(P201&lt;-9,BB201,BD201))</f>
        <v/>
      </c>
      <c r="BH201" s="136" t="e">
        <f>IF(Q201=1000,11,IF(Q201=-1000,0,IF(Q201&gt;9,(Q201+2),IF(Q201&lt;0,(-Q201),"0"))))</f>
        <v>#VALUE!</v>
      </c>
      <c r="BI201" s="137" t="str">
        <f>IF(Q201=1000,0,IF(Q201=-1000,11,IF(Q201&lt;-9,-(Q201-2),IF(Q201&gt;0,(Q201),"0"))))</f>
        <v/>
      </c>
      <c r="BJ201" s="137">
        <f>IF(Q201=1000,11,IF(Q201=-1000,0,IF(Q201&gt;0,11,IF(Q201&lt;0,(-Q201),"0"))))</f>
        <v>11</v>
      </c>
      <c r="BK201" s="137" t="str">
        <f>IF(Q201=1000,0,IF(Q201=-1000,11,IF(Q201&lt;0,11,IF(Q201&gt;0,(Q201),"0"))))</f>
        <v/>
      </c>
      <c r="BL201" s="138" t="str">
        <f>IF(Q201="","",IF(Q201&gt;9,BH201,BJ201))</f>
        <v/>
      </c>
      <c r="BM201" s="139" t="str">
        <f>IF(Q201="","","-")</f>
        <v/>
      </c>
      <c r="BN201" s="140" t="str">
        <f>IF(Q201="","",IF(Q201&lt;-9,BI201,BK201))</f>
        <v/>
      </c>
      <c r="BO201" s="137" t="e">
        <f>IF(R201=1000,11,IF(R201=-1000,0,IF(R201&gt;9,(R201+2),IF(R201&lt;0,(-R201),"0"))))</f>
        <v>#VALUE!</v>
      </c>
      <c r="BP201" s="137" t="str">
        <f>IF(R201=1000,0,IF(R201=-1000,11,IF(R201&lt;-9,-(R201-2),IF(R201&gt;0,(R201),"0"))))</f>
        <v/>
      </c>
      <c r="BQ201" s="137">
        <f>IF(R201=1000,11,IF(R201=-1000,0,IF(R201&gt;0,11,IF(R201&lt;0,(-R201),"0"))))</f>
        <v>11</v>
      </c>
      <c r="BR201" s="137" t="str">
        <f>IF(R201=1000,0,IF(R201=-1000,11,IF(R201&lt;0,11,IF(R201&gt;0,(R201),"0"))))</f>
        <v/>
      </c>
      <c r="BS201" s="138" t="str">
        <f>IF(R201="","",IF(R201&gt;9,BO201,BQ201))</f>
        <v/>
      </c>
      <c r="BT201" s="139" t="str">
        <f>IF(R201="","","-")</f>
        <v/>
      </c>
      <c r="BU201" s="140" t="str">
        <f>IF(R201="","",IF(R201&lt;-9,BP201,BR201))</f>
        <v/>
      </c>
      <c r="BV201" s="137" t="e">
        <f>IF(S201=1000,11,IF(S201=-1000,0,IF(S201&gt;9,(S201+2),IF(S201&lt;0,(-S201),"0"))))</f>
        <v>#VALUE!</v>
      </c>
      <c r="BW201" s="137" t="str">
        <f>IF(S201=1000,0,IF(S201=-1000,11,IF(S201&lt;-9,-(S201-2),IF(S201&gt;0,(S201),"0"))))</f>
        <v/>
      </c>
      <c r="BX201" s="137">
        <f>IF(S201=1000,11,IF(S201=-1000,0,IF(S201&gt;0,11,IF(S201&lt;0,(-S201),"0"))))</f>
        <v>11</v>
      </c>
      <c r="BY201" s="141" t="str">
        <f>IF(S201=1000,0,IF(S201=-1000,11,IF(S201&lt;0,11,IF(S201&gt;0,(S201),"0"))))</f>
        <v/>
      </c>
      <c r="BZ201" s="138" t="str">
        <f>IF(S201="","",IF(S201&gt;9,BV201,BX201))</f>
        <v/>
      </c>
      <c r="CA201" s="139" t="str">
        <f>IF(S201="","","-")</f>
        <v/>
      </c>
      <c r="CB201" s="140" t="str">
        <f>IF(S201="","",IF(S201&lt;-9,BW201,BY201))</f>
        <v/>
      </c>
      <c r="CC201" s="142" t="str">
        <f>IF(O201="","",SUM(T201:X201))</f>
        <v/>
      </c>
      <c r="CD201" s="143" t="str">
        <f>IF(CC201="","","-")</f>
        <v/>
      </c>
      <c r="CE201" s="144" t="str">
        <f>IF(O201="","",SUM(Y201:AC201))</f>
        <v/>
      </c>
      <c r="CP201" s="32"/>
      <c r="CQ201" s="32"/>
    </row>
    <row r="202" spans="1:95" s="31" customFormat="1" ht="15" customHeight="1" outlineLevel="1" thickBot="1" x14ac:dyDescent="0.25">
      <c r="A202" s="145"/>
      <c r="B202" s="145"/>
      <c r="C202" s="145"/>
      <c r="D202" s="146"/>
      <c r="E202" s="147"/>
      <c r="F202" s="148"/>
      <c r="G202" s="149"/>
      <c r="H202" s="150"/>
      <c r="I202" s="151"/>
      <c r="J202" s="151"/>
      <c r="K202" s="151"/>
      <c r="L202" s="151"/>
      <c r="M202" s="151"/>
      <c r="N202" s="150"/>
      <c r="O202" s="152"/>
      <c r="P202" s="152"/>
      <c r="Q202" s="152"/>
      <c r="R202" s="152"/>
      <c r="S202" s="152"/>
      <c r="T202" s="153"/>
      <c r="U202" s="153"/>
      <c r="V202" s="153"/>
      <c r="W202" s="153"/>
      <c r="X202" s="153"/>
      <c r="Y202" s="154"/>
      <c r="Z202" s="154"/>
      <c r="AA202" s="154"/>
      <c r="AB202" s="154"/>
      <c r="AC202" s="154"/>
      <c r="AD202" s="155"/>
      <c r="AE202" s="155"/>
      <c r="AF202" s="156"/>
      <c r="AG202" s="156"/>
      <c r="AH202" s="157"/>
      <c r="AI202" s="157"/>
      <c r="AJ202" s="157"/>
      <c r="AK202" s="157"/>
      <c r="AL202" s="157"/>
      <c r="AM202" s="158"/>
      <c r="AN202" s="158"/>
      <c r="AO202" s="158"/>
      <c r="AP202" s="158"/>
      <c r="AQ202" s="158"/>
      <c r="AR202" s="159"/>
      <c r="AS202" s="159"/>
      <c r="AT202" s="160"/>
      <c r="AU202" s="160"/>
      <c r="AV202" s="160"/>
      <c r="AW202" s="160"/>
      <c r="AX202" s="161"/>
      <c r="AY202" s="161"/>
      <c r="AZ202" s="161"/>
      <c r="BA202" s="160"/>
      <c r="BB202" s="160"/>
      <c r="BC202" s="160"/>
      <c r="BD202" s="160"/>
      <c r="BE202" s="161"/>
      <c r="BF202" s="161"/>
      <c r="BG202" s="161"/>
      <c r="BH202" s="160"/>
      <c r="BI202" s="160"/>
      <c r="BJ202" s="160"/>
      <c r="BK202" s="160"/>
      <c r="BL202" s="161"/>
      <c r="BM202" s="161"/>
      <c r="BN202" s="161"/>
      <c r="BO202" s="160"/>
      <c r="BP202" s="160"/>
      <c r="BQ202" s="160"/>
      <c r="BR202" s="160"/>
      <c r="BS202" s="161"/>
      <c r="BT202" s="161"/>
      <c r="BU202" s="161"/>
      <c r="BV202" s="160"/>
      <c r="BW202" s="160"/>
      <c r="BX202" s="160"/>
      <c r="BY202" s="160"/>
      <c r="BZ202" s="161"/>
      <c r="CA202" s="161"/>
      <c r="CB202" s="161"/>
      <c r="CC202" s="162"/>
      <c r="CD202" s="163"/>
      <c r="CE202" s="164"/>
      <c r="CP202" s="32"/>
      <c r="CQ202" s="32"/>
    </row>
    <row r="203" spans="1:95" s="31" customFormat="1" ht="31.5" customHeight="1" outlineLevel="1" thickBot="1" x14ac:dyDescent="0.25">
      <c r="A203" s="34"/>
      <c r="B203" s="35"/>
      <c r="C203" s="1225">
        <f>1+C194</f>
        <v>23</v>
      </c>
      <c r="D203" s="1227" t="str">
        <f>IF(A203="","",VLOOKUP(A203,СписокКМ!$A$188:$C$236,3,FALSE))</f>
        <v/>
      </c>
      <c r="E203" s="1228" t="str">
        <f>IF(B203="","",VLOOKUP(B203,СписокКМ!E:J,2,FALSE))</f>
        <v/>
      </c>
      <c r="F203" s="1231" t="str">
        <f>IF(B203="","",VLOOKUP(B203,СписокКМ!$A$188:$C$234,3,FALSE))</f>
        <v/>
      </c>
      <c r="G203" s="1232" t="str">
        <f>IF(D203="","",VLOOKUP(D203,СписокКМ!G:L,2,FALSE))</f>
        <v/>
      </c>
      <c r="H203" s="36"/>
      <c r="I203" s="1235" t="s">
        <v>7</v>
      </c>
      <c r="J203" s="1235"/>
      <c r="K203" s="1235"/>
      <c r="L203" s="1235"/>
      <c r="M203" s="1235"/>
      <c r="N203" s="37"/>
      <c r="O203" s="1237"/>
      <c r="P203" s="1238"/>
      <c r="Q203" s="1238"/>
      <c r="R203" s="1238"/>
      <c r="S203" s="1238"/>
      <c r="T203" s="38" t="str">
        <f>IF(A203="","",VLOOKUP(A203,'[60]Протокол команд'!A:K,8,FALSE))</f>
        <v/>
      </c>
      <c r="U203" s="39" t="e">
        <f>T203*5-4</f>
        <v>#VALUE!</v>
      </c>
      <c r="V203" s="39" t="e">
        <f>T203*5</f>
        <v>#VALUE!</v>
      </c>
      <c r="W203" s="39" t="e">
        <f>CONCATENATE(U203,"-",V203)</f>
        <v>#VALUE!</v>
      </c>
      <c r="X203" s="39" t="str">
        <f>IF(A203="","",VLOOKUP(A203,'[60]Протокол команд'!A:K,10,FALSE))</f>
        <v/>
      </c>
      <c r="Y203" s="39" t="e">
        <f>X203*5-4</f>
        <v>#VALUE!</v>
      </c>
      <c r="Z203" s="39" t="e">
        <f>X203*5</f>
        <v>#VALUE!</v>
      </c>
      <c r="AA203" s="39" t="e">
        <f>CONCATENATE(Y203,"-",Z203)</f>
        <v>#VALUE!</v>
      </c>
      <c r="AB203" s="1241" t="str">
        <f>IF(O205="","",SUM(AF205:AF210))</f>
        <v/>
      </c>
      <c r="AC203" s="1242"/>
      <c r="AD203" s="1243"/>
      <c r="AE203" s="1242" t="str">
        <f>IF(O205="","",SUM(AG205:AG210))</f>
        <v/>
      </c>
      <c r="AF203" s="1242"/>
      <c r="AG203" s="1264"/>
      <c r="AH203" s="1241">
        <f>SUM(CC205:CC210)</f>
        <v>0</v>
      </c>
      <c r="AI203" s="1242"/>
      <c r="AJ203" s="1243"/>
      <c r="AK203" s="1242">
        <f>SUM(CE205:CE210)</f>
        <v>0</v>
      </c>
      <c r="AL203" s="1242"/>
      <c r="AM203" s="1264"/>
      <c r="AN203" s="1265">
        <f>SUM(AR205:AR210)</f>
        <v>0</v>
      </c>
      <c r="AO203" s="1266"/>
      <c r="AP203" s="1267"/>
      <c r="AQ203" s="1266">
        <f>SUM(AS205:AS210)</f>
        <v>0</v>
      </c>
      <c r="AR203" s="1266"/>
      <c r="AS203" s="1268"/>
      <c r="AT203" s="1314"/>
      <c r="AU203" s="1315"/>
      <c r="AV203" s="1315"/>
      <c r="AW203" s="1315"/>
      <c r="AX203" s="1315"/>
      <c r="AY203" s="1315"/>
      <c r="AZ203" s="1315"/>
      <c r="BA203" s="1315"/>
      <c r="BB203" s="1315"/>
      <c r="BC203" s="1315"/>
      <c r="BD203" s="1315"/>
      <c r="BE203" s="1315"/>
      <c r="BF203" s="1315"/>
      <c r="BG203" s="1315"/>
      <c r="BH203" s="1315"/>
      <c r="BI203" s="1315"/>
      <c r="BJ203" s="1315"/>
      <c r="BK203" s="1315"/>
      <c r="BL203" s="1315"/>
      <c r="BM203" s="1315"/>
      <c r="BN203" s="1315"/>
      <c r="BO203" s="1315"/>
      <c r="BP203" s="1315"/>
      <c r="BQ203" s="1315"/>
      <c r="BR203" s="1315"/>
      <c r="BS203" s="1315"/>
      <c r="BT203" s="1315"/>
      <c r="BU203" s="1315"/>
      <c r="BV203" s="1315"/>
      <c r="BW203" s="1315"/>
      <c r="BX203" s="1315"/>
      <c r="BY203" s="1315"/>
      <c r="BZ203" s="1315"/>
      <c r="CA203" s="1315"/>
      <c r="CB203" s="1316"/>
      <c r="CC203" s="1254" t="str">
        <f>IF(O205="","",SUM(AF205:AF210))</f>
        <v/>
      </c>
      <c r="CD203" s="1256" t="str">
        <f>IF(CC203="","","-")</f>
        <v/>
      </c>
      <c r="CE203" s="1258" t="str">
        <f>IF(O205="","",SUM(AG205:AG210))</f>
        <v/>
      </c>
      <c r="CP203" s="32"/>
      <c r="CQ203" s="32"/>
    </row>
    <row r="204" spans="1:95" s="31" customFormat="1" ht="13.5" customHeight="1" outlineLevel="1" x14ac:dyDescent="0.2">
      <c r="A204" s="40"/>
      <c r="B204" s="40"/>
      <c r="C204" s="1226"/>
      <c r="D204" s="1229" t="str">
        <f>IF(A204="","",VLOOKUP(A204,СписокКМ!D:I,2,FALSE))</f>
        <v/>
      </c>
      <c r="E204" s="1230" t="str">
        <f>IF(B204="","",VLOOKUP(B204,СписокКМ!E:J,2,FALSE))</f>
        <v/>
      </c>
      <c r="F204" s="1233" t="str">
        <f>IF(C204="","",VLOOKUP(C204,СписокКМ!F:K,2,FALSE))</f>
        <v/>
      </c>
      <c r="G204" s="1234" t="str">
        <f>IF(D204="","",VLOOKUP(D204,СписокКМ!G:L,2,FALSE))</f>
        <v/>
      </c>
      <c r="H204" s="41"/>
      <c r="I204" s="1236"/>
      <c r="J204" s="1236"/>
      <c r="K204" s="1236"/>
      <c r="L204" s="1236"/>
      <c r="M204" s="1236"/>
      <c r="N204" s="42"/>
      <c r="O204" s="1239"/>
      <c r="P204" s="1240"/>
      <c r="Q204" s="1240"/>
      <c r="R204" s="1240"/>
      <c r="S204" s="1240"/>
      <c r="T204" s="1260" t="s">
        <v>8</v>
      </c>
      <c r="U204" s="1261"/>
      <c r="V204" s="1261"/>
      <c r="W204" s="1261"/>
      <c r="X204" s="1261"/>
      <c r="Y204" s="1261"/>
      <c r="Z204" s="1261"/>
      <c r="AA204" s="1261"/>
      <c r="AB204" s="1261"/>
      <c r="AC204" s="1261"/>
      <c r="AD204" s="1261"/>
      <c r="AE204" s="1261"/>
      <c r="AF204" s="1261"/>
      <c r="AG204" s="1262"/>
      <c r="AH204" s="1261" t="s">
        <v>9</v>
      </c>
      <c r="AI204" s="1261"/>
      <c r="AJ204" s="1261"/>
      <c r="AK204" s="1261"/>
      <c r="AL204" s="1261"/>
      <c r="AM204" s="1261"/>
      <c r="AN204" s="1261"/>
      <c r="AO204" s="1261"/>
      <c r="AP204" s="1261"/>
      <c r="AQ204" s="1261"/>
      <c r="AR204" s="1261"/>
      <c r="AS204" s="1262"/>
      <c r="AT204" s="1263" t="s">
        <v>10</v>
      </c>
      <c r="AU204" s="1263"/>
      <c r="AV204" s="1263"/>
      <c r="AW204" s="1263"/>
      <c r="AX204" s="1263"/>
      <c r="AY204" s="1263"/>
      <c r="AZ204" s="1263"/>
      <c r="BA204" s="1263" t="s">
        <v>11</v>
      </c>
      <c r="BB204" s="1263"/>
      <c r="BC204" s="1263"/>
      <c r="BD204" s="1263"/>
      <c r="BE204" s="1263"/>
      <c r="BF204" s="1263"/>
      <c r="BG204" s="1263"/>
      <c r="BH204" s="1263" t="s">
        <v>12</v>
      </c>
      <c r="BI204" s="1263"/>
      <c r="BJ204" s="1263"/>
      <c r="BK204" s="1263"/>
      <c r="BL204" s="1263"/>
      <c r="BM204" s="1263"/>
      <c r="BN204" s="1263"/>
      <c r="BO204" s="1263" t="s">
        <v>13</v>
      </c>
      <c r="BP204" s="1263"/>
      <c r="BQ204" s="1263"/>
      <c r="BR204" s="1263"/>
      <c r="BS204" s="1263"/>
      <c r="BT204" s="1263"/>
      <c r="BU204" s="1263"/>
      <c r="BV204" s="1263" t="s">
        <v>14</v>
      </c>
      <c r="BW204" s="1263"/>
      <c r="BX204" s="1263"/>
      <c r="BY204" s="1263"/>
      <c r="BZ204" s="1263"/>
      <c r="CA204" s="1263"/>
      <c r="CB204" s="1263"/>
      <c r="CC204" s="1255"/>
      <c r="CD204" s="1257"/>
      <c r="CE204" s="1259"/>
      <c r="CP204" s="32"/>
      <c r="CQ204" s="32"/>
    </row>
    <row r="205" spans="1:95" s="31" customFormat="1" ht="15" customHeight="1" outlineLevel="1" x14ac:dyDescent="0.2">
      <c r="A205" s="43"/>
      <c r="B205" s="44"/>
      <c r="C205" s="615">
        <v>1</v>
      </c>
      <c r="D205" s="46" t="str">
        <f>IF(A205="","",VLOOKUP(A205,СписокКМ!D:I,2,FALSE))</f>
        <v/>
      </c>
      <c r="E205" s="47"/>
      <c r="F205" s="48" t="str">
        <f>IF(B205="","",VLOOKUP(B205,СписокКМ!D:I,2,FALSE))</f>
        <v/>
      </c>
      <c r="G205" s="49"/>
      <c r="H205" s="50"/>
      <c r="I205" s="51"/>
      <c r="J205" s="51"/>
      <c r="K205" s="51"/>
      <c r="L205" s="51"/>
      <c r="M205" s="51"/>
      <c r="N205" s="52"/>
      <c r="O205" s="53" t="str">
        <f>IF(I205="","",IF(I205="0",1000,IF(I205="-0",-1000,I205*1)))</f>
        <v/>
      </c>
      <c r="P205" s="53" t="str">
        <f t="shared" ref="P205:S206" si="132">IF(J205="","",IF(J205="0",1000,IF(J205="-0",-1000,J205*1)))</f>
        <v/>
      </c>
      <c r="Q205" s="53" t="str">
        <f t="shared" si="132"/>
        <v/>
      </c>
      <c r="R205" s="53" t="str">
        <f t="shared" si="132"/>
        <v/>
      </c>
      <c r="S205" s="54" t="str">
        <f t="shared" si="132"/>
        <v/>
      </c>
      <c r="T205" s="55" t="str">
        <f t="shared" ref="T205:X206" si="133">IF(O205="","",IF(O205&gt;0,1,0))</f>
        <v/>
      </c>
      <c r="U205" s="56" t="str">
        <f t="shared" si="133"/>
        <v/>
      </c>
      <c r="V205" s="56" t="str">
        <f t="shared" si="133"/>
        <v/>
      </c>
      <c r="W205" s="56" t="str">
        <f t="shared" si="133"/>
        <v/>
      </c>
      <c r="X205" s="56" t="str">
        <f t="shared" si="133"/>
        <v/>
      </c>
      <c r="Y205" s="57" t="str">
        <f t="shared" ref="Y205:AC206" si="134">IF(O205="","",IF(O205&lt;0,1,0))</f>
        <v/>
      </c>
      <c r="Z205" s="57" t="str">
        <f t="shared" si="134"/>
        <v/>
      </c>
      <c r="AA205" s="57" t="str">
        <f t="shared" si="134"/>
        <v/>
      </c>
      <c r="AB205" s="57" t="str">
        <f t="shared" si="134"/>
        <v/>
      </c>
      <c r="AC205" s="57" t="str">
        <f t="shared" si="134"/>
        <v/>
      </c>
      <c r="AD205" s="58" t="str">
        <f>IF(CC205="","",IF(CC205&gt;CE205,1,-1))</f>
        <v/>
      </c>
      <c r="AE205" s="58" t="str">
        <f>IF(CC205="","",IF(CC205&lt;CE205,1,-1))</f>
        <v/>
      </c>
      <c r="AF205" s="59">
        <f>IF(CC205&gt;CE205,1,0)</f>
        <v>0</v>
      </c>
      <c r="AG205" s="60">
        <f>IF(CE205&gt;CC205,1,0)</f>
        <v>0</v>
      </c>
      <c r="AH205" s="61" t="str">
        <f>IF(O205="","",AX205*1)</f>
        <v/>
      </c>
      <c r="AI205" s="62" t="str">
        <f>IF(P205="","",BE205*1)</f>
        <v/>
      </c>
      <c r="AJ205" s="62" t="str">
        <f>IF(Q205="","",BL205*1)</f>
        <v/>
      </c>
      <c r="AK205" s="62" t="str">
        <f>IF(R205="","",BS205*1)</f>
        <v/>
      </c>
      <c r="AL205" s="62" t="str">
        <f>IF(S205="","",BZ205*1)</f>
        <v/>
      </c>
      <c r="AM205" s="63" t="str">
        <f>IF(O205="","",AZ205*1)</f>
        <v/>
      </c>
      <c r="AN205" s="63" t="str">
        <f>IF(P205="","",BG205*1)</f>
        <v/>
      </c>
      <c r="AO205" s="63" t="str">
        <f>IF(Q205="","",BN205*1)</f>
        <v/>
      </c>
      <c r="AP205" s="63" t="str">
        <f>IF(R205="","",BU205*1)</f>
        <v/>
      </c>
      <c r="AQ205" s="63" t="str">
        <f>IF(S205="","",CB205*1)</f>
        <v/>
      </c>
      <c r="AR205" s="64">
        <f>SUM(AH205:AL205)</f>
        <v>0</v>
      </c>
      <c r="AS205" s="65">
        <f>SUM(AM205:AQ205)</f>
        <v>0</v>
      </c>
      <c r="AT205" s="66">
        <f>IF(O205=1000,11,IF(O205=-1000,0,IF(O205&gt;0,11,IF(O205&lt;0,(-O205),"0"))))</f>
        <v>11</v>
      </c>
      <c r="AU205" s="67" t="str">
        <f>IF(O205=1000,0,IF(O205=-1000,11,IF(O205&lt;-9,-(O205-2),IF(O205&gt;0,(O205),"0"))))</f>
        <v/>
      </c>
      <c r="AV205" s="66" t="e">
        <f>IF(O205=1000,11,IF(O205=-1000,0,IF(O205&lt;9,11,IF(O205&gt;9,(O205+2),"0"))))</f>
        <v>#VALUE!</v>
      </c>
      <c r="AW205" s="67" t="str">
        <f>IF(O205=1000,0,IF(O205=-1000,11,IF(O205&lt;0,11,IF(O205&gt;0,(O205),"0"))))</f>
        <v/>
      </c>
      <c r="AX205" s="68" t="str">
        <f>IF(O205="","",IF(O205&gt;9,AV205,AT205))</f>
        <v/>
      </c>
      <c r="AY205" s="69" t="str">
        <f>IF(O205="","","-")</f>
        <v/>
      </c>
      <c r="AZ205" s="70" t="str">
        <f>IF(O205="","",IF(O205&lt;-9,AU205,AW205))</f>
        <v/>
      </c>
      <c r="BA205" s="66" t="e">
        <f>IF(P205=1000,11,IF(P205=-1000,0,IF(P205&gt;9,(P205+2),IF(P205&lt;0,(-P205),"0"))))</f>
        <v>#VALUE!</v>
      </c>
      <c r="BB205" s="67" t="str">
        <f>IF(P205=1000,0,IF(P205=-1000,11,IF(P205&lt;-9,-(P205-2),IF(P205&gt;0,(P205),"0"))))</f>
        <v/>
      </c>
      <c r="BC205" s="67">
        <f>IF(P205=1000,11,IF(P205=-1000,0,IF(P205&gt;0,11,IF(P205&lt;0,(-P205),"0"))))</f>
        <v>11</v>
      </c>
      <c r="BD205" s="67" t="str">
        <f>IF(P205=1000,0,IF(P205=-1000,11,IF(P205&lt;0,11,IF(P205&gt;0,(P205),"0"))))</f>
        <v/>
      </c>
      <c r="BE205" s="68" t="str">
        <f>IF(P205="","",IF(P205&gt;9,BA205,BC205))</f>
        <v/>
      </c>
      <c r="BF205" s="69" t="str">
        <f>IF(P205="","","-")</f>
        <v/>
      </c>
      <c r="BG205" s="70" t="str">
        <f>IF(P205="","",IF(P205&lt;-9,BB205,BD205))</f>
        <v/>
      </c>
      <c r="BH205" s="66" t="e">
        <f>IF(Q205=1000,11,IF(Q205=-1000,0,IF(Q205&gt;9,(Q205+2),IF(Q205&lt;0,(-Q205),"0"))))</f>
        <v>#VALUE!</v>
      </c>
      <c r="BI205" s="67" t="str">
        <f>IF(Q205=1000,0,IF(Q205=-1000,11,IF(Q205&lt;-9,-(Q205-2),IF(Q205&gt;0,(Q205),"0"))))</f>
        <v/>
      </c>
      <c r="BJ205" s="67">
        <f>IF(Q205=1000,11,IF(Q205=-1000,0,IF(Q205&gt;0,11,IF(Q205&lt;0,(-Q205),"0"))))</f>
        <v>11</v>
      </c>
      <c r="BK205" s="67" t="str">
        <f>IF(Q205=1000,0,IF(Q205=-1000,11,IF(Q205&lt;0,11,IF(Q205&gt;0,(Q205),"0"))))</f>
        <v/>
      </c>
      <c r="BL205" s="68" t="str">
        <f>IF(Q205="","",IF(Q205&gt;9,BH205,BJ205))</f>
        <v/>
      </c>
      <c r="BM205" s="69" t="str">
        <f>IF(Q205="","","-")</f>
        <v/>
      </c>
      <c r="BN205" s="70" t="str">
        <f>IF(Q205="","",IF(Q205&lt;-9,BI205,BK205))</f>
        <v/>
      </c>
      <c r="BO205" s="67" t="e">
        <f>IF(R205=1000,11,IF(R205=-1000,0,IF(R205&gt;9,(R205+2),IF(R205&lt;0,(-R205),"0"))))</f>
        <v>#VALUE!</v>
      </c>
      <c r="BP205" s="67" t="str">
        <f>IF(R205=1000,0,IF(R205=-1000,11,IF(R205&lt;-9,-(R205-2),IF(R205&gt;0,(R205),"0"))))</f>
        <v/>
      </c>
      <c r="BQ205" s="67">
        <f>IF(R205=1000,11,IF(R205=-1000,0,IF(R205&gt;0,11,IF(R205&lt;0,(-R205),"0"))))</f>
        <v>11</v>
      </c>
      <c r="BR205" s="67" t="str">
        <f>IF(R205=1000,0,IF(R205=-1000,11,IF(R205&lt;0,11,IF(R205&gt;0,(R205),"0"))))</f>
        <v/>
      </c>
      <c r="BS205" s="68" t="str">
        <f>IF(R205="","",IF(R205&gt;9,BO205,BQ205))</f>
        <v/>
      </c>
      <c r="BT205" s="69" t="str">
        <f>IF(R205="","","-")</f>
        <v/>
      </c>
      <c r="BU205" s="70" t="str">
        <f>IF(R205="","",IF(R205&lt;-9,BP205,BR205))</f>
        <v/>
      </c>
      <c r="BV205" s="67" t="e">
        <f>IF(S205=1000,11,IF(S205=-1000,0,IF(S205&gt;9,(S205+2),IF(S205&lt;0,(-S205),"0"))))</f>
        <v>#VALUE!</v>
      </c>
      <c r="BW205" s="67" t="str">
        <f>IF(S205=1000,0,IF(S205=-1000,11,IF(S205&lt;-9,-(S205-2),IF(S205&gt;0,(S205),"0"))))</f>
        <v/>
      </c>
      <c r="BX205" s="67">
        <f>IF(S205=1000,11,IF(S205=-1000,0,IF(S205&gt;0,11,IF(S205&lt;0,(-S205),"0"))))</f>
        <v>11</v>
      </c>
      <c r="BY205" s="71" t="str">
        <f>IF(S205=1000,0,IF(S205=-1000,11,IF(S205&lt;0,11,IF(S205&gt;0,(S205),"0"))))</f>
        <v/>
      </c>
      <c r="BZ205" s="68" t="str">
        <f>IF(S205="","",IF(S205&gt;9,BV205,BX205))</f>
        <v/>
      </c>
      <c r="CA205" s="69" t="str">
        <f>IF(S205="","","-")</f>
        <v/>
      </c>
      <c r="CB205" s="70" t="str">
        <f>IF(S205="","",IF(S205&lt;-9,BW205,BY205))</f>
        <v/>
      </c>
      <c r="CC205" s="72" t="str">
        <f>IF(O205="","",SUM(T205:X205))</f>
        <v/>
      </c>
      <c r="CD205" s="73" t="str">
        <f>IF(CC205="","","-")</f>
        <v/>
      </c>
      <c r="CE205" s="74" t="str">
        <f>IF(O205="","",SUM(Y205:AC205))</f>
        <v/>
      </c>
      <c r="CP205" s="32"/>
      <c r="CQ205" s="32"/>
    </row>
    <row r="206" spans="1:95" s="31" customFormat="1" ht="15" customHeight="1" outlineLevel="1" x14ac:dyDescent="0.2">
      <c r="A206" s="43"/>
      <c r="B206" s="44"/>
      <c r="C206" s="75">
        <v>2</v>
      </c>
      <c r="D206" s="76" t="str">
        <f>IF(A206="","",VLOOKUP(A206,СписокКМ!D:I,2,FALSE))</f>
        <v/>
      </c>
      <c r="E206" s="47"/>
      <c r="F206" s="77" t="str">
        <f>IF(B206="","",VLOOKUP(B206,СписокКМ!D:I,2,FALSE))</f>
        <v/>
      </c>
      <c r="G206" s="49"/>
      <c r="H206" s="41"/>
      <c r="I206" s="616"/>
      <c r="J206" s="616"/>
      <c r="K206" s="616"/>
      <c r="L206" s="616"/>
      <c r="M206" s="51"/>
      <c r="N206" s="42"/>
      <c r="O206" s="79" t="str">
        <f>IF(I206="","",IF(I206="0",1000,IF(I206="-0",-1000,I206*1)))</f>
        <v/>
      </c>
      <c r="P206" s="79" t="str">
        <f t="shared" si="132"/>
        <v/>
      </c>
      <c r="Q206" s="79" t="str">
        <f t="shared" si="132"/>
        <v/>
      </c>
      <c r="R206" s="79" t="str">
        <f t="shared" si="132"/>
        <v/>
      </c>
      <c r="S206" s="80" t="str">
        <f t="shared" si="132"/>
        <v/>
      </c>
      <c r="T206" s="55" t="str">
        <f t="shared" si="133"/>
        <v/>
      </c>
      <c r="U206" s="56" t="str">
        <f t="shared" si="133"/>
        <v/>
      </c>
      <c r="V206" s="56" t="str">
        <f t="shared" si="133"/>
        <v/>
      </c>
      <c r="W206" s="56" t="str">
        <f t="shared" si="133"/>
        <v/>
      </c>
      <c r="X206" s="56" t="str">
        <f t="shared" si="133"/>
        <v/>
      </c>
      <c r="Y206" s="57" t="str">
        <f t="shared" si="134"/>
        <v/>
      </c>
      <c r="Z206" s="57" t="str">
        <f t="shared" si="134"/>
        <v/>
      </c>
      <c r="AA206" s="57" t="str">
        <f t="shared" si="134"/>
        <v/>
      </c>
      <c r="AB206" s="57" t="str">
        <f t="shared" si="134"/>
        <v/>
      </c>
      <c r="AC206" s="57" t="str">
        <f t="shared" si="134"/>
        <v/>
      </c>
      <c r="AD206" s="58" t="str">
        <f>IF(CC206="","",IF(CC206&gt;CE206,1,-1))</f>
        <v/>
      </c>
      <c r="AE206" s="58" t="str">
        <f>IF(CC206="","",IF(CC206&lt;CE206,1,-1))</f>
        <v/>
      </c>
      <c r="AF206" s="59">
        <f>IF(CC206&gt;CE206,1,0)</f>
        <v>0</v>
      </c>
      <c r="AG206" s="60">
        <f>IF(CE206&gt;CC206,1,0)</f>
        <v>0</v>
      </c>
      <c r="AH206" s="81" t="str">
        <f>IF(O206="","",AX206*1)</f>
        <v/>
      </c>
      <c r="AI206" s="609" t="str">
        <f>IF(P206="","",BE206*1)</f>
        <v/>
      </c>
      <c r="AJ206" s="609" t="str">
        <f>IF(Q206="","",BL206*1)</f>
        <v/>
      </c>
      <c r="AK206" s="609" t="str">
        <f>IF(R206="","",BS206*1)</f>
        <v/>
      </c>
      <c r="AL206" s="609" t="str">
        <f>IF(S206="","",BZ206*1)</f>
        <v/>
      </c>
      <c r="AM206" s="606" t="str">
        <f>IF(O206="","",AZ206*1)</f>
        <v/>
      </c>
      <c r="AN206" s="606" t="str">
        <f>IF(P206="","",BG206*1)</f>
        <v/>
      </c>
      <c r="AO206" s="606" t="str">
        <f>IF(Q206="","",BN206*1)</f>
        <v/>
      </c>
      <c r="AP206" s="606" t="str">
        <f>IF(R206="","",BU206*1)</f>
        <v/>
      </c>
      <c r="AQ206" s="606" t="str">
        <f>IF(S206="","",CB206*1)</f>
        <v/>
      </c>
      <c r="AR206" s="64">
        <f>SUM(AH206:AL206)</f>
        <v>0</v>
      </c>
      <c r="AS206" s="65">
        <f>SUM(AM206:AQ206)</f>
        <v>0</v>
      </c>
      <c r="AT206" s="66">
        <f>IF(O206=1000,11,IF(O206=-1000,0,IF(O206&gt;0,11,IF(O206&lt;0,(-O206),"0"))))</f>
        <v>11</v>
      </c>
      <c r="AU206" s="67" t="str">
        <f>IF(O206=1000,0,IF(O206=-1000,11,IF(O206&lt;-9,-(O206-2),IF(O206&gt;0,(O206),"0"))))</f>
        <v/>
      </c>
      <c r="AV206" s="66" t="e">
        <f>IF(O206=1000,11,IF(O206=-1000,0,IF(O206&gt;9,(O206+2),IF(O206&lt;0,(-O206),"0"))))</f>
        <v>#VALUE!</v>
      </c>
      <c r="AW206" s="67" t="str">
        <f>IF(O206=1000,0,IF(O206=-1000,11,IF(O206&lt;0,11,IF(O206&gt;0,(O206),"0"))))</f>
        <v/>
      </c>
      <c r="AX206" s="601" t="str">
        <f>IF(O206="","",IF(O206&gt;9,AV206,AT206))</f>
        <v/>
      </c>
      <c r="AY206" s="602" t="str">
        <f>IF(O206="","","-")</f>
        <v/>
      </c>
      <c r="AZ206" s="603" t="str">
        <f>IF(O206="","",IF(O206&lt;-9,AU206,AW206))</f>
        <v/>
      </c>
      <c r="BA206" s="66" t="e">
        <f>IF(P206=1000,11,IF(P206=-1000,0,IF(P206&gt;9,(P206+2),IF(P206&lt;0,(-P206),"0"))))</f>
        <v>#VALUE!</v>
      </c>
      <c r="BB206" s="67" t="str">
        <f>IF(P206=1000,0,IF(P206=-1000,11,IF(P206&lt;-9,-(P206-2),IF(P206&gt;0,(P206),"0"))))</f>
        <v/>
      </c>
      <c r="BC206" s="67">
        <f>IF(P206=1000,11,IF(P206=-1000,0,IF(P206&gt;0,11,IF(P206&lt;0,(-P206),"0"))))</f>
        <v>11</v>
      </c>
      <c r="BD206" s="67" t="str">
        <f>IF(P206=1000,0,IF(P206=-1000,11,IF(P206&lt;0,11,IF(P206&gt;0,(P206),"0"))))</f>
        <v/>
      </c>
      <c r="BE206" s="601" t="str">
        <f>IF(P206="","",IF(P206&gt;9,BA206,BC206))</f>
        <v/>
      </c>
      <c r="BF206" s="602" t="str">
        <f>IF(P206="","","-")</f>
        <v/>
      </c>
      <c r="BG206" s="603" t="str">
        <f>IF(P206="","",IF(P206&lt;-9,BB206,BD206))</f>
        <v/>
      </c>
      <c r="BH206" s="66" t="e">
        <f>IF(Q206=1000,11,IF(Q206=-1000,0,IF(Q206&gt;9,(Q206+2),IF(Q206&lt;0,(-Q206),"0"))))</f>
        <v>#VALUE!</v>
      </c>
      <c r="BI206" s="67" t="str">
        <f>IF(Q206=1000,0,IF(Q206=-1000,11,IF(Q206&lt;-9,-(Q206-2),IF(Q206&gt;0,(Q206),"0"))))</f>
        <v/>
      </c>
      <c r="BJ206" s="67">
        <f>IF(Q206=1000,11,IF(Q206=-1000,0,IF(Q206&gt;0,11,IF(Q206&lt;0,(-Q206),"0"))))</f>
        <v>11</v>
      </c>
      <c r="BK206" s="67" t="str">
        <f>IF(Q206=1000,0,IF(Q206=-1000,11,IF(Q206&lt;0,11,IF(Q206&gt;0,(Q206),"0"))))</f>
        <v/>
      </c>
      <c r="BL206" s="601" t="str">
        <f>IF(Q206="","",IF(Q206&gt;9,BH206,BJ206))</f>
        <v/>
      </c>
      <c r="BM206" s="602" t="str">
        <f>IF(Q206="","","-")</f>
        <v/>
      </c>
      <c r="BN206" s="603" t="str">
        <f>IF(Q206="","",IF(Q206&lt;-9,BI206,BK206))</f>
        <v/>
      </c>
      <c r="BO206" s="67" t="e">
        <f>IF(R206=1000,11,IF(R206=-1000,0,IF(R206&gt;9,(R206+2),IF(R206&lt;0,(-R206),"0"))))</f>
        <v>#VALUE!</v>
      </c>
      <c r="BP206" s="67" t="str">
        <f>IF(R206=1000,0,IF(R206=-1000,11,IF(R206&lt;-9,-(R206-2),IF(R206&gt;0,(R206),"0"))))</f>
        <v/>
      </c>
      <c r="BQ206" s="67">
        <f>IF(R206=1000,11,IF(R206=-1000,0,IF(R206&gt;0,11,IF(R206&lt;0,(-R206),"0"))))</f>
        <v>11</v>
      </c>
      <c r="BR206" s="67" t="str">
        <f>IF(R206=1000,0,IF(R206=-1000,11,IF(R206&lt;0,11,IF(R206&gt;0,(R206),"0"))))</f>
        <v/>
      </c>
      <c r="BS206" s="601" t="str">
        <f>IF(R206="","",IF(R206&gt;9,BO206,BQ206))</f>
        <v/>
      </c>
      <c r="BT206" s="602" t="str">
        <f>IF(R206="","","-")</f>
        <v/>
      </c>
      <c r="BU206" s="603" t="str">
        <f>IF(R206="","",IF(R206&lt;-9,BP206,BR206))</f>
        <v/>
      </c>
      <c r="BV206" s="67" t="e">
        <f>IF(S206=1000,11,IF(S206=-1000,0,IF(S206&gt;9,(S206+2),IF(S206&lt;0,(-S206),"0"))))</f>
        <v>#VALUE!</v>
      </c>
      <c r="BW206" s="67" t="str">
        <f>IF(S206=1000,0,IF(S206=-1000,11,IF(S206&lt;-9,-(S206-2),IF(S206&gt;0,(S206),"0"))))</f>
        <v/>
      </c>
      <c r="BX206" s="67">
        <f>IF(S206=1000,11,IF(S206=-1000,0,IF(S206&gt;0,11,IF(S206&lt;0,(-S206),"0"))))</f>
        <v>11</v>
      </c>
      <c r="BY206" s="71" t="str">
        <f>IF(S206=1000,0,IF(S206=-1000,11,IF(S206&lt;0,11,IF(S206&gt;0,(S206),"0"))))</f>
        <v/>
      </c>
      <c r="BZ206" s="601" t="str">
        <f>IF(S206="","",IF(S206&gt;9,BV206,BX206))</f>
        <v/>
      </c>
      <c r="CA206" s="602" t="str">
        <f>IF(S206="","","-")</f>
        <v/>
      </c>
      <c r="CB206" s="603" t="str">
        <f>IF(S206="","",IF(S206&lt;-9,BW206,BY206))</f>
        <v/>
      </c>
      <c r="CC206" s="598" t="str">
        <f>IF(O206="","",SUM(T206:X206))</f>
        <v/>
      </c>
      <c r="CD206" s="604" t="str">
        <f>IF(CC206="","","-")</f>
        <v/>
      </c>
      <c r="CE206" s="599" t="str">
        <f>IF(O206="","",SUM(Y206:AC206))</f>
        <v/>
      </c>
      <c r="CP206" s="32"/>
      <c r="CQ206" s="32"/>
    </row>
    <row r="207" spans="1:95" s="31" customFormat="1" ht="15" customHeight="1" outlineLevel="1" x14ac:dyDescent="0.2">
      <c r="A207" s="43"/>
      <c r="B207" s="44"/>
      <c r="C207" s="1250">
        <v>3</v>
      </c>
      <c r="D207" s="76" t="str">
        <f>IF(A207="","",VLOOKUP(A207,СписокКМ!D:I,2,FALSE))</f>
        <v/>
      </c>
      <c r="E207" s="47"/>
      <c r="F207" s="77" t="str">
        <f>IF(B207="","",VLOOKUP(B207,СписокКМ!D:I,2,FALSE))</f>
        <v/>
      </c>
      <c r="G207" s="49"/>
      <c r="H207" s="41"/>
      <c r="I207" s="1252"/>
      <c r="J207" s="1252"/>
      <c r="K207" s="1252"/>
      <c r="L207" s="1252"/>
      <c r="M207" s="1252"/>
      <c r="N207" s="42"/>
      <c r="O207" s="1244" t="str">
        <f>IF(I207="","",IF(I207="0",1000,IF(I207="-0",-1000,I207*1)))</f>
        <v/>
      </c>
      <c r="P207" s="1244" t="str">
        <f>IF(J207="","",IF(J207="0",1000,IF(J207="-0",-1000,J207*1)))</f>
        <v/>
      </c>
      <c r="Q207" s="1244" t="str">
        <f>IF(K207="","",IF(K207="0",1000,IF(K207="-0",-1000,K207*1)))</f>
        <v/>
      </c>
      <c r="R207" s="1244" t="str">
        <f>IF(L208="","",IF(L208="0",1000,IF(L208="-0",-1000,L208*1)))</f>
        <v/>
      </c>
      <c r="S207" s="1246" t="str">
        <f>IF(M208="","",IF(M208="0",1000,IF(M208="-0",-1000,M208*1)))</f>
        <v/>
      </c>
      <c r="T207" s="1248" t="str">
        <f>IF(O207="","",IF(O207&gt;0,1,0))</f>
        <v/>
      </c>
      <c r="U207" s="1284" t="str">
        <f>IF(P207="","",IF(P207&gt;0,1,0))</f>
        <v/>
      </c>
      <c r="V207" s="1284" t="str">
        <f>IF(Q207="","",IF(Q207&gt;0,1,0))</f>
        <v/>
      </c>
      <c r="W207" s="1284" t="str">
        <f>IF(R207="","",IF(R207&gt;0,1,0))</f>
        <v/>
      </c>
      <c r="X207" s="1284" t="str">
        <f>IF(S207="","",IF(S207&gt;0,1,0))</f>
        <v/>
      </c>
      <c r="Y207" s="1278" t="str">
        <f>IF(O207="","",IF(O207&lt;0,1,0))</f>
        <v/>
      </c>
      <c r="Z207" s="1278" t="str">
        <f>IF(P207="","",IF(P207&lt;0,1,0))</f>
        <v/>
      </c>
      <c r="AA207" s="1278" t="str">
        <f>IF(Q207="","",IF(Q207&lt;0,1,0))</f>
        <v/>
      </c>
      <c r="AB207" s="1278" t="str">
        <f>IF(R207="","",IF(R207&lt;0,1,0))</f>
        <v/>
      </c>
      <c r="AC207" s="1278" t="str">
        <f>IF(S207="","",IF(S207&lt;0,1,0))</f>
        <v/>
      </c>
      <c r="AD207" s="1280" t="str">
        <f>IF(CC207="","",IF(CC207&gt;CE207,1,-1))</f>
        <v/>
      </c>
      <c r="AE207" s="1280" t="str">
        <f>IF(CC207="","",IF(CC207&lt;CE207,1,-1))</f>
        <v/>
      </c>
      <c r="AF207" s="1282">
        <f>IF(CC207&gt;CE207,1,0)</f>
        <v>0</v>
      </c>
      <c r="AG207" s="1272">
        <f>IF(CE207&gt;CC207,1,0)</f>
        <v>0</v>
      </c>
      <c r="AH207" s="1274" t="str">
        <f>IF(O207="","",AX207*1)</f>
        <v/>
      </c>
      <c r="AI207" s="1276" t="str">
        <f>IF(P207="","",BE207*1)</f>
        <v/>
      </c>
      <c r="AJ207" s="1276" t="str">
        <f>IF(Q207="","",BL207*1)</f>
        <v/>
      </c>
      <c r="AK207" s="1276" t="str">
        <f>IF(R207="","",BS207*1)</f>
        <v/>
      </c>
      <c r="AL207" s="1276" t="str">
        <f>IF(S207="","",BZ207*1)</f>
        <v/>
      </c>
      <c r="AM207" s="1298" t="str">
        <f>IF(O207="","",AZ207*1)</f>
        <v/>
      </c>
      <c r="AN207" s="1298" t="str">
        <f>IF(P207="","",BG207*1)</f>
        <v/>
      </c>
      <c r="AO207" s="1298" t="str">
        <f>IF(Q207="","",BN207*1)</f>
        <v/>
      </c>
      <c r="AP207" s="1298" t="str">
        <f>IF(R207="","",BU207*1)</f>
        <v/>
      </c>
      <c r="AQ207" s="1298" t="str">
        <f>IF(S207="","",CB207*1)</f>
        <v/>
      </c>
      <c r="AR207" s="1300">
        <f>SUM(AH208:AL208)</f>
        <v>0</v>
      </c>
      <c r="AS207" s="1292">
        <f>SUM(AM208:AQ208)</f>
        <v>0</v>
      </c>
      <c r="AT207" s="1294">
        <f>IF(O207=1000,11,IF(O207=-1000,0,IF(O207&gt;0,11,IF(O207&lt;0,(-O207),"0"))))</f>
        <v>11</v>
      </c>
      <c r="AU207" s="1286" t="str">
        <f>IF(O207=1000,0,IF(O207=-1000,11,IF(O207&lt;-9,-(O207-2),IF(O207&gt;0,(O207),"0"))))</f>
        <v/>
      </c>
      <c r="AV207" s="1286" t="e">
        <f>IF(O207=1000,11,IF(O207=-1000,0,IF(O207&gt;9,(O207+2),IF(O207&lt;0,(-O207),"0"))))</f>
        <v>#VALUE!</v>
      </c>
      <c r="AW207" s="1286" t="str">
        <f>IF(O207=1000,0,IF(O207=-1000,11,IF(O207&lt;0,11,IF(O207&gt;0,(O207),"0"))))</f>
        <v/>
      </c>
      <c r="AX207" s="1296" t="str">
        <f>IF(O207="","",IF(O207&gt;9,AV207,AT207))</f>
        <v/>
      </c>
      <c r="AY207" s="1288" t="str">
        <f>IF(O207="","","-")</f>
        <v/>
      </c>
      <c r="AZ207" s="1290" t="str">
        <f>IF(O207="","",IF(O207&lt;-9,AU207,AW207))</f>
        <v/>
      </c>
      <c r="BA207" s="1286" t="e">
        <f>IF(P207=1000,11,IF(P207=-1000,0,IF(P207&gt;9,(P207+2),IF(P207&lt;0,(-P207),"0"))))</f>
        <v>#VALUE!</v>
      </c>
      <c r="BB207" s="1286" t="str">
        <f>IF(P207=1000,0,IF(P207=-1000,11,IF(P207&lt;-9,-(P207-2),IF(P207&gt;0,(P207),"0"))))</f>
        <v/>
      </c>
      <c r="BC207" s="1286">
        <f>IF(P207=1000,11,IF(P207=-1000,0,IF(P207&gt;0,11,IF(P207&lt;0,(-P207),"0"))))</f>
        <v>11</v>
      </c>
      <c r="BD207" s="1286" t="str">
        <f>IF(P207=1000,0,IF(P207=-1000,11,IF(P207&lt;0,11,IF(P207&gt;0,(P207),"0"))))</f>
        <v/>
      </c>
      <c r="BE207" s="1296" t="str">
        <f>IF(P207="","",IF(P207&gt;9,BA207,BC207))</f>
        <v/>
      </c>
      <c r="BF207" s="1288" t="str">
        <f>IF(P207="","","-")</f>
        <v/>
      </c>
      <c r="BG207" s="1290" t="str">
        <f>IF(P207="","",IF(P207&lt;-9,BB207,BD207))</f>
        <v/>
      </c>
      <c r="BH207" s="1286" t="e">
        <f>IF(Q207=1000,11,IF(Q207=-1000,0,IF(Q207&gt;9,(Q207+2),IF(Q207&lt;0,(-Q207),"0"))))</f>
        <v>#VALUE!</v>
      </c>
      <c r="BI207" s="1286" t="str">
        <f>IF(Q207=1000,0,IF(Q207=-1000,11,IF(Q207&lt;-9,-(Q207-2),IF(Q207&gt;0,(Q207),"0"))))</f>
        <v/>
      </c>
      <c r="BJ207" s="1286">
        <f>IF(Q207=1000,11,IF(Q207=-1000,0,IF(Q207&gt;0,11,IF(Q207&lt;0,(-Q207),"0"))))</f>
        <v>11</v>
      </c>
      <c r="BK207" s="1286" t="str">
        <f>IF(Q207=1000,0,IF(Q207=-1000,11,IF(Q207&lt;0,11,IF(Q207&gt;0,(Q207),"0"))))</f>
        <v/>
      </c>
      <c r="BL207" s="1296" t="str">
        <f>IF(Q207="","",IF(Q207&gt;9,BH207,BJ207))</f>
        <v/>
      </c>
      <c r="BM207" s="1288" t="str">
        <f>IF(Q207="","","-")</f>
        <v/>
      </c>
      <c r="BN207" s="1290" t="str">
        <f>IF(Q207="","",IF(Q207&lt;-9,BI207,BK207))</f>
        <v/>
      </c>
      <c r="BO207" s="1286" t="e">
        <f>IF(R207=1000,11,IF(R207=-1000,0,IF(R207&gt;9,(R207+2),IF(R207&lt;0,(-R207),"0"))))</f>
        <v>#VALUE!</v>
      </c>
      <c r="BP207" s="1286" t="str">
        <f>IF(R207=1000,0,IF(R207=-1000,11,IF(R207&lt;-9,-(R207-2),IF(R207&gt;0,(R207),"0"))))</f>
        <v/>
      </c>
      <c r="BQ207" s="1286">
        <f>IF(R207=1000,11,IF(R207=-1000,0,IF(R207&gt;0,11,IF(R207&lt;0,(-R207),"0"))))</f>
        <v>11</v>
      </c>
      <c r="BR207" s="1286" t="str">
        <f>IF(R207=1000,0,IF(R207=-1000,11,IF(R207&lt;0,11,IF(R207&gt;0,(R207),"0"))))</f>
        <v/>
      </c>
      <c r="BS207" s="1296" t="str">
        <f>IF(R207="","",IF(R207&gt;9,BO207,BQ207))</f>
        <v/>
      </c>
      <c r="BT207" s="1288" t="str">
        <f>IF(R207="","","-")</f>
        <v/>
      </c>
      <c r="BU207" s="1290" t="str">
        <f>IF(R207="","",IF(R207&lt;-9,BP207,BR207))</f>
        <v/>
      </c>
      <c r="BV207" s="1286" t="e">
        <f>IF(S207=1000,11,IF(S207=-1000,0,IF(S207&gt;9,(S207+2),IF(S207&lt;0,(-S207),"0"))))</f>
        <v>#VALUE!</v>
      </c>
      <c r="BW207" s="1286" t="str">
        <f>IF(S207=1000,0,IF(S207=-1000,11,IF(S207&lt;-9,-(S207-2),IF(S207&gt;0,(S207),"0"))))</f>
        <v/>
      </c>
      <c r="BX207" s="1286">
        <f>IF(S207=1000,11,IF(S207=-1000,0,IF(S207&gt;0,11,IF(S207&lt;0,(-S207),"0"))))</f>
        <v>11</v>
      </c>
      <c r="BY207" s="1286" t="str">
        <f>IF(S207=1000,0,IF(S207=-1000,11,IF(S207&lt;0,11,IF(S207&gt;0,(S207),"0"))))</f>
        <v/>
      </c>
      <c r="BZ207" s="1296" t="str">
        <f>IF(S207="","",IF(S207&gt;9,BV207,BX207))</f>
        <v/>
      </c>
      <c r="CA207" s="1288" t="str">
        <f>IF(S207="","","-")</f>
        <v/>
      </c>
      <c r="CB207" s="1290" t="str">
        <f>IF(S207="","",IF(S207&lt;-9,BW207,BY207))</f>
        <v/>
      </c>
      <c r="CC207" s="1302" t="str">
        <f>IF(O207="","",SUM(T207:X208))</f>
        <v/>
      </c>
      <c r="CD207" s="1304" t="str">
        <f>IF(CC207="","","-")</f>
        <v/>
      </c>
      <c r="CE207" s="1306" t="str">
        <f>IF(O207="","",SUM(Y207:AC208))</f>
        <v/>
      </c>
      <c r="CP207" s="32"/>
      <c r="CQ207" s="32"/>
    </row>
    <row r="208" spans="1:95" s="31" customFormat="1" ht="15" customHeight="1" outlineLevel="1" x14ac:dyDescent="0.2">
      <c r="A208" s="43"/>
      <c r="B208" s="44"/>
      <c r="C208" s="1251"/>
      <c r="D208" s="46" t="str">
        <f>IF(A208="","",VLOOKUP(A208,СписокКМ!D:I,2,FALSE))</f>
        <v/>
      </c>
      <c r="E208" s="47"/>
      <c r="F208" s="48" t="str">
        <f>IF(B208="","",VLOOKUP(B208,СписокКМ!D:I,2,FALSE))</f>
        <v/>
      </c>
      <c r="G208" s="49"/>
      <c r="H208" s="41"/>
      <c r="I208" s="1253"/>
      <c r="J208" s="1253"/>
      <c r="K208" s="1253"/>
      <c r="L208" s="1253"/>
      <c r="M208" s="1253"/>
      <c r="N208" s="42"/>
      <c r="O208" s="1245"/>
      <c r="P208" s="1245"/>
      <c r="Q208" s="1245"/>
      <c r="R208" s="1245"/>
      <c r="S208" s="1247"/>
      <c r="T208" s="1249"/>
      <c r="U208" s="1285"/>
      <c r="V208" s="1285"/>
      <c r="W208" s="1285"/>
      <c r="X208" s="1285"/>
      <c r="Y208" s="1279"/>
      <c r="Z208" s="1279"/>
      <c r="AA208" s="1279"/>
      <c r="AB208" s="1279"/>
      <c r="AC208" s="1279"/>
      <c r="AD208" s="1281"/>
      <c r="AE208" s="1281"/>
      <c r="AF208" s="1283"/>
      <c r="AG208" s="1273"/>
      <c r="AH208" s="1275"/>
      <c r="AI208" s="1277"/>
      <c r="AJ208" s="1277"/>
      <c r="AK208" s="1277"/>
      <c r="AL208" s="1277"/>
      <c r="AM208" s="1299"/>
      <c r="AN208" s="1299"/>
      <c r="AO208" s="1299"/>
      <c r="AP208" s="1299"/>
      <c r="AQ208" s="1299"/>
      <c r="AR208" s="1301"/>
      <c r="AS208" s="1293"/>
      <c r="AT208" s="1295"/>
      <c r="AU208" s="1287"/>
      <c r="AV208" s="1287"/>
      <c r="AW208" s="1287"/>
      <c r="AX208" s="1297"/>
      <c r="AY208" s="1289"/>
      <c r="AZ208" s="1291"/>
      <c r="BA208" s="1287"/>
      <c r="BB208" s="1287"/>
      <c r="BC208" s="1287"/>
      <c r="BD208" s="1287"/>
      <c r="BE208" s="1297"/>
      <c r="BF208" s="1289"/>
      <c r="BG208" s="1291"/>
      <c r="BH208" s="1287"/>
      <c r="BI208" s="1287"/>
      <c r="BJ208" s="1287"/>
      <c r="BK208" s="1287"/>
      <c r="BL208" s="1297"/>
      <c r="BM208" s="1289"/>
      <c r="BN208" s="1291"/>
      <c r="BO208" s="1287"/>
      <c r="BP208" s="1287"/>
      <c r="BQ208" s="1287"/>
      <c r="BR208" s="1287"/>
      <c r="BS208" s="1297"/>
      <c r="BT208" s="1289"/>
      <c r="BU208" s="1291"/>
      <c r="BV208" s="1287"/>
      <c r="BW208" s="1287"/>
      <c r="BX208" s="1287"/>
      <c r="BY208" s="1287"/>
      <c r="BZ208" s="1297"/>
      <c r="CA208" s="1289"/>
      <c r="CB208" s="1291"/>
      <c r="CC208" s="1303"/>
      <c r="CD208" s="1305"/>
      <c r="CE208" s="1307"/>
      <c r="CP208" s="32"/>
      <c r="CQ208" s="32"/>
    </row>
    <row r="209" spans="1:95" s="31" customFormat="1" ht="15" customHeight="1" outlineLevel="1" x14ac:dyDescent="0.2">
      <c r="A209" s="99" t="str">
        <f>IF(A205="","",A205)</f>
        <v/>
      </c>
      <c r="B209" s="99" t="str">
        <f>IF(B205="","",B206)</f>
        <v/>
      </c>
      <c r="C209" s="75">
        <v>4</v>
      </c>
      <c r="D209" s="100" t="str">
        <f>IF(A209="","",VLOOKUP(A209,СписокКМ!D:I,2,FALSE))</f>
        <v/>
      </c>
      <c r="E209" s="101"/>
      <c r="F209" s="77" t="str">
        <f>IF(B209="","",VLOOKUP(B209,СписокКМ!D:I,2,FALSE))</f>
        <v/>
      </c>
      <c r="G209" s="102"/>
      <c r="H209" s="41"/>
      <c r="I209" s="616"/>
      <c r="J209" s="616"/>
      <c r="K209" s="616"/>
      <c r="L209" s="616"/>
      <c r="M209" s="616"/>
      <c r="N209" s="42"/>
      <c r="O209" s="79" t="str">
        <f>IF(I209="","",IF(I209="0",1000,IF(I209="-0",-1000,I209*1)))</f>
        <v/>
      </c>
      <c r="P209" s="79" t="str">
        <f t="shared" ref="P209:S210" si="135">IF(J209="","",IF(J209="0",1000,IF(J209="-0",-1000,J209*1)))</f>
        <v/>
      </c>
      <c r="Q209" s="79" t="str">
        <f t="shared" si="135"/>
        <v/>
      </c>
      <c r="R209" s="79" t="str">
        <f t="shared" si="135"/>
        <v/>
      </c>
      <c r="S209" s="80" t="str">
        <f t="shared" si="135"/>
        <v/>
      </c>
      <c r="T209" s="614" t="str">
        <f t="shared" ref="T209:X210" si="136">IF(O209="","",IF(O209&gt;0,1,0))</f>
        <v/>
      </c>
      <c r="U209" s="613" t="str">
        <f t="shared" si="136"/>
        <v/>
      </c>
      <c r="V209" s="613" t="str">
        <f t="shared" si="136"/>
        <v/>
      </c>
      <c r="W209" s="613" t="str">
        <f t="shared" si="136"/>
        <v/>
      </c>
      <c r="X209" s="613" t="str">
        <f t="shared" si="136"/>
        <v/>
      </c>
      <c r="Y209" s="610" t="str">
        <f t="shared" ref="Y209:AC210" si="137">IF(O209="","",IF(O209&lt;0,1,0))</f>
        <v/>
      </c>
      <c r="Z209" s="610" t="str">
        <f t="shared" si="137"/>
        <v/>
      </c>
      <c r="AA209" s="610" t="str">
        <f t="shared" si="137"/>
        <v/>
      </c>
      <c r="AB209" s="610" t="str">
        <f t="shared" si="137"/>
        <v/>
      </c>
      <c r="AC209" s="610" t="str">
        <f t="shared" si="137"/>
        <v/>
      </c>
      <c r="AD209" s="611" t="str">
        <f>IF(CC209="","",IF(CC209&gt;CE209,1,-1))</f>
        <v/>
      </c>
      <c r="AE209" s="611" t="str">
        <f>IF(CC209="","",IF(CC209&lt;CE209,1,-1))</f>
        <v/>
      </c>
      <c r="AF209" s="612">
        <f>IF(CC209&gt;CE209,1,0)</f>
        <v>0</v>
      </c>
      <c r="AG209" s="608">
        <f>IF(CE209&gt;CC209,1,0)</f>
        <v>0</v>
      </c>
      <c r="AH209" s="81" t="str">
        <f>IF(O209="","",AX209*1)</f>
        <v/>
      </c>
      <c r="AI209" s="609" t="str">
        <f>IF(P209="","",BE209*1)</f>
        <v/>
      </c>
      <c r="AJ209" s="609" t="str">
        <f>IF(Q209="","",BL209*1)</f>
        <v/>
      </c>
      <c r="AK209" s="609" t="str">
        <f>IF(R209="","",BS209*1)</f>
        <v/>
      </c>
      <c r="AL209" s="609" t="str">
        <f>IF(S209="","",BZ209*1)</f>
        <v/>
      </c>
      <c r="AM209" s="606" t="str">
        <f>IF(O209="","",AZ209*1)</f>
        <v/>
      </c>
      <c r="AN209" s="606" t="str">
        <f>IF(P209="","",BG209*1)</f>
        <v/>
      </c>
      <c r="AO209" s="606" t="str">
        <f>IF(Q209="","",BN209*1)</f>
        <v/>
      </c>
      <c r="AP209" s="606" t="str">
        <f>IF(R209="","",BU209*1)</f>
        <v/>
      </c>
      <c r="AQ209" s="606" t="str">
        <f>IF(S209="","",CB209*1)</f>
        <v/>
      </c>
      <c r="AR209" s="607">
        <f>SUM(AH209:AL209)</f>
        <v>0</v>
      </c>
      <c r="AS209" s="605">
        <f>SUM(AM209:AQ209)</f>
        <v>0</v>
      </c>
      <c r="AT209" s="111">
        <f>IF(O209=1000,11,IF(O209=-1000,0,IF(O209&gt;0,11,IF(O209&lt;0,(-O209),"0"))))</f>
        <v>11</v>
      </c>
      <c r="AU209" s="600" t="str">
        <f>IF(O209=1000,0,IF(O209=-1000,11,IF(O209&lt;-9,-(O209-2),IF(O209&gt;0,(O209),"0"))))</f>
        <v/>
      </c>
      <c r="AV209" s="111" t="e">
        <f>IF(O209=1000,11,IF(O209=-1000,0,IF(O209&gt;9,(O209+2),IF(O209&lt;0,(-O209),"0"))))</f>
        <v>#VALUE!</v>
      </c>
      <c r="AW209" s="600" t="str">
        <f>IF(O209=1000,0,IF(O209=-1000,11,IF(O209&lt;0,11,IF(O209&gt;0,(O209),"0"))))</f>
        <v/>
      </c>
      <c r="AX209" s="601" t="str">
        <f>IF(O209="","",IF(O209&gt;9,AV209,AT209))</f>
        <v/>
      </c>
      <c r="AY209" s="602" t="str">
        <f>IF(O209="","","-")</f>
        <v/>
      </c>
      <c r="AZ209" s="603" t="str">
        <f>IF(O209="","",IF(O209&lt;-9,AU209,AW209))</f>
        <v/>
      </c>
      <c r="BA209" s="111" t="e">
        <f>IF(P209=1000,11,IF(P209=-1000,0,IF(P209&gt;9,(P209+2),IF(P209&lt;0,(-P209),"0"))))</f>
        <v>#VALUE!</v>
      </c>
      <c r="BB209" s="600" t="str">
        <f>IF(P209=1000,0,IF(P209=-1000,11,IF(P209&lt;-9,-(P209-2),IF(P209&gt;0,(P209),"0"))))</f>
        <v/>
      </c>
      <c r="BC209" s="600">
        <f>IF(P209=1000,11,IF(P209=-1000,0,IF(P209&gt;0,11,IF(P209&lt;0,(-P209),"0"))))</f>
        <v>11</v>
      </c>
      <c r="BD209" s="600" t="str">
        <f>IF(P209=1000,0,IF(P209=-1000,11,IF(P209&lt;0,11,IF(P209&gt;0,(P209),"0"))))</f>
        <v/>
      </c>
      <c r="BE209" s="601" t="str">
        <f>IF(P209="","",IF(P209&gt;9,BA209,BC209))</f>
        <v/>
      </c>
      <c r="BF209" s="602" t="str">
        <f>IF(P209="","","-")</f>
        <v/>
      </c>
      <c r="BG209" s="603" t="str">
        <f>IF(P209="","",IF(P209&lt;-9,BB209,BD209))</f>
        <v/>
      </c>
      <c r="BH209" s="111" t="e">
        <f>IF(Q209=1000,11,IF(Q209=-1000,0,IF(Q209&gt;9,(Q209+2),IF(Q209&lt;0,(-Q209),"0"))))</f>
        <v>#VALUE!</v>
      </c>
      <c r="BI209" s="600" t="str">
        <f>IF(Q209=1000,0,IF(Q209=-1000,11,IF(Q209&lt;-9,-(Q209-2),IF(Q209&gt;0,(Q209),"0"))))</f>
        <v/>
      </c>
      <c r="BJ209" s="600">
        <f>IF(Q209=1000,11,IF(Q209=-1000,0,IF(Q209&gt;0,11,IF(Q209&lt;0,(-Q209),"0"))))</f>
        <v>11</v>
      </c>
      <c r="BK209" s="600" t="str">
        <f>IF(Q209=1000,0,IF(Q209=-1000,11,IF(Q209&lt;0,11,IF(Q209&gt;0,(Q209),"0"))))</f>
        <v/>
      </c>
      <c r="BL209" s="601" t="str">
        <f>IF(Q209="","",IF(Q209&gt;9,BH209,BJ209))</f>
        <v/>
      </c>
      <c r="BM209" s="602" t="str">
        <f>IF(Q209="","","-")</f>
        <v/>
      </c>
      <c r="BN209" s="603" t="str">
        <f>IF(Q209="","",IF(Q209&lt;-9,BI209,BK209))</f>
        <v/>
      </c>
      <c r="BO209" s="600" t="e">
        <f>IF(R209=1000,11,IF(R209=-1000,0,IF(R209&gt;9,(R209+2),IF(R209&lt;0,(-R209),"0"))))</f>
        <v>#VALUE!</v>
      </c>
      <c r="BP209" s="600" t="str">
        <f>IF(R209=1000,0,IF(R209=-1000,11,IF(R209&lt;-9,-(R209-2),IF(R209&gt;0,(R209),"0"))))</f>
        <v/>
      </c>
      <c r="BQ209" s="600">
        <f>IF(R209=1000,11,IF(R209=-1000,0,IF(R209&gt;0,11,IF(R209&lt;0,(-R209),"0"))))</f>
        <v>11</v>
      </c>
      <c r="BR209" s="600" t="str">
        <f>IF(R209=1000,0,IF(R209=-1000,11,IF(R209&lt;0,11,IF(R209&gt;0,(R209),"0"))))</f>
        <v/>
      </c>
      <c r="BS209" s="601" t="str">
        <f>IF(R209="","",IF(R209&gt;9,BO209,BQ209))</f>
        <v/>
      </c>
      <c r="BT209" s="602" t="str">
        <f>IF(R209="","","-")</f>
        <v/>
      </c>
      <c r="BU209" s="603" t="str">
        <f>IF(R209="","",IF(R209&lt;-9,BP209,BR209))</f>
        <v/>
      </c>
      <c r="BV209" s="600" t="e">
        <f>IF(S209=1000,11,IF(S209=-1000,0,IF(S209&gt;9,(S209+2),IF(S209&lt;0,(-S209),"0"))))</f>
        <v>#VALUE!</v>
      </c>
      <c r="BW209" s="600" t="str">
        <f>IF(S209=1000,0,IF(S209=-1000,11,IF(S209&lt;-9,-(S209-2),IF(S209&gt;0,(S209),"0"))))</f>
        <v/>
      </c>
      <c r="BX209" s="600">
        <f>IF(S209=1000,11,IF(S209=-1000,0,IF(S209&gt;0,11,IF(S209&lt;0,(-S209),"0"))))</f>
        <v>11</v>
      </c>
      <c r="BY209" s="113" t="str">
        <f>IF(S209=1000,0,IF(S209=-1000,11,IF(S209&lt;0,11,IF(S209&gt;0,(S209),"0"))))</f>
        <v/>
      </c>
      <c r="BZ209" s="601" t="str">
        <f>IF(S209="","",IF(S209&gt;9,BV209,BX209))</f>
        <v/>
      </c>
      <c r="CA209" s="602" t="str">
        <f>IF(S209="","","-")</f>
        <v/>
      </c>
      <c r="CB209" s="603" t="str">
        <f>IF(S209="","",IF(S209&lt;-9,BW209,BY209))</f>
        <v/>
      </c>
      <c r="CC209" s="598" t="str">
        <f>IF(O209="","",SUM(T209:X209))</f>
        <v/>
      </c>
      <c r="CD209" s="604" t="str">
        <f>IF(CC209="","","-")</f>
        <v/>
      </c>
      <c r="CE209" s="599" t="str">
        <f>IF(O209="","",SUM(Y209:AC209))</f>
        <v/>
      </c>
      <c r="CP209" s="32"/>
      <c r="CQ209" s="32"/>
    </row>
    <row r="210" spans="1:95" s="31" customFormat="1" ht="15" customHeight="1" outlineLevel="1" thickBot="1" x14ac:dyDescent="0.25">
      <c r="A210" s="99" t="str">
        <f>IF(A205="","",A206)</f>
        <v/>
      </c>
      <c r="B210" s="99" t="str">
        <f>IF(B205="","",B205)</f>
        <v/>
      </c>
      <c r="C210" s="114">
        <v>5</v>
      </c>
      <c r="D210" s="115" t="str">
        <f>IF(A210="","",VLOOKUP(A210,СписокКМ!D:I,2,FALSE))</f>
        <v/>
      </c>
      <c r="E210" s="116"/>
      <c r="F210" s="117" t="str">
        <f>IF(B210="","",VLOOKUP(B210,СписокКМ!D:I,2,FALSE))</f>
        <v/>
      </c>
      <c r="G210" s="118"/>
      <c r="H210" s="119"/>
      <c r="I210" s="120"/>
      <c r="J210" s="120"/>
      <c r="K210" s="120"/>
      <c r="L210" s="121"/>
      <c r="M210" s="121"/>
      <c r="N210" s="122"/>
      <c r="O210" s="123" t="str">
        <f>IF(I210="","",IF(I210="0",1000,IF(I210="-0",-1000,I210*1)))</f>
        <v/>
      </c>
      <c r="P210" s="123" t="str">
        <f t="shared" si="135"/>
        <v/>
      </c>
      <c r="Q210" s="123" t="str">
        <f t="shared" si="135"/>
        <v/>
      </c>
      <c r="R210" s="123" t="str">
        <f t="shared" si="135"/>
        <v/>
      </c>
      <c r="S210" s="124" t="str">
        <f t="shared" si="135"/>
        <v/>
      </c>
      <c r="T210" s="125" t="str">
        <f t="shared" si="136"/>
        <v/>
      </c>
      <c r="U210" s="126" t="str">
        <f t="shared" si="136"/>
        <v/>
      </c>
      <c r="V210" s="126" t="str">
        <f t="shared" si="136"/>
        <v/>
      </c>
      <c r="W210" s="126" t="str">
        <f t="shared" si="136"/>
        <v/>
      </c>
      <c r="X210" s="126" t="str">
        <f t="shared" si="136"/>
        <v/>
      </c>
      <c r="Y210" s="127" t="str">
        <f t="shared" si="137"/>
        <v/>
      </c>
      <c r="Z210" s="127" t="str">
        <f t="shared" si="137"/>
        <v/>
      </c>
      <c r="AA210" s="127" t="str">
        <f t="shared" si="137"/>
        <v/>
      </c>
      <c r="AB210" s="127" t="str">
        <f t="shared" si="137"/>
        <v/>
      </c>
      <c r="AC210" s="127" t="str">
        <f t="shared" si="137"/>
        <v/>
      </c>
      <c r="AD210" s="128" t="str">
        <f>IF(CC210="","",IF(CC210&gt;CE210,1,-1))</f>
        <v/>
      </c>
      <c r="AE210" s="128" t="str">
        <f>IF(CC210="","",IF(CC210&lt;CE210,1,-1))</f>
        <v/>
      </c>
      <c r="AF210" s="129">
        <f>IF(CC210&gt;CE210,1,0)</f>
        <v>0</v>
      </c>
      <c r="AG210" s="130">
        <f>IF(CE210&gt;CC210,1,0)</f>
        <v>0</v>
      </c>
      <c r="AH210" s="131" t="str">
        <f>IF(O210="","",AX210*1)</f>
        <v/>
      </c>
      <c r="AI210" s="132" t="str">
        <f>IF(P210="","",BE210*1)</f>
        <v/>
      </c>
      <c r="AJ210" s="132" t="str">
        <f>IF(Q210="","",BL210*1)</f>
        <v/>
      </c>
      <c r="AK210" s="132" t="str">
        <f>IF(R210="","",BS210*1)</f>
        <v/>
      </c>
      <c r="AL210" s="132" t="str">
        <f>IF(S210="","",BZ210*1)</f>
        <v/>
      </c>
      <c r="AM210" s="133" t="str">
        <f>IF(O210="","",AZ210*1)</f>
        <v/>
      </c>
      <c r="AN210" s="133" t="str">
        <f>IF(P210="","",BG210*1)</f>
        <v/>
      </c>
      <c r="AO210" s="133" t="str">
        <f>IF(Q210="","",BN210*1)</f>
        <v/>
      </c>
      <c r="AP210" s="133" t="str">
        <f>IF(R210="","",BU210*1)</f>
        <v/>
      </c>
      <c r="AQ210" s="133" t="str">
        <f>IF(S210="","",CB210*1)</f>
        <v/>
      </c>
      <c r="AR210" s="134">
        <f>SUM(AH210:AL210)</f>
        <v>0</v>
      </c>
      <c r="AS210" s="135">
        <f>SUM(AM210:AQ210)</f>
        <v>0</v>
      </c>
      <c r="AT210" s="136">
        <f>IF(O210=1000,11,IF(O210=-1000,0,IF(O210&gt;0,11,IF(O210&lt;0,(-O210),"0"))))</f>
        <v>11</v>
      </c>
      <c r="AU210" s="137" t="str">
        <f>IF(O210=1000,0,IF(O210=-1000,11,IF(O210&lt;-9,-(O210-2),IF(O210&gt;0,(O210),"0"))))</f>
        <v/>
      </c>
      <c r="AV210" s="136" t="e">
        <f>IF(O210=1000,11,IF(O210=-1000,0,IF(O210&gt;9,(O210+2),IF(O210&lt;0,(-O210),"0"))))</f>
        <v>#VALUE!</v>
      </c>
      <c r="AW210" s="137" t="str">
        <f>IF(O210=1000,0,IF(O210=-1000,11,IF(O210&lt;0,11,IF(O210&gt;0,(O210),"0"))))</f>
        <v/>
      </c>
      <c r="AX210" s="138" t="str">
        <f>IF(O210="","",IF(O210&gt;9,AV210,AT210))</f>
        <v/>
      </c>
      <c r="AY210" s="139" t="str">
        <f>IF(O210="","","-")</f>
        <v/>
      </c>
      <c r="AZ210" s="140" t="str">
        <f>IF(O210="","",IF(O210&lt;-9,AU210,AW210))</f>
        <v/>
      </c>
      <c r="BA210" s="136" t="e">
        <f>IF(P210=1000,11,IF(P210=-1000,0,IF(P210&gt;9,(P210+2),IF(P210&lt;0,(-P210),"0"))))</f>
        <v>#VALUE!</v>
      </c>
      <c r="BB210" s="137" t="str">
        <f>IF(P210=1000,0,IF(P210=-1000,11,IF(P210&lt;-9,-(P210-2),IF(P210&gt;0,(P210),"0"))))</f>
        <v/>
      </c>
      <c r="BC210" s="137">
        <f>IF(P210=1000,11,IF(P210=-1000,0,IF(P210&gt;0,11,IF(P210&lt;0,(-P210),"0"))))</f>
        <v>11</v>
      </c>
      <c r="BD210" s="137" t="str">
        <f>IF(P210=1000,0,IF(P210=-1000,11,IF(P210&lt;0,11,IF(P210&gt;0,(P210),"0"))))</f>
        <v/>
      </c>
      <c r="BE210" s="138" t="str">
        <f>IF(P210="","",IF(P210&gt;9,BA210,BC210))</f>
        <v/>
      </c>
      <c r="BF210" s="139" t="str">
        <f>IF(P210="","","-")</f>
        <v/>
      </c>
      <c r="BG210" s="140" t="str">
        <f>IF(P210="","",IF(P210&lt;-9,BB210,BD210))</f>
        <v/>
      </c>
      <c r="BH210" s="136" t="e">
        <f>IF(Q210=1000,11,IF(Q210=-1000,0,IF(Q210&gt;9,(Q210+2),IF(Q210&lt;0,(-Q210),"0"))))</f>
        <v>#VALUE!</v>
      </c>
      <c r="BI210" s="137" t="str">
        <f>IF(Q210=1000,0,IF(Q210=-1000,11,IF(Q210&lt;-9,-(Q210-2),IF(Q210&gt;0,(Q210),"0"))))</f>
        <v/>
      </c>
      <c r="BJ210" s="137">
        <f>IF(Q210=1000,11,IF(Q210=-1000,0,IF(Q210&gt;0,11,IF(Q210&lt;0,(-Q210),"0"))))</f>
        <v>11</v>
      </c>
      <c r="BK210" s="137" t="str">
        <f>IF(Q210=1000,0,IF(Q210=-1000,11,IF(Q210&lt;0,11,IF(Q210&gt;0,(Q210),"0"))))</f>
        <v/>
      </c>
      <c r="BL210" s="138" t="str">
        <f>IF(Q210="","",IF(Q210&gt;9,BH210,BJ210))</f>
        <v/>
      </c>
      <c r="BM210" s="139" t="str">
        <f>IF(Q210="","","-")</f>
        <v/>
      </c>
      <c r="BN210" s="140" t="str">
        <f>IF(Q210="","",IF(Q210&lt;-9,BI210,BK210))</f>
        <v/>
      </c>
      <c r="BO210" s="137" t="e">
        <f>IF(R210=1000,11,IF(R210=-1000,0,IF(R210&gt;9,(R210+2),IF(R210&lt;0,(-R210),"0"))))</f>
        <v>#VALUE!</v>
      </c>
      <c r="BP210" s="137" t="str">
        <f>IF(R210=1000,0,IF(R210=-1000,11,IF(R210&lt;-9,-(R210-2),IF(R210&gt;0,(R210),"0"))))</f>
        <v/>
      </c>
      <c r="BQ210" s="137">
        <f>IF(R210=1000,11,IF(R210=-1000,0,IF(R210&gt;0,11,IF(R210&lt;0,(-R210),"0"))))</f>
        <v>11</v>
      </c>
      <c r="BR210" s="137" t="str">
        <f>IF(R210=1000,0,IF(R210=-1000,11,IF(R210&lt;0,11,IF(R210&gt;0,(R210),"0"))))</f>
        <v/>
      </c>
      <c r="BS210" s="138" t="str">
        <f>IF(R210="","",IF(R210&gt;9,BO210,BQ210))</f>
        <v/>
      </c>
      <c r="BT210" s="139" t="str">
        <f>IF(R210="","","-")</f>
        <v/>
      </c>
      <c r="BU210" s="140" t="str">
        <f>IF(R210="","",IF(R210&lt;-9,BP210,BR210))</f>
        <v/>
      </c>
      <c r="BV210" s="137" t="e">
        <f>IF(S210=1000,11,IF(S210=-1000,0,IF(S210&gt;9,(S210+2),IF(S210&lt;0,(-S210),"0"))))</f>
        <v>#VALUE!</v>
      </c>
      <c r="BW210" s="137" t="str">
        <f>IF(S210=1000,0,IF(S210=-1000,11,IF(S210&lt;-9,-(S210-2),IF(S210&gt;0,(S210),"0"))))</f>
        <v/>
      </c>
      <c r="BX210" s="137">
        <f>IF(S210=1000,11,IF(S210=-1000,0,IF(S210&gt;0,11,IF(S210&lt;0,(-S210),"0"))))</f>
        <v>11</v>
      </c>
      <c r="BY210" s="141" t="str">
        <f>IF(S210=1000,0,IF(S210=-1000,11,IF(S210&lt;0,11,IF(S210&gt;0,(S210),"0"))))</f>
        <v/>
      </c>
      <c r="BZ210" s="138" t="str">
        <f>IF(S210="","",IF(S210&gt;9,BV210,BX210))</f>
        <v/>
      </c>
      <c r="CA210" s="139" t="str">
        <f>IF(S210="","","-")</f>
        <v/>
      </c>
      <c r="CB210" s="140" t="str">
        <f>IF(S210="","",IF(S210&lt;-9,BW210,BY210))</f>
        <v/>
      </c>
      <c r="CC210" s="142" t="str">
        <f>IF(O210="","",SUM(T210:X210))</f>
        <v/>
      </c>
      <c r="CD210" s="143" t="str">
        <f>IF(CC210="","","-")</f>
        <v/>
      </c>
      <c r="CE210" s="144" t="str">
        <f>IF(O210="","",SUM(Y210:AC210))</f>
        <v/>
      </c>
      <c r="CP210" s="32"/>
      <c r="CQ210" s="32"/>
    </row>
    <row r="211" spans="1:95" s="31" customFormat="1" ht="15" customHeight="1" outlineLevel="1" thickBot="1" x14ac:dyDescent="0.25">
      <c r="A211" s="145"/>
      <c r="B211" s="145"/>
      <c r="C211" s="145"/>
      <c r="D211" s="146"/>
      <c r="E211" s="147"/>
      <c r="F211" s="148"/>
      <c r="G211" s="149"/>
      <c r="H211" s="150"/>
      <c r="I211" s="151"/>
      <c r="J211" s="151"/>
      <c r="K211" s="151"/>
      <c r="L211" s="151"/>
      <c r="M211" s="151"/>
      <c r="N211" s="150"/>
      <c r="O211" s="152"/>
      <c r="P211" s="152"/>
      <c r="Q211" s="152"/>
      <c r="R211" s="152"/>
      <c r="S211" s="152"/>
      <c r="T211" s="153"/>
      <c r="U211" s="153"/>
      <c r="V211" s="153"/>
      <c r="W211" s="153"/>
      <c r="X211" s="153"/>
      <c r="Y211" s="154"/>
      <c r="Z211" s="154"/>
      <c r="AA211" s="154"/>
      <c r="AB211" s="154"/>
      <c r="AC211" s="154"/>
      <c r="AD211" s="155"/>
      <c r="AE211" s="155"/>
      <c r="AF211" s="156"/>
      <c r="AG211" s="156"/>
      <c r="AH211" s="157"/>
      <c r="AI211" s="157"/>
      <c r="AJ211" s="157"/>
      <c r="AK211" s="157"/>
      <c r="AL211" s="157"/>
      <c r="AM211" s="158"/>
      <c r="AN211" s="158"/>
      <c r="AO211" s="158"/>
      <c r="AP211" s="158"/>
      <c r="AQ211" s="158"/>
      <c r="AR211" s="159"/>
      <c r="AS211" s="159"/>
      <c r="AT211" s="160"/>
      <c r="AU211" s="160"/>
      <c r="AV211" s="160"/>
      <c r="AW211" s="160"/>
      <c r="AX211" s="161"/>
      <c r="AY211" s="161"/>
      <c r="AZ211" s="161"/>
      <c r="BA211" s="160"/>
      <c r="BB211" s="160"/>
      <c r="BC211" s="160"/>
      <c r="BD211" s="160"/>
      <c r="BE211" s="161"/>
      <c r="BF211" s="161"/>
      <c r="BG211" s="161"/>
      <c r="BH211" s="160"/>
      <c r="BI211" s="160"/>
      <c r="BJ211" s="160"/>
      <c r="BK211" s="160"/>
      <c r="BL211" s="161"/>
      <c r="BM211" s="161"/>
      <c r="BN211" s="161"/>
      <c r="BO211" s="160"/>
      <c r="BP211" s="160"/>
      <c r="BQ211" s="160"/>
      <c r="BR211" s="160"/>
      <c r="BS211" s="161"/>
      <c r="BT211" s="161"/>
      <c r="BU211" s="161"/>
      <c r="BV211" s="160"/>
      <c r="BW211" s="160"/>
      <c r="BX211" s="160"/>
      <c r="BY211" s="160"/>
      <c r="BZ211" s="161"/>
      <c r="CA211" s="161"/>
      <c r="CB211" s="161"/>
      <c r="CC211" s="162"/>
      <c r="CD211" s="163"/>
      <c r="CE211" s="164"/>
      <c r="CP211" s="32"/>
      <c r="CQ211" s="32"/>
    </row>
    <row r="212" spans="1:95" s="31" customFormat="1" ht="31.5" customHeight="1" outlineLevel="1" thickBot="1" x14ac:dyDescent="0.25">
      <c r="A212" s="34"/>
      <c r="B212" s="35"/>
      <c r="C212" s="1225">
        <f>1+C203</f>
        <v>24</v>
      </c>
      <c r="D212" s="1227" t="str">
        <f>IF(A212="","",VLOOKUP(A212,СписокКМ!$A$188:$C$236,3,FALSE))</f>
        <v/>
      </c>
      <c r="E212" s="1228" t="str">
        <f>IF(B212="","",VLOOKUP(B212,СписокКМ!E:J,2,FALSE))</f>
        <v/>
      </c>
      <c r="F212" s="1231" t="str">
        <f>IF(B212="","",VLOOKUP(B212,СписокКМ!$A$188:$C$234,3,FALSE))</f>
        <v/>
      </c>
      <c r="G212" s="1232" t="str">
        <f>IF(D212="","",VLOOKUP(D212,СписокКМ!G:L,2,FALSE))</f>
        <v/>
      </c>
      <c r="H212" s="36"/>
      <c r="I212" s="1235" t="s">
        <v>7</v>
      </c>
      <c r="J212" s="1235"/>
      <c r="K212" s="1235"/>
      <c r="L212" s="1235"/>
      <c r="M212" s="1235"/>
      <c r="N212" s="37"/>
      <c r="O212" s="1237"/>
      <c r="P212" s="1238"/>
      <c r="Q212" s="1238"/>
      <c r="R212" s="1238"/>
      <c r="S212" s="1238"/>
      <c r="T212" s="38" t="str">
        <f>IF(A212="","",VLOOKUP(A212,'[60]Протокол команд'!A:K,8,FALSE))</f>
        <v/>
      </c>
      <c r="U212" s="39" t="e">
        <f>T212*5-4</f>
        <v>#VALUE!</v>
      </c>
      <c r="V212" s="39" t="e">
        <f>T212*5</f>
        <v>#VALUE!</v>
      </c>
      <c r="W212" s="39" t="e">
        <f>CONCATENATE(U212,"-",V212)</f>
        <v>#VALUE!</v>
      </c>
      <c r="X212" s="39" t="str">
        <f>IF(A212="","",VLOOKUP(A212,'[60]Протокол команд'!A:K,10,FALSE))</f>
        <v/>
      </c>
      <c r="Y212" s="39" t="e">
        <f>X212*5-4</f>
        <v>#VALUE!</v>
      </c>
      <c r="Z212" s="39" t="e">
        <f>X212*5</f>
        <v>#VALUE!</v>
      </c>
      <c r="AA212" s="39" t="e">
        <f>CONCATENATE(Y212,"-",Z212)</f>
        <v>#VALUE!</v>
      </c>
      <c r="AB212" s="1241" t="str">
        <f>IF(O214="","",SUM(AF214:AF219))</f>
        <v/>
      </c>
      <c r="AC212" s="1242"/>
      <c r="AD212" s="1243"/>
      <c r="AE212" s="1242" t="str">
        <f>IF(O214="","",SUM(AG214:AG219))</f>
        <v/>
      </c>
      <c r="AF212" s="1242"/>
      <c r="AG212" s="1264"/>
      <c r="AH212" s="1241">
        <f>SUM(CC214:CC219)</f>
        <v>0</v>
      </c>
      <c r="AI212" s="1242"/>
      <c r="AJ212" s="1243"/>
      <c r="AK212" s="1242">
        <f>SUM(CE214:CE219)</f>
        <v>0</v>
      </c>
      <c r="AL212" s="1242"/>
      <c r="AM212" s="1264"/>
      <c r="AN212" s="1265">
        <f>SUM(AR214:AR219)</f>
        <v>0</v>
      </c>
      <c r="AO212" s="1266"/>
      <c r="AP212" s="1267"/>
      <c r="AQ212" s="1266">
        <f>SUM(AS214:AS219)</f>
        <v>0</v>
      </c>
      <c r="AR212" s="1266"/>
      <c r="AS212" s="1268"/>
      <c r="AT212" s="1314"/>
      <c r="AU212" s="1315"/>
      <c r="AV212" s="1315"/>
      <c r="AW212" s="1315"/>
      <c r="AX212" s="1315"/>
      <c r="AY212" s="1315"/>
      <c r="AZ212" s="1315"/>
      <c r="BA212" s="1315"/>
      <c r="BB212" s="1315"/>
      <c r="BC212" s="1315"/>
      <c r="BD212" s="1315"/>
      <c r="BE212" s="1315"/>
      <c r="BF212" s="1315"/>
      <c r="BG212" s="1315"/>
      <c r="BH212" s="1315"/>
      <c r="BI212" s="1315"/>
      <c r="BJ212" s="1315"/>
      <c r="BK212" s="1315"/>
      <c r="BL212" s="1315"/>
      <c r="BM212" s="1315"/>
      <c r="BN212" s="1315"/>
      <c r="BO212" s="1315"/>
      <c r="BP212" s="1315"/>
      <c r="BQ212" s="1315"/>
      <c r="BR212" s="1315"/>
      <c r="BS212" s="1315"/>
      <c r="BT212" s="1315"/>
      <c r="BU212" s="1315"/>
      <c r="BV212" s="1315"/>
      <c r="BW212" s="1315"/>
      <c r="BX212" s="1315"/>
      <c r="BY212" s="1315"/>
      <c r="BZ212" s="1315"/>
      <c r="CA212" s="1315"/>
      <c r="CB212" s="1316"/>
      <c r="CC212" s="1254" t="str">
        <f>IF(O214="","",SUM(AF214:AF219))</f>
        <v/>
      </c>
      <c r="CD212" s="1256" t="str">
        <f>IF(CC212="","","-")</f>
        <v/>
      </c>
      <c r="CE212" s="1258" t="str">
        <f>IF(O214="","",SUM(AG214:AG219))</f>
        <v/>
      </c>
      <c r="CP212" s="32"/>
      <c r="CQ212" s="32"/>
    </row>
    <row r="213" spans="1:95" s="31" customFormat="1" ht="13.5" customHeight="1" outlineLevel="1" x14ac:dyDescent="0.2">
      <c r="A213" s="40"/>
      <c r="B213" s="40"/>
      <c r="C213" s="1226"/>
      <c r="D213" s="1229" t="str">
        <f>IF(A213="","",VLOOKUP(A213,СписокКМ!D:I,2,FALSE))</f>
        <v/>
      </c>
      <c r="E213" s="1230" t="str">
        <f>IF(B213="","",VLOOKUP(B213,СписокКМ!E:J,2,FALSE))</f>
        <v/>
      </c>
      <c r="F213" s="1233" t="str">
        <f>IF(C213="","",VLOOKUP(C213,СписокКМ!F:K,2,FALSE))</f>
        <v/>
      </c>
      <c r="G213" s="1234" t="str">
        <f>IF(D213="","",VLOOKUP(D213,СписокКМ!G:L,2,FALSE))</f>
        <v/>
      </c>
      <c r="H213" s="41"/>
      <c r="I213" s="1236"/>
      <c r="J213" s="1236"/>
      <c r="K213" s="1236"/>
      <c r="L213" s="1236"/>
      <c r="M213" s="1236"/>
      <c r="N213" s="42"/>
      <c r="O213" s="1239"/>
      <c r="P213" s="1240"/>
      <c r="Q213" s="1240"/>
      <c r="R213" s="1240"/>
      <c r="S213" s="1240"/>
      <c r="T213" s="1260" t="s">
        <v>8</v>
      </c>
      <c r="U213" s="1261"/>
      <c r="V213" s="1261"/>
      <c r="W213" s="1261"/>
      <c r="X213" s="1261"/>
      <c r="Y213" s="1261"/>
      <c r="Z213" s="1261"/>
      <c r="AA213" s="1261"/>
      <c r="AB213" s="1261"/>
      <c r="AC213" s="1261"/>
      <c r="AD213" s="1261"/>
      <c r="AE213" s="1261"/>
      <c r="AF213" s="1261"/>
      <c r="AG213" s="1262"/>
      <c r="AH213" s="1261" t="s">
        <v>9</v>
      </c>
      <c r="AI213" s="1261"/>
      <c r="AJ213" s="1261"/>
      <c r="AK213" s="1261"/>
      <c r="AL213" s="1261"/>
      <c r="AM213" s="1261"/>
      <c r="AN213" s="1261"/>
      <c r="AO213" s="1261"/>
      <c r="AP213" s="1261"/>
      <c r="AQ213" s="1261"/>
      <c r="AR213" s="1261"/>
      <c r="AS213" s="1262"/>
      <c r="AT213" s="1263" t="s">
        <v>10</v>
      </c>
      <c r="AU213" s="1263"/>
      <c r="AV213" s="1263"/>
      <c r="AW213" s="1263"/>
      <c r="AX213" s="1263"/>
      <c r="AY213" s="1263"/>
      <c r="AZ213" s="1263"/>
      <c r="BA213" s="1263" t="s">
        <v>11</v>
      </c>
      <c r="BB213" s="1263"/>
      <c r="BC213" s="1263"/>
      <c r="BD213" s="1263"/>
      <c r="BE213" s="1263"/>
      <c r="BF213" s="1263"/>
      <c r="BG213" s="1263"/>
      <c r="BH213" s="1263" t="s">
        <v>12</v>
      </c>
      <c r="BI213" s="1263"/>
      <c r="BJ213" s="1263"/>
      <c r="BK213" s="1263"/>
      <c r="BL213" s="1263"/>
      <c r="BM213" s="1263"/>
      <c r="BN213" s="1263"/>
      <c r="BO213" s="1263" t="s">
        <v>13</v>
      </c>
      <c r="BP213" s="1263"/>
      <c r="BQ213" s="1263"/>
      <c r="BR213" s="1263"/>
      <c r="BS213" s="1263"/>
      <c r="BT213" s="1263"/>
      <c r="BU213" s="1263"/>
      <c r="BV213" s="1263" t="s">
        <v>14</v>
      </c>
      <c r="BW213" s="1263"/>
      <c r="BX213" s="1263"/>
      <c r="BY213" s="1263"/>
      <c r="BZ213" s="1263"/>
      <c r="CA213" s="1263"/>
      <c r="CB213" s="1263"/>
      <c r="CC213" s="1255"/>
      <c r="CD213" s="1257"/>
      <c r="CE213" s="1259"/>
      <c r="CP213" s="32"/>
      <c r="CQ213" s="32"/>
    </row>
    <row r="214" spans="1:95" s="31" customFormat="1" ht="15" customHeight="1" outlineLevel="1" x14ac:dyDescent="0.2">
      <c r="A214" s="43"/>
      <c r="B214" s="44"/>
      <c r="C214" s="615">
        <v>1</v>
      </c>
      <c r="D214" s="46" t="str">
        <f>IF(A214="","",VLOOKUP(A214,СписокКМ!D:I,2,FALSE))</f>
        <v/>
      </c>
      <c r="E214" s="47"/>
      <c r="F214" s="48" t="str">
        <f>IF(B214="","",VLOOKUP(B214,СписокКМ!D:I,2,FALSE))</f>
        <v/>
      </c>
      <c r="G214" s="49"/>
      <c r="H214" s="50"/>
      <c r="I214" s="51"/>
      <c r="J214" s="51"/>
      <c r="K214" s="51"/>
      <c r="L214" s="51"/>
      <c r="M214" s="51"/>
      <c r="N214" s="52"/>
      <c r="O214" s="53" t="str">
        <f>IF(I214="","",IF(I214="0",1000,IF(I214="-0",-1000,I214*1)))</f>
        <v/>
      </c>
      <c r="P214" s="53" t="str">
        <f t="shared" ref="P214:S215" si="138">IF(J214="","",IF(J214="0",1000,IF(J214="-0",-1000,J214*1)))</f>
        <v/>
      </c>
      <c r="Q214" s="53" t="str">
        <f t="shared" si="138"/>
        <v/>
      </c>
      <c r="R214" s="53" t="str">
        <f t="shared" si="138"/>
        <v/>
      </c>
      <c r="S214" s="54" t="str">
        <f t="shared" si="138"/>
        <v/>
      </c>
      <c r="T214" s="55" t="str">
        <f t="shared" ref="T214:X215" si="139">IF(O214="","",IF(O214&gt;0,1,0))</f>
        <v/>
      </c>
      <c r="U214" s="56" t="str">
        <f t="shared" si="139"/>
        <v/>
      </c>
      <c r="V214" s="56" t="str">
        <f t="shared" si="139"/>
        <v/>
      </c>
      <c r="W214" s="56" t="str">
        <f t="shared" si="139"/>
        <v/>
      </c>
      <c r="X214" s="56" t="str">
        <f t="shared" si="139"/>
        <v/>
      </c>
      <c r="Y214" s="57" t="str">
        <f t="shared" ref="Y214:AC215" si="140">IF(O214="","",IF(O214&lt;0,1,0))</f>
        <v/>
      </c>
      <c r="Z214" s="57" t="str">
        <f t="shared" si="140"/>
        <v/>
      </c>
      <c r="AA214" s="57" t="str">
        <f t="shared" si="140"/>
        <v/>
      </c>
      <c r="AB214" s="57" t="str">
        <f t="shared" si="140"/>
        <v/>
      </c>
      <c r="AC214" s="57" t="str">
        <f t="shared" si="140"/>
        <v/>
      </c>
      <c r="AD214" s="58" t="str">
        <f>IF(CC214="","",IF(CC214&gt;CE214,1,-1))</f>
        <v/>
      </c>
      <c r="AE214" s="58" t="str">
        <f>IF(CC214="","",IF(CC214&lt;CE214,1,-1))</f>
        <v/>
      </c>
      <c r="AF214" s="59">
        <f>IF(CC214&gt;CE214,1,0)</f>
        <v>0</v>
      </c>
      <c r="AG214" s="60">
        <f>IF(CE214&gt;CC214,1,0)</f>
        <v>0</v>
      </c>
      <c r="AH214" s="61" t="str">
        <f>IF(O214="","",AX214*1)</f>
        <v/>
      </c>
      <c r="AI214" s="62" t="str">
        <f>IF(P214="","",BE214*1)</f>
        <v/>
      </c>
      <c r="AJ214" s="62" t="str">
        <f>IF(Q214="","",BL214*1)</f>
        <v/>
      </c>
      <c r="AK214" s="62" t="str">
        <f>IF(R214="","",BS214*1)</f>
        <v/>
      </c>
      <c r="AL214" s="62" t="str">
        <f>IF(S214="","",BZ214*1)</f>
        <v/>
      </c>
      <c r="AM214" s="63" t="str">
        <f>IF(O214="","",AZ214*1)</f>
        <v/>
      </c>
      <c r="AN214" s="63" t="str">
        <f>IF(P214="","",BG214*1)</f>
        <v/>
      </c>
      <c r="AO214" s="63" t="str">
        <f>IF(Q214="","",BN214*1)</f>
        <v/>
      </c>
      <c r="AP214" s="63" t="str">
        <f>IF(R214="","",BU214*1)</f>
        <v/>
      </c>
      <c r="AQ214" s="63" t="str">
        <f>IF(S214="","",CB214*1)</f>
        <v/>
      </c>
      <c r="AR214" s="64">
        <f>SUM(AH214:AL214)</f>
        <v>0</v>
      </c>
      <c r="AS214" s="65">
        <f>SUM(AM214:AQ214)</f>
        <v>0</v>
      </c>
      <c r="AT214" s="66">
        <f>IF(O214=1000,11,IF(O214=-1000,0,IF(O214&gt;0,11,IF(O214&lt;0,(-O214),"0"))))</f>
        <v>11</v>
      </c>
      <c r="AU214" s="67" t="str">
        <f>IF(O214=1000,0,IF(O214=-1000,11,IF(O214&lt;-9,-(O214-2),IF(O214&gt;0,(O214),"0"))))</f>
        <v/>
      </c>
      <c r="AV214" s="66" t="e">
        <f>IF(O214=1000,11,IF(O214=-1000,0,IF(O214&lt;9,11,IF(O214&gt;9,(O214+2),"0"))))</f>
        <v>#VALUE!</v>
      </c>
      <c r="AW214" s="67" t="str">
        <f>IF(O214=1000,0,IF(O214=-1000,11,IF(O214&lt;0,11,IF(O214&gt;0,(O214),"0"))))</f>
        <v/>
      </c>
      <c r="AX214" s="68" t="str">
        <f>IF(O214="","",IF(O214&gt;9,AV214,AT214))</f>
        <v/>
      </c>
      <c r="AY214" s="69" t="str">
        <f>IF(O214="","","-")</f>
        <v/>
      </c>
      <c r="AZ214" s="70" t="str">
        <f>IF(O214="","",IF(O214&lt;-9,AU214,AW214))</f>
        <v/>
      </c>
      <c r="BA214" s="66" t="e">
        <f>IF(P214=1000,11,IF(P214=-1000,0,IF(P214&gt;9,(P214+2),IF(P214&lt;0,(-P214),"0"))))</f>
        <v>#VALUE!</v>
      </c>
      <c r="BB214" s="67" t="str">
        <f>IF(P214=1000,0,IF(P214=-1000,11,IF(P214&lt;-9,-(P214-2),IF(P214&gt;0,(P214),"0"))))</f>
        <v/>
      </c>
      <c r="BC214" s="67">
        <f>IF(P214=1000,11,IF(P214=-1000,0,IF(P214&gt;0,11,IF(P214&lt;0,(-P214),"0"))))</f>
        <v>11</v>
      </c>
      <c r="BD214" s="67" t="str">
        <f>IF(P214=1000,0,IF(P214=-1000,11,IF(P214&lt;0,11,IF(P214&gt;0,(P214),"0"))))</f>
        <v/>
      </c>
      <c r="BE214" s="68" t="str">
        <f>IF(P214="","",IF(P214&gt;9,BA214,BC214))</f>
        <v/>
      </c>
      <c r="BF214" s="69" t="str">
        <f>IF(P214="","","-")</f>
        <v/>
      </c>
      <c r="BG214" s="70" t="str">
        <f>IF(P214="","",IF(P214&lt;-9,BB214,BD214))</f>
        <v/>
      </c>
      <c r="BH214" s="66" t="e">
        <f>IF(Q214=1000,11,IF(Q214=-1000,0,IF(Q214&gt;9,(Q214+2),IF(Q214&lt;0,(-Q214),"0"))))</f>
        <v>#VALUE!</v>
      </c>
      <c r="BI214" s="67" t="str">
        <f>IF(Q214=1000,0,IF(Q214=-1000,11,IF(Q214&lt;-9,-(Q214-2),IF(Q214&gt;0,(Q214),"0"))))</f>
        <v/>
      </c>
      <c r="BJ214" s="67">
        <f>IF(Q214=1000,11,IF(Q214=-1000,0,IF(Q214&gt;0,11,IF(Q214&lt;0,(-Q214),"0"))))</f>
        <v>11</v>
      </c>
      <c r="BK214" s="67" t="str">
        <f>IF(Q214=1000,0,IF(Q214=-1000,11,IF(Q214&lt;0,11,IF(Q214&gt;0,(Q214),"0"))))</f>
        <v/>
      </c>
      <c r="BL214" s="68" t="str">
        <f>IF(Q214="","",IF(Q214&gt;9,BH214,BJ214))</f>
        <v/>
      </c>
      <c r="BM214" s="69" t="str">
        <f>IF(Q214="","","-")</f>
        <v/>
      </c>
      <c r="BN214" s="70" t="str">
        <f>IF(Q214="","",IF(Q214&lt;-9,BI214,BK214))</f>
        <v/>
      </c>
      <c r="BO214" s="67" t="e">
        <f>IF(R214=1000,11,IF(R214=-1000,0,IF(R214&gt;9,(R214+2),IF(R214&lt;0,(-R214),"0"))))</f>
        <v>#VALUE!</v>
      </c>
      <c r="BP214" s="67" t="str">
        <f>IF(R214=1000,0,IF(R214=-1000,11,IF(R214&lt;-9,-(R214-2),IF(R214&gt;0,(R214),"0"))))</f>
        <v/>
      </c>
      <c r="BQ214" s="67">
        <f>IF(R214=1000,11,IF(R214=-1000,0,IF(R214&gt;0,11,IF(R214&lt;0,(-R214),"0"))))</f>
        <v>11</v>
      </c>
      <c r="BR214" s="67" t="str">
        <f>IF(R214=1000,0,IF(R214=-1000,11,IF(R214&lt;0,11,IF(R214&gt;0,(R214),"0"))))</f>
        <v/>
      </c>
      <c r="BS214" s="68" t="str">
        <f>IF(R214="","",IF(R214&gt;9,BO214,BQ214))</f>
        <v/>
      </c>
      <c r="BT214" s="69" t="str">
        <f>IF(R214="","","-")</f>
        <v/>
      </c>
      <c r="BU214" s="70" t="str">
        <f>IF(R214="","",IF(R214&lt;-9,BP214,BR214))</f>
        <v/>
      </c>
      <c r="BV214" s="67" t="e">
        <f>IF(S214=1000,11,IF(S214=-1000,0,IF(S214&gt;9,(S214+2),IF(S214&lt;0,(-S214),"0"))))</f>
        <v>#VALUE!</v>
      </c>
      <c r="BW214" s="67" t="str">
        <f>IF(S214=1000,0,IF(S214=-1000,11,IF(S214&lt;-9,-(S214-2),IF(S214&gt;0,(S214),"0"))))</f>
        <v/>
      </c>
      <c r="BX214" s="67">
        <f>IF(S214=1000,11,IF(S214=-1000,0,IF(S214&gt;0,11,IF(S214&lt;0,(-S214),"0"))))</f>
        <v>11</v>
      </c>
      <c r="BY214" s="71" t="str">
        <f>IF(S214=1000,0,IF(S214=-1000,11,IF(S214&lt;0,11,IF(S214&gt;0,(S214),"0"))))</f>
        <v/>
      </c>
      <c r="BZ214" s="68" t="str">
        <f>IF(S214="","",IF(S214&gt;9,BV214,BX214))</f>
        <v/>
      </c>
      <c r="CA214" s="69" t="str">
        <f>IF(S214="","","-")</f>
        <v/>
      </c>
      <c r="CB214" s="70" t="str">
        <f>IF(S214="","",IF(S214&lt;-9,BW214,BY214))</f>
        <v/>
      </c>
      <c r="CC214" s="72" t="str">
        <f>IF(O214="","",SUM(T214:X214))</f>
        <v/>
      </c>
      <c r="CD214" s="73" t="str">
        <f>IF(CC214="","","-")</f>
        <v/>
      </c>
      <c r="CE214" s="74" t="str">
        <f>IF(O214="","",SUM(Y214:AC214))</f>
        <v/>
      </c>
      <c r="CP214" s="32"/>
      <c r="CQ214" s="32"/>
    </row>
    <row r="215" spans="1:95" s="31" customFormat="1" ht="15" customHeight="1" outlineLevel="1" x14ac:dyDescent="0.2">
      <c r="A215" s="43"/>
      <c r="B215" s="44"/>
      <c r="C215" s="75">
        <v>2</v>
      </c>
      <c r="D215" s="76" t="str">
        <f>IF(A215="","",VLOOKUP(A215,СписокКМ!D:I,2,FALSE))</f>
        <v/>
      </c>
      <c r="E215" s="47"/>
      <c r="F215" s="77" t="str">
        <f>IF(B215="","",VLOOKUP(B215,СписокКМ!D:I,2,FALSE))</f>
        <v/>
      </c>
      <c r="G215" s="49"/>
      <c r="H215" s="41"/>
      <c r="I215" s="616"/>
      <c r="J215" s="616"/>
      <c r="K215" s="616"/>
      <c r="L215" s="616"/>
      <c r="M215" s="51"/>
      <c r="N215" s="42"/>
      <c r="O215" s="79" t="str">
        <f>IF(I215="","",IF(I215="0",1000,IF(I215="-0",-1000,I215*1)))</f>
        <v/>
      </c>
      <c r="P215" s="79" t="str">
        <f t="shared" si="138"/>
        <v/>
      </c>
      <c r="Q215" s="79" t="str">
        <f t="shared" si="138"/>
        <v/>
      </c>
      <c r="R215" s="79" t="str">
        <f t="shared" si="138"/>
        <v/>
      </c>
      <c r="S215" s="80" t="str">
        <f t="shared" si="138"/>
        <v/>
      </c>
      <c r="T215" s="55" t="str">
        <f t="shared" si="139"/>
        <v/>
      </c>
      <c r="U215" s="56" t="str">
        <f t="shared" si="139"/>
        <v/>
      </c>
      <c r="V215" s="56" t="str">
        <f t="shared" si="139"/>
        <v/>
      </c>
      <c r="W215" s="56" t="str">
        <f t="shared" si="139"/>
        <v/>
      </c>
      <c r="X215" s="56" t="str">
        <f t="shared" si="139"/>
        <v/>
      </c>
      <c r="Y215" s="57" t="str">
        <f t="shared" si="140"/>
        <v/>
      </c>
      <c r="Z215" s="57" t="str">
        <f t="shared" si="140"/>
        <v/>
      </c>
      <c r="AA215" s="57" t="str">
        <f t="shared" si="140"/>
        <v/>
      </c>
      <c r="AB215" s="57" t="str">
        <f t="shared" si="140"/>
        <v/>
      </c>
      <c r="AC215" s="57" t="str">
        <f t="shared" si="140"/>
        <v/>
      </c>
      <c r="AD215" s="58" t="str">
        <f>IF(CC215="","",IF(CC215&gt;CE215,1,-1))</f>
        <v/>
      </c>
      <c r="AE215" s="58" t="str">
        <f>IF(CC215="","",IF(CC215&lt;CE215,1,-1))</f>
        <v/>
      </c>
      <c r="AF215" s="59">
        <f>IF(CC215&gt;CE215,1,0)</f>
        <v>0</v>
      </c>
      <c r="AG215" s="60">
        <f>IF(CE215&gt;CC215,1,0)</f>
        <v>0</v>
      </c>
      <c r="AH215" s="81" t="str">
        <f>IF(O215="","",AX215*1)</f>
        <v/>
      </c>
      <c r="AI215" s="609" t="str">
        <f>IF(P215="","",BE215*1)</f>
        <v/>
      </c>
      <c r="AJ215" s="609" t="str">
        <f>IF(Q215="","",BL215*1)</f>
        <v/>
      </c>
      <c r="AK215" s="609" t="str">
        <f>IF(R215="","",BS215*1)</f>
        <v/>
      </c>
      <c r="AL215" s="609" t="str">
        <f>IF(S215="","",BZ215*1)</f>
        <v/>
      </c>
      <c r="AM215" s="606" t="str">
        <f>IF(O215="","",AZ215*1)</f>
        <v/>
      </c>
      <c r="AN215" s="606" t="str">
        <f>IF(P215="","",BG215*1)</f>
        <v/>
      </c>
      <c r="AO215" s="606" t="str">
        <f>IF(Q215="","",BN215*1)</f>
        <v/>
      </c>
      <c r="AP215" s="606" t="str">
        <f>IF(R215="","",BU215*1)</f>
        <v/>
      </c>
      <c r="AQ215" s="606" t="str">
        <f>IF(S215="","",CB215*1)</f>
        <v/>
      </c>
      <c r="AR215" s="64">
        <f>SUM(AH215:AL215)</f>
        <v>0</v>
      </c>
      <c r="AS215" s="65">
        <f>SUM(AM215:AQ215)</f>
        <v>0</v>
      </c>
      <c r="AT215" s="66">
        <f>IF(O215=1000,11,IF(O215=-1000,0,IF(O215&gt;0,11,IF(O215&lt;0,(-O215),"0"))))</f>
        <v>11</v>
      </c>
      <c r="AU215" s="67" t="str">
        <f>IF(O215=1000,0,IF(O215=-1000,11,IF(O215&lt;-9,-(O215-2),IF(O215&gt;0,(O215),"0"))))</f>
        <v/>
      </c>
      <c r="AV215" s="66" t="e">
        <f>IF(O215=1000,11,IF(O215=-1000,0,IF(O215&gt;9,(O215+2),IF(O215&lt;0,(-O215),"0"))))</f>
        <v>#VALUE!</v>
      </c>
      <c r="AW215" s="67" t="str">
        <f>IF(O215=1000,0,IF(O215=-1000,11,IF(O215&lt;0,11,IF(O215&gt;0,(O215),"0"))))</f>
        <v/>
      </c>
      <c r="AX215" s="601" t="str">
        <f>IF(O215="","",IF(O215&gt;9,AV215,AT215))</f>
        <v/>
      </c>
      <c r="AY215" s="602" t="str">
        <f>IF(O215="","","-")</f>
        <v/>
      </c>
      <c r="AZ215" s="603" t="str">
        <f>IF(O215="","",IF(O215&lt;-9,AU215,AW215))</f>
        <v/>
      </c>
      <c r="BA215" s="66" t="e">
        <f>IF(P215=1000,11,IF(P215=-1000,0,IF(P215&gt;9,(P215+2),IF(P215&lt;0,(-P215),"0"))))</f>
        <v>#VALUE!</v>
      </c>
      <c r="BB215" s="67" t="str">
        <f>IF(P215=1000,0,IF(P215=-1000,11,IF(P215&lt;-9,-(P215-2),IF(P215&gt;0,(P215),"0"))))</f>
        <v/>
      </c>
      <c r="BC215" s="67">
        <f>IF(P215=1000,11,IF(P215=-1000,0,IF(P215&gt;0,11,IF(P215&lt;0,(-P215),"0"))))</f>
        <v>11</v>
      </c>
      <c r="BD215" s="67" t="str">
        <f>IF(P215=1000,0,IF(P215=-1000,11,IF(P215&lt;0,11,IF(P215&gt;0,(P215),"0"))))</f>
        <v/>
      </c>
      <c r="BE215" s="601" t="str">
        <f>IF(P215="","",IF(P215&gt;9,BA215,BC215))</f>
        <v/>
      </c>
      <c r="BF215" s="602" t="str">
        <f>IF(P215="","","-")</f>
        <v/>
      </c>
      <c r="BG215" s="603" t="str">
        <f>IF(P215="","",IF(P215&lt;-9,BB215,BD215))</f>
        <v/>
      </c>
      <c r="BH215" s="66" t="e">
        <f>IF(Q215=1000,11,IF(Q215=-1000,0,IF(Q215&gt;9,(Q215+2),IF(Q215&lt;0,(-Q215),"0"))))</f>
        <v>#VALUE!</v>
      </c>
      <c r="BI215" s="67" t="str">
        <f>IF(Q215=1000,0,IF(Q215=-1000,11,IF(Q215&lt;-9,-(Q215-2),IF(Q215&gt;0,(Q215),"0"))))</f>
        <v/>
      </c>
      <c r="BJ215" s="67">
        <f>IF(Q215=1000,11,IF(Q215=-1000,0,IF(Q215&gt;0,11,IF(Q215&lt;0,(-Q215),"0"))))</f>
        <v>11</v>
      </c>
      <c r="BK215" s="67" t="str">
        <f>IF(Q215=1000,0,IF(Q215=-1000,11,IF(Q215&lt;0,11,IF(Q215&gt;0,(Q215),"0"))))</f>
        <v/>
      </c>
      <c r="BL215" s="601" t="str">
        <f>IF(Q215="","",IF(Q215&gt;9,BH215,BJ215))</f>
        <v/>
      </c>
      <c r="BM215" s="602" t="str">
        <f>IF(Q215="","","-")</f>
        <v/>
      </c>
      <c r="BN215" s="603" t="str">
        <f>IF(Q215="","",IF(Q215&lt;-9,BI215,BK215))</f>
        <v/>
      </c>
      <c r="BO215" s="67" t="e">
        <f>IF(R215=1000,11,IF(R215=-1000,0,IF(R215&gt;9,(R215+2),IF(R215&lt;0,(-R215),"0"))))</f>
        <v>#VALUE!</v>
      </c>
      <c r="BP215" s="67" t="str">
        <f>IF(R215=1000,0,IF(R215=-1000,11,IF(R215&lt;-9,-(R215-2),IF(R215&gt;0,(R215),"0"))))</f>
        <v/>
      </c>
      <c r="BQ215" s="67">
        <f>IF(R215=1000,11,IF(R215=-1000,0,IF(R215&gt;0,11,IF(R215&lt;0,(-R215),"0"))))</f>
        <v>11</v>
      </c>
      <c r="BR215" s="67" t="str">
        <f>IF(R215=1000,0,IF(R215=-1000,11,IF(R215&lt;0,11,IF(R215&gt;0,(R215),"0"))))</f>
        <v/>
      </c>
      <c r="BS215" s="601" t="str">
        <f>IF(R215="","",IF(R215&gt;9,BO215,BQ215))</f>
        <v/>
      </c>
      <c r="BT215" s="602" t="str">
        <f>IF(R215="","","-")</f>
        <v/>
      </c>
      <c r="BU215" s="603" t="str">
        <f>IF(R215="","",IF(R215&lt;-9,BP215,BR215))</f>
        <v/>
      </c>
      <c r="BV215" s="67" t="e">
        <f>IF(S215=1000,11,IF(S215=-1000,0,IF(S215&gt;9,(S215+2),IF(S215&lt;0,(-S215),"0"))))</f>
        <v>#VALUE!</v>
      </c>
      <c r="BW215" s="67" t="str">
        <f>IF(S215=1000,0,IF(S215=-1000,11,IF(S215&lt;-9,-(S215-2),IF(S215&gt;0,(S215),"0"))))</f>
        <v/>
      </c>
      <c r="BX215" s="67">
        <f>IF(S215=1000,11,IF(S215=-1000,0,IF(S215&gt;0,11,IF(S215&lt;0,(-S215),"0"))))</f>
        <v>11</v>
      </c>
      <c r="BY215" s="71" t="str">
        <f>IF(S215=1000,0,IF(S215=-1000,11,IF(S215&lt;0,11,IF(S215&gt;0,(S215),"0"))))</f>
        <v/>
      </c>
      <c r="BZ215" s="601" t="str">
        <f>IF(S215="","",IF(S215&gt;9,BV215,BX215))</f>
        <v/>
      </c>
      <c r="CA215" s="602" t="str">
        <f>IF(S215="","","-")</f>
        <v/>
      </c>
      <c r="CB215" s="603" t="str">
        <f>IF(S215="","",IF(S215&lt;-9,BW215,BY215))</f>
        <v/>
      </c>
      <c r="CC215" s="598" t="str">
        <f>IF(O215="","",SUM(T215:X215))</f>
        <v/>
      </c>
      <c r="CD215" s="604" t="str">
        <f>IF(CC215="","","-")</f>
        <v/>
      </c>
      <c r="CE215" s="599" t="str">
        <f>IF(O215="","",SUM(Y215:AC215))</f>
        <v/>
      </c>
      <c r="CP215" s="32"/>
      <c r="CQ215" s="32"/>
    </row>
    <row r="216" spans="1:95" s="31" customFormat="1" ht="15" customHeight="1" outlineLevel="1" x14ac:dyDescent="0.2">
      <c r="A216" s="43"/>
      <c r="B216" s="44"/>
      <c r="C216" s="1250">
        <v>3</v>
      </c>
      <c r="D216" s="76" t="str">
        <f>IF(A216="","",VLOOKUP(A216,СписокКМ!D:I,2,FALSE))</f>
        <v/>
      </c>
      <c r="E216" s="47"/>
      <c r="F216" s="77" t="str">
        <f>IF(B216="","",VLOOKUP(B216,СписокКМ!D:I,2,FALSE))</f>
        <v/>
      </c>
      <c r="G216" s="49"/>
      <c r="H216" s="41"/>
      <c r="I216" s="1252"/>
      <c r="J216" s="1252"/>
      <c r="K216" s="1252"/>
      <c r="L216" s="1252"/>
      <c r="M216" s="1252"/>
      <c r="N216" s="42"/>
      <c r="O216" s="1244" t="str">
        <f>IF(I216="","",IF(I216="0",1000,IF(I216="-0",-1000,I216*1)))</f>
        <v/>
      </c>
      <c r="P216" s="1244" t="str">
        <f>IF(J216="","",IF(J216="0",1000,IF(J216="-0",-1000,J216*1)))</f>
        <v/>
      </c>
      <c r="Q216" s="1244" t="str">
        <f>IF(K216="","",IF(K216="0",1000,IF(K216="-0",-1000,K216*1)))</f>
        <v/>
      </c>
      <c r="R216" s="1244" t="str">
        <f>IF(L217="","",IF(L217="0",1000,IF(L217="-0",-1000,L217*1)))</f>
        <v/>
      </c>
      <c r="S216" s="1246" t="str">
        <f>IF(M217="","",IF(M217="0",1000,IF(M217="-0",-1000,M217*1)))</f>
        <v/>
      </c>
      <c r="T216" s="1248" t="str">
        <f>IF(O216="","",IF(O216&gt;0,1,0))</f>
        <v/>
      </c>
      <c r="U216" s="1284" t="str">
        <f>IF(P216="","",IF(P216&gt;0,1,0))</f>
        <v/>
      </c>
      <c r="V216" s="1284" t="str">
        <f>IF(Q216="","",IF(Q216&gt;0,1,0))</f>
        <v/>
      </c>
      <c r="W216" s="1284" t="str">
        <f>IF(R216="","",IF(R216&gt;0,1,0))</f>
        <v/>
      </c>
      <c r="X216" s="1284" t="str">
        <f>IF(S216="","",IF(S216&gt;0,1,0))</f>
        <v/>
      </c>
      <c r="Y216" s="1278" t="str">
        <f>IF(O216="","",IF(O216&lt;0,1,0))</f>
        <v/>
      </c>
      <c r="Z216" s="1278" t="str">
        <f>IF(P216="","",IF(P216&lt;0,1,0))</f>
        <v/>
      </c>
      <c r="AA216" s="1278" t="str">
        <f>IF(Q216="","",IF(Q216&lt;0,1,0))</f>
        <v/>
      </c>
      <c r="AB216" s="1278" t="str">
        <f>IF(R216="","",IF(R216&lt;0,1,0))</f>
        <v/>
      </c>
      <c r="AC216" s="1278" t="str">
        <f>IF(S216="","",IF(S216&lt;0,1,0))</f>
        <v/>
      </c>
      <c r="AD216" s="1280" t="str">
        <f>IF(CC216="","",IF(CC216&gt;CE216,1,-1))</f>
        <v/>
      </c>
      <c r="AE216" s="1280" t="str">
        <f>IF(CC216="","",IF(CC216&lt;CE216,1,-1))</f>
        <v/>
      </c>
      <c r="AF216" s="1282">
        <f>IF(CC216&gt;CE216,1,0)</f>
        <v>0</v>
      </c>
      <c r="AG216" s="1272">
        <f>IF(CE216&gt;CC216,1,0)</f>
        <v>0</v>
      </c>
      <c r="AH216" s="1274" t="str">
        <f>IF(O216="","",AX216*1)</f>
        <v/>
      </c>
      <c r="AI216" s="1276" t="str">
        <f>IF(P216="","",BE216*1)</f>
        <v/>
      </c>
      <c r="AJ216" s="1276" t="str">
        <f>IF(Q216="","",BL216*1)</f>
        <v/>
      </c>
      <c r="AK216" s="1276" t="str">
        <f>IF(R216="","",BS216*1)</f>
        <v/>
      </c>
      <c r="AL216" s="1276" t="str">
        <f>IF(S216="","",BZ216*1)</f>
        <v/>
      </c>
      <c r="AM216" s="1298" t="str">
        <f>IF(O216="","",AZ216*1)</f>
        <v/>
      </c>
      <c r="AN216" s="1298" t="str">
        <f>IF(P216="","",BG216*1)</f>
        <v/>
      </c>
      <c r="AO216" s="1298" t="str">
        <f>IF(Q216="","",BN216*1)</f>
        <v/>
      </c>
      <c r="AP216" s="1298" t="str">
        <f>IF(R216="","",BU216*1)</f>
        <v/>
      </c>
      <c r="AQ216" s="1298" t="str">
        <f>IF(S216="","",CB216*1)</f>
        <v/>
      </c>
      <c r="AR216" s="1300">
        <f>SUM(AH217:AL217)</f>
        <v>0</v>
      </c>
      <c r="AS216" s="1292">
        <f>SUM(AM217:AQ217)</f>
        <v>0</v>
      </c>
      <c r="AT216" s="1294">
        <f>IF(O216=1000,11,IF(O216=-1000,0,IF(O216&gt;0,11,IF(O216&lt;0,(-O216),"0"))))</f>
        <v>11</v>
      </c>
      <c r="AU216" s="1286" t="str">
        <f>IF(O216=1000,0,IF(O216=-1000,11,IF(O216&lt;-9,-(O216-2),IF(O216&gt;0,(O216),"0"))))</f>
        <v/>
      </c>
      <c r="AV216" s="1286" t="e">
        <f>IF(O216=1000,11,IF(O216=-1000,0,IF(O216&gt;9,(O216+2),IF(O216&lt;0,(-O216),"0"))))</f>
        <v>#VALUE!</v>
      </c>
      <c r="AW216" s="1286" t="str">
        <f>IF(O216=1000,0,IF(O216=-1000,11,IF(O216&lt;0,11,IF(O216&gt;0,(O216),"0"))))</f>
        <v/>
      </c>
      <c r="AX216" s="1296" t="str">
        <f>IF(O216="","",IF(O216&gt;9,AV216,AT216))</f>
        <v/>
      </c>
      <c r="AY216" s="1288" t="str">
        <f>IF(O216="","","-")</f>
        <v/>
      </c>
      <c r="AZ216" s="1290" t="str">
        <f>IF(O216="","",IF(O216&lt;-9,AU216,AW216))</f>
        <v/>
      </c>
      <c r="BA216" s="1286" t="e">
        <f>IF(P216=1000,11,IF(P216=-1000,0,IF(P216&gt;9,(P216+2),IF(P216&lt;0,(-P216),"0"))))</f>
        <v>#VALUE!</v>
      </c>
      <c r="BB216" s="1286" t="str">
        <f>IF(P216=1000,0,IF(P216=-1000,11,IF(P216&lt;-9,-(P216-2),IF(P216&gt;0,(P216),"0"))))</f>
        <v/>
      </c>
      <c r="BC216" s="1286">
        <f>IF(P216=1000,11,IF(P216=-1000,0,IF(P216&gt;0,11,IF(P216&lt;0,(-P216),"0"))))</f>
        <v>11</v>
      </c>
      <c r="BD216" s="1286" t="str">
        <f>IF(P216=1000,0,IF(P216=-1000,11,IF(P216&lt;0,11,IF(P216&gt;0,(P216),"0"))))</f>
        <v/>
      </c>
      <c r="BE216" s="1296" t="str">
        <f>IF(P216="","",IF(P216&gt;9,BA216,BC216))</f>
        <v/>
      </c>
      <c r="BF216" s="1288" t="str">
        <f>IF(P216="","","-")</f>
        <v/>
      </c>
      <c r="BG216" s="1290" t="str">
        <f>IF(P216="","",IF(P216&lt;-9,BB216,BD216))</f>
        <v/>
      </c>
      <c r="BH216" s="1286" t="e">
        <f>IF(Q216=1000,11,IF(Q216=-1000,0,IF(Q216&gt;9,(Q216+2),IF(Q216&lt;0,(-Q216),"0"))))</f>
        <v>#VALUE!</v>
      </c>
      <c r="BI216" s="1286" t="str">
        <f>IF(Q216=1000,0,IF(Q216=-1000,11,IF(Q216&lt;-9,-(Q216-2),IF(Q216&gt;0,(Q216),"0"))))</f>
        <v/>
      </c>
      <c r="BJ216" s="1286">
        <f>IF(Q216=1000,11,IF(Q216=-1000,0,IF(Q216&gt;0,11,IF(Q216&lt;0,(-Q216),"0"))))</f>
        <v>11</v>
      </c>
      <c r="BK216" s="1286" t="str">
        <f>IF(Q216=1000,0,IF(Q216=-1000,11,IF(Q216&lt;0,11,IF(Q216&gt;0,(Q216),"0"))))</f>
        <v/>
      </c>
      <c r="BL216" s="1296" t="str">
        <f>IF(Q216="","",IF(Q216&gt;9,BH216,BJ216))</f>
        <v/>
      </c>
      <c r="BM216" s="1288" t="str">
        <f>IF(Q216="","","-")</f>
        <v/>
      </c>
      <c r="BN216" s="1290" t="str">
        <f>IF(Q216="","",IF(Q216&lt;-9,BI216,BK216))</f>
        <v/>
      </c>
      <c r="BO216" s="1286" t="e">
        <f>IF(R216=1000,11,IF(R216=-1000,0,IF(R216&gt;9,(R216+2),IF(R216&lt;0,(-R216),"0"))))</f>
        <v>#VALUE!</v>
      </c>
      <c r="BP216" s="1286" t="str">
        <f>IF(R216=1000,0,IF(R216=-1000,11,IF(R216&lt;-9,-(R216-2),IF(R216&gt;0,(R216),"0"))))</f>
        <v/>
      </c>
      <c r="BQ216" s="1286">
        <f>IF(R216=1000,11,IF(R216=-1000,0,IF(R216&gt;0,11,IF(R216&lt;0,(-R216),"0"))))</f>
        <v>11</v>
      </c>
      <c r="BR216" s="1286" t="str">
        <f>IF(R216=1000,0,IF(R216=-1000,11,IF(R216&lt;0,11,IF(R216&gt;0,(R216),"0"))))</f>
        <v/>
      </c>
      <c r="BS216" s="1296" t="str">
        <f>IF(R216="","",IF(R216&gt;9,BO216,BQ216))</f>
        <v/>
      </c>
      <c r="BT216" s="1288" t="str">
        <f>IF(R216="","","-")</f>
        <v/>
      </c>
      <c r="BU216" s="1290" t="str">
        <f>IF(R216="","",IF(R216&lt;-9,BP216,BR216))</f>
        <v/>
      </c>
      <c r="BV216" s="1286" t="e">
        <f>IF(S216=1000,11,IF(S216=-1000,0,IF(S216&gt;9,(S216+2),IF(S216&lt;0,(-S216),"0"))))</f>
        <v>#VALUE!</v>
      </c>
      <c r="BW216" s="1286" t="str">
        <f>IF(S216=1000,0,IF(S216=-1000,11,IF(S216&lt;-9,-(S216-2),IF(S216&gt;0,(S216),"0"))))</f>
        <v/>
      </c>
      <c r="BX216" s="1286">
        <f>IF(S216=1000,11,IF(S216=-1000,0,IF(S216&gt;0,11,IF(S216&lt;0,(-S216),"0"))))</f>
        <v>11</v>
      </c>
      <c r="BY216" s="1286" t="str">
        <f>IF(S216=1000,0,IF(S216=-1000,11,IF(S216&lt;0,11,IF(S216&gt;0,(S216),"0"))))</f>
        <v/>
      </c>
      <c r="BZ216" s="1296" t="str">
        <f>IF(S216="","",IF(S216&gt;9,BV216,BX216))</f>
        <v/>
      </c>
      <c r="CA216" s="1288" t="str">
        <f>IF(S216="","","-")</f>
        <v/>
      </c>
      <c r="CB216" s="1290" t="str">
        <f>IF(S216="","",IF(S216&lt;-9,BW216,BY216))</f>
        <v/>
      </c>
      <c r="CC216" s="1302" t="str">
        <f>IF(O216="","",SUM(T216:X217))</f>
        <v/>
      </c>
      <c r="CD216" s="1304" t="str">
        <f>IF(CC216="","","-")</f>
        <v/>
      </c>
      <c r="CE216" s="1306" t="str">
        <f>IF(O216="","",SUM(Y216:AC217))</f>
        <v/>
      </c>
      <c r="CP216" s="32"/>
      <c r="CQ216" s="32"/>
    </row>
    <row r="217" spans="1:95" s="31" customFormat="1" ht="15" customHeight="1" outlineLevel="1" x14ac:dyDescent="0.2">
      <c r="A217" s="43"/>
      <c r="B217" s="44"/>
      <c r="C217" s="1251"/>
      <c r="D217" s="46" t="str">
        <f>IF(A217="","",VLOOKUP(A217,СписокКМ!D:I,2,FALSE))</f>
        <v/>
      </c>
      <c r="E217" s="47"/>
      <c r="F217" s="48" t="str">
        <f>IF(B217="","",VLOOKUP(B217,СписокКМ!D:I,2,FALSE))</f>
        <v/>
      </c>
      <c r="G217" s="49"/>
      <c r="H217" s="41"/>
      <c r="I217" s="1253"/>
      <c r="J217" s="1253"/>
      <c r="K217" s="1253"/>
      <c r="L217" s="1253"/>
      <c r="M217" s="1253"/>
      <c r="N217" s="42"/>
      <c r="O217" s="1245"/>
      <c r="P217" s="1245"/>
      <c r="Q217" s="1245"/>
      <c r="R217" s="1245"/>
      <c r="S217" s="1247"/>
      <c r="T217" s="1249"/>
      <c r="U217" s="1285"/>
      <c r="V217" s="1285"/>
      <c r="W217" s="1285"/>
      <c r="X217" s="1285"/>
      <c r="Y217" s="1279"/>
      <c r="Z217" s="1279"/>
      <c r="AA217" s="1279"/>
      <c r="AB217" s="1279"/>
      <c r="AC217" s="1279"/>
      <c r="AD217" s="1281"/>
      <c r="AE217" s="1281"/>
      <c r="AF217" s="1283"/>
      <c r="AG217" s="1273"/>
      <c r="AH217" s="1275"/>
      <c r="AI217" s="1277"/>
      <c r="AJ217" s="1277"/>
      <c r="AK217" s="1277"/>
      <c r="AL217" s="1277"/>
      <c r="AM217" s="1299"/>
      <c r="AN217" s="1299"/>
      <c r="AO217" s="1299"/>
      <c r="AP217" s="1299"/>
      <c r="AQ217" s="1299"/>
      <c r="AR217" s="1301"/>
      <c r="AS217" s="1293"/>
      <c r="AT217" s="1295"/>
      <c r="AU217" s="1287"/>
      <c r="AV217" s="1287"/>
      <c r="AW217" s="1287"/>
      <c r="AX217" s="1297"/>
      <c r="AY217" s="1289"/>
      <c r="AZ217" s="1291"/>
      <c r="BA217" s="1287"/>
      <c r="BB217" s="1287"/>
      <c r="BC217" s="1287"/>
      <c r="BD217" s="1287"/>
      <c r="BE217" s="1297"/>
      <c r="BF217" s="1289"/>
      <c r="BG217" s="1291"/>
      <c r="BH217" s="1287"/>
      <c r="BI217" s="1287"/>
      <c r="BJ217" s="1287"/>
      <c r="BK217" s="1287"/>
      <c r="BL217" s="1297"/>
      <c r="BM217" s="1289"/>
      <c r="BN217" s="1291"/>
      <c r="BO217" s="1287"/>
      <c r="BP217" s="1287"/>
      <c r="BQ217" s="1287"/>
      <c r="BR217" s="1287"/>
      <c r="BS217" s="1297"/>
      <c r="BT217" s="1289"/>
      <c r="BU217" s="1291"/>
      <c r="BV217" s="1287"/>
      <c r="BW217" s="1287"/>
      <c r="BX217" s="1287"/>
      <c r="BY217" s="1287"/>
      <c r="BZ217" s="1297"/>
      <c r="CA217" s="1289"/>
      <c r="CB217" s="1291"/>
      <c r="CC217" s="1303"/>
      <c r="CD217" s="1305"/>
      <c r="CE217" s="1307"/>
      <c r="CP217" s="32"/>
      <c r="CQ217" s="32"/>
    </row>
    <row r="218" spans="1:95" s="31" customFormat="1" ht="15" customHeight="1" outlineLevel="1" x14ac:dyDescent="0.2">
      <c r="A218" s="99" t="str">
        <f>IF(A214="","",A214)</f>
        <v/>
      </c>
      <c r="B218" s="99" t="str">
        <f>IF(B214="","",B215)</f>
        <v/>
      </c>
      <c r="C218" s="75">
        <v>4</v>
      </c>
      <c r="D218" s="100" t="str">
        <f>IF(A218="","",VLOOKUP(A218,СписокКМ!D:I,2,FALSE))</f>
        <v/>
      </c>
      <c r="E218" s="101"/>
      <c r="F218" s="77" t="str">
        <f>IF(B218="","",VLOOKUP(B218,СписокКМ!D:I,2,FALSE))</f>
        <v/>
      </c>
      <c r="G218" s="102"/>
      <c r="H218" s="41"/>
      <c r="I218" s="616"/>
      <c r="J218" s="616"/>
      <c r="K218" s="616"/>
      <c r="L218" s="616"/>
      <c r="M218" s="616"/>
      <c r="N218" s="42"/>
      <c r="O218" s="79" t="str">
        <f>IF(I218="","",IF(I218="0",1000,IF(I218="-0",-1000,I218*1)))</f>
        <v/>
      </c>
      <c r="P218" s="79" t="str">
        <f t="shared" ref="P218:S219" si="141">IF(J218="","",IF(J218="0",1000,IF(J218="-0",-1000,J218*1)))</f>
        <v/>
      </c>
      <c r="Q218" s="79" t="str">
        <f t="shared" si="141"/>
        <v/>
      </c>
      <c r="R218" s="79" t="str">
        <f t="shared" si="141"/>
        <v/>
      </c>
      <c r="S218" s="80" t="str">
        <f t="shared" si="141"/>
        <v/>
      </c>
      <c r="T218" s="614" t="str">
        <f t="shared" ref="T218:X219" si="142">IF(O218="","",IF(O218&gt;0,1,0))</f>
        <v/>
      </c>
      <c r="U218" s="613" t="str">
        <f t="shared" si="142"/>
        <v/>
      </c>
      <c r="V218" s="613" t="str">
        <f t="shared" si="142"/>
        <v/>
      </c>
      <c r="W218" s="613" t="str">
        <f t="shared" si="142"/>
        <v/>
      </c>
      <c r="X218" s="613" t="str">
        <f t="shared" si="142"/>
        <v/>
      </c>
      <c r="Y218" s="610" t="str">
        <f t="shared" ref="Y218:AC219" si="143">IF(O218="","",IF(O218&lt;0,1,0))</f>
        <v/>
      </c>
      <c r="Z218" s="610" t="str">
        <f t="shared" si="143"/>
        <v/>
      </c>
      <c r="AA218" s="610" t="str">
        <f t="shared" si="143"/>
        <v/>
      </c>
      <c r="AB218" s="610" t="str">
        <f t="shared" si="143"/>
        <v/>
      </c>
      <c r="AC218" s="610" t="str">
        <f t="shared" si="143"/>
        <v/>
      </c>
      <c r="AD218" s="611" t="str">
        <f>IF(CC218="","",IF(CC218&gt;CE218,1,-1))</f>
        <v/>
      </c>
      <c r="AE218" s="611" t="str">
        <f>IF(CC218="","",IF(CC218&lt;CE218,1,-1))</f>
        <v/>
      </c>
      <c r="AF218" s="612">
        <f>IF(CC218&gt;CE218,1,0)</f>
        <v>0</v>
      </c>
      <c r="AG218" s="608">
        <f>IF(CE218&gt;CC218,1,0)</f>
        <v>0</v>
      </c>
      <c r="AH218" s="81" t="str">
        <f>IF(O218="","",AX218*1)</f>
        <v/>
      </c>
      <c r="AI218" s="609" t="str">
        <f>IF(P218="","",BE218*1)</f>
        <v/>
      </c>
      <c r="AJ218" s="609" t="str">
        <f>IF(Q218="","",BL218*1)</f>
        <v/>
      </c>
      <c r="AK218" s="609" t="str">
        <f>IF(R218="","",BS218*1)</f>
        <v/>
      </c>
      <c r="AL218" s="609" t="str">
        <f>IF(S218="","",BZ218*1)</f>
        <v/>
      </c>
      <c r="AM218" s="606" t="str">
        <f>IF(O218="","",AZ218*1)</f>
        <v/>
      </c>
      <c r="AN218" s="606" t="str">
        <f>IF(P218="","",BG218*1)</f>
        <v/>
      </c>
      <c r="AO218" s="606" t="str">
        <f>IF(Q218="","",BN218*1)</f>
        <v/>
      </c>
      <c r="AP218" s="606" t="str">
        <f>IF(R218="","",BU218*1)</f>
        <v/>
      </c>
      <c r="AQ218" s="606" t="str">
        <f>IF(S218="","",CB218*1)</f>
        <v/>
      </c>
      <c r="AR218" s="607">
        <f>SUM(AH218:AL218)</f>
        <v>0</v>
      </c>
      <c r="AS218" s="605">
        <f>SUM(AM218:AQ218)</f>
        <v>0</v>
      </c>
      <c r="AT218" s="111">
        <f>IF(O218=1000,11,IF(O218=-1000,0,IF(O218&gt;0,11,IF(O218&lt;0,(-O218),"0"))))</f>
        <v>11</v>
      </c>
      <c r="AU218" s="600" t="str">
        <f>IF(O218=1000,0,IF(O218=-1000,11,IF(O218&lt;-9,-(O218-2),IF(O218&gt;0,(O218),"0"))))</f>
        <v/>
      </c>
      <c r="AV218" s="111" t="e">
        <f>IF(O218=1000,11,IF(O218=-1000,0,IF(O218&gt;9,(O218+2),IF(O218&lt;0,(-O218),"0"))))</f>
        <v>#VALUE!</v>
      </c>
      <c r="AW218" s="600" t="str">
        <f>IF(O218=1000,0,IF(O218=-1000,11,IF(O218&lt;0,11,IF(O218&gt;0,(O218),"0"))))</f>
        <v/>
      </c>
      <c r="AX218" s="601" t="str">
        <f>IF(O218="","",IF(O218&gt;9,AV218,AT218))</f>
        <v/>
      </c>
      <c r="AY218" s="602" t="str">
        <f>IF(O218="","","-")</f>
        <v/>
      </c>
      <c r="AZ218" s="603" t="str">
        <f>IF(O218="","",IF(O218&lt;-9,AU218,AW218))</f>
        <v/>
      </c>
      <c r="BA218" s="111" t="e">
        <f>IF(P218=1000,11,IF(P218=-1000,0,IF(P218&gt;9,(P218+2),IF(P218&lt;0,(-P218),"0"))))</f>
        <v>#VALUE!</v>
      </c>
      <c r="BB218" s="600" t="str">
        <f>IF(P218=1000,0,IF(P218=-1000,11,IF(P218&lt;-9,-(P218-2),IF(P218&gt;0,(P218),"0"))))</f>
        <v/>
      </c>
      <c r="BC218" s="600">
        <f>IF(P218=1000,11,IF(P218=-1000,0,IF(P218&gt;0,11,IF(P218&lt;0,(-P218),"0"))))</f>
        <v>11</v>
      </c>
      <c r="BD218" s="600" t="str">
        <f>IF(P218=1000,0,IF(P218=-1000,11,IF(P218&lt;0,11,IF(P218&gt;0,(P218),"0"))))</f>
        <v/>
      </c>
      <c r="BE218" s="601" t="str">
        <f>IF(P218="","",IF(P218&gt;9,BA218,BC218))</f>
        <v/>
      </c>
      <c r="BF218" s="602" t="str">
        <f>IF(P218="","","-")</f>
        <v/>
      </c>
      <c r="BG218" s="603" t="str">
        <f>IF(P218="","",IF(P218&lt;-9,BB218,BD218))</f>
        <v/>
      </c>
      <c r="BH218" s="111" t="e">
        <f>IF(Q218=1000,11,IF(Q218=-1000,0,IF(Q218&gt;9,(Q218+2),IF(Q218&lt;0,(-Q218),"0"))))</f>
        <v>#VALUE!</v>
      </c>
      <c r="BI218" s="600" t="str">
        <f>IF(Q218=1000,0,IF(Q218=-1000,11,IF(Q218&lt;-9,-(Q218-2),IF(Q218&gt;0,(Q218),"0"))))</f>
        <v/>
      </c>
      <c r="BJ218" s="600">
        <f>IF(Q218=1000,11,IF(Q218=-1000,0,IF(Q218&gt;0,11,IF(Q218&lt;0,(-Q218),"0"))))</f>
        <v>11</v>
      </c>
      <c r="BK218" s="600" t="str">
        <f>IF(Q218=1000,0,IF(Q218=-1000,11,IF(Q218&lt;0,11,IF(Q218&gt;0,(Q218),"0"))))</f>
        <v/>
      </c>
      <c r="BL218" s="601" t="str">
        <f>IF(Q218="","",IF(Q218&gt;9,BH218,BJ218))</f>
        <v/>
      </c>
      <c r="BM218" s="602" t="str">
        <f>IF(Q218="","","-")</f>
        <v/>
      </c>
      <c r="BN218" s="603" t="str">
        <f>IF(Q218="","",IF(Q218&lt;-9,BI218,BK218))</f>
        <v/>
      </c>
      <c r="BO218" s="600" t="e">
        <f>IF(R218=1000,11,IF(R218=-1000,0,IF(R218&gt;9,(R218+2),IF(R218&lt;0,(-R218),"0"))))</f>
        <v>#VALUE!</v>
      </c>
      <c r="BP218" s="600" t="str">
        <f>IF(R218=1000,0,IF(R218=-1000,11,IF(R218&lt;-9,-(R218-2),IF(R218&gt;0,(R218),"0"))))</f>
        <v/>
      </c>
      <c r="BQ218" s="600">
        <f>IF(R218=1000,11,IF(R218=-1000,0,IF(R218&gt;0,11,IF(R218&lt;0,(-R218),"0"))))</f>
        <v>11</v>
      </c>
      <c r="BR218" s="600" t="str">
        <f>IF(R218=1000,0,IF(R218=-1000,11,IF(R218&lt;0,11,IF(R218&gt;0,(R218),"0"))))</f>
        <v/>
      </c>
      <c r="BS218" s="601" t="str">
        <f>IF(R218="","",IF(R218&gt;9,BO218,BQ218))</f>
        <v/>
      </c>
      <c r="BT218" s="602" t="str">
        <f>IF(R218="","","-")</f>
        <v/>
      </c>
      <c r="BU218" s="603" t="str">
        <f>IF(R218="","",IF(R218&lt;-9,BP218,BR218))</f>
        <v/>
      </c>
      <c r="BV218" s="600" t="e">
        <f>IF(S218=1000,11,IF(S218=-1000,0,IF(S218&gt;9,(S218+2),IF(S218&lt;0,(-S218),"0"))))</f>
        <v>#VALUE!</v>
      </c>
      <c r="BW218" s="600" t="str">
        <f>IF(S218=1000,0,IF(S218=-1000,11,IF(S218&lt;-9,-(S218-2),IF(S218&gt;0,(S218),"0"))))</f>
        <v/>
      </c>
      <c r="BX218" s="600">
        <f>IF(S218=1000,11,IF(S218=-1000,0,IF(S218&gt;0,11,IF(S218&lt;0,(-S218),"0"))))</f>
        <v>11</v>
      </c>
      <c r="BY218" s="113" t="str">
        <f>IF(S218=1000,0,IF(S218=-1000,11,IF(S218&lt;0,11,IF(S218&gt;0,(S218),"0"))))</f>
        <v/>
      </c>
      <c r="BZ218" s="601" t="str">
        <f>IF(S218="","",IF(S218&gt;9,BV218,BX218))</f>
        <v/>
      </c>
      <c r="CA218" s="602" t="str">
        <f>IF(S218="","","-")</f>
        <v/>
      </c>
      <c r="CB218" s="603" t="str">
        <f>IF(S218="","",IF(S218&lt;-9,BW218,BY218))</f>
        <v/>
      </c>
      <c r="CC218" s="598" t="str">
        <f>IF(O218="","",SUM(T218:X218))</f>
        <v/>
      </c>
      <c r="CD218" s="604" t="str">
        <f>IF(CC218="","","-")</f>
        <v/>
      </c>
      <c r="CE218" s="599" t="str">
        <f>IF(O218="","",SUM(Y218:AC218))</f>
        <v/>
      </c>
      <c r="CP218" s="32"/>
      <c r="CQ218" s="32"/>
    </row>
    <row r="219" spans="1:95" s="31" customFormat="1" ht="15" customHeight="1" outlineLevel="1" thickBot="1" x14ac:dyDescent="0.25">
      <c r="A219" s="99" t="str">
        <f>IF(A214="","",A215)</f>
        <v/>
      </c>
      <c r="B219" s="99" t="str">
        <f>IF(B214="","",B214)</f>
        <v/>
      </c>
      <c r="C219" s="114">
        <v>5</v>
      </c>
      <c r="D219" s="115" t="str">
        <f>IF(A219="","",VLOOKUP(A219,СписокКМ!D:I,2,FALSE))</f>
        <v/>
      </c>
      <c r="E219" s="116"/>
      <c r="F219" s="117" t="str">
        <f>IF(B219="","",VLOOKUP(B219,СписокКМ!D:I,2,FALSE))</f>
        <v/>
      </c>
      <c r="G219" s="118"/>
      <c r="H219" s="119"/>
      <c r="I219" s="120"/>
      <c r="J219" s="120"/>
      <c r="K219" s="120"/>
      <c r="L219" s="121"/>
      <c r="M219" s="121"/>
      <c r="N219" s="122"/>
      <c r="O219" s="123" t="str">
        <f>IF(I219="","",IF(I219="0",1000,IF(I219="-0",-1000,I219*1)))</f>
        <v/>
      </c>
      <c r="P219" s="123" t="str">
        <f t="shared" si="141"/>
        <v/>
      </c>
      <c r="Q219" s="123" t="str">
        <f t="shared" si="141"/>
        <v/>
      </c>
      <c r="R219" s="123" t="str">
        <f t="shared" si="141"/>
        <v/>
      </c>
      <c r="S219" s="124" t="str">
        <f t="shared" si="141"/>
        <v/>
      </c>
      <c r="T219" s="125" t="str">
        <f t="shared" si="142"/>
        <v/>
      </c>
      <c r="U219" s="126" t="str">
        <f t="shared" si="142"/>
        <v/>
      </c>
      <c r="V219" s="126" t="str">
        <f t="shared" si="142"/>
        <v/>
      </c>
      <c r="W219" s="126" t="str">
        <f t="shared" si="142"/>
        <v/>
      </c>
      <c r="X219" s="126" t="str">
        <f t="shared" si="142"/>
        <v/>
      </c>
      <c r="Y219" s="127" t="str">
        <f t="shared" si="143"/>
        <v/>
      </c>
      <c r="Z219" s="127" t="str">
        <f t="shared" si="143"/>
        <v/>
      </c>
      <c r="AA219" s="127" t="str">
        <f t="shared" si="143"/>
        <v/>
      </c>
      <c r="AB219" s="127" t="str">
        <f t="shared" si="143"/>
        <v/>
      </c>
      <c r="AC219" s="127" t="str">
        <f t="shared" si="143"/>
        <v/>
      </c>
      <c r="AD219" s="128" t="str">
        <f>IF(CC219="","",IF(CC219&gt;CE219,1,-1))</f>
        <v/>
      </c>
      <c r="AE219" s="128" t="str">
        <f>IF(CC219="","",IF(CC219&lt;CE219,1,-1))</f>
        <v/>
      </c>
      <c r="AF219" s="129">
        <f>IF(CC219&gt;CE219,1,0)</f>
        <v>0</v>
      </c>
      <c r="AG219" s="130">
        <f>IF(CE219&gt;CC219,1,0)</f>
        <v>0</v>
      </c>
      <c r="AH219" s="131" t="str">
        <f>IF(O219="","",AX219*1)</f>
        <v/>
      </c>
      <c r="AI219" s="132" t="str">
        <f>IF(P219="","",BE219*1)</f>
        <v/>
      </c>
      <c r="AJ219" s="132" t="str">
        <f>IF(Q219="","",BL219*1)</f>
        <v/>
      </c>
      <c r="AK219" s="132" t="str">
        <f>IF(R219="","",BS219*1)</f>
        <v/>
      </c>
      <c r="AL219" s="132" t="str">
        <f>IF(S219="","",BZ219*1)</f>
        <v/>
      </c>
      <c r="AM219" s="133" t="str">
        <f>IF(O219="","",AZ219*1)</f>
        <v/>
      </c>
      <c r="AN219" s="133" t="str">
        <f>IF(P219="","",BG219*1)</f>
        <v/>
      </c>
      <c r="AO219" s="133" t="str">
        <f>IF(Q219="","",BN219*1)</f>
        <v/>
      </c>
      <c r="AP219" s="133" t="str">
        <f>IF(R219="","",BU219*1)</f>
        <v/>
      </c>
      <c r="AQ219" s="133" t="str">
        <f>IF(S219="","",CB219*1)</f>
        <v/>
      </c>
      <c r="AR219" s="134">
        <f>SUM(AH219:AL219)</f>
        <v>0</v>
      </c>
      <c r="AS219" s="135">
        <f>SUM(AM219:AQ219)</f>
        <v>0</v>
      </c>
      <c r="AT219" s="136">
        <f>IF(O219=1000,11,IF(O219=-1000,0,IF(O219&gt;0,11,IF(O219&lt;0,(-O219),"0"))))</f>
        <v>11</v>
      </c>
      <c r="AU219" s="137" t="str">
        <f>IF(O219=1000,0,IF(O219=-1000,11,IF(O219&lt;-9,-(O219-2),IF(O219&gt;0,(O219),"0"))))</f>
        <v/>
      </c>
      <c r="AV219" s="136" t="e">
        <f>IF(O219=1000,11,IF(O219=-1000,0,IF(O219&gt;9,(O219+2),IF(O219&lt;0,(-O219),"0"))))</f>
        <v>#VALUE!</v>
      </c>
      <c r="AW219" s="137" t="str">
        <f>IF(O219=1000,0,IF(O219=-1000,11,IF(O219&lt;0,11,IF(O219&gt;0,(O219),"0"))))</f>
        <v/>
      </c>
      <c r="AX219" s="138" t="str">
        <f>IF(O219="","",IF(O219&gt;9,AV219,AT219))</f>
        <v/>
      </c>
      <c r="AY219" s="139" t="str">
        <f>IF(O219="","","-")</f>
        <v/>
      </c>
      <c r="AZ219" s="140" t="str">
        <f>IF(O219="","",IF(O219&lt;-9,AU219,AW219))</f>
        <v/>
      </c>
      <c r="BA219" s="136" t="e">
        <f>IF(P219=1000,11,IF(P219=-1000,0,IF(P219&gt;9,(P219+2),IF(P219&lt;0,(-P219),"0"))))</f>
        <v>#VALUE!</v>
      </c>
      <c r="BB219" s="137" t="str">
        <f>IF(P219=1000,0,IF(P219=-1000,11,IF(P219&lt;-9,-(P219-2),IF(P219&gt;0,(P219),"0"))))</f>
        <v/>
      </c>
      <c r="BC219" s="137">
        <f>IF(P219=1000,11,IF(P219=-1000,0,IF(P219&gt;0,11,IF(P219&lt;0,(-P219),"0"))))</f>
        <v>11</v>
      </c>
      <c r="BD219" s="137" t="str">
        <f>IF(P219=1000,0,IF(P219=-1000,11,IF(P219&lt;0,11,IF(P219&gt;0,(P219),"0"))))</f>
        <v/>
      </c>
      <c r="BE219" s="138" t="str">
        <f>IF(P219="","",IF(P219&gt;9,BA219,BC219))</f>
        <v/>
      </c>
      <c r="BF219" s="139" t="str">
        <f>IF(P219="","","-")</f>
        <v/>
      </c>
      <c r="BG219" s="140" t="str">
        <f>IF(P219="","",IF(P219&lt;-9,BB219,BD219))</f>
        <v/>
      </c>
      <c r="BH219" s="136" t="e">
        <f>IF(Q219=1000,11,IF(Q219=-1000,0,IF(Q219&gt;9,(Q219+2),IF(Q219&lt;0,(-Q219),"0"))))</f>
        <v>#VALUE!</v>
      </c>
      <c r="BI219" s="137" t="str">
        <f>IF(Q219=1000,0,IF(Q219=-1000,11,IF(Q219&lt;-9,-(Q219-2),IF(Q219&gt;0,(Q219),"0"))))</f>
        <v/>
      </c>
      <c r="BJ219" s="137">
        <f>IF(Q219=1000,11,IF(Q219=-1000,0,IF(Q219&gt;0,11,IF(Q219&lt;0,(-Q219),"0"))))</f>
        <v>11</v>
      </c>
      <c r="BK219" s="137" t="str">
        <f>IF(Q219=1000,0,IF(Q219=-1000,11,IF(Q219&lt;0,11,IF(Q219&gt;0,(Q219),"0"))))</f>
        <v/>
      </c>
      <c r="BL219" s="138" t="str">
        <f>IF(Q219="","",IF(Q219&gt;9,BH219,BJ219))</f>
        <v/>
      </c>
      <c r="BM219" s="139" t="str">
        <f>IF(Q219="","","-")</f>
        <v/>
      </c>
      <c r="BN219" s="140" t="str">
        <f>IF(Q219="","",IF(Q219&lt;-9,BI219,BK219))</f>
        <v/>
      </c>
      <c r="BO219" s="137" t="e">
        <f>IF(R219=1000,11,IF(R219=-1000,0,IF(R219&gt;9,(R219+2),IF(R219&lt;0,(-R219),"0"))))</f>
        <v>#VALUE!</v>
      </c>
      <c r="BP219" s="137" t="str">
        <f>IF(R219=1000,0,IF(R219=-1000,11,IF(R219&lt;-9,-(R219-2),IF(R219&gt;0,(R219),"0"))))</f>
        <v/>
      </c>
      <c r="BQ219" s="137">
        <f>IF(R219=1000,11,IF(R219=-1000,0,IF(R219&gt;0,11,IF(R219&lt;0,(-R219),"0"))))</f>
        <v>11</v>
      </c>
      <c r="BR219" s="137" t="str">
        <f>IF(R219=1000,0,IF(R219=-1000,11,IF(R219&lt;0,11,IF(R219&gt;0,(R219),"0"))))</f>
        <v/>
      </c>
      <c r="BS219" s="138" t="str">
        <f>IF(R219="","",IF(R219&gt;9,BO219,BQ219))</f>
        <v/>
      </c>
      <c r="BT219" s="139" t="str">
        <f>IF(R219="","","-")</f>
        <v/>
      </c>
      <c r="BU219" s="140" t="str">
        <f>IF(R219="","",IF(R219&lt;-9,BP219,BR219))</f>
        <v/>
      </c>
      <c r="BV219" s="137" t="e">
        <f>IF(S219=1000,11,IF(S219=-1000,0,IF(S219&gt;9,(S219+2),IF(S219&lt;0,(-S219),"0"))))</f>
        <v>#VALUE!</v>
      </c>
      <c r="BW219" s="137" t="str">
        <f>IF(S219=1000,0,IF(S219=-1000,11,IF(S219&lt;-9,-(S219-2),IF(S219&gt;0,(S219),"0"))))</f>
        <v/>
      </c>
      <c r="BX219" s="137">
        <f>IF(S219=1000,11,IF(S219=-1000,0,IF(S219&gt;0,11,IF(S219&lt;0,(-S219),"0"))))</f>
        <v>11</v>
      </c>
      <c r="BY219" s="141" t="str">
        <f>IF(S219=1000,0,IF(S219=-1000,11,IF(S219&lt;0,11,IF(S219&gt;0,(S219),"0"))))</f>
        <v/>
      </c>
      <c r="BZ219" s="138" t="str">
        <f>IF(S219="","",IF(S219&gt;9,BV219,BX219))</f>
        <v/>
      </c>
      <c r="CA219" s="139" t="str">
        <f>IF(S219="","","-")</f>
        <v/>
      </c>
      <c r="CB219" s="140" t="str">
        <f>IF(S219="","",IF(S219&lt;-9,BW219,BY219))</f>
        <v/>
      </c>
      <c r="CC219" s="142" t="str">
        <f>IF(O219="","",SUM(T219:X219))</f>
        <v/>
      </c>
      <c r="CD219" s="143" t="str">
        <f>IF(CC219="","","-")</f>
        <v/>
      </c>
      <c r="CE219" s="144" t="str">
        <f>IF(O219="","",SUM(Y219:AC219))</f>
        <v/>
      </c>
      <c r="CP219" s="32"/>
      <c r="CQ219" s="32"/>
    </row>
    <row r="220" spans="1:95" s="31" customFormat="1" ht="15" customHeight="1" outlineLevel="1" thickBot="1" x14ac:dyDescent="0.25">
      <c r="A220" s="145"/>
      <c r="B220" s="145"/>
      <c r="C220" s="145"/>
      <c r="D220" s="146"/>
      <c r="E220" s="147"/>
      <c r="F220" s="148"/>
      <c r="G220" s="149"/>
      <c r="H220" s="150"/>
      <c r="I220" s="151"/>
      <c r="J220" s="151"/>
      <c r="K220" s="151"/>
      <c r="L220" s="151"/>
      <c r="M220" s="151"/>
      <c r="N220" s="150"/>
      <c r="O220" s="152"/>
      <c r="P220" s="152"/>
      <c r="Q220" s="152"/>
      <c r="R220" s="152"/>
      <c r="S220" s="152"/>
      <c r="T220" s="153"/>
      <c r="U220" s="153"/>
      <c r="V220" s="153"/>
      <c r="W220" s="153"/>
      <c r="X220" s="153"/>
      <c r="Y220" s="154"/>
      <c r="Z220" s="154"/>
      <c r="AA220" s="154"/>
      <c r="AB220" s="154"/>
      <c r="AC220" s="154"/>
      <c r="AD220" s="155"/>
      <c r="AE220" s="155"/>
      <c r="AF220" s="156"/>
      <c r="AG220" s="156"/>
      <c r="AH220" s="157"/>
      <c r="AI220" s="157"/>
      <c r="AJ220" s="157"/>
      <c r="AK220" s="157"/>
      <c r="AL220" s="157"/>
      <c r="AM220" s="158"/>
      <c r="AN220" s="158"/>
      <c r="AO220" s="158"/>
      <c r="AP220" s="158"/>
      <c r="AQ220" s="158"/>
      <c r="AR220" s="159"/>
      <c r="AS220" s="159"/>
      <c r="AT220" s="160"/>
      <c r="AU220" s="160"/>
      <c r="AV220" s="160"/>
      <c r="AW220" s="160"/>
      <c r="AX220" s="161"/>
      <c r="AY220" s="161"/>
      <c r="AZ220" s="161"/>
      <c r="BA220" s="160"/>
      <c r="BB220" s="160"/>
      <c r="BC220" s="160"/>
      <c r="BD220" s="160"/>
      <c r="BE220" s="161"/>
      <c r="BF220" s="161"/>
      <c r="BG220" s="161"/>
      <c r="BH220" s="160"/>
      <c r="BI220" s="160"/>
      <c r="BJ220" s="160"/>
      <c r="BK220" s="160"/>
      <c r="BL220" s="161"/>
      <c r="BM220" s="161"/>
      <c r="BN220" s="161"/>
      <c r="BO220" s="160"/>
      <c r="BP220" s="160"/>
      <c r="BQ220" s="160"/>
      <c r="BR220" s="160"/>
      <c r="BS220" s="161"/>
      <c r="BT220" s="161"/>
      <c r="BU220" s="161"/>
      <c r="BV220" s="160"/>
      <c r="BW220" s="160"/>
      <c r="BX220" s="160"/>
      <c r="BY220" s="160"/>
      <c r="BZ220" s="161"/>
      <c r="CA220" s="161"/>
      <c r="CB220" s="161"/>
      <c r="CC220" s="162"/>
      <c r="CD220" s="163"/>
      <c r="CE220" s="164"/>
      <c r="CP220" s="32"/>
      <c r="CQ220" s="32"/>
    </row>
    <row r="221" spans="1:95" s="31" customFormat="1" ht="31.5" customHeight="1" outlineLevel="1" thickBot="1" x14ac:dyDescent="0.25">
      <c r="A221" s="34"/>
      <c r="B221" s="35"/>
      <c r="C221" s="1225">
        <f>1+C212</f>
        <v>25</v>
      </c>
      <c r="D221" s="1227" t="str">
        <f>IF(A221="","",VLOOKUP(A221,СписокКМ!$A$188:$C$236,3,FALSE))</f>
        <v/>
      </c>
      <c r="E221" s="1228" t="str">
        <f>IF(B221="","",VLOOKUP(B221,СписокКМ!E:J,2,FALSE))</f>
        <v/>
      </c>
      <c r="F221" s="1231" t="str">
        <f>IF(B221="","",VLOOKUP(B221,СписокКМ!$A$188:$C$234,3,FALSE))</f>
        <v/>
      </c>
      <c r="G221" s="1232" t="str">
        <f>IF(D221="","",VLOOKUP(D221,СписокКМ!G:L,2,FALSE))</f>
        <v/>
      </c>
      <c r="H221" s="36"/>
      <c r="I221" s="1235" t="s">
        <v>7</v>
      </c>
      <c r="J221" s="1235"/>
      <c r="K221" s="1235"/>
      <c r="L221" s="1235"/>
      <c r="M221" s="1235"/>
      <c r="N221" s="37"/>
      <c r="O221" s="1237"/>
      <c r="P221" s="1238"/>
      <c r="Q221" s="1238"/>
      <c r="R221" s="1238"/>
      <c r="S221" s="1238"/>
      <c r="T221" s="38" t="str">
        <f>IF(A221="","",VLOOKUP(A221,'[60]Протокол команд'!A:K,8,FALSE))</f>
        <v/>
      </c>
      <c r="U221" s="39" t="e">
        <f>T221*5-4</f>
        <v>#VALUE!</v>
      </c>
      <c r="V221" s="39" t="e">
        <f>T221*5</f>
        <v>#VALUE!</v>
      </c>
      <c r="W221" s="39" t="e">
        <f>CONCATENATE(U221,"-",V221)</f>
        <v>#VALUE!</v>
      </c>
      <c r="X221" s="39" t="str">
        <f>IF(A221="","",VLOOKUP(A221,'[60]Протокол команд'!A:K,10,FALSE))</f>
        <v/>
      </c>
      <c r="Y221" s="39" t="e">
        <f>X221*5-4</f>
        <v>#VALUE!</v>
      </c>
      <c r="Z221" s="39" t="e">
        <f>X221*5</f>
        <v>#VALUE!</v>
      </c>
      <c r="AA221" s="39" t="e">
        <f>CONCATENATE(Y221,"-",Z221)</f>
        <v>#VALUE!</v>
      </c>
      <c r="AB221" s="1241" t="str">
        <f>IF(O223="","",SUM(AF223:AF228))</f>
        <v/>
      </c>
      <c r="AC221" s="1242"/>
      <c r="AD221" s="1243"/>
      <c r="AE221" s="1242" t="str">
        <f>IF(O223="","",SUM(AG223:AG228))</f>
        <v/>
      </c>
      <c r="AF221" s="1242"/>
      <c r="AG221" s="1264"/>
      <c r="AH221" s="1241">
        <f>SUM(CC223:CC228)</f>
        <v>0</v>
      </c>
      <c r="AI221" s="1242"/>
      <c r="AJ221" s="1243"/>
      <c r="AK221" s="1242">
        <f>SUM(CE223:CE228)</f>
        <v>0</v>
      </c>
      <c r="AL221" s="1242"/>
      <c r="AM221" s="1264"/>
      <c r="AN221" s="1265">
        <f>SUM(AR223:AR228)</f>
        <v>0</v>
      </c>
      <c r="AO221" s="1266"/>
      <c r="AP221" s="1267"/>
      <c r="AQ221" s="1266">
        <f>SUM(AS223:AS228)</f>
        <v>0</v>
      </c>
      <c r="AR221" s="1266"/>
      <c r="AS221" s="1268"/>
      <c r="AT221" s="1314"/>
      <c r="AU221" s="1315"/>
      <c r="AV221" s="1315"/>
      <c r="AW221" s="1315"/>
      <c r="AX221" s="1315"/>
      <c r="AY221" s="1315"/>
      <c r="AZ221" s="1315"/>
      <c r="BA221" s="1315"/>
      <c r="BB221" s="1315"/>
      <c r="BC221" s="1315"/>
      <c r="BD221" s="1315"/>
      <c r="BE221" s="1315"/>
      <c r="BF221" s="1315"/>
      <c r="BG221" s="1315"/>
      <c r="BH221" s="1315"/>
      <c r="BI221" s="1315"/>
      <c r="BJ221" s="1315"/>
      <c r="BK221" s="1315"/>
      <c r="BL221" s="1315"/>
      <c r="BM221" s="1315"/>
      <c r="BN221" s="1315"/>
      <c r="BO221" s="1315"/>
      <c r="BP221" s="1315"/>
      <c r="BQ221" s="1315"/>
      <c r="BR221" s="1315"/>
      <c r="BS221" s="1315"/>
      <c r="BT221" s="1315"/>
      <c r="BU221" s="1315"/>
      <c r="BV221" s="1315"/>
      <c r="BW221" s="1315"/>
      <c r="BX221" s="1315"/>
      <c r="BY221" s="1315"/>
      <c r="BZ221" s="1315"/>
      <c r="CA221" s="1315"/>
      <c r="CB221" s="1316"/>
      <c r="CC221" s="1254" t="str">
        <f>IF(O223="","",SUM(AF223:AF228))</f>
        <v/>
      </c>
      <c r="CD221" s="1256" t="str">
        <f>IF(CC221="","","-")</f>
        <v/>
      </c>
      <c r="CE221" s="1258" t="str">
        <f>IF(O223="","",SUM(AG223:AG228))</f>
        <v/>
      </c>
      <c r="CP221" s="32"/>
      <c r="CQ221" s="32"/>
    </row>
    <row r="222" spans="1:95" s="31" customFormat="1" ht="13.5" customHeight="1" outlineLevel="1" x14ac:dyDescent="0.2">
      <c r="A222" s="40"/>
      <c r="B222" s="40"/>
      <c r="C222" s="1226"/>
      <c r="D222" s="1229" t="str">
        <f>IF(A222="","",VLOOKUP(A222,СписокКМ!D:I,2,FALSE))</f>
        <v/>
      </c>
      <c r="E222" s="1230" t="str">
        <f>IF(B222="","",VLOOKUP(B222,СписокКМ!E:J,2,FALSE))</f>
        <v/>
      </c>
      <c r="F222" s="1233" t="str">
        <f>IF(C222="","",VLOOKUP(C222,СписокКМ!F:K,2,FALSE))</f>
        <v/>
      </c>
      <c r="G222" s="1234" t="str">
        <f>IF(D222="","",VLOOKUP(D222,СписокКМ!G:L,2,FALSE))</f>
        <v/>
      </c>
      <c r="H222" s="41"/>
      <c r="I222" s="1236"/>
      <c r="J222" s="1236"/>
      <c r="K222" s="1236"/>
      <c r="L222" s="1236"/>
      <c r="M222" s="1236"/>
      <c r="N222" s="42"/>
      <c r="O222" s="1239"/>
      <c r="P222" s="1240"/>
      <c r="Q222" s="1240"/>
      <c r="R222" s="1240"/>
      <c r="S222" s="1240"/>
      <c r="T222" s="1260" t="s">
        <v>8</v>
      </c>
      <c r="U222" s="1261"/>
      <c r="V222" s="1261"/>
      <c r="W222" s="1261"/>
      <c r="X222" s="1261"/>
      <c r="Y222" s="1261"/>
      <c r="Z222" s="1261"/>
      <c r="AA222" s="1261"/>
      <c r="AB222" s="1261"/>
      <c r="AC222" s="1261"/>
      <c r="AD222" s="1261"/>
      <c r="AE222" s="1261"/>
      <c r="AF222" s="1261"/>
      <c r="AG222" s="1262"/>
      <c r="AH222" s="1261" t="s">
        <v>9</v>
      </c>
      <c r="AI222" s="1261"/>
      <c r="AJ222" s="1261"/>
      <c r="AK222" s="1261"/>
      <c r="AL222" s="1261"/>
      <c r="AM222" s="1261"/>
      <c r="AN222" s="1261"/>
      <c r="AO222" s="1261"/>
      <c r="AP222" s="1261"/>
      <c r="AQ222" s="1261"/>
      <c r="AR222" s="1261"/>
      <c r="AS222" s="1262"/>
      <c r="AT222" s="1263" t="s">
        <v>10</v>
      </c>
      <c r="AU222" s="1263"/>
      <c r="AV222" s="1263"/>
      <c r="AW222" s="1263"/>
      <c r="AX222" s="1263"/>
      <c r="AY222" s="1263"/>
      <c r="AZ222" s="1263"/>
      <c r="BA222" s="1263" t="s">
        <v>11</v>
      </c>
      <c r="BB222" s="1263"/>
      <c r="BC222" s="1263"/>
      <c r="BD222" s="1263"/>
      <c r="BE222" s="1263"/>
      <c r="BF222" s="1263"/>
      <c r="BG222" s="1263"/>
      <c r="BH222" s="1263" t="s">
        <v>12</v>
      </c>
      <c r="BI222" s="1263"/>
      <c r="BJ222" s="1263"/>
      <c r="BK222" s="1263"/>
      <c r="BL222" s="1263"/>
      <c r="BM222" s="1263"/>
      <c r="BN222" s="1263"/>
      <c r="BO222" s="1263" t="s">
        <v>13</v>
      </c>
      <c r="BP222" s="1263"/>
      <c r="BQ222" s="1263"/>
      <c r="BR222" s="1263"/>
      <c r="BS222" s="1263"/>
      <c r="BT222" s="1263"/>
      <c r="BU222" s="1263"/>
      <c r="BV222" s="1263" t="s">
        <v>14</v>
      </c>
      <c r="BW222" s="1263"/>
      <c r="BX222" s="1263"/>
      <c r="BY222" s="1263"/>
      <c r="BZ222" s="1263"/>
      <c r="CA222" s="1263"/>
      <c r="CB222" s="1263"/>
      <c r="CC222" s="1255"/>
      <c r="CD222" s="1257"/>
      <c r="CE222" s="1259"/>
      <c r="CP222" s="32"/>
      <c r="CQ222" s="32"/>
    </row>
    <row r="223" spans="1:95" s="31" customFormat="1" ht="15" customHeight="1" outlineLevel="1" x14ac:dyDescent="0.2">
      <c r="A223" s="43"/>
      <c r="B223" s="44"/>
      <c r="C223" s="615">
        <v>1</v>
      </c>
      <c r="D223" s="46" t="str">
        <f>IF(A223="","",VLOOKUP(A223,СписокКМ!D:I,2,FALSE))</f>
        <v/>
      </c>
      <c r="E223" s="47"/>
      <c r="F223" s="48" t="str">
        <f>IF(B223="","",VLOOKUP(B223,СписокКМ!D:I,2,FALSE))</f>
        <v/>
      </c>
      <c r="G223" s="49"/>
      <c r="H223" s="50"/>
      <c r="I223" s="51"/>
      <c r="J223" s="51"/>
      <c r="K223" s="51"/>
      <c r="L223" s="51"/>
      <c r="M223" s="51"/>
      <c r="N223" s="52"/>
      <c r="O223" s="53" t="str">
        <f>IF(I223="","",IF(I223="0",1000,IF(I223="-0",-1000,I223*1)))</f>
        <v/>
      </c>
      <c r="P223" s="53" t="str">
        <f t="shared" ref="P223:S224" si="144">IF(J223="","",IF(J223="0",1000,IF(J223="-0",-1000,J223*1)))</f>
        <v/>
      </c>
      <c r="Q223" s="53" t="str">
        <f t="shared" si="144"/>
        <v/>
      </c>
      <c r="R223" s="53" t="str">
        <f t="shared" si="144"/>
        <v/>
      </c>
      <c r="S223" s="54" t="str">
        <f t="shared" si="144"/>
        <v/>
      </c>
      <c r="T223" s="55" t="str">
        <f t="shared" ref="T223:X224" si="145">IF(O223="","",IF(O223&gt;0,1,0))</f>
        <v/>
      </c>
      <c r="U223" s="56" t="str">
        <f t="shared" si="145"/>
        <v/>
      </c>
      <c r="V223" s="56" t="str">
        <f t="shared" si="145"/>
        <v/>
      </c>
      <c r="W223" s="56" t="str">
        <f t="shared" si="145"/>
        <v/>
      </c>
      <c r="X223" s="56" t="str">
        <f t="shared" si="145"/>
        <v/>
      </c>
      <c r="Y223" s="57" t="str">
        <f t="shared" ref="Y223:AC224" si="146">IF(O223="","",IF(O223&lt;0,1,0))</f>
        <v/>
      </c>
      <c r="Z223" s="57" t="str">
        <f t="shared" si="146"/>
        <v/>
      </c>
      <c r="AA223" s="57" t="str">
        <f t="shared" si="146"/>
        <v/>
      </c>
      <c r="AB223" s="57" t="str">
        <f t="shared" si="146"/>
        <v/>
      </c>
      <c r="AC223" s="57" t="str">
        <f t="shared" si="146"/>
        <v/>
      </c>
      <c r="AD223" s="58" t="str">
        <f>IF(CC223="","",IF(CC223&gt;CE223,1,-1))</f>
        <v/>
      </c>
      <c r="AE223" s="58" t="str">
        <f>IF(CC223="","",IF(CC223&lt;CE223,1,-1))</f>
        <v/>
      </c>
      <c r="AF223" s="59">
        <f>IF(CC223&gt;CE223,1,0)</f>
        <v>0</v>
      </c>
      <c r="AG223" s="60">
        <f>IF(CE223&gt;CC223,1,0)</f>
        <v>0</v>
      </c>
      <c r="AH223" s="61" t="str">
        <f>IF(O223="","",AX223*1)</f>
        <v/>
      </c>
      <c r="AI223" s="62" t="str">
        <f>IF(P223="","",BE223*1)</f>
        <v/>
      </c>
      <c r="AJ223" s="62" t="str">
        <f>IF(Q223="","",BL223*1)</f>
        <v/>
      </c>
      <c r="AK223" s="62" t="str">
        <f>IF(R223="","",BS223*1)</f>
        <v/>
      </c>
      <c r="AL223" s="62" t="str">
        <f>IF(S223="","",BZ223*1)</f>
        <v/>
      </c>
      <c r="AM223" s="63" t="str">
        <f>IF(O223="","",AZ223*1)</f>
        <v/>
      </c>
      <c r="AN223" s="63" t="str">
        <f>IF(P223="","",BG223*1)</f>
        <v/>
      </c>
      <c r="AO223" s="63" t="str">
        <f>IF(Q223="","",BN223*1)</f>
        <v/>
      </c>
      <c r="AP223" s="63" t="str">
        <f>IF(R223="","",BU223*1)</f>
        <v/>
      </c>
      <c r="AQ223" s="63" t="str">
        <f>IF(S223="","",CB223*1)</f>
        <v/>
      </c>
      <c r="AR223" s="64">
        <f>SUM(AH223:AL223)</f>
        <v>0</v>
      </c>
      <c r="AS223" s="65">
        <f>SUM(AM223:AQ223)</f>
        <v>0</v>
      </c>
      <c r="AT223" s="66">
        <f>IF(O223=1000,11,IF(O223=-1000,0,IF(O223&gt;0,11,IF(O223&lt;0,(-O223),"0"))))</f>
        <v>11</v>
      </c>
      <c r="AU223" s="67" t="str">
        <f>IF(O223=1000,0,IF(O223=-1000,11,IF(O223&lt;-9,-(O223-2),IF(O223&gt;0,(O223),"0"))))</f>
        <v/>
      </c>
      <c r="AV223" s="66" t="e">
        <f>IF(O223=1000,11,IF(O223=-1000,0,IF(O223&lt;9,11,IF(O223&gt;9,(O223+2),"0"))))</f>
        <v>#VALUE!</v>
      </c>
      <c r="AW223" s="67" t="str">
        <f>IF(O223=1000,0,IF(O223=-1000,11,IF(O223&lt;0,11,IF(O223&gt;0,(O223),"0"))))</f>
        <v/>
      </c>
      <c r="AX223" s="68" t="str">
        <f>IF(O223="","",IF(O223&gt;9,AV223,AT223))</f>
        <v/>
      </c>
      <c r="AY223" s="69" t="str">
        <f>IF(O223="","","-")</f>
        <v/>
      </c>
      <c r="AZ223" s="70" t="str">
        <f>IF(O223="","",IF(O223&lt;-9,AU223,AW223))</f>
        <v/>
      </c>
      <c r="BA223" s="66" t="e">
        <f>IF(P223=1000,11,IF(P223=-1000,0,IF(P223&gt;9,(P223+2),IF(P223&lt;0,(-P223),"0"))))</f>
        <v>#VALUE!</v>
      </c>
      <c r="BB223" s="67" t="str">
        <f>IF(P223=1000,0,IF(P223=-1000,11,IF(P223&lt;-9,-(P223-2),IF(P223&gt;0,(P223),"0"))))</f>
        <v/>
      </c>
      <c r="BC223" s="67">
        <f>IF(P223=1000,11,IF(P223=-1000,0,IF(P223&gt;0,11,IF(P223&lt;0,(-P223),"0"))))</f>
        <v>11</v>
      </c>
      <c r="BD223" s="67" t="str">
        <f>IF(P223=1000,0,IF(P223=-1000,11,IF(P223&lt;0,11,IF(P223&gt;0,(P223),"0"))))</f>
        <v/>
      </c>
      <c r="BE223" s="68" t="str">
        <f>IF(P223="","",IF(P223&gt;9,BA223,BC223))</f>
        <v/>
      </c>
      <c r="BF223" s="69" t="str">
        <f>IF(P223="","","-")</f>
        <v/>
      </c>
      <c r="BG223" s="70" t="str">
        <f>IF(P223="","",IF(P223&lt;-9,BB223,BD223))</f>
        <v/>
      </c>
      <c r="BH223" s="66" t="e">
        <f>IF(Q223=1000,11,IF(Q223=-1000,0,IF(Q223&gt;9,(Q223+2),IF(Q223&lt;0,(-Q223),"0"))))</f>
        <v>#VALUE!</v>
      </c>
      <c r="BI223" s="67" t="str">
        <f>IF(Q223=1000,0,IF(Q223=-1000,11,IF(Q223&lt;-9,-(Q223-2),IF(Q223&gt;0,(Q223),"0"))))</f>
        <v/>
      </c>
      <c r="BJ223" s="67">
        <f>IF(Q223=1000,11,IF(Q223=-1000,0,IF(Q223&gt;0,11,IF(Q223&lt;0,(-Q223),"0"))))</f>
        <v>11</v>
      </c>
      <c r="BK223" s="67" t="str">
        <f>IF(Q223=1000,0,IF(Q223=-1000,11,IF(Q223&lt;0,11,IF(Q223&gt;0,(Q223),"0"))))</f>
        <v/>
      </c>
      <c r="BL223" s="68" t="str">
        <f>IF(Q223="","",IF(Q223&gt;9,BH223,BJ223))</f>
        <v/>
      </c>
      <c r="BM223" s="69" t="str">
        <f>IF(Q223="","","-")</f>
        <v/>
      </c>
      <c r="BN223" s="70" t="str">
        <f>IF(Q223="","",IF(Q223&lt;-9,BI223,BK223))</f>
        <v/>
      </c>
      <c r="BO223" s="67" t="e">
        <f>IF(R223=1000,11,IF(R223=-1000,0,IF(R223&gt;9,(R223+2),IF(R223&lt;0,(-R223),"0"))))</f>
        <v>#VALUE!</v>
      </c>
      <c r="BP223" s="67" t="str">
        <f>IF(R223=1000,0,IF(R223=-1000,11,IF(R223&lt;-9,-(R223-2),IF(R223&gt;0,(R223),"0"))))</f>
        <v/>
      </c>
      <c r="BQ223" s="67">
        <f>IF(R223=1000,11,IF(R223=-1000,0,IF(R223&gt;0,11,IF(R223&lt;0,(-R223),"0"))))</f>
        <v>11</v>
      </c>
      <c r="BR223" s="67" t="str">
        <f>IF(R223=1000,0,IF(R223=-1000,11,IF(R223&lt;0,11,IF(R223&gt;0,(R223),"0"))))</f>
        <v/>
      </c>
      <c r="BS223" s="68" t="str">
        <f>IF(R223="","",IF(R223&gt;9,BO223,BQ223))</f>
        <v/>
      </c>
      <c r="BT223" s="69" t="str">
        <f>IF(R223="","","-")</f>
        <v/>
      </c>
      <c r="BU223" s="70" t="str">
        <f>IF(R223="","",IF(R223&lt;-9,BP223,BR223))</f>
        <v/>
      </c>
      <c r="BV223" s="67" t="e">
        <f>IF(S223=1000,11,IF(S223=-1000,0,IF(S223&gt;9,(S223+2),IF(S223&lt;0,(-S223),"0"))))</f>
        <v>#VALUE!</v>
      </c>
      <c r="BW223" s="67" t="str">
        <f>IF(S223=1000,0,IF(S223=-1000,11,IF(S223&lt;-9,-(S223-2),IF(S223&gt;0,(S223),"0"))))</f>
        <v/>
      </c>
      <c r="BX223" s="67">
        <f>IF(S223=1000,11,IF(S223=-1000,0,IF(S223&gt;0,11,IF(S223&lt;0,(-S223),"0"))))</f>
        <v>11</v>
      </c>
      <c r="BY223" s="71" t="str">
        <f>IF(S223=1000,0,IF(S223=-1000,11,IF(S223&lt;0,11,IF(S223&gt;0,(S223),"0"))))</f>
        <v/>
      </c>
      <c r="BZ223" s="68" t="str">
        <f>IF(S223="","",IF(S223&gt;9,BV223,BX223))</f>
        <v/>
      </c>
      <c r="CA223" s="69" t="str">
        <f>IF(S223="","","-")</f>
        <v/>
      </c>
      <c r="CB223" s="70" t="str">
        <f>IF(S223="","",IF(S223&lt;-9,BW223,BY223))</f>
        <v/>
      </c>
      <c r="CC223" s="72" t="str">
        <f>IF(O223="","",SUM(T223:X223))</f>
        <v/>
      </c>
      <c r="CD223" s="73" t="str">
        <f>IF(CC223="","","-")</f>
        <v/>
      </c>
      <c r="CE223" s="74" t="str">
        <f>IF(O223="","",SUM(Y223:AC223))</f>
        <v/>
      </c>
      <c r="CP223" s="32"/>
      <c r="CQ223" s="32"/>
    </row>
    <row r="224" spans="1:95" s="31" customFormat="1" ht="15" customHeight="1" outlineLevel="1" x14ac:dyDescent="0.2">
      <c r="A224" s="43"/>
      <c r="B224" s="44"/>
      <c r="C224" s="75">
        <v>2</v>
      </c>
      <c r="D224" s="76" t="str">
        <f>IF(A224="","",VLOOKUP(A224,СписокКМ!D:I,2,FALSE))</f>
        <v/>
      </c>
      <c r="E224" s="47"/>
      <c r="F224" s="77" t="str">
        <f>IF(B224="","",VLOOKUP(B224,СписокКМ!D:I,2,FALSE))</f>
        <v/>
      </c>
      <c r="G224" s="49"/>
      <c r="H224" s="41"/>
      <c r="I224" s="616"/>
      <c r="J224" s="616"/>
      <c r="K224" s="616"/>
      <c r="L224" s="616"/>
      <c r="M224" s="51"/>
      <c r="N224" s="42"/>
      <c r="O224" s="79" t="str">
        <f>IF(I224="","",IF(I224="0",1000,IF(I224="-0",-1000,I224*1)))</f>
        <v/>
      </c>
      <c r="P224" s="79" t="str">
        <f t="shared" si="144"/>
        <v/>
      </c>
      <c r="Q224" s="79" t="str">
        <f t="shared" si="144"/>
        <v/>
      </c>
      <c r="R224" s="79" t="str">
        <f t="shared" si="144"/>
        <v/>
      </c>
      <c r="S224" s="80" t="str">
        <f t="shared" si="144"/>
        <v/>
      </c>
      <c r="T224" s="55" t="str">
        <f t="shared" si="145"/>
        <v/>
      </c>
      <c r="U224" s="56" t="str">
        <f t="shared" si="145"/>
        <v/>
      </c>
      <c r="V224" s="56" t="str">
        <f t="shared" si="145"/>
        <v/>
      </c>
      <c r="W224" s="56" t="str">
        <f t="shared" si="145"/>
        <v/>
      </c>
      <c r="X224" s="56" t="str">
        <f t="shared" si="145"/>
        <v/>
      </c>
      <c r="Y224" s="57" t="str">
        <f t="shared" si="146"/>
        <v/>
      </c>
      <c r="Z224" s="57" t="str">
        <f t="shared" si="146"/>
        <v/>
      </c>
      <c r="AA224" s="57" t="str">
        <f t="shared" si="146"/>
        <v/>
      </c>
      <c r="AB224" s="57" t="str">
        <f t="shared" si="146"/>
        <v/>
      </c>
      <c r="AC224" s="57" t="str">
        <f t="shared" si="146"/>
        <v/>
      </c>
      <c r="AD224" s="58" t="str">
        <f>IF(CC224="","",IF(CC224&gt;CE224,1,-1))</f>
        <v/>
      </c>
      <c r="AE224" s="58" t="str">
        <f>IF(CC224="","",IF(CC224&lt;CE224,1,-1))</f>
        <v/>
      </c>
      <c r="AF224" s="59">
        <f>IF(CC224&gt;CE224,1,0)</f>
        <v>0</v>
      </c>
      <c r="AG224" s="60">
        <f>IF(CE224&gt;CC224,1,0)</f>
        <v>0</v>
      </c>
      <c r="AH224" s="81" t="str">
        <f>IF(O224="","",AX224*1)</f>
        <v/>
      </c>
      <c r="AI224" s="609" t="str">
        <f>IF(P224="","",BE224*1)</f>
        <v/>
      </c>
      <c r="AJ224" s="609" t="str">
        <f>IF(Q224="","",BL224*1)</f>
        <v/>
      </c>
      <c r="AK224" s="609" t="str">
        <f>IF(R224="","",BS224*1)</f>
        <v/>
      </c>
      <c r="AL224" s="609" t="str">
        <f>IF(S224="","",BZ224*1)</f>
        <v/>
      </c>
      <c r="AM224" s="606" t="str">
        <f>IF(O224="","",AZ224*1)</f>
        <v/>
      </c>
      <c r="AN224" s="606" t="str">
        <f>IF(P224="","",BG224*1)</f>
        <v/>
      </c>
      <c r="AO224" s="606" t="str">
        <f>IF(Q224="","",BN224*1)</f>
        <v/>
      </c>
      <c r="AP224" s="606" t="str">
        <f>IF(R224="","",BU224*1)</f>
        <v/>
      </c>
      <c r="AQ224" s="606" t="str">
        <f>IF(S224="","",CB224*1)</f>
        <v/>
      </c>
      <c r="AR224" s="64">
        <f>SUM(AH224:AL224)</f>
        <v>0</v>
      </c>
      <c r="AS224" s="65">
        <f>SUM(AM224:AQ224)</f>
        <v>0</v>
      </c>
      <c r="AT224" s="66">
        <f>IF(O224=1000,11,IF(O224=-1000,0,IF(O224&gt;0,11,IF(O224&lt;0,(-O224),"0"))))</f>
        <v>11</v>
      </c>
      <c r="AU224" s="67" t="str">
        <f>IF(O224=1000,0,IF(O224=-1000,11,IF(O224&lt;-9,-(O224-2),IF(O224&gt;0,(O224),"0"))))</f>
        <v/>
      </c>
      <c r="AV224" s="66" t="e">
        <f>IF(O224=1000,11,IF(O224=-1000,0,IF(O224&gt;9,(O224+2),IF(O224&lt;0,(-O224),"0"))))</f>
        <v>#VALUE!</v>
      </c>
      <c r="AW224" s="67" t="str">
        <f>IF(O224=1000,0,IF(O224=-1000,11,IF(O224&lt;0,11,IF(O224&gt;0,(O224),"0"))))</f>
        <v/>
      </c>
      <c r="AX224" s="601" t="str">
        <f>IF(O224="","",IF(O224&gt;9,AV224,AT224))</f>
        <v/>
      </c>
      <c r="AY224" s="602" t="str">
        <f>IF(O224="","","-")</f>
        <v/>
      </c>
      <c r="AZ224" s="603" t="str">
        <f>IF(O224="","",IF(O224&lt;-9,AU224,AW224))</f>
        <v/>
      </c>
      <c r="BA224" s="66" t="e">
        <f>IF(P224=1000,11,IF(P224=-1000,0,IF(P224&gt;9,(P224+2),IF(P224&lt;0,(-P224),"0"))))</f>
        <v>#VALUE!</v>
      </c>
      <c r="BB224" s="67" t="str">
        <f>IF(P224=1000,0,IF(P224=-1000,11,IF(P224&lt;-9,-(P224-2),IF(P224&gt;0,(P224),"0"))))</f>
        <v/>
      </c>
      <c r="BC224" s="67">
        <f>IF(P224=1000,11,IF(P224=-1000,0,IF(P224&gt;0,11,IF(P224&lt;0,(-P224),"0"))))</f>
        <v>11</v>
      </c>
      <c r="BD224" s="67" t="str">
        <f>IF(P224=1000,0,IF(P224=-1000,11,IF(P224&lt;0,11,IF(P224&gt;0,(P224),"0"))))</f>
        <v/>
      </c>
      <c r="BE224" s="601" t="str">
        <f>IF(P224="","",IF(P224&gt;9,BA224,BC224))</f>
        <v/>
      </c>
      <c r="BF224" s="602" t="str">
        <f>IF(P224="","","-")</f>
        <v/>
      </c>
      <c r="BG224" s="603" t="str">
        <f>IF(P224="","",IF(P224&lt;-9,BB224,BD224))</f>
        <v/>
      </c>
      <c r="BH224" s="66" t="e">
        <f>IF(Q224=1000,11,IF(Q224=-1000,0,IF(Q224&gt;9,(Q224+2),IF(Q224&lt;0,(-Q224),"0"))))</f>
        <v>#VALUE!</v>
      </c>
      <c r="BI224" s="67" t="str">
        <f>IF(Q224=1000,0,IF(Q224=-1000,11,IF(Q224&lt;-9,-(Q224-2),IF(Q224&gt;0,(Q224),"0"))))</f>
        <v/>
      </c>
      <c r="BJ224" s="67">
        <f>IF(Q224=1000,11,IF(Q224=-1000,0,IF(Q224&gt;0,11,IF(Q224&lt;0,(-Q224),"0"))))</f>
        <v>11</v>
      </c>
      <c r="BK224" s="67" t="str">
        <f>IF(Q224=1000,0,IF(Q224=-1000,11,IF(Q224&lt;0,11,IF(Q224&gt;0,(Q224),"0"))))</f>
        <v/>
      </c>
      <c r="BL224" s="601" t="str">
        <f>IF(Q224="","",IF(Q224&gt;9,BH224,BJ224))</f>
        <v/>
      </c>
      <c r="BM224" s="602" t="str">
        <f>IF(Q224="","","-")</f>
        <v/>
      </c>
      <c r="BN224" s="603" t="str">
        <f>IF(Q224="","",IF(Q224&lt;-9,BI224,BK224))</f>
        <v/>
      </c>
      <c r="BO224" s="67" t="e">
        <f>IF(R224=1000,11,IF(R224=-1000,0,IF(R224&gt;9,(R224+2),IF(R224&lt;0,(-R224),"0"))))</f>
        <v>#VALUE!</v>
      </c>
      <c r="BP224" s="67" t="str">
        <f>IF(R224=1000,0,IF(R224=-1000,11,IF(R224&lt;-9,-(R224-2),IF(R224&gt;0,(R224),"0"))))</f>
        <v/>
      </c>
      <c r="BQ224" s="67">
        <f>IF(R224=1000,11,IF(R224=-1000,0,IF(R224&gt;0,11,IF(R224&lt;0,(-R224),"0"))))</f>
        <v>11</v>
      </c>
      <c r="BR224" s="67" t="str">
        <f>IF(R224=1000,0,IF(R224=-1000,11,IF(R224&lt;0,11,IF(R224&gt;0,(R224),"0"))))</f>
        <v/>
      </c>
      <c r="BS224" s="601" t="str">
        <f>IF(R224="","",IF(R224&gt;9,BO224,BQ224))</f>
        <v/>
      </c>
      <c r="BT224" s="602" t="str">
        <f>IF(R224="","","-")</f>
        <v/>
      </c>
      <c r="BU224" s="603" t="str">
        <f>IF(R224="","",IF(R224&lt;-9,BP224,BR224))</f>
        <v/>
      </c>
      <c r="BV224" s="67" t="e">
        <f>IF(S224=1000,11,IF(S224=-1000,0,IF(S224&gt;9,(S224+2),IF(S224&lt;0,(-S224),"0"))))</f>
        <v>#VALUE!</v>
      </c>
      <c r="BW224" s="67" t="str">
        <f>IF(S224=1000,0,IF(S224=-1000,11,IF(S224&lt;-9,-(S224-2),IF(S224&gt;0,(S224),"0"))))</f>
        <v/>
      </c>
      <c r="BX224" s="67">
        <f>IF(S224=1000,11,IF(S224=-1000,0,IF(S224&gt;0,11,IF(S224&lt;0,(-S224),"0"))))</f>
        <v>11</v>
      </c>
      <c r="BY224" s="71" t="str">
        <f>IF(S224=1000,0,IF(S224=-1000,11,IF(S224&lt;0,11,IF(S224&gt;0,(S224),"0"))))</f>
        <v/>
      </c>
      <c r="BZ224" s="601" t="str">
        <f>IF(S224="","",IF(S224&gt;9,BV224,BX224))</f>
        <v/>
      </c>
      <c r="CA224" s="602" t="str">
        <f>IF(S224="","","-")</f>
        <v/>
      </c>
      <c r="CB224" s="603" t="str">
        <f>IF(S224="","",IF(S224&lt;-9,BW224,BY224))</f>
        <v/>
      </c>
      <c r="CC224" s="598" t="str">
        <f>IF(O224="","",SUM(T224:X224))</f>
        <v/>
      </c>
      <c r="CD224" s="604" t="str">
        <f>IF(CC224="","","-")</f>
        <v/>
      </c>
      <c r="CE224" s="599" t="str">
        <f>IF(O224="","",SUM(Y224:AC224))</f>
        <v/>
      </c>
      <c r="CP224" s="32"/>
      <c r="CQ224" s="32"/>
    </row>
    <row r="225" spans="1:95" s="31" customFormat="1" ht="15" customHeight="1" outlineLevel="1" x14ac:dyDescent="0.2">
      <c r="A225" s="43"/>
      <c r="B225" s="44"/>
      <c r="C225" s="1250">
        <v>3</v>
      </c>
      <c r="D225" s="76" t="str">
        <f>IF(A225="","",VLOOKUP(A225,СписокКМ!D:I,2,FALSE))</f>
        <v/>
      </c>
      <c r="E225" s="47"/>
      <c r="F225" s="77" t="str">
        <f>IF(B225="","",VLOOKUP(B225,СписокКМ!D:I,2,FALSE))</f>
        <v/>
      </c>
      <c r="G225" s="49"/>
      <c r="H225" s="41"/>
      <c r="I225" s="1252"/>
      <c r="J225" s="1252"/>
      <c r="K225" s="1252"/>
      <c r="L225" s="1252"/>
      <c r="M225" s="1252"/>
      <c r="N225" s="42"/>
      <c r="O225" s="1244" t="str">
        <f>IF(I225="","",IF(I225="0",1000,IF(I225="-0",-1000,I225*1)))</f>
        <v/>
      </c>
      <c r="P225" s="1244" t="str">
        <f>IF(J225="","",IF(J225="0",1000,IF(J225="-0",-1000,J225*1)))</f>
        <v/>
      </c>
      <c r="Q225" s="1244" t="str">
        <f>IF(K225="","",IF(K225="0",1000,IF(K225="-0",-1000,K225*1)))</f>
        <v/>
      </c>
      <c r="R225" s="1244" t="str">
        <f>IF(L226="","",IF(L226="0",1000,IF(L226="-0",-1000,L226*1)))</f>
        <v/>
      </c>
      <c r="S225" s="1246" t="str">
        <f>IF(M226="","",IF(M226="0",1000,IF(M226="-0",-1000,M226*1)))</f>
        <v/>
      </c>
      <c r="T225" s="1248" t="str">
        <f>IF(O225="","",IF(O225&gt;0,1,0))</f>
        <v/>
      </c>
      <c r="U225" s="1284" t="str">
        <f>IF(P225="","",IF(P225&gt;0,1,0))</f>
        <v/>
      </c>
      <c r="V225" s="1284" t="str">
        <f>IF(Q225="","",IF(Q225&gt;0,1,0))</f>
        <v/>
      </c>
      <c r="W225" s="1284" t="str">
        <f>IF(R225="","",IF(R225&gt;0,1,0))</f>
        <v/>
      </c>
      <c r="X225" s="1284" t="str">
        <f>IF(S225="","",IF(S225&gt;0,1,0))</f>
        <v/>
      </c>
      <c r="Y225" s="1278" t="str">
        <f>IF(O225="","",IF(O225&lt;0,1,0))</f>
        <v/>
      </c>
      <c r="Z225" s="1278" t="str">
        <f>IF(P225="","",IF(P225&lt;0,1,0))</f>
        <v/>
      </c>
      <c r="AA225" s="1278" t="str">
        <f>IF(Q225="","",IF(Q225&lt;0,1,0))</f>
        <v/>
      </c>
      <c r="AB225" s="1278" t="str">
        <f>IF(R225="","",IF(R225&lt;0,1,0))</f>
        <v/>
      </c>
      <c r="AC225" s="1278" t="str">
        <f>IF(S225="","",IF(S225&lt;0,1,0))</f>
        <v/>
      </c>
      <c r="AD225" s="1280" t="str">
        <f>IF(CC225="","",IF(CC225&gt;CE225,1,-1))</f>
        <v/>
      </c>
      <c r="AE225" s="1280" t="str">
        <f>IF(CC225="","",IF(CC225&lt;CE225,1,-1))</f>
        <v/>
      </c>
      <c r="AF225" s="1282">
        <f>IF(CC225&gt;CE225,1,0)</f>
        <v>0</v>
      </c>
      <c r="AG225" s="1272">
        <f>IF(CE225&gt;CC225,1,0)</f>
        <v>0</v>
      </c>
      <c r="AH225" s="1274" t="str">
        <f>IF(O225="","",AX225*1)</f>
        <v/>
      </c>
      <c r="AI225" s="1276" t="str">
        <f>IF(P225="","",BE225*1)</f>
        <v/>
      </c>
      <c r="AJ225" s="1276" t="str">
        <f>IF(Q225="","",BL225*1)</f>
        <v/>
      </c>
      <c r="AK225" s="1276" t="str">
        <f>IF(R225="","",BS225*1)</f>
        <v/>
      </c>
      <c r="AL225" s="1276" t="str">
        <f>IF(S225="","",BZ225*1)</f>
        <v/>
      </c>
      <c r="AM225" s="1298" t="str">
        <f>IF(O225="","",AZ225*1)</f>
        <v/>
      </c>
      <c r="AN225" s="1298" t="str">
        <f>IF(P225="","",BG225*1)</f>
        <v/>
      </c>
      <c r="AO225" s="1298" t="str">
        <f>IF(Q225="","",BN225*1)</f>
        <v/>
      </c>
      <c r="AP225" s="1298" t="str">
        <f>IF(R225="","",BU225*1)</f>
        <v/>
      </c>
      <c r="AQ225" s="1298" t="str">
        <f>IF(S225="","",CB225*1)</f>
        <v/>
      </c>
      <c r="AR225" s="1300">
        <f>SUM(AH226:AL226)</f>
        <v>0</v>
      </c>
      <c r="AS225" s="1292">
        <f>SUM(AM226:AQ226)</f>
        <v>0</v>
      </c>
      <c r="AT225" s="1294">
        <f>IF(O225=1000,11,IF(O225=-1000,0,IF(O225&gt;0,11,IF(O225&lt;0,(-O225),"0"))))</f>
        <v>11</v>
      </c>
      <c r="AU225" s="1286" t="str">
        <f>IF(O225=1000,0,IF(O225=-1000,11,IF(O225&lt;-9,-(O225-2),IF(O225&gt;0,(O225),"0"))))</f>
        <v/>
      </c>
      <c r="AV225" s="1286" t="e">
        <f>IF(O225=1000,11,IF(O225=-1000,0,IF(O225&gt;9,(O225+2),IF(O225&lt;0,(-O225),"0"))))</f>
        <v>#VALUE!</v>
      </c>
      <c r="AW225" s="1286" t="str">
        <f>IF(O225=1000,0,IF(O225=-1000,11,IF(O225&lt;0,11,IF(O225&gt;0,(O225),"0"))))</f>
        <v/>
      </c>
      <c r="AX225" s="1296" t="str">
        <f>IF(O225="","",IF(O225&gt;9,AV225,AT225))</f>
        <v/>
      </c>
      <c r="AY225" s="1288" t="str">
        <f>IF(O225="","","-")</f>
        <v/>
      </c>
      <c r="AZ225" s="1290" t="str">
        <f>IF(O225="","",IF(O225&lt;-9,AU225,AW225))</f>
        <v/>
      </c>
      <c r="BA225" s="1286" t="e">
        <f>IF(P225=1000,11,IF(P225=-1000,0,IF(P225&gt;9,(P225+2),IF(P225&lt;0,(-P225),"0"))))</f>
        <v>#VALUE!</v>
      </c>
      <c r="BB225" s="1286" t="str">
        <f>IF(P225=1000,0,IF(P225=-1000,11,IF(P225&lt;-9,-(P225-2),IF(P225&gt;0,(P225),"0"))))</f>
        <v/>
      </c>
      <c r="BC225" s="1286">
        <f>IF(P225=1000,11,IF(P225=-1000,0,IF(P225&gt;0,11,IF(P225&lt;0,(-P225),"0"))))</f>
        <v>11</v>
      </c>
      <c r="BD225" s="1286" t="str">
        <f>IF(P225=1000,0,IF(P225=-1000,11,IF(P225&lt;0,11,IF(P225&gt;0,(P225),"0"))))</f>
        <v/>
      </c>
      <c r="BE225" s="1296" t="str">
        <f>IF(P225="","",IF(P225&gt;9,BA225,BC225))</f>
        <v/>
      </c>
      <c r="BF225" s="1288" t="str">
        <f>IF(P225="","","-")</f>
        <v/>
      </c>
      <c r="BG225" s="1290" t="str">
        <f>IF(P225="","",IF(P225&lt;-9,BB225,BD225))</f>
        <v/>
      </c>
      <c r="BH225" s="1286" t="e">
        <f>IF(Q225=1000,11,IF(Q225=-1000,0,IF(Q225&gt;9,(Q225+2),IF(Q225&lt;0,(-Q225),"0"))))</f>
        <v>#VALUE!</v>
      </c>
      <c r="BI225" s="1286" t="str">
        <f>IF(Q225=1000,0,IF(Q225=-1000,11,IF(Q225&lt;-9,-(Q225-2),IF(Q225&gt;0,(Q225),"0"))))</f>
        <v/>
      </c>
      <c r="BJ225" s="1286">
        <f>IF(Q225=1000,11,IF(Q225=-1000,0,IF(Q225&gt;0,11,IF(Q225&lt;0,(-Q225),"0"))))</f>
        <v>11</v>
      </c>
      <c r="BK225" s="1286" t="str">
        <f>IF(Q225=1000,0,IF(Q225=-1000,11,IF(Q225&lt;0,11,IF(Q225&gt;0,(Q225),"0"))))</f>
        <v/>
      </c>
      <c r="BL225" s="1296" t="str">
        <f>IF(Q225="","",IF(Q225&gt;9,BH225,BJ225))</f>
        <v/>
      </c>
      <c r="BM225" s="1288" t="str">
        <f>IF(Q225="","","-")</f>
        <v/>
      </c>
      <c r="BN225" s="1290" t="str">
        <f>IF(Q225="","",IF(Q225&lt;-9,BI225,BK225))</f>
        <v/>
      </c>
      <c r="BO225" s="1286" t="e">
        <f>IF(R225=1000,11,IF(R225=-1000,0,IF(R225&gt;9,(R225+2),IF(R225&lt;0,(-R225),"0"))))</f>
        <v>#VALUE!</v>
      </c>
      <c r="BP225" s="1286" t="str">
        <f>IF(R225=1000,0,IF(R225=-1000,11,IF(R225&lt;-9,-(R225-2),IF(R225&gt;0,(R225),"0"))))</f>
        <v/>
      </c>
      <c r="BQ225" s="1286">
        <f>IF(R225=1000,11,IF(R225=-1000,0,IF(R225&gt;0,11,IF(R225&lt;0,(-R225),"0"))))</f>
        <v>11</v>
      </c>
      <c r="BR225" s="1286" t="str">
        <f>IF(R225=1000,0,IF(R225=-1000,11,IF(R225&lt;0,11,IF(R225&gt;0,(R225),"0"))))</f>
        <v/>
      </c>
      <c r="BS225" s="1296" t="str">
        <f>IF(R225="","",IF(R225&gt;9,BO225,BQ225))</f>
        <v/>
      </c>
      <c r="BT225" s="1288" t="str">
        <f>IF(R225="","","-")</f>
        <v/>
      </c>
      <c r="BU225" s="1290" t="str">
        <f>IF(R225="","",IF(R225&lt;-9,BP225,BR225))</f>
        <v/>
      </c>
      <c r="BV225" s="1286" t="e">
        <f>IF(S225=1000,11,IF(S225=-1000,0,IF(S225&gt;9,(S225+2),IF(S225&lt;0,(-S225),"0"))))</f>
        <v>#VALUE!</v>
      </c>
      <c r="BW225" s="1286" t="str">
        <f>IF(S225=1000,0,IF(S225=-1000,11,IF(S225&lt;-9,-(S225-2),IF(S225&gt;0,(S225),"0"))))</f>
        <v/>
      </c>
      <c r="BX225" s="1286">
        <f>IF(S225=1000,11,IF(S225=-1000,0,IF(S225&gt;0,11,IF(S225&lt;0,(-S225),"0"))))</f>
        <v>11</v>
      </c>
      <c r="BY225" s="1286" t="str">
        <f>IF(S225=1000,0,IF(S225=-1000,11,IF(S225&lt;0,11,IF(S225&gt;0,(S225),"0"))))</f>
        <v/>
      </c>
      <c r="BZ225" s="1296" t="str">
        <f>IF(S225="","",IF(S225&gt;9,BV225,BX225))</f>
        <v/>
      </c>
      <c r="CA225" s="1288" t="str">
        <f>IF(S225="","","-")</f>
        <v/>
      </c>
      <c r="CB225" s="1290" t="str">
        <f>IF(S225="","",IF(S225&lt;-9,BW225,BY225))</f>
        <v/>
      </c>
      <c r="CC225" s="1302" t="str">
        <f>IF(O225="","",SUM(T225:X226))</f>
        <v/>
      </c>
      <c r="CD225" s="1304" t="str">
        <f>IF(CC225="","","-")</f>
        <v/>
      </c>
      <c r="CE225" s="1306" t="str">
        <f>IF(O225="","",SUM(Y225:AC226))</f>
        <v/>
      </c>
      <c r="CP225" s="32"/>
      <c r="CQ225" s="32"/>
    </row>
    <row r="226" spans="1:95" s="31" customFormat="1" ht="15" customHeight="1" outlineLevel="1" x14ac:dyDescent="0.2">
      <c r="A226" s="43"/>
      <c r="B226" s="44"/>
      <c r="C226" s="1251"/>
      <c r="D226" s="46" t="str">
        <f>IF(A226="","",VLOOKUP(A226,СписокКМ!D:I,2,FALSE))</f>
        <v/>
      </c>
      <c r="E226" s="47"/>
      <c r="F226" s="48" t="str">
        <f>IF(B226="","",VLOOKUP(B226,СписокКМ!D:I,2,FALSE))</f>
        <v/>
      </c>
      <c r="G226" s="49"/>
      <c r="H226" s="41"/>
      <c r="I226" s="1253"/>
      <c r="J226" s="1253"/>
      <c r="K226" s="1253"/>
      <c r="L226" s="1253"/>
      <c r="M226" s="1253"/>
      <c r="N226" s="42"/>
      <c r="O226" s="1245"/>
      <c r="P226" s="1245"/>
      <c r="Q226" s="1245"/>
      <c r="R226" s="1245"/>
      <c r="S226" s="1247"/>
      <c r="T226" s="1249"/>
      <c r="U226" s="1285"/>
      <c r="V226" s="1285"/>
      <c r="W226" s="1285"/>
      <c r="X226" s="1285"/>
      <c r="Y226" s="1279"/>
      <c r="Z226" s="1279"/>
      <c r="AA226" s="1279"/>
      <c r="AB226" s="1279"/>
      <c r="AC226" s="1279"/>
      <c r="AD226" s="1281"/>
      <c r="AE226" s="1281"/>
      <c r="AF226" s="1283"/>
      <c r="AG226" s="1273"/>
      <c r="AH226" s="1275"/>
      <c r="AI226" s="1277"/>
      <c r="AJ226" s="1277"/>
      <c r="AK226" s="1277"/>
      <c r="AL226" s="1277"/>
      <c r="AM226" s="1299"/>
      <c r="AN226" s="1299"/>
      <c r="AO226" s="1299"/>
      <c r="AP226" s="1299"/>
      <c r="AQ226" s="1299"/>
      <c r="AR226" s="1301"/>
      <c r="AS226" s="1293"/>
      <c r="AT226" s="1295"/>
      <c r="AU226" s="1287"/>
      <c r="AV226" s="1287"/>
      <c r="AW226" s="1287"/>
      <c r="AX226" s="1297"/>
      <c r="AY226" s="1289"/>
      <c r="AZ226" s="1291"/>
      <c r="BA226" s="1287"/>
      <c r="BB226" s="1287"/>
      <c r="BC226" s="1287"/>
      <c r="BD226" s="1287"/>
      <c r="BE226" s="1297"/>
      <c r="BF226" s="1289"/>
      <c r="BG226" s="1291"/>
      <c r="BH226" s="1287"/>
      <c r="BI226" s="1287"/>
      <c r="BJ226" s="1287"/>
      <c r="BK226" s="1287"/>
      <c r="BL226" s="1297"/>
      <c r="BM226" s="1289"/>
      <c r="BN226" s="1291"/>
      <c r="BO226" s="1287"/>
      <c r="BP226" s="1287"/>
      <c r="BQ226" s="1287"/>
      <c r="BR226" s="1287"/>
      <c r="BS226" s="1297"/>
      <c r="BT226" s="1289"/>
      <c r="BU226" s="1291"/>
      <c r="BV226" s="1287"/>
      <c r="BW226" s="1287"/>
      <c r="BX226" s="1287"/>
      <c r="BY226" s="1287"/>
      <c r="BZ226" s="1297"/>
      <c r="CA226" s="1289"/>
      <c r="CB226" s="1291"/>
      <c r="CC226" s="1303"/>
      <c r="CD226" s="1305"/>
      <c r="CE226" s="1307"/>
      <c r="CP226" s="32"/>
      <c r="CQ226" s="32"/>
    </row>
    <row r="227" spans="1:95" s="31" customFormat="1" ht="15" customHeight="1" outlineLevel="1" x14ac:dyDescent="0.2">
      <c r="A227" s="99" t="str">
        <f>IF(A223="","",A223)</f>
        <v/>
      </c>
      <c r="B227" s="99" t="str">
        <f>IF(B223="","",B224)</f>
        <v/>
      </c>
      <c r="C227" s="75">
        <v>4</v>
      </c>
      <c r="D227" s="100" t="str">
        <f>IF(A227="","",VLOOKUP(A227,СписокКМ!D:I,2,FALSE))</f>
        <v/>
      </c>
      <c r="E227" s="101"/>
      <c r="F227" s="77" t="str">
        <f>IF(B227="","",VLOOKUP(B227,СписокКМ!D:I,2,FALSE))</f>
        <v/>
      </c>
      <c r="G227" s="102"/>
      <c r="H227" s="41"/>
      <c r="I227" s="616"/>
      <c r="J227" s="616"/>
      <c r="K227" s="616"/>
      <c r="L227" s="616"/>
      <c r="M227" s="616"/>
      <c r="N227" s="42"/>
      <c r="O227" s="79" t="str">
        <f>IF(I227="","",IF(I227="0",1000,IF(I227="-0",-1000,I227*1)))</f>
        <v/>
      </c>
      <c r="P227" s="79" t="str">
        <f t="shared" ref="P227:S228" si="147">IF(J227="","",IF(J227="0",1000,IF(J227="-0",-1000,J227*1)))</f>
        <v/>
      </c>
      <c r="Q227" s="79" t="str">
        <f t="shared" si="147"/>
        <v/>
      </c>
      <c r="R227" s="79" t="str">
        <f t="shared" si="147"/>
        <v/>
      </c>
      <c r="S227" s="80" t="str">
        <f t="shared" si="147"/>
        <v/>
      </c>
      <c r="T227" s="614" t="str">
        <f t="shared" ref="T227:X228" si="148">IF(O227="","",IF(O227&gt;0,1,0))</f>
        <v/>
      </c>
      <c r="U227" s="613" t="str">
        <f t="shared" si="148"/>
        <v/>
      </c>
      <c r="V227" s="613" t="str">
        <f t="shared" si="148"/>
        <v/>
      </c>
      <c r="W227" s="613" t="str">
        <f t="shared" si="148"/>
        <v/>
      </c>
      <c r="X227" s="613" t="str">
        <f t="shared" si="148"/>
        <v/>
      </c>
      <c r="Y227" s="610" t="str">
        <f t="shared" ref="Y227:AC228" si="149">IF(O227="","",IF(O227&lt;0,1,0))</f>
        <v/>
      </c>
      <c r="Z227" s="610" t="str">
        <f t="shared" si="149"/>
        <v/>
      </c>
      <c r="AA227" s="610" t="str">
        <f t="shared" si="149"/>
        <v/>
      </c>
      <c r="AB227" s="610" t="str">
        <f t="shared" si="149"/>
        <v/>
      </c>
      <c r="AC227" s="610" t="str">
        <f t="shared" si="149"/>
        <v/>
      </c>
      <c r="AD227" s="611" t="str">
        <f>IF(CC227="","",IF(CC227&gt;CE227,1,-1))</f>
        <v/>
      </c>
      <c r="AE227" s="611" t="str">
        <f>IF(CC227="","",IF(CC227&lt;CE227,1,-1))</f>
        <v/>
      </c>
      <c r="AF227" s="612">
        <f>IF(CC227&gt;CE227,1,0)</f>
        <v>0</v>
      </c>
      <c r="AG227" s="608">
        <f>IF(CE227&gt;CC227,1,0)</f>
        <v>0</v>
      </c>
      <c r="AH227" s="81" t="str">
        <f>IF(O227="","",AX227*1)</f>
        <v/>
      </c>
      <c r="AI227" s="609" t="str">
        <f>IF(P227="","",BE227*1)</f>
        <v/>
      </c>
      <c r="AJ227" s="609" t="str">
        <f>IF(Q227="","",BL227*1)</f>
        <v/>
      </c>
      <c r="AK227" s="609" t="str">
        <f>IF(R227="","",BS227*1)</f>
        <v/>
      </c>
      <c r="AL227" s="609" t="str">
        <f>IF(S227="","",BZ227*1)</f>
        <v/>
      </c>
      <c r="AM227" s="606" t="str">
        <f>IF(O227="","",AZ227*1)</f>
        <v/>
      </c>
      <c r="AN227" s="606" t="str">
        <f>IF(P227="","",BG227*1)</f>
        <v/>
      </c>
      <c r="AO227" s="606" t="str">
        <f>IF(Q227="","",BN227*1)</f>
        <v/>
      </c>
      <c r="AP227" s="606" t="str">
        <f>IF(R227="","",BU227*1)</f>
        <v/>
      </c>
      <c r="AQ227" s="606" t="str">
        <f>IF(S227="","",CB227*1)</f>
        <v/>
      </c>
      <c r="AR227" s="607">
        <f>SUM(AH227:AL227)</f>
        <v>0</v>
      </c>
      <c r="AS227" s="605">
        <f>SUM(AM227:AQ227)</f>
        <v>0</v>
      </c>
      <c r="AT227" s="111">
        <f>IF(O227=1000,11,IF(O227=-1000,0,IF(O227&gt;0,11,IF(O227&lt;0,(-O227),"0"))))</f>
        <v>11</v>
      </c>
      <c r="AU227" s="600" t="str">
        <f>IF(O227=1000,0,IF(O227=-1000,11,IF(O227&lt;-9,-(O227-2),IF(O227&gt;0,(O227),"0"))))</f>
        <v/>
      </c>
      <c r="AV227" s="111" t="e">
        <f>IF(O227=1000,11,IF(O227=-1000,0,IF(O227&gt;9,(O227+2),IF(O227&lt;0,(-O227),"0"))))</f>
        <v>#VALUE!</v>
      </c>
      <c r="AW227" s="600" t="str">
        <f>IF(O227=1000,0,IF(O227=-1000,11,IF(O227&lt;0,11,IF(O227&gt;0,(O227),"0"))))</f>
        <v/>
      </c>
      <c r="AX227" s="601" t="str">
        <f>IF(O227="","",IF(O227&gt;9,AV227,AT227))</f>
        <v/>
      </c>
      <c r="AY227" s="602" t="str">
        <f>IF(O227="","","-")</f>
        <v/>
      </c>
      <c r="AZ227" s="603" t="str">
        <f>IF(O227="","",IF(O227&lt;-9,AU227,AW227))</f>
        <v/>
      </c>
      <c r="BA227" s="111" t="e">
        <f>IF(P227=1000,11,IF(P227=-1000,0,IF(P227&gt;9,(P227+2),IF(P227&lt;0,(-P227),"0"))))</f>
        <v>#VALUE!</v>
      </c>
      <c r="BB227" s="600" t="str">
        <f>IF(P227=1000,0,IF(P227=-1000,11,IF(P227&lt;-9,-(P227-2),IF(P227&gt;0,(P227),"0"))))</f>
        <v/>
      </c>
      <c r="BC227" s="600">
        <f>IF(P227=1000,11,IF(P227=-1000,0,IF(P227&gt;0,11,IF(P227&lt;0,(-P227),"0"))))</f>
        <v>11</v>
      </c>
      <c r="BD227" s="600" t="str">
        <f>IF(P227=1000,0,IF(P227=-1000,11,IF(P227&lt;0,11,IF(P227&gt;0,(P227),"0"))))</f>
        <v/>
      </c>
      <c r="BE227" s="601" t="str">
        <f>IF(P227="","",IF(P227&gt;9,BA227,BC227))</f>
        <v/>
      </c>
      <c r="BF227" s="602" t="str">
        <f>IF(P227="","","-")</f>
        <v/>
      </c>
      <c r="BG227" s="603" t="str">
        <f>IF(P227="","",IF(P227&lt;-9,BB227,BD227))</f>
        <v/>
      </c>
      <c r="BH227" s="111" t="e">
        <f>IF(Q227=1000,11,IF(Q227=-1000,0,IF(Q227&gt;9,(Q227+2),IF(Q227&lt;0,(-Q227),"0"))))</f>
        <v>#VALUE!</v>
      </c>
      <c r="BI227" s="600" t="str">
        <f>IF(Q227=1000,0,IF(Q227=-1000,11,IF(Q227&lt;-9,-(Q227-2),IF(Q227&gt;0,(Q227),"0"))))</f>
        <v/>
      </c>
      <c r="BJ227" s="600">
        <f>IF(Q227=1000,11,IF(Q227=-1000,0,IF(Q227&gt;0,11,IF(Q227&lt;0,(-Q227),"0"))))</f>
        <v>11</v>
      </c>
      <c r="BK227" s="600" t="str">
        <f>IF(Q227=1000,0,IF(Q227=-1000,11,IF(Q227&lt;0,11,IF(Q227&gt;0,(Q227),"0"))))</f>
        <v/>
      </c>
      <c r="BL227" s="601" t="str">
        <f>IF(Q227="","",IF(Q227&gt;9,BH227,BJ227))</f>
        <v/>
      </c>
      <c r="BM227" s="602" t="str">
        <f>IF(Q227="","","-")</f>
        <v/>
      </c>
      <c r="BN227" s="603" t="str">
        <f>IF(Q227="","",IF(Q227&lt;-9,BI227,BK227))</f>
        <v/>
      </c>
      <c r="BO227" s="600" t="e">
        <f>IF(R227=1000,11,IF(R227=-1000,0,IF(R227&gt;9,(R227+2),IF(R227&lt;0,(-R227),"0"))))</f>
        <v>#VALUE!</v>
      </c>
      <c r="BP227" s="600" t="str">
        <f>IF(R227=1000,0,IF(R227=-1000,11,IF(R227&lt;-9,-(R227-2),IF(R227&gt;0,(R227),"0"))))</f>
        <v/>
      </c>
      <c r="BQ227" s="600">
        <f>IF(R227=1000,11,IF(R227=-1000,0,IF(R227&gt;0,11,IF(R227&lt;0,(-R227),"0"))))</f>
        <v>11</v>
      </c>
      <c r="BR227" s="600" t="str">
        <f>IF(R227=1000,0,IF(R227=-1000,11,IF(R227&lt;0,11,IF(R227&gt;0,(R227),"0"))))</f>
        <v/>
      </c>
      <c r="BS227" s="601" t="str">
        <f>IF(R227="","",IF(R227&gt;9,BO227,BQ227))</f>
        <v/>
      </c>
      <c r="BT227" s="602" t="str">
        <f>IF(R227="","","-")</f>
        <v/>
      </c>
      <c r="BU227" s="603" t="str">
        <f>IF(R227="","",IF(R227&lt;-9,BP227,BR227))</f>
        <v/>
      </c>
      <c r="BV227" s="600" t="e">
        <f>IF(S227=1000,11,IF(S227=-1000,0,IF(S227&gt;9,(S227+2),IF(S227&lt;0,(-S227),"0"))))</f>
        <v>#VALUE!</v>
      </c>
      <c r="BW227" s="600" t="str">
        <f>IF(S227=1000,0,IF(S227=-1000,11,IF(S227&lt;-9,-(S227-2),IF(S227&gt;0,(S227),"0"))))</f>
        <v/>
      </c>
      <c r="BX227" s="600">
        <f>IF(S227=1000,11,IF(S227=-1000,0,IF(S227&gt;0,11,IF(S227&lt;0,(-S227),"0"))))</f>
        <v>11</v>
      </c>
      <c r="BY227" s="113" t="str">
        <f>IF(S227=1000,0,IF(S227=-1000,11,IF(S227&lt;0,11,IF(S227&gt;0,(S227),"0"))))</f>
        <v/>
      </c>
      <c r="BZ227" s="601" t="str">
        <f>IF(S227="","",IF(S227&gt;9,BV227,BX227))</f>
        <v/>
      </c>
      <c r="CA227" s="602" t="str">
        <f>IF(S227="","","-")</f>
        <v/>
      </c>
      <c r="CB227" s="603" t="str">
        <f>IF(S227="","",IF(S227&lt;-9,BW227,BY227))</f>
        <v/>
      </c>
      <c r="CC227" s="598" t="str">
        <f>IF(O227="","",SUM(T227:X227))</f>
        <v/>
      </c>
      <c r="CD227" s="604" t="str">
        <f>IF(CC227="","","-")</f>
        <v/>
      </c>
      <c r="CE227" s="599" t="str">
        <f>IF(O227="","",SUM(Y227:AC227))</f>
        <v/>
      </c>
      <c r="CP227" s="32"/>
      <c r="CQ227" s="32"/>
    </row>
    <row r="228" spans="1:95" s="31" customFormat="1" ht="15" customHeight="1" outlineLevel="1" thickBot="1" x14ac:dyDescent="0.25">
      <c r="A228" s="99" t="str">
        <f>IF(A223="","",A224)</f>
        <v/>
      </c>
      <c r="B228" s="99" t="str">
        <f>IF(B223="","",B223)</f>
        <v/>
      </c>
      <c r="C228" s="114">
        <v>5</v>
      </c>
      <c r="D228" s="115" t="str">
        <f>IF(A228="","",VLOOKUP(A228,СписокКМ!D:I,2,FALSE))</f>
        <v/>
      </c>
      <c r="E228" s="116"/>
      <c r="F228" s="117" t="str">
        <f>IF(B228="","",VLOOKUP(B228,СписокКМ!D:I,2,FALSE))</f>
        <v/>
      </c>
      <c r="G228" s="118"/>
      <c r="H228" s="119"/>
      <c r="I228" s="120"/>
      <c r="J228" s="120"/>
      <c r="K228" s="120"/>
      <c r="L228" s="121"/>
      <c r="M228" s="121"/>
      <c r="N228" s="122"/>
      <c r="O228" s="123" t="str">
        <f>IF(I228="","",IF(I228="0",1000,IF(I228="-0",-1000,I228*1)))</f>
        <v/>
      </c>
      <c r="P228" s="123" t="str">
        <f t="shared" si="147"/>
        <v/>
      </c>
      <c r="Q228" s="123" t="str">
        <f t="shared" si="147"/>
        <v/>
      </c>
      <c r="R228" s="123" t="str">
        <f t="shared" si="147"/>
        <v/>
      </c>
      <c r="S228" s="124" t="str">
        <f t="shared" si="147"/>
        <v/>
      </c>
      <c r="T228" s="125" t="str">
        <f t="shared" si="148"/>
        <v/>
      </c>
      <c r="U228" s="126" t="str">
        <f t="shared" si="148"/>
        <v/>
      </c>
      <c r="V228" s="126" t="str">
        <f t="shared" si="148"/>
        <v/>
      </c>
      <c r="W228" s="126" t="str">
        <f t="shared" si="148"/>
        <v/>
      </c>
      <c r="X228" s="126" t="str">
        <f t="shared" si="148"/>
        <v/>
      </c>
      <c r="Y228" s="127" t="str">
        <f t="shared" si="149"/>
        <v/>
      </c>
      <c r="Z228" s="127" t="str">
        <f t="shared" si="149"/>
        <v/>
      </c>
      <c r="AA228" s="127" t="str">
        <f t="shared" si="149"/>
        <v/>
      </c>
      <c r="AB228" s="127" t="str">
        <f t="shared" si="149"/>
        <v/>
      </c>
      <c r="AC228" s="127" t="str">
        <f t="shared" si="149"/>
        <v/>
      </c>
      <c r="AD228" s="128" t="str">
        <f>IF(CC228="","",IF(CC228&gt;CE228,1,-1))</f>
        <v/>
      </c>
      <c r="AE228" s="128" t="str">
        <f>IF(CC228="","",IF(CC228&lt;CE228,1,-1))</f>
        <v/>
      </c>
      <c r="AF228" s="129">
        <f>IF(CC228&gt;CE228,1,0)</f>
        <v>0</v>
      </c>
      <c r="AG228" s="130">
        <f>IF(CE228&gt;CC228,1,0)</f>
        <v>0</v>
      </c>
      <c r="AH228" s="131" t="str">
        <f>IF(O228="","",AX228*1)</f>
        <v/>
      </c>
      <c r="AI228" s="132" t="str">
        <f>IF(P228="","",BE228*1)</f>
        <v/>
      </c>
      <c r="AJ228" s="132" t="str">
        <f>IF(Q228="","",BL228*1)</f>
        <v/>
      </c>
      <c r="AK228" s="132" t="str">
        <f>IF(R228="","",BS228*1)</f>
        <v/>
      </c>
      <c r="AL228" s="132" t="str">
        <f>IF(S228="","",BZ228*1)</f>
        <v/>
      </c>
      <c r="AM228" s="133" t="str">
        <f>IF(O228="","",AZ228*1)</f>
        <v/>
      </c>
      <c r="AN228" s="133" t="str">
        <f>IF(P228="","",BG228*1)</f>
        <v/>
      </c>
      <c r="AO228" s="133" t="str">
        <f>IF(Q228="","",BN228*1)</f>
        <v/>
      </c>
      <c r="AP228" s="133" t="str">
        <f>IF(R228="","",BU228*1)</f>
        <v/>
      </c>
      <c r="AQ228" s="133" t="str">
        <f>IF(S228="","",CB228*1)</f>
        <v/>
      </c>
      <c r="AR228" s="134">
        <f>SUM(AH228:AL228)</f>
        <v>0</v>
      </c>
      <c r="AS228" s="135">
        <f>SUM(AM228:AQ228)</f>
        <v>0</v>
      </c>
      <c r="AT228" s="136">
        <f>IF(O228=1000,11,IF(O228=-1000,0,IF(O228&gt;0,11,IF(O228&lt;0,(-O228),"0"))))</f>
        <v>11</v>
      </c>
      <c r="AU228" s="137" t="str">
        <f>IF(O228=1000,0,IF(O228=-1000,11,IF(O228&lt;-9,-(O228-2),IF(O228&gt;0,(O228),"0"))))</f>
        <v/>
      </c>
      <c r="AV228" s="136" t="e">
        <f>IF(O228=1000,11,IF(O228=-1000,0,IF(O228&gt;9,(O228+2),IF(O228&lt;0,(-O228),"0"))))</f>
        <v>#VALUE!</v>
      </c>
      <c r="AW228" s="137" t="str">
        <f>IF(O228=1000,0,IF(O228=-1000,11,IF(O228&lt;0,11,IF(O228&gt;0,(O228),"0"))))</f>
        <v/>
      </c>
      <c r="AX228" s="138" t="str">
        <f>IF(O228="","",IF(O228&gt;9,AV228,AT228))</f>
        <v/>
      </c>
      <c r="AY228" s="139" t="str">
        <f>IF(O228="","","-")</f>
        <v/>
      </c>
      <c r="AZ228" s="140" t="str">
        <f>IF(O228="","",IF(O228&lt;-9,AU228,AW228))</f>
        <v/>
      </c>
      <c r="BA228" s="136" t="e">
        <f>IF(P228=1000,11,IF(P228=-1000,0,IF(P228&gt;9,(P228+2),IF(P228&lt;0,(-P228),"0"))))</f>
        <v>#VALUE!</v>
      </c>
      <c r="BB228" s="137" t="str">
        <f>IF(P228=1000,0,IF(P228=-1000,11,IF(P228&lt;-9,-(P228-2),IF(P228&gt;0,(P228),"0"))))</f>
        <v/>
      </c>
      <c r="BC228" s="137">
        <f>IF(P228=1000,11,IF(P228=-1000,0,IF(P228&gt;0,11,IF(P228&lt;0,(-P228),"0"))))</f>
        <v>11</v>
      </c>
      <c r="BD228" s="137" t="str">
        <f>IF(P228=1000,0,IF(P228=-1000,11,IF(P228&lt;0,11,IF(P228&gt;0,(P228),"0"))))</f>
        <v/>
      </c>
      <c r="BE228" s="138" t="str">
        <f>IF(P228="","",IF(P228&gt;9,BA228,BC228))</f>
        <v/>
      </c>
      <c r="BF228" s="139" t="str">
        <f>IF(P228="","","-")</f>
        <v/>
      </c>
      <c r="BG228" s="140" t="str">
        <f>IF(P228="","",IF(P228&lt;-9,BB228,BD228))</f>
        <v/>
      </c>
      <c r="BH228" s="136" t="e">
        <f>IF(Q228=1000,11,IF(Q228=-1000,0,IF(Q228&gt;9,(Q228+2),IF(Q228&lt;0,(-Q228),"0"))))</f>
        <v>#VALUE!</v>
      </c>
      <c r="BI228" s="137" t="str">
        <f>IF(Q228=1000,0,IF(Q228=-1000,11,IF(Q228&lt;-9,-(Q228-2),IF(Q228&gt;0,(Q228),"0"))))</f>
        <v/>
      </c>
      <c r="BJ228" s="137">
        <f>IF(Q228=1000,11,IF(Q228=-1000,0,IF(Q228&gt;0,11,IF(Q228&lt;0,(-Q228),"0"))))</f>
        <v>11</v>
      </c>
      <c r="BK228" s="137" t="str">
        <f>IF(Q228=1000,0,IF(Q228=-1000,11,IF(Q228&lt;0,11,IF(Q228&gt;0,(Q228),"0"))))</f>
        <v/>
      </c>
      <c r="BL228" s="138" t="str">
        <f>IF(Q228="","",IF(Q228&gt;9,BH228,BJ228))</f>
        <v/>
      </c>
      <c r="BM228" s="139" t="str">
        <f>IF(Q228="","","-")</f>
        <v/>
      </c>
      <c r="BN228" s="140" t="str">
        <f>IF(Q228="","",IF(Q228&lt;-9,BI228,BK228))</f>
        <v/>
      </c>
      <c r="BO228" s="137" t="e">
        <f>IF(R228=1000,11,IF(R228=-1000,0,IF(R228&gt;9,(R228+2),IF(R228&lt;0,(-R228),"0"))))</f>
        <v>#VALUE!</v>
      </c>
      <c r="BP228" s="137" t="str">
        <f>IF(R228=1000,0,IF(R228=-1000,11,IF(R228&lt;-9,-(R228-2),IF(R228&gt;0,(R228),"0"))))</f>
        <v/>
      </c>
      <c r="BQ228" s="137">
        <f>IF(R228=1000,11,IF(R228=-1000,0,IF(R228&gt;0,11,IF(R228&lt;0,(-R228),"0"))))</f>
        <v>11</v>
      </c>
      <c r="BR228" s="137" t="str">
        <f>IF(R228=1000,0,IF(R228=-1000,11,IF(R228&lt;0,11,IF(R228&gt;0,(R228),"0"))))</f>
        <v/>
      </c>
      <c r="BS228" s="138" t="str">
        <f>IF(R228="","",IF(R228&gt;9,BO228,BQ228))</f>
        <v/>
      </c>
      <c r="BT228" s="139" t="str">
        <f>IF(R228="","","-")</f>
        <v/>
      </c>
      <c r="BU228" s="140" t="str">
        <f>IF(R228="","",IF(R228&lt;-9,BP228,BR228))</f>
        <v/>
      </c>
      <c r="BV228" s="137" t="e">
        <f>IF(S228=1000,11,IF(S228=-1000,0,IF(S228&gt;9,(S228+2),IF(S228&lt;0,(-S228),"0"))))</f>
        <v>#VALUE!</v>
      </c>
      <c r="BW228" s="137" t="str">
        <f>IF(S228=1000,0,IF(S228=-1000,11,IF(S228&lt;-9,-(S228-2),IF(S228&gt;0,(S228),"0"))))</f>
        <v/>
      </c>
      <c r="BX228" s="137">
        <f>IF(S228=1000,11,IF(S228=-1000,0,IF(S228&gt;0,11,IF(S228&lt;0,(-S228),"0"))))</f>
        <v>11</v>
      </c>
      <c r="BY228" s="141" t="str">
        <f>IF(S228=1000,0,IF(S228=-1000,11,IF(S228&lt;0,11,IF(S228&gt;0,(S228),"0"))))</f>
        <v/>
      </c>
      <c r="BZ228" s="138" t="str">
        <f>IF(S228="","",IF(S228&gt;9,BV228,BX228))</f>
        <v/>
      </c>
      <c r="CA228" s="139" t="str">
        <f>IF(S228="","","-")</f>
        <v/>
      </c>
      <c r="CB228" s="140" t="str">
        <f>IF(S228="","",IF(S228&lt;-9,BW228,BY228))</f>
        <v/>
      </c>
      <c r="CC228" s="142" t="str">
        <f>IF(O228="","",SUM(T228:X228))</f>
        <v/>
      </c>
      <c r="CD228" s="143" t="str">
        <f>IF(CC228="","","-")</f>
        <v/>
      </c>
      <c r="CE228" s="144" t="str">
        <f>IF(O228="","",SUM(Y228:AC228))</f>
        <v/>
      </c>
      <c r="CP228" s="32"/>
      <c r="CQ228" s="32"/>
    </row>
    <row r="229" spans="1:95" s="31" customFormat="1" ht="15" customHeight="1" outlineLevel="1" thickBot="1" x14ac:dyDescent="0.25">
      <c r="A229" s="145"/>
      <c r="B229" s="145"/>
      <c r="C229" s="145"/>
      <c r="D229" s="146"/>
      <c r="E229" s="147"/>
      <c r="F229" s="148"/>
      <c r="G229" s="149"/>
      <c r="H229" s="150"/>
      <c r="I229" s="151"/>
      <c r="J229" s="151"/>
      <c r="K229" s="151"/>
      <c r="L229" s="151"/>
      <c r="M229" s="151"/>
      <c r="N229" s="150"/>
      <c r="O229" s="152"/>
      <c r="P229" s="152"/>
      <c r="Q229" s="152"/>
      <c r="R229" s="152"/>
      <c r="S229" s="152"/>
      <c r="T229" s="153"/>
      <c r="U229" s="153"/>
      <c r="V229" s="153"/>
      <c r="W229" s="153"/>
      <c r="X229" s="153"/>
      <c r="Y229" s="154"/>
      <c r="Z229" s="154"/>
      <c r="AA229" s="154"/>
      <c r="AB229" s="154"/>
      <c r="AC229" s="154"/>
      <c r="AD229" s="155"/>
      <c r="AE229" s="155"/>
      <c r="AF229" s="156"/>
      <c r="AG229" s="156"/>
      <c r="AH229" s="157"/>
      <c r="AI229" s="157"/>
      <c r="AJ229" s="157"/>
      <c r="AK229" s="157"/>
      <c r="AL229" s="157"/>
      <c r="AM229" s="158"/>
      <c r="AN229" s="158"/>
      <c r="AO229" s="158"/>
      <c r="AP229" s="158"/>
      <c r="AQ229" s="158"/>
      <c r="AR229" s="159"/>
      <c r="AS229" s="159"/>
      <c r="AT229" s="160"/>
      <c r="AU229" s="160"/>
      <c r="AV229" s="160"/>
      <c r="AW229" s="160"/>
      <c r="AX229" s="161"/>
      <c r="AY229" s="161"/>
      <c r="AZ229" s="161"/>
      <c r="BA229" s="160"/>
      <c r="BB229" s="160"/>
      <c r="BC229" s="160"/>
      <c r="BD229" s="160"/>
      <c r="BE229" s="161"/>
      <c r="BF229" s="161"/>
      <c r="BG229" s="161"/>
      <c r="BH229" s="160"/>
      <c r="BI229" s="160"/>
      <c r="BJ229" s="160"/>
      <c r="BK229" s="160"/>
      <c r="BL229" s="161"/>
      <c r="BM229" s="161"/>
      <c r="BN229" s="161"/>
      <c r="BO229" s="160"/>
      <c r="BP229" s="160"/>
      <c r="BQ229" s="160"/>
      <c r="BR229" s="160"/>
      <c r="BS229" s="161"/>
      <c r="BT229" s="161"/>
      <c r="BU229" s="161"/>
      <c r="BV229" s="160"/>
      <c r="BW229" s="160"/>
      <c r="BX229" s="160"/>
      <c r="BY229" s="160"/>
      <c r="BZ229" s="161"/>
      <c r="CA229" s="161"/>
      <c r="CB229" s="161"/>
      <c r="CC229" s="162"/>
      <c r="CD229" s="163"/>
      <c r="CE229" s="164"/>
      <c r="CP229" s="32"/>
      <c r="CQ229" s="32"/>
    </row>
    <row r="230" spans="1:95" s="31" customFormat="1" ht="31.5" customHeight="1" outlineLevel="1" thickBot="1" x14ac:dyDescent="0.25">
      <c r="A230" s="34"/>
      <c r="B230" s="35"/>
      <c r="C230" s="1225">
        <f>1+C221</f>
        <v>26</v>
      </c>
      <c r="D230" s="1227" t="str">
        <f>IF(A230="","",VLOOKUP(A230,СписокКМ!$A$188:$C$236,3,FALSE))</f>
        <v/>
      </c>
      <c r="E230" s="1228" t="str">
        <f>IF(B230="","",VLOOKUP(B230,СписокКМ!E:J,2,FALSE))</f>
        <v/>
      </c>
      <c r="F230" s="1231" t="str">
        <f>IF(B230="","",VLOOKUP(B230,СписокКМ!$A$188:$C$234,3,FALSE))</f>
        <v/>
      </c>
      <c r="G230" s="1232" t="str">
        <f>IF(D230="","",VLOOKUP(D230,СписокКМ!G:L,2,FALSE))</f>
        <v/>
      </c>
      <c r="H230" s="36"/>
      <c r="I230" s="1235" t="s">
        <v>7</v>
      </c>
      <c r="J230" s="1235"/>
      <c r="K230" s="1235"/>
      <c r="L230" s="1235"/>
      <c r="M230" s="1235"/>
      <c r="N230" s="37"/>
      <c r="O230" s="1237"/>
      <c r="P230" s="1238"/>
      <c r="Q230" s="1238"/>
      <c r="R230" s="1238"/>
      <c r="S230" s="1238"/>
      <c r="T230" s="38" t="str">
        <f>IF(A230="","",VLOOKUP(A230,'[60]Протокол команд'!A:K,8,FALSE))</f>
        <v/>
      </c>
      <c r="U230" s="39" t="e">
        <f>T230*5-4</f>
        <v>#VALUE!</v>
      </c>
      <c r="V230" s="39" t="e">
        <f>T230*5</f>
        <v>#VALUE!</v>
      </c>
      <c r="W230" s="39" t="e">
        <f>CONCATENATE(U230,"-",V230)</f>
        <v>#VALUE!</v>
      </c>
      <c r="X230" s="39" t="str">
        <f>IF(A230="","",VLOOKUP(A230,'[60]Протокол команд'!A:K,10,FALSE))</f>
        <v/>
      </c>
      <c r="Y230" s="39" t="e">
        <f>X230*5-4</f>
        <v>#VALUE!</v>
      </c>
      <c r="Z230" s="39" t="e">
        <f>X230*5</f>
        <v>#VALUE!</v>
      </c>
      <c r="AA230" s="39" t="e">
        <f>CONCATENATE(Y230,"-",Z230)</f>
        <v>#VALUE!</v>
      </c>
      <c r="AB230" s="1241" t="str">
        <f>IF(O232="","",SUM(AF232:AF237))</f>
        <v/>
      </c>
      <c r="AC230" s="1242"/>
      <c r="AD230" s="1243"/>
      <c r="AE230" s="1242" t="str">
        <f>IF(O232="","",SUM(AG232:AG237))</f>
        <v/>
      </c>
      <c r="AF230" s="1242"/>
      <c r="AG230" s="1264"/>
      <c r="AH230" s="1241">
        <f>SUM(CC232:CC237)</f>
        <v>0</v>
      </c>
      <c r="AI230" s="1242"/>
      <c r="AJ230" s="1243"/>
      <c r="AK230" s="1242">
        <f>SUM(CE232:CE237)</f>
        <v>0</v>
      </c>
      <c r="AL230" s="1242"/>
      <c r="AM230" s="1264"/>
      <c r="AN230" s="1265">
        <f>SUM(AR232:AR237)</f>
        <v>0</v>
      </c>
      <c r="AO230" s="1266"/>
      <c r="AP230" s="1267"/>
      <c r="AQ230" s="1266">
        <f>SUM(AS232:AS237)</f>
        <v>0</v>
      </c>
      <c r="AR230" s="1266"/>
      <c r="AS230" s="1268"/>
      <c r="AT230" s="1314"/>
      <c r="AU230" s="1315"/>
      <c r="AV230" s="1315"/>
      <c r="AW230" s="1315"/>
      <c r="AX230" s="1315"/>
      <c r="AY230" s="1315"/>
      <c r="AZ230" s="1315"/>
      <c r="BA230" s="1315"/>
      <c r="BB230" s="1315"/>
      <c r="BC230" s="1315"/>
      <c r="BD230" s="1315"/>
      <c r="BE230" s="1315"/>
      <c r="BF230" s="1315"/>
      <c r="BG230" s="1315"/>
      <c r="BH230" s="1315"/>
      <c r="BI230" s="1315"/>
      <c r="BJ230" s="1315"/>
      <c r="BK230" s="1315"/>
      <c r="BL230" s="1315"/>
      <c r="BM230" s="1315"/>
      <c r="BN230" s="1315"/>
      <c r="BO230" s="1315"/>
      <c r="BP230" s="1315"/>
      <c r="BQ230" s="1315"/>
      <c r="BR230" s="1315"/>
      <c r="BS230" s="1315"/>
      <c r="BT230" s="1315"/>
      <c r="BU230" s="1315"/>
      <c r="BV230" s="1315"/>
      <c r="BW230" s="1315"/>
      <c r="BX230" s="1315"/>
      <c r="BY230" s="1315"/>
      <c r="BZ230" s="1315"/>
      <c r="CA230" s="1315"/>
      <c r="CB230" s="1316"/>
      <c r="CC230" s="1254" t="str">
        <f>IF(O232="","",SUM(AF232:AF237))</f>
        <v/>
      </c>
      <c r="CD230" s="1256" t="str">
        <f>IF(CC230="","","-")</f>
        <v/>
      </c>
      <c r="CE230" s="1258" t="str">
        <f>IF(O232="","",SUM(AG232:AG237))</f>
        <v/>
      </c>
      <c r="CP230" s="32"/>
      <c r="CQ230" s="32"/>
    </row>
    <row r="231" spans="1:95" s="31" customFormat="1" ht="13.5" customHeight="1" outlineLevel="1" x14ac:dyDescent="0.2">
      <c r="A231" s="40"/>
      <c r="B231" s="40"/>
      <c r="C231" s="1226"/>
      <c r="D231" s="1229" t="str">
        <f>IF(A231="","",VLOOKUP(A231,СписокКМ!D:I,2,FALSE))</f>
        <v/>
      </c>
      <c r="E231" s="1230" t="str">
        <f>IF(B231="","",VLOOKUP(B231,СписокКМ!E:J,2,FALSE))</f>
        <v/>
      </c>
      <c r="F231" s="1233" t="str">
        <f>IF(C231="","",VLOOKUP(C231,СписокКМ!F:K,2,FALSE))</f>
        <v/>
      </c>
      <c r="G231" s="1234" t="str">
        <f>IF(D231="","",VLOOKUP(D231,СписокКМ!G:L,2,FALSE))</f>
        <v/>
      </c>
      <c r="H231" s="41"/>
      <c r="I231" s="1236"/>
      <c r="J231" s="1236"/>
      <c r="K231" s="1236"/>
      <c r="L231" s="1236"/>
      <c r="M231" s="1236"/>
      <c r="N231" s="42"/>
      <c r="O231" s="1239"/>
      <c r="P231" s="1240"/>
      <c r="Q231" s="1240"/>
      <c r="R231" s="1240"/>
      <c r="S231" s="1240"/>
      <c r="T231" s="1260" t="s">
        <v>8</v>
      </c>
      <c r="U231" s="1261"/>
      <c r="V231" s="1261"/>
      <c r="W231" s="1261"/>
      <c r="X231" s="1261"/>
      <c r="Y231" s="1261"/>
      <c r="Z231" s="1261"/>
      <c r="AA231" s="1261"/>
      <c r="AB231" s="1261"/>
      <c r="AC231" s="1261"/>
      <c r="AD231" s="1261"/>
      <c r="AE231" s="1261"/>
      <c r="AF231" s="1261"/>
      <c r="AG231" s="1262"/>
      <c r="AH231" s="1261" t="s">
        <v>9</v>
      </c>
      <c r="AI231" s="1261"/>
      <c r="AJ231" s="1261"/>
      <c r="AK231" s="1261"/>
      <c r="AL231" s="1261"/>
      <c r="AM231" s="1261"/>
      <c r="AN231" s="1261"/>
      <c r="AO231" s="1261"/>
      <c r="AP231" s="1261"/>
      <c r="AQ231" s="1261"/>
      <c r="AR231" s="1261"/>
      <c r="AS231" s="1262"/>
      <c r="AT231" s="1263" t="s">
        <v>10</v>
      </c>
      <c r="AU231" s="1263"/>
      <c r="AV231" s="1263"/>
      <c r="AW231" s="1263"/>
      <c r="AX231" s="1263"/>
      <c r="AY231" s="1263"/>
      <c r="AZ231" s="1263"/>
      <c r="BA231" s="1263" t="s">
        <v>11</v>
      </c>
      <c r="BB231" s="1263"/>
      <c r="BC231" s="1263"/>
      <c r="BD231" s="1263"/>
      <c r="BE231" s="1263"/>
      <c r="BF231" s="1263"/>
      <c r="BG231" s="1263"/>
      <c r="BH231" s="1263" t="s">
        <v>12</v>
      </c>
      <c r="BI231" s="1263"/>
      <c r="BJ231" s="1263"/>
      <c r="BK231" s="1263"/>
      <c r="BL231" s="1263"/>
      <c r="BM231" s="1263"/>
      <c r="BN231" s="1263"/>
      <c r="BO231" s="1263" t="s">
        <v>13</v>
      </c>
      <c r="BP231" s="1263"/>
      <c r="BQ231" s="1263"/>
      <c r="BR231" s="1263"/>
      <c r="BS231" s="1263"/>
      <c r="BT231" s="1263"/>
      <c r="BU231" s="1263"/>
      <c r="BV231" s="1263" t="s">
        <v>14</v>
      </c>
      <c r="BW231" s="1263"/>
      <c r="BX231" s="1263"/>
      <c r="BY231" s="1263"/>
      <c r="BZ231" s="1263"/>
      <c r="CA231" s="1263"/>
      <c r="CB231" s="1263"/>
      <c r="CC231" s="1255"/>
      <c r="CD231" s="1257"/>
      <c r="CE231" s="1259"/>
      <c r="CP231" s="32"/>
      <c r="CQ231" s="32"/>
    </row>
    <row r="232" spans="1:95" s="31" customFormat="1" ht="15" customHeight="1" outlineLevel="1" x14ac:dyDescent="0.2">
      <c r="A232" s="43"/>
      <c r="B232" s="44"/>
      <c r="C232" s="615">
        <v>1</v>
      </c>
      <c r="D232" s="46" t="str">
        <f>IF(A232="","",VLOOKUP(A232,СписокКМ!D:I,2,FALSE))</f>
        <v/>
      </c>
      <c r="E232" s="47"/>
      <c r="F232" s="48" t="str">
        <f>IF(B232="","",VLOOKUP(B232,СписокКМ!D:I,2,FALSE))</f>
        <v/>
      </c>
      <c r="G232" s="49"/>
      <c r="H232" s="50"/>
      <c r="I232" s="51"/>
      <c r="J232" s="51"/>
      <c r="K232" s="51"/>
      <c r="L232" s="51"/>
      <c r="M232" s="51"/>
      <c r="N232" s="52"/>
      <c r="O232" s="53" t="str">
        <f>IF(I232="","",IF(I232="0",1000,IF(I232="-0",-1000,I232*1)))</f>
        <v/>
      </c>
      <c r="P232" s="53" t="str">
        <f t="shared" ref="P232:S233" si="150">IF(J232="","",IF(J232="0",1000,IF(J232="-0",-1000,J232*1)))</f>
        <v/>
      </c>
      <c r="Q232" s="53" t="str">
        <f t="shared" si="150"/>
        <v/>
      </c>
      <c r="R232" s="53" t="str">
        <f t="shared" si="150"/>
        <v/>
      </c>
      <c r="S232" s="54" t="str">
        <f t="shared" si="150"/>
        <v/>
      </c>
      <c r="T232" s="55" t="str">
        <f t="shared" ref="T232:X233" si="151">IF(O232="","",IF(O232&gt;0,1,0))</f>
        <v/>
      </c>
      <c r="U232" s="56" t="str">
        <f t="shared" si="151"/>
        <v/>
      </c>
      <c r="V232" s="56" t="str">
        <f t="shared" si="151"/>
        <v/>
      </c>
      <c r="W232" s="56" t="str">
        <f t="shared" si="151"/>
        <v/>
      </c>
      <c r="X232" s="56" t="str">
        <f t="shared" si="151"/>
        <v/>
      </c>
      <c r="Y232" s="57" t="str">
        <f t="shared" ref="Y232:AC233" si="152">IF(O232="","",IF(O232&lt;0,1,0))</f>
        <v/>
      </c>
      <c r="Z232" s="57" t="str">
        <f t="shared" si="152"/>
        <v/>
      </c>
      <c r="AA232" s="57" t="str">
        <f t="shared" si="152"/>
        <v/>
      </c>
      <c r="AB232" s="57" t="str">
        <f t="shared" si="152"/>
        <v/>
      </c>
      <c r="AC232" s="57" t="str">
        <f t="shared" si="152"/>
        <v/>
      </c>
      <c r="AD232" s="58" t="str">
        <f>IF(CC232="","",IF(CC232&gt;CE232,1,-1))</f>
        <v/>
      </c>
      <c r="AE232" s="58" t="str">
        <f>IF(CC232="","",IF(CC232&lt;CE232,1,-1))</f>
        <v/>
      </c>
      <c r="AF232" s="59">
        <f>IF(CC232&gt;CE232,1,0)</f>
        <v>0</v>
      </c>
      <c r="AG232" s="60">
        <f>IF(CE232&gt;CC232,1,0)</f>
        <v>0</v>
      </c>
      <c r="AH232" s="61" t="str">
        <f>IF(O232="","",AX232*1)</f>
        <v/>
      </c>
      <c r="AI232" s="62" t="str">
        <f>IF(P232="","",BE232*1)</f>
        <v/>
      </c>
      <c r="AJ232" s="62" t="str">
        <f>IF(Q232="","",BL232*1)</f>
        <v/>
      </c>
      <c r="AK232" s="62" t="str">
        <f>IF(R232="","",BS232*1)</f>
        <v/>
      </c>
      <c r="AL232" s="62" t="str">
        <f>IF(S232="","",BZ232*1)</f>
        <v/>
      </c>
      <c r="AM232" s="63" t="str">
        <f>IF(O232="","",AZ232*1)</f>
        <v/>
      </c>
      <c r="AN232" s="63" t="str">
        <f>IF(P232="","",BG232*1)</f>
        <v/>
      </c>
      <c r="AO232" s="63" t="str">
        <f>IF(Q232="","",BN232*1)</f>
        <v/>
      </c>
      <c r="AP232" s="63" t="str">
        <f>IF(R232="","",BU232*1)</f>
        <v/>
      </c>
      <c r="AQ232" s="63" t="str">
        <f>IF(S232="","",CB232*1)</f>
        <v/>
      </c>
      <c r="AR232" s="64">
        <f>SUM(AH232:AL232)</f>
        <v>0</v>
      </c>
      <c r="AS232" s="65">
        <f>SUM(AM232:AQ232)</f>
        <v>0</v>
      </c>
      <c r="AT232" s="66">
        <f>IF(O232=1000,11,IF(O232=-1000,0,IF(O232&gt;0,11,IF(O232&lt;0,(-O232),"0"))))</f>
        <v>11</v>
      </c>
      <c r="AU232" s="67" t="str">
        <f>IF(O232=1000,0,IF(O232=-1000,11,IF(O232&lt;-9,-(O232-2),IF(O232&gt;0,(O232),"0"))))</f>
        <v/>
      </c>
      <c r="AV232" s="66" t="e">
        <f>IF(O232=1000,11,IF(O232=-1000,0,IF(O232&lt;9,11,IF(O232&gt;9,(O232+2),"0"))))</f>
        <v>#VALUE!</v>
      </c>
      <c r="AW232" s="67" t="str">
        <f>IF(O232=1000,0,IF(O232=-1000,11,IF(O232&lt;0,11,IF(O232&gt;0,(O232),"0"))))</f>
        <v/>
      </c>
      <c r="AX232" s="68" t="str">
        <f>IF(O232="","",IF(O232&gt;9,AV232,AT232))</f>
        <v/>
      </c>
      <c r="AY232" s="69" t="str">
        <f>IF(O232="","","-")</f>
        <v/>
      </c>
      <c r="AZ232" s="70" t="str">
        <f>IF(O232="","",IF(O232&lt;-9,AU232,AW232))</f>
        <v/>
      </c>
      <c r="BA232" s="66" t="e">
        <f>IF(P232=1000,11,IF(P232=-1000,0,IF(P232&gt;9,(P232+2),IF(P232&lt;0,(-P232),"0"))))</f>
        <v>#VALUE!</v>
      </c>
      <c r="BB232" s="67" t="str">
        <f>IF(P232=1000,0,IF(P232=-1000,11,IF(P232&lt;-9,-(P232-2),IF(P232&gt;0,(P232),"0"))))</f>
        <v/>
      </c>
      <c r="BC232" s="67">
        <f>IF(P232=1000,11,IF(P232=-1000,0,IF(P232&gt;0,11,IF(P232&lt;0,(-P232),"0"))))</f>
        <v>11</v>
      </c>
      <c r="BD232" s="67" t="str">
        <f>IF(P232=1000,0,IF(P232=-1000,11,IF(P232&lt;0,11,IF(P232&gt;0,(P232),"0"))))</f>
        <v/>
      </c>
      <c r="BE232" s="68" t="str">
        <f>IF(P232="","",IF(P232&gt;9,BA232,BC232))</f>
        <v/>
      </c>
      <c r="BF232" s="69" t="str">
        <f>IF(P232="","","-")</f>
        <v/>
      </c>
      <c r="BG232" s="70" t="str">
        <f>IF(P232="","",IF(P232&lt;-9,BB232,BD232))</f>
        <v/>
      </c>
      <c r="BH232" s="66" t="e">
        <f>IF(Q232=1000,11,IF(Q232=-1000,0,IF(Q232&gt;9,(Q232+2),IF(Q232&lt;0,(-Q232),"0"))))</f>
        <v>#VALUE!</v>
      </c>
      <c r="BI232" s="67" t="str">
        <f>IF(Q232=1000,0,IF(Q232=-1000,11,IF(Q232&lt;-9,-(Q232-2),IF(Q232&gt;0,(Q232),"0"))))</f>
        <v/>
      </c>
      <c r="BJ232" s="67">
        <f>IF(Q232=1000,11,IF(Q232=-1000,0,IF(Q232&gt;0,11,IF(Q232&lt;0,(-Q232),"0"))))</f>
        <v>11</v>
      </c>
      <c r="BK232" s="67" t="str">
        <f>IF(Q232=1000,0,IF(Q232=-1000,11,IF(Q232&lt;0,11,IF(Q232&gt;0,(Q232),"0"))))</f>
        <v/>
      </c>
      <c r="BL232" s="68" t="str">
        <f>IF(Q232="","",IF(Q232&gt;9,BH232,BJ232))</f>
        <v/>
      </c>
      <c r="BM232" s="69" t="str">
        <f>IF(Q232="","","-")</f>
        <v/>
      </c>
      <c r="BN232" s="70" t="str">
        <f>IF(Q232="","",IF(Q232&lt;-9,BI232,BK232))</f>
        <v/>
      </c>
      <c r="BO232" s="67" t="e">
        <f>IF(R232=1000,11,IF(R232=-1000,0,IF(R232&gt;9,(R232+2),IF(R232&lt;0,(-R232),"0"))))</f>
        <v>#VALUE!</v>
      </c>
      <c r="BP232" s="67" t="str">
        <f>IF(R232=1000,0,IF(R232=-1000,11,IF(R232&lt;-9,-(R232-2),IF(R232&gt;0,(R232),"0"))))</f>
        <v/>
      </c>
      <c r="BQ232" s="67">
        <f>IF(R232=1000,11,IF(R232=-1000,0,IF(R232&gt;0,11,IF(R232&lt;0,(-R232),"0"))))</f>
        <v>11</v>
      </c>
      <c r="BR232" s="67" t="str">
        <f>IF(R232=1000,0,IF(R232=-1000,11,IF(R232&lt;0,11,IF(R232&gt;0,(R232),"0"))))</f>
        <v/>
      </c>
      <c r="BS232" s="68" t="str">
        <f>IF(R232="","",IF(R232&gt;9,BO232,BQ232))</f>
        <v/>
      </c>
      <c r="BT232" s="69" t="str">
        <f>IF(R232="","","-")</f>
        <v/>
      </c>
      <c r="BU232" s="70" t="str">
        <f>IF(R232="","",IF(R232&lt;-9,BP232,BR232))</f>
        <v/>
      </c>
      <c r="BV232" s="67" t="e">
        <f>IF(S232=1000,11,IF(S232=-1000,0,IF(S232&gt;9,(S232+2),IF(S232&lt;0,(-S232),"0"))))</f>
        <v>#VALUE!</v>
      </c>
      <c r="BW232" s="67" t="str">
        <f>IF(S232=1000,0,IF(S232=-1000,11,IF(S232&lt;-9,-(S232-2),IF(S232&gt;0,(S232),"0"))))</f>
        <v/>
      </c>
      <c r="BX232" s="67">
        <f>IF(S232=1000,11,IF(S232=-1000,0,IF(S232&gt;0,11,IF(S232&lt;0,(-S232),"0"))))</f>
        <v>11</v>
      </c>
      <c r="BY232" s="71" t="str">
        <f>IF(S232=1000,0,IF(S232=-1000,11,IF(S232&lt;0,11,IF(S232&gt;0,(S232),"0"))))</f>
        <v/>
      </c>
      <c r="BZ232" s="68" t="str">
        <f>IF(S232="","",IF(S232&gt;9,BV232,BX232))</f>
        <v/>
      </c>
      <c r="CA232" s="69" t="str">
        <f>IF(S232="","","-")</f>
        <v/>
      </c>
      <c r="CB232" s="70" t="str">
        <f>IF(S232="","",IF(S232&lt;-9,BW232,BY232))</f>
        <v/>
      </c>
      <c r="CC232" s="72" t="str">
        <f>IF(O232="","",SUM(T232:X232))</f>
        <v/>
      </c>
      <c r="CD232" s="73" t="str">
        <f>IF(CC232="","","-")</f>
        <v/>
      </c>
      <c r="CE232" s="74" t="str">
        <f>IF(O232="","",SUM(Y232:AC232))</f>
        <v/>
      </c>
      <c r="CP232" s="32"/>
      <c r="CQ232" s="32"/>
    </row>
    <row r="233" spans="1:95" s="31" customFormat="1" ht="15" customHeight="1" outlineLevel="1" x14ac:dyDescent="0.2">
      <c r="A233" s="43"/>
      <c r="B233" s="44"/>
      <c r="C233" s="75">
        <v>2</v>
      </c>
      <c r="D233" s="76" t="str">
        <f>IF(A233="","",VLOOKUP(A233,СписокКМ!D:I,2,FALSE))</f>
        <v/>
      </c>
      <c r="E233" s="47"/>
      <c r="F233" s="77" t="str">
        <f>IF(B233="","",VLOOKUP(B233,СписокКМ!D:I,2,FALSE))</f>
        <v/>
      </c>
      <c r="G233" s="49"/>
      <c r="H233" s="41"/>
      <c r="I233" s="616"/>
      <c r="J233" s="616"/>
      <c r="K233" s="616"/>
      <c r="L233" s="616"/>
      <c r="M233" s="51"/>
      <c r="N233" s="42"/>
      <c r="O233" s="79" t="str">
        <f>IF(I233="","",IF(I233="0",1000,IF(I233="-0",-1000,I233*1)))</f>
        <v/>
      </c>
      <c r="P233" s="79" t="str">
        <f t="shared" si="150"/>
        <v/>
      </c>
      <c r="Q233" s="79" t="str">
        <f t="shared" si="150"/>
        <v/>
      </c>
      <c r="R233" s="79" t="str">
        <f t="shared" si="150"/>
        <v/>
      </c>
      <c r="S233" s="80" t="str">
        <f t="shared" si="150"/>
        <v/>
      </c>
      <c r="T233" s="55" t="str">
        <f t="shared" si="151"/>
        <v/>
      </c>
      <c r="U233" s="56" t="str">
        <f t="shared" si="151"/>
        <v/>
      </c>
      <c r="V233" s="56" t="str">
        <f t="shared" si="151"/>
        <v/>
      </c>
      <c r="W233" s="56" t="str">
        <f t="shared" si="151"/>
        <v/>
      </c>
      <c r="X233" s="56" t="str">
        <f t="shared" si="151"/>
        <v/>
      </c>
      <c r="Y233" s="57" t="str">
        <f t="shared" si="152"/>
        <v/>
      </c>
      <c r="Z233" s="57" t="str">
        <f t="shared" si="152"/>
        <v/>
      </c>
      <c r="AA233" s="57" t="str">
        <f t="shared" si="152"/>
        <v/>
      </c>
      <c r="AB233" s="57" t="str">
        <f t="shared" si="152"/>
        <v/>
      </c>
      <c r="AC233" s="57" t="str">
        <f t="shared" si="152"/>
        <v/>
      </c>
      <c r="AD233" s="58" t="str">
        <f>IF(CC233="","",IF(CC233&gt;CE233,1,-1))</f>
        <v/>
      </c>
      <c r="AE233" s="58" t="str">
        <f>IF(CC233="","",IF(CC233&lt;CE233,1,-1))</f>
        <v/>
      </c>
      <c r="AF233" s="59">
        <f>IF(CC233&gt;CE233,1,0)</f>
        <v>0</v>
      </c>
      <c r="AG233" s="60">
        <f>IF(CE233&gt;CC233,1,0)</f>
        <v>0</v>
      </c>
      <c r="AH233" s="81" t="str">
        <f>IF(O233="","",AX233*1)</f>
        <v/>
      </c>
      <c r="AI233" s="609" t="str">
        <f>IF(P233="","",BE233*1)</f>
        <v/>
      </c>
      <c r="AJ233" s="609" t="str">
        <f>IF(Q233="","",BL233*1)</f>
        <v/>
      </c>
      <c r="AK233" s="609" t="str">
        <f>IF(R233="","",BS233*1)</f>
        <v/>
      </c>
      <c r="AL233" s="609" t="str">
        <f>IF(S233="","",BZ233*1)</f>
        <v/>
      </c>
      <c r="AM233" s="606" t="str">
        <f>IF(O233="","",AZ233*1)</f>
        <v/>
      </c>
      <c r="AN233" s="606" t="str">
        <f>IF(P233="","",BG233*1)</f>
        <v/>
      </c>
      <c r="AO233" s="606" t="str">
        <f>IF(Q233="","",BN233*1)</f>
        <v/>
      </c>
      <c r="AP233" s="606" t="str">
        <f>IF(R233="","",BU233*1)</f>
        <v/>
      </c>
      <c r="AQ233" s="606" t="str">
        <f>IF(S233="","",CB233*1)</f>
        <v/>
      </c>
      <c r="AR233" s="64">
        <f>SUM(AH233:AL233)</f>
        <v>0</v>
      </c>
      <c r="AS233" s="65">
        <f>SUM(AM233:AQ233)</f>
        <v>0</v>
      </c>
      <c r="AT233" s="66">
        <f>IF(O233=1000,11,IF(O233=-1000,0,IF(O233&gt;0,11,IF(O233&lt;0,(-O233),"0"))))</f>
        <v>11</v>
      </c>
      <c r="AU233" s="67" t="str">
        <f>IF(O233=1000,0,IF(O233=-1000,11,IF(O233&lt;-9,-(O233-2),IF(O233&gt;0,(O233),"0"))))</f>
        <v/>
      </c>
      <c r="AV233" s="66" t="e">
        <f>IF(O233=1000,11,IF(O233=-1000,0,IF(O233&gt;9,(O233+2),IF(O233&lt;0,(-O233),"0"))))</f>
        <v>#VALUE!</v>
      </c>
      <c r="AW233" s="67" t="str">
        <f>IF(O233=1000,0,IF(O233=-1000,11,IF(O233&lt;0,11,IF(O233&gt;0,(O233),"0"))))</f>
        <v/>
      </c>
      <c r="AX233" s="601" t="str">
        <f>IF(O233="","",IF(O233&gt;9,AV233,AT233))</f>
        <v/>
      </c>
      <c r="AY233" s="602" t="str">
        <f>IF(O233="","","-")</f>
        <v/>
      </c>
      <c r="AZ233" s="603" t="str">
        <f>IF(O233="","",IF(O233&lt;-9,AU233,AW233))</f>
        <v/>
      </c>
      <c r="BA233" s="66" t="e">
        <f>IF(P233=1000,11,IF(P233=-1000,0,IF(P233&gt;9,(P233+2),IF(P233&lt;0,(-P233),"0"))))</f>
        <v>#VALUE!</v>
      </c>
      <c r="BB233" s="67" t="str">
        <f>IF(P233=1000,0,IF(P233=-1000,11,IF(P233&lt;-9,-(P233-2),IF(P233&gt;0,(P233),"0"))))</f>
        <v/>
      </c>
      <c r="BC233" s="67">
        <f>IF(P233=1000,11,IF(P233=-1000,0,IF(P233&gt;0,11,IF(P233&lt;0,(-P233),"0"))))</f>
        <v>11</v>
      </c>
      <c r="BD233" s="67" t="str">
        <f>IF(P233=1000,0,IF(P233=-1000,11,IF(P233&lt;0,11,IF(P233&gt;0,(P233),"0"))))</f>
        <v/>
      </c>
      <c r="BE233" s="601" t="str">
        <f>IF(P233="","",IF(P233&gt;9,BA233,BC233))</f>
        <v/>
      </c>
      <c r="BF233" s="602" t="str">
        <f>IF(P233="","","-")</f>
        <v/>
      </c>
      <c r="BG233" s="603" t="str">
        <f>IF(P233="","",IF(P233&lt;-9,BB233,BD233))</f>
        <v/>
      </c>
      <c r="BH233" s="66" t="e">
        <f>IF(Q233=1000,11,IF(Q233=-1000,0,IF(Q233&gt;9,(Q233+2),IF(Q233&lt;0,(-Q233),"0"))))</f>
        <v>#VALUE!</v>
      </c>
      <c r="BI233" s="67" t="str">
        <f>IF(Q233=1000,0,IF(Q233=-1000,11,IF(Q233&lt;-9,-(Q233-2),IF(Q233&gt;0,(Q233),"0"))))</f>
        <v/>
      </c>
      <c r="BJ233" s="67">
        <f>IF(Q233=1000,11,IF(Q233=-1000,0,IF(Q233&gt;0,11,IF(Q233&lt;0,(-Q233),"0"))))</f>
        <v>11</v>
      </c>
      <c r="BK233" s="67" t="str">
        <f>IF(Q233=1000,0,IF(Q233=-1000,11,IF(Q233&lt;0,11,IF(Q233&gt;0,(Q233),"0"))))</f>
        <v/>
      </c>
      <c r="BL233" s="601" t="str">
        <f>IF(Q233="","",IF(Q233&gt;9,BH233,BJ233))</f>
        <v/>
      </c>
      <c r="BM233" s="602" t="str">
        <f>IF(Q233="","","-")</f>
        <v/>
      </c>
      <c r="BN233" s="603" t="str">
        <f>IF(Q233="","",IF(Q233&lt;-9,BI233,BK233))</f>
        <v/>
      </c>
      <c r="BO233" s="67" t="e">
        <f>IF(R233=1000,11,IF(R233=-1000,0,IF(R233&gt;9,(R233+2),IF(R233&lt;0,(-R233),"0"))))</f>
        <v>#VALUE!</v>
      </c>
      <c r="BP233" s="67" t="str">
        <f>IF(R233=1000,0,IF(R233=-1000,11,IF(R233&lt;-9,-(R233-2),IF(R233&gt;0,(R233),"0"))))</f>
        <v/>
      </c>
      <c r="BQ233" s="67">
        <f>IF(R233=1000,11,IF(R233=-1000,0,IF(R233&gt;0,11,IF(R233&lt;0,(-R233),"0"))))</f>
        <v>11</v>
      </c>
      <c r="BR233" s="67" t="str">
        <f>IF(R233=1000,0,IF(R233=-1000,11,IF(R233&lt;0,11,IF(R233&gt;0,(R233),"0"))))</f>
        <v/>
      </c>
      <c r="BS233" s="601" t="str">
        <f>IF(R233="","",IF(R233&gt;9,BO233,BQ233))</f>
        <v/>
      </c>
      <c r="BT233" s="602" t="str">
        <f>IF(R233="","","-")</f>
        <v/>
      </c>
      <c r="BU233" s="603" t="str">
        <f>IF(R233="","",IF(R233&lt;-9,BP233,BR233))</f>
        <v/>
      </c>
      <c r="BV233" s="67" t="e">
        <f>IF(S233=1000,11,IF(S233=-1000,0,IF(S233&gt;9,(S233+2),IF(S233&lt;0,(-S233),"0"))))</f>
        <v>#VALUE!</v>
      </c>
      <c r="BW233" s="67" t="str">
        <f>IF(S233=1000,0,IF(S233=-1000,11,IF(S233&lt;-9,-(S233-2),IF(S233&gt;0,(S233),"0"))))</f>
        <v/>
      </c>
      <c r="BX233" s="67">
        <f>IF(S233=1000,11,IF(S233=-1000,0,IF(S233&gt;0,11,IF(S233&lt;0,(-S233),"0"))))</f>
        <v>11</v>
      </c>
      <c r="BY233" s="71" t="str">
        <f>IF(S233=1000,0,IF(S233=-1000,11,IF(S233&lt;0,11,IF(S233&gt;0,(S233),"0"))))</f>
        <v/>
      </c>
      <c r="BZ233" s="601" t="str">
        <f>IF(S233="","",IF(S233&gt;9,BV233,BX233))</f>
        <v/>
      </c>
      <c r="CA233" s="602" t="str">
        <f>IF(S233="","","-")</f>
        <v/>
      </c>
      <c r="CB233" s="603" t="str">
        <f>IF(S233="","",IF(S233&lt;-9,BW233,BY233))</f>
        <v/>
      </c>
      <c r="CC233" s="598" t="str">
        <f>IF(O233="","",SUM(T233:X233))</f>
        <v/>
      </c>
      <c r="CD233" s="604" t="str">
        <f>IF(CC233="","","-")</f>
        <v/>
      </c>
      <c r="CE233" s="599" t="str">
        <f>IF(O233="","",SUM(Y233:AC233))</f>
        <v/>
      </c>
      <c r="CP233" s="32"/>
      <c r="CQ233" s="32"/>
    </row>
    <row r="234" spans="1:95" s="31" customFormat="1" ht="15" customHeight="1" outlineLevel="1" x14ac:dyDescent="0.2">
      <c r="A234" s="43"/>
      <c r="B234" s="44"/>
      <c r="C234" s="1250">
        <v>3</v>
      </c>
      <c r="D234" s="76" t="str">
        <f>IF(A234="","",VLOOKUP(A234,СписокКМ!D:I,2,FALSE))</f>
        <v/>
      </c>
      <c r="E234" s="47"/>
      <c r="F234" s="77" t="str">
        <f>IF(B234="","",VLOOKUP(B234,СписокКМ!D:I,2,FALSE))</f>
        <v/>
      </c>
      <c r="G234" s="49"/>
      <c r="H234" s="41"/>
      <c r="I234" s="1252"/>
      <c r="J234" s="1252"/>
      <c r="K234" s="1252"/>
      <c r="L234" s="1252"/>
      <c r="M234" s="1252"/>
      <c r="N234" s="42"/>
      <c r="O234" s="1244" t="str">
        <f>IF(I234="","",IF(I234="0",1000,IF(I234="-0",-1000,I234*1)))</f>
        <v/>
      </c>
      <c r="P234" s="1244" t="str">
        <f>IF(J234="","",IF(J234="0",1000,IF(J234="-0",-1000,J234*1)))</f>
        <v/>
      </c>
      <c r="Q234" s="1244" t="str">
        <f>IF(K234="","",IF(K234="0",1000,IF(K234="-0",-1000,K234*1)))</f>
        <v/>
      </c>
      <c r="R234" s="1244" t="str">
        <f>IF(L235="","",IF(L235="0",1000,IF(L235="-0",-1000,L235*1)))</f>
        <v/>
      </c>
      <c r="S234" s="1246" t="str">
        <f>IF(M235="","",IF(M235="0",1000,IF(M235="-0",-1000,M235*1)))</f>
        <v/>
      </c>
      <c r="T234" s="1248" t="str">
        <f>IF(O234="","",IF(O234&gt;0,1,0))</f>
        <v/>
      </c>
      <c r="U234" s="1284" t="str">
        <f>IF(P234="","",IF(P234&gt;0,1,0))</f>
        <v/>
      </c>
      <c r="V234" s="1284" t="str">
        <f>IF(Q234="","",IF(Q234&gt;0,1,0))</f>
        <v/>
      </c>
      <c r="W234" s="1284" t="str">
        <f>IF(R234="","",IF(R234&gt;0,1,0))</f>
        <v/>
      </c>
      <c r="X234" s="1284" t="str">
        <f>IF(S234="","",IF(S234&gt;0,1,0))</f>
        <v/>
      </c>
      <c r="Y234" s="1278" t="str">
        <f>IF(O234="","",IF(O234&lt;0,1,0))</f>
        <v/>
      </c>
      <c r="Z234" s="1278" t="str">
        <f>IF(P234="","",IF(P234&lt;0,1,0))</f>
        <v/>
      </c>
      <c r="AA234" s="1278" t="str">
        <f>IF(Q234="","",IF(Q234&lt;0,1,0))</f>
        <v/>
      </c>
      <c r="AB234" s="1278" t="str">
        <f>IF(R234="","",IF(R234&lt;0,1,0))</f>
        <v/>
      </c>
      <c r="AC234" s="1278" t="str">
        <f>IF(S234="","",IF(S234&lt;0,1,0))</f>
        <v/>
      </c>
      <c r="AD234" s="1280" t="str">
        <f>IF(CC234="","",IF(CC234&gt;CE234,1,-1))</f>
        <v/>
      </c>
      <c r="AE234" s="1280" t="str">
        <f>IF(CC234="","",IF(CC234&lt;CE234,1,-1))</f>
        <v/>
      </c>
      <c r="AF234" s="1282">
        <f>IF(CC234&gt;CE234,1,0)</f>
        <v>0</v>
      </c>
      <c r="AG234" s="1272">
        <f>IF(CE234&gt;CC234,1,0)</f>
        <v>0</v>
      </c>
      <c r="AH234" s="1274" t="str">
        <f>IF(O234="","",AX234*1)</f>
        <v/>
      </c>
      <c r="AI234" s="1276" t="str">
        <f>IF(P234="","",BE234*1)</f>
        <v/>
      </c>
      <c r="AJ234" s="1276" t="str">
        <f>IF(Q234="","",BL234*1)</f>
        <v/>
      </c>
      <c r="AK234" s="1276" t="str">
        <f>IF(R234="","",BS234*1)</f>
        <v/>
      </c>
      <c r="AL234" s="1276" t="str">
        <f>IF(S234="","",BZ234*1)</f>
        <v/>
      </c>
      <c r="AM234" s="1298" t="str">
        <f>IF(O234="","",AZ234*1)</f>
        <v/>
      </c>
      <c r="AN234" s="1298" t="str">
        <f>IF(P234="","",BG234*1)</f>
        <v/>
      </c>
      <c r="AO234" s="1298" t="str">
        <f>IF(Q234="","",BN234*1)</f>
        <v/>
      </c>
      <c r="AP234" s="1298" t="str">
        <f>IF(R234="","",BU234*1)</f>
        <v/>
      </c>
      <c r="AQ234" s="1298" t="str">
        <f>IF(S234="","",CB234*1)</f>
        <v/>
      </c>
      <c r="AR234" s="1300">
        <f>SUM(AH235:AL235)</f>
        <v>0</v>
      </c>
      <c r="AS234" s="1292">
        <f>SUM(AM235:AQ235)</f>
        <v>0</v>
      </c>
      <c r="AT234" s="1294">
        <f>IF(O234=1000,11,IF(O234=-1000,0,IF(O234&gt;0,11,IF(O234&lt;0,(-O234),"0"))))</f>
        <v>11</v>
      </c>
      <c r="AU234" s="1286" t="str">
        <f>IF(O234=1000,0,IF(O234=-1000,11,IF(O234&lt;-9,-(O234-2),IF(O234&gt;0,(O234),"0"))))</f>
        <v/>
      </c>
      <c r="AV234" s="1286" t="e">
        <f>IF(O234=1000,11,IF(O234=-1000,0,IF(O234&gt;9,(O234+2),IF(O234&lt;0,(-O234),"0"))))</f>
        <v>#VALUE!</v>
      </c>
      <c r="AW234" s="1286" t="str">
        <f>IF(O234=1000,0,IF(O234=-1000,11,IF(O234&lt;0,11,IF(O234&gt;0,(O234),"0"))))</f>
        <v/>
      </c>
      <c r="AX234" s="1296" t="str">
        <f>IF(O234="","",IF(O234&gt;9,AV234,AT234))</f>
        <v/>
      </c>
      <c r="AY234" s="1288" t="str">
        <f>IF(O234="","","-")</f>
        <v/>
      </c>
      <c r="AZ234" s="1290" t="str">
        <f>IF(O234="","",IF(O234&lt;-9,AU234,AW234))</f>
        <v/>
      </c>
      <c r="BA234" s="1286" t="e">
        <f>IF(P234=1000,11,IF(P234=-1000,0,IF(P234&gt;9,(P234+2),IF(P234&lt;0,(-P234),"0"))))</f>
        <v>#VALUE!</v>
      </c>
      <c r="BB234" s="1286" t="str">
        <f>IF(P234=1000,0,IF(P234=-1000,11,IF(P234&lt;-9,-(P234-2),IF(P234&gt;0,(P234),"0"))))</f>
        <v/>
      </c>
      <c r="BC234" s="1286">
        <f>IF(P234=1000,11,IF(P234=-1000,0,IF(P234&gt;0,11,IF(P234&lt;0,(-P234),"0"))))</f>
        <v>11</v>
      </c>
      <c r="BD234" s="1286" t="str">
        <f>IF(P234=1000,0,IF(P234=-1000,11,IF(P234&lt;0,11,IF(P234&gt;0,(P234),"0"))))</f>
        <v/>
      </c>
      <c r="BE234" s="1296" t="str">
        <f>IF(P234="","",IF(P234&gt;9,BA234,BC234))</f>
        <v/>
      </c>
      <c r="BF234" s="1288" t="str">
        <f>IF(P234="","","-")</f>
        <v/>
      </c>
      <c r="BG234" s="1290" t="str">
        <f>IF(P234="","",IF(P234&lt;-9,BB234,BD234))</f>
        <v/>
      </c>
      <c r="BH234" s="1286" t="e">
        <f>IF(Q234=1000,11,IF(Q234=-1000,0,IF(Q234&gt;9,(Q234+2),IF(Q234&lt;0,(-Q234),"0"))))</f>
        <v>#VALUE!</v>
      </c>
      <c r="BI234" s="1286" t="str">
        <f>IF(Q234=1000,0,IF(Q234=-1000,11,IF(Q234&lt;-9,-(Q234-2),IF(Q234&gt;0,(Q234),"0"))))</f>
        <v/>
      </c>
      <c r="BJ234" s="1286">
        <f>IF(Q234=1000,11,IF(Q234=-1000,0,IF(Q234&gt;0,11,IF(Q234&lt;0,(-Q234),"0"))))</f>
        <v>11</v>
      </c>
      <c r="BK234" s="1286" t="str">
        <f>IF(Q234=1000,0,IF(Q234=-1000,11,IF(Q234&lt;0,11,IF(Q234&gt;0,(Q234),"0"))))</f>
        <v/>
      </c>
      <c r="BL234" s="1296" t="str">
        <f>IF(Q234="","",IF(Q234&gt;9,BH234,BJ234))</f>
        <v/>
      </c>
      <c r="BM234" s="1288" t="str">
        <f>IF(Q234="","","-")</f>
        <v/>
      </c>
      <c r="BN234" s="1290" t="str">
        <f>IF(Q234="","",IF(Q234&lt;-9,BI234,BK234))</f>
        <v/>
      </c>
      <c r="BO234" s="1286" t="e">
        <f>IF(R234=1000,11,IF(R234=-1000,0,IF(R234&gt;9,(R234+2),IF(R234&lt;0,(-R234),"0"))))</f>
        <v>#VALUE!</v>
      </c>
      <c r="BP234" s="1286" t="str">
        <f>IF(R234=1000,0,IF(R234=-1000,11,IF(R234&lt;-9,-(R234-2),IF(R234&gt;0,(R234),"0"))))</f>
        <v/>
      </c>
      <c r="BQ234" s="1286">
        <f>IF(R234=1000,11,IF(R234=-1000,0,IF(R234&gt;0,11,IF(R234&lt;0,(-R234),"0"))))</f>
        <v>11</v>
      </c>
      <c r="BR234" s="1286" t="str">
        <f>IF(R234=1000,0,IF(R234=-1000,11,IF(R234&lt;0,11,IF(R234&gt;0,(R234),"0"))))</f>
        <v/>
      </c>
      <c r="BS234" s="1296" t="str">
        <f>IF(R234="","",IF(R234&gt;9,BO234,BQ234))</f>
        <v/>
      </c>
      <c r="BT234" s="1288" t="str">
        <f>IF(R234="","","-")</f>
        <v/>
      </c>
      <c r="BU234" s="1290" t="str">
        <f>IF(R234="","",IF(R234&lt;-9,BP234,BR234))</f>
        <v/>
      </c>
      <c r="BV234" s="1286" t="e">
        <f>IF(S234=1000,11,IF(S234=-1000,0,IF(S234&gt;9,(S234+2),IF(S234&lt;0,(-S234),"0"))))</f>
        <v>#VALUE!</v>
      </c>
      <c r="BW234" s="1286" t="str">
        <f>IF(S234=1000,0,IF(S234=-1000,11,IF(S234&lt;-9,-(S234-2),IF(S234&gt;0,(S234),"0"))))</f>
        <v/>
      </c>
      <c r="BX234" s="1286">
        <f>IF(S234=1000,11,IF(S234=-1000,0,IF(S234&gt;0,11,IF(S234&lt;0,(-S234),"0"))))</f>
        <v>11</v>
      </c>
      <c r="BY234" s="1286" t="str">
        <f>IF(S234=1000,0,IF(S234=-1000,11,IF(S234&lt;0,11,IF(S234&gt;0,(S234),"0"))))</f>
        <v/>
      </c>
      <c r="BZ234" s="1296" t="str">
        <f>IF(S234="","",IF(S234&gt;9,BV234,BX234))</f>
        <v/>
      </c>
      <c r="CA234" s="1288" t="str">
        <f>IF(S234="","","-")</f>
        <v/>
      </c>
      <c r="CB234" s="1290" t="str">
        <f>IF(S234="","",IF(S234&lt;-9,BW234,BY234))</f>
        <v/>
      </c>
      <c r="CC234" s="1302" t="str">
        <f>IF(O234="","",SUM(T234:X235))</f>
        <v/>
      </c>
      <c r="CD234" s="1304" t="str">
        <f>IF(CC234="","","-")</f>
        <v/>
      </c>
      <c r="CE234" s="1306" t="str">
        <f>IF(O234="","",SUM(Y234:AC235))</f>
        <v/>
      </c>
      <c r="CP234" s="32"/>
      <c r="CQ234" s="32"/>
    </row>
    <row r="235" spans="1:95" s="31" customFormat="1" ht="15" customHeight="1" outlineLevel="1" x14ac:dyDescent="0.2">
      <c r="A235" s="43"/>
      <c r="B235" s="44"/>
      <c r="C235" s="1251"/>
      <c r="D235" s="46" t="str">
        <f>IF(A235="","",VLOOKUP(A235,СписокКМ!D:I,2,FALSE))</f>
        <v/>
      </c>
      <c r="E235" s="47"/>
      <c r="F235" s="48" t="str">
        <f>IF(B235="","",VLOOKUP(B235,СписокКМ!D:I,2,FALSE))</f>
        <v/>
      </c>
      <c r="G235" s="49"/>
      <c r="H235" s="41"/>
      <c r="I235" s="1253"/>
      <c r="J235" s="1253"/>
      <c r="K235" s="1253"/>
      <c r="L235" s="1253"/>
      <c r="M235" s="1253"/>
      <c r="N235" s="42"/>
      <c r="O235" s="1245"/>
      <c r="P235" s="1245"/>
      <c r="Q235" s="1245"/>
      <c r="R235" s="1245"/>
      <c r="S235" s="1247"/>
      <c r="T235" s="1249"/>
      <c r="U235" s="1285"/>
      <c r="V235" s="1285"/>
      <c r="W235" s="1285"/>
      <c r="X235" s="1285"/>
      <c r="Y235" s="1279"/>
      <c r="Z235" s="1279"/>
      <c r="AA235" s="1279"/>
      <c r="AB235" s="1279"/>
      <c r="AC235" s="1279"/>
      <c r="AD235" s="1281"/>
      <c r="AE235" s="1281"/>
      <c r="AF235" s="1283"/>
      <c r="AG235" s="1273"/>
      <c r="AH235" s="1275"/>
      <c r="AI235" s="1277"/>
      <c r="AJ235" s="1277"/>
      <c r="AK235" s="1277"/>
      <c r="AL235" s="1277"/>
      <c r="AM235" s="1299"/>
      <c r="AN235" s="1299"/>
      <c r="AO235" s="1299"/>
      <c r="AP235" s="1299"/>
      <c r="AQ235" s="1299"/>
      <c r="AR235" s="1301"/>
      <c r="AS235" s="1293"/>
      <c r="AT235" s="1295"/>
      <c r="AU235" s="1287"/>
      <c r="AV235" s="1287"/>
      <c r="AW235" s="1287"/>
      <c r="AX235" s="1297"/>
      <c r="AY235" s="1289"/>
      <c r="AZ235" s="1291"/>
      <c r="BA235" s="1287"/>
      <c r="BB235" s="1287"/>
      <c r="BC235" s="1287"/>
      <c r="BD235" s="1287"/>
      <c r="BE235" s="1297"/>
      <c r="BF235" s="1289"/>
      <c r="BG235" s="1291"/>
      <c r="BH235" s="1287"/>
      <c r="BI235" s="1287"/>
      <c r="BJ235" s="1287"/>
      <c r="BK235" s="1287"/>
      <c r="BL235" s="1297"/>
      <c r="BM235" s="1289"/>
      <c r="BN235" s="1291"/>
      <c r="BO235" s="1287"/>
      <c r="BP235" s="1287"/>
      <c r="BQ235" s="1287"/>
      <c r="BR235" s="1287"/>
      <c r="BS235" s="1297"/>
      <c r="BT235" s="1289"/>
      <c r="BU235" s="1291"/>
      <c r="BV235" s="1287"/>
      <c r="BW235" s="1287"/>
      <c r="BX235" s="1287"/>
      <c r="BY235" s="1287"/>
      <c r="BZ235" s="1297"/>
      <c r="CA235" s="1289"/>
      <c r="CB235" s="1291"/>
      <c r="CC235" s="1303"/>
      <c r="CD235" s="1305"/>
      <c r="CE235" s="1307"/>
      <c r="CP235" s="32"/>
      <c r="CQ235" s="32"/>
    </row>
    <row r="236" spans="1:95" s="31" customFormat="1" ht="15" customHeight="1" outlineLevel="1" x14ac:dyDescent="0.2">
      <c r="A236" s="99" t="str">
        <f>IF(A232="","",A232)</f>
        <v/>
      </c>
      <c r="B236" s="99" t="str">
        <f>IF(B232="","",B233)</f>
        <v/>
      </c>
      <c r="C236" s="75">
        <v>4</v>
      </c>
      <c r="D236" s="100" t="str">
        <f>IF(A236="","",VLOOKUP(A236,СписокКМ!D:I,2,FALSE))</f>
        <v/>
      </c>
      <c r="E236" s="101"/>
      <c r="F236" s="77" t="str">
        <f>IF(B236="","",VLOOKUP(B236,СписокКМ!D:I,2,FALSE))</f>
        <v/>
      </c>
      <c r="G236" s="102"/>
      <c r="H236" s="41"/>
      <c r="I236" s="616"/>
      <c r="J236" s="616"/>
      <c r="K236" s="616"/>
      <c r="L236" s="616"/>
      <c r="M236" s="616"/>
      <c r="N236" s="42"/>
      <c r="O236" s="79" t="str">
        <f>IF(I236="","",IF(I236="0",1000,IF(I236="-0",-1000,I236*1)))</f>
        <v/>
      </c>
      <c r="P236" s="79" t="str">
        <f t="shared" ref="P236:S237" si="153">IF(J236="","",IF(J236="0",1000,IF(J236="-0",-1000,J236*1)))</f>
        <v/>
      </c>
      <c r="Q236" s="79" t="str">
        <f t="shared" si="153"/>
        <v/>
      </c>
      <c r="R236" s="79" t="str">
        <f t="shared" si="153"/>
        <v/>
      </c>
      <c r="S236" s="80" t="str">
        <f t="shared" si="153"/>
        <v/>
      </c>
      <c r="T236" s="614" t="str">
        <f t="shared" ref="T236:X237" si="154">IF(O236="","",IF(O236&gt;0,1,0))</f>
        <v/>
      </c>
      <c r="U236" s="613" t="str">
        <f t="shared" si="154"/>
        <v/>
      </c>
      <c r="V236" s="613" t="str">
        <f t="shared" si="154"/>
        <v/>
      </c>
      <c r="W236" s="613" t="str">
        <f t="shared" si="154"/>
        <v/>
      </c>
      <c r="X236" s="613" t="str">
        <f t="shared" si="154"/>
        <v/>
      </c>
      <c r="Y236" s="610" t="str">
        <f t="shared" ref="Y236:AC237" si="155">IF(O236="","",IF(O236&lt;0,1,0))</f>
        <v/>
      </c>
      <c r="Z236" s="610" t="str">
        <f t="shared" si="155"/>
        <v/>
      </c>
      <c r="AA236" s="610" t="str">
        <f t="shared" si="155"/>
        <v/>
      </c>
      <c r="AB236" s="610" t="str">
        <f t="shared" si="155"/>
        <v/>
      </c>
      <c r="AC236" s="610" t="str">
        <f t="shared" si="155"/>
        <v/>
      </c>
      <c r="AD236" s="611" t="str">
        <f>IF(CC236="","",IF(CC236&gt;CE236,1,-1))</f>
        <v/>
      </c>
      <c r="AE236" s="611" t="str">
        <f>IF(CC236="","",IF(CC236&lt;CE236,1,-1))</f>
        <v/>
      </c>
      <c r="AF236" s="612">
        <f>IF(CC236&gt;CE236,1,0)</f>
        <v>0</v>
      </c>
      <c r="AG236" s="608">
        <f>IF(CE236&gt;CC236,1,0)</f>
        <v>0</v>
      </c>
      <c r="AH236" s="81" t="str">
        <f>IF(O236="","",AX236*1)</f>
        <v/>
      </c>
      <c r="AI236" s="609" t="str">
        <f>IF(P236="","",BE236*1)</f>
        <v/>
      </c>
      <c r="AJ236" s="609" t="str">
        <f>IF(Q236="","",BL236*1)</f>
        <v/>
      </c>
      <c r="AK236" s="609" t="str">
        <f>IF(R236="","",BS236*1)</f>
        <v/>
      </c>
      <c r="AL236" s="609" t="str">
        <f>IF(S236="","",BZ236*1)</f>
        <v/>
      </c>
      <c r="AM236" s="606" t="str">
        <f>IF(O236="","",AZ236*1)</f>
        <v/>
      </c>
      <c r="AN236" s="606" t="str">
        <f>IF(P236="","",BG236*1)</f>
        <v/>
      </c>
      <c r="AO236" s="606" t="str">
        <f>IF(Q236="","",BN236*1)</f>
        <v/>
      </c>
      <c r="AP236" s="606" t="str">
        <f>IF(R236="","",BU236*1)</f>
        <v/>
      </c>
      <c r="AQ236" s="606" t="str">
        <f>IF(S236="","",CB236*1)</f>
        <v/>
      </c>
      <c r="AR236" s="607">
        <f>SUM(AH236:AL236)</f>
        <v>0</v>
      </c>
      <c r="AS236" s="605">
        <f>SUM(AM236:AQ236)</f>
        <v>0</v>
      </c>
      <c r="AT236" s="111">
        <f>IF(O236=1000,11,IF(O236=-1000,0,IF(O236&gt;0,11,IF(O236&lt;0,(-O236),"0"))))</f>
        <v>11</v>
      </c>
      <c r="AU236" s="600" t="str">
        <f>IF(O236=1000,0,IF(O236=-1000,11,IF(O236&lt;-9,-(O236-2),IF(O236&gt;0,(O236),"0"))))</f>
        <v/>
      </c>
      <c r="AV236" s="111" t="e">
        <f>IF(O236=1000,11,IF(O236=-1000,0,IF(O236&gt;9,(O236+2),IF(O236&lt;0,(-O236),"0"))))</f>
        <v>#VALUE!</v>
      </c>
      <c r="AW236" s="600" t="str">
        <f>IF(O236=1000,0,IF(O236=-1000,11,IF(O236&lt;0,11,IF(O236&gt;0,(O236),"0"))))</f>
        <v/>
      </c>
      <c r="AX236" s="601" t="str">
        <f>IF(O236="","",IF(O236&gt;9,AV236,AT236))</f>
        <v/>
      </c>
      <c r="AY236" s="602" t="str">
        <f>IF(O236="","","-")</f>
        <v/>
      </c>
      <c r="AZ236" s="603" t="str">
        <f>IF(O236="","",IF(O236&lt;-9,AU236,AW236))</f>
        <v/>
      </c>
      <c r="BA236" s="111" t="e">
        <f>IF(P236=1000,11,IF(P236=-1000,0,IF(P236&gt;9,(P236+2),IF(P236&lt;0,(-P236),"0"))))</f>
        <v>#VALUE!</v>
      </c>
      <c r="BB236" s="600" t="str">
        <f>IF(P236=1000,0,IF(P236=-1000,11,IF(P236&lt;-9,-(P236-2),IF(P236&gt;0,(P236),"0"))))</f>
        <v/>
      </c>
      <c r="BC236" s="600">
        <f>IF(P236=1000,11,IF(P236=-1000,0,IF(P236&gt;0,11,IF(P236&lt;0,(-P236),"0"))))</f>
        <v>11</v>
      </c>
      <c r="BD236" s="600" t="str">
        <f>IF(P236=1000,0,IF(P236=-1000,11,IF(P236&lt;0,11,IF(P236&gt;0,(P236),"0"))))</f>
        <v/>
      </c>
      <c r="BE236" s="601" t="str">
        <f>IF(P236="","",IF(P236&gt;9,BA236,BC236))</f>
        <v/>
      </c>
      <c r="BF236" s="602" t="str">
        <f>IF(P236="","","-")</f>
        <v/>
      </c>
      <c r="BG236" s="603" t="str">
        <f>IF(P236="","",IF(P236&lt;-9,BB236,BD236))</f>
        <v/>
      </c>
      <c r="BH236" s="111" t="e">
        <f>IF(Q236=1000,11,IF(Q236=-1000,0,IF(Q236&gt;9,(Q236+2),IF(Q236&lt;0,(-Q236),"0"))))</f>
        <v>#VALUE!</v>
      </c>
      <c r="BI236" s="600" t="str">
        <f>IF(Q236=1000,0,IF(Q236=-1000,11,IF(Q236&lt;-9,-(Q236-2),IF(Q236&gt;0,(Q236),"0"))))</f>
        <v/>
      </c>
      <c r="BJ236" s="600">
        <f>IF(Q236=1000,11,IF(Q236=-1000,0,IF(Q236&gt;0,11,IF(Q236&lt;0,(-Q236),"0"))))</f>
        <v>11</v>
      </c>
      <c r="BK236" s="600" t="str">
        <f>IF(Q236=1000,0,IF(Q236=-1000,11,IF(Q236&lt;0,11,IF(Q236&gt;0,(Q236),"0"))))</f>
        <v/>
      </c>
      <c r="BL236" s="601" t="str">
        <f>IF(Q236="","",IF(Q236&gt;9,BH236,BJ236))</f>
        <v/>
      </c>
      <c r="BM236" s="602" t="str">
        <f>IF(Q236="","","-")</f>
        <v/>
      </c>
      <c r="BN236" s="603" t="str">
        <f>IF(Q236="","",IF(Q236&lt;-9,BI236,BK236))</f>
        <v/>
      </c>
      <c r="BO236" s="600" t="e">
        <f>IF(R236=1000,11,IF(R236=-1000,0,IF(R236&gt;9,(R236+2),IF(R236&lt;0,(-R236),"0"))))</f>
        <v>#VALUE!</v>
      </c>
      <c r="BP236" s="600" t="str">
        <f>IF(R236=1000,0,IF(R236=-1000,11,IF(R236&lt;-9,-(R236-2),IF(R236&gt;0,(R236),"0"))))</f>
        <v/>
      </c>
      <c r="BQ236" s="600">
        <f>IF(R236=1000,11,IF(R236=-1000,0,IF(R236&gt;0,11,IF(R236&lt;0,(-R236),"0"))))</f>
        <v>11</v>
      </c>
      <c r="BR236" s="600" t="str">
        <f>IF(R236=1000,0,IF(R236=-1000,11,IF(R236&lt;0,11,IF(R236&gt;0,(R236),"0"))))</f>
        <v/>
      </c>
      <c r="BS236" s="601" t="str">
        <f>IF(R236="","",IF(R236&gt;9,BO236,BQ236))</f>
        <v/>
      </c>
      <c r="BT236" s="602" t="str">
        <f>IF(R236="","","-")</f>
        <v/>
      </c>
      <c r="BU236" s="603" t="str">
        <f>IF(R236="","",IF(R236&lt;-9,BP236,BR236))</f>
        <v/>
      </c>
      <c r="BV236" s="600" t="e">
        <f>IF(S236=1000,11,IF(S236=-1000,0,IF(S236&gt;9,(S236+2),IF(S236&lt;0,(-S236),"0"))))</f>
        <v>#VALUE!</v>
      </c>
      <c r="BW236" s="600" t="str">
        <f>IF(S236=1000,0,IF(S236=-1000,11,IF(S236&lt;-9,-(S236-2),IF(S236&gt;0,(S236),"0"))))</f>
        <v/>
      </c>
      <c r="BX236" s="600">
        <f>IF(S236=1000,11,IF(S236=-1000,0,IF(S236&gt;0,11,IF(S236&lt;0,(-S236),"0"))))</f>
        <v>11</v>
      </c>
      <c r="BY236" s="113" t="str">
        <f>IF(S236=1000,0,IF(S236=-1000,11,IF(S236&lt;0,11,IF(S236&gt;0,(S236),"0"))))</f>
        <v/>
      </c>
      <c r="BZ236" s="601" t="str">
        <f>IF(S236="","",IF(S236&gt;9,BV236,BX236))</f>
        <v/>
      </c>
      <c r="CA236" s="602" t="str">
        <f>IF(S236="","","-")</f>
        <v/>
      </c>
      <c r="CB236" s="603" t="str">
        <f>IF(S236="","",IF(S236&lt;-9,BW236,BY236))</f>
        <v/>
      </c>
      <c r="CC236" s="598" t="str">
        <f>IF(O236="","",SUM(T236:X236))</f>
        <v/>
      </c>
      <c r="CD236" s="604" t="str">
        <f>IF(CC236="","","-")</f>
        <v/>
      </c>
      <c r="CE236" s="599" t="str">
        <f>IF(O236="","",SUM(Y236:AC236))</f>
        <v/>
      </c>
      <c r="CP236" s="32"/>
      <c r="CQ236" s="32"/>
    </row>
    <row r="237" spans="1:95" s="31" customFormat="1" ht="15" customHeight="1" outlineLevel="1" thickBot="1" x14ac:dyDescent="0.25">
      <c r="A237" s="99" t="str">
        <f>IF(A232="","",A233)</f>
        <v/>
      </c>
      <c r="B237" s="99" t="str">
        <f>IF(B232="","",B232)</f>
        <v/>
      </c>
      <c r="C237" s="114">
        <v>5</v>
      </c>
      <c r="D237" s="115" t="str">
        <f>IF(A237="","",VLOOKUP(A237,СписокКМ!D:I,2,FALSE))</f>
        <v/>
      </c>
      <c r="E237" s="116"/>
      <c r="F237" s="117" t="str">
        <f>IF(B237="","",VLOOKUP(B237,СписокКМ!D:I,2,FALSE))</f>
        <v/>
      </c>
      <c r="G237" s="118"/>
      <c r="H237" s="119"/>
      <c r="I237" s="120"/>
      <c r="J237" s="120"/>
      <c r="K237" s="120"/>
      <c r="L237" s="121"/>
      <c r="M237" s="121"/>
      <c r="N237" s="122"/>
      <c r="O237" s="123" t="str">
        <f>IF(I237="","",IF(I237="0",1000,IF(I237="-0",-1000,I237*1)))</f>
        <v/>
      </c>
      <c r="P237" s="123" t="str">
        <f t="shared" si="153"/>
        <v/>
      </c>
      <c r="Q237" s="123" t="str">
        <f t="shared" si="153"/>
        <v/>
      </c>
      <c r="R237" s="123" t="str">
        <f t="shared" si="153"/>
        <v/>
      </c>
      <c r="S237" s="124" t="str">
        <f t="shared" si="153"/>
        <v/>
      </c>
      <c r="T237" s="125" t="str">
        <f t="shared" si="154"/>
        <v/>
      </c>
      <c r="U237" s="126" t="str">
        <f t="shared" si="154"/>
        <v/>
      </c>
      <c r="V237" s="126" t="str">
        <f t="shared" si="154"/>
        <v/>
      </c>
      <c r="W237" s="126" t="str">
        <f t="shared" si="154"/>
        <v/>
      </c>
      <c r="X237" s="126" t="str">
        <f t="shared" si="154"/>
        <v/>
      </c>
      <c r="Y237" s="127" t="str">
        <f t="shared" si="155"/>
        <v/>
      </c>
      <c r="Z237" s="127" t="str">
        <f t="shared" si="155"/>
        <v/>
      </c>
      <c r="AA237" s="127" t="str">
        <f t="shared" si="155"/>
        <v/>
      </c>
      <c r="AB237" s="127" t="str">
        <f t="shared" si="155"/>
        <v/>
      </c>
      <c r="AC237" s="127" t="str">
        <f t="shared" si="155"/>
        <v/>
      </c>
      <c r="AD237" s="128" t="str">
        <f>IF(CC237="","",IF(CC237&gt;CE237,1,-1))</f>
        <v/>
      </c>
      <c r="AE237" s="128" t="str">
        <f>IF(CC237="","",IF(CC237&lt;CE237,1,-1))</f>
        <v/>
      </c>
      <c r="AF237" s="129">
        <f>IF(CC237&gt;CE237,1,0)</f>
        <v>0</v>
      </c>
      <c r="AG237" s="130">
        <f>IF(CE237&gt;CC237,1,0)</f>
        <v>0</v>
      </c>
      <c r="AH237" s="131" t="str">
        <f>IF(O237="","",AX237*1)</f>
        <v/>
      </c>
      <c r="AI237" s="132" t="str">
        <f>IF(P237="","",BE237*1)</f>
        <v/>
      </c>
      <c r="AJ237" s="132" t="str">
        <f>IF(Q237="","",BL237*1)</f>
        <v/>
      </c>
      <c r="AK237" s="132" t="str">
        <f>IF(R237="","",BS237*1)</f>
        <v/>
      </c>
      <c r="AL237" s="132" t="str">
        <f>IF(S237="","",BZ237*1)</f>
        <v/>
      </c>
      <c r="AM237" s="133" t="str">
        <f>IF(O237="","",AZ237*1)</f>
        <v/>
      </c>
      <c r="AN237" s="133" t="str">
        <f>IF(P237="","",BG237*1)</f>
        <v/>
      </c>
      <c r="AO237" s="133" t="str">
        <f>IF(Q237="","",BN237*1)</f>
        <v/>
      </c>
      <c r="AP237" s="133" t="str">
        <f>IF(R237="","",BU237*1)</f>
        <v/>
      </c>
      <c r="AQ237" s="133" t="str">
        <f>IF(S237="","",CB237*1)</f>
        <v/>
      </c>
      <c r="AR237" s="134">
        <f>SUM(AH237:AL237)</f>
        <v>0</v>
      </c>
      <c r="AS237" s="135">
        <f>SUM(AM237:AQ237)</f>
        <v>0</v>
      </c>
      <c r="AT237" s="136">
        <f>IF(O237=1000,11,IF(O237=-1000,0,IF(O237&gt;0,11,IF(O237&lt;0,(-O237),"0"))))</f>
        <v>11</v>
      </c>
      <c r="AU237" s="137" t="str">
        <f>IF(O237=1000,0,IF(O237=-1000,11,IF(O237&lt;-9,-(O237-2),IF(O237&gt;0,(O237),"0"))))</f>
        <v/>
      </c>
      <c r="AV237" s="136" t="e">
        <f>IF(O237=1000,11,IF(O237=-1000,0,IF(O237&gt;9,(O237+2),IF(O237&lt;0,(-O237),"0"))))</f>
        <v>#VALUE!</v>
      </c>
      <c r="AW237" s="137" t="str">
        <f>IF(O237=1000,0,IF(O237=-1000,11,IF(O237&lt;0,11,IF(O237&gt;0,(O237),"0"))))</f>
        <v/>
      </c>
      <c r="AX237" s="138" t="str">
        <f>IF(O237="","",IF(O237&gt;9,AV237,AT237))</f>
        <v/>
      </c>
      <c r="AY237" s="139" t="str">
        <f>IF(O237="","","-")</f>
        <v/>
      </c>
      <c r="AZ237" s="140" t="str">
        <f>IF(O237="","",IF(O237&lt;-9,AU237,AW237))</f>
        <v/>
      </c>
      <c r="BA237" s="136" t="e">
        <f>IF(P237=1000,11,IF(P237=-1000,0,IF(P237&gt;9,(P237+2),IF(P237&lt;0,(-P237),"0"))))</f>
        <v>#VALUE!</v>
      </c>
      <c r="BB237" s="137" t="str">
        <f>IF(P237=1000,0,IF(P237=-1000,11,IF(P237&lt;-9,-(P237-2),IF(P237&gt;0,(P237),"0"))))</f>
        <v/>
      </c>
      <c r="BC237" s="137">
        <f>IF(P237=1000,11,IF(P237=-1000,0,IF(P237&gt;0,11,IF(P237&lt;0,(-P237),"0"))))</f>
        <v>11</v>
      </c>
      <c r="BD237" s="137" t="str">
        <f>IF(P237=1000,0,IF(P237=-1000,11,IF(P237&lt;0,11,IF(P237&gt;0,(P237),"0"))))</f>
        <v/>
      </c>
      <c r="BE237" s="138" t="str">
        <f>IF(P237="","",IF(P237&gt;9,BA237,BC237))</f>
        <v/>
      </c>
      <c r="BF237" s="139" t="str">
        <f>IF(P237="","","-")</f>
        <v/>
      </c>
      <c r="BG237" s="140" t="str">
        <f>IF(P237="","",IF(P237&lt;-9,BB237,BD237))</f>
        <v/>
      </c>
      <c r="BH237" s="136" t="e">
        <f>IF(Q237=1000,11,IF(Q237=-1000,0,IF(Q237&gt;9,(Q237+2),IF(Q237&lt;0,(-Q237),"0"))))</f>
        <v>#VALUE!</v>
      </c>
      <c r="BI237" s="137" t="str">
        <f>IF(Q237=1000,0,IF(Q237=-1000,11,IF(Q237&lt;-9,-(Q237-2),IF(Q237&gt;0,(Q237),"0"))))</f>
        <v/>
      </c>
      <c r="BJ237" s="137">
        <f>IF(Q237=1000,11,IF(Q237=-1000,0,IF(Q237&gt;0,11,IF(Q237&lt;0,(-Q237),"0"))))</f>
        <v>11</v>
      </c>
      <c r="BK237" s="137" t="str">
        <f>IF(Q237=1000,0,IF(Q237=-1000,11,IF(Q237&lt;0,11,IF(Q237&gt;0,(Q237),"0"))))</f>
        <v/>
      </c>
      <c r="BL237" s="138" t="str">
        <f>IF(Q237="","",IF(Q237&gt;9,BH237,BJ237))</f>
        <v/>
      </c>
      <c r="BM237" s="139" t="str">
        <f>IF(Q237="","","-")</f>
        <v/>
      </c>
      <c r="BN237" s="140" t="str">
        <f>IF(Q237="","",IF(Q237&lt;-9,BI237,BK237))</f>
        <v/>
      </c>
      <c r="BO237" s="137" t="e">
        <f>IF(R237=1000,11,IF(R237=-1000,0,IF(R237&gt;9,(R237+2),IF(R237&lt;0,(-R237),"0"))))</f>
        <v>#VALUE!</v>
      </c>
      <c r="BP237" s="137" t="str">
        <f>IF(R237=1000,0,IF(R237=-1000,11,IF(R237&lt;-9,-(R237-2),IF(R237&gt;0,(R237),"0"))))</f>
        <v/>
      </c>
      <c r="BQ237" s="137">
        <f>IF(R237=1000,11,IF(R237=-1000,0,IF(R237&gt;0,11,IF(R237&lt;0,(-R237),"0"))))</f>
        <v>11</v>
      </c>
      <c r="BR237" s="137" t="str">
        <f>IF(R237=1000,0,IF(R237=-1000,11,IF(R237&lt;0,11,IF(R237&gt;0,(R237),"0"))))</f>
        <v/>
      </c>
      <c r="BS237" s="138" t="str">
        <f>IF(R237="","",IF(R237&gt;9,BO237,BQ237))</f>
        <v/>
      </c>
      <c r="BT237" s="139" t="str">
        <f>IF(R237="","","-")</f>
        <v/>
      </c>
      <c r="BU237" s="140" t="str">
        <f>IF(R237="","",IF(R237&lt;-9,BP237,BR237))</f>
        <v/>
      </c>
      <c r="BV237" s="137" t="e">
        <f>IF(S237=1000,11,IF(S237=-1000,0,IF(S237&gt;9,(S237+2),IF(S237&lt;0,(-S237),"0"))))</f>
        <v>#VALUE!</v>
      </c>
      <c r="BW237" s="137" t="str">
        <f>IF(S237=1000,0,IF(S237=-1000,11,IF(S237&lt;-9,-(S237-2),IF(S237&gt;0,(S237),"0"))))</f>
        <v/>
      </c>
      <c r="BX237" s="137">
        <f>IF(S237=1000,11,IF(S237=-1000,0,IF(S237&gt;0,11,IF(S237&lt;0,(-S237),"0"))))</f>
        <v>11</v>
      </c>
      <c r="BY237" s="141" t="str">
        <f>IF(S237=1000,0,IF(S237=-1000,11,IF(S237&lt;0,11,IF(S237&gt;0,(S237),"0"))))</f>
        <v/>
      </c>
      <c r="BZ237" s="138" t="str">
        <f>IF(S237="","",IF(S237&gt;9,BV237,BX237))</f>
        <v/>
      </c>
      <c r="CA237" s="139" t="str">
        <f>IF(S237="","","-")</f>
        <v/>
      </c>
      <c r="CB237" s="140" t="str">
        <f>IF(S237="","",IF(S237&lt;-9,BW237,BY237))</f>
        <v/>
      </c>
      <c r="CC237" s="142" t="str">
        <f>IF(O237="","",SUM(T237:X237))</f>
        <v/>
      </c>
      <c r="CD237" s="143" t="str">
        <f>IF(CC237="","","-")</f>
        <v/>
      </c>
      <c r="CE237" s="144" t="str">
        <f>IF(O237="","",SUM(Y237:AC237))</f>
        <v/>
      </c>
      <c r="CP237" s="32"/>
      <c r="CQ237" s="32"/>
    </row>
    <row r="238" spans="1:95" s="31" customFormat="1" ht="15" customHeight="1" outlineLevel="1" thickBot="1" x14ac:dyDescent="0.25">
      <c r="A238" s="145"/>
      <c r="B238" s="145"/>
      <c r="C238" s="145"/>
      <c r="D238" s="146"/>
      <c r="E238" s="147"/>
      <c r="F238" s="148"/>
      <c r="G238" s="149"/>
      <c r="H238" s="150"/>
      <c r="I238" s="151"/>
      <c r="J238" s="151"/>
      <c r="K238" s="151"/>
      <c r="L238" s="151"/>
      <c r="M238" s="151"/>
      <c r="N238" s="150"/>
      <c r="O238" s="152"/>
      <c r="P238" s="152"/>
      <c r="Q238" s="152"/>
      <c r="R238" s="152"/>
      <c r="S238" s="152"/>
      <c r="T238" s="153"/>
      <c r="U238" s="153"/>
      <c r="V238" s="153"/>
      <c r="W238" s="153"/>
      <c r="X238" s="153"/>
      <c r="Y238" s="154"/>
      <c r="Z238" s="154"/>
      <c r="AA238" s="154"/>
      <c r="AB238" s="154"/>
      <c r="AC238" s="154"/>
      <c r="AD238" s="155"/>
      <c r="AE238" s="155"/>
      <c r="AF238" s="156"/>
      <c r="AG238" s="156"/>
      <c r="AH238" s="157"/>
      <c r="AI238" s="157"/>
      <c r="AJ238" s="157"/>
      <c r="AK238" s="157"/>
      <c r="AL238" s="157"/>
      <c r="AM238" s="158"/>
      <c r="AN238" s="158"/>
      <c r="AO238" s="158"/>
      <c r="AP238" s="158"/>
      <c r="AQ238" s="158"/>
      <c r="AR238" s="159"/>
      <c r="AS238" s="159"/>
      <c r="AT238" s="160"/>
      <c r="AU238" s="160"/>
      <c r="AV238" s="160"/>
      <c r="AW238" s="160"/>
      <c r="AX238" s="161"/>
      <c r="AY238" s="161"/>
      <c r="AZ238" s="161"/>
      <c r="BA238" s="160"/>
      <c r="BB238" s="160"/>
      <c r="BC238" s="160"/>
      <c r="BD238" s="160"/>
      <c r="BE238" s="161"/>
      <c r="BF238" s="161"/>
      <c r="BG238" s="161"/>
      <c r="BH238" s="160"/>
      <c r="BI238" s="160"/>
      <c r="BJ238" s="160"/>
      <c r="BK238" s="160"/>
      <c r="BL238" s="161"/>
      <c r="BM238" s="161"/>
      <c r="BN238" s="161"/>
      <c r="BO238" s="160"/>
      <c r="BP238" s="160"/>
      <c r="BQ238" s="160"/>
      <c r="BR238" s="160"/>
      <c r="BS238" s="161"/>
      <c r="BT238" s="161"/>
      <c r="BU238" s="161"/>
      <c r="BV238" s="160"/>
      <c r="BW238" s="160"/>
      <c r="BX238" s="160"/>
      <c r="BY238" s="160"/>
      <c r="BZ238" s="161"/>
      <c r="CA238" s="161"/>
      <c r="CB238" s="161"/>
      <c r="CC238" s="162"/>
      <c r="CD238" s="163"/>
      <c r="CE238" s="164"/>
      <c r="CP238" s="32"/>
      <c r="CQ238" s="32"/>
    </row>
    <row r="239" spans="1:95" s="31" customFormat="1" ht="31.5" customHeight="1" outlineLevel="1" thickBot="1" x14ac:dyDescent="0.25">
      <c r="A239" s="34"/>
      <c r="B239" s="35"/>
      <c r="C239" s="1225">
        <f>1+C230</f>
        <v>27</v>
      </c>
      <c r="D239" s="1227" t="str">
        <f>IF(A239="","",VLOOKUP(A239,СписокКМ!$A$188:$C$236,3,FALSE))</f>
        <v/>
      </c>
      <c r="E239" s="1228" t="str">
        <f>IF(B239="","",VLOOKUP(B239,СписокКМ!E:J,2,FALSE))</f>
        <v/>
      </c>
      <c r="F239" s="1231" t="str">
        <f>IF(B239="","",VLOOKUP(B239,СписокКМ!$A$188:$C$234,3,FALSE))</f>
        <v/>
      </c>
      <c r="G239" s="1232" t="str">
        <f>IF(D239="","",VLOOKUP(D239,СписокКМ!G:L,2,FALSE))</f>
        <v/>
      </c>
      <c r="H239" s="36"/>
      <c r="I239" s="1235" t="s">
        <v>7</v>
      </c>
      <c r="J239" s="1235"/>
      <c r="K239" s="1235"/>
      <c r="L239" s="1235"/>
      <c r="M239" s="1235"/>
      <c r="N239" s="37"/>
      <c r="O239" s="1237"/>
      <c r="P239" s="1238"/>
      <c r="Q239" s="1238"/>
      <c r="R239" s="1238"/>
      <c r="S239" s="1238"/>
      <c r="T239" s="38" t="str">
        <f>IF(A239="","",VLOOKUP(A239,'[60]Протокол команд'!A:K,8,FALSE))</f>
        <v/>
      </c>
      <c r="U239" s="39" t="e">
        <f>T239*5-4</f>
        <v>#VALUE!</v>
      </c>
      <c r="V239" s="39" t="e">
        <f>T239*5</f>
        <v>#VALUE!</v>
      </c>
      <c r="W239" s="39" t="e">
        <f>CONCATENATE(U239,"-",V239)</f>
        <v>#VALUE!</v>
      </c>
      <c r="X239" s="39" t="str">
        <f>IF(A239="","",VLOOKUP(A239,'[60]Протокол команд'!A:K,10,FALSE))</f>
        <v/>
      </c>
      <c r="Y239" s="39" t="e">
        <f>X239*5-4</f>
        <v>#VALUE!</v>
      </c>
      <c r="Z239" s="39" t="e">
        <f>X239*5</f>
        <v>#VALUE!</v>
      </c>
      <c r="AA239" s="39" t="e">
        <f>CONCATENATE(Y239,"-",Z239)</f>
        <v>#VALUE!</v>
      </c>
      <c r="AB239" s="1241" t="str">
        <f>IF(O241="","",SUM(AF241:AF246))</f>
        <v/>
      </c>
      <c r="AC239" s="1242"/>
      <c r="AD239" s="1243"/>
      <c r="AE239" s="1242" t="str">
        <f>IF(O241="","",SUM(AG241:AG246))</f>
        <v/>
      </c>
      <c r="AF239" s="1242"/>
      <c r="AG239" s="1264"/>
      <c r="AH239" s="1241">
        <f>SUM(CC241:CC246)</f>
        <v>0</v>
      </c>
      <c r="AI239" s="1242"/>
      <c r="AJ239" s="1243"/>
      <c r="AK239" s="1242">
        <f>SUM(CE241:CE246)</f>
        <v>0</v>
      </c>
      <c r="AL239" s="1242"/>
      <c r="AM239" s="1264"/>
      <c r="AN239" s="1265">
        <f>SUM(AR241:AR246)</f>
        <v>0</v>
      </c>
      <c r="AO239" s="1266"/>
      <c r="AP239" s="1267"/>
      <c r="AQ239" s="1266">
        <f>SUM(AS241:AS246)</f>
        <v>0</v>
      </c>
      <c r="AR239" s="1266"/>
      <c r="AS239" s="1268"/>
      <c r="AT239" s="1314"/>
      <c r="AU239" s="1315"/>
      <c r="AV239" s="1315"/>
      <c r="AW239" s="1315"/>
      <c r="AX239" s="1315"/>
      <c r="AY239" s="1315"/>
      <c r="AZ239" s="1315"/>
      <c r="BA239" s="1315"/>
      <c r="BB239" s="1315"/>
      <c r="BC239" s="1315"/>
      <c r="BD239" s="1315"/>
      <c r="BE239" s="1315"/>
      <c r="BF239" s="1315"/>
      <c r="BG239" s="1315"/>
      <c r="BH239" s="1315"/>
      <c r="BI239" s="1315"/>
      <c r="BJ239" s="1315"/>
      <c r="BK239" s="1315"/>
      <c r="BL239" s="1315"/>
      <c r="BM239" s="1315"/>
      <c r="BN239" s="1315"/>
      <c r="BO239" s="1315"/>
      <c r="BP239" s="1315"/>
      <c r="BQ239" s="1315"/>
      <c r="BR239" s="1315"/>
      <c r="BS239" s="1315"/>
      <c r="BT239" s="1315"/>
      <c r="BU239" s="1315"/>
      <c r="BV239" s="1315"/>
      <c r="BW239" s="1315"/>
      <c r="BX239" s="1315"/>
      <c r="BY239" s="1315"/>
      <c r="BZ239" s="1315"/>
      <c r="CA239" s="1315"/>
      <c r="CB239" s="1316"/>
      <c r="CC239" s="1254" t="str">
        <f>IF(O241="","",SUM(AF241:AF246))</f>
        <v/>
      </c>
      <c r="CD239" s="1256" t="str">
        <f>IF(CC239="","","-")</f>
        <v/>
      </c>
      <c r="CE239" s="1258" t="str">
        <f>IF(O241="","",SUM(AG241:AG246))</f>
        <v/>
      </c>
      <c r="CP239" s="32"/>
      <c r="CQ239" s="32"/>
    </row>
    <row r="240" spans="1:95" s="31" customFormat="1" ht="13.5" customHeight="1" outlineLevel="1" x14ac:dyDescent="0.2">
      <c r="A240" s="40"/>
      <c r="B240" s="40"/>
      <c r="C240" s="1226"/>
      <c r="D240" s="1229" t="str">
        <f>IF(A240="","",VLOOKUP(A240,СписокКМ!D:I,2,FALSE))</f>
        <v/>
      </c>
      <c r="E240" s="1230" t="str">
        <f>IF(B240="","",VLOOKUP(B240,СписокКМ!E:J,2,FALSE))</f>
        <v/>
      </c>
      <c r="F240" s="1233" t="str">
        <f>IF(C240="","",VLOOKUP(C240,СписокКМ!F:K,2,FALSE))</f>
        <v/>
      </c>
      <c r="G240" s="1234" t="str">
        <f>IF(D240="","",VLOOKUP(D240,СписокКМ!G:L,2,FALSE))</f>
        <v/>
      </c>
      <c r="H240" s="41"/>
      <c r="I240" s="1236"/>
      <c r="J240" s="1236"/>
      <c r="K240" s="1236"/>
      <c r="L240" s="1236"/>
      <c r="M240" s="1236"/>
      <c r="N240" s="42"/>
      <c r="O240" s="1239"/>
      <c r="P240" s="1240"/>
      <c r="Q240" s="1240"/>
      <c r="R240" s="1240"/>
      <c r="S240" s="1240"/>
      <c r="T240" s="1260" t="s">
        <v>8</v>
      </c>
      <c r="U240" s="1261"/>
      <c r="V240" s="1261"/>
      <c r="W240" s="1261"/>
      <c r="X240" s="1261"/>
      <c r="Y240" s="1261"/>
      <c r="Z240" s="1261"/>
      <c r="AA240" s="1261"/>
      <c r="AB240" s="1261"/>
      <c r="AC240" s="1261"/>
      <c r="AD240" s="1261"/>
      <c r="AE240" s="1261"/>
      <c r="AF240" s="1261"/>
      <c r="AG240" s="1262"/>
      <c r="AH240" s="1261" t="s">
        <v>9</v>
      </c>
      <c r="AI240" s="1261"/>
      <c r="AJ240" s="1261"/>
      <c r="AK240" s="1261"/>
      <c r="AL240" s="1261"/>
      <c r="AM240" s="1261"/>
      <c r="AN240" s="1261"/>
      <c r="AO240" s="1261"/>
      <c r="AP240" s="1261"/>
      <c r="AQ240" s="1261"/>
      <c r="AR240" s="1261"/>
      <c r="AS240" s="1262"/>
      <c r="AT240" s="1263" t="s">
        <v>10</v>
      </c>
      <c r="AU240" s="1263"/>
      <c r="AV240" s="1263"/>
      <c r="AW240" s="1263"/>
      <c r="AX240" s="1263"/>
      <c r="AY240" s="1263"/>
      <c r="AZ240" s="1263"/>
      <c r="BA240" s="1263" t="s">
        <v>11</v>
      </c>
      <c r="BB240" s="1263"/>
      <c r="BC240" s="1263"/>
      <c r="BD240" s="1263"/>
      <c r="BE240" s="1263"/>
      <c r="BF240" s="1263"/>
      <c r="BG240" s="1263"/>
      <c r="BH240" s="1263" t="s">
        <v>12</v>
      </c>
      <c r="BI240" s="1263"/>
      <c r="BJ240" s="1263"/>
      <c r="BK240" s="1263"/>
      <c r="BL240" s="1263"/>
      <c r="BM240" s="1263"/>
      <c r="BN240" s="1263"/>
      <c r="BO240" s="1263" t="s">
        <v>13</v>
      </c>
      <c r="BP240" s="1263"/>
      <c r="BQ240" s="1263"/>
      <c r="BR240" s="1263"/>
      <c r="BS240" s="1263"/>
      <c r="BT240" s="1263"/>
      <c r="BU240" s="1263"/>
      <c r="BV240" s="1263" t="s">
        <v>14</v>
      </c>
      <c r="BW240" s="1263"/>
      <c r="BX240" s="1263"/>
      <c r="BY240" s="1263"/>
      <c r="BZ240" s="1263"/>
      <c r="CA240" s="1263"/>
      <c r="CB240" s="1263"/>
      <c r="CC240" s="1255"/>
      <c r="CD240" s="1257"/>
      <c r="CE240" s="1259"/>
      <c r="CP240" s="32"/>
      <c r="CQ240" s="32"/>
    </row>
    <row r="241" spans="1:95" s="31" customFormat="1" ht="15" customHeight="1" outlineLevel="1" x14ac:dyDescent="0.2">
      <c r="A241" s="43"/>
      <c r="B241" s="44"/>
      <c r="C241" s="615">
        <v>1</v>
      </c>
      <c r="D241" s="46" t="str">
        <f>IF(A241="","",VLOOKUP(A241,СписокКМ!D:I,2,FALSE))</f>
        <v/>
      </c>
      <c r="E241" s="47"/>
      <c r="F241" s="48" t="str">
        <f>IF(B241="","",VLOOKUP(B241,СписокКМ!D:I,2,FALSE))</f>
        <v/>
      </c>
      <c r="G241" s="49"/>
      <c r="H241" s="50"/>
      <c r="I241" s="51"/>
      <c r="J241" s="51"/>
      <c r="K241" s="51"/>
      <c r="L241" s="51"/>
      <c r="M241" s="51"/>
      <c r="N241" s="52"/>
      <c r="O241" s="53" t="str">
        <f>IF(I241="","",IF(I241="0",1000,IF(I241="-0",-1000,I241*1)))</f>
        <v/>
      </c>
      <c r="P241" s="53" t="str">
        <f t="shared" ref="P241:S242" si="156">IF(J241="","",IF(J241="0",1000,IF(J241="-0",-1000,J241*1)))</f>
        <v/>
      </c>
      <c r="Q241" s="53" t="str">
        <f t="shared" si="156"/>
        <v/>
      </c>
      <c r="R241" s="53" t="str">
        <f t="shared" si="156"/>
        <v/>
      </c>
      <c r="S241" s="54" t="str">
        <f t="shared" si="156"/>
        <v/>
      </c>
      <c r="T241" s="55" t="str">
        <f t="shared" ref="T241:X242" si="157">IF(O241="","",IF(O241&gt;0,1,0))</f>
        <v/>
      </c>
      <c r="U241" s="56" t="str">
        <f t="shared" si="157"/>
        <v/>
      </c>
      <c r="V241" s="56" t="str">
        <f t="shared" si="157"/>
        <v/>
      </c>
      <c r="W241" s="56" t="str">
        <f t="shared" si="157"/>
        <v/>
      </c>
      <c r="X241" s="56" t="str">
        <f t="shared" si="157"/>
        <v/>
      </c>
      <c r="Y241" s="57" t="str">
        <f t="shared" ref="Y241:AC242" si="158">IF(O241="","",IF(O241&lt;0,1,0))</f>
        <v/>
      </c>
      <c r="Z241" s="57" t="str">
        <f t="shared" si="158"/>
        <v/>
      </c>
      <c r="AA241" s="57" t="str">
        <f t="shared" si="158"/>
        <v/>
      </c>
      <c r="AB241" s="57" t="str">
        <f t="shared" si="158"/>
        <v/>
      </c>
      <c r="AC241" s="57" t="str">
        <f t="shared" si="158"/>
        <v/>
      </c>
      <c r="AD241" s="58" t="str">
        <f>IF(CC241="","",IF(CC241&gt;CE241,1,-1))</f>
        <v/>
      </c>
      <c r="AE241" s="58" t="str">
        <f>IF(CC241="","",IF(CC241&lt;CE241,1,-1))</f>
        <v/>
      </c>
      <c r="AF241" s="59">
        <f>IF(CC241&gt;CE241,1,0)</f>
        <v>0</v>
      </c>
      <c r="AG241" s="60">
        <f>IF(CE241&gt;CC241,1,0)</f>
        <v>0</v>
      </c>
      <c r="AH241" s="61" t="str">
        <f>IF(O241="","",AX241*1)</f>
        <v/>
      </c>
      <c r="AI241" s="62" t="str">
        <f>IF(P241="","",BE241*1)</f>
        <v/>
      </c>
      <c r="AJ241" s="62" t="str">
        <f>IF(Q241="","",BL241*1)</f>
        <v/>
      </c>
      <c r="AK241" s="62" t="str">
        <f>IF(R241="","",BS241*1)</f>
        <v/>
      </c>
      <c r="AL241" s="62" t="str">
        <f>IF(S241="","",BZ241*1)</f>
        <v/>
      </c>
      <c r="AM241" s="63" t="str">
        <f>IF(O241="","",AZ241*1)</f>
        <v/>
      </c>
      <c r="AN241" s="63" t="str">
        <f>IF(P241="","",BG241*1)</f>
        <v/>
      </c>
      <c r="AO241" s="63" t="str">
        <f>IF(Q241="","",BN241*1)</f>
        <v/>
      </c>
      <c r="AP241" s="63" t="str">
        <f>IF(R241="","",BU241*1)</f>
        <v/>
      </c>
      <c r="AQ241" s="63" t="str">
        <f>IF(S241="","",CB241*1)</f>
        <v/>
      </c>
      <c r="AR241" s="64">
        <f>SUM(AH241:AL241)</f>
        <v>0</v>
      </c>
      <c r="AS241" s="65">
        <f>SUM(AM241:AQ241)</f>
        <v>0</v>
      </c>
      <c r="AT241" s="66">
        <f>IF(O241=1000,11,IF(O241=-1000,0,IF(O241&gt;0,11,IF(O241&lt;0,(-O241),"0"))))</f>
        <v>11</v>
      </c>
      <c r="AU241" s="67" t="str">
        <f>IF(O241=1000,0,IF(O241=-1000,11,IF(O241&lt;-9,-(O241-2),IF(O241&gt;0,(O241),"0"))))</f>
        <v/>
      </c>
      <c r="AV241" s="66" t="e">
        <f>IF(O241=1000,11,IF(O241=-1000,0,IF(O241&lt;9,11,IF(O241&gt;9,(O241+2),"0"))))</f>
        <v>#VALUE!</v>
      </c>
      <c r="AW241" s="67" t="str">
        <f>IF(O241=1000,0,IF(O241=-1000,11,IF(O241&lt;0,11,IF(O241&gt;0,(O241),"0"))))</f>
        <v/>
      </c>
      <c r="AX241" s="68" t="str">
        <f>IF(O241="","",IF(O241&gt;9,AV241,AT241))</f>
        <v/>
      </c>
      <c r="AY241" s="69" t="str">
        <f>IF(O241="","","-")</f>
        <v/>
      </c>
      <c r="AZ241" s="70" t="str">
        <f>IF(O241="","",IF(O241&lt;-9,AU241,AW241))</f>
        <v/>
      </c>
      <c r="BA241" s="66" t="e">
        <f>IF(P241=1000,11,IF(P241=-1000,0,IF(P241&gt;9,(P241+2),IF(P241&lt;0,(-P241),"0"))))</f>
        <v>#VALUE!</v>
      </c>
      <c r="BB241" s="67" t="str">
        <f>IF(P241=1000,0,IF(P241=-1000,11,IF(P241&lt;-9,-(P241-2),IF(P241&gt;0,(P241),"0"))))</f>
        <v/>
      </c>
      <c r="BC241" s="67">
        <f>IF(P241=1000,11,IF(P241=-1000,0,IF(P241&gt;0,11,IF(P241&lt;0,(-P241),"0"))))</f>
        <v>11</v>
      </c>
      <c r="BD241" s="67" t="str">
        <f>IF(P241=1000,0,IF(P241=-1000,11,IF(P241&lt;0,11,IF(P241&gt;0,(P241),"0"))))</f>
        <v/>
      </c>
      <c r="BE241" s="68" t="str">
        <f>IF(P241="","",IF(P241&gt;9,BA241,BC241))</f>
        <v/>
      </c>
      <c r="BF241" s="69" t="str">
        <f>IF(P241="","","-")</f>
        <v/>
      </c>
      <c r="BG241" s="70" t="str">
        <f>IF(P241="","",IF(P241&lt;-9,BB241,BD241))</f>
        <v/>
      </c>
      <c r="BH241" s="66" t="e">
        <f>IF(Q241=1000,11,IF(Q241=-1000,0,IF(Q241&gt;9,(Q241+2),IF(Q241&lt;0,(-Q241),"0"))))</f>
        <v>#VALUE!</v>
      </c>
      <c r="BI241" s="67" t="str">
        <f>IF(Q241=1000,0,IF(Q241=-1000,11,IF(Q241&lt;-9,-(Q241-2),IF(Q241&gt;0,(Q241),"0"))))</f>
        <v/>
      </c>
      <c r="BJ241" s="67">
        <f>IF(Q241=1000,11,IF(Q241=-1000,0,IF(Q241&gt;0,11,IF(Q241&lt;0,(-Q241),"0"))))</f>
        <v>11</v>
      </c>
      <c r="BK241" s="67" t="str">
        <f>IF(Q241=1000,0,IF(Q241=-1000,11,IF(Q241&lt;0,11,IF(Q241&gt;0,(Q241),"0"))))</f>
        <v/>
      </c>
      <c r="BL241" s="68" t="str">
        <f>IF(Q241="","",IF(Q241&gt;9,BH241,BJ241))</f>
        <v/>
      </c>
      <c r="BM241" s="69" t="str">
        <f>IF(Q241="","","-")</f>
        <v/>
      </c>
      <c r="BN241" s="70" t="str">
        <f>IF(Q241="","",IF(Q241&lt;-9,BI241,BK241))</f>
        <v/>
      </c>
      <c r="BO241" s="67" t="e">
        <f>IF(R241=1000,11,IF(R241=-1000,0,IF(R241&gt;9,(R241+2),IF(R241&lt;0,(-R241),"0"))))</f>
        <v>#VALUE!</v>
      </c>
      <c r="BP241" s="67" t="str">
        <f>IF(R241=1000,0,IF(R241=-1000,11,IF(R241&lt;-9,-(R241-2),IF(R241&gt;0,(R241),"0"))))</f>
        <v/>
      </c>
      <c r="BQ241" s="67">
        <f>IF(R241=1000,11,IF(R241=-1000,0,IF(R241&gt;0,11,IF(R241&lt;0,(-R241),"0"))))</f>
        <v>11</v>
      </c>
      <c r="BR241" s="67" t="str">
        <f>IF(R241=1000,0,IF(R241=-1000,11,IF(R241&lt;0,11,IF(R241&gt;0,(R241),"0"))))</f>
        <v/>
      </c>
      <c r="BS241" s="68" t="str">
        <f>IF(R241="","",IF(R241&gt;9,BO241,BQ241))</f>
        <v/>
      </c>
      <c r="BT241" s="69" t="str">
        <f>IF(R241="","","-")</f>
        <v/>
      </c>
      <c r="BU241" s="70" t="str">
        <f>IF(R241="","",IF(R241&lt;-9,BP241,BR241))</f>
        <v/>
      </c>
      <c r="BV241" s="67" t="e">
        <f>IF(S241=1000,11,IF(S241=-1000,0,IF(S241&gt;9,(S241+2),IF(S241&lt;0,(-S241),"0"))))</f>
        <v>#VALUE!</v>
      </c>
      <c r="BW241" s="67" t="str">
        <f>IF(S241=1000,0,IF(S241=-1000,11,IF(S241&lt;-9,-(S241-2),IF(S241&gt;0,(S241),"0"))))</f>
        <v/>
      </c>
      <c r="BX241" s="67">
        <f>IF(S241=1000,11,IF(S241=-1000,0,IF(S241&gt;0,11,IF(S241&lt;0,(-S241),"0"))))</f>
        <v>11</v>
      </c>
      <c r="BY241" s="71" t="str">
        <f>IF(S241=1000,0,IF(S241=-1000,11,IF(S241&lt;0,11,IF(S241&gt;0,(S241),"0"))))</f>
        <v/>
      </c>
      <c r="BZ241" s="68" t="str">
        <f>IF(S241="","",IF(S241&gt;9,BV241,BX241))</f>
        <v/>
      </c>
      <c r="CA241" s="69" t="str">
        <f>IF(S241="","","-")</f>
        <v/>
      </c>
      <c r="CB241" s="70" t="str">
        <f>IF(S241="","",IF(S241&lt;-9,BW241,BY241))</f>
        <v/>
      </c>
      <c r="CC241" s="72" t="str">
        <f>IF(O241="","",SUM(T241:X241))</f>
        <v/>
      </c>
      <c r="CD241" s="73" t="str">
        <f>IF(CC241="","","-")</f>
        <v/>
      </c>
      <c r="CE241" s="74" t="str">
        <f>IF(O241="","",SUM(Y241:AC241))</f>
        <v/>
      </c>
      <c r="CP241" s="32"/>
      <c r="CQ241" s="32"/>
    </row>
    <row r="242" spans="1:95" s="31" customFormat="1" ht="15" customHeight="1" outlineLevel="1" x14ac:dyDescent="0.2">
      <c r="A242" s="43"/>
      <c r="B242" s="44"/>
      <c r="C242" s="75">
        <v>2</v>
      </c>
      <c r="D242" s="76" t="str">
        <f>IF(A242="","",VLOOKUP(A242,СписокКМ!D:I,2,FALSE))</f>
        <v/>
      </c>
      <c r="E242" s="47"/>
      <c r="F242" s="77" t="str">
        <f>IF(B242="","",VLOOKUP(B242,СписокКМ!D:I,2,FALSE))</f>
        <v/>
      </c>
      <c r="G242" s="49"/>
      <c r="H242" s="41"/>
      <c r="I242" s="616"/>
      <c r="J242" s="616"/>
      <c r="K242" s="616"/>
      <c r="L242" s="616"/>
      <c r="M242" s="51"/>
      <c r="N242" s="42"/>
      <c r="O242" s="79" t="str">
        <f>IF(I242="","",IF(I242="0",1000,IF(I242="-0",-1000,I242*1)))</f>
        <v/>
      </c>
      <c r="P242" s="79" t="str">
        <f t="shared" si="156"/>
        <v/>
      </c>
      <c r="Q242" s="79" t="str">
        <f t="shared" si="156"/>
        <v/>
      </c>
      <c r="R242" s="79" t="str">
        <f t="shared" si="156"/>
        <v/>
      </c>
      <c r="S242" s="80" t="str">
        <f t="shared" si="156"/>
        <v/>
      </c>
      <c r="T242" s="55" t="str">
        <f t="shared" si="157"/>
        <v/>
      </c>
      <c r="U242" s="56" t="str">
        <f t="shared" si="157"/>
        <v/>
      </c>
      <c r="V242" s="56" t="str">
        <f t="shared" si="157"/>
        <v/>
      </c>
      <c r="W242" s="56" t="str">
        <f t="shared" si="157"/>
        <v/>
      </c>
      <c r="X242" s="56" t="str">
        <f t="shared" si="157"/>
        <v/>
      </c>
      <c r="Y242" s="57" t="str">
        <f t="shared" si="158"/>
        <v/>
      </c>
      <c r="Z242" s="57" t="str">
        <f t="shared" si="158"/>
        <v/>
      </c>
      <c r="AA242" s="57" t="str">
        <f t="shared" si="158"/>
        <v/>
      </c>
      <c r="AB242" s="57" t="str">
        <f t="shared" si="158"/>
        <v/>
      </c>
      <c r="AC242" s="57" t="str">
        <f t="shared" si="158"/>
        <v/>
      </c>
      <c r="AD242" s="58" t="str">
        <f>IF(CC242="","",IF(CC242&gt;CE242,1,-1))</f>
        <v/>
      </c>
      <c r="AE242" s="58" t="str">
        <f>IF(CC242="","",IF(CC242&lt;CE242,1,-1))</f>
        <v/>
      </c>
      <c r="AF242" s="59">
        <f>IF(CC242&gt;CE242,1,0)</f>
        <v>0</v>
      </c>
      <c r="AG242" s="60">
        <f>IF(CE242&gt;CC242,1,0)</f>
        <v>0</v>
      </c>
      <c r="AH242" s="81" t="str">
        <f>IF(O242="","",AX242*1)</f>
        <v/>
      </c>
      <c r="AI242" s="609" t="str">
        <f>IF(P242="","",BE242*1)</f>
        <v/>
      </c>
      <c r="AJ242" s="609" t="str">
        <f>IF(Q242="","",BL242*1)</f>
        <v/>
      </c>
      <c r="AK242" s="609" t="str">
        <f>IF(R242="","",BS242*1)</f>
        <v/>
      </c>
      <c r="AL242" s="609" t="str">
        <f>IF(S242="","",BZ242*1)</f>
        <v/>
      </c>
      <c r="AM242" s="606" t="str">
        <f>IF(O242="","",AZ242*1)</f>
        <v/>
      </c>
      <c r="AN242" s="606" t="str">
        <f>IF(P242="","",BG242*1)</f>
        <v/>
      </c>
      <c r="AO242" s="606" t="str">
        <f>IF(Q242="","",BN242*1)</f>
        <v/>
      </c>
      <c r="AP242" s="606" t="str">
        <f>IF(R242="","",BU242*1)</f>
        <v/>
      </c>
      <c r="AQ242" s="606" t="str">
        <f>IF(S242="","",CB242*1)</f>
        <v/>
      </c>
      <c r="AR242" s="64">
        <f>SUM(AH242:AL242)</f>
        <v>0</v>
      </c>
      <c r="AS242" s="65">
        <f>SUM(AM242:AQ242)</f>
        <v>0</v>
      </c>
      <c r="AT242" s="66">
        <f>IF(O242=1000,11,IF(O242=-1000,0,IF(O242&gt;0,11,IF(O242&lt;0,(-O242),"0"))))</f>
        <v>11</v>
      </c>
      <c r="AU242" s="67" t="str">
        <f>IF(O242=1000,0,IF(O242=-1000,11,IF(O242&lt;-9,-(O242-2),IF(O242&gt;0,(O242),"0"))))</f>
        <v/>
      </c>
      <c r="AV242" s="66" t="e">
        <f>IF(O242=1000,11,IF(O242=-1000,0,IF(O242&gt;9,(O242+2),IF(O242&lt;0,(-O242),"0"))))</f>
        <v>#VALUE!</v>
      </c>
      <c r="AW242" s="67" t="str">
        <f>IF(O242=1000,0,IF(O242=-1000,11,IF(O242&lt;0,11,IF(O242&gt;0,(O242),"0"))))</f>
        <v/>
      </c>
      <c r="AX242" s="601" t="str">
        <f>IF(O242="","",IF(O242&gt;9,AV242,AT242))</f>
        <v/>
      </c>
      <c r="AY242" s="602" t="str">
        <f>IF(O242="","","-")</f>
        <v/>
      </c>
      <c r="AZ242" s="603" t="str">
        <f>IF(O242="","",IF(O242&lt;-9,AU242,AW242))</f>
        <v/>
      </c>
      <c r="BA242" s="66" t="e">
        <f>IF(P242=1000,11,IF(P242=-1000,0,IF(P242&gt;9,(P242+2),IF(P242&lt;0,(-P242),"0"))))</f>
        <v>#VALUE!</v>
      </c>
      <c r="BB242" s="67" t="str">
        <f>IF(P242=1000,0,IF(P242=-1000,11,IF(P242&lt;-9,-(P242-2),IF(P242&gt;0,(P242),"0"))))</f>
        <v/>
      </c>
      <c r="BC242" s="67">
        <f>IF(P242=1000,11,IF(P242=-1000,0,IF(P242&gt;0,11,IF(P242&lt;0,(-P242),"0"))))</f>
        <v>11</v>
      </c>
      <c r="BD242" s="67" t="str">
        <f>IF(P242=1000,0,IF(P242=-1000,11,IF(P242&lt;0,11,IF(P242&gt;0,(P242),"0"))))</f>
        <v/>
      </c>
      <c r="BE242" s="601" t="str">
        <f>IF(P242="","",IF(P242&gt;9,BA242,BC242))</f>
        <v/>
      </c>
      <c r="BF242" s="602" t="str">
        <f>IF(P242="","","-")</f>
        <v/>
      </c>
      <c r="BG242" s="603" t="str">
        <f>IF(P242="","",IF(P242&lt;-9,BB242,BD242))</f>
        <v/>
      </c>
      <c r="BH242" s="66" t="e">
        <f>IF(Q242=1000,11,IF(Q242=-1000,0,IF(Q242&gt;9,(Q242+2),IF(Q242&lt;0,(-Q242),"0"))))</f>
        <v>#VALUE!</v>
      </c>
      <c r="BI242" s="67" t="str">
        <f>IF(Q242=1000,0,IF(Q242=-1000,11,IF(Q242&lt;-9,-(Q242-2),IF(Q242&gt;0,(Q242),"0"))))</f>
        <v/>
      </c>
      <c r="BJ242" s="67">
        <f>IF(Q242=1000,11,IF(Q242=-1000,0,IF(Q242&gt;0,11,IF(Q242&lt;0,(-Q242),"0"))))</f>
        <v>11</v>
      </c>
      <c r="BK242" s="67" t="str">
        <f>IF(Q242=1000,0,IF(Q242=-1000,11,IF(Q242&lt;0,11,IF(Q242&gt;0,(Q242),"0"))))</f>
        <v/>
      </c>
      <c r="BL242" s="601" t="str">
        <f>IF(Q242="","",IF(Q242&gt;9,BH242,BJ242))</f>
        <v/>
      </c>
      <c r="BM242" s="602" t="str">
        <f>IF(Q242="","","-")</f>
        <v/>
      </c>
      <c r="BN242" s="603" t="str">
        <f>IF(Q242="","",IF(Q242&lt;-9,BI242,BK242))</f>
        <v/>
      </c>
      <c r="BO242" s="67" t="e">
        <f>IF(R242=1000,11,IF(R242=-1000,0,IF(R242&gt;9,(R242+2),IF(R242&lt;0,(-R242),"0"))))</f>
        <v>#VALUE!</v>
      </c>
      <c r="BP242" s="67" t="str">
        <f>IF(R242=1000,0,IF(R242=-1000,11,IF(R242&lt;-9,-(R242-2),IF(R242&gt;0,(R242),"0"))))</f>
        <v/>
      </c>
      <c r="BQ242" s="67">
        <f>IF(R242=1000,11,IF(R242=-1000,0,IF(R242&gt;0,11,IF(R242&lt;0,(-R242),"0"))))</f>
        <v>11</v>
      </c>
      <c r="BR242" s="67" t="str">
        <f>IF(R242=1000,0,IF(R242=-1000,11,IF(R242&lt;0,11,IF(R242&gt;0,(R242),"0"))))</f>
        <v/>
      </c>
      <c r="BS242" s="601" t="str">
        <f>IF(R242="","",IF(R242&gt;9,BO242,BQ242))</f>
        <v/>
      </c>
      <c r="BT242" s="602" t="str">
        <f>IF(R242="","","-")</f>
        <v/>
      </c>
      <c r="BU242" s="603" t="str">
        <f>IF(R242="","",IF(R242&lt;-9,BP242,BR242))</f>
        <v/>
      </c>
      <c r="BV242" s="67" t="e">
        <f>IF(S242=1000,11,IF(S242=-1000,0,IF(S242&gt;9,(S242+2),IF(S242&lt;0,(-S242),"0"))))</f>
        <v>#VALUE!</v>
      </c>
      <c r="BW242" s="67" t="str">
        <f>IF(S242=1000,0,IF(S242=-1000,11,IF(S242&lt;-9,-(S242-2),IF(S242&gt;0,(S242),"0"))))</f>
        <v/>
      </c>
      <c r="BX242" s="67">
        <f>IF(S242=1000,11,IF(S242=-1000,0,IF(S242&gt;0,11,IF(S242&lt;0,(-S242),"0"))))</f>
        <v>11</v>
      </c>
      <c r="BY242" s="71" t="str">
        <f>IF(S242=1000,0,IF(S242=-1000,11,IF(S242&lt;0,11,IF(S242&gt;0,(S242),"0"))))</f>
        <v/>
      </c>
      <c r="BZ242" s="601" t="str">
        <f>IF(S242="","",IF(S242&gt;9,BV242,BX242))</f>
        <v/>
      </c>
      <c r="CA242" s="602" t="str">
        <f>IF(S242="","","-")</f>
        <v/>
      </c>
      <c r="CB242" s="603" t="str">
        <f>IF(S242="","",IF(S242&lt;-9,BW242,BY242))</f>
        <v/>
      </c>
      <c r="CC242" s="598" t="str">
        <f>IF(O242="","",SUM(T242:X242))</f>
        <v/>
      </c>
      <c r="CD242" s="604" t="str">
        <f>IF(CC242="","","-")</f>
        <v/>
      </c>
      <c r="CE242" s="599" t="str">
        <f>IF(O242="","",SUM(Y242:AC242))</f>
        <v/>
      </c>
      <c r="CP242" s="32"/>
      <c r="CQ242" s="32"/>
    </row>
    <row r="243" spans="1:95" s="31" customFormat="1" ht="15" customHeight="1" outlineLevel="1" x14ac:dyDescent="0.2">
      <c r="A243" s="43"/>
      <c r="B243" s="44"/>
      <c r="C243" s="1250">
        <v>3</v>
      </c>
      <c r="D243" s="76" t="str">
        <f>IF(A243="","",VLOOKUP(A243,СписокКМ!D:I,2,FALSE))</f>
        <v/>
      </c>
      <c r="E243" s="47"/>
      <c r="F243" s="77" t="str">
        <f>IF(B243="","",VLOOKUP(B243,СписокКМ!D:I,2,FALSE))</f>
        <v/>
      </c>
      <c r="G243" s="49"/>
      <c r="H243" s="41"/>
      <c r="I243" s="1252"/>
      <c r="J243" s="1252"/>
      <c r="K243" s="1252"/>
      <c r="L243" s="1252"/>
      <c r="M243" s="1252"/>
      <c r="N243" s="42"/>
      <c r="O243" s="1244" t="str">
        <f>IF(I243="","",IF(I243="0",1000,IF(I243="-0",-1000,I243*1)))</f>
        <v/>
      </c>
      <c r="P243" s="1244" t="str">
        <f>IF(J243="","",IF(J243="0",1000,IF(J243="-0",-1000,J243*1)))</f>
        <v/>
      </c>
      <c r="Q243" s="1244" t="str">
        <f>IF(K243="","",IF(K243="0",1000,IF(K243="-0",-1000,K243*1)))</f>
        <v/>
      </c>
      <c r="R243" s="1244" t="str">
        <f>IF(L244="","",IF(L244="0",1000,IF(L244="-0",-1000,L244*1)))</f>
        <v/>
      </c>
      <c r="S243" s="1246" t="str">
        <f>IF(M244="","",IF(M244="0",1000,IF(M244="-0",-1000,M244*1)))</f>
        <v/>
      </c>
      <c r="T243" s="1248" t="str">
        <f>IF(O243="","",IF(O243&gt;0,1,0))</f>
        <v/>
      </c>
      <c r="U243" s="1284" t="str">
        <f>IF(P243="","",IF(P243&gt;0,1,0))</f>
        <v/>
      </c>
      <c r="V243" s="1284" t="str">
        <f>IF(Q243="","",IF(Q243&gt;0,1,0))</f>
        <v/>
      </c>
      <c r="W243" s="1284" t="str">
        <f>IF(R243="","",IF(R243&gt;0,1,0))</f>
        <v/>
      </c>
      <c r="X243" s="1284" t="str">
        <f>IF(S243="","",IF(S243&gt;0,1,0))</f>
        <v/>
      </c>
      <c r="Y243" s="1278" t="str">
        <f>IF(O243="","",IF(O243&lt;0,1,0))</f>
        <v/>
      </c>
      <c r="Z243" s="1278" t="str">
        <f>IF(P243="","",IF(P243&lt;0,1,0))</f>
        <v/>
      </c>
      <c r="AA243" s="1278" t="str">
        <f>IF(Q243="","",IF(Q243&lt;0,1,0))</f>
        <v/>
      </c>
      <c r="AB243" s="1278" t="str">
        <f>IF(R243="","",IF(R243&lt;0,1,0))</f>
        <v/>
      </c>
      <c r="AC243" s="1278" t="str">
        <f>IF(S243="","",IF(S243&lt;0,1,0))</f>
        <v/>
      </c>
      <c r="AD243" s="1280" t="str">
        <f>IF(CC243="","",IF(CC243&gt;CE243,1,-1))</f>
        <v/>
      </c>
      <c r="AE243" s="1280" t="str">
        <f>IF(CC243="","",IF(CC243&lt;CE243,1,-1))</f>
        <v/>
      </c>
      <c r="AF243" s="1282">
        <f>IF(CC243&gt;CE243,1,0)</f>
        <v>0</v>
      </c>
      <c r="AG243" s="1272">
        <f>IF(CE243&gt;CC243,1,0)</f>
        <v>0</v>
      </c>
      <c r="AH243" s="1274" t="str">
        <f>IF(O243="","",AX243*1)</f>
        <v/>
      </c>
      <c r="AI243" s="1276" t="str">
        <f>IF(P243="","",BE243*1)</f>
        <v/>
      </c>
      <c r="AJ243" s="1276" t="str">
        <f>IF(Q243="","",BL243*1)</f>
        <v/>
      </c>
      <c r="AK243" s="1276" t="str">
        <f>IF(R243="","",BS243*1)</f>
        <v/>
      </c>
      <c r="AL243" s="1276" t="str">
        <f>IF(S243="","",BZ243*1)</f>
        <v/>
      </c>
      <c r="AM243" s="1298" t="str">
        <f>IF(O243="","",AZ243*1)</f>
        <v/>
      </c>
      <c r="AN243" s="1298" t="str">
        <f>IF(P243="","",BG243*1)</f>
        <v/>
      </c>
      <c r="AO243" s="1298" t="str">
        <f>IF(Q243="","",BN243*1)</f>
        <v/>
      </c>
      <c r="AP243" s="1298" t="str">
        <f>IF(R243="","",BU243*1)</f>
        <v/>
      </c>
      <c r="AQ243" s="1298" t="str">
        <f>IF(S243="","",CB243*1)</f>
        <v/>
      </c>
      <c r="AR243" s="1300">
        <f>SUM(AH244:AL244)</f>
        <v>0</v>
      </c>
      <c r="AS243" s="1292">
        <f>SUM(AM244:AQ244)</f>
        <v>0</v>
      </c>
      <c r="AT243" s="1294">
        <f>IF(O243=1000,11,IF(O243=-1000,0,IF(O243&gt;0,11,IF(O243&lt;0,(-O243),"0"))))</f>
        <v>11</v>
      </c>
      <c r="AU243" s="1286" t="str">
        <f>IF(O243=1000,0,IF(O243=-1000,11,IF(O243&lt;-9,-(O243-2),IF(O243&gt;0,(O243),"0"))))</f>
        <v/>
      </c>
      <c r="AV243" s="1286" t="e">
        <f>IF(O243=1000,11,IF(O243=-1000,0,IF(O243&gt;9,(O243+2),IF(O243&lt;0,(-O243),"0"))))</f>
        <v>#VALUE!</v>
      </c>
      <c r="AW243" s="1286" t="str">
        <f>IF(O243=1000,0,IF(O243=-1000,11,IF(O243&lt;0,11,IF(O243&gt;0,(O243),"0"))))</f>
        <v/>
      </c>
      <c r="AX243" s="1296" t="str">
        <f>IF(O243="","",IF(O243&gt;9,AV243,AT243))</f>
        <v/>
      </c>
      <c r="AY243" s="1288" t="str">
        <f>IF(O243="","","-")</f>
        <v/>
      </c>
      <c r="AZ243" s="1290" t="str">
        <f>IF(O243="","",IF(O243&lt;-9,AU243,AW243))</f>
        <v/>
      </c>
      <c r="BA243" s="1286" t="e">
        <f>IF(P243=1000,11,IF(P243=-1000,0,IF(P243&gt;9,(P243+2),IF(P243&lt;0,(-P243),"0"))))</f>
        <v>#VALUE!</v>
      </c>
      <c r="BB243" s="1286" t="str">
        <f>IF(P243=1000,0,IF(P243=-1000,11,IF(P243&lt;-9,-(P243-2),IF(P243&gt;0,(P243),"0"))))</f>
        <v/>
      </c>
      <c r="BC243" s="1286">
        <f>IF(P243=1000,11,IF(P243=-1000,0,IF(P243&gt;0,11,IF(P243&lt;0,(-P243),"0"))))</f>
        <v>11</v>
      </c>
      <c r="BD243" s="1286" t="str">
        <f>IF(P243=1000,0,IF(P243=-1000,11,IF(P243&lt;0,11,IF(P243&gt;0,(P243),"0"))))</f>
        <v/>
      </c>
      <c r="BE243" s="1296" t="str">
        <f>IF(P243="","",IF(P243&gt;9,BA243,BC243))</f>
        <v/>
      </c>
      <c r="BF243" s="1288" t="str">
        <f>IF(P243="","","-")</f>
        <v/>
      </c>
      <c r="BG243" s="1290" t="str">
        <f>IF(P243="","",IF(P243&lt;-9,BB243,BD243))</f>
        <v/>
      </c>
      <c r="BH243" s="1286" t="e">
        <f>IF(Q243=1000,11,IF(Q243=-1000,0,IF(Q243&gt;9,(Q243+2),IF(Q243&lt;0,(-Q243),"0"))))</f>
        <v>#VALUE!</v>
      </c>
      <c r="BI243" s="1286" t="str">
        <f>IF(Q243=1000,0,IF(Q243=-1000,11,IF(Q243&lt;-9,-(Q243-2),IF(Q243&gt;0,(Q243),"0"))))</f>
        <v/>
      </c>
      <c r="BJ243" s="1286">
        <f>IF(Q243=1000,11,IF(Q243=-1000,0,IF(Q243&gt;0,11,IF(Q243&lt;0,(-Q243),"0"))))</f>
        <v>11</v>
      </c>
      <c r="BK243" s="1286" t="str">
        <f>IF(Q243=1000,0,IF(Q243=-1000,11,IF(Q243&lt;0,11,IF(Q243&gt;0,(Q243),"0"))))</f>
        <v/>
      </c>
      <c r="BL243" s="1296" t="str">
        <f>IF(Q243="","",IF(Q243&gt;9,BH243,BJ243))</f>
        <v/>
      </c>
      <c r="BM243" s="1288" t="str">
        <f>IF(Q243="","","-")</f>
        <v/>
      </c>
      <c r="BN243" s="1290" t="str">
        <f>IF(Q243="","",IF(Q243&lt;-9,BI243,BK243))</f>
        <v/>
      </c>
      <c r="BO243" s="1286" t="e">
        <f>IF(R243=1000,11,IF(R243=-1000,0,IF(R243&gt;9,(R243+2),IF(R243&lt;0,(-R243),"0"))))</f>
        <v>#VALUE!</v>
      </c>
      <c r="BP243" s="1286" t="str">
        <f>IF(R243=1000,0,IF(R243=-1000,11,IF(R243&lt;-9,-(R243-2),IF(R243&gt;0,(R243),"0"))))</f>
        <v/>
      </c>
      <c r="BQ243" s="1286">
        <f>IF(R243=1000,11,IF(R243=-1000,0,IF(R243&gt;0,11,IF(R243&lt;0,(-R243),"0"))))</f>
        <v>11</v>
      </c>
      <c r="BR243" s="1286" t="str">
        <f>IF(R243=1000,0,IF(R243=-1000,11,IF(R243&lt;0,11,IF(R243&gt;0,(R243),"0"))))</f>
        <v/>
      </c>
      <c r="BS243" s="1296" t="str">
        <f>IF(R243="","",IF(R243&gt;9,BO243,BQ243))</f>
        <v/>
      </c>
      <c r="BT243" s="1288" t="str">
        <f>IF(R243="","","-")</f>
        <v/>
      </c>
      <c r="BU243" s="1290" t="str">
        <f>IF(R243="","",IF(R243&lt;-9,BP243,BR243))</f>
        <v/>
      </c>
      <c r="BV243" s="1286" t="e">
        <f>IF(S243=1000,11,IF(S243=-1000,0,IF(S243&gt;9,(S243+2),IF(S243&lt;0,(-S243),"0"))))</f>
        <v>#VALUE!</v>
      </c>
      <c r="BW243" s="1286" t="str">
        <f>IF(S243=1000,0,IF(S243=-1000,11,IF(S243&lt;-9,-(S243-2),IF(S243&gt;0,(S243),"0"))))</f>
        <v/>
      </c>
      <c r="BX243" s="1286">
        <f>IF(S243=1000,11,IF(S243=-1000,0,IF(S243&gt;0,11,IF(S243&lt;0,(-S243),"0"))))</f>
        <v>11</v>
      </c>
      <c r="BY243" s="1286" t="str">
        <f>IF(S243=1000,0,IF(S243=-1000,11,IF(S243&lt;0,11,IF(S243&gt;0,(S243),"0"))))</f>
        <v/>
      </c>
      <c r="BZ243" s="1296" t="str">
        <f>IF(S243="","",IF(S243&gt;9,BV243,BX243))</f>
        <v/>
      </c>
      <c r="CA243" s="1288" t="str">
        <f>IF(S243="","","-")</f>
        <v/>
      </c>
      <c r="CB243" s="1290" t="str">
        <f>IF(S243="","",IF(S243&lt;-9,BW243,BY243))</f>
        <v/>
      </c>
      <c r="CC243" s="1302" t="str">
        <f>IF(O243="","",SUM(T243:X244))</f>
        <v/>
      </c>
      <c r="CD243" s="1304" t="str">
        <f>IF(CC243="","","-")</f>
        <v/>
      </c>
      <c r="CE243" s="1306" t="str">
        <f>IF(O243="","",SUM(Y243:AC244))</f>
        <v/>
      </c>
      <c r="CP243" s="32"/>
      <c r="CQ243" s="32"/>
    </row>
    <row r="244" spans="1:95" s="31" customFormat="1" ht="15" customHeight="1" outlineLevel="1" x14ac:dyDescent="0.2">
      <c r="A244" s="43"/>
      <c r="B244" s="44"/>
      <c r="C244" s="1251"/>
      <c r="D244" s="46" t="str">
        <f>IF(A244="","",VLOOKUP(A244,СписокКМ!D:I,2,FALSE))</f>
        <v/>
      </c>
      <c r="E244" s="47"/>
      <c r="F244" s="48" t="str">
        <f>IF(B244="","",VLOOKUP(B244,СписокКМ!D:I,2,FALSE))</f>
        <v/>
      </c>
      <c r="G244" s="49"/>
      <c r="H244" s="41"/>
      <c r="I244" s="1253"/>
      <c r="J244" s="1253"/>
      <c r="K244" s="1253"/>
      <c r="L244" s="1253"/>
      <c r="M244" s="1253"/>
      <c r="N244" s="42"/>
      <c r="O244" s="1245"/>
      <c r="P244" s="1245"/>
      <c r="Q244" s="1245"/>
      <c r="R244" s="1245"/>
      <c r="S244" s="1247"/>
      <c r="T244" s="1249"/>
      <c r="U244" s="1285"/>
      <c r="V244" s="1285"/>
      <c r="W244" s="1285"/>
      <c r="X244" s="1285"/>
      <c r="Y244" s="1279"/>
      <c r="Z244" s="1279"/>
      <c r="AA244" s="1279"/>
      <c r="AB244" s="1279"/>
      <c r="AC244" s="1279"/>
      <c r="AD244" s="1281"/>
      <c r="AE244" s="1281"/>
      <c r="AF244" s="1283"/>
      <c r="AG244" s="1273"/>
      <c r="AH244" s="1275"/>
      <c r="AI244" s="1277"/>
      <c r="AJ244" s="1277"/>
      <c r="AK244" s="1277"/>
      <c r="AL244" s="1277"/>
      <c r="AM244" s="1299"/>
      <c r="AN244" s="1299"/>
      <c r="AO244" s="1299"/>
      <c r="AP244" s="1299"/>
      <c r="AQ244" s="1299"/>
      <c r="AR244" s="1301"/>
      <c r="AS244" s="1293"/>
      <c r="AT244" s="1295"/>
      <c r="AU244" s="1287"/>
      <c r="AV244" s="1287"/>
      <c r="AW244" s="1287"/>
      <c r="AX244" s="1297"/>
      <c r="AY244" s="1289"/>
      <c r="AZ244" s="1291"/>
      <c r="BA244" s="1287"/>
      <c r="BB244" s="1287"/>
      <c r="BC244" s="1287"/>
      <c r="BD244" s="1287"/>
      <c r="BE244" s="1297"/>
      <c r="BF244" s="1289"/>
      <c r="BG244" s="1291"/>
      <c r="BH244" s="1287"/>
      <c r="BI244" s="1287"/>
      <c r="BJ244" s="1287"/>
      <c r="BK244" s="1287"/>
      <c r="BL244" s="1297"/>
      <c r="BM244" s="1289"/>
      <c r="BN244" s="1291"/>
      <c r="BO244" s="1287"/>
      <c r="BP244" s="1287"/>
      <c r="BQ244" s="1287"/>
      <c r="BR244" s="1287"/>
      <c r="BS244" s="1297"/>
      <c r="BT244" s="1289"/>
      <c r="BU244" s="1291"/>
      <c r="BV244" s="1287"/>
      <c r="BW244" s="1287"/>
      <c r="BX244" s="1287"/>
      <c r="BY244" s="1287"/>
      <c r="BZ244" s="1297"/>
      <c r="CA244" s="1289"/>
      <c r="CB244" s="1291"/>
      <c r="CC244" s="1303"/>
      <c r="CD244" s="1305"/>
      <c r="CE244" s="1307"/>
      <c r="CP244" s="32"/>
      <c r="CQ244" s="32"/>
    </row>
    <row r="245" spans="1:95" s="31" customFormat="1" ht="15" customHeight="1" outlineLevel="1" x14ac:dyDescent="0.2">
      <c r="A245" s="99" t="str">
        <f>IF(A241="","",A241)</f>
        <v/>
      </c>
      <c r="B245" s="99" t="str">
        <f>IF(B241="","",B242)</f>
        <v/>
      </c>
      <c r="C245" s="75">
        <v>4</v>
      </c>
      <c r="D245" s="100" t="str">
        <f>IF(A245="","",VLOOKUP(A245,СписокКМ!D:I,2,FALSE))</f>
        <v/>
      </c>
      <c r="E245" s="101"/>
      <c r="F245" s="77" t="str">
        <f>IF(B245="","",VLOOKUP(B245,СписокКМ!D:I,2,FALSE))</f>
        <v/>
      </c>
      <c r="G245" s="102"/>
      <c r="H245" s="41"/>
      <c r="I245" s="616"/>
      <c r="J245" s="616"/>
      <c r="K245" s="616"/>
      <c r="L245" s="616"/>
      <c r="M245" s="616"/>
      <c r="N245" s="42"/>
      <c r="O245" s="79" t="str">
        <f>IF(I245="","",IF(I245="0",1000,IF(I245="-0",-1000,I245*1)))</f>
        <v/>
      </c>
      <c r="P245" s="79" t="str">
        <f t="shared" ref="P245:S246" si="159">IF(J245="","",IF(J245="0",1000,IF(J245="-0",-1000,J245*1)))</f>
        <v/>
      </c>
      <c r="Q245" s="79" t="str">
        <f t="shared" si="159"/>
        <v/>
      </c>
      <c r="R245" s="79" t="str">
        <f t="shared" si="159"/>
        <v/>
      </c>
      <c r="S245" s="80" t="str">
        <f t="shared" si="159"/>
        <v/>
      </c>
      <c r="T245" s="614" t="str">
        <f t="shared" ref="T245:X246" si="160">IF(O245="","",IF(O245&gt;0,1,0))</f>
        <v/>
      </c>
      <c r="U245" s="613" t="str">
        <f t="shared" si="160"/>
        <v/>
      </c>
      <c r="V245" s="613" t="str">
        <f t="shared" si="160"/>
        <v/>
      </c>
      <c r="W245" s="613" t="str">
        <f t="shared" si="160"/>
        <v/>
      </c>
      <c r="X245" s="613" t="str">
        <f t="shared" si="160"/>
        <v/>
      </c>
      <c r="Y245" s="610" t="str">
        <f t="shared" ref="Y245:AC246" si="161">IF(O245="","",IF(O245&lt;0,1,0))</f>
        <v/>
      </c>
      <c r="Z245" s="610" t="str">
        <f t="shared" si="161"/>
        <v/>
      </c>
      <c r="AA245" s="610" t="str">
        <f t="shared" si="161"/>
        <v/>
      </c>
      <c r="AB245" s="610" t="str">
        <f t="shared" si="161"/>
        <v/>
      </c>
      <c r="AC245" s="610" t="str">
        <f t="shared" si="161"/>
        <v/>
      </c>
      <c r="AD245" s="611" t="str">
        <f>IF(CC245="","",IF(CC245&gt;CE245,1,-1))</f>
        <v/>
      </c>
      <c r="AE245" s="611" t="str">
        <f>IF(CC245="","",IF(CC245&lt;CE245,1,-1))</f>
        <v/>
      </c>
      <c r="AF245" s="612">
        <f>IF(CC245&gt;CE245,1,0)</f>
        <v>0</v>
      </c>
      <c r="AG245" s="608">
        <f>IF(CE245&gt;CC245,1,0)</f>
        <v>0</v>
      </c>
      <c r="AH245" s="81" t="str">
        <f>IF(O245="","",AX245*1)</f>
        <v/>
      </c>
      <c r="AI245" s="609" t="str">
        <f>IF(P245="","",BE245*1)</f>
        <v/>
      </c>
      <c r="AJ245" s="609" t="str">
        <f>IF(Q245="","",BL245*1)</f>
        <v/>
      </c>
      <c r="AK245" s="609" t="str">
        <f>IF(R245="","",BS245*1)</f>
        <v/>
      </c>
      <c r="AL245" s="609" t="str">
        <f>IF(S245="","",BZ245*1)</f>
        <v/>
      </c>
      <c r="AM245" s="606" t="str">
        <f>IF(O245="","",AZ245*1)</f>
        <v/>
      </c>
      <c r="AN245" s="606" t="str">
        <f>IF(P245="","",BG245*1)</f>
        <v/>
      </c>
      <c r="AO245" s="606" t="str">
        <f>IF(Q245="","",BN245*1)</f>
        <v/>
      </c>
      <c r="AP245" s="606" t="str">
        <f>IF(R245="","",BU245*1)</f>
        <v/>
      </c>
      <c r="AQ245" s="606" t="str">
        <f>IF(S245="","",CB245*1)</f>
        <v/>
      </c>
      <c r="AR245" s="607">
        <f>SUM(AH245:AL245)</f>
        <v>0</v>
      </c>
      <c r="AS245" s="605">
        <f>SUM(AM245:AQ245)</f>
        <v>0</v>
      </c>
      <c r="AT245" s="111">
        <f>IF(O245=1000,11,IF(O245=-1000,0,IF(O245&gt;0,11,IF(O245&lt;0,(-O245),"0"))))</f>
        <v>11</v>
      </c>
      <c r="AU245" s="600" t="str">
        <f>IF(O245=1000,0,IF(O245=-1000,11,IF(O245&lt;-9,-(O245-2),IF(O245&gt;0,(O245),"0"))))</f>
        <v/>
      </c>
      <c r="AV245" s="111" t="e">
        <f>IF(O245=1000,11,IF(O245=-1000,0,IF(O245&gt;9,(O245+2),IF(O245&lt;0,(-O245),"0"))))</f>
        <v>#VALUE!</v>
      </c>
      <c r="AW245" s="600" t="str">
        <f>IF(O245=1000,0,IF(O245=-1000,11,IF(O245&lt;0,11,IF(O245&gt;0,(O245),"0"))))</f>
        <v/>
      </c>
      <c r="AX245" s="601" t="str">
        <f>IF(O245="","",IF(O245&gt;9,AV245,AT245))</f>
        <v/>
      </c>
      <c r="AY245" s="602" t="str">
        <f>IF(O245="","","-")</f>
        <v/>
      </c>
      <c r="AZ245" s="603" t="str">
        <f>IF(O245="","",IF(O245&lt;-9,AU245,AW245))</f>
        <v/>
      </c>
      <c r="BA245" s="111" t="e">
        <f>IF(P245=1000,11,IF(P245=-1000,0,IF(P245&gt;9,(P245+2),IF(P245&lt;0,(-P245),"0"))))</f>
        <v>#VALUE!</v>
      </c>
      <c r="BB245" s="600" t="str">
        <f>IF(P245=1000,0,IF(P245=-1000,11,IF(P245&lt;-9,-(P245-2),IF(P245&gt;0,(P245),"0"))))</f>
        <v/>
      </c>
      <c r="BC245" s="600">
        <f>IF(P245=1000,11,IF(P245=-1000,0,IF(P245&gt;0,11,IF(P245&lt;0,(-P245),"0"))))</f>
        <v>11</v>
      </c>
      <c r="BD245" s="600" t="str">
        <f>IF(P245=1000,0,IF(P245=-1000,11,IF(P245&lt;0,11,IF(P245&gt;0,(P245),"0"))))</f>
        <v/>
      </c>
      <c r="BE245" s="601" t="str">
        <f>IF(P245="","",IF(P245&gt;9,BA245,BC245))</f>
        <v/>
      </c>
      <c r="BF245" s="602" t="str">
        <f>IF(P245="","","-")</f>
        <v/>
      </c>
      <c r="BG245" s="603" t="str">
        <f>IF(P245="","",IF(P245&lt;-9,BB245,BD245))</f>
        <v/>
      </c>
      <c r="BH245" s="111" t="e">
        <f>IF(Q245=1000,11,IF(Q245=-1000,0,IF(Q245&gt;9,(Q245+2),IF(Q245&lt;0,(-Q245),"0"))))</f>
        <v>#VALUE!</v>
      </c>
      <c r="BI245" s="600" t="str">
        <f>IF(Q245=1000,0,IF(Q245=-1000,11,IF(Q245&lt;-9,-(Q245-2),IF(Q245&gt;0,(Q245),"0"))))</f>
        <v/>
      </c>
      <c r="BJ245" s="600">
        <f>IF(Q245=1000,11,IF(Q245=-1000,0,IF(Q245&gt;0,11,IF(Q245&lt;0,(-Q245),"0"))))</f>
        <v>11</v>
      </c>
      <c r="BK245" s="600" t="str">
        <f>IF(Q245=1000,0,IF(Q245=-1000,11,IF(Q245&lt;0,11,IF(Q245&gt;0,(Q245),"0"))))</f>
        <v/>
      </c>
      <c r="BL245" s="601" t="str">
        <f>IF(Q245="","",IF(Q245&gt;9,BH245,BJ245))</f>
        <v/>
      </c>
      <c r="BM245" s="602" t="str">
        <f>IF(Q245="","","-")</f>
        <v/>
      </c>
      <c r="BN245" s="603" t="str">
        <f>IF(Q245="","",IF(Q245&lt;-9,BI245,BK245))</f>
        <v/>
      </c>
      <c r="BO245" s="600" t="e">
        <f>IF(R245=1000,11,IF(R245=-1000,0,IF(R245&gt;9,(R245+2),IF(R245&lt;0,(-R245),"0"))))</f>
        <v>#VALUE!</v>
      </c>
      <c r="BP245" s="600" t="str">
        <f>IF(R245=1000,0,IF(R245=-1000,11,IF(R245&lt;-9,-(R245-2),IF(R245&gt;0,(R245),"0"))))</f>
        <v/>
      </c>
      <c r="BQ245" s="600">
        <f>IF(R245=1000,11,IF(R245=-1000,0,IF(R245&gt;0,11,IF(R245&lt;0,(-R245),"0"))))</f>
        <v>11</v>
      </c>
      <c r="BR245" s="600" t="str">
        <f>IF(R245=1000,0,IF(R245=-1000,11,IF(R245&lt;0,11,IF(R245&gt;0,(R245),"0"))))</f>
        <v/>
      </c>
      <c r="BS245" s="601" t="str">
        <f>IF(R245="","",IF(R245&gt;9,BO245,BQ245))</f>
        <v/>
      </c>
      <c r="BT245" s="602" t="str">
        <f>IF(R245="","","-")</f>
        <v/>
      </c>
      <c r="BU245" s="603" t="str">
        <f>IF(R245="","",IF(R245&lt;-9,BP245,BR245))</f>
        <v/>
      </c>
      <c r="BV245" s="600" t="e">
        <f>IF(S245=1000,11,IF(S245=-1000,0,IF(S245&gt;9,(S245+2),IF(S245&lt;0,(-S245),"0"))))</f>
        <v>#VALUE!</v>
      </c>
      <c r="BW245" s="600" t="str">
        <f>IF(S245=1000,0,IF(S245=-1000,11,IF(S245&lt;-9,-(S245-2),IF(S245&gt;0,(S245),"0"))))</f>
        <v/>
      </c>
      <c r="BX245" s="600">
        <f>IF(S245=1000,11,IF(S245=-1000,0,IF(S245&gt;0,11,IF(S245&lt;0,(-S245),"0"))))</f>
        <v>11</v>
      </c>
      <c r="BY245" s="113" t="str">
        <f>IF(S245=1000,0,IF(S245=-1000,11,IF(S245&lt;0,11,IF(S245&gt;0,(S245),"0"))))</f>
        <v/>
      </c>
      <c r="BZ245" s="601" t="str">
        <f>IF(S245="","",IF(S245&gt;9,BV245,BX245))</f>
        <v/>
      </c>
      <c r="CA245" s="602" t="str">
        <f>IF(S245="","","-")</f>
        <v/>
      </c>
      <c r="CB245" s="603" t="str">
        <f>IF(S245="","",IF(S245&lt;-9,BW245,BY245))</f>
        <v/>
      </c>
      <c r="CC245" s="598" t="str">
        <f>IF(O245="","",SUM(T245:X245))</f>
        <v/>
      </c>
      <c r="CD245" s="604" t="str">
        <f>IF(CC245="","","-")</f>
        <v/>
      </c>
      <c r="CE245" s="599" t="str">
        <f>IF(O245="","",SUM(Y245:AC245))</f>
        <v/>
      </c>
      <c r="CP245" s="32"/>
      <c r="CQ245" s="32"/>
    </row>
    <row r="246" spans="1:95" s="31" customFormat="1" ht="15" customHeight="1" outlineLevel="1" thickBot="1" x14ac:dyDescent="0.25">
      <c r="A246" s="99" t="str">
        <f>IF(A241="","",A242)</f>
        <v/>
      </c>
      <c r="B246" s="99" t="str">
        <f>IF(B241="","",B241)</f>
        <v/>
      </c>
      <c r="C246" s="114">
        <v>5</v>
      </c>
      <c r="D246" s="115" t="str">
        <f>IF(A246="","",VLOOKUP(A246,СписокКМ!D:I,2,FALSE))</f>
        <v/>
      </c>
      <c r="E246" s="116"/>
      <c r="F246" s="117" t="str">
        <f>IF(B246="","",VLOOKUP(B246,СписокКМ!D:I,2,FALSE))</f>
        <v/>
      </c>
      <c r="G246" s="118"/>
      <c r="H246" s="119"/>
      <c r="I246" s="120"/>
      <c r="J246" s="120"/>
      <c r="K246" s="120"/>
      <c r="L246" s="121"/>
      <c r="M246" s="121"/>
      <c r="N246" s="122"/>
      <c r="O246" s="123" t="str">
        <f>IF(I246="","",IF(I246="0",1000,IF(I246="-0",-1000,I246*1)))</f>
        <v/>
      </c>
      <c r="P246" s="123" t="str">
        <f t="shared" si="159"/>
        <v/>
      </c>
      <c r="Q246" s="123" t="str">
        <f t="shared" si="159"/>
        <v/>
      </c>
      <c r="R246" s="123" t="str">
        <f t="shared" si="159"/>
        <v/>
      </c>
      <c r="S246" s="124" t="str">
        <f t="shared" si="159"/>
        <v/>
      </c>
      <c r="T246" s="125" t="str">
        <f t="shared" si="160"/>
        <v/>
      </c>
      <c r="U246" s="126" t="str">
        <f t="shared" si="160"/>
        <v/>
      </c>
      <c r="V246" s="126" t="str">
        <f t="shared" si="160"/>
        <v/>
      </c>
      <c r="W246" s="126" t="str">
        <f t="shared" si="160"/>
        <v/>
      </c>
      <c r="X246" s="126" t="str">
        <f t="shared" si="160"/>
        <v/>
      </c>
      <c r="Y246" s="127" t="str">
        <f t="shared" si="161"/>
        <v/>
      </c>
      <c r="Z246" s="127" t="str">
        <f t="shared" si="161"/>
        <v/>
      </c>
      <c r="AA246" s="127" t="str">
        <f t="shared" si="161"/>
        <v/>
      </c>
      <c r="AB246" s="127" t="str">
        <f t="shared" si="161"/>
        <v/>
      </c>
      <c r="AC246" s="127" t="str">
        <f t="shared" si="161"/>
        <v/>
      </c>
      <c r="AD246" s="128" t="str">
        <f>IF(CC246="","",IF(CC246&gt;CE246,1,-1))</f>
        <v/>
      </c>
      <c r="AE246" s="128" t="str">
        <f>IF(CC246="","",IF(CC246&lt;CE246,1,-1))</f>
        <v/>
      </c>
      <c r="AF246" s="129">
        <f>IF(CC246&gt;CE246,1,0)</f>
        <v>0</v>
      </c>
      <c r="AG246" s="130">
        <f>IF(CE246&gt;CC246,1,0)</f>
        <v>0</v>
      </c>
      <c r="AH246" s="131" t="str">
        <f>IF(O246="","",AX246*1)</f>
        <v/>
      </c>
      <c r="AI246" s="132" t="str">
        <f>IF(P246="","",BE246*1)</f>
        <v/>
      </c>
      <c r="AJ246" s="132" t="str">
        <f>IF(Q246="","",BL246*1)</f>
        <v/>
      </c>
      <c r="AK246" s="132" t="str">
        <f>IF(R246="","",BS246*1)</f>
        <v/>
      </c>
      <c r="AL246" s="132" t="str">
        <f>IF(S246="","",BZ246*1)</f>
        <v/>
      </c>
      <c r="AM246" s="133" t="str">
        <f>IF(O246="","",AZ246*1)</f>
        <v/>
      </c>
      <c r="AN246" s="133" t="str">
        <f>IF(P246="","",BG246*1)</f>
        <v/>
      </c>
      <c r="AO246" s="133" t="str">
        <f>IF(Q246="","",BN246*1)</f>
        <v/>
      </c>
      <c r="AP246" s="133" t="str">
        <f>IF(R246="","",BU246*1)</f>
        <v/>
      </c>
      <c r="AQ246" s="133" t="str">
        <f>IF(S246="","",CB246*1)</f>
        <v/>
      </c>
      <c r="AR246" s="134">
        <f>SUM(AH246:AL246)</f>
        <v>0</v>
      </c>
      <c r="AS246" s="135">
        <f>SUM(AM246:AQ246)</f>
        <v>0</v>
      </c>
      <c r="AT246" s="136">
        <f>IF(O246=1000,11,IF(O246=-1000,0,IF(O246&gt;0,11,IF(O246&lt;0,(-O246),"0"))))</f>
        <v>11</v>
      </c>
      <c r="AU246" s="137" t="str">
        <f>IF(O246=1000,0,IF(O246=-1000,11,IF(O246&lt;-9,-(O246-2),IF(O246&gt;0,(O246),"0"))))</f>
        <v/>
      </c>
      <c r="AV246" s="136" t="e">
        <f>IF(O246=1000,11,IF(O246=-1000,0,IF(O246&gt;9,(O246+2),IF(O246&lt;0,(-O246),"0"))))</f>
        <v>#VALUE!</v>
      </c>
      <c r="AW246" s="137" t="str">
        <f>IF(O246=1000,0,IF(O246=-1000,11,IF(O246&lt;0,11,IF(O246&gt;0,(O246),"0"))))</f>
        <v/>
      </c>
      <c r="AX246" s="138" t="str">
        <f>IF(O246="","",IF(O246&gt;9,AV246,AT246))</f>
        <v/>
      </c>
      <c r="AY246" s="139" t="str">
        <f>IF(O246="","","-")</f>
        <v/>
      </c>
      <c r="AZ246" s="140" t="str">
        <f>IF(O246="","",IF(O246&lt;-9,AU246,AW246))</f>
        <v/>
      </c>
      <c r="BA246" s="136" t="e">
        <f>IF(P246=1000,11,IF(P246=-1000,0,IF(P246&gt;9,(P246+2),IF(P246&lt;0,(-P246),"0"))))</f>
        <v>#VALUE!</v>
      </c>
      <c r="BB246" s="137" t="str">
        <f>IF(P246=1000,0,IF(P246=-1000,11,IF(P246&lt;-9,-(P246-2),IF(P246&gt;0,(P246),"0"))))</f>
        <v/>
      </c>
      <c r="BC246" s="137">
        <f>IF(P246=1000,11,IF(P246=-1000,0,IF(P246&gt;0,11,IF(P246&lt;0,(-P246),"0"))))</f>
        <v>11</v>
      </c>
      <c r="BD246" s="137" t="str">
        <f>IF(P246=1000,0,IF(P246=-1000,11,IF(P246&lt;0,11,IF(P246&gt;0,(P246),"0"))))</f>
        <v/>
      </c>
      <c r="BE246" s="138" t="str">
        <f>IF(P246="","",IF(P246&gt;9,BA246,BC246))</f>
        <v/>
      </c>
      <c r="BF246" s="139" t="str">
        <f>IF(P246="","","-")</f>
        <v/>
      </c>
      <c r="BG246" s="140" t="str">
        <f>IF(P246="","",IF(P246&lt;-9,BB246,BD246))</f>
        <v/>
      </c>
      <c r="BH246" s="136" t="e">
        <f>IF(Q246=1000,11,IF(Q246=-1000,0,IF(Q246&gt;9,(Q246+2),IF(Q246&lt;0,(-Q246),"0"))))</f>
        <v>#VALUE!</v>
      </c>
      <c r="BI246" s="137" t="str">
        <f>IF(Q246=1000,0,IF(Q246=-1000,11,IF(Q246&lt;-9,-(Q246-2),IF(Q246&gt;0,(Q246),"0"))))</f>
        <v/>
      </c>
      <c r="BJ246" s="137">
        <f>IF(Q246=1000,11,IF(Q246=-1000,0,IF(Q246&gt;0,11,IF(Q246&lt;0,(-Q246),"0"))))</f>
        <v>11</v>
      </c>
      <c r="BK246" s="137" t="str">
        <f>IF(Q246=1000,0,IF(Q246=-1000,11,IF(Q246&lt;0,11,IF(Q246&gt;0,(Q246),"0"))))</f>
        <v/>
      </c>
      <c r="BL246" s="138" t="str">
        <f>IF(Q246="","",IF(Q246&gt;9,BH246,BJ246))</f>
        <v/>
      </c>
      <c r="BM246" s="139" t="str">
        <f>IF(Q246="","","-")</f>
        <v/>
      </c>
      <c r="BN246" s="140" t="str">
        <f>IF(Q246="","",IF(Q246&lt;-9,BI246,BK246))</f>
        <v/>
      </c>
      <c r="BO246" s="137" t="e">
        <f>IF(R246=1000,11,IF(R246=-1000,0,IF(R246&gt;9,(R246+2),IF(R246&lt;0,(-R246),"0"))))</f>
        <v>#VALUE!</v>
      </c>
      <c r="BP246" s="137" t="str">
        <f>IF(R246=1000,0,IF(R246=-1000,11,IF(R246&lt;-9,-(R246-2),IF(R246&gt;0,(R246),"0"))))</f>
        <v/>
      </c>
      <c r="BQ246" s="137">
        <f>IF(R246=1000,11,IF(R246=-1000,0,IF(R246&gt;0,11,IF(R246&lt;0,(-R246),"0"))))</f>
        <v>11</v>
      </c>
      <c r="BR246" s="137" t="str">
        <f>IF(R246=1000,0,IF(R246=-1000,11,IF(R246&lt;0,11,IF(R246&gt;0,(R246),"0"))))</f>
        <v/>
      </c>
      <c r="BS246" s="138" t="str">
        <f>IF(R246="","",IF(R246&gt;9,BO246,BQ246))</f>
        <v/>
      </c>
      <c r="BT246" s="139" t="str">
        <f>IF(R246="","","-")</f>
        <v/>
      </c>
      <c r="BU246" s="140" t="str">
        <f>IF(R246="","",IF(R246&lt;-9,BP246,BR246))</f>
        <v/>
      </c>
      <c r="BV246" s="137" t="e">
        <f>IF(S246=1000,11,IF(S246=-1000,0,IF(S246&gt;9,(S246+2),IF(S246&lt;0,(-S246),"0"))))</f>
        <v>#VALUE!</v>
      </c>
      <c r="BW246" s="137" t="str">
        <f>IF(S246=1000,0,IF(S246=-1000,11,IF(S246&lt;-9,-(S246-2),IF(S246&gt;0,(S246),"0"))))</f>
        <v/>
      </c>
      <c r="BX246" s="137">
        <f>IF(S246=1000,11,IF(S246=-1000,0,IF(S246&gt;0,11,IF(S246&lt;0,(-S246),"0"))))</f>
        <v>11</v>
      </c>
      <c r="BY246" s="141" t="str">
        <f>IF(S246=1000,0,IF(S246=-1000,11,IF(S246&lt;0,11,IF(S246&gt;0,(S246),"0"))))</f>
        <v/>
      </c>
      <c r="BZ246" s="138" t="str">
        <f>IF(S246="","",IF(S246&gt;9,BV246,BX246))</f>
        <v/>
      </c>
      <c r="CA246" s="139" t="str">
        <f>IF(S246="","","-")</f>
        <v/>
      </c>
      <c r="CB246" s="140" t="str">
        <f>IF(S246="","",IF(S246&lt;-9,BW246,BY246))</f>
        <v/>
      </c>
      <c r="CC246" s="142" t="str">
        <f>IF(O246="","",SUM(T246:X246))</f>
        <v/>
      </c>
      <c r="CD246" s="143" t="str">
        <f>IF(CC246="","","-")</f>
        <v/>
      </c>
      <c r="CE246" s="144" t="str">
        <f>IF(O246="","",SUM(Y246:AC246))</f>
        <v/>
      </c>
      <c r="CP246" s="32"/>
      <c r="CQ246" s="32"/>
    </row>
    <row r="247" spans="1:95" s="31" customFormat="1" ht="15" customHeight="1" outlineLevel="1" thickBot="1" x14ac:dyDescent="0.25">
      <c r="A247" s="145"/>
      <c r="B247" s="145"/>
      <c r="C247" s="145"/>
      <c r="D247" s="146"/>
      <c r="E247" s="147"/>
      <c r="F247" s="148"/>
      <c r="G247" s="149"/>
      <c r="H247" s="150"/>
      <c r="I247" s="151"/>
      <c r="J247" s="151"/>
      <c r="K247" s="151"/>
      <c r="L247" s="151"/>
      <c r="M247" s="151"/>
      <c r="N247" s="150"/>
      <c r="O247" s="152"/>
      <c r="P247" s="152"/>
      <c r="Q247" s="152"/>
      <c r="R247" s="152"/>
      <c r="S247" s="152"/>
      <c r="T247" s="153"/>
      <c r="U247" s="153"/>
      <c r="V247" s="153"/>
      <c r="W247" s="153"/>
      <c r="X247" s="153"/>
      <c r="Y247" s="154"/>
      <c r="Z247" s="154"/>
      <c r="AA247" s="154"/>
      <c r="AB247" s="154"/>
      <c r="AC247" s="154"/>
      <c r="AD247" s="155"/>
      <c r="AE247" s="155"/>
      <c r="AF247" s="156"/>
      <c r="AG247" s="156"/>
      <c r="AH247" s="157"/>
      <c r="AI247" s="157"/>
      <c r="AJ247" s="157"/>
      <c r="AK247" s="157"/>
      <c r="AL247" s="157"/>
      <c r="AM247" s="158"/>
      <c r="AN247" s="158"/>
      <c r="AO247" s="158"/>
      <c r="AP247" s="158"/>
      <c r="AQ247" s="158"/>
      <c r="AR247" s="159"/>
      <c r="AS247" s="159"/>
      <c r="AT247" s="160"/>
      <c r="AU247" s="160"/>
      <c r="AV247" s="160"/>
      <c r="AW247" s="160"/>
      <c r="AX247" s="161"/>
      <c r="AY247" s="161"/>
      <c r="AZ247" s="161"/>
      <c r="BA247" s="160"/>
      <c r="BB247" s="160"/>
      <c r="BC247" s="160"/>
      <c r="BD247" s="160"/>
      <c r="BE247" s="161"/>
      <c r="BF247" s="161"/>
      <c r="BG247" s="161"/>
      <c r="BH247" s="160"/>
      <c r="BI247" s="160"/>
      <c r="BJ247" s="160"/>
      <c r="BK247" s="160"/>
      <c r="BL247" s="161"/>
      <c r="BM247" s="161"/>
      <c r="BN247" s="161"/>
      <c r="BO247" s="160"/>
      <c r="BP247" s="160"/>
      <c r="BQ247" s="160"/>
      <c r="BR247" s="160"/>
      <c r="BS247" s="161"/>
      <c r="BT247" s="161"/>
      <c r="BU247" s="161"/>
      <c r="BV247" s="160"/>
      <c r="BW247" s="160"/>
      <c r="BX247" s="160"/>
      <c r="BY247" s="160"/>
      <c r="BZ247" s="161"/>
      <c r="CA247" s="161"/>
      <c r="CB247" s="161"/>
      <c r="CC247" s="162"/>
      <c r="CD247" s="163"/>
      <c r="CE247" s="164"/>
      <c r="CP247" s="32"/>
      <c r="CQ247" s="32"/>
    </row>
    <row r="248" spans="1:95" s="31" customFormat="1" ht="31.5" customHeight="1" outlineLevel="1" thickBot="1" x14ac:dyDescent="0.25">
      <c r="A248" s="34"/>
      <c r="B248" s="35"/>
      <c r="C248" s="1225">
        <f>1+C239</f>
        <v>28</v>
      </c>
      <c r="D248" s="1227" t="str">
        <f>IF(A248="","",VLOOKUP(A248,СписокКМ!$A$188:$C$236,3,FALSE))</f>
        <v/>
      </c>
      <c r="E248" s="1228" t="str">
        <f>IF(B248="","",VLOOKUP(B248,СписокКМ!E:J,2,FALSE))</f>
        <v/>
      </c>
      <c r="F248" s="1231" t="str">
        <f>IF(B248="","",VLOOKUP(B248,СписокКМ!$A$188:$C$234,3,FALSE))</f>
        <v/>
      </c>
      <c r="G248" s="1232" t="str">
        <f>IF(D248="","",VLOOKUP(D248,СписокКМ!G:L,2,FALSE))</f>
        <v/>
      </c>
      <c r="H248" s="36"/>
      <c r="I248" s="1235" t="s">
        <v>7</v>
      </c>
      <c r="J248" s="1235"/>
      <c r="K248" s="1235"/>
      <c r="L248" s="1235"/>
      <c r="M248" s="1235"/>
      <c r="N248" s="37"/>
      <c r="O248" s="1237"/>
      <c r="P248" s="1238"/>
      <c r="Q248" s="1238"/>
      <c r="R248" s="1238"/>
      <c r="S248" s="1238"/>
      <c r="T248" s="38" t="str">
        <f>IF(A248="","",VLOOKUP(A248,'[60]Протокол команд'!A:K,8,FALSE))</f>
        <v/>
      </c>
      <c r="U248" s="39" t="e">
        <f>T248*5-4</f>
        <v>#VALUE!</v>
      </c>
      <c r="V248" s="39" t="e">
        <f>T248*5</f>
        <v>#VALUE!</v>
      </c>
      <c r="W248" s="39" t="e">
        <f>CONCATENATE(U248,"-",V248)</f>
        <v>#VALUE!</v>
      </c>
      <c r="X248" s="39" t="str">
        <f>IF(A248="","",VLOOKUP(A248,'[60]Протокол команд'!A:K,10,FALSE))</f>
        <v/>
      </c>
      <c r="Y248" s="39" t="e">
        <f>X248*5-4</f>
        <v>#VALUE!</v>
      </c>
      <c r="Z248" s="39" t="e">
        <f>X248*5</f>
        <v>#VALUE!</v>
      </c>
      <c r="AA248" s="39" t="e">
        <f>CONCATENATE(Y248,"-",Z248)</f>
        <v>#VALUE!</v>
      </c>
      <c r="AB248" s="1241" t="str">
        <f>IF(O250="","",SUM(AF250:AF255))</f>
        <v/>
      </c>
      <c r="AC248" s="1242"/>
      <c r="AD248" s="1243"/>
      <c r="AE248" s="1242" t="str">
        <f>IF(O250="","",SUM(AG250:AG255))</f>
        <v/>
      </c>
      <c r="AF248" s="1242"/>
      <c r="AG248" s="1264"/>
      <c r="AH248" s="1241">
        <f>SUM(CC250:CC255)</f>
        <v>0</v>
      </c>
      <c r="AI248" s="1242"/>
      <c r="AJ248" s="1243"/>
      <c r="AK248" s="1242">
        <f>SUM(CE250:CE255)</f>
        <v>0</v>
      </c>
      <c r="AL248" s="1242"/>
      <c r="AM248" s="1264"/>
      <c r="AN248" s="1265">
        <f>SUM(AR250:AR255)</f>
        <v>0</v>
      </c>
      <c r="AO248" s="1266"/>
      <c r="AP248" s="1267"/>
      <c r="AQ248" s="1266">
        <f>SUM(AS250:AS255)</f>
        <v>0</v>
      </c>
      <c r="AR248" s="1266"/>
      <c r="AS248" s="1268"/>
      <c r="AT248" s="1314"/>
      <c r="AU248" s="1315"/>
      <c r="AV248" s="1315"/>
      <c r="AW248" s="1315"/>
      <c r="AX248" s="1315"/>
      <c r="AY248" s="1315"/>
      <c r="AZ248" s="1315"/>
      <c r="BA248" s="1315"/>
      <c r="BB248" s="1315"/>
      <c r="BC248" s="1315"/>
      <c r="BD248" s="1315"/>
      <c r="BE248" s="1315"/>
      <c r="BF248" s="1315"/>
      <c r="BG248" s="1315"/>
      <c r="BH248" s="1315"/>
      <c r="BI248" s="1315"/>
      <c r="BJ248" s="1315"/>
      <c r="BK248" s="1315"/>
      <c r="BL248" s="1315"/>
      <c r="BM248" s="1315"/>
      <c r="BN248" s="1315"/>
      <c r="BO248" s="1315"/>
      <c r="BP248" s="1315"/>
      <c r="BQ248" s="1315"/>
      <c r="BR248" s="1315"/>
      <c r="BS248" s="1315"/>
      <c r="BT248" s="1315"/>
      <c r="BU248" s="1315"/>
      <c r="BV248" s="1315"/>
      <c r="BW248" s="1315"/>
      <c r="BX248" s="1315"/>
      <c r="BY248" s="1315"/>
      <c r="BZ248" s="1315"/>
      <c r="CA248" s="1315"/>
      <c r="CB248" s="1316"/>
      <c r="CC248" s="1254" t="str">
        <f>IF(O250="","",SUM(AF250:AF255))</f>
        <v/>
      </c>
      <c r="CD248" s="1256" t="str">
        <f>IF(CC248="","","-")</f>
        <v/>
      </c>
      <c r="CE248" s="1258" t="str">
        <f>IF(O250="","",SUM(AG250:AG255))</f>
        <v/>
      </c>
      <c r="CP248" s="32"/>
      <c r="CQ248" s="32"/>
    </row>
    <row r="249" spans="1:95" s="31" customFormat="1" ht="13.5" customHeight="1" outlineLevel="1" x14ac:dyDescent="0.2">
      <c r="A249" s="40"/>
      <c r="B249" s="40"/>
      <c r="C249" s="1226"/>
      <c r="D249" s="1229" t="str">
        <f>IF(A249="","",VLOOKUP(A249,СписокКМ!D:I,2,FALSE))</f>
        <v/>
      </c>
      <c r="E249" s="1230" t="str">
        <f>IF(B249="","",VLOOKUP(B249,СписокКМ!E:J,2,FALSE))</f>
        <v/>
      </c>
      <c r="F249" s="1233" t="str">
        <f>IF(C249="","",VLOOKUP(C249,СписокКМ!F:K,2,FALSE))</f>
        <v/>
      </c>
      <c r="G249" s="1234" t="str">
        <f>IF(D249="","",VLOOKUP(D249,СписокКМ!G:L,2,FALSE))</f>
        <v/>
      </c>
      <c r="H249" s="41"/>
      <c r="I249" s="1236"/>
      <c r="J249" s="1236"/>
      <c r="K249" s="1236"/>
      <c r="L249" s="1236"/>
      <c r="M249" s="1236"/>
      <c r="N249" s="42"/>
      <c r="O249" s="1239"/>
      <c r="P249" s="1240"/>
      <c r="Q249" s="1240"/>
      <c r="R249" s="1240"/>
      <c r="S249" s="1240"/>
      <c r="T249" s="1260" t="s">
        <v>8</v>
      </c>
      <c r="U249" s="1261"/>
      <c r="V249" s="1261"/>
      <c r="W249" s="1261"/>
      <c r="X249" s="1261"/>
      <c r="Y249" s="1261"/>
      <c r="Z249" s="1261"/>
      <c r="AA249" s="1261"/>
      <c r="AB249" s="1261"/>
      <c r="AC249" s="1261"/>
      <c r="AD249" s="1261"/>
      <c r="AE249" s="1261"/>
      <c r="AF249" s="1261"/>
      <c r="AG249" s="1262"/>
      <c r="AH249" s="1261" t="s">
        <v>9</v>
      </c>
      <c r="AI249" s="1261"/>
      <c r="AJ249" s="1261"/>
      <c r="AK249" s="1261"/>
      <c r="AL249" s="1261"/>
      <c r="AM249" s="1261"/>
      <c r="AN249" s="1261"/>
      <c r="AO249" s="1261"/>
      <c r="AP249" s="1261"/>
      <c r="AQ249" s="1261"/>
      <c r="AR249" s="1261"/>
      <c r="AS249" s="1262"/>
      <c r="AT249" s="1263" t="s">
        <v>10</v>
      </c>
      <c r="AU249" s="1263"/>
      <c r="AV249" s="1263"/>
      <c r="AW249" s="1263"/>
      <c r="AX249" s="1263"/>
      <c r="AY249" s="1263"/>
      <c r="AZ249" s="1263"/>
      <c r="BA249" s="1263" t="s">
        <v>11</v>
      </c>
      <c r="BB249" s="1263"/>
      <c r="BC249" s="1263"/>
      <c r="BD249" s="1263"/>
      <c r="BE249" s="1263"/>
      <c r="BF249" s="1263"/>
      <c r="BG249" s="1263"/>
      <c r="BH249" s="1263" t="s">
        <v>12</v>
      </c>
      <c r="BI249" s="1263"/>
      <c r="BJ249" s="1263"/>
      <c r="BK249" s="1263"/>
      <c r="BL249" s="1263"/>
      <c r="BM249" s="1263"/>
      <c r="BN249" s="1263"/>
      <c r="BO249" s="1263" t="s">
        <v>13</v>
      </c>
      <c r="BP249" s="1263"/>
      <c r="BQ249" s="1263"/>
      <c r="BR249" s="1263"/>
      <c r="BS249" s="1263"/>
      <c r="BT249" s="1263"/>
      <c r="BU249" s="1263"/>
      <c r="BV249" s="1263" t="s">
        <v>14</v>
      </c>
      <c r="BW249" s="1263"/>
      <c r="BX249" s="1263"/>
      <c r="BY249" s="1263"/>
      <c r="BZ249" s="1263"/>
      <c r="CA249" s="1263"/>
      <c r="CB249" s="1263"/>
      <c r="CC249" s="1255"/>
      <c r="CD249" s="1257"/>
      <c r="CE249" s="1259"/>
      <c r="CP249" s="32"/>
      <c r="CQ249" s="32"/>
    </row>
    <row r="250" spans="1:95" s="31" customFormat="1" ht="15" customHeight="1" outlineLevel="1" x14ac:dyDescent="0.2">
      <c r="A250" s="43"/>
      <c r="B250" s="44"/>
      <c r="C250" s="615">
        <v>1</v>
      </c>
      <c r="D250" s="46" t="str">
        <f>IF(A250="","",VLOOKUP(A250,СписокКМ!D:I,2,FALSE))</f>
        <v/>
      </c>
      <c r="E250" s="47"/>
      <c r="F250" s="48" t="str">
        <f>IF(B250="","",VLOOKUP(B250,СписокКМ!D:I,2,FALSE))</f>
        <v/>
      </c>
      <c r="G250" s="49"/>
      <c r="H250" s="50"/>
      <c r="I250" s="51"/>
      <c r="J250" s="51"/>
      <c r="K250" s="51"/>
      <c r="L250" s="51"/>
      <c r="M250" s="51"/>
      <c r="N250" s="52"/>
      <c r="O250" s="53" t="str">
        <f>IF(I250="","",IF(I250="0",1000,IF(I250="-0",-1000,I250*1)))</f>
        <v/>
      </c>
      <c r="P250" s="53" t="str">
        <f t="shared" ref="P250:S251" si="162">IF(J250="","",IF(J250="0",1000,IF(J250="-0",-1000,J250*1)))</f>
        <v/>
      </c>
      <c r="Q250" s="53" t="str">
        <f t="shared" si="162"/>
        <v/>
      </c>
      <c r="R250" s="53" t="str">
        <f t="shared" si="162"/>
        <v/>
      </c>
      <c r="S250" s="54" t="str">
        <f t="shared" si="162"/>
        <v/>
      </c>
      <c r="T250" s="55" t="str">
        <f t="shared" ref="T250:X251" si="163">IF(O250="","",IF(O250&gt;0,1,0))</f>
        <v/>
      </c>
      <c r="U250" s="56" t="str">
        <f t="shared" si="163"/>
        <v/>
      </c>
      <c r="V250" s="56" t="str">
        <f t="shared" si="163"/>
        <v/>
      </c>
      <c r="W250" s="56" t="str">
        <f t="shared" si="163"/>
        <v/>
      </c>
      <c r="X250" s="56" t="str">
        <f t="shared" si="163"/>
        <v/>
      </c>
      <c r="Y250" s="57" t="str">
        <f t="shared" ref="Y250:AC251" si="164">IF(O250="","",IF(O250&lt;0,1,0))</f>
        <v/>
      </c>
      <c r="Z250" s="57" t="str">
        <f t="shared" si="164"/>
        <v/>
      </c>
      <c r="AA250" s="57" t="str">
        <f t="shared" si="164"/>
        <v/>
      </c>
      <c r="AB250" s="57" t="str">
        <f t="shared" si="164"/>
        <v/>
      </c>
      <c r="AC250" s="57" t="str">
        <f t="shared" si="164"/>
        <v/>
      </c>
      <c r="AD250" s="58" t="str">
        <f>IF(CC250="","",IF(CC250&gt;CE250,1,-1))</f>
        <v/>
      </c>
      <c r="AE250" s="58" t="str">
        <f>IF(CC250="","",IF(CC250&lt;CE250,1,-1))</f>
        <v/>
      </c>
      <c r="AF250" s="59">
        <f>IF(CC250&gt;CE250,1,0)</f>
        <v>0</v>
      </c>
      <c r="AG250" s="60">
        <f>IF(CE250&gt;CC250,1,0)</f>
        <v>0</v>
      </c>
      <c r="AH250" s="61" t="str">
        <f>IF(O250="","",AX250*1)</f>
        <v/>
      </c>
      <c r="AI250" s="62" t="str">
        <f>IF(P250="","",BE250*1)</f>
        <v/>
      </c>
      <c r="AJ250" s="62" t="str">
        <f>IF(Q250="","",BL250*1)</f>
        <v/>
      </c>
      <c r="AK250" s="62" t="str">
        <f>IF(R250="","",BS250*1)</f>
        <v/>
      </c>
      <c r="AL250" s="62" t="str">
        <f>IF(S250="","",BZ250*1)</f>
        <v/>
      </c>
      <c r="AM250" s="63" t="str">
        <f>IF(O250="","",AZ250*1)</f>
        <v/>
      </c>
      <c r="AN250" s="63" t="str">
        <f>IF(P250="","",BG250*1)</f>
        <v/>
      </c>
      <c r="AO250" s="63" t="str">
        <f>IF(Q250="","",BN250*1)</f>
        <v/>
      </c>
      <c r="AP250" s="63" t="str">
        <f>IF(R250="","",BU250*1)</f>
        <v/>
      </c>
      <c r="AQ250" s="63" t="str">
        <f>IF(S250="","",CB250*1)</f>
        <v/>
      </c>
      <c r="AR250" s="64">
        <f>SUM(AH250:AL250)</f>
        <v>0</v>
      </c>
      <c r="AS250" s="65">
        <f>SUM(AM250:AQ250)</f>
        <v>0</v>
      </c>
      <c r="AT250" s="66">
        <f>IF(O250=1000,11,IF(O250=-1000,0,IF(O250&gt;0,11,IF(O250&lt;0,(-O250),"0"))))</f>
        <v>11</v>
      </c>
      <c r="AU250" s="67" t="str">
        <f>IF(O250=1000,0,IF(O250=-1000,11,IF(O250&lt;-9,-(O250-2),IF(O250&gt;0,(O250),"0"))))</f>
        <v/>
      </c>
      <c r="AV250" s="66" t="e">
        <f>IF(O250=1000,11,IF(O250=-1000,0,IF(O250&lt;9,11,IF(O250&gt;9,(O250+2),"0"))))</f>
        <v>#VALUE!</v>
      </c>
      <c r="AW250" s="67" t="str">
        <f>IF(O250=1000,0,IF(O250=-1000,11,IF(O250&lt;0,11,IF(O250&gt;0,(O250),"0"))))</f>
        <v/>
      </c>
      <c r="AX250" s="68" t="str">
        <f>IF(O250="","",IF(O250&gt;9,AV250,AT250))</f>
        <v/>
      </c>
      <c r="AY250" s="69" t="str">
        <f>IF(O250="","","-")</f>
        <v/>
      </c>
      <c r="AZ250" s="70" t="str">
        <f>IF(O250="","",IF(O250&lt;-9,AU250,AW250))</f>
        <v/>
      </c>
      <c r="BA250" s="66" t="e">
        <f>IF(P250=1000,11,IF(P250=-1000,0,IF(P250&gt;9,(P250+2),IF(P250&lt;0,(-P250),"0"))))</f>
        <v>#VALUE!</v>
      </c>
      <c r="BB250" s="67" t="str">
        <f>IF(P250=1000,0,IF(P250=-1000,11,IF(P250&lt;-9,-(P250-2),IF(P250&gt;0,(P250),"0"))))</f>
        <v/>
      </c>
      <c r="BC250" s="67">
        <f>IF(P250=1000,11,IF(P250=-1000,0,IF(P250&gt;0,11,IF(P250&lt;0,(-P250),"0"))))</f>
        <v>11</v>
      </c>
      <c r="BD250" s="67" t="str">
        <f>IF(P250=1000,0,IF(P250=-1000,11,IF(P250&lt;0,11,IF(P250&gt;0,(P250),"0"))))</f>
        <v/>
      </c>
      <c r="BE250" s="68" t="str">
        <f>IF(P250="","",IF(P250&gt;9,BA250,BC250))</f>
        <v/>
      </c>
      <c r="BF250" s="69" t="str">
        <f>IF(P250="","","-")</f>
        <v/>
      </c>
      <c r="BG250" s="70" t="str">
        <f>IF(P250="","",IF(P250&lt;-9,BB250,BD250))</f>
        <v/>
      </c>
      <c r="BH250" s="66" t="e">
        <f>IF(Q250=1000,11,IF(Q250=-1000,0,IF(Q250&gt;9,(Q250+2),IF(Q250&lt;0,(-Q250),"0"))))</f>
        <v>#VALUE!</v>
      </c>
      <c r="BI250" s="67" t="str">
        <f>IF(Q250=1000,0,IF(Q250=-1000,11,IF(Q250&lt;-9,-(Q250-2),IF(Q250&gt;0,(Q250),"0"))))</f>
        <v/>
      </c>
      <c r="BJ250" s="67">
        <f>IF(Q250=1000,11,IF(Q250=-1000,0,IF(Q250&gt;0,11,IF(Q250&lt;0,(-Q250),"0"))))</f>
        <v>11</v>
      </c>
      <c r="BK250" s="67" t="str">
        <f>IF(Q250=1000,0,IF(Q250=-1000,11,IF(Q250&lt;0,11,IF(Q250&gt;0,(Q250),"0"))))</f>
        <v/>
      </c>
      <c r="BL250" s="68" t="str">
        <f>IF(Q250="","",IF(Q250&gt;9,BH250,BJ250))</f>
        <v/>
      </c>
      <c r="BM250" s="69" t="str">
        <f>IF(Q250="","","-")</f>
        <v/>
      </c>
      <c r="BN250" s="70" t="str">
        <f>IF(Q250="","",IF(Q250&lt;-9,BI250,BK250))</f>
        <v/>
      </c>
      <c r="BO250" s="67" t="e">
        <f>IF(R250=1000,11,IF(R250=-1000,0,IF(R250&gt;9,(R250+2),IF(R250&lt;0,(-R250),"0"))))</f>
        <v>#VALUE!</v>
      </c>
      <c r="BP250" s="67" t="str">
        <f>IF(R250=1000,0,IF(R250=-1000,11,IF(R250&lt;-9,-(R250-2),IF(R250&gt;0,(R250),"0"))))</f>
        <v/>
      </c>
      <c r="BQ250" s="67">
        <f>IF(R250=1000,11,IF(R250=-1000,0,IF(R250&gt;0,11,IF(R250&lt;0,(-R250),"0"))))</f>
        <v>11</v>
      </c>
      <c r="BR250" s="67" t="str">
        <f>IF(R250=1000,0,IF(R250=-1000,11,IF(R250&lt;0,11,IF(R250&gt;0,(R250),"0"))))</f>
        <v/>
      </c>
      <c r="BS250" s="68" t="str">
        <f>IF(R250="","",IF(R250&gt;9,BO250,BQ250))</f>
        <v/>
      </c>
      <c r="BT250" s="69" t="str">
        <f>IF(R250="","","-")</f>
        <v/>
      </c>
      <c r="BU250" s="70" t="str">
        <f>IF(R250="","",IF(R250&lt;-9,BP250,BR250))</f>
        <v/>
      </c>
      <c r="BV250" s="67" t="e">
        <f>IF(S250=1000,11,IF(S250=-1000,0,IF(S250&gt;9,(S250+2),IF(S250&lt;0,(-S250),"0"))))</f>
        <v>#VALUE!</v>
      </c>
      <c r="BW250" s="67" t="str">
        <f>IF(S250=1000,0,IF(S250=-1000,11,IF(S250&lt;-9,-(S250-2),IF(S250&gt;0,(S250),"0"))))</f>
        <v/>
      </c>
      <c r="BX250" s="67">
        <f>IF(S250=1000,11,IF(S250=-1000,0,IF(S250&gt;0,11,IF(S250&lt;0,(-S250),"0"))))</f>
        <v>11</v>
      </c>
      <c r="BY250" s="71" t="str">
        <f>IF(S250=1000,0,IF(S250=-1000,11,IF(S250&lt;0,11,IF(S250&gt;0,(S250),"0"))))</f>
        <v/>
      </c>
      <c r="BZ250" s="68" t="str">
        <f>IF(S250="","",IF(S250&gt;9,BV250,BX250))</f>
        <v/>
      </c>
      <c r="CA250" s="69" t="str">
        <f>IF(S250="","","-")</f>
        <v/>
      </c>
      <c r="CB250" s="70" t="str">
        <f>IF(S250="","",IF(S250&lt;-9,BW250,BY250))</f>
        <v/>
      </c>
      <c r="CC250" s="72" t="str">
        <f>IF(O250="","",SUM(T250:X250))</f>
        <v/>
      </c>
      <c r="CD250" s="73" t="str">
        <f>IF(CC250="","","-")</f>
        <v/>
      </c>
      <c r="CE250" s="74" t="str">
        <f>IF(O250="","",SUM(Y250:AC250))</f>
        <v/>
      </c>
      <c r="CP250" s="32"/>
      <c r="CQ250" s="32"/>
    </row>
    <row r="251" spans="1:95" s="31" customFormat="1" ht="15" customHeight="1" outlineLevel="1" x14ac:dyDescent="0.2">
      <c r="A251" s="43"/>
      <c r="B251" s="44"/>
      <c r="C251" s="75">
        <v>2</v>
      </c>
      <c r="D251" s="76" t="str">
        <f>IF(A251="","",VLOOKUP(A251,СписокКМ!D:I,2,FALSE))</f>
        <v/>
      </c>
      <c r="E251" s="47"/>
      <c r="F251" s="77" t="str">
        <f>IF(B251="","",VLOOKUP(B251,СписокКМ!D:I,2,FALSE))</f>
        <v/>
      </c>
      <c r="G251" s="49"/>
      <c r="H251" s="41"/>
      <c r="I251" s="616"/>
      <c r="J251" s="616"/>
      <c r="K251" s="616"/>
      <c r="L251" s="616"/>
      <c r="M251" s="51"/>
      <c r="N251" s="42"/>
      <c r="O251" s="79" t="str">
        <f>IF(I251="","",IF(I251="0",1000,IF(I251="-0",-1000,I251*1)))</f>
        <v/>
      </c>
      <c r="P251" s="79" t="str">
        <f t="shared" si="162"/>
        <v/>
      </c>
      <c r="Q251" s="79" t="str">
        <f t="shared" si="162"/>
        <v/>
      </c>
      <c r="R251" s="79" t="str">
        <f t="shared" si="162"/>
        <v/>
      </c>
      <c r="S251" s="80" t="str">
        <f t="shared" si="162"/>
        <v/>
      </c>
      <c r="T251" s="55" t="str">
        <f t="shared" si="163"/>
        <v/>
      </c>
      <c r="U251" s="56" t="str">
        <f t="shared" si="163"/>
        <v/>
      </c>
      <c r="V251" s="56" t="str">
        <f t="shared" si="163"/>
        <v/>
      </c>
      <c r="W251" s="56" t="str">
        <f t="shared" si="163"/>
        <v/>
      </c>
      <c r="X251" s="56" t="str">
        <f t="shared" si="163"/>
        <v/>
      </c>
      <c r="Y251" s="57" t="str">
        <f t="shared" si="164"/>
        <v/>
      </c>
      <c r="Z251" s="57" t="str">
        <f t="shared" si="164"/>
        <v/>
      </c>
      <c r="AA251" s="57" t="str">
        <f t="shared" si="164"/>
        <v/>
      </c>
      <c r="AB251" s="57" t="str">
        <f t="shared" si="164"/>
        <v/>
      </c>
      <c r="AC251" s="57" t="str">
        <f t="shared" si="164"/>
        <v/>
      </c>
      <c r="AD251" s="58" t="str">
        <f>IF(CC251="","",IF(CC251&gt;CE251,1,-1))</f>
        <v/>
      </c>
      <c r="AE251" s="58" t="str">
        <f>IF(CC251="","",IF(CC251&lt;CE251,1,-1))</f>
        <v/>
      </c>
      <c r="AF251" s="59">
        <f>IF(CC251&gt;CE251,1,0)</f>
        <v>0</v>
      </c>
      <c r="AG251" s="60">
        <f>IF(CE251&gt;CC251,1,0)</f>
        <v>0</v>
      </c>
      <c r="AH251" s="81" t="str">
        <f>IF(O251="","",AX251*1)</f>
        <v/>
      </c>
      <c r="AI251" s="609" t="str">
        <f>IF(P251="","",BE251*1)</f>
        <v/>
      </c>
      <c r="AJ251" s="609" t="str">
        <f>IF(Q251="","",BL251*1)</f>
        <v/>
      </c>
      <c r="AK251" s="609" t="str">
        <f>IF(R251="","",BS251*1)</f>
        <v/>
      </c>
      <c r="AL251" s="609" t="str">
        <f>IF(S251="","",BZ251*1)</f>
        <v/>
      </c>
      <c r="AM251" s="606" t="str">
        <f>IF(O251="","",AZ251*1)</f>
        <v/>
      </c>
      <c r="AN251" s="606" t="str">
        <f>IF(P251="","",BG251*1)</f>
        <v/>
      </c>
      <c r="AO251" s="606" t="str">
        <f>IF(Q251="","",BN251*1)</f>
        <v/>
      </c>
      <c r="AP251" s="606" t="str">
        <f>IF(R251="","",BU251*1)</f>
        <v/>
      </c>
      <c r="AQ251" s="606" t="str">
        <f>IF(S251="","",CB251*1)</f>
        <v/>
      </c>
      <c r="AR251" s="64">
        <f>SUM(AH251:AL251)</f>
        <v>0</v>
      </c>
      <c r="AS251" s="65">
        <f>SUM(AM251:AQ251)</f>
        <v>0</v>
      </c>
      <c r="AT251" s="66">
        <f>IF(O251=1000,11,IF(O251=-1000,0,IF(O251&gt;0,11,IF(O251&lt;0,(-O251),"0"))))</f>
        <v>11</v>
      </c>
      <c r="AU251" s="67" t="str">
        <f>IF(O251=1000,0,IF(O251=-1000,11,IF(O251&lt;-9,-(O251-2),IF(O251&gt;0,(O251),"0"))))</f>
        <v/>
      </c>
      <c r="AV251" s="66" t="e">
        <f>IF(O251=1000,11,IF(O251=-1000,0,IF(O251&gt;9,(O251+2),IF(O251&lt;0,(-O251),"0"))))</f>
        <v>#VALUE!</v>
      </c>
      <c r="AW251" s="67" t="str">
        <f>IF(O251=1000,0,IF(O251=-1000,11,IF(O251&lt;0,11,IF(O251&gt;0,(O251),"0"))))</f>
        <v/>
      </c>
      <c r="AX251" s="601" t="str">
        <f>IF(O251="","",IF(O251&gt;9,AV251,AT251))</f>
        <v/>
      </c>
      <c r="AY251" s="602" t="str">
        <f>IF(O251="","","-")</f>
        <v/>
      </c>
      <c r="AZ251" s="603" t="str">
        <f>IF(O251="","",IF(O251&lt;-9,AU251,AW251))</f>
        <v/>
      </c>
      <c r="BA251" s="66" t="e">
        <f>IF(P251=1000,11,IF(P251=-1000,0,IF(P251&gt;9,(P251+2),IF(P251&lt;0,(-P251),"0"))))</f>
        <v>#VALUE!</v>
      </c>
      <c r="BB251" s="67" t="str">
        <f>IF(P251=1000,0,IF(P251=-1000,11,IF(P251&lt;-9,-(P251-2),IF(P251&gt;0,(P251),"0"))))</f>
        <v/>
      </c>
      <c r="BC251" s="67">
        <f>IF(P251=1000,11,IF(P251=-1000,0,IF(P251&gt;0,11,IF(P251&lt;0,(-P251),"0"))))</f>
        <v>11</v>
      </c>
      <c r="BD251" s="67" t="str">
        <f>IF(P251=1000,0,IF(P251=-1000,11,IF(P251&lt;0,11,IF(P251&gt;0,(P251),"0"))))</f>
        <v/>
      </c>
      <c r="BE251" s="601" t="str">
        <f>IF(P251="","",IF(P251&gt;9,BA251,BC251))</f>
        <v/>
      </c>
      <c r="BF251" s="602" t="str">
        <f>IF(P251="","","-")</f>
        <v/>
      </c>
      <c r="BG251" s="603" t="str">
        <f>IF(P251="","",IF(P251&lt;-9,BB251,BD251))</f>
        <v/>
      </c>
      <c r="BH251" s="66" t="e">
        <f>IF(Q251=1000,11,IF(Q251=-1000,0,IF(Q251&gt;9,(Q251+2),IF(Q251&lt;0,(-Q251),"0"))))</f>
        <v>#VALUE!</v>
      </c>
      <c r="BI251" s="67" t="str">
        <f>IF(Q251=1000,0,IF(Q251=-1000,11,IF(Q251&lt;-9,-(Q251-2),IF(Q251&gt;0,(Q251),"0"))))</f>
        <v/>
      </c>
      <c r="BJ251" s="67">
        <f>IF(Q251=1000,11,IF(Q251=-1000,0,IF(Q251&gt;0,11,IF(Q251&lt;0,(-Q251),"0"))))</f>
        <v>11</v>
      </c>
      <c r="BK251" s="67" t="str">
        <f>IF(Q251=1000,0,IF(Q251=-1000,11,IF(Q251&lt;0,11,IF(Q251&gt;0,(Q251),"0"))))</f>
        <v/>
      </c>
      <c r="BL251" s="601" t="str">
        <f>IF(Q251="","",IF(Q251&gt;9,BH251,BJ251))</f>
        <v/>
      </c>
      <c r="BM251" s="602" t="str">
        <f>IF(Q251="","","-")</f>
        <v/>
      </c>
      <c r="BN251" s="603" t="str">
        <f>IF(Q251="","",IF(Q251&lt;-9,BI251,BK251))</f>
        <v/>
      </c>
      <c r="BO251" s="67" t="e">
        <f>IF(R251=1000,11,IF(R251=-1000,0,IF(R251&gt;9,(R251+2),IF(R251&lt;0,(-R251),"0"))))</f>
        <v>#VALUE!</v>
      </c>
      <c r="BP251" s="67" t="str">
        <f>IF(R251=1000,0,IF(R251=-1000,11,IF(R251&lt;-9,-(R251-2),IF(R251&gt;0,(R251),"0"))))</f>
        <v/>
      </c>
      <c r="BQ251" s="67">
        <f>IF(R251=1000,11,IF(R251=-1000,0,IF(R251&gt;0,11,IF(R251&lt;0,(-R251),"0"))))</f>
        <v>11</v>
      </c>
      <c r="BR251" s="67" t="str">
        <f>IF(R251=1000,0,IF(R251=-1000,11,IF(R251&lt;0,11,IF(R251&gt;0,(R251),"0"))))</f>
        <v/>
      </c>
      <c r="BS251" s="601" t="str">
        <f>IF(R251="","",IF(R251&gt;9,BO251,BQ251))</f>
        <v/>
      </c>
      <c r="BT251" s="602" t="str">
        <f>IF(R251="","","-")</f>
        <v/>
      </c>
      <c r="BU251" s="603" t="str">
        <f>IF(R251="","",IF(R251&lt;-9,BP251,BR251))</f>
        <v/>
      </c>
      <c r="BV251" s="67" t="e">
        <f>IF(S251=1000,11,IF(S251=-1000,0,IF(S251&gt;9,(S251+2),IF(S251&lt;0,(-S251),"0"))))</f>
        <v>#VALUE!</v>
      </c>
      <c r="BW251" s="67" t="str">
        <f>IF(S251=1000,0,IF(S251=-1000,11,IF(S251&lt;-9,-(S251-2),IF(S251&gt;0,(S251),"0"))))</f>
        <v/>
      </c>
      <c r="BX251" s="67">
        <f>IF(S251=1000,11,IF(S251=-1000,0,IF(S251&gt;0,11,IF(S251&lt;0,(-S251),"0"))))</f>
        <v>11</v>
      </c>
      <c r="BY251" s="71" t="str">
        <f>IF(S251=1000,0,IF(S251=-1000,11,IF(S251&lt;0,11,IF(S251&gt;0,(S251),"0"))))</f>
        <v/>
      </c>
      <c r="BZ251" s="601" t="str">
        <f>IF(S251="","",IF(S251&gt;9,BV251,BX251))</f>
        <v/>
      </c>
      <c r="CA251" s="602" t="str">
        <f>IF(S251="","","-")</f>
        <v/>
      </c>
      <c r="CB251" s="603" t="str">
        <f>IF(S251="","",IF(S251&lt;-9,BW251,BY251))</f>
        <v/>
      </c>
      <c r="CC251" s="598" t="str">
        <f>IF(O251="","",SUM(T251:X251))</f>
        <v/>
      </c>
      <c r="CD251" s="604" t="str">
        <f>IF(CC251="","","-")</f>
        <v/>
      </c>
      <c r="CE251" s="599" t="str">
        <f>IF(O251="","",SUM(Y251:AC251))</f>
        <v/>
      </c>
      <c r="CP251" s="32"/>
      <c r="CQ251" s="32"/>
    </row>
    <row r="252" spans="1:95" s="31" customFormat="1" ht="15" customHeight="1" outlineLevel="1" x14ac:dyDescent="0.2">
      <c r="A252" s="43"/>
      <c r="B252" s="44"/>
      <c r="C252" s="1250">
        <v>3</v>
      </c>
      <c r="D252" s="76" t="str">
        <f>IF(A252="","",VLOOKUP(A252,СписокКМ!D:I,2,FALSE))</f>
        <v/>
      </c>
      <c r="E252" s="47"/>
      <c r="F252" s="77" t="str">
        <f>IF(B252="","",VLOOKUP(B252,СписокКМ!D:I,2,FALSE))</f>
        <v/>
      </c>
      <c r="G252" s="49"/>
      <c r="H252" s="41"/>
      <c r="I252" s="1252"/>
      <c r="J252" s="1252"/>
      <c r="K252" s="1252"/>
      <c r="L252" s="1252"/>
      <c r="M252" s="1252"/>
      <c r="N252" s="42"/>
      <c r="O252" s="1244" t="str">
        <f>IF(I252="","",IF(I252="0",1000,IF(I252="-0",-1000,I252*1)))</f>
        <v/>
      </c>
      <c r="P252" s="1244" t="str">
        <f>IF(J252="","",IF(J252="0",1000,IF(J252="-0",-1000,J252*1)))</f>
        <v/>
      </c>
      <c r="Q252" s="1244" t="str">
        <f>IF(K252="","",IF(K252="0",1000,IF(K252="-0",-1000,K252*1)))</f>
        <v/>
      </c>
      <c r="R252" s="1244" t="str">
        <f>IF(L253="","",IF(L253="0",1000,IF(L253="-0",-1000,L253*1)))</f>
        <v/>
      </c>
      <c r="S252" s="1246" t="str">
        <f>IF(M253="","",IF(M253="0",1000,IF(M253="-0",-1000,M253*1)))</f>
        <v/>
      </c>
      <c r="T252" s="1248" t="str">
        <f>IF(O252="","",IF(O252&gt;0,1,0))</f>
        <v/>
      </c>
      <c r="U252" s="1284" t="str">
        <f>IF(P252="","",IF(P252&gt;0,1,0))</f>
        <v/>
      </c>
      <c r="V252" s="1284" t="str">
        <f>IF(Q252="","",IF(Q252&gt;0,1,0))</f>
        <v/>
      </c>
      <c r="W252" s="1284" t="str">
        <f>IF(R252="","",IF(R252&gt;0,1,0))</f>
        <v/>
      </c>
      <c r="X252" s="1284" t="str">
        <f>IF(S252="","",IF(S252&gt;0,1,0))</f>
        <v/>
      </c>
      <c r="Y252" s="1278" t="str">
        <f>IF(O252="","",IF(O252&lt;0,1,0))</f>
        <v/>
      </c>
      <c r="Z252" s="1278" t="str">
        <f>IF(P252="","",IF(P252&lt;0,1,0))</f>
        <v/>
      </c>
      <c r="AA252" s="1278" t="str">
        <f>IF(Q252="","",IF(Q252&lt;0,1,0))</f>
        <v/>
      </c>
      <c r="AB252" s="1278" t="str">
        <f>IF(R252="","",IF(R252&lt;0,1,0))</f>
        <v/>
      </c>
      <c r="AC252" s="1278" t="str">
        <f>IF(S252="","",IF(S252&lt;0,1,0))</f>
        <v/>
      </c>
      <c r="AD252" s="1280" t="str">
        <f>IF(CC252="","",IF(CC252&gt;CE252,1,-1))</f>
        <v/>
      </c>
      <c r="AE252" s="1280" t="str">
        <f>IF(CC252="","",IF(CC252&lt;CE252,1,-1))</f>
        <v/>
      </c>
      <c r="AF252" s="1282">
        <f>IF(CC252&gt;CE252,1,0)</f>
        <v>0</v>
      </c>
      <c r="AG252" s="1272">
        <f>IF(CE252&gt;CC252,1,0)</f>
        <v>0</v>
      </c>
      <c r="AH252" s="1274" t="str">
        <f>IF(O252="","",AX252*1)</f>
        <v/>
      </c>
      <c r="AI252" s="1276" t="str">
        <f>IF(P252="","",BE252*1)</f>
        <v/>
      </c>
      <c r="AJ252" s="1276" t="str">
        <f>IF(Q252="","",BL252*1)</f>
        <v/>
      </c>
      <c r="AK252" s="1276" t="str">
        <f>IF(R252="","",BS252*1)</f>
        <v/>
      </c>
      <c r="AL252" s="1276" t="str">
        <f>IF(S252="","",BZ252*1)</f>
        <v/>
      </c>
      <c r="AM252" s="1298" t="str">
        <f>IF(O252="","",AZ252*1)</f>
        <v/>
      </c>
      <c r="AN252" s="1298" t="str">
        <f>IF(P252="","",BG252*1)</f>
        <v/>
      </c>
      <c r="AO252" s="1298" t="str">
        <f>IF(Q252="","",BN252*1)</f>
        <v/>
      </c>
      <c r="AP252" s="1298" t="str">
        <f>IF(R252="","",BU252*1)</f>
        <v/>
      </c>
      <c r="AQ252" s="1298" t="str">
        <f>IF(S252="","",CB252*1)</f>
        <v/>
      </c>
      <c r="AR252" s="1300">
        <f>SUM(AH253:AL253)</f>
        <v>0</v>
      </c>
      <c r="AS252" s="1292">
        <f>SUM(AM253:AQ253)</f>
        <v>0</v>
      </c>
      <c r="AT252" s="1294">
        <f>IF(O252=1000,11,IF(O252=-1000,0,IF(O252&gt;0,11,IF(O252&lt;0,(-O252),"0"))))</f>
        <v>11</v>
      </c>
      <c r="AU252" s="1286" t="str">
        <f>IF(O252=1000,0,IF(O252=-1000,11,IF(O252&lt;-9,-(O252-2),IF(O252&gt;0,(O252),"0"))))</f>
        <v/>
      </c>
      <c r="AV252" s="1286" t="e">
        <f>IF(O252=1000,11,IF(O252=-1000,0,IF(O252&gt;9,(O252+2),IF(O252&lt;0,(-O252),"0"))))</f>
        <v>#VALUE!</v>
      </c>
      <c r="AW252" s="1286" t="str">
        <f>IF(O252=1000,0,IF(O252=-1000,11,IF(O252&lt;0,11,IF(O252&gt;0,(O252),"0"))))</f>
        <v/>
      </c>
      <c r="AX252" s="1296" t="str">
        <f>IF(O252="","",IF(O252&gt;9,AV252,AT252))</f>
        <v/>
      </c>
      <c r="AY252" s="1288" t="str">
        <f>IF(O252="","","-")</f>
        <v/>
      </c>
      <c r="AZ252" s="1290" t="str">
        <f>IF(O252="","",IF(O252&lt;-9,AU252,AW252))</f>
        <v/>
      </c>
      <c r="BA252" s="1286" t="e">
        <f>IF(P252=1000,11,IF(P252=-1000,0,IF(P252&gt;9,(P252+2),IF(P252&lt;0,(-P252),"0"))))</f>
        <v>#VALUE!</v>
      </c>
      <c r="BB252" s="1286" t="str">
        <f>IF(P252=1000,0,IF(P252=-1000,11,IF(P252&lt;-9,-(P252-2),IF(P252&gt;0,(P252),"0"))))</f>
        <v/>
      </c>
      <c r="BC252" s="1286">
        <f>IF(P252=1000,11,IF(P252=-1000,0,IF(P252&gt;0,11,IF(P252&lt;0,(-P252),"0"))))</f>
        <v>11</v>
      </c>
      <c r="BD252" s="1286" t="str">
        <f>IF(P252=1000,0,IF(P252=-1000,11,IF(P252&lt;0,11,IF(P252&gt;0,(P252),"0"))))</f>
        <v/>
      </c>
      <c r="BE252" s="1296" t="str">
        <f>IF(P252="","",IF(P252&gt;9,BA252,BC252))</f>
        <v/>
      </c>
      <c r="BF252" s="1288" t="str">
        <f>IF(P252="","","-")</f>
        <v/>
      </c>
      <c r="BG252" s="1290" t="str">
        <f>IF(P252="","",IF(P252&lt;-9,BB252,BD252))</f>
        <v/>
      </c>
      <c r="BH252" s="1286" t="e">
        <f>IF(Q252=1000,11,IF(Q252=-1000,0,IF(Q252&gt;9,(Q252+2),IF(Q252&lt;0,(-Q252),"0"))))</f>
        <v>#VALUE!</v>
      </c>
      <c r="BI252" s="1286" t="str">
        <f>IF(Q252=1000,0,IF(Q252=-1000,11,IF(Q252&lt;-9,-(Q252-2),IF(Q252&gt;0,(Q252),"0"))))</f>
        <v/>
      </c>
      <c r="BJ252" s="1286">
        <f>IF(Q252=1000,11,IF(Q252=-1000,0,IF(Q252&gt;0,11,IF(Q252&lt;0,(-Q252),"0"))))</f>
        <v>11</v>
      </c>
      <c r="BK252" s="1286" t="str">
        <f>IF(Q252=1000,0,IF(Q252=-1000,11,IF(Q252&lt;0,11,IF(Q252&gt;0,(Q252),"0"))))</f>
        <v/>
      </c>
      <c r="BL252" s="1296" t="str">
        <f>IF(Q252="","",IF(Q252&gt;9,BH252,BJ252))</f>
        <v/>
      </c>
      <c r="BM252" s="1288" t="str">
        <f>IF(Q252="","","-")</f>
        <v/>
      </c>
      <c r="BN252" s="1290" t="str">
        <f>IF(Q252="","",IF(Q252&lt;-9,BI252,BK252))</f>
        <v/>
      </c>
      <c r="BO252" s="1286" t="e">
        <f>IF(R252=1000,11,IF(R252=-1000,0,IF(R252&gt;9,(R252+2),IF(R252&lt;0,(-R252),"0"))))</f>
        <v>#VALUE!</v>
      </c>
      <c r="BP252" s="1286" t="str">
        <f>IF(R252=1000,0,IF(R252=-1000,11,IF(R252&lt;-9,-(R252-2),IF(R252&gt;0,(R252),"0"))))</f>
        <v/>
      </c>
      <c r="BQ252" s="1286">
        <f>IF(R252=1000,11,IF(R252=-1000,0,IF(R252&gt;0,11,IF(R252&lt;0,(-R252),"0"))))</f>
        <v>11</v>
      </c>
      <c r="BR252" s="1286" t="str">
        <f>IF(R252=1000,0,IF(R252=-1000,11,IF(R252&lt;0,11,IF(R252&gt;0,(R252),"0"))))</f>
        <v/>
      </c>
      <c r="BS252" s="1296" t="str">
        <f>IF(R252="","",IF(R252&gt;9,BO252,BQ252))</f>
        <v/>
      </c>
      <c r="BT252" s="1288" t="str">
        <f>IF(R252="","","-")</f>
        <v/>
      </c>
      <c r="BU252" s="1290" t="str">
        <f>IF(R252="","",IF(R252&lt;-9,BP252,BR252))</f>
        <v/>
      </c>
      <c r="BV252" s="1286" t="e">
        <f>IF(S252=1000,11,IF(S252=-1000,0,IF(S252&gt;9,(S252+2),IF(S252&lt;0,(-S252),"0"))))</f>
        <v>#VALUE!</v>
      </c>
      <c r="BW252" s="1286" t="str">
        <f>IF(S252=1000,0,IF(S252=-1000,11,IF(S252&lt;-9,-(S252-2),IF(S252&gt;0,(S252),"0"))))</f>
        <v/>
      </c>
      <c r="BX252" s="1286">
        <f>IF(S252=1000,11,IF(S252=-1000,0,IF(S252&gt;0,11,IF(S252&lt;0,(-S252),"0"))))</f>
        <v>11</v>
      </c>
      <c r="BY252" s="1286" t="str">
        <f>IF(S252=1000,0,IF(S252=-1000,11,IF(S252&lt;0,11,IF(S252&gt;0,(S252),"0"))))</f>
        <v/>
      </c>
      <c r="BZ252" s="1296" t="str">
        <f>IF(S252="","",IF(S252&gt;9,BV252,BX252))</f>
        <v/>
      </c>
      <c r="CA252" s="1288" t="str">
        <f>IF(S252="","","-")</f>
        <v/>
      </c>
      <c r="CB252" s="1290" t="str">
        <f>IF(S252="","",IF(S252&lt;-9,BW252,BY252))</f>
        <v/>
      </c>
      <c r="CC252" s="1302" t="str">
        <f>IF(O252="","",SUM(T252:X253))</f>
        <v/>
      </c>
      <c r="CD252" s="1304" t="str">
        <f>IF(CC252="","","-")</f>
        <v/>
      </c>
      <c r="CE252" s="1306" t="str">
        <f>IF(O252="","",SUM(Y252:AC253))</f>
        <v/>
      </c>
      <c r="CP252" s="32"/>
      <c r="CQ252" s="32"/>
    </row>
    <row r="253" spans="1:95" s="31" customFormat="1" ht="15" customHeight="1" outlineLevel="1" x14ac:dyDescent="0.2">
      <c r="A253" s="43"/>
      <c r="B253" s="44"/>
      <c r="C253" s="1251"/>
      <c r="D253" s="46" t="str">
        <f>IF(A253="","",VLOOKUP(A253,СписокКМ!D:I,2,FALSE))</f>
        <v/>
      </c>
      <c r="E253" s="47"/>
      <c r="F253" s="48" t="str">
        <f>IF(B253="","",VLOOKUP(B253,СписокКМ!D:I,2,FALSE))</f>
        <v/>
      </c>
      <c r="G253" s="49"/>
      <c r="H253" s="41"/>
      <c r="I253" s="1253"/>
      <c r="J253" s="1253"/>
      <c r="K253" s="1253"/>
      <c r="L253" s="1253"/>
      <c r="M253" s="1253"/>
      <c r="N253" s="42"/>
      <c r="O253" s="1245"/>
      <c r="P253" s="1245"/>
      <c r="Q253" s="1245"/>
      <c r="R253" s="1245"/>
      <c r="S253" s="1247"/>
      <c r="T253" s="1249"/>
      <c r="U253" s="1285"/>
      <c r="V253" s="1285"/>
      <c r="W253" s="1285"/>
      <c r="X253" s="1285"/>
      <c r="Y253" s="1279"/>
      <c r="Z253" s="1279"/>
      <c r="AA253" s="1279"/>
      <c r="AB253" s="1279"/>
      <c r="AC253" s="1279"/>
      <c r="AD253" s="1281"/>
      <c r="AE253" s="1281"/>
      <c r="AF253" s="1283"/>
      <c r="AG253" s="1273"/>
      <c r="AH253" s="1275"/>
      <c r="AI253" s="1277"/>
      <c r="AJ253" s="1277"/>
      <c r="AK253" s="1277"/>
      <c r="AL253" s="1277"/>
      <c r="AM253" s="1299"/>
      <c r="AN253" s="1299"/>
      <c r="AO253" s="1299"/>
      <c r="AP253" s="1299"/>
      <c r="AQ253" s="1299"/>
      <c r="AR253" s="1301"/>
      <c r="AS253" s="1293"/>
      <c r="AT253" s="1295"/>
      <c r="AU253" s="1287"/>
      <c r="AV253" s="1287"/>
      <c r="AW253" s="1287"/>
      <c r="AX253" s="1297"/>
      <c r="AY253" s="1289"/>
      <c r="AZ253" s="1291"/>
      <c r="BA253" s="1287"/>
      <c r="BB253" s="1287"/>
      <c r="BC253" s="1287"/>
      <c r="BD253" s="1287"/>
      <c r="BE253" s="1297"/>
      <c r="BF253" s="1289"/>
      <c r="BG253" s="1291"/>
      <c r="BH253" s="1287"/>
      <c r="BI253" s="1287"/>
      <c r="BJ253" s="1287"/>
      <c r="BK253" s="1287"/>
      <c r="BL253" s="1297"/>
      <c r="BM253" s="1289"/>
      <c r="BN253" s="1291"/>
      <c r="BO253" s="1287"/>
      <c r="BP253" s="1287"/>
      <c r="BQ253" s="1287"/>
      <c r="BR253" s="1287"/>
      <c r="BS253" s="1297"/>
      <c r="BT253" s="1289"/>
      <c r="BU253" s="1291"/>
      <c r="BV253" s="1287"/>
      <c r="BW253" s="1287"/>
      <c r="BX253" s="1287"/>
      <c r="BY253" s="1287"/>
      <c r="BZ253" s="1297"/>
      <c r="CA253" s="1289"/>
      <c r="CB253" s="1291"/>
      <c r="CC253" s="1303"/>
      <c r="CD253" s="1305"/>
      <c r="CE253" s="1307"/>
      <c r="CP253" s="32"/>
      <c r="CQ253" s="32"/>
    </row>
    <row r="254" spans="1:95" s="31" customFormat="1" ht="15" customHeight="1" outlineLevel="1" x14ac:dyDescent="0.2">
      <c r="A254" s="99" t="str">
        <f>IF(A250="","",A250)</f>
        <v/>
      </c>
      <c r="B254" s="99" t="str">
        <f>IF(B250="","",B251)</f>
        <v/>
      </c>
      <c r="C254" s="75">
        <v>4</v>
      </c>
      <c r="D254" s="100" t="str">
        <f>IF(A254="","",VLOOKUP(A254,СписокКМ!D:I,2,FALSE))</f>
        <v/>
      </c>
      <c r="E254" s="101"/>
      <c r="F254" s="77" t="str">
        <f>IF(B254="","",VLOOKUP(B254,СписокКМ!D:I,2,FALSE))</f>
        <v/>
      </c>
      <c r="G254" s="102"/>
      <c r="H254" s="41"/>
      <c r="I254" s="616"/>
      <c r="J254" s="616"/>
      <c r="K254" s="616"/>
      <c r="L254" s="616"/>
      <c r="M254" s="616"/>
      <c r="N254" s="42"/>
      <c r="O254" s="79" t="str">
        <f>IF(I254="","",IF(I254="0",1000,IF(I254="-0",-1000,I254*1)))</f>
        <v/>
      </c>
      <c r="P254" s="79" t="str">
        <f t="shared" ref="P254:S255" si="165">IF(J254="","",IF(J254="0",1000,IF(J254="-0",-1000,J254*1)))</f>
        <v/>
      </c>
      <c r="Q254" s="79" t="str">
        <f t="shared" si="165"/>
        <v/>
      </c>
      <c r="R254" s="79" t="str">
        <f t="shared" si="165"/>
        <v/>
      </c>
      <c r="S254" s="80" t="str">
        <f t="shared" si="165"/>
        <v/>
      </c>
      <c r="T254" s="614" t="str">
        <f t="shared" ref="T254:X255" si="166">IF(O254="","",IF(O254&gt;0,1,0))</f>
        <v/>
      </c>
      <c r="U254" s="613" t="str">
        <f t="shared" si="166"/>
        <v/>
      </c>
      <c r="V254" s="613" t="str">
        <f t="shared" si="166"/>
        <v/>
      </c>
      <c r="W254" s="613" t="str">
        <f t="shared" si="166"/>
        <v/>
      </c>
      <c r="X254" s="613" t="str">
        <f t="shared" si="166"/>
        <v/>
      </c>
      <c r="Y254" s="610" t="str">
        <f t="shared" ref="Y254:AC255" si="167">IF(O254="","",IF(O254&lt;0,1,0))</f>
        <v/>
      </c>
      <c r="Z254" s="610" t="str">
        <f t="shared" si="167"/>
        <v/>
      </c>
      <c r="AA254" s="610" t="str">
        <f t="shared" si="167"/>
        <v/>
      </c>
      <c r="AB254" s="610" t="str">
        <f t="shared" si="167"/>
        <v/>
      </c>
      <c r="AC254" s="610" t="str">
        <f t="shared" si="167"/>
        <v/>
      </c>
      <c r="AD254" s="611" t="str">
        <f>IF(CC254="","",IF(CC254&gt;CE254,1,-1))</f>
        <v/>
      </c>
      <c r="AE254" s="611" t="str">
        <f>IF(CC254="","",IF(CC254&lt;CE254,1,-1))</f>
        <v/>
      </c>
      <c r="AF254" s="612">
        <f>IF(CC254&gt;CE254,1,0)</f>
        <v>0</v>
      </c>
      <c r="AG254" s="608">
        <f>IF(CE254&gt;CC254,1,0)</f>
        <v>0</v>
      </c>
      <c r="AH254" s="81" t="str">
        <f>IF(O254="","",AX254*1)</f>
        <v/>
      </c>
      <c r="AI254" s="609" t="str">
        <f>IF(P254="","",BE254*1)</f>
        <v/>
      </c>
      <c r="AJ254" s="609" t="str">
        <f>IF(Q254="","",BL254*1)</f>
        <v/>
      </c>
      <c r="AK254" s="609" t="str">
        <f>IF(R254="","",BS254*1)</f>
        <v/>
      </c>
      <c r="AL254" s="609" t="str">
        <f>IF(S254="","",BZ254*1)</f>
        <v/>
      </c>
      <c r="AM254" s="606" t="str">
        <f>IF(O254="","",AZ254*1)</f>
        <v/>
      </c>
      <c r="AN254" s="606" t="str">
        <f>IF(P254="","",BG254*1)</f>
        <v/>
      </c>
      <c r="AO254" s="606" t="str">
        <f>IF(Q254="","",BN254*1)</f>
        <v/>
      </c>
      <c r="AP254" s="606" t="str">
        <f>IF(R254="","",BU254*1)</f>
        <v/>
      </c>
      <c r="AQ254" s="606" t="str">
        <f>IF(S254="","",CB254*1)</f>
        <v/>
      </c>
      <c r="AR254" s="607">
        <f>SUM(AH254:AL254)</f>
        <v>0</v>
      </c>
      <c r="AS254" s="605">
        <f>SUM(AM254:AQ254)</f>
        <v>0</v>
      </c>
      <c r="AT254" s="111">
        <f>IF(O254=1000,11,IF(O254=-1000,0,IF(O254&gt;0,11,IF(O254&lt;0,(-O254),"0"))))</f>
        <v>11</v>
      </c>
      <c r="AU254" s="600" t="str">
        <f>IF(O254=1000,0,IF(O254=-1000,11,IF(O254&lt;-9,-(O254-2),IF(O254&gt;0,(O254),"0"))))</f>
        <v/>
      </c>
      <c r="AV254" s="111" t="e">
        <f>IF(O254=1000,11,IF(O254=-1000,0,IF(O254&gt;9,(O254+2),IF(O254&lt;0,(-O254),"0"))))</f>
        <v>#VALUE!</v>
      </c>
      <c r="AW254" s="600" t="str">
        <f>IF(O254=1000,0,IF(O254=-1000,11,IF(O254&lt;0,11,IF(O254&gt;0,(O254),"0"))))</f>
        <v/>
      </c>
      <c r="AX254" s="601" t="str">
        <f>IF(O254="","",IF(O254&gt;9,AV254,AT254))</f>
        <v/>
      </c>
      <c r="AY254" s="602" t="str">
        <f>IF(O254="","","-")</f>
        <v/>
      </c>
      <c r="AZ254" s="603" t="str">
        <f>IF(O254="","",IF(O254&lt;-9,AU254,AW254))</f>
        <v/>
      </c>
      <c r="BA254" s="111" t="e">
        <f>IF(P254=1000,11,IF(P254=-1000,0,IF(P254&gt;9,(P254+2),IF(P254&lt;0,(-P254),"0"))))</f>
        <v>#VALUE!</v>
      </c>
      <c r="BB254" s="600" t="str">
        <f>IF(P254=1000,0,IF(P254=-1000,11,IF(P254&lt;-9,-(P254-2),IF(P254&gt;0,(P254),"0"))))</f>
        <v/>
      </c>
      <c r="BC254" s="600">
        <f>IF(P254=1000,11,IF(P254=-1000,0,IF(P254&gt;0,11,IF(P254&lt;0,(-P254),"0"))))</f>
        <v>11</v>
      </c>
      <c r="BD254" s="600" t="str">
        <f>IF(P254=1000,0,IF(P254=-1000,11,IF(P254&lt;0,11,IF(P254&gt;0,(P254),"0"))))</f>
        <v/>
      </c>
      <c r="BE254" s="601" t="str">
        <f>IF(P254="","",IF(P254&gt;9,BA254,BC254))</f>
        <v/>
      </c>
      <c r="BF254" s="602" t="str">
        <f>IF(P254="","","-")</f>
        <v/>
      </c>
      <c r="BG254" s="603" t="str">
        <f>IF(P254="","",IF(P254&lt;-9,BB254,BD254))</f>
        <v/>
      </c>
      <c r="BH254" s="111" t="e">
        <f>IF(Q254=1000,11,IF(Q254=-1000,0,IF(Q254&gt;9,(Q254+2),IF(Q254&lt;0,(-Q254),"0"))))</f>
        <v>#VALUE!</v>
      </c>
      <c r="BI254" s="600" t="str">
        <f>IF(Q254=1000,0,IF(Q254=-1000,11,IF(Q254&lt;-9,-(Q254-2),IF(Q254&gt;0,(Q254),"0"))))</f>
        <v/>
      </c>
      <c r="BJ254" s="600">
        <f>IF(Q254=1000,11,IF(Q254=-1000,0,IF(Q254&gt;0,11,IF(Q254&lt;0,(-Q254),"0"))))</f>
        <v>11</v>
      </c>
      <c r="BK254" s="600" t="str">
        <f>IF(Q254=1000,0,IF(Q254=-1000,11,IF(Q254&lt;0,11,IF(Q254&gt;0,(Q254),"0"))))</f>
        <v/>
      </c>
      <c r="BL254" s="601" t="str">
        <f>IF(Q254="","",IF(Q254&gt;9,BH254,BJ254))</f>
        <v/>
      </c>
      <c r="BM254" s="602" t="str">
        <f>IF(Q254="","","-")</f>
        <v/>
      </c>
      <c r="BN254" s="603" t="str">
        <f>IF(Q254="","",IF(Q254&lt;-9,BI254,BK254))</f>
        <v/>
      </c>
      <c r="BO254" s="600" t="e">
        <f>IF(R254=1000,11,IF(R254=-1000,0,IF(R254&gt;9,(R254+2),IF(R254&lt;0,(-R254),"0"))))</f>
        <v>#VALUE!</v>
      </c>
      <c r="BP254" s="600" t="str">
        <f>IF(R254=1000,0,IF(R254=-1000,11,IF(R254&lt;-9,-(R254-2),IF(R254&gt;0,(R254),"0"))))</f>
        <v/>
      </c>
      <c r="BQ254" s="600">
        <f>IF(R254=1000,11,IF(R254=-1000,0,IF(R254&gt;0,11,IF(R254&lt;0,(-R254),"0"))))</f>
        <v>11</v>
      </c>
      <c r="BR254" s="600" t="str">
        <f>IF(R254=1000,0,IF(R254=-1000,11,IF(R254&lt;0,11,IF(R254&gt;0,(R254),"0"))))</f>
        <v/>
      </c>
      <c r="BS254" s="601" t="str">
        <f>IF(R254="","",IF(R254&gt;9,BO254,BQ254))</f>
        <v/>
      </c>
      <c r="BT254" s="602" t="str">
        <f>IF(R254="","","-")</f>
        <v/>
      </c>
      <c r="BU254" s="603" t="str">
        <f>IF(R254="","",IF(R254&lt;-9,BP254,BR254))</f>
        <v/>
      </c>
      <c r="BV254" s="600" t="e">
        <f>IF(S254=1000,11,IF(S254=-1000,0,IF(S254&gt;9,(S254+2),IF(S254&lt;0,(-S254),"0"))))</f>
        <v>#VALUE!</v>
      </c>
      <c r="BW254" s="600" t="str">
        <f>IF(S254=1000,0,IF(S254=-1000,11,IF(S254&lt;-9,-(S254-2),IF(S254&gt;0,(S254),"0"))))</f>
        <v/>
      </c>
      <c r="BX254" s="600">
        <f>IF(S254=1000,11,IF(S254=-1000,0,IF(S254&gt;0,11,IF(S254&lt;0,(-S254),"0"))))</f>
        <v>11</v>
      </c>
      <c r="BY254" s="113" t="str">
        <f>IF(S254=1000,0,IF(S254=-1000,11,IF(S254&lt;0,11,IF(S254&gt;0,(S254),"0"))))</f>
        <v/>
      </c>
      <c r="BZ254" s="601" t="str">
        <f>IF(S254="","",IF(S254&gt;9,BV254,BX254))</f>
        <v/>
      </c>
      <c r="CA254" s="602" t="str">
        <f>IF(S254="","","-")</f>
        <v/>
      </c>
      <c r="CB254" s="603" t="str">
        <f>IF(S254="","",IF(S254&lt;-9,BW254,BY254))</f>
        <v/>
      </c>
      <c r="CC254" s="598" t="str">
        <f>IF(O254="","",SUM(T254:X254))</f>
        <v/>
      </c>
      <c r="CD254" s="604" t="str">
        <f>IF(CC254="","","-")</f>
        <v/>
      </c>
      <c r="CE254" s="599" t="str">
        <f>IF(O254="","",SUM(Y254:AC254))</f>
        <v/>
      </c>
      <c r="CP254" s="32"/>
      <c r="CQ254" s="32"/>
    </row>
    <row r="255" spans="1:95" s="31" customFormat="1" ht="15" customHeight="1" outlineLevel="1" thickBot="1" x14ac:dyDescent="0.25">
      <c r="A255" s="99" t="str">
        <f>IF(A250="","",A251)</f>
        <v/>
      </c>
      <c r="B255" s="99" t="str">
        <f>IF(B250="","",B250)</f>
        <v/>
      </c>
      <c r="C255" s="114">
        <v>5</v>
      </c>
      <c r="D255" s="115" t="str">
        <f>IF(A255="","",VLOOKUP(A255,СписокКМ!D:I,2,FALSE))</f>
        <v/>
      </c>
      <c r="E255" s="116"/>
      <c r="F255" s="117" t="str">
        <f>IF(B255="","",VLOOKUP(B255,СписокКМ!D:I,2,FALSE))</f>
        <v/>
      </c>
      <c r="G255" s="118"/>
      <c r="H255" s="119"/>
      <c r="I255" s="120"/>
      <c r="J255" s="120"/>
      <c r="K255" s="120"/>
      <c r="L255" s="121"/>
      <c r="M255" s="121"/>
      <c r="N255" s="122"/>
      <c r="O255" s="123" t="str">
        <f>IF(I255="","",IF(I255="0",1000,IF(I255="-0",-1000,I255*1)))</f>
        <v/>
      </c>
      <c r="P255" s="123" t="str">
        <f t="shared" si="165"/>
        <v/>
      </c>
      <c r="Q255" s="123" t="str">
        <f t="shared" si="165"/>
        <v/>
      </c>
      <c r="R255" s="123" t="str">
        <f t="shared" si="165"/>
        <v/>
      </c>
      <c r="S255" s="124" t="str">
        <f t="shared" si="165"/>
        <v/>
      </c>
      <c r="T255" s="125" t="str">
        <f t="shared" si="166"/>
        <v/>
      </c>
      <c r="U255" s="126" t="str">
        <f t="shared" si="166"/>
        <v/>
      </c>
      <c r="V255" s="126" t="str">
        <f t="shared" si="166"/>
        <v/>
      </c>
      <c r="W255" s="126" t="str">
        <f t="shared" si="166"/>
        <v/>
      </c>
      <c r="X255" s="126" t="str">
        <f t="shared" si="166"/>
        <v/>
      </c>
      <c r="Y255" s="127" t="str">
        <f t="shared" si="167"/>
        <v/>
      </c>
      <c r="Z255" s="127" t="str">
        <f t="shared" si="167"/>
        <v/>
      </c>
      <c r="AA255" s="127" t="str">
        <f t="shared" si="167"/>
        <v/>
      </c>
      <c r="AB255" s="127" t="str">
        <f t="shared" si="167"/>
        <v/>
      </c>
      <c r="AC255" s="127" t="str">
        <f t="shared" si="167"/>
        <v/>
      </c>
      <c r="AD255" s="128" t="str">
        <f>IF(CC255="","",IF(CC255&gt;CE255,1,-1))</f>
        <v/>
      </c>
      <c r="AE255" s="128" t="str">
        <f>IF(CC255="","",IF(CC255&lt;CE255,1,-1))</f>
        <v/>
      </c>
      <c r="AF255" s="129">
        <f>IF(CC255&gt;CE255,1,0)</f>
        <v>0</v>
      </c>
      <c r="AG255" s="130">
        <f>IF(CE255&gt;CC255,1,0)</f>
        <v>0</v>
      </c>
      <c r="AH255" s="131" t="str">
        <f>IF(O255="","",AX255*1)</f>
        <v/>
      </c>
      <c r="AI255" s="132" t="str">
        <f>IF(P255="","",BE255*1)</f>
        <v/>
      </c>
      <c r="AJ255" s="132" t="str">
        <f>IF(Q255="","",BL255*1)</f>
        <v/>
      </c>
      <c r="AK255" s="132" t="str">
        <f>IF(R255="","",BS255*1)</f>
        <v/>
      </c>
      <c r="AL255" s="132" t="str">
        <f>IF(S255="","",BZ255*1)</f>
        <v/>
      </c>
      <c r="AM255" s="133" t="str">
        <f>IF(O255="","",AZ255*1)</f>
        <v/>
      </c>
      <c r="AN255" s="133" t="str">
        <f>IF(P255="","",BG255*1)</f>
        <v/>
      </c>
      <c r="AO255" s="133" t="str">
        <f>IF(Q255="","",BN255*1)</f>
        <v/>
      </c>
      <c r="AP255" s="133" t="str">
        <f>IF(R255="","",BU255*1)</f>
        <v/>
      </c>
      <c r="AQ255" s="133" t="str">
        <f>IF(S255="","",CB255*1)</f>
        <v/>
      </c>
      <c r="AR255" s="134">
        <f>SUM(AH255:AL255)</f>
        <v>0</v>
      </c>
      <c r="AS255" s="135">
        <f>SUM(AM255:AQ255)</f>
        <v>0</v>
      </c>
      <c r="AT255" s="136">
        <f>IF(O255=1000,11,IF(O255=-1000,0,IF(O255&gt;0,11,IF(O255&lt;0,(-O255),"0"))))</f>
        <v>11</v>
      </c>
      <c r="AU255" s="137" t="str">
        <f>IF(O255=1000,0,IF(O255=-1000,11,IF(O255&lt;-9,-(O255-2),IF(O255&gt;0,(O255),"0"))))</f>
        <v/>
      </c>
      <c r="AV255" s="136" t="e">
        <f>IF(O255=1000,11,IF(O255=-1000,0,IF(O255&gt;9,(O255+2),IF(O255&lt;0,(-O255),"0"))))</f>
        <v>#VALUE!</v>
      </c>
      <c r="AW255" s="137" t="str">
        <f>IF(O255=1000,0,IF(O255=-1000,11,IF(O255&lt;0,11,IF(O255&gt;0,(O255),"0"))))</f>
        <v/>
      </c>
      <c r="AX255" s="138" t="str">
        <f>IF(O255="","",IF(O255&gt;9,AV255,AT255))</f>
        <v/>
      </c>
      <c r="AY255" s="139" t="str">
        <f>IF(O255="","","-")</f>
        <v/>
      </c>
      <c r="AZ255" s="140" t="str">
        <f>IF(O255="","",IF(O255&lt;-9,AU255,AW255))</f>
        <v/>
      </c>
      <c r="BA255" s="136" t="e">
        <f>IF(P255=1000,11,IF(P255=-1000,0,IF(P255&gt;9,(P255+2),IF(P255&lt;0,(-P255),"0"))))</f>
        <v>#VALUE!</v>
      </c>
      <c r="BB255" s="137" t="str">
        <f>IF(P255=1000,0,IF(P255=-1000,11,IF(P255&lt;-9,-(P255-2),IF(P255&gt;0,(P255),"0"))))</f>
        <v/>
      </c>
      <c r="BC255" s="137">
        <f>IF(P255=1000,11,IF(P255=-1000,0,IF(P255&gt;0,11,IF(P255&lt;0,(-P255),"0"))))</f>
        <v>11</v>
      </c>
      <c r="BD255" s="137" t="str">
        <f>IF(P255=1000,0,IF(P255=-1000,11,IF(P255&lt;0,11,IF(P255&gt;0,(P255),"0"))))</f>
        <v/>
      </c>
      <c r="BE255" s="138" t="str">
        <f>IF(P255="","",IF(P255&gt;9,BA255,BC255))</f>
        <v/>
      </c>
      <c r="BF255" s="139" t="str">
        <f>IF(P255="","","-")</f>
        <v/>
      </c>
      <c r="BG255" s="140" t="str">
        <f>IF(P255="","",IF(P255&lt;-9,BB255,BD255))</f>
        <v/>
      </c>
      <c r="BH255" s="136" t="e">
        <f>IF(Q255=1000,11,IF(Q255=-1000,0,IF(Q255&gt;9,(Q255+2),IF(Q255&lt;0,(-Q255),"0"))))</f>
        <v>#VALUE!</v>
      </c>
      <c r="BI255" s="137" t="str">
        <f>IF(Q255=1000,0,IF(Q255=-1000,11,IF(Q255&lt;-9,-(Q255-2),IF(Q255&gt;0,(Q255),"0"))))</f>
        <v/>
      </c>
      <c r="BJ255" s="137">
        <f>IF(Q255=1000,11,IF(Q255=-1000,0,IF(Q255&gt;0,11,IF(Q255&lt;0,(-Q255),"0"))))</f>
        <v>11</v>
      </c>
      <c r="BK255" s="137" t="str">
        <f>IF(Q255=1000,0,IF(Q255=-1000,11,IF(Q255&lt;0,11,IF(Q255&gt;0,(Q255),"0"))))</f>
        <v/>
      </c>
      <c r="BL255" s="138" t="str">
        <f>IF(Q255="","",IF(Q255&gt;9,BH255,BJ255))</f>
        <v/>
      </c>
      <c r="BM255" s="139" t="str">
        <f>IF(Q255="","","-")</f>
        <v/>
      </c>
      <c r="BN255" s="140" t="str">
        <f>IF(Q255="","",IF(Q255&lt;-9,BI255,BK255))</f>
        <v/>
      </c>
      <c r="BO255" s="137" t="e">
        <f>IF(R255=1000,11,IF(R255=-1000,0,IF(R255&gt;9,(R255+2),IF(R255&lt;0,(-R255),"0"))))</f>
        <v>#VALUE!</v>
      </c>
      <c r="BP255" s="137" t="str">
        <f>IF(R255=1000,0,IF(R255=-1000,11,IF(R255&lt;-9,-(R255-2),IF(R255&gt;0,(R255),"0"))))</f>
        <v/>
      </c>
      <c r="BQ255" s="137">
        <f>IF(R255=1000,11,IF(R255=-1000,0,IF(R255&gt;0,11,IF(R255&lt;0,(-R255),"0"))))</f>
        <v>11</v>
      </c>
      <c r="BR255" s="137" t="str">
        <f>IF(R255=1000,0,IF(R255=-1000,11,IF(R255&lt;0,11,IF(R255&gt;0,(R255),"0"))))</f>
        <v/>
      </c>
      <c r="BS255" s="138" t="str">
        <f>IF(R255="","",IF(R255&gt;9,BO255,BQ255))</f>
        <v/>
      </c>
      <c r="BT255" s="139" t="str">
        <f>IF(R255="","","-")</f>
        <v/>
      </c>
      <c r="BU255" s="140" t="str">
        <f>IF(R255="","",IF(R255&lt;-9,BP255,BR255))</f>
        <v/>
      </c>
      <c r="BV255" s="137" t="e">
        <f>IF(S255=1000,11,IF(S255=-1000,0,IF(S255&gt;9,(S255+2),IF(S255&lt;0,(-S255),"0"))))</f>
        <v>#VALUE!</v>
      </c>
      <c r="BW255" s="137" t="str">
        <f>IF(S255=1000,0,IF(S255=-1000,11,IF(S255&lt;-9,-(S255-2),IF(S255&gt;0,(S255),"0"))))</f>
        <v/>
      </c>
      <c r="BX255" s="137">
        <f>IF(S255=1000,11,IF(S255=-1000,0,IF(S255&gt;0,11,IF(S255&lt;0,(-S255),"0"))))</f>
        <v>11</v>
      </c>
      <c r="BY255" s="141" t="str">
        <f>IF(S255=1000,0,IF(S255=-1000,11,IF(S255&lt;0,11,IF(S255&gt;0,(S255),"0"))))</f>
        <v/>
      </c>
      <c r="BZ255" s="138" t="str">
        <f>IF(S255="","",IF(S255&gt;9,BV255,BX255))</f>
        <v/>
      </c>
      <c r="CA255" s="139" t="str">
        <f>IF(S255="","","-")</f>
        <v/>
      </c>
      <c r="CB255" s="140" t="str">
        <f>IF(S255="","",IF(S255&lt;-9,BW255,BY255))</f>
        <v/>
      </c>
      <c r="CC255" s="142" t="str">
        <f>IF(O255="","",SUM(T255:X255))</f>
        <v/>
      </c>
      <c r="CD255" s="143" t="str">
        <f>IF(CC255="","","-")</f>
        <v/>
      </c>
      <c r="CE255" s="144" t="str">
        <f>IF(O255="","",SUM(Y255:AC255))</f>
        <v/>
      </c>
      <c r="CP255" s="32"/>
      <c r="CQ255" s="32"/>
    </row>
    <row r="256" spans="1:95" s="31" customFormat="1" ht="15" customHeight="1" outlineLevel="1" thickBot="1" x14ac:dyDescent="0.25">
      <c r="A256" s="145"/>
      <c r="B256" s="145"/>
      <c r="C256" s="145"/>
      <c r="D256" s="146"/>
      <c r="E256" s="147"/>
      <c r="F256" s="148"/>
      <c r="G256" s="149"/>
      <c r="H256" s="150"/>
      <c r="I256" s="151"/>
      <c r="J256" s="151"/>
      <c r="K256" s="151"/>
      <c r="L256" s="151"/>
      <c r="M256" s="151"/>
      <c r="N256" s="150"/>
      <c r="O256" s="152"/>
      <c r="P256" s="152"/>
      <c r="Q256" s="152"/>
      <c r="R256" s="152"/>
      <c r="S256" s="152"/>
      <c r="T256" s="153"/>
      <c r="U256" s="153"/>
      <c r="V256" s="153"/>
      <c r="W256" s="153"/>
      <c r="X256" s="153"/>
      <c r="Y256" s="154"/>
      <c r="Z256" s="154"/>
      <c r="AA256" s="154"/>
      <c r="AB256" s="154"/>
      <c r="AC256" s="154"/>
      <c r="AD256" s="155"/>
      <c r="AE256" s="155"/>
      <c r="AF256" s="156"/>
      <c r="AG256" s="156"/>
      <c r="AH256" s="157"/>
      <c r="AI256" s="157"/>
      <c r="AJ256" s="157"/>
      <c r="AK256" s="157"/>
      <c r="AL256" s="157"/>
      <c r="AM256" s="158"/>
      <c r="AN256" s="158"/>
      <c r="AO256" s="158"/>
      <c r="AP256" s="158"/>
      <c r="AQ256" s="158"/>
      <c r="AR256" s="159"/>
      <c r="AS256" s="159"/>
      <c r="AT256" s="160"/>
      <c r="AU256" s="160"/>
      <c r="AV256" s="160"/>
      <c r="AW256" s="160"/>
      <c r="AX256" s="161"/>
      <c r="AY256" s="161"/>
      <c r="AZ256" s="161"/>
      <c r="BA256" s="160"/>
      <c r="BB256" s="160"/>
      <c r="BC256" s="160"/>
      <c r="BD256" s="160"/>
      <c r="BE256" s="161"/>
      <c r="BF256" s="161"/>
      <c r="BG256" s="161"/>
      <c r="BH256" s="160"/>
      <c r="BI256" s="160"/>
      <c r="BJ256" s="160"/>
      <c r="BK256" s="160"/>
      <c r="BL256" s="161"/>
      <c r="BM256" s="161"/>
      <c r="BN256" s="161"/>
      <c r="BO256" s="160"/>
      <c r="BP256" s="160"/>
      <c r="BQ256" s="160"/>
      <c r="BR256" s="160"/>
      <c r="BS256" s="161"/>
      <c r="BT256" s="161"/>
      <c r="BU256" s="161"/>
      <c r="BV256" s="160"/>
      <c r="BW256" s="160"/>
      <c r="BX256" s="160"/>
      <c r="BY256" s="160"/>
      <c r="BZ256" s="161"/>
      <c r="CA256" s="161"/>
      <c r="CB256" s="161"/>
      <c r="CC256" s="162"/>
      <c r="CD256" s="163"/>
      <c r="CE256" s="164"/>
      <c r="CP256" s="32"/>
      <c r="CQ256" s="32"/>
    </row>
    <row r="257" spans="1:95" s="31" customFormat="1" ht="31.5" customHeight="1" outlineLevel="1" thickBot="1" x14ac:dyDescent="0.25">
      <c r="A257" s="34"/>
      <c r="B257" s="35"/>
      <c r="C257" s="1225">
        <f>1+C248</f>
        <v>29</v>
      </c>
      <c r="D257" s="1227" t="str">
        <f>IF(A257="","",VLOOKUP(A257,СписокКМ!$A$188:$C$236,3,FALSE))</f>
        <v/>
      </c>
      <c r="E257" s="1228" t="str">
        <f>IF(B257="","",VLOOKUP(B257,СписокКМ!E:J,2,FALSE))</f>
        <v/>
      </c>
      <c r="F257" s="1231" t="str">
        <f>IF(B257="","",VLOOKUP(B257,СписокКМ!$A$188:$C$234,3,FALSE))</f>
        <v/>
      </c>
      <c r="G257" s="1232" t="str">
        <f>IF(D257="","",VLOOKUP(D257,СписокКМ!G:L,2,FALSE))</f>
        <v/>
      </c>
      <c r="H257" s="36"/>
      <c r="I257" s="1235" t="s">
        <v>7</v>
      </c>
      <c r="J257" s="1235"/>
      <c r="K257" s="1235"/>
      <c r="L257" s="1235"/>
      <c r="M257" s="1235"/>
      <c r="N257" s="37"/>
      <c r="O257" s="1237"/>
      <c r="P257" s="1238"/>
      <c r="Q257" s="1238"/>
      <c r="R257" s="1238"/>
      <c r="S257" s="1238"/>
      <c r="T257" s="38" t="str">
        <f>IF(A257="","",VLOOKUP(A257,'[60]Протокол команд'!A:K,8,FALSE))</f>
        <v/>
      </c>
      <c r="U257" s="39" t="e">
        <f>T257*5-4</f>
        <v>#VALUE!</v>
      </c>
      <c r="V257" s="39" t="e">
        <f>T257*5</f>
        <v>#VALUE!</v>
      </c>
      <c r="W257" s="39" t="e">
        <f>CONCATENATE(U257,"-",V257)</f>
        <v>#VALUE!</v>
      </c>
      <c r="X257" s="39" t="str">
        <f>IF(A257="","",VLOOKUP(A257,'[60]Протокол команд'!A:K,10,FALSE))</f>
        <v/>
      </c>
      <c r="Y257" s="39" t="e">
        <f>X257*5-4</f>
        <v>#VALUE!</v>
      </c>
      <c r="Z257" s="39" t="e">
        <f>X257*5</f>
        <v>#VALUE!</v>
      </c>
      <c r="AA257" s="39" t="e">
        <f>CONCATENATE(Y257,"-",Z257)</f>
        <v>#VALUE!</v>
      </c>
      <c r="AB257" s="1241" t="str">
        <f>IF(O259="","",SUM(AF259:AF264))</f>
        <v/>
      </c>
      <c r="AC257" s="1242"/>
      <c r="AD257" s="1243"/>
      <c r="AE257" s="1242" t="str">
        <f>IF(O259="","",SUM(AG259:AG264))</f>
        <v/>
      </c>
      <c r="AF257" s="1242"/>
      <c r="AG257" s="1264"/>
      <c r="AH257" s="1241">
        <f>SUM(CC259:CC264)</f>
        <v>0</v>
      </c>
      <c r="AI257" s="1242"/>
      <c r="AJ257" s="1243"/>
      <c r="AK257" s="1242">
        <f>SUM(CE259:CE264)</f>
        <v>0</v>
      </c>
      <c r="AL257" s="1242"/>
      <c r="AM257" s="1264"/>
      <c r="AN257" s="1265">
        <f>SUM(AR259:AR264)</f>
        <v>0</v>
      </c>
      <c r="AO257" s="1266"/>
      <c r="AP257" s="1267"/>
      <c r="AQ257" s="1266">
        <f>SUM(AS259:AS264)</f>
        <v>0</v>
      </c>
      <c r="AR257" s="1266"/>
      <c r="AS257" s="1268"/>
      <c r="AT257" s="1314"/>
      <c r="AU257" s="1315"/>
      <c r="AV257" s="1315"/>
      <c r="AW257" s="1315"/>
      <c r="AX257" s="1315"/>
      <c r="AY257" s="1315"/>
      <c r="AZ257" s="1315"/>
      <c r="BA257" s="1315"/>
      <c r="BB257" s="1315"/>
      <c r="BC257" s="1315"/>
      <c r="BD257" s="1315"/>
      <c r="BE257" s="1315"/>
      <c r="BF257" s="1315"/>
      <c r="BG257" s="1315"/>
      <c r="BH257" s="1315"/>
      <c r="BI257" s="1315"/>
      <c r="BJ257" s="1315"/>
      <c r="BK257" s="1315"/>
      <c r="BL257" s="1315"/>
      <c r="BM257" s="1315"/>
      <c r="BN257" s="1315"/>
      <c r="BO257" s="1315"/>
      <c r="BP257" s="1315"/>
      <c r="BQ257" s="1315"/>
      <c r="BR257" s="1315"/>
      <c r="BS257" s="1315"/>
      <c r="BT257" s="1315"/>
      <c r="BU257" s="1315"/>
      <c r="BV257" s="1315"/>
      <c r="BW257" s="1315"/>
      <c r="BX257" s="1315"/>
      <c r="BY257" s="1315"/>
      <c r="BZ257" s="1315"/>
      <c r="CA257" s="1315"/>
      <c r="CB257" s="1316"/>
      <c r="CC257" s="1254" t="str">
        <f>IF(O259="","",SUM(AF259:AF264))</f>
        <v/>
      </c>
      <c r="CD257" s="1256" t="str">
        <f>IF(CC257="","","-")</f>
        <v/>
      </c>
      <c r="CE257" s="1258" t="str">
        <f>IF(O259="","",SUM(AG259:AG264))</f>
        <v/>
      </c>
      <c r="CP257" s="32"/>
      <c r="CQ257" s="32"/>
    </row>
    <row r="258" spans="1:95" s="31" customFormat="1" ht="13.5" customHeight="1" outlineLevel="1" x14ac:dyDescent="0.2">
      <c r="A258" s="40"/>
      <c r="B258" s="40"/>
      <c r="C258" s="1226"/>
      <c r="D258" s="1229" t="str">
        <f>IF(A258="","",VLOOKUP(A258,СписокКМ!D:I,2,FALSE))</f>
        <v/>
      </c>
      <c r="E258" s="1230" t="str">
        <f>IF(B258="","",VLOOKUP(B258,СписокКМ!E:J,2,FALSE))</f>
        <v/>
      </c>
      <c r="F258" s="1233" t="str">
        <f>IF(C258="","",VLOOKUP(C258,СписокКМ!F:K,2,FALSE))</f>
        <v/>
      </c>
      <c r="G258" s="1234" t="str">
        <f>IF(D258="","",VLOOKUP(D258,СписокКМ!G:L,2,FALSE))</f>
        <v/>
      </c>
      <c r="H258" s="41"/>
      <c r="I258" s="1236"/>
      <c r="J258" s="1236"/>
      <c r="K258" s="1236"/>
      <c r="L258" s="1236"/>
      <c r="M258" s="1236"/>
      <c r="N258" s="42"/>
      <c r="O258" s="1239"/>
      <c r="P258" s="1240"/>
      <c r="Q258" s="1240"/>
      <c r="R258" s="1240"/>
      <c r="S258" s="1240"/>
      <c r="T258" s="1260" t="s">
        <v>8</v>
      </c>
      <c r="U258" s="1261"/>
      <c r="V258" s="1261"/>
      <c r="W258" s="1261"/>
      <c r="X258" s="1261"/>
      <c r="Y258" s="1261"/>
      <c r="Z258" s="1261"/>
      <c r="AA258" s="1261"/>
      <c r="AB258" s="1261"/>
      <c r="AC258" s="1261"/>
      <c r="AD258" s="1261"/>
      <c r="AE258" s="1261"/>
      <c r="AF258" s="1261"/>
      <c r="AG258" s="1262"/>
      <c r="AH258" s="1261" t="s">
        <v>9</v>
      </c>
      <c r="AI258" s="1261"/>
      <c r="AJ258" s="1261"/>
      <c r="AK258" s="1261"/>
      <c r="AL258" s="1261"/>
      <c r="AM258" s="1261"/>
      <c r="AN258" s="1261"/>
      <c r="AO258" s="1261"/>
      <c r="AP258" s="1261"/>
      <c r="AQ258" s="1261"/>
      <c r="AR258" s="1261"/>
      <c r="AS258" s="1262"/>
      <c r="AT258" s="1263" t="s">
        <v>10</v>
      </c>
      <c r="AU258" s="1263"/>
      <c r="AV258" s="1263"/>
      <c r="AW258" s="1263"/>
      <c r="AX258" s="1263"/>
      <c r="AY258" s="1263"/>
      <c r="AZ258" s="1263"/>
      <c r="BA258" s="1263" t="s">
        <v>11</v>
      </c>
      <c r="BB258" s="1263"/>
      <c r="BC258" s="1263"/>
      <c r="BD258" s="1263"/>
      <c r="BE258" s="1263"/>
      <c r="BF258" s="1263"/>
      <c r="BG258" s="1263"/>
      <c r="BH258" s="1263" t="s">
        <v>12</v>
      </c>
      <c r="BI258" s="1263"/>
      <c r="BJ258" s="1263"/>
      <c r="BK258" s="1263"/>
      <c r="BL258" s="1263"/>
      <c r="BM258" s="1263"/>
      <c r="BN258" s="1263"/>
      <c r="BO258" s="1263" t="s">
        <v>13</v>
      </c>
      <c r="BP258" s="1263"/>
      <c r="BQ258" s="1263"/>
      <c r="BR258" s="1263"/>
      <c r="BS258" s="1263"/>
      <c r="BT258" s="1263"/>
      <c r="BU258" s="1263"/>
      <c r="BV258" s="1263" t="s">
        <v>14</v>
      </c>
      <c r="BW258" s="1263"/>
      <c r="BX258" s="1263"/>
      <c r="BY258" s="1263"/>
      <c r="BZ258" s="1263"/>
      <c r="CA258" s="1263"/>
      <c r="CB258" s="1263"/>
      <c r="CC258" s="1255"/>
      <c r="CD258" s="1257"/>
      <c r="CE258" s="1259"/>
      <c r="CP258" s="32"/>
      <c r="CQ258" s="32"/>
    </row>
    <row r="259" spans="1:95" s="31" customFormat="1" ht="15" customHeight="1" outlineLevel="1" x14ac:dyDescent="0.2">
      <c r="A259" s="43"/>
      <c r="B259" s="44"/>
      <c r="C259" s="615">
        <v>1</v>
      </c>
      <c r="D259" s="46" t="str">
        <f>IF(A259="","",VLOOKUP(A259,СписокКМ!D:I,2,FALSE))</f>
        <v/>
      </c>
      <c r="E259" s="47"/>
      <c r="F259" s="48" t="str">
        <f>IF(B259="","",VLOOKUP(B259,СписокКМ!D:I,2,FALSE))</f>
        <v/>
      </c>
      <c r="G259" s="49"/>
      <c r="H259" s="50"/>
      <c r="I259" s="51"/>
      <c r="J259" s="51"/>
      <c r="K259" s="51"/>
      <c r="L259" s="51"/>
      <c r="M259" s="51"/>
      <c r="N259" s="52"/>
      <c r="O259" s="53" t="str">
        <f>IF(I259="","",IF(I259="0",1000,IF(I259="-0",-1000,I259*1)))</f>
        <v/>
      </c>
      <c r="P259" s="53" t="str">
        <f t="shared" ref="P259:S260" si="168">IF(J259="","",IF(J259="0",1000,IF(J259="-0",-1000,J259*1)))</f>
        <v/>
      </c>
      <c r="Q259" s="53" t="str">
        <f t="shared" si="168"/>
        <v/>
      </c>
      <c r="R259" s="53" t="str">
        <f t="shared" si="168"/>
        <v/>
      </c>
      <c r="S259" s="54" t="str">
        <f t="shared" si="168"/>
        <v/>
      </c>
      <c r="T259" s="55" t="str">
        <f t="shared" ref="T259:X260" si="169">IF(O259="","",IF(O259&gt;0,1,0))</f>
        <v/>
      </c>
      <c r="U259" s="56" t="str">
        <f t="shared" si="169"/>
        <v/>
      </c>
      <c r="V259" s="56" t="str">
        <f t="shared" si="169"/>
        <v/>
      </c>
      <c r="W259" s="56" t="str">
        <f t="shared" si="169"/>
        <v/>
      </c>
      <c r="X259" s="56" t="str">
        <f t="shared" si="169"/>
        <v/>
      </c>
      <c r="Y259" s="57" t="str">
        <f t="shared" ref="Y259:AC260" si="170">IF(O259="","",IF(O259&lt;0,1,0))</f>
        <v/>
      </c>
      <c r="Z259" s="57" t="str">
        <f t="shared" si="170"/>
        <v/>
      </c>
      <c r="AA259" s="57" t="str">
        <f t="shared" si="170"/>
        <v/>
      </c>
      <c r="AB259" s="57" t="str">
        <f t="shared" si="170"/>
        <v/>
      </c>
      <c r="AC259" s="57" t="str">
        <f t="shared" si="170"/>
        <v/>
      </c>
      <c r="AD259" s="58" t="str">
        <f>IF(CC259="","",IF(CC259&gt;CE259,1,-1))</f>
        <v/>
      </c>
      <c r="AE259" s="58" t="str">
        <f>IF(CC259="","",IF(CC259&lt;CE259,1,-1))</f>
        <v/>
      </c>
      <c r="AF259" s="59">
        <f>IF(CC259&gt;CE259,1,0)</f>
        <v>0</v>
      </c>
      <c r="AG259" s="60">
        <f>IF(CE259&gt;CC259,1,0)</f>
        <v>0</v>
      </c>
      <c r="AH259" s="61" t="str">
        <f>IF(O259="","",AX259*1)</f>
        <v/>
      </c>
      <c r="AI259" s="62" t="str">
        <f>IF(P259="","",BE259*1)</f>
        <v/>
      </c>
      <c r="AJ259" s="62" t="str">
        <f>IF(Q259="","",BL259*1)</f>
        <v/>
      </c>
      <c r="AK259" s="62" t="str">
        <f>IF(R259="","",BS259*1)</f>
        <v/>
      </c>
      <c r="AL259" s="62" t="str">
        <f>IF(S259="","",BZ259*1)</f>
        <v/>
      </c>
      <c r="AM259" s="63" t="str">
        <f>IF(O259="","",AZ259*1)</f>
        <v/>
      </c>
      <c r="AN259" s="63" t="str">
        <f>IF(P259="","",BG259*1)</f>
        <v/>
      </c>
      <c r="AO259" s="63" t="str">
        <f>IF(Q259="","",BN259*1)</f>
        <v/>
      </c>
      <c r="AP259" s="63" t="str">
        <f>IF(R259="","",BU259*1)</f>
        <v/>
      </c>
      <c r="AQ259" s="63" t="str">
        <f>IF(S259="","",CB259*1)</f>
        <v/>
      </c>
      <c r="AR259" s="64">
        <f>SUM(AH259:AL259)</f>
        <v>0</v>
      </c>
      <c r="AS259" s="65">
        <f>SUM(AM259:AQ259)</f>
        <v>0</v>
      </c>
      <c r="AT259" s="66">
        <f>IF(O259=1000,11,IF(O259=-1000,0,IF(O259&gt;0,11,IF(O259&lt;0,(-O259),"0"))))</f>
        <v>11</v>
      </c>
      <c r="AU259" s="67" t="str">
        <f>IF(O259=1000,0,IF(O259=-1000,11,IF(O259&lt;-9,-(O259-2),IF(O259&gt;0,(O259),"0"))))</f>
        <v/>
      </c>
      <c r="AV259" s="66" t="e">
        <f>IF(O259=1000,11,IF(O259=-1000,0,IF(O259&lt;9,11,IF(O259&gt;9,(O259+2),"0"))))</f>
        <v>#VALUE!</v>
      </c>
      <c r="AW259" s="67" t="str">
        <f>IF(O259=1000,0,IF(O259=-1000,11,IF(O259&lt;0,11,IF(O259&gt;0,(O259),"0"))))</f>
        <v/>
      </c>
      <c r="AX259" s="68" t="str">
        <f>IF(O259="","",IF(O259&gt;9,AV259,AT259))</f>
        <v/>
      </c>
      <c r="AY259" s="69" t="str">
        <f>IF(O259="","","-")</f>
        <v/>
      </c>
      <c r="AZ259" s="70" t="str">
        <f>IF(O259="","",IF(O259&lt;-9,AU259,AW259))</f>
        <v/>
      </c>
      <c r="BA259" s="66" t="e">
        <f>IF(P259=1000,11,IF(P259=-1000,0,IF(P259&gt;9,(P259+2),IF(P259&lt;0,(-P259),"0"))))</f>
        <v>#VALUE!</v>
      </c>
      <c r="BB259" s="67" t="str">
        <f>IF(P259=1000,0,IF(P259=-1000,11,IF(P259&lt;-9,-(P259-2),IF(P259&gt;0,(P259),"0"))))</f>
        <v/>
      </c>
      <c r="BC259" s="67">
        <f>IF(P259=1000,11,IF(P259=-1000,0,IF(P259&gt;0,11,IF(P259&lt;0,(-P259),"0"))))</f>
        <v>11</v>
      </c>
      <c r="BD259" s="67" t="str">
        <f>IF(P259=1000,0,IF(P259=-1000,11,IF(P259&lt;0,11,IF(P259&gt;0,(P259),"0"))))</f>
        <v/>
      </c>
      <c r="BE259" s="68" t="str">
        <f>IF(P259="","",IF(P259&gt;9,BA259,BC259))</f>
        <v/>
      </c>
      <c r="BF259" s="69" t="str">
        <f>IF(P259="","","-")</f>
        <v/>
      </c>
      <c r="BG259" s="70" t="str">
        <f>IF(P259="","",IF(P259&lt;-9,BB259,BD259))</f>
        <v/>
      </c>
      <c r="BH259" s="66" t="e">
        <f>IF(Q259=1000,11,IF(Q259=-1000,0,IF(Q259&gt;9,(Q259+2),IF(Q259&lt;0,(-Q259),"0"))))</f>
        <v>#VALUE!</v>
      </c>
      <c r="BI259" s="67" t="str">
        <f>IF(Q259=1000,0,IF(Q259=-1000,11,IF(Q259&lt;-9,-(Q259-2),IF(Q259&gt;0,(Q259),"0"))))</f>
        <v/>
      </c>
      <c r="BJ259" s="67">
        <f>IF(Q259=1000,11,IF(Q259=-1000,0,IF(Q259&gt;0,11,IF(Q259&lt;0,(-Q259),"0"))))</f>
        <v>11</v>
      </c>
      <c r="BK259" s="67" t="str">
        <f>IF(Q259=1000,0,IF(Q259=-1000,11,IF(Q259&lt;0,11,IF(Q259&gt;0,(Q259),"0"))))</f>
        <v/>
      </c>
      <c r="BL259" s="68" t="str">
        <f>IF(Q259="","",IF(Q259&gt;9,BH259,BJ259))</f>
        <v/>
      </c>
      <c r="BM259" s="69" t="str">
        <f>IF(Q259="","","-")</f>
        <v/>
      </c>
      <c r="BN259" s="70" t="str">
        <f>IF(Q259="","",IF(Q259&lt;-9,BI259,BK259))</f>
        <v/>
      </c>
      <c r="BO259" s="67" t="e">
        <f>IF(R259=1000,11,IF(R259=-1000,0,IF(R259&gt;9,(R259+2),IF(R259&lt;0,(-R259),"0"))))</f>
        <v>#VALUE!</v>
      </c>
      <c r="BP259" s="67" t="str">
        <f>IF(R259=1000,0,IF(R259=-1000,11,IF(R259&lt;-9,-(R259-2),IF(R259&gt;0,(R259),"0"))))</f>
        <v/>
      </c>
      <c r="BQ259" s="67">
        <f>IF(R259=1000,11,IF(R259=-1000,0,IF(R259&gt;0,11,IF(R259&lt;0,(-R259),"0"))))</f>
        <v>11</v>
      </c>
      <c r="BR259" s="67" t="str">
        <f>IF(R259=1000,0,IF(R259=-1000,11,IF(R259&lt;0,11,IF(R259&gt;0,(R259),"0"))))</f>
        <v/>
      </c>
      <c r="BS259" s="68" t="str">
        <f>IF(R259="","",IF(R259&gt;9,BO259,BQ259))</f>
        <v/>
      </c>
      <c r="BT259" s="69" t="str">
        <f>IF(R259="","","-")</f>
        <v/>
      </c>
      <c r="BU259" s="70" t="str">
        <f>IF(R259="","",IF(R259&lt;-9,BP259,BR259))</f>
        <v/>
      </c>
      <c r="BV259" s="67" t="e">
        <f>IF(S259=1000,11,IF(S259=-1000,0,IF(S259&gt;9,(S259+2),IF(S259&lt;0,(-S259),"0"))))</f>
        <v>#VALUE!</v>
      </c>
      <c r="BW259" s="67" t="str">
        <f>IF(S259=1000,0,IF(S259=-1000,11,IF(S259&lt;-9,-(S259-2),IF(S259&gt;0,(S259),"0"))))</f>
        <v/>
      </c>
      <c r="BX259" s="67">
        <f>IF(S259=1000,11,IF(S259=-1000,0,IF(S259&gt;0,11,IF(S259&lt;0,(-S259),"0"))))</f>
        <v>11</v>
      </c>
      <c r="BY259" s="71" t="str">
        <f>IF(S259=1000,0,IF(S259=-1000,11,IF(S259&lt;0,11,IF(S259&gt;0,(S259),"0"))))</f>
        <v/>
      </c>
      <c r="BZ259" s="68" t="str">
        <f>IF(S259="","",IF(S259&gt;9,BV259,BX259))</f>
        <v/>
      </c>
      <c r="CA259" s="69" t="str">
        <f>IF(S259="","","-")</f>
        <v/>
      </c>
      <c r="CB259" s="70" t="str">
        <f>IF(S259="","",IF(S259&lt;-9,BW259,BY259))</f>
        <v/>
      </c>
      <c r="CC259" s="72" t="str">
        <f>IF(O259="","",SUM(T259:X259))</f>
        <v/>
      </c>
      <c r="CD259" s="73" t="str">
        <f>IF(CC259="","","-")</f>
        <v/>
      </c>
      <c r="CE259" s="74" t="str">
        <f>IF(O259="","",SUM(Y259:AC259))</f>
        <v/>
      </c>
      <c r="CP259" s="32"/>
      <c r="CQ259" s="32"/>
    </row>
    <row r="260" spans="1:95" s="31" customFormat="1" ht="15" customHeight="1" outlineLevel="1" x14ac:dyDescent="0.2">
      <c r="A260" s="43"/>
      <c r="B260" s="44"/>
      <c r="C260" s="75">
        <v>2</v>
      </c>
      <c r="D260" s="76" t="str">
        <f>IF(A260="","",VLOOKUP(A260,СписокКМ!D:I,2,FALSE))</f>
        <v/>
      </c>
      <c r="E260" s="47"/>
      <c r="F260" s="77" t="str">
        <f>IF(B260="","",VLOOKUP(B260,СписокКМ!D:I,2,FALSE))</f>
        <v/>
      </c>
      <c r="G260" s="49"/>
      <c r="H260" s="41"/>
      <c r="I260" s="616"/>
      <c r="J260" s="616"/>
      <c r="K260" s="616"/>
      <c r="L260" s="616"/>
      <c r="M260" s="51"/>
      <c r="N260" s="42"/>
      <c r="O260" s="79" t="str">
        <f>IF(I260="","",IF(I260="0",1000,IF(I260="-0",-1000,I260*1)))</f>
        <v/>
      </c>
      <c r="P260" s="79" t="str">
        <f t="shared" si="168"/>
        <v/>
      </c>
      <c r="Q260" s="79" t="str">
        <f t="shared" si="168"/>
        <v/>
      </c>
      <c r="R260" s="79" t="str">
        <f t="shared" si="168"/>
        <v/>
      </c>
      <c r="S260" s="80" t="str">
        <f t="shared" si="168"/>
        <v/>
      </c>
      <c r="T260" s="55" t="str">
        <f t="shared" si="169"/>
        <v/>
      </c>
      <c r="U260" s="56" t="str">
        <f t="shared" si="169"/>
        <v/>
      </c>
      <c r="V260" s="56" t="str">
        <f t="shared" si="169"/>
        <v/>
      </c>
      <c r="W260" s="56" t="str">
        <f t="shared" si="169"/>
        <v/>
      </c>
      <c r="X260" s="56" t="str">
        <f t="shared" si="169"/>
        <v/>
      </c>
      <c r="Y260" s="57" t="str">
        <f t="shared" si="170"/>
        <v/>
      </c>
      <c r="Z260" s="57" t="str">
        <f t="shared" si="170"/>
        <v/>
      </c>
      <c r="AA260" s="57" t="str">
        <f t="shared" si="170"/>
        <v/>
      </c>
      <c r="AB260" s="57" t="str">
        <f t="shared" si="170"/>
        <v/>
      </c>
      <c r="AC260" s="57" t="str">
        <f t="shared" si="170"/>
        <v/>
      </c>
      <c r="AD260" s="58" t="str">
        <f>IF(CC260="","",IF(CC260&gt;CE260,1,-1))</f>
        <v/>
      </c>
      <c r="AE260" s="58" t="str">
        <f>IF(CC260="","",IF(CC260&lt;CE260,1,-1))</f>
        <v/>
      </c>
      <c r="AF260" s="59">
        <f>IF(CC260&gt;CE260,1,0)</f>
        <v>0</v>
      </c>
      <c r="AG260" s="60">
        <f>IF(CE260&gt;CC260,1,0)</f>
        <v>0</v>
      </c>
      <c r="AH260" s="81" t="str">
        <f>IF(O260="","",AX260*1)</f>
        <v/>
      </c>
      <c r="AI260" s="609" t="str">
        <f>IF(P260="","",BE260*1)</f>
        <v/>
      </c>
      <c r="AJ260" s="609" t="str">
        <f>IF(Q260="","",BL260*1)</f>
        <v/>
      </c>
      <c r="AK260" s="609" t="str">
        <f>IF(R260="","",BS260*1)</f>
        <v/>
      </c>
      <c r="AL260" s="609" t="str">
        <f>IF(S260="","",BZ260*1)</f>
        <v/>
      </c>
      <c r="AM260" s="606" t="str">
        <f>IF(O260="","",AZ260*1)</f>
        <v/>
      </c>
      <c r="AN260" s="606" t="str">
        <f>IF(P260="","",BG260*1)</f>
        <v/>
      </c>
      <c r="AO260" s="606" t="str">
        <f>IF(Q260="","",BN260*1)</f>
        <v/>
      </c>
      <c r="AP260" s="606" t="str">
        <f>IF(R260="","",BU260*1)</f>
        <v/>
      </c>
      <c r="AQ260" s="606" t="str">
        <f>IF(S260="","",CB260*1)</f>
        <v/>
      </c>
      <c r="AR260" s="64">
        <f>SUM(AH260:AL260)</f>
        <v>0</v>
      </c>
      <c r="AS260" s="65">
        <f>SUM(AM260:AQ260)</f>
        <v>0</v>
      </c>
      <c r="AT260" s="66">
        <f>IF(O260=1000,11,IF(O260=-1000,0,IF(O260&gt;0,11,IF(O260&lt;0,(-O260),"0"))))</f>
        <v>11</v>
      </c>
      <c r="AU260" s="67" t="str">
        <f>IF(O260=1000,0,IF(O260=-1000,11,IF(O260&lt;-9,-(O260-2),IF(O260&gt;0,(O260),"0"))))</f>
        <v/>
      </c>
      <c r="AV260" s="66" t="e">
        <f>IF(O260=1000,11,IF(O260=-1000,0,IF(O260&gt;9,(O260+2),IF(O260&lt;0,(-O260),"0"))))</f>
        <v>#VALUE!</v>
      </c>
      <c r="AW260" s="67" t="str">
        <f>IF(O260=1000,0,IF(O260=-1000,11,IF(O260&lt;0,11,IF(O260&gt;0,(O260),"0"))))</f>
        <v/>
      </c>
      <c r="AX260" s="601" t="str">
        <f>IF(O260="","",IF(O260&gt;9,AV260,AT260))</f>
        <v/>
      </c>
      <c r="AY260" s="602" t="str">
        <f>IF(O260="","","-")</f>
        <v/>
      </c>
      <c r="AZ260" s="603" t="str">
        <f>IF(O260="","",IF(O260&lt;-9,AU260,AW260))</f>
        <v/>
      </c>
      <c r="BA260" s="66" t="e">
        <f>IF(P260=1000,11,IF(P260=-1000,0,IF(P260&gt;9,(P260+2),IF(P260&lt;0,(-P260),"0"))))</f>
        <v>#VALUE!</v>
      </c>
      <c r="BB260" s="67" t="str">
        <f>IF(P260=1000,0,IF(P260=-1000,11,IF(P260&lt;-9,-(P260-2),IF(P260&gt;0,(P260),"0"))))</f>
        <v/>
      </c>
      <c r="BC260" s="67">
        <f>IF(P260=1000,11,IF(P260=-1000,0,IF(P260&gt;0,11,IF(P260&lt;0,(-P260),"0"))))</f>
        <v>11</v>
      </c>
      <c r="BD260" s="67" t="str">
        <f>IF(P260=1000,0,IF(P260=-1000,11,IF(P260&lt;0,11,IF(P260&gt;0,(P260),"0"))))</f>
        <v/>
      </c>
      <c r="BE260" s="601" t="str">
        <f>IF(P260="","",IF(P260&gt;9,BA260,BC260))</f>
        <v/>
      </c>
      <c r="BF260" s="602" t="str">
        <f>IF(P260="","","-")</f>
        <v/>
      </c>
      <c r="BG260" s="603" t="str">
        <f>IF(P260="","",IF(P260&lt;-9,BB260,BD260))</f>
        <v/>
      </c>
      <c r="BH260" s="66" t="e">
        <f>IF(Q260=1000,11,IF(Q260=-1000,0,IF(Q260&gt;9,(Q260+2),IF(Q260&lt;0,(-Q260),"0"))))</f>
        <v>#VALUE!</v>
      </c>
      <c r="BI260" s="67" t="str">
        <f>IF(Q260=1000,0,IF(Q260=-1000,11,IF(Q260&lt;-9,-(Q260-2),IF(Q260&gt;0,(Q260),"0"))))</f>
        <v/>
      </c>
      <c r="BJ260" s="67">
        <f>IF(Q260=1000,11,IF(Q260=-1000,0,IF(Q260&gt;0,11,IF(Q260&lt;0,(-Q260),"0"))))</f>
        <v>11</v>
      </c>
      <c r="BK260" s="67" t="str">
        <f>IF(Q260=1000,0,IF(Q260=-1000,11,IF(Q260&lt;0,11,IF(Q260&gt;0,(Q260),"0"))))</f>
        <v/>
      </c>
      <c r="BL260" s="601" t="str">
        <f>IF(Q260="","",IF(Q260&gt;9,BH260,BJ260))</f>
        <v/>
      </c>
      <c r="BM260" s="602" t="str">
        <f>IF(Q260="","","-")</f>
        <v/>
      </c>
      <c r="BN260" s="603" t="str">
        <f>IF(Q260="","",IF(Q260&lt;-9,BI260,BK260))</f>
        <v/>
      </c>
      <c r="BO260" s="67" t="e">
        <f>IF(R260=1000,11,IF(R260=-1000,0,IF(R260&gt;9,(R260+2),IF(R260&lt;0,(-R260),"0"))))</f>
        <v>#VALUE!</v>
      </c>
      <c r="BP260" s="67" t="str">
        <f>IF(R260=1000,0,IF(R260=-1000,11,IF(R260&lt;-9,-(R260-2),IF(R260&gt;0,(R260),"0"))))</f>
        <v/>
      </c>
      <c r="BQ260" s="67">
        <f>IF(R260=1000,11,IF(R260=-1000,0,IF(R260&gt;0,11,IF(R260&lt;0,(-R260),"0"))))</f>
        <v>11</v>
      </c>
      <c r="BR260" s="67" t="str">
        <f>IF(R260=1000,0,IF(R260=-1000,11,IF(R260&lt;0,11,IF(R260&gt;0,(R260),"0"))))</f>
        <v/>
      </c>
      <c r="BS260" s="601" t="str">
        <f>IF(R260="","",IF(R260&gt;9,BO260,BQ260))</f>
        <v/>
      </c>
      <c r="BT260" s="602" t="str">
        <f>IF(R260="","","-")</f>
        <v/>
      </c>
      <c r="BU260" s="603" t="str">
        <f>IF(R260="","",IF(R260&lt;-9,BP260,BR260))</f>
        <v/>
      </c>
      <c r="BV260" s="67" t="e">
        <f>IF(S260=1000,11,IF(S260=-1000,0,IF(S260&gt;9,(S260+2),IF(S260&lt;0,(-S260),"0"))))</f>
        <v>#VALUE!</v>
      </c>
      <c r="BW260" s="67" t="str">
        <f>IF(S260=1000,0,IF(S260=-1000,11,IF(S260&lt;-9,-(S260-2),IF(S260&gt;0,(S260),"0"))))</f>
        <v/>
      </c>
      <c r="BX260" s="67">
        <f>IF(S260=1000,11,IF(S260=-1000,0,IF(S260&gt;0,11,IF(S260&lt;0,(-S260),"0"))))</f>
        <v>11</v>
      </c>
      <c r="BY260" s="71" t="str">
        <f>IF(S260=1000,0,IF(S260=-1000,11,IF(S260&lt;0,11,IF(S260&gt;0,(S260),"0"))))</f>
        <v/>
      </c>
      <c r="BZ260" s="601" t="str">
        <f>IF(S260="","",IF(S260&gt;9,BV260,BX260))</f>
        <v/>
      </c>
      <c r="CA260" s="602" t="str">
        <f>IF(S260="","","-")</f>
        <v/>
      </c>
      <c r="CB260" s="603" t="str">
        <f>IF(S260="","",IF(S260&lt;-9,BW260,BY260))</f>
        <v/>
      </c>
      <c r="CC260" s="598" t="str">
        <f>IF(O260="","",SUM(T260:X260))</f>
        <v/>
      </c>
      <c r="CD260" s="604" t="str">
        <f>IF(CC260="","","-")</f>
        <v/>
      </c>
      <c r="CE260" s="599" t="str">
        <f>IF(O260="","",SUM(Y260:AC260))</f>
        <v/>
      </c>
      <c r="CP260" s="32"/>
      <c r="CQ260" s="32"/>
    </row>
    <row r="261" spans="1:95" s="31" customFormat="1" ht="15" customHeight="1" outlineLevel="1" x14ac:dyDescent="0.2">
      <c r="A261" s="43"/>
      <c r="B261" s="44"/>
      <c r="C261" s="1250">
        <v>3</v>
      </c>
      <c r="D261" s="76" t="str">
        <f>IF(A261="","",VLOOKUP(A261,СписокКМ!D:I,2,FALSE))</f>
        <v/>
      </c>
      <c r="E261" s="47"/>
      <c r="F261" s="77" t="str">
        <f>IF(B261="","",VLOOKUP(B261,СписокКМ!D:I,2,FALSE))</f>
        <v/>
      </c>
      <c r="G261" s="49"/>
      <c r="H261" s="41"/>
      <c r="I261" s="1252"/>
      <c r="J261" s="1252"/>
      <c r="K261" s="1252"/>
      <c r="L261" s="1252"/>
      <c r="M261" s="1252"/>
      <c r="N261" s="42"/>
      <c r="O261" s="1244" t="str">
        <f>IF(I261="","",IF(I261="0",1000,IF(I261="-0",-1000,I261*1)))</f>
        <v/>
      </c>
      <c r="P261" s="1244" t="str">
        <f>IF(J261="","",IF(J261="0",1000,IF(J261="-0",-1000,J261*1)))</f>
        <v/>
      </c>
      <c r="Q261" s="1244" t="str">
        <f>IF(K261="","",IF(K261="0",1000,IF(K261="-0",-1000,K261*1)))</f>
        <v/>
      </c>
      <c r="R261" s="1244" t="str">
        <f>IF(L262="","",IF(L262="0",1000,IF(L262="-0",-1000,L262*1)))</f>
        <v/>
      </c>
      <c r="S261" s="1246" t="str">
        <f>IF(M262="","",IF(M262="0",1000,IF(M262="-0",-1000,M262*1)))</f>
        <v/>
      </c>
      <c r="T261" s="1248" t="str">
        <f>IF(O261="","",IF(O261&gt;0,1,0))</f>
        <v/>
      </c>
      <c r="U261" s="1284" t="str">
        <f>IF(P261="","",IF(P261&gt;0,1,0))</f>
        <v/>
      </c>
      <c r="V261" s="1284" t="str">
        <f>IF(Q261="","",IF(Q261&gt;0,1,0))</f>
        <v/>
      </c>
      <c r="W261" s="1284" t="str">
        <f>IF(R261="","",IF(R261&gt;0,1,0))</f>
        <v/>
      </c>
      <c r="X261" s="1284" t="str">
        <f>IF(S261="","",IF(S261&gt;0,1,0))</f>
        <v/>
      </c>
      <c r="Y261" s="1278" t="str">
        <f>IF(O261="","",IF(O261&lt;0,1,0))</f>
        <v/>
      </c>
      <c r="Z261" s="1278" t="str">
        <f>IF(P261="","",IF(P261&lt;0,1,0))</f>
        <v/>
      </c>
      <c r="AA261" s="1278" t="str">
        <f>IF(Q261="","",IF(Q261&lt;0,1,0))</f>
        <v/>
      </c>
      <c r="AB261" s="1278" t="str">
        <f>IF(R261="","",IF(R261&lt;0,1,0))</f>
        <v/>
      </c>
      <c r="AC261" s="1278" t="str">
        <f>IF(S261="","",IF(S261&lt;0,1,0))</f>
        <v/>
      </c>
      <c r="AD261" s="1280" t="str">
        <f>IF(CC261="","",IF(CC261&gt;CE261,1,-1))</f>
        <v/>
      </c>
      <c r="AE261" s="1280" t="str">
        <f>IF(CC261="","",IF(CC261&lt;CE261,1,-1))</f>
        <v/>
      </c>
      <c r="AF261" s="1282">
        <f>IF(CC261&gt;CE261,1,0)</f>
        <v>0</v>
      </c>
      <c r="AG261" s="1272">
        <f>IF(CE261&gt;CC261,1,0)</f>
        <v>0</v>
      </c>
      <c r="AH261" s="1274" t="str">
        <f>IF(O261="","",AX261*1)</f>
        <v/>
      </c>
      <c r="AI261" s="1276" t="str">
        <f>IF(P261="","",BE261*1)</f>
        <v/>
      </c>
      <c r="AJ261" s="1276" t="str">
        <f>IF(Q261="","",BL261*1)</f>
        <v/>
      </c>
      <c r="AK261" s="1276" t="str">
        <f>IF(R261="","",BS261*1)</f>
        <v/>
      </c>
      <c r="AL261" s="1276" t="str">
        <f>IF(S261="","",BZ261*1)</f>
        <v/>
      </c>
      <c r="AM261" s="1298" t="str">
        <f>IF(O261="","",AZ261*1)</f>
        <v/>
      </c>
      <c r="AN261" s="1298" t="str">
        <f>IF(P261="","",BG261*1)</f>
        <v/>
      </c>
      <c r="AO261" s="1298" t="str">
        <f>IF(Q261="","",BN261*1)</f>
        <v/>
      </c>
      <c r="AP261" s="1298" t="str">
        <f>IF(R261="","",BU261*1)</f>
        <v/>
      </c>
      <c r="AQ261" s="1298" t="str">
        <f>IF(S261="","",CB261*1)</f>
        <v/>
      </c>
      <c r="AR261" s="1300">
        <f>SUM(AH262:AL262)</f>
        <v>0</v>
      </c>
      <c r="AS261" s="1292">
        <f>SUM(AM262:AQ262)</f>
        <v>0</v>
      </c>
      <c r="AT261" s="1294">
        <f>IF(O261=1000,11,IF(O261=-1000,0,IF(O261&gt;0,11,IF(O261&lt;0,(-O261),"0"))))</f>
        <v>11</v>
      </c>
      <c r="AU261" s="1286" t="str">
        <f>IF(O261=1000,0,IF(O261=-1000,11,IF(O261&lt;-9,-(O261-2),IF(O261&gt;0,(O261),"0"))))</f>
        <v/>
      </c>
      <c r="AV261" s="1286" t="e">
        <f>IF(O261=1000,11,IF(O261=-1000,0,IF(O261&gt;9,(O261+2),IF(O261&lt;0,(-O261),"0"))))</f>
        <v>#VALUE!</v>
      </c>
      <c r="AW261" s="1286" t="str">
        <f>IF(O261=1000,0,IF(O261=-1000,11,IF(O261&lt;0,11,IF(O261&gt;0,(O261),"0"))))</f>
        <v/>
      </c>
      <c r="AX261" s="1296" t="str">
        <f>IF(O261="","",IF(O261&gt;9,AV261,AT261))</f>
        <v/>
      </c>
      <c r="AY261" s="1288" t="str">
        <f>IF(O261="","","-")</f>
        <v/>
      </c>
      <c r="AZ261" s="1290" t="str">
        <f>IF(O261="","",IF(O261&lt;-9,AU261,AW261))</f>
        <v/>
      </c>
      <c r="BA261" s="1286" t="e">
        <f>IF(P261=1000,11,IF(P261=-1000,0,IF(P261&gt;9,(P261+2),IF(P261&lt;0,(-P261),"0"))))</f>
        <v>#VALUE!</v>
      </c>
      <c r="BB261" s="1286" t="str">
        <f>IF(P261=1000,0,IF(P261=-1000,11,IF(P261&lt;-9,-(P261-2),IF(P261&gt;0,(P261),"0"))))</f>
        <v/>
      </c>
      <c r="BC261" s="1286">
        <f>IF(P261=1000,11,IF(P261=-1000,0,IF(P261&gt;0,11,IF(P261&lt;0,(-P261),"0"))))</f>
        <v>11</v>
      </c>
      <c r="BD261" s="1286" t="str">
        <f>IF(P261=1000,0,IF(P261=-1000,11,IF(P261&lt;0,11,IF(P261&gt;0,(P261),"0"))))</f>
        <v/>
      </c>
      <c r="BE261" s="1296" t="str">
        <f>IF(P261="","",IF(P261&gt;9,BA261,BC261))</f>
        <v/>
      </c>
      <c r="BF261" s="1288" t="str">
        <f>IF(P261="","","-")</f>
        <v/>
      </c>
      <c r="BG261" s="1290" t="str">
        <f>IF(P261="","",IF(P261&lt;-9,BB261,BD261))</f>
        <v/>
      </c>
      <c r="BH261" s="1286" t="e">
        <f>IF(Q261=1000,11,IF(Q261=-1000,0,IF(Q261&gt;9,(Q261+2),IF(Q261&lt;0,(-Q261),"0"))))</f>
        <v>#VALUE!</v>
      </c>
      <c r="BI261" s="1286" t="str">
        <f>IF(Q261=1000,0,IF(Q261=-1000,11,IF(Q261&lt;-9,-(Q261-2),IF(Q261&gt;0,(Q261),"0"))))</f>
        <v/>
      </c>
      <c r="BJ261" s="1286">
        <f>IF(Q261=1000,11,IF(Q261=-1000,0,IF(Q261&gt;0,11,IF(Q261&lt;0,(-Q261),"0"))))</f>
        <v>11</v>
      </c>
      <c r="BK261" s="1286" t="str">
        <f>IF(Q261=1000,0,IF(Q261=-1000,11,IF(Q261&lt;0,11,IF(Q261&gt;0,(Q261),"0"))))</f>
        <v/>
      </c>
      <c r="BL261" s="1296" t="str">
        <f>IF(Q261="","",IF(Q261&gt;9,BH261,BJ261))</f>
        <v/>
      </c>
      <c r="BM261" s="1288" t="str">
        <f>IF(Q261="","","-")</f>
        <v/>
      </c>
      <c r="BN261" s="1290" t="str">
        <f>IF(Q261="","",IF(Q261&lt;-9,BI261,BK261))</f>
        <v/>
      </c>
      <c r="BO261" s="1286" t="e">
        <f>IF(R261=1000,11,IF(R261=-1000,0,IF(R261&gt;9,(R261+2),IF(R261&lt;0,(-R261),"0"))))</f>
        <v>#VALUE!</v>
      </c>
      <c r="BP261" s="1286" t="str">
        <f>IF(R261=1000,0,IF(R261=-1000,11,IF(R261&lt;-9,-(R261-2),IF(R261&gt;0,(R261),"0"))))</f>
        <v/>
      </c>
      <c r="BQ261" s="1286">
        <f>IF(R261=1000,11,IF(R261=-1000,0,IF(R261&gt;0,11,IF(R261&lt;0,(-R261),"0"))))</f>
        <v>11</v>
      </c>
      <c r="BR261" s="1286" t="str">
        <f>IF(R261=1000,0,IF(R261=-1000,11,IF(R261&lt;0,11,IF(R261&gt;0,(R261),"0"))))</f>
        <v/>
      </c>
      <c r="BS261" s="1296" t="str">
        <f>IF(R261="","",IF(R261&gt;9,BO261,BQ261))</f>
        <v/>
      </c>
      <c r="BT261" s="1288" t="str">
        <f>IF(R261="","","-")</f>
        <v/>
      </c>
      <c r="BU261" s="1290" t="str">
        <f>IF(R261="","",IF(R261&lt;-9,BP261,BR261))</f>
        <v/>
      </c>
      <c r="BV261" s="1286" t="e">
        <f>IF(S261=1000,11,IF(S261=-1000,0,IF(S261&gt;9,(S261+2),IF(S261&lt;0,(-S261),"0"))))</f>
        <v>#VALUE!</v>
      </c>
      <c r="BW261" s="1286" t="str">
        <f>IF(S261=1000,0,IF(S261=-1000,11,IF(S261&lt;-9,-(S261-2),IF(S261&gt;0,(S261),"0"))))</f>
        <v/>
      </c>
      <c r="BX261" s="1286">
        <f>IF(S261=1000,11,IF(S261=-1000,0,IF(S261&gt;0,11,IF(S261&lt;0,(-S261),"0"))))</f>
        <v>11</v>
      </c>
      <c r="BY261" s="1286" t="str">
        <f>IF(S261=1000,0,IF(S261=-1000,11,IF(S261&lt;0,11,IF(S261&gt;0,(S261),"0"))))</f>
        <v/>
      </c>
      <c r="BZ261" s="1296" t="str">
        <f>IF(S261="","",IF(S261&gt;9,BV261,BX261))</f>
        <v/>
      </c>
      <c r="CA261" s="1288" t="str">
        <f>IF(S261="","","-")</f>
        <v/>
      </c>
      <c r="CB261" s="1290" t="str">
        <f>IF(S261="","",IF(S261&lt;-9,BW261,BY261))</f>
        <v/>
      </c>
      <c r="CC261" s="1302" t="str">
        <f>IF(O261="","",SUM(T261:X262))</f>
        <v/>
      </c>
      <c r="CD261" s="1304" t="str">
        <f>IF(CC261="","","-")</f>
        <v/>
      </c>
      <c r="CE261" s="1306" t="str">
        <f>IF(O261="","",SUM(Y261:AC262))</f>
        <v/>
      </c>
      <c r="CP261" s="32"/>
      <c r="CQ261" s="32"/>
    </row>
    <row r="262" spans="1:95" s="31" customFormat="1" ht="15" customHeight="1" outlineLevel="1" x14ac:dyDescent="0.2">
      <c r="A262" s="43"/>
      <c r="B262" s="44"/>
      <c r="C262" s="1251"/>
      <c r="D262" s="46" t="str">
        <f>IF(A262="","",VLOOKUP(A262,СписокКМ!D:I,2,FALSE))</f>
        <v/>
      </c>
      <c r="E262" s="47"/>
      <c r="F262" s="48" t="str">
        <f>IF(B262="","",VLOOKUP(B262,СписокКМ!D:I,2,FALSE))</f>
        <v/>
      </c>
      <c r="G262" s="49"/>
      <c r="H262" s="41"/>
      <c r="I262" s="1253"/>
      <c r="J262" s="1253"/>
      <c r="K262" s="1253"/>
      <c r="L262" s="1253"/>
      <c r="M262" s="1253"/>
      <c r="N262" s="42"/>
      <c r="O262" s="1245"/>
      <c r="P262" s="1245"/>
      <c r="Q262" s="1245"/>
      <c r="R262" s="1245"/>
      <c r="S262" s="1247"/>
      <c r="T262" s="1249"/>
      <c r="U262" s="1285"/>
      <c r="V262" s="1285"/>
      <c r="W262" s="1285"/>
      <c r="X262" s="1285"/>
      <c r="Y262" s="1279"/>
      <c r="Z262" s="1279"/>
      <c r="AA262" s="1279"/>
      <c r="AB262" s="1279"/>
      <c r="AC262" s="1279"/>
      <c r="AD262" s="1281"/>
      <c r="AE262" s="1281"/>
      <c r="AF262" s="1283"/>
      <c r="AG262" s="1273"/>
      <c r="AH262" s="1275"/>
      <c r="AI262" s="1277"/>
      <c r="AJ262" s="1277"/>
      <c r="AK262" s="1277"/>
      <c r="AL262" s="1277"/>
      <c r="AM262" s="1299"/>
      <c r="AN262" s="1299"/>
      <c r="AO262" s="1299"/>
      <c r="AP262" s="1299"/>
      <c r="AQ262" s="1299"/>
      <c r="AR262" s="1301"/>
      <c r="AS262" s="1293"/>
      <c r="AT262" s="1295"/>
      <c r="AU262" s="1287"/>
      <c r="AV262" s="1287"/>
      <c r="AW262" s="1287"/>
      <c r="AX262" s="1297"/>
      <c r="AY262" s="1289"/>
      <c r="AZ262" s="1291"/>
      <c r="BA262" s="1287"/>
      <c r="BB262" s="1287"/>
      <c r="BC262" s="1287"/>
      <c r="BD262" s="1287"/>
      <c r="BE262" s="1297"/>
      <c r="BF262" s="1289"/>
      <c r="BG262" s="1291"/>
      <c r="BH262" s="1287"/>
      <c r="BI262" s="1287"/>
      <c r="BJ262" s="1287"/>
      <c r="BK262" s="1287"/>
      <c r="BL262" s="1297"/>
      <c r="BM262" s="1289"/>
      <c r="BN262" s="1291"/>
      <c r="BO262" s="1287"/>
      <c r="BP262" s="1287"/>
      <c r="BQ262" s="1287"/>
      <c r="BR262" s="1287"/>
      <c r="BS262" s="1297"/>
      <c r="BT262" s="1289"/>
      <c r="BU262" s="1291"/>
      <c r="BV262" s="1287"/>
      <c r="BW262" s="1287"/>
      <c r="BX262" s="1287"/>
      <c r="BY262" s="1287"/>
      <c r="BZ262" s="1297"/>
      <c r="CA262" s="1289"/>
      <c r="CB262" s="1291"/>
      <c r="CC262" s="1303"/>
      <c r="CD262" s="1305"/>
      <c r="CE262" s="1307"/>
      <c r="CP262" s="32"/>
      <c r="CQ262" s="32"/>
    </row>
    <row r="263" spans="1:95" s="31" customFormat="1" ht="15" customHeight="1" outlineLevel="1" x14ac:dyDescent="0.2">
      <c r="A263" s="99" t="str">
        <f>IF(A259="","",A259)</f>
        <v/>
      </c>
      <c r="B263" s="99" t="str">
        <f>IF(B259="","",B260)</f>
        <v/>
      </c>
      <c r="C263" s="75">
        <v>4</v>
      </c>
      <c r="D263" s="100" t="str">
        <f>IF(A263="","",VLOOKUP(A263,СписокКМ!D:I,2,FALSE))</f>
        <v/>
      </c>
      <c r="E263" s="101"/>
      <c r="F263" s="77" t="str">
        <f>IF(B263="","",VLOOKUP(B263,СписокКМ!D:I,2,FALSE))</f>
        <v/>
      </c>
      <c r="G263" s="102"/>
      <c r="H263" s="41"/>
      <c r="I263" s="616"/>
      <c r="J263" s="616"/>
      <c r="K263" s="616"/>
      <c r="L263" s="616"/>
      <c r="M263" s="616"/>
      <c r="N263" s="42"/>
      <c r="O263" s="79" t="str">
        <f>IF(I263="","",IF(I263="0",1000,IF(I263="-0",-1000,I263*1)))</f>
        <v/>
      </c>
      <c r="P263" s="79" t="str">
        <f t="shared" ref="P263:S264" si="171">IF(J263="","",IF(J263="0",1000,IF(J263="-0",-1000,J263*1)))</f>
        <v/>
      </c>
      <c r="Q263" s="79" t="str">
        <f t="shared" si="171"/>
        <v/>
      </c>
      <c r="R263" s="79" t="str">
        <f t="shared" si="171"/>
        <v/>
      </c>
      <c r="S263" s="80" t="str">
        <f t="shared" si="171"/>
        <v/>
      </c>
      <c r="T263" s="614" t="str">
        <f t="shared" ref="T263:X264" si="172">IF(O263="","",IF(O263&gt;0,1,0))</f>
        <v/>
      </c>
      <c r="U263" s="613" t="str">
        <f t="shared" si="172"/>
        <v/>
      </c>
      <c r="V263" s="613" t="str">
        <f t="shared" si="172"/>
        <v/>
      </c>
      <c r="W263" s="613" t="str">
        <f t="shared" si="172"/>
        <v/>
      </c>
      <c r="X263" s="613" t="str">
        <f t="shared" si="172"/>
        <v/>
      </c>
      <c r="Y263" s="610" t="str">
        <f t="shared" ref="Y263:AC264" si="173">IF(O263="","",IF(O263&lt;0,1,0))</f>
        <v/>
      </c>
      <c r="Z263" s="610" t="str">
        <f t="shared" si="173"/>
        <v/>
      </c>
      <c r="AA263" s="610" t="str">
        <f t="shared" si="173"/>
        <v/>
      </c>
      <c r="AB263" s="610" t="str">
        <f t="shared" si="173"/>
        <v/>
      </c>
      <c r="AC263" s="610" t="str">
        <f t="shared" si="173"/>
        <v/>
      </c>
      <c r="AD263" s="611" t="str">
        <f>IF(CC263="","",IF(CC263&gt;CE263,1,-1))</f>
        <v/>
      </c>
      <c r="AE263" s="611" t="str">
        <f>IF(CC263="","",IF(CC263&lt;CE263,1,-1))</f>
        <v/>
      </c>
      <c r="AF263" s="612">
        <f>IF(CC263&gt;CE263,1,0)</f>
        <v>0</v>
      </c>
      <c r="AG263" s="608">
        <f>IF(CE263&gt;CC263,1,0)</f>
        <v>0</v>
      </c>
      <c r="AH263" s="81" t="str">
        <f>IF(O263="","",AX263*1)</f>
        <v/>
      </c>
      <c r="AI263" s="609" t="str">
        <f>IF(P263="","",BE263*1)</f>
        <v/>
      </c>
      <c r="AJ263" s="609" t="str">
        <f>IF(Q263="","",BL263*1)</f>
        <v/>
      </c>
      <c r="AK263" s="609" t="str">
        <f>IF(R263="","",BS263*1)</f>
        <v/>
      </c>
      <c r="AL263" s="609" t="str">
        <f>IF(S263="","",BZ263*1)</f>
        <v/>
      </c>
      <c r="AM263" s="606" t="str">
        <f>IF(O263="","",AZ263*1)</f>
        <v/>
      </c>
      <c r="AN263" s="606" t="str">
        <f>IF(P263="","",BG263*1)</f>
        <v/>
      </c>
      <c r="AO263" s="606" t="str">
        <f>IF(Q263="","",BN263*1)</f>
        <v/>
      </c>
      <c r="AP263" s="606" t="str">
        <f>IF(R263="","",BU263*1)</f>
        <v/>
      </c>
      <c r="AQ263" s="606" t="str">
        <f>IF(S263="","",CB263*1)</f>
        <v/>
      </c>
      <c r="AR263" s="607">
        <f>SUM(AH263:AL263)</f>
        <v>0</v>
      </c>
      <c r="AS263" s="605">
        <f>SUM(AM263:AQ263)</f>
        <v>0</v>
      </c>
      <c r="AT263" s="111">
        <f>IF(O263=1000,11,IF(O263=-1000,0,IF(O263&gt;0,11,IF(O263&lt;0,(-O263),"0"))))</f>
        <v>11</v>
      </c>
      <c r="AU263" s="600" t="str">
        <f>IF(O263=1000,0,IF(O263=-1000,11,IF(O263&lt;-9,-(O263-2),IF(O263&gt;0,(O263),"0"))))</f>
        <v/>
      </c>
      <c r="AV263" s="111" t="e">
        <f>IF(O263=1000,11,IF(O263=-1000,0,IF(O263&gt;9,(O263+2),IF(O263&lt;0,(-O263),"0"))))</f>
        <v>#VALUE!</v>
      </c>
      <c r="AW263" s="600" t="str">
        <f>IF(O263=1000,0,IF(O263=-1000,11,IF(O263&lt;0,11,IF(O263&gt;0,(O263),"0"))))</f>
        <v/>
      </c>
      <c r="AX263" s="601" t="str">
        <f>IF(O263="","",IF(O263&gt;9,AV263,AT263))</f>
        <v/>
      </c>
      <c r="AY263" s="602" t="str">
        <f>IF(O263="","","-")</f>
        <v/>
      </c>
      <c r="AZ263" s="603" t="str">
        <f>IF(O263="","",IF(O263&lt;-9,AU263,AW263))</f>
        <v/>
      </c>
      <c r="BA263" s="111" t="e">
        <f>IF(P263=1000,11,IF(P263=-1000,0,IF(P263&gt;9,(P263+2),IF(P263&lt;0,(-P263),"0"))))</f>
        <v>#VALUE!</v>
      </c>
      <c r="BB263" s="600" t="str">
        <f>IF(P263=1000,0,IF(P263=-1000,11,IF(P263&lt;-9,-(P263-2),IF(P263&gt;0,(P263),"0"))))</f>
        <v/>
      </c>
      <c r="BC263" s="600">
        <f>IF(P263=1000,11,IF(P263=-1000,0,IF(P263&gt;0,11,IF(P263&lt;0,(-P263),"0"))))</f>
        <v>11</v>
      </c>
      <c r="BD263" s="600" t="str">
        <f>IF(P263=1000,0,IF(P263=-1000,11,IF(P263&lt;0,11,IF(P263&gt;0,(P263),"0"))))</f>
        <v/>
      </c>
      <c r="BE263" s="601" t="str">
        <f>IF(P263="","",IF(P263&gt;9,BA263,BC263))</f>
        <v/>
      </c>
      <c r="BF263" s="602" t="str">
        <f>IF(P263="","","-")</f>
        <v/>
      </c>
      <c r="BG263" s="603" t="str">
        <f>IF(P263="","",IF(P263&lt;-9,BB263,BD263))</f>
        <v/>
      </c>
      <c r="BH263" s="111" t="e">
        <f>IF(Q263=1000,11,IF(Q263=-1000,0,IF(Q263&gt;9,(Q263+2),IF(Q263&lt;0,(-Q263),"0"))))</f>
        <v>#VALUE!</v>
      </c>
      <c r="BI263" s="600" t="str">
        <f>IF(Q263=1000,0,IF(Q263=-1000,11,IF(Q263&lt;-9,-(Q263-2),IF(Q263&gt;0,(Q263),"0"))))</f>
        <v/>
      </c>
      <c r="BJ263" s="600">
        <f>IF(Q263=1000,11,IF(Q263=-1000,0,IF(Q263&gt;0,11,IF(Q263&lt;0,(-Q263),"0"))))</f>
        <v>11</v>
      </c>
      <c r="BK263" s="600" t="str">
        <f>IF(Q263=1000,0,IF(Q263=-1000,11,IF(Q263&lt;0,11,IF(Q263&gt;0,(Q263),"0"))))</f>
        <v/>
      </c>
      <c r="BL263" s="601" t="str">
        <f>IF(Q263="","",IF(Q263&gt;9,BH263,BJ263))</f>
        <v/>
      </c>
      <c r="BM263" s="602" t="str">
        <f>IF(Q263="","","-")</f>
        <v/>
      </c>
      <c r="BN263" s="603" t="str">
        <f>IF(Q263="","",IF(Q263&lt;-9,BI263,BK263))</f>
        <v/>
      </c>
      <c r="BO263" s="600" t="e">
        <f>IF(R263=1000,11,IF(R263=-1000,0,IF(R263&gt;9,(R263+2),IF(R263&lt;0,(-R263),"0"))))</f>
        <v>#VALUE!</v>
      </c>
      <c r="BP263" s="600" t="str">
        <f>IF(R263=1000,0,IF(R263=-1000,11,IF(R263&lt;-9,-(R263-2),IF(R263&gt;0,(R263),"0"))))</f>
        <v/>
      </c>
      <c r="BQ263" s="600">
        <f>IF(R263=1000,11,IF(R263=-1000,0,IF(R263&gt;0,11,IF(R263&lt;0,(-R263),"0"))))</f>
        <v>11</v>
      </c>
      <c r="BR263" s="600" t="str">
        <f>IF(R263=1000,0,IF(R263=-1000,11,IF(R263&lt;0,11,IF(R263&gt;0,(R263),"0"))))</f>
        <v/>
      </c>
      <c r="BS263" s="601" t="str">
        <f>IF(R263="","",IF(R263&gt;9,BO263,BQ263))</f>
        <v/>
      </c>
      <c r="BT263" s="602" t="str">
        <f>IF(R263="","","-")</f>
        <v/>
      </c>
      <c r="BU263" s="603" t="str">
        <f>IF(R263="","",IF(R263&lt;-9,BP263,BR263))</f>
        <v/>
      </c>
      <c r="BV263" s="600" t="e">
        <f>IF(S263=1000,11,IF(S263=-1000,0,IF(S263&gt;9,(S263+2),IF(S263&lt;0,(-S263),"0"))))</f>
        <v>#VALUE!</v>
      </c>
      <c r="BW263" s="600" t="str">
        <f>IF(S263=1000,0,IF(S263=-1000,11,IF(S263&lt;-9,-(S263-2),IF(S263&gt;0,(S263),"0"))))</f>
        <v/>
      </c>
      <c r="BX263" s="600">
        <f>IF(S263=1000,11,IF(S263=-1000,0,IF(S263&gt;0,11,IF(S263&lt;0,(-S263),"0"))))</f>
        <v>11</v>
      </c>
      <c r="BY263" s="113" t="str">
        <f>IF(S263=1000,0,IF(S263=-1000,11,IF(S263&lt;0,11,IF(S263&gt;0,(S263),"0"))))</f>
        <v/>
      </c>
      <c r="BZ263" s="601" t="str">
        <f>IF(S263="","",IF(S263&gt;9,BV263,BX263))</f>
        <v/>
      </c>
      <c r="CA263" s="602" t="str">
        <f>IF(S263="","","-")</f>
        <v/>
      </c>
      <c r="CB263" s="603" t="str">
        <f>IF(S263="","",IF(S263&lt;-9,BW263,BY263))</f>
        <v/>
      </c>
      <c r="CC263" s="598" t="str">
        <f>IF(O263="","",SUM(T263:X263))</f>
        <v/>
      </c>
      <c r="CD263" s="604" t="str">
        <f>IF(CC263="","","-")</f>
        <v/>
      </c>
      <c r="CE263" s="599" t="str">
        <f>IF(O263="","",SUM(Y263:AC263))</f>
        <v/>
      </c>
      <c r="CP263" s="32"/>
      <c r="CQ263" s="32"/>
    </row>
    <row r="264" spans="1:95" s="31" customFormat="1" ht="15" customHeight="1" outlineLevel="1" thickBot="1" x14ac:dyDescent="0.25">
      <c r="A264" s="99" t="str">
        <f>IF(A259="","",A260)</f>
        <v/>
      </c>
      <c r="B264" s="99" t="str">
        <f>IF(B259="","",B259)</f>
        <v/>
      </c>
      <c r="C264" s="114">
        <v>5</v>
      </c>
      <c r="D264" s="115" t="str">
        <f>IF(A264="","",VLOOKUP(A264,СписокКМ!D:I,2,FALSE))</f>
        <v/>
      </c>
      <c r="E264" s="116"/>
      <c r="F264" s="117" t="str">
        <f>IF(B264="","",VLOOKUP(B264,СписокКМ!D:I,2,FALSE))</f>
        <v/>
      </c>
      <c r="G264" s="118"/>
      <c r="H264" s="119"/>
      <c r="I264" s="120"/>
      <c r="J264" s="120"/>
      <c r="K264" s="120"/>
      <c r="L264" s="121"/>
      <c r="M264" s="121"/>
      <c r="N264" s="122"/>
      <c r="O264" s="123" t="str">
        <f>IF(I264="","",IF(I264="0",1000,IF(I264="-0",-1000,I264*1)))</f>
        <v/>
      </c>
      <c r="P264" s="123" t="str">
        <f t="shared" si="171"/>
        <v/>
      </c>
      <c r="Q264" s="123" t="str">
        <f t="shared" si="171"/>
        <v/>
      </c>
      <c r="R264" s="123" t="str">
        <f t="shared" si="171"/>
        <v/>
      </c>
      <c r="S264" s="124" t="str">
        <f t="shared" si="171"/>
        <v/>
      </c>
      <c r="T264" s="125" t="str">
        <f t="shared" si="172"/>
        <v/>
      </c>
      <c r="U264" s="126" t="str">
        <f t="shared" si="172"/>
        <v/>
      </c>
      <c r="V264" s="126" t="str">
        <f t="shared" si="172"/>
        <v/>
      </c>
      <c r="W264" s="126" t="str">
        <f t="shared" si="172"/>
        <v/>
      </c>
      <c r="X264" s="126" t="str">
        <f t="shared" si="172"/>
        <v/>
      </c>
      <c r="Y264" s="127" t="str">
        <f t="shared" si="173"/>
        <v/>
      </c>
      <c r="Z264" s="127" t="str">
        <f t="shared" si="173"/>
        <v/>
      </c>
      <c r="AA264" s="127" t="str">
        <f t="shared" si="173"/>
        <v/>
      </c>
      <c r="AB264" s="127" t="str">
        <f t="shared" si="173"/>
        <v/>
      </c>
      <c r="AC264" s="127" t="str">
        <f t="shared" si="173"/>
        <v/>
      </c>
      <c r="AD264" s="128" t="str">
        <f>IF(CC264="","",IF(CC264&gt;CE264,1,-1))</f>
        <v/>
      </c>
      <c r="AE264" s="128" t="str">
        <f>IF(CC264="","",IF(CC264&lt;CE264,1,-1))</f>
        <v/>
      </c>
      <c r="AF264" s="129">
        <f>IF(CC264&gt;CE264,1,0)</f>
        <v>0</v>
      </c>
      <c r="AG264" s="130">
        <f>IF(CE264&gt;CC264,1,0)</f>
        <v>0</v>
      </c>
      <c r="AH264" s="131" t="str">
        <f>IF(O264="","",AX264*1)</f>
        <v/>
      </c>
      <c r="AI264" s="132" t="str">
        <f>IF(P264="","",BE264*1)</f>
        <v/>
      </c>
      <c r="AJ264" s="132" t="str">
        <f>IF(Q264="","",BL264*1)</f>
        <v/>
      </c>
      <c r="AK264" s="132" t="str">
        <f>IF(R264="","",BS264*1)</f>
        <v/>
      </c>
      <c r="AL264" s="132" t="str">
        <f>IF(S264="","",BZ264*1)</f>
        <v/>
      </c>
      <c r="AM264" s="133" t="str">
        <f>IF(O264="","",AZ264*1)</f>
        <v/>
      </c>
      <c r="AN264" s="133" t="str">
        <f>IF(P264="","",BG264*1)</f>
        <v/>
      </c>
      <c r="AO264" s="133" t="str">
        <f>IF(Q264="","",BN264*1)</f>
        <v/>
      </c>
      <c r="AP264" s="133" t="str">
        <f>IF(R264="","",BU264*1)</f>
        <v/>
      </c>
      <c r="AQ264" s="133" t="str">
        <f>IF(S264="","",CB264*1)</f>
        <v/>
      </c>
      <c r="AR264" s="134">
        <f>SUM(AH264:AL264)</f>
        <v>0</v>
      </c>
      <c r="AS264" s="135">
        <f>SUM(AM264:AQ264)</f>
        <v>0</v>
      </c>
      <c r="AT264" s="136">
        <f>IF(O264=1000,11,IF(O264=-1000,0,IF(O264&gt;0,11,IF(O264&lt;0,(-O264),"0"))))</f>
        <v>11</v>
      </c>
      <c r="AU264" s="137" t="str">
        <f>IF(O264=1000,0,IF(O264=-1000,11,IF(O264&lt;-9,-(O264-2),IF(O264&gt;0,(O264),"0"))))</f>
        <v/>
      </c>
      <c r="AV264" s="136" t="e">
        <f>IF(O264=1000,11,IF(O264=-1000,0,IF(O264&gt;9,(O264+2),IF(O264&lt;0,(-O264),"0"))))</f>
        <v>#VALUE!</v>
      </c>
      <c r="AW264" s="137" t="str">
        <f>IF(O264=1000,0,IF(O264=-1000,11,IF(O264&lt;0,11,IF(O264&gt;0,(O264),"0"))))</f>
        <v/>
      </c>
      <c r="AX264" s="138" t="str">
        <f>IF(O264="","",IF(O264&gt;9,AV264,AT264))</f>
        <v/>
      </c>
      <c r="AY264" s="139" t="str">
        <f>IF(O264="","","-")</f>
        <v/>
      </c>
      <c r="AZ264" s="140" t="str">
        <f>IF(O264="","",IF(O264&lt;-9,AU264,AW264))</f>
        <v/>
      </c>
      <c r="BA264" s="136" t="e">
        <f>IF(P264=1000,11,IF(P264=-1000,0,IF(P264&gt;9,(P264+2),IF(P264&lt;0,(-P264),"0"))))</f>
        <v>#VALUE!</v>
      </c>
      <c r="BB264" s="137" t="str">
        <f>IF(P264=1000,0,IF(P264=-1000,11,IF(P264&lt;-9,-(P264-2),IF(P264&gt;0,(P264),"0"))))</f>
        <v/>
      </c>
      <c r="BC264" s="137">
        <f>IF(P264=1000,11,IF(P264=-1000,0,IF(P264&gt;0,11,IF(P264&lt;0,(-P264),"0"))))</f>
        <v>11</v>
      </c>
      <c r="BD264" s="137" t="str">
        <f>IF(P264=1000,0,IF(P264=-1000,11,IF(P264&lt;0,11,IF(P264&gt;0,(P264),"0"))))</f>
        <v/>
      </c>
      <c r="BE264" s="138" t="str">
        <f>IF(P264="","",IF(P264&gt;9,BA264,BC264))</f>
        <v/>
      </c>
      <c r="BF264" s="139" t="str">
        <f>IF(P264="","","-")</f>
        <v/>
      </c>
      <c r="BG264" s="140" t="str">
        <f>IF(P264="","",IF(P264&lt;-9,BB264,BD264))</f>
        <v/>
      </c>
      <c r="BH264" s="136" t="e">
        <f>IF(Q264=1000,11,IF(Q264=-1000,0,IF(Q264&gt;9,(Q264+2),IF(Q264&lt;0,(-Q264),"0"))))</f>
        <v>#VALUE!</v>
      </c>
      <c r="BI264" s="137" t="str">
        <f>IF(Q264=1000,0,IF(Q264=-1000,11,IF(Q264&lt;-9,-(Q264-2),IF(Q264&gt;0,(Q264),"0"))))</f>
        <v/>
      </c>
      <c r="BJ264" s="137">
        <f>IF(Q264=1000,11,IF(Q264=-1000,0,IF(Q264&gt;0,11,IF(Q264&lt;0,(-Q264),"0"))))</f>
        <v>11</v>
      </c>
      <c r="BK264" s="137" t="str">
        <f>IF(Q264=1000,0,IF(Q264=-1000,11,IF(Q264&lt;0,11,IF(Q264&gt;0,(Q264),"0"))))</f>
        <v/>
      </c>
      <c r="BL264" s="138" t="str">
        <f>IF(Q264="","",IF(Q264&gt;9,BH264,BJ264))</f>
        <v/>
      </c>
      <c r="BM264" s="139" t="str">
        <f>IF(Q264="","","-")</f>
        <v/>
      </c>
      <c r="BN264" s="140" t="str">
        <f>IF(Q264="","",IF(Q264&lt;-9,BI264,BK264))</f>
        <v/>
      </c>
      <c r="BO264" s="137" t="e">
        <f>IF(R264=1000,11,IF(R264=-1000,0,IF(R264&gt;9,(R264+2),IF(R264&lt;0,(-R264),"0"))))</f>
        <v>#VALUE!</v>
      </c>
      <c r="BP264" s="137" t="str">
        <f>IF(R264=1000,0,IF(R264=-1000,11,IF(R264&lt;-9,-(R264-2),IF(R264&gt;0,(R264),"0"))))</f>
        <v/>
      </c>
      <c r="BQ264" s="137">
        <f>IF(R264=1000,11,IF(R264=-1000,0,IF(R264&gt;0,11,IF(R264&lt;0,(-R264),"0"))))</f>
        <v>11</v>
      </c>
      <c r="BR264" s="137" t="str">
        <f>IF(R264=1000,0,IF(R264=-1000,11,IF(R264&lt;0,11,IF(R264&gt;0,(R264),"0"))))</f>
        <v/>
      </c>
      <c r="BS264" s="138" t="str">
        <f>IF(R264="","",IF(R264&gt;9,BO264,BQ264))</f>
        <v/>
      </c>
      <c r="BT264" s="139" t="str">
        <f>IF(R264="","","-")</f>
        <v/>
      </c>
      <c r="BU264" s="140" t="str">
        <f>IF(R264="","",IF(R264&lt;-9,BP264,BR264))</f>
        <v/>
      </c>
      <c r="BV264" s="137" t="e">
        <f>IF(S264=1000,11,IF(S264=-1000,0,IF(S264&gt;9,(S264+2),IF(S264&lt;0,(-S264),"0"))))</f>
        <v>#VALUE!</v>
      </c>
      <c r="BW264" s="137" t="str">
        <f>IF(S264=1000,0,IF(S264=-1000,11,IF(S264&lt;-9,-(S264-2),IF(S264&gt;0,(S264),"0"))))</f>
        <v/>
      </c>
      <c r="BX264" s="137">
        <f>IF(S264=1000,11,IF(S264=-1000,0,IF(S264&gt;0,11,IF(S264&lt;0,(-S264),"0"))))</f>
        <v>11</v>
      </c>
      <c r="BY264" s="141" t="str">
        <f>IF(S264=1000,0,IF(S264=-1000,11,IF(S264&lt;0,11,IF(S264&gt;0,(S264),"0"))))</f>
        <v/>
      </c>
      <c r="BZ264" s="138" t="str">
        <f>IF(S264="","",IF(S264&gt;9,BV264,BX264))</f>
        <v/>
      </c>
      <c r="CA264" s="139" t="str">
        <f>IF(S264="","","-")</f>
        <v/>
      </c>
      <c r="CB264" s="140" t="str">
        <f>IF(S264="","",IF(S264&lt;-9,BW264,BY264))</f>
        <v/>
      </c>
      <c r="CC264" s="142" t="str">
        <f>IF(O264="","",SUM(T264:X264))</f>
        <v/>
      </c>
      <c r="CD264" s="143" t="str">
        <f>IF(CC264="","","-")</f>
        <v/>
      </c>
      <c r="CE264" s="144" t="str">
        <f>IF(O264="","",SUM(Y264:AC264))</f>
        <v/>
      </c>
      <c r="CP264" s="32"/>
      <c r="CQ264" s="32"/>
    </row>
    <row r="265" spans="1:95" s="31" customFormat="1" ht="15" customHeight="1" outlineLevel="1" thickBot="1" x14ac:dyDescent="0.25">
      <c r="A265" s="145"/>
      <c r="B265" s="145"/>
      <c r="C265" s="145"/>
      <c r="D265" s="146"/>
      <c r="E265" s="147"/>
      <c r="F265" s="148"/>
      <c r="G265" s="149"/>
      <c r="H265" s="150"/>
      <c r="I265" s="151"/>
      <c r="J265" s="151"/>
      <c r="K265" s="151"/>
      <c r="L265" s="151"/>
      <c r="M265" s="151"/>
      <c r="N265" s="150"/>
      <c r="O265" s="152"/>
      <c r="P265" s="152"/>
      <c r="Q265" s="152"/>
      <c r="R265" s="152"/>
      <c r="S265" s="152"/>
      <c r="T265" s="153"/>
      <c r="U265" s="153"/>
      <c r="V265" s="153"/>
      <c r="W265" s="153"/>
      <c r="X265" s="153"/>
      <c r="Y265" s="154"/>
      <c r="Z265" s="154"/>
      <c r="AA265" s="154"/>
      <c r="AB265" s="154"/>
      <c r="AC265" s="154"/>
      <c r="AD265" s="155"/>
      <c r="AE265" s="155"/>
      <c r="AF265" s="156"/>
      <c r="AG265" s="156"/>
      <c r="AH265" s="157"/>
      <c r="AI265" s="157"/>
      <c r="AJ265" s="157"/>
      <c r="AK265" s="157"/>
      <c r="AL265" s="157"/>
      <c r="AM265" s="158"/>
      <c r="AN265" s="158"/>
      <c r="AO265" s="158"/>
      <c r="AP265" s="158"/>
      <c r="AQ265" s="158"/>
      <c r="AR265" s="159"/>
      <c r="AS265" s="159"/>
      <c r="AT265" s="160"/>
      <c r="AU265" s="160"/>
      <c r="AV265" s="160"/>
      <c r="AW265" s="160"/>
      <c r="AX265" s="161"/>
      <c r="AY265" s="161"/>
      <c r="AZ265" s="161"/>
      <c r="BA265" s="160"/>
      <c r="BB265" s="160"/>
      <c r="BC265" s="160"/>
      <c r="BD265" s="160"/>
      <c r="BE265" s="161"/>
      <c r="BF265" s="161"/>
      <c r="BG265" s="161"/>
      <c r="BH265" s="160"/>
      <c r="BI265" s="160"/>
      <c r="BJ265" s="160"/>
      <c r="BK265" s="160"/>
      <c r="BL265" s="161"/>
      <c r="BM265" s="161"/>
      <c r="BN265" s="161"/>
      <c r="BO265" s="160"/>
      <c r="BP265" s="160"/>
      <c r="BQ265" s="160"/>
      <c r="BR265" s="160"/>
      <c r="BS265" s="161"/>
      <c r="BT265" s="161"/>
      <c r="BU265" s="161"/>
      <c r="BV265" s="160"/>
      <c r="BW265" s="160"/>
      <c r="BX265" s="160"/>
      <c r="BY265" s="160"/>
      <c r="BZ265" s="161"/>
      <c r="CA265" s="161"/>
      <c r="CB265" s="161"/>
      <c r="CC265" s="162"/>
      <c r="CD265" s="163"/>
      <c r="CE265" s="164"/>
      <c r="CP265" s="32"/>
      <c r="CQ265" s="32"/>
    </row>
    <row r="266" spans="1:95" s="31" customFormat="1" ht="31.5" customHeight="1" outlineLevel="1" thickBot="1" x14ac:dyDescent="0.25">
      <c r="A266" s="34"/>
      <c r="B266" s="35"/>
      <c r="C266" s="1225">
        <f>1+C257</f>
        <v>30</v>
      </c>
      <c r="D266" s="1227" t="str">
        <f>IF(A266="","",VLOOKUP(A266,СписокКМ!$A$188:$C$236,3,FALSE))</f>
        <v/>
      </c>
      <c r="E266" s="1228" t="str">
        <f>IF(B266="","",VLOOKUP(B266,СписокКМ!E:J,2,FALSE))</f>
        <v/>
      </c>
      <c r="F266" s="1231" t="str">
        <f>IF(B266="","",VLOOKUP(B266,СписокКМ!$A$188:$C$234,3,FALSE))</f>
        <v/>
      </c>
      <c r="G266" s="1232" t="str">
        <f>IF(D266="","",VLOOKUP(D266,СписокКМ!G:L,2,FALSE))</f>
        <v/>
      </c>
      <c r="H266" s="36"/>
      <c r="I266" s="1235" t="s">
        <v>7</v>
      </c>
      <c r="J266" s="1235"/>
      <c r="K266" s="1235"/>
      <c r="L266" s="1235"/>
      <c r="M266" s="1235"/>
      <c r="N266" s="37"/>
      <c r="O266" s="1237"/>
      <c r="P266" s="1238"/>
      <c r="Q266" s="1238"/>
      <c r="R266" s="1238"/>
      <c r="S266" s="1238"/>
      <c r="T266" s="38" t="str">
        <f>IF(A266="","",VLOOKUP(A266,'[60]Протокол команд'!A:K,8,FALSE))</f>
        <v/>
      </c>
      <c r="U266" s="39" t="e">
        <f>T266*5-4</f>
        <v>#VALUE!</v>
      </c>
      <c r="V266" s="39" t="e">
        <f>T266*5</f>
        <v>#VALUE!</v>
      </c>
      <c r="W266" s="39" t="e">
        <f>CONCATENATE(U266,"-",V266)</f>
        <v>#VALUE!</v>
      </c>
      <c r="X266" s="39" t="str">
        <f>IF(A266="","",VLOOKUP(A266,'[60]Протокол команд'!A:K,10,FALSE))</f>
        <v/>
      </c>
      <c r="Y266" s="39" t="e">
        <f>X266*5-4</f>
        <v>#VALUE!</v>
      </c>
      <c r="Z266" s="39" t="e">
        <f>X266*5</f>
        <v>#VALUE!</v>
      </c>
      <c r="AA266" s="39" t="e">
        <f>CONCATENATE(Y266,"-",Z266)</f>
        <v>#VALUE!</v>
      </c>
      <c r="AB266" s="1241" t="str">
        <f>IF(O268="","",SUM(AF268:AF273))</f>
        <v/>
      </c>
      <c r="AC266" s="1242"/>
      <c r="AD266" s="1243"/>
      <c r="AE266" s="1242" t="str">
        <f>IF(O268="","",SUM(AG268:AG273))</f>
        <v/>
      </c>
      <c r="AF266" s="1242"/>
      <c r="AG266" s="1264"/>
      <c r="AH266" s="1241">
        <f>SUM(CC268:CC273)</f>
        <v>0</v>
      </c>
      <c r="AI266" s="1242"/>
      <c r="AJ266" s="1243"/>
      <c r="AK266" s="1242">
        <f>SUM(CE268:CE273)</f>
        <v>0</v>
      </c>
      <c r="AL266" s="1242"/>
      <c r="AM266" s="1264"/>
      <c r="AN266" s="1265">
        <f>SUM(AR268:AR273)</f>
        <v>0</v>
      </c>
      <c r="AO266" s="1266"/>
      <c r="AP266" s="1267"/>
      <c r="AQ266" s="1266">
        <f>SUM(AS268:AS273)</f>
        <v>0</v>
      </c>
      <c r="AR266" s="1266"/>
      <c r="AS266" s="1268"/>
      <c r="AT266" s="1314"/>
      <c r="AU266" s="1315"/>
      <c r="AV266" s="1315"/>
      <c r="AW266" s="1315"/>
      <c r="AX266" s="1315"/>
      <c r="AY266" s="1315"/>
      <c r="AZ266" s="1315"/>
      <c r="BA266" s="1315"/>
      <c r="BB266" s="1315"/>
      <c r="BC266" s="1315"/>
      <c r="BD266" s="1315"/>
      <c r="BE266" s="1315"/>
      <c r="BF266" s="1315"/>
      <c r="BG266" s="1315"/>
      <c r="BH266" s="1315"/>
      <c r="BI266" s="1315"/>
      <c r="BJ266" s="1315"/>
      <c r="BK266" s="1315"/>
      <c r="BL266" s="1315"/>
      <c r="BM266" s="1315"/>
      <c r="BN266" s="1315"/>
      <c r="BO266" s="1315"/>
      <c r="BP266" s="1315"/>
      <c r="BQ266" s="1315"/>
      <c r="BR266" s="1315"/>
      <c r="BS266" s="1315"/>
      <c r="BT266" s="1315"/>
      <c r="BU266" s="1315"/>
      <c r="BV266" s="1315"/>
      <c r="BW266" s="1315"/>
      <c r="BX266" s="1315"/>
      <c r="BY266" s="1315"/>
      <c r="BZ266" s="1315"/>
      <c r="CA266" s="1315"/>
      <c r="CB266" s="1316"/>
      <c r="CC266" s="1254" t="str">
        <f>IF(O268="","",SUM(AF268:AF273))</f>
        <v/>
      </c>
      <c r="CD266" s="1256" t="str">
        <f>IF(CC266="","","-")</f>
        <v/>
      </c>
      <c r="CE266" s="1258" t="str">
        <f>IF(O268="","",SUM(AG268:AG273))</f>
        <v/>
      </c>
      <c r="CP266" s="32"/>
      <c r="CQ266" s="32"/>
    </row>
    <row r="267" spans="1:95" s="31" customFormat="1" ht="13.5" customHeight="1" outlineLevel="1" x14ac:dyDescent="0.2">
      <c r="A267" s="40"/>
      <c r="B267" s="40"/>
      <c r="C267" s="1226"/>
      <c r="D267" s="1229" t="str">
        <f>IF(A267="","",VLOOKUP(A267,СписокКМ!D:I,2,FALSE))</f>
        <v/>
      </c>
      <c r="E267" s="1230" t="str">
        <f>IF(B267="","",VLOOKUP(B267,СписокКМ!E:J,2,FALSE))</f>
        <v/>
      </c>
      <c r="F267" s="1233" t="str">
        <f>IF(C267="","",VLOOKUP(C267,СписокКМ!F:K,2,FALSE))</f>
        <v/>
      </c>
      <c r="G267" s="1234" t="str">
        <f>IF(D267="","",VLOOKUP(D267,СписокКМ!G:L,2,FALSE))</f>
        <v/>
      </c>
      <c r="H267" s="41"/>
      <c r="I267" s="1236"/>
      <c r="J267" s="1236"/>
      <c r="K267" s="1236"/>
      <c r="L267" s="1236"/>
      <c r="M267" s="1236"/>
      <c r="N267" s="42"/>
      <c r="O267" s="1239"/>
      <c r="P267" s="1240"/>
      <c r="Q267" s="1240"/>
      <c r="R267" s="1240"/>
      <c r="S267" s="1240"/>
      <c r="T267" s="1260" t="s">
        <v>8</v>
      </c>
      <c r="U267" s="1261"/>
      <c r="V267" s="1261"/>
      <c r="W267" s="1261"/>
      <c r="X267" s="1261"/>
      <c r="Y267" s="1261"/>
      <c r="Z267" s="1261"/>
      <c r="AA267" s="1261"/>
      <c r="AB267" s="1261"/>
      <c r="AC267" s="1261"/>
      <c r="AD267" s="1261"/>
      <c r="AE267" s="1261"/>
      <c r="AF267" s="1261"/>
      <c r="AG267" s="1262"/>
      <c r="AH267" s="1261" t="s">
        <v>9</v>
      </c>
      <c r="AI267" s="1261"/>
      <c r="AJ267" s="1261"/>
      <c r="AK267" s="1261"/>
      <c r="AL267" s="1261"/>
      <c r="AM267" s="1261"/>
      <c r="AN267" s="1261"/>
      <c r="AO267" s="1261"/>
      <c r="AP267" s="1261"/>
      <c r="AQ267" s="1261"/>
      <c r="AR267" s="1261"/>
      <c r="AS267" s="1262"/>
      <c r="AT267" s="1263" t="s">
        <v>10</v>
      </c>
      <c r="AU267" s="1263"/>
      <c r="AV267" s="1263"/>
      <c r="AW267" s="1263"/>
      <c r="AX267" s="1263"/>
      <c r="AY267" s="1263"/>
      <c r="AZ267" s="1263"/>
      <c r="BA267" s="1263" t="s">
        <v>11</v>
      </c>
      <c r="BB267" s="1263"/>
      <c r="BC267" s="1263"/>
      <c r="BD267" s="1263"/>
      <c r="BE267" s="1263"/>
      <c r="BF267" s="1263"/>
      <c r="BG267" s="1263"/>
      <c r="BH267" s="1263" t="s">
        <v>12</v>
      </c>
      <c r="BI267" s="1263"/>
      <c r="BJ267" s="1263"/>
      <c r="BK267" s="1263"/>
      <c r="BL267" s="1263"/>
      <c r="BM267" s="1263"/>
      <c r="BN267" s="1263"/>
      <c r="BO267" s="1263" t="s">
        <v>13</v>
      </c>
      <c r="BP267" s="1263"/>
      <c r="BQ267" s="1263"/>
      <c r="BR267" s="1263"/>
      <c r="BS267" s="1263"/>
      <c r="BT267" s="1263"/>
      <c r="BU267" s="1263"/>
      <c r="BV267" s="1263" t="s">
        <v>14</v>
      </c>
      <c r="BW267" s="1263"/>
      <c r="BX267" s="1263"/>
      <c r="BY267" s="1263"/>
      <c r="BZ267" s="1263"/>
      <c r="CA267" s="1263"/>
      <c r="CB267" s="1263"/>
      <c r="CC267" s="1255"/>
      <c r="CD267" s="1257"/>
      <c r="CE267" s="1259"/>
      <c r="CP267" s="32"/>
      <c r="CQ267" s="32"/>
    </row>
    <row r="268" spans="1:95" s="31" customFormat="1" ht="15" customHeight="1" outlineLevel="1" x14ac:dyDescent="0.2">
      <c r="A268" s="43"/>
      <c r="B268" s="44"/>
      <c r="C268" s="615">
        <v>1</v>
      </c>
      <c r="D268" s="46" t="str">
        <f>IF(A268="","",VLOOKUP(A268,СписокКМ!D:I,2,FALSE))</f>
        <v/>
      </c>
      <c r="E268" s="47"/>
      <c r="F268" s="48" t="str">
        <f>IF(B268="","",VLOOKUP(B268,СписокКМ!D:I,2,FALSE))</f>
        <v/>
      </c>
      <c r="G268" s="49"/>
      <c r="H268" s="50"/>
      <c r="I268" s="51"/>
      <c r="J268" s="51"/>
      <c r="K268" s="51"/>
      <c r="L268" s="51"/>
      <c r="M268" s="51"/>
      <c r="N268" s="52"/>
      <c r="O268" s="53" t="str">
        <f>IF(I268="","",IF(I268="0",1000,IF(I268="-0",-1000,I268*1)))</f>
        <v/>
      </c>
      <c r="P268" s="53" t="str">
        <f t="shared" ref="P268:S269" si="174">IF(J268="","",IF(J268="0",1000,IF(J268="-0",-1000,J268*1)))</f>
        <v/>
      </c>
      <c r="Q268" s="53" t="str">
        <f t="shared" si="174"/>
        <v/>
      </c>
      <c r="R268" s="53" t="str">
        <f t="shared" si="174"/>
        <v/>
      </c>
      <c r="S268" s="54" t="str">
        <f t="shared" si="174"/>
        <v/>
      </c>
      <c r="T268" s="55" t="str">
        <f t="shared" ref="T268:X269" si="175">IF(O268="","",IF(O268&gt;0,1,0))</f>
        <v/>
      </c>
      <c r="U268" s="56" t="str">
        <f t="shared" si="175"/>
        <v/>
      </c>
      <c r="V268" s="56" t="str">
        <f t="shared" si="175"/>
        <v/>
      </c>
      <c r="W268" s="56" t="str">
        <f t="shared" si="175"/>
        <v/>
      </c>
      <c r="X268" s="56" t="str">
        <f t="shared" si="175"/>
        <v/>
      </c>
      <c r="Y268" s="57" t="str">
        <f t="shared" ref="Y268:AC269" si="176">IF(O268="","",IF(O268&lt;0,1,0))</f>
        <v/>
      </c>
      <c r="Z268" s="57" t="str">
        <f t="shared" si="176"/>
        <v/>
      </c>
      <c r="AA268" s="57" t="str">
        <f t="shared" si="176"/>
        <v/>
      </c>
      <c r="AB268" s="57" t="str">
        <f t="shared" si="176"/>
        <v/>
      </c>
      <c r="AC268" s="57" t="str">
        <f t="shared" si="176"/>
        <v/>
      </c>
      <c r="AD268" s="58" t="str">
        <f>IF(CC268="","",IF(CC268&gt;CE268,1,-1))</f>
        <v/>
      </c>
      <c r="AE268" s="58" t="str">
        <f>IF(CC268="","",IF(CC268&lt;CE268,1,-1))</f>
        <v/>
      </c>
      <c r="AF268" s="59">
        <f>IF(CC268&gt;CE268,1,0)</f>
        <v>0</v>
      </c>
      <c r="AG268" s="60">
        <f>IF(CE268&gt;CC268,1,0)</f>
        <v>0</v>
      </c>
      <c r="AH268" s="61" t="str">
        <f>IF(O268="","",AX268*1)</f>
        <v/>
      </c>
      <c r="AI268" s="62" t="str">
        <f>IF(P268="","",BE268*1)</f>
        <v/>
      </c>
      <c r="AJ268" s="62" t="str">
        <f>IF(Q268="","",BL268*1)</f>
        <v/>
      </c>
      <c r="AK268" s="62" t="str">
        <f>IF(R268="","",BS268*1)</f>
        <v/>
      </c>
      <c r="AL268" s="62" t="str">
        <f>IF(S268="","",BZ268*1)</f>
        <v/>
      </c>
      <c r="AM268" s="63" t="str">
        <f>IF(O268="","",AZ268*1)</f>
        <v/>
      </c>
      <c r="AN268" s="63" t="str">
        <f>IF(P268="","",BG268*1)</f>
        <v/>
      </c>
      <c r="AO268" s="63" t="str">
        <f>IF(Q268="","",BN268*1)</f>
        <v/>
      </c>
      <c r="AP268" s="63" t="str">
        <f>IF(R268="","",BU268*1)</f>
        <v/>
      </c>
      <c r="AQ268" s="63" t="str">
        <f>IF(S268="","",CB268*1)</f>
        <v/>
      </c>
      <c r="AR268" s="64">
        <f>SUM(AH268:AL268)</f>
        <v>0</v>
      </c>
      <c r="AS268" s="65">
        <f>SUM(AM268:AQ268)</f>
        <v>0</v>
      </c>
      <c r="AT268" s="66">
        <f>IF(O268=1000,11,IF(O268=-1000,0,IF(O268&gt;0,11,IF(O268&lt;0,(-O268),"0"))))</f>
        <v>11</v>
      </c>
      <c r="AU268" s="67" t="str">
        <f>IF(O268=1000,0,IF(O268=-1000,11,IF(O268&lt;-9,-(O268-2),IF(O268&gt;0,(O268),"0"))))</f>
        <v/>
      </c>
      <c r="AV268" s="66" t="e">
        <f>IF(O268=1000,11,IF(O268=-1000,0,IF(O268&lt;9,11,IF(O268&gt;9,(O268+2),"0"))))</f>
        <v>#VALUE!</v>
      </c>
      <c r="AW268" s="67" t="str">
        <f>IF(O268=1000,0,IF(O268=-1000,11,IF(O268&lt;0,11,IF(O268&gt;0,(O268),"0"))))</f>
        <v/>
      </c>
      <c r="AX268" s="68" t="str">
        <f>IF(O268="","",IF(O268&gt;9,AV268,AT268))</f>
        <v/>
      </c>
      <c r="AY268" s="69" t="str">
        <f>IF(O268="","","-")</f>
        <v/>
      </c>
      <c r="AZ268" s="70" t="str">
        <f>IF(O268="","",IF(O268&lt;-9,AU268,AW268))</f>
        <v/>
      </c>
      <c r="BA268" s="66" t="e">
        <f>IF(P268=1000,11,IF(P268=-1000,0,IF(P268&gt;9,(P268+2),IF(P268&lt;0,(-P268),"0"))))</f>
        <v>#VALUE!</v>
      </c>
      <c r="BB268" s="67" t="str">
        <f>IF(P268=1000,0,IF(P268=-1000,11,IF(P268&lt;-9,-(P268-2),IF(P268&gt;0,(P268),"0"))))</f>
        <v/>
      </c>
      <c r="BC268" s="67">
        <f>IF(P268=1000,11,IF(P268=-1000,0,IF(P268&gt;0,11,IF(P268&lt;0,(-P268),"0"))))</f>
        <v>11</v>
      </c>
      <c r="BD268" s="67" t="str">
        <f>IF(P268=1000,0,IF(P268=-1000,11,IF(P268&lt;0,11,IF(P268&gt;0,(P268),"0"))))</f>
        <v/>
      </c>
      <c r="BE268" s="68" t="str">
        <f>IF(P268="","",IF(P268&gt;9,BA268,BC268))</f>
        <v/>
      </c>
      <c r="BF268" s="69" t="str">
        <f>IF(P268="","","-")</f>
        <v/>
      </c>
      <c r="BG268" s="70" t="str">
        <f>IF(P268="","",IF(P268&lt;-9,BB268,BD268))</f>
        <v/>
      </c>
      <c r="BH268" s="66" t="e">
        <f>IF(Q268=1000,11,IF(Q268=-1000,0,IF(Q268&gt;9,(Q268+2),IF(Q268&lt;0,(-Q268),"0"))))</f>
        <v>#VALUE!</v>
      </c>
      <c r="BI268" s="67" t="str">
        <f>IF(Q268=1000,0,IF(Q268=-1000,11,IF(Q268&lt;-9,-(Q268-2),IF(Q268&gt;0,(Q268),"0"))))</f>
        <v/>
      </c>
      <c r="BJ268" s="67">
        <f>IF(Q268=1000,11,IF(Q268=-1000,0,IF(Q268&gt;0,11,IF(Q268&lt;0,(-Q268),"0"))))</f>
        <v>11</v>
      </c>
      <c r="BK268" s="67" t="str">
        <f>IF(Q268=1000,0,IF(Q268=-1000,11,IF(Q268&lt;0,11,IF(Q268&gt;0,(Q268),"0"))))</f>
        <v/>
      </c>
      <c r="BL268" s="68" t="str">
        <f>IF(Q268="","",IF(Q268&gt;9,BH268,BJ268))</f>
        <v/>
      </c>
      <c r="BM268" s="69" t="str">
        <f>IF(Q268="","","-")</f>
        <v/>
      </c>
      <c r="BN268" s="70" t="str">
        <f>IF(Q268="","",IF(Q268&lt;-9,BI268,BK268))</f>
        <v/>
      </c>
      <c r="BO268" s="67" t="e">
        <f>IF(R268=1000,11,IF(R268=-1000,0,IF(R268&gt;9,(R268+2),IF(R268&lt;0,(-R268),"0"))))</f>
        <v>#VALUE!</v>
      </c>
      <c r="BP268" s="67" t="str">
        <f>IF(R268=1000,0,IF(R268=-1000,11,IF(R268&lt;-9,-(R268-2),IF(R268&gt;0,(R268),"0"))))</f>
        <v/>
      </c>
      <c r="BQ268" s="67">
        <f>IF(R268=1000,11,IF(R268=-1000,0,IF(R268&gt;0,11,IF(R268&lt;0,(-R268),"0"))))</f>
        <v>11</v>
      </c>
      <c r="BR268" s="67" t="str">
        <f>IF(R268=1000,0,IF(R268=-1000,11,IF(R268&lt;0,11,IF(R268&gt;0,(R268),"0"))))</f>
        <v/>
      </c>
      <c r="BS268" s="68" t="str">
        <f>IF(R268="","",IF(R268&gt;9,BO268,BQ268))</f>
        <v/>
      </c>
      <c r="BT268" s="69" t="str">
        <f>IF(R268="","","-")</f>
        <v/>
      </c>
      <c r="BU268" s="70" t="str">
        <f>IF(R268="","",IF(R268&lt;-9,BP268,BR268))</f>
        <v/>
      </c>
      <c r="BV268" s="67" t="e">
        <f>IF(S268=1000,11,IF(S268=-1000,0,IF(S268&gt;9,(S268+2),IF(S268&lt;0,(-S268),"0"))))</f>
        <v>#VALUE!</v>
      </c>
      <c r="BW268" s="67" t="str">
        <f>IF(S268=1000,0,IF(S268=-1000,11,IF(S268&lt;-9,-(S268-2),IF(S268&gt;0,(S268),"0"))))</f>
        <v/>
      </c>
      <c r="BX268" s="67">
        <f>IF(S268=1000,11,IF(S268=-1000,0,IF(S268&gt;0,11,IF(S268&lt;0,(-S268),"0"))))</f>
        <v>11</v>
      </c>
      <c r="BY268" s="71" t="str">
        <f>IF(S268=1000,0,IF(S268=-1000,11,IF(S268&lt;0,11,IF(S268&gt;0,(S268),"0"))))</f>
        <v/>
      </c>
      <c r="BZ268" s="68" t="str">
        <f>IF(S268="","",IF(S268&gt;9,BV268,BX268))</f>
        <v/>
      </c>
      <c r="CA268" s="69" t="str">
        <f>IF(S268="","","-")</f>
        <v/>
      </c>
      <c r="CB268" s="70" t="str">
        <f>IF(S268="","",IF(S268&lt;-9,BW268,BY268))</f>
        <v/>
      </c>
      <c r="CC268" s="72" t="str">
        <f>IF(O268="","",SUM(T268:X268))</f>
        <v/>
      </c>
      <c r="CD268" s="73" t="str">
        <f>IF(CC268="","","-")</f>
        <v/>
      </c>
      <c r="CE268" s="74" t="str">
        <f>IF(O268="","",SUM(Y268:AC268))</f>
        <v/>
      </c>
      <c r="CP268" s="32"/>
      <c r="CQ268" s="32"/>
    </row>
    <row r="269" spans="1:95" s="31" customFormat="1" ht="15" customHeight="1" outlineLevel="1" x14ac:dyDescent="0.2">
      <c r="A269" s="43"/>
      <c r="B269" s="44"/>
      <c r="C269" s="75">
        <v>2</v>
      </c>
      <c r="D269" s="76" t="str">
        <f>IF(A269="","",VLOOKUP(A269,СписокКМ!D:I,2,FALSE))</f>
        <v/>
      </c>
      <c r="E269" s="47"/>
      <c r="F269" s="77" t="str">
        <f>IF(B269="","",VLOOKUP(B269,СписокКМ!D:I,2,FALSE))</f>
        <v/>
      </c>
      <c r="G269" s="49"/>
      <c r="H269" s="41"/>
      <c r="I269" s="616"/>
      <c r="J269" s="616"/>
      <c r="K269" s="616"/>
      <c r="L269" s="616"/>
      <c r="M269" s="51"/>
      <c r="N269" s="42"/>
      <c r="O269" s="79" t="str">
        <f>IF(I269="","",IF(I269="0",1000,IF(I269="-0",-1000,I269*1)))</f>
        <v/>
      </c>
      <c r="P269" s="79" t="str">
        <f t="shared" si="174"/>
        <v/>
      </c>
      <c r="Q269" s="79" t="str">
        <f t="shared" si="174"/>
        <v/>
      </c>
      <c r="R269" s="79" t="str">
        <f t="shared" si="174"/>
        <v/>
      </c>
      <c r="S269" s="80" t="str">
        <f t="shared" si="174"/>
        <v/>
      </c>
      <c r="T269" s="55" t="str">
        <f t="shared" si="175"/>
        <v/>
      </c>
      <c r="U269" s="56" t="str">
        <f t="shared" si="175"/>
        <v/>
      </c>
      <c r="V269" s="56" t="str">
        <f t="shared" si="175"/>
        <v/>
      </c>
      <c r="W269" s="56" t="str">
        <f t="shared" si="175"/>
        <v/>
      </c>
      <c r="X269" s="56" t="str">
        <f t="shared" si="175"/>
        <v/>
      </c>
      <c r="Y269" s="57" t="str">
        <f t="shared" si="176"/>
        <v/>
      </c>
      <c r="Z269" s="57" t="str">
        <f t="shared" si="176"/>
        <v/>
      </c>
      <c r="AA269" s="57" t="str">
        <f t="shared" si="176"/>
        <v/>
      </c>
      <c r="AB269" s="57" t="str">
        <f t="shared" si="176"/>
        <v/>
      </c>
      <c r="AC269" s="57" t="str">
        <f t="shared" si="176"/>
        <v/>
      </c>
      <c r="AD269" s="58" t="str">
        <f>IF(CC269="","",IF(CC269&gt;CE269,1,-1))</f>
        <v/>
      </c>
      <c r="AE269" s="58" t="str">
        <f>IF(CC269="","",IF(CC269&lt;CE269,1,-1))</f>
        <v/>
      </c>
      <c r="AF269" s="59">
        <f>IF(CC269&gt;CE269,1,0)</f>
        <v>0</v>
      </c>
      <c r="AG269" s="60">
        <f>IF(CE269&gt;CC269,1,0)</f>
        <v>0</v>
      </c>
      <c r="AH269" s="81" t="str">
        <f>IF(O269="","",AX269*1)</f>
        <v/>
      </c>
      <c r="AI269" s="609" t="str">
        <f>IF(P269="","",BE269*1)</f>
        <v/>
      </c>
      <c r="AJ269" s="609" t="str">
        <f>IF(Q269="","",BL269*1)</f>
        <v/>
      </c>
      <c r="AK269" s="609" t="str">
        <f>IF(R269="","",BS269*1)</f>
        <v/>
      </c>
      <c r="AL269" s="609" t="str">
        <f>IF(S269="","",BZ269*1)</f>
        <v/>
      </c>
      <c r="AM269" s="606" t="str">
        <f>IF(O269="","",AZ269*1)</f>
        <v/>
      </c>
      <c r="AN269" s="606" t="str">
        <f>IF(P269="","",BG269*1)</f>
        <v/>
      </c>
      <c r="AO269" s="606" t="str">
        <f>IF(Q269="","",BN269*1)</f>
        <v/>
      </c>
      <c r="AP269" s="606" t="str">
        <f>IF(R269="","",BU269*1)</f>
        <v/>
      </c>
      <c r="AQ269" s="606" t="str">
        <f>IF(S269="","",CB269*1)</f>
        <v/>
      </c>
      <c r="AR269" s="64">
        <f>SUM(AH269:AL269)</f>
        <v>0</v>
      </c>
      <c r="AS269" s="65">
        <f>SUM(AM269:AQ269)</f>
        <v>0</v>
      </c>
      <c r="AT269" s="66">
        <f>IF(O269=1000,11,IF(O269=-1000,0,IF(O269&gt;0,11,IF(O269&lt;0,(-O269),"0"))))</f>
        <v>11</v>
      </c>
      <c r="AU269" s="67" t="str">
        <f>IF(O269=1000,0,IF(O269=-1000,11,IF(O269&lt;-9,-(O269-2),IF(O269&gt;0,(O269),"0"))))</f>
        <v/>
      </c>
      <c r="AV269" s="66" t="e">
        <f>IF(O269=1000,11,IF(O269=-1000,0,IF(O269&gt;9,(O269+2),IF(O269&lt;0,(-O269),"0"))))</f>
        <v>#VALUE!</v>
      </c>
      <c r="AW269" s="67" t="str">
        <f>IF(O269=1000,0,IF(O269=-1000,11,IF(O269&lt;0,11,IF(O269&gt;0,(O269),"0"))))</f>
        <v/>
      </c>
      <c r="AX269" s="601" t="str">
        <f>IF(O269="","",IF(O269&gt;9,AV269,AT269))</f>
        <v/>
      </c>
      <c r="AY269" s="602" t="str">
        <f>IF(O269="","","-")</f>
        <v/>
      </c>
      <c r="AZ269" s="603" t="str">
        <f>IF(O269="","",IF(O269&lt;-9,AU269,AW269))</f>
        <v/>
      </c>
      <c r="BA269" s="66" t="e">
        <f>IF(P269=1000,11,IF(P269=-1000,0,IF(P269&gt;9,(P269+2),IF(P269&lt;0,(-P269),"0"))))</f>
        <v>#VALUE!</v>
      </c>
      <c r="BB269" s="67" t="str">
        <f>IF(P269=1000,0,IF(P269=-1000,11,IF(P269&lt;-9,-(P269-2),IF(P269&gt;0,(P269),"0"))))</f>
        <v/>
      </c>
      <c r="BC269" s="67">
        <f>IF(P269=1000,11,IF(P269=-1000,0,IF(P269&gt;0,11,IF(P269&lt;0,(-P269),"0"))))</f>
        <v>11</v>
      </c>
      <c r="BD269" s="67" t="str">
        <f>IF(P269=1000,0,IF(P269=-1000,11,IF(P269&lt;0,11,IF(P269&gt;0,(P269),"0"))))</f>
        <v/>
      </c>
      <c r="BE269" s="601" t="str">
        <f>IF(P269="","",IF(P269&gt;9,BA269,BC269))</f>
        <v/>
      </c>
      <c r="BF269" s="602" t="str">
        <f>IF(P269="","","-")</f>
        <v/>
      </c>
      <c r="BG269" s="603" t="str">
        <f>IF(P269="","",IF(P269&lt;-9,BB269,BD269))</f>
        <v/>
      </c>
      <c r="BH269" s="66" t="e">
        <f>IF(Q269=1000,11,IF(Q269=-1000,0,IF(Q269&gt;9,(Q269+2),IF(Q269&lt;0,(-Q269),"0"))))</f>
        <v>#VALUE!</v>
      </c>
      <c r="BI269" s="67" t="str">
        <f>IF(Q269=1000,0,IF(Q269=-1000,11,IF(Q269&lt;-9,-(Q269-2),IF(Q269&gt;0,(Q269),"0"))))</f>
        <v/>
      </c>
      <c r="BJ269" s="67">
        <f>IF(Q269=1000,11,IF(Q269=-1000,0,IF(Q269&gt;0,11,IF(Q269&lt;0,(-Q269),"0"))))</f>
        <v>11</v>
      </c>
      <c r="BK269" s="67" t="str">
        <f>IF(Q269=1000,0,IF(Q269=-1000,11,IF(Q269&lt;0,11,IF(Q269&gt;0,(Q269),"0"))))</f>
        <v/>
      </c>
      <c r="BL269" s="601" t="str">
        <f>IF(Q269="","",IF(Q269&gt;9,BH269,BJ269))</f>
        <v/>
      </c>
      <c r="BM269" s="602" t="str">
        <f>IF(Q269="","","-")</f>
        <v/>
      </c>
      <c r="BN269" s="603" t="str">
        <f>IF(Q269="","",IF(Q269&lt;-9,BI269,BK269))</f>
        <v/>
      </c>
      <c r="BO269" s="67" t="e">
        <f>IF(R269=1000,11,IF(R269=-1000,0,IF(R269&gt;9,(R269+2),IF(R269&lt;0,(-R269),"0"))))</f>
        <v>#VALUE!</v>
      </c>
      <c r="BP269" s="67" t="str">
        <f>IF(R269=1000,0,IF(R269=-1000,11,IF(R269&lt;-9,-(R269-2),IF(R269&gt;0,(R269),"0"))))</f>
        <v/>
      </c>
      <c r="BQ269" s="67">
        <f>IF(R269=1000,11,IF(R269=-1000,0,IF(R269&gt;0,11,IF(R269&lt;0,(-R269),"0"))))</f>
        <v>11</v>
      </c>
      <c r="BR269" s="67" t="str">
        <f>IF(R269=1000,0,IF(R269=-1000,11,IF(R269&lt;0,11,IF(R269&gt;0,(R269),"0"))))</f>
        <v/>
      </c>
      <c r="BS269" s="601" t="str">
        <f>IF(R269="","",IF(R269&gt;9,BO269,BQ269))</f>
        <v/>
      </c>
      <c r="BT269" s="602" t="str">
        <f>IF(R269="","","-")</f>
        <v/>
      </c>
      <c r="BU269" s="603" t="str">
        <f>IF(R269="","",IF(R269&lt;-9,BP269,BR269))</f>
        <v/>
      </c>
      <c r="BV269" s="67" t="e">
        <f>IF(S269=1000,11,IF(S269=-1000,0,IF(S269&gt;9,(S269+2),IF(S269&lt;0,(-S269),"0"))))</f>
        <v>#VALUE!</v>
      </c>
      <c r="BW269" s="67" t="str">
        <f>IF(S269=1000,0,IF(S269=-1000,11,IF(S269&lt;-9,-(S269-2),IF(S269&gt;0,(S269),"0"))))</f>
        <v/>
      </c>
      <c r="BX269" s="67">
        <f>IF(S269=1000,11,IF(S269=-1000,0,IF(S269&gt;0,11,IF(S269&lt;0,(-S269),"0"))))</f>
        <v>11</v>
      </c>
      <c r="BY269" s="71" t="str">
        <f>IF(S269=1000,0,IF(S269=-1000,11,IF(S269&lt;0,11,IF(S269&gt;0,(S269),"0"))))</f>
        <v/>
      </c>
      <c r="BZ269" s="601" t="str">
        <f>IF(S269="","",IF(S269&gt;9,BV269,BX269))</f>
        <v/>
      </c>
      <c r="CA269" s="602" t="str">
        <f>IF(S269="","","-")</f>
        <v/>
      </c>
      <c r="CB269" s="603" t="str">
        <f>IF(S269="","",IF(S269&lt;-9,BW269,BY269))</f>
        <v/>
      </c>
      <c r="CC269" s="598" t="str">
        <f>IF(O269="","",SUM(T269:X269))</f>
        <v/>
      </c>
      <c r="CD269" s="604" t="str">
        <f>IF(CC269="","","-")</f>
        <v/>
      </c>
      <c r="CE269" s="599" t="str">
        <f>IF(O269="","",SUM(Y269:AC269))</f>
        <v/>
      </c>
      <c r="CP269" s="32"/>
      <c r="CQ269" s="32"/>
    </row>
    <row r="270" spans="1:95" s="31" customFormat="1" ht="15" customHeight="1" outlineLevel="1" x14ac:dyDescent="0.2">
      <c r="A270" s="43"/>
      <c r="B270" s="44"/>
      <c r="C270" s="1250">
        <v>3</v>
      </c>
      <c r="D270" s="76" t="str">
        <f>IF(A270="","",VLOOKUP(A270,СписокКМ!D:I,2,FALSE))</f>
        <v/>
      </c>
      <c r="E270" s="47"/>
      <c r="F270" s="77" t="str">
        <f>IF(B270="","",VLOOKUP(B270,СписокКМ!D:I,2,FALSE))</f>
        <v/>
      </c>
      <c r="G270" s="49"/>
      <c r="H270" s="41"/>
      <c r="I270" s="1252"/>
      <c r="J270" s="1252"/>
      <c r="K270" s="1252"/>
      <c r="L270" s="1252"/>
      <c r="M270" s="1252"/>
      <c r="N270" s="42"/>
      <c r="O270" s="1244" t="str">
        <f>IF(I270="","",IF(I270="0",1000,IF(I270="-0",-1000,I270*1)))</f>
        <v/>
      </c>
      <c r="P270" s="1244" t="str">
        <f>IF(J270="","",IF(J270="0",1000,IF(J270="-0",-1000,J270*1)))</f>
        <v/>
      </c>
      <c r="Q270" s="1244" t="str">
        <f>IF(K270="","",IF(K270="0",1000,IF(K270="-0",-1000,K270*1)))</f>
        <v/>
      </c>
      <c r="R270" s="1244" t="str">
        <f>IF(L271="","",IF(L271="0",1000,IF(L271="-0",-1000,L271*1)))</f>
        <v/>
      </c>
      <c r="S270" s="1246" t="str">
        <f>IF(M271="","",IF(M271="0",1000,IF(M271="-0",-1000,M271*1)))</f>
        <v/>
      </c>
      <c r="T270" s="1248" t="str">
        <f>IF(O270="","",IF(O270&gt;0,1,0))</f>
        <v/>
      </c>
      <c r="U270" s="1284" t="str">
        <f>IF(P270="","",IF(P270&gt;0,1,0))</f>
        <v/>
      </c>
      <c r="V270" s="1284" t="str">
        <f>IF(Q270="","",IF(Q270&gt;0,1,0))</f>
        <v/>
      </c>
      <c r="W270" s="1284" t="str">
        <f>IF(R270="","",IF(R270&gt;0,1,0))</f>
        <v/>
      </c>
      <c r="X270" s="1284" t="str">
        <f>IF(S270="","",IF(S270&gt;0,1,0))</f>
        <v/>
      </c>
      <c r="Y270" s="1278" t="str">
        <f>IF(O270="","",IF(O270&lt;0,1,0))</f>
        <v/>
      </c>
      <c r="Z270" s="1278" t="str">
        <f>IF(P270="","",IF(P270&lt;0,1,0))</f>
        <v/>
      </c>
      <c r="AA270" s="1278" t="str">
        <f>IF(Q270="","",IF(Q270&lt;0,1,0))</f>
        <v/>
      </c>
      <c r="AB270" s="1278" t="str">
        <f>IF(R270="","",IF(R270&lt;0,1,0))</f>
        <v/>
      </c>
      <c r="AC270" s="1278" t="str">
        <f>IF(S270="","",IF(S270&lt;0,1,0))</f>
        <v/>
      </c>
      <c r="AD270" s="1280" t="str">
        <f>IF(CC270="","",IF(CC270&gt;CE270,1,-1))</f>
        <v/>
      </c>
      <c r="AE270" s="1280" t="str">
        <f>IF(CC270="","",IF(CC270&lt;CE270,1,-1))</f>
        <v/>
      </c>
      <c r="AF270" s="1282">
        <f>IF(CC270&gt;CE270,1,0)</f>
        <v>0</v>
      </c>
      <c r="AG270" s="1272">
        <f>IF(CE270&gt;CC270,1,0)</f>
        <v>0</v>
      </c>
      <c r="AH270" s="1274" t="str">
        <f>IF(O270="","",AX270*1)</f>
        <v/>
      </c>
      <c r="AI270" s="1276" t="str">
        <f>IF(P270="","",BE270*1)</f>
        <v/>
      </c>
      <c r="AJ270" s="1276" t="str">
        <f>IF(Q270="","",BL270*1)</f>
        <v/>
      </c>
      <c r="AK270" s="1276" t="str">
        <f>IF(R270="","",BS270*1)</f>
        <v/>
      </c>
      <c r="AL270" s="1276" t="str">
        <f>IF(S270="","",BZ270*1)</f>
        <v/>
      </c>
      <c r="AM270" s="1298" t="str">
        <f>IF(O270="","",AZ270*1)</f>
        <v/>
      </c>
      <c r="AN270" s="1298" t="str">
        <f>IF(P270="","",BG270*1)</f>
        <v/>
      </c>
      <c r="AO270" s="1298" t="str">
        <f>IF(Q270="","",BN270*1)</f>
        <v/>
      </c>
      <c r="AP270" s="1298" t="str">
        <f>IF(R270="","",BU270*1)</f>
        <v/>
      </c>
      <c r="AQ270" s="1298" t="str">
        <f>IF(S270="","",CB270*1)</f>
        <v/>
      </c>
      <c r="AR270" s="1300">
        <f>SUM(AH271:AL271)</f>
        <v>0</v>
      </c>
      <c r="AS270" s="1292">
        <f>SUM(AM271:AQ271)</f>
        <v>0</v>
      </c>
      <c r="AT270" s="1294">
        <f>IF(O270=1000,11,IF(O270=-1000,0,IF(O270&gt;0,11,IF(O270&lt;0,(-O270),"0"))))</f>
        <v>11</v>
      </c>
      <c r="AU270" s="1286" t="str">
        <f>IF(O270=1000,0,IF(O270=-1000,11,IF(O270&lt;-9,-(O270-2),IF(O270&gt;0,(O270),"0"))))</f>
        <v/>
      </c>
      <c r="AV270" s="1286" t="e">
        <f>IF(O270=1000,11,IF(O270=-1000,0,IF(O270&gt;9,(O270+2),IF(O270&lt;0,(-O270),"0"))))</f>
        <v>#VALUE!</v>
      </c>
      <c r="AW270" s="1286" t="str">
        <f>IF(O270=1000,0,IF(O270=-1000,11,IF(O270&lt;0,11,IF(O270&gt;0,(O270),"0"))))</f>
        <v/>
      </c>
      <c r="AX270" s="1296" t="str">
        <f>IF(O270="","",IF(O270&gt;9,AV270,AT270))</f>
        <v/>
      </c>
      <c r="AY270" s="1288" t="str">
        <f>IF(O270="","","-")</f>
        <v/>
      </c>
      <c r="AZ270" s="1290" t="str">
        <f>IF(O270="","",IF(O270&lt;-9,AU270,AW270))</f>
        <v/>
      </c>
      <c r="BA270" s="1286" t="e">
        <f>IF(P270=1000,11,IF(P270=-1000,0,IF(P270&gt;9,(P270+2),IF(P270&lt;0,(-P270),"0"))))</f>
        <v>#VALUE!</v>
      </c>
      <c r="BB270" s="1286" t="str">
        <f>IF(P270=1000,0,IF(P270=-1000,11,IF(P270&lt;-9,-(P270-2),IF(P270&gt;0,(P270),"0"))))</f>
        <v/>
      </c>
      <c r="BC270" s="1286">
        <f>IF(P270=1000,11,IF(P270=-1000,0,IF(P270&gt;0,11,IF(P270&lt;0,(-P270),"0"))))</f>
        <v>11</v>
      </c>
      <c r="BD270" s="1286" t="str">
        <f>IF(P270=1000,0,IF(P270=-1000,11,IF(P270&lt;0,11,IF(P270&gt;0,(P270),"0"))))</f>
        <v/>
      </c>
      <c r="BE270" s="1296" t="str">
        <f>IF(P270="","",IF(P270&gt;9,BA270,BC270))</f>
        <v/>
      </c>
      <c r="BF270" s="1288" t="str">
        <f>IF(P270="","","-")</f>
        <v/>
      </c>
      <c r="BG270" s="1290" t="str">
        <f>IF(P270="","",IF(P270&lt;-9,BB270,BD270))</f>
        <v/>
      </c>
      <c r="BH270" s="1286" t="e">
        <f>IF(Q270=1000,11,IF(Q270=-1000,0,IF(Q270&gt;9,(Q270+2),IF(Q270&lt;0,(-Q270),"0"))))</f>
        <v>#VALUE!</v>
      </c>
      <c r="BI270" s="1286" t="str">
        <f>IF(Q270=1000,0,IF(Q270=-1000,11,IF(Q270&lt;-9,-(Q270-2),IF(Q270&gt;0,(Q270),"0"))))</f>
        <v/>
      </c>
      <c r="BJ270" s="1286">
        <f>IF(Q270=1000,11,IF(Q270=-1000,0,IF(Q270&gt;0,11,IF(Q270&lt;0,(-Q270),"0"))))</f>
        <v>11</v>
      </c>
      <c r="BK270" s="1286" t="str">
        <f>IF(Q270=1000,0,IF(Q270=-1000,11,IF(Q270&lt;0,11,IF(Q270&gt;0,(Q270),"0"))))</f>
        <v/>
      </c>
      <c r="BL270" s="1296" t="str">
        <f>IF(Q270="","",IF(Q270&gt;9,BH270,BJ270))</f>
        <v/>
      </c>
      <c r="BM270" s="1288" t="str">
        <f>IF(Q270="","","-")</f>
        <v/>
      </c>
      <c r="BN270" s="1290" t="str">
        <f>IF(Q270="","",IF(Q270&lt;-9,BI270,BK270))</f>
        <v/>
      </c>
      <c r="BO270" s="1286" t="e">
        <f>IF(R270=1000,11,IF(R270=-1000,0,IF(R270&gt;9,(R270+2),IF(R270&lt;0,(-R270),"0"))))</f>
        <v>#VALUE!</v>
      </c>
      <c r="BP270" s="1286" t="str">
        <f>IF(R270=1000,0,IF(R270=-1000,11,IF(R270&lt;-9,-(R270-2),IF(R270&gt;0,(R270),"0"))))</f>
        <v/>
      </c>
      <c r="BQ270" s="1286">
        <f>IF(R270=1000,11,IF(R270=-1000,0,IF(R270&gt;0,11,IF(R270&lt;0,(-R270),"0"))))</f>
        <v>11</v>
      </c>
      <c r="BR270" s="1286" t="str">
        <f>IF(R270=1000,0,IF(R270=-1000,11,IF(R270&lt;0,11,IF(R270&gt;0,(R270),"0"))))</f>
        <v/>
      </c>
      <c r="BS270" s="1296" t="str">
        <f>IF(R270="","",IF(R270&gt;9,BO270,BQ270))</f>
        <v/>
      </c>
      <c r="BT270" s="1288" t="str">
        <f>IF(R270="","","-")</f>
        <v/>
      </c>
      <c r="BU270" s="1290" t="str">
        <f>IF(R270="","",IF(R270&lt;-9,BP270,BR270))</f>
        <v/>
      </c>
      <c r="BV270" s="1286" t="e">
        <f>IF(S270=1000,11,IF(S270=-1000,0,IF(S270&gt;9,(S270+2),IF(S270&lt;0,(-S270),"0"))))</f>
        <v>#VALUE!</v>
      </c>
      <c r="BW270" s="1286" t="str">
        <f>IF(S270=1000,0,IF(S270=-1000,11,IF(S270&lt;-9,-(S270-2),IF(S270&gt;0,(S270),"0"))))</f>
        <v/>
      </c>
      <c r="BX270" s="1286">
        <f>IF(S270=1000,11,IF(S270=-1000,0,IF(S270&gt;0,11,IF(S270&lt;0,(-S270),"0"))))</f>
        <v>11</v>
      </c>
      <c r="BY270" s="1286" t="str">
        <f>IF(S270=1000,0,IF(S270=-1000,11,IF(S270&lt;0,11,IF(S270&gt;0,(S270),"0"))))</f>
        <v/>
      </c>
      <c r="BZ270" s="1296" t="str">
        <f>IF(S270="","",IF(S270&gt;9,BV270,BX270))</f>
        <v/>
      </c>
      <c r="CA270" s="1288" t="str">
        <f>IF(S270="","","-")</f>
        <v/>
      </c>
      <c r="CB270" s="1290" t="str">
        <f>IF(S270="","",IF(S270&lt;-9,BW270,BY270))</f>
        <v/>
      </c>
      <c r="CC270" s="1302" t="str">
        <f>IF(O270="","",SUM(T270:X271))</f>
        <v/>
      </c>
      <c r="CD270" s="1304" t="str">
        <f>IF(CC270="","","-")</f>
        <v/>
      </c>
      <c r="CE270" s="1306" t="str">
        <f>IF(O270="","",SUM(Y270:AC271))</f>
        <v/>
      </c>
      <c r="CP270" s="32"/>
      <c r="CQ270" s="32"/>
    </row>
    <row r="271" spans="1:95" s="31" customFormat="1" ht="15" customHeight="1" outlineLevel="1" x14ac:dyDescent="0.2">
      <c r="A271" s="43"/>
      <c r="B271" s="44"/>
      <c r="C271" s="1251"/>
      <c r="D271" s="46" t="str">
        <f>IF(A271="","",VLOOKUP(A271,СписокКМ!D:I,2,FALSE))</f>
        <v/>
      </c>
      <c r="E271" s="47"/>
      <c r="F271" s="48" t="str">
        <f>IF(B271="","",VLOOKUP(B271,СписокКМ!D:I,2,FALSE))</f>
        <v/>
      </c>
      <c r="G271" s="49"/>
      <c r="H271" s="41"/>
      <c r="I271" s="1253"/>
      <c r="J271" s="1253"/>
      <c r="K271" s="1253"/>
      <c r="L271" s="1253"/>
      <c r="M271" s="1253"/>
      <c r="N271" s="42"/>
      <c r="O271" s="1245"/>
      <c r="P271" s="1245"/>
      <c r="Q271" s="1245"/>
      <c r="R271" s="1245"/>
      <c r="S271" s="1247"/>
      <c r="T271" s="1249"/>
      <c r="U271" s="1285"/>
      <c r="V271" s="1285"/>
      <c r="W271" s="1285"/>
      <c r="X271" s="1285"/>
      <c r="Y271" s="1279"/>
      <c r="Z271" s="1279"/>
      <c r="AA271" s="1279"/>
      <c r="AB271" s="1279"/>
      <c r="AC271" s="1279"/>
      <c r="AD271" s="1281"/>
      <c r="AE271" s="1281"/>
      <c r="AF271" s="1283"/>
      <c r="AG271" s="1273"/>
      <c r="AH271" s="1275"/>
      <c r="AI271" s="1277"/>
      <c r="AJ271" s="1277"/>
      <c r="AK271" s="1277"/>
      <c r="AL271" s="1277"/>
      <c r="AM271" s="1299"/>
      <c r="AN271" s="1299"/>
      <c r="AO271" s="1299"/>
      <c r="AP271" s="1299"/>
      <c r="AQ271" s="1299"/>
      <c r="AR271" s="1301"/>
      <c r="AS271" s="1293"/>
      <c r="AT271" s="1295"/>
      <c r="AU271" s="1287"/>
      <c r="AV271" s="1287"/>
      <c r="AW271" s="1287"/>
      <c r="AX271" s="1297"/>
      <c r="AY271" s="1289"/>
      <c r="AZ271" s="1291"/>
      <c r="BA271" s="1287"/>
      <c r="BB271" s="1287"/>
      <c r="BC271" s="1287"/>
      <c r="BD271" s="1287"/>
      <c r="BE271" s="1297"/>
      <c r="BF271" s="1289"/>
      <c r="BG271" s="1291"/>
      <c r="BH271" s="1287"/>
      <c r="BI271" s="1287"/>
      <c r="BJ271" s="1287"/>
      <c r="BK271" s="1287"/>
      <c r="BL271" s="1297"/>
      <c r="BM271" s="1289"/>
      <c r="BN271" s="1291"/>
      <c r="BO271" s="1287"/>
      <c r="BP271" s="1287"/>
      <c r="BQ271" s="1287"/>
      <c r="BR271" s="1287"/>
      <c r="BS271" s="1297"/>
      <c r="BT271" s="1289"/>
      <c r="BU271" s="1291"/>
      <c r="BV271" s="1287"/>
      <c r="BW271" s="1287"/>
      <c r="BX271" s="1287"/>
      <c r="BY271" s="1287"/>
      <c r="BZ271" s="1297"/>
      <c r="CA271" s="1289"/>
      <c r="CB271" s="1291"/>
      <c r="CC271" s="1303"/>
      <c r="CD271" s="1305"/>
      <c r="CE271" s="1307"/>
      <c r="CP271" s="32"/>
      <c r="CQ271" s="32"/>
    </row>
    <row r="272" spans="1:95" s="31" customFormat="1" ht="15" customHeight="1" outlineLevel="1" x14ac:dyDescent="0.2">
      <c r="A272" s="99" t="str">
        <f>IF(A268="","",A268)</f>
        <v/>
      </c>
      <c r="B272" s="99" t="str">
        <f>IF(B268="","",B269)</f>
        <v/>
      </c>
      <c r="C272" s="75">
        <v>4</v>
      </c>
      <c r="D272" s="100" t="str">
        <f>IF(A272="","",VLOOKUP(A272,СписокКМ!D:I,2,FALSE))</f>
        <v/>
      </c>
      <c r="E272" s="101"/>
      <c r="F272" s="77" t="str">
        <f>IF(B272="","",VLOOKUP(B272,СписокКМ!D:I,2,FALSE))</f>
        <v/>
      </c>
      <c r="G272" s="102"/>
      <c r="H272" s="41"/>
      <c r="I272" s="616"/>
      <c r="J272" s="616"/>
      <c r="K272" s="616"/>
      <c r="L272" s="616"/>
      <c r="M272" s="616"/>
      <c r="N272" s="42"/>
      <c r="O272" s="79" t="str">
        <f>IF(I272="","",IF(I272="0",1000,IF(I272="-0",-1000,I272*1)))</f>
        <v/>
      </c>
      <c r="P272" s="79" t="str">
        <f t="shared" ref="P272:S273" si="177">IF(J272="","",IF(J272="0",1000,IF(J272="-0",-1000,J272*1)))</f>
        <v/>
      </c>
      <c r="Q272" s="79" t="str">
        <f t="shared" si="177"/>
        <v/>
      </c>
      <c r="R272" s="79" t="str">
        <f t="shared" si="177"/>
        <v/>
      </c>
      <c r="S272" s="80" t="str">
        <f t="shared" si="177"/>
        <v/>
      </c>
      <c r="T272" s="614" t="str">
        <f t="shared" ref="T272:X273" si="178">IF(O272="","",IF(O272&gt;0,1,0))</f>
        <v/>
      </c>
      <c r="U272" s="613" t="str">
        <f t="shared" si="178"/>
        <v/>
      </c>
      <c r="V272" s="613" t="str">
        <f t="shared" si="178"/>
        <v/>
      </c>
      <c r="W272" s="613" t="str">
        <f t="shared" si="178"/>
        <v/>
      </c>
      <c r="X272" s="613" t="str">
        <f t="shared" si="178"/>
        <v/>
      </c>
      <c r="Y272" s="610" t="str">
        <f t="shared" ref="Y272:AC273" si="179">IF(O272="","",IF(O272&lt;0,1,0))</f>
        <v/>
      </c>
      <c r="Z272" s="610" t="str">
        <f t="shared" si="179"/>
        <v/>
      </c>
      <c r="AA272" s="610" t="str">
        <f t="shared" si="179"/>
        <v/>
      </c>
      <c r="AB272" s="610" t="str">
        <f t="shared" si="179"/>
        <v/>
      </c>
      <c r="AC272" s="610" t="str">
        <f t="shared" si="179"/>
        <v/>
      </c>
      <c r="AD272" s="611" t="str">
        <f>IF(CC272="","",IF(CC272&gt;CE272,1,-1))</f>
        <v/>
      </c>
      <c r="AE272" s="611" t="str">
        <f>IF(CC272="","",IF(CC272&lt;CE272,1,-1))</f>
        <v/>
      </c>
      <c r="AF272" s="612">
        <f>IF(CC272&gt;CE272,1,0)</f>
        <v>0</v>
      </c>
      <c r="AG272" s="608">
        <f>IF(CE272&gt;CC272,1,0)</f>
        <v>0</v>
      </c>
      <c r="AH272" s="81" t="str">
        <f>IF(O272="","",AX272*1)</f>
        <v/>
      </c>
      <c r="AI272" s="609" t="str">
        <f>IF(P272="","",BE272*1)</f>
        <v/>
      </c>
      <c r="AJ272" s="609" t="str">
        <f>IF(Q272="","",BL272*1)</f>
        <v/>
      </c>
      <c r="AK272" s="609" t="str">
        <f>IF(R272="","",BS272*1)</f>
        <v/>
      </c>
      <c r="AL272" s="609" t="str">
        <f>IF(S272="","",BZ272*1)</f>
        <v/>
      </c>
      <c r="AM272" s="606" t="str">
        <f>IF(O272="","",AZ272*1)</f>
        <v/>
      </c>
      <c r="AN272" s="606" t="str">
        <f>IF(P272="","",BG272*1)</f>
        <v/>
      </c>
      <c r="AO272" s="606" t="str">
        <f>IF(Q272="","",BN272*1)</f>
        <v/>
      </c>
      <c r="AP272" s="606" t="str">
        <f>IF(R272="","",BU272*1)</f>
        <v/>
      </c>
      <c r="AQ272" s="606" t="str">
        <f>IF(S272="","",CB272*1)</f>
        <v/>
      </c>
      <c r="AR272" s="607">
        <f>SUM(AH272:AL272)</f>
        <v>0</v>
      </c>
      <c r="AS272" s="605">
        <f>SUM(AM272:AQ272)</f>
        <v>0</v>
      </c>
      <c r="AT272" s="111">
        <f>IF(O272=1000,11,IF(O272=-1000,0,IF(O272&gt;0,11,IF(O272&lt;0,(-O272),"0"))))</f>
        <v>11</v>
      </c>
      <c r="AU272" s="600" t="str">
        <f>IF(O272=1000,0,IF(O272=-1000,11,IF(O272&lt;-9,-(O272-2),IF(O272&gt;0,(O272),"0"))))</f>
        <v/>
      </c>
      <c r="AV272" s="111" t="e">
        <f>IF(O272=1000,11,IF(O272=-1000,0,IF(O272&gt;9,(O272+2),IF(O272&lt;0,(-O272),"0"))))</f>
        <v>#VALUE!</v>
      </c>
      <c r="AW272" s="600" t="str">
        <f>IF(O272=1000,0,IF(O272=-1000,11,IF(O272&lt;0,11,IF(O272&gt;0,(O272),"0"))))</f>
        <v/>
      </c>
      <c r="AX272" s="601" t="str">
        <f>IF(O272="","",IF(O272&gt;9,AV272,AT272))</f>
        <v/>
      </c>
      <c r="AY272" s="602" t="str">
        <f>IF(O272="","","-")</f>
        <v/>
      </c>
      <c r="AZ272" s="603" t="str">
        <f>IF(O272="","",IF(O272&lt;-9,AU272,AW272))</f>
        <v/>
      </c>
      <c r="BA272" s="111" t="e">
        <f>IF(P272=1000,11,IF(P272=-1000,0,IF(P272&gt;9,(P272+2),IF(P272&lt;0,(-P272),"0"))))</f>
        <v>#VALUE!</v>
      </c>
      <c r="BB272" s="600" t="str">
        <f>IF(P272=1000,0,IF(P272=-1000,11,IF(P272&lt;-9,-(P272-2),IF(P272&gt;0,(P272),"0"))))</f>
        <v/>
      </c>
      <c r="BC272" s="600">
        <f>IF(P272=1000,11,IF(P272=-1000,0,IF(P272&gt;0,11,IF(P272&lt;0,(-P272),"0"))))</f>
        <v>11</v>
      </c>
      <c r="BD272" s="600" t="str">
        <f>IF(P272=1000,0,IF(P272=-1000,11,IF(P272&lt;0,11,IF(P272&gt;0,(P272),"0"))))</f>
        <v/>
      </c>
      <c r="BE272" s="601" t="str">
        <f>IF(P272="","",IF(P272&gt;9,BA272,BC272))</f>
        <v/>
      </c>
      <c r="BF272" s="602" t="str">
        <f>IF(P272="","","-")</f>
        <v/>
      </c>
      <c r="BG272" s="603" t="str">
        <f>IF(P272="","",IF(P272&lt;-9,BB272,BD272))</f>
        <v/>
      </c>
      <c r="BH272" s="111" t="e">
        <f>IF(Q272=1000,11,IF(Q272=-1000,0,IF(Q272&gt;9,(Q272+2),IF(Q272&lt;0,(-Q272),"0"))))</f>
        <v>#VALUE!</v>
      </c>
      <c r="BI272" s="600" t="str">
        <f>IF(Q272=1000,0,IF(Q272=-1000,11,IF(Q272&lt;-9,-(Q272-2),IF(Q272&gt;0,(Q272),"0"))))</f>
        <v/>
      </c>
      <c r="BJ272" s="600">
        <f>IF(Q272=1000,11,IF(Q272=-1000,0,IF(Q272&gt;0,11,IF(Q272&lt;0,(-Q272),"0"))))</f>
        <v>11</v>
      </c>
      <c r="BK272" s="600" t="str">
        <f>IF(Q272=1000,0,IF(Q272=-1000,11,IF(Q272&lt;0,11,IF(Q272&gt;0,(Q272),"0"))))</f>
        <v/>
      </c>
      <c r="BL272" s="601" t="str">
        <f>IF(Q272="","",IF(Q272&gt;9,BH272,BJ272))</f>
        <v/>
      </c>
      <c r="BM272" s="602" t="str">
        <f>IF(Q272="","","-")</f>
        <v/>
      </c>
      <c r="BN272" s="603" t="str">
        <f>IF(Q272="","",IF(Q272&lt;-9,BI272,BK272))</f>
        <v/>
      </c>
      <c r="BO272" s="600" t="e">
        <f>IF(R272=1000,11,IF(R272=-1000,0,IF(R272&gt;9,(R272+2),IF(R272&lt;0,(-R272),"0"))))</f>
        <v>#VALUE!</v>
      </c>
      <c r="BP272" s="600" t="str">
        <f>IF(R272=1000,0,IF(R272=-1000,11,IF(R272&lt;-9,-(R272-2),IF(R272&gt;0,(R272),"0"))))</f>
        <v/>
      </c>
      <c r="BQ272" s="600">
        <f>IF(R272=1000,11,IF(R272=-1000,0,IF(R272&gt;0,11,IF(R272&lt;0,(-R272),"0"))))</f>
        <v>11</v>
      </c>
      <c r="BR272" s="600" t="str">
        <f>IF(R272=1000,0,IF(R272=-1000,11,IF(R272&lt;0,11,IF(R272&gt;0,(R272),"0"))))</f>
        <v/>
      </c>
      <c r="BS272" s="601" t="str">
        <f>IF(R272="","",IF(R272&gt;9,BO272,BQ272))</f>
        <v/>
      </c>
      <c r="BT272" s="602" t="str">
        <f>IF(R272="","","-")</f>
        <v/>
      </c>
      <c r="BU272" s="603" t="str">
        <f>IF(R272="","",IF(R272&lt;-9,BP272,BR272))</f>
        <v/>
      </c>
      <c r="BV272" s="600" t="e">
        <f>IF(S272=1000,11,IF(S272=-1000,0,IF(S272&gt;9,(S272+2),IF(S272&lt;0,(-S272),"0"))))</f>
        <v>#VALUE!</v>
      </c>
      <c r="BW272" s="600" t="str">
        <f>IF(S272=1000,0,IF(S272=-1000,11,IF(S272&lt;-9,-(S272-2),IF(S272&gt;0,(S272),"0"))))</f>
        <v/>
      </c>
      <c r="BX272" s="600">
        <f>IF(S272=1000,11,IF(S272=-1000,0,IF(S272&gt;0,11,IF(S272&lt;0,(-S272),"0"))))</f>
        <v>11</v>
      </c>
      <c r="BY272" s="113" t="str">
        <f>IF(S272=1000,0,IF(S272=-1000,11,IF(S272&lt;0,11,IF(S272&gt;0,(S272),"0"))))</f>
        <v/>
      </c>
      <c r="BZ272" s="601" t="str">
        <f>IF(S272="","",IF(S272&gt;9,BV272,BX272))</f>
        <v/>
      </c>
      <c r="CA272" s="602" t="str">
        <f>IF(S272="","","-")</f>
        <v/>
      </c>
      <c r="CB272" s="603" t="str">
        <f>IF(S272="","",IF(S272&lt;-9,BW272,BY272))</f>
        <v/>
      </c>
      <c r="CC272" s="598" t="str">
        <f>IF(O272="","",SUM(T272:X272))</f>
        <v/>
      </c>
      <c r="CD272" s="604" t="str">
        <f>IF(CC272="","","-")</f>
        <v/>
      </c>
      <c r="CE272" s="599" t="str">
        <f>IF(O272="","",SUM(Y272:AC272))</f>
        <v/>
      </c>
      <c r="CP272" s="32"/>
      <c r="CQ272" s="32"/>
    </row>
    <row r="273" spans="1:95" s="31" customFormat="1" ht="15" customHeight="1" outlineLevel="1" thickBot="1" x14ac:dyDescent="0.25">
      <c r="A273" s="99" t="str">
        <f>IF(A268="","",A269)</f>
        <v/>
      </c>
      <c r="B273" s="99" t="str">
        <f>IF(B268="","",B268)</f>
        <v/>
      </c>
      <c r="C273" s="114">
        <v>5</v>
      </c>
      <c r="D273" s="115" t="str">
        <f>IF(A273="","",VLOOKUP(A273,СписокКМ!D:I,2,FALSE))</f>
        <v/>
      </c>
      <c r="E273" s="116"/>
      <c r="F273" s="117" t="str">
        <f>IF(B273="","",VLOOKUP(B273,СписокКМ!D:I,2,FALSE))</f>
        <v/>
      </c>
      <c r="G273" s="118"/>
      <c r="H273" s="119"/>
      <c r="I273" s="120"/>
      <c r="J273" s="120"/>
      <c r="K273" s="120"/>
      <c r="L273" s="121"/>
      <c r="M273" s="121"/>
      <c r="N273" s="122"/>
      <c r="O273" s="123" t="str">
        <f>IF(I273="","",IF(I273="0",1000,IF(I273="-0",-1000,I273*1)))</f>
        <v/>
      </c>
      <c r="P273" s="123" t="str">
        <f t="shared" si="177"/>
        <v/>
      </c>
      <c r="Q273" s="123" t="str">
        <f t="shared" si="177"/>
        <v/>
      </c>
      <c r="R273" s="123" t="str">
        <f t="shared" si="177"/>
        <v/>
      </c>
      <c r="S273" s="124" t="str">
        <f t="shared" si="177"/>
        <v/>
      </c>
      <c r="T273" s="125" t="str">
        <f t="shared" si="178"/>
        <v/>
      </c>
      <c r="U273" s="126" t="str">
        <f t="shared" si="178"/>
        <v/>
      </c>
      <c r="V273" s="126" t="str">
        <f t="shared" si="178"/>
        <v/>
      </c>
      <c r="W273" s="126" t="str">
        <f t="shared" si="178"/>
        <v/>
      </c>
      <c r="X273" s="126" t="str">
        <f t="shared" si="178"/>
        <v/>
      </c>
      <c r="Y273" s="127" t="str">
        <f t="shared" si="179"/>
        <v/>
      </c>
      <c r="Z273" s="127" t="str">
        <f t="shared" si="179"/>
        <v/>
      </c>
      <c r="AA273" s="127" t="str">
        <f t="shared" si="179"/>
        <v/>
      </c>
      <c r="AB273" s="127" t="str">
        <f t="shared" si="179"/>
        <v/>
      </c>
      <c r="AC273" s="127" t="str">
        <f t="shared" si="179"/>
        <v/>
      </c>
      <c r="AD273" s="128" t="str">
        <f>IF(CC273="","",IF(CC273&gt;CE273,1,-1))</f>
        <v/>
      </c>
      <c r="AE273" s="128" t="str">
        <f>IF(CC273="","",IF(CC273&lt;CE273,1,-1))</f>
        <v/>
      </c>
      <c r="AF273" s="129">
        <f>IF(CC273&gt;CE273,1,0)</f>
        <v>0</v>
      </c>
      <c r="AG273" s="130">
        <f>IF(CE273&gt;CC273,1,0)</f>
        <v>0</v>
      </c>
      <c r="AH273" s="131" t="str">
        <f>IF(O273="","",AX273*1)</f>
        <v/>
      </c>
      <c r="AI273" s="132" t="str">
        <f>IF(P273="","",BE273*1)</f>
        <v/>
      </c>
      <c r="AJ273" s="132" t="str">
        <f>IF(Q273="","",BL273*1)</f>
        <v/>
      </c>
      <c r="AK273" s="132" t="str">
        <f>IF(R273="","",BS273*1)</f>
        <v/>
      </c>
      <c r="AL273" s="132" t="str">
        <f>IF(S273="","",BZ273*1)</f>
        <v/>
      </c>
      <c r="AM273" s="133" t="str">
        <f>IF(O273="","",AZ273*1)</f>
        <v/>
      </c>
      <c r="AN273" s="133" t="str">
        <f>IF(P273="","",BG273*1)</f>
        <v/>
      </c>
      <c r="AO273" s="133" t="str">
        <f>IF(Q273="","",BN273*1)</f>
        <v/>
      </c>
      <c r="AP273" s="133" t="str">
        <f>IF(R273="","",BU273*1)</f>
        <v/>
      </c>
      <c r="AQ273" s="133" t="str">
        <f>IF(S273="","",CB273*1)</f>
        <v/>
      </c>
      <c r="AR273" s="134">
        <f>SUM(AH273:AL273)</f>
        <v>0</v>
      </c>
      <c r="AS273" s="135">
        <f>SUM(AM273:AQ273)</f>
        <v>0</v>
      </c>
      <c r="AT273" s="136">
        <f>IF(O273=1000,11,IF(O273=-1000,0,IF(O273&gt;0,11,IF(O273&lt;0,(-O273),"0"))))</f>
        <v>11</v>
      </c>
      <c r="AU273" s="137" t="str">
        <f>IF(O273=1000,0,IF(O273=-1000,11,IF(O273&lt;-9,-(O273-2),IF(O273&gt;0,(O273),"0"))))</f>
        <v/>
      </c>
      <c r="AV273" s="136" t="e">
        <f>IF(O273=1000,11,IF(O273=-1000,0,IF(O273&gt;9,(O273+2),IF(O273&lt;0,(-O273),"0"))))</f>
        <v>#VALUE!</v>
      </c>
      <c r="AW273" s="137" t="str">
        <f>IF(O273=1000,0,IF(O273=-1000,11,IF(O273&lt;0,11,IF(O273&gt;0,(O273),"0"))))</f>
        <v/>
      </c>
      <c r="AX273" s="138" t="str">
        <f>IF(O273="","",IF(O273&gt;9,AV273,AT273))</f>
        <v/>
      </c>
      <c r="AY273" s="139" t="str">
        <f>IF(O273="","","-")</f>
        <v/>
      </c>
      <c r="AZ273" s="140" t="str">
        <f>IF(O273="","",IF(O273&lt;-9,AU273,AW273))</f>
        <v/>
      </c>
      <c r="BA273" s="136" t="e">
        <f>IF(P273=1000,11,IF(P273=-1000,0,IF(P273&gt;9,(P273+2),IF(P273&lt;0,(-P273),"0"))))</f>
        <v>#VALUE!</v>
      </c>
      <c r="BB273" s="137" t="str">
        <f>IF(P273=1000,0,IF(P273=-1000,11,IF(P273&lt;-9,-(P273-2),IF(P273&gt;0,(P273),"0"))))</f>
        <v/>
      </c>
      <c r="BC273" s="137">
        <f>IF(P273=1000,11,IF(P273=-1000,0,IF(P273&gt;0,11,IF(P273&lt;0,(-P273),"0"))))</f>
        <v>11</v>
      </c>
      <c r="BD273" s="137" t="str">
        <f>IF(P273=1000,0,IF(P273=-1000,11,IF(P273&lt;0,11,IF(P273&gt;0,(P273),"0"))))</f>
        <v/>
      </c>
      <c r="BE273" s="138" t="str">
        <f>IF(P273="","",IF(P273&gt;9,BA273,BC273))</f>
        <v/>
      </c>
      <c r="BF273" s="139" t="str">
        <f>IF(P273="","","-")</f>
        <v/>
      </c>
      <c r="BG273" s="140" t="str">
        <f>IF(P273="","",IF(P273&lt;-9,BB273,BD273))</f>
        <v/>
      </c>
      <c r="BH273" s="136" t="e">
        <f>IF(Q273=1000,11,IF(Q273=-1000,0,IF(Q273&gt;9,(Q273+2),IF(Q273&lt;0,(-Q273),"0"))))</f>
        <v>#VALUE!</v>
      </c>
      <c r="BI273" s="137" t="str">
        <f>IF(Q273=1000,0,IF(Q273=-1000,11,IF(Q273&lt;-9,-(Q273-2),IF(Q273&gt;0,(Q273),"0"))))</f>
        <v/>
      </c>
      <c r="BJ273" s="137">
        <f>IF(Q273=1000,11,IF(Q273=-1000,0,IF(Q273&gt;0,11,IF(Q273&lt;0,(-Q273),"0"))))</f>
        <v>11</v>
      </c>
      <c r="BK273" s="137" t="str">
        <f>IF(Q273=1000,0,IF(Q273=-1000,11,IF(Q273&lt;0,11,IF(Q273&gt;0,(Q273),"0"))))</f>
        <v/>
      </c>
      <c r="BL273" s="138" t="str">
        <f>IF(Q273="","",IF(Q273&gt;9,BH273,BJ273))</f>
        <v/>
      </c>
      <c r="BM273" s="139" t="str">
        <f>IF(Q273="","","-")</f>
        <v/>
      </c>
      <c r="BN273" s="140" t="str">
        <f>IF(Q273="","",IF(Q273&lt;-9,BI273,BK273))</f>
        <v/>
      </c>
      <c r="BO273" s="137" t="e">
        <f>IF(R273=1000,11,IF(R273=-1000,0,IF(R273&gt;9,(R273+2),IF(R273&lt;0,(-R273),"0"))))</f>
        <v>#VALUE!</v>
      </c>
      <c r="BP273" s="137" t="str">
        <f>IF(R273=1000,0,IF(R273=-1000,11,IF(R273&lt;-9,-(R273-2),IF(R273&gt;0,(R273),"0"))))</f>
        <v/>
      </c>
      <c r="BQ273" s="137">
        <f>IF(R273=1000,11,IF(R273=-1000,0,IF(R273&gt;0,11,IF(R273&lt;0,(-R273),"0"))))</f>
        <v>11</v>
      </c>
      <c r="BR273" s="137" t="str">
        <f>IF(R273=1000,0,IF(R273=-1000,11,IF(R273&lt;0,11,IF(R273&gt;0,(R273),"0"))))</f>
        <v/>
      </c>
      <c r="BS273" s="138" t="str">
        <f>IF(R273="","",IF(R273&gt;9,BO273,BQ273))</f>
        <v/>
      </c>
      <c r="BT273" s="139" t="str">
        <f>IF(R273="","","-")</f>
        <v/>
      </c>
      <c r="BU273" s="140" t="str">
        <f>IF(R273="","",IF(R273&lt;-9,BP273,BR273))</f>
        <v/>
      </c>
      <c r="BV273" s="137" t="e">
        <f>IF(S273=1000,11,IF(S273=-1000,0,IF(S273&gt;9,(S273+2),IF(S273&lt;0,(-S273),"0"))))</f>
        <v>#VALUE!</v>
      </c>
      <c r="BW273" s="137" t="str">
        <f>IF(S273=1000,0,IF(S273=-1000,11,IF(S273&lt;-9,-(S273-2),IF(S273&gt;0,(S273),"0"))))</f>
        <v/>
      </c>
      <c r="BX273" s="137">
        <f>IF(S273=1000,11,IF(S273=-1000,0,IF(S273&gt;0,11,IF(S273&lt;0,(-S273),"0"))))</f>
        <v>11</v>
      </c>
      <c r="BY273" s="141" t="str">
        <f>IF(S273=1000,0,IF(S273=-1000,11,IF(S273&lt;0,11,IF(S273&gt;0,(S273),"0"))))</f>
        <v/>
      </c>
      <c r="BZ273" s="138" t="str">
        <f>IF(S273="","",IF(S273&gt;9,BV273,BX273))</f>
        <v/>
      </c>
      <c r="CA273" s="139" t="str">
        <f>IF(S273="","","-")</f>
        <v/>
      </c>
      <c r="CB273" s="140" t="str">
        <f>IF(S273="","",IF(S273&lt;-9,BW273,BY273))</f>
        <v/>
      </c>
      <c r="CC273" s="142" t="str">
        <f>IF(O273="","",SUM(T273:X273))</f>
        <v/>
      </c>
      <c r="CD273" s="143" t="str">
        <f>IF(CC273="","","-")</f>
        <v/>
      </c>
      <c r="CE273" s="144" t="str">
        <f>IF(O273="","",SUM(Y273:AC273))</f>
        <v/>
      </c>
      <c r="CP273" s="32"/>
      <c r="CQ273" s="32"/>
    </row>
    <row r="274" spans="1:95" s="31" customFormat="1" ht="15" customHeight="1" outlineLevel="1" thickBot="1" x14ac:dyDescent="0.25">
      <c r="A274" s="145"/>
      <c r="B274" s="145"/>
      <c r="C274" s="145"/>
      <c r="D274" s="146"/>
      <c r="E274" s="147"/>
      <c r="F274" s="148"/>
      <c r="G274" s="149"/>
      <c r="H274" s="150"/>
      <c r="I274" s="151"/>
      <c r="J274" s="151"/>
      <c r="K274" s="151"/>
      <c r="L274" s="151"/>
      <c r="M274" s="151"/>
      <c r="N274" s="150"/>
      <c r="O274" s="152"/>
      <c r="P274" s="152"/>
      <c r="Q274" s="152"/>
      <c r="R274" s="152"/>
      <c r="S274" s="152"/>
      <c r="T274" s="153"/>
      <c r="U274" s="153"/>
      <c r="V274" s="153"/>
      <c r="W274" s="153"/>
      <c r="X274" s="153"/>
      <c r="Y274" s="154"/>
      <c r="Z274" s="154"/>
      <c r="AA274" s="154"/>
      <c r="AB274" s="154"/>
      <c r="AC274" s="154"/>
      <c r="AD274" s="155"/>
      <c r="AE274" s="155"/>
      <c r="AF274" s="156"/>
      <c r="AG274" s="156"/>
      <c r="AH274" s="157"/>
      <c r="AI274" s="157"/>
      <c r="AJ274" s="157"/>
      <c r="AK274" s="157"/>
      <c r="AL274" s="157"/>
      <c r="AM274" s="158"/>
      <c r="AN274" s="158"/>
      <c r="AO274" s="158"/>
      <c r="AP274" s="158"/>
      <c r="AQ274" s="158"/>
      <c r="AR274" s="159"/>
      <c r="AS274" s="159"/>
      <c r="AT274" s="160"/>
      <c r="AU274" s="160"/>
      <c r="AV274" s="160"/>
      <c r="AW274" s="160"/>
      <c r="AX274" s="161"/>
      <c r="AY274" s="161"/>
      <c r="AZ274" s="161"/>
      <c r="BA274" s="160"/>
      <c r="BB274" s="160"/>
      <c r="BC274" s="160"/>
      <c r="BD274" s="160"/>
      <c r="BE274" s="161"/>
      <c r="BF274" s="161"/>
      <c r="BG274" s="161"/>
      <c r="BH274" s="160"/>
      <c r="BI274" s="160"/>
      <c r="BJ274" s="160"/>
      <c r="BK274" s="160"/>
      <c r="BL274" s="161"/>
      <c r="BM274" s="161"/>
      <c r="BN274" s="161"/>
      <c r="BO274" s="160"/>
      <c r="BP274" s="160"/>
      <c r="BQ274" s="160"/>
      <c r="BR274" s="160"/>
      <c r="BS274" s="161"/>
      <c r="BT274" s="161"/>
      <c r="BU274" s="161"/>
      <c r="BV274" s="160"/>
      <c r="BW274" s="160"/>
      <c r="BX274" s="160"/>
      <c r="BY274" s="160"/>
      <c r="BZ274" s="161"/>
      <c r="CA274" s="161"/>
      <c r="CB274" s="161"/>
      <c r="CC274" s="162"/>
      <c r="CD274" s="163"/>
      <c r="CE274" s="164"/>
      <c r="CP274" s="32"/>
      <c r="CQ274" s="32"/>
    </row>
    <row r="275" spans="1:95" s="31" customFormat="1" ht="31.5" customHeight="1" outlineLevel="1" thickBot="1" x14ac:dyDescent="0.25">
      <c r="A275" s="34"/>
      <c r="B275" s="35"/>
      <c r="C275" s="1225">
        <f>1+C266</f>
        <v>31</v>
      </c>
      <c r="D275" s="1227" t="str">
        <f>IF(A275="","",VLOOKUP(A275,СписокКМ!$A$188:$C$236,3,FALSE))</f>
        <v/>
      </c>
      <c r="E275" s="1228" t="str">
        <f>IF(B275="","",VLOOKUP(B275,СписокКМ!E:J,2,FALSE))</f>
        <v/>
      </c>
      <c r="F275" s="1231" t="str">
        <f>IF(B275="","",VLOOKUP(B275,СписокКМ!$A$188:$C$234,3,FALSE))</f>
        <v/>
      </c>
      <c r="G275" s="1232" t="str">
        <f>IF(D275="","",VLOOKUP(D275,СписокКМ!G:L,2,FALSE))</f>
        <v/>
      </c>
      <c r="H275" s="36"/>
      <c r="I275" s="1235" t="s">
        <v>7</v>
      </c>
      <c r="J275" s="1235"/>
      <c r="K275" s="1235"/>
      <c r="L275" s="1235"/>
      <c r="M275" s="1235"/>
      <c r="N275" s="37"/>
      <c r="O275" s="1237"/>
      <c r="P275" s="1238"/>
      <c r="Q275" s="1238"/>
      <c r="R275" s="1238"/>
      <c r="S275" s="1238"/>
      <c r="T275" s="38" t="str">
        <f>IF(A275="","",VLOOKUP(A275,'[60]Протокол команд'!A:K,8,FALSE))</f>
        <v/>
      </c>
      <c r="U275" s="39" t="e">
        <f>T275*5-4</f>
        <v>#VALUE!</v>
      </c>
      <c r="V275" s="39" t="e">
        <f>T275*5</f>
        <v>#VALUE!</v>
      </c>
      <c r="W275" s="39" t="e">
        <f>CONCATENATE(U275,"-",V275)</f>
        <v>#VALUE!</v>
      </c>
      <c r="X275" s="39" t="str">
        <f>IF(A275="","",VLOOKUP(A275,'[60]Протокол команд'!A:K,10,FALSE))</f>
        <v/>
      </c>
      <c r="Y275" s="39" t="e">
        <f>X275*5-4</f>
        <v>#VALUE!</v>
      </c>
      <c r="Z275" s="39" t="e">
        <f>X275*5</f>
        <v>#VALUE!</v>
      </c>
      <c r="AA275" s="39" t="e">
        <f>CONCATENATE(Y275,"-",Z275)</f>
        <v>#VALUE!</v>
      </c>
      <c r="AB275" s="1241" t="str">
        <f>IF(O277="","",SUM(AF277:AF282))</f>
        <v/>
      </c>
      <c r="AC275" s="1242"/>
      <c r="AD275" s="1243"/>
      <c r="AE275" s="1242" t="str">
        <f>IF(O277="","",SUM(AG277:AG282))</f>
        <v/>
      </c>
      <c r="AF275" s="1242"/>
      <c r="AG275" s="1264"/>
      <c r="AH275" s="1241">
        <f>SUM(CC277:CC282)</f>
        <v>0</v>
      </c>
      <c r="AI275" s="1242"/>
      <c r="AJ275" s="1243"/>
      <c r="AK275" s="1242">
        <f>SUM(CE277:CE282)</f>
        <v>0</v>
      </c>
      <c r="AL275" s="1242"/>
      <c r="AM275" s="1264"/>
      <c r="AN275" s="1265">
        <f>SUM(AR277:AR282)</f>
        <v>0</v>
      </c>
      <c r="AO275" s="1266"/>
      <c r="AP275" s="1267"/>
      <c r="AQ275" s="1266">
        <f>SUM(AS277:AS282)</f>
        <v>0</v>
      </c>
      <c r="AR275" s="1266"/>
      <c r="AS275" s="1268"/>
      <c r="AT275" s="1314"/>
      <c r="AU275" s="1315"/>
      <c r="AV275" s="1315"/>
      <c r="AW275" s="1315"/>
      <c r="AX275" s="1315"/>
      <c r="AY275" s="1315"/>
      <c r="AZ275" s="1315"/>
      <c r="BA275" s="1315"/>
      <c r="BB275" s="1315"/>
      <c r="BC275" s="1315"/>
      <c r="BD275" s="1315"/>
      <c r="BE275" s="1315"/>
      <c r="BF275" s="1315"/>
      <c r="BG275" s="1315"/>
      <c r="BH275" s="1315"/>
      <c r="BI275" s="1315"/>
      <c r="BJ275" s="1315"/>
      <c r="BK275" s="1315"/>
      <c r="BL275" s="1315"/>
      <c r="BM275" s="1315"/>
      <c r="BN275" s="1315"/>
      <c r="BO275" s="1315"/>
      <c r="BP275" s="1315"/>
      <c r="BQ275" s="1315"/>
      <c r="BR275" s="1315"/>
      <c r="BS275" s="1315"/>
      <c r="BT275" s="1315"/>
      <c r="BU275" s="1315"/>
      <c r="BV275" s="1315"/>
      <c r="BW275" s="1315"/>
      <c r="BX275" s="1315"/>
      <c r="BY275" s="1315"/>
      <c r="BZ275" s="1315"/>
      <c r="CA275" s="1315"/>
      <c r="CB275" s="1316"/>
      <c r="CC275" s="1254" t="str">
        <f>IF(O277="","",SUM(AF277:AF282))</f>
        <v/>
      </c>
      <c r="CD275" s="1256" t="str">
        <f>IF(CC275="","","-")</f>
        <v/>
      </c>
      <c r="CE275" s="1258" t="str">
        <f>IF(O277="","",SUM(AG277:AG282))</f>
        <v/>
      </c>
      <c r="CP275" s="32"/>
      <c r="CQ275" s="32"/>
    </row>
    <row r="276" spans="1:95" s="31" customFormat="1" ht="13.5" customHeight="1" outlineLevel="1" x14ac:dyDescent="0.2">
      <c r="A276" s="40"/>
      <c r="B276" s="40"/>
      <c r="C276" s="1226"/>
      <c r="D276" s="1229" t="str">
        <f>IF(A276="","",VLOOKUP(A276,СписокКМ!D:I,2,FALSE))</f>
        <v/>
      </c>
      <c r="E276" s="1230" t="str">
        <f>IF(B276="","",VLOOKUP(B276,СписокКМ!E:J,2,FALSE))</f>
        <v/>
      </c>
      <c r="F276" s="1233" t="str">
        <f>IF(C276="","",VLOOKUP(C276,СписокКМ!F:K,2,FALSE))</f>
        <v/>
      </c>
      <c r="G276" s="1234" t="str">
        <f>IF(D276="","",VLOOKUP(D276,СписокКМ!G:L,2,FALSE))</f>
        <v/>
      </c>
      <c r="H276" s="41"/>
      <c r="I276" s="1236"/>
      <c r="J276" s="1236"/>
      <c r="K276" s="1236"/>
      <c r="L276" s="1236"/>
      <c r="M276" s="1236"/>
      <c r="N276" s="42"/>
      <c r="O276" s="1239"/>
      <c r="P276" s="1240"/>
      <c r="Q276" s="1240"/>
      <c r="R276" s="1240"/>
      <c r="S276" s="1240"/>
      <c r="T276" s="1260" t="s">
        <v>8</v>
      </c>
      <c r="U276" s="1261"/>
      <c r="V276" s="1261"/>
      <c r="W276" s="1261"/>
      <c r="X276" s="1261"/>
      <c r="Y276" s="1261"/>
      <c r="Z276" s="1261"/>
      <c r="AA276" s="1261"/>
      <c r="AB276" s="1261"/>
      <c r="AC276" s="1261"/>
      <c r="AD276" s="1261"/>
      <c r="AE276" s="1261"/>
      <c r="AF276" s="1261"/>
      <c r="AG276" s="1262"/>
      <c r="AH276" s="1261" t="s">
        <v>9</v>
      </c>
      <c r="AI276" s="1261"/>
      <c r="AJ276" s="1261"/>
      <c r="AK276" s="1261"/>
      <c r="AL276" s="1261"/>
      <c r="AM276" s="1261"/>
      <c r="AN276" s="1261"/>
      <c r="AO276" s="1261"/>
      <c r="AP276" s="1261"/>
      <c r="AQ276" s="1261"/>
      <c r="AR276" s="1261"/>
      <c r="AS276" s="1262"/>
      <c r="AT276" s="1263" t="s">
        <v>10</v>
      </c>
      <c r="AU276" s="1263"/>
      <c r="AV276" s="1263"/>
      <c r="AW276" s="1263"/>
      <c r="AX276" s="1263"/>
      <c r="AY276" s="1263"/>
      <c r="AZ276" s="1263"/>
      <c r="BA276" s="1263" t="s">
        <v>11</v>
      </c>
      <c r="BB276" s="1263"/>
      <c r="BC276" s="1263"/>
      <c r="BD276" s="1263"/>
      <c r="BE276" s="1263"/>
      <c r="BF276" s="1263"/>
      <c r="BG276" s="1263"/>
      <c r="BH276" s="1263" t="s">
        <v>12</v>
      </c>
      <c r="BI276" s="1263"/>
      <c r="BJ276" s="1263"/>
      <c r="BK276" s="1263"/>
      <c r="BL276" s="1263"/>
      <c r="BM276" s="1263"/>
      <c r="BN276" s="1263"/>
      <c r="BO276" s="1263" t="s">
        <v>13</v>
      </c>
      <c r="BP276" s="1263"/>
      <c r="BQ276" s="1263"/>
      <c r="BR276" s="1263"/>
      <c r="BS276" s="1263"/>
      <c r="BT276" s="1263"/>
      <c r="BU276" s="1263"/>
      <c r="BV276" s="1263" t="s">
        <v>14</v>
      </c>
      <c r="BW276" s="1263"/>
      <c r="BX276" s="1263"/>
      <c r="BY276" s="1263"/>
      <c r="BZ276" s="1263"/>
      <c r="CA276" s="1263"/>
      <c r="CB276" s="1263"/>
      <c r="CC276" s="1255"/>
      <c r="CD276" s="1257"/>
      <c r="CE276" s="1259"/>
      <c r="CP276" s="32"/>
      <c r="CQ276" s="32"/>
    </row>
    <row r="277" spans="1:95" s="31" customFormat="1" ht="15" customHeight="1" outlineLevel="1" x14ac:dyDescent="0.2">
      <c r="A277" s="43"/>
      <c r="B277" s="44"/>
      <c r="C277" s="615">
        <v>1</v>
      </c>
      <c r="D277" s="46" t="str">
        <f>IF(A277="","",VLOOKUP(A277,СписокКМ!D:I,2,FALSE))</f>
        <v/>
      </c>
      <c r="E277" s="47"/>
      <c r="F277" s="48" t="str">
        <f>IF(B277="","",VLOOKUP(B277,СписокКМ!D:I,2,FALSE))</f>
        <v/>
      </c>
      <c r="G277" s="49"/>
      <c r="H277" s="50"/>
      <c r="I277" s="51"/>
      <c r="J277" s="51"/>
      <c r="K277" s="51"/>
      <c r="L277" s="51"/>
      <c r="M277" s="51"/>
      <c r="N277" s="52"/>
      <c r="O277" s="53" t="str">
        <f>IF(I277="","",IF(I277="0",1000,IF(I277="-0",-1000,I277*1)))</f>
        <v/>
      </c>
      <c r="P277" s="53" t="str">
        <f t="shared" ref="P277:S278" si="180">IF(J277="","",IF(J277="0",1000,IF(J277="-0",-1000,J277*1)))</f>
        <v/>
      </c>
      <c r="Q277" s="53" t="str">
        <f t="shared" si="180"/>
        <v/>
      </c>
      <c r="R277" s="53" t="str">
        <f t="shared" si="180"/>
        <v/>
      </c>
      <c r="S277" s="54" t="str">
        <f t="shared" si="180"/>
        <v/>
      </c>
      <c r="T277" s="55" t="str">
        <f t="shared" ref="T277:X278" si="181">IF(O277="","",IF(O277&gt;0,1,0))</f>
        <v/>
      </c>
      <c r="U277" s="56" t="str">
        <f t="shared" si="181"/>
        <v/>
      </c>
      <c r="V277" s="56" t="str">
        <f t="shared" si="181"/>
        <v/>
      </c>
      <c r="W277" s="56" t="str">
        <f t="shared" si="181"/>
        <v/>
      </c>
      <c r="X277" s="56" t="str">
        <f t="shared" si="181"/>
        <v/>
      </c>
      <c r="Y277" s="57" t="str">
        <f t="shared" ref="Y277:AC278" si="182">IF(O277="","",IF(O277&lt;0,1,0))</f>
        <v/>
      </c>
      <c r="Z277" s="57" t="str">
        <f t="shared" si="182"/>
        <v/>
      </c>
      <c r="AA277" s="57" t="str">
        <f t="shared" si="182"/>
        <v/>
      </c>
      <c r="AB277" s="57" t="str">
        <f t="shared" si="182"/>
        <v/>
      </c>
      <c r="AC277" s="57" t="str">
        <f t="shared" si="182"/>
        <v/>
      </c>
      <c r="AD277" s="58" t="str">
        <f>IF(CC277="","",IF(CC277&gt;CE277,1,-1))</f>
        <v/>
      </c>
      <c r="AE277" s="58" t="str">
        <f>IF(CC277="","",IF(CC277&lt;CE277,1,-1))</f>
        <v/>
      </c>
      <c r="AF277" s="59">
        <f>IF(CC277&gt;CE277,1,0)</f>
        <v>0</v>
      </c>
      <c r="AG277" s="60">
        <f>IF(CE277&gt;CC277,1,0)</f>
        <v>0</v>
      </c>
      <c r="AH277" s="61" t="str">
        <f>IF(O277="","",AX277*1)</f>
        <v/>
      </c>
      <c r="AI277" s="62" t="str">
        <f>IF(P277="","",BE277*1)</f>
        <v/>
      </c>
      <c r="AJ277" s="62" t="str">
        <f>IF(Q277="","",BL277*1)</f>
        <v/>
      </c>
      <c r="AK277" s="62" t="str">
        <f>IF(R277="","",BS277*1)</f>
        <v/>
      </c>
      <c r="AL277" s="62" t="str">
        <f>IF(S277="","",BZ277*1)</f>
        <v/>
      </c>
      <c r="AM277" s="63" t="str">
        <f>IF(O277="","",AZ277*1)</f>
        <v/>
      </c>
      <c r="AN277" s="63" t="str">
        <f>IF(P277="","",BG277*1)</f>
        <v/>
      </c>
      <c r="AO277" s="63" t="str">
        <f>IF(Q277="","",BN277*1)</f>
        <v/>
      </c>
      <c r="AP277" s="63" t="str">
        <f>IF(R277="","",BU277*1)</f>
        <v/>
      </c>
      <c r="AQ277" s="63" t="str">
        <f>IF(S277="","",CB277*1)</f>
        <v/>
      </c>
      <c r="AR277" s="64">
        <f>SUM(AH277:AL277)</f>
        <v>0</v>
      </c>
      <c r="AS277" s="65">
        <f>SUM(AM277:AQ277)</f>
        <v>0</v>
      </c>
      <c r="AT277" s="66">
        <f>IF(O277=1000,11,IF(O277=-1000,0,IF(O277&gt;0,11,IF(O277&lt;0,(-O277),"0"))))</f>
        <v>11</v>
      </c>
      <c r="AU277" s="67" t="str">
        <f>IF(O277=1000,0,IF(O277=-1000,11,IF(O277&lt;-9,-(O277-2),IF(O277&gt;0,(O277),"0"))))</f>
        <v/>
      </c>
      <c r="AV277" s="66" t="e">
        <f>IF(O277=1000,11,IF(O277=-1000,0,IF(O277&lt;9,11,IF(O277&gt;9,(O277+2),"0"))))</f>
        <v>#VALUE!</v>
      </c>
      <c r="AW277" s="67" t="str">
        <f>IF(O277=1000,0,IF(O277=-1000,11,IF(O277&lt;0,11,IF(O277&gt;0,(O277),"0"))))</f>
        <v/>
      </c>
      <c r="AX277" s="68" t="str">
        <f>IF(O277="","",IF(O277&gt;9,AV277,AT277))</f>
        <v/>
      </c>
      <c r="AY277" s="69" t="str">
        <f>IF(O277="","","-")</f>
        <v/>
      </c>
      <c r="AZ277" s="70" t="str">
        <f>IF(O277="","",IF(O277&lt;-9,AU277,AW277))</f>
        <v/>
      </c>
      <c r="BA277" s="66" t="e">
        <f>IF(P277=1000,11,IF(P277=-1000,0,IF(P277&gt;9,(P277+2),IF(P277&lt;0,(-P277),"0"))))</f>
        <v>#VALUE!</v>
      </c>
      <c r="BB277" s="67" t="str">
        <f>IF(P277=1000,0,IF(P277=-1000,11,IF(P277&lt;-9,-(P277-2),IF(P277&gt;0,(P277),"0"))))</f>
        <v/>
      </c>
      <c r="BC277" s="67">
        <f>IF(P277=1000,11,IF(P277=-1000,0,IF(P277&gt;0,11,IF(P277&lt;0,(-P277),"0"))))</f>
        <v>11</v>
      </c>
      <c r="BD277" s="67" t="str">
        <f>IF(P277=1000,0,IF(P277=-1000,11,IF(P277&lt;0,11,IF(P277&gt;0,(P277),"0"))))</f>
        <v/>
      </c>
      <c r="BE277" s="68" t="str">
        <f>IF(P277="","",IF(P277&gt;9,BA277,BC277))</f>
        <v/>
      </c>
      <c r="BF277" s="69" t="str">
        <f>IF(P277="","","-")</f>
        <v/>
      </c>
      <c r="BG277" s="70" t="str">
        <f>IF(P277="","",IF(P277&lt;-9,BB277,BD277))</f>
        <v/>
      </c>
      <c r="BH277" s="66" t="e">
        <f>IF(Q277=1000,11,IF(Q277=-1000,0,IF(Q277&gt;9,(Q277+2),IF(Q277&lt;0,(-Q277),"0"))))</f>
        <v>#VALUE!</v>
      </c>
      <c r="BI277" s="67" t="str">
        <f>IF(Q277=1000,0,IF(Q277=-1000,11,IF(Q277&lt;-9,-(Q277-2),IF(Q277&gt;0,(Q277),"0"))))</f>
        <v/>
      </c>
      <c r="BJ277" s="67">
        <f>IF(Q277=1000,11,IF(Q277=-1000,0,IF(Q277&gt;0,11,IF(Q277&lt;0,(-Q277),"0"))))</f>
        <v>11</v>
      </c>
      <c r="BK277" s="67" t="str">
        <f>IF(Q277=1000,0,IF(Q277=-1000,11,IF(Q277&lt;0,11,IF(Q277&gt;0,(Q277),"0"))))</f>
        <v/>
      </c>
      <c r="BL277" s="68" t="str">
        <f>IF(Q277="","",IF(Q277&gt;9,BH277,BJ277))</f>
        <v/>
      </c>
      <c r="BM277" s="69" t="str">
        <f>IF(Q277="","","-")</f>
        <v/>
      </c>
      <c r="BN277" s="70" t="str">
        <f>IF(Q277="","",IF(Q277&lt;-9,BI277,BK277))</f>
        <v/>
      </c>
      <c r="BO277" s="67" t="e">
        <f>IF(R277=1000,11,IF(R277=-1000,0,IF(R277&gt;9,(R277+2),IF(R277&lt;0,(-R277),"0"))))</f>
        <v>#VALUE!</v>
      </c>
      <c r="BP277" s="67" t="str">
        <f>IF(R277=1000,0,IF(R277=-1000,11,IF(R277&lt;-9,-(R277-2),IF(R277&gt;0,(R277),"0"))))</f>
        <v/>
      </c>
      <c r="BQ277" s="67">
        <f>IF(R277=1000,11,IF(R277=-1000,0,IF(R277&gt;0,11,IF(R277&lt;0,(-R277),"0"))))</f>
        <v>11</v>
      </c>
      <c r="BR277" s="67" t="str">
        <f>IF(R277=1000,0,IF(R277=-1000,11,IF(R277&lt;0,11,IF(R277&gt;0,(R277),"0"))))</f>
        <v/>
      </c>
      <c r="BS277" s="68" t="str">
        <f>IF(R277="","",IF(R277&gt;9,BO277,BQ277))</f>
        <v/>
      </c>
      <c r="BT277" s="69" t="str">
        <f>IF(R277="","","-")</f>
        <v/>
      </c>
      <c r="BU277" s="70" t="str">
        <f>IF(R277="","",IF(R277&lt;-9,BP277,BR277))</f>
        <v/>
      </c>
      <c r="BV277" s="67" t="e">
        <f>IF(S277=1000,11,IF(S277=-1000,0,IF(S277&gt;9,(S277+2),IF(S277&lt;0,(-S277),"0"))))</f>
        <v>#VALUE!</v>
      </c>
      <c r="BW277" s="67" t="str">
        <f>IF(S277=1000,0,IF(S277=-1000,11,IF(S277&lt;-9,-(S277-2),IF(S277&gt;0,(S277),"0"))))</f>
        <v/>
      </c>
      <c r="BX277" s="67">
        <f>IF(S277=1000,11,IF(S277=-1000,0,IF(S277&gt;0,11,IF(S277&lt;0,(-S277),"0"))))</f>
        <v>11</v>
      </c>
      <c r="BY277" s="71" t="str">
        <f>IF(S277=1000,0,IF(S277=-1000,11,IF(S277&lt;0,11,IF(S277&gt;0,(S277),"0"))))</f>
        <v/>
      </c>
      <c r="BZ277" s="68" t="str">
        <f>IF(S277="","",IF(S277&gt;9,BV277,BX277))</f>
        <v/>
      </c>
      <c r="CA277" s="69" t="str">
        <f>IF(S277="","","-")</f>
        <v/>
      </c>
      <c r="CB277" s="70" t="str">
        <f>IF(S277="","",IF(S277&lt;-9,BW277,BY277))</f>
        <v/>
      </c>
      <c r="CC277" s="72" t="str">
        <f>IF(O277="","",SUM(T277:X277))</f>
        <v/>
      </c>
      <c r="CD277" s="73" t="str">
        <f>IF(CC277="","","-")</f>
        <v/>
      </c>
      <c r="CE277" s="74" t="str">
        <f>IF(O277="","",SUM(Y277:AC277))</f>
        <v/>
      </c>
      <c r="CP277" s="32"/>
      <c r="CQ277" s="32"/>
    </row>
    <row r="278" spans="1:95" s="31" customFormat="1" ht="15" customHeight="1" outlineLevel="1" x14ac:dyDescent="0.2">
      <c r="A278" s="43"/>
      <c r="B278" s="44"/>
      <c r="C278" s="75">
        <v>2</v>
      </c>
      <c r="D278" s="76" t="str">
        <f>IF(A278="","",VLOOKUP(A278,СписокКМ!D:I,2,FALSE))</f>
        <v/>
      </c>
      <c r="E278" s="47"/>
      <c r="F278" s="77" t="str">
        <f>IF(B278="","",VLOOKUP(B278,СписокКМ!D:I,2,FALSE))</f>
        <v/>
      </c>
      <c r="G278" s="49"/>
      <c r="H278" s="41"/>
      <c r="I278" s="616"/>
      <c r="J278" s="616"/>
      <c r="K278" s="616"/>
      <c r="L278" s="616"/>
      <c r="M278" s="51"/>
      <c r="N278" s="42"/>
      <c r="O278" s="79" t="str">
        <f>IF(I278="","",IF(I278="0",1000,IF(I278="-0",-1000,I278*1)))</f>
        <v/>
      </c>
      <c r="P278" s="79" t="str">
        <f t="shared" si="180"/>
        <v/>
      </c>
      <c r="Q278" s="79" t="str">
        <f t="shared" si="180"/>
        <v/>
      </c>
      <c r="R278" s="79" t="str">
        <f t="shared" si="180"/>
        <v/>
      </c>
      <c r="S278" s="80" t="str">
        <f t="shared" si="180"/>
        <v/>
      </c>
      <c r="T278" s="55" t="str">
        <f t="shared" si="181"/>
        <v/>
      </c>
      <c r="U278" s="56" t="str">
        <f t="shared" si="181"/>
        <v/>
      </c>
      <c r="V278" s="56" t="str">
        <f t="shared" si="181"/>
        <v/>
      </c>
      <c r="W278" s="56" t="str">
        <f t="shared" si="181"/>
        <v/>
      </c>
      <c r="X278" s="56" t="str">
        <f t="shared" si="181"/>
        <v/>
      </c>
      <c r="Y278" s="57" t="str">
        <f t="shared" si="182"/>
        <v/>
      </c>
      <c r="Z278" s="57" t="str">
        <f t="shared" si="182"/>
        <v/>
      </c>
      <c r="AA278" s="57" t="str">
        <f t="shared" si="182"/>
        <v/>
      </c>
      <c r="AB278" s="57" t="str">
        <f t="shared" si="182"/>
        <v/>
      </c>
      <c r="AC278" s="57" t="str">
        <f t="shared" si="182"/>
        <v/>
      </c>
      <c r="AD278" s="58" t="str">
        <f>IF(CC278="","",IF(CC278&gt;CE278,1,-1))</f>
        <v/>
      </c>
      <c r="AE278" s="58" t="str">
        <f>IF(CC278="","",IF(CC278&lt;CE278,1,-1))</f>
        <v/>
      </c>
      <c r="AF278" s="59">
        <f>IF(CC278&gt;CE278,1,0)</f>
        <v>0</v>
      </c>
      <c r="AG278" s="60">
        <f>IF(CE278&gt;CC278,1,0)</f>
        <v>0</v>
      </c>
      <c r="AH278" s="81" t="str">
        <f>IF(O278="","",AX278*1)</f>
        <v/>
      </c>
      <c r="AI278" s="609" t="str">
        <f>IF(P278="","",BE278*1)</f>
        <v/>
      </c>
      <c r="AJ278" s="609" t="str">
        <f>IF(Q278="","",BL278*1)</f>
        <v/>
      </c>
      <c r="AK278" s="609" t="str">
        <f>IF(R278="","",BS278*1)</f>
        <v/>
      </c>
      <c r="AL278" s="609" t="str">
        <f>IF(S278="","",BZ278*1)</f>
        <v/>
      </c>
      <c r="AM278" s="606" t="str">
        <f>IF(O278="","",AZ278*1)</f>
        <v/>
      </c>
      <c r="AN278" s="606" t="str">
        <f>IF(P278="","",BG278*1)</f>
        <v/>
      </c>
      <c r="AO278" s="606" t="str">
        <f>IF(Q278="","",BN278*1)</f>
        <v/>
      </c>
      <c r="AP278" s="606" t="str">
        <f>IF(R278="","",BU278*1)</f>
        <v/>
      </c>
      <c r="AQ278" s="606" t="str">
        <f>IF(S278="","",CB278*1)</f>
        <v/>
      </c>
      <c r="AR278" s="64">
        <f>SUM(AH278:AL278)</f>
        <v>0</v>
      </c>
      <c r="AS278" s="65">
        <f>SUM(AM278:AQ278)</f>
        <v>0</v>
      </c>
      <c r="AT278" s="66">
        <f>IF(O278=1000,11,IF(O278=-1000,0,IF(O278&gt;0,11,IF(O278&lt;0,(-O278),"0"))))</f>
        <v>11</v>
      </c>
      <c r="AU278" s="67" t="str">
        <f>IF(O278=1000,0,IF(O278=-1000,11,IF(O278&lt;-9,-(O278-2),IF(O278&gt;0,(O278),"0"))))</f>
        <v/>
      </c>
      <c r="AV278" s="66" t="e">
        <f>IF(O278=1000,11,IF(O278=-1000,0,IF(O278&gt;9,(O278+2),IF(O278&lt;0,(-O278),"0"))))</f>
        <v>#VALUE!</v>
      </c>
      <c r="AW278" s="67" t="str">
        <f>IF(O278=1000,0,IF(O278=-1000,11,IF(O278&lt;0,11,IF(O278&gt;0,(O278),"0"))))</f>
        <v/>
      </c>
      <c r="AX278" s="601" t="str">
        <f>IF(O278="","",IF(O278&gt;9,AV278,AT278))</f>
        <v/>
      </c>
      <c r="AY278" s="602" t="str">
        <f>IF(O278="","","-")</f>
        <v/>
      </c>
      <c r="AZ278" s="603" t="str">
        <f>IF(O278="","",IF(O278&lt;-9,AU278,AW278))</f>
        <v/>
      </c>
      <c r="BA278" s="66" t="e">
        <f>IF(P278=1000,11,IF(P278=-1000,0,IF(P278&gt;9,(P278+2),IF(P278&lt;0,(-P278),"0"))))</f>
        <v>#VALUE!</v>
      </c>
      <c r="BB278" s="67" t="str">
        <f>IF(P278=1000,0,IF(P278=-1000,11,IF(P278&lt;-9,-(P278-2),IF(P278&gt;0,(P278),"0"))))</f>
        <v/>
      </c>
      <c r="BC278" s="67">
        <f>IF(P278=1000,11,IF(P278=-1000,0,IF(P278&gt;0,11,IF(P278&lt;0,(-P278),"0"))))</f>
        <v>11</v>
      </c>
      <c r="BD278" s="67" t="str">
        <f>IF(P278=1000,0,IF(P278=-1000,11,IF(P278&lt;0,11,IF(P278&gt;0,(P278),"0"))))</f>
        <v/>
      </c>
      <c r="BE278" s="601" t="str">
        <f>IF(P278="","",IF(P278&gt;9,BA278,BC278))</f>
        <v/>
      </c>
      <c r="BF278" s="602" t="str">
        <f>IF(P278="","","-")</f>
        <v/>
      </c>
      <c r="BG278" s="603" t="str">
        <f>IF(P278="","",IF(P278&lt;-9,BB278,BD278))</f>
        <v/>
      </c>
      <c r="BH278" s="66" t="e">
        <f>IF(Q278=1000,11,IF(Q278=-1000,0,IF(Q278&gt;9,(Q278+2),IF(Q278&lt;0,(-Q278),"0"))))</f>
        <v>#VALUE!</v>
      </c>
      <c r="BI278" s="67" t="str">
        <f>IF(Q278=1000,0,IF(Q278=-1000,11,IF(Q278&lt;-9,-(Q278-2),IF(Q278&gt;0,(Q278),"0"))))</f>
        <v/>
      </c>
      <c r="BJ278" s="67">
        <f>IF(Q278=1000,11,IF(Q278=-1000,0,IF(Q278&gt;0,11,IF(Q278&lt;0,(-Q278),"0"))))</f>
        <v>11</v>
      </c>
      <c r="BK278" s="67" t="str">
        <f>IF(Q278=1000,0,IF(Q278=-1000,11,IF(Q278&lt;0,11,IF(Q278&gt;0,(Q278),"0"))))</f>
        <v/>
      </c>
      <c r="BL278" s="601" t="str">
        <f>IF(Q278="","",IF(Q278&gt;9,BH278,BJ278))</f>
        <v/>
      </c>
      <c r="BM278" s="602" t="str">
        <f>IF(Q278="","","-")</f>
        <v/>
      </c>
      <c r="BN278" s="603" t="str">
        <f>IF(Q278="","",IF(Q278&lt;-9,BI278,BK278))</f>
        <v/>
      </c>
      <c r="BO278" s="67" t="e">
        <f>IF(R278=1000,11,IF(R278=-1000,0,IF(R278&gt;9,(R278+2),IF(R278&lt;0,(-R278),"0"))))</f>
        <v>#VALUE!</v>
      </c>
      <c r="BP278" s="67" t="str">
        <f>IF(R278=1000,0,IF(R278=-1000,11,IF(R278&lt;-9,-(R278-2),IF(R278&gt;0,(R278),"0"))))</f>
        <v/>
      </c>
      <c r="BQ278" s="67">
        <f>IF(R278=1000,11,IF(R278=-1000,0,IF(R278&gt;0,11,IF(R278&lt;0,(-R278),"0"))))</f>
        <v>11</v>
      </c>
      <c r="BR278" s="67" t="str">
        <f>IF(R278=1000,0,IF(R278=-1000,11,IF(R278&lt;0,11,IF(R278&gt;0,(R278),"0"))))</f>
        <v/>
      </c>
      <c r="BS278" s="601" t="str">
        <f>IF(R278="","",IF(R278&gt;9,BO278,BQ278))</f>
        <v/>
      </c>
      <c r="BT278" s="602" t="str">
        <f>IF(R278="","","-")</f>
        <v/>
      </c>
      <c r="BU278" s="603" t="str">
        <f>IF(R278="","",IF(R278&lt;-9,BP278,BR278))</f>
        <v/>
      </c>
      <c r="BV278" s="67" t="e">
        <f>IF(S278=1000,11,IF(S278=-1000,0,IF(S278&gt;9,(S278+2),IF(S278&lt;0,(-S278),"0"))))</f>
        <v>#VALUE!</v>
      </c>
      <c r="BW278" s="67" t="str">
        <f>IF(S278=1000,0,IF(S278=-1000,11,IF(S278&lt;-9,-(S278-2),IF(S278&gt;0,(S278),"0"))))</f>
        <v/>
      </c>
      <c r="BX278" s="67">
        <f>IF(S278=1000,11,IF(S278=-1000,0,IF(S278&gt;0,11,IF(S278&lt;0,(-S278),"0"))))</f>
        <v>11</v>
      </c>
      <c r="BY278" s="71" t="str">
        <f>IF(S278=1000,0,IF(S278=-1000,11,IF(S278&lt;0,11,IF(S278&gt;0,(S278),"0"))))</f>
        <v/>
      </c>
      <c r="BZ278" s="601" t="str">
        <f>IF(S278="","",IF(S278&gt;9,BV278,BX278))</f>
        <v/>
      </c>
      <c r="CA278" s="602" t="str">
        <f>IF(S278="","","-")</f>
        <v/>
      </c>
      <c r="CB278" s="603" t="str">
        <f>IF(S278="","",IF(S278&lt;-9,BW278,BY278))</f>
        <v/>
      </c>
      <c r="CC278" s="598" t="str">
        <f>IF(O278="","",SUM(T278:X278))</f>
        <v/>
      </c>
      <c r="CD278" s="604" t="str">
        <f>IF(CC278="","","-")</f>
        <v/>
      </c>
      <c r="CE278" s="599" t="str">
        <f>IF(O278="","",SUM(Y278:AC278))</f>
        <v/>
      </c>
      <c r="CP278" s="32"/>
      <c r="CQ278" s="32"/>
    </row>
    <row r="279" spans="1:95" s="31" customFormat="1" ht="15" customHeight="1" outlineLevel="1" x14ac:dyDescent="0.2">
      <c r="A279" s="43"/>
      <c r="B279" s="44"/>
      <c r="C279" s="1250">
        <v>3</v>
      </c>
      <c r="D279" s="76" t="str">
        <f>IF(A279="","",VLOOKUP(A279,СписокКМ!D:I,2,FALSE))</f>
        <v/>
      </c>
      <c r="E279" s="47"/>
      <c r="F279" s="77" t="str">
        <f>IF(B279="","",VLOOKUP(B279,СписокКМ!D:I,2,FALSE))</f>
        <v/>
      </c>
      <c r="G279" s="49"/>
      <c r="H279" s="41"/>
      <c r="I279" s="1252"/>
      <c r="J279" s="1252"/>
      <c r="K279" s="1252"/>
      <c r="L279" s="1252"/>
      <c r="M279" s="1252"/>
      <c r="N279" s="42"/>
      <c r="O279" s="1244" t="str">
        <f>IF(I279="","",IF(I279="0",1000,IF(I279="-0",-1000,I279*1)))</f>
        <v/>
      </c>
      <c r="P279" s="1244" t="str">
        <f>IF(J279="","",IF(J279="0",1000,IF(J279="-0",-1000,J279*1)))</f>
        <v/>
      </c>
      <c r="Q279" s="1244" t="str">
        <f>IF(K279="","",IF(K279="0",1000,IF(K279="-0",-1000,K279*1)))</f>
        <v/>
      </c>
      <c r="R279" s="1244" t="str">
        <f>IF(L280="","",IF(L280="0",1000,IF(L280="-0",-1000,L280*1)))</f>
        <v/>
      </c>
      <c r="S279" s="1246" t="str">
        <f>IF(M280="","",IF(M280="0",1000,IF(M280="-0",-1000,M280*1)))</f>
        <v/>
      </c>
      <c r="T279" s="1248" t="str">
        <f>IF(O279="","",IF(O279&gt;0,1,0))</f>
        <v/>
      </c>
      <c r="U279" s="1284" t="str">
        <f>IF(P279="","",IF(P279&gt;0,1,0))</f>
        <v/>
      </c>
      <c r="V279" s="1284" t="str">
        <f>IF(Q279="","",IF(Q279&gt;0,1,0))</f>
        <v/>
      </c>
      <c r="W279" s="1284" t="str">
        <f>IF(R279="","",IF(R279&gt;0,1,0))</f>
        <v/>
      </c>
      <c r="X279" s="1284" t="str">
        <f>IF(S279="","",IF(S279&gt;0,1,0))</f>
        <v/>
      </c>
      <c r="Y279" s="1278" t="str">
        <f>IF(O279="","",IF(O279&lt;0,1,0))</f>
        <v/>
      </c>
      <c r="Z279" s="1278" t="str">
        <f>IF(P279="","",IF(P279&lt;0,1,0))</f>
        <v/>
      </c>
      <c r="AA279" s="1278" t="str">
        <f>IF(Q279="","",IF(Q279&lt;0,1,0))</f>
        <v/>
      </c>
      <c r="AB279" s="1278" t="str">
        <f>IF(R279="","",IF(R279&lt;0,1,0))</f>
        <v/>
      </c>
      <c r="AC279" s="1278" t="str">
        <f>IF(S279="","",IF(S279&lt;0,1,0))</f>
        <v/>
      </c>
      <c r="AD279" s="1280" t="str">
        <f>IF(CC279="","",IF(CC279&gt;CE279,1,-1))</f>
        <v/>
      </c>
      <c r="AE279" s="1280" t="str">
        <f>IF(CC279="","",IF(CC279&lt;CE279,1,-1))</f>
        <v/>
      </c>
      <c r="AF279" s="1282">
        <f>IF(CC279&gt;CE279,1,0)</f>
        <v>0</v>
      </c>
      <c r="AG279" s="1272">
        <f>IF(CE279&gt;CC279,1,0)</f>
        <v>0</v>
      </c>
      <c r="AH279" s="1274" t="str">
        <f>IF(O279="","",AX279*1)</f>
        <v/>
      </c>
      <c r="AI279" s="1276" t="str">
        <f>IF(P279="","",BE279*1)</f>
        <v/>
      </c>
      <c r="AJ279" s="1276" t="str">
        <f>IF(Q279="","",BL279*1)</f>
        <v/>
      </c>
      <c r="AK279" s="1276" t="str">
        <f>IF(R279="","",BS279*1)</f>
        <v/>
      </c>
      <c r="AL279" s="1276" t="str">
        <f>IF(S279="","",BZ279*1)</f>
        <v/>
      </c>
      <c r="AM279" s="1298" t="str">
        <f>IF(O279="","",AZ279*1)</f>
        <v/>
      </c>
      <c r="AN279" s="1298" t="str">
        <f>IF(P279="","",BG279*1)</f>
        <v/>
      </c>
      <c r="AO279" s="1298" t="str">
        <f>IF(Q279="","",BN279*1)</f>
        <v/>
      </c>
      <c r="AP279" s="1298" t="str">
        <f>IF(R279="","",BU279*1)</f>
        <v/>
      </c>
      <c r="AQ279" s="1298" t="str">
        <f>IF(S279="","",CB279*1)</f>
        <v/>
      </c>
      <c r="AR279" s="1300">
        <f>SUM(AH280:AL280)</f>
        <v>0</v>
      </c>
      <c r="AS279" s="1292">
        <f>SUM(AM280:AQ280)</f>
        <v>0</v>
      </c>
      <c r="AT279" s="1294">
        <f>IF(O279=1000,11,IF(O279=-1000,0,IF(O279&gt;0,11,IF(O279&lt;0,(-O279),"0"))))</f>
        <v>11</v>
      </c>
      <c r="AU279" s="1286" t="str">
        <f>IF(O279=1000,0,IF(O279=-1000,11,IF(O279&lt;-9,-(O279-2),IF(O279&gt;0,(O279),"0"))))</f>
        <v/>
      </c>
      <c r="AV279" s="1286" t="e">
        <f>IF(O279=1000,11,IF(O279=-1000,0,IF(O279&gt;9,(O279+2),IF(O279&lt;0,(-O279),"0"))))</f>
        <v>#VALUE!</v>
      </c>
      <c r="AW279" s="1286" t="str">
        <f>IF(O279=1000,0,IF(O279=-1000,11,IF(O279&lt;0,11,IF(O279&gt;0,(O279),"0"))))</f>
        <v/>
      </c>
      <c r="AX279" s="1296" t="str">
        <f>IF(O279="","",IF(O279&gt;9,AV279,AT279))</f>
        <v/>
      </c>
      <c r="AY279" s="1288" t="str">
        <f>IF(O279="","","-")</f>
        <v/>
      </c>
      <c r="AZ279" s="1290" t="str">
        <f>IF(O279="","",IF(O279&lt;-9,AU279,AW279))</f>
        <v/>
      </c>
      <c r="BA279" s="1286" t="e">
        <f>IF(P279=1000,11,IF(P279=-1000,0,IF(P279&gt;9,(P279+2),IF(P279&lt;0,(-P279),"0"))))</f>
        <v>#VALUE!</v>
      </c>
      <c r="BB279" s="1286" t="str">
        <f>IF(P279=1000,0,IF(P279=-1000,11,IF(P279&lt;-9,-(P279-2),IF(P279&gt;0,(P279),"0"))))</f>
        <v/>
      </c>
      <c r="BC279" s="1286">
        <f>IF(P279=1000,11,IF(P279=-1000,0,IF(P279&gt;0,11,IF(P279&lt;0,(-P279),"0"))))</f>
        <v>11</v>
      </c>
      <c r="BD279" s="1286" t="str">
        <f>IF(P279=1000,0,IF(P279=-1000,11,IF(P279&lt;0,11,IF(P279&gt;0,(P279),"0"))))</f>
        <v/>
      </c>
      <c r="BE279" s="1296" t="str">
        <f>IF(P279="","",IF(P279&gt;9,BA279,BC279))</f>
        <v/>
      </c>
      <c r="BF279" s="1288" t="str">
        <f>IF(P279="","","-")</f>
        <v/>
      </c>
      <c r="BG279" s="1290" t="str">
        <f>IF(P279="","",IF(P279&lt;-9,BB279,BD279))</f>
        <v/>
      </c>
      <c r="BH279" s="1286" t="e">
        <f>IF(Q279=1000,11,IF(Q279=-1000,0,IF(Q279&gt;9,(Q279+2),IF(Q279&lt;0,(-Q279),"0"))))</f>
        <v>#VALUE!</v>
      </c>
      <c r="BI279" s="1286" t="str">
        <f>IF(Q279=1000,0,IF(Q279=-1000,11,IF(Q279&lt;-9,-(Q279-2),IF(Q279&gt;0,(Q279),"0"))))</f>
        <v/>
      </c>
      <c r="BJ279" s="1286">
        <f>IF(Q279=1000,11,IF(Q279=-1000,0,IF(Q279&gt;0,11,IF(Q279&lt;0,(-Q279),"0"))))</f>
        <v>11</v>
      </c>
      <c r="BK279" s="1286" t="str">
        <f>IF(Q279=1000,0,IF(Q279=-1000,11,IF(Q279&lt;0,11,IF(Q279&gt;0,(Q279),"0"))))</f>
        <v/>
      </c>
      <c r="BL279" s="1296" t="str">
        <f>IF(Q279="","",IF(Q279&gt;9,BH279,BJ279))</f>
        <v/>
      </c>
      <c r="BM279" s="1288" t="str">
        <f>IF(Q279="","","-")</f>
        <v/>
      </c>
      <c r="BN279" s="1290" t="str">
        <f>IF(Q279="","",IF(Q279&lt;-9,BI279,BK279))</f>
        <v/>
      </c>
      <c r="BO279" s="1286" t="e">
        <f>IF(R279=1000,11,IF(R279=-1000,0,IF(R279&gt;9,(R279+2),IF(R279&lt;0,(-R279),"0"))))</f>
        <v>#VALUE!</v>
      </c>
      <c r="BP279" s="1286" t="str">
        <f>IF(R279=1000,0,IF(R279=-1000,11,IF(R279&lt;-9,-(R279-2),IF(R279&gt;0,(R279),"0"))))</f>
        <v/>
      </c>
      <c r="BQ279" s="1286">
        <f>IF(R279=1000,11,IF(R279=-1000,0,IF(R279&gt;0,11,IF(R279&lt;0,(-R279),"0"))))</f>
        <v>11</v>
      </c>
      <c r="BR279" s="1286" t="str">
        <f>IF(R279=1000,0,IF(R279=-1000,11,IF(R279&lt;0,11,IF(R279&gt;0,(R279),"0"))))</f>
        <v/>
      </c>
      <c r="BS279" s="1296" t="str">
        <f>IF(R279="","",IF(R279&gt;9,BO279,BQ279))</f>
        <v/>
      </c>
      <c r="BT279" s="1288" t="str">
        <f>IF(R279="","","-")</f>
        <v/>
      </c>
      <c r="BU279" s="1290" t="str">
        <f>IF(R279="","",IF(R279&lt;-9,BP279,BR279))</f>
        <v/>
      </c>
      <c r="BV279" s="1286" t="e">
        <f>IF(S279=1000,11,IF(S279=-1000,0,IF(S279&gt;9,(S279+2),IF(S279&lt;0,(-S279),"0"))))</f>
        <v>#VALUE!</v>
      </c>
      <c r="BW279" s="1286" t="str">
        <f>IF(S279=1000,0,IF(S279=-1000,11,IF(S279&lt;-9,-(S279-2),IF(S279&gt;0,(S279),"0"))))</f>
        <v/>
      </c>
      <c r="BX279" s="1286">
        <f>IF(S279=1000,11,IF(S279=-1000,0,IF(S279&gt;0,11,IF(S279&lt;0,(-S279),"0"))))</f>
        <v>11</v>
      </c>
      <c r="BY279" s="1286" t="str">
        <f>IF(S279=1000,0,IF(S279=-1000,11,IF(S279&lt;0,11,IF(S279&gt;0,(S279),"0"))))</f>
        <v/>
      </c>
      <c r="BZ279" s="1296" t="str">
        <f>IF(S279="","",IF(S279&gt;9,BV279,BX279))</f>
        <v/>
      </c>
      <c r="CA279" s="1288" t="str">
        <f>IF(S279="","","-")</f>
        <v/>
      </c>
      <c r="CB279" s="1290" t="str">
        <f>IF(S279="","",IF(S279&lt;-9,BW279,BY279))</f>
        <v/>
      </c>
      <c r="CC279" s="1302" t="str">
        <f>IF(O279="","",SUM(T279:X280))</f>
        <v/>
      </c>
      <c r="CD279" s="1304" t="str">
        <f>IF(CC279="","","-")</f>
        <v/>
      </c>
      <c r="CE279" s="1306" t="str">
        <f>IF(O279="","",SUM(Y279:AC280))</f>
        <v/>
      </c>
      <c r="CP279" s="32"/>
      <c r="CQ279" s="32"/>
    </row>
    <row r="280" spans="1:95" s="31" customFormat="1" ht="15" customHeight="1" outlineLevel="1" x14ac:dyDescent="0.2">
      <c r="A280" s="43"/>
      <c r="B280" s="44"/>
      <c r="C280" s="1251"/>
      <c r="D280" s="46" t="str">
        <f>IF(A280="","",VLOOKUP(A280,СписокКМ!D:I,2,FALSE))</f>
        <v/>
      </c>
      <c r="E280" s="47"/>
      <c r="F280" s="48" t="str">
        <f>IF(B280="","",VLOOKUP(B280,СписокКМ!D:I,2,FALSE))</f>
        <v/>
      </c>
      <c r="G280" s="49"/>
      <c r="H280" s="41"/>
      <c r="I280" s="1253"/>
      <c r="J280" s="1253"/>
      <c r="K280" s="1253"/>
      <c r="L280" s="1253"/>
      <c r="M280" s="1253"/>
      <c r="N280" s="42"/>
      <c r="O280" s="1245"/>
      <c r="P280" s="1245"/>
      <c r="Q280" s="1245"/>
      <c r="R280" s="1245"/>
      <c r="S280" s="1247"/>
      <c r="T280" s="1249"/>
      <c r="U280" s="1285"/>
      <c r="V280" s="1285"/>
      <c r="W280" s="1285"/>
      <c r="X280" s="1285"/>
      <c r="Y280" s="1279"/>
      <c r="Z280" s="1279"/>
      <c r="AA280" s="1279"/>
      <c r="AB280" s="1279"/>
      <c r="AC280" s="1279"/>
      <c r="AD280" s="1281"/>
      <c r="AE280" s="1281"/>
      <c r="AF280" s="1283"/>
      <c r="AG280" s="1273"/>
      <c r="AH280" s="1275"/>
      <c r="AI280" s="1277"/>
      <c r="AJ280" s="1277"/>
      <c r="AK280" s="1277"/>
      <c r="AL280" s="1277"/>
      <c r="AM280" s="1299"/>
      <c r="AN280" s="1299"/>
      <c r="AO280" s="1299"/>
      <c r="AP280" s="1299"/>
      <c r="AQ280" s="1299"/>
      <c r="AR280" s="1301"/>
      <c r="AS280" s="1293"/>
      <c r="AT280" s="1295"/>
      <c r="AU280" s="1287"/>
      <c r="AV280" s="1287"/>
      <c r="AW280" s="1287"/>
      <c r="AX280" s="1297"/>
      <c r="AY280" s="1289"/>
      <c r="AZ280" s="1291"/>
      <c r="BA280" s="1287"/>
      <c r="BB280" s="1287"/>
      <c r="BC280" s="1287"/>
      <c r="BD280" s="1287"/>
      <c r="BE280" s="1297"/>
      <c r="BF280" s="1289"/>
      <c r="BG280" s="1291"/>
      <c r="BH280" s="1287"/>
      <c r="BI280" s="1287"/>
      <c r="BJ280" s="1287"/>
      <c r="BK280" s="1287"/>
      <c r="BL280" s="1297"/>
      <c r="BM280" s="1289"/>
      <c r="BN280" s="1291"/>
      <c r="BO280" s="1287"/>
      <c r="BP280" s="1287"/>
      <c r="BQ280" s="1287"/>
      <c r="BR280" s="1287"/>
      <c r="BS280" s="1297"/>
      <c r="BT280" s="1289"/>
      <c r="BU280" s="1291"/>
      <c r="BV280" s="1287"/>
      <c r="BW280" s="1287"/>
      <c r="BX280" s="1287"/>
      <c r="BY280" s="1287"/>
      <c r="BZ280" s="1297"/>
      <c r="CA280" s="1289"/>
      <c r="CB280" s="1291"/>
      <c r="CC280" s="1303"/>
      <c r="CD280" s="1305"/>
      <c r="CE280" s="1307"/>
      <c r="CP280" s="32"/>
      <c r="CQ280" s="32"/>
    </row>
    <row r="281" spans="1:95" s="31" customFormat="1" ht="15" customHeight="1" outlineLevel="1" x14ac:dyDescent="0.2">
      <c r="A281" s="99" t="str">
        <f>IF(A277="","",A277)</f>
        <v/>
      </c>
      <c r="B281" s="99" t="str">
        <f>IF(B277="","",B278)</f>
        <v/>
      </c>
      <c r="C281" s="75">
        <v>4</v>
      </c>
      <c r="D281" s="100" t="str">
        <f>IF(A281="","",VLOOKUP(A281,СписокКМ!D:I,2,FALSE))</f>
        <v/>
      </c>
      <c r="E281" s="101"/>
      <c r="F281" s="77" t="str">
        <f>IF(B281="","",VLOOKUP(B281,СписокКМ!D:I,2,FALSE))</f>
        <v/>
      </c>
      <c r="G281" s="102"/>
      <c r="H281" s="41"/>
      <c r="I281" s="616"/>
      <c r="J281" s="616"/>
      <c r="K281" s="616"/>
      <c r="L281" s="616"/>
      <c r="M281" s="616"/>
      <c r="N281" s="42"/>
      <c r="O281" s="79" t="str">
        <f>IF(I281="","",IF(I281="0",1000,IF(I281="-0",-1000,I281*1)))</f>
        <v/>
      </c>
      <c r="P281" s="79" t="str">
        <f t="shared" ref="P281:S282" si="183">IF(J281="","",IF(J281="0",1000,IF(J281="-0",-1000,J281*1)))</f>
        <v/>
      </c>
      <c r="Q281" s="79" t="str">
        <f t="shared" si="183"/>
        <v/>
      </c>
      <c r="R281" s="79" t="str">
        <f t="shared" si="183"/>
        <v/>
      </c>
      <c r="S281" s="80" t="str">
        <f t="shared" si="183"/>
        <v/>
      </c>
      <c r="T281" s="614" t="str">
        <f t="shared" ref="T281:X282" si="184">IF(O281="","",IF(O281&gt;0,1,0))</f>
        <v/>
      </c>
      <c r="U281" s="613" t="str">
        <f t="shared" si="184"/>
        <v/>
      </c>
      <c r="V281" s="613" t="str">
        <f t="shared" si="184"/>
        <v/>
      </c>
      <c r="W281" s="613" t="str">
        <f t="shared" si="184"/>
        <v/>
      </c>
      <c r="X281" s="613" t="str">
        <f t="shared" si="184"/>
        <v/>
      </c>
      <c r="Y281" s="610" t="str">
        <f t="shared" ref="Y281:AC282" si="185">IF(O281="","",IF(O281&lt;0,1,0))</f>
        <v/>
      </c>
      <c r="Z281" s="610" t="str">
        <f t="shared" si="185"/>
        <v/>
      </c>
      <c r="AA281" s="610" t="str">
        <f t="shared" si="185"/>
        <v/>
      </c>
      <c r="AB281" s="610" t="str">
        <f t="shared" si="185"/>
        <v/>
      </c>
      <c r="AC281" s="610" t="str">
        <f t="shared" si="185"/>
        <v/>
      </c>
      <c r="AD281" s="611" t="str">
        <f>IF(CC281="","",IF(CC281&gt;CE281,1,-1))</f>
        <v/>
      </c>
      <c r="AE281" s="611" t="str">
        <f>IF(CC281="","",IF(CC281&lt;CE281,1,-1))</f>
        <v/>
      </c>
      <c r="AF281" s="612">
        <f>IF(CC281&gt;CE281,1,0)</f>
        <v>0</v>
      </c>
      <c r="AG281" s="608">
        <f>IF(CE281&gt;CC281,1,0)</f>
        <v>0</v>
      </c>
      <c r="AH281" s="81" t="str">
        <f>IF(O281="","",AX281*1)</f>
        <v/>
      </c>
      <c r="AI281" s="609" t="str">
        <f>IF(P281="","",BE281*1)</f>
        <v/>
      </c>
      <c r="AJ281" s="609" t="str">
        <f>IF(Q281="","",BL281*1)</f>
        <v/>
      </c>
      <c r="AK281" s="609" t="str">
        <f>IF(R281="","",BS281*1)</f>
        <v/>
      </c>
      <c r="AL281" s="609" t="str">
        <f>IF(S281="","",BZ281*1)</f>
        <v/>
      </c>
      <c r="AM281" s="606" t="str">
        <f>IF(O281="","",AZ281*1)</f>
        <v/>
      </c>
      <c r="AN281" s="606" t="str">
        <f>IF(P281="","",BG281*1)</f>
        <v/>
      </c>
      <c r="AO281" s="606" t="str">
        <f>IF(Q281="","",BN281*1)</f>
        <v/>
      </c>
      <c r="AP281" s="606" t="str">
        <f>IF(R281="","",BU281*1)</f>
        <v/>
      </c>
      <c r="AQ281" s="606" t="str">
        <f>IF(S281="","",CB281*1)</f>
        <v/>
      </c>
      <c r="AR281" s="607">
        <f>SUM(AH281:AL281)</f>
        <v>0</v>
      </c>
      <c r="AS281" s="605">
        <f>SUM(AM281:AQ281)</f>
        <v>0</v>
      </c>
      <c r="AT281" s="111">
        <f>IF(O281=1000,11,IF(O281=-1000,0,IF(O281&gt;0,11,IF(O281&lt;0,(-O281),"0"))))</f>
        <v>11</v>
      </c>
      <c r="AU281" s="600" t="str">
        <f>IF(O281=1000,0,IF(O281=-1000,11,IF(O281&lt;-9,-(O281-2),IF(O281&gt;0,(O281),"0"))))</f>
        <v/>
      </c>
      <c r="AV281" s="111" t="e">
        <f>IF(O281=1000,11,IF(O281=-1000,0,IF(O281&gt;9,(O281+2),IF(O281&lt;0,(-O281),"0"))))</f>
        <v>#VALUE!</v>
      </c>
      <c r="AW281" s="600" t="str">
        <f>IF(O281=1000,0,IF(O281=-1000,11,IF(O281&lt;0,11,IF(O281&gt;0,(O281),"0"))))</f>
        <v/>
      </c>
      <c r="AX281" s="601" t="str">
        <f>IF(O281="","",IF(O281&gt;9,AV281,AT281))</f>
        <v/>
      </c>
      <c r="AY281" s="602" t="str">
        <f>IF(O281="","","-")</f>
        <v/>
      </c>
      <c r="AZ281" s="603" t="str">
        <f>IF(O281="","",IF(O281&lt;-9,AU281,AW281))</f>
        <v/>
      </c>
      <c r="BA281" s="111" t="e">
        <f>IF(P281=1000,11,IF(P281=-1000,0,IF(P281&gt;9,(P281+2),IF(P281&lt;0,(-P281),"0"))))</f>
        <v>#VALUE!</v>
      </c>
      <c r="BB281" s="600" t="str">
        <f>IF(P281=1000,0,IF(P281=-1000,11,IF(P281&lt;-9,-(P281-2),IF(P281&gt;0,(P281),"0"))))</f>
        <v/>
      </c>
      <c r="BC281" s="600">
        <f>IF(P281=1000,11,IF(P281=-1000,0,IF(P281&gt;0,11,IF(P281&lt;0,(-P281),"0"))))</f>
        <v>11</v>
      </c>
      <c r="BD281" s="600" t="str">
        <f>IF(P281=1000,0,IF(P281=-1000,11,IF(P281&lt;0,11,IF(P281&gt;0,(P281),"0"))))</f>
        <v/>
      </c>
      <c r="BE281" s="601" t="str">
        <f>IF(P281="","",IF(P281&gt;9,BA281,BC281))</f>
        <v/>
      </c>
      <c r="BF281" s="602" t="str">
        <f>IF(P281="","","-")</f>
        <v/>
      </c>
      <c r="BG281" s="603" t="str">
        <f>IF(P281="","",IF(P281&lt;-9,BB281,BD281))</f>
        <v/>
      </c>
      <c r="BH281" s="111" t="e">
        <f>IF(Q281=1000,11,IF(Q281=-1000,0,IF(Q281&gt;9,(Q281+2),IF(Q281&lt;0,(-Q281),"0"))))</f>
        <v>#VALUE!</v>
      </c>
      <c r="BI281" s="600" t="str">
        <f>IF(Q281=1000,0,IF(Q281=-1000,11,IF(Q281&lt;-9,-(Q281-2),IF(Q281&gt;0,(Q281),"0"))))</f>
        <v/>
      </c>
      <c r="BJ281" s="600">
        <f>IF(Q281=1000,11,IF(Q281=-1000,0,IF(Q281&gt;0,11,IF(Q281&lt;0,(-Q281),"0"))))</f>
        <v>11</v>
      </c>
      <c r="BK281" s="600" t="str">
        <f>IF(Q281=1000,0,IF(Q281=-1000,11,IF(Q281&lt;0,11,IF(Q281&gt;0,(Q281),"0"))))</f>
        <v/>
      </c>
      <c r="BL281" s="601" t="str">
        <f>IF(Q281="","",IF(Q281&gt;9,BH281,BJ281))</f>
        <v/>
      </c>
      <c r="BM281" s="602" t="str">
        <f>IF(Q281="","","-")</f>
        <v/>
      </c>
      <c r="BN281" s="603" t="str">
        <f>IF(Q281="","",IF(Q281&lt;-9,BI281,BK281))</f>
        <v/>
      </c>
      <c r="BO281" s="600" t="e">
        <f>IF(R281=1000,11,IF(R281=-1000,0,IF(R281&gt;9,(R281+2),IF(R281&lt;0,(-R281),"0"))))</f>
        <v>#VALUE!</v>
      </c>
      <c r="BP281" s="600" t="str">
        <f>IF(R281=1000,0,IF(R281=-1000,11,IF(R281&lt;-9,-(R281-2),IF(R281&gt;0,(R281),"0"))))</f>
        <v/>
      </c>
      <c r="BQ281" s="600">
        <f>IF(R281=1000,11,IF(R281=-1000,0,IF(R281&gt;0,11,IF(R281&lt;0,(-R281),"0"))))</f>
        <v>11</v>
      </c>
      <c r="BR281" s="600" t="str">
        <f>IF(R281=1000,0,IF(R281=-1000,11,IF(R281&lt;0,11,IF(R281&gt;0,(R281),"0"))))</f>
        <v/>
      </c>
      <c r="BS281" s="601" t="str">
        <f>IF(R281="","",IF(R281&gt;9,BO281,BQ281))</f>
        <v/>
      </c>
      <c r="BT281" s="602" t="str">
        <f>IF(R281="","","-")</f>
        <v/>
      </c>
      <c r="BU281" s="603" t="str">
        <f>IF(R281="","",IF(R281&lt;-9,BP281,BR281))</f>
        <v/>
      </c>
      <c r="BV281" s="600" t="e">
        <f>IF(S281=1000,11,IF(S281=-1000,0,IF(S281&gt;9,(S281+2),IF(S281&lt;0,(-S281),"0"))))</f>
        <v>#VALUE!</v>
      </c>
      <c r="BW281" s="600" t="str">
        <f>IF(S281=1000,0,IF(S281=-1000,11,IF(S281&lt;-9,-(S281-2),IF(S281&gt;0,(S281),"0"))))</f>
        <v/>
      </c>
      <c r="BX281" s="600">
        <f>IF(S281=1000,11,IF(S281=-1000,0,IF(S281&gt;0,11,IF(S281&lt;0,(-S281),"0"))))</f>
        <v>11</v>
      </c>
      <c r="BY281" s="113" t="str">
        <f>IF(S281=1000,0,IF(S281=-1000,11,IF(S281&lt;0,11,IF(S281&gt;0,(S281),"0"))))</f>
        <v/>
      </c>
      <c r="BZ281" s="601" t="str">
        <f>IF(S281="","",IF(S281&gt;9,BV281,BX281))</f>
        <v/>
      </c>
      <c r="CA281" s="602" t="str">
        <f>IF(S281="","","-")</f>
        <v/>
      </c>
      <c r="CB281" s="603" t="str">
        <f>IF(S281="","",IF(S281&lt;-9,BW281,BY281))</f>
        <v/>
      </c>
      <c r="CC281" s="598" t="str">
        <f>IF(O281="","",SUM(T281:X281))</f>
        <v/>
      </c>
      <c r="CD281" s="604" t="str">
        <f>IF(CC281="","","-")</f>
        <v/>
      </c>
      <c r="CE281" s="599" t="str">
        <f>IF(O281="","",SUM(Y281:AC281))</f>
        <v/>
      </c>
      <c r="CP281" s="32"/>
      <c r="CQ281" s="32"/>
    </row>
    <row r="282" spans="1:95" s="31" customFormat="1" ht="15" customHeight="1" outlineLevel="1" thickBot="1" x14ac:dyDescent="0.25">
      <c r="A282" s="99" t="str">
        <f>IF(A277="","",A278)</f>
        <v/>
      </c>
      <c r="B282" s="99" t="str">
        <f>IF(B277="","",B277)</f>
        <v/>
      </c>
      <c r="C282" s="114">
        <v>5</v>
      </c>
      <c r="D282" s="115" t="str">
        <f>IF(A282="","",VLOOKUP(A282,СписокКМ!D:I,2,FALSE))</f>
        <v/>
      </c>
      <c r="E282" s="116"/>
      <c r="F282" s="117" t="str">
        <f>IF(B282="","",VLOOKUP(B282,СписокКМ!D:I,2,FALSE))</f>
        <v/>
      </c>
      <c r="G282" s="118"/>
      <c r="H282" s="119"/>
      <c r="I282" s="120"/>
      <c r="J282" s="120"/>
      <c r="K282" s="120"/>
      <c r="L282" s="121"/>
      <c r="M282" s="121"/>
      <c r="N282" s="122"/>
      <c r="O282" s="123" t="str">
        <f>IF(I282="","",IF(I282="0",1000,IF(I282="-0",-1000,I282*1)))</f>
        <v/>
      </c>
      <c r="P282" s="123" t="str">
        <f t="shared" si="183"/>
        <v/>
      </c>
      <c r="Q282" s="123" t="str">
        <f t="shared" si="183"/>
        <v/>
      </c>
      <c r="R282" s="123" t="str">
        <f t="shared" si="183"/>
        <v/>
      </c>
      <c r="S282" s="124" t="str">
        <f t="shared" si="183"/>
        <v/>
      </c>
      <c r="T282" s="125" t="str">
        <f t="shared" si="184"/>
        <v/>
      </c>
      <c r="U282" s="126" t="str">
        <f t="shared" si="184"/>
        <v/>
      </c>
      <c r="V282" s="126" t="str">
        <f t="shared" si="184"/>
        <v/>
      </c>
      <c r="W282" s="126" t="str">
        <f t="shared" si="184"/>
        <v/>
      </c>
      <c r="X282" s="126" t="str">
        <f t="shared" si="184"/>
        <v/>
      </c>
      <c r="Y282" s="127" t="str">
        <f t="shared" si="185"/>
        <v/>
      </c>
      <c r="Z282" s="127" t="str">
        <f t="shared" si="185"/>
        <v/>
      </c>
      <c r="AA282" s="127" t="str">
        <f t="shared" si="185"/>
        <v/>
      </c>
      <c r="AB282" s="127" t="str">
        <f t="shared" si="185"/>
        <v/>
      </c>
      <c r="AC282" s="127" t="str">
        <f t="shared" si="185"/>
        <v/>
      </c>
      <c r="AD282" s="128" t="str">
        <f>IF(CC282="","",IF(CC282&gt;CE282,1,-1))</f>
        <v/>
      </c>
      <c r="AE282" s="128" t="str">
        <f>IF(CC282="","",IF(CC282&lt;CE282,1,-1))</f>
        <v/>
      </c>
      <c r="AF282" s="129">
        <f>IF(CC282&gt;CE282,1,0)</f>
        <v>0</v>
      </c>
      <c r="AG282" s="130">
        <f>IF(CE282&gt;CC282,1,0)</f>
        <v>0</v>
      </c>
      <c r="AH282" s="131" t="str">
        <f>IF(O282="","",AX282*1)</f>
        <v/>
      </c>
      <c r="AI282" s="132" t="str">
        <f>IF(P282="","",BE282*1)</f>
        <v/>
      </c>
      <c r="AJ282" s="132" t="str">
        <f>IF(Q282="","",BL282*1)</f>
        <v/>
      </c>
      <c r="AK282" s="132" t="str">
        <f>IF(R282="","",BS282*1)</f>
        <v/>
      </c>
      <c r="AL282" s="132" t="str">
        <f>IF(S282="","",BZ282*1)</f>
        <v/>
      </c>
      <c r="AM282" s="133" t="str">
        <f>IF(O282="","",AZ282*1)</f>
        <v/>
      </c>
      <c r="AN282" s="133" t="str">
        <f>IF(P282="","",BG282*1)</f>
        <v/>
      </c>
      <c r="AO282" s="133" t="str">
        <f>IF(Q282="","",BN282*1)</f>
        <v/>
      </c>
      <c r="AP282" s="133" t="str">
        <f>IF(R282="","",BU282*1)</f>
        <v/>
      </c>
      <c r="AQ282" s="133" t="str">
        <f>IF(S282="","",CB282*1)</f>
        <v/>
      </c>
      <c r="AR282" s="134">
        <f>SUM(AH282:AL282)</f>
        <v>0</v>
      </c>
      <c r="AS282" s="135">
        <f>SUM(AM282:AQ282)</f>
        <v>0</v>
      </c>
      <c r="AT282" s="136">
        <f>IF(O282=1000,11,IF(O282=-1000,0,IF(O282&gt;0,11,IF(O282&lt;0,(-O282),"0"))))</f>
        <v>11</v>
      </c>
      <c r="AU282" s="137" t="str">
        <f>IF(O282=1000,0,IF(O282=-1000,11,IF(O282&lt;-9,-(O282-2),IF(O282&gt;0,(O282),"0"))))</f>
        <v/>
      </c>
      <c r="AV282" s="136" t="e">
        <f>IF(O282=1000,11,IF(O282=-1000,0,IF(O282&gt;9,(O282+2),IF(O282&lt;0,(-O282),"0"))))</f>
        <v>#VALUE!</v>
      </c>
      <c r="AW282" s="137" t="str">
        <f>IF(O282=1000,0,IF(O282=-1000,11,IF(O282&lt;0,11,IF(O282&gt;0,(O282),"0"))))</f>
        <v/>
      </c>
      <c r="AX282" s="138" t="str">
        <f>IF(O282="","",IF(O282&gt;9,AV282,AT282))</f>
        <v/>
      </c>
      <c r="AY282" s="139" t="str">
        <f>IF(O282="","","-")</f>
        <v/>
      </c>
      <c r="AZ282" s="140" t="str">
        <f>IF(O282="","",IF(O282&lt;-9,AU282,AW282))</f>
        <v/>
      </c>
      <c r="BA282" s="136" t="e">
        <f>IF(P282=1000,11,IF(P282=-1000,0,IF(P282&gt;9,(P282+2),IF(P282&lt;0,(-P282),"0"))))</f>
        <v>#VALUE!</v>
      </c>
      <c r="BB282" s="137" t="str">
        <f>IF(P282=1000,0,IF(P282=-1000,11,IF(P282&lt;-9,-(P282-2),IF(P282&gt;0,(P282),"0"))))</f>
        <v/>
      </c>
      <c r="BC282" s="137">
        <f>IF(P282=1000,11,IF(P282=-1000,0,IF(P282&gt;0,11,IF(P282&lt;0,(-P282),"0"))))</f>
        <v>11</v>
      </c>
      <c r="BD282" s="137" t="str">
        <f>IF(P282=1000,0,IF(P282=-1000,11,IF(P282&lt;0,11,IF(P282&gt;0,(P282),"0"))))</f>
        <v/>
      </c>
      <c r="BE282" s="138" t="str">
        <f>IF(P282="","",IF(P282&gt;9,BA282,BC282))</f>
        <v/>
      </c>
      <c r="BF282" s="139" t="str">
        <f>IF(P282="","","-")</f>
        <v/>
      </c>
      <c r="BG282" s="140" t="str">
        <f>IF(P282="","",IF(P282&lt;-9,BB282,BD282))</f>
        <v/>
      </c>
      <c r="BH282" s="136" t="e">
        <f>IF(Q282=1000,11,IF(Q282=-1000,0,IF(Q282&gt;9,(Q282+2),IF(Q282&lt;0,(-Q282),"0"))))</f>
        <v>#VALUE!</v>
      </c>
      <c r="BI282" s="137" t="str">
        <f>IF(Q282=1000,0,IF(Q282=-1000,11,IF(Q282&lt;-9,-(Q282-2),IF(Q282&gt;0,(Q282),"0"))))</f>
        <v/>
      </c>
      <c r="BJ282" s="137">
        <f>IF(Q282=1000,11,IF(Q282=-1000,0,IF(Q282&gt;0,11,IF(Q282&lt;0,(-Q282),"0"))))</f>
        <v>11</v>
      </c>
      <c r="BK282" s="137" t="str">
        <f>IF(Q282=1000,0,IF(Q282=-1000,11,IF(Q282&lt;0,11,IF(Q282&gt;0,(Q282),"0"))))</f>
        <v/>
      </c>
      <c r="BL282" s="138" t="str">
        <f>IF(Q282="","",IF(Q282&gt;9,BH282,BJ282))</f>
        <v/>
      </c>
      <c r="BM282" s="139" t="str">
        <f>IF(Q282="","","-")</f>
        <v/>
      </c>
      <c r="BN282" s="140" t="str">
        <f>IF(Q282="","",IF(Q282&lt;-9,BI282,BK282))</f>
        <v/>
      </c>
      <c r="BO282" s="137" t="e">
        <f>IF(R282=1000,11,IF(R282=-1000,0,IF(R282&gt;9,(R282+2),IF(R282&lt;0,(-R282),"0"))))</f>
        <v>#VALUE!</v>
      </c>
      <c r="BP282" s="137" t="str">
        <f>IF(R282=1000,0,IF(R282=-1000,11,IF(R282&lt;-9,-(R282-2),IF(R282&gt;0,(R282),"0"))))</f>
        <v/>
      </c>
      <c r="BQ282" s="137">
        <f>IF(R282=1000,11,IF(R282=-1000,0,IF(R282&gt;0,11,IF(R282&lt;0,(-R282),"0"))))</f>
        <v>11</v>
      </c>
      <c r="BR282" s="137" t="str">
        <f>IF(R282=1000,0,IF(R282=-1000,11,IF(R282&lt;0,11,IF(R282&gt;0,(R282),"0"))))</f>
        <v/>
      </c>
      <c r="BS282" s="138" t="str">
        <f>IF(R282="","",IF(R282&gt;9,BO282,BQ282))</f>
        <v/>
      </c>
      <c r="BT282" s="139" t="str">
        <f>IF(R282="","","-")</f>
        <v/>
      </c>
      <c r="BU282" s="140" t="str">
        <f>IF(R282="","",IF(R282&lt;-9,BP282,BR282))</f>
        <v/>
      </c>
      <c r="BV282" s="137" t="e">
        <f>IF(S282=1000,11,IF(S282=-1000,0,IF(S282&gt;9,(S282+2),IF(S282&lt;0,(-S282),"0"))))</f>
        <v>#VALUE!</v>
      </c>
      <c r="BW282" s="137" t="str">
        <f>IF(S282=1000,0,IF(S282=-1000,11,IF(S282&lt;-9,-(S282-2),IF(S282&gt;0,(S282),"0"))))</f>
        <v/>
      </c>
      <c r="BX282" s="137">
        <f>IF(S282=1000,11,IF(S282=-1000,0,IF(S282&gt;0,11,IF(S282&lt;0,(-S282),"0"))))</f>
        <v>11</v>
      </c>
      <c r="BY282" s="141" t="str">
        <f>IF(S282=1000,0,IF(S282=-1000,11,IF(S282&lt;0,11,IF(S282&gt;0,(S282),"0"))))</f>
        <v/>
      </c>
      <c r="BZ282" s="138" t="str">
        <f>IF(S282="","",IF(S282&gt;9,BV282,BX282))</f>
        <v/>
      </c>
      <c r="CA282" s="139" t="str">
        <f>IF(S282="","","-")</f>
        <v/>
      </c>
      <c r="CB282" s="140" t="str">
        <f>IF(S282="","",IF(S282&lt;-9,BW282,BY282))</f>
        <v/>
      </c>
      <c r="CC282" s="142" t="str">
        <f>IF(O282="","",SUM(T282:X282))</f>
        <v/>
      </c>
      <c r="CD282" s="143" t="str">
        <f>IF(CC282="","","-")</f>
        <v/>
      </c>
      <c r="CE282" s="144" t="str">
        <f>IF(O282="","",SUM(Y282:AC282))</f>
        <v/>
      </c>
      <c r="CP282" s="32"/>
      <c r="CQ282" s="32"/>
    </row>
    <row r="283" spans="1:95" s="31" customFormat="1" ht="15" customHeight="1" outlineLevel="1" thickBot="1" x14ac:dyDescent="0.25">
      <c r="A283" s="145"/>
      <c r="B283" s="145"/>
      <c r="C283" s="145"/>
      <c r="D283" s="146"/>
      <c r="E283" s="147"/>
      <c r="F283" s="148"/>
      <c r="G283" s="149"/>
      <c r="H283" s="150"/>
      <c r="I283" s="151"/>
      <c r="J283" s="151"/>
      <c r="K283" s="151"/>
      <c r="L283" s="151"/>
      <c r="M283" s="151"/>
      <c r="N283" s="150"/>
      <c r="O283" s="152"/>
      <c r="P283" s="152"/>
      <c r="Q283" s="152"/>
      <c r="R283" s="152"/>
      <c r="S283" s="152"/>
      <c r="T283" s="153"/>
      <c r="U283" s="153"/>
      <c r="V283" s="153"/>
      <c r="W283" s="153"/>
      <c r="X283" s="153"/>
      <c r="Y283" s="154"/>
      <c r="Z283" s="154"/>
      <c r="AA283" s="154"/>
      <c r="AB283" s="154"/>
      <c r="AC283" s="154"/>
      <c r="AD283" s="155"/>
      <c r="AE283" s="155"/>
      <c r="AF283" s="156"/>
      <c r="AG283" s="156"/>
      <c r="AH283" s="157"/>
      <c r="AI283" s="157"/>
      <c r="AJ283" s="157"/>
      <c r="AK283" s="157"/>
      <c r="AL283" s="157"/>
      <c r="AM283" s="158"/>
      <c r="AN283" s="158"/>
      <c r="AO283" s="158"/>
      <c r="AP283" s="158"/>
      <c r="AQ283" s="158"/>
      <c r="AR283" s="159"/>
      <c r="AS283" s="159"/>
      <c r="AT283" s="160"/>
      <c r="AU283" s="160"/>
      <c r="AV283" s="160"/>
      <c r="AW283" s="160"/>
      <c r="AX283" s="161"/>
      <c r="AY283" s="161"/>
      <c r="AZ283" s="161"/>
      <c r="BA283" s="160"/>
      <c r="BB283" s="160"/>
      <c r="BC283" s="160"/>
      <c r="BD283" s="160"/>
      <c r="BE283" s="161"/>
      <c r="BF283" s="161"/>
      <c r="BG283" s="161"/>
      <c r="BH283" s="160"/>
      <c r="BI283" s="160"/>
      <c r="BJ283" s="160"/>
      <c r="BK283" s="160"/>
      <c r="BL283" s="161"/>
      <c r="BM283" s="161"/>
      <c r="BN283" s="161"/>
      <c r="BO283" s="160"/>
      <c r="BP283" s="160"/>
      <c r="BQ283" s="160"/>
      <c r="BR283" s="160"/>
      <c r="BS283" s="161"/>
      <c r="BT283" s="161"/>
      <c r="BU283" s="161"/>
      <c r="BV283" s="160"/>
      <c r="BW283" s="160"/>
      <c r="BX283" s="160"/>
      <c r="BY283" s="160"/>
      <c r="BZ283" s="161"/>
      <c r="CA283" s="161"/>
      <c r="CB283" s="161"/>
      <c r="CC283" s="162"/>
      <c r="CD283" s="163"/>
      <c r="CE283" s="164"/>
      <c r="CP283" s="32"/>
      <c r="CQ283" s="32"/>
    </row>
    <row r="284" spans="1:95" s="31" customFormat="1" ht="31.5" customHeight="1" outlineLevel="1" thickBot="1" x14ac:dyDescent="0.25">
      <c r="A284" s="34"/>
      <c r="B284" s="35"/>
      <c r="C284" s="1225">
        <f>1+C275</f>
        <v>32</v>
      </c>
      <c r="D284" s="1227" t="str">
        <f>IF(A284="","",VLOOKUP(A284,СписокКМ!$A$188:$C$236,3,FALSE))</f>
        <v/>
      </c>
      <c r="E284" s="1228" t="str">
        <f>IF(B284="","",VLOOKUP(B284,СписокКМ!E:J,2,FALSE))</f>
        <v/>
      </c>
      <c r="F284" s="1231" t="str">
        <f>IF(B284="","",VLOOKUP(B284,СписокКМ!$A$188:$C$234,3,FALSE))</f>
        <v/>
      </c>
      <c r="G284" s="1232" t="str">
        <f>IF(D284="","",VLOOKUP(D284,СписокКМ!G:L,2,FALSE))</f>
        <v/>
      </c>
      <c r="H284" s="36"/>
      <c r="I284" s="1235" t="s">
        <v>7</v>
      </c>
      <c r="J284" s="1235"/>
      <c r="K284" s="1235"/>
      <c r="L284" s="1235"/>
      <c r="M284" s="1235"/>
      <c r="N284" s="37"/>
      <c r="O284" s="1237"/>
      <c r="P284" s="1238"/>
      <c r="Q284" s="1238"/>
      <c r="R284" s="1238"/>
      <c r="S284" s="1238"/>
      <c r="T284" s="38" t="str">
        <f>IF(A284="","",VLOOKUP(A284,'[60]Протокол команд'!A:K,8,FALSE))</f>
        <v/>
      </c>
      <c r="U284" s="39" t="e">
        <f>T284*5-4</f>
        <v>#VALUE!</v>
      </c>
      <c r="V284" s="39" t="e">
        <f>T284*5</f>
        <v>#VALUE!</v>
      </c>
      <c r="W284" s="39" t="e">
        <f>CONCATENATE(U284,"-",V284)</f>
        <v>#VALUE!</v>
      </c>
      <c r="X284" s="39" t="str">
        <f>IF(A284="","",VLOOKUP(A284,'[60]Протокол команд'!A:K,10,FALSE))</f>
        <v/>
      </c>
      <c r="Y284" s="39" t="e">
        <f>X284*5-4</f>
        <v>#VALUE!</v>
      </c>
      <c r="Z284" s="39" t="e">
        <f>X284*5</f>
        <v>#VALUE!</v>
      </c>
      <c r="AA284" s="39" t="e">
        <f>CONCATENATE(Y284,"-",Z284)</f>
        <v>#VALUE!</v>
      </c>
      <c r="AB284" s="1241" t="str">
        <f>IF(O286="","",SUM(AF286:AF291))</f>
        <v/>
      </c>
      <c r="AC284" s="1242"/>
      <c r="AD284" s="1243"/>
      <c r="AE284" s="1242" t="str">
        <f>IF(O286="","",SUM(AG286:AG291))</f>
        <v/>
      </c>
      <c r="AF284" s="1242"/>
      <c r="AG284" s="1264"/>
      <c r="AH284" s="1241">
        <f>SUM(CC286:CC291)</f>
        <v>0</v>
      </c>
      <c r="AI284" s="1242"/>
      <c r="AJ284" s="1243"/>
      <c r="AK284" s="1242">
        <f>SUM(CE286:CE291)</f>
        <v>0</v>
      </c>
      <c r="AL284" s="1242"/>
      <c r="AM284" s="1264"/>
      <c r="AN284" s="1265">
        <f>SUM(AR286:AR291)</f>
        <v>0</v>
      </c>
      <c r="AO284" s="1266"/>
      <c r="AP284" s="1267"/>
      <c r="AQ284" s="1266">
        <f>SUM(AS286:AS291)</f>
        <v>0</v>
      </c>
      <c r="AR284" s="1266"/>
      <c r="AS284" s="1268"/>
      <c r="AT284" s="1314"/>
      <c r="AU284" s="1315"/>
      <c r="AV284" s="1315"/>
      <c r="AW284" s="1315"/>
      <c r="AX284" s="1315"/>
      <c r="AY284" s="1315"/>
      <c r="AZ284" s="1315"/>
      <c r="BA284" s="1315"/>
      <c r="BB284" s="1315"/>
      <c r="BC284" s="1315"/>
      <c r="BD284" s="1315"/>
      <c r="BE284" s="1315"/>
      <c r="BF284" s="1315"/>
      <c r="BG284" s="1315"/>
      <c r="BH284" s="1315"/>
      <c r="BI284" s="1315"/>
      <c r="BJ284" s="1315"/>
      <c r="BK284" s="1315"/>
      <c r="BL284" s="1315"/>
      <c r="BM284" s="1315"/>
      <c r="BN284" s="1315"/>
      <c r="BO284" s="1315"/>
      <c r="BP284" s="1315"/>
      <c r="BQ284" s="1315"/>
      <c r="BR284" s="1315"/>
      <c r="BS284" s="1315"/>
      <c r="BT284" s="1315"/>
      <c r="BU284" s="1315"/>
      <c r="BV284" s="1315"/>
      <c r="BW284" s="1315"/>
      <c r="BX284" s="1315"/>
      <c r="BY284" s="1315"/>
      <c r="BZ284" s="1315"/>
      <c r="CA284" s="1315"/>
      <c r="CB284" s="1316"/>
      <c r="CC284" s="1254" t="str">
        <f>IF(O286="","",SUM(AF286:AF291))</f>
        <v/>
      </c>
      <c r="CD284" s="1256" t="str">
        <f>IF(CC284="","","-")</f>
        <v/>
      </c>
      <c r="CE284" s="1258" t="str">
        <f>IF(O286="","",SUM(AG286:AG291))</f>
        <v/>
      </c>
      <c r="CP284" s="32"/>
      <c r="CQ284" s="32"/>
    </row>
    <row r="285" spans="1:95" s="31" customFormat="1" ht="13.5" customHeight="1" outlineLevel="1" x14ac:dyDescent="0.2">
      <c r="A285" s="40"/>
      <c r="B285" s="40"/>
      <c r="C285" s="1226"/>
      <c r="D285" s="1229" t="str">
        <f>IF(A285="","",VLOOKUP(A285,СписокКМ!D:I,2,FALSE))</f>
        <v/>
      </c>
      <c r="E285" s="1230" t="str">
        <f>IF(B285="","",VLOOKUP(B285,СписокКМ!E:J,2,FALSE))</f>
        <v/>
      </c>
      <c r="F285" s="1233" t="str">
        <f>IF(C285="","",VLOOKUP(C285,СписокКМ!F:K,2,FALSE))</f>
        <v/>
      </c>
      <c r="G285" s="1234" t="str">
        <f>IF(D285="","",VLOOKUP(D285,СписокКМ!G:L,2,FALSE))</f>
        <v/>
      </c>
      <c r="H285" s="41"/>
      <c r="I285" s="1236"/>
      <c r="J285" s="1236"/>
      <c r="K285" s="1236"/>
      <c r="L285" s="1236"/>
      <c r="M285" s="1236"/>
      <c r="N285" s="42"/>
      <c r="O285" s="1239"/>
      <c r="P285" s="1240"/>
      <c r="Q285" s="1240"/>
      <c r="R285" s="1240"/>
      <c r="S285" s="1240"/>
      <c r="T285" s="1260" t="s">
        <v>8</v>
      </c>
      <c r="U285" s="1261"/>
      <c r="V285" s="1261"/>
      <c r="W285" s="1261"/>
      <c r="X285" s="1261"/>
      <c r="Y285" s="1261"/>
      <c r="Z285" s="1261"/>
      <c r="AA285" s="1261"/>
      <c r="AB285" s="1261"/>
      <c r="AC285" s="1261"/>
      <c r="AD285" s="1261"/>
      <c r="AE285" s="1261"/>
      <c r="AF285" s="1261"/>
      <c r="AG285" s="1262"/>
      <c r="AH285" s="1261" t="s">
        <v>9</v>
      </c>
      <c r="AI285" s="1261"/>
      <c r="AJ285" s="1261"/>
      <c r="AK285" s="1261"/>
      <c r="AL285" s="1261"/>
      <c r="AM285" s="1261"/>
      <c r="AN285" s="1261"/>
      <c r="AO285" s="1261"/>
      <c r="AP285" s="1261"/>
      <c r="AQ285" s="1261"/>
      <c r="AR285" s="1261"/>
      <c r="AS285" s="1262"/>
      <c r="AT285" s="1263" t="s">
        <v>10</v>
      </c>
      <c r="AU285" s="1263"/>
      <c r="AV285" s="1263"/>
      <c r="AW285" s="1263"/>
      <c r="AX285" s="1263"/>
      <c r="AY285" s="1263"/>
      <c r="AZ285" s="1263"/>
      <c r="BA285" s="1263" t="s">
        <v>11</v>
      </c>
      <c r="BB285" s="1263"/>
      <c r="BC285" s="1263"/>
      <c r="BD285" s="1263"/>
      <c r="BE285" s="1263"/>
      <c r="BF285" s="1263"/>
      <c r="BG285" s="1263"/>
      <c r="BH285" s="1263" t="s">
        <v>12</v>
      </c>
      <c r="BI285" s="1263"/>
      <c r="BJ285" s="1263"/>
      <c r="BK285" s="1263"/>
      <c r="BL285" s="1263"/>
      <c r="BM285" s="1263"/>
      <c r="BN285" s="1263"/>
      <c r="BO285" s="1263" t="s">
        <v>13</v>
      </c>
      <c r="BP285" s="1263"/>
      <c r="BQ285" s="1263"/>
      <c r="BR285" s="1263"/>
      <c r="BS285" s="1263"/>
      <c r="BT285" s="1263"/>
      <c r="BU285" s="1263"/>
      <c r="BV285" s="1263" t="s">
        <v>14</v>
      </c>
      <c r="BW285" s="1263"/>
      <c r="BX285" s="1263"/>
      <c r="BY285" s="1263"/>
      <c r="BZ285" s="1263"/>
      <c r="CA285" s="1263"/>
      <c r="CB285" s="1263"/>
      <c r="CC285" s="1255"/>
      <c r="CD285" s="1257"/>
      <c r="CE285" s="1259"/>
      <c r="CP285" s="32"/>
      <c r="CQ285" s="32"/>
    </row>
    <row r="286" spans="1:95" s="31" customFormat="1" ht="15" customHeight="1" outlineLevel="1" x14ac:dyDescent="0.2">
      <c r="A286" s="43"/>
      <c r="B286" s="44"/>
      <c r="C286" s="615">
        <v>1</v>
      </c>
      <c r="D286" s="46" t="str">
        <f>IF(A286="","",VLOOKUP(A286,СписокКМ!D:I,2,FALSE))</f>
        <v/>
      </c>
      <c r="E286" s="47"/>
      <c r="F286" s="48" t="str">
        <f>IF(B286="","",VLOOKUP(B286,СписокКМ!D:I,2,FALSE))</f>
        <v/>
      </c>
      <c r="G286" s="49"/>
      <c r="H286" s="50"/>
      <c r="I286" s="51"/>
      <c r="J286" s="51"/>
      <c r="K286" s="51"/>
      <c r="L286" s="51"/>
      <c r="M286" s="51"/>
      <c r="N286" s="52"/>
      <c r="O286" s="53" t="str">
        <f>IF(I286="","",IF(I286="0",1000,IF(I286="-0",-1000,I286*1)))</f>
        <v/>
      </c>
      <c r="P286" s="53" t="str">
        <f t="shared" ref="P286:S287" si="186">IF(J286="","",IF(J286="0",1000,IF(J286="-0",-1000,J286*1)))</f>
        <v/>
      </c>
      <c r="Q286" s="53" t="str">
        <f t="shared" si="186"/>
        <v/>
      </c>
      <c r="R286" s="53" t="str">
        <f t="shared" si="186"/>
        <v/>
      </c>
      <c r="S286" s="54" t="str">
        <f t="shared" si="186"/>
        <v/>
      </c>
      <c r="T286" s="55" t="str">
        <f t="shared" ref="T286:X287" si="187">IF(O286="","",IF(O286&gt;0,1,0))</f>
        <v/>
      </c>
      <c r="U286" s="56" t="str">
        <f t="shared" si="187"/>
        <v/>
      </c>
      <c r="V286" s="56" t="str">
        <f t="shared" si="187"/>
        <v/>
      </c>
      <c r="W286" s="56" t="str">
        <f t="shared" si="187"/>
        <v/>
      </c>
      <c r="X286" s="56" t="str">
        <f t="shared" si="187"/>
        <v/>
      </c>
      <c r="Y286" s="57" t="str">
        <f t="shared" ref="Y286:AC287" si="188">IF(O286="","",IF(O286&lt;0,1,0))</f>
        <v/>
      </c>
      <c r="Z286" s="57" t="str">
        <f t="shared" si="188"/>
        <v/>
      </c>
      <c r="AA286" s="57" t="str">
        <f t="shared" si="188"/>
        <v/>
      </c>
      <c r="AB286" s="57" t="str">
        <f t="shared" si="188"/>
        <v/>
      </c>
      <c r="AC286" s="57" t="str">
        <f t="shared" si="188"/>
        <v/>
      </c>
      <c r="AD286" s="58" t="str">
        <f>IF(CC286="","",IF(CC286&gt;CE286,1,-1))</f>
        <v/>
      </c>
      <c r="AE286" s="58" t="str">
        <f>IF(CC286="","",IF(CC286&lt;CE286,1,-1))</f>
        <v/>
      </c>
      <c r="AF286" s="59">
        <f>IF(CC286&gt;CE286,1,0)</f>
        <v>0</v>
      </c>
      <c r="AG286" s="60">
        <f>IF(CE286&gt;CC286,1,0)</f>
        <v>0</v>
      </c>
      <c r="AH286" s="61" t="str">
        <f>IF(O286="","",AX286*1)</f>
        <v/>
      </c>
      <c r="AI286" s="62" t="str">
        <f>IF(P286="","",BE286*1)</f>
        <v/>
      </c>
      <c r="AJ286" s="62" t="str">
        <f>IF(Q286="","",BL286*1)</f>
        <v/>
      </c>
      <c r="AK286" s="62" t="str">
        <f>IF(R286="","",BS286*1)</f>
        <v/>
      </c>
      <c r="AL286" s="62" t="str">
        <f>IF(S286="","",BZ286*1)</f>
        <v/>
      </c>
      <c r="AM286" s="63" t="str">
        <f>IF(O286="","",AZ286*1)</f>
        <v/>
      </c>
      <c r="AN286" s="63" t="str">
        <f>IF(P286="","",BG286*1)</f>
        <v/>
      </c>
      <c r="AO286" s="63" t="str">
        <f>IF(Q286="","",BN286*1)</f>
        <v/>
      </c>
      <c r="AP286" s="63" t="str">
        <f>IF(R286="","",BU286*1)</f>
        <v/>
      </c>
      <c r="AQ286" s="63" t="str">
        <f>IF(S286="","",CB286*1)</f>
        <v/>
      </c>
      <c r="AR286" s="64">
        <f>SUM(AH286:AL286)</f>
        <v>0</v>
      </c>
      <c r="AS286" s="65">
        <f>SUM(AM286:AQ286)</f>
        <v>0</v>
      </c>
      <c r="AT286" s="66">
        <f>IF(O286=1000,11,IF(O286=-1000,0,IF(O286&gt;0,11,IF(O286&lt;0,(-O286),"0"))))</f>
        <v>11</v>
      </c>
      <c r="AU286" s="67" t="str">
        <f>IF(O286=1000,0,IF(O286=-1000,11,IF(O286&lt;-9,-(O286-2),IF(O286&gt;0,(O286),"0"))))</f>
        <v/>
      </c>
      <c r="AV286" s="66" t="e">
        <f>IF(O286=1000,11,IF(O286=-1000,0,IF(O286&lt;9,11,IF(O286&gt;9,(O286+2),"0"))))</f>
        <v>#VALUE!</v>
      </c>
      <c r="AW286" s="67" t="str">
        <f>IF(O286=1000,0,IF(O286=-1000,11,IF(O286&lt;0,11,IF(O286&gt;0,(O286),"0"))))</f>
        <v/>
      </c>
      <c r="AX286" s="68" t="str">
        <f>IF(O286="","",IF(O286&gt;9,AV286,AT286))</f>
        <v/>
      </c>
      <c r="AY286" s="69" t="str">
        <f>IF(O286="","","-")</f>
        <v/>
      </c>
      <c r="AZ286" s="70" t="str">
        <f>IF(O286="","",IF(O286&lt;-9,AU286,AW286))</f>
        <v/>
      </c>
      <c r="BA286" s="66" t="e">
        <f>IF(P286=1000,11,IF(P286=-1000,0,IF(P286&gt;9,(P286+2),IF(P286&lt;0,(-P286),"0"))))</f>
        <v>#VALUE!</v>
      </c>
      <c r="BB286" s="67" t="str">
        <f>IF(P286=1000,0,IF(P286=-1000,11,IF(P286&lt;-9,-(P286-2),IF(P286&gt;0,(P286),"0"))))</f>
        <v/>
      </c>
      <c r="BC286" s="67">
        <f>IF(P286=1000,11,IF(P286=-1000,0,IF(P286&gt;0,11,IF(P286&lt;0,(-P286),"0"))))</f>
        <v>11</v>
      </c>
      <c r="BD286" s="67" t="str">
        <f>IF(P286=1000,0,IF(P286=-1000,11,IF(P286&lt;0,11,IF(P286&gt;0,(P286),"0"))))</f>
        <v/>
      </c>
      <c r="BE286" s="68" t="str">
        <f>IF(P286="","",IF(P286&gt;9,BA286,BC286))</f>
        <v/>
      </c>
      <c r="BF286" s="69" t="str">
        <f>IF(P286="","","-")</f>
        <v/>
      </c>
      <c r="BG286" s="70" t="str">
        <f>IF(P286="","",IF(P286&lt;-9,BB286,BD286))</f>
        <v/>
      </c>
      <c r="BH286" s="66" t="e">
        <f>IF(Q286=1000,11,IF(Q286=-1000,0,IF(Q286&gt;9,(Q286+2),IF(Q286&lt;0,(-Q286),"0"))))</f>
        <v>#VALUE!</v>
      </c>
      <c r="BI286" s="67" t="str">
        <f>IF(Q286=1000,0,IF(Q286=-1000,11,IF(Q286&lt;-9,-(Q286-2),IF(Q286&gt;0,(Q286),"0"))))</f>
        <v/>
      </c>
      <c r="BJ286" s="67">
        <f>IF(Q286=1000,11,IF(Q286=-1000,0,IF(Q286&gt;0,11,IF(Q286&lt;0,(-Q286),"0"))))</f>
        <v>11</v>
      </c>
      <c r="BK286" s="67" t="str">
        <f>IF(Q286=1000,0,IF(Q286=-1000,11,IF(Q286&lt;0,11,IF(Q286&gt;0,(Q286),"0"))))</f>
        <v/>
      </c>
      <c r="BL286" s="68" t="str">
        <f>IF(Q286="","",IF(Q286&gt;9,BH286,BJ286))</f>
        <v/>
      </c>
      <c r="BM286" s="69" t="str">
        <f>IF(Q286="","","-")</f>
        <v/>
      </c>
      <c r="BN286" s="70" t="str">
        <f>IF(Q286="","",IF(Q286&lt;-9,BI286,BK286))</f>
        <v/>
      </c>
      <c r="BO286" s="67" t="e">
        <f>IF(R286=1000,11,IF(R286=-1000,0,IF(R286&gt;9,(R286+2),IF(R286&lt;0,(-R286),"0"))))</f>
        <v>#VALUE!</v>
      </c>
      <c r="BP286" s="67" t="str">
        <f>IF(R286=1000,0,IF(R286=-1000,11,IF(R286&lt;-9,-(R286-2),IF(R286&gt;0,(R286),"0"))))</f>
        <v/>
      </c>
      <c r="BQ286" s="67">
        <f>IF(R286=1000,11,IF(R286=-1000,0,IF(R286&gt;0,11,IF(R286&lt;0,(-R286),"0"))))</f>
        <v>11</v>
      </c>
      <c r="BR286" s="67" t="str">
        <f>IF(R286=1000,0,IF(R286=-1000,11,IF(R286&lt;0,11,IF(R286&gt;0,(R286),"0"))))</f>
        <v/>
      </c>
      <c r="BS286" s="68" t="str">
        <f>IF(R286="","",IF(R286&gt;9,BO286,BQ286))</f>
        <v/>
      </c>
      <c r="BT286" s="69" t="str">
        <f>IF(R286="","","-")</f>
        <v/>
      </c>
      <c r="BU286" s="70" t="str">
        <f>IF(R286="","",IF(R286&lt;-9,BP286,BR286))</f>
        <v/>
      </c>
      <c r="BV286" s="67" t="e">
        <f>IF(S286=1000,11,IF(S286=-1000,0,IF(S286&gt;9,(S286+2),IF(S286&lt;0,(-S286),"0"))))</f>
        <v>#VALUE!</v>
      </c>
      <c r="BW286" s="67" t="str">
        <f>IF(S286=1000,0,IF(S286=-1000,11,IF(S286&lt;-9,-(S286-2),IF(S286&gt;0,(S286),"0"))))</f>
        <v/>
      </c>
      <c r="BX286" s="67">
        <f>IF(S286=1000,11,IF(S286=-1000,0,IF(S286&gt;0,11,IF(S286&lt;0,(-S286),"0"))))</f>
        <v>11</v>
      </c>
      <c r="BY286" s="71" t="str">
        <f>IF(S286=1000,0,IF(S286=-1000,11,IF(S286&lt;0,11,IF(S286&gt;0,(S286),"0"))))</f>
        <v/>
      </c>
      <c r="BZ286" s="68" t="str">
        <f>IF(S286="","",IF(S286&gt;9,BV286,BX286))</f>
        <v/>
      </c>
      <c r="CA286" s="69" t="str">
        <f>IF(S286="","","-")</f>
        <v/>
      </c>
      <c r="CB286" s="70" t="str">
        <f>IF(S286="","",IF(S286&lt;-9,BW286,BY286))</f>
        <v/>
      </c>
      <c r="CC286" s="72" t="str">
        <f>IF(O286="","",SUM(T286:X286))</f>
        <v/>
      </c>
      <c r="CD286" s="73" t="str">
        <f>IF(CC286="","","-")</f>
        <v/>
      </c>
      <c r="CE286" s="74" t="str">
        <f>IF(O286="","",SUM(Y286:AC286))</f>
        <v/>
      </c>
      <c r="CP286" s="32"/>
      <c r="CQ286" s="32"/>
    </row>
    <row r="287" spans="1:95" s="31" customFormat="1" ht="15" customHeight="1" outlineLevel="1" x14ac:dyDescent="0.2">
      <c r="A287" s="43"/>
      <c r="B287" s="44"/>
      <c r="C287" s="75">
        <v>2</v>
      </c>
      <c r="D287" s="76" t="str">
        <f>IF(A287="","",VLOOKUP(A287,СписокКМ!D:I,2,FALSE))</f>
        <v/>
      </c>
      <c r="E287" s="47"/>
      <c r="F287" s="77" t="str">
        <f>IF(B287="","",VLOOKUP(B287,СписокКМ!D:I,2,FALSE))</f>
        <v/>
      </c>
      <c r="G287" s="49"/>
      <c r="H287" s="41"/>
      <c r="I287" s="616"/>
      <c r="J287" s="616"/>
      <c r="K287" s="616"/>
      <c r="L287" s="616"/>
      <c r="M287" s="51"/>
      <c r="N287" s="42"/>
      <c r="O287" s="79" t="str">
        <f>IF(I287="","",IF(I287="0",1000,IF(I287="-0",-1000,I287*1)))</f>
        <v/>
      </c>
      <c r="P287" s="79" t="str">
        <f t="shared" si="186"/>
        <v/>
      </c>
      <c r="Q287" s="79" t="str">
        <f t="shared" si="186"/>
        <v/>
      </c>
      <c r="R287" s="79" t="str">
        <f t="shared" si="186"/>
        <v/>
      </c>
      <c r="S287" s="80" t="str">
        <f t="shared" si="186"/>
        <v/>
      </c>
      <c r="T287" s="55" t="str">
        <f t="shared" si="187"/>
        <v/>
      </c>
      <c r="U287" s="56" t="str">
        <f t="shared" si="187"/>
        <v/>
      </c>
      <c r="V287" s="56" t="str">
        <f t="shared" si="187"/>
        <v/>
      </c>
      <c r="W287" s="56" t="str">
        <f t="shared" si="187"/>
        <v/>
      </c>
      <c r="X287" s="56" t="str">
        <f t="shared" si="187"/>
        <v/>
      </c>
      <c r="Y287" s="57" t="str">
        <f t="shared" si="188"/>
        <v/>
      </c>
      <c r="Z287" s="57" t="str">
        <f t="shared" si="188"/>
        <v/>
      </c>
      <c r="AA287" s="57" t="str">
        <f t="shared" si="188"/>
        <v/>
      </c>
      <c r="AB287" s="57" t="str">
        <f t="shared" si="188"/>
        <v/>
      </c>
      <c r="AC287" s="57" t="str">
        <f t="shared" si="188"/>
        <v/>
      </c>
      <c r="AD287" s="58" t="str">
        <f>IF(CC287="","",IF(CC287&gt;CE287,1,-1))</f>
        <v/>
      </c>
      <c r="AE287" s="58" t="str">
        <f>IF(CC287="","",IF(CC287&lt;CE287,1,-1))</f>
        <v/>
      </c>
      <c r="AF287" s="59">
        <f>IF(CC287&gt;CE287,1,0)</f>
        <v>0</v>
      </c>
      <c r="AG287" s="60">
        <f>IF(CE287&gt;CC287,1,0)</f>
        <v>0</v>
      </c>
      <c r="AH287" s="81" t="str">
        <f>IF(O287="","",AX287*1)</f>
        <v/>
      </c>
      <c r="AI287" s="609" t="str">
        <f>IF(P287="","",BE287*1)</f>
        <v/>
      </c>
      <c r="AJ287" s="609" t="str">
        <f>IF(Q287="","",BL287*1)</f>
        <v/>
      </c>
      <c r="AK287" s="609" t="str">
        <f>IF(R287="","",BS287*1)</f>
        <v/>
      </c>
      <c r="AL287" s="609" t="str">
        <f>IF(S287="","",BZ287*1)</f>
        <v/>
      </c>
      <c r="AM287" s="606" t="str">
        <f>IF(O287="","",AZ287*1)</f>
        <v/>
      </c>
      <c r="AN287" s="606" t="str">
        <f>IF(P287="","",BG287*1)</f>
        <v/>
      </c>
      <c r="AO287" s="606" t="str">
        <f>IF(Q287="","",BN287*1)</f>
        <v/>
      </c>
      <c r="AP287" s="606" t="str">
        <f>IF(R287="","",BU287*1)</f>
        <v/>
      </c>
      <c r="AQ287" s="606" t="str">
        <f>IF(S287="","",CB287*1)</f>
        <v/>
      </c>
      <c r="AR287" s="64">
        <f>SUM(AH287:AL287)</f>
        <v>0</v>
      </c>
      <c r="AS287" s="65">
        <f>SUM(AM287:AQ287)</f>
        <v>0</v>
      </c>
      <c r="AT287" s="66">
        <f>IF(O287=1000,11,IF(O287=-1000,0,IF(O287&gt;0,11,IF(O287&lt;0,(-O287),"0"))))</f>
        <v>11</v>
      </c>
      <c r="AU287" s="67" t="str">
        <f>IF(O287=1000,0,IF(O287=-1000,11,IF(O287&lt;-9,-(O287-2),IF(O287&gt;0,(O287),"0"))))</f>
        <v/>
      </c>
      <c r="AV287" s="66" t="e">
        <f>IF(O287=1000,11,IF(O287=-1000,0,IF(O287&gt;9,(O287+2),IF(O287&lt;0,(-O287),"0"))))</f>
        <v>#VALUE!</v>
      </c>
      <c r="AW287" s="67" t="str">
        <f>IF(O287=1000,0,IF(O287=-1000,11,IF(O287&lt;0,11,IF(O287&gt;0,(O287),"0"))))</f>
        <v/>
      </c>
      <c r="AX287" s="601" t="str">
        <f>IF(O287="","",IF(O287&gt;9,AV287,AT287))</f>
        <v/>
      </c>
      <c r="AY287" s="602" t="str">
        <f>IF(O287="","","-")</f>
        <v/>
      </c>
      <c r="AZ287" s="603" t="str">
        <f>IF(O287="","",IF(O287&lt;-9,AU287,AW287))</f>
        <v/>
      </c>
      <c r="BA287" s="66" t="e">
        <f>IF(P287=1000,11,IF(P287=-1000,0,IF(P287&gt;9,(P287+2),IF(P287&lt;0,(-P287),"0"))))</f>
        <v>#VALUE!</v>
      </c>
      <c r="BB287" s="67" t="str">
        <f>IF(P287=1000,0,IF(P287=-1000,11,IF(P287&lt;-9,-(P287-2),IF(P287&gt;0,(P287),"0"))))</f>
        <v/>
      </c>
      <c r="BC287" s="67">
        <f>IF(P287=1000,11,IF(P287=-1000,0,IF(P287&gt;0,11,IF(P287&lt;0,(-P287),"0"))))</f>
        <v>11</v>
      </c>
      <c r="BD287" s="67" t="str">
        <f>IF(P287=1000,0,IF(P287=-1000,11,IF(P287&lt;0,11,IF(P287&gt;0,(P287),"0"))))</f>
        <v/>
      </c>
      <c r="BE287" s="601" t="str">
        <f>IF(P287="","",IF(P287&gt;9,BA287,BC287))</f>
        <v/>
      </c>
      <c r="BF287" s="602" t="str">
        <f>IF(P287="","","-")</f>
        <v/>
      </c>
      <c r="BG287" s="603" t="str">
        <f>IF(P287="","",IF(P287&lt;-9,BB287,BD287))</f>
        <v/>
      </c>
      <c r="BH287" s="66" t="e">
        <f>IF(Q287=1000,11,IF(Q287=-1000,0,IF(Q287&gt;9,(Q287+2),IF(Q287&lt;0,(-Q287),"0"))))</f>
        <v>#VALUE!</v>
      </c>
      <c r="BI287" s="67" t="str">
        <f>IF(Q287=1000,0,IF(Q287=-1000,11,IF(Q287&lt;-9,-(Q287-2),IF(Q287&gt;0,(Q287),"0"))))</f>
        <v/>
      </c>
      <c r="BJ287" s="67">
        <f>IF(Q287=1000,11,IF(Q287=-1000,0,IF(Q287&gt;0,11,IF(Q287&lt;0,(-Q287),"0"))))</f>
        <v>11</v>
      </c>
      <c r="BK287" s="67" t="str">
        <f>IF(Q287=1000,0,IF(Q287=-1000,11,IF(Q287&lt;0,11,IF(Q287&gt;0,(Q287),"0"))))</f>
        <v/>
      </c>
      <c r="BL287" s="601" t="str">
        <f>IF(Q287="","",IF(Q287&gt;9,BH287,BJ287))</f>
        <v/>
      </c>
      <c r="BM287" s="602" t="str">
        <f>IF(Q287="","","-")</f>
        <v/>
      </c>
      <c r="BN287" s="603" t="str">
        <f>IF(Q287="","",IF(Q287&lt;-9,BI287,BK287))</f>
        <v/>
      </c>
      <c r="BO287" s="67" t="e">
        <f>IF(R287=1000,11,IF(R287=-1000,0,IF(R287&gt;9,(R287+2),IF(R287&lt;0,(-R287),"0"))))</f>
        <v>#VALUE!</v>
      </c>
      <c r="BP287" s="67" t="str">
        <f>IF(R287=1000,0,IF(R287=-1000,11,IF(R287&lt;-9,-(R287-2),IF(R287&gt;0,(R287),"0"))))</f>
        <v/>
      </c>
      <c r="BQ287" s="67">
        <f>IF(R287=1000,11,IF(R287=-1000,0,IF(R287&gt;0,11,IF(R287&lt;0,(-R287),"0"))))</f>
        <v>11</v>
      </c>
      <c r="BR287" s="67" t="str">
        <f>IF(R287=1000,0,IF(R287=-1000,11,IF(R287&lt;0,11,IF(R287&gt;0,(R287),"0"))))</f>
        <v/>
      </c>
      <c r="BS287" s="601" t="str">
        <f>IF(R287="","",IF(R287&gt;9,BO287,BQ287))</f>
        <v/>
      </c>
      <c r="BT287" s="602" t="str">
        <f>IF(R287="","","-")</f>
        <v/>
      </c>
      <c r="BU287" s="603" t="str">
        <f>IF(R287="","",IF(R287&lt;-9,BP287,BR287))</f>
        <v/>
      </c>
      <c r="BV287" s="67" t="e">
        <f>IF(S287=1000,11,IF(S287=-1000,0,IF(S287&gt;9,(S287+2),IF(S287&lt;0,(-S287),"0"))))</f>
        <v>#VALUE!</v>
      </c>
      <c r="BW287" s="67" t="str">
        <f>IF(S287=1000,0,IF(S287=-1000,11,IF(S287&lt;-9,-(S287-2),IF(S287&gt;0,(S287),"0"))))</f>
        <v/>
      </c>
      <c r="BX287" s="67">
        <f>IF(S287=1000,11,IF(S287=-1000,0,IF(S287&gt;0,11,IF(S287&lt;0,(-S287),"0"))))</f>
        <v>11</v>
      </c>
      <c r="BY287" s="71" t="str">
        <f>IF(S287=1000,0,IF(S287=-1000,11,IF(S287&lt;0,11,IF(S287&gt;0,(S287),"0"))))</f>
        <v/>
      </c>
      <c r="BZ287" s="601" t="str">
        <f>IF(S287="","",IF(S287&gt;9,BV287,BX287))</f>
        <v/>
      </c>
      <c r="CA287" s="602" t="str">
        <f>IF(S287="","","-")</f>
        <v/>
      </c>
      <c r="CB287" s="603" t="str">
        <f>IF(S287="","",IF(S287&lt;-9,BW287,BY287))</f>
        <v/>
      </c>
      <c r="CC287" s="598" t="str">
        <f>IF(O287="","",SUM(T287:X287))</f>
        <v/>
      </c>
      <c r="CD287" s="604" t="str">
        <f>IF(CC287="","","-")</f>
        <v/>
      </c>
      <c r="CE287" s="599" t="str">
        <f>IF(O287="","",SUM(Y287:AC287))</f>
        <v/>
      </c>
      <c r="CP287" s="32"/>
      <c r="CQ287" s="32"/>
    </row>
    <row r="288" spans="1:95" s="31" customFormat="1" ht="15" customHeight="1" outlineLevel="1" x14ac:dyDescent="0.2">
      <c r="A288" s="43"/>
      <c r="B288" s="44"/>
      <c r="C288" s="1250">
        <v>3</v>
      </c>
      <c r="D288" s="76" t="str">
        <f>IF(A288="","",VLOOKUP(A288,СписокКМ!D:I,2,FALSE))</f>
        <v/>
      </c>
      <c r="E288" s="47"/>
      <c r="F288" s="77" t="str">
        <f>IF(B288="","",VLOOKUP(B288,СписокКМ!D:I,2,FALSE))</f>
        <v/>
      </c>
      <c r="G288" s="49"/>
      <c r="H288" s="41"/>
      <c r="I288" s="1252"/>
      <c r="J288" s="1252"/>
      <c r="K288" s="1252"/>
      <c r="L288" s="1252"/>
      <c r="M288" s="1252"/>
      <c r="N288" s="42"/>
      <c r="O288" s="1244" t="str">
        <f>IF(I288="","",IF(I288="0",1000,IF(I288="-0",-1000,I288*1)))</f>
        <v/>
      </c>
      <c r="P288" s="1244" t="str">
        <f>IF(J288="","",IF(J288="0",1000,IF(J288="-0",-1000,J288*1)))</f>
        <v/>
      </c>
      <c r="Q288" s="1244" t="str">
        <f>IF(K288="","",IF(K288="0",1000,IF(K288="-0",-1000,K288*1)))</f>
        <v/>
      </c>
      <c r="R288" s="1244" t="str">
        <f>IF(L289="","",IF(L289="0",1000,IF(L289="-0",-1000,L289*1)))</f>
        <v/>
      </c>
      <c r="S288" s="1246" t="str">
        <f>IF(M289="","",IF(M289="0",1000,IF(M289="-0",-1000,M289*1)))</f>
        <v/>
      </c>
      <c r="T288" s="1248" t="str">
        <f>IF(O288="","",IF(O288&gt;0,1,0))</f>
        <v/>
      </c>
      <c r="U288" s="1284" t="str">
        <f>IF(P288="","",IF(P288&gt;0,1,0))</f>
        <v/>
      </c>
      <c r="V288" s="1284" t="str">
        <f>IF(Q288="","",IF(Q288&gt;0,1,0))</f>
        <v/>
      </c>
      <c r="W288" s="1284" t="str">
        <f>IF(R288="","",IF(R288&gt;0,1,0))</f>
        <v/>
      </c>
      <c r="X288" s="1284" t="str">
        <f>IF(S288="","",IF(S288&gt;0,1,0))</f>
        <v/>
      </c>
      <c r="Y288" s="1278" t="str">
        <f>IF(O288="","",IF(O288&lt;0,1,0))</f>
        <v/>
      </c>
      <c r="Z288" s="1278" t="str">
        <f>IF(P288="","",IF(P288&lt;0,1,0))</f>
        <v/>
      </c>
      <c r="AA288" s="1278" t="str">
        <f>IF(Q288="","",IF(Q288&lt;0,1,0))</f>
        <v/>
      </c>
      <c r="AB288" s="1278" t="str">
        <f>IF(R288="","",IF(R288&lt;0,1,0))</f>
        <v/>
      </c>
      <c r="AC288" s="1278" t="str">
        <f>IF(S288="","",IF(S288&lt;0,1,0))</f>
        <v/>
      </c>
      <c r="AD288" s="1280" t="str">
        <f>IF(CC288="","",IF(CC288&gt;CE288,1,-1))</f>
        <v/>
      </c>
      <c r="AE288" s="1280" t="str">
        <f>IF(CC288="","",IF(CC288&lt;CE288,1,-1))</f>
        <v/>
      </c>
      <c r="AF288" s="1282">
        <f>IF(CC288&gt;CE288,1,0)</f>
        <v>0</v>
      </c>
      <c r="AG288" s="1272">
        <f>IF(CE288&gt;CC288,1,0)</f>
        <v>0</v>
      </c>
      <c r="AH288" s="1274" t="str">
        <f>IF(O288="","",AX288*1)</f>
        <v/>
      </c>
      <c r="AI288" s="1276" t="str">
        <f>IF(P288="","",BE288*1)</f>
        <v/>
      </c>
      <c r="AJ288" s="1276" t="str">
        <f>IF(Q288="","",BL288*1)</f>
        <v/>
      </c>
      <c r="AK288" s="1276" t="str">
        <f>IF(R288="","",BS288*1)</f>
        <v/>
      </c>
      <c r="AL288" s="1276" t="str">
        <f>IF(S288="","",BZ288*1)</f>
        <v/>
      </c>
      <c r="AM288" s="1298" t="str">
        <f>IF(O288="","",AZ288*1)</f>
        <v/>
      </c>
      <c r="AN288" s="1298" t="str">
        <f>IF(P288="","",BG288*1)</f>
        <v/>
      </c>
      <c r="AO288" s="1298" t="str">
        <f>IF(Q288="","",BN288*1)</f>
        <v/>
      </c>
      <c r="AP288" s="1298" t="str">
        <f>IF(R288="","",BU288*1)</f>
        <v/>
      </c>
      <c r="AQ288" s="1298" t="str">
        <f>IF(S288="","",CB288*1)</f>
        <v/>
      </c>
      <c r="AR288" s="1300">
        <f>SUM(AH289:AL289)</f>
        <v>0</v>
      </c>
      <c r="AS288" s="1292">
        <f>SUM(AM289:AQ289)</f>
        <v>0</v>
      </c>
      <c r="AT288" s="1294">
        <f>IF(O288=1000,11,IF(O288=-1000,0,IF(O288&gt;0,11,IF(O288&lt;0,(-O288),"0"))))</f>
        <v>11</v>
      </c>
      <c r="AU288" s="1286" t="str">
        <f>IF(O288=1000,0,IF(O288=-1000,11,IF(O288&lt;-9,-(O288-2),IF(O288&gt;0,(O288),"0"))))</f>
        <v/>
      </c>
      <c r="AV288" s="1286" t="e">
        <f>IF(O288=1000,11,IF(O288=-1000,0,IF(O288&gt;9,(O288+2),IF(O288&lt;0,(-O288),"0"))))</f>
        <v>#VALUE!</v>
      </c>
      <c r="AW288" s="1286" t="str">
        <f>IF(O288=1000,0,IF(O288=-1000,11,IF(O288&lt;0,11,IF(O288&gt;0,(O288),"0"))))</f>
        <v/>
      </c>
      <c r="AX288" s="1296" t="str">
        <f>IF(O288="","",IF(O288&gt;9,AV288,AT288))</f>
        <v/>
      </c>
      <c r="AY288" s="1288" t="str">
        <f>IF(O288="","","-")</f>
        <v/>
      </c>
      <c r="AZ288" s="1290" t="str">
        <f>IF(O288="","",IF(O288&lt;-9,AU288,AW288))</f>
        <v/>
      </c>
      <c r="BA288" s="1286" t="e">
        <f>IF(P288=1000,11,IF(P288=-1000,0,IF(P288&gt;9,(P288+2),IF(P288&lt;0,(-P288),"0"))))</f>
        <v>#VALUE!</v>
      </c>
      <c r="BB288" s="1286" t="str">
        <f>IF(P288=1000,0,IF(P288=-1000,11,IF(P288&lt;-9,-(P288-2),IF(P288&gt;0,(P288),"0"))))</f>
        <v/>
      </c>
      <c r="BC288" s="1286">
        <f>IF(P288=1000,11,IF(P288=-1000,0,IF(P288&gt;0,11,IF(P288&lt;0,(-P288),"0"))))</f>
        <v>11</v>
      </c>
      <c r="BD288" s="1286" t="str">
        <f>IF(P288=1000,0,IF(P288=-1000,11,IF(P288&lt;0,11,IF(P288&gt;0,(P288),"0"))))</f>
        <v/>
      </c>
      <c r="BE288" s="1296" t="str">
        <f>IF(P288="","",IF(P288&gt;9,BA288,BC288))</f>
        <v/>
      </c>
      <c r="BF288" s="1288" t="str">
        <f>IF(P288="","","-")</f>
        <v/>
      </c>
      <c r="BG288" s="1290" t="str">
        <f>IF(P288="","",IF(P288&lt;-9,BB288,BD288))</f>
        <v/>
      </c>
      <c r="BH288" s="1286" t="e">
        <f>IF(Q288=1000,11,IF(Q288=-1000,0,IF(Q288&gt;9,(Q288+2),IF(Q288&lt;0,(-Q288),"0"))))</f>
        <v>#VALUE!</v>
      </c>
      <c r="BI288" s="1286" t="str">
        <f>IF(Q288=1000,0,IF(Q288=-1000,11,IF(Q288&lt;-9,-(Q288-2),IF(Q288&gt;0,(Q288),"0"))))</f>
        <v/>
      </c>
      <c r="BJ288" s="1286">
        <f>IF(Q288=1000,11,IF(Q288=-1000,0,IF(Q288&gt;0,11,IF(Q288&lt;0,(-Q288),"0"))))</f>
        <v>11</v>
      </c>
      <c r="BK288" s="1286" t="str">
        <f>IF(Q288=1000,0,IF(Q288=-1000,11,IF(Q288&lt;0,11,IF(Q288&gt;0,(Q288),"0"))))</f>
        <v/>
      </c>
      <c r="BL288" s="1296" t="str">
        <f>IF(Q288="","",IF(Q288&gt;9,BH288,BJ288))</f>
        <v/>
      </c>
      <c r="BM288" s="1288" t="str">
        <f>IF(Q288="","","-")</f>
        <v/>
      </c>
      <c r="BN288" s="1290" t="str">
        <f>IF(Q288="","",IF(Q288&lt;-9,BI288,BK288))</f>
        <v/>
      </c>
      <c r="BO288" s="1286" t="e">
        <f>IF(R288=1000,11,IF(R288=-1000,0,IF(R288&gt;9,(R288+2),IF(R288&lt;0,(-R288),"0"))))</f>
        <v>#VALUE!</v>
      </c>
      <c r="BP288" s="1286" t="str">
        <f>IF(R288=1000,0,IF(R288=-1000,11,IF(R288&lt;-9,-(R288-2),IF(R288&gt;0,(R288),"0"))))</f>
        <v/>
      </c>
      <c r="BQ288" s="1286">
        <f>IF(R288=1000,11,IF(R288=-1000,0,IF(R288&gt;0,11,IF(R288&lt;0,(-R288),"0"))))</f>
        <v>11</v>
      </c>
      <c r="BR288" s="1286" t="str">
        <f>IF(R288=1000,0,IF(R288=-1000,11,IF(R288&lt;0,11,IF(R288&gt;0,(R288),"0"))))</f>
        <v/>
      </c>
      <c r="BS288" s="1296" t="str">
        <f>IF(R288="","",IF(R288&gt;9,BO288,BQ288))</f>
        <v/>
      </c>
      <c r="BT288" s="1288" t="str">
        <f>IF(R288="","","-")</f>
        <v/>
      </c>
      <c r="BU288" s="1290" t="str">
        <f>IF(R288="","",IF(R288&lt;-9,BP288,BR288))</f>
        <v/>
      </c>
      <c r="BV288" s="1286" t="e">
        <f>IF(S288=1000,11,IF(S288=-1000,0,IF(S288&gt;9,(S288+2),IF(S288&lt;0,(-S288),"0"))))</f>
        <v>#VALUE!</v>
      </c>
      <c r="BW288" s="1286" t="str">
        <f>IF(S288=1000,0,IF(S288=-1000,11,IF(S288&lt;-9,-(S288-2),IF(S288&gt;0,(S288),"0"))))</f>
        <v/>
      </c>
      <c r="BX288" s="1286">
        <f>IF(S288=1000,11,IF(S288=-1000,0,IF(S288&gt;0,11,IF(S288&lt;0,(-S288),"0"))))</f>
        <v>11</v>
      </c>
      <c r="BY288" s="1286" t="str">
        <f>IF(S288=1000,0,IF(S288=-1000,11,IF(S288&lt;0,11,IF(S288&gt;0,(S288),"0"))))</f>
        <v/>
      </c>
      <c r="BZ288" s="1296" t="str">
        <f>IF(S288="","",IF(S288&gt;9,BV288,BX288))</f>
        <v/>
      </c>
      <c r="CA288" s="1288" t="str">
        <f>IF(S288="","","-")</f>
        <v/>
      </c>
      <c r="CB288" s="1290" t="str">
        <f>IF(S288="","",IF(S288&lt;-9,BW288,BY288))</f>
        <v/>
      </c>
      <c r="CC288" s="1302" t="str">
        <f>IF(O288="","",SUM(T288:X289))</f>
        <v/>
      </c>
      <c r="CD288" s="1304" t="str">
        <f>IF(CC288="","","-")</f>
        <v/>
      </c>
      <c r="CE288" s="1306" t="str">
        <f>IF(O288="","",SUM(Y288:AC289))</f>
        <v/>
      </c>
      <c r="CP288" s="32"/>
      <c r="CQ288" s="32"/>
    </row>
    <row r="289" spans="1:95" s="31" customFormat="1" ht="15" customHeight="1" outlineLevel="1" x14ac:dyDescent="0.2">
      <c r="A289" s="43"/>
      <c r="B289" s="44"/>
      <c r="C289" s="1251"/>
      <c r="D289" s="46" t="str">
        <f>IF(A289="","",VLOOKUP(A289,СписокКМ!D:I,2,FALSE))</f>
        <v/>
      </c>
      <c r="E289" s="47"/>
      <c r="F289" s="48" t="str">
        <f>IF(B289="","",VLOOKUP(B289,СписокКМ!D:I,2,FALSE))</f>
        <v/>
      </c>
      <c r="G289" s="49"/>
      <c r="H289" s="41"/>
      <c r="I289" s="1253"/>
      <c r="J289" s="1253"/>
      <c r="K289" s="1253"/>
      <c r="L289" s="1253"/>
      <c r="M289" s="1253"/>
      <c r="N289" s="42"/>
      <c r="O289" s="1245"/>
      <c r="P289" s="1245"/>
      <c r="Q289" s="1245"/>
      <c r="R289" s="1245"/>
      <c r="S289" s="1247"/>
      <c r="T289" s="1249"/>
      <c r="U289" s="1285"/>
      <c r="V289" s="1285"/>
      <c r="W289" s="1285"/>
      <c r="X289" s="1285"/>
      <c r="Y289" s="1279"/>
      <c r="Z289" s="1279"/>
      <c r="AA289" s="1279"/>
      <c r="AB289" s="1279"/>
      <c r="AC289" s="1279"/>
      <c r="AD289" s="1281"/>
      <c r="AE289" s="1281"/>
      <c r="AF289" s="1283"/>
      <c r="AG289" s="1273"/>
      <c r="AH289" s="1275"/>
      <c r="AI289" s="1277"/>
      <c r="AJ289" s="1277"/>
      <c r="AK289" s="1277"/>
      <c r="AL289" s="1277"/>
      <c r="AM289" s="1299"/>
      <c r="AN289" s="1299"/>
      <c r="AO289" s="1299"/>
      <c r="AP289" s="1299"/>
      <c r="AQ289" s="1299"/>
      <c r="AR289" s="1301"/>
      <c r="AS289" s="1293"/>
      <c r="AT289" s="1295"/>
      <c r="AU289" s="1287"/>
      <c r="AV289" s="1287"/>
      <c r="AW289" s="1287"/>
      <c r="AX289" s="1297"/>
      <c r="AY289" s="1289"/>
      <c r="AZ289" s="1291"/>
      <c r="BA289" s="1287"/>
      <c r="BB289" s="1287"/>
      <c r="BC289" s="1287"/>
      <c r="BD289" s="1287"/>
      <c r="BE289" s="1297"/>
      <c r="BF289" s="1289"/>
      <c r="BG289" s="1291"/>
      <c r="BH289" s="1287"/>
      <c r="BI289" s="1287"/>
      <c r="BJ289" s="1287"/>
      <c r="BK289" s="1287"/>
      <c r="BL289" s="1297"/>
      <c r="BM289" s="1289"/>
      <c r="BN289" s="1291"/>
      <c r="BO289" s="1287"/>
      <c r="BP289" s="1287"/>
      <c r="BQ289" s="1287"/>
      <c r="BR289" s="1287"/>
      <c r="BS289" s="1297"/>
      <c r="BT289" s="1289"/>
      <c r="BU289" s="1291"/>
      <c r="BV289" s="1287"/>
      <c r="BW289" s="1287"/>
      <c r="BX289" s="1287"/>
      <c r="BY289" s="1287"/>
      <c r="BZ289" s="1297"/>
      <c r="CA289" s="1289"/>
      <c r="CB289" s="1291"/>
      <c r="CC289" s="1303"/>
      <c r="CD289" s="1305"/>
      <c r="CE289" s="1307"/>
      <c r="CP289" s="32"/>
      <c r="CQ289" s="32"/>
    </row>
    <row r="290" spans="1:95" s="31" customFormat="1" ht="15" customHeight="1" outlineLevel="1" x14ac:dyDescent="0.2">
      <c r="A290" s="99" t="str">
        <f>IF(A286="","",A286)</f>
        <v/>
      </c>
      <c r="B290" s="99" t="str">
        <f>IF(B286="","",B287)</f>
        <v/>
      </c>
      <c r="C290" s="75">
        <v>4</v>
      </c>
      <c r="D290" s="100" t="str">
        <f>IF(A290="","",VLOOKUP(A290,СписокКМ!D:I,2,FALSE))</f>
        <v/>
      </c>
      <c r="E290" s="101"/>
      <c r="F290" s="77" t="str">
        <f>IF(B290="","",VLOOKUP(B290,СписокКМ!D:I,2,FALSE))</f>
        <v/>
      </c>
      <c r="G290" s="102"/>
      <c r="H290" s="41"/>
      <c r="I290" s="616"/>
      <c r="J290" s="616"/>
      <c r="K290" s="616"/>
      <c r="L290" s="616"/>
      <c r="M290" s="616"/>
      <c r="N290" s="42"/>
      <c r="O290" s="79" t="str">
        <f>IF(I290="","",IF(I290="0",1000,IF(I290="-0",-1000,I290*1)))</f>
        <v/>
      </c>
      <c r="P290" s="79" t="str">
        <f t="shared" ref="P290:S291" si="189">IF(J290="","",IF(J290="0",1000,IF(J290="-0",-1000,J290*1)))</f>
        <v/>
      </c>
      <c r="Q290" s="79" t="str">
        <f t="shared" si="189"/>
        <v/>
      </c>
      <c r="R290" s="79" t="str">
        <f t="shared" si="189"/>
        <v/>
      </c>
      <c r="S290" s="80" t="str">
        <f t="shared" si="189"/>
        <v/>
      </c>
      <c r="T290" s="614" t="str">
        <f t="shared" ref="T290:X291" si="190">IF(O290="","",IF(O290&gt;0,1,0))</f>
        <v/>
      </c>
      <c r="U290" s="613" t="str">
        <f t="shared" si="190"/>
        <v/>
      </c>
      <c r="V290" s="613" t="str">
        <f t="shared" si="190"/>
        <v/>
      </c>
      <c r="W290" s="613" t="str">
        <f t="shared" si="190"/>
        <v/>
      </c>
      <c r="X290" s="613" t="str">
        <f t="shared" si="190"/>
        <v/>
      </c>
      <c r="Y290" s="610" t="str">
        <f t="shared" ref="Y290:AC291" si="191">IF(O290="","",IF(O290&lt;0,1,0))</f>
        <v/>
      </c>
      <c r="Z290" s="610" t="str">
        <f t="shared" si="191"/>
        <v/>
      </c>
      <c r="AA290" s="610" t="str">
        <f t="shared" si="191"/>
        <v/>
      </c>
      <c r="AB290" s="610" t="str">
        <f t="shared" si="191"/>
        <v/>
      </c>
      <c r="AC290" s="610" t="str">
        <f t="shared" si="191"/>
        <v/>
      </c>
      <c r="AD290" s="611" t="str">
        <f>IF(CC290="","",IF(CC290&gt;CE290,1,-1))</f>
        <v/>
      </c>
      <c r="AE290" s="611" t="str">
        <f>IF(CC290="","",IF(CC290&lt;CE290,1,-1))</f>
        <v/>
      </c>
      <c r="AF290" s="612">
        <f>IF(CC290&gt;CE290,1,0)</f>
        <v>0</v>
      </c>
      <c r="AG290" s="608">
        <f>IF(CE290&gt;CC290,1,0)</f>
        <v>0</v>
      </c>
      <c r="AH290" s="81" t="str">
        <f>IF(O290="","",AX290*1)</f>
        <v/>
      </c>
      <c r="AI290" s="609" t="str">
        <f>IF(P290="","",BE290*1)</f>
        <v/>
      </c>
      <c r="AJ290" s="609" t="str">
        <f>IF(Q290="","",BL290*1)</f>
        <v/>
      </c>
      <c r="AK290" s="609" t="str">
        <f>IF(R290="","",BS290*1)</f>
        <v/>
      </c>
      <c r="AL290" s="609" t="str">
        <f>IF(S290="","",BZ290*1)</f>
        <v/>
      </c>
      <c r="AM290" s="606" t="str">
        <f>IF(O290="","",AZ290*1)</f>
        <v/>
      </c>
      <c r="AN290" s="606" t="str">
        <f>IF(P290="","",BG290*1)</f>
        <v/>
      </c>
      <c r="AO290" s="606" t="str">
        <f>IF(Q290="","",BN290*1)</f>
        <v/>
      </c>
      <c r="AP290" s="606" t="str">
        <f>IF(R290="","",BU290*1)</f>
        <v/>
      </c>
      <c r="AQ290" s="606" t="str">
        <f>IF(S290="","",CB290*1)</f>
        <v/>
      </c>
      <c r="AR290" s="607">
        <f>SUM(AH290:AL290)</f>
        <v>0</v>
      </c>
      <c r="AS290" s="605">
        <f>SUM(AM290:AQ290)</f>
        <v>0</v>
      </c>
      <c r="AT290" s="111">
        <f>IF(O290=1000,11,IF(O290=-1000,0,IF(O290&gt;0,11,IF(O290&lt;0,(-O290),"0"))))</f>
        <v>11</v>
      </c>
      <c r="AU290" s="600" t="str">
        <f>IF(O290=1000,0,IF(O290=-1000,11,IF(O290&lt;-9,-(O290-2),IF(O290&gt;0,(O290),"0"))))</f>
        <v/>
      </c>
      <c r="AV290" s="111" t="e">
        <f>IF(O290=1000,11,IF(O290=-1000,0,IF(O290&gt;9,(O290+2),IF(O290&lt;0,(-O290),"0"))))</f>
        <v>#VALUE!</v>
      </c>
      <c r="AW290" s="600" t="str">
        <f>IF(O290=1000,0,IF(O290=-1000,11,IF(O290&lt;0,11,IF(O290&gt;0,(O290),"0"))))</f>
        <v/>
      </c>
      <c r="AX290" s="601" t="str">
        <f>IF(O290="","",IF(O290&gt;9,AV290,AT290))</f>
        <v/>
      </c>
      <c r="AY290" s="602" t="str">
        <f>IF(O290="","","-")</f>
        <v/>
      </c>
      <c r="AZ290" s="603" t="str">
        <f>IF(O290="","",IF(O290&lt;-9,AU290,AW290))</f>
        <v/>
      </c>
      <c r="BA290" s="111" t="e">
        <f>IF(P290=1000,11,IF(P290=-1000,0,IF(P290&gt;9,(P290+2),IF(P290&lt;0,(-P290),"0"))))</f>
        <v>#VALUE!</v>
      </c>
      <c r="BB290" s="600" t="str">
        <f>IF(P290=1000,0,IF(P290=-1000,11,IF(P290&lt;-9,-(P290-2),IF(P290&gt;0,(P290),"0"))))</f>
        <v/>
      </c>
      <c r="BC290" s="600">
        <f>IF(P290=1000,11,IF(P290=-1000,0,IF(P290&gt;0,11,IF(P290&lt;0,(-P290),"0"))))</f>
        <v>11</v>
      </c>
      <c r="BD290" s="600" t="str">
        <f>IF(P290=1000,0,IF(P290=-1000,11,IF(P290&lt;0,11,IF(P290&gt;0,(P290),"0"))))</f>
        <v/>
      </c>
      <c r="BE290" s="601" t="str">
        <f>IF(P290="","",IF(P290&gt;9,BA290,BC290))</f>
        <v/>
      </c>
      <c r="BF290" s="602" t="str">
        <f>IF(P290="","","-")</f>
        <v/>
      </c>
      <c r="BG290" s="603" t="str">
        <f>IF(P290="","",IF(P290&lt;-9,BB290,BD290))</f>
        <v/>
      </c>
      <c r="BH290" s="111" t="e">
        <f>IF(Q290=1000,11,IF(Q290=-1000,0,IF(Q290&gt;9,(Q290+2),IF(Q290&lt;0,(-Q290),"0"))))</f>
        <v>#VALUE!</v>
      </c>
      <c r="BI290" s="600" t="str">
        <f>IF(Q290=1000,0,IF(Q290=-1000,11,IF(Q290&lt;-9,-(Q290-2),IF(Q290&gt;0,(Q290),"0"))))</f>
        <v/>
      </c>
      <c r="BJ290" s="600">
        <f>IF(Q290=1000,11,IF(Q290=-1000,0,IF(Q290&gt;0,11,IF(Q290&lt;0,(-Q290),"0"))))</f>
        <v>11</v>
      </c>
      <c r="BK290" s="600" t="str">
        <f>IF(Q290=1000,0,IF(Q290=-1000,11,IF(Q290&lt;0,11,IF(Q290&gt;0,(Q290),"0"))))</f>
        <v/>
      </c>
      <c r="BL290" s="601" t="str">
        <f>IF(Q290="","",IF(Q290&gt;9,BH290,BJ290))</f>
        <v/>
      </c>
      <c r="BM290" s="602" t="str">
        <f>IF(Q290="","","-")</f>
        <v/>
      </c>
      <c r="BN290" s="603" t="str">
        <f>IF(Q290="","",IF(Q290&lt;-9,BI290,BK290))</f>
        <v/>
      </c>
      <c r="BO290" s="600" t="e">
        <f>IF(R290=1000,11,IF(R290=-1000,0,IF(R290&gt;9,(R290+2),IF(R290&lt;0,(-R290),"0"))))</f>
        <v>#VALUE!</v>
      </c>
      <c r="BP290" s="600" t="str">
        <f>IF(R290=1000,0,IF(R290=-1000,11,IF(R290&lt;-9,-(R290-2),IF(R290&gt;0,(R290),"0"))))</f>
        <v/>
      </c>
      <c r="BQ290" s="600">
        <f>IF(R290=1000,11,IF(R290=-1000,0,IF(R290&gt;0,11,IF(R290&lt;0,(-R290),"0"))))</f>
        <v>11</v>
      </c>
      <c r="BR290" s="600" t="str">
        <f>IF(R290=1000,0,IF(R290=-1000,11,IF(R290&lt;0,11,IF(R290&gt;0,(R290),"0"))))</f>
        <v/>
      </c>
      <c r="BS290" s="601" t="str">
        <f>IF(R290="","",IF(R290&gt;9,BO290,BQ290))</f>
        <v/>
      </c>
      <c r="BT290" s="602" t="str">
        <f>IF(R290="","","-")</f>
        <v/>
      </c>
      <c r="BU290" s="603" t="str">
        <f>IF(R290="","",IF(R290&lt;-9,BP290,BR290))</f>
        <v/>
      </c>
      <c r="BV290" s="600" t="e">
        <f>IF(S290=1000,11,IF(S290=-1000,0,IF(S290&gt;9,(S290+2),IF(S290&lt;0,(-S290),"0"))))</f>
        <v>#VALUE!</v>
      </c>
      <c r="BW290" s="600" t="str">
        <f>IF(S290=1000,0,IF(S290=-1000,11,IF(S290&lt;-9,-(S290-2),IF(S290&gt;0,(S290),"0"))))</f>
        <v/>
      </c>
      <c r="BX290" s="600">
        <f>IF(S290=1000,11,IF(S290=-1000,0,IF(S290&gt;0,11,IF(S290&lt;0,(-S290),"0"))))</f>
        <v>11</v>
      </c>
      <c r="BY290" s="113" t="str">
        <f>IF(S290=1000,0,IF(S290=-1000,11,IF(S290&lt;0,11,IF(S290&gt;0,(S290),"0"))))</f>
        <v/>
      </c>
      <c r="BZ290" s="601" t="str">
        <f>IF(S290="","",IF(S290&gt;9,BV290,BX290))</f>
        <v/>
      </c>
      <c r="CA290" s="602" t="str">
        <f>IF(S290="","","-")</f>
        <v/>
      </c>
      <c r="CB290" s="603" t="str">
        <f>IF(S290="","",IF(S290&lt;-9,BW290,BY290))</f>
        <v/>
      </c>
      <c r="CC290" s="598" t="str">
        <f>IF(O290="","",SUM(T290:X290))</f>
        <v/>
      </c>
      <c r="CD290" s="604" t="str">
        <f>IF(CC290="","","-")</f>
        <v/>
      </c>
      <c r="CE290" s="599" t="str">
        <f>IF(O290="","",SUM(Y290:AC290))</f>
        <v/>
      </c>
      <c r="CP290" s="32"/>
      <c r="CQ290" s="32"/>
    </row>
    <row r="291" spans="1:95" s="31" customFormat="1" ht="15" customHeight="1" outlineLevel="1" thickBot="1" x14ac:dyDescent="0.25">
      <c r="A291" s="99" t="str">
        <f>IF(A286="","",A287)</f>
        <v/>
      </c>
      <c r="B291" s="99" t="str">
        <f>IF(B286="","",B286)</f>
        <v/>
      </c>
      <c r="C291" s="114">
        <v>5</v>
      </c>
      <c r="D291" s="115" t="str">
        <f>IF(A291="","",VLOOKUP(A291,СписокКМ!D:I,2,FALSE))</f>
        <v/>
      </c>
      <c r="E291" s="116"/>
      <c r="F291" s="117" t="str">
        <f>IF(B291="","",VLOOKUP(B291,СписокКМ!D:I,2,FALSE))</f>
        <v/>
      </c>
      <c r="G291" s="118"/>
      <c r="H291" s="119"/>
      <c r="I291" s="120"/>
      <c r="J291" s="120"/>
      <c r="K291" s="120"/>
      <c r="L291" s="121"/>
      <c r="M291" s="121"/>
      <c r="N291" s="122"/>
      <c r="O291" s="123" t="str">
        <f>IF(I291="","",IF(I291="0",1000,IF(I291="-0",-1000,I291*1)))</f>
        <v/>
      </c>
      <c r="P291" s="123" t="str">
        <f t="shared" si="189"/>
        <v/>
      </c>
      <c r="Q291" s="123" t="str">
        <f t="shared" si="189"/>
        <v/>
      </c>
      <c r="R291" s="123" t="str">
        <f t="shared" si="189"/>
        <v/>
      </c>
      <c r="S291" s="124" t="str">
        <f t="shared" si="189"/>
        <v/>
      </c>
      <c r="T291" s="125" t="str">
        <f t="shared" si="190"/>
        <v/>
      </c>
      <c r="U291" s="126" t="str">
        <f t="shared" si="190"/>
        <v/>
      </c>
      <c r="V291" s="126" t="str">
        <f t="shared" si="190"/>
        <v/>
      </c>
      <c r="W291" s="126" t="str">
        <f t="shared" si="190"/>
        <v/>
      </c>
      <c r="X291" s="126" t="str">
        <f t="shared" si="190"/>
        <v/>
      </c>
      <c r="Y291" s="127" t="str">
        <f t="shared" si="191"/>
        <v/>
      </c>
      <c r="Z291" s="127" t="str">
        <f t="shared" si="191"/>
        <v/>
      </c>
      <c r="AA291" s="127" t="str">
        <f t="shared" si="191"/>
        <v/>
      </c>
      <c r="AB291" s="127" t="str">
        <f t="shared" si="191"/>
        <v/>
      </c>
      <c r="AC291" s="127" t="str">
        <f t="shared" si="191"/>
        <v/>
      </c>
      <c r="AD291" s="128" t="str">
        <f>IF(CC291="","",IF(CC291&gt;CE291,1,-1))</f>
        <v/>
      </c>
      <c r="AE291" s="128" t="str">
        <f>IF(CC291="","",IF(CC291&lt;CE291,1,-1))</f>
        <v/>
      </c>
      <c r="AF291" s="129">
        <f>IF(CC291&gt;CE291,1,0)</f>
        <v>0</v>
      </c>
      <c r="AG291" s="130">
        <f>IF(CE291&gt;CC291,1,0)</f>
        <v>0</v>
      </c>
      <c r="AH291" s="131" t="str">
        <f>IF(O291="","",AX291*1)</f>
        <v/>
      </c>
      <c r="AI291" s="132" t="str">
        <f>IF(P291="","",BE291*1)</f>
        <v/>
      </c>
      <c r="AJ291" s="132" t="str">
        <f>IF(Q291="","",BL291*1)</f>
        <v/>
      </c>
      <c r="AK291" s="132" t="str">
        <f>IF(R291="","",BS291*1)</f>
        <v/>
      </c>
      <c r="AL291" s="132" t="str">
        <f>IF(S291="","",BZ291*1)</f>
        <v/>
      </c>
      <c r="AM291" s="133" t="str">
        <f>IF(O291="","",AZ291*1)</f>
        <v/>
      </c>
      <c r="AN291" s="133" t="str">
        <f>IF(P291="","",BG291*1)</f>
        <v/>
      </c>
      <c r="AO291" s="133" t="str">
        <f>IF(Q291="","",BN291*1)</f>
        <v/>
      </c>
      <c r="AP291" s="133" t="str">
        <f>IF(R291="","",BU291*1)</f>
        <v/>
      </c>
      <c r="AQ291" s="133" t="str">
        <f>IF(S291="","",CB291*1)</f>
        <v/>
      </c>
      <c r="AR291" s="134">
        <f>SUM(AH291:AL291)</f>
        <v>0</v>
      </c>
      <c r="AS291" s="135">
        <f>SUM(AM291:AQ291)</f>
        <v>0</v>
      </c>
      <c r="AT291" s="136">
        <f>IF(O291=1000,11,IF(O291=-1000,0,IF(O291&gt;0,11,IF(O291&lt;0,(-O291),"0"))))</f>
        <v>11</v>
      </c>
      <c r="AU291" s="137" t="str">
        <f>IF(O291=1000,0,IF(O291=-1000,11,IF(O291&lt;-9,-(O291-2),IF(O291&gt;0,(O291),"0"))))</f>
        <v/>
      </c>
      <c r="AV291" s="136" t="e">
        <f>IF(O291=1000,11,IF(O291=-1000,0,IF(O291&gt;9,(O291+2),IF(O291&lt;0,(-O291),"0"))))</f>
        <v>#VALUE!</v>
      </c>
      <c r="AW291" s="137" t="str">
        <f>IF(O291=1000,0,IF(O291=-1000,11,IF(O291&lt;0,11,IF(O291&gt;0,(O291),"0"))))</f>
        <v/>
      </c>
      <c r="AX291" s="138" t="str">
        <f>IF(O291="","",IF(O291&gt;9,AV291,AT291))</f>
        <v/>
      </c>
      <c r="AY291" s="139" t="str">
        <f>IF(O291="","","-")</f>
        <v/>
      </c>
      <c r="AZ291" s="140" t="str">
        <f>IF(O291="","",IF(O291&lt;-9,AU291,AW291))</f>
        <v/>
      </c>
      <c r="BA291" s="136" t="e">
        <f>IF(P291=1000,11,IF(P291=-1000,0,IF(P291&gt;9,(P291+2),IF(P291&lt;0,(-P291),"0"))))</f>
        <v>#VALUE!</v>
      </c>
      <c r="BB291" s="137" t="str">
        <f>IF(P291=1000,0,IF(P291=-1000,11,IF(P291&lt;-9,-(P291-2),IF(P291&gt;0,(P291),"0"))))</f>
        <v/>
      </c>
      <c r="BC291" s="137">
        <f>IF(P291=1000,11,IF(P291=-1000,0,IF(P291&gt;0,11,IF(P291&lt;0,(-P291),"0"))))</f>
        <v>11</v>
      </c>
      <c r="BD291" s="137" t="str">
        <f>IF(P291=1000,0,IF(P291=-1000,11,IF(P291&lt;0,11,IF(P291&gt;0,(P291),"0"))))</f>
        <v/>
      </c>
      <c r="BE291" s="138" t="str">
        <f>IF(P291="","",IF(P291&gt;9,BA291,BC291))</f>
        <v/>
      </c>
      <c r="BF291" s="139" t="str">
        <f>IF(P291="","","-")</f>
        <v/>
      </c>
      <c r="BG291" s="140" t="str">
        <f>IF(P291="","",IF(P291&lt;-9,BB291,BD291))</f>
        <v/>
      </c>
      <c r="BH291" s="136" t="e">
        <f>IF(Q291=1000,11,IF(Q291=-1000,0,IF(Q291&gt;9,(Q291+2),IF(Q291&lt;0,(-Q291),"0"))))</f>
        <v>#VALUE!</v>
      </c>
      <c r="BI291" s="137" t="str">
        <f>IF(Q291=1000,0,IF(Q291=-1000,11,IF(Q291&lt;-9,-(Q291-2),IF(Q291&gt;0,(Q291),"0"))))</f>
        <v/>
      </c>
      <c r="BJ291" s="137">
        <f>IF(Q291=1000,11,IF(Q291=-1000,0,IF(Q291&gt;0,11,IF(Q291&lt;0,(-Q291),"0"))))</f>
        <v>11</v>
      </c>
      <c r="BK291" s="137" t="str">
        <f>IF(Q291=1000,0,IF(Q291=-1000,11,IF(Q291&lt;0,11,IF(Q291&gt;0,(Q291),"0"))))</f>
        <v/>
      </c>
      <c r="BL291" s="138" t="str">
        <f>IF(Q291="","",IF(Q291&gt;9,BH291,BJ291))</f>
        <v/>
      </c>
      <c r="BM291" s="139" t="str">
        <f>IF(Q291="","","-")</f>
        <v/>
      </c>
      <c r="BN291" s="140" t="str">
        <f>IF(Q291="","",IF(Q291&lt;-9,BI291,BK291))</f>
        <v/>
      </c>
      <c r="BO291" s="137" t="e">
        <f>IF(R291=1000,11,IF(R291=-1000,0,IF(R291&gt;9,(R291+2),IF(R291&lt;0,(-R291),"0"))))</f>
        <v>#VALUE!</v>
      </c>
      <c r="BP291" s="137" t="str">
        <f>IF(R291=1000,0,IF(R291=-1000,11,IF(R291&lt;-9,-(R291-2),IF(R291&gt;0,(R291),"0"))))</f>
        <v/>
      </c>
      <c r="BQ291" s="137">
        <f>IF(R291=1000,11,IF(R291=-1000,0,IF(R291&gt;0,11,IF(R291&lt;0,(-R291),"0"))))</f>
        <v>11</v>
      </c>
      <c r="BR291" s="137" t="str">
        <f>IF(R291=1000,0,IF(R291=-1000,11,IF(R291&lt;0,11,IF(R291&gt;0,(R291),"0"))))</f>
        <v/>
      </c>
      <c r="BS291" s="138" t="str">
        <f>IF(R291="","",IF(R291&gt;9,BO291,BQ291))</f>
        <v/>
      </c>
      <c r="BT291" s="139" t="str">
        <f>IF(R291="","","-")</f>
        <v/>
      </c>
      <c r="BU291" s="140" t="str">
        <f>IF(R291="","",IF(R291&lt;-9,BP291,BR291))</f>
        <v/>
      </c>
      <c r="BV291" s="137" t="e">
        <f>IF(S291=1000,11,IF(S291=-1000,0,IF(S291&gt;9,(S291+2),IF(S291&lt;0,(-S291),"0"))))</f>
        <v>#VALUE!</v>
      </c>
      <c r="BW291" s="137" t="str">
        <f>IF(S291=1000,0,IF(S291=-1000,11,IF(S291&lt;-9,-(S291-2),IF(S291&gt;0,(S291),"0"))))</f>
        <v/>
      </c>
      <c r="BX291" s="137">
        <f>IF(S291=1000,11,IF(S291=-1000,0,IF(S291&gt;0,11,IF(S291&lt;0,(-S291),"0"))))</f>
        <v>11</v>
      </c>
      <c r="BY291" s="141" t="str">
        <f>IF(S291=1000,0,IF(S291=-1000,11,IF(S291&lt;0,11,IF(S291&gt;0,(S291),"0"))))</f>
        <v/>
      </c>
      <c r="BZ291" s="138" t="str">
        <f>IF(S291="","",IF(S291&gt;9,BV291,BX291))</f>
        <v/>
      </c>
      <c r="CA291" s="139" t="str">
        <f>IF(S291="","","-")</f>
        <v/>
      </c>
      <c r="CB291" s="140" t="str">
        <f>IF(S291="","",IF(S291&lt;-9,BW291,BY291))</f>
        <v/>
      </c>
      <c r="CC291" s="142" t="str">
        <f>IF(O291="","",SUM(T291:X291))</f>
        <v/>
      </c>
      <c r="CD291" s="143" t="str">
        <f>IF(CC291="","","-")</f>
        <v/>
      </c>
      <c r="CE291" s="144" t="str">
        <f>IF(O291="","",SUM(Y291:AC291))</f>
        <v/>
      </c>
      <c r="CP291" s="32"/>
      <c r="CQ291" s="32"/>
    </row>
    <row r="292" spans="1:95" s="31" customFormat="1" ht="31.5" customHeight="1" outlineLevel="1" thickBot="1" x14ac:dyDescent="0.25">
      <c r="A292" s="34"/>
      <c r="B292" s="35"/>
      <c r="C292" s="1225">
        <f>1+C284</f>
        <v>33</v>
      </c>
      <c r="D292" s="1227" t="str">
        <f>IF(A292="","",VLOOKUP(A292,СписокКМ!$A$188:$C$236,3,FALSE))</f>
        <v/>
      </c>
      <c r="E292" s="1228" t="str">
        <f>IF(B292="","",VLOOKUP(B292,СписокКМ!E:J,2,FALSE))</f>
        <v/>
      </c>
      <c r="F292" s="1231" t="str">
        <f>IF(B292="","",VLOOKUP(B292,СписокКМ!$A$188:$C$234,3,FALSE))</f>
        <v/>
      </c>
      <c r="G292" s="1232" t="str">
        <f>IF(D292="","",VLOOKUP(D292,СписокКМ!G:L,2,FALSE))</f>
        <v/>
      </c>
      <c r="H292" s="36"/>
      <c r="I292" s="1235" t="s">
        <v>7</v>
      </c>
      <c r="J292" s="1235"/>
      <c r="K292" s="1235"/>
      <c r="L292" s="1235"/>
      <c r="M292" s="1235"/>
      <c r="N292" s="37"/>
      <c r="O292" s="1237"/>
      <c r="P292" s="1238"/>
      <c r="Q292" s="1238"/>
      <c r="R292" s="1238"/>
      <c r="S292" s="1238"/>
      <c r="T292" s="38" t="str">
        <f>IF(A292="","",VLOOKUP(A292,'[60]Протокол команд'!A:K,8,FALSE))</f>
        <v/>
      </c>
      <c r="U292" s="39" t="e">
        <f>T292*5-4</f>
        <v>#VALUE!</v>
      </c>
      <c r="V292" s="39" t="e">
        <f>T292*5</f>
        <v>#VALUE!</v>
      </c>
      <c r="W292" s="39" t="e">
        <f>CONCATENATE(U292,"-",V292)</f>
        <v>#VALUE!</v>
      </c>
      <c r="X292" s="39" t="str">
        <f>IF(A292="","",VLOOKUP(A292,'[60]Протокол команд'!A:K,10,FALSE))</f>
        <v/>
      </c>
      <c r="Y292" s="39" t="e">
        <f>X292*5-4</f>
        <v>#VALUE!</v>
      </c>
      <c r="Z292" s="39" t="e">
        <f>X292*5</f>
        <v>#VALUE!</v>
      </c>
      <c r="AA292" s="39" t="e">
        <f>CONCATENATE(Y292,"-",Z292)</f>
        <v>#VALUE!</v>
      </c>
      <c r="AB292" s="1241" t="str">
        <f>IF(O294="","",SUM(AF294:AF299))</f>
        <v/>
      </c>
      <c r="AC292" s="1242"/>
      <c r="AD292" s="1243"/>
      <c r="AE292" s="1242" t="str">
        <f>IF(O294="","",SUM(AG294:AG299))</f>
        <v/>
      </c>
      <c r="AF292" s="1242"/>
      <c r="AG292" s="1264"/>
      <c r="AH292" s="1241">
        <f>SUM(CC294:CC299)</f>
        <v>0</v>
      </c>
      <c r="AI292" s="1242"/>
      <c r="AJ292" s="1243"/>
      <c r="AK292" s="1242">
        <f>SUM(CE294:CE299)</f>
        <v>0</v>
      </c>
      <c r="AL292" s="1242"/>
      <c r="AM292" s="1264"/>
      <c r="AN292" s="1265">
        <f>SUM(AR294:AR299)</f>
        <v>0</v>
      </c>
      <c r="AO292" s="1266"/>
      <c r="AP292" s="1267"/>
      <c r="AQ292" s="1266">
        <f>SUM(AS294:AS299)</f>
        <v>0</v>
      </c>
      <c r="AR292" s="1266"/>
      <c r="AS292" s="1268"/>
      <c r="AT292" s="1314"/>
      <c r="AU292" s="1315"/>
      <c r="AV292" s="1315"/>
      <c r="AW292" s="1315"/>
      <c r="AX292" s="1315"/>
      <c r="AY292" s="1315"/>
      <c r="AZ292" s="1315"/>
      <c r="BA292" s="1315"/>
      <c r="BB292" s="1315"/>
      <c r="BC292" s="1315"/>
      <c r="BD292" s="1315"/>
      <c r="BE292" s="1315"/>
      <c r="BF292" s="1315"/>
      <c r="BG292" s="1315"/>
      <c r="BH292" s="1315"/>
      <c r="BI292" s="1315"/>
      <c r="BJ292" s="1315"/>
      <c r="BK292" s="1315"/>
      <c r="BL292" s="1315"/>
      <c r="BM292" s="1315"/>
      <c r="BN292" s="1315"/>
      <c r="BO292" s="1315"/>
      <c r="BP292" s="1315"/>
      <c r="BQ292" s="1315"/>
      <c r="BR292" s="1315"/>
      <c r="BS292" s="1315"/>
      <c r="BT292" s="1315"/>
      <c r="BU292" s="1315"/>
      <c r="BV292" s="1315"/>
      <c r="BW292" s="1315"/>
      <c r="BX292" s="1315"/>
      <c r="BY292" s="1315"/>
      <c r="BZ292" s="1315"/>
      <c r="CA292" s="1315"/>
      <c r="CB292" s="1316"/>
      <c r="CC292" s="1254" t="str">
        <f>IF(O294="","",SUM(AF294:AF299))</f>
        <v/>
      </c>
      <c r="CD292" s="1256" t="str">
        <f>IF(CC292="","","-")</f>
        <v/>
      </c>
      <c r="CE292" s="1258" t="str">
        <f>IF(O294="","",SUM(AG294:AG299))</f>
        <v/>
      </c>
      <c r="CP292" s="32"/>
      <c r="CQ292" s="32"/>
    </row>
    <row r="293" spans="1:95" s="31" customFormat="1" ht="13.5" customHeight="1" outlineLevel="1" x14ac:dyDescent="0.2">
      <c r="A293" s="40"/>
      <c r="B293" s="40"/>
      <c r="C293" s="1226"/>
      <c r="D293" s="1229" t="str">
        <f>IF(A293="","",VLOOKUP(A293,СписокКМ!D:I,2,FALSE))</f>
        <v/>
      </c>
      <c r="E293" s="1230" t="str">
        <f>IF(B293="","",VLOOKUP(B293,СписокКМ!E:J,2,FALSE))</f>
        <v/>
      </c>
      <c r="F293" s="1233" t="str">
        <f>IF(C293="","",VLOOKUP(C293,СписокКМ!F:K,2,FALSE))</f>
        <v/>
      </c>
      <c r="G293" s="1234" t="str">
        <f>IF(D293="","",VLOOKUP(D293,СписокКМ!G:L,2,FALSE))</f>
        <v/>
      </c>
      <c r="H293" s="41"/>
      <c r="I293" s="1236"/>
      <c r="J293" s="1236"/>
      <c r="K293" s="1236"/>
      <c r="L293" s="1236"/>
      <c r="M293" s="1236"/>
      <c r="N293" s="42"/>
      <c r="O293" s="1239"/>
      <c r="P293" s="1240"/>
      <c r="Q293" s="1240"/>
      <c r="R293" s="1240"/>
      <c r="S293" s="1240"/>
      <c r="T293" s="1260" t="s">
        <v>8</v>
      </c>
      <c r="U293" s="1261"/>
      <c r="V293" s="1261"/>
      <c r="W293" s="1261"/>
      <c r="X293" s="1261"/>
      <c r="Y293" s="1261"/>
      <c r="Z293" s="1261"/>
      <c r="AA293" s="1261"/>
      <c r="AB293" s="1261"/>
      <c r="AC293" s="1261"/>
      <c r="AD293" s="1261"/>
      <c r="AE293" s="1261"/>
      <c r="AF293" s="1261"/>
      <c r="AG293" s="1262"/>
      <c r="AH293" s="1261" t="s">
        <v>9</v>
      </c>
      <c r="AI293" s="1261"/>
      <c r="AJ293" s="1261"/>
      <c r="AK293" s="1261"/>
      <c r="AL293" s="1261"/>
      <c r="AM293" s="1261"/>
      <c r="AN293" s="1261"/>
      <c r="AO293" s="1261"/>
      <c r="AP293" s="1261"/>
      <c r="AQ293" s="1261"/>
      <c r="AR293" s="1261"/>
      <c r="AS293" s="1262"/>
      <c r="AT293" s="1263" t="s">
        <v>10</v>
      </c>
      <c r="AU293" s="1263"/>
      <c r="AV293" s="1263"/>
      <c r="AW293" s="1263"/>
      <c r="AX293" s="1263"/>
      <c r="AY293" s="1263"/>
      <c r="AZ293" s="1263"/>
      <c r="BA293" s="1263" t="s">
        <v>11</v>
      </c>
      <c r="BB293" s="1263"/>
      <c r="BC293" s="1263"/>
      <c r="BD293" s="1263"/>
      <c r="BE293" s="1263"/>
      <c r="BF293" s="1263"/>
      <c r="BG293" s="1263"/>
      <c r="BH293" s="1263" t="s">
        <v>12</v>
      </c>
      <c r="BI293" s="1263"/>
      <c r="BJ293" s="1263"/>
      <c r="BK293" s="1263"/>
      <c r="BL293" s="1263"/>
      <c r="BM293" s="1263"/>
      <c r="BN293" s="1263"/>
      <c r="BO293" s="1263" t="s">
        <v>13</v>
      </c>
      <c r="BP293" s="1263"/>
      <c r="BQ293" s="1263"/>
      <c r="BR293" s="1263"/>
      <c r="BS293" s="1263"/>
      <c r="BT293" s="1263"/>
      <c r="BU293" s="1263"/>
      <c r="BV293" s="1263" t="s">
        <v>14</v>
      </c>
      <c r="BW293" s="1263"/>
      <c r="BX293" s="1263"/>
      <c r="BY293" s="1263"/>
      <c r="BZ293" s="1263"/>
      <c r="CA293" s="1263"/>
      <c r="CB293" s="1263"/>
      <c r="CC293" s="1255"/>
      <c r="CD293" s="1257"/>
      <c r="CE293" s="1259"/>
      <c r="CP293" s="32"/>
      <c r="CQ293" s="32"/>
    </row>
    <row r="294" spans="1:95" s="31" customFormat="1" ht="15" customHeight="1" outlineLevel="1" x14ac:dyDescent="0.2">
      <c r="A294" s="43"/>
      <c r="B294" s="44"/>
      <c r="C294" s="615">
        <v>1</v>
      </c>
      <c r="D294" s="46" t="str">
        <f>IF(A294="","",VLOOKUP(A294,СписокКМ!D:I,2,FALSE))</f>
        <v/>
      </c>
      <c r="E294" s="47"/>
      <c r="F294" s="48" t="str">
        <f>IF(B294="","",VLOOKUP(B294,СписокКМ!D:I,2,FALSE))</f>
        <v/>
      </c>
      <c r="G294" s="49"/>
      <c r="H294" s="50"/>
      <c r="I294" s="51"/>
      <c r="J294" s="51"/>
      <c r="K294" s="51"/>
      <c r="L294" s="51"/>
      <c r="M294" s="51"/>
      <c r="N294" s="52"/>
      <c r="O294" s="53" t="str">
        <f t="shared" ref="O294:S295" si="192">IF(I294="","",IF(I294="0",1000,IF(I294="-0",-1000,I294*1)))</f>
        <v/>
      </c>
      <c r="P294" s="53" t="str">
        <f t="shared" si="192"/>
        <v/>
      </c>
      <c r="Q294" s="53" t="str">
        <f t="shared" si="192"/>
        <v/>
      </c>
      <c r="R294" s="53" t="str">
        <f t="shared" si="192"/>
        <v/>
      </c>
      <c r="S294" s="54" t="str">
        <f t="shared" si="192"/>
        <v/>
      </c>
      <c r="T294" s="55" t="str">
        <f t="shared" ref="T294:X296" si="193">IF(O294="","",IF(O294&gt;0,1,0))</f>
        <v/>
      </c>
      <c r="U294" s="56" t="str">
        <f t="shared" si="193"/>
        <v/>
      </c>
      <c r="V294" s="56" t="str">
        <f t="shared" si="193"/>
        <v/>
      </c>
      <c r="W294" s="56" t="str">
        <f t="shared" si="193"/>
        <v/>
      </c>
      <c r="X294" s="56" t="str">
        <f t="shared" si="193"/>
        <v/>
      </c>
      <c r="Y294" s="57" t="str">
        <f t="shared" ref="Y294:AC296" si="194">IF(O294="","",IF(O294&lt;0,1,0))</f>
        <v/>
      </c>
      <c r="Z294" s="57" t="str">
        <f t="shared" si="194"/>
        <v/>
      </c>
      <c r="AA294" s="57" t="str">
        <f t="shared" si="194"/>
        <v/>
      </c>
      <c r="AB294" s="57" t="str">
        <f t="shared" si="194"/>
        <v/>
      </c>
      <c r="AC294" s="57" t="str">
        <f t="shared" si="194"/>
        <v/>
      </c>
      <c r="AD294" s="58" t="str">
        <f>IF(CC294="","",IF(CC294&gt;CE294,1,-1))</f>
        <v/>
      </c>
      <c r="AE294" s="58" t="str">
        <f>IF(CC294="","",IF(CC294&lt;CE294,1,-1))</f>
        <v/>
      </c>
      <c r="AF294" s="59">
        <f>IF(CC294&gt;CE294,1,0)</f>
        <v>0</v>
      </c>
      <c r="AG294" s="60">
        <f>IF(CE294&gt;CC294,1,0)</f>
        <v>0</v>
      </c>
      <c r="AH294" s="61" t="str">
        <f>IF(O294="","",AX294*1)</f>
        <v/>
      </c>
      <c r="AI294" s="62" t="str">
        <f>IF(P294="","",BE294*1)</f>
        <v/>
      </c>
      <c r="AJ294" s="62" t="str">
        <f>IF(Q294="","",BL294*1)</f>
        <v/>
      </c>
      <c r="AK294" s="62" t="str">
        <f>IF(R294="","",BS294*1)</f>
        <v/>
      </c>
      <c r="AL294" s="62" t="str">
        <f>IF(S294="","",BZ294*1)</f>
        <v/>
      </c>
      <c r="AM294" s="63" t="str">
        <f>IF(O294="","",AZ294*1)</f>
        <v/>
      </c>
      <c r="AN294" s="63" t="str">
        <f>IF(P294="","",BG294*1)</f>
        <v/>
      </c>
      <c r="AO294" s="63" t="str">
        <f>IF(Q294="","",BN294*1)</f>
        <v/>
      </c>
      <c r="AP294" s="63" t="str">
        <f>IF(R294="","",BU294*1)</f>
        <v/>
      </c>
      <c r="AQ294" s="63" t="str">
        <f>IF(S294="","",CB294*1)</f>
        <v/>
      </c>
      <c r="AR294" s="64">
        <f>SUM(AH294:AL294)</f>
        <v>0</v>
      </c>
      <c r="AS294" s="65">
        <f>SUM(AM294:AQ294)</f>
        <v>0</v>
      </c>
      <c r="AT294" s="66">
        <f>IF(O294=1000,11,IF(O294=-1000,0,IF(O294&gt;0,11,IF(O294&lt;0,(-O294),"0"))))</f>
        <v>11</v>
      </c>
      <c r="AU294" s="67" t="str">
        <f>IF(O294=1000,0,IF(O294=-1000,11,IF(O294&lt;-9,-(O294-2),IF(O294&gt;0,(O294),"0"))))</f>
        <v/>
      </c>
      <c r="AV294" s="66" t="e">
        <f>IF(O294=1000,11,IF(O294=-1000,0,IF(O294&lt;9,11,IF(O294&gt;9,(O294+2),"0"))))</f>
        <v>#VALUE!</v>
      </c>
      <c r="AW294" s="67" t="str">
        <f>IF(O294=1000,0,IF(O294=-1000,11,IF(O294&lt;0,11,IF(O294&gt;0,(O294),"0"))))</f>
        <v/>
      </c>
      <c r="AX294" s="68" t="str">
        <f>IF(O294="","",IF(O294&gt;9,AV294,AT294))</f>
        <v/>
      </c>
      <c r="AY294" s="69" t="str">
        <f>IF(O294="","","-")</f>
        <v/>
      </c>
      <c r="AZ294" s="70" t="str">
        <f>IF(O294="","",IF(O294&lt;-9,AU294,AW294))</f>
        <v/>
      </c>
      <c r="BA294" s="66" t="e">
        <f>IF(P294=1000,11,IF(P294=-1000,0,IF(P294&gt;9,(P294+2),IF(P294&lt;0,(-P294),"0"))))</f>
        <v>#VALUE!</v>
      </c>
      <c r="BB294" s="67" t="str">
        <f>IF(P294=1000,0,IF(P294=-1000,11,IF(P294&lt;-9,-(P294-2),IF(P294&gt;0,(P294),"0"))))</f>
        <v/>
      </c>
      <c r="BC294" s="67">
        <f>IF(P294=1000,11,IF(P294=-1000,0,IF(P294&gt;0,11,IF(P294&lt;0,(-P294),"0"))))</f>
        <v>11</v>
      </c>
      <c r="BD294" s="67" t="str">
        <f>IF(P294=1000,0,IF(P294=-1000,11,IF(P294&lt;0,11,IF(P294&gt;0,(P294),"0"))))</f>
        <v/>
      </c>
      <c r="BE294" s="68" t="str">
        <f>IF(P294="","",IF(P294&gt;9,BA294,BC294))</f>
        <v/>
      </c>
      <c r="BF294" s="69" t="str">
        <f>IF(P294="","","-")</f>
        <v/>
      </c>
      <c r="BG294" s="70" t="str">
        <f>IF(P294="","",IF(P294&lt;-9,BB294,BD294))</f>
        <v/>
      </c>
      <c r="BH294" s="66" t="e">
        <f>IF(Q294=1000,11,IF(Q294=-1000,0,IF(Q294&gt;9,(Q294+2),IF(Q294&lt;0,(-Q294),"0"))))</f>
        <v>#VALUE!</v>
      </c>
      <c r="BI294" s="67" t="str">
        <f>IF(Q294=1000,0,IF(Q294=-1000,11,IF(Q294&lt;-9,-(Q294-2),IF(Q294&gt;0,(Q294),"0"))))</f>
        <v/>
      </c>
      <c r="BJ294" s="67">
        <f>IF(Q294=1000,11,IF(Q294=-1000,0,IF(Q294&gt;0,11,IF(Q294&lt;0,(-Q294),"0"))))</f>
        <v>11</v>
      </c>
      <c r="BK294" s="67" t="str">
        <f>IF(Q294=1000,0,IF(Q294=-1000,11,IF(Q294&lt;0,11,IF(Q294&gt;0,(Q294),"0"))))</f>
        <v/>
      </c>
      <c r="BL294" s="68" t="str">
        <f>IF(Q294="","",IF(Q294&gt;9,BH294,BJ294))</f>
        <v/>
      </c>
      <c r="BM294" s="69" t="str">
        <f>IF(Q294="","","-")</f>
        <v/>
      </c>
      <c r="BN294" s="70" t="str">
        <f>IF(Q294="","",IF(Q294&lt;-9,BI294,BK294))</f>
        <v/>
      </c>
      <c r="BO294" s="67" t="e">
        <f>IF(R294=1000,11,IF(R294=-1000,0,IF(R294&gt;9,(R294+2),IF(R294&lt;0,(-R294),"0"))))</f>
        <v>#VALUE!</v>
      </c>
      <c r="BP294" s="67" t="str">
        <f>IF(R294=1000,0,IF(R294=-1000,11,IF(R294&lt;-9,-(R294-2),IF(R294&gt;0,(R294),"0"))))</f>
        <v/>
      </c>
      <c r="BQ294" s="67">
        <f>IF(R294=1000,11,IF(R294=-1000,0,IF(R294&gt;0,11,IF(R294&lt;0,(-R294),"0"))))</f>
        <v>11</v>
      </c>
      <c r="BR294" s="67" t="str">
        <f>IF(R294=1000,0,IF(R294=-1000,11,IF(R294&lt;0,11,IF(R294&gt;0,(R294),"0"))))</f>
        <v/>
      </c>
      <c r="BS294" s="68" t="str">
        <f>IF(R294="","",IF(R294&gt;9,BO294,BQ294))</f>
        <v/>
      </c>
      <c r="BT294" s="69" t="str">
        <f>IF(R294="","","-")</f>
        <v/>
      </c>
      <c r="BU294" s="70" t="str">
        <f>IF(R294="","",IF(R294&lt;-9,BP294,BR294))</f>
        <v/>
      </c>
      <c r="BV294" s="67" t="e">
        <f>IF(S294=1000,11,IF(S294=-1000,0,IF(S294&gt;9,(S294+2),IF(S294&lt;0,(-S294),"0"))))</f>
        <v>#VALUE!</v>
      </c>
      <c r="BW294" s="67" t="str">
        <f>IF(S294=1000,0,IF(S294=-1000,11,IF(S294&lt;-9,-(S294-2),IF(S294&gt;0,(S294),"0"))))</f>
        <v/>
      </c>
      <c r="BX294" s="67">
        <f>IF(S294=1000,11,IF(S294=-1000,0,IF(S294&gt;0,11,IF(S294&lt;0,(-S294),"0"))))</f>
        <v>11</v>
      </c>
      <c r="BY294" s="71" t="str">
        <f>IF(S294=1000,0,IF(S294=-1000,11,IF(S294&lt;0,11,IF(S294&gt;0,(S294),"0"))))</f>
        <v/>
      </c>
      <c r="BZ294" s="68" t="str">
        <f>IF(S294="","",IF(S294&gt;9,BV294,BX294))</f>
        <v/>
      </c>
      <c r="CA294" s="69" t="str">
        <f>IF(S294="","","-")</f>
        <v/>
      </c>
      <c r="CB294" s="70" t="str">
        <f>IF(S294="","",IF(S294&lt;-9,BW294,BY294))</f>
        <v/>
      </c>
      <c r="CC294" s="72" t="str">
        <f>IF(O294="","",SUM(T294:X294))</f>
        <v/>
      </c>
      <c r="CD294" s="73" t="str">
        <f>IF(CC294="","","-")</f>
        <v/>
      </c>
      <c r="CE294" s="74" t="str">
        <f>IF(O294="","",SUM(Y294:AC294))</f>
        <v/>
      </c>
      <c r="CP294" s="32"/>
      <c r="CQ294" s="32"/>
    </row>
    <row r="295" spans="1:95" s="31" customFormat="1" ht="15" customHeight="1" outlineLevel="1" x14ac:dyDescent="0.2">
      <c r="A295" s="43"/>
      <c r="B295" s="44"/>
      <c r="C295" s="75">
        <v>2</v>
      </c>
      <c r="D295" s="76" t="str">
        <f>IF(A295="","",VLOOKUP(A295,СписокКМ!D:I,2,FALSE))</f>
        <v/>
      </c>
      <c r="E295" s="47"/>
      <c r="F295" s="77" t="str">
        <f>IF(B295="","",VLOOKUP(B295,СписокКМ!D:I,2,FALSE))</f>
        <v/>
      </c>
      <c r="G295" s="49"/>
      <c r="H295" s="41"/>
      <c r="I295" s="616"/>
      <c r="J295" s="616"/>
      <c r="K295" s="616"/>
      <c r="L295" s="616"/>
      <c r="M295" s="51"/>
      <c r="N295" s="42"/>
      <c r="O295" s="79" t="str">
        <f t="shared" si="192"/>
        <v/>
      </c>
      <c r="P295" s="79" t="str">
        <f t="shared" si="192"/>
        <v/>
      </c>
      <c r="Q295" s="79" t="str">
        <f t="shared" si="192"/>
        <v/>
      </c>
      <c r="R295" s="79" t="str">
        <f t="shared" si="192"/>
        <v/>
      </c>
      <c r="S295" s="80" t="str">
        <f t="shared" si="192"/>
        <v/>
      </c>
      <c r="T295" s="55" t="str">
        <f t="shared" si="193"/>
        <v/>
      </c>
      <c r="U295" s="56" t="str">
        <f t="shared" si="193"/>
        <v/>
      </c>
      <c r="V295" s="56" t="str">
        <f t="shared" si="193"/>
        <v/>
      </c>
      <c r="W295" s="56" t="str">
        <f t="shared" si="193"/>
        <v/>
      </c>
      <c r="X295" s="56" t="str">
        <f t="shared" si="193"/>
        <v/>
      </c>
      <c r="Y295" s="57" t="str">
        <f t="shared" si="194"/>
        <v/>
      </c>
      <c r="Z295" s="57" t="str">
        <f t="shared" si="194"/>
        <v/>
      </c>
      <c r="AA295" s="57" t="str">
        <f t="shared" si="194"/>
        <v/>
      </c>
      <c r="AB295" s="57" t="str">
        <f t="shared" si="194"/>
        <v/>
      </c>
      <c r="AC295" s="57" t="str">
        <f t="shared" si="194"/>
        <v/>
      </c>
      <c r="AD295" s="58" t="str">
        <f>IF(CC295="","",IF(CC295&gt;CE295,1,-1))</f>
        <v/>
      </c>
      <c r="AE295" s="58" t="str">
        <f>IF(CC295="","",IF(CC295&lt;CE295,1,-1))</f>
        <v/>
      </c>
      <c r="AF295" s="59">
        <f>IF(CC295&gt;CE295,1,0)</f>
        <v>0</v>
      </c>
      <c r="AG295" s="60">
        <f>IF(CE295&gt;CC295,1,0)</f>
        <v>0</v>
      </c>
      <c r="AH295" s="81" t="str">
        <f>IF(O295="","",AX295*1)</f>
        <v/>
      </c>
      <c r="AI295" s="609" t="str">
        <f>IF(P295="","",BE295*1)</f>
        <v/>
      </c>
      <c r="AJ295" s="609" t="str">
        <f>IF(Q295="","",BL295*1)</f>
        <v/>
      </c>
      <c r="AK295" s="609" t="str">
        <f>IF(R295="","",BS295*1)</f>
        <v/>
      </c>
      <c r="AL295" s="609" t="str">
        <f>IF(S295="","",BZ295*1)</f>
        <v/>
      </c>
      <c r="AM295" s="606" t="str">
        <f>IF(O295="","",AZ295*1)</f>
        <v/>
      </c>
      <c r="AN295" s="606" t="str">
        <f>IF(P295="","",BG295*1)</f>
        <v/>
      </c>
      <c r="AO295" s="606" t="str">
        <f>IF(Q295="","",BN295*1)</f>
        <v/>
      </c>
      <c r="AP295" s="606" t="str">
        <f>IF(R295="","",BU295*1)</f>
        <v/>
      </c>
      <c r="AQ295" s="606" t="str">
        <f>IF(S295="","",CB295*1)</f>
        <v/>
      </c>
      <c r="AR295" s="64">
        <f>SUM(AH295:AL295)</f>
        <v>0</v>
      </c>
      <c r="AS295" s="65">
        <f>SUM(AM295:AQ295)</f>
        <v>0</v>
      </c>
      <c r="AT295" s="66">
        <f>IF(O295=1000,11,IF(O295=-1000,0,IF(O295&gt;0,11,IF(O295&lt;0,(-O295),"0"))))</f>
        <v>11</v>
      </c>
      <c r="AU295" s="67" t="str">
        <f>IF(O295=1000,0,IF(O295=-1000,11,IF(O295&lt;-9,-(O295-2),IF(O295&gt;0,(O295),"0"))))</f>
        <v/>
      </c>
      <c r="AV295" s="66" t="e">
        <f>IF(O295=1000,11,IF(O295=-1000,0,IF(O295&gt;9,(O295+2),IF(O295&lt;0,(-O295),"0"))))</f>
        <v>#VALUE!</v>
      </c>
      <c r="AW295" s="67" t="str">
        <f>IF(O295=1000,0,IF(O295=-1000,11,IF(O295&lt;0,11,IF(O295&gt;0,(O295),"0"))))</f>
        <v/>
      </c>
      <c r="AX295" s="601" t="str">
        <f>IF(O295="","",IF(O295&gt;9,AV295,AT295))</f>
        <v/>
      </c>
      <c r="AY295" s="602" t="str">
        <f>IF(O295="","","-")</f>
        <v/>
      </c>
      <c r="AZ295" s="603" t="str">
        <f>IF(O295="","",IF(O295&lt;-9,AU295,AW295))</f>
        <v/>
      </c>
      <c r="BA295" s="66" t="e">
        <f>IF(P295=1000,11,IF(P295=-1000,0,IF(P295&gt;9,(P295+2),IF(P295&lt;0,(-P295),"0"))))</f>
        <v>#VALUE!</v>
      </c>
      <c r="BB295" s="67" t="str">
        <f>IF(P295=1000,0,IF(P295=-1000,11,IF(P295&lt;-9,-(P295-2),IF(P295&gt;0,(P295),"0"))))</f>
        <v/>
      </c>
      <c r="BC295" s="67">
        <f>IF(P295=1000,11,IF(P295=-1000,0,IF(P295&gt;0,11,IF(P295&lt;0,(-P295),"0"))))</f>
        <v>11</v>
      </c>
      <c r="BD295" s="67" t="str">
        <f>IF(P295=1000,0,IF(P295=-1000,11,IF(P295&lt;0,11,IF(P295&gt;0,(P295),"0"))))</f>
        <v/>
      </c>
      <c r="BE295" s="601" t="str">
        <f>IF(P295="","",IF(P295&gt;9,BA295,BC295))</f>
        <v/>
      </c>
      <c r="BF295" s="602" t="str">
        <f>IF(P295="","","-")</f>
        <v/>
      </c>
      <c r="BG295" s="603" t="str">
        <f>IF(P295="","",IF(P295&lt;-9,BB295,BD295))</f>
        <v/>
      </c>
      <c r="BH295" s="66" t="e">
        <f>IF(Q295=1000,11,IF(Q295=-1000,0,IF(Q295&gt;9,(Q295+2),IF(Q295&lt;0,(-Q295),"0"))))</f>
        <v>#VALUE!</v>
      </c>
      <c r="BI295" s="67" t="str">
        <f>IF(Q295=1000,0,IF(Q295=-1000,11,IF(Q295&lt;-9,-(Q295-2),IF(Q295&gt;0,(Q295),"0"))))</f>
        <v/>
      </c>
      <c r="BJ295" s="67">
        <f>IF(Q295=1000,11,IF(Q295=-1000,0,IF(Q295&gt;0,11,IF(Q295&lt;0,(-Q295),"0"))))</f>
        <v>11</v>
      </c>
      <c r="BK295" s="67" t="str">
        <f>IF(Q295=1000,0,IF(Q295=-1000,11,IF(Q295&lt;0,11,IF(Q295&gt;0,(Q295),"0"))))</f>
        <v/>
      </c>
      <c r="BL295" s="601" t="str">
        <f>IF(Q295="","",IF(Q295&gt;9,BH295,BJ295))</f>
        <v/>
      </c>
      <c r="BM295" s="602" t="str">
        <f>IF(Q295="","","-")</f>
        <v/>
      </c>
      <c r="BN295" s="603" t="str">
        <f>IF(Q295="","",IF(Q295&lt;-9,BI295,BK295))</f>
        <v/>
      </c>
      <c r="BO295" s="67" t="e">
        <f>IF(R295=1000,11,IF(R295=-1000,0,IF(R295&gt;9,(R295+2),IF(R295&lt;0,(-R295),"0"))))</f>
        <v>#VALUE!</v>
      </c>
      <c r="BP295" s="67" t="str">
        <f>IF(R295=1000,0,IF(R295=-1000,11,IF(R295&lt;-9,-(R295-2),IF(R295&gt;0,(R295),"0"))))</f>
        <v/>
      </c>
      <c r="BQ295" s="67">
        <f>IF(R295=1000,11,IF(R295=-1000,0,IF(R295&gt;0,11,IF(R295&lt;0,(-R295),"0"))))</f>
        <v>11</v>
      </c>
      <c r="BR295" s="67" t="str">
        <f>IF(R295=1000,0,IF(R295=-1000,11,IF(R295&lt;0,11,IF(R295&gt;0,(R295),"0"))))</f>
        <v/>
      </c>
      <c r="BS295" s="601" t="str">
        <f>IF(R295="","",IF(R295&gt;9,BO295,BQ295))</f>
        <v/>
      </c>
      <c r="BT295" s="602" t="str">
        <f>IF(R295="","","-")</f>
        <v/>
      </c>
      <c r="BU295" s="603" t="str">
        <f>IF(R295="","",IF(R295&lt;-9,BP295,BR295))</f>
        <v/>
      </c>
      <c r="BV295" s="67" t="e">
        <f>IF(S295=1000,11,IF(S295=-1000,0,IF(S295&gt;9,(S295+2),IF(S295&lt;0,(-S295),"0"))))</f>
        <v>#VALUE!</v>
      </c>
      <c r="BW295" s="67" t="str">
        <f>IF(S295=1000,0,IF(S295=-1000,11,IF(S295&lt;-9,-(S295-2),IF(S295&gt;0,(S295),"0"))))</f>
        <v/>
      </c>
      <c r="BX295" s="67">
        <f>IF(S295=1000,11,IF(S295=-1000,0,IF(S295&gt;0,11,IF(S295&lt;0,(-S295),"0"))))</f>
        <v>11</v>
      </c>
      <c r="BY295" s="71" t="str">
        <f>IF(S295=1000,0,IF(S295=-1000,11,IF(S295&lt;0,11,IF(S295&gt;0,(S295),"0"))))</f>
        <v/>
      </c>
      <c r="BZ295" s="601" t="str">
        <f>IF(S295="","",IF(S295&gt;9,BV295,BX295))</f>
        <v/>
      </c>
      <c r="CA295" s="602" t="str">
        <f>IF(S295="","","-")</f>
        <v/>
      </c>
      <c r="CB295" s="603" t="str">
        <f>IF(S295="","",IF(S295&lt;-9,BW295,BY295))</f>
        <v/>
      </c>
      <c r="CC295" s="598" t="str">
        <f>IF(O295="","",SUM(T295:X295))</f>
        <v/>
      </c>
      <c r="CD295" s="604" t="str">
        <f>IF(CC295="","","-")</f>
        <v/>
      </c>
      <c r="CE295" s="599" t="str">
        <f>IF(O295="","",SUM(Y295:AC295))</f>
        <v/>
      </c>
      <c r="CP295" s="32"/>
      <c r="CQ295" s="32"/>
    </row>
    <row r="296" spans="1:95" s="31" customFormat="1" ht="15" customHeight="1" outlineLevel="1" x14ac:dyDescent="0.2">
      <c r="A296" s="43"/>
      <c r="B296" s="44"/>
      <c r="C296" s="1250">
        <v>3</v>
      </c>
      <c r="D296" s="76" t="str">
        <f>IF(A296="","",VLOOKUP(A296,СписокКМ!D:I,2,FALSE))</f>
        <v/>
      </c>
      <c r="E296" s="47"/>
      <c r="F296" s="77" t="str">
        <f>IF(B296="","",VLOOKUP(B296,СписокКМ!D:I,2,FALSE))</f>
        <v/>
      </c>
      <c r="G296" s="49"/>
      <c r="H296" s="41"/>
      <c r="I296" s="1252"/>
      <c r="J296" s="1252"/>
      <c r="K296" s="1252"/>
      <c r="L296" s="1252"/>
      <c r="M296" s="1252"/>
      <c r="N296" s="42"/>
      <c r="O296" s="1244" t="str">
        <f>IF(I296="","",IF(I296="0",1000,IF(I296="-0",-1000,I296*1)))</f>
        <v/>
      </c>
      <c r="P296" s="1244" t="str">
        <f>IF(J296="","",IF(J296="0",1000,IF(J296="-0",-1000,J296*1)))</f>
        <v/>
      </c>
      <c r="Q296" s="1244" t="str">
        <f>IF(K296="","",IF(K296="0",1000,IF(K296="-0",-1000,K296*1)))</f>
        <v/>
      </c>
      <c r="R296" s="1244" t="str">
        <f>IF(L297="","",IF(L297="0",1000,IF(L297="-0",-1000,L297*1)))</f>
        <v/>
      </c>
      <c r="S296" s="1246" t="str">
        <f>IF(M297="","",IF(M297="0",1000,IF(M297="-0",-1000,M297*1)))</f>
        <v/>
      </c>
      <c r="T296" s="1248" t="str">
        <f t="shared" si="193"/>
        <v/>
      </c>
      <c r="U296" s="1284" t="str">
        <f t="shared" si="193"/>
        <v/>
      </c>
      <c r="V296" s="1284" t="str">
        <f t="shared" si="193"/>
        <v/>
      </c>
      <c r="W296" s="1284" t="str">
        <f t="shared" si="193"/>
        <v/>
      </c>
      <c r="X296" s="1284" t="str">
        <f t="shared" si="193"/>
        <v/>
      </c>
      <c r="Y296" s="1278" t="str">
        <f t="shared" si="194"/>
        <v/>
      </c>
      <c r="Z296" s="1278" t="str">
        <f t="shared" si="194"/>
        <v/>
      </c>
      <c r="AA296" s="1278" t="str">
        <f t="shared" si="194"/>
        <v/>
      </c>
      <c r="AB296" s="1278" t="str">
        <f t="shared" si="194"/>
        <v/>
      </c>
      <c r="AC296" s="1278" t="str">
        <f t="shared" si="194"/>
        <v/>
      </c>
      <c r="AD296" s="1280" t="str">
        <f>IF(CC296="","",IF(CC296&gt;CE296,1,-1))</f>
        <v/>
      </c>
      <c r="AE296" s="1280" t="str">
        <f>IF(CC296="","",IF(CC296&lt;CE296,1,-1))</f>
        <v/>
      </c>
      <c r="AF296" s="1282">
        <f>IF(CC296&gt;CE296,1,0)</f>
        <v>0</v>
      </c>
      <c r="AG296" s="1272">
        <f>IF(CE296&gt;CC296,1,0)</f>
        <v>0</v>
      </c>
      <c r="AH296" s="1274" t="str">
        <f>IF(O296="","",AX296*1)</f>
        <v/>
      </c>
      <c r="AI296" s="1276" t="str">
        <f>IF(P296="","",BE296*1)</f>
        <v/>
      </c>
      <c r="AJ296" s="1276" t="str">
        <f>IF(Q296="","",BL296*1)</f>
        <v/>
      </c>
      <c r="AK296" s="1276" t="str">
        <f>IF(R296="","",BS296*1)</f>
        <v/>
      </c>
      <c r="AL296" s="1276" t="str">
        <f>IF(S296="","",BZ296*1)</f>
        <v/>
      </c>
      <c r="AM296" s="1298" t="str">
        <f>IF(O296="","",AZ296*1)</f>
        <v/>
      </c>
      <c r="AN296" s="1298" t="str">
        <f>IF(P296="","",BG296*1)</f>
        <v/>
      </c>
      <c r="AO296" s="1298" t="str">
        <f>IF(Q296="","",BN296*1)</f>
        <v/>
      </c>
      <c r="AP296" s="1298" t="str">
        <f>IF(R296="","",BU296*1)</f>
        <v/>
      </c>
      <c r="AQ296" s="1298" t="str">
        <f>IF(S296="","",CB296*1)</f>
        <v/>
      </c>
      <c r="AR296" s="1300">
        <f>SUM(AH297:AL297)</f>
        <v>0</v>
      </c>
      <c r="AS296" s="1292">
        <f>SUM(AM297:AQ297)</f>
        <v>0</v>
      </c>
      <c r="AT296" s="1294">
        <f>IF(O296=1000,11,IF(O296=-1000,0,IF(O296&gt;0,11,IF(O296&lt;0,(-O296),"0"))))</f>
        <v>11</v>
      </c>
      <c r="AU296" s="1286" t="str">
        <f>IF(O296=1000,0,IF(O296=-1000,11,IF(O296&lt;-9,-(O296-2),IF(O296&gt;0,(O296),"0"))))</f>
        <v/>
      </c>
      <c r="AV296" s="1286" t="e">
        <f>IF(O296=1000,11,IF(O296=-1000,0,IF(O296&gt;9,(O296+2),IF(O296&lt;0,(-O296),"0"))))</f>
        <v>#VALUE!</v>
      </c>
      <c r="AW296" s="1286" t="str">
        <f>IF(O296=1000,0,IF(O296=-1000,11,IF(O296&lt;0,11,IF(O296&gt;0,(O296),"0"))))</f>
        <v/>
      </c>
      <c r="AX296" s="1296" t="str">
        <f>IF(O296="","",IF(O296&gt;9,AV296,AT296))</f>
        <v/>
      </c>
      <c r="AY296" s="1288" t="str">
        <f>IF(O296="","","-")</f>
        <v/>
      </c>
      <c r="AZ296" s="1290" t="str">
        <f>IF(O296="","",IF(O296&lt;-9,AU296,AW296))</f>
        <v/>
      </c>
      <c r="BA296" s="1286" t="e">
        <f>IF(P296=1000,11,IF(P296=-1000,0,IF(P296&gt;9,(P296+2),IF(P296&lt;0,(-P296),"0"))))</f>
        <v>#VALUE!</v>
      </c>
      <c r="BB296" s="1286" t="str">
        <f>IF(P296=1000,0,IF(P296=-1000,11,IF(P296&lt;-9,-(P296-2),IF(P296&gt;0,(P296),"0"))))</f>
        <v/>
      </c>
      <c r="BC296" s="1286">
        <f>IF(P296=1000,11,IF(P296=-1000,0,IF(P296&gt;0,11,IF(P296&lt;0,(-P296),"0"))))</f>
        <v>11</v>
      </c>
      <c r="BD296" s="1286" t="str">
        <f>IF(P296=1000,0,IF(P296=-1000,11,IF(P296&lt;0,11,IF(P296&gt;0,(P296),"0"))))</f>
        <v/>
      </c>
      <c r="BE296" s="1296" t="str">
        <f>IF(P296="","",IF(P296&gt;9,BA296,BC296))</f>
        <v/>
      </c>
      <c r="BF296" s="1288" t="str">
        <f>IF(P296="","","-")</f>
        <v/>
      </c>
      <c r="BG296" s="1290" t="str">
        <f>IF(P296="","",IF(P296&lt;-9,BB296,BD296))</f>
        <v/>
      </c>
      <c r="BH296" s="1286" t="e">
        <f>IF(Q296=1000,11,IF(Q296=-1000,0,IF(Q296&gt;9,(Q296+2),IF(Q296&lt;0,(-Q296),"0"))))</f>
        <v>#VALUE!</v>
      </c>
      <c r="BI296" s="1286" t="str">
        <f>IF(Q296=1000,0,IF(Q296=-1000,11,IF(Q296&lt;-9,-(Q296-2),IF(Q296&gt;0,(Q296),"0"))))</f>
        <v/>
      </c>
      <c r="BJ296" s="1286">
        <f>IF(Q296=1000,11,IF(Q296=-1000,0,IF(Q296&gt;0,11,IF(Q296&lt;0,(-Q296),"0"))))</f>
        <v>11</v>
      </c>
      <c r="BK296" s="1286" t="str">
        <f>IF(Q296=1000,0,IF(Q296=-1000,11,IF(Q296&lt;0,11,IF(Q296&gt;0,(Q296),"0"))))</f>
        <v/>
      </c>
      <c r="BL296" s="1296" t="str">
        <f>IF(Q296="","",IF(Q296&gt;9,BH296,BJ296))</f>
        <v/>
      </c>
      <c r="BM296" s="1288" t="str">
        <f>IF(Q296="","","-")</f>
        <v/>
      </c>
      <c r="BN296" s="1290" t="str">
        <f>IF(Q296="","",IF(Q296&lt;-9,BI296,BK296))</f>
        <v/>
      </c>
      <c r="BO296" s="1286" t="e">
        <f>IF(R296=1000,11,IF(R296=-1000,0,IF(R296&gt;9,(R296+2),IF(R296&lt;0,(-R296),"0"))))</f>
        <v>#VALUE!</v>
      </c>
      <c r="BP296" s="1286" t="str">
        <f>IF(R296=1000,0,IF(R296=-1000,11,IF(R296&lt;-9,-(R296-2),IF(R296&gt;0,(R296),"0"))))</f>
        <v/>
      </c>
      <c r="BQ296" s="1286">
        <f>IF(R296=1000,11,IF(R296=-1000,0,IF(R296&gt;0,11,IF(R296&lt;0,(-R296),"0"))))</f>
        <v>11</v>
      </c>
      <c r="BR296" s="1286" t="str">
        <f>IF(R296=1000,0,IF(R296=-1000,11,IF(R296&lt;0,11,IF(R296&gt;0,(R296),"0"))))</f>
        <v/>
      </c>
      <c r="BS296" s="1296" t="str">
        <f>IF(R296="","",IF(R296&gt;9,BO296,BQ296))</f>
        <v/>
      </c>
      <c r="BT296" s="1288" t="str">
        <f>IF(R296="","","-")</f>
        <v/>
      </c>
      <c r="BU296" s="1290" t="str">
        <f>IF(R296="","",IF(R296&lt;-9,BP296,BR296))</f>
        <v/>
      </c>
      <c r="BV296" s="1286" t="e">
        <f>IF(S296=1000,11,IF(S296=-1000,0,IF(S296&gt;9,(S296+2),IF(S296&lt;0,(-S296),"0"))))</f>
        <v>#VALUE!</v>
      </c>
      <c r="BW296" s="1286" t="str">
        <f>IF(S296=1000,0,IF(S296=-1000,11,IF(S296&lt;-9,-(S296-2),IF(S296&gt;0,(S296),"0"))))</f>
        <v/>
      </c>
      <c r="BX296" s="1286">
        <f>IF(S296=1000,11,IF(S296=-1000,0,IF(S296&gt;0,11,IF(S296&lt;0,(-S296),"0"))))</f>
        <v>11</v>
      </c>
      <c r="BY296" s="1286" t="str">
        <f>IF(S296=1000,0,IF(S296=-1000,11,IF(S296&lt;0,11,IF(S296&gt;0,(S296),"0"))))</f>
        <v/>
      </c>
      <c r="BZ296" s="1296" t="str">
        <f>IF(S296="","",IF(S296&gt;9,BV296,BX296))</f>
        <v/>
      </c>
      <c r="CA296" s="1288" t="str">
        <f>IF(S296="","","-")</f>
        <v/>
      </c>
      <c r="CB296" s="1290" t="str">
        <f>IF(S296="","",IF(S296&lt;-9,BW296,BY296))</f>
        <v/>
      </c>
      <c r="CC296" s="1302" t="str">
        <f>IF(O296="","",SUM(T296:X297))</f>
        <v/>
      </c>
      <c r="CD296" s="1304" t="str">
        <f>IF(CC296="","","-")</f>
        <v/>
      </c>
      <c r="CE296" s="1306" t="str">
        <f>IF(O296="","",SUM(Y296:AC297))</f>
        <v/>
      </c>
      <c r="CP296" s="32"/>
      <c r="CQ296" s="32"/>
    </row>
    <row r="297" spans="1:95" s="31" customFormat="1" ht="15" customHeight="1" outlineLevel="1" x14ac:dyDescent="0.2">
      <c r="A297" s="43"/>
      <c r="B297" s="44"/>
      <c r="C297" s="1251"/>
      <c r="D297" s="46" t="str">
        <f>IF(A297="","",VLOOKUP(A297,СписокКМ!D:I,2,FALSE))</f>
        <v/>
      </c>
      <c r="E297" s="47"/>
      <c r="F297" s="48" t="str">
        <f>IF(B297="","",VLOOKUP(B297,СписокКМ!D:I,2,FALSE))</f>
        <v/>
      </c>
      <c r="G297" s="49"/>
      <c r="H297" s="41"/>
      <c r="I297" s="1253"/>
      <c r="J297" s="1253"/>
      <c r="K297" s="1253"/>
      <c r="L297" s="1253"/>
      <c r="M297" s="1253"/>
      <c r="N297" s="42"/>
      <c r="O297" s="1245"/>
      <c r="P297" s="1245"/>
      <c r="Q297" s="1245"/>
      <c r="R297" s="1245"/>
      <c r="S297" s="1247"/>
      <c r="T297" s="1249"/>
      <c r="U297" s="1285"/>
      <c r="V297" s="1285"/>
      <c r="W297" s="1285"/>
      <c r="X297" s="1285"/>
      <c r="Y297" s="1279"/>
      <c r="Z297" s="1279"/>
      <c r="AA297" s="1279"/>
      <c r="AB297" s="1279"/>
      <c r="AC297" s="1279"/>
      <c r="AD297" s="1281"/>
      <c r="AE297" s="1281"/>
      <c r="AF297" s="1283"/>
      <c r="AG297" s="1273"/>
      <c r="AH297" s="1275"/>
      <c r="AI297" s="1277"/>
      <c r="AJ297" s="1277"/>
      <c r="AK297" s="1277"/>
      <c r="AL297" s="1277"/>
      <c r="AM297" s="1299"/>
      <c r="AN297" s="1299"/>
      <c r="AO297" s="1299"/>
      <c r="AP297" s="1299"/>
      <c r="AQ297" s="1299"/>
      <c r="AR297" s="1301"/>
      <c r="AS297" s="1293"/>
      <c r="AT297" s="1295"/>
      <c r="AU297" s="1287"/>
      <c r="AV297" s="1287"/>
      <c r="AW297" s="1287"/>
      <c r="AX297" s="1297"/>
      <c r="AY297" s="1289"/>
      <c r="AZ297" s="1291"/>
      <c r="BA297" s="1287"/>
      <c r="BB297" s="1287"/>
      <c r="BC297" s="1287"/>
      <c r="BD297" s="1287"/>
      <c r="BE297" s="1297"/>
      <c r="BF297" s="1289"/>
      <c r="BG297" s="1291"/>
      <c r="BH297" s="1287"/>
      <c r="BI297" s="1287"/>
      <c r="BJ297" s="1287"/>
      <c r="BK297" s="1287"/>
      <c r="BL297" s="1297"/>
      <c r="BM297" s="1289"/>
      <c r="BN297" s="1291"/>
      <c r="BO297" s="1287"/>
      <c r="BP297" s="1287"/>
      <c r="BQ297" s="1287"/>
      <c r="BR297" s="1287"/>
      <c r="BS297" s="1297"/>
      <c r="BT297" s="1289"/>
      <c r="BU297" s="1291"/>
      <c r="BV297" s="1287"/>
      <c r="BW297" s="1287"/>
      <c r="BX297" s="1287"/>
      <c r="BY297" s="1287"/>
      <c r="BZ297" s="1297"/>
      <c r="CA297" s="1289"/>
      <c r="CB297" s="1291"/>
      <c r="CC297" s="1303"/>
      <c r="CD297" s="1305"/>
      <c r="CE297" s="1307"/>
      <c r="CP297" s="32"/>
      <c r="CQ297" s="32"/>
    </row>
    <row r="298" spans="1:95" s="31" customFormat="1" ht="15" customHeight="1" outlineLevel="1" x14ac:dyDescent="0.2">
      <c r="A298" s="99" t="str">
        <f>IF(A294="","",A294)</f>
        <v/>
      </c>
      <c r="B298" s="99" t="str">
        <f>IF(B294="","",B295)</f>
        <v/>
      </c>
      <c r="C298" s="75">
        <v>4</v>
      </c>
      <c r="D298" s="100" t="str">
        <f>IF(A298="","",VLOOKUP(A298,СписокКМ!D:I,2,FALSE))</f>
        <v/>
      </c>
      <c r="E298" s="101"/>
      <c r="F298" s="77" t="str">
        <f>IF(B298="","",VLOOKUP(B298,СписокКМ!D:I,2,FALSE))</f>
        <v/>
      </c>
      <c r="G298" s="102"/>
      <c r="H298" s="41"/>
      <c r="I298" s="616"/>
      <c r="J298" s="616"/>
      <c r="K298" s="616"/>
      <c r="L298" s="616"/>
      <c r="M298" s="616"/>
      <c r="N298" s="42"/>
      <c r="O298" s="79" t="str">
        <f t="shared" ref="O298:S299" si="195">IF(I298="","",IF(I298="0",1000,IF(I298="-0",-1000,I298*1)))</f>
        <v/>
      </c>
      <c r="P298" s="79" t="str">
        <f t="shared" si="195"/>
        <v/>
      </c>
      <c r="Q298" s="79" t="str">
        <f t="shared" si="195"/>
        <v/>
      </c>
      <c r="R298" s="79" t="str">
        <f t="shared" si="195"/>
        <v/>
      </c>
      <c r="S298" s="80" t="str">
        <f t="shared" si="195"/>
        <v/>
      </c>
      <c r="T298" s="614" t="str">
        <f t="shared" ref="T298:X299" si="196">IF(O298="","",IF(O298&gt;0,1,0))</f>
        <v/>
      </c>
      <c r="U298" s="613" t="str">
        <f t="shared" si="196"/>
        <v/>
      </c>
      <c r="V298" s="613" t="str">
        <f t="shared" si="196"/>
        <v/>
      </c>
      <c r="W298" s="613" t="str">
        <f t="shared" si="196"/>
        <v/>
      </c>
      <c r="X298" s="613" t="str">
        <f t="shared" si="196"/>
        <v/>
      </c>
      <c r="Y298" s="610" t="str">
        <f t="shared" ref="Y298:AC299" si="197">IF(O298="","",IF(O298&lt;0,1,0))</f>
        <v/>
      </c>
      <c r="Z298" s="610" t="str">
        <f t="shared" si="197"/>
        <v/>
      </c>
      <c r="AA298" s="610" t="str">
        <f t="shared" si="197"/>
        <v/>
      </c>
      <c r="AB298" s="610" t="str">
        <f t="shared" si="197"/>
        <v/>
      </c>
      <c r="AC298" s="610" t="str">
        <f t="shared" si="197"/>
        <v/>
      </c>
      <c r="AD298" s="611" t="str">
        <f>IF(CC298="","",IF(CC298&gt;CE298,1,-1))</f>
        <v/>
      </c>
      <c r="AE298" s="611" t="str">
        <f>IF(CC298="","",IF(CC298&lt;CE298,1,-1))</f>
        <v/>
      </c>
      <c r="AF298" s="612">
        <f>IF(CC298&gt;CE298,1,0)</f>
        <v>0</v>
      </c>
      <c r="AG298" s="608">
        <f>IF(CE298&gt;CC298,1,0)</f>
        <v>0</v>
      </c>
      <c r="AH298" s="81" t="str">
        <f>IF(O298="","",AX298*1)</f>
        <v/>
      </c>
      <c r="AI298" s="609" t="str">
        <f>IF(P298="","",BE298*1)</f>
        <v/>
      </c>
      <c r="AJ298" s="609" t="str">
        <f>IF(Q298="","",BL298*1)</f>
        <v/>
      </c>
      <c r="AK298" s="609" t="str">
        <f>IF(R298="","",BS298*1)</f>
        <v/>
      </c>
      <c r="AL298" s="609" t="str">
        <f>IF(S298="","",BZ298*1)</f>
        <v/>
      </c>
      <c r="AM298" s="606" t="str">
        <f>IF(O298="","",AZ298*1)</f>
        <v/>
      </c>
      <c r="AN298" s="606" t="str">
        <f>IF(P298="","",BG298*1)</f>
        <v/>
      </c>
      <c r="AO298" s="606" t="str">
        <f>IF(Q298="","",BN298*1)</f>
        <v/>
      </c>
      <c r="AP298" s="606" t="str">
        <f>IF(R298="","",BU298*1)</f>
        <v/>
      </c>
      <c r="AQ298" s="606" t="str">
        <f>IF(S298="","",CB298*1)</f>
        <v/>
      </c>
      <c r="AR298" s="607">
        <f>SUM(AH298:AL298)</f>
        <v>0</v>
      </c>
      <c r="AS298" s="605">
        <f>SUM(AM298:AQ298)</f>
        <v>0</v>
      </c>
      <c r="AT298" s="111">
        <f>IF(O298=1000,11,IF(O298=-1000,0,IF(O298&gt;0,11,IF(O298&lt;0,(-O298),"0"))))</f>
        <v>11</v>
      </c>
      <c r="AU298" s="600" t="str">
        <f>IF(O298=1000,0,IF(O298=-1000,11,IF(O298&lt;-9,-(O298-2),IF(O298&gt;0,(O298),"0"))))</f>
        <v/>
      </c>
      <c r="AV298" s="111" t="e">
        <f>IF(O298=1000,11,IF(O298=-1000,0,IF(O298&gt;9,(O298+2),IF(O298&lt;0,(-O298),"0"))))</f>
        <v>#VALUE!</v>
      </c>
      <c r="AW298" s="600" t="str">
        <f>IF(O298=1000,0,IF(O298=-1000,11,IF(O298&lt;0,11,IF(O298&gt;0,(O298),"0"))))</f>
        <v/>
      </c>
      <c r="AX298" s="601" t="str">
        <f>IF(O298="","",IF(O298&gt;9,AV298,AT298))</f>
        <v/>
      </c>
      <c r="AY298" s="602" t="str">
        <f>IF(O298="","","-")</f>
        <v/>
      </c>
      <c r="AZ298" s="603" t="str">
        <f>IF(O298="","",IF(O298&lt;-9,AU298,AW298))</f>
        <v/>
      </c>
      <c r="BA298" s="111" t="e">
        <f>IF(P298=1000,11,IF(P298=-1000,0,IF(P298&gt;9,(P298+2),IF(P298&lt;0,(-P298),"0"))))</f>
        <v>#VALUE!</v>
      </c>
      <c r="BB298" s="600" t="str">
        <f>IF(P298=1000,0,IF(P298=-1000,11,IF(P298&lt;-9,-(P298-2),IF(P298&gt;0,(P298),"0"))))</f>
        <v/>
      </c>
      <c r="BC298" s="600">
        <f>IF(P298=1000,11,IF(P298=-1000,0,IF(P298&gt;0,11,IF(P298&lt;0,(-P298),"0"))))</f>
        <v>11</v>
      </c>
      <c r="BD298" s="600" t="str">
        <f>IF(P298=1000,0,IF(P298=-1000,11,IF(P298&lt;0,11,IF(P298&gt;0,(P298),"0"))))</f>
        <v/>
      </c>
      <c r="BE298" s="601" t="str">
        <f>IF(P298="","",IF(P298&gt;9,BA298,BC298))</f>
        <v/>
      </c>
      <c r="BF298" s="602" t="str">
        <f>IF(P298="","","-")</f>
        <v/>
      </c>
      <c r="BG298" s="603" t="str">
        <f>IF(P298="","",IF(P298&lt;-9,BB298,BD298))</f>
        <v/>
      </c>
      <c r="BH298" s="111" t="e">
        <f>IF(Q298=1000,11,IF(Q298=-1000,0,IF(Q298&gt;9,(Q298+2),IF(Q298&lt;0,(-Q298),"0"))))</f>
        <v>#VALUE!</v>
      </c>
      <c r="BI298" s="600" t="str">
        <f>IF(Q298=1000,0,IF(Q298=-1000,11,IF(Q298&lt;-9,-(Q298-2),IF(Q298&gt;0,(Q298),"0"))))</f>
        <v/>
      </c>
      <c r="BJ298" s="600">
        <f>IF(Q298=1000,11,IF(Q298=-1000,0,IF(Q298&gt;0,11,IF(Q298&lt;0,(-Q298),"0"))))</f>
        <v>11</v>
      </c>
      <c r="BK298" s="600" t="str">
        <f>IF(Q298=1000,0,IF(Q298=-1000,11,IF(Q298&lt;0,11,IF(Q298&gt;0,(Q298),"0"))))</f>
        <v/>
      </c>
      <c r="BL298" s="601" t="str">
        <f>IF(Q298="","",IF(Q298&gt;9,BH298,BJ298))</f>
        <v/>
      </c>
      <c r="BM298" s="602" t="str">
        <f>IF(Q298="","","-")</f>
        <v/>
      </c>
      <c r="BN298" s="603" t="str">
        <f>IF(Q298="","",IF(Q298&lt;-9,BI298,BK298))</f>
        <v/>
      </c>
      <c r="BO298" s="600" t="e">
        <f>IF(R298=1000,11,IF(R298=-1000,0,IF(R298&gt;9,(R298+2),IF(R298&lt;0,(-R298),"0"))))</f>
        <v>#VALUE!</v>
      </c>
      <c r="BP298" s="600" t="str">
        <f>IF(R298=1000,0,IF(R298=-1000,11,IF(R298&lt;-9,-(R298-2),IF(R298&gt;0,(R298),"0"))))</f>
        <v/>
      </c>
      <c r="BQ298" s="600">
        <f>IF(R298=1000,11,IF(R298=-1000,0,IF(R298&gt;0,11,IF(R298&lt;0,(-R298),"0"))))</f>
        <v>11</v>
      </c>
      <c r="BR298" s="600" t="str">
        <f>IF(R298=1000,0,IF(R298=-1000,11,IF(R298&lt;0,11,IF(R298&gt;0,(R298),"0"))))</f>
        <v/>
      </c>
      <c r="BS298" s="601" t="str">
        <f>IF(R298="","",IF(R298&gt;9,BO298,BQ298))</f>
        <v/>
      </c>
      <c r="BT298" s="602" t="str">
        <f>IF(R298="","","-")</f>
        <v/>
      </c>
      <c r="BU298" s="603" t="str">
        <f>IF(R298="","",IF(R298&lt;-9,BP298,BR298))</f>
        <v/>
      </c>
      <c r="BV298" s="600" t="e">
        <f>IF(S298=1000,11,IF(S298=-1000,0,IF(S298&gt;9,(S298+2),IF(S298&lt;0,(-S298),"0"))))</f>
        <v>#VALUE!</v>
      </c>
      <c r="BW298" s="600" t="str">
        <f>IF(S298=1000,0,IF(S298=-1000,11,IF(S298&lt;-9,-(S298-2),IF(S298&gt;0,(S298),"0"))))</f>
        <v/>
      </c>
      <c r="BX298" s="600">
        <f>IF(S298=1000,11,IF(S298=-1000,0,IF(S298&gt;0,11,IF(S298&lt;0,(-S298),"0"))))</f>
        <v>11</v>
      </c>
      <c r="BY298" s="113" t="str">
        <f>IF(S298=1000,0,IF(S298=-1000,11,IF(S298&lt;0,11,IF(S298&gt;0,(S298),"0"))))</f>
        <v/>
      </c>
      <c r="BZ298" s="601" t="str">
        <f>IF(S298="","",IF(S298&gt;9,BV298,BX298))</f>
        <v/>
      </c>
      <c r="CA298" s="602" t="str">
        <f>IF(S298="","","-")</f>
        <v/>
      </c>
      <c r="CB298" s="603" t="str">
        <f>IF(S298="","",IF(S298&lt;-9,BW298,BY298))</f>
        <v/>
      </c>
      <c r="CC298" s="598" t="str">
        <f>IF(O298="","",SUM(T298:X298))</f>
        <v/>
      </c>
      <c r="CD298" s="604" t="str">
        <f>IF(CC298="","","-")</f>
        <v/>
      </c>
      <c r="CE298" s="599" t="str">
        <f>IF(O298="","",SUM(Y298:AC298))</f>
        <v/>
      </c>
      <c r="CP298" s="32"/>
      <c r="CQ298" s="32"/>
    </row>
    <row r="299" spans="1:95" s="31" customFormat="1" ht="15" customHeight="1" outlineLevel="1" thickBot="1" x14ac:dyDescent="0.25">
      <c r="A299" s="99" t="str">
        <f>IF(A294="","",A295)</f>
        <v/>
      </c>
      <c r="B299" s="99" t="str">
        <f>IF(B294="","",B294)</f>
        <v/>
      </c>
      <c r="C299" s="114">
        <v>5</v>
      </c>
      <c r="D299" s="115" t="str">
        <f>IF(A299="","",VLOOKUP(A299,СписокКМ!D:I,2,FALSE))</f>
        <v/>
      </c>
      <c r="E299" s="116"/>
      <c r="F299" s="117" t="str">
        <f>IF(B299="","",VLOOKUP(B299,СписокКМ!D:I,2,FALSE))</f>
        <v/>
      </c>
      <c r="G299" s="118"/>
      <c r="H299" s="119"/>
      <c r="I299" s="120"/>
      <c r="J299" s="120"/>
      <c r="K299" s="120"/>
      <c r="L299" s="121"/>
      <c r="M299" s="121"/>
      <c r="N299" s="122"/>
      <c r="O299" s="123" t="str">
        <f t="shared" si="195"/>
        <v/>
      </c>
      <c r="P299" s="123" t="str">
        <f t="shared" si="195"/>
        <v/>
      </c>
      <c r="Q299" s="123" t="str">
        <f t="shared" si="195"/>
        <v/>
      </c>
      <c r="R299" s="123" t="str">
        <f t="shared" si="195"/>
        <v/>
      </c>
      <c r="S299" s="124" t="str">
        <f t="shared" si="195"/>
        <v/>
      </c>
      <c r="T299" s="125" t="str">
        <f t="shared" si="196"/>
        <v/>
      </c>
      <c r="U299" s="126" t="str">
        <f t="shared" si="196"/>
        <v/>
      </c>
      <c r="V299" s="126" t="str">
        <f t="shared" si="196"/>
        <v/>
      </c>
      <c r="W299" s="126" t="str">
        <f t="shared" si="196"/>
        <v/>
      </c>
      <c r="X299" s="126" t="str">
        <f t="shared" si="196"/>
        <v/>
      </c>
      <c r="Y299" s="127" t="str">
        <f t="shared" si="197"/>
        <v/>
      </c>
      <c r="Z299" s="127" t="str">
        <f t="shared" si="197"/>
        <v/>
      </c>
      <c r="AA299" s="127" t="str">
        <f t="shared" si="197"/>
        <v/>
      </c>
      <c r="AB299" s="127" t="str">
        <f t="shared" si="197"/>
        <v/>
      </c>
      <c r="AC299" s="127" t="str">
        <f t="shared" si="197"/>
        <v/>
      </c>
      <c r="AD299" s="128" t="str">
        <f>IF(CC299="","",IF(CC299&gt;CE299,1,-1))</f>
        <v/>
      </c>
      <c r="AE299" s="128" t="str">
        <f>IF(CC299="","",IF(CC299&lt;CE299,1,-1))</f>
        <v/>
      </c>
      <c r="AF299" s="129">
        <f>IF(CC299&gt;CE299,1,0)</f>
        <v>0</v>
      </c>
      <c r="AG299" s="130">
        <f>IF(CE299&gt;CC299,1,0)</f>
        <v>0</v>
      </c>
      <c r="AH299" s="131" t="str">
        <f>IF(O299="","",AX299*1)</f>
        <v/>
      </c>
      <c r="AI299" s="132" t="str">
        <f>IF(P299="","",BE299*1)</f>
        <v/>
      </c>
      <c r="AJ299" s="132" t="str">
        <f>IF(Q299="","",BL299*1)</f>
        <v/>
      </c>
      <c r="AK299" s="132" t="str">
        <f>IF(R299="","",BS299*1)</f>
        <v/>
      </c>
      <c r="AL299" s="132" t="str">
        <f>IF(S299="","",BZ299*1)</f>
        <v/>
      </c>
      <c r="AM299" s="133" t="str">
        <f>IF(O299="","",AZ299*1)</f>
        <v/>
      </c>
      <c r="AN299" s="133" t="str">
        <f>IF(P299="","",BG299*1)</f>
        <v/>
      </c>
      <c r="AO299" s="133" t="str">
        <f>IF(Q299="","",BN299*1)</f>
        <v/>
      </c>
      <c r="AP299" s="133" t="str">
        <f>IF(R299="","",BU299*1)</f>
        <v/>
      </c>
      <c r="AQ299" s="133" t="str">
        <f>IF(S299="","",CB299*1)</f>
        <v/>
      </c>
      <c r="AR299" s="134">
        <f>SUM(AH299:AL299)</f>
        <v>0</v>
      </c>
      <c r="AS299" s="135">
        <f>SUM(AM299:AQ299)</f>
        <v>0</v>
      </c>
      <c r="AT299" s="136">
        <f>IF(O299=1000,11,IF(O299=-1000,0,IF(O299&gt;0,11,IF(O299&lt;0,(-O299),"0"))))</f>
        <v>11</v>
      </c>
      <c r="AU299" s="137" t="str">
        <f>IF(O299=1000,0,IF(O299=-1000,11,IF(O299&lt;-9,-(O299-2),IF(O299&gt;0,(O299),"0"))))</f>
        <v/>
      </c>
      <c r="AV299" s="136" t="e">
        <f>IF(O299=1000,11,IF(O299=-1000,0,IF(O299&gt;9,(O299+2),IF(O299&lt;0,(-O299),"0"))))</f>
        <v>#VALUE!</v>
      </c>
      <c r="AW299" s="137" t="str">
        <f>IF(O299=1000,0,IF(O299=-1000,11,IF(O299&lt;0,11,IF(O299&gt;0,(O299),"0"))))</f>
        <v/>
      </c>
      <c r="AX299" s="138" t="str">
        <f>IF(O299="","",IF(O299&gt;9,AV299,AT299))</f>
        <v/>
      </c>
      <c r="AY299" s="139" t="str">
        <f>IF(O299="","","-")</f>
        <v/>
      </c>
      <c r="AZ299" s="140" t="str">
        <f>IF(O299="","",IF(O299&lt;-9,AU299,AW299))</f>
        <v/>
      </c>
      <c r="BA299" s="136" t="e">
        <f>IF(P299=1000,11,IF(P299=-1000,0,IF(P299&gt;9,(P299+2),IF(P299&lt;0,(-P299),"0"))))</f>
        <v>#VALUE!</v>
      </c>
      <c r="BB299" s="137" t="str">
        <f>IF(P299=1000,0,IF(P299=-1000,11,IF(P299&lt;-9,-(P299-2),IF(P299&gt;0,(P299),"0"))))</f>
        <v/>
      </c>
      <c r="BC299" s="137">
        <f>IF(P299=1000,11,IF(P299=-1000,0,IF(P299&gt;0,11,IF(P299&lt;0,(-P299),"0"))))</f>
        <v>11</v>
      </c>
      <c r="BD299" s="137" t="str">
        <f>IF(P299=1000,0,IF(P299=-1000,11,IF(P299&lt;0,11,IF(P299&gt;0,(P299),"0"))))</f>
        <v/>
      </c>
      <c r="BE299" s="138" t="str">
        <f>IF(P299="","",IF(P299&gt;9,BA299,BC299))</f>
        <v/>
      </c>
      <c r="BF299" s="139" t="str">
        <f>IF(P299="","","-")</f>
        <v/>
      </c>
      <c r="BG299" s="140" t="str">
        <f>IF(P299="","",IF(P299&lt;-9,BB299,BD299))</f>
        <v/>
      </c>
      <c r="BH299" s="136" t="e">
        <f>IF(Q299=1000,11,IF(Q299=-1000,0,IF(Q299&gt;9,(Q299+2),IF(Q299&lt;0,(-Q299),"0"))))</f>
        <v>#VALUE!</v>
      </c>
      <c r="BI299" s="137" t="str">
        <f>IF(Q299=1000,0,IF(Q299=-1000,11,IF(Q299&lt;-9,-(Q299-2),IF(Q299&gt;0,(Q299),"0"))))</f>
        <v/>
      </c>
      <c r="BJ299" s="137">
        <f>IF(Q299=1000,11,IF(Q299=-1000,0,IF(Q299&gt;0,11,IF(Q299&lt;0,(-Q299),"0"))))</f>
        <v>11</v>
      </c>
      <c r="BK299" s="137" t="str">
        <f>IF(Q299=1000,0,IF(Q299=-1000,11,IF(Q299&lt;0,11,IF(Q299&gt;0,(Q299),"0"))))</f>
        <v/>
      </c>
      <c r="BL299" s="138" t="str">
        <f>IF(Q299="","",IF(Q299&gt;9,BH299,BJ299))</f>
        <v/>
      </c>
      <c r="BM299" s="139" t="str">
        <f>IF(Q299="","","-")</f>
        <v/>
      </c>
      <c r="BN299" s="140" t="str">
        <f>IF(Q299="","",IF(Q299&lt;-9,BI299,BK299))</f>
        <v/>
      </c>
      <c r="BO299" s="137" t="e">
        <f>IF(R299=1000,11,IF(R299=-1000,0,IF(R299&gt;9,(R299+2),IF(R299&lt;0,(-R299),"0"))))</f>
        <v>#VALUE!</v>
      </c>
      <c r="BP299" s="137" t="str">
        <f>IF(R299=1000,0,IF(R299=-1000,11,IF(R299&lt;-9,-(R299-2),IF(R299&gt;0,(R299),"0"))))</f>
        <v/>
      </c>
      <c r="BQ299" s="137">
        <f>IF(R299=1000,11,IF(R299=-1000,0,IF(R299&gt;0,11,IF(R299&lt;0,(-R299),"0"))))</f>
        <v>11</v>
      </c>
      <c r="BR299" s="137" t="str">
        <f>IF(R299=1000,0,IF(R299=-1000,11,IF(R299&lt;0,11,IF(R299&gt;0,(R299),"0"))))</f>
        <v/>
      </c>
      <c r="BS299" s="138" t="str">
        <f>IF(R299="","",IF(R299&gt;9,BO299,BQ299))</f>
        <v/>
      </c>
      <c r="BT299" s="139" t="str">
        <f>IF(R299="","","-")</f>
        <v/>
      </c>
      <c r="BU299" s="140" t="str">
        <f>IF(R299="","",IF(R299&lt;-9,BP299,BR299))</f>
        <v/>
      </c>
      <c r="BV299" s="137" t="e">
        <f>IF(S299=1000,11,IF(S299=-1000,0,IF(S299&gt;9,(S299+2),IF(S299&lt;0,(-S299),"0"))))</f>
        <v>#VALUE!</v>
      </c>
      <c r="BW299" s="137" t="str">
        <f>IF(S299=1000,0,IF(S299=-1000,11,IF(S299&lt;-9,-(S299-2),IF(S299&gt;0,(S299),"0"))))</f>
        <v/>
      </c>
      <c r="BX299" s="137">
        <f>IF(S299=1000,11,IF(S299=-1000,0,IF(S299&gt;0,11,IF(S299&lt;0,(-S299),"0"))))</f>
        <v>11</v>
      </c>
      <c r="BY299" s="141" t="str">
        <f>IF(S299=1000,0,IF(S299=-1000,11,IF(S299&lt;0,11,IF(S299&gt;0,(S299),"0"))))</f>
        <v/>
      </c>
      <c r="BZ299" s="138" t="str">
        <f>IF(S299="","",IF(S299&gt;9,BV299,BX299))</f>
        <v/>
      </c>
      <c r="CA299" s="139" t="str">
        <f>IF(S299="","","-")</f>
        <v/>
      </c>
      <c r="CB299" s="140" t="str">
        <f>IF(S299="","",IF(S299&lt;-9,BW299,BY299))</f>
        <v/>
      </c>
      <c r="CC299" s="142" t="str">
        <f>IF(O299="","",SUM(T299:X299))</f>
        <v/>
      </c>
      <c r="CD299" s="143" t="str">
        <f>IF(CC299="","","-")</f>
        <v/>
      </c>
      <c r="CE299" s="144" t="str">
        <f>IF(O299="","",SUM(Y299:AC299))</f>
        <v/>
      </c>
      <c r="CP299" s="32"/>
      <c r="CQ299" s="32"/>
    </row>
    <row r="300" spans="1:95" s="31" customFormat="1" ht="31.5" customHeight="1" outlineLevel="1" thickBot="1" x14ac:dyDescent="0.25">
      <c r="A300" s="34"/>
      <c r="B300" s="35"/>
      <c r="C300" s="1225">
        <f>1+C292</f>
        <v>34</v>
      </c>
      <c r="D300" s="1227" t="str">
        <f>IF(A300="","",VLOOKUP(A300,СписокКМ!$A$188:$C$236,3,FALSE))</f>
        <v/>
      </c>
      <c r="E300" s="1228" t="str">
        <f>IF(B300="","",VLOOKUP(B300,СписокКМ!E:J,2,FALSE))</f>
        <v/>
      </c>
      <c r="F300" s="1231" t="str">
        <f>IF(B300="","",VLOOKUP(B300,СписокКМ!$A$188:$C$234,3,FALSE))</f>
        <v/>
      </c>
      <c r="G300" s="1232" t="str">
        <f>IF(D300="","",VLOOKUP(D300,СписокКМ!G:L,2,FALSE))</f>
        <v/>
      </c>
      <c r="H300" s="36"/>
      <c r="I300" s="1235" t="s">
        <v>7</v>
      </c>
      <c r="J300" s="1235"/>
      <c r="K300" s="1235"/>
      <c r="L300" s="1235"/>
      <c r="M300" s="1235"/>
      <c r="N300" s="37"/>
      <c r="O300" s="1237"/>
      <c r="P300" s="1238"/>
      <c r="Q300" s="1238"/>
      <c r="R300" s="1238"/>
      <c r="S300" s="1238"/>
      <c r="T300" s="38" t="str">
        <f>IF(A300="","",VLOOKUP(A300,'[60]Протокол команд'!A:K,8,FALSE))</f>
        <v/>
      </c>
      <c r="U300" s="39" t="e">
        <f>T300*5-4</f>
        <v>#VALUE!</v>
      </c>
      <c r="V300" s="39" t="e">
        <f>T300*5</f>
        <v>#VALUE!</v>
      </c>
      <c r="W300" s="39" t="e">
        <f>CONCATENATE(U300,"-",V300)</f>
        <v>#VALUE!</v>
      </c>
      <c r="X300" s="39" t="str">
        <f>IF(A300="","",VLOOKUP(A300,'[60]Протокол команд'!A:K,10,FALSE))</f>
        <v/>
      </c>
      <c r="Y300" s="39" t="e">
        <f>X300*5-4</f>
        <v>#VALUE!</v>
      </c>
      <c r="Z300" s="39" t="e">
        <f>X300*5</f>
        <v>#VALUE!</v>
      </c>
      <c r="AA300" s="39" t="e">
        <f>CONCATENATE(Y300,"-",Z300)</f>
        <v>#VALUE!</v>
      </c>
      <c r="AB300" s="1241" t="str">
        <f>IF(O302="","",SUM(AF302:AF307))</f>
        <v/>
      </c>
      <c r="AC300" s="1242"/>
      <c r="AD300" s="1243"/>
      <c r="AE300" s="1242" t="str">
        <f>IF(O302="","",SUM(AG302:AG307))</f>
        <v/>
      </c>
      <c r="AF300" s="1242"/>
      <c r="AG300" s="1264"/>
      <c r="AH300" s="1241">
        <f>SUM(CC302:CC307)</f>
        <v>0</v>
      </c>
      <c r="AI300" s="1242"/>
      <c r="AJ300" s="1243"/>
      <c r="AK300" s="1242">
        <f>SUM(CE302:CE307)</f>
        <v>0</v>
      </c>
      <c r="AL300" s="1242"/>
      <c r="AM300" s="1264"/>
      <c r="AN300" s="1265">
        <f>SUM(AR302:AR307)</f>
        <v>0</v>
      </c>
      <c r="AO300" s="1266"/>
      <c r="AP300" s="1267"/>
      <c r="AQ300" s="1266">
        <f>SUM(AS302:AS307)</f>
        <v>0</v>
      </c>
      <c r="AR300" s="1266"/>
      <c r="AS300" s="1268"/>
      <c r="AT300" s="1314"/>
      <c r="AU300" s="1315"/>
      <c r="AV300" s="1315"/>
      <c r="AW300" s="1315"/>
      <c r="AX300" s="1315"/>
      <c r="AY300" s="1315"/>
      <c r="AZ300" s="1315"/>
      <c r="BA300" s="1315"/>
      <c r="BB300" s="1315"/>
      <c r="BC300" s="1315"/>
      <c r="BD300" s="1315"/>
      <c r="BE300" s="1315"/>
      <c r="BF300" s="1315"/>
      <c r="BG300" s="1315"/>
      <c r="BH300" s="1315"/>
      <c r="BI300" s="1315"/>
      <c r="BJ300" s="1315"/>
      <c r="BK300" s="1315"/>
      <c r="BL300" s="1315"/>
      <c r="BM300" s="1315"/>
      <c r="BN300" s="1315"/>
      <c r="BO300" s="1315"/>
      <c r="BP300" s="1315"/>
      <c r="BQ300" s="1315"/>
      <c r="BR300" s="1315"/>
      <c r="BS300" s="1315"/>
      <c r="BT300" s="1315"/>
      <c r="BU300" s="1315"/>
      <c r="BV300" s="1315"/>
      <c r="BW300" s="1315"/>
      <c r="BX300" s="1315"/>
      <c r="BY300" s="1315"/>
      <c r="BZ300" s="1315"/>
      <c r="CA300" s="1315"/>
      <c r="CB300" s="1316"/>
      <c r="CC300" s="1254" t="str">
        <f>IF(O302="","",SUM(AF302:AF307))</f>
        <v/>
      </c>
      <c r="CD300" s="1256" t="str">
        <f>IF(CC300="","","-")</f>
        <v/>
      </c>
      <c r="CE300" s="1258" t="str">
        <f>IF(O302="","",SUM(AG302:AG307))</f>
        <v/>
      </c>
      <c r="CP300" s="32"/>
      <c r="CQ300" s="32"/>
    </row>
    <row r="301" spans="1:95" s="31" customFormat="1" ht="13.5" customHeight="1" outlineLevel="1" x14ac:dyDescent="0.2">
      <c r="A301" s="40"/>
      <c r="B301" s="40"/>
      <c r="C301" s="1226"/>
      <c r="D301" s="1229" t="str">
        <f>IF(A301="","",VLOOKUP(A301,СписокКМ!D:I,2,FALSE))</f>
        <v/>
      </c>
      <c r="E301" s="1230" t="str">
        <f>IF(B301="","",VLOOKUP(B301,СписокКМ!E:J,2,FALSE))</f>
        <v/>
      </c>
      <c r="F301" s="1233" t="str">
        <f>IF(C301="","",VLOOKUP(C301,СписокКМ!F:K,2,FALSE))</f>
        <v/>
      </c>
      <c r="G301" s="1234" t="str">
        <f>IF(D301="","",VLOOKUP(D301,СписокКМ!G:L,2,FALSE))</f>
        <v/>
      </c>
      <c r="H301" s="41"/>
      <c r="I301" s="1236"/>
      <c r="J301" s="1236"/>
      <c r="K301" s="1236"/>
      <c r="L301" s="1236"/>
      <c r="M301" s="1236"/>
      <c r="N301" s="42"/>
      <c r="O301" s="1239"/>
      <c r="P301" s="1240"/>
      <c r="Q301" s="1240"/>
      <c r="R301" s="1240"/>
      <c r="S301" s="1240"/>
      <c r="T301" s="1260" t="s">
        <v>8</v>
      </c>
      <c r="U301" s="1261"/>
      <c r="V301" s="1261"/>
      <c r="W301" s="1261"/>
      <c r="X301" s="1261"/>
      <c r="Y301" s="1261"/>
      <c r="Z301" s="1261"/>
      <c r="AA301" s="1261"/>
      <c r="AB301" s="1261"/>
      <c r="AC301" s="1261"/>
      <c r="AD301" s="1261"/>
      <c r="AE301" s="1261"/>
      <c r="AF301" s="1261"/>
      <c r="AG301" s="1262"/>
      <c r="AH301" s="1261" t="s">
        <v>9</v>
      </c>
      <c r="AI301" s="1261"/>
      <c r="AJ301" s="1261"/>
      <c r="AK301" s="1261"/>
      <c r="AL301" s="1261"/>
      <c r="AM301" s="1261"/>
      <c r="AN301" s="1261"/>
      <c r="AO301" s="1261"/>
      <c r="AP301" s="1261"/>
      <c r="AQ301" s="1261"/>
      <c r="AR301" s="1261"/>
      <c r="AS301" s="1262"/>
      <c r="AT301" s="1263" t="s">
        <v>10</v>
      </c>
      <c r="AU301" s="1263"/>
      <c r="AV301" s="1263"/>
      <c r="AW301" s="1263"/>
      <c r="AX301" s="1263"/>
      <c r="AY301" s="1263"/>
      <c r="AZ301" s="1263"/>
      <c r="BA301" s="1263" t="s">
        <v>11</v>
      </c>
      <c r="BB301" s="1263"/>
      <c r="BC301" s="1263"/>
      <c r="BD301" s="1263"/>
      <c r="BE301" s="1263"/>
      <c r="BF301" s="1263"/>
      <c r="BG301" s="1263"/>
      <c r="BH301" s="1263" t="s">
        <v>12</v>
      </c>
      <c r="BI301" s="1263"/>
      <c r="BJ301" s="1263"/>
      <c r="BK301" s="1263"/>
      <c r="BL301" s="1263"/>
      <c r="BM301" s="1263"/>
      <c r="BN301" s="1263"/>
      <c r="BO301" s="1263" t="s">
        <v>13</v>
      </c>
      <c r="BP301" s="1263"/>
      <c r="BQ301" s="1263"/>
      <c r="BR301" s="1263"/>
      <c r="BS301" s="1263"/>
      <c r="BT301" s="1263"/>
      <c r="BU301" s="1263"/>
      <c r="BV301" s="1263" t="s">
        <v>14</v>
      </c>
      <c r="BW301" s="1263"/>
      <c r="BX301" s="1263"/>
      <c r="BY301" s="1263"/>
      <c r="BZ301" s="1263"/>
      <c r="CA301" s="1263"/>
      <c r="CB301" s="1263"/>
      <c r="CC301" s="1255"/>
      <c r="CD301" s="1257"/>
      <c r="CE301" s="1259"/>
      <c r="CP301" s="32"/>
      <c r="CQ301" s="32"/>
    </row>
    <row r="302" spans="1:95" s="31" customFormat="1" ht="15" customHeight="1" outlineLevel="1" x14ac:dyDescent="0.2">
      <c r="A302" s="43"/>
      <c r="B302" s="44"/>
      <c r="C302" s="615">
        <v>1</v>
      </c>
      <c r="D302" s="46" t="str">
        <f>IF(A302="","",VLOOKUP(A302,СписокКМ!D:I,2,FALSE))</f>
        <v/>
      </c>
      <c r="E302" s="47"/>
      <c r="F302" s="48" t="str">
        <f>IF(B302="","",VLOOKUP(B302,СписокКМ!D:I,2,FALSE))</f>
        <v/>
      </c>
      <c r="G302" s="49"/>
      <c r="H302" s="50"/>
      <c r="I302" s="51"/>
      <c r="J302" s="51"/>
      <c r="K302" s="51"/>
      <c r="L302" s="51"/>
      <c r="M302" s="51"/>
      <c r="N302" s="52"/>
      <c r="O302" s="53" t="str">
        <f t="shared" ref="O302:S303" si="198">IF(I302="","",IF(I302="0",1000,IF(I302="-0",-1000,I302*1)))</f>
        <v/>
      </c>
      <c r="P302" s="53" t="str">
        <f t="shared" si="198"/>
        <v/>
      </c>
      <c r="Q302" s="53" t="str">
        <f t="shared" si="198"/>
        <v/>
      </c>
      <c r="R302" s="53" t="str">
        <f t="shared" si="198"/>
        <v/>
      </c>
      <c r="S302" s="54" t="str">
        <f t="shared" si="198"/>
        <v/>
      </c>
      <c r="T302" s="55" t="str">
        <f t="shared" ref="T302:X304" si="199">IF(O302="","",IF(O302&gt;0,1,0))</f>
        <v/>
      </c>
      <c r="U302" s="56" t="str">
        <f t="shared" si="199"/>
        <v/>
      </c>
      <c r="V302" s="56" t="str">
        <f t="shared" si="199"/>
        <v/>
      </c>
      <c r="W302" s="56" t="str">
        <f t="shared" si="199"/>
        <v/>
      </c>
      <c r="X302" s="56" t="str">
        <f t="shared" si="199"/>
        <v/>
      </c>
      <c r="Y302" s="57" t="str">
        <f t="shared" ref="Y302:AC304" si="200">IF(O302="","",IF(O302&lt;0,1,0))</f>
        <v/>
      </c>
      <c r="Z302" s="57" t="str">
        <f t="shared" si="200"/>
        <v/>
      </c>
      <c r="AA302" s="57" t="str">
        <f t="shared" si="200"/>
        <v/>
      </c>
      <c r="AB302" s="57" t="str">
        <f t="shared" si="200"/>
        <v/>
      </c>
      <c r="AC302" s="57" t="str">
        <f t="shared" si="200"/>
        <v/>
      </c>
      <c r="AD302" s="58" t="str">
        <f>IF(CC302="","",IF(CC302&gt;CE302,1,-1))</f>
        <v/>
      </c>
      <c r="AE302" s="58" t="str">
        <f>IF(CC302="","",IF(CC302&lt;CE302,1,-1))</f>
        <v/>
      </c>
      <c r="AF302" s="59">
        <f>IF(CC302&gt;CE302,1,0)</f>
        <v>0</v>
      </c>
      <c r="AG302" s="60">
        <f>IF(CE302&gt;CC302,1,0)</f>
        <v>0</v>
      </c>
      <c r="AH302" s="61" t="str">
        <f>IF(O302="","",AX302*1)</f>
        <v/>
      </c>
      <c r="AI302" s="62" t="str">
        <f>IF(P302="","",BE302*1)</f>
        <v/>
      </c>
      <c r="AJ302" s="62" t="str">
        <f>IF(Q302="","",BL302*1)</f>
        <v/>
      </c>
      <c r="AK302" s="62" t="str">
        <f>IF(R302="","",BS302*1)</f>
        <v/>
      </c>
      <c r="AL302" s="62" t="str">
        <f>IF(S302="","",BZ302*1)</f>
        <v/>
      </c>
      <c r="AM302" s="63" t="str">
        <f>IF(O302="","",AZ302*1)</f>
        <v/>
      </c>
      <c r="AN302" s="63" t="str">
        <f>IF(P302="","",BG302*1)</f>
        <v/>
      </c>
      <c r="AO302" s="63" t="str">
        <f>IF(Q302="","",BN302*1)</f>
        <v/>
      </c>
      <c r="AP302" s="63" t="str">
        <f>IF(R302="","",BU302*1)</f>
        <v/>
      </c>
      <c r="AQ302" s="63" t="str">
        <f>IF(S302="","",CB302*1)</f>
        <v/>
      </c>
      <c r="AR302" s="64">
        <f>SUM(AH302:AL302)</f>
        <v>0</v>
      </c>
      <c r="AS302" s="65">
        <f>SUM(AM302:AQ302)</f>
        <v>0</v>
      </c>
      <c r="AT302" s="66">
        <f>IF(O302=1000,11,IF(O302=-1000,0,IF(O302&gt;0,11,IF(O302&lt;0,(-O302),"0"))))</f>
        <v>11</v>
      </c>
      <c r="AU302" s="67" t="str">
        <f>IF(O302=1000,0,IF(O302=-1000,11,IF(O302&lt;-9,-(O302-2),IF(O302&gt;0,(O302),"0"))))</f>
        <v/>
      </c>
      <c r="AV302" s="66" t="e">
        <f>IF(O302=1000,11,IF(O302=-1000,0,IF(O302&lt;9,11,IF(O302&gt;9,(O302+2),"0"))))</f>
        <v>#VALUE!</v>
      </c>
      <c r="AW302" s="67" t="str">
        <f>IF(O302=1000,0,IF(O302=-1000,11,IF(O302&lt;0,11,IF(O302&gt;0,(O302),"0"))))</f>
        <v/>
      </c>
      <c r="AX302" s="68" t="str">
        <f>IF(O302="","",IF(O302&gt;9,AV302,AT302))</f>
        <v/>
      </c>
      <c r="AY302" s="69" t="str">
        <f>IF(O302="","","-")</f>
        <v/>
      </c>
      <c r="AZ302" s="70" t="str">
        <f>IF(O302="","",IF(O302&lt;-9,AU302,AW302))</f>
        <v/>
      </c>
      <c r="BA302" s="66" t="e">
        <f>IF(P302=1000,11,IF(P302=-1000,0,IF(P302&gt;9,(P302+2),IF(P302&lt;0,(-P302),"0"))))</f>
        <v>#VALUE!</v>
      </c>
      <c r="BB302" s="67" t="str">
        <f>IF(P302=1000,0,IF(P302=-1000,11,IF(P302&lt;-9,-(P302-2),IF(P302&gt;0,(P302),"0"))))</f>
        <v/>
      </c>
      <c r="BC302" s="67">
        <f>IF(P302=1000,11,IF(P302=-1000,0,IF(P302&gt;0,11,IF(P302&lt;0,(-P302),"0"))))</f>
        <v>11</v>
      </c>
      <c r="BD302" s="67" t="str">
        <f>IF(P302=1000,0,IF(P302=-1000,11,IF(P302&lt;0,11,IF(P302&gt;0,(P302),"0"))))</f>
        <v/>
      </c>
      <c r="BE302" s="68" t="str">
        <f>IF(P302="","",IF(P302&gt;9,BA302,BC302))</f>
        <v/>
      </c>
      <c r="BF302" s="69" t="str">
        <f>IF(P302="","","-")</f>
        <v/>
      </c>
      <c r="BG302" s="70" t="str">
        <f>IF(P302="","",IF(P302&lt;-9,BB302,BD302))</f>
        <v/>
      </c>
      <c r="BH302" s="66" t="e">
        <f>IF(Q302=1000,11,IF(Q302=-1000,0,IF(Q302&gt;9,(Q302+2),IF(Q302&lt;0,(-Q302),"0"))))</f>
        <v>#VALUE!</v>
      </c>
      <c r="BI302" s="67" t="str">
        <f>IF(Q302=1000,0,IF(Q302=-1000,11,IF(Q302&lt;-9,-(Q302-2),IF(Q302&gt;0,(Q302),"0"))))</f>
        <v/>
      </c>
      <c r="BJ302" s="67">
        <f>IF(Q302=1000,11,IF(Q302=-1000,0,IF(Q302&gt;0,11,IF(Q302&lt;0,(-Q302),"0"))))</f>
        <v>11</v>
      </c>
      <c r="BK302" s="67" t="str">
        <f>IF(Q302=1000,0,IF(Q302=-1000,11,IF(Q302&lt;0,11,IF(Q302&gt;0,(Q302),"0"))))</f>
        <v/>
      </c>
      <c r="BL302" s="68" t="str">
        <f>IF(Q302="","",IF(Q302&gt;9,BH302,BJ302))</f>
        <v/>
      </c>
      <c r="BM302" s="69" t="str">
        <f>IF(Q302="","","-")</f>
        <v/>
      </c>
      <c r="BN302" s="70" t="str">
        <f>IF(Q302="","",IF(Q302&lt;-9,BI302,BK302))</f>
        <v/>
      </c>
      <c r="BO302" s="67" t="e">
        <f>IF(R302=1000,11,IF(R302=-1000,0,IF(R302&gt;9,(R302+2),IF(R302&lt;0,(-R302),"0"))))</f>
        <v>#VALUE!</v>
      </c>
      <c r="BP302" s="67" t="str">
        <f>IF(R302=1000,0,IF(R302=-1000,11,IF(R302&lt;-9,-(R302-2),IF(R302&gt;0,(R302),"0"))))</f>
        <v/>
      </c>
      <c r="BQ302" s="67">
        <f>IF(R302=1000,11,IF(R302=-1000,0,IF(R302&gt;0,11,IF(R302&lt;0,(-R302),"0"))))</f>
        <v>11</v>
      </c>
      <c r="BR302" s="67" t="str">
        <f>IF(R302=1000,0,IF(R302=-1000,11,IF(R302&lt;0,11,IF(R302&gt;0,(R302),"0"))))</f>
        <v/>
      </c>
      <c r="BS302" s="68" t="str">
        <f>IF(R302="","",IF(R302&gt;9,BO302,BQ302))</f>
        <v/>
      </c>
      <c r="BT302" s="69" t="str">
        <f>IF(R302="","","-")</f>
        <v/>
      </c>
      <c r="BU302" s="70" t="str">
        <f>IF(R302="","",IF(R302&lt;-9,BP302,BR302))</f>
        <v/>
      </c>
      <c r="BV302" s="67" t="e">
        <f>IF(S302=1000,11,IF(S302=-1000,0,IF(S302&gt;9,(S302+2),IF(S302&lt;0,(-S302),"0"))))</f>
        <v>#VALUE!</v>
      </c>
      <c r="BW302" s="67" t="str">
        <f>IF(S302=1000,0,IF(S302=-1000,11,IF(S302&lt;-9,-(S302-2),IF(S302&gt;0,(S302),"0"))))</f>
        <v/>
      </c>
      <c r="BX302" s="67">
        <f>IF(S302=1000,11,IF(S302=-1000,0,IF(S302&gt;0,11,IF(S302&lt;0,(-S302),"0"))))</f>
        <v>11</v>
      </c>
      <c r="BY302" s="71" t="str">
        <f>IF(S302=1000,0,IF(S302=-1000,11,IF(S302&lt;0,11,IF(S302&gt;0,(S302),"0"))))</f>
        <v/>
      </c>
      <c r="BZ302" s="68" t="str">
        <f>IF(S302="","",IF(S302&gt;9,BV302,BX302))</f>
        <v/>
      </c>
      <c r="CA302" s="69" t="str">
        <f>IF(S302="","","-")</f>
        <v/>
      </c>
      <c r="CB302" s="70" t="str">
        <f>IF(S302="","",IF(S302&lt;-9,BW302,BY302))</f>
        <v/>
      </c>
      <c r="CC302" s="72" t="str">
        <f>IF(O302="","",SUM(T302:X302))</f>
        <v/>
      </c>
      <c r="CD302" s="73" t="str">
        <f>IF(CC302="","","-")</f>
        <v/>
      </c>
      <c r="CE302" s="74" t="str">
        <f>IF(O302="","",SUM(Y302:AC302))</f>
        <v/>
      </c>
      <c r="CP302" s="32"/>
      <c r="CQ302" s="32"/>
    </row>
    <row r="303" spans="1:95" s="31" customFormat="1" ht="15" customHeight="1" outlineLevel="1" x14ac:dyDescent="0.2">
      <c r="A303" s="43"/>
      <c r="B303" s="44"/>
      <c r="C303" s="75">
        <v>2</v>
      </c>
      <c r="D303" s="76" t="str">
        <f>IF(A303="","",VLOOKUP(A303,СписокКМ!D:I,2,FALSE))</f>
        <v/>
      </c>
      <c r="E303" s="47"/>
      <c r="F303" s="77" t="str">
        <f>IF(B303="","",VLOOKUP(B303,СписокКМ!D:I,2,FALSE))</f>
        <v/>
      </c>
      <c r="G303" s="49"/>
      <c r="H303" s="41"/>
      <c r="I303" s="616"/>
      <c r="J303" s="616"/>
      <c r="K303" s="616"/>
      <c r="L303" s="616"/>
      <c r="M303" s="51"/>
      <c r="N303" s="42"/>
      <c r="O303" s="79" t="str">
        <f t="shared" si="198"/>
        <v/>
      </c>
      <c r="P303" s="79" t="str">
        <f t="shared" si="198"/>
        <v/>
      </c>
      <c r="Q303" s="79" t="str">
        <f t="shared" si="198"/>
        <v/>
      </c>
      <c r="R303" s="79" t="str">
        <f t="shared" si="198"/>
        <v/>
      </c>
      <c r="S303" s="80" t="str">
        <f t="shared" si="198"/>
        <v/>
      </c>
      <c r="T303" s="55" t="str">
        <f t="shared" si="199"/>
        <v/>
      </c>
      <c r="U303" s="56" t="str">
        <f t="shared" si="199"/>
        <v/>
      </c>
      <c r="V303" s="56" t="str">
        <f t="shared" si="199"/>
        <v/>
      </c>
      <c r="W303" s="56" t="str">
        <f t="shared" si="199"/>
        <v/>
      </c>
      <c r="X303" s="56" t="str">
        <f t="shared" si="199"/>
        <v/>
      </c>
      <c r="Y303" s="57" t="str">
        <f t="shared" si="200"/>
        <v/>
      </c>
      <c r="Z303" s="57" t="str">
        <f t="shared" si="200"/>
        <v/>
      </c>
      <c r="AA303" s="57" t="str">
        <f t="shared" si="200"/>
        <v/>
      </c>
      <c r="AB303" s="57" t="str">
        <f t="shared" si="200"/>
        <v/>
      </c>
      <c r="AC303" s="57" t="str">
        <f t="shared" si="200"/>
        <v/>
      </c>
      <c r="AD303" s="58" t="str">
        <f>IF(CC303="","",IF(CC303&gt;CE303,1,-1))</f>
        <v/>
      </c>
      <c r="AE303" s="58" t="str">
        <f>IF(CC303="","",IF(CC303&lt;CE303,1,-1))</f>
        <v/>
      </c>
      <c r="AF303" s="59">
        <f>IF(CC303&gt;CE303,1,0)</f>
        <v>0</v>
      </c>
      <c r="AG303" s="60">
        <f>IF(CE303&gt;CC303,1,0)</f>
        <v>0</v>
      </c>
      <c r="AH303" s="81" t="str">
        <f>IF(O303="","",AX303*1)</f>
        <v/>
      </c>
      <c r="AI303" s="609" t="str">
        <f>IF(P303="","",BE303*1)</f>
        <v/>
      </c>
      <c r="AJ303" s="609" t="str">
        <f>IF(Q303="","",BL303*1)</f>
        <v/>
      </c>
      <c r="AK303" s="609" t="str">
        <f>IF(R303="","",BS303*1)</f>
        <v/>
      </c>
      <c r="AL303" s="609" t="str">
        <f>IF(S303="","",BZ303*1)</f>
        <v/>
      </c>
      <c r="AM303" s="606" t="str">
        <f>IF(O303="","",AZ303*1)</f>
        <v/>
      </c>
      <c r="AN303" s="606" t="str">
        <f>IF(P303="","",BG303*1)</f>
        <v/>
      </c>
      <c r="AO303" s="606" t="str">
        <f>IF(Q303="","",BN303*1)</f>
        <v/>
      </c>
      <c r="AP303" s="606" t="str">
        <f>IF(R303="","",BU303*1)</f>
        <v/>
      </c>
      <c r="AQ303" s="606" t="str">
        <f>IF(S303="","",CB303*1)</f>
        <v/>
      </c>
      <c r="AR303" s="64">
        <f>SUM(AH303:AL303)</f>
        <v>0</v>
      </c>
      <c r="AS303" s="65">
        <f>SUM(AM303:AQ303)</f>
        <v>0</v>
      </c>
      <c r="AT303" s="66">
        <f>IF(O303=1000,11,IF(O303=-1000,0,IF(O303&gt;0,11,IF(O303&lt;0,(-O303),"0"))))</f>
        <v>11</v>
      </c>
      <c r="AU303" s="67" t="str">
        <f>IF(O303=1000,0,IF(O303=-1000,11,IF(O303&lt;-9,-(O303-2),IF(O303&gt;0,(O303),"0"))))</f>
        <v/>
      </c>
      <c r="AV303" s="66" t="e">
        <f>IF(O303=1000,11,IF(O303=-1000,0,IF(O303&gt;9,(O303+2),IF(O303&lt;0,(-O303),"0"))))</f>
        <v>#VALUE!</v>
      </c>
      <c r="AW303" s="67" t="str">
        <f>IF(O303=1000,0,IF(O303=-1000,11,IF(O303&lt;0,11,IF(O303&gt;0,(O303),"0"))))</f>
        <v/>
      </c>
      <c r="AX303" s="601" t="str">
        <f>IF(O303="","",IF(O303&gt;9,AV303,AT303))</f>
        <v/>
      </c>
      <c r="AY303" s="602" t="str">
        <f>IF(O303="","","-")</f>
        <v/>
      </c>
      <c r="AZ303" s="603" t="str">
        <f>IF(O303="","",IF(O303&lt;-9,AU303,AW303))</f>
        <v/>
      </c>
      <c r="BA303" s="66" t="e">
        <f>IF(P303=1000,11,IF(P303=-1000,0,IF(P303&gt;9,(P303+2),IF(P303&lt;0,(-P303),"0"))))</f>
        <v>#VALUE!</v>
      </c>
      <c r="BB303" s="67" t="str">
        <f>IF(P303=1000,0,IF(P303=-1000,11,IF(P303&lt;-9,-(P303-2),IF(P303&gt;0,(P303),"0"))))</f>
        <v/>
      </c>
      <c r="BC303" s="67">
        <f>IF(P303=1000,11,IF(P303=-1000,0,IF(P303&gt;0,11,IF(P303&lt;0,(-P303),"0"))))</f>
        <v>11</v>
      </c>
      <c r="BD303" s="67" t="str">
        <f>IF(P303=1000,0,IF(P303=-1000,11,IF(P303&lt;0,11,IF(P303&gt;0,(P303),"0"))))</f>
        <v/>
      </c>
      <c r="BE303" s="601" t="str">
        <f>IF(P303="","",IF(P303&gt;9,BA303,BC303))</f>
        <v/>
      </c>
      <c r="BF303" s="602" t="str">
        <f>IF(P303="","","-")</f>
        <v/>
      </c>
      <c r="BG303" s="603" t="str">
        <f>IF(P303="","",IF(P303&lt;-9,BB303,BD303))</f>
        <v/>
      </c>
      <c r="BH303" s="66" t="e">
        <f>IF(Q303=1000,11,IF(Q303=-1000,0,IF(Q303&gt;9,(Q303+2),IF(Q303&lt;0,(-Q303),"0"))))</f>
        <v>#VALUE!</v>
      </c>
      <c r="BI303" s="67" t="str">
        <f>IF(Q303=1000,0,IF(Q303=-1000,11,IF(Q303&lt;-9,-(Q303-2),IF(Q303&gt;0,(Q303),"0"))))</f>
        <v/>
      </c>
      <c r="BJ303" s="67">
        <f>IF(Q303=1000,11,IF(Q303=-1000,0,IF(Q303&gt;0,11,IF(Q303&lt;0,(-Q303),"0"))))</f>
        <v>11</v>
      </c>
      <c r="BK303" s="67" t="str">
        <f>IF(Q303=1000,0,IF(Q303=-1000,11,IF(Q303&lt;0,11,IF(Q303&gt;0,(Q303),"0"))))</f>
        <v/>
      </c>
      <c r="BL303" s="601" t="str">
        <f>IF(Q303="","",IF(Q303&gt;9,BH303,BJ303))</f>
        <v/>
      </c>
      <c r="BM303" s="602" t="str">
        <f>IF(Q303="","","-")</f>
        <v/>
      </c>
      <c r="BN303" s="603" t="str">
        <f>IF(Q303="","",IF(Q303&lt;-9,BI303,BK303))</f>
        <v/>
      </c>
      <c r="BO303" s="67" t="e">
        <f>IF(R303=1000,11,IF(R303=-1000,0,IF(R303&gt;9,(R303+2),IF(R303&lt;0,(-R303),"0"))))</f>
        <v>#VALUE!</v>
      </c>
      <c r="BP303" s="67" t="str">
        <f>IF(R303=1000,0,IF(R303=-1000,11,IF(R303&lt;-9,-(R303-2),IF(R303&gt;0,(R303),"0"))))</f>
        <v/>
      </c>
      <c r="BQ303" s="67">
        <f>IF(R303=1000,11,IF(R303=-1000,0,IF(R303&gt;0,11,IF(R303&lt;0,(-R303),"0"))))</f>
        <v>11</v>
      </c>
      <c r="BR303" s="67" t="str">
        <f>IF(R303=1000,0,IF(R303=-1000,11,IF(R303&lt;0,11,IF(R303&gt;0,(R303),"0"))))</f>
        <v/>
      </c>
      <c r="BS303" s="601" t="str">
        <f>IF(R303="","",IF(R303&gt;9,BO303,BQ303))</f>
        <v/>
      </c>
      <c r="BT303" s="602" t="str">
        <f>IF(R303="","","-")</f>
        <v/>
      </c>
      <c r="BU303" s="603" t="str">
        <f>IF(R303="","",IF(R303&lt;-9,BP303,BR303))</f>
        <v/>
      </c>
      <c r="BV303" s="67" t="e">
        <f>IF(S303=1000,11,IF(S303=-1000,0,IF(S303&gt;9,(S303+2),IF(S303&lt;0,(-S303),"0"))))</f>
        <v>#VALUE!</v>
      </c>
      <c r="BW303" s="67" t="str">
        <f>IF(S303=1000,0,IF(S303=-1000,11,IF(S303&lt;-9,-(S303-2),IF(S303&gt;0,(S303),"0"))))</f>
        <v/>
      </c>
      <c r="BX303" s="67">
        <f>IF(S303=1000,11,IF(S303=-1000,0,IF(S303&gt;0,11,IF(S303&lt;0,(-S303),"0"))))</f>
        <v>11</v>
      </c>
      <c r="BY303" s="71" t="str">
        <f>IF(S303=1000,0,IF(S303=-1000,11,IF(S303&lt;0,11,IF(S303&gt;0,(S303),"0"))))</f>
        <v/>
      </c>
      <c r="BZ303" s="601" t="str">
        <f>IF(S303="","",IF(S303&gt;9,BV303,BX303))</f>
        <v/>
      </c>
      <c r="CA303" s="602" t="str">
        <f>IF(S303="","","-")</f>
        <v/>
      </c>
      <c r="CB303" s="603" t="str">
        <f>IF(S303="","",IF(S303&lt;-9,BW303,BY303))</f>
        <v/>
      </c>
      <c r="CC303" s="598" t="str">
        <f>IF(O303="","",SUM(T303:X303))</f>
        <v/>
      </c>
      <c r="CD303" s="604" t="str">
        <f>IF(CC303="","","-")</f>
        <v/>
      </c>
      <c r="CE303" s="599" t="str">
        <f>IF(O303="","",SUM(Y303:AC303))</f>
        <v/>
      </c>
      <c r="CP303" s="32"/>
      <c r="CQ303" s="32"/>
    </row>
    <row r="304" spans="1:95" s="31" customFormat="1" ht="15" customHeight="1" outlineLevel="1" x14ac:dyDescent="0.2">
      <c r="A304" s="43"/>
      <c r="B304" s="44"/>
      <c r="C304" s="1250">
        <v>3</v>
      </c>
      <c r="D304" s="76" t="str">
        <f>IF(A304="","",VLOOKUP(A304,СписокКМ!D:I,2,FALSE))</f>
        <v/>
      </c>
      <c r="E304" s="47"/>
      <c r="F304" s="77" t="str">
        <f>IF(B304="","",VLOOKUP(B304,СписокКМ!D:I,2,FALSE))</f>
        <v/>
      </c>
      <c r="G304" s="49"/>
      <c r="H304" s="41"/>
      <c r="I304" s="1252"/>
      <c r="J304" s="1252"/>
      <c r="K304" s="1252"/>
      <c r="L304" s="1252"/>
      <c r="M304" s="1252"/>
      <c r="N304" s="42"/>
      <c r="O304" s="1244" t="str">
        <f>IF(I304="","",IF(I304="0",1000,IF(I304="-0",-1000,I304*1)))</f>
        <v/>
      </c>
      <c r="P304" s="1244" t="str">
        <f>IF(J304="","",IF(J304="0",1000,IF(J304="-0",-1000,J304*1)))</f>
        <v/>
      </c>
      <c r="Q304" s="1244" t="str">
        <f>IF(K304="","",IF(K304="0",1000,IF(K304="-0",-1000,K304*1)))</f>
        <v/>
      </c>
      <c r="R304" s="1244" t="str">
        <f>IF(L305="","",IF(L305="0",1000,IF(L305="-0",-1000,L305*1)))</f>
        <v/>
      </c>
      <c r="S304" s="1246" t="str">
        <f>IF(M305="","",IF(M305="0",1000,IF(M305="-0",-1000,M305*1)))</f>
        <v/>
      </c>
      <c r="T304" s="1248" t="str">
        <f t="shared" si="199"/>
        <v/>
      </c>
      <c r="U304" s="1284" t="str">
        <f t="shared" si="199"/>
        <v/>
      </c>
      <c r="V304" s="1284" t="str">
        <f t="shared" si="199"/>
        <v/>
      </c>
      <c r="W304" s="1284" t="str">
        <f t="shared" si="199"/>
        <v/>
      </c>
      <c r="X304" s="1284" t="str">
        <f t="shared" si="199"/>
        <v/>
      </c>
      <c r="Y304" s="1278" t="str">
        <f t="shared" si="200"/>
        <v/>
      </c>
      <c r="Z304" s="1278" t="str">
        <f t="shared" si="200"/>
        <v/>
      </c>
      <c r="AA304" s="1278" t="str">
        <f t="shared" si="200"/>
        <v/>
      </c>
      <c r="AB304" s="1278" t="str">
        <f t="shared" si="200"/>
        <v/>
      </c>
      <c r="AC304" s="1278" t="str">
        <f t="shared" si="200"/>
        <v/>
      </c>
      <c r="AD304" s="1280" t="str">
        <f>IF(CC304="","",IF(CC304&gt;CE304,1,-1))</f>
        <v/>
      </c>
      <c r="AE304" s="1280" t="str">
        <f>IF(CC304="","",IF(CC304&lt;CE304,1,-1))</f>
        <v/>
      </c>
      <c r="AF304" s="1282">
        <f>IF(CC304&gt;CE304,1,0)</f>
        <v>0</v>
      </c>
      <c r="AG304" s="1272">
        <f>IF(CE304&gt;CC304,1,0)</f>
        <v>0</v>
      </c>
      <c r="AH304" s="1274" t="str">
        <f>IF(O304="","",AX304*1)</f>
        <v/>
      </c>
      <c r="AI304" s="1276" t="str">
        <f>IF(P304="","",BE304*1)</f>
        <v/>
      </c>
      <c r="AJ304" s="1276" t="str">
        <f>IF(Q304="","",BL304*1)</f>
        <v/>
      </c>
      <c r="AK304" s="1276" t="str">
        <f>IF(R304="","",BS304*1)</f>
        <v/>
      </c>
      <c r="AL304" s="1276" t="str">
        <f>IF(S304="","",BZ304*1)</f>
        <v/>
      </c>
      <c r="AM304" s="1298" t="str">
        <f>IF(O304="","",AZ304*1)</f>
        <v/>
      </c>
      <c r="AN304" s="1298" t="str">
        <f>IF(P304="","",BG304*1)</f>
        <v/>
      </c>
      <c r="AO304" s="1298" t="str">
        <f>IF(Q304="","",BN304*1)</f>
        <v/>
      </c>
      <c r="AP304" s="1298" t="str">
        <f>IF(R304="","",BU304*1)</f>
        <v/>
      </c>
      <c r="AQ304" s="1298" t="str">
        <f>IF(S304="","",CB304*1)</f>
        <v/>
      </c>
      <c r="AR304" s="1300">
        <f>SUM(AH305:AL305)</f>
        <v>0</v>
      </c>
      <c r="AS304" s="1292">
        <f>SUM(AM305:AQ305)</f>
        <v>0</v>
      </c>
      <c r="AT304" s="1294">
        <f>IF(O304=1000,11,IF(O304=-1000,0,IF(O304&gt;0,11,IF(O304&lt;0,(-O304),"0"))))</f>
        <v>11</v>
      </c>
      <c r="AU304" s="1286" t="str">
        <f>IF(O304=1000,0,IF(O304=-1000,11,IF(O304&lt;-9,-(O304-2),IF(O304&gt;0,(O304),"0"))))</f>
        <v/>
      </c>
      <c r="AV304" s="1286" t="e">
        <f>IF(O304=1000,11,IF(O304=-1000,0,IF(O304&gt;9,(O304+2),IF(O304&lt;0,(-O304),"0"))))</f>
        <v>#VALUE!</v>
      </c>
      <c r="AW304" s="1286" t="str">
        <f>IF(O304=1000,0,IF(O304=-1000,11,IF(O304&lt;0,11,IF(O304&gt;0,(O304),"0"))))</f>
        <v/>
      </c>
      <c r="AX304" s="1296" t="str">
        <f>IF(O304="","",IF(O304&gt;9,AV304,AT304))</f>
        <v/>
      </c>
      <c r="AY304" s="1288" t="str">
        <f>IF(O304="","","-")</f>
        <v/>
      </c>
      <c r="AZ304" s="1290" t="str">
        <f>IF(O304="","",IF(O304&lt;-9,AU304,AW304))</f>
        <v/>
      </c>
      <c r="BA304" s="1286" t="e">
        <f>IF(P304=1000,11,IF(P304=-1000,0,IF(P304&gt;9,(P304+2),IF(P304&lt;0,(-P304),"0"))))</f>
        <v>#VALUE!</v>
      </c>
      <c r="BB304" s="1286" t="str">
        <f>IF(P304=1000,0,IF(P304=-1000,11,IF(P304&lt;-9,-(P304-2),IF(P304&gt;0,(P304),"0"))))</f>
        <v/>
      </c>
      <c r="BC304" s="1286">
        <f>IF(P304=1000,11,IF(P304=-1000,0,IF(P304&gt;0,11,IF(P304&lt;0,(-P304),"0"))))</f>
        <v>11</v>
      </c>
      <c r="BD304" s="1286" t="str">
        <f>IF(P304=1000,0,IF(P304=-1000,11,IF(P304&lt;0,11,IF(P304&gt;0,(P304),"0"))))</f>
        <v/>
      </c>
      <c r="BE304" s="1296" t="str">
        <f>IF(P304="","",IF(P304&gt;9,BA304,BC304))</f>
        <v/>
      </c>
      <c r="BF304" s="1288" t="str">
        <f>IF(P304="","","-")</f>
        <v/>
      </c>
      <c r="BG304" s="1290" t="str">
        <f>IF(P304="","",IF(P304&lt;-9,BB304,BD304))</f>
        <v/>
      </c>
      <c r="BH304" s="1286" t="e">
        <f>IF(Q304=1000,11,IF(Q304=-1000,0,IF(Q304&gt;9,(Q304+2),IF(Q304&lt;0,(-Q304),"0"))))</f>
        <v>#VALUE!</v>
      </c>
      <c r="BI304" s="1286" t="str">
        <f>IF(Q304=1000,0,IF(Q304=-1000,11,IF(Q304&lt;-9,-(Q304-2),IF(Q304&gt;0,(Q304),"0"))))</f>
        <v/>
      </c>
      <c r="BJ304" s="1286">
        <f>IF(Q304=1000,11,IF(Q304=-1000,0,IF(Q304&gt;0,11,IF(Q304&lt;0,(-Q304),"0"))))</f>
        <v>11</v>
      </c>
      <c r="BK304" s="1286" t="str">
        <f>IF(Q304=1000,0,IF(Q304=-1000,11,IF(Q304&lt;0,11,IF(Q304&gt;0,(Q304),"0"))))</f>
        <v/>
      </c>
      <c r="BL304" s="1296" t="str">
        <f>IF(Q304="","",IF(Q304&gt;9,BH304,BJ304))</f>
        <v/>
      </c>
      <c r="BM304" s="1288" t="str">
        <f>IF(Q304="","","-")</f>
        <v/>
      </c>
      <c r="BN304" s="1290" t="str">
        <f>IF(Q304="","",IF(Q304&lt;-9,BI304,BK304))</f>
        <v/>
      </c>
      <c r="BO304" s="1286" t="e">
        <f>IF(R304=1000,11,IF(R304=-1000,0,IF(R304&gt;9,(R304+2),IF(R304&lt;0,(-R304),"0"))))</f>
        <v>#VALUE!</v>
      </c>
      <c r="BP304" s="1286" t="str">
        <f>IF(R304=1000,0,IF(R304=-1000,11,IF(R304&lt;-9,-(R304-2),IF(R304&gt;0,(R304),"0"))))</f>
        <v/>
      </c>
      <c r="BQ304" s="1286">
        <f>IF(R304=1000,11,IF(R304=-1000,0,IF(R304&gt;0,11,IF(R304&lt;0,(-R304),"0"))))</f>
        <v>11</v>
      </c>
      <c r="BR304" s="1286" t="str">
        <f>IF(R304=1000,0,IF(R304=-1000,11,IF(R304&lt;0,11,IF(R304&gt;0,(R304),"0"))))</f>
        <v/>
      </c>
      <c r="BS304" s="1296" t="str">
        <f>IF(R304="","",IF(R304&gt;9,BO304,BQ304))</f>
        <v/>
      </c>
      <c r="BT304" s="1288" t="str">
        <f>IF(R304="","","-")</f>
        <v/>
      </c>
      <c r="BU304" s="1290" t="str">
        <f>IF(R304="","",IF(R304&lt;-9,BP304,BR304))</f>
        <v/>
      </c>
      <c r="BV304" s="1286" t="e">
        <f>IF(S304=1000,11,IF(S304=-1000,0,IF(S304&gt;9,(S304+2),IF(S304&lt;0,(-S304),"0"))))</f>
        <v>#VALUE!</v>
      </c>
      <c r="BW304" s="1286" t="str">
        <f>IF(S304=1000,0,IF(S304=-1000,11,IF(S304&lt;-9,-(S304-2),IF(S304&gt;0,(S304),"0"))))</f>
        <v/>
      </c>
      <c r="BX304" s="1286">
        <f>IF(S304=1000,11,IF(S304=-1000,0,IF(S304&gt;0,11,IF(S304&lt;0,(-S304),"0"))))</f>
        <v>11</v>
      </c>
      <c r="BY304" s="1286" t="str">
        <f>IF(S304=1000,0,IF(S304=-1000,11,IF(S304&lt;0,11,IF(S304&gt;0,(S304),"0"))))</f>
        <v/>
      </c>
      <c r="BZ304" s="1296" t="str">
        <f>IF(S304="","",IF(S304&gt;9,BV304,BX304))</f>
        <v/>
      </c>
      <c r="CA304" s="1288" t="str">
        <f>IF(S304="","","-")</f>
        <v/>
      </c>
      <c r="CB304" s="1290" t="str">
        <f>IF(S304="","",IF(S304&lt;-9,BW304,BY304))</f>
        <v/>
      </c>
      <c r="CC304" s="1302" t="str">
        <f>IF(O304="","",SUM(T304:X305))</f>
        <v/>
      </c>
      <c r="CD304" s="1304" t="str">
        <f>IF(CC304="","","-")</f>
        <v/>
      </c>
      <c r="CE304" s="1306" t="str">
        <f>IF(O304="","",SUM(Y304:AC305))</f>
        <v/>
      </c>
      <c r="CP304" s="32"/>
      <c r="CQ304" s="32"/>
    </row>
    <row r="305" spans="1:95" s="31" customFormat="1" ht="15" customHeight="1" outlineLevel="1" x14ac:dyDescent="0.2">
      <c r="A305" s="43"/>
      <c r="B305" s="44"/>
      <c r="C305" s="1251"/>
      <c r="D305" s="46" t="str">
        <f>IF(A305="","",VLOOKUP(A305,СписокКМ!D:I,2,FALSE))</f>
        <v/>
      </c>
      <c r="E305" s="47"/>
      <c r="F305" s="48" t="str">
        <f>IF(B305="","",VLOOKUP(B305,СписокКМ!D:I,2,FALSE))</f>
        <v/>
      </c>
      <c r="G305" s="49"/>
      <c r="H305" s="41"/>
      <c r="I305" s="1253"/>
      <c r="J305" s="1253"/>
      <c r="K305" s="1253"/>
      <c r="L305" s="1253"/>
      <c r="M305" s="1253"/>
      <c r="N305" s="42"/>
      <c r="O305" s="1245"/>
      <c r="P305" s="1245"/>
      <c r="Q305" s="1245"/>
      <c r="R305" s="1245"/>
      <c r="S305" s="1247"/>
      <c r="T305" s="1249"/>
      <c r="U305" s="1285"/>
      <c r="V305" s="1285"/>
      <c r="W305" s="1285"/>
      <c r="X305" s="1285"/>
      <c r="Y305" s="1279"/>
      <c r="Z305" s="1279"/>
      <c r="AA305" s="1279"/>
      <c r="AB305" s="1279"/>
      <c r="AC305" s="1279"/>
      <c r="AD305" s="1281"/>
      <c r="AE305" s="1281"/>
      <c r="AF305" s="1283"/>
      <c r="AG305" s="1273"/>
      <c r="AH305" s="1275"/>
      <c r="AI305" s="1277"/>
      <c r="AJ305" s="1277"/>
      <c r="AK305" s="1277"/>
      <c r="AL305" s="1277"/>
      <c r="AM305" s="1299"/>
      <c r="AN305" s="1299"/>
      <c r="AO305" s="1299"/>
      <c r="AP305" s="1299"/>
      <c r="AQ305" s="1299"/>
      <c r="AR305" s="1301"/>
      <c r="AS305" s="1293"/>
      <c r="AT305" s="1295"/>
      <c r="AU305" s="1287"/>
      <c r="AV305" s="1287"/>
      <c r="AW305" s="1287"/>
      <c r="AX305" s="1297"/>
      <c r="AY305" s="1289"/>
      <c r="AZ305" s="1291"/>
      <c r="BA305" s="1287"/>
      <c r="BB305" s="1287"/>
      <c r="BC305" s="1287"/>
      <c r="BD305" s="1287"/>
      <c r="BE305" s="1297"/>
      <c r="BF305" s="1289"/>
      <c r="BG305" s="1291"/>
      <c r="BH305" s="1287"/>
      <c r="BI305" s="1287"/>
      <c r="BJ305" s="1287"/>
      <c r="BK305" s="1287"/>
      <c r="BL305" s="1297"/>
      <c r="BM305" s="1289"/>
      <c r="BN305" s="1291"/>
      <c r="BO305" s="1287"/>
      <c r="BP305" s="1287"/>
      <c r="BQ305" s="1287"/>
      <c r="BR305" s="1287"/>
      <c r="BS305" s="1297"/>
      <c r="BT305" s="1289"/>
      <c r="BU305" s="1291"/>
      <c r="BV305" s="1287"/>
      <c r="BW305" s="1287"/>
      <c r="BX305" s="1287"/>
      <c r="BY305" s="1287"/>
      <c r="BZ305" s="1297"/>
      <c r="CA305" s="1289"/>
      <c r="CB305" s="1291"/>
      <c r="CC305" s="1303"/>
      <c r="CD305" s="1305"/>
      <c r="CE305" s="1307"/>
      <c r="CP305" s="32"/>
      <c r="CQ305" s="32"/>
    </row>
    <row r="306" spans="1:95" s="31" customFormat="1" ht="15" customHeight="1" outlineLevel="1" x14ac:dyDescent="0.2">
      <c r="A306" s="99" t="str">
        <f>IF(A302="","",A302)</f>
        <v/>
      </c>
      <c r="B306" s="99" t="str">
        <f>IF(B302="","",B303)</f>
        <v/>
      </c>
      <c r="C306" s="75">
        <v>4</v>
      </c>
      <c r="D306" s="100" t="str">
        <f>IF(A306="","",VLOOKUP(A306,СписокКМ!D:I,2,FALSE))</f>
        <v/>
      </c>
      <c r="E306" s="101"/>
      <c r="F306" s="77" t="str">
        <f>IF(B306="","",VLOOKUP(B306,СписокКМ!D:I,2,FALSE))</f>
        <v/>
      </c>
      <c r="G306" s="102"/>
      <c r="H306" s="41"/>
      <c r="I306" s="616"/>
      <c r="J306" s="616"/>
      <c r="K306" s="616"/>
      <c r="L306" s="616"/>
      <c r="M306" s="616"/>
      <c r="N306" s="42"/>
      <c r="O306" s="79" t="str">
        <f t="shared" ref="O306:S307" si="201">IF(I306="","",IF(I306="0",1000,IF(I306="-0",-1000,I306*1)))</f>
        <v/>
      </c>
      <c r="P306" s="79" t="str">
        <f t="shared" si="201"/>
        <v/>
      </c>
      <c r="Q306" s="79" t="str">
        <f t="shared" si="201"/>
        <v/>
      </c>
      <c r="R306" s="79" t="str">
        <f t="shared" si="201"/>
        <v/>
      </c>
      <c r="S306" s="80" t="str">
        <f t="shared" si="201"/>
        <v/>
      </c>
      <c r="T306" s="614" t="str">
        <f t="shared" ref="T306:X307" si="202">IF(O306="","",IF(O306&gt;0,1,0))</f>
        <v/>
      </c>
      <c r="U306" s="613" t="str">
        <f t="shared" si="202"/>
        <v/>
      </c>
      <c r="V306" s="613" t="str">
        <f t="shared" si="202"/>
        <v/>
      </c>
      <c r="W306" s="613" t="str">
        <f t="shared" si="202"/>
        <v/>
      </c>
      <c r="X306" s="613" t="str">
        <f t="shared" si="202"/>
        <v/>
      </c>
      <c r="Y306" s="610" t="str">
        <f t="shared" ref="Y306:AC307" si="203">IF(O306="","",IF(O306&lt;0,1,0))</f>
        <v/>
      </c>
      <c r="Z306" s="610" t="str">
        <f t="shared" si="203"/>
        <v/>
      </c>
      <c r="AA306" s="610" t="str">
        <f t="shared" si="203"/>
        <v/>
      </c>
      <c r="AB306" s="610" t="str">
        <f t="shared" si="203"/>
        <v/>
      </c>
      <c r="AC306" s="610" t="str">
        <f t="shared" si="203"/>
        <v/>
      </c>
      <c r="AD306" s="611" t="str">
        <f>IF(CC306="","",IF(CC306&gt;CE306,1,-1))</f>
        <v/>
      </c>
      <c r="AE306" s="611" t="str">
        <f>IF(CC306="","",IF(CC306&lt;CE306,1,-1))</f>
        <v/>
      </c>
      <c r="AF306" s="612">
        <f>IF(CC306&gt;CE306,1,0)</f>
        <v>0</v>
      </c>
      <c r="AG306" s="608">
        <f>IF(CE306&gt;CC306,1,0)</f>
        <v>0</v>
      </c>
      <c r="AH306" s="81" t="str">
        <f>IF(O306="","",AX306*1)</f>
        <v/>
      </c>
      <c r="AI306" s="609" t="str">
        <f>IF(P306="","",BE306*1)</f>
        <v/>
      </c>
      <c r="AJ306" s="609" t="str">
        <f>IF(Q306="","",BL306*1)</f>
        <v/>
      </c>
      <c r="AK306" s="609" t="str">
        <f>IF(R306="","",BS306*1)</f>
        <v/>
      </c>
      <c r="AL306" s="609" t="str">
        <f>IF(S306="","",BZ306*1)</f>
        <v/>
      </c>
      <c r="AM306" s="606" t="str">
        <f>IF(O306="","",AZ306*1)</f>
        <v/>
      </c>
      <c r="AN306" s="606" t="str">
        <f>IF(P306="","",BG306*1)</f>
        <v/>
      </c>
      <c r="AO306" s="606" t="str">
        <f>IF(Q306="","",BN306*1)</f>
        <v/>
      </c>
      <c r="AP306" s="606" t="str">
        <f>IF(R306="","",BU306*1)</f>
        <v/>
      </c>
      <c r="AQ306" s="606" t="str">
        <f>IF(S306="","",CB306*1)</f>
        <v/>
      </c>
      <c r="AR306" s="607">
        <f>SUM(AH306:AL306)</f>
        <v>0</v>
      </c>
      <c r="AS306" s="605">
        <f>SUM(AM306:AQ306)</f>
        <v>0</v>
      </c>
      <c r="AT306" s="111">
        <f>IF(O306=1000,11,IF(O306=-1000,0,IF(O306&gt;0,11,IF(O306&lt;0,(-O306),"0"))))</f>
        <v>11</v>
      </c>
      <c r="AU306" s="600" t="str">
        <f>IF(O306=1000,0,IF(O306=-1000,11,IF(O306&lt;-9,-(O306-2),IF(O306&gt;0,(O306),"0"))))</f>
        <v/>
      </c>
      <c r="AV306" s="111" t="e">
        <f>IF(O306=1000,11,IF(O306=-1000,0,IF(O306&gt;9,(O306+2),IF(O306&lt;0,(-O306),"0"))))</f>
        <v>#VALUE!</v>
      </c>
      <c r="AW306" s="600" t="str">
        <f>IF(O306=1000,0,IF(O306=-1000,11,IF(O306&lt;0,11,IF(O306&gt;0,(O306),"0"))))</f>
        <v/>
      </c>
      <c r="AX306" s="601" t="str">
        <f>IF(O306="","",IF(O306&gt;9,AV306,AT306))</f>
        <v/>
      </c>
      <c r="AY306" s="602" t="str">
        <f>IF(O306="","","-")</f>
        <v/>
      </c>
      <c r="AZ306" s="603" t="str">
        <f>IF(O306="","",IF(O306&lt;-9,AU306,AW306))</f>
        <v/>
      </c>
      <c r="BA306" s="111" t="e">
        <f>IF(P306=1000,11,IF(P306=-1000,0,IF(P306&gt;9,(P306+2),IF(P306&lt;0,(-P306),"0"))))</f>
        <v>#VALUE!</v>
      </c>
      <c r="BB306" s="600" t="str">
        <f>IF(P306=1000,0,IF(P306=-1000,11,IF(P306&lt;-9,-(P306-2),IF(P306&gt;0,(P306),"0"))))</f>
        <v/>
      </c>
      <c r="BC306" s="600">
        <f>IF(P306=1000,11,IF(P306=-1000,0,IF(P306&gt;0,11,IF(P306&lt;0,(-P306),"0"))))</f>
        <v>11</v>
      </c>
      <c r="BD306" s="600" t="str">
        <f>IF(P306=1000,0,IF(P306=-1000,11,IF(P306&lt;0,11,IF(P306&gt;0,(P306),"0"))))</f>
        <v/>
      </c>
      <c r="BE306" s="601" t="str">
        <f>IF(P306="","",IF(P306&gt;9,BA306,BC306))</f>
        <v/>
      </c>
      <c r="BF306" s="602" t="str">
        <f>IF(P306="","","-")</f>
        <v/>
      </c>
      <c r="BG306" s="603" t="str">
        <f>IF(P306="","",IF(P306&lt;-9,BB306,BD306))</f>
        <v/>
      </c>
      <c r="BH306" s="111" t="e">
        <f>IF(Q306=1000,11,IF(Q306=-1000,0,IF(Q306&gt;9,(Q306+2),IF(Q306&lt;0,(-Q306),"0"))))</f>
        <v>#VALUE!</v>
      </c>
      <c r="BI306" s="600" t="str">
        <f>IF(Q306=1000,0,IF(Q306=-1000,11,IF(Q306&lt;-9,-(Q306-2),IF(Q306&gt;0,(Q306),"0"))))</f>
        <v/>
      </c>
      <c r="BJ306" s="600">
        <f>IF(Q306=1000,11,IF(Q306=-1000,0,IF(Q306&gt;0,11,IF(Q306&lt;0,(-Q306),"0"))))</f>
        <v>11</v>
      </c>
      <c r="BK306" s="600" t="str">
        <f>IF(Q306=1000,0,IF(Q306=-1000,11,IF(Q306&lt;0,11,IF(Q306&gt;0,(Q306),"0"))))</f>
        <v/>
      </c>
      <c r="BL306" s="601" t="str">
        <f>IF(Q306="","",IF(Q306&gt;9,BH306,BJ306))</f>
        <v/>
      </c>
      <c r="BM306" s="602" t="str">
        <f>IF(Q306="","","-")</f>
        <v/>
      </c>
      <c r="BN306" s="603" t="str">
        <f>IF(Q306="","",IF(Q306&lt;-9,BI306,BK306))</f>
        <v/>
      </c>
      <c r="BO306" s="600" t="e">
        <f>IF(R306=1000,11,IF(R306=-1000,0,IF(R306&gt;9,(R306+2),IF(R306&lt;0,(-R306),"0"))))</f>
        <v>#VALUE!</v>
      </c>
      <c r="BP306" s="600" t="str">
        <f>IF(R306=1000,0,IF(R306=-1000,11,IF(R306&lt;-9,-(R306-2),IF(R306&gt;0,(R306),"0"))))</f>
        <v/>
      </c>
      <c r="BQ306" s="600">
        <f>IF(R306=1000,11,IF(R306=-1000,0,IF(R306&gt;0,11,IF(R306&lt;0,(-R306),"0"))))</f>
        <v>11</v>
      </c>
      <c r="BR306" s="600" t="str">
        <f>IF(R306=1000,0,IF(R306=-1000,11,IF(R306&lt;0,11,IF(R306&gt;0,(R306),"0"))))</f>
        <v/>
      </c>
      <c r="BS306" s="601" t="str">
        <f>IF(R306="","",IF(R306&gt;9,BO306,BQ306))</f>
        <v/>
      </c>
      <c r="BT306" s="602" t="str">
        <f>IF(R306="","","-")</f>
        <v/>
      </c>
      <c r="BU306" s="603" t="str">
        <f>IF(R306="","",IF(R306&lt;-9,BP306,BR306))</f>
        <v/>
      </c>
      <c r="BV306" s="600" t="e">
        <f>IF(S306=1000,11,IF(S306=-1000,0,IF(S306&gt;9,(S306+2),IF(S306&lt;0,(-S306),"0"))))</f>
        <v>#VALUE!</v>
      </c>
      <c r="BW306" s="600" t="str">
        <f>IF(S306=1000,0,IF(S306=-1000,11,IF(S306&lt;-9,-(S306-2),IF(S306&gt;0,(S306),"0"))))</f>
        <v/>
      </c>
      <c r="BX306" s="600">
        <f>IF(S306=1000,11,IF(S306=-1000,0,IF(S306&gt;0,11,IF(S306&lt;0,(-S306),"0"))))</f>
        <v>11</v>
      </c>
      <c r="BY306" s="113" t="str">
        <f>IF(S306=1000,0,IF(S306=-1000,11,IF(S306&lt;0,11,IF(S306&gt;0,(S306),"0"))))</f>
        <v/>
      </c>
      <c r="BZ306" s="601" t="str">
        <f>IF(S306="","",IF(S306&gt;9,BV306,BX306))</f>
        <v/>
      </c>
      <c r="CA306" s="602" t="str">
        <f>IF(S306="","","-")</f>
        <v/>
      </c>
      <c r="CB306" s="603" t="str">
        <f>IF(S306="","",IF(S306&lt;-9,BW306,BY306))</f>
        <v/>
      </c>
      <c r="CC306" s="598" t="str">
        <f>IF(O306="","",SUM(T306:X306))</f>
        <v/>
      </c>
      <c r="CD306" s="604" t="str">
        <f>IF(CC306="","","-")</f>
        <v/>
      </c>
      <c r="CE306" s="599" t="str">
        <f>IF(O306="","",SUM(Y306:AC306))</f>
        <v/>
      </c>
      <c r="CP306" s="32"/>
      <c r="CQ306" s="32"/>
    </row>
    <row r="307" spans="1:95" s="31" customFormat="1" ht="15" customHeight="1" outlineLevel="1" thickBot="1" x14ac:dyDescent="0.25">
      <c r="A307" s="99" t="str">
        <f>IF(A302="","",A303)</f>
        <v/>
      </c>
      <c r="B307" s="99" t="str">
        <f>IF(B302="","",B302)</f>
        <v/>
      </c>
      <c r="C307" s="114">
        <v>5</v>
      </c>
      <c r="D307" s="115" t="str">
        <f>IF(A307="","",VLOOKUP(A307,СписокКМ!D:I,2,FALSE))</f>
        <v/>
      </c>
      <c r="E307" s="116"/>
      <c r="F307" s="117" t="str">
        <f>IF(B307="","",VLOOKUP(B307,СписокКМ!D:I,2,FALSE))</f>
        <v/>
      </c>
      <c r="G307" s="118"/>
      <c r="H307" s="119"/>
      <c r="I307" s="120"/>
      <c r="J307" s="120"/>
      <c r="K307" s="120"/>
      <c r="L307" s="121"/>
      <c r="M307" s="121"/>
      <c r="N307" s="122"/>
      <c r="O307" s="123" t="str">
        <f t="shared" si="201"/>
        <v/>
      </c>
      <c r="P307" s="123" t="str">
        <f t="shared" si="201"/>
        <v/>
      </c>
      <c r="Q307" s="123" t="str">
        <f t="shared" si="201"/>
        <v/>
      </c>
      <c r="R307" s="123" t="str">
        <f t="shared" si="201"/>
        <v/>
      </c>
      <c r="S307" s="124" t="str">
        <f t="shared" si="201"/>
        <v/>
      </c>
      <c r="T307" s="125" t="str">
        <f t="shared" si="202"/>
        <v/>
      </c>
      <c r="U307" s="126" t="str">
        <f t="shared" si="202"/>
        <v/>
      </c>
      <c r="V307" s="126" t="str">
        <f t="shared" si="202"/>
        <v/>
      </c>
      <c r="W307" s="126" t="str">
        <f t="shared" si="202"/>
        <v/>
      </c>
      <c r="X307" s="126" t="str">
        <f t="shared" si="202"/>
        <v/>
      </c>
      <c r="Y307" s="127" t="str">
        <f t="shared" si="203"/>
        <v/>
      </c>
      <c r="Z307" s="127" t="str">
        <f t="shared" si="203"/>
        <v/>
      </c>
      <c r="AA307" s="127" t="str">
        <f t="shared" si="203"/>
        <v/>
      </c>
      <c r="AB307" s="127" t="str">
        <f t="shared" si="203"/>
        <v/>
      </c>
      <c r="AC307" s="127" t="str">
        <f t="shared" si="203"/>
        <v/>
      </c>
      <c r="AD307" s="128" t="str">
        <f>IF(CC307="","",IF(CC307&gt;CE307,1,-1))</f>
        <v/>
      </c>
      <c r="AE307" s="128" t="str">
        <f>IF(CC307="","",IF(CC307&lt;CE307,1,-1))</f>
        <v/>
      </c>
      <c r="AF307" s="129">
        <f>IF(CC307&gt;CE307,1,0)</f>
        <v>0</v>
      </c>
      <c r="AG307" s="130">
        <f>IF(CE307&gt;CC307,1,0)</f>
        <v>0</v>
      </c>
      <c r="AH307" s="131" t="str">
        <f>IF(O307="","",AX307*1)</f>
        <v/>
      </c>
      <c r="AI307" s="132" t="str">
        <f>IF(P307="","",BE307*1)</f>
        <v/>
      </c>
      <c r="AJ307" s="132" t="str">
        <f>IF(Q307="","",BL307*1)</f>
        <v/>
      </c>
      <c r="AK307" s="132" t="str">
        <f>IF(R307="","",BS307*1)</f>
        <v/>
      </c>
      <c r="AL307" s="132" t="str">
        <f>IF(S307="","",BZ307*1)</f>
        <v/>
      </c>
      <c r="AM307" s="133" t="str">
        <f>IF(O307="","",AZ307*1)</f>
        <v/>
      </c>
      <c r="AN307" s="133" t="str">
        <f>IF(P307="","",BG307*1)</f>
        <v/>
      </c>
      <c r="AO307" s="133" t="str">
        <f>IF(Q307="","",BN307*1)</f>
        <v/>
      </c>
      <c r="AP307" s="133" t="str">
        <f>IF(R307="","",BU307*1)</f>
        <v/>
      </c>
      <c r="AQ307" s="133" t="str">
        <f>IF(S307="","",CB307*1)</f>
        <v/>
      </c>
      <c r="AR307" s="134">
        <f>SUM(AH307:AL307)</f>
        <v>0</v>
      </c>
      <c r="AS307" s="135">
        <f>SUM(AM307:AQ307)</f>
        <v>0</v>
      </c>
      <c r="AT307" s="136">
        <f>IF(O307=1000,11,IF(O307=-1000,0,IF(O307&gt;0,11,IF(O307&lt;0,(-O307),"0"))))</f>
        <v>11</v>
      </c>
      <c r="AU307" s="137" t="str">
        <f>IF(O307=1000,0,IF(O307=-1000,11,IF(O307&lt;-9,-(O307-2),IF(O307&gt;0,(O307),"0"))))</f>
        <v/>
      </c>
      <c r="AV307" s="136" t="e">
        <f>IF(O307=1000,11,IF(O307=-1000,0,IF(O307&gt;9,(O307+2),IF(O307&lt;0,(-O307),"0"))))</f>
        <v>#VALUE!</v>
      </c>
      <c r="AW307" s="137" t="str">
        <f>IF(O307=1000,0,IF(O307=-1000,11,IF(O307&lt;0,11,IF(O307&gt;0,(O307),"0"))))</f>
        <v/>
      </c>
      <c r="AX307" s="138" t="str">
        <f>IF(O307="","",IF(O307&gt;9,AV307,AT307))</f>
        <v/>
      </c>
      <c r="AY307" s="139" t="str">
        <f>IF(O307="","","-")</f>
        <v/>
      </c>
      <c r="AZ307" s="140" t="str">
        <f>IF(O307="","",IF(O307&lt;-9,AU307,AW307))</f>
        <v/>
      </c>
      <c r="BA307" s="136" t="e">
        <f>IF(P307=1000,11,IF(P307=-1000,0,IF(P307&gt;9,(P307+2),IF(P307&lt;0,(-P307),"0"))))</f>
        <v>#VALUE!</v>
      </c>
      <c r="BB307" s="137" t="str">
        <f>IF(P307=1000,0,IF(P307=-1000,11,IF(P307&lt;-9,-(P307-2),IF(P307&gt;0,(P307),"0"))))</f>
        <v/>
      </c>
      <c r="BC307" s="137">
        <f>IF(P307=1000,11,IF(P307=-1000,0,IF(P307&gt;0,11,IF(P307&lt;0,(-P307),"0"))))</f>
        <v>11</v>
      </c>
      <c r="BD307" s="137" t="str">
        <f>IF(P307=1000,0,IF(P307=-1000,11,IF(P307&lt;0,11,IF(P307&gt;0,(P307),"0"))))</f>
        <v/>
      </c>
      <c r="BE307" s="138" t="str">
        <f>IF(P307="","",IF(P307&gt;9,BA307,BC307))</f>
        <v/>
      </c>
      <c r="BF307" s="139" t="str">
        <f>IF(P307="","","-")</f>
        <v/>
      </c>
      <c r="BG307" s="140" t="str">
        <f>IF(P307="","",IF(P307&lt;-9,BB307,BD307))</f>
        <v/>
      </c>
      <c r="BH307" s="136" t="e">
        <f>IF(Q307=1000,11,IF(Q307=-1000,0,IF(Q307&gt;9,(Q307+2),IF(Q307&lt;0,(-Q307),"0"))))</f>
        <v>#VALUE!</v>
      </c>
      <c r="BI307" s="137" t="str">
        <f>IF(Q307=1000,0,IF(Q307=-1000,11,IF(Q307&lt;-9,-(Q307-2),IF(Q307&gt;0,(Q307),"0"))))</f>
        <v/>
      </c>
      <c r="BJ307" s="137">
        <f>IF(Q307=1000,11,IF(Q307=-1000,0,IF(Q307&gt;0,11,IF(Q307&lt;0,(-Q307),"0"))))</f>
        <v>11</v>
      </c>
      <c r="BK307" s="137" t="str">
        <f>IF(Q307=1000,0,IF(Q307=-1000,11,IF(Q307&lt;0,11,IF(Q307&gt;0,(Q307),"0"))))</f>
        <v/>
      </c>
      <c r="BL307" s="138" t="str">
        <f>IF(Q307="","",IF(Q307&gt;9,BH307,BJ307))</f>
        <v/>
      </c>
      <c r="BM307" s="139" t="str">
        <f>IF(Q307="","","-")</f>
        <v/>
      </c>
      <c r="BN307" s="140" t="str">
        <f>IF(Q307="","",IF(Q307&lt;-9,BI307,BK307))</f>
        <v/>
      </c>
      <c r="BO307" s="137" t="e">
        <f>IF(R307=1000,11,IF(R307=-1000,0,IF(R307&gt;9,(R307+2),IF(R307&lt;0,(-R307),"0"))))</f>
        <v>#VALUE!</v>
      </c>
      <c r="BP307" s="137" t="str">
        <f>IF(R307=1000,0,IF(R307=-1000,11,IF(R307&lt;-9,-(R307-2),IF(R307&gt;0,(R307),"0"))))</f>
        <v/>
      </c>
      <c r="BQ307" s="137">
        <f>IF(R307=1000,11,IF(R307=-1000,0,IF(R307&gt;0,11,IF(R307&lt;0,(-R307),"0"))))</f>
        <v>11</v>
      </c>
      <c r="BR307" s="137" t="str">
        <f>IF(R307=1000,0,IF(R307=-1000,11,IF(R307&lt;0,11,IF(R307&gt;0,(R307),"0"))))</f>
        <v/>
      </c>
      <c r="BS307" s="138" t="str">
        <f>IF(R307="","",IF(R307&gt;9,BO307,BQ307))</f>
        <v/>
      </c>
      <c r="BT307" s="139" t="str">
        <f>IF(R307="","","-")</f>
        <v/>
      </c>
      <c r="BU307" s="140" t="str">
        <f>IF(R307="","",IF(R307&lt;-9,BP307,BR307))</f>
        <v/>
      </c>
      <c r="BV307" s="137" t="e">
        <f>IF(S307=1000,11,IF(S307=-1000,0,IF(S307&gt;9,(S307+2),IF(S307&lt;0,(-S307),"0"))))</f>
        <v>#VALUE!</v>
      </c>
      <c r="BW307" s="137" t="str">
        <f>IF(S307=1000,0,IF(S307=-1000,11,IF(S307&lt;-9,-(S307-2),IF(S307&gt;0,(S307),"0"))))</f>
        <v/>
      </c>
      <c r="BX307" s="137">
        <f>IF(S307=1000,11,IF(S307=-1000,0,IF(S307&gt;0,11,IF(S307&lt;0,(-S307),"0"))))</f>
        <v>11</v>
      </c>
      <c r="BY307" s="141" t="str">
        <f>IF(S307=1000,0,IF(S307=-1000,11,IF(S307&lt;0,11,IF(S307&gt;0,(S307),"0"))))</f>
        <v/>
      </c>
      <c r="BZ307" s="138" t="str">
        <f>IF(S307="","",IF(S307&gt;9,BV307,BX307))</f>
        <v/>
      </c>
      <c r="CA307" s="139" t="str">
        <f>IF(S307="","","-")</f>
        <v/>
      </c>
      <c r="CB307" s="140" t="str">
        <f>IF(S307="","",IF(S307&lt;-9,BW307,BY307))</f>
        <v/>
      </c>
      <c r="CC307" s="142" t="str">
        <f>IF(O307="","",SUM(T307:X307))</f>
        <v/>
      </c>
      <c r="CD307" s="143" t="str">
        <f>IF(CC307="","","-")</f>
        <v/>
      </c>
      <c r="CE307" s="144" t="str">
        <f>IF(O307="","",SUM(Y307:AC307))</f>
        <v/>
      </c>
      <c r="CP307" s="32"/>
      <c r="CQ307" s="32"/>
    </row>
    <row r="308" spans="1:95" s="31" customFormat="1" ht="31.5" customHeight="1" outlineLevel="1" thickBot="1" x14ac:dyDescent="0.25">
      <c r="A308" s="34"/>
      <c r="B308" s="35"/>
      <c r="C308" s="1225">
        <f>1+C300</f>
        <v>35</v>
      </c>
      <c r="D308" s="1227" t="str">
        <f>IF(A308="","",VLOOKUP(A308,СписокКМ!$A$188:$C$236,3,FALSE))</f>
        <v/>
      </c>
      <c r="E308" s="1228" t="str">
        <f>IF(B308="","",VLOOKUP(B308,СписокКМ!E:J,2,FALSE))</f>
        <v/>
      </c>
      <c r="F308" s="1231" t="str">
        <f>IF(B308="","",VLOOKUP(B308,СписокКМ!$A$188:$C$234,3,FALSE))</f>
        <v/>
      </c>
      <c r="G308" s="1232" t="str">
        <f>IF(D308="","",VLOOKUP(D308,СписокКМ!G:L,2,FALSE))</f>
        <v/>
      </c>
      <c r="H308" s="36"/>
      <c r="I308" s="1235" t="s">
        <v>7</v>
      </c>
      <c r="J308" s="1235"/>
      <c r="K308" s="1235"/>
      <c r="L308" s="1235"/>
      <c r="M308" s="1235"/>
      <c r="N308" s="37"/>
      <c r="O308" s="1237"/>
      <c r="P308" s="1238"/>
      <c r="Q308" s="1238"/>
      <c r="R308" s="1238"/>
      <c r="S308" s="1238"/>
      <c r="T308" s="38" t="str">
        <f>IF(A308="","",VLOOKUP(A308,'[60]Протокол команд'!A:K,8,FALSE))</f>
        <v/>
      </c>
      <c r="U308" s="39" t="e">
        <f>T308*5-4</f>
        <v>#VALUE!</v>
      </c>
      <c r="V308" s="39" t="e">
        <f>T308*5</f>
        <v>#VALUE!</v>
      </c>
      <c r="W308" s="39" t="e">
        <f>CONCATENATE(U308,"-",V308)</f>
        <v>#VALUE!</v>
      </c>
      <c r="X308" s="39" t="str">
        <f>IF(A308="","",VLOOKUP(A308,'[60]Протокол команд'!A:K,10,FALSE))</f>
        <v/>
      </c>
      <c r="Y308" s="39" t="e">
        <f>X308*5-4</f>
        <v>#VALUE!</v>
      </c>
      <c r="Z308" s="39" t="e">
        <f>X308*5</f>
        <v>#VALUE!</v>
      </c>
      <c r="AA308" s="39" t="e">
        <f>CONCATENATE(Y308,"-",Z308)</f>
        <v>#VALUE!</v>
      </c>
      <c r="AB308" s="1241" t="str">
        <f>IF(O310="","",SUM(AF310:AF315))</f>
        <v/>
      </c>
      <c r="AC308" s="1242"/>
      <c r="AD308" s="1243"/>
      <c r="AE308" s="1242" t="str">
        <f>IF(O310="","",SUM(AG310:AG315))</f>
        <v/>
      </c>
      <c r="AF308" s="1242"/>
      <c r="AG308" s="1264"/>
      <c r="AH308" s="1241">
        <f>SUM(CC310:CC315)</f>
        <v>0</v>
      </c>
      <c r="AI308" s="1242"/>
      <c r="AJ308" s="1243"/>
      <c r="AK308" s="1242">
        <f>SUM(CE310:CE315)</f>
        <v>0</v>
      </c>
      <c r="AL308" s="1242"/>
      <c r="AM308" s="1264"/>
      <c r="AN308" s="1265">
        <f>SUM(AR310:AR315)</f>
        <v>0</v>
      </c>
      <c r="AO308" s="1266"/>
      <c r="AP308" s="1267"/>
      <c r="AQ308" s="1266">
        <f>SUM(AS310:AS315)</f>
        <v>0</v>
      </c>
      <c r="AR308" s="1266"/>
      <c r="AS308" s="1268"/>
      <c r="AT308" s="1314"/>
      <c r="AU308" s="1315"/>
      <c r="AV308" s="1315"/>
      <c r="AW308" s="1315"/>
      <c r="AX308" s="1315"/>
      <c r="AY308" s="1315"/>
      <c r="AZ308" s="1315"/>
      <c r="BA308" s="1315"/>
      <c r="BB308" s="1315"/>
      <c r="BC308" s="1315"/>
      <c r="BD308" s="1315"/>
      <c r="BE308" s="1315"/>
      <c r="BF308" s="1315"/>
      <c r="BG308" s="1315"/>
      <c r="BH308" s="1315"/>
      <c r="BI308" s="1315"/>
      <c r="BJ308" s="1315"/>
      <c r="BK308" s="1315"/>
      <c r="BL308" s="1315"/>
      <c r="BM308" s="1315"/>
      <c r="BN308" s="1315"/>
      <c r="BO308" s="1315"/>
      <c r="BP308" s="1315"/>
      <c r="BQ308" s="1315"/>
      <c r="BR308" s="1315"/>
      <c r="BS308" s="1315"/>
      <c r="BT308" s="1315"/>
      <c r="BU308" s="1315"/>
      <c r="BV308" s="1315"/>
      <c r="BW308" s="1315"/>
      <c r="BX308" s="1315"/>
      <c r="BY308" s="1315"/>
      <c r="BZ308" s="1315"/>
      <c r="CA308" s="1315"/>
      <c r="CB308" s="1316"/>
      <c r="CC308" s="1254" t="str">
        <f>IF(O310="","",SUM(AF310:AF315))</f>
        <v/>
      </c>
      <c r="CD308" s="1256" t="str">
        <f>IF(CC308="","","-")</f>
        <v/>
      </c>
      <c r="CE308" s="1258" t="str">
        <f>IF(O310="","",SUM(AG310:AG315))</f>
        <v/>
      </c>
      <c r="CP308" s="32"/>
      <c r="CQ308" s="32"/>
    </row>
    <row r="309" spans="1:95" s="31" customFormat="1" ht="13.5" customHeight="1" outlineLevel="1" x14ac:dyDescent="0.2">
      <c r="A309" s="40"/>
      <c r="B309" s="40"/>
      <c r="C309" s="1226"/>
      <c r="D309" s="1229" t="str">
        <f>IF(A309="","",VLOOKUP(A309,СписокКМ!D:I,2,FALSE))</f>
        <v/>
      </c>
      <c r="E309" s="1230" t="str">
        <f>IF(B309="","",VLOOKUP(B309,СписокКМ!E:J,2,FALSE))</f>
        <v/>
      </c>
      <c r="F309" s="1233" t="str">
        <f>IF(C309="","",VLOOKUP(C309,СписокКМ!F:K,2,FALSE))</f>
        <v/>
      </c>
      <c r="G309" s="1234" t="str">
        <f>IF(D309="","",VLOOKUP(D309,СписокКМ!G:L,2,FALSE))</f>
        <v/>
      </c>
      <c r="H309" s="41"/>
      <c r="I309" s="1236"/>
      <c r="J309" s="1236"/>
      <c r="K309" s="1236"/>
      <c r="L309" s="1236"/>
      <c r="M309" s="1236"/>
      <c r="N309" s="42"/>
      <c r="O309" s="1239"/>
      <c r="P309" s="1240"/>
      <c r="Q309" s="1240"/>
      <c r="R309" s="1240"/>
      <c r="S309" s="1240"/>
      <c r="T309" s="1260" t="s">
        <v>8</v>
      </c>
      <c r="U309" s="1261"/>
      <c r="V309" s="1261"/>
      <c r="W309" s="1261"/>
      <c r="X309" s="1261"/>
      <c r="Y309" s="1261"/>
      <c r="Z309" s="1261"/>
      <c r="AA309" s="1261"/>
      <c r="AB309" s="1261"/>
      <c r="AC309" s="1261"/>
      <c r="AD309" s="1261"/>
      <c r="AE309" s="1261"/>
      <c r="AF309" s="1261"/>
      <c r="AG309" s="1262"/>
      <c r="AH309" s="1261" t="s">
        <v>9</v>
      </c>
      <c r="AI309" s="1261"/>
      <c r="AJ309" s="1261"/>
      <c r="AK309" s="1261"/>
      <c r="AL309" s="1261"/>
      <c r="AM309" s="1261"/>
      <c r="AN309" s="1261"/>
      <c r="AO309" s="1261"/>
      <c r="AP309" s="1261"/>
      <c r="AQ309" s="1261"/>
      <c r="AR309" s="1261"/>
      <c r="AS309" s="1262"/>
      <c r="AT309" s="1263" t="s">
        <v>10</v>
      </c>
      <c r="AU309" s="1263"/>
      <c r="AV309" s="1263"/>
      <c r="AW309" s="1263"/>
      <c r="AX309" s="1263"/>
      <c r="AY309" s="1263"/>
      <c r="AZ309" s="1263"/>
      <c r="BA309" s="1263" t="s">
        <v>11</v>
      </c>
      <c r="BB309" s="1263"/>
      <c r="BC309" s="1263"/>
      <c r="BD309" s="1263"/>
      <c r="BE309" s="1263"/>
      <c r="BF309" s="1263"/>
      <c r="BG309" s="1263"/>
      <c r="BH309" s="1263" t="s">
        <v>12</v>
      </c>
      <c r="BI309" s="1263"/>
      <c r="BJ309" s="1263"/>
      <c r="BK309" s="1263"/>
      <c r="BL309" s="1263"/>
      <c r="BM309" s="1263"/>
      <c r="BN309" s="1263"/>
      <c r="BO309" s="1263" t="s">
        <v>13</v>
      </c>
      <c r="BP309" s="1263"/>
      <c r="BQ309" s="1263"/>
      <c r="BR309" s="1263"/>
      <c r="BS309" s="1263"/>
      <c r="BT309" s="1263"/>
      <c r="BU309" s="1263"/>
      <c r="BV309" s="1263" t="s">
        <v>14</v>
      </c>
      <c r="BW309" s="1263"/>
      <c r="BX309" s="1263"/>
      <c r="BY309" s="1263"/>
      <c r="BZ309" s="1263"/>
      <c r="CA309" s="1263"/>
      <c r="CB309" s="1263"/>
      <c r="CC309" s="1255"/>
      <c r="CD309" s="1257"/>
      <c r="CE309" s="1259"/>
      <c r="CP309" s="32"/>
      <c r="CQ309" s="32"/>
    </row>
    <row r="310" spans="1:95" s="31" customFormat="1" ht="15" customHeight="1" outlineLevel="1" x14ac:dyDescent="0.2">
      <c r="A310" s="43"/>
      <c r="B310" s="44"/>
      <c r="C310" s="615">
        <v>1</v>
      </c>
      <c r="D310" s="46" t="str">
        <f>IF(A310="","",VLOOKUP(A310,СписокКМ!D:I,2,FALSE))</f>
        <v/>
      </c>
      <c r="E310" s="47"/>
      <c r="F310" s="48" t="str">
        <f>IF(B310="","",VLOOKUP(B310,СписокКМ!D:I,2,FALSE))</f>
        <v/>
      </c>
      <c r="G310" s="49"/>
      <c r="H310" s="50"/>
      <c r="I310" s="51"/>
      <c r="J310" s="51"/>
      <c r="K310" s="51"/>
      <c r="L310" s="51"/>
      <c r="M310" s="51"/>
      <c r="N310" s="52"/>
      <c r="O310" s="53" t="str">
        <f t="shared" ref="O310:S311" si="204">IF(I310="","",IF(I310="0",1000,IF(I310="-0",-1000,I310*1)))</f>
        <v/>
      </c>
      <c r="P310" s="53" t="str">
        <f t="shared" si="204"/>
        <v/>
      </c>
      <c r="Q310" s="53" t="str">
        <f t="shared" si="204"/>
        <v/>
      </c>
      <c r="R310" s="53" t="str">
        <f t="shared" si="204"/>
        <v/>
      </c>
      <c r="S310" s="54" t="str">
        <f t="shared" si="204"/>
        <v/>
      </c>
      <c r="T310" s="55" t="str">
        <f t="shared" ref="T310:X312" si="205">IF(O310="","",IF(O310&gt;0,1,0))</f>
        <v/>
      </c>
      <c r="U310" s="56" t="str">
        <f t="shared" si="205"/>
        <v/>
      </c>
      <c r="V310" s="56" t="str">
        <f t="shared" si="205"/>
        <v/>
      </c>
      <c r="W310" s="56" t="str">
        <f t="shared" si="205"/>
        <v/>
      </c>
      <c r="X310" s="56" t="str">
        <f t="shared" si="205"/>
        <v/>
      </c>
      <c r="Y310" s="57" t="str">
        <f t="shared" ref="Y310:AC312" si="206">IF(O310="","",IF(O310&lt;0,1,0))</f>
        <v/>
      </c>
      <c r="Z310" s="57" t="str">
        <f t="shared" si="206"/>
        <v/>
      </c>
      <c r="AA310" s="57" t="str">
        <f t="shared" si="206"/>
        <v/>
      </c>
      <c r="AB310" s="57" t="str">
        <f t="shared" si="206"/>
        <v/>
      </c>
      <c r="AC310" s="57" t="str">
        <f t="shared" si="206"/>
        <v/>
      </c>
      <c r="AD310" s="58" t="str">
        <f>IF(CC310="","",IF(CC310&gt;CE310,1,-1))</f>
        <v/>
      </c>
      <c r="AE310" s="58" t="str">
        <f>IF(CC310="","",IF(CC310&lt;CE310,1,-1))</f>
        <v/>
      </c>
      <c r="AF310" s="59">
        <f>IF(CC310&gt;CE310,1,0)</f>
        <v>0</v>
      </c>
      <c r="AG310" s="60">
        <f>IF(CE310&gt;CC310,1,0)</f>
        <v>0</v>
      </c>
      <c r="AH310" s="61" t="str">
        <f>IF(O310="","",AX310*1)</f>
        <v/>
      </c>
      <c r="AI310" s="62" t="str">
        <f>IF(P310="","",BE310*1)</f>
        <v/>
      </c>
      <c r="AJ310" s="62" t="str">
        <f>IF(Q310="","",BL310*1)</f>
        <v/>
      </c>
      <c r="AK310" s="62" t="str">
        <f>IF(R310="","",BS310*1)</f>
        <v/>
      </c>
      <c r="AL310" s="62" t="str">
        <f>IF(S310="","",BZ310*1)</f>
        <v/>
      </c>
      <c r="AM310" s="63" t="str">
        <f>IF(O310="","",AZ310*1)</f>
        <v/>
      </c>
      <c r="AN310" s="63" t="str">
        <f>IF(P310="","",BG310*1)</f>
        <v/>
      </c>
      <c r="AO310" s="63" t="str">
        <f>IF(Q310="","",BN310*1)</f>
        <v/>
      </c>
      <c r="AP310" s="63" t="str">
        <f>IF(R310="","",BU310*1)</f>
        <v/>
      </c>
      <c r="AQ310" s="63" t="str">
        <f>IF(S310="","",CB310*1)</f>
        <v/>
      </c>
      <c r="AR310" s="64">
        <f>SUM(AH310:AL310)</f>
        <v>0</v>
      </c>
      <c r="AS310" s="65">
        <f>SUM(AM310:AQ310)</f>
        <v>0</v>
      </c>
      <c r="AT310" s="66">
        <f>IF(O310=1000,11,IF(O310=-1000,0,IF(O310&gt;0,11,IF(O310&lt;0,(-O310),"0"))))</f>
        <v>11</v>
      </c>
      <c r="AU310" s="67" t="str">
        <f>IF(O310=1000,0,IF(O310=-1000,11,IF(O310&lt;-9,-(O310-2),IF(O310&gt;0,(O310),"0"))))</f>
        <v/>
      </c>
      <c r="AV310" s="66" t="e">
        <f>IF(O310=1000,11,IF(O310=-1000,0,IF(O310&lt;9,11,IF(O310&gt;9,(O310+2),"0"))))</f>
        <v>#VALUE!</v>
      </c>
      <c r="AW310" s="67" t="str">
        <f>IF(O310=1000,0,IF(O310=-1000,11,IF(O310&lt;0,11,IF(O310&gt;0,(O310),"0"))))</f>
        <v/>
      </c>
      <c r="AX310" s="68" t="str">
        <f>IF(O310="","",IF(O310&gt;9,AV310,AT310))</f>
        <v/>
      </c>
      <c r="AY310" s="69" t="str">
        <f>IF(O310="","","-")</f>
        <v/>
      </c>
      <c r="AZ310" s="70" t="str">
        <f>IF(O310="","",IF(O310&lt;-9,AU310,AW310))</f>
        <v/>
      </c>
      <c r="BA310" s="66" t="e">
        <f>IF(P310=1000,11,IF(P310=-1000,0,IF(P310&gt;9,(P310+2),IF(P310&lt;0,(-P310),"0"))))</f>
        <v>#VALUE!</v>
      </c>
      <c r="BB310" s="67" t="str">
        <f>IF(P310=1000,0,IF(P310=-1000,11,IF(P310&lt;-9,-(P310-2),IF(P310&gt;0,(P310),"0"))))</f>
        <v/>
      </c>
      <c r="BC310" s="67">
        <f>IF(P310=1000,11,IF(P310=-1000,0,IF(P310&gt;0,11,IF(P310&lt;0,(-P310),"0"))))</f>
        <v>11</v>
      </c>
      <c r="BD310" s="67" t="str">
        <f>IF(P310=1000,0,IF(P310=-1000,11,IF(P310&lt;0,11,IF(P310&gt;0,(P310),"0"))))</f>
        <v/>
      </c>
      <c r="BE310" s="68" t="str">
        <f>IF(P310="","",IF(P310&gt;9,BA310,BC310))</f>
        <v/>
      </c>
      <c r="BF310" s="69" t="str">
        <f>IF(P310="","","-")</f>
        <v/>
      </c>
      <c r="BG310" s="70" t="str">
        <f>IF(P310="","",IF(P310&lt;-9,BB310,BD310))</f>
        <v/>
      </c>
      <c r="BH310" s="66" t="e">
        <f>IF(Q310=1000,11,IF(Q310=-1000,0,IF(Q310&gt;9,(Q310+2),IF(Q310&lt;0,(-Q310),"0"))))</f>
        <v>#VALUE!</v>
      </c>
      <c r="BI310" s="67" t="str">
        <f>IF(Q310=1000,0,IF(Q310=-1000,11,IF(Q310&lt;-9,-(Q310-2),IF(Q310&gt;0,(Q310),"0"))))</f>
        <v/>
      </c>
      <c r="BJ310" s="67">
        <f>IF(Q310=1000,11,IF(Q310=-1000,0,IF(Q310&gt;0,11,IF(Q310&lt;0,(-Q310),"0"))))</f>
        <v>11</v>
      </c>
      <c r="BK310" s="67" t="str">
        <f>IF(Q310=1000,0,IF(Q310=-1000,11,IF(Q310&lt;0,11,IF(Q310&gt;0,(Q310),"0"))))</f>
        <v/>
      </c>
      <c r="BL310" s="68" t="str">
        <f>IF(Q310="","",IF(Q310&gt;9,BH310,BJ310))</f>
        <v/>
      </c>
      <c r="BM310" s="69" t="str">
        <f>IF(Q310="","","-")</f>
        <v/>
      </c>
      <c r="BN310" s="70" t="str">
        <f>IF(Q310="","",IF(Q310&lt;-9,BI310,BK310))</f>
        <v/>
      </c>
      <c r="BO310" s="67" t="e">
        <f>IF(R310=1000,11,IF(R310=-1000,0,IF(R310&gt;9,(R310+2),IF(R310&lt;0,(-R310),"0"))))</f>
        <v>#VALUE!</v>
      </c>
      <c r="BP310" s="67" t="str">
        <f>IF(R310=1000,0,IF(R310=-1000,11,IF(R310&lt;-9,-(R310-2),IF(R310&gt;0,(R310),"0"))))</f>
        <v/>
      </c>
      <c r="BQ310" s="67">
        <f>IF(R310=1000,11,IF(R310=-1000,0,IF(R310&gt;0,11,IF(R310&lt;0,(-R310),"0"))))</f>
        <v>11</v>
      </c>
      <c r="BR310" s="67" t="str">
        <f>IF(R310=1000,0,IF(R310=-1000,11,IF(R310&lt;0,11,IF(R310&gt;0,(R310),"0"))))</f>
        <v/>
      </c>
      <c r="BS310" s="68" t="str">
        <f>IF(R310="","",IF(R310&gt;9,BO310,BQ310))</f>
        <v/>
      </c>
      <c r="BT310" s="69" t="str">
        <f>IF(R310="","","-")</f>
        <v/>
      </c>
      <c r="BU310" s="70" t="str">
        <f>IF(R310="","",IF(R310&lt;-9,BP310,BR310))</f>
        <v/>
      </c>
      <c r="BV310" s="67" t="e">
        <f>IF(S310=1000,11,IF(S310=-1000,0,IF(S310&gt;9,(S310+2),IF(S310&lt;0,(-S310),"0"))))</f>
        <v>#VALUE!</v>
      </c>
      <c r="BW310" s="67" t="str">
        <f>IF(S310=1000,0,IF(S310=-1000,11,IF(S310&lt;-9,-(S310-2),IF(S310&gt;0,(S310),"0"))))</f>
        <v/>
      </c>
      <c r="BX310" s="67">
        <f>IF(S310=1000,11,IF(S310=-1000,0,IF(S310&gt;0,11,IF(S310&lt;0,(-S310),"0"))))</f>
        <v>11</v>
      </c>
      <c r="BY310" s="71" t="str">
        <f>IF(S310=1000,0,IF(S310=-1000,11,IF(S310&lt;0,11,IF(S310&gt;0,(S310),"0"))))</f>
        <v/>
      </c>
      <c r="BZ310" s="68" t="str">
        <f>IF(S310="","",IF(S310&gt;9,BV310,BX310))</f>
        <v/>
      </c>
      <c r="CA310" s="69" t="str">
        <f>IF(S310="","","-")</f>
        <v/>
      </c>
      <c r="CB310" s="70" t="str">
        <f>IF(S310="","",IF(S310&lt;-9,BW310,BY310))</f>
        <v/>
      </c>
      <c r="CC310" s="72" t="str">
        <f>IF(O310="","",SUM(T310:X310))</f>
        <v/>
      </c>
      <c r="CD310" s="73" t="str">
        <f>IF(CC310="","","-")</f>
        <v/>
      </c>
      <c r="CE310" s="74" t="str">
        <f>IF(O310="","",SUM(Y310:AC310))</f>
        <v/>
      </c>
      <c r="CP310" s="32"/>
      <c r="CQ310" s="32"/>
    </row>
    <row r="311" spans="1:95" s="31" customFormat="1" ht="15" customHeight="1" outlineLevel="1" x14ac:dyDescent="0.2">
      <c r="A311" s="43"/>
      <c r="B311" s="44"/>
      <c r="C311" s="75">
        <v>2</v>
      </c>
      <c r="D311" s="76" t="str">
        <f>IF(A311="","",VLOOKUP(A311,СписокКМ!D:I,2,FALSE))</f>
        <v/>
      </c>
      <c r="E311" s="47"/>
      <c r="F311" s="77" t="str">
        <f>IF(B311="","",VLOOKUP(B311,СписокКМ!D:I,2,FALSE))</f>
        <v/>
      </c>
      <c r="G311" s="49"/>
      <c r="H311" s="41"/>
      <c r="I311" s="616"/>
      <c r="J311" s="616"/>
      <c r="K311" s="616"/>
      <c r="L311" s="616"/>
      <c r="M311" s="51"/>
      <c r="N311" s="42"/>
      <c r="O311" s="79" t="str">
        <f t="shared" si="204"/>
        <v/>
      </c>
      <c r="P311" s="79" t="str">
        <f t="shared" si="204"/>
        <v/>
      </c>
      <c r="Q311" s="79" t="str">
        <f t="shared" si="204"/>
        <v/>
      </c>
      <c r="R311" s="79" t="str">
        <f t="shared" si="204"/>
        <v/>
      </c>
      <c r="S311" s="80" t="str">
        <f t="shared" si="204"/>
        <v/>
      </c>
      <c r="T311" s="55" t="str">
        <f t="shared" si="205"/>
        <v/>
      </c>
      <c r="U311" s="56" t="str">
        <f t="shared" si="205"/>
        <v/>
      </c>
      <c r="V311" s="56" t="str">
        <f t="shared" si="205"/>
        <v/>
      </c>
      <c r="W311" s="56" t="str">
        <f t="shared" si="205"/>
        <v/>
      </c>
      <c r="X311" s="56" t="str">
        <f t="shared" si="205"/>
        <v/>
      </c>
      <c r="Y311" s="57" t="str">
        <f t="shared" si="206"/>
        <v/>
      </c>
      <c r="Z311" s="57" t="str">
        <f t="shared" si="206"/>
        <v/>
      </c>
      <c r="AA311" s="57" t="str">
        <f t="shared" si="206"/>
        <v/>
      </c>
      <c r="AB311" s="57" t="str">
        <f t="shared" si="206"/>
        <v/>
      </c>
      <c r="AC311" s="57" t="str">
        <f t="shared" si="206"/>
        <v/>
      </c>
      <c r="AD311" s="58" t="str">
        <f>IF(CC311="","",IF(CC311&gt;CE311,1,-1))</f>
        <v/>
      </c>
      <c r="AE311" s="58" t="str">
        <f>IF(CC311="","",IF(CC311&lt;CE311,1,-1))</f>
        <v/>
      </c>
      <c r="AF311" s="59">
        <f>IF(CC311&gt;CE311,1,0)</f>
        <v>0</v>
      </c>
      <c r="AG311" s="60">
        <f>IF(CE311&gt;CC311,1,0)</f>
        <v>0</v>
      </c>
      <c r="AH311" s="81" t="str">
        <f>IF(O311="","",AX311*1)</f>
        <v/>
      </c>
      <c r="AI311" s="609" t="str">
        <f>IF(P311="","",BE311*1)</f>
        <v/>
      </c>
      <c r="AJ311" s="609" t="str">
        <f>IF(Q311="","",BL311*1)</f>
        <v/>
      </c>
      <c r="AK311" s="609" t="str">
        <f>IF(R311="","",BS311*1)</f>
        <v/>
      </c>
      <c r="AL311" s="609" t="str">
        <f>IF(S311="","",BZ311*1)</f>
        <v/>
      </c>
      <c r="AM311" s="606" t="str">
        <f>IF(O311="","",AZ311*1)</f>
        <v/>
      </c>
      <c r="AN311" s="606" t="str">
        <f>IF(P311="","",BG311*1)</f>
        <v/>
      </c>
      <c r="AO311" s="606" t="str">
        <f>IF(Q311="","",BN311*1)</f>
        <v/>
      </c>
      <c r="AP311" s="606" t="str">
        <f>IF(R311="","",BU311*1)</f>
        <v/>
      </c>
      <c r="AQ311" s="606" t="str">
        <f>IF(S311="","",CB311*1)</f>
        <v/>
      </c>
      <c r="AR311" s="64">
        <f>SUM(AH311:AL311)</f>
        <v>0</v>
      </c>
      <c r="AS311" s="65">
        <f>SUM(AM311:AQ311)</f>
        <v>0</v>
      </c>
      <c r="AT311" s="66">
        <f>IF(O311=1000,11,IF(O311=-1000,0,IF(O311&gt;0,11,IF(O311&lt;0,(-O311),"0"))))</f>
        <v>11</v>
      </c>
      <c r="AU311" s="67" t="str">
        <f>IF(O311=1000,0,IF(O311=-1000,11,IF(O311&lt;-9,-(O311-2),IF(O311&gt;0,(O311),"0"))))</f>
        <v/>
      </c>
      <c r="AV311" s="66" t="e">
        <f>IF(O311=1000,11,IF(O311=-1000,0,IF(O311&gt;9,(O311+2),IF(O311&lt;0,(-O311),"0"))))</f>
        <v>#VALUE!</v>
      </c>
      <c r="AW311" s="67" t="str">
        <f>IF(O311=1000,0,IF(O311=-1000,11,IF(O311&lt;0,11,IF(O311&gt;0,(O311),"0"))))</f>
        <v/>
      </c>
      <c r="AX311" s="601" t="str">
        <f>IF(O311="","",IF(O311&gt;9,AV311,AT311))</f>
        <v/>
      </c>
      <c r="AY311" s="602" t="str">
        <f>IF(O311="","","-")</f>
        <v/>
      </c>
      <c r="AZ311" s="603" t="str">
        <f>IF(O311="","",IF(O311&lt;-9,AU311,AW311))</f>
        <v/>
      </c>
      <c r="BA311" s="66" t="e">
        <f>IF(P311=1000,11,IF(P311=-1000,0,IF(P311&gt;9,(P311+2),IF(P311&lt;0,(-P311),"0"))))</f>
        <v>#VALUE!</v>
      </c>
      <c r="BB311" s="67" t="str">
        <f>IF(P311=1000,0,IF(P311=-1000,11,IF(P311&lt;-9,-(P311-2),IF(P311&gt;0,(P311),"0"))))</f>
        <v/>
      </c>
      <c r="BC311" s="67">
        <f>IF(P311=1000,11,IF(P311=-1000,0,IF(P311&gt;0,11,IF(P311&lt;0,(-P311),"0"))))</f>
        <v>11</v>
      </c>
      <c r="BD311" s="67" t="str">
        <f>IF(P311=1000,0,IF(P311=-1000,11,IF(P311&lt;0,11,IF(P311&gt;0,(P311),"0"))))</f>
        <v/>
      </c>
      <c r="BE311" s="601" t="str">
        <f>IF(P311="","",IF(P311&gt;9,BA311,BC311))</f>
        <v/>
      </c>
      <c r="BF311" s="602" t="str">
        <f>IF(P311="","","-")</f>
        <v/>
      </c>
      <c r="BG311" s="603" t="str">
        <f>IF(P311="","",IF(P311&lt;-9,BB311,BD311))</f>
        <v/>
      </c>
      <c r="BH311" s="66" t="e">
        <f>IF(Q311=1000,11,IF(Q311=-1000,0,IF(Q311&gt;9,(Q311+2),IF(Q311&lt;0,(-Q311),"0"))))</f>
        <v>#VALUE!</v>
      </c>
      <c r="BI311" s="67" t="str">
        <f>IF(Q311=1000,0,IF(Q311=-1000,11,IF(Q311&lt;-9,-(Q311-2),IF(Q311&gt;0,(Q311),"0"))))</f>
        <v/>
      </c>
      <c r="BJ311" s="67">
        <f>IF(Q311=1000,11,IF(Q311=-1000,0,IF(Q311&gt;0,11,IF(Q311&lt;0,(-Q311),"0"))))</f>
        <v>11</v>
      </c>
      <c r="BK311" s="67" t="str">
        <f>IF(Q311=1000,0,IF(Q311=-1000,11,IF(Q311&lt;0,11,IF(Q311&gt;0,(Q311),"0"))))</f>
        <v/>
      </c>
      <c r="BL311" s="601" t="str">
        <f>IF(Q311="","",IF(Q311&gt;9,BH311,BJ311))</f>
        <v/>
      </c>
      <c r="BM311" s="602" t="str">
        <f>IF(Q311="","","-")</f>
        <v/>
      </c>
      <c r="BN311" s="603" t="str">
        <f>IF(Q311="","",IF(Q311&lt;-9,BI311,BK311))</f>
        <v/>
      </c>
      <c r="BO311" s="67" t="e">
        <f>IF(R311=1000,11,IF(R311=-1000,0,IF(R311&gt;9,(R311+2),IF(R311&lt;0,(-R311),"0"))))</f>
        <v>#VALUE!</v>
      </c>
      <c r="BP311" s="67" t="str">
        <f>IF(R311=1000,0,IF(R311=-1000,11,IF(R311&lt;-9,-(R311-2),IF(R311&gt;0,(R311),"0"))))</f>
        <v/>
      </c>
      <c r="BQ311" s="67">
        <f>IF(R311=1000,11,IF(R311=-1000,0,IF(R311&gt;0,11,IF(R311&lt;0,(-R311),"0"))))</f>
        <v>11</v>
      </c>
      <c r="BR311" s="67" t="str">
        <f>IF(R311=1000,0,IF(R311=-1000,11,IF(R311&lt;0,11,IF(R311&gt;0,(R311),"0"))))</f>
        <v/>
      </c>
      <c r="BS311" s="601" t="str">
        <f>IF(R311="","",IF(R311&gt;9,BO311,BQ311))</f>
        <v/>
      </c>
      <c r="BT311" s="602" t="str">
        <f>IF(R311="","","-")</f>
        <v/>
      </c>
      <c r="BU311" s="603" t="str">
        <f>IF(R311="","",IF(R311&lt;-9,BP311,BR311))</f>
        <v/>
      </c>
      <c r="BV311" s="67" t="e">
        <f>IF(S311=1000,11,IF(S311=-1000,0,IF(S311&gt;9,(S311+2),IF(S311&lt;0,(-S311),"0"))))</f>
        <v>#VALUE!</v>
      </c>
      <c r="BW311" s="67" t="str">
        <f>IF(S311=1000,0,IF(S311=-1000,11,IF(S311&lt;-9,-(S311-2),IF(S311&gt;0,(S311),"0"))))</f>
        <v/>
      </c>
      <c r="BX311" s="67">
        <f>IF(S311=1000,11,IF(S311=-1000,0,IF(S311&gt;0,11,IF(S311&lt;0,(-S311),"0"))))</f>
        <v>11</v>
      </c>
      <c r="BY311" s="71" t="str">
        <f>IF(S311=1000,0,IF(S311=-1000,11,IF(S311&lt;0,11,IF(S311&gt;0,(S311),"0"))))</f>
        <v/>
      </c>
      <c r="BZ311" s="601" t="str">
        <f>IF(S311="","",IF(S311&gt;9,BV311,BX311))</f>
        <v/>
      </c>
      <c r="CA311" s="602" t="str">
        <f>IF(S311="","","-")</f>
        <v/>
      </c>
      <c r="CB311" s="603" t="str">
        <f>IF(S311="","",IF(S311&lt;-9,BW311,BY311))</f>
        <v/>
      </c>
      <c r="CC311" s="598" t="str">
        <f>IF(O311="","",SUM(T311:X311))</f>
        <v/>
      </c>
      <c r="CD311" s="604" t="str">
        <f>IF(CC311="","","-")</f>
        <v/>
      </c>
      <c r="CE311" s="599" t="str">
        <f>IF(O311="","",SUM(Y311:AC311))</f>
        <v/>
      </c>
      <c r="CP311" s="32"/>
      <c r="CQ311" s="32"/>
    </row>
    <row r="312" spans="1:95" s="31" customFormat="1" ht="15" customHeight="1" outlineLevel="1" x14ac:dyDescent="0.2">
      <c r="A312" s="43"/>
      <c r="B312" s="44"/>
      <c r="C312" s="1250">
        <v>3</v>
      </c>
      <c r="D312" s="76" t="str">
        <f>IF(A312="","",VLOOKUP(A312,СписокКМ!D:I,2,FALSE))</f>
        <v/>
      </c>
      <c r="E312" s="47"/>
      <c r="F312" s="77" t="str">
        <f>IF(B312="","",VLOOKUP(B312,СписокКМ!D:I,2,FALSE))</f>
        <v/>
      </c>
      <c r="G312" s="49"/>
      <c r="H312" s="41"/>
      <c r="I312" s="1252"/>
      <c r="J312" s="1252"/>
      <c r="K312" s="1252"/>
      <c r="L312" s="1252"/>
      <c r="M312" s="1252"/>
      <c r="N312" s="42"/>
      <c r="O312" s="1244" t="str">
        <f>IF(I312="","",IF(I312="0",1000,IF(I312="-0",-1000,I312*1)))</f>
        <v/>
      </c>
      <c r="P312" s="1244" t="str">
        <f>IF(J312="","",IF(J312="0",1000,IF(J312="-0",-1000,J312*1)))</f>
        <v/>
      </c>
      <c r="Q312" s="1244" t="str">
        <f>IF(K312="","",IF(K312="0",1000,IF(K312="-0",-1000,K312*1)))</f>
        <v/>
      </c>
      <c r="R312" s="1244" t="str">
        <f>IF(L313="","",IF(L313="0",1000,IF(L313="-0",-1000,L313*1)))</f>
        <v/>
      </c>
      <c r="S312" s="1246" t="str">
        <f>IF(M313="","",IF(M313="0",1000,IF(M313="-0",-1000,M313*1)))</f>
        <v/>
      </c>
      <c r="T312" s="1248" t="str">
        <f t="shared" si="205"/>
        <v/>
      </c>
      <c r="U312" s="1284" t="str">
        <f t="shared" si="205"/>
        <v/>
      </c>
      <c r="V312" s="1284" t="str">
        <f t="shared" si="205"/>
        <v/>
      </c>
      <c r="W312" s="1284" t="str">
        <f t="shared" si="205"/>
        <v/>
      </c>
      <c r="X312" s="1284" t="str">
        <f t="shared" si="205"/>
        <v/>
      </c>
      <c r="Y312" s="1278" t="str">
        <f t="shared" si="206"/>
        <v/>
      </c>
      <c r="Z312" s="1278" t="str">
        <f t="shared" si="206"/>
        <v/>
      </c>
      <c r="AA312" s="1278" t="str">
        <f t="shared" si="206"/>
        <v/>
      </c>
      <c r="AB312" s="1278" t="str">
        <f t="shared" si="206"/>
        <v/>
      </c>
      <c r="AC312" s="1278" t="str">
        <f t="shared" si="206"/>
        <v/>
      </c>
      <c r="AD312" s="1280" t="str">
        <f>IF(CC312="","",IF(CC312&gt;CE312,1,-1))</f>
        <v/>
      </c>
      <c r="AE312" s="1280" t="str">
        <f>IF(CC312="","",IF(CC312&lt;CE312,1,-1))</f>
        <v/>
      </c>
      <c r="AF312" s="1282">
        <f>IF(CC312&gt;CE312,1,0)</f>
        <v>0</v>
      </c>
      <c r="AG312" s="1272">
        <f>IF(CE312&gt;CC312,1,0)</f>
        <v>0</v>
      </c>
      <c r="AH312" s="1274" t="str">
        <f>IF(O312="","",AX312*1)</f>
        <v/>
      </c>
      <c r="AI312" s="1276" t="str">
        <f>IF(P312="","",BE312*1)</f>
        <v/>
      </c>
      <c r="AJ312" s="1276" t="str">
        <f>IF(Q312="","",BL312*1)</f>
        <v/>
      </c>
      <c r="AK312" s="1276" t="str">
        <f>IF(R312="","",BS312*1)</f>
        <v/>
      </c>
      <c r="AL312" s="1276" t="str">
        <f>IF(S312="","",BZ312*1)</f>
        <v/>
      </c>
      <c r="AM312" s="1298" t="str">
        <f>IF(O312="","",AZ312*1)</f>
        <v/>
      </c>
      <c r="AN312" s="1298" t="str">
        <f>IF(P312="","",BG312*1)</f>
        <v/>
      </c>
      <c r="AO312" s="1298" t="str">
        <f>IF(Q312="","",BN312*1)</f>
        <v/>
      </c>
      <c r="AP312" s="1298" t="str">
        <f>IF(R312="","",BU312*1)</f>
        <v/>
      </c>
      <c r="AQ312" s="1298" t="str">
        <f>IF(S312="","",CB312*1)</f>
        <v/>
      </c>
      <c r="AR312" s="1300">
        <f>SUM(AH313:AL313)</f>
        <v>0</v>
      </c>
      <c r="AS312" s="1292">
        <f>SUM(AM313:AQ313)</f>
        <v>0</v>
      </c>
      <c r="AT312" s="1294">
        <f>IF(O312=1000,11,IF(O312=-1000,0,IF(O312&gt;0,11,IF(O312&lt;0,(-O312),"0"))))</f>
        <v>11</v>
      </c>
      <c r="AU312" s="1286" t="str">
        <f>IF(O312=1000,0,IF(O312=-1000,11,IF(O312&lt;-9,-(O312-2),IF(O312&gt;0,(O312),"0"))))</f>
        <v/>
      </c>
      <c r="AV312" s="1286" t="e">
        <f>IF(O312=1000,11,IF(O312=-1000,0,IF(O312&gt;9,(O312+2),IF(O312&lt;0,(-O312),"0"))))</f>
        <v>#VALUE!</v>
      </c>
      <c r="AW312" s="1286" t="str">
        <f>IF(O312=1000,0,IF(O312=-1000,11,IF(O312&lt;0,11,IF(O312&gt;0,(O312),"0"))))</f>
        <v/>
      </c>
      <c r="AX312" s="1296" t="str">
        <f>IF(O312="","",IF(O312&gt;9,AV312,AT312))</f>
        <v/>
      </c>
      <c r="AY312" s="1288" t="str">
        <f>IF(O312="","","-")</f>
        <v/>
      </c>
      <c r="AZ312" s="1290" t="str">
        <f>IF(O312="","",IF(O312&lt;-9,AU312,AW312))</f>
        <v/>
      </c>
      <c r="BA312" s="1286" t="e">
        <f>IF(P312=1000,11,IF(P312=-1000,0,IF(P312&gt;9,(P312+2),IF(P312&lt;0,(-P312),"0"))))</f>
        <v>#VALUE!</v>
      </c>
      <c r="BB312" s="1286" t="str">
        <f>IF(P312=1000,0,IF(P312=-1000,11,IF(P312&lt;-9,-(P312-2),IF(P312&gt;0,(P312),"0"))))</f>
        <v/>
      </c>
      <c r="BC312" s="1286">
        <f>IF(P312=1000,11,IF(P312=-1000,0,IF(P312&gt;0,11,IF(P312&lt;0,(-P312),"0"))))</f>
        <v>11</v>
      </c>
      <c r="BD312" s="1286" t="str">
        <f>IF(P312=1000,0,IF(P312=-1000,11,IF(P312&lt;0,11,IF(P312&gt;0,(P312),"0"))))</f>
        <v/>
      </c>
      <c r="BE312" s="1296" t="str">
        <f>IF(P312="","",IF(P312&gt;9,BA312,BC312))</f>
        <v/>
      </c>
      <c r="BF312" s="1288" t="str">
        <f>IF(P312="","","-")</f>
        <v/>
      </c>
      <c r="BG312" s="1290" t="str">
        <f>IF(P312="","",IF(P312&lt;-9,BB312,BD312))</f>
        <v/>
      </c>
      <c r="BH312" s="1286" t="e">
        <f>IF(Q312=1000,11,IF(Q312=-1000,0,IF(Q312&gt;9,(Q312+2),IF(Q312&lt;0,(-Q312),"0"))))</f>
        <v>#VALUE!</v>
      </c>
      <c r="BI312" s="1286" t="str">
        <f>IF(Q312=1000,0,IF(Q312=-1000,11,IF(Q312&lt;-9,-(Q312-2),IF(Q312&gt;0,(Q312),"0"))))</f>
        <v/>
      </c>
      <c r="BJ312" s="1286">
        <f>IF(Q312=1000,11,IF(Q312=-1000,0,IF(Q312&gt;0,11,IF(Q312&lt;0,(-Q312),"0"))))</f>
        <v>11</v>
      </c>
      <c r="BK312" s="1286" t="str">
        <f>IF(Q312=1000,0,IF(Q312=-1000,11,IF(Q312&lt;0,11,IF(Q312&gt;0,(Q312),"0"))))</f>
        <v/>
      </c>
      <c r="BL312" s="1296" t="str">
        <f>IF(Q312="","",IF(Q312&gt;9,BH312,BJ312))</f>
        <v/>
      </c>
      <c r="BM312" s="1288" t="str">
        <f>IF(Q312="","","-")</f>
        <v/>
      </c>
      <c r="BN312" s="1290" t="str">
        <f>IF(Q312="","",IF(Q312&lt;-9,BI312,BK312))</f>
        <v/>
      </c>
      <c r="BO312" s="1286" t="e">
        <f>IF(R312=1000,11,IF(R312=-1000,0,IF(R312&gt;9,(R312+2),IF(R312&lt;0,(-R312),"0"))))</f>
        <v>#VALUE!</v>
      </c>
      <c r="BP312" s="1286" t="str">
        <f>IF(R312=1000,0,IF(R312=-1000,11,IF(R312&lt;-9,-(R312-2),IF(R312&gt;0,(R312),"0"))))</f>
        <v/>
      </c>
      <c r="BQ312" s="1286">
        <f>IF(R312=1000,11,IF(R312=-1000,0,IF(R312&gt;0,11,IF(R312&lt;0,(-R312),"0"))))</f>
        <v>11</v>
      </c>
      <c r="BR312" s="1286" t="str">
        <f>IF(R312=1000,0,IF(R312=-1000,11,IF(R312&lt;0,11,IF(R312&gt;0,(R312),"0"))))</f>
        <v/>
      </c>
      <c r="BS312" s="1296" t="str">
        <f>IF(R312="","",IF(R312&gt;9,BO312,BQ312))</f>
        <v/>
      </c>
      <c r="BT312" s="1288" t="str">
        <f>IF(R312="","","-")</f>
        <v/>
      </c>
      <c r="BU312" s="1290" t="str">
        <f>IF(R312="","",IF(R312&lt;-9,BP312,BR312))</f>
        <v/>
      </c>
      <c r="BV312" s="1286" t="e">
        <f>IF(S312=1000,11,IF(S312=-1000,0,IF(S312&gt;9,(S312+2),IF(S312&lt;0,(-S312),"0"))))</f>
        <v>#VALUE!</v>
      </c>
      <c r="BW312" s="1286" t="str">
        <f>IF(S312=1000,0,IF(S312=-1000,11,IF(S312&lt;-9,-(S312-2),IF(S312&gt;0,(S312),"0"))))</f>
        <v/>
      </c>
      <c r="BX312" s="1286">
        <f>IF(S312=1000,11,IF(S312=-1000,0,IF(S312&gt;0,11,IF(S312&lt;0,(-S312),"0"))))</f>
        <v>11</v>
      </c>
      <c r="BY312" s="1286" t="str">
        <f>IF(S312=1000,0,IF(S312=-1000,11,IF(S312&lt;0,11,IF(S312&gt;0,(S312),"0"))))</f>
        <v/>
      </c>
      <c r="BZ312" s="1296" t="str">
        <f>IF(S312="","",IF(S312&gt;9,BV312,BX312))</f>
        <v/>
      </c>
      <c r="CA312" s="1288" t="str">
        <f>IF(S312="","","-")</f>
        <v/>
      </c>
      <c r="CB312" s="1290" t="str">
        <f>IF(S312="","",IF(S312&lt;-9,BW312,BY312))</f>
        <v/>
      </c>
      <c r="CC312" s="1302" t="str">
        <f>IF(O312="","",SUM(T312:X313))</f>
        <v/>
      </c>
      <c r="CD312" s="1304" t="str">
        <f>IF(CC312="","","-")</f>
        <v/>
      </c>
      <c r="CE312" s="1306" t="str">
        <f>IF(O312="","",SUM(Y312:AC313))</f>
        <v/>
      </c>
      <c r="CP312" s="32"/>
      <c r="CQ312" s="32"/>
    </row>
    <row r="313" spans="1:95" s="31" customFormat="1" ht="15" customHeight="1" outlineLevel="1" x14ac:dyDescent="0.2">
      <c r="A313" s="43"/>
      <c r="B313" s="44"/>
      <c r="C313" s="1251"/>
      <c r="D313" s="46" t="str">
        <f>IF(A313="","",VLOOKUP(A313,СписокКМ!D:I,2,FALSE))</f>
        <v/>
      </c>
      <c r="E313" s="47"/>
      <c r="F313" s="48" t="str">
        <f>IF(B313="","",VLOOKUP(B313,СписокКМ!D:I,2,FALSE))</f>
        <v/>
      </c>
      <c r="G313" s="49"/>
      <c r="H313" s="41"/>
      <c r="I313" s="1253"/>
      <c r="J313" s="1253"/>
      <c r="K313" s="1253"/>
      <c r="L313" s="1253"/>
      <c r="M313" s="1253"/>
      <c r="N313" s="42"/>
      <c r="O313" s="1245"/>
      <c r="P313" s="1245"/>
      <c r="Q313" s="1245"/>
      <c r="R313" s="1245"/>
      <c r="S313" s="1247"/>
      <c r="T313" s="1249"/>
      <c r="U313" s="1285"/>
      <c r="V313" s="1285"/>
      <c r="W313" s="1285"/>
      <c r="X313" s="1285"/>
      <c r="Y313" s="1279"/>
      <c r="Z313" s="1279"/>
      <c r="AA313" s="1279"/>
      <c r="AB313" s="1279"/>
      <c r="AC313" s="1279"/>
      <c r="AD313" s="1281"/>
      <c r="AE313" s="1281"/>
      <c r="AF313" s="1283"/>
      <c r="AG313" s="1273"/>
      <c r="AH313" s="1275"/>
      <c r="AI313" s="1277"/>
      <c r="AJ313" s="1277"/>
      <c r="AK313" s="1277"/>
      <c r="AL313" s="1277"/>
      <c r="AM313" s="1299"/>
      <c r="AN313" s="1299"/>
      <c r="AO313" s="1299"/>
      <c r="AP313" s="1299"/>
      <c r="AQ313" s="1299"/>
      <c r="AR313" s="1301"/>
      <c r="AS313" s="1293"/>
      <c r="AT313" s="1295"/>
      <c r="AU313" s="1287"/>
      <c r="AV313" s="1287"/>
      <c r="AW313" s="1287"/>
      <c r="AX313" s="1297"/>
      <c r="AY313" s="1289"/>
      <c r="AZ313" s="1291"/>
      <c r="BA313" s="1287"/>
      <c r="BB313" s="1287"/>
      <c r="BC313" s="1287"/>
      <c r="BD313" s="1287"/>
      <c r="BE313" s="1297"/>
      <c r="BF313" s="1289"/>
      <c r="BG313" s="1291"/>
      <c r="BH313" s="1287"/>
      <c r="BI313" s="1287"/>
      <c r="BJ313" s="1287"/>
      <c r="BK313" s="1287"/>
      <c r="BL313" s="1297"/>
      <c r="BM313" s="1289"/>
      <c r="BN313" s="1291"/>
      <c r="BO313" s="1287"/>
      <c r="BP313" s="1287"/>
      <c r="BQ313" s="1287"/>
      <c r="BR313" s="1287"/>
      <c r="BS313" s="1297"/>
      <c r="BT313" s="1289"/>
      <c r="BU313" s="1291"/>
      <c r="BV313" s="1287"/>
      <c r="BW313" s="1287"/>
      <c r="BX313" s="1287"/>
      <c r="BY313" s="1287"/>
      <c r="BZ313" s="1297"/>
      <c r="CA313" s="1289"/>
      <c r="CB313" s="1291"/>
      <c r="CC313" s="1303"/>
      <c r="CD313" s="1305"/>
      <c r="CE313" s="1307"/>
      <c r="CP313" s="32"/>
      <c r="CQ313" s="32"/>
    </row>
    <row r="314" spans="1:95" s="31" customFormat="1" ht="15" customHeight="1" outlineLevel="1" x14ac:dyDescent="0.2">
      <c r="A314" s="99" t="str">
        <f>IF(A310="","",A310)</f>
        <v/>
      </c>
      <c r="B314" s="99" t="str">
        <f>IF(B310="","",B311)</f>
        <v/>
      </c>
      <c r="C314" s="75">
        <v>4</v>
      </c>
      <c r="D314" s="100" t="str">
        <f>IF(A314="","",VLOOKUP(A314,СписокКМ!D:I,2,FALSE))</f>
        <v/>
      </c>
      <c r="E314" s="101"/>
      <c r="F314" s="77" t="str">
        <f>IF(B314="","",VLOOKUP(B314,СписокКМ!D:I,2,FALSE))</f>
        <v/>
      </c>
      <c r="G314" s="102"/>
      <c r="H314" s="41"/>
      <c r="I314" s="616"/>
      <c r="J314" s="616"/>
      <c r="K314" s="616"/>
      <c r="L314" s="616"/>
      <c r="M314" s="616"/>
      <c r="N314" s="42"/>
      <c r="O314" s="79" t="str">
        <f t="shared" ref="O314:S315" si="207">IF(I314="","",IF(I314="0",1000,IF(I314="-0",-1000,I314*1)))</f>
        <v/>
      </c>
      <c r="P314" s="79" t="str">
        <f t="shared" si="207"/>
        <v/>
      </c>
      <c r="Q314" s="79" t="str">
        <f t="shared" si="207"/>
        <v/>
      </c>
      <c r="R314" s="79" t="str">
        <f t="shared" si="207"/>
        <v/>
      </c>
      <c r="S314" s="80" t="str">
        <f t="shared" si="207"/>
        <v/>
      </c>
      <c r="T314" s="614" t="str">
        <f t="shared" ref="T314:X315" si="208">IF(O314="","",IF(O314&gt;0,1,0))</f>
        <v/>
      </c>
      <c r="U314" s="613" t="str">
        <f t="shared" si="208"/>
        <v/>
      </c>
      <c r="V314" s="613" t="str">
        <f t="shared" si="208"/>
        <v/>
      </c>
      <c r="W314" s="613" t="str">
        <f t="shared" si="208"/>
        <v/>
      </c>
      <c r="X314" s="613" t="str">
        <f t="shared" si="208"/>
        <v/>
      </c>
      <c r="Y314" s="610" t="str">
        <f t="shared" ref="Y314:AC315" si="209">IF(O314="","",IF(O314&lt;0,1,0))</f>
        <v/>
      </c>
      <c r="Z314" s="610" t="str">
        <f t="shared" si="209"/>
        <v/>
      </c>
      <c r="AA314" s="610" t="str">
        <f t="shared" si="209"/>
        <v/>
      </c>
      <c r="AB314" s="610" t="str">
        <f t="shared" si="209"/>
        <v/>
      </c>
      <c r="AC314" s="610" t="str">
        <f t="shared" si="209"/>
        <v/>
      </c>
      <c r="AD314" s="611" t="str">
        <f>IF(CC314="","",IF(CC314&gt;CE314,1,-1))</f>
        <v/>
      </c>
      <c r="AE314" s="611" t="str">
        <f>IF(CC314="","",IF(CC314&lt;CE314,1,-1))</f>
        <v/>
      </c>
      <c r="AF314" s="612">
        <f>IF(CC314&gt;CE314,1,0)</f>
        <v>0</v>
      </c>
      <c r="AG314" s="608">
        <f>IF(CE314&gt;CC314,1,0)</f>
        <v>0</v>
      </c>
      <c r="AH314" s="81" t="str">
        <f>IF(O314="","",AX314*1)</f>
        <v/>
      </c>
      <c r="AI314" s="609" t="str">
        <f>IF(P314="","",BE314*1)</f>
        <v/>
      </c>
      <c r="AJ314" s="609" t="str">
        <f>IF(Q314="","",BL314*1)</f>
        <v/>
      </c>
      <c r="AK314" s="609" t="str">
        <f>IF(R314="","",BS314*1)</f>
        <v/>
      </c>
      <c r="AL314" s="609" t="str">
        <f>IF(S314="","",BZ314*1)</f>
        <v/>
      </c>
      <c r="AM314" s="606" t="str">
        <f>IF(O314="","",AZ314*1)</f>
        <v/>
      </c>
      <c r="AN314" s="606" t="str">
        <f>IF(P314="","",BG314*1)</f>
        <v/>
      </c>
      <c r="AO314" s="606" t="str">
        <f>IF(Q314="","",BN314*1)</f>
        <v/>
      </c>
      <c r="AP314" s="606" t="str">
        <f>IF(R314="","",BU314*1)</f>
        <v/>
      </c>
      <c r="AQ314" s="606" t="str">
        <f>IF(S314="","",CB314*1)</f>
        <v/>
      </c>
      <c r="AR314" s="607">
        <f>SUM(AH314:AL314)</f>
        <v>0</v>
      </c>
      <c r="AS314" s="605">
        <f>SUM(AM314:AQ314)</f>
        <v>0</v>
      </c>
      <c r="AT314" s="111">
        <f>IF(O314=1000,11,IF(O314=-1000,0,IF(O314&gt;0,11,IF(O314&lt;0,(-O314),"0"))))</f>
        <v>11</v>
      </c>
      <c r="AU314" s="600" t="str">
        <f>IF(O314=1000,0,IF(O314=-1000,11,IF(O314&lt;-9,-(O314-2),IF(O314&gt;0,(O314),"0"))))</f>
        <v/>
      </c>
      <c r="AV314" s="111" t="e">
        <f>IF(O314=1000,11,IF(O314=-1000,0,IF(O314&gt;9,(O314+2),IF(O314&lt;0,(-O314),"0"))))</f>
        <v>#VALUE!</v>
      </c>
      <c r="AW314" s="600" t="str">
        <f>IF(O314=1000,0,IF(O314=-1000,11,IF(O314&lt;0,11,IF(O314&gt;0,(O314),"0"))))</f>
        <v/>
      </c>
      <c r="AX314" s="601" t="str">
        <f>IF(O314="","",IF(O314&gt;9,AV314,AT314))</f>
        <v/>
      </c>
      <c r="AY314" s="602" t="str">
        <f>IF(O314="","","-")</f>
        <v/>
      </c>
      <c r="AZ314" s="603" t="str">
        <f>IF(O314="","",IF(O314&lt;-9,AU314,AW314))</f>
        <v/>
      </c>
      <c r="BA314" s="111" t="e">
        <f>IF(P314=1000,11,IF(P314=-1000,0,IF(P314&gt;9,(P314+2),IF(P314&lt;0,(-P314),"0"))))</f>
        <v>#VALUE!</v>
      </c>
      <c r="BB314" s="600" t="str">
        <f>IF(P314=1000,0,IF(P314=-1000,11,IF(P314&lt;-9,-(P314-2),IF(P314&gt;0,(P314),"0"))))</f>
        <v/>
      </c>
      <c r="BC314" s="600">
        <f>IF(P314=1000,11,IF(P314=-1000,0,IF(P314&gt;0,11,IF(P314&lt;0,(-P314),"0"))))</f>
        <v>11</v>
      </c>
      <c r="BD314" s="600" t="str">
        <f>IF(P314=1000,0,IF(P314=-1000,11,IF(P314&lt;0,11,IF(P314&gt;0,(P314),"0"))))</f>
        <v/>
      </c>
      <c r="BE314" s="601" t="str">
        <f>IF(P314="","",IF(P314&gt;9,BA314,BC314))</f>
        <v/>
      </c>
      <c r="BF314" s="602" t="str">
        <f>IF(P314="","","-")</f>
        <v/>
      </c>
      <c r="BG314" s="603" t="str">
        <f>IF(P314="","",IF(P314&lt;-9,BB314,BD314))</f>
        <v/>
      </c>
      <c r="BH314" s="111" t="e">
        <f>IF(Q314=1000,11,IF(Q314=-1000,0,IF(Q314&gt;9,(Q314+2),IF(Q314&lt;0,(-Q314),"0"))))</f>
        <v>#VALUE!</v>
      </c>
      <c r="BI314" s="600" t="str">
        <f>IF(Q314=1000,0,IF(Q314=-1000,11,IF(Q314&lt;-9,-(Q314-2),IF(Q314&gt;0,(Q314),"0"))))</f>
        <v/>
      </c>
      <c r="BJ314" s="600">
        <f>IF(Q314=1000,11,IF(Q314=-1000,0,IF(Q314&gt;0,11,IF(Q314&lt;0,(-Q314),"0"))))</f>
        <v>11</v>
      </c>
      <c r="BK314" s="600" t="str">
        <f>IF(Q314=1000,0,IF(Q314=-1000,11,IF(Q314&lt;0,11,IF(Q314&gt;0,(Q314),"0"))))</f>
        <v/>
      </c>
      <c r="BL314" s="601" t="str">
        <f>IF(Q314="","",IF(Q314&gt;9,BH314,BJ314))</f>
        <v/>
      </c>
      <c r="BM314" s="602" t="str">
        <f>IF(Q314="","","-")</f>
        <v/>
      </c>
      <c r="BN314" s="603" t="str">
        <f>IF(Q314="","",IF(Q314&lt;-9,BI314,BK314))</f>
        <v/>
      </c>
      <c r="BO314" s="600" t="e">
        <f>IF(R314=1000,11,IF(R314=-1000,0,IF(R314&gt;9,(R314+2),IF(R314&lt;0,(-R314),"0"))))</f>
        <v>#VALUE!</v>
      </c>
      <c r="BP314" s="600" t="str">
        <f>IF(R314=1000,0,IF(R314=-1000,11,IF(R314&lt;-9,-(R314-2),IF(R314&gt;0,(R314),"0"))))</f>
        <v/>
      </c>
      <c r="BQ314" s="600">
        <f>IF(R314=1000,11,IF(R314=-1000,0,IF(R314&gt;0,11,IF(R314&lt;0,(-R314),"0"))))</f>
        <v>11</v>
      </c>
      <c r="BR314" s="600" t="str">
        <f>IF(R314=1000,0,IF(R314=-1000,11,IF(R314&lt;0,11,IF(R314&gt;0,(R314),"0"))))</f>
        <v/>
      </c>
      <c r="BS314" s="601" t="str">
        <f>IF(R314="","",IF(R314&gt;9,BO314,BQ314))</f>
        <v/>
      </c>
      <c r="BT314" s="602" t="str">
        <f>IF(R314="","","-")</f>
        <v/>
      </c>
      <c r="BU314" s="603" t="str">
        <f>IF(R314="","",IF(R314&lt;-9,BP314,BR314))</f>
        <v/>
      </c>
      <c r="BV314" s="600" t="e">
        <f>IF(S314=1000,11,IF(S314=-1000,0,IF(S314&gt;9,(S314+2),IF(S314&lt;0,(-S314),"0"))))</f>
        <v>#VALUE!</v>
      </c>
      <c r="BW314" s="600" t="str">
        <f>IF(S314=1000,0,IF(S314=-1000,11,IF(S314&lt;-9,-(S314-2),IF(S314&gt;0,(S314),"0"))))</f>
        <v/>
      </c>
      <c r="BX314" s="600">
        <f>IF(S314=1000,11,IF(S314=-1000,0,IF(S314&gt;0,11,IF(S314&lt;0,(-S314),"0"))))</f>
        <v>11</v>
      </c>
      <c r="BY314" s="113" t="str">
        <f>IF(S314=1000,0,IF(S314=-1000,11,IF(S314&lt;0,11,IF(S314&gt;0,(S314),"0"))))</f>
        <v/>
      </c>
      <c r="BZ314" s="601" t="str">
        <f>IF(S314="","",IF(S314&gt;9,BV314,BX314))</f>
        <v/>
      </c>
      <c r="CA314" s="602" t="str">
        <f>IF(S314="","","-")</f>
        <v/>
      </c>
      <c r="CB314" s="603" t="str">
        <f>IF(S314="","",IF(S314&lt;-9,BW314,BY314))</f>
        <v/>
      </c>
      <c r="CC314" s="598" t="str">
        <f>IF(O314="","",SUM(T314:X314))</f>
        <v/>
      </c>
      <c r="CD314" s="604" t="str">
        <f>IF(CC314="","","-")</f>
        <v/>
      </c>
      <c r="CE314" s="599" t="str">
        <f>IF(O314="","",SUM(Y314:AC314))</f>
        <v/>
      </c>
      <c r="CP314" s="32"/>
      <c r="CQ314" s="32"/>
    </row>
    <row r="315" spans="1:95" s="31" customFormat="1" ht="15" customHeight="1" outlineLevel="1" thickBot="1" x14ac:dyDescent="0.25">
      <c r="A315" s="99" t="str">
        <f>IF(A310="","",A311)</f>
        <v/>
      </c>
      <c r="B315" s="99" t="str">
        <f>IF(B310="","",B310)</f>
        <v/>
      </c>
      <c r="C315" s="114">
        <v>5</v>
      </c>
      <c r="D315" s="115" t="str">
        <f>IF(A315="","",VLOOKUP(A315,СписокКМ!D:I,2,FALSE))</f>
        <v/>
      </c>
      <c r="E315" s="116"/>
      <c r="F315" s="117" t="str">
        <f>IF(B315="","",VLOOKUP(B315,СписокКМ!D:I,2,FALSE))</f>
        <v/>
      </c>
      <c r="G315" s="118"/>
      <c r="H315" s="119"/>
      <c r="I315" s="120"/>
      <c r="J315" s="120"/>
      <c r="K315" s="120"/>
      <c r="L315" s="121"/>
      <c r="M315" s="121"/>
      <c r="N315" s="122"/>
      <c r="O315" s="123" t="str">
        <f t="shared" si="207"/>
        <v/>
      </c>
      <c r="P315" s="123" t="str">
        <f t="shared" si="207"/>
        <v/>
      </c>
      <c r="Q315" s="123" t="str">
        <f t="shared" si="207"/>
        <v/>
      </c>
      <c r="R315" s="123" t="str">
        <f t="shared" si="207"/>
        <v/>
      </c>
      <c r="S315" s="124" t="str">
        <f t="shared" si="207"/>
        <v/>
      </c>
      <c r="T315" s="125" t="str">
        <f t="shared" si="208"/>
        <v/>
      </c>
      <c r="U315" s="126" t="str">
        <f t="shared" si="208"/>
        <v/>
      </c>
      <c r="V315" s="126" t="str">
        <f t="shared" si="208"/>
        <v/>
      </c>
      <c r="W315" s="126" t="str">
        <f t="shared" si="208"/>
        <v/>
      </c>
      <c r="X315" s="126" t="str">
        <f t="shared" si="208"/>
        <v/>
      </c>
      <c r="Y315" s="127" t="str">
        <f t="shared" si="209"/>
        <v/>
      </c>
      <c r="Z315" s="127" t="str">
        <f t="shared" si="209"/>
        <v/>
      </c>
      <c r="AA315" s="127" t="str">
        <f t="shared" si="209"/>
        <v/>
      </c>
      <c r="AB315" s="127" t="str">
        <f t="shared" si="209"/>
        <v/>
      </c>
      <c r="AC315" s="127" t="str">
        <f t="shared" si="209"/>
        <v/>
      </c>
      <c r="AD315" s="128" t="str">
        <f>IF(CC315="","",IF(CC315&gt;CE315,1,-1))</f>
        <v/>
      </c>
      <c r="AE315" s="128" t="str">
        <f>IF(CC315="","",IF(CC315&lt;CE315,1,-1))</f>
        <v/>
      </c>
      <c r="AF315" s="129">
        <f>IF(CC315&gt;CE315,1,0)</f>
        <v>0</v>
      </c>
      <c r="AG315" s="130">
        <f>IF(CE315&gt;CC315,1,0)</f>
        <v>0</v>
      </c>
      <c r="AH315" s="131" t="str">
        <f>IF(O315="","",AX315*1)</f>
        <v/>
      </c>
      <c r="AI315" s="132" t="str">
        <f>IF(P315="","",BE315*1)</f>
        <v/>
      </c>
      <c r="AJ315" s="132" t="str">
        <f>IF(Q315="","",BL315*1)</f>
        <v/>
      </c>
      <c r="AK315" s="132" t="str">
        <f>IF(R315="","",BS315*1)</f>
        <v/>
      </c>
      <c r="AL315" s="132" t="str">
        <f>IF(S315="","",BZ315*1)</f>
        <v/>
      </c>
      <c r="AM315" s="133" t="str">
        <f>IF(O315="","",AZ315*1)</f>
        <v/>
      </c>
      <c r="AN315" s="133" t="str">
        <f>IF(P315="","",BG315*1)</f>
        <v/>
      </c>
      <c r="AO315" s="133" t="str">
        <f>IF(Q315="","",BN315*1)</f>
        <v/>
      </c>
      <c r="AP315" s="133" t="str">
        <f>IF(R315="","",BU315*1)</f>
        <v/>
      </c>
      <c r="AQ315" s="133" t="str">
        <f>IF(S315="","",CB315*1)</f>
        <v/>
      </c>
      <c r="AR315" s="134">
        <f>SUM(AH315:AL315)</f>
        <v>0</v>
      </c>
      <c r="AS315" s="135">
        <f>SUM(AM315:AQ315)</f>
        <v>0</v>
      </c>
      <c r="AT315" s="136">
        <f>IF(O315=1000,11,IF(O315=-1000,0,IF(O315&gt;0,11,IF(O315&lt;0,(-O315),"0"))))</f>
        <v>11</v>
      </c>
      <c r="AU315" s="137" t="str">
        <f>IF(O315=1000,0,IF(O315=-1000,11,IF(O315&lt;-9,-(O315-2),IF(O315&gt;0,(O315),"0"))))</f>
        <v/>
      </c>
      <c r="AV315" s="136" t="e">
        <f>IF(O315=1000,11,IF(O315=-1000,0,IF(O315&gt;9,(O315+2),IF(O315&lt;0,(-O315),"0"))))</f>
        <v>#VALUE!</v>
      </c>
      <c r="AW315" s="137" t="str">
        <f>IF(O315=1000,0,IF(O315=-1000,11,IF(O315&lt;0,11,IF(O315&gt;0,(O315),"0"))))</f>
        <v/>
      </c>
      <c r="AX315" s="138" t="str">
        <f>IF(O315="","",IF(O315&gt;9,AV315,AT315))</f>
        <v/>
      </c>
      <c r="AY315" s="139" t="str">
        <f>IF(O315="","","-")</f>
        <v/>
      </c>
      <c r="AZ315" s="140" t="str">
        <f>IF(O315="","",IF(O315&lt;-9,AU315,AW315))</f>
        <v/>
      </c>
      <c r="BA315" s="136" t="e">
        <f>IF(P315=1000,11,IF(P315=-1000,0,IF(P315&gt;9,(P315+2),IF(P315&lt;0,(-P315),"0"))))</f>
        <v>#VALUE!</v>
      </c>
      <c r="BB315" s="137" t="str">
        <f>IF(P315=1000,0,IF(P315=-1000,11,IF(P315&lt;-9,-(P315-2),IF(P315&gt;0,(P315),"0"))))</f>
        <v/>
      </c>
      <c r="BC315" s="137">
        <f>IF(P315=1000,11,IF(P315=-1000,0,IF(P315&gt;0,11,IF(P315&lt;0,(-P315),"0"))))</f>
        <v>11</v>
      </c>
      <c r="BD315" s="137" t="str">
        <f>IF(P315=1000,0,IF(P315=-1000,11,IF(P315&lt;0,11,IF(P315&gt;0,(P315),"0"))))</f>
        <v/>
      </c>
      <c r="BE315" s="138" t="str">
        <f>IF(P315="","",IF(P315&gt;9,BA315,BC315))</f>
        <v/>
      </c>
      <c r="BF315" s="139" t="str">
        <f>IF(P315="","","-")</f>
        <v/>
      </c>
      <c r="BG315" s="140" t="str">
        <f>IF(P315="","",IF(P315&lt;-9,BB315,BD315))</f>
        <v/>
      </c>
      <c r="BH315" s="136" t="e">
        <f>IF(Q315=1000,11,IF(Q315=-1000,0,IF(Q315&gt;9,(Q315+2),IF(Q315&lt;0,(-Q315),"0"))))</f>
        <v>#VALUE!</v>
      </c>
      <c r="BI315" s="137" t="str">
        <f>IF(Q315=1000,0,IF(Q315=-1000,11,IF(Q315&lt;-9,-(Q315-2),IF(Q315&gt;0,(Q315),"0"))))</f>
        <v/>
      </c>
      <c r="BJ315" s="137">
        <f>IF(Q315=1000,11,IF(Q315=-1000,0,IF(Q315&gt;0,11,IF(Q315&lt;0,(-Q315),"0"))))</f>
        <v>11</v>
      </c>
      <c r="BK315" s="137" t="str">
        <f>IF(Q315=1000,0,IF(Q315=-1000,11,IF(Q315&lt;0,11,IF(Q315&gt;0,(Q315),"0"))))</f>
        <v/>
      </c>
      <c r="BL315" s="138" t="str">
        <f>IF(Q315="","",IF(Q315&gt;9,BH315,BJ315))</f>
        <v/>
      </c>
      <c r="BM315" s="139" t="str">
        <f>IF(Q315="","","-")</f>
        <v/>
      </c>
      <c r="BN315" s="140" t="str">
        <f>IF(Q315="","",IF(Q315&lt;-9,BI315,BK315))</f>
        <v/>
      </c>
      <c r="BO315" s="137" t="e">
        <f>IF(R315=1000,11,IF(R315=-1000,0,IF(R315&gt;9,(R315+2),IF(R315&lt;0,(-R315),"0"))))</f>
        <v>#VALUE!</v>
      </c>
      <c r="BP315" s="137" t="str">
        <f>IF(R315=1000,0,IF(R315=-1000,11,IF(R315&lt;-9,-(R315-2),IF(R315&gt;0,(R315),"0"))))</f>
        <v/>
      </c>
      <c r="BQ315" s="137">
        <f>IF(R315=1000,11,IF(R315=-1000,0,IF(R315&gt;0,11,IF(R315&lt;0,(-R315),"0"))))</f>
        <v>11</v>
      </c>
      <c r="BR315" s="137" t="str">
        <f>IF(R315=1000,0,IF(R315=-1000,11,IF(R315&lt;0,11,IF(R315&gt;0,(R315),"0"))))</f>
        <v/>
      </c>
      <c r="BS315" s="138" t="str">
        <f>IF(R315="","",IF(R315&gt;9,BO315,BQ315))</f>
        <v/>
      </c>
      <c r="BT315" s="139" t="str">
        <f>IF(R315="","","-")</f>
        <v/>
      </c>
      <c r="BU315" s="140" t="str">
        <f>IF(R315="","",IF(R315&lt;-9,BP315,BR315))</f>
        <v/>
      </c>
      <c r="BV315" s="137" t="e">
        <f>IF(S315=1000,11,IF(S315=-1000,0,IF(S315&gt;9,(S315+2),IF(S315&lt;0,(-S315),"0"))))</f>
        <v>#VALUE!</v>
      </c>
      <c r="BW315" s="137" t="str">
        <f>IF(S315=1000,0,IF(S315=-1000,11,IF(S315&lt;-9,-(S315-2),IF(S315&gt;0,(S315),"0"))))</f>
        <v/>
      </c>
      <c r="BX315" s="137">
        <f>IF(S315=1000,11,IF(S315=-1000,0,IF(S315&gt;0,11,IF(S315&lt;0,(-S315),"0"))))</f>
        <v>11</v>
      </c>
      <c r="BY315" s="141" t="str">
        <f>IF(S315=1000,0,IF(S315=-1000,11,IF(S315&lt;0,11,IF(S315&gt;0,(S315),"0"))))</f>
        <v/>
      </c>
      <c r="BZ315" s="138" t="str">
        <f>IF(S315="","",IF(S315&gt;9,BV315,BX315))</f>
        <v/>
      </c>
      <c r="CA315" s="139" t="str">
        <f>IF(S315="","","-")</f>
        <v/>
      </c>
      <c r="CB315" s="140" t="str">
        <f>IF(S315="","",IF(S315&lt;-9,BW315,BY315))</f>
        <v/>
      </c>
      <c r="CC315" s="142" t="str">
        <f>IF(O315="","",SUM(T315:X315))</f>
        <v/>
      </c>
      <c r="CD315" s="143" t="str">
        <f>IF(CC315="","","-")</f>
        <v/>
      </c>
      <c r="CE315" s="144" t="str">
        <f>IF(O315="","",SUM(Y315:AC315))</f>
        <v/>
      </c>
      <c r="CP315" s="32"/>
      <c r="CQ315" s="32"/>
    </row>
    <row r="316" spans="1:95" s="31" customFormat="1" ht="31.5" customHeight="1" outlineLevel="1" thickBot="1" x14ac:dyDescent="0.25">
      <c r="A316" s="34"/>
      <c r="B316" s="35"/>
      <c r="C316" s="1225">
        <f>1+C308</f>
        <v>36</v>
      </c>
      <c r="D316" s="1227" t="str">
        <f>IF(A316="","",VLOOKUP(A316,СписокКМ!$A$188:$C$236,3,FALSE))</f>
        <v/>
      </c>
      <c r="E316" s="1228" t="str">
        <f>IF(B316="","",VLOOKUP(B316,СписокКМ!E:J,2,FALSE))</f>
        <v/>
      </c>
      <c r="F316" s="1231" t="str">
        <f>IF(B316="","",VLOOKUP(B316,СписокКМ!$A$188:$C$234,3,FALSE))</f>
        <v/>
      </c>
      <c r="G316" s="1232" t="str">
        <f>IF(D316="","",VLOOKUP(D316,СписокКМ!G:L,2,FALSE))</f>
        <v/>
      </c>
      <c r="H316" s="36"/>
      <c r="I316" s="1235" t="s">
        <v>7</v>
      </c>
      <c r="J316" s="1235"/>
      <c r="K316" s="1235"/>
      <c r="L316" s="1235"/>
      <c r="M316" s="1235"/>
      <c r="N316" s="37"/>
      <c r="O316" s="1237"/>
      <c r="P316" s="1238"/>
      <c r="Q316" s="1238"/>
      <c r="R316" s="1238"/>
      <c r="S316" s="1238"/>
      <c r="T316" s="38" t="str">
        <f>IF(A316="","",VLOOKUP(A316,'[60]Протокол команд'!A:K,8,FALSE))</f>
        <v/>
      </c>
      <c r="U316" s="39" t="e">
        <f>T316*5-4</f>
        <v>#VALUE!</v>
      </c>
      <c r="V316" s="39" t="e">
        <f>T316*5</f>
        <v>#VALUE!</v>
      </c>
      <c r="W316" s="39" t="e">
        <f>CONCATENATE(U316,"-",V316)</f>
        <v>#VALUE!</v>
      </c>
      <c r="X316" s="39" t="str">
        <f>IF(A316="","",VLOOKUP(A316,'[60]Протокол команд'!A:K,10,FALSE))</f>
        <v/>
      </c>
      <c r="Y316" s="39" t="e">
        <f>X316*5-4</f>
        <v>#VALUE!</v>
      </c>
      <c r="Z316" s="39" t="e">
        <f>X316*5</f>
        <v>#VALUE!</v>
      </c>
      <c r="AA316" s="39" t="e">
        <f>CONCATENATE(Y316,"-",Z316)</f>
        <v>#VALUE!</v>
      </c>
      <c r="AB316" s="1241" t="str">
        <f>IF(O318="","",SUM(AF318:AF323))</f>
        <v/>
      </c>
      <c r="AC316" s="1242"/>
      <c r="AD316" s="1243"/>
      <c r="AE316" s="1242" t="str">
        <f>IF(O318="","",SUM(AG318:AG323))</f>
        <v/>
      </c>
      <c r="AF316" s="1242"/>
      <c r="AG316" s="1264"/>
      <c r="AH316" s="1241">
        <f>SUM(CC318:CC323)</f>
        <v>0</v>
      </c>
      <c r="AI316" s="1242"/>
      <c r="AJ316" s="1243"/>
      <c r="AK316" s="1242">
        <f>SUM(CE318:CE323)</f>
        <v>0</v>
      </c>
      <c r="AL316" s="1242"/>
      <c r="AM316" s="1264"/>
      <c r="AN316" s="1265">
        <f>SUM(AR318:AR323)</f>
        <v>0</v>
      </c>
      <c r="AO316" s="1266"/>
      <c r="AP316" s="1267"/>
      <c r="AQ316" s="1266">
        <f>SUM(AS318:AS323)</f>
        <v>0</v>
      </c>
      <c r="AR316" s="1266"/>
      <c r="AS316" s="1268"/>
      <c r="AT316" s="1314"/>
      <c r="AU316" s="1315"/>
      <c r="AV316" s="1315"/>
      <c r="AW316" s="1315"/>
      <c r="AX316" s="1315"/>
      <c r="AY316" s="1315"/>
      <c r="AZ316" s="1315"/>
      <c r="BA316" s="1315"/>
      <c r="BB316" s="1315"/>
      <c r="BC316" s="1315"/>
      <c r="BD316" s="1315"/>
      <c r="BE316" s="1315"/>
      <c r="BF316" s="1315"/>
      <c r="BG316" s="1315"/>
      <c r="BH316" s="1315"/>
      <c r="BI316" s="1315"/>
      <c r="BJ316" s="1315"/>
      <c r="BK316" s="1315"/>
      <c r="BL316" s="1315"/>
      <c r="BM316" s="1315"/>
      <c r="BN316" s="1315"/>
      <c r="BO316" s="1315"/>
      <c r="BP316" s="1315"/>
      <c r="BQ316" s="1315"/>
      <c r="BR316" s="1315"/>
      <c r="BS316" s="1315"/>
      <c r="BT316" s="1315"/>
      <c r="BU316" s="1315"/>
      <c r="BV316" s="1315"/>
      <c r="BW316" s="1315"/>
      <c r="BX316" s="1315"/>
      <c r="BY316" s="1315"/>
      <c r="BZ316" s="1315"/>
      <c r="CA316" s="1315"/>
      <c r="CB316" s="1316"/>
      <c r="CC316" s="1254" t="str">
        <f>IF(O318="","",SUM(AF318:AF323))</f>
        <v/>
      </c>
      <c r="CD316" s="1256" t="str">
        <f>IF(CC316="","","-")</f>
        <v/>
      </c>
      <c r="CE316" s="1258" t="str">
        <f>IF(O318="","",SUM(AG318:AG323))</f>
        <v/>
      </c>
      <c r="CP316" s="32"/>
      <c r="CQ316" s="32"/>
    </row>
    <row r="317" spans="1:95" s="31" customFormat="1" ht="13.5" customHeight="1" outlineLevel="1" x14ac:dyDescent="0.2">
      <c r="A317" s="40"/>
      <c r="B317" s="40"/>
      <c r="C317" s="1226"/>
      <c r="D317" s="1229" t="str">
        <f>IF(A317="","",VLOOKUP(A317,СписокКМ!D:I,2,FALSE))</f>
        <v/>
      </c>
      <c r="E317" s="1230" t="str">
        <f>IF(B317="","",VLOOKUP(B317,СписокКМ!E:J,2,FALSE))</f>
        <v/>
      </c>
      <c r="F317" s="1233" t="str">
        <f>IF(C317="","",VLOOKUP(C317,СписокКМ!F:K,2,FALSE))</f>
        <v/>
      </c>
      <c r="G317" s="1234" t="str">
        <f>IF(D317="","",VLOOKUP(D317,СписокКМ!G:L,2,FALSE))</f>
        <v/>
      </c>
      <c r="H317" s="41"/>
      <c r="I317" s="1236"/>
      <c r="J317" s="1236"/>
      <c r="K317" s="1236"/>
      <c r="L317" s="1236"/>
      <c r="M317" s="1236"/>
      <c r="N317" s="42"/>
      <c r="O317" s="1239"/>
      <c r="P317" s="1240"/>
      <c r="Q317" s="1240"/>
      <c r="R317" s="1240"/>
      <c r="S317" s="1240"/>
      <c r="T317" s="1260" t="s">
        <v>8</v>
      </c>
      <c r="U317" s="1261"/>
      <c r="V317" s="1261"/>
      <c r="W317" s="1261"/>
      <c r="X317" s="1261"/>
      <c r="Y317" s="1261"/>
      <c r="Z317" s="1261"/>
      <c r="AA317" s="1261"/>
      <c r="AB317" s="1261"/>
      <c r="AC317" s="1261"/>
      <c r="AD317" s="1261"/>
      <c r="AE317" s="1261"/>
      <c r="AF317" s="1261"/>
      <c r="AG317" s="1262"/>
      <c r="AH317" s="1261" t="s">
        <v>9</v>
      </c>
      <c r="AI317" s="1261"/>
      <c r="AJ317" s="1261"/>
      <c r="AK317" s="1261"/>
      <c r="AL317" s="1261"/>
      <c r="AM317" s="1261"/>
      <c r="AN317" s="1261"/>
      <c r="AO317" s="1261"/>
      <c r="AP317" s="1261"/>
      <c r="AQ317" s="1261"/>
      <c r="AR317" s="1261"/>
      <c r="AS317" s="1262"/>
      <c r="AT317" s="1263" t="s">
        <v>10</v>
      </c>
      <c r="AU317" s="1263"/>
      <c r="AV317" s="1263"/>
      <c r="AW317" s="1263"/>
      <c r="AX317" s="1263"/>
      <c r="AY317" s="1263"/>
      <c r="AZ317" s="1263"/>
      <c r="BA317" s="1263" t="s">
        <v>11</v>
      </c>
      <c r="BB317" s="1263"/>
      <c r="BC317" s="1263"/>
      <c r="BD317" s="1263"/>
      <c r="BE317" s="1263"/>
      <c r="BF317" s="1263"/>
      <c r="BG317" s="1263"/>
      <c r="BH317" s="1263" t="s">
        <v>12</v>
      </c>
      <c r="BI317" s="1263"/>
      <c r="BJ317" s="1263"/>
      <c r="BK317" s="1263"/>
      <c r="BL317" s="1263"/>
      <c r="BM317" s="1263"/>
      <c r="BN317" s="1263"/>
      <c r="BO317" s="1263" t="s">
        <v>13</v>
      </c>
      <c r="BP317" s="1263"/>
      <c r="BQ317" s="1263"/>
      <c r="BR317" s="1263"/>
      <c r="BS317" s="1263"/>
      <c r="BT317" s="1263"/>
      <c r="BU317" s="1263"/>
      <c r="BV317" s="1263" t="s">
        <v>14</v>
      </c>
      <c r="BW317" s="1263"/>
      <c r="BX317" s="1263"/>
      <c r="BY317" s="1263"/>
      <c r="BZ317" s="1263"/>
      <c r="CA317" s="1263"/>
      <c r="CB317" s="1263"/>
      <c r="CC317" s="1255"/>
      <c r="CD317" s="1257"/>
      <c r="CE317" s="1259"/>
      <c r="CP317" s="32"/>
      <c r="CQ317" s="32"/>
    </row>
    <row r="318" spans="1:95" s="31" customFormat="1" ht="15" customHeight="1" outlineLevel="1" x14ac:dyDescent="0.2">
      <c r="A318" s="43"/>
      <c r="B318" s="44"/>
      <c r="C318" s="615">
        <v>1</v>
      </c>
      <c r="D318" s="46" t="str">
        <f>IF(A318="","",VLOOKUP(A318,СписокКМ!D:I,2,FALSE))</f>
        <v/>
      </c>
      <c r="E318" s="47"/>
      <c r="F318" s="48" t="str">
        <f>IF(B318="","",VLOOKUP(B318,СписокКМ!D:I,2,FALSE))</f>
        <v/>
      </c>
      <c r="G318" s="49"/>
      <c r="H318" s="50"/>
      <c r="I318" s="51"/>
      <c r="J318" s="51"/>
      <c r="K318" s="51"/>
      <c r="L318" s="51"/>
      <c r="M318" s="51"/>
      <c r="N318" s="52"/>
      <c r="O318" s="53" t="str">
        <f t="shared" ref="O318:S319" si="210">IF(I318="","",IF(I318="0",1000,IF(I318="-0",-1000,I318*1)))</f>
        <v/>
      </c>
      <c r="P318" s="53" t="str">
        <f t="shared" si="210"/>
        <v/>
      </c>
      <c r="Q318" s="53" t="str">
        <f t="shared" si="210"/>
        <v/>
      </c>
      <c r="R318" s="53" t="str">
        <f t="shared" si="210"/>
        <v/>
      </c>
      <c r="S318" s="54" t="str">
        <f t="shared" si="210"/>
        <v/>
      </c>
      <c r="T318" s="55" t="str">
        <f t="shared" ref="T318:X320" si="211">IF(O318="","",IF(O318&gt;0,1,0))</f>
        <v/>
      </c>
      <c r="U318" s="56" t="str">
        <f t="shared" si="211"/>
        <v/>
      </c>
      <c r="V318" s="56" t="str">
        <f t="shared" si="211"/>
        <v/>
      </c>
      <c r="W318" s="56" t="str">
        <f t="shared" si="211"/>
        <v/>
      </c>
      <c r="X318" s="56" t="str">
        <f t="shared" si="211"/>
        <v/>
      </c>
      <c r="Y318" s="57" t="str">
        <f t="shared" ref="Y318:AC320" si="212">IF(O318="","",IF(O318&lt;0,1,0))</f>
        <v/>
      </c>
      <c r="Z318" s="57" t="str">
        <f t="shared" si="212"/>
        <v/>
      </c>
      <c r="AA318" s="57" t="str">
        <f t="shared" si="212"/>
        <v/>
      </c>
      <c r="AB318" s="57" t="str">
        <f t="shared" si="212"/>
        <v/>
      </c>
      <c r="AC318" s="57" t="str">
        <f t="shared" si="212"/>
        <v/>
      </c>
      <c r="AD318" s="58" t="str">
        <f>IF(CC318="","",IF(CC318&gt;CE318,1,-1))</f>
        <v/>
      </c>
      <c r="AE318" s="58" t="str">
        <f>IF(CC318="","",IF(CC318&lt;CE318,1,-1))</f>
        <v/>
      </c>
      <c r="AF318" s="59">
        <f>IF(CC318&gt;CE318,1,0)</f>
        <v>0</v>
      </c>
      <c r="AG318" s="60">
        <f>IF(CE318&gt;CC318,1,0)</f>
        <v>0</v>
      </c>
      <c r="AH318" s="61" t="str">
        <f>IF(O318="","",AX318*1)</f>
        <v/>
      </c>
      <c r="AI318" s="62" t="str">
        <f>IF(P318="","",BE318*1)</f>
        <v/>
      </c>
      <c r="AJ318" s="62" t="str">
        <f>IF(Q318="","",BL318*1)</f>
        <v/>
      </c>
      <c r="AK318" s="62" t="str">
        <f>IF(R318="","",BS318*1)</f>
        <v/>
      </c>
      <c r="AL318" s="62" t="str">
        <f>IF(S318="","",BZ318*1)</f>
        <v/>
      </c>
      <c r="AM318" s="63" t="str">
        <f>IF(O318="","",AZ318*1)</f>
        <v/>
      </c>
      <c r="AN318" s="63" t="str">
        <f>IF(P318="","",BG318*1)</f>
        <v/>
      </c>
      <c r="AO318" s="63" t="str">
        <f>IF(Q318="","",BN318*1)</f>
        <v/>
      </c>
      <c r="AP318" s="63" t="str">
        <f>IF(R318="","",BU318*1)</f>
        <v/>
      </c>
      <c r="AQ318" s="63" t="str">
        <f>IF(S318="","",CB318*1)</f>
        <v/>
      </c>
      <c r="AR318" s="64">
        <f>SUM(AH318:AL318)</f>
        <v>0</v>
      </c>
      <c r="AS318" s="65">
        <f>SUM(AM318:AQ318)</f>
        <v>0</v>
      </c>
      <c r="AT318" s="66">
        <f>IF(O318=1000,11,IF(O318=-1000,0,IF(O318&gt;0,11,IF(O318&lt;0,(-O318),"0"))))</f>
        <v>11</v>
      </c>
      <c r="AU318" s="67" t="str">
        <f>IF(O318=1000,0,IF(O318=-1000,11,IF(O318&lt;-9,-(O318-2),IF(O318&gt;0,(O318),"0"))))</f>
        <v/>
      </c>
      <c r="AV318" s="66" t="e">
        <f>IF(O318=1000,11,IF(O318=-1000,0,IF(O318&lt;9,11,IF(O318&gt;9,(O318+2),"0"))))</f>
        <v>#VALUE!</v>
      </c>
      <c r="AW318" s="67" t="str">
        <f>IF(O318=1000,0,IF(O318=-1000,11,IF(O318&lt;0,11,IF(O318&gt;0,(O318),"0"))))</f>
        <v/>
      </c>
      <c r="AX318" s="68" t="str">
        <f>IF(O318="","",IF(O318&gt;9,AV318,AT318))</f>
        <v/>
      </c>
      <c r="AY318" s="69" t="str">
        <f>IF(O318="","","-")</f>
        <v/>
      </c>
      <c r="AZ318" s="70" t="str">
        <f>IF(O318="","",IF(O318&lt;-9,AU318,AW318))</f>
        <v/>
      </c>
      <c r="BA318" s="66" t="e">
        <f>IF(P318=1000,11,IF(P318=-1000,0,IF(P318&gt;9,(P318+2),IF(P318&lt;0,(-P318),"0"))))</f>
        <v>#VALUE!</v>
      </c>
      <c r="BB318" s="67" t="str">
        <f>IF(P318=1000,0,IF(P318=-1000,11,IF(P318&lt;-9,-(P318-2),IF(P318&gt;0,(P318),"0"))))</f>
        <v/>
      </c>
      <c r="BC318" s="67">
        <f>IF(P318=1000,11,IF(P318=-1000,0,IF(P318&gt;0,11,IF(P318&lt;0,(-P318),"0"))))</f>
        <v>11</v>
      </c>
      <c r="BD318" s="67" t="str">
        <f>IF(P318=1000,0,IF(P318=-1000,11,IF(P318&lt;0,11,IF(P318&gt;0,(P318),"0"))))</f>
        <v/>
      </c>
      <c r="BE318" s="68" t="str">
        <f>IF(P318="","",IF(P318&gt;9,BA318,BC318))</f>
        <v/>
      </c>
      <c r="BF318" s="69" t="str">
        <f>IF(P318="","","-")</f>
        <v/>
      </c>
      <c r="BG318" s="70" t="str">
        <f>IF(P318="","",IF(P318&lt;-9,BB318,BD318))</f>
        <v/>
      </c>
      <c r="BH318" s="66" t="e">
        <f>IF(Q318=1000,11,IF(Q318=-1000,0,IF(Q318&gt;9,(Q318+2),IF(Q318&lt;0,(-Q318),"0"))))</f>
        <v>#VALUE!</v>
      </c>
      <c r="BI318" s="67" t="str">
        <f>IF(Q318=1000,0,IF(Q318=-1000,11,IF(Q318&lt;-9,-(Q318-2),IF(Q318&gt;0,(Q318),"0"))))</f>
        <v/>
      </c>
      <c r="BJ318" s="67">
        <f>IF(Q318=1000,11,IF(Q318=-1000,0,IF(Q318&gt;0,11,IF(Q318&lt;0,(-Q318),"0"))))</f>
        <v>11</v>
      </c>
      <c r="BK318" s="67" t="str">
        <f>IF(Q318=1000,0,IF(Q318=-1000,11,IF(Q318&lt;0,11,IF(Q318&gt;0,(Q318),"0"))))</f>
        <v/>
      </c>
      <c r="BL318" s="68" t="str">
        <f>IF(Q318="","",IF(Q318&gt;9,BH318,BJ318))</f>
        <v/>
      </c>
      <c r="BM318" s="69" t="str">
        <f>IF(Q318="","","-")</f>
        <v/>
      </c>
      <c r="BN318" s="70" t="str">
        <f>IF(Q318="","",IF(Q318&lt;-9,BI318,BK318))</f>
        <v/>
      </c>
      <c r="BO318" s="67" t="e">
        <f>IF(R318=1000,11,IF(R318=-1000,0,IF(R318&gt;9,(R318+2),IF(R318&lt;0,(-R318),"0"))))</f>
        <v>#VALUE!</v>
      </c>
      <c r="BP318" s="67" t="str">
        <f>IF(R318=1000,0,IF(R318=-1000,11,IF(R318&lt;-9,-(R318-2),IF(R318&gt;0,(R318),"0"))))</f>
        <v/>
      </c>
      <c r="BQ318" s="67">
        <f>IF(R318=1000,11,IF(R318=-1000,0,IF(R318&gt;0,11,IF(R318&lt;0,(-R318),"0"))))</f>
        <v>11</v>
      </c>
      <c r="BR318" s="67" t="str">
        <f>IF(R318=1000,0,IF(R318=-1000,11,IF(R318&lt;0,11,IF(R318&gt;0,(R318),"0"))))</f>
        <v/>
      </c>
      <c r="BS318" s="68" t="str">
        <f>IF(R318="","",IF(R318&gt;9,BO318,BQ318))</f>
        <v/>
      </c>
      <c r="BT318" s="69" t="str">
        <f>IF(R318="","","-")</f>
        <v/>
      </c>
      <c r="BU318" s="70" t="str">
        <f>IF(R318="","",IF(R318&lt;-9,BP318,BR318))</f>
        <v/>
      </c>
      <c r="BV318" s="67" t="e">
        <f>IF(S318=1000,11,IF(S318=-1000,0,IF(S318&gt;9,(S318+2),IF(S318&lt;0,(-S318),"0"))))</f>
        <v>#VALUE!</v>
      </c>
      <c r="BW318" s="67" t="str">
        <f>IF(S318=1000,0,IF(S318=-1000,11,IF(S318&lt;-9,-(S318-2),IF(S318&gt;0,(S318),"0"))))</f>
        <v/>
      </c>
      <c r="BX318" s="67">
        <f>IF(S318=1000,11,IF(S318=-1000,0,IF(S318&gt;0,11,IF(S318&lt;0,(-S318),"0"))))</f>
        <v>11</v>
      </c>
      <c r="BY318" s="71" t="str">
        <f>IF(S318=1000,0,IF(S318=-1000,11,IF(S318&lt;0,11,IF(S318&gt;0,(S318),"0"))))</f>
        <v/>
      </c>
      <c r="BZ318" s="68" t="str">
        <f>IF(S318="","",IF(S318&gt;9,BV318,BX318))</f>
        <v/>
      </c>
      <c r="CA318" s="69" t="str">
        <f>IF(S318="","","-")</f>
        <v/>
      </c>
      <c r="CB318" s="70" t="str">
        <f>IF(S318="","",IF(S318&lt;-9,BW318,BY318))</f>
        <v/>
      </c>
      <c r="CC318" s="72" t="str">
        <f>IF(O318="","",SUM(T318:X318))</f>
        <v/>
      </c>
      <c r="CD318" s="73" t="str">
        <f>IF(CC318="","","-")</f>
        <v/>
      </c>
      <c r="CE318" s="74" t="str">
        <f>IF(O318="","",SUM(Y318:AC318))</f>
        <v/>
      </c>
      <c r="CP318" s="32"/>
      <c r="CQ318" s="32"/>
    </row>
    <row r="319" spans="1:95" s="31" customFormat="1" ht="15" customHeight="1" outlineLevel="1" x14ac:dyDescent="0.2">
      <c r="A319" s="43"/>
      <c r="B319" s="44"/>
      <c r="C319" s="75">
        <v>2</v>
      </c>
      <c r="D319" s="76" t="str">
        <f>IF(A319="","",VLOOKUP(A319,СписокКМ!D:I,2,FALSE))</f>
        <v/>
      </c>
      <c r="E319" s="47"/>
      <c r="F319" s="77" t="str">
        <f>IF(B319="","",VLOOKUP(B319,СписокКМ!D:I,2,FALSE))</f>
        <v/>
      </c>
      <c r="G319" s="49"/>
      <c r="H319" s="41"/>
      <c r="I319" s="616"/>
      <c r="J319" s="616"/>
      <c r="K319" s="616"/>
      <c r="L319" s="616"/>
      <c r="M319" s="51"/>
      <c r="N319" s="42"/>
      <c r="O319" s="79" t="str">
        <f t="shared" si="210"/>
        <v/>
      </c>
      <c r="P319" s="79" t="str">
        <f t="shared" si="210"/>
        <v/>
      </c>
      <c r="Q319" s="79" t="str">
        <f t="shared" si="210"/>
        <v/>
      </c>
      <c r="R319" s="79" t="str">
        <f t="shared" si="210"/>
        <v/>
      </c>
      <c r="S319" s="80" t="str">
        <f t="shared" si="210"/>
        <v/>
      </c>
      <c r="T319" s="55" t="str">
        <f t="shared" si="211"/>
        <v/>
      </c>
      <c r="U319" s="56" t="str">
        <f t="shared" si="211"/>
        <v/>
      </c>
      <c r="V319" s="56" t="str">
        <f t="shared" si="211"/>
        <v/>
      </c>
      <c r="W319" s="56" t="str">
        <f t="shared" si="211"/>
        <v/>
      </c>
      <c r="X319" s="56" t="str">
        <f t="shared" si="211"/>
        <v/>
      </c>
      <c r="Y319" s="57" t="str">
        <f t="shared" si="212"/>
        <v/>
      </c>
      <c r="Z319" s="57" t="str">
        <f t="shared" si="212"/>
        <v/>
      </c>
      <c r="AA319" s="57" t="str">
        <f t="shared" si="212"/>
        <v/>
      </c>
      <c r="AB319" s="57" t="str">
        <f t="shared" si="212"/>
        <v/>
      </c>
      <c r="AC319" s="57" t="str">
        <f t="shared" si="212"/>
        <v/>
      </c>
      <c r="AD319" s="58" t="str">
        <f>IF(CC319="","",IF(CC319&gt;CE319,1,-1))</f>
        <v/>
      </c>
      <c r="AE319" s="58" t="str">
        <f>IF(CC319="","",IF(CC319&lt;CE319,1,-1))</f>
        <v/>
      </c>
      <c r="AF319" s="59">
        <f>IF(CC319&gt;CE319,1,0)</f>
        <v>0</v>
      </c>
      <c r="AG319" s="60">
        <f>IF(CE319&gt;CC319,1,0)</f>
        <v>0</v>
      </c>
      <c r="AH319" s="81" t="str">
        <f>IF(O319="","",AX319*1)</f>
        <v/>
      </c>
      <c r="AI319" s="609" t="str">
        <f>IF(P319="","",BE319*1)</f>
        <v/>
      </c>
      <c r="AJ319" s="609" t="str">
        <f>IF(Q319="","",BL319*1)</f>
        <v/>
      </c>
      <c r="AK319" s="609" t="str">
        <f>IF(R319="","",BS319*1)</f>
        <v/>
      </c>
      <c r="AL319" s="609" t="str">
        <f>IF(S319="","",BZ319*1)</f>
        <v/>
      </c>
      <c r="AM319" s="606" t="str">
        <f>IF(O319="","",AZ319*1)</f>
        <v/>
      </c>
      <c r="AN319" s="606" t="str">
        <f>IF(P319="","",BG319*1)</f>
        <v/>
      </c>
      <c r="AO319" s="606" t="str">
        <f>IF(Q319="","",BN319*1)</f>
        <v/>
      </c>
      <c r="AP319" s="606" t="str">
        <f>IF(R319="","",BU319*1)</f>
        <v/>
      </c>
      <c r="AQ319" s="606" t="str">
        <f>IF(S319="","",CB319*1)</f>
        <v/>
      </c>
      <c r="AR319" s="64">
        <f>SUM(AH319:AL319)</f>
        <v>0</v>
      </c>
      <c r="AS319" s="65">
        <f>SUM(AM319:AQ319)</f>
        <v>0</v>
      </c>
      <c r="AT319" s="66">
        <f>IF(O319=1000,11,IF(O319=-1000,0,IF(O319&gt;0,11,IF(O319&lt;0,(-O319),"0"))))</f>
        <v>11</v>
      </c>
      <c r="AU319" s="67" t="str">
        <f>IF(O319=1000,0,IF(O319=-1000,11,IF(O319&lt;-9,-(O319-2),IF(O319&gt;0,(O319),"0"))))</f>
        <v/>
      </c>
      <c r="AV319" s="66" t="e">
        <f>IF(O319=1000,11,IF(O319=-1000,0,IF(O319&gt;9,(O319+2),IF(O319&lt;0,(-O319),"0"))))</f>
        <v>#VALUE!</v>
      </c>
      <c r="AW319" s="67" t="str">
        <f>IF(O319=1000,0,IF(O319=-1000,11,IF(O319&lt;0,11,IF(O319&gt;0,(O319),"0"))))</f>
        <v/>
      </c>
      <c r="AX319" s="601" t="str">
        <f>IF(O319="","",IF(O319&gt;9,AV319,AT319))</f>
        <v/>
      </c>
      <c r="AY319" s="602" t="str">
        <f>IF(O319="","","-")</f>
        <v/>
      </c>
      <c r="AZ319" s="603" t="str">
        <f>IF(O319="","",IF(O319&lt;-9,AU319,AW319))</f>
        <v/>
      </c>
      <c r="BA319" s="66" t="e">
        <f>IF(P319=1000,11,IF(P319=-1000,0,IF(P319&gt;9,(P319+2),IF(P319&lt;0,(-P319),"0"))))</f>
        <v>#VALUE!</v>
      </c>
      <c r="BB319" s="67" t="str">
        <f>IF(P319=1000,0,IF(P319=-1000,11,IF(P319&lt;-9,-(P319-2),IF(P319&gt;0,(P319),"0"))))</f>
        <v/>
      </c>
      <c r="BC319" s="67">
        <f>IF(P319=1000,11,IF(P319=-1000,0,IF(P319&gt;0,11,IF(P319&lt;0,(-P319),"0"))))</f>
        <v>11</v>
      </c>
      <c r="BD319" s="67" t="str">
        <f>IF(P319=1000,0,IF(P319=-1000,11,IF(P319&lt;0,11,IF(P319&gt;0,(P319),"0"))))</f>
        <v/>
      </c>
      <c r="BE319" s="601" t="str">
        <f>IF(P319="","",IF(P319&gt;9,BA319,BC319))</f>
        <v/>
      </c>
      <c r="BF319" s="602" t="str">
        <f>IF(P319="","","-")</f>
        <v/>
      </c>
      <c r="BG319" s="603" t="str">
        <f>IF(P319="","",IF(P319&lt;-9,BB319,BD319))</f>
        <v/>
      </c>
      <c r="BH319" s="66" t="e">
        <f>IF(Q319=1000,11,IF(Q319=-1000,0,IF(Q319&gt;9,(Q319+2),IF(Q319&lt;0,(-Q319),"0"))))</f>
        <v>#VALUE!</v>
      </c>
      <c r="BI319" s="67" t="str">
        <f>IF(Q319=1000,0,IF(Q319=-1000,11,IF(Q319&lt;-9,-(Q319-2),IF(Q319&gt;0,(Q319),"0"))))</f>
        <v/>
      </c>
      <c r="BJ319" s="67">
        <f>IF(Q319=1000,11,IF(Q319=-1000,0,IF(Q319&gt;0,11,IF(Q319&lt;0,(-Q319),"0"))))</f>
        <v>11</v>
      </c>
      <c r="BK319" s="67" t="str">
        <f>IF(Q319=1000,0,IF(Q319=-1000,11,IF(Q319&lt;0,11,IF(Q319&gt;0,(Q319),"0"))))</f>
        <v/>
      </c>
      <c r="BL319" s="601" t="str">
        <f>IF(Q319="","",IF(Q319&gt;9,BH319,BJ319))</f>
        <v/>
      </c>
      <c r="BM319" s="602" t="str">
        <f>IF(Q319="","","-")</f>
        <v/>
      </c>
      <c r="BN319" s="603" t="str">
        <f>IF(Q319="","",IF(Q319&lt;-9,BI319,BK319))</f>
        <v/>
      </c>
      <c r="BO319" s="67" t="e">
        <f>IF(R319=1000,11,IF(R319=-1000,0,IF(R319&gt;9,(R319+2),IF(R319&lt;0,(-R319),"0"))))</f>
        <v>#VALUE!</v>
      </c>
      <c r="BP319" s="67" t="str">
        <f>IF(R319=1000,0,IF(R319=-1000,11,IF(R319&lt;-9,-(R319-2),IF(R319&gt;0,(R319),"0"))))</f>
        <v/>
      </c>
      <c r="BQ319" s="67">
        <f>IF(R319=1000,11,IF(R319=-1000,0,IF(R319&gt;0,11,IF(R319&lt;0,(-R319),"0"))))</f>
        <v>11</v>
      </c>
      <c r="BR319" s="67" t="str">
        <f>IF(R319=1000,0,IF(R319=-1000,11,IF(R319&lt;0,11,IF(R319&gt;0,(R319),"0"))))</f>
        <v/>
      </c>
      <c r="BS319" s="601" t="str">
        <f>IF(R319="","",IF(R319&gt;9,BO319,BQ319))</f>
        <v/>
      </c>
      <c r="BT319" s="602" t="str">
        <f>IF(R319="","","-")</f>
        <v/>
      </c>
      <c r="BU319" s="603" t="str">
        <f>IF(R319="","",IF(R319&lt;-9,BP319,BR319))</f>
        <v/>
      </c>
      <c r="BV319" s="67" t="e">
        <f>IF(S319=1000,11,IF(S319=-1000,0,IF(S319&gt;9,(S319+2),IF(S319&lt;0,(-S319),"0"))))</f>
        <v>#VALUE!</v>
      </c>
      <c r="BW319" s="67" t="str">
        <f>IF(S319=1000,0,IF(S319=-1000,11,IF(S319&lt;-9,-(S319-2),IF(S319&gt;0,(S319),"0"))))</f>
        <v/>
      </c>
      <c r="BX319" s="67">
        <f>IF(S319=1000,11,IF(S319=-1000,0,IF(S319&gt;0,11,IF(S319&lt;0,(-S319),"0"))))</f>
        <v>11</v>
      </c>
      <c r="BY319" s="71" t="str">
        <f>IF(S319=1000,0,IF(S319=-1000,11,IF(S319&lt;0,11,IF(S319&gt;0,(S319),"0"))))</f>
        <v/>
      </c>
      <c r="BZ319" s="601" t="str">
        <f>IF(S319="","",IF(S319&gt;9,BV319,BX319))</f>
        <v/>
      </c>
      <c r="CA319" s="602" t="str">
        <f>IF(S319="","","-")</f>
        <v/>
      </c>
      <c r="CB319" s="603" t="str">
        <f>IF(S319="","",IF(S319&lt;-9,BW319,BY319))</f>
        <v/>
      </c>
      <c r="CC319" s="598" t="str">
        <f>IF(O319="","",SUM(T319:X319))</f>
        <v/>
      </c>
      <c r="CD319" s="604" t="str">
        <f>IF(CC319="","","-")</f>
        <v/>
      </c>
      <c r="CE319" s="599" t="str">
        <f>IF(O319="","",SUM(Y319:AC319))</f>
        <v/>
      </c>
      <c r="CP319" s="32"/>
      <c r="CQ319" s="32"/>
    </row>
    <row r="320" spans="1:95" s="31" customFormat="1" ht="15" customHeight="1" outlineLevel="1" x14ac:dyDescent="0.2">
      <c r="A320" s="43"/>
      <c r="B320" s="44"/>
      <c r="C320" s="1250">
        <v>3</v>
      </c>
      <c r="D320" s="76" t="str">
        <f>IF(A320="","",VLOOKUP(A320,СписокКМ!D:I,2,FALSE))</f>
        <v/>
      </c>
      <c r="E320" s="47"/>
      <c r="F320" s="77" t="str">
        <f>IF(B320="","",VLOOKUP(B320,СписокКМ!D:I,2,FALSE))</f>
        <v/>
      </c>
      <c r="G320" s="49"/>
      <c r="H320" s="41"/>
      <c r="I320" s="1252"/>
      <c r="J320" s="1252"/>
      <c r="K320" s="1252"/>
      <c r="L320" s="1252"/>
      <c r="M320" s="1252"/>
      <c r="N320" s="42"/>
      <c r="O320" s="1244" t="str">
        <f>IF(I320="","",IF(I320="0",1000,IF(I320="-0",-1000,I320*1)))</f>
        <v/>
      </c>
      <c r="P320" s="1244" t="str">
        <f>IF(J320="","",IF(J320="0",1000,IF(J320="-0",-1000,J320*1)))</f>
        <v/>
      </c>
      <c r="Q320" s="1244" t="str">
        <f>IF(K320="","",IF(K320="0",1000,IF(K320="-0",-1000,K320*1)))</f>
        <v/>
      </c>
      <c r="R320" s="1244" t="str">
        <f>IF(L321="","",IF(L321="0",1000,IF(L321="-0",-1000,L321*1)))</f>
        <v/>
      </c>
      <c r="S320" s="1246" t="str">
        <f>IF(M321="","",IF(M321="0",1000,IF(M321="-0",-1000,M321*1)))</f>
        <v/>
      </c>
      <c r="T320" s="1248" t="str">
        <f t="shared" si="211"/>
        <v/>
      </c>
      <c r="U320" s="1284" t="str">
        <f t="shared" si="211"/>
        <v/>
      </c>
      <c r="V320" s="1284" t="str">
        <f t="shared" si="211"/>
        <v/>
      </c>
      <c r="W320" s="1284" t="str">
        <f t="shared" si="211"/>
        <v/>
      </c>
      <c r="X320" s="1284" t="str">
        <f t="shared" si="211"/>
        <v/>
      </c>
      <c r="Y320" s="1278" t="str">
        <f t="shared" si="212"/>
        <v/>
      </c>
      <c r="Z320" s="1278" t="str">
        <f t="shared" si="212"/>
        <v/>
      </c>
      <c r="AA320" s="1278" t="str">
        <f t="shared" si="212"/>
        <v/>
      </c>
      <c r="AB320" s="1278" t="str">
        <f t="shared" si="212"/>
        <v/>
      </c>
      <c r="AC320" s="1278" t="str">
        <f t="shared" si="212"/>
        <v/>
      </c>
      <c r="AD320" s="1280" t="str">
        <f>IF(CC320="","",IF(CC320&gt;CE320,1,-1))</f>
        <v/>
      </c>
      <c r="AE320" s="1280" t="str">
        <f>IF(CC320="","",IF(CC320&lt;CE320,1,-1))</f>
        <v/>
      </c>
      <c r="AF320" s="1282">
        <f>IF(CC320&gt;CE320,1,0)</f>
        <v>0</v>
      </c>
      <c r="AG320" s="1272">
        <f>IF(CE320&gt;CC320,1,0)</f>
        <v>0</v>
      </c>
      <c r="AH320" s="1274" t="str">
        <f>IF(O320="","",AX320*1)</f>
        <v/>
      </c>
      <c r="AI320" s="1276" t="str">
        <f>IF(P320="","",BE320*1)</f>
        <v/>
      </c>
      <c r="AJ320" s="1276" t="str">
        <f>IF(Q320="","",BL320*1)</f>
        <v/>
      </c>
      <c r="AK320" s="1276" t="str">
        <f>IF(R320="","",BS320*1)</f>
        <v/>
      </c>
      <c r="AL320" s="1276" t="str">
        <f>IF(S320="","",BZ320*1)</f>
        <v/>
      </c>
      <c r="AM320" s="1298" t="str">
        <f>IF(O320="","",AZ320*1)</f>
        <v/>
      </c>
      <c r="AN320" s="1298" t="str">
        <f>IF(P320="","",BG320*1)</f>
        <v/>
      </c>
      <c r="AO320" s="1298" t="str">
        <f>IF(Q320="","",BN320*1)</f>
        <v/>
      </c>
      <c r="AP320" s="1298" t="str">
        <f>IF(R320="","",BU320*1)</f>
        <v/>
      </c>
      <c r="AQ320" s="1298" t="str">
        <f>IF(S320="","",CB320*1)</f>
        <v/>
      </c>
      <c r="AR320" s="1300">
        <f>SUM(AH321:AL321)</f>
        <v>0</v>
      </c>
      <c r="AS320" s="1292">
        <f>SUM(AM321:AQ321)</f>
        <v>0</v>
      </c>
      <c r="AT320" s="1294">
        <f>IF(O320=1000,11,IF(O320=-1000,0,IF(O320&gt;0,11,IF(O320&lt;0,(-O320),"0"))))</f>
        <v>11</v>
      </c>
      <c r="AU320" s="1286" t="str">
        <f>IF(O320=1000,0,IF(O320=-1000,11,IF(O320&lt;-9,-(O320-2),IF(O320&gt;0,(O320),"0"))))</f>
        <v/>
      </c>
      <c r="AV320" s="1286" t="e">
        <f>IF(O320=1000,11,IF(O320=-1000,0,IF(O320&gt;9,(O320+2),IF(O320&lt;0,(-O320),"0"))))</f>
        <v>#VALUE!</v>
      </c>
      <c r="AW320" s="1286" t="str">
        <f>IF(O320=1000,0,IF(O320=-1000,11,IF(O320&lt;0,11,IF(O320&gt;0,(O320),"0"))))</f>
        <v/>
      </c>
      <c r="AX320" s="1296" t="str">
        <f>IF(O320="","",IF(O320&gt;9,AV320,AT320))</f>
        <v/>
      </c>
      <c r="AY320" s="1288" t="str">
        <f>IF(O320="","","-")</f>
        <v/>
      </c>
      <c r="AZ320" s="1290" t="str">
        <f>IF(O320="","",IF(O320&lt;-9,AU320,AW320))</f>
        <v/>
      </c>
      <c r="BA320" s="1286" t="e">
        <f>IF(P320=1000,11,IF(P320=-1000,0,IF(P320&gt;9,(P320+2),IF(P320&lt;0,(-P320),"0"))))</f>
        <v>#VALUE!</v>
      </c>
      <c r="BB320" s="1286" t="str">
        <f>IF(P320=1000,0,IF(P320=-1000,11,IF(P320&lt;-9,-(P320-2),IF(P320&gt;0,(P320),"0"))))</f>
        <v/>
      </c>
      <c r="BC320" s="1286">
        <f>IF(P320=1000,11,IF(P320=-1000,0,IF(P320&gt;0,11,IF(P320&lt;0,(-P320),"0"))))</f>
        <v>11</v>
      </c>
      <c r="BD320" s="1286" t="str">
        <f>IF(P320=1000,0,IF(P320=-1000,11,IF(P320&lt;0,11,IF(P320&gt;0,(P320),"0"))))</f>
        <v/>
      </c>
      <c r="BE320" s="1296" t="str">
        <f>IF(P320="","",IF(P320&gt;9,BA320,BC320))</f>
        <v/>
      </c>
      <c r="BF320" s="1288" t="str">
        <f>IF(P320="","","-")</f>
        <v/>
      </c>
      <c r="BG320" s="1290" t="str">
        <f>IF(P320="","",IF(P320&lt;-9,BB320,BD320))</f>
        <v/>
      </c>
      <c r="BH320" s="1286" t="e">
        <f>IF(Q320=1000,11,IF(Q320=-1000,0,IF(Q320&gt;9,(Q320+2),IF(Q320&lt;0,(-Q320),"0"))))</f>
        <v>#VALUE!</v>
      </c>
      <c r="BI320" s="1286" t="str">
        <f>IF(Q320=1000,0,IF(Q320=-1000,11,IF(Q320&lt;-9,-(Q320-2),IF(Q320&gt;0,(Q320),"0"))))</f>
        <v/>
      </c>
      <c r="BJ320" s="1286">
        <f>IF(Q320=1000,11,IF(Q320=-1000,0,IF(Q320&gt;0,11,IF(Q320&lt;0,(-Q320),"0"))))</f>
        <v>11</v>
      </c>
      <c r="BK320" s="1286" t="str">
        <f>IF(Q320=1000,0,IF(Q320=-1000,11,IF(Q320&lt;0,11,IF(Q320&gt;0,(Q320),"0"))))</f>
        <v/>
      </c>
      <c r="BL320" s="1296" t="str">
        <f>IF(Q320="","",IF(Q320&gt;9,BH320,BJ320))</f>
        <v/>
      </c>
      <c r="BM320" s="1288" t="str">
        <f>IF(Q320="","","-")</f>
        <v/>
      </c>
      <c r="BN320" s="1290" t="str">
        <f>IF(Q320="","",IF(Q320&lt;-9,BI320,BK320))</f>
        <v/>
      </c>
      <c r="BO320" s="1286" t="e">
        <f>IF(R320=1000,11,IF(R320=-1000,0,IF(R320&gt;9,(R320+2),IF(R320&lt;0,(-R320),"0"))))</f>
        <v>#VALUE!</v>
      </c>
      <c r="BP320" s="1286" t="str">
        <f>IF(R320=1000,0,IF(R320=-1000,11,IF(R320&lt;-9,-(R320-2),IF(R320&gt;0,(R320),"0"))))</f>
        <v/>
      </c>
      <c r="BQ320" s="1286">
        <f>IF(R320=1000,11,IF(R320=-1000,0,IF(R320&gt;0,11,IF(R320&lt;0,(-R320),"0"))))</f>
        <v>11</v>
      </c>
      <c r="BR320" s="1286" t="str">
        <f>IF(R320=1000,0,IF(R320=-1000,11,IF(R320&lt;0,11,IF(R320&gt;0,(R320),"0"))))</f>
        <v/>
      </c>
      <c r="BS320" s="1296" t="str">
        <f>IF(R320="","",IF(R320&gt;9,BO320,BQ320))</f>
        <v/>
      </c>
      <c r="BT320" s="1288" t="str">
        <f>IF(R320="","","-")</f>
        <v/>
      </c>
      <c r="BU320" s="1290" t="str">
        <f>IF(R320="","",IF(R320&lt;-9,BP320,BR320))</f>
        <v/>
      </c>
      <c r="BV320" s="1286" t="e">
        <f>IF(S320=1000,11,IF(S320=-1000,0,IF(S320&gt;9,(S320+2),IF(S320&lt;0,(-S320),"0"))))</f>
        <v>#VALUE!</v>
      </c>
      <c r="BW320" s="1286" t="str">
        <f>IF(S320=1000,0,IF(S320=-1000,11,IF(S320&lt;-9,-(S320-2),IF(S320&gt;0,(S320),"0"))))</f>
        <v/>
      </c>
      <c r="BX320" s="1286">
        <f>IF(S320=1000,11,IF(S320=-1000,0,IF(S320&gt;0,11,IF(S320&lt;0,(-S320),"0"))))</f>
        <v>11</v>
      </c>
      <c r="BY320" s="1286" t="str">
        <f>IF(S320=1000,0,IF(S320=-1000,11,IF(S320&lt;0,11,IF(S320&gt;0,(S320),"0"))))</f>
        <v/>
      </c>
      <c r="BZ320" s="1296" t="str">
        <f>IF(S320="","",IF(S320&gt;9,BV320,BX320))</f>
        <v/>
      </c>
      <c r="CA320" s="1288" t="str">
        <f>IF(S320="","","-")</f>
        <v/>
      </c>
      <c r="CB320" s="1290" t="str">
        <f>IF(S320="","",IF(S320&lt;-9,BW320,BY320))</f>
        <v/>
      </c>
      <c r="CC320" s="1302" t="str">
        <f>IF(O320="","",SUM(T320:X321))</f>
        <v/>
      </c>
      <c r="CD320" s="1304" t="str">
        <f>IF(CC320="","","-")</f>
        <v/>
      </c>
      <c r="CE320" s="1306" t="str">
        <f>IF(O320="","",SUM(Y320:AC321))</f>
        <v/>
      </c>
      <c r="CP320" s="32"/>
      <c r="CQ320" s="32"/>
    </row>
    <row r="321" spans="1:95" s="31" customFormat="1" ht="15" customHeight="1" outlineLevel="1" x14ac:dyDescent="0.2">
      <c r="A321" s="43"/>
      <c r="B321" s="44"/>
      <c r="C321" s="1251"/>
      <c r="D321" s="46" t="str">
        <f>IF(A321="","",VLOOKUP(A321,СписокКМ!D:I,2,FALSE))</f>
        <v/>
      </c>
      <c r="E321" s="47"/>
      <c r="F321" s="48" t="str">
        <f>IF(B321="","",VLOOKUP(B321,СписокКМ!D:I,2,FALSE))</f>
        <v/>
      </c>
      <c r="G321" s="49"/>
      <c r="H321" s="41"/>
      <c r="I321" s="1253"/>
      <c r="J321" s="1253"/>
      <c r="K321" s="1253"/>
      <c r="L321" s="1253"/>
      <c r="M321" s="1253"/>
      <c r="N321" s="42"/>
      <c r="O321" s="1245"/>
      <c r="P321" s="1245"/>
      <c r="Q321" s="1245"/>
      <c r="R321" s="1245"/>
      <c r="S321" s="1247"/>
      <c r="T321" s="1249"/>
      <c r="U321" s="1285"/>
      <c r="V321" s="1285"/>
      <c r="W321" s="1285"/>
      <c r="X321" s="1285"/>
      <c r="Y321" s="1279"/>
      <c r="Z321" s="1279"/>
      <c r="AA321" s="1279"/>
      <c r="AB321" s="1279"/>
      <c r="AC321" s="1279"/>
      <c r="AD321" s="1281"/>
      <c r="AE321" s="1281"/>
      <c r="AF321" s="1283"/>
      <c r="AG321" s="1273"/>
      <c r="AH321" s="1275"/>
      <c r="AI321" s="1277"/>
      <c r="AJ321" s="1277"/>
      <c r="AK321" s="1277"/>
      <c r="AL321" s="1277"/>
      <c r="AM321" s="1299"/>
      <c r="AN321" s="1299"/>
      <c r="AO321" s="1299"/>
      <c r="AP321" s="1299"/>
      <c r="AQ321" s="1299"/>
      <c r="AR321" s="1301"/>
      <c r="AS321" s="1293"/>
      <c r="AT321" s="1295"/>
      <c r="AU321" s="1287"/>
      <c r="AV321" s="1287"/>
      <c r="AW321" s="1287"/>
      <c r="AX321" s="1297"/>
      <c r="AY321" s="1289"/>
      <c r="AZ321" s="1291"/>
      <c r="BA321" s="1287"/>
      <c r="BB321" s="1287"/>
      <c r="BC321" s="1287"/>
      <c r="BD321" s="1287"/>
      <c r="BE321" s="1297"/>
      <c r="BF321" s="1289"/>
      <c r="BG321" s="1291"/>
      <c r="BH321" s="1287"/>
      <c r="BI321" s="1287"/>
      <c r="BJ321" s="1287"/>
      <c r="BK321" s="1287"/>
      <c r="BL321" s="1297"/>
      <c r="BM321" s="1289"/>
      <c r="BN321" s="1291"/>
      <c r="BO321" s="1287"/>
      <c r="BP321" s="1287"/>
      <c r="BQ321" s="1287"/>
      <c r="BR321" s="1287"/>
      <c r="BS321" s="1297"/>
      <c r="BT321" s="1289"/>
      <c r="BU321" s="1291"/>
      <c r="BV321" s="1287"/>
      <c r="BW321" s="1287"/>
      <c r="BX321" s="1287"/>
      <c r="BY321" s="1287"/>
      <c r="BZ321" s="1297"/>
      <c r="CA321" s="1289"/>
      <c r="CB321" s="1291"/>
      <c r="CC321" s="1303"/>
      <c r="CD321" s="1305"/>
      <c r="CE321" s="1307"/>
      <c r="CP321" s="32"/>
      <c r="CQ321" s="32"/>
    </row>
    <row r="322" spans="1:95" s="31" customFormat="1" ht="15" customHeight="1" outlineLevel="1" x14ac:dyDescent="0.2">
      <c r="A322" s="99" t="str">
        <f>IF(A318="","",A318)</f>
        <v/>
      </c>
      <c r="B322" s="99" t="str">
        <f>IF(B318="","",B319)</f>
        <v/>
      </c>
      <c r="C322" s="75">
        <v>4</v>
      </c>
      <c r="D322" s="100" t="str">
        <f>IF(A322="","",VLOOKUP(A322,СписокКМ!D:I,2,FALSE))</f>
        <v/>
      </c>
      <c r="E322" s="101"/>
      <c r="F322" s="77" t="str">
        <f>IF(B322="","",VLOOKUP(B322,СписокКМ!D:I,2,FALSE))</f>
        <v/>
      </c>
      <c r="G322" s="102"/>
      <c r="H322" s="41"/>
      <c r="I322" s="616"/>
      <c r="J322" s="616"/>
      <c r="K322" s="616"/>
      <c r="L322" s="616"/>
      <c r="M322" s="616"/>
      <c r="N322" s="42"/>
      <c r="O322" s="79" t="str">
        <f t="shared" ref="O322:S323" si="213">IF(I322="","",IF(I322="0",1000,IF(I322="-0",-1000,I322*1)))</f>
        <v/>
      </c>
      <c r="P322" s="79" t="str">
        <f t="shared" si="213"/>
        <v/>
      </c>
      <c r="Q322" s="79" t="str">
        <f t="shared" si="213"/>
        <v/>
      </c>
      <c r="R322" s="79" t="str">
        <f t="shared" si="213"/>
        <v/>
      </c>
      <c r="S322" s="80" t="str">
        <f t="shared" si="213"/>
        <v/>
      </c>
      <c r="T322" s="614" t="str">
        <f t="shared" ref="T322:X323" si="214">IF(O322="","",IF(O322&gt;0,1,0))</f>
        <v/>
      </c>
      <c r="U322" s="613" t="str">
        <f t="shared" si="214"/>
        <v/>
      </c>
      <c r="V322" s="613" t="str">
        <f t="shared" si="214"/>
        <v/>
      </c>
      <c r="W322" s="613" t="str">
        <f t="shared" si="214"/>
        <v/>
      </c>
      <c r="X322" s="613" t="str">
        <f t="shared" si="214"/>
        <v/>
      </c>
      <c r="Y322" s="610" t="str">
        <f t="shared" ref="Y322:AC323" si="215">IF(O322="","",IF(O322&lt;0,1,0))</f>
        <v/>
      </c>
      <c r="Z322" s="610" t="str">
        <f t="shared" si="215"/>
        <v/>
      </c>
      <c r="AA322" s="610" t="str">
        <f t="shared" si="215"/>
        <v/>
      </c>
      <c r="AB322" s="610" t="str">
        <f t="shared" si="215"/>
        <v/>
      </c>
      <c r="AC322" s="610" t="str">
        <f t="shared" si="215"/>
        <v/>
      </c>
      <c r="AD322" s="611" t="str">
        <f>IF(CC322="","",IF(CC322&gt;CE322,1,-1))</f>
        <v/>
      </c>
      <c r="AE322" s="611" t="str">
        <f>IF(CC322="","",IF(CC322&lt;CE322,1,-1))</f>
        <v/>
      </c>
      <c r="AF322" s="612">
        <f>IF(CC322&gt;CE322,1,0)</f>
        <v>0</v>
      </c>
      <c r="AG322" s="608">
        <f>IF(CE322&gt;CC322,1,0)</f>
        <v>0</v>
      </c>
      <c r="AH322" s="81" t="str">
        <f>IF(O322="","",AX322*1)</f>
        <v/>
      </c>
      <c r="AI322" s="609" t="str">
        <f>IF(P322="","",BE322*1)</f>
        <v/>
      </c>
      <c r="AJ322" s="609" t="str">
        <f>IF(Q322="","",BL322*1)</f>
        <v/>
      </c>
      <c r="AK322" s="609" t="str">
        <f>IF(R322="","",BS322*1)</f>
        <v/>
      </c>
      <c r="AL322" s="609" t="str">
        <f>IF(S322="","",BZ322*1)</f>
        <v/>
      </c>
      <c r="AM322" s="606" t="str">
        <f>IF(O322="","",AZ322*1)</f>
        <v/>
      </c>
      <c r="AN322" s="606" t="str">
        <f>IF(P322="","",BG322*1)</f>
        <v/>
      </c>
      <c r="AO322" s="606" t="str">
        <f>IF(Q322="","",BN322*1)</f>
        <v/>
      </c>
      <c r="AP322" s="606" t="str">
        <f>IF(R322="","",BU322*1)</f>
        <v/>
      </c>
      <c r="AQ322" s="606" t="str">
        <f>IF(S322="","",CB322*1)</f>
        <v/>
      </c>
      <c r="AR322" s="607">
        <f>SUM(AH322:AL322)</f>
        <v>0</v>
      </c>
      <c r="AS322" s="605">
        <f>SUM(AM322:AQ322)</f>
        <v>0</v>
      </c>
      <c r="AT322" s="111">
        <f>IF(O322=1000,11,IF(O322=-1000,0,IF(O322&gt;0,11,IF(O322&lt;0,(-O322),"0"))))</f>
        <v>11</v>
      </c>
      <c r="AU322" s="600" t="str">
        <f>IF(O322=1000,0,IF(O322=-1000,11,IF(O322&lt;-9,-(O322-2),IF(O322&gt;0,(O322),"0"))))</f>
        <v/>
      </c>
      <c r="AV322" s="111" t="e">
        <f>IF(O322=1000,11,IF(O322=-1000,0,IF(O322&gt;9,(O322+2),IF(O322&lt;0,(-O322),"0"))))</f>
        <v>#VALUE!</v>
      </c>
      <c r="AW322" s="600" t="str">
        <f>IF(O322=1000,0,IF(O322=-1000,11,IF(O322&lt;0,11,IF(O322&gt;0,(O322),"0"))))</f>
        <v/>
      </c>
      <c r="AX322" s="601" t="str">
        <f>IF(O322="","",IF(O322&gt;9,AV322,AT322))</f>
        <v/>
      </c>
      <c r="AY322" s="602" t="str">
        <f>IF(O322="","","-")</f>
        <v/>
      </c>
      <c r="AZ322" s="603" t="str">
        <f>IF(O322="","",IF(O322&lt;-9,AU322,AW322))</f>
        <v/>
      </c>
      <c r="BA322" s="111" t="e">
        <f>IF(P322=1000,11,IF(P322=-1000,0,IF(P322&gt;9,(P322+2),IF(P322&lt;0,(-P322),"0"))))</f>
        <v>#VALUE!</v>
      </c>
      <c r="BB322" s="600" t="str">
        <f>IF(P322=1000,0,IF(P322=-1000,11,IF(P322&lt;-9,-(P322-2),IF(P322&gt;0,(P322),"0"))))</f>
        <v/>
      </c>
      <c r="BC322" s="600">
        <f>IF(P322=1000,11,IF(P322=-1000,0,IF(P322&gt;0,11,IF(P322&lt;0,(-P322),"0"))))</f>
        <v>11</v>
      </c>
      <c r="BD322" s="600" t="str">
        <f>IF(P322=1000,0,IF(P322=-1000,11,IF(P322&lt;0,11,IF(P322&gt;0,(P322),"0"))))</f>
        <v/>
      </c>
      <c r="BE322" s="601" t="str">
        <f>IF(P322="","",IF(P322&gt;9,BA322,BC322))</f>
        <v/>
      </c>
      <c r="BF322" s="602" t="str">
        <f>IF(P322="","","-")</f>
        <v/>
      </c>
      <c r="BG322" s="603" t="str">
        <f>IF(P322="","",IF(P322&lt;-9,BB322,BD322))</f>
        <v/>
      </c>
      <c r="BH322" s="111" t="e">
        <f>IF(Q322=1000,11,IF(Q322=-1000,0,IF(Q322&gt;9,(Q322+2),IF(Q322&lt;0,(-Q322),"0"))))</f>
        <v>#VALUE!</v>
      </c>
      <c r="BI322" s="600" t="str">
        <f>IF(Q322=1000,0,IF(Q322=-1000,11,IF(Q322&lt;-9,-(Q322-2),IF(Q322&gt;0,(Q322),"0"))))</f>
        <v/>
      </c>
      <c r="BJ322" s="600">
        <f>IF(Q322=1000,11,IF(Q322=-1000,0,IF(Q322&gt;0,11,IF(Q322&lt;0,(-Q322),"0"))))</f>
        <v>11</v>
      </c>
      <c r="BK322" s="600" t="str">
        <f>IF(Q322=1000,0,IF(Q322=-1000,11,IF(Q322&lt;0,11,IF(Q322&gt;0,(Q322),"0"))))</f>
        <v/>
      </c>
      <c r="BL322" s="601" t="str">
        <f>IF(Q322="","",IF(Q322&gt;9,BH322,BJ322))</f>
        <v/>
      </c>
      <c r="BM322" s="602" t="str">
        <f>IF(Q322="","","-")</f>
        <v/>
      </c>
      <c r="BN322" s="603" t="str">
        <f>IF(Q322="","",IF(Q322&lt;-9,BI322,BK322))</f>
        <v/>
      </c>
      <c r="BO322" s="600" t="e">
        <f>IF(R322=1000,11,IF(R322=-1000,0,IF(R322&gt;9,(R322+2),IF(R322&lt;0,(-R322),"0"))))</f>
        <v>#VALUE!</v>
      </c>
      <c r="BP322" s="600" t="str">
        <f>IF(R322=1000,0,IF(R322=-1000,11,IF(R322&lt;-9,-(R322-2),IF(R322&gt;0,(R322),"0"))))</f>
        <v/>
      </c>
      <c r="BQ322" s="600">
        <f>IF(R322=1000,11,IF(R322=-1000,0,IF(R322&gt;0,11,IF(R322&lt;0,(-R322),"0"))))</f>
        <v>11</v>
      </c>
      <c r="BR322" s="600" t="str">
        <f>IF(R322=1000,0,IF(R322=-1000,11,IF(R322&lt;0,11,IF(R322&gt;0,(R322),"0"))))</f>
        <v/>
      </c>
      <c r="BS322" s="601" t="str">
        <f>IF(R322="","",IF(R322&gt;9,BO322,BQ322))</f>
        <v/>
      </c>
      <c r="BT322" s="602" t="str">
        <f>IF(R322="","","-")</f>
        <v/>
      </c>
      <c r="BU322" s="603" t="str">
        <f>IF(R322="","",IF(R322&lt;-9,BP322,BR322))</f>
        <v/>
      </c>
      <c r="BV322" s="600" t="e">
        <f>IF(S322=1000,11,IF(S322=-1000,0,IF(S322&gt;9,(S322+2),IF(S322&lt;0,(-S322),"0"))))</f>
        <v>#VALUE!</v>
      </c>
      <c r="BW322" s="600" t="str">
        <f>IF(S322=1000,0,IF(S322=-1000,11,IF(S322&lt;-9,-(S322-2),IF(S322&gt;0,(S322),"0"))))</f>
        <v/>
      </c>
      <c r="BX322" s="600">
        <f>IF(S322=1000,11,IF(S322=-1000,0,IF(S322&gt;0,11,IF(S322&lt;0,(-S322),"0"))))</f>
        <v>11</v>
      </c>
      <c r="BY322" s="113" t="str">
        <f>IF(S322=1000,0,IF(S322=-1000,11,IF(S322&lt;0,11,IF(S322&gt;0,(S322),"0"))))</f>
        <v/>
      </c>
      <c r="BZ322" s="601" t="str">
        <f>IF(S322="","",IF(S322&gt;9,BV322,BX322))</f>
        <v/>
      </c>
      <c r="CA322" s="602" t="str">
        <f>IF(S322="","","-")</f>
        <v/>
      </c>
      <c r="CB322" s="603" t="str">
        <f>IF(S322="","",IF(S322&lt;-9,BW322,BY322))</f>
        <v/>
      </c>
      <c r="CC322" s="598" t="str">
        <f>IF(O322="","",SUM(T322:X322))</f>
        <v/>
      </c>
      <c r="CD322" s="604" t="str">
        <f>IF(CC322="","","-")</f>
        <v/>
      </c>
      <c r="CE322" s="599" t="str">
        <f>IF(O322="","",SUM(Y322:AC322))</f>
        <v/>
      </c>
      <c r="CP322" s="32"/>
      <c r="CQ322" s="32"/>
    </row>
    <row r="323" spans="1:95" s="31" customFormat="1" ht="15" customHeight="1" outlineLevel="1" thickBot="1" x14ac:dyDescent="0.25">
      <c r="A323" s="99" t="str">
        <f>IF(A318="","",A319)</f>
        <v/>
      </c>
      <c r="B323" s="99" t="str">
        <f>IF(B318="","",B318)</f>
        <v/>
      </c>
      <c r="C323" s="114">
        <v>5</v>
      </c>
      <c r="D323" s="115" t="str">
        <f>IF(A323="","",VLOOKUP(A323,СписокКМ!D:I,2,FALSE))</f>
        <v/>
      </c>
      <c r="E323" s="116"/>
      <c r="F323" s="117" t="str">
        <f>IF(B323="","",VLOOKUP(B323,СписокКМ!D:I,2,FALSE))</f>
        <v/>
      </c>
      <c r="G323" s="118"/>
      <c r="H323" s="119"/>
      <c r="I323" s="120"/>
      <c r="J323" s="120"/>
      <c r="K323" s="120"/>
      <c r="L323" s="121"/>
      <c r="M323" s="121"/>
      <c r="N323" s="122"/>
      <c r="O323" s="123" t="str">
        <f t="shared" si="213"/>
        <v/>
      </c>
      <c r="P323" s="123" t="str">
        <f t="shared" si="213"/>
        <v/>
      </c>
      <c r="Q323" s="123" t="str">
        <f t="shared" si="213"/>
        <v/>
      </c>
      <c r="R323" s="123" t="str">
        <f t="shared" si="213"/>
        <v/>
      </c>
      <c r="S323" s="124" t="str">
        <f t="shared" si="213"/>
        <v/>
      </c>
      <c r="T323" s="125" t="str">
        <f t="shared" si="214"/>
        <v/>
      </c>
      <c r="U323" s="126" t="str">
        <f t="shared" si="214"/>
        <v/>
      </c>
      <c r="V323" s="126" t="str">
        <f t="shared" si="214"/>
        <v/>
      </c>
      <c r="W323" s="126" t="str">
        <f t="shared" si="214"/>
        <v/>
      </c>
      <c r="X323" s="126" t="str">
        <f t="shared" si="214"/>
        <v/>
      </c>
      <c r="Y323" s="127" t="str">
        <f t="shared" si="215"/>
        <v/>
      </c>
      <c r="Z323" s="127" t="str">
        <f t="shared" si="215"/>
        <v/>
      </c>
      <c r="AA323" s="127" t="str">
        <f t="shared" si="215"/>
        <v/>
      </c>
      <c r="AB323" s="127" t="str">
        <f t="shared" si="215"/>
        <v/>
      </c>
      <c r="AC323" s="127" t="str">
        <f t="shared" si="215"/>
        <v/>
      </c>
      <c r="AD323" s="128" t="str">
        <f>IF(CC323="","",IF(CC323&gt;CE323,1,-1))</f>
        <v/>
      </c>
      <c r="AE323" s="128" t="str">
        <f>IF(CC323="","",IF(CC323&lt;CE323,1,-1))</f>
        <v/>
      </c>
      <c r="AF323" s="129">
        <f>IF(CC323&gt;CE323,1,0)</f>
        <v>0</v>
      </c>
      <c r="AG323" s="130">
        <f>IF(CE323&gt;CC323,1,0)</f>
        <v>0</v>
      </c>
      <c r="AH323" s="131" t="str">
        <f>IF(O323="","",AX323*1)</f>
        <v/>
      </c>
      <c r="AI323" s="132" t="str">
        <f>IF(P323="","",BE323*1)</f>
        <v/>
      </c>
      <c r="AJ323" s="132" t="str">
        <f>IF(Q323="","",BL323*1)</f>
        <v/>
      </c>
      <c r="AK323" s="132" t="str">
        <f>IF(R323="","",BS323*1)</f>
        <v/>
      </c>
      <c r="AL323" s="132" t="str">
        <f>IF(S323="","",BZ323*1)</f>
        <v/>
      </c>
      <c r="AM323" s="133" t="str">
        <f>IF(O323="","",AZ323*1)</f>
        <v/>
      </c>
      <c r="AN323" s="133" t="str">
        <f>IF(P323="","",BG323*1)</f>
        <v/>
      </c>
      <c r="AO323" s="133" t="str">
        <f>IF(Q323="","",BN323*1)</f>
        <v/>
      </c>
      <c r="AP323" s="133" t="str">
        <f>IF(R323="","",BU323*1)</f>
        <v/>
      </c>
      <c r="AQ323" s="133" t="str">
        <f>IF(S323="","",CB323*1)</f>
        <v/>
      </c>
      <c r="AR323" s="134">
        <f>SUM(AH323:AL323)</f>
        <v>0</v>
      </c>
      <c r="AS323" s="135">
        <f>SUM(AM323:AQ323)</f>
        <v>0</v>
      </c>
      <c r="AT323" s="136">
        <f>IF(O323=1000,11,IF(O323=-1000,0,IF(O323&gt;0,11,IF(O323&lt;0,(-O323),"0"))))</f>
        <v>11</v>
      </c>
      <c r="AU323" s="137" t="str">
        <f>IF(O323=1000,0,IF(O323=-1000,11,IF(O323&lt;-9,-(O323-2),IF(O323&gt;0,(O323),"0"))))</f>
        <v/>
      </c>
      <c r="AV323" s="136" t="e">
        <f>IF(O323=1000,11,IF(O323=-1000,0,IF(O323&gt;9,(O323+2),IF(O323&lt;0,(-O323),"0"))))</f>
        <v>#VALUE!</v>
      </c>
      <c r="AW323" s="137" t="str">
        <f>IF(O323=1000,0,IF(O323=-1000,11,IF(O323&lt;0,11,IF(O323&gt;0,(O323),"0"))))</f>
        <v/>
      </c>
      <c r="AX323" s="138" t="str">
        <f>IF(O323="","",IF(O323&gt;9,AV323,AT323))</f>
        <v/>
      </c>
      <c r="AY323" s="139" t="str">
        <f>IF(O323="","","-")</f>
        <v/>
      </c>
      <c r="AZ323" s="140" t="str">
        <f>IF(O323="","",IF(O323&lt;-9,AU323,AW323))</f>
        <v/>
      </c>
      <c r="BA323" s="136" t="e">
        <f>IF(P323=1000,11,IF(P323=-1000,0,IF(P323&gt;9,(P323+2),IF(P323&lt;0,(-P323),"0"))))</f>
        <v>#VALUE!</v>
      </c>
      <c r="BB323" s="137" t="str">
        <f>IF(P323=1000,0,IF(P323=-1000,11,IF(P323&lt;-9,-(P323-2),IF(P323&gt;0,(P323),"0"))))</f>
        <v/>
      </c>
      <c r="BC323" s="137">
        <f>IF(P323=1000,11,IF(P323=-1000,0,IF(P323&gt;0,11,IF(P323&lt;0,(-P323),"0"))))</f>
        <v>11</v>
      </c>
      <c r="BD323" s="137" t="str">
        <f>IF(P323=1000,0,IF(P323=-1000,11,IF(P323&lt;0,11,IF(P323&gt;0,(P323),"0"))))</f>
        <v/>
      </c>
      <c r="BE323" s="138" t="str">
        <f>IF(P323="","",IF(P323&gt;9,BA323,BC323))</f>
        <v/>
      </c>
      <c r="BF323" s="139" t="str">
        <f>IF(P323="","","-")</f>
        <v/>
      </c>
      <c r="BG323" s="140" t="str">
        <f>IF(P323="","",IF(P323&lt;-9,BB323,BD323))</f>
        <v/>
      </c>
      <c r="BH323" s="136" t="e">
        <f>IF(Q323=1000,11,IF(Q323=-1000,0,IF(Q323&gt;9,(Q323+2),IF(Q323&lt;0,(-Q323),"0"))))</f>
        <v>#VALUE!</v>
      </c>
      <c r="BI323" s="137" t="str">
        <f>IF(Q323=1000,0,IF(Q323=-1000,11,IF(Q323&lt;-9,-(Q323-2),IF(Q323&gt;0,(Q323),"0"))))</f>
        <v/>
      </c>
      <c r="BJ323" s="137">
        <f>IF(Q323=1000,11,IF(Q323=-1000,0,IF(Q323&gt;0,11,IF(Q323&lt;0,(-Q323),"0"))))</f>
        <v>11</v>
      </c>
      <c r="BK323" s="137" t="str">
        <f>IF(Q323=1000,0,IF(Q323=-1000,11,IF(Q323&lt;0,11,IF(Q323&gt;0,(Q323),"0"))))</f>
        <v/>
      </c>
      <c r="BL323" s="138" t="str">
        <f>IF(Q323="","",IF(Q323&gt;9,BH323,BJ323))</f>
        <v/>
      </c>
      <c r="BM323" s="139" t="str">
        <f>IF(Q323="","","-")</f>
        <v/>
      </c>
      <c r="BN323" s="140" t="str">
        <f>IF(Q323="","",IF(Q323&lt;-9,BI323,BK323))</f>
        <v/>
      </c>
      <c r="BO323" s="137" t="e">
        <f>IF(R323=1000,11,IF(R323=-1000,0,IF(R323&gt;9,(R323+2),IF(R323&lt;0,(-R323),"0"))))</f>
        <v>#VALUE!</v>
      </c>
      <c r="BP323" s="137" t="str">
        <f>IF(R323=1000,0,IF(R323=-1000,11,IF(R323&lt;-9,-(R323-2),IF(R323&gt;0,(R323),"0"))))</f>
        <v/>
      </c>
      <c r="BQ323" s="137">
        <f>IF(R323=1000,11,IF(R323=-1000,0,IF(R323&gt;0,11,IF(R323&lt;0,(-R323),"0"))))</f>
        <v>11</v>
      </c>
      <c r="BR323" s="137" t="str">
        <f>IF(R323=1000,0,IF(R323=-1000,11,IF(R323&lt;0,11,IF(R323&gt;0,(R323),"0"))))</f>
        <v/>
      </c>
      <c r="BS323" s="138" t="str">
        <f>IF(R323="","",IF(R323&gt;9,BO323,BQ323))</f>
        <v/>
      </c>
      <c r="BT323" s="139" t="str">
        <f>IF(R323="","","-")</f>
        <v/>
      </c>
      <c r="BU323" s="140" t="str">
        <f>IF(R323="","",IF(R323&lt;-9,BP323,BR323))</f>
        <v/>
      </c>
      <c r="BV323" s="137" t="e">
        <f>IF(S323=1000,11,IF(S323=-1000,0,IF(S323&gt;9,(S323+2),IF(S323&lt;0,(-S323),"0"))))</f>
        <v>#VALUE!</v>
      </c>
      <c r="BW323" s="137" t="str">
        <f>IF(S323=1000,0,IF(S323=-1000,11,IF(S323&lt;-9,-(S323-2),IF(S323&gt;0,(S323),"0"))))</f>
        <v/>
      </c>
      <c r="BX323" s="137">
        <f>IF(S323=1000,11,IF(S323=-1000,0,IF(S323&gt;0,11,IF(S323&lt;0,(-S323),"0"))))</f>
        <v>11</v>
      </c>
      <c r="BY323" s="141" t="str">
        <f>IF(S323=1000,0,IF(S323=-1000,11,IF(S323&lt;0,11,IF(S323&gt;0,(S323),"0"))))</f>
        <v/>
      </c>
      <c r="BZ323" s="138" t="str">
        <f>IF(S323="","",IF(S323&gt;9,BV323,BX323))</f>
        <v/>
      </c>
      <c r="CA323" s="139" t="str">
        <f>IF(S323="","","-")</f>
        <v/>
      </c>
      <c r="CB323" s="140" t="str">
        <f>IF(S323="","",IF(S323&lt;-9,BW323,BY323))</f>
        <v/>
      </c>
      <c r="CC323" s="142" t="str">
        <f>IF(O323="","",SUM(T323:X323))</f>
        <v/>
      </c>
      <c r="CD323" s="143" t="str">
        <f>IF(CC323="","","-")</f>
        <v/>
      </c>
      <c r="CE323" s="144" t="str">
        <f>IF(O323="","",SUM(Y323:AC323))</f>
        <v/>
      </c>
      <c r="CP323" s="32"/>
      <c r="CQ323" s="32"/>
    </row>
    <row r="324" spans="1:95" s="31" customFormat="1" ht="31.5" customHeight="1" outlineLevel="1" thickBot="1" x14ac:dyDescent="0.25">
      <c r="A324" s="34">
        <v>12</v>
      </c>
      <c r="B324" s="35">
        <v>13</v>
      </c>
      <c r="C324" s="1225">
        <f>1+C316</f>
        <v>37</v>
      </c>
      <c r="D324" s="1227" t="str">
        <f>IF(A324="","",VLOOKUP(A324,СписокКМ!$A$188:$C$236,3,FALSE))</f>
        <v>Владикавказ                          Рсо - Алания</v>
      </c>
      <c r="E324" s="1228" t="e">
        <f>IF(B324="","",VLOOKUP(B324,СписокКМ!E:J,2,FALSE))</f>
        <v>#N/A</v>
      </c>
      <c r="F324" s="1231" t="str">
        <f>IF(B324="","",VLOOKUP(B324,СписокКМ!$A$188:$C$234,3,FALSE))</f>
        <v>Липецкая область</v>
      </c>
      <c r="G324" s="1232" t="e">
        <f>IF(D324="","",VLOOKUP(D324,СписокКМ!G:L,2,FALSE))</f>
        <v>#N/A</v>
      </c>
      <c r="H324" s="36"/>
      <c r="I324" s="1235" t="s">
        <v>7</v>
      </c>
      <c r="J324" s="1235"/>
      <c r="K324" s="1235"/>
      <c r="L324" s="1235"/>
      <c r="M324" s="1235"/>
      <c r="N324" s="37"/>
      <c r="O324" s="1237"/>
      <c r="P324" s="1238"/>
      <c r="Q324" s="1238"/>
      <c r="R324" s="1238"/>
      <c r="S324" s="1238"/>
      <c r="T324" s="38" t="str">
        <f>IF(A324="","",VLOOKUP(A324,'[60]Протокол команд'!A:K,8,FALSE))</f>
        <v>-</v>
      </c>
      <c r="U324" s="39" t="e">
        <f>T324*5-4</f>
        <v>#VALUE!</v>
      </c>
      <c r="V324" s="39" t="e">
        <f>T324*5</f>
        <v>#VALUE!</v>
      </c>
      <c r="W324" s="39" t="e">
        <f>CONCATENATE(U324,"-",V324)</f>
        <v>#VALUE!</v>
      </c>
      <c r="X324" s="39">
        <f>IF(A324="","",VLOOKUP(A324,'[60]Протокол команд'!A:K,10,FALSE))</f>
        <v>0</v>
      </c>
      <c r="Y324" s="39">
        <f>X324*5-4</f>
        <v>-4</v>
      </c>
      <c r="Z324" s="39">
        <f>X324*5</f>
        <v>0</v>
      </c>
      <c r="AA324" s="39" t="str">
        <f>CONCATENATE(Y324,"-",Z324)</f>
        <v>-4-0</v>
      </c>
      <c r="AB324" s="1241" t="str">
        <f>IF(O326="","",SUM(AF326:AF331))</f>
        <v/>
      </c>
      <c r="AC324" s="1242"/>
      <c r="AD324" s="1243"/>
      <c r="AE324" s="1242" t="str">
        <f>IF(O326="","",SUM(AG326:AG331))</f>
        <v/>
      </c>
      <c r="AF324" s="1242"/>
      <c r="AG324" s="1264"/>
      <c r="AH324" s="1241">
        <f>SUM(CC326:CC331)</f>
        <v>0</v>
      </c>
      <c r="AI324" s="1242"/>
      <c r="AJ324" s="1243"/>
      <c r="AK324" s="1242">
        <f>SUM(CE326:CE331)</f>
        <v>0</v>
      </c>
      <c r="AL324" s="1242"/>
      <c r="AM324" s="1264"/>
      <c r="AN324" s="1265">
        <f>SUM(AR326:AR331)</f>
        <v>0</v>
      </c>
      <c r="AO324" s="1266"/>
      <c r="AP324" s="1267"/>
      <c r="AQ324" s="1266">
        <f>SUM(AS326:AS331)</f>
        <v>0</v>
      </c>
      <c r="AR324" s="1266"/>
      <c r="AS324" s="1268"/>
      <c r="AT324" s="1314"/>
      <c r="AU324" s="1315"/>
      <c r="AV324" s="1315"/>
      <c r="AW324" s="1315"/>
      <c r="AX324" s="1315"/>
      <c r="AY324" s="1315"/>
      <c r="AZ324" s="1315"/>
      <c r="BA324" s="1315"/>
      <c r="BB324" s="1315"/>
      <c r="BC324" s="1315"/>
      <c r="BD324" s="1315"/>
      <c r="BE324" s="1315"/>
      <c r="BF324" s="1315"/>
      <c r="BG324" s="1315"/>
      <c r="BH324" s="1315"/>
      <c r="BI324" s="1315"/>
      <c r="BJ324" s="1315"/>
      <c r="BK324" s="1315"/>
      <c r="BL324" s="1315"/>
      <c r="BM324" s="1315"/>
      <c r="BN324" s="1315"/>
      <c r="BO324" s="1315"/>
      <c r="BP324" s="1315"/>
      <c r="BQ324" s="1315"/>
      <c r="BR324" s="1315"/>
      <c r="BS324" s="1315"/>
      <c r="BT324" s="1315"/>
      <c r="BU324" s="1315"/>
      <c r="BV324" s="1315"/>
      <c r="BW324" s="1315"/>
      <c r="BX324" s="1315"/>
      <c r="BY324" s="1315"/>
      <c r="BZ324" s="1315"/>
      <c r="CA324" s="1315"/>
      <c r="CB324" s="1316"/>
      <c r="CC324" s="1254" t="str">
        <f>IF(O326="","",SUM(AF326:AF331))</f>
        <v/>
      </c>
      <c r="CD324" s="1256" t="str">
        <f>IF(CC324="","","-")</f>
        <v/>
      </c>
      <c r="CE324" s="1258" t="str">
        <f>IF(O326="","",SUM(AG326:AG331))</f>
        <v/>
      </c>
      <c r="CP324" s="32"/>
      <c r="CQ324" s="32"/>
    </row>
    <row r="325" spans="1:95" s="31" customFormat="1" ht="13.5" customHeight="1" outlineLevel="1" x14ac:dyDescent="0.2">
      <c r="A325" s="40"/>
      <c r="B325" s="40"/>
      <c r="C325" s="1226"/>
      <c r="D325" s="1229" t="str">
        <f>IF(A325="","",VLOOKUP(A325,СписокКМ!D:I,2,FALSE))</f>
        <v/>
      </c>
      <c r="E325" s="1230" t="str">
        <f>IF(B325="","",VLOOKUP(B325,СписокКМ!E:J,2,FALSE))</f>
        <v/>
      </c>
      <c r="F325" s="1233" t="str">
        <f>IF(C325="","",VLOOKUP(C325,СписокКМ!F:K,2,FALSE))</f>
        <v/>
      </c>
      <c r="G325" s="1234" t="str">
        <f>IF(D325="","",VLOOKUP(D325,СписокКМ!G:L,2,FALSE))</f>
        <v/>
      </c>
      <c r="H325" s="41"/>
      <c r="I325" s="1236"/>
      <c r="J325" s="1236"/>
      <c r="K325" s="1236"/>
      <c r="L325" s="1236"/>
      <c r="M325" s="1236"/>
      <c r="N325" s="42"/>
      <c r="O325" s="1239"/>
      <c r="P325" s="1240"/>
      <c r="Q325" s="1240"/>
      <c r="R325" s="1240"/>
      <c r="S325" s="1240"/>
      <c r="T325" s="1260" t="s">
        <v>8</v>
      </c>
      <c r="U325" s="1261"/>
      <c r="V325" s="1261"/>
      <c r="W325" s="1261"/>
      <c r="X325" s="1261"/>
      <c r="Y325" s="1261"/>
      <c r="Z325" s="1261"/>
      <c r="AA325" s="1261"/>
      <c r="AB325" s="1261"/>
      <c r="AC325" s="1261"/>
      <c r="AD325" s="1261"/>
      <c r="AE325" s="1261"/>
      <c r="AF325" s="1261"/>
      <c r="AG325" s="1262"/>
      <c r="AH325" s="1261" t="s">
        <v>9</v>
      </c>
      <c r="AI325" s="1261"/>
      <c r="AJ325" s="1261"/>
      <c r="AK325" s="1261"/>
      <c r="AL325" s="1261"/>
      <c r="AM325" s="1261"/>
      <c r="AN325" s="1261"/>
      <c r="AO325" s="1261"/>
      <c r="AP325" s="1261"/>
      <c r="AQ325" s="1261"/>
      <c r="AR325" s="1261"/>
      <c r="AS325" s="1262"/>
      <c r="AT325" s="1263" t="s">
        <v>10</v>
      </c>
      <c r="AU325" s="1263"/>
      <c r="AV325" s="1263"/>
      <c r="AW325" s="1263"/>
      <c r="AX325" s="1263"/>
      <c r="AY325" s="1263"/>
      <c r="AZ325" s="1263"/>
      <c r="BA325" s="1263" t="s">
        <v>11</v>
      </c>
      <c r="BB325" s="1263"/>
      <c r="BC325" s="1263"/>
      <c r="BD325" s="1263"/>
      <c r="BE325" s="1263"/>
      <c r="BF325" s="1263"/>
      <c r="BG325" s="1263"/>
      <c r="BH325" s="1263" t="s">
        <v>12</v>
      </c>
      <c r="BI325" s="1263"/>
      <c r="BJ325" s="1263"/>
      <c r="BK325" s="1263"/>
      <c r="BL325" s="1263"/>
      <c r="BM325" s="1263"/>
      <c r="BN325" s="1263"/>
      <c r="BO325" s="1263" t="s">
        <v>13</v>
      </c>
      <c r="BP325" s="1263"/>
      <c r="BQ325" s="1263"/>
      <c r="BR325" s="1263"/>
      <c r="BS325" s="1263"/>
      <c r="BT325" s="1263"/>
      <c r="BU325" s="1263"/>
      <c r="BV325" s="1263" t="s">
        <v>14</v>
      </c>
      <c r="BW325" s="1263"/>
      <c r="BX325" s="1263"/>
      <c r="BY325" s="1263"/>
      <c r="BZ325" s="1263"/>
      <c r="CA325" s="1263"/>
      <c r="CB325" s="1263"/>
      <c r="CC325" s="1255"/>
      <c r="CD325" s="1257"/>
      <c r="CE325" s="1259"/>
      <c r="CP325" s="32"/>
      <c r="CQ325" s="32"/>
    </row>
    <row r="326" spans="1:95" s="31" customFormat="1" ht="15" customHeight="1" outlineLevel="1" x14ac:dyDescent="0.2">
      <c r="A326" s="43"/>
      <c r="B326" s="44"/>
      <c r="C326" s="615">
        <v>1</v>
      </c>
      <c r="D326" s="46" t="str">
        <f>IF(A326="","",VLOOKUP(A326,СписокКМ!D:I,2,FALSE))</f>
        <v/>
      </c>
      <c r="E326" s="47"/>
      <c r="F326" s="48" t="str">
        <f>IF(B326="","",VLOOKUP(B326,СписокКМ!D:I,2,FALSE))</f>
        <v/>
      </c>
      <c r="G326" s="49"/>
      <c r="H326" s="50"/>
      <c r="I326" s="51"/>
      <c r="J326" s="51"/>
      <c r="K326" s="51"/>
      <c r="L326" s="51"/>
      <c r="M326" s="51"/>
      <c r="N326" s="52"/>
      <c r="O326" s="53" t="str">
        <f t="shared" ref="O326:S327" si="216">IF(I326="","",IF(I326="0",1000,IF(I326="-0",-1000,I326*1)))</f>
        <v/>
      </c>
      <c r="P326" s="53" t="str">
        <f t="shared" si="216"/>
        <v/>
      </c>
      <c r="Q326" s="53" t="str">
        <f t="shared" si="216"/>
        <v/>
      </c>
      <c r="R326" s="53" t="str">
        <f t="shared" si="216"/>
        <v/>
      </c>
      <c r="S326" s="54" t="str">
        <f t="shared" si="216"/>
        <v/>
      </c>
      <c r="T326" s="55" t="str">
        <f t="shared" ref="T326:X328" si="217">IF(O326="","",IF(O326&gt;0,1,0))</f>
        <v/>
      </c>
      <c r="U326" s="56" t="str">
        <f t="shared" si="217"/>
        <v/>
      </c>
      <c r="V326" s="56" t="str">
        <f t="shared" si="217"/>
        <v/>
      </c>
      <c r="W326" s="56" t="str">
        <f t="shared" si="217"/>
        <v/>
      </c>
      <c r="X326" s="56" t="str">
        <f t="shared" si="217"/>
        <v/>
      </c>
      <c r="Y326" s="57" t="str">
        <f t="shared" ref="Y326:AC328" si="218">IF(O326="","",IF(O326&lt;0,1,0))</f>
        <v/>
      </c>
      <c r="Z326" s="57" t="str">
        <f t="shared" si="218"/>
        <v/>
      </c>
      <c r="AA326" s="57" t="str">
        <f t="shared" si="218"/>
        <v/>
      </c>
      <c r="AB326" s="57" t="str">
        <f t="shared" si="218"/>
        <v/>
      </c>
      <c r="AC326" s="57" t="str">
        <f t="shared" si="218"/>
        <v/>
      </c>
      <c r="AD326" s="58" t="str">
        <f>IF(CC326="","",IF(CC326&gt;CE326,1,-1))</f>
        <v/>
      </c>
      <c r="AE326" s="58" t="str">
        <f>IF(CC326="","",IF(CC326&lt;CE326,1,-1))</f>
        <v/>
      </c>
      <c r="AF326" s="59">
        <f>IF(CC326&gt;CE326,1,0)</f>
        <v>0</v>
      </c>
      <c r="AG326" s="60">
        <f>IF(CE326&gt;CC326,1,0)</f>
        <v>0</v>
      </c>
      <c r="AH326" s="61" t="str">
        <f>IF(O326="","",AX326*1)</f>
        <v/>
      </c>
      <c r="AI326" s="62" t="str">
        <f>IF(P326="","",BE326*1)</f>
        <v/>
      </c>
      <c r="AJ326" s="62" t="str">
        <f>IF(Q326="","",BL326*1)</f>
        <v/>
      </c>
      <c r="AK326" s="62" t="str">
        <f>IF(R326="","",BS326*1)</f>
        <v/>
      </c>
      <c r="AL326" s="62" t="str">
        <f>IF(S326="","",BZ326*1)</f>
        <v/>
      </c>
      <c r="AM326" s="63" t="str">
        <f>IF(O326="","",AZ326*1)</f>
        <v/>
      </c>
      <c r="AN326" s="63" t="str">
        <f>IF(P326="","",BG326*1)</f>
        <v/>
      </c>
      <c r="AO326" s="63" t="str">
        <f>IF(Q326="","",BN326*1)</f>
        <v/>
      </c>
      <c r="AP326" s="63" t="str">
        <f>IF(R326="","",BU326*1)</f>
        <v/>
      </c>
      <c r="AQ326" s="63" t="str">
        <f>IF(S326="","",CB326*1)</f>
        <v/>
      </c>
      <c r="AR326" s="64">
        <f>SUM(AH326:AL326)</f>
        <v>0</v>
      </c>
      <c r="AS326" s="65">
        <f>SUM(AM326:AQ326)</f>
        <v>0</v>
      </c>
      <c r="AT326" s="66">
        <f>IF(O326=1000,11,IF(O326=-1000,0,IF(O326&gt;0,11,IF(O326&lt;0,(-O326),"0"))))</f>
        <v>11</v>
      </c>
      <c r="AU326" s="67" t="str">
        <f>IF(O326=1000,0,IF(O326=-1000,11,IF(O326&lt;-9,-(O326-2),IF(O326&gt;0,(O326),"0"))))</f>
        <v/>
      </c>
      <c r="AV326" s="66" t="e">
        <f>IF(O326=1000,11,IF(O326=-1000,0,IF(O326&lt;9,11,IF(O326&gt;9,(O326+2),"0"))))</f>
        <v>#VALUE!</v>
      </c>
      <c r="AW326" s="67" t="str">
        <f>IF(O326=1000,0,IF(O326=-1000,11,IF(O326&lt;0,11,IF(O326&gt;0,(O326),"0"))))</f>
        <v/>
      </c>
      <c r="AX326" s="68" t="str">
        <f>IF(O326="","",IF(O326&gt;9,AV326,AT326))</f>
        <v/>
      </c>
      <c r="AY326" s="69" t="str">
        <f>IF(O326="","","-")</f>
        <v/>
      </c>
      <c r="AZ326" s="70" t="str">
        <f>IF(O326="","",IF(O326&lt;-9,AU326,AW326))</f>
        <v/>
      </c>
      <c r="BA326" s="66" t="e">
        <f>IF(P326=1000,11,IF(P326=-1000,0,IF(P326&gt;9,(P326+2),IF(P326&lt;0,(-P326),"0"))))</f>
        <v>#VALUE!</v>
      </c>
      <c r="BB326" s="67" t="str">
        <f>IF(P326=1000,0,IF(P326=-1000,11,IF(P326&lt;-9,-(P326-2),IF(P326&gt;0,(P326),"0"))))</f>
        <v/>
      </c>
      <c r="BC326" s="67">
        <f>IF(P326=1000,11,IF(P326=-1000,0,IF(P326&gt;0,11,IF(P326&lt;0,(-P326),"0"))))</f>
        <v>11</v>
      </c>
      <c r="BD326" s="67" t="str">
        <f>IF(P326=1000,0,IF(P326=-1000,11,IF(P326&lt;0,11,IF(P326&gt;0,(P326),"0"))))</f>
        <v/>
      </c>
      <c r="BE326" s="68" t="str">
        <f>IF(P326="","",IF(P326&gt;9,BA326,BC326))</f>
        <v/>
      </c>
      <c r="BF326" s="69" t="str">
        <f>IF(P326="","","-")</f>
        <v/>
      </c>
      <c r="BG326" s="70" t="str">
        <f>IF(P326="","",IF(P326&lt;-9,BB326,BD326))</f>
        <v/>
      </c>
      <c r="BH326" s="66" t="e">
        <f>IF(Q326=1000,11,IF(Q326=-1000,0,IF(Q326&gt;9,(Q326+2),IF(Q326&lt;0,(-Q326),"0"))))</f>
        <v>#VALUE!</v>
      </c>
      <c r="BI326" s="67" t="str">
        <f>IF(Q326=1000,0,IF(Q326=-1000,11,IF(Q326&lt;-9,-(Q326-2),IF(Q326&gt;0,(Q326),"0"))))</f>
        <v/>
      </c>
      <c r="BJ326" s="67">
        <f>IF(Q326=1000,11,IF(Q326=-1000,0,IF(Q326&gt;0,11,IF(Q326&lt;0,(-Q326),"0"))))</f>
        <v>11</v>
      </c>
      <c r="BK326" s="67" t="str">
        <f>IF(Q326=1000,0,IF(Q326=-1000,11,IF(Q326&lt;0,11,IF(Q326&gt;0,(Q326),"0"))))</f>
        <v/>
      </c>
      <c r="BL326" s="68" t="str">
        <f>IF(Q326="","",IF(Q326&gt;9,BH326,BJ326))</f>
        <v/>
      </c>
      <c r="BM326" s="69" t="str">
        <f>IF(Q326="","","-")</f>
        <v/>
      </c>
      <c r="BN326" s="70" t="str">
        <f>IF(Q326="","",IF(Q326&lt;-9,BI326,BK326))</f>
        <v/>
      </c>
      <c r="BO326" s="67" t="e">
        <f>IF(R326=1000,11,IF(R326=-1000,0,IF(R326&gt;9,(R326+2),IF(R326&lt;0,(-R326),"0"))))</f>
        <v>#VALUE!</v>
      </c>
      <c r="BP326" s="67" t="str">
        <f>IF(R326=1000,0,IF(R326=-1000,11,IF(R326&lt;-9,-(R326-2),IF(R326&gt;0,(R326),"0"))))</f>
        <v/>
      </c>
      <c r="BQ326" s="67">
        <f>IF(R326=1000,11,IF(R326=-1000,0,IF(R326&gt;0,11,IF(R326&lt;0,(-R326),"0"))))</f>
        <v>11</v>
      </c>
      <c r="BR326" s="67" t="str">
        <f>IF(R326=1000,0,IF(R326=-1000,11,IF(R326&lt;0,11,IF(R326&gt;0,(R326),"0"))))</f>
        <v/>
      </c>
      <c r="BS326" s="68" t="str">
        <f>IF(R326="","",IF(R326&gt;9,BO326,BQ326))</f>
        <v/>
      </c>
      <c r="BT326" s="69" t="str">
        <f>IF(R326="","","-")</f>
        <v/>
      </c>
      <c r="BU326" s="70" t="str">
        <f>IF(R326="","",IF(R326&lt;-9,BP326,BR326))</f>
        <v/>
      </c>
      <c r="BV326" s="67" t="e">
        <f>IF(S326=1000,11,IF(S326=-1000,0,IF(S326&gt;9,(S326+2),IF(S326&lt;0,(-S326),"0"))))</f>
        <v>#VALUE!</v>
      </c>
      <c r="BW326" s="67" t="str">
        <f>IF(S326=1000,0,IF(S326=-1000,11,IF(S326&lt;-9,-(S326-2),IF(S326&gt;0,(S326),"0"))))</f>
        <v/>
      </c>
      <c r="BX326" s="67">
        <f>IF(S326=1000,11,IF(S326=-1000,0,IF(S326&gt;0,11,IF(S326&lt;0,(-S326),"0"))))</f>
        <v>11</v>
      </c>
      <c r="BY326" s="71" t="str">
        <f>IF(S326=1000,0,IF(S326=-1000,11,IF(S326&lt;0,11,IF(S326&gt;0,(S326),"0"))))</f>
        <v/>
      </c>
      <c r="BZ326" s="68" t="str">
        <f>IF(S326="","",IF(S326&gt;9,BV326,BX326))</f>
        <v/>
      </c>
      <c r="CA326" s="69" t="str">
        <f>IF(S326="","","-")</f>
        <v/>
      </c>
      <c r="CB326" s="70" t="str">
        <f>IF(S326="","",IF(S326&lt;-9,BW326,BY326))</f>
        <v/>
      </c>
      <c r="CC326" s="72" t="str">
        <f>IF(O326="","",SUM(T326:X326))</f>
        <v/>
      </c>
      <c r="CD326" s="73" t="str">
        <f>IF(CC326="","","-")</f>
        <v/>
      </c>
      <c r="CE326" s="74" t="str">
        <f>IF(O326="","",SUM(Y326:AC326))</f>
        <v/>
      </c>
      <c r="CP326" s="32"/>
      <c r="CQ326" s="32"/>
    </row>
    <row r="327" spans="1:95" s="31" customFormat="1" ht="15" customHeight="1" outlineLevel="1" x14ac:dyDescent="0.2">
      <c r="A327" s="43"/>
      <c r="B327" s="44"/>
      <c r="C327" s="75">
        <v>2</v>
      </c>
      <c r="D327" s="76" t="str">
        <f>IF(A327="","",VLOOKUP(A327,СписокКМ!D:I,2,FALSE))</f>
        <v/>
      </c>
      <c r="E327" s="47"/>
      <c r="F327" s="77" t="str">
        <f>IF(B327="","",VLOOKUP(B327,СписокКМ!D:I,2,FALSE))</f>
        <v/>
      </c>
      <c r="G327" s="49"/>
      <c r="H327" s="41"/>
      <c r="I327" s="616"/>
      <c r="J327" s="616"/>
      <c r="K327" s="616"/>
      <c r="L327" s="616"/>
      <c r="M327" s="51"/>
      <c r="N327" s="42"/>
      <c r="O327" s="79" t="str">
        <f t="shared" si="216"/>
        <v/>
      </c>
      <c r="P327" s="79" t="str">
        <f t="shared" si="216"/>
        <v/>
      </c>
      <c r="Q327" s="79" t="str">
        <f t="shared" si="216"/>
        <v/>
      </c>
      <c r="R327" s="79" t="str">
        <f t="shared" si="216"/>
        <v/>
      </c>
      <c r="S327" s="80" t="str">
        <f t="shared" si="216"/>
        <v/>
      </c>
      <c r="T327" s="55" t="str">
        <f t="shared" si="217"/>
        <v/>
      </c>
      <c r="U327" s="56" t="str">
        <f t="shared" si="217"/>
        <v/>
      </c>
      <c r="V327" s="56" t="str">
        <f t="shared" si="217"/>
        <v/>
      </c>
      <c r="W327" s="56" t="str">
        <f t="shared" si="217"/>
        <v/>
      </c>
      <c r="X327" s="56" t="str">
        <f t="shared" si="217"/>
        <v/>
      </c>
      <c r="Y327" s="57" t="str">
        <f t="shared" si="218"/>
        <v/>
      </c>
      <c r="Z327" s="57" t="str">
        <f t="shared" si="218"/>
        <v/>
      </c>
      <c r="AA327" s="57" t="str">
        <f t="shared" si="218"/>
        <v/>
      </c>
      <c r="AB327" s="57" t="str">
        <f t="shared" si="218"/>
        <v/>
      </c>
      <c r="AC327" s="57" t="str">
        <f t="shared" si="218"/>
        <v/>
      </c>
      <c r="AD327" s="58" t="str">
        <f>IF(CC327="","",IF(CC327&gt;CE327,1,-1))</f>
        <v/>
      </c>
      <c r="AE327" s="58" t="str">
        <f>IF(CC327="","",IF(CC327&lt;CE327,1,-1))</f>
        <v/>
      </c>
      <c r="AF327" s="59">
        <f>IF(CC327&gt;CE327,1,0)</f>
        <v>0</v>
      </c>
      <c r="AG327" s="60">
        <f>IF(CE327&gt;CC327,1,0)</f>
        <v>0</v>
      </c>
      <c r="AH327" s="81" t="str">
        <f>IF(O327="","",AX327*1)</f>
        <v/>
      </c>
      <c r="AI327" s="609" t="str">
        <f>IF(P327="","",BE327*1)</f>
        <v/>
      </c>
      <c r="AJ327" s="609" t="str">
        <f>IF(Q327="","",BL327*1)</f>
        <v/>
      </c>
      <c r="AK327" s="609" t="str">
        <f>IF(R327="","",BS327*1)</f>
        <v/>
      </c>
      <c r="AL327" s="609" t="str">
        <f>IF(S327="","",BZ327*1)</f>
        <v/>
      </c>
      <c r="AM327" s="606" t="str">
        <f>IF(O327="","",AZ327*1)</f>
        <v/>
      </c>
      <c r="AN327" s="606" t="str">
        <f>IF(P327="","",BG327*1)</f>
        <v/>
      </c>
      <c r="AO327" s="606" t="str">
        <f>IF(Q327="","",BN327*1)</f>
        <v/>
      </c>
      <c r="AP327" s="606" t="str">
        <f>IF(R327="","",BU327*1)</f>
        <v/>
      </c>
      <c r="AQ327" s="606" t="str">
        <f>IF(S327="","",CB327*1)</f>
        <v/>
      </c>
      <c r="AR327" s="64">
        <f>SUM(AH327:AL327)</f>
        <v>0</v>
      </c>
      <c r="AS327" s="65">
        <f>SUM(AM327:AQ327)</f>
        <v>0</v>
      </c>
      <c r="AT327" s="66">
        <f>IF(O327=1000,11,IF(O327=-1000,0,IF(O327&gt;0,11,IF(O327&lt;0,(-O327),"0"))))</f>
        <v>11</v>
      </c>
      <c r="AU327" s="67" t="str">
        <f>IF(O327=1000,0,IF(O327=-1000,11,IF(O327&lt;-9,-(O327-2),IF(O327&gt;0,(O327),"0"))))</f>
        <v/>
      </c>
      <c r="AV327" s="66" t="e">
        <f>IF(O327=1000,11,IF(O327=-1000,0,IF(O327&gt;9,(O327+2),IF(O327&lt;0,(-O327),"0"))))</f>
        <v>#VALUE!</v>
      </c>
      <c r="AW327" s="67" t="str">
        <f>IF(O327=1000,0,IF(O327=-1000,11,IF(O327&lt;0,11,IF(O327&gt;0,(O327),"0"))))</f>
        <v/>
      </c>
      <c r="AX327" s="601" t="str">
        <f>IF(O327="","",IF(O327&gt;9,AV327,AT327))</f>
        <v/>
      </c>
      <c r="AY327" s="602" t="str">
        <f>IF(O327="","","-")</f>
        <v/>
      </c>
      <c r="AZ327" s="603" t="str">
        <f>IF(O327="","",IF(O327&lt;-9,AU327,AW327))</f>
        <v/>
      </c>
      <c r="BA327" s="66" t="e">
        <f>IF(P327=1000,11,IF(P327=-1000,0,IF(P327&gt;9,(P327+2),IF(P327&lt;0,(-P327),"0"))))</f>
        <v>#VALUE!</v>
      </c>
      <c r="BB327" s="67" t="str">
        <f>IF(P327=1000,0,IF(P327=-1000,11,IF(P327&lt;-9,-(P327-2),IF(P327&gt;0,(P327),"0"))))</f>
        <v/>
      </c>
      <c r="BC327" s="67">
        <f>IF(P327=1000,11,IF(P327=-1000,0,IF(P327&gt;0,11,IF(P327&lt;0,(-P327),"0"))))</f>
        <v>11</v>
      </c>
      <c r="BD327" s="67" t="str">
        <f>IF(P327=1000,0,IF(P327=-1000,11,IF(P327&lt;0,11,IF(P327&gt;0,(P327),"0"))))</f>
        <v/>
      </c>
      <c r="BE327" s="601" t="str">
        <f>IF(P327="","",IF(P327&gt;9,BA327,BC327))</f>
        <v/>
      </c>
      <c r="BF327" s="602" t="str">
        <f>IF(P327="","","-")</f>
        <v/>
      </c>
      <c r="BG327" s="603" t="str">
        <f>IF(P327="","",IF(P327&lt;-9,BB327,BD327))</f>
        <v/>
      </c>
      <c r="BH327" s="66" t="e">
        <f>IF(Q327=1000,11,IF(Q327=-1000,0,IF(Q327&gt;9,(Q327+2),IF(Q327&lt;0,(-Q327),"0"))))</f>
        <v>#VALUE!</v>
      </c>
      <c r="BI327" s="67" t="str">
        <f>IF(Q327=1000,0,IF(Q327=-1000,11,IF(Q327&lt;-9,-(Q327-2),IF(Q327&gt;0,(Q327),"0"))))</f>
        <v/>
      </c>
      <c r="BJ327" s="67">
        <f>IF(Q327=1000,11,IF(Q327=-1000,0,IF(Q327&gt;0,11,IF(Q327&lt;0,(-Q327),"0"))))</f>
        <v>11</v>
      </c>
      <c r="BK327" s="67" t="str">
        <f>IF(Q327=1000,0,IF(Q327=-1000,11,IF(Q327&lt;0,11,IF(Q327&gt;0,(Q327),"0"))))</f>
        <v/>
      </c>
      <c r="BL327" s="601" t="str">
        <f>IF(Q327="","",IF(Q327&gt;9,BH327,BJ327))</f>
        <v/>
      </c>
      <c r="BM327" s="602" t="str">
        <f>IF(Q327="","","-")</f>
        <v/>
      </c>
      <c r="BN327" s="603" t="str">
        <f>IF(Q327="","",IF(Q327&lt;-9,BI327,BK327))</f>
        <v/>
      </c>
      <c r="BO327" s="67" t="e">
        <f>IF(R327=1000,11,IF(R327=-1000,0,IF(R327&gt;9,(R327+2),IF(R327&lt;0,(-R327),"0"))))</f>
        <v>#VALUE!</v>
      </c>
      <c r="BP327" s="67" t="str">
        <f>IF(R327=1000,0,IF(R327=-1000,11,IF(R327&lt;-9,-(R327-2),IF(R327&gt;0,(R327),"0"))))</f>
        <v/>
      </c>
      <c r="BQ327" s="67">
        <f>IF(R327=1000,11,IF(R327=-1000,0,IF(R327&gt;0,11,IF(R327&lt;0,(-R327),"0"))))</f>
        <v>11</v>
      </c>
      <c r="BR327" s="67" t="str">
        <f>IF(R327=1000,0,IF(R327=-1000,11,IF(R327&lt;0,11,IF(R327&gt;0,(R327),"0"))))</f>
        <v/>
      </c>
      <c r="BS327" s="601" t="str">
        <f>IF(R327="","",IF(R327&gt;9,BO327,BQ327))</f>
        <v/>
      </c>
      <c r="BT327" s="602" t="str">
        <f>IF(R327="","","-")</f>
        <v/>
      </c>
      <c r="BU327" s="603" t="str">
        <f>IF(R327="","",IF(R327&lt;-9,BP327,BR327))</f>
        <v/>
      </c>
      <c r="BV327" s="67" t="e">
        <f>IF(S327=1000,11,IF(S327=-1000,0,IF(S327&gt;9,(S327+2),IF(S327&lt;0,(-S327),"0"))))</f>
        <v>#VALUE!</v>
      </c>
      <c r="BW327" s="67" t="str">
        <f>IF(S327=1000,0,IF(S327=-1000,11,IF(S327&lt;-9,-(S327-2),IF(S327&gt;0,(S327),"0"))))</f>
        <v/>
      </c>
      <c r="BX327" s="67">
        <f>IF(S327=1000,11,IF(S327=-1000,0,IF(S327&gt;0,11,IF(S327&lt;0,(-S327),"0"))))</f>
        <v>11</v>
      </c>
      <c r="BY327" s="71" t="str">
        <f>IF(S327=1000,0,IF(S327=-1000,11,IF(S327&lt;0,11,IF(S327&gt;0,(S327),"0"))))</f>
        <v/>
      </c>
      <c r="BZ327" s="601" t="str">
        <f>IF(S327="","",IF(S327&gt;9,BV327,BX327))</f>
        <v/>
      </c>
      <c r="CA327" s="602" t="str">
        <f>IF(S327="","","-")</f>
        <v/>
      </c>
      <c r="CB327" s="603" t="str">
        <f>IF(S327="","",IF(S327&lt;-9,BW327,BY327))</f>
        <v/>
      </c>
      <c r="CC327" s="598" t="str">
        <f>IF(O327="","",SUM(T327:X327))</f>
        <v/>
      </c>
      <c r="CD327" s="604" t="str">
        <f>IF(CC327="","","-")</f>
        <v/>
      </c>
      <c r="CE327" s="599" t="str">
        <f>IF(O327="","",SUM(Y327:AC327))</f>
        <v/>
      </c>
      <c r="CP327" s="32"/>
      <c r="CQ327" s="32"/>
    </row>
    <row r="328" spans="1:95" s="31" customFormat="1" ht="15" customHeight="1" outlineLevel="1" x14ac:dyDescent="0.2">
      <c r="A328" s="43"/>
      <c r="B328" s="44"/>
      <c r="C328" s="1250">
        <v>3</v>
      </c>
      <c r="D328" s="76" t="str">
        <f>IF(A328="","",VLOOKUP(A328,СписокКМ!D:I,2,FALSE))</f>
        <v/>
      </c>
      <c r="E328" s="47"/>
      <c r="F328" s="77" t="str">
        <f>IF(B328="","",VLOOKUP(B328,СписокКМ!D:I,2,FALSE))</f>
        <v/>
      </c>
      <c r="G328" s="49"/>
      <c r="H328" s="41"/>
      <c r="I328" s="1252"/>
      <c r="J328" s="1252"/>
      <c r="K328" s="1252"/>
      <c r="L328" s="1252"/>
      <c r="M328" s="1252"/>
      <c r="N328" s="42"/>
      <c r="O328" s="1244" t="str">
        <f>IF(I328="","",IF(I328="0",1000,IF(I328="-0",-1000,I328*1)))</f>
        <v/>
      </c>
      <c r="P328" s="1244" t="str">
        <f>IF(J328="","",IF(J328="0",1000,IF(J328="-0",-1000,J328*1)))</f>
        <v/>
      </c>
      <c r="Q328" s="1244" t="str">
        <f>IF(K328="","",IF(K328="0",1000,IF(K328="-0",-1000,K328*1)))</f>
        <v/>
      </c>
      <c r="R328" s="1244" t="str">
        <f>IF(L329="","",IF(L329="0",1000,IF(L329="-0",-1000,L329*1)))</f>
        <v/>
      </c>
      <c r="S328" s="1246" t="str">
        <f>IF(M329="","",IF(M329="0",1000,IF(M329="-0",-1000,M329*1)))</f>
        <v/>
      </c>
      <c r="T328" s="1248" t="str">
        <f t="shared" si="217"/>
        <v/>
      </c>
      <c r="U328" s="1284" t="str">
        <f t="shared" si="217"/>
        <v/>
      </c>
      <c r="V328" s="1284" t="str">
        <f t="shared" si="217"/>
        <v/>
      </c>
      <c r="W328" s="1284" t="str">
        <f t="shared" si="217"/>
        <v/>
      </c>
      <c r="X328" s="1284" t="str">
        <f t="shared" si="217"/>
        <v/>
      </c>
      <c r="Y328" s="1278" t="str">
        <f t="shared" si="218"/>
        <v/>
      </c>
      <c r="Z328" s="1278" t="str">
        <f t="shared" si="218"/>
        <v/>
      </c>
      <c r="AA328" s="1278" t="str">
        <f t="shared" si="218"/>
        <v/>
      </c>
      <c r="AB328" s="1278" t="str">
        <f t="shared" si="218"/>
        <v/>
      </c>
      <c r="AC328" s="1278" t="str">
        <f t="shared" si="218"/>
        <v/>
      </c>
      <c r="AD328" s="1280" t="str">
        <f>IF(CC328="","",IF(CC328&gt;CE328,1,-1))</f>
        <v/>
      </c>
      <c r="AE328" s="1280" t="str">
        <f>IF(CC328="","",IF(CC328&lt;CE328,1,-1))</f>
        <v/>
      </c>
      <c r="AF328" s="1282">
        <f>IF(CC328&gt;CE328,1,0)</f>
        <v>0</v>
      </c>
      <c r="AG328" s="1272">
        <f>IF(CE328&gt;CC328,1,0)</f>
        <v>0</v>
      </c>
      <c r="AH328" s="1274" t="str">
        <f>IF(O328="","",AX328*1)</f>
        <v/>
      </c>
      <c r="AI328" s="1276" t="str">
        <f>IF(P328="","",BE328*1)</f>
        <v/>
      </c>
      <c r="AJ328" s="1276" t="str">
        <f>IF(Q328="","",BL328*1)</f>
        <v/>
      </c>
      <c r="AK328" s="1276" t="str">
        <f>IF(R328="","",BS328*1)</f>
        <v/>
      </c>
      <c r="AL328" s="1276" t="str">
        <f>IF(S328="","",BZ328*1)</f>
        <v/>
      </c>
      <c r="AM328" s="1298" t="str">
        <f>IF(O328="","",AZ328*1)</f>
        <v/>
      </c>
      <c r="AN328" s="1298" t="str">
        <f>IF(P328="","",BG328*1)</f>
        <v/>
      </c>
      <c r="AO328" s="1298" t="str">
        <f>IF(Q328="","",BN328*1)</f>
        <v/>
      </c>
      <c r="AP328" s="1298" t="str">
        <f>IF(R328="","",BU328*1)</f>
        <v/>
      </c>
      <c r="AQ328" s="1298" t="str">
        <f>IF(S328="","",CB328*1)</f>
        <v/>
      </c>
      <c r="AR328" s="1300">
        <f>SUM(AH329:AL329)</f>
        <v>0</v>
      </c>
      <c r="AS328" s="1292">
        <f>SUM(AM329:AQ329)</f>
        <v>0</v>
      </c>
      <c r="AT328" s="1294">
        <f>IF(O328=1000,11,IF(O328=-1000,0,IF(O328&gt;0,11,IF(O328&lt;0,(-O328),"0"))))</f>
        <v>11</v>
      </c>
      <c r="AU328" s="1286" t="str">
        <f>IF(O328=1000,0,IF(O328=-1000,11,IF(O328&lt;-9,-(O328-2),IF(O328&gt;0,(O328),"0"))))</f>
        <v/>
      </c>
      <c r="AV328" s="1286" t="e">
        <f>IF(O328=1000,11,IF(O328=-1000,0,IF(O328&gt;9,(O328+2),IF(O328&lt;0,(-O328),"0"))))</f>
        <v>#VALUE!</v>
      </c>
      <c r="AW328" s="1286" t="str">
        <f>IF(O328=1000,0,IF(O328=-1000,11,IF(O328&lt;0,11,IF(O328&gt;0,(O328),"0"))))</f>
        <v/>
      </c>
      <c r="AX328" s="1296" t="str">
        <f>IF(O328="","",IF(O328&gt;9,AV328,AT328))</f>
        <v/>
      </c>
      <c r="AY328" s="1288" t="str">
        <f>IF(O328="","","-")</f>
        <v/>
      </c>
      <c r="AZ328" s="1290" t="str">
        <f>IF(O328="","",IF(O328&lt;-9,AU328,AW328))</f>
        <v/>
      </c>
      <c r="BA328" s="1286" t="e">
        <f>IF(P328=1000,11,IF(P328=-1000,0,IF(P328&gt;9,(P328+2),IF(P328&lt;0,(-P328),"0"))))</f>
        <v>#VALUE!</v>
      </c>
      <c r="BB328" s="1286" t="str">
        <f>IF(P328=1000,0,IF(P328=-1000,11,IF(P328&lt;-9,-(P328-2),IF(P328&gt;0,(P328),"0"))))</f>
        <v/>
      </c>
      <c r="BC328" s="1286">
        <f>IF(P328=1000,11,IF(P328=-1000,0,IF(P328&gt;0,11,IF(P328&lt;0,(-P328),"0"))))</f>
        <v>11</v>
      </c>
      <c r="BD328" s="1286" t="str">
        <f>IF(P328=1000,0,IF(P328=-1000,11,IF(P328&lt;0,11,IF(P328&gt;0,(P328),"0"))))</f>
        <v/>
      </c>
      <c r="BE328" s="1296" t="str">
        <f>IF(P328="","",IF(P328&gt;9,BA328,BC328))</f>
        <v/>
      </c>
      <c r="BF328" s="1288" t="str">
        <f>IF(P328="","","-")</f>
        <v/>
      </c>
      <c r="BG328" s="1290" t="str">
        <f>IF(P328="","",IF(P328&lt;-9,BB328,BD328))</f>
        <v/>
      </c>
      <c r="BH328" s="1286" t="e">
        <f>IF(Q328=1000,11,IF(Q328=-1000,0,IF(Q328&gt;9,(Q328+2),IF(Q328&lt;0,(-Q328),"0"))))</f>
        <v>#VALUE!</v>
      </c>
      <c r="BI328" s="1286" t="str">
        <f>IF(Q328=1000,0,IF(Q328=-1000,11,IF(Q328&lt;-9,-(Q328-2),IF(Q328&gt;0,(Q328),"0"))))</f>
        <v/>
      </c>
      <c r="BJ328" s="1286">
        <f>IF(Q328=1000,11,IF(Q328=-1000,0,IF(Q328&gt;0,11,IF(Q328&lt;0,(-Q328),"0"))))</f>
        <v>11</v>
      </c>
      <c r="BK328" s="1286" t="str">
        <f>IF(Q328=1000,0,IF(Q328=-1000,11,IF(Q328&lt;0,11,IF(Q328&gt;0,(Q328),"0"))))</f>
        <v/>
      </c>
      <c r="BL328" s="1296" t="str">
        <f>IF(Q328="","",IF(Q328&gt;9,BH328,BJ328))</f>
        <v/>
      </c>
      <c r="BM328" s="1288" t="str">
        <f>IF(Q328="","","-")</f>
        <v/>
      </c>
      <c r="BN328" s="1290" t="str">
        <f>IF(Q328="","",IF(Q328&lt;-9,BI328,BK328))</f>
        <v/>
      </c>
      <c r="BO328" s="1286" t="e">
        <f>IF(R328=1000,11,IF(R328=-1000,0,IF(R328&gt;9,(R328+2),IF(R328&lt;0,(-R328),"0"))))</f>
        <v>#VALUE!</v>
      </c>
      <c r="BP328" s="1286" t="str">
        <f>IF(R328=1000,0,IF(R328=-1000,11,IF(R328&lt;-9,-(R328-2),IF(R328&gt;0,(R328),"0"))))</f>
        <v/>
      </c>
      <c r="BQ328" s="1286">
        <f>IF(R328=1000,11,IF(R328=-1000,0,IF(R328&gt;0,11,IF(R328&lt;0,(-R328),"0"))))</f>
        <v>11</v>
      </c>
      <c r="BR328" s="1286" t="str">
        <f>IF(R328=1000,0,IF(R328=-1000,11,IF(R328&lt;0,11,IF(R328&gt;0,(R328),"0"))))</f>
        <v/>
      </c>
      <c r="BS328" s="1296" t="str">
        <f>IF(R328="","",IF(R328&gt;9,BO328,BQ328))</f>
        <v/>
      </c>
      <c r="BT328" s="1288" t="str">
        <f>IF(R328="","","-")</f>
        <v/>
      </c>
      <c r="BU328" s="1290" t="str">
        <f>IF(R328="","",IF(R328&lt;-9,BP328,BR328))</f>
        <v/>
      </c>
      <c r="BV328" s="1286" t="e">
        <f>IF(S328=1000,11,IF(S328=-1000,0,IF(S328&gt;9,(S328+2),IF(S328&lt;0,(-S328),"0"))))</f>
        <v>#VALUE!</v>
      </c>
      <c r="BW328" s="1286" t="str">
        <f>IF(S328=1000,0,IF(S328=-1000,11,IF(S328&lt;-9,-(S328-2),IF(S328&gt;0,(S328),"0"))))</f>
        <v/>
      </c>
      <c r="BX328" s="1286">
        <f>IF(S328=1000,11,IF(S328=-1000,0,IF(S328&gt;0,11,IF(S328&lt;0,(-S328),"0"))))</f>
        <v>11</v>
      </c>
      <c r="BY328" s="1286" t="str">
        <f>IF(S328=1000,0,IF(S328=-1000,11,IF(S328&lt;0,11,IF(S328&gt;0,(S328),"0"))))</f>
        <v/>
      </c>
      <c r="BZ328" s="1296" t="str">
        <f>IF(S328="","",IF(S328&gt;9,BV328,BX328))</f>
        <v/>
      </c>
      <c r="CA328" s="1288" t="str">
        <f>IF(S328="","","-")</f>
        <v/>
      </c>
      <c r="CB328" s="1290" t="str">
        <f>IF(S328="","",IF(S328&lt;-9,BW328,BY328))</f>
        <v/>
      </c>
      <c r="CC328" s="1302" t="str">
        <f>IF(O328="","",SUM(T328:X329))</f>
        <v/>
      </c>
      <c r="CD328" s="1304" t="str">
        <f>IF(CC328="","","-")</f>
        <v/>
      </c>
      <c r="CE328" s="1306" t="str">
        <f>IF(O328="","",SUM(Y328:AC329))</f>
        <v/>
      </c>
      <c r="CP328" s="32"/>
      <c r="CQ328" s="32"/>
    </row>
    <row r="329" spans="1:95" s="31" customFormat="1" ht="15" customHeight="1" outlineLevel="1" x14ac:dyDescent="0.2">
      <c r="A329" s="43"/>
      <c r="B329" s="44"/>
      <c r="C329" s="1251"/>
      <c r="D329" s="46" t="str">
        <f>IF(A329="","",VLOOKUP(A329,СписокКМ!D:I,2,FALSE))</f>
        <v/>
      </c>
      <c r="E329" s="47"/>
      <c r="F329" s="48" t="str">
        <f>IF(B329="","",VLOOKUP(B329,СписокКМ!D:I,2,FALSE))</f>
        <v/>
      </c>
      <c r="G329" s="49"/>
      <c r="H329" s="41"/>
      <c r="I329" s="1253"/>
      <c r="J329" s="1253"/>
      <c r="K329" s="1253"/>
      <c r="L329" s="1253"/>
      <c r="M329" s="1253"/>
      <c r="N329" s="42"/>
      <c r="O329" s="1245"/>
      <c r="P329" s="1245"/>
      <c r="Q329" s="1245"/>
      <c r="R329" s="1245"/>
      <c r="S329" s="1247"/>
      <c r="T329" s="1249"/>
      <c r="U329" s="1285"/>
      <c r="V329" s="1285"/>
      <c r="W329" s="1285"/>
      <c r="X329" s="1285"/>
      <c r="Y329" s="1279"/>
      <c r="Z329" s="1279"/>
      <c r="AA329" s="1279"/>
      <c r="AB329" s="1279"/>
      <c r="AC329" s="1279"/>
      <c r="AD329" s="1281"/>
      <c r="AE329" s="1281"/>
      <c r="AF329" s="1283"/>
      <c r="AG329" s="1273"/>
      <c r="AH329" s="1275"/>
      <c r="AI329" s="1277"/>
      <c r="AJ329" s="1277"/>
      <c r="AK329" s="1277"/>
      <c r="AL329" s="1277"/>
      <c r="AM329" s="1299"/>
      <c r="AN329" s="1299"/>
      <c r="AO329" s="1299"/>
      <c r="AP329" s="1299"/>
      <c r="AQ329" s="1299"/>
      <c r="AR329" s="1301"/>
      <c r="AS329" s="1293"/>
      <c r="AT329" s="1295"/>
      <c r="AU329" s="1287"/>
      <c r="AV329" s="1287"/>
      <c r="AW329" s="1287"/>
      <c r="AX329" s="1297"/>
      <c r="AY329" s="1289"/>
      <c r="AZ329" s="1291"/>
      <c r="BA329" s="1287"/>
      <c r="BB329" s="1287"/>
      <c r="BC329" s="1287"/>
      <c r="BD329" s="1287"/>
      <c r="BE329" s="1297"/>
      <c r="BF329" s="1289"/>
      <c r="BG329" s="1291"/>
      <c r="BH329" s="1287"/>
      <c r="BI329" s="1287"/>
      <c r="BJ329" s="1287"/>
      <c r="BK329" s="1287"/>
      <c r="BL329" s="1297"/>
      <c r="BM329" s="1289"/>
      <c r="BN329" s="1291"/>
      <c r="BO329" s="1287"/>
      <c r="BP329" s="1287"/>
      <c r="BQ329" s="1287"/>
      <c r="BR329" s="1287"/>
      <c r="BS329" s="1297"/>
      <c r="BT329" s="1289"/>
      <c r="BU329" s="1291"/>
      <c r="BV329" s="1287"/>
      <c r="BW329" s="1287"/>
      <c r="BX329" s="1287"/>
      <c r="BY329" s="1287"/>
      <c r="BZ329" s="1297"/>
      <c r="CA329" s="1289"/>
      <c r="CB329" s="1291"/>
      <c r="CC329" s="1303"/>
      <c r="CD329" s="1305"/>
      <c r="CE329" s="1307"/>
      <c r="CP329" s="32"/>
      <c r="CQ329" s="32"/>
    </row>
    <row r="330" spans="1:95" s="31" customFormat="1" ht="15" customHeight="1" outlineLevel="1" x14ac:dyDescent="0.2">
      <c r="A330" s="99" t="str">
        <f>IF(A326="","",A326)</f>
        <v/>
      </c>
      <c r="B330" s="99" t="str">
        <f>IF(B326="","",B327)</f>
        <v/>
      </c>
      <c r="C330" s="75">
        <v>4</v>
      </c>
      <c r="D330" s="100" t="str">
        <f>IF(A330="","",VLOOKUP(A330,СписокКМ!D:I,2,FALSE))</f>
        <v/>
      </c>
      <c r="E330" s="101"/>
      <c r="F330" s="77" t="str">
        <f>IF(B330="","",VLOOKUP(B330,СписокКМ!D:I,2,FALSE))</f>
        <v/>
      </c>
      <c r="G330" s="102"/>
      <c r="H330" s="41"/>
      <c r="I330" s="616"/>
      <c r="J330" s="616"/>
      <c r="K330" s="616"/>
      <c r="L330" s="616"/>
      <c r="M330" s="616"/>
      <c r="N330" s="42"/>
      <c r="O330" s="79" t="str">
        <f t="shared" ref="O330:S331" si="219">IF(I330="","",IF(I330="0",1000,IF(I330="-0",-1000,I330*1)))</f>
        <v/>
      </c>
      <c r="P330" s="79" t="str">
        <f t="shared" si="219"/>
        <v/>
      </c>
      <c r="Q330" s="79" t="str">
        <f t="shared" si="219"/>
        <v/>
      </c>
      <c r="R330" s="79" t="str">
        <f t="shared" si="219"/>
        <v/>
      </c>
      <c r="S330" s="80" t="str">
        <f t="shared" si="219"/>
        <v/>
      </c>
      <c r="T330" s="614" t="str">
        <f t="shared" ref="T330:X331" si="220">IF(O330="","",IF(O330&gt;0,1,0))</f>
        <v/>
      </c>
      <c r="U330" s="613" t="str">
        <f t="shared" si="220"/>
        <v/>
      </c>
      <c r="V330" s="613" t="str">
        <f t="shared" si="220"/>
        <v/>
      </c>
      <c r="W330" s="613" t="str">
        <f t="shared" si="220"/>
        <v/>
      </c>
      <c r="X330" s="613" t="str">
        <f t="shared" si="220"/>
        <v/>
      </c>
      <c r="Y330" s="610" t="str">
        <f t="shared" ref="Y330:AC331" si="221">IF(O330="","",IF(O330&lt;0,1,0))</f>
        <v/>
      </c>
      <c r="Z330" s="610" t="str">
        <f t="shared" si="221"/>
        <v/>
      </c>
      <c r="AA330" s="610" t="str">
        <f t="shared" si="221"/>
        <v/>
      </c>
      <c r="AB330" s="610" t="str">
        <f t="shared" si="221"/>
        <v/>
      </c>
      <c r="AC330" s="610" t="str">
        <f t="shared" si="221"/>
        <v/>
      </c>
      <c r="AD330" s="611" t="str">
        <f>IF(CC330="","",IF(CC330&gt;CE330,1,-1))</f>
        <v/>
      </c>
      <c r="AE330" s="611" t="str">
        <f>IF(CC330="","",IF(CC330&lt;CE330,1,-1))</f>
        <v/>
      </c>
      <c r="AF330" s="612">
        <f>IF(CC330&gt;CE330,1,0)</f>
        <v>0</v>
      </c>
      <c r="AG330" s="608">
        <f>IF(CE330&gt;CC330,1,0)</f>
        <v>0</v>
      </c>
      <c r="AH330" s="81" t="str">
        <f>IF(O330="","",AX330*1)</f>
        <v/>
      </c>
      <c r="AI330" s="609" t="str">
        <f>IF(P330="","",BE330*1)</f>
        <v/>
      </c>
      <c r="AJ330" s="609" t="str">
        <f>IF(Q330="","",BL330*1)</f>
        <v/>
      </c>
      <c r="AK330" s="609" t="str">
        <f>IF(R330="","",BS330*1)</f>
        <v/>
      </c>
      <c r="AL330" s="609" t="str">
        <f>IF(S330="","",BZ330*1)</f>
        <v/>
      </c>
      <c r="AM330" s="606" t="str">
        <f>IF(O330="","",AZ330*1)</f>
        <v/>
      </c>
      <c r="AN330" s="606" t="str">
        <f>IF(P330="","",BG330*1)</f>
        <v/>
      </c>
      <c r="AO330" s="606" t="str">
        <f>IF(Q330="","",BN330*1)</f>
        <v/>
      </c>
      <c r="AP330" s="606" t="str">
        <f>IF(R330="","",BU330*1)</f>
        <v/>
      </c>
      <c r="AQ330" s="606" t="str">
        <f>IF(S330="","",CB330*1)</f>
        <v/>
      </c>
      <c r="AR330" s="607">
        <f>SUM(AH330:AL330)</f>
        <v>0</v>
      </c>
      <c r="AS330" s="605">
        <f>SUM(AM330:AQ330)</f>
        <v>0</v>
      </c>
      <c r="AT330" s="111">
        <f>IF(O330=1000,11,IF(O330=-1000,0,IF(O330&gt;0,11,IF(O330&lt;0,(-O330),"0"))))</f>
        <v>11</v>
      </c>
      <c r="AU330" s="600" t="str">
        <f>IF(O330=1000,0,IF(O330=-1000,11,IF(O330&lt;-9,-(O330-2),IF(O330&gt;0,(O330),"0"))))</f>
        <v/>
      </c>
      <c r="AV330" s="111" t="e">
        <f>IF(O330=1000,11,IF(O330=-1000,0,IF(O330&gt;9,(O330+2),IF(O330&lt;0,(-O330),"0"))))</f>
        <v>#VALUE!</v>
      </c>
      <c r="AW330" s="600" t="str">
        <f>IF(O330=1000,0,IF(O330=-1000,11,IF(O330&lt;0,11,IF(O330&gt;0,(O330),"0"))))</f>
        <v/>
      </c>
      <c r="AX330" s="601" t="str">
        <f>IF(O330="","",IF(O330&gt;9,AV330,AT330))</f>
        <v/>
      </c>
      <c r="AY330" s="602" t="str">
        <f>IF(O330="","","-")</f>
        <v/>
      </c>
      <c r="AZ330" s="603" t="str">
        <f>IF(O330="","",IF(O330&lt;-9,AU330,AW330))</f>
        <v/>
      </c>
      <c r="BA330" s="111" t="e">
        <f>IF(P330=1000,11,IF(P330=-1000,0,IF(P330&gt;9,(P330+2),IF(P330&lt;0,(-P330),"0"))))</f>
        <v>#VALUE!</v>
      </c>
      <c r="BB330" s="600" t="str">
        <f>IF(P330=1000,0,IF(P330=-1000,11,IF(P330&lt;-9,-(P330-2),IF(P330&gt;0,(P330),"0"))))</f>
        <v/>
      </c>
      <c r="BC330" s="600">
        <f>IF(P330=1000,11,IF(P330=-1000,0,IF(P330&gt;0,11,IF(P330&lt;0,(-P330),"0"))))</f>
        <v>11</v>
      </c>
      <c r="BD330" s="600" t="str">
        <f>IF(P330=1000,0,IF(P330=-1000,11,IF(P330&lt;0,11,IF(P330&gt;0,(P330),"0"))))</f>
        <v/>
      </c>
      <c r="BE330" s="601" t="str">
        <f>IF(P330="","",IF(P330&gt;9,BA330,BC330))</f>
        <v/>
      </c>
      <c r="BF330" s="602" t="str">
        <f>IF(P330="","","-")</f>
        <v/>
      </c>
      <c r="BG330" s="603" t="str">
        <f>IF(P330="","",IF(P330&lt;-9,BB330,BD330))</f>
        <v/>
      </c>
      <c r="BH330" s="111" t="e">
        <f>IF(Q330=1000,11,IF(Q330=-1000,0,IF(Q330&gt;9,(Q330+2),IF(Q330&lt;0,(-Q330),"0"))))</f>
        <v>#VALUE!</v>
      </c>
      <c r="BI330" s="600" t="str">
        <f>IF(Q330=1000,0,IF(Q330=-1000,11,IF(Q330&lt;-9,-(Q330-2),IF(Q330&gt;0,(Q330),"0"))))</f>
        <v/>
      </c>
      <c r="BJ330" s="600">
        <f>IF(Q330=1000,11,IF(Q330=-1000,0,IF(Q330&gt;0,11,IF(Q330&lt;0,(-Q330),"0"))))</f>
        <v>11</v>
      </c>
      <c r="BK330" s="600" t="str">
        <f>IF(Q330=1000,0,IF(Q330=-1000,11,IF(Q330&lt;0,11,IF(Q330&gt;0,(Q330),"0"))))</f>
        <v/>
      </c>
      <c r="BL330" s="601" t="str">
        <f>IF(Q330="","",IF(Q330&gt;9,BH330,BJ330))</f>
        <v/>
      </c>
      <c r="BM330" s="602" t="str">
        <f>IF(Q330="","","-")</f>
        <v/>
      </c>
      <c r="BN330" s="603" t="str">
        <f>IF(Q330="","",IF(Q330&lt;-9,BI330,BK330))</f>
        <v/>
      </c>
      <c r="BO330" s="600" t="e">
        <f>IF(R330=1000,11,IF(R330=-1000,0,IF(R330&gt;9,(R330+2),IF(R330&lt;0,(-R330),"0"))))</f>
        <v>#VALUE!</v>
      </c>
      <c r="BP330" s="600" t="str">
        <f>IF(R330=1000,0,IF(R330=-1000,11,IF(R330&lt;-9,-(R330-2),IF(R330&gt;0,(R330),"0"))))</f>
        <v/>
      </c>
      <c r="BQ330" s="600">
        <f>IF(R330=1000,11,IF(R330=-1000,0,IF(R330&gt;0,11,IF(R330&lt;0,(-R330),"0"))))</f>
        <v>11</v>
      </c>
      <c r="BR330" s="600" t="str">
        <f>IF(R330=1000,0,IF(R330=-1000,11,IF(R330&lt;0,11,IF(R330&gt;0,(R330),"0"))))</f>
        <v/>
      </c>
      <c r="BS330" s="601" t="str">
        <f>IF(R330="","",IF(R330&gt;9,BO330,BQ330))</f>
        <v/>
      </c>
      <c r="BT330" s="602" t="str">
        <f>IF(R330="","","-")</f>
        <v/>
      </c>
      <c r="BU330" s="603" t="str">
        <f>IF(R330="","",IF(R330&lt;-9,BP330,BR330))</f>
        <v/>
      </c>
      <c r="BV330" s="600" t="e">
        <f>IF(S330=1000,11,IF(S330=-1000,0,IF(S330&gt;9,(S330+2),IF(S330&lt;0,(-S330),"0"))))</f>
        <v>#VALUE!</v>
      </c>
      <c r="BW330" s="600" t="str">
        <f>IF(S330=1000,0,IF(S330=-1000,11,IF(S330&lt;-9,-(S330-2),IF(S330&gt;0,(S330),"0"))))</f>
        <v/>
      </c>
      <c r="BX330" s="600">
        <f>IF(S330=1000,11,IF(S330=-1000,0,IF(S330&gt;0,11,IF(S330&lt;0,(-S330),"0"))))</f>
        <v>11</v>
      </c>
      <c r="BY330" s="113" t="str">
        <f>IF(S330=1000,0,IF(S330=-1000,11,IF(S330&lt;0,11,IF(S330&gt;0,(S330),"0"))))</f>
        <v/>
      </c>
      <c r="BZ330" s="601" t="str">
        <f>IF(S330="","",IF(S330&gt;9,BV330,BX330))</f>
        <v/>
      </c>
      <c r="CA330" s="602" t="str">
        <f>IF(S330="","","-")</f>
        <v/>
      </c>
      <c r="CB330" s="603" t="str">
        <f>IF(S330="","",IF(S330&lt;-9,BW330,BY330))</f>
        <v/>
      </c>
      <c r="CC330" s="598" t="str">
        <f>IF(O330="","",SUM(T330:X330))</f>
        <v/>
      </c>
      <c r="CD330" s="604" t="str">
        <f>IF(CC330="","","-")</f>
        <v/>
      </c>
      <c r="CE330" s="599" t="str">
        <f>IF(O330="","",SUM(Y330:AC330))</f>
        <v/>
      </c>
      <c r="CP330" s="32"/>
      <c r="CQ330" s="32"/>
    </row>
    <row r="331" spans="1:95" s="31" customFormat="1" ht="15" customHeight="1" outlineLevel="1" thickBot="1" x14ac:dyDescent="0.25">
      <c r="A331" s="99" t="str">
        <f>IF(A326="","",A327)</f>
        <v/>
      </c>
      <c r="B331" s="99" t="str">
        <f>IF(B326="","",B326)</f>
        <v/>
      </c>
      <c r="C331" s="114">
        <v>5</v>
      </c>
      <c r="D331" s="115" t="str">
        <f>IF(A331="","",VLOOKUP(A331,СписокКМ!D:I,2,FALSE))</f>
        <v/>
      </c>
      <c r="E331" s="116"/>
      <c r="F331" s="117" t="str">
        <f>IF(B331="","",VLOOKUP(B331,СписокКМ!D:I,2,FALSE))</f>
        <v/>
      </c>
      <c r="G331" s="118"/>
      <c r="H331" s="119"/>
      <c r="I331" s="120"/>
      <c r="J331" s="120"/>
      <c r="K331" s="120"/>
      <c r="L331" s="121"/>
      <c r="M331" s="121"/>
      <c r="N331" s="122"/>
      <c r="O331" s="123" t="str">
        <f t="shared" si="219"/>
        <v/>
      </c>
      <c r="P331" s="123" t="str">
        <f t="shared" si="219"/>
        <v/>
      </c>
      <c r="Q331" s="123" t="str">
        <f t="shared" si="219"/>
        <v/>
      </c>
      <c r="R331" s="123" t="str">
        <f t="shared" si="219"/>
        <v/>
      </c>
      <c r="S331" s="124" t="str">
        <f t="shared" si="219"/>
        <v/>
      </c>
      <c r="T331" s="125" t="str">
        <f t="shared" si="220"/>
        <v/>
      </c>
      <c r="U331" s="126" t="str">
        <f t="shared" si="220"/>
        <v/>
      </c>
      <c r="V331" s="126" t="str">
        <f t="shared" si="220"/>
        <v/>
      </c>
      <c r="W331" s="126" t="str">
        <f t="shared" si="220"/>
        <v/>
      </c>
      <c r="X331" s="126" t="str">
        <f t="shared" si="220"/>
        <v/>
      </c>
      <c r="Y331" s="127" t="str">
        <f t="shared" si="221"/>
        <v/>
      </c>
      <c r="Z331" s="127" t="str">
        <f t="shared" si="221"/>
        <v/>
      </c>
      <c r="AA331" s="127" t="str">
        <f t="shared" si="221"/>
        <v/>
      </c>
      <c r="AB331" s="127" t="str">
        <f t="shared" si="221"/>
        <v/>
      </c>
      <c r="AC331" s="127" t="str">
        <f t="shared" si="221"/>
        <v/>
      </c>
      <c r="AD331" s="128" t="str">
        <f>IF(CC331="","",IF(CC331&gt;CE331,1,-1))</f>
        <v/>
      </c>
      <c r="AE331" s="128" t="str">
        <f>IF(CC331="","",IF(CC331&lt;CE331,1,-1))</f>
        <v/>
      </c>
      <c r="AF331" s="129">
        <f>IF(CC331&gt;CE331,1,0)</f>
        <v>0</v>
      </c>
      <c r="AG331" s="130">
        <f>IF(CE331&gt;CC331,1,0)</f>
        <v>0</v>
      </c>
      <c r="AH331" s="131" t="str">
        <f>IF(O331="","",AX331*1)</f>
        <v/>
      </c>
      <c r="AI331" s="132" t="str">
        <f>IF(P331="","",BE331*1)</f>
        <v/>
      </c>
      <c r="AJ331" s="132" t="str">
        <f>IF(Q331="","",BL331*1)</f>
        <v/>
      </c>
      <c r="AK331" s="132" t="str">
        <f>IF(R331="","",BS331*1)</f>
        <v/>
      </c>
      <c r="AL331" s="132" t="str">
        <f>IF(S331="","",BZ331*1)</f>
        <v/>
      </c>
      <c r="AM331" s="133" t="str">
        <f>IF(O331="","",AZ331*1)</f>
        <v/>
      </c>
      <c r="AN331" s="133" t="str">
        <f>IF(P331="","",BG331*1)</f>
        <v/>
      </c>
      <c r="AO331" s="133" t="str">
        <f>IF(Q331="","",BN331*1)</f>
        <v/>
      </c>
      <c r="AP331" s="133" t="str">
        <f>IF(R331="","",BU331*1)</f>
        <v/>
      </c>
      <c r="AQ331" s="133" t="str">
        <f>IF(S331="","",CB331*1)</f>
        <v/>
      </c>
      <c r="AR331" s="134">
        <f>SUM(AH331:AL331)</f>
        <v>0</v>
      </c>
      <c r="AS331" s="135">
        <f>SUM(AM331:AQ331)</f>
        <v>0</v>
      </c>
      <c r="AT331" s="136">
        <f>IF(O331=1000,11,IF(O331=-1000,0,IF(O331&gt;0,11,IF(O331&lt;0,(-O331),"0"))))</f>
        <v>11</v>
      </c>
      <c r="AU331" s="137" t="str">
        <f>IF(O331=1000,0,IF(O331=-1000,11,IF(O331&lt;-9,-(O331-2),IF(O331&gt;0,(O331),"0"))))</f>
        <v/>
      </c>
      <c r="AV331" s="136" t="e">
        <f>IF(O331=1000,11,IF(O331=-1000,0,IF(O331&gt;9,(O331+2),IF(O331&lt;0,(-O331),"0"))))</f>
        <v>#VALUE!</v>
      </c>
      <c r="AW331" s="137" t="str">
        <f>IF(O331=1000,0,IF(O331=-1000,11,IF(O331&lt;0,11,IF(O331&gt;0,(O331),"0"))))</f>
        <v/>
      </c>
      <c r="AX331" s="138" t="str">
        <f>IF(O331="","",IF(O331&gt;9,AV331,AT331))</f>
        <v/>
      </c>
      <c r="AY331" s="139" t="str">
        <f>IF(O331="","","-")</f>
        <v/>
      </c>
      <c r="AZ331" s="140" t="str">
        <f>IF(O331="","",IF(O331&lt;-9,AU331,AW331))</f>
        <v/>
      </c>
      <c r="BA331" s="136" t="e">
        <f>IF(P331=1000,11,IF(P331=-1000,0,IF(P331&gt;9,(P331+2),IF(P331&lt;0,(-P331),"0"))))</f>
        <v>#VALUE!</v>
      </c>
      <c r="BB331" s="137" t="str">
        <f>IF(P331=1000,0,IF(P331=-1000,11,IF(P331&lt;-9,-(P331-2),IF(P331&gt;0,(P331),"0"))))</f>
        <v/>
      </c>
      <c r="BC331" s="137">
        <f>IF(P331=1000,11,IF(P331=-1000,0,IF(P331&gt;0,11,IF(P331&lt;0,(-P331),"0"))))</f>
        <v>11</v>
      </c>
      <c r="BD331" s="137" t="str">
        <f>IF(P331=1000,0,IF(P331=-1000,11,IF(P331&lt;0,11,IF(P331&gt;0,(P331),"0"))))</f>
        <v/>
      </c>
      <c r="BE331" s="138" t="str">
        <f>IF(P331="","",IF(P331&gt;9,BA331,BC331))</f>
        <v/>
      </c>
      <c r="BF331" s="139" t="str">
        <f>IF(P331="","","-")</f>
        <v/>
      </c>
      <c r="BG331" s="140" t="str">
        <f>IF(P331="","",IF(P331&lt;-9,BB331,BD331))</f>
        <v/>
      </c>
      <c r="BH331" s="136" t="e">
        <f>IF(Q331=1000,11,IF(Q331=-1000,0,IF(Q331&gt;9,(Q331+2),IF(Q331&lt;0,(-Q331),"0"))))</f>
        <v>#VALUE!</v>
      </c>
      <c r="BI331" s="137" t="str">
        <f>IF(Q331=1000,0,IF(Q331=-1000,11,IF(Q331&lt;-9,-(Q331-2),IF(Q331&gt;0,(Q331),"0"))))</f>
        <v/>
      </c>
      <c r="BJ331" s="137">
        <f>IF(Q331=1000,11,IF(Q331=-1000,0,IF(Q331&gt;0,11,IF(Q331&lt;0,(-Q331),"0"))))</f>
        <v>11</v>
      </c>
      <c r="BK331" s="137" t="str">
        <f>IF(Q331=1000,0,IF(Q331=-1000,11,IF(Q331&lt;0,11,IF(Q331&gt;0,(Q331),"0"))))</f>
        <v/>
      </c>
      <c r="BL331" s="138" t="str">
        <f>IF(Q331="","",IF(Q331&gt;9,BH331,BJ331))</f>
        <v/>
      </c>
      <c r="BM331" s="139" t="str">
        <f>IF(Q331="","","-")</f>
        <v/>
      </c>
      <c r="BN331" s="140" t="str">
        <f>IF(Q331="","",IF(Q331&lt;-9,BI331,BK331))</f>
        <v/>
      </c>
      <c r="BO331" s="137" t="e">
        <f>IF(R331=1000,11,IF(R331=-1000,0,IF(R331&gt;9,(R331+2),IF(R331&lt;0,(-R331),"0"))))</f>
        <v>#VALUE!</v>
      </c>
      <c r="BP331" s="137" t="str">
        <f>IF(R331=1000,0,IF(R331=-1000,11,IF(R331&lt;-9,-(R331-2),IF(R331&gt;0,(R331),"0"))))</f>
        <v/>
      </c>
      <c r="BQ331" s="137">
        <f>IF(R331=1000,11,IF(R331=-1000,0,IF(R331&gt;0,11,IF(R331&lt;0,(-R331),"0"))))</f>
        <v>11</v>
      </c>
      <c r="BR331" s="137" t="str">
        <f>IF(R331=1000,0,IF(R331=-1000,11,IF(R331&lt;0,11,IF(R331&gt;0,(R331),"0"))))</f>
        <v/>
      </c>
      <c r="BS331" s="138" t="str">
        <f>IF(R331="","",IF(R331&gt;9,BO331,BQ331))</f>
        <v/>
      </c>
      <c r="BT331" s="139" t="str">
        <f>IF(R331="","","-")</f>
        <v/>
      </c>
      <c r="BU331" s="140" t="str">
        <f>IF(R331="","",IF(R331&lt;-9,BP331,BR331))</f>
        <v/>
      </c>
      <c r="BV331" s="137" t="e">
        <f>IF(S331=1000,11,IF(S331=-1000,0,IF(S331&gt;9,(S331+2),IF(S331&lt;0,(-S331),"0"))))</f>
        <v>#VALUE!</v>
      </c>
      <c r="BW331" s="137" t="str">
        <f>IF(S331=1000,0,IF(S331=-1000,11,IF(S331&lt;-9,-(S331-2),IF(S331&gt;0,(S331),"0"))))</f>
        <v/>
      </c>
      <c r="BX331" s="137">
        <f>IF(S331=1000,11,IF(S331=-1000,0,IF(S331&gt;0,11,IF(S331&lt;0,(-S331),"0"))))</f>
        <v>11</v>
      </c>
      <c r="BY331" s="141" t="str">
        <f>IF(S331=1000,0,IF(S331=-1000,11,IF(S331&lt;0,11,IF(S331&gt;0,(S331),"0"))))</f>
        <v/>
      </c>
      <c r="BZ331" s="138" t="str">
        <f>IF(S331="","",IF(S331&gt;9,BV331,BX331))</f>
        <v/>
      </c>
      <c r="CA331" s="139" t="str">
        <f>IF(S331="","","-")</f>
        <v/>
      </c>
      <c r="CB331" s="140" t="str">
        <f>IF(S331="","",IF(S331&lt;-9,BW331,BY331))</f>
        <v/>
      </c>
      <c r="CC331" s="142" t="str">
        <f>IF(O331="","",SUM(T331:X331))</f>
        <v/>
      </c>
      <c r="CD331" s="143" t="str">
        <f>IF(CC331="","","-")</f>
        <v/>
      </c>
      <c r="CE331" s="144" t="str">
        <f>IF(O331="","",SUM(Y331:AC331))</f>
        <v/>
      </c>
      <c r="CP331" s="32"/>
      <c r="CQ331" s="32"/>
    </row>
    <row r="332" spans="1:95" s="31" customFormat="1" ht="31.5" customHeight="1" outlineLevel="1" thickBot="1" x14ac:dyDescent="0.25">
      <c r="A332" s="34"/>
      <c r="B332" s="35"/>
      <c r="C332" s="1225">
        <f>1+C324</f>
        <v>38</v>
      </c>
      <c r="D332" s="1227" t="str">
        <f>IF(A332="","",VLOOKUP(A332,СписокКМ!$A$188:$C$236,3,FALSE))</f>
        <v/>
      </c>
      <c r="E332" s="1228" t="str">
        <f>IF(B332="","",VLOOKUP(B332,СписокКМ!E:J,2,FALSE))</f>
        <v/>
      </c>
      <c r="F332" s="1231" t="str">
        <f>IF(B332="","",VLOOKUP(B332,СписокКМ!$A$188:$C$234,3,FALSE))</f>
        <v/>
      </c>
      <c r="G332" s="1232" t="str">
        <f>IF(D332="","",VLOOKUP(D332,СписокКМ!G:L,2,FALSE))</f>
        <v/>
      </c>
      <c r="H332" s="36"/>
      <c r="I332" s="1235" t="s">
        <v>7</v>
      </c>
      <c r="J332" s="1235"/>
      <c r="K332" s="1235"/>
      <c r="L332" s="1235"/>
      <c r="M332" s="1235"/>
      <c r="N332" s="37"/>
      <c r="O332" s="1237"/>
      <c r="P332" s="1238"/>
      <c r="Q332" s="1238"/>
      <c r="R332" s="1238"/>
      <c r="S332" s="1238"/>
      <c r="T332" s="38" t="str">
        <f>IF(A332="","",VLOOKUP(A332,'[60]Протокол команд'!A:K,8,FALSE))</f>
        <v/>
      </c>
      <c r="U332" s="39" t="e">
        <f>T332*5-4</f>
        <v>#VALUE!</v>
      </c>
      <c r="V332" s="39" t="e">
        <f>T332*5</f>
        <v>#VALUE!</v>
      </c>
      <c r="W332" s="39" t="e">
        <f>CONCATENATE(U332,"-",V332)</f>
        <v>#VALUE!</v>
      </c>
      <c r="X332" s="39" t="str">
        <f>IF(A332="","",VLOOKUP(A332,'[60]Протокол команд'!A:K,10,FALSE))</f>
        <v/>
      </c>
      <c r="Y332" s="39" t="e">
        <f>X332*5-4</f>
        <v>#VALUE!</v>
      </c>
      <c r="Z332" s="39" t="e">
        <f>X332*5</f>
        <v>#VALUE!</v>
      </c>
      <c r="AA332" s="39" t="e">
        <f>CONCATENATE(Y332,"-",Z332)</f>
        <v>#VALUE!</v>
      </c>
      <c r="AB332" s="1241" t="str">
        <f>IF(O334="","",SUM(AF334:AF339))</f>
        <v/>
      </c>
      <c r="AC332" s="1242"/>
      <c r="AD332" s="1243"/>
      <c r="AE332" s="1242" t="str">
        <f>IF(O334="","",SUM(AG334:AG339))</f>
        <v/>
      </c>
      <c r="AF332" s="1242"/>
      <c r="AG332" s="1264"/>
      <c r="AH332" s="1241">
        <f>SUM(CC334:CC339)</f>
        <v>0</v>
      </c>
      <c r="AI332" s="1242"/>
      <c r="AJ332" s="1243"/>
      <c r="AK332" s="1242">
        <f>SUM(CE334:CE339)</f>
        <v>0</v>
      </c>
      <c r="AL332" s="1242"/>
      <c r="AM332" s="1264"/>
      <c r="AN332" s="1265">
        <f>SUM(AR334:AR339)</f>
        <v>0</v>
      </c>
      <c r="AO332" s="1266"/>
      <c r="AP332" s="1267"/>
      <c r="AQ332" s="1266">
        <f>SUM(AS334:AS339)</f>
        <v>0</v>
      </c>
      <c r="AR332" s="1266"/>
      <c r="AS332" s="1268"/>
      <c r="AT332" s="1314"/>
      <c r="AU332" s="1315"/>
      <c r="AV332" s="1315"/>
      <c r="AW332" s="1315"/>
      <c r="AX332" s="1315"/>
      <c r="AY332" s="1315"/>
      <c r="AZ332" s="1315"/>
      <c r="BA332" s="1315"/>
      <c r="BB332" s="1315"/>
      <c r="BC332" s="1315"/>
      <c r="BD332" s="1315"/>
      <c r="BE332" s="1315"/>
      <c r="BF332" s="1315"/>
      <c r="BG332" s="1315"/>
      <c r="BH332" s="1315"/>
      <c r="BI332" s="1315"/>
      <c r="BJ332" s="1315"/>
      <c r="BK332" s="1315"/>
      <c r="BL332" s="1315"/>
      <c r="BM332" s="1315"/>
      <c r="BN332" s="1315"/>
      <c r="BO332" s="1315"/>
      <c r="BP332" s="1315"/>
      <c r="BQ332" s="1315"/>
      <c r="BR332" s="1315"/>
      <c r="BS332" s="1315"/>
      <c r="BT332" s="1315"/>
      <c r="BU332" s="1315"/>
      <c r="BV332" s="1315"/>
      <c r="BW332" s="1315"/>
      <c r="BX332" s="1315"/>
      <c r="BY332" s="1315"/>
      <c r="BZ332" s="1315"/>
      <c r="CA332" s="1315"/>
      <c r="CB332" s="1316"/>
      <c r="CC332" s="1254" t="str">
        <f>IF(O334="","",SUM(AF334:AF339))</f>
        <v/>
      </c>
      <c r="CD332" s="1256" t="str">
        <f>IF(CC332="","","-")</f>
        <v/>
      </c>
      <c r="CE332" s="1258" t="str">
        <f>IF(O334="","",SUM(AG334:AG339))</f>
        <v/>
      </c>
      <c r="CP332" s="32"/>
      <c r="CQ332" s="32"/>
    </row>
    <row r="333" spans="1:95" s="31" customFormat="1" ht="13.5" customHeight="1" outlineLevel="1" x14ac:dyDescent="0.2">
      <c r="A333" s="40"/>
      <c r="B333" s="40"/>
      <c r="C333" s="1226"/>
      <c r="D333" s="1229" t="str">
        <f>IF(A333="","",VLOOKUP(A333,СписокКМ!D:I,2,FALSE))</f>
        <v/>
      </c>
      <c r="E333" s="1230" t="str">
        <f>IF(B333="","",VLOOKUP(B333,СписокКМ!E:J,2,FALSE))</f>
        <v/>
      </c>
      <c r="F333" s="1233" t="str">
        <f>IF(C333="","",VLOOKUP(C333,СписокКМ!F:K,2,FALSE))</f>
        <v/>
      </c>
      <c r="G333" s="1234" t="str">
        <f>IF(D333="","",VLOOKUP(D333,СписокКМ!G:L,2,FALSE))</f>
        <v/>
      </c>
      <c r="H333" s="41"/>
      <c r="I333" s="1236"/>
      <c r="J333" s="1236"/>
      <c r="K333" s="1236"/>
      <c r="L333" s="1236"/>
      <c r="M333" s="1236"/>
      <c r="N333" s="42"/>
      <c r="O333" s="1239"/>
      <c r="P333" s="1240"/>
      <c r="Q333" s="1240"/>
      <c r="R333" s="1240"/>
      <c r="S333" s="1240"/>
      <c r="T333" s="1260" t="s">
        <v>8</v>
      </c>
      <c r="U333" s="1261"/>
      <c r="V333" s="1261"/>
      <c r="W333" s="1261"/>
      <c r="X333" s="1261"/>
      <c r="Y333" s="1261"/>
      <c r="Z333" s="1261"/>
      <c r="AA333" s="1261"/>
      <c r="AB333" s="1261"/>
      <c r="AC333" s="1261"/>
      <c r="AD333" s="1261"/>
      <c r="AE333" s="1261"/>
      <c r="AF333" s="1261"/>
      <c r="AG333" s="1262"/>
      <c r="AH333" s="1261" t="s">
        <v>9</v>
      </c>
      <c r="AI333" s="1261"/>
      <c r="AJ333" s="1261"/>
      <c r="AK333" s="1261"/>
      <c r="AL333" s="1261"/>
      <c r="AM333" s="1261"/>
      <c r="AN333" s="1261"/>
      <c r="AO333" s="1261"/>
      <c r="AP333" s="1261"/>
      <c r="AQ333" s="1261"/>
      <c r="AR333" s="1261"/>
      <c r="AS333" s="1262"/>
      <c r="AT333" s="1263" t="s">
        <v>10</v>
      </c>
      <c r="AU333" s="1263"/>
      <c r="AV333" s="1263"/>
      <c r="AW333" s="1263"/>
      <c r="AX333" s="1263"/>
      <c r="AY333" s="1263"/>
      <c r="AZ333" s="1263"/>
      <c r="BA333" s="1263" t="s">
        <v>11</v>
      </c>
      <c r="BB333" s="1263"/>
      <c r="BC333" s="1263"/>
      <c r="BD333" s="1263"/>
      <c r="BE333" s="1263"/>
      <c r="BF333" s="1263"/>
      <c r="BG333" s="1263"/>
      <c r="BH333" s="1263" t="s">
        <v>12</v>
      </c>
      <c r="BI333" s="1263"/>
      <c r="BJ333" s="1263"/>
      <c r="BK333" s="1263"/>
      <c r="BL333" s="1263"/>
      <c r="BM333" s="1263"/>
      <c r="BN333" s="1263"/>
      <c r="BO333" s="1263" t="s">
        <v>13</v>
      </c>
      <c r="BP333" s="1263"/>
      <c r="BQ333" s="1263"/>
      <c r="BR333" s="1263"/>
      <c r="BS333" s="1263"/>
      <c r="BT333" s="1263"/>
      <c r="BU333" s="1263"/>
      <c r="BV333" s="1263" t="s">
        <v>14</v>
      </c>
      <c r="BW333" s="1263"/>
      <c r="BX333" s="1263"/>
      <c r="BY333" s="1263"/>
      <c r="BZ333" s="1263"/>
      <c r="CA333" s="1263"/>
      <c r="CB333" s="1263"/>
      <c r="CC333" s="1255"/>
      <c r="CD333" s="1257"/>
      <c r="CE333" s="1259"/>
      <c r="CP333" s="32"/>
      <c r="CQ333" s="32"/>
    </row>
    <row r="334" spans="1:95" s="31" customFormat="1" ht="15" customHeight="1" outlineLevel="1" x14ac:dyDescent="0.2">
      <c r="A334" s="43"/>
      <c r="B334" s="44"/>
      <c r="C334" s="615">
        <v>1</v>
      </c>
      <c r="D334" s="46" t="str">
        <f>IF(A334="","",VLOOKUP(A334,СписокКМ!D:I,2,FALSE))</f>
        <v/>
      </c>
      <c r="E334" s="47"/>
      <c r="F334" s="48" t="str">
        <f>IF(B334="","",VLOOKUP(B334,СписокКМ!D:I,2,FALSE))</f>
        <v/>
      </c>
      <c r="G334" s="49"/>
      <c r="H334" s="50"/>
      <c r="I334" s="51"/>
      <c r="J334" s="51"/>
      <c r="K334" s="51"/>
      <c r="L334" s="51"/>
      <c r="M334" s="51"/>
      <c r="N334" s="52"/>
      <c r="O334" s="53" t="str">
        <f t="shared" ref="O334:S335" si="222">IF(I334="","",IF(I334="0",1000,IF(I334="-0",-1000,I334*1)))</f>
        <v/>
      </c>
      <c r="P334" s="53" t="str">
        <f t="shared" si="222"/>
        <v/>
      </c>
      <c r="Q334" s="53" t="str">
        <f t="shared" si="222"/>
        <v/>
      </c>
      <c r="R334" s="53" t="str">
        <f t="shared" si="222"/>
        <v/>
      </c>
      <c r="S334" s="54" t="str">
        <f t="shared" si="222"/>
        <v/>
      </c>
      <c r="T334" s="55" t="str">
        <f t="shared" ref="T334:X336" si="223">IF(O334="","",IF(O334&gt;0,1,0))</f>
        <v/>
      </c>
      <c r="U334" s="56" t="str">
        <f t="shared" si="223"/>
        <v/>
      </c>
      <c r="V334" s="56" t="str">
        <f t="shared" si="223"/>
        <v/>
      </c>
      <c r="W334" s="56" t="str">
        <f t="shared" si="223"/>
        <v/>
      </c>
      <c r="X334" s="56" t="str">
        <f t="shared" si="223"/>
        <v/>
      </c>
      <c r="Y334" s="57" t="str">
        <f t="shared" ref="Y334:AC336" si="224">IF(O334="","",IF(O334&lt;0,1,0))</f>
        <v/>
      </c>
      <c r="Z334" s="57" t="str">
        <f t="shared" si="224"/>
        <v/>
      </c>
      <c r="AA334" s="57" t="str">
        <f t="shared" si="224"/>
        <v/>
      </c>
      <c r="AB334" s="57" t="str">
        <f t="shared" si="224"/>
        <v/>
      </c>
      <c r="AC334" s="57" t="str">
        <f t="shared" si="224"/>
        <v/>
      </c>
      <c r="AD334" s="58" t="str">
        <f>IF(CC334="","",IF(CC334&gt;CE334,1,-1))</f>
        <v/>
      </c>
      <c r="AE334" s="58" t="str">
        <f>IF(CC334="","",IF(CC334&lt;CE334,1,-1))</f>
        <v/>
      </c>
      <c r="AF334" s="59">
        <f>IF(CC334&gt;CE334,1,0)</f>
        <v>0</v>
      </c>
      <c r="AG334" s="60">
        <f>IF(CE334&gt;CC334,1,0)</f>
        <v>0</v>
      </c>
      <c r="AH334" s="61" t="str">
        <f>IF(O334="","",AX334*1)</f>
        <v/>
      </c>
      <c r="AI334" s="62" t="str">
        <f>IF(P334="","",BE334*1)</f>
        <v/>
      </c>
      <c r="AJ334" s="62" t="str">
        <f>IF(Q334="","",BL334*1)</f>
        <v/>
      </c>
      <c r="AK334" s="62" t="str">
        <f>IF(R334="","",BS334*1)</f>
        <v/>
      </c>
      <c r="AL334" s="62" t="str">
        <f>IF(S334="","",BZ334*1)</f>
        <v/>
      </c>
      <c r="AM334" s="63" t="str">
        <f>IF(O334="","",AZ334*1)</f>
        <v/>
      </c>
      <c r="AN334" s="63" t="str">
        <f>IF(P334="","",BG334*1)</f>
        <v/>
      </c>
      <c r="AO334" s="63" t="str">
        <f>IF(Q334="","",BN334*1)</f>
        <v/>
      </c>
      <c r="AP334" s="63" t="str">
        <f>IF(R334="","",BU334*1)</f>
        <v/>
      </c>
      <c r="AQ334" s="63" t="str">
        <f>IF(S334="","",CB334*1)</f>
        <v/>
      </c>
      <c r="AR334" s="64">
        <f>SUM(AH334:AL334)</f>
        <v>0</v>
      </c>
      <c r="AS334" s="65">
        <f>SUM(AM334:AQ334)</f>
        <v>0</v>
      </c>
      <c r="AT334" s="66">
        <f>IF(O334=1000,11,IF(O334=-1000,0,IF(O334&gt;0,11,IF(O334&lt;0,(-O334),"0"))))</f>
        <v>11</v>
      </c>
      <c r="AU334" s="67" t="str">
        <f>IF(O334=1000,0,IF(O334=-1000,11,IF(O334&lt;-9,-(O334-2),IF(O334&gt;0,(O334),"0"))))</f>
        <v/>
      </c>
      <c r="AV334" s="66" t="e">
        <f>IF(O334=1000,11,IF(O334=-1000,0,IF(O334&lt;9,11,IF(O334&gt;9,(O334+2),"0"))))</f>
        <v>#VALUE!</v>
      </c>
      <c r="AW334" s="67" t="str">
        <f>IF(O334=1000,0,IF(O334=-1000,11,IF(O334&lt;0,11,IF(O334&gt;0,(O334),"0"))))</f>
        <v/>
      </c>
      <c r="AX334" s="68" t="str">
        <f>IF(O334="","",IF(O334&gt;9,AV334,AT334))</f>
        <v/>
      </c>
      <c r="AY334" s="69" t="str">
        <f>IF(O334="","","-")</f>
        <v/>
      </c>
      <c r="AZ334" s="70" t="str">
        <f>IF(O334="","",IF(O334&lt;-9,AU334,AW334))</f>
        <v/>
      </c>
      <c r="BA334" s="66" t="e">
        <f>IF(P334=1000,11,IF(P334=-1000,0,IF(P334&gt;9,(P334+2),IF(P334&lt;0,(-P334),"0"))))</f>
        <v>#VALUE!</v>
      </c>
      <c r="BB334" s="67" t="str">
        <f>IF(P334=1000,0,IF(P334=-1000,11,IF(P334&lt;-9,-(P334-2),IF(P334&gt;0,(P334),"0"))))</f>
        <v/>
      </c>
      <c r="BC334" s="67">
        <f>IF(P334=1000,11,IF(P334=-1000,0,IF(P334&gt;0,11,IF(P334&lt;0,(-P334),"0"))))</f>
        <v>11</v>
      </c>
      <c r="BD334" s="67" t="str">
        <f>IF(P334=1000,0,IF(P334=-1000,11,IF(P334&lt;0,11,IF(P334&gt;0,(P334),"0"))))</f>
        <v/>
      </c>
      <c r="BE334" s="68" t="str">
        <f>IF(P334="","",IF(P334&gt;9,BA334,BC334))</f>
        <v/>
      </c>
      <c r="BF334" s="69" t="str">
        <f>IF(P334="","","-")</f>
        <v/>
      </c>
      <c r="BG334" s="70" t="str">
        <f>IF(P334="","",IF(P334&lt;-9,BB334,BD334))</f>
        <v/>
      </c>
      <c r="BH334" s="66" t="e">
        <f>IF(Q334=1000,11,IF(Q334=-1000,0,IF(Q334&gt;9,(Q334+2),IF(Q334&lt;0,(-Q334),"0"))))</f>
        <v>#VALUE!</v>
      </c>
      <c r="BI334" s="67" t="str">
        <f>IF(Q334=1000,0,IF(Q334=-1000,11,IF(Q334&lt;-9,-(Q334-2),IF(Q334&gt;0,(Q334),"0"))))</f>
        <v/>
      </c>
      <c r="BJ334" s="67">
        <f>IF(Q334=1000,11,IF(Q334=-1000,0,IF(Q334&gt;0,11,IF(Q334&lt;0,(-Q334),"0"))))</f>
        <v>11</v>
      </c>
      <c r="BK334" s="67" t="str">
        <f>IF(Q334=1000,0,IF(Q334=-1000,11,IF(Q334&lt;0,11,IF(Q334&gt;0,(Q334),"0"))))</f>
        <v/>
      </c>
      <c r="BL334" s="68" t="str">
        <f>IF(Q334="","",IF(Q334&gt;9,BH334,BJ334))</f>
        <v/>
      </c>
      <c r="BM334" s="69" t="str">
        <f>IF(Q334="","","-")</f>
        <v/>
      </c>
      <c r="BN334" s="70" t="str">
        <f>IF(Q334="","",IF(Q334&lt;-9,BI334,BK334))</f>
        <v/>
      </c>
      <c r="BO334" s="67" t="e">
        <f>IF(R334=1000,11,IF(R334=-1000,0,IF(R334&gt;9,(R334+2),IF(R334&lt;0,(-R334),"0"))))</f>
        <v>#VALUE!</v>
      </c>
      <c r="BP334" s="67" t="str">
        <f>IF(R334=1000,0,IF(R334=-1000,11,IF(R334&lt;-9,-(R334-2),IF(R334&gt;0,(R334),"0"))))</f>
        <v/>
      </c>
      <c r="BQ334" s="67">
        <f>IF(R334=1000,11,IF(R334=-1000,0,IF(R334&gt;0,11,IF(R334&lt;0,(-R334),"0"))))</f>
        <v>11</v>
      </c>
      <c r="BR334" s="67" t="str">
        <f>IF(R334=1000,0,IF(R334=-1000,11,IF(R334&lt;0,11,IF(R334&gt;0,(R334),"0"))))</f>
        <v/>
      </c>
      <c r="BS334" s="68" t="str">
        <f>IF(R334="","",IF(R334&gt;9,BO334,BQ334))</f>
        <v/>
      </c>
      <c r="BT334" s="69" t="str">
        <f>IF(R334="","","-")</f>
        <v/>
      </c>
      <c r="BU334" s="70" t="str">
        <f>IF(R334="","",IF(R334&lt;-9,BP334,BR334))</f>
        <v/>
      </c>
      <c r="BV334" s="67" t="e">
        <f>IF(S334=1000,11,IF(S334=-1000,0,IF(S334&gt;9,(S334+2),IF(S334&lt;0,(-S334),"0"))))</f>
        <v>#VALUE!</v>
      </c>
      <c r="BW334" s="67" t="str">
        <f>IF(S334=1000,0,IF(S334=-1000,11,IF(S334&lt;-9,-(S334-2),IF(S334&gt;0,(S334),"0"))))</f>
        <v/>
      </c>
      <c r="BX334" s="67">
        <f>IF(S334=1000,11,IF(S334=-1000,0,IF(S334&gt;0,11,IF(S334&lt;0,(-S334),"0"))))</f>
        <v>11</v>
      </c>
      <c r="BY334" s="71" t="str">
        <f>IF(S334=1000,0,IF(S334=-1000,11,IF(S334&lt;0,11,IF(S334&gt;0,(S334),"0"))))</f>
        <v/>
      </c>
      <c r="BZ334" s="68" t="str">
        <f>IF(S334="","",IF(S334&gt;9,BV334,BX334))</f>
        <v/>
      </c>
      <c r="CA334" s="69" t="str">
        <f>IF(S334="","","-")</f>
        <v/>
      </c>
      <c r="CB334" s="70" t="str">
        <f>IF(S334="","",IF(S334&lt;-9,BW334,BY334))</f>
        <v/>
      </c>
      <c r="CC334" s="72" t="str">
        <f>IF(O334="","",SUM(T334:X334))</f>
        <v/>
      </c>
      <c r="CD334" s="73" t="str">
        <f>IF(CC334="","","-")</f>
        <v/>
      </c>
      <c r="CE334" s="74" t="str">
        <f>IF(O334="","",SUM(Y334:AC334))</f>
        <v/>
      </c>
      <c r="CP334" s="32"/>
      <c r="CQ334" s="32"/>
    </row>
    <row r="335" spans="1:95" s="31" customFormat="1" ht="15" customHeight="1" outlineLevel="1" x14ac:dyDescent="0.2">
      <c r="A335" s="43"/>
      <c r="B335" s="44"/>
      <c r="C335" s="75">
        <v>2</v>
      </c>
      <c r="D335" s="76" t="str">
        <f>IF(A335="","",VLOOKUP(A335,СписокКМ!D:I,2,FALSE))</f>
        <v/>
      </c>
      <c r="E335" s="47"/>
      <c r="F335" s="77" t="str">
        <f>IF(B335="","",VLOOKUP(B335,СписокКМ!D:I,2,FALSE))</f>
        <v/>
      </c>
      <c r="G335" s="49"/>
      <c r="H335" s="41"/>
      <c r="I335" s="616"/>
      <c r="J335" s="616"/>
      <c r="K335" s="616"/>
      <c r="L335" s="616"/>
      <c r="M335" s="51"/>
      <c r="N335" s="42"/>
      <c r="O335" s="79" t="str">
        <f t="shared" si="222"/>
        <v/>
      </c>
      <c r="P335" s="79" t="str">
        <f t="shared" si="222"/>
        <v/>
      </c>
      <c r="Q335" s="79" t="str">
        <f t="shared" si="222"/>
        <v/>
      </c>
      <c r="R335" s="79" t="str">
        <f t="shared" si="222"/>
        <v/>
      </c>
      <c r="S335" s="80" t="str">
        <f t="shared" si="222"/>
        <v/>
      </c>
      <c r="T335" s="55" t="str">
        <f t="shared" si="223"/>
        <v/>
      </c>
      <c r="U335" s="56" t="str">
        <f t="shared" si="223"/>
        <v/>
      </c>
      <c r="V335" s="56" t="str">
        <f t="shared" si="223"/>
        <v/>
      </c>
      <c r="W335" s="56" t="str">
        <f t="shared" si="223"/>
        <v/>
      </c>
      <c r="X335" s="56" t="str">
        <f t="shared" si="223"/>
        <v/>
      </c>
      <c r="Y335" s="57" t="str">
        <f t="shared" si="224"/>
        <v/>
      </c>
      <c r="Z335" s="57" t="str">
        <f t="shared" si="224"/>
        <v/>
      </c>
      <c r="AA335" s="57" t="str">
        <f t="shared" si="224"/>
        <v/>
      </c>
      <c r="AB335" s="57" t="str">
        <f t="shared" si="224"/>
        <v/>
      </c>
      <c r="AC335" s="57" t="str">
        <f t="shared" si="224"/>
        <v/>
      </c>
      <c r="AD335" s="58" t="str">
        <f>IF(CC335="","",IF(CC335&gt;CE335,1,-1))</f>
        <v/>
      </c>
      <c r="AE335" s="58" t="str">
        <f>IF(CC335="","",IF(CC335&lt;CE335,1,-1))</f>
        <v/>
      </c>
      <c r="AF335" s="59">
        <f>IF(CC335&gt;CE335,1,0)</f>
        <v>0</v>
      </c>
      <c r="AG335" s="60">
        <f>IF(CE335&gt;CC335,1,0)</f>
        <v>0</v>
      </c>
      <c r="AH335" s="81" t="str">
        <f>IF(O335="","",AX335*1)</f>
        <v/>
      </c>
      <c r="AI335" s="609" t="str">
        <f>IF(P335="","",BE335*1)</f>
        <v/>
      </c>
      <c r="AJ335" s="609" t="str">
        <f>IF(Q335="","",BL335*1)</f>
        <v/>
      </c>
      <c r="AK335" s="609" t="str">
        <f>IF(R335="","",BS335*1)</f>
        <v/>
      </c>
      <c r="AL335" s="609" t="str">
        <f>IF(S335="","",BZ335*1)</f>
        <v/>
      </c>
      <c r="AM335" s="606" t="str">
        <f>IF(O335="","",AZ335*1)</f>
        <v/>
      </c>
      <c r="AN335" s="606" t="str">
        <f>IF(P335="","",BG335*1)</f>
        <v/>
      </c>
      <c r="AO335" s="606" t="str">
        <f>IF(Q335="","",BN335*1)</f>
        <v/>
      </c>
      <c r="AP335" s="606" t="str">
        <f>IF(R335="","",BU335*1)</f>
        <v/>
      </c>
      <c r="AQ335" s="606" t="str">
        <f>IF(S335="","",CB335*1)</f>
        <v/>
      </c>
      <c r="AR335" s="64">
        <f>SUM(AH335:AL335)</f>
        <v>0</v>
      </c>
      <c r="AS335" s="65">
        <f>SUM(AM335:AQ335)</f>
        <v>0</v>
      </c>
      <c r="AT335" s="66">
        <f>IF(O335=1000,11,IF(O335=-1000,0,IF(O335&gt;0,11,IF(O335&lt;0,(-O335),"0"))))</f>
        <v>11</v>
      </c>
      <c r="AU335" s="67" t="str">
        <f>IF(O335=1000,0,IF(O335=-1000,11,IF(O335&lt;-9,-(O335-2),IF(O335&gt;0,(O335),"0"))))</f>
        <v/>
      </c>
      <c r="AV335" s="66" t="e">
        <f>IF(O335=1000,11,IF(O335=-1000,0,IF(O335&gt;9,(O335+2),IF(O335&lt;0,(-O335),"0"))))</f>
        <v>#VALUE!</v>
      </c>
      <c r="AW335" s="67" t="str">
        <f>IF(O335=1000,0,IF(O335=-1000,11,IF(O335&lt;0,11,IF(O335&gt;0,(O335),"0"))))</f>
        <v/>
      </c>
      <c r="AX335" s="601" t="str">
        <f>IF(O335="","",IF(O335&gt;9,AV335,AT335))</f>
        <v/>
      </c>
      <c r="AY335" s="602" t="str">
        <f>IF(O335="","","-")</f>
        <v/>
      </c>
      <c r="AZ335" s="603" t="str">
        <f>IF(O335="","",IF(O335&lt;-9,AU335,AW335))</f>
        <v/>
      </c>
      <c r="BA335" s="66" t="e">
        <f>IF(P335=1000,11,IF(P335=-1000,0,IF(P335&gt;9,(P335+2),IF(P335&lt;0,(-P335),"0"))))</f>
        <v>#VALUE!</v>
      </c>
      <c r="BB335" s="67" t="str">
        <f>IF(P335=1000,0,IF(P335=-1000,11,IF(P335&lt;-9,-(P335-2),IF(P335&gt;0,(P335),"0"))))</f>
        <v/>
      </c>
      <c r="BC335" s="67">
        <f>IF(P335=1000,11,IF(P335=-1000,0,IF(P335&gt;0,11,IF(P335&lt;0,(-P335),"0"))))</f>
        <v>11</v>
      </c>
      <c r="BD335" s="67" t="str">
        <f>IF(P335=1000,0,IF(P335=-1000,11,IF(P335&lt;0,11,IF(P335&gt;0,(P335),"0"))))</f>
        <v/>
      </c>
      <c r="BE335" s="601" t="str">
        <f>IF(P335="","",IF(P335&gt;9,BA335,BC335))</f>
        <v/>
      </c>
      <c r="BF335" s="602" t="str">
        <f>IF(P335="","","-")</f>
        <v/>
      </c>
      <c r="BG335" s="603" t="str">
        <f>IF(P335="","",IF(P335&lt;-9,BB335,BD335))</f>
        <v/>
      </c>
      <c r="BH335" s="66" t="e">
        <f>IF(Q335=1000,11,IF(Q335=-1000,0,IF(Q335&gt;9,(Q335+2),IF(Q335&lt;0,(-Q335),"0"))))</f>
        <v>#VALUE!</v>
      </c>
      <c r="BI335" s="67" t="str">
        <f>IF(Q335=1000,0,IF(Q335=-1000,11,IF(Q335&lt;-9,-(Q335-2),IF(Q335&gt;0,(Q335),"0"))))</f>
        <v/>
      </c>
      <c r="BJ335" s="67">
        <f>IF(Q335=1000,11,IF(Q335=-1000,0,IF(Q335&gt;0,11,IF(Q335&lt;0,(-Q335),"0"))))</f>
        <v>11</v>
      </c>
      <c r="BK335" s="67" t="str">
        <f>IF(Q335=1000,0,IF(Q335=-1000,11,IF(Q335&lt;0,11,IF(Q335&gt;0,(Q335),"0"))))</f>
        <v/>
      </c>
      <c r="BL335" s="601" t="str">
        <f>IF(Q335="","",IF(Q335&gt;9,BH335,BJ335))</f>
        <v/>
      </c>
      <c r="BM335" s="602" t="str">
        <f>IF(Q335="","","-")</f>
        <v/>
      </c>
      <c r="BN335" s="603" t="str">
        <f>IF(Q335="","",IF(Q335&lt;-9,BI335,BK335))</f>
        <v/>
      </c>
      <c r="BO335" s="67" t="e">
        <f>IF(R335=1000,11,IF(R335=-1000,0,IF(R335&gt;9,(R335+2),IF(R335&lt;0,(-R335),"0"))))</f>
        <v>#VALUE!</v>
      </c>
      <c r="BP335" s="67" t="str">
        <f>IF(R335=1000,0,IF(R335=-1000,11,IF(R335&lt;-9,-(R335-2),IF(R335&gt;0,(R335),"0"))))</f>
        <v/>
      </c>
      <c r="BQ335" s="67">
        <f>IF(R335=1000,11,IF(R335=-1000,0,IF(R335&gt;0,11,IF(R335&lt;0,(-R335),"0"))))</f>
        <v>11</v>
      </c>
      <c r="BR335" s="67" t="str">
        <f>IF(R335=1000,0,IF(R335=-1000,11,IF(R335&lt;0,11,IF(R335&gt;0,(R335),"0"))))</f>
        <v/>
      </c>
      <c r="BS335" s="601" t="str">
        <f>IF(R335="","",IF(R335&gt;9,BO335,BQ335))</f>
        <v/>
      </c>
      <c r="BT335" s="602" t="str">
        <f>IF(R335="","","-")</f>
        <v/>
      </c>
      <c r="BU335" s="603" t="str">
        <f>IF(R335="","",IF(R335&lt;-9,BP335,BR335))</f>
        <v/>
      </c>
      <c r="BV335" s="67" t="e">
        <f>IF(S335=1000,11,IF(S335=-1000,0,IF(S335&gt;9,(S335+2),IF(S335&lt;0,(-S335),"0"))))</f>
        <v>#VALUE!</v>
      </c>
      <c r="BW335" s="67" t="str">
        <f>IF(S335=1000,0,IF(S335=-1000,11,IF(S335&lt;-9,-(S335-2),IF(S335&gt;0,(S335),"0"))))</f>
        <v/>
      </c>
      <c r="BX335" s="67">
        <f>IF(S335=1000,11,IF(S335=-1000,0,IF(S335&gt;0,11,IF(S335&lt;0,(-S335),"0"))))</f>
        <v>11</v>
      </c>
      <c r="BY335" s="71" t="str">
        <f>IF(S335=1000,0,IF(S335=-1000,11,IF(S335&lt;0,11,IF(S335&gt;0,(S335),"0"))))</f>
        <v/>
      </c>
      <c r="BZ335" s="601" t="str">
        <f>IF(S335="","",IF(S335&gt;9,BV335,BX335))</f>
        <v/>
      </c>
      <c r="CA335" s="602" t="str">
        <f>IF(S335="","","-")</f>
        <v/>
      </c>
      <c r="CB335" s="603" t="str">
        <f>IF(S335="","",IF(S335&lt;-9,BW335,BY335))</f>
        <v/>
      </c>
      <c r="CC335" s="598" t="str">
        <f>IF(O335="","",SUM(T335:X335))</f>
        <v/>
      </c>
      <c r="CD335" s="604" t="str">
        <f>IF(CC335="","","-")</f>
        <v/>
      </c>
      <c r="CE335" s="599" t="str">
        <f>IF(O335="","",SUM(Y335:AC335))</f>
        <v/>
      </c>
      <c r="CP335" s="32"/>
      <c r="CQ335" s="32"/>
    </row>
    <row r="336" spans="1:95" s="31" customFormat="1" ht="15" customHeight="1" outlineLevel="1" x14ac:dyDescent="0.2">
      <c r="A336" s="43"/>
      <c r="B336" s="44"/>
      <c r="C336" s="1250">
        <v>3</v>
      </c>
      <c r="D336" s="76" t="str">
        <f>IF(A336="","",VLOOKUP(A336,СписокКМ!D:I,2,FALSE))</f>
        <v/>
      </c>
      <c r="E336" s="47"/>
      <c r="F336" s="77" t="str">
        <f>IF(B336="","",VLOOKUP(B336,СписокКМ!D:I,2,FALSE))</f>
        <v/>
      </c>
      <c r="G336" s="49"/>
      <c r="H336" s="41"/>
      <c r="I336" s="1252"/>
      <c r="J336" s="1252"/>
      <c r="K336" s="1252"/>
      <c r="L336" s="1252"/>
      <c r="M336" s="1252"/>
      <c r="N336" s="42"/>
      <c r="O336" s="1244" t="str">
        <f>IF(I336="","",IF(I336="0",1000,IF(I336="-0",-1000,I336*1)))</f>
        <v/>
      </c>
      <c r="P336" s="1244" t="str">
        <f>IF(J336="","",IF(J336="0",1000,IF(J336="-0",-1000,J336*1)))</f>
        <v/>
      </c>
      <c r="Q336" s="1244" t="str">
        <f>IF(K336="","",IF(K336="0",1000,IF(K336="-0",-1000,K336*1)))</f>
        <v/>
      </c>
      <c r="R336" s="1244" t="str">
        <f>IF(L337="","",IF(L337="0",1000,IF(L337="-0",-1000,L337*1)))</f>
        <v/>
      </c>
      <c r="S336" s="1246" t="str">
        <f>IF(M337="","",IF(M337="0",1000,IF(M337="-0",-1000,M337*1)))</f>
        <v/>
      </c>
      <c r="T336" s="1248" t="str">
        <f t="shared" si="223"/>
        <v/>
      </c>
      <c r="U336" s="1284" t="str">
        <f t="shared" si="223"/>
        <v/>
      </c>
      <c r="V336" s="1284" t="str">
        <f t="shared" si="223"/>
        <v/>
      </c>
      <c r="W336" s="1284" t="str">
        <f t="shared" si="223"/>
        <v/>
      </c>
      <c r="X336" s="1284" t="str">
        <f t="shared" si="223"/>
        <v/>
      </c>
      <c r="Y336" s="1278" t="str">
        <f t="shared" si="224"/>
        <v/>
      </c>
      <c r="Z336" s="1278" t="str">
        <f t="shared" si="224"/>
        <v/>
      </c>
      <c r="AA336" s="1278" t="str">
        <f t="shared" si="224"/>
        <v/>
      </c>
      <c r="AB336" s="1278" t="str">
        <f t="shared" si="224"/>
        <v/>
      </c>
      <c r="AC336" s="1278" t="str">
        <f t="shared" si="224"/>
        <v/>
      </c>
      <c r="AD336" s="1280" t="str">
        <f>IF(CC336="","",IF(CC336&gt;CE336,1,-1))</f>
        <v/>
      </c>
      <c r="AE336" s="1280" t="str">
        <f>IF(CC336="","",IF(CC336&lt;CE336,1,-1))</f>
        <v/>
      </c>
      <c r="AF336" s="1282">
        <f>IF(CC336&gt;CE336,1,0)</f>
        <v>0</v>
      </c>
      <c r="AG336" s="1272">
        <f>IF(CE336&gt;CC336,1,0)</f>
        <v>0</v>
      </c>
      <c r="AH336" s="1274" t="str">
        <f>IF(O336="","",AX336*1)</f>
        <v/>
      </c>
      <c r="AI336" s="1276" t="str">
        <f>IF(P336="","",BE336*1)</f>
        <v/>
      </c>
      <c r="AJ336" s="1276" t="str">
        <f>IF(Q336="","",BL336*1)</f>
        <v/>
      </c>
      <c r="AK336" s="1276" t="str">
        <f>IF(R336="","",BS336*1)</f>
        <v/>
      </c>
      <c r="AL336" s="1276" t="str">
        <f>IF(S336="","",BZ336*1)</f>
        <v/>
      </c>
      <c r="AM336" s="1298" t="str">
        <f>IF(O336="","",AZ336*1)</f>
        <v/>
      </c>
      <c r="AN336" s="1298" t="str">
        <f>IF(P336="","",BG336*1)</f>
        <v/>
      </c>
      <c r="AO336" s="1298" t="str">
        <f>IF(Q336="","",BN336*1)</f>
        <v/>
      </c>
      <c r="AP336" s="1298" t="str">
        <f>IF(R336="","",BU336*1)</f>
        <v/>
      </c>
      <c r="AQ336" s="1298" t="str">
        <f>IF(S336="","",CB336*1)</f>
        <v/>
      </c>
      <c r="AR336" s="1300">
        <f>SUM(AH337:AL337)</f>
        <v>0</v>
      </c>
      <c r="AS336" s="1292">
        <f>SUM(AM337:AQ337)</f>
        <v>0</v>
      </c>
      <c r="AT336" s="1294">
        <f>IF(O336=1000,11,IF(O336=-1000,0,IF(O336&gt;0,11,IF(O336&lt;0,(-O336),"0"))))</f>
        <v>11</v>
      </c>
      <c r="AU336" s="1286" t="str">
        <f>IF(O336=1000,0,IF(O336=-1000,11,IF(O336&lt;-9,-(O336-2),IF(O336&gt;0,(O336),"0"))))</f>
        <v/>
      </c>
      <c r="AV336" s="1286" t="e">
        <f>IF(O336=1000,11,IF(O336=-1000,0,IF(O336&gt;9,(O336+2),IF(O336&lt;0,(-O336),"0"))))</f>
        <v>#VALUE!</v>
      </c>
      <c r="AW336" s="1286" t="str">
        <f>IF(O336=1000,0,IF(O336=-1000,11,IF(O336&lt;0,11,IF(O336&gt;0,(O336),"0"))))</f>
        <v/>
      </c>
      <c r="AX336" s="1296" t="str">
        <f>IF(O336="","",IF(O336&gt;9,AV336,AT336))</f>
        <v/>
      </c>
      <c r="AY336" s="1288" t="str">
        <f>IF(O336="","","-")</f>
        <v/>
      </c>
      <c r="AZ336" s="1290" t="str">
        <f>IF(O336="","",IF(O336&lt;-9,AU336,AW336))</f>
        <v/>
      </c>
      <c r="BA336" s="1286" t="e">
        <f>IF(P336=1000,11,IF(P336=-1000,0,IF(P336&gt;9,(P336+2),IF(P336&lt;0,(-P336),"0"))))</f>
        <v>#VALUE!</v>
      </c>
      <c r="BB336" s="1286" t="str">
        <f>IF(P336=1000,0,IF(P336=-1000,11,IF(P336&lt;-9,-(P336-2),IF(P336&gt;0,(P336),"0"))))</f>
        <v/>
      </c>
      <c r="BC336" s="1286">
        <f>IF(P336=1000,11,IF(P336=-1000,0,IF(P336&gt;0,11,IF(P336&lt;0,(-P336),"0"))))</f>
        <v>11</v>
      </c>
      <c r="BD336" s="1286" t="str">
        <f>IF(P336=1000,0,IF(P336=-1000,11,IF(P336&lt;0,11,IF(P336&gt;0,(P336),"0"))))</f>
        <v/>
      </c>
      <c r="BE336" s="1296" t="str">
        <f>IF(P336="","",IF(P336&gt;9,BA336,BC336))</f>
        <v/>
      </c>
      <c r="BF336" s="1288" t="str">
        <f>IF(P336="","","-")</f>
        <v/>
      </c>
      <c r="BG336" s="1290" t="str">
        <f>IF(P336="","",IF(P336&lt;-9,BB336,BD336))</f>
        <v/>
      </c>
      <c r="BH336" s="1286" t="e">
        <f>IF(Q336=1000,11,IF(Q336=-1000,0,IF(Q336&gt;9,(Q336+2),IF(Q336&lt;0,(-Q336),"0"))))</f>
        <v>#VALUE!</v>
      </c>
      <c r="BI336" s="1286" t="str">
        <f>IF(Q336=1000,0,IF(Q336=-1000,11,IF(Q336&lt;-9,-(Q336-2),IF(Q336&gt;0,(Q336),"0"))))</f>
        <v/>
      </c>
      <c r="BJ336" s="1286">
        <f>IF(Q336=1000,11,IF(Q336=-1000,0,IF(Q336&gt;0,11,IF(Q336&lt;0,(-Q336),"0"))))</f>
        <v>11</v>
      </c>
      <c r="BK336" s="1286" t="str">
        <f>IF(Q336=1000,0,IF(Q336=-1000,11,IF(Q336&lt;0,11,IF(Q336&gt;0,(Q336),"0"))))</f>
        <v/>
      </c>
      <c r="BL336" s="1296" t="str">
        <f>IF(Q336="","",IF(Q336&gt;9,BH336,BJ336))</f>
        <v/>
      </c>
      <c r="BM336" s="1288" t="str">
        <f>IF(Q336="","","-")</f>
        <v/>
      </c>
      <c r="BN336" s="1290" t="str">
        <f>IF(Q336="","",IF(Q336&lt;-9,BI336,BK336))</f>
        <v/>
      </c>
      <c r="BO336" s="1286" t="e">
        <f>IF(R336=1000,11,IF(R336=-1000,0,IF(R336&gt;9,(R336+2),IF(R336&lt;0,(-R336),"0"))))</f>
        <v>#VALUE!</v>
      </c>
      <c r="BP336" s="1286" t="str">
        <f>IF(R336=1000,0,IF(R336=-1000,11,IF(R336&lt;-9,-(R336-2),IF(R336&gt;0,(R336),"0"))))</f>
        <v/>
      </c>
      <c r="BQ336" s="1286">
        <f>IF(R336=1000,11,IF(R336=-1000,0,IF(R336&gt;0,11,IF(R336&lt;0,(-R336),"0"))))</f>
        <v>11</v>
      </c>
      <c r="BR336" s="1286" t="str">
        <f>IF(R336=1000,0,IF(R336=-1000,11,IF(R336&lt;0,11,IF(R336&gt;0,(R336),"0"))))</f>
        <v/>
      </c>
      <c r="BS336" s="1296" t="str">
        <f>IF(R336="","",IF(R336&gt;9,BO336,BQ336))</f>
        <v/>
      </c>
      <c r="BT336" s="1288" t="str">
        <f>IF(R336="","","-")</f>
        <v/>
      </c>
      <c r="BU336" s="1290" t="str">
        <f>IF(R336="","",IF(R336&lt;-9,BP336,BR336))</f>
        <v/>
      </c>
      <c r="BV336" s="1286" t="e">
        <f>IF(S336=1000,11,IF(S336=-1000,0,IF(S336&gt;9,(S336+2),IF(S336&lt;0,(-S336),"0"))))</f>
        <v>#VALUE!</v>
      </c>
      <c r="BW336" s="1286" t="str">
        <f>IF(S336=1000,0,IF(S336=-1000,11,IF(S336&lt;-9,-(S336-2),IF(S336&gt;0,(S336),"0"))))</f>
        <v/>
      </c>
      <c r="BX336" s="1286">
        <f>IF(S336=1000,11,IF(S336=-1000,0,IF(S336&gt;0,11,IF(S336&lt;0,(-S336),"0"))))</f>
        <v>11</v>
      </c>
      <c r="BY336" s="1286" t="str">
        <f>IF(S336=1000,0,IF(S336=-1000,11,IF(S336&lt;0,11,IF(S336&gt;0,(S336),"0"))))</f>
        <v/>
      </c>
      <c r="BZ336" s="1296" t="str">
        <f>IF(S336="","",IF(S336&gt;9,BV336,BX336))</f>
        <v/>
      </c>
      <c r="CA336" s="1288" t="str">
        <f>IF(S336="","","-")</f>
        <v/>
      </c>
      <c r="CB336" s="1290" t="str">
        <f>IF(S336="","",IF(S336&lt;-9,BW336,BY336))</f>
        <v/>
      </c>
      <c r="CC336" s="1302" t="str">
        <f>IF(O336="","",SUM(T336:X337))</f>
        <v/>
      </c>
      <c r="CD336" s="1304" t="str">
        <f>IF(CC336="","","-")</f>
        <v/>
      </c>
      <c r="CE336" s="1306" t="str">
        <f>IF(O336="","",SUM(Y336:AC337))</f>
        <v/>
      </c>
      <c r="CP336" s="32"/>
      <c r="CQ336" s="32"/>
    </row>
    <row r="337" spans="1:95" s="31" customFormat="1" ht="15" customHeight="1" outlineLevel="1" x14ac:dyDescent="0.2">
      <c r="A337" s="43"/>
      <c r="B337" s="44"/>
      <c r="C337" s="1251"/>
      <c r="D337" s="46" t="str">
        <f>IF(A337="","",VLOOKUP(A337,СписокКМ!D:I,2,FALSE))</f>
        <v/>
      </c>
      <c r="E337" s="47"/>
      <c r="F337" s="48" t="str">
        <f>IF(B337="","",VLOOKUP(B337,СписокКМ!D:I,2,FALSE))</f>
        <v/>
      </c>
      <c r="G337" s="49"/>
      <c r="H337" s="41"/>
      <c r="I337" s="1253"/>
      <c r="J337" s="1253"/>
      <c r="K337" s="1253"/>
      <c r="L337" s="1253"/>
      <c r="M337" s="1253"/>
      <c r="N337" s="42"/>
      <c r="O337" s="1245"/>
      <c r="P337" s="1245"/>
      <c r="Q337" s="1245"/>
      <c r="R337" s="1245"/>
      <c r="S337" s="1247"/>
      <c r="T337" s="1249"/>
      <c r="U337" s="1285"/>
      <c r="V337" s="1285"/>
      <c r="W337" s="1285"/>
      <c r="X337" s="1285"/>
      <c r="Y337" s="1279"/>
      <c r="Z337" s="1279"/>
      <c r="AA337" s="1279"/>
      <c r="AB337" s="1279"/>
      <c r="AC337" s="1279"/>
      <c r="AD337" s="1281"/>
      <c r="AE337" s="1281"/>
      <c r="AF337" s="1283"/>
      <c r="AG337" s="1273"/>
      <c r="AH337" s="1275"/>
      <c r="AI337" s="1277"/>
      <c r="AJ337" s="1277"/>
      <c r="AK337" s="1277"/>
      <c r="AL337" s="1277"/>
      <c r="AM337" s="1299"/>
      <c r="AN337" s="1299"/>
      <c r="AO337" s="1299"/>
      <c r="AP337" s="1299"/>
      <c r="AQ337" s="1299"/>
      <c r="AR337" s="1301"/>
      <c r="AS337" s="1293"/>
      <c r="AT337" s="1295"/>
      <c r="AU337" s="1287"/>
      <c r="AV337" s="1287"/>
      <c r="AW337" s="1287"/>
      <c r="AX337" s="1297"/>
      <c r="AY337" s="1289"/>
      <c r="AZ337" s="1291"/>
      <c r="BA337" s="1287"/>
      <c r="BB337" s="1287"/>
      <c r="BC337" s="1287"/>
      <c r="BD337" s="1287"/>
      <c r="BE337" s="1297"/>
      <c r="BF337" s="1289"/>
      <c r="BG337" s="1291"/>
      <c r="BH337" s="1287"/>
      <c r="BI337" s="1287"/>
      <c r="BJ337" s="1287"/>
      <c r="BK337" s="1287"/>
      <c r="BL337" s="1297"/>
      <c r="BM337" s="1289"/>
      <c r="BN337" s="1291"/>
      <c r="BO337" s="1287"/>
      <c r="BP337" s="1287"/>
      <c r="BQ337" s="1287"/>
      <c r="BR337" s="1287"/>
      <c r="BS337" s="1297"/>
      <c r="BT337" s="1289"/>
      <c r="BU337" s="1291"/>
      <c r="BV337" s="1287"/>
      <c r="BW337" s="1287"/>
      <c r="BX337" s="1287"/>
      <c r="BY337" s="1287"/>
      <c r="BZ337" s="1297"/>
      <c r="CA337" s="1289"/>
      <c r="CB337" s="1291"/>
      <c r="CC337" s="1303"/>
      <c r="CD337" s="1305"/>
      <c r="CE337" s="1307"/>
      <c r="CP337" s="32"/>
      <c r="CQ337" s="32"/>
    </row>
    <row r="338" spans="1:95" s="31" customFormat="1" ht="15" customHeight="1" outlineLevel="1" x14ac:dyDescent="0.2">
      <c r="A338" s="99" t="str">
        <f>IF(A334="","",A334)</f>
        <v/>
      </c>
      <c r="B338" s="99" t="str">
        <f>IF(B334="","",B335)</f>
        <v/>
      </c>
      <c r="C338" s="75">
        <v>4</v>
      </c>
      <c r="D338" s="100" t="str">
        <f>IF(A338="","",VLOOKUP(A338,СписокКМ!D:I,2,FALSE))</f>
        <v/>
      </c>
      <c r="E338" s="101"/>
      <c r="F338" s="77" t="str">
        <f>IF(B338="","",VLOOKUP(B338,СписокКМ!D:I,2,FALSE))</f>
        <v/>
      </c>
      <c r="G338" s="102"/>
      <c r="H338" s="41"/>
      <c r="I338" s="616"/>
      <c r="J338" s="616"/>
      <c r="K338" s="616"/>
      <c r="L338" s="616"/>
      <c r="M338" s="616"/>
      <c r="N338" s="42"/>
      <c r="O338" s="79" t="str">
        <f t="shared" ref="O338:S339" si="225">IF(I338="","",IF(I338="0",1000,IF(I338="-0",-1000,I338*1)))</f>
        <v/>
      </c>
      <c r="P338" s="79" t="str">
        <f t="shared" si="225"/>
        <v/>
      </c>
      <c r="Q338" s="79" t="str">
        <f t="shared" si="225"/>
        <v/>
      </c>
      <c r="R338" s="79" t="str">
        <f t="shared" si="225"/>
        <v/>
      </c>
      <c r="S338" s="80" t="str">
        <f t="shared" si="225"/>
        <v/>
      </c>
      <c r="T338" s="614" t="str">
        <f t="shared" ref="T338:X339" si="226">IF(O338="","",IF(O338&gt;0,1,0))</f>
        <v/>
      </c>
      <c r="U338" s="613" t="str">
        <f t="shared" si="226"/>
        <v/>
      </c>
      <c r="V338" s="613" t="str">
        <f t="shared" si="226"/>
        <v/>
      </c>
      <c r="W338" s="613" t="str">
        <f t="shared" si="226"/>
        <v/>
      </c>
      <c r="X338" s="613" t="str">
        <f t="shared" si="226"/>
        <v/>
      </c>
      <c r="Y338" s="610" t="str">
        <f t="shared" ref="Y338:AC339" si="227">IF(O338="","",IF(O338&lt;0,1,0))</f>
        <v/>
      </c>
      <c r="Z338" s="610" t="str">
        <f t="shared" si="227"/>
        <v/>
      </c>
      <c r="AA338" s="610" t="str">
        <f t="shared" si="227"/>
        <v/>
      </c>
      <c r="AB338" s="610" t="str">
        <f t="shared" si="227"/>
        <v/>
      </c>
      <c r="AC338" s="610" t="str">
        <f t="shared" si="227"/>
        <v/>
      </c>
      <c r="AD338" s="611" t="str">
        <f>IF(CC338="","",IF(CC338&gt;CE338,1,-1))</f>
        <v/>
      </c>
      <c r="AE338" s="611" t="str">
        <f>IF(CC338="","",IF(CC338&lt;CE338,1,-1))</f>
        <v/>
      </c>
      <c r="AF338" s="612">
        <f>IF(CC338&gt;CE338,1,0)</f>
        <v>0</v>
      </c>
      <c r="AG338" s="608">
        <f>IF(CE338&gt;CC338,1,0)</f>
        <v>0</v>
      </c>
      <c r="AH338" s="81" t="str">
        <f>IF(O338="","",AX338*1)</f>
        <v/>
      </c>
      <c r="AI338" s="609" t="str">
        <f>IF(P338="","",BE338*1)</f>
        <v/>
      </c>
      <c r="AJ338" s="609" t="str">
        <f>IF(Q338="","",BL338*1)</f>
        <v/>
      </c>
      <c r="AK338" s="609" t="str">
        <f>IF(R338="","",BS338*1)</f>
        <v/>
      </c>
      <c r="AL338" s="609" t="str">
        <f>IF(S338="","",BZ338*1)</f>
        <v/>
      </c>
      <c r="AM338" s="606" t="str">
        <f>IF(O338="","",AZ338*1)</f>
        <v/>
      </c>
      <c r="AN338" s="606" t="str">
        <f>IF(P338="","",BG338*1)</f>
        <v/>
      </c>
      <c r="AO338" s="606" t="str">
        <f>IF(Q338="","",BN338*1)</f>
        <v/>
      </c>
      <c r="AP338" s="606" t="str">
        <f>IF(R338="","",BU338*1)</f>
        <v/>
      </c>
      <c r="AQ338" s="606" t="str">
        <f>IF(S338="","",CB338*1)</f>
        <v/>
      </c>
      <c r="AR338" s="607">
        <f>SUM(AH338:AL338)</f>
        <v>0</v>
      </c>
      <c r="AS338" s="605">
        <f>SUM(AM338:AQ338)</f>
        <v>0</v>
      </c>
      <c r="AT338" s="111">
        <f>IF(O338=1000,11,IF(O338=-1000,0,IF(O338&gt;0,11,IF(O338&lt;0,(-O338),"0"))))</f>
        <v>11</v>
      </c>
      <c r="AU338" s="600" t="str">
        <f>IF(O338=1000,0,IF(O338=-1000,11,IF(O338&lt;-9,-(O338-2),IF(O338&gt;0,(O338),"0"))))</f>
        <v/>
      </c>
      <c r="AV338" s="111" t="e">
        <f>IF(O338=1000,11,IF(O338=-1000,0,IF(O338&gt;9,(O338+2),IF(O338&lt;0,(-O338),"0"))))</f>
        <v>#VALUE!</v>
      </c>
      <c r="AW338" s="600" t="str">
        <f>IF(O338=1000,0,IF(O338=-1000,11,IF(O338&lt;0,11,IF(O338&gt;0,(O338),"0"))))</f>
        <v/>
      </c>
      <c r="AX338" s="601" t="str">
        <f>IF(O338="","",IF(O338&gt;9,AV338,AT338))</f>
        <v/>
      </c>
      <c r="AY338" s="602" t="str">
        <f>IF(O338="","","-")</f>
        <v/>
      </c>
      <c r="AZ338" s="603" t="str">
        <f>IF(O338="","",IF(O338&lt;-9,AU338,AW338))</f>
        <v/>
      </c>
      <c r="BA338" s="111" t="e">
        <f>IF(P338=1000,11,IF(P338=-1000,0,IF(P338&gt;9,(P338+2),IF(P338&lt;0,(-P338),"0"))))</f>
        <v>#VALUE!</v>
      </c>
      <c r="BB338" s="600" t="str">
        <f>IF(P338=1000,0,IF(P338=-1000,11,IF(P338&lt;-9,-(P338-2),IF(P338&gt;0,(P338),"0"))))</f>
        <v/>
      </c>
      <c r="BC338" s="600">
        <f>IF(P338=1000,11,IF(P338=-1000,0,IF(P338&gt;0,11,IF(P338&lt;0,(-P338),"0"))))</f>
        <v>11</v>
      </c>
      <c r="BD338" s="600" t="str">
        <f>IF(P338=1000,0,IF(P338=-1000,11,IF(P338&lt;0,11,IF(P338&gt;0,(P338),"0"))))</f>
        <v/>
      </c>
      <c r="BE338" s="601" t="str">
        <f>IF(P338="","",IF(P338&gt;9,BA338,BC338))</f>
        <v/>
      </c>
      <c r="BF338" s="602" t="str">
        <f>IF(P338="","","-")</f>
        <v/>
      </c>
      <c r="BG338" s="603" t="str">
        <f>IF(P338="","",IF(P338&lt;-9,BB338,BD338))</f>
        <v/>
      </c>
      <c r="BH338" s="111" t="e">
        <f>IF(Q338=1000,11,IF(Q338=-1000,0,IF(Q338&gt;9,(Q338+2),IF(Q338&lt;0,(-Q338),"0"))))</f>
        <v>#VALUE!</v>
      </c>
      <c r="BI338" s="600" t="str">
        <f>IF(Q338=1000,0,IF(Q338=-1000,11,IF(Q338&lt;-9,-(Q338-2),IF(Q338&gt;0,(Q338),"0"))))</f>
        <v/>
      </c>
      <c r="BJ338" s="600">
        <f>IF(Q338=1000,11,IF(Q338=-1000,0,IF(Q338&gt;0,11,IF(Q338&lt;0,(-Q338),"0"))))</f>
        <v>11</v>
      </c>
      <c r="BK338" s="600" t="str">
        <f>IF(Q338=1000,0,IF(Q338=-1000,11,IF(Q338&lt;0,11,IF(Q338&gt;0,(Q338),"0"))))</f>
        <v/>
      </c>
      <c r="BL338" s="601" t="str">
        <f>IF(Q338="","",IF(Q338&gt;9,BH338,BJ338))</f>
        <v/>
      </c>
      <c r="BM338" s="602" t="str">
        <f>IF(Q338="","","-")</f>
        <v/>
      </c>
      <c r="BN338" s="603" t="str">
        <f>IF(Q338="","",IF(Q338&lt;-9,BI338,BK338))</f>
        <v/>
      </c>
      <c r="BO338" s="600" t="e">
        <f>IF(R338=1000,11,IF(R338=-1000,0,IF(R338&gt;9,(R338+2),IF(R338&lt;0,(-R338),"0"))))</f>
        <v>#VALUE!</v>
      </c>
      <c r="BP338" s="600" t="str">
        <f>IF(R338=1000,0,IF(R338=-1000,11,IF(R338&lt;-9,-(R338-2),IF(R338&gt;0,(R338),"0"))))</f>
        <v/>
      </c>
      <c r="BQ338" s="600">
        <f>IF(R338=1000,11,IF(R338=-1000,0,IF(R338&gt;0,11,IF(R338&lt;0,(-R338),"0"))))</f>
        <v>11</v>
      </c>
      <c r="BR338" s="600" t="str">
        <f>IF(R338=1000,0,IF(R338=-1000,11,IF(R338&lt;0,11,IF(R338&gt;0,(R338),"0"))))</f>
        <v/>
      </c>
      <c r="BS338" s="601" t="str">
        <f>IF(R338="","",IF(R338&gt;9,BO338,BQ338))</f>
        <v/>
      </c>
      <c r="BT338" s="602" t="str">
        <f>IF(R338="","","-")</f>
        <v/>
      </c>
      <c r="BU338" s="603" t="str">
        <f>IF(R338="","",IF(R338&lt;-9,BP338,BR338))</f>
        <v/>
      </c>
      <c r="BV338" s="600" t="e">
        <f>IF(S338=1000,11,IF(S338=-1000,0,IF(S338&gt;9,(S338+2),IF(S338&lt;0,(-S338),"0"))))</f>
        <v>#VALUE!</v>
      </c>
      <c r="BW338" s="600" t="str">
        <f>IF(S338=1000,0,IF(S338=-1000,11,IF(S338&lt;-9,-(S338-2),IF(S338&gt;0,(S338),"0"))))</f>
        <v/>
      </c>
      <c r="BX338" s="600">
        <f>IF(S338=1000,11,IF(S338=-1000,0,IF(S338&gt;0,11,IF(S338&lt;0,(-S338),"0"))))</f>
        <v>11</v>
      </c>
      <c r="BY338" s="113" t="str">
        <f>IF(S338=1000,0,IF(S338=-1000,11,IF(S338&lt;0,11,IF(S338&gt;0,(S338),"0"))))</f>
        <v/>
      </c>
      <c r="BZ338" s="601" t="str">
        <f>IF(S338="","",IF(S338&gt;9,BV338,BX338))</f>
        <v/>
      </c>
      <c r="CA338" s="602" t="str">
        <f>IF(S338="","","-")</f>
        <v/>
      </c>
      <c r="CB338" s="603" t="str">
        <f>IF(S338="","",IF(S338&lt;-9,BW338,BY338))</f>
        <v/>
      </c>
      <c r="CC338" s="598" t="str">
        <f>IF(O338="","",SUM(T338:X338))</f>
        <v/>
      </c>
      <c r="CD338" s="604" t="str">
        <f>IF(CC338="","","-")</f>
        <v/>
      </c>
      <c r="CE338" s="599" t="str">
        <f>IF(O338="","",SUM(Y338:AC338))</f>
        <v/>
      </c>
      <c r="CP338" s="32"/>
      <c r="CQ338" s="32"/>
    </row>
    <row r="339" spans="1:95" s="31" customFormat="1" ht="15" customHeight="1" outlineLevel="1" thickBot="1" x14ac:dyDescent="0.25">
      <c r="A339" s="99" t="str">
        <f>IF(A334="","",A335)</f>
        <v/>
      </c>
      <c r="B339" s="99" t="str">
        <f>IF(B334="","",B334)</f>
        <v/>
      </c>
      <c r="C339" s="114">
        <v>5</v>
      </c>
      <c r="D339" s="115" t="str">
        <f>IF(A339="","",VLOOKUP(A339,СписокКМ!D:I,2,FALSE))</f>
        <v/>
      </c>
      <c r="E339" s="116"/>
      <c r="F339" s="117" t="str">
        <f>IF(B339="","",VLOOKUP(B339,СписокКМ!D:I,2,FALSE))</f>
        <v/>
      </c>
      <c r="G339" s="118"/>
      <c r="H339" s="119"/>
      <c r="I339" s="120"/>
      <c r="J339" s="120"/>
      <c r="K339" s="120"/>
      <c r="L339" s="121"/>
      <c r="M339" s="121"/>
      <c r="N339" s="122"/>
      <c r="O339" s="123" t="str">
        <f t="shared" si="225"/>
        <v/>
      </c>
      <c r="P339" s="123" t="str">
        <f t="shared" si="225"/>
        <v/>
      </c>
      <c r="Q339" s="123" t="str">
        <f t="shared" si="225"/>
        <v/>
      </c>
      <c r="R339" s="123" t="str">
        <f t="shared" si="225"/>
        <v/>
      </c>
      <c r="S339" s="124" t="str">
        <f t="shared" si="225"/>
        <v/>
      </c>
      <c r="T339" s="125" t="str">
        <f t="shared" si="226"/>
        <v/>
      </c>
      <c r="U339" s="126" t="str">
        <f t="shared" si="226"/>
        <v/>
      </c>
      <c r="V339" s="126" t="str">
        <f t="shared" si="226"/>
        <v/>
      </c>
      <c r="W339" s="126" t="str">
        <f t="shared" si="226"/>
        <v/>
      </c>
      <c r="X339" s="126" t="str">
        <f t="shared" si="226"/>
        <v/>
      </c>
      <c r="Y339" s="127" t="str">
        <f t="shared" si="227"/>
        <v/>
      </c>
      <c r="Z339" s="127" t="str">
        <f t="shared" si="227"/>
        <v/>
      </c>
      <c r="AA339" s="127" t="str">
        <f t="shared" si="227"/>
        <v/>
      </c>
      <c r="AB339" s="127" t="str">
        <f t="shared" si="227"/>
        <v/>
      </c>
      <c r="AC339" s="127" t="str">
        <f t="shared" si="227"/>
        <v/>
      </c>
      <c r="AD339" s="128" t="str">
        <f>IF(CC339="","",IF(CC339&gt;CE339,1,-1))</f>
        <v/>
      </c>
      <c r="AE339" s="128" t="str">
        <f>IF(CC339="","",IF(CC339&lt;CE339,1,-1))</f>
        <v/>
      </c>
      <c r="AF339" s="129">
        <f>IF(CC339&gt;CE339,1,0)</f>
        <v>0</v>
      </c>
      <c r="AG339" s="130">
        <f>IF(CE339&gt;CC339,1,0)</f>
        <v>0</v>
      </c>
      <c r="AH339" s="131" t="str">
        <f>IF(O339="","",AX339*1)</f>
        <v/>
      </c>
      <c r="AI339" s="132" t="str">
        <f>IF(P339="","",BE339*1)</f>
        <v/>
      </c>
      <c r="AJ339" s="132" t="str">
        <f>IF(Q339="","",BL339*1)</f>
        <v/>
      </c>
      <c r="AK339" s="132" t="str">
        <f>IF(R339="","",BS339*1)</f>
        <v/>
      </c>
      <c r="AL339" s="132" t="str">
        <f>IF(S339="","",BZ339*1)</f>
        <v/>
      </c>
      <c r="AM339" s="133" t="str">
        <f>IF(O339="","",AZ339*1)</f>
        <v/>
      </c>
      <c r="AN339" s="133" t="str">
        <f>IF(P339="","",BG339*1)</f>
        <v/>
      </c>
      <c r="AO339" s="133" t="str">
        <f>IF(Q339="","",BN339*1)</f>
        <v/>
      </c>
      <c r="AP339" s="133" t="str">
        <f>IF(R339="","",BU339*1)</f>
        <v/>
      </c>
      <c r="AQ339" s="133" t="str">
        <f>IF(S339="","",CB339*1)</f>
        <v/>
      </c>
      <c r="AR339" s="134">
        <f>SUM(AH339:AL339)</f>
        <v>0</v>
      </c>
      <c r="AS339" s="135">
        <f>SUM(AM339:AQ339)</f>
        <v>0</v>
      </c>
      <c r="AT339" s="136">
        <f>IF(O339=1000,11,IF(O339=-1000,0,IF(O339&gt;0,11,IF(O339&lt;0,(-O339),"0"))))</f>
        <v>11</v>
      </c>
      <c r="AU339" s="137" t="str">
        <f>IF(O339=1000,0,IF(O339=-1000,11,IF(O339&lt;-9,-(O339-2),IF(O339&gt;0,(O339),"0"))))</f>
        <v/>
      </c>
      <c r="AV339" s="136" t="e">
        <f>IF(O339=1000,11,IF(O339=-1000,0,IF(O339&gt;9,(O339+2),IF(O339&lt;0,(-O339),"0"))))</f>
        <v>#VALUE!</v>
      </c>
      <c r="AW339" s="137" t="str">
        <f>IF(O339=1000,0,IF(O339=-1000,11,IF(O339&lt;0,11,IF(O339&gt;0,(O339),"0"))))</f>
        <v/>
      </c>
      <c r="AX339" s="138" t="str">
        <f>IF(O339="","",IF(O339&gt;9,AV339,AT339))</f>
        <v/>
      </c>
      <c r="AY339" s="139" t="str">
        <f>IF(O339="","","-")</f>
        <v/>
      </c>
      <c r="AZ339" s="140" t="str">
        <f>IF(O339="","",IF(O339&lt;-9,AU339,AW339))</f>
        <v/>
      </c>
      <c r="BA339" s="136" t="e">
        <f>IF(P339=1000,11,IF(P339=-1000,0,IF(P339&gt;9,(P339+2),IF(P339&lt;0,(-P339),"0"))))</f>
        <v>#VALUE!</v>
      </c>
      <c r="BB339" s="137" t="str">
        <f>IF(P339=1000,0,IF(P339=-1000,11,IF(P339&lt;-9,-(P339-2),IF(P339&gt;0,(P339),"0"))))</f>
        <v/>
      </c>
      <c r="BC339" s="137">
        <f>IF(P339=1000,11,IF(P339=-1000,0,IF(P339&gt;0,11,IF(P339&lt;0,(-P339),"0"))))</f>
        <v>11</v>
      </c>
      <c r="BD339" s="137" t="str">
        <f>IF(P339=1000,0,IF(P339=-1000,11,IF(P339&lt;0,11,IF(P339&gt;0,(P339),"0"))))</f>
        <v/>
      </c>
      <c r="BE339" s="138" t="str">
        <f>IF(P339="","",IF(P339&gt;9,BA339,BC339))</f>
        <v/>
      </c>
      <c r="BF339" s="139" t="str">
        <f>IF(P339="","","-")</f>
        <v/>
      </c>
      <c r="BG339" s="140" t="str">
        <f>IF(P339="","",IF(P339&lt;-9,BB339,BD339))</f>
        <v/>
      </c>
      <c r="BH339" s="136" t="e">
        <f>IF(Q339=1000,11,IF(Q339=-1000,0,IF(Q339&gt;9,(Q339+2),IF(Q339&lt;0,(-Q339),"0"))))</f>
        <v>#VALUE!</v>
      </c>
      <c r="BI339" s="137" t="str">
        <f>IF(Q339=1000,0,IF(Q339=-1000,11,IF(Q339&lt;-9,-(Q339-2),IF(Q339&gt;0,(Q339),"0"))))</f>
        <v/>
      </c>
      <c r="BJ339" s="137">
        <f>IF(Q339=1000,11,IF(Q339=-1000,0,IF(Q339&gt;0,11,IF(Q339&lt;0,(-Q339),"0"))))</f>
        <v>11</v>
      </c>
      <c r="BK339" s="137" t="str">
        <f>IF(Q339=1000,0,IF(Q339=-1000,11,IF(Q339&lt;0,11,IF(Q339&gt;0,(Q339),"0"))))</f>
        <v/>
      </c>
      <c r="BL339" s="138" t="str">
        <f>IF(Q339="","",IF(Q339&gt;9,BH339,BJ339))</f>
        <v/>
      </c>
      <c r="BM339" s="139" t="str">
        <f>IF(Q339="","","-")</f>
        <v/>
      </c>
      <c r="BN339" s="140" t="str">
        <f>IF(Q339="","",IF(Q339&lt;-9,BI339,BK339))</f>
        <v/>
      </c>
      <c r="BO339" s="137" t="e">
        <f>IF(R339=1000,11,IF(R339=-1000,0,IF(R339&gt;9,(R339+2),IF(R339&lt;0,(-R339),"0"))))</f>
        <v>#VALUE!</v>
      </c>
      <c r="BP339" s="137" t="str">
        <f>IF(R339=1000,0,IF(R339=-1000,11,IF(R339&lt;-9,-(R339-2),IF(R339&gt;0,(R339),"0"))))</f>
        <v/>
      </c>
      <c r="BQ339" s="137">
        <f>IF(R339=1000,11,IF(R339=-1000,0,IF(R339&gt;0,11,IF(R339&lt;0,(-R339),"0"))))</f>
        <v>11</v>
      </c>
      <c r="BR339" s="137" t="str">
        <f>IF(R339=1000,0,IF(R339=-1000,11,IF(R339&lt;0,11,IF(R339&gt;0,(R339),"0"))))</f>
        <v/>
      </c>
      <c r="BS339" s="138" t="str">
        <f>IF(R339="","",IF(R339&gt;9,BO339,BQ339))</f>
        <v/>
      </c>
      <c r="BT339" s="139" t="str">
        <f>IF(R339="","","-")</f>
        <v/>
      </c>
      <c r="BU339" s="140" t="str">
        <f>IF(R339="","",IF(R339&lt;-9,BP339,BR339))</f>
        <v/>
      </c>
      <c r="BV339" s="137" t="e">
        <f>IF(S339=1000,11,IF(S339=-1000,0,IF(S339&gt;9,(S339+2),IF(S339&lt;0,(-S339),"0"))))</f>
        <v>#VALUE!</v>
      </c>
      <c r="BW339" s="137" t="str">
        <f>IF(S339=1000,0,IF(S339=-1000,11,IF(S339&lt;-9,-(S339-2),IF(S339&gt;0,(S339),"0"))))</f>
        <v/>
      </c>
      <c r="BX339" s="137">
        <f>IF(S339=1000,11,IF(S339=-1000,0,IF(S339&gt;0,11,IF(S339&lt;0,(-S339),"0"))))</f>
        <v>11</v>
      </c>
      <c r="BY339" s="141" t="str">
        <f>IF(S339=1000,0,IF(S339=-1000,11,IF(S339&lt;0,11,IF(S339&gt;0,(S339),"0"))))</f>
        <v/>
      </c>
      <c r="BZ339" s="138" t="str">
        <f>IF(S339="","",IF(S339&gt;9,BV339,BX339))</f>
        <v/>
      </c>
      <c r="CA339" s="139" t="str">
        <f>IF(S339="","","-")</f>
        <v/>
      </c>
      <c r="CB339" s="140" t="str">
        <f>IF(S339="","",IF(S339&lt;-9,BW339,BY339))</f>
        <v/>
      </c>
      <c r="CC339" s="142" t="str">
        <f>IF(O339="","",SUM(T339:X339))</f>
        <v/>
      </c>
      <c r="CD339" s="143" t="str">
        <f>IF(CC339="","","-")</f>
        <v/>
      </c>
      <c r="CE339" s="144" t="str">
        <f>IF(O339="","",SUM(Y339:AC339))</f>
        <v/>
      </c>
      <c r="CP339" s="32"/>
      <c r="CQ339" s="32"/>
    </row>
    <row r="340" spans="1:95" outlineLevel="1" x14ac:dyDescent="0.2"/>
    <row r="341" spans="1:95" outlineLevel="1" x14ac:dyDescent="0.2"/>
    <row r="342" spans="1:95" outlineLevel="1" x14ac:dyDescent="0.2"/>
    <row r="343" spans="1:95" outlineLevel="1" x14ac:dyDescent="0.2"/>
    <row r="344" spans="1:95" outlineLevel="1" x14ac:dyDescent="0.2"/>
  </sheetData>
  <mergeCells count="3689">
    <mergeCell ref="CC336:CC337"/>
    <mergeCell ref="CD336:CD337"/>
    <mergeCell ref="CE336:CE337"/>
    <mergeCell ref="BW336:BW337"/>
    <mergeCell ref="BX336:BX337"/>
    <mergeCell ref="BY336:BY337"/>
    <mergeCell ref="BZ336:BZ337"/>
    <mergeCell ref="CA336:CA337"/>
    <mergeCell ref="CB336:CB337"/>
    <mergeCell ref="BQ336:BQ337"/>
    <mergeCell ref="BR336:BR337"/>
    <mergeCell ref="BS336:BS337"/>
    <mergeCell ref="BT336:BT337"/>
    <mergeCell ref="BU336:BU337"/>
    <mergeCell ref="BV336:BV337"/>
    <mergeCell ref="BK336:BK337"/>
    <mergeCell ref="BL336:BL337"/>
    <mergeCell ref="BM336:BM337"/>
    <mergeCell ref="BN336:BN337"/>
    <mergeCell ref="BO336:BO337"/>
    <mergeCell ref="BP336:BP337"/>
    <mergeCell ref="BE336:BE337"/>
    <mergeCell ref="BF336:BF337"/>
    <mergeCell ref="BG336:BG337"/>
    <mergeCell ref="BH336:BH337"/>
    <mergeCell ref="BI336:BI337"/>
    <mergeCell ref="BJ336:BJ337"/>
    <mergeCell ref="AY336:AY337"/>
    <mergeCell ref="AZ336:AZ337"/>
    <mergeCell ref="BA336:BA337"/>
    <mergeCell ref="BB336:BB337"/>
    <mergeCell ref="BC336:BC337"/>
    <mergeCell ref="BD336:BD337"/>
    <mergeCell ref="AS336:AS337"/>
    <mergeCell ref="AT336:AT337"/>
    <mergeCell ref="AU336:AU337"/>
    <mergeCell ref="AV336:AV337"/>
    <mergeCell ref="AW336:AW337"/>
    <mergeCell ref="AX336:AX337"/>
    <mergeCell ref="AM336:AM337"/>
    <mergeCell ref="AN336:AN337"/>
    <mergeCell ref="AO336:AO337"/>
    <mergeCell ref="AP336:AP337"/>
    <mergeCell ref="AQ336:AQ337"/>
    <mergeCell ref="AR336:AR337"/>
    <mergeCell ref="AG336:AG337"/>
    <mergeCell ref="AH336:AH337"/>
    <mergeCell ref="AI336:AI337"/>
    <mergeCell ref="AJ336:AJ337"/>
    <mergeCell ref="AK336:AK337"/>
    <mergeCell ref="AL336:AL337"/>
    <mergeCell ref="AA336:AA337"/>
    <mergeCell ref="AB336:AB337"/>
    <mergeCell ref="AC336:AC337"/>
    <mergeCell ref="AD336:AD337"/>
    <mergeCell ref="AE336:AE337"/>
    <mergeCell ref="AF336:AF337"/>
    <mergeCell ref="U336:U337"/>
    <mergeCell ref="V336:V337"/>
    <mergeCell ref="W336:W337"/>
    <mergeCell ref="X336:X337"/>
    <mergeCell ref="Y336:Y337"/>
    <mergeCell ref="Z336:Z337"/>
    <mergeCell ref="O336:O337"/>
    <mergeCell ref="P336:P337"/>
    <mergeCell ref="Q336:Q337"/>
    <mergeCell ref="R336:R337"/>
    <mergeCell ref="S336:S337"/>
    <mergeCell ref="T336:T337"/>
    <mergeCell ref="C336:C337"/>
    <mergeCell ref="I336:I337"/>
    <mergeCell ref="J336:J337"/>
    <mergeCell ref="K336:K337"/>
    <mergeCell ref="L336:L337"/>
    <mergeCell ref="M336:M337"/>
    <mergeCell ref="CD332:CD333"/>
    <mergeCell ref="CE332:CE333"/>
    <mergeCell ref="T333:AG333"/>
    <mergeCell ref="AH333:AS333"/>
    <mergeCell ref="AT333:AZ333"/>
    <mergeCell ref="BA333:BG333"/>
    <mergeCell ref="BH333:BN333"/>
    <mergeCell ref="BO333:BU333"/>
    <mergeCell ref="BV333:CB333"/>
    <mergeCell ref="AH332:AJ332"/>
    <mergeCell ref="AK332:AM332"/>
    <mergeCell ref="AN332:AP332"/>
    <mergeCell ref="AQ332:AS332"/>
    <mergeCell ref="AT332:CB332"/>
    <mergeCell ref="CC332:CC333"/>
    <mergeCell ref="CC328:CC329"/>
    <mergeCell ref="CD328:CD329"/>
    <mergeCell ref="CE328:CE329"/>
    <mergeCell ref="AZ328:AZ329"/>
    <mergeCell ref="BA328:BA329"/>
    <mergeCell ref="BB328:BB329"/>
    <mergeCell ref="BC328:BC329"/>
    <mergeCell ref="BD328:BD329"/>
    <mergeCell ref="AS328:AS329"/>
    <mergeCell ref="AT328:AT329"/>
    <mergeCell ref="AU328:AU329"/>
    <mergeCell ref="AV328:AV329"/>
    <mergeCell ref="AW328:AW329"/>
    <mergeCell ref="AX328:AX329"/>
    <mergeCell ref="AM328:AM329"/>
    <mergeCell ref="AN328:AN329"/>
    <mergeCell ref="AO328:AO329"/>
    <mergeCell ref="C332:C333"/>
    <mergeCell ref="D332:E333"/>
    <mergeCell ref="F332:G333"/>
    <mergeCell ref="I332:M333"/>
    <mergeCell ref="O332:S333"/>
    <mergeCell ref="AB332:AD332"/>
    <mergeCell ref="AE332:AG332"/>
    <mergeCell ref="BW328:BW329"/>
    <mergeCell ref="BX328:BX329"/>
    <mergeCell ref="BY328:BY329"/>
    <mergeCell ref="BZ328:BZ329"/>
    <mergeCell ref="CA328:CA329"/>
    <mergeCell ref="CB328:CB329"/>
    <mergeCell ref="BQ328:BQ329"/>
    <mergeCell ref="BR328:BR329"/>
    <mergeCell ref="BS328:BS329"/>
    <mergeCell ref="BT328:BT329"/>
    <mergeCell ref="BU328:BU329"/>
    <mergeCell ref="BV328:BV329"/>
    <mergeCell ref="BK328:BK329"/>
    <mergeCell ref="BL328:BL329"/>
    <mergeCell ref="BM328:BM329"/>
    <mergeCell ref="BN328:BN329"/>
    <mergeCell ref="BO328:BO329"/>
    <mergeCell ref="BP328:BP329"/>
    <mergeCell ref="BE328:BE329"/>
    <mergeCell ref="BF328:BF329"/>
    <mergeCell ref="BG328:BG329"/>
    <mergeCell ref="BH328:BH329"/>
    <mergeCell ref="BI328:BI329"/>
    <mergeCell ref="BJ328:BJ329"/>
    <mergeCell ref="AY328:AY329"/>
    <mergeCell ref="AR328:AR329"/>
    <mergeCell ref="AG328:AG329"/>
    <mergeCell ref="AH328:AH329"/>
    <mergeCell ref="AI328:AI329"/>
    <mergeCell ref="AJ328:AJ329"/>
    <mergeCell ref="AK328:AK329"/>
    <mergeCell ref="AL328:AL329"/>
    <mergeCell ref="AA328:AA329"/>
    <mergeCell ref="AB328:AB329"/>
    <mergeCell ref="AC328:AC329"/>
    <mergeCell ref="AD328:AD329"/>
    <mergeCell ref="AE328:AE329"/>
    <mergeCell ref="AF328:AF329"/>
    <mergeCell ref="U328:U329"/>
    <mergeCell ref="V328:V329"/>
    <mergeCell ref="W328:W329"/>
    <mergeCell ref="X328:X329"/>
    <mergeCell ref="Y328:Y329"/>
    <mergeCell ref="Z328:Z329"/>
    <mergeCell ref="BF320:BF321"/>
    <mergeCell ref="BG320:BG321"/>
    <mergeCell ref="BH320:BH321"/>
    <mergeCell ref="O328:O329"/>
    <mergeCell ref="P328:P329"/>
    <mergeCell ref="Q328:Q329"/>
    <mergeCell ref="R328:R329"/>
    <mergeCell ref="S328:S329"/>
    <mergeCell ref="T328:T329"/>
    <mergeCell ref="C328:C329"/>
    <mergeCell ref="I328:I329"/>
    <mergeCell ref="J328:J329"/>
    <mergeCell ref="K328:K329"/>
    <mergeCell ref="L328:L329"/>
    <mergeCell ref="M328:M329"/>
    <mergeCell ref="CD324:CD325"/>
    <mergeCell ref="CE324:CE325"/>
    <mergeCell ref="T325:AG325"/>
    <mergeCell ref="AH325:AS325"/>
    <mergeCell ref="AT325:AZ325"/>
    <mergeCell ref="BA325:BG325"/>
    <mergeCell ref="BH325:BN325"/>
    <mergeCell ref="BO325:BU325"/>
    <mergeCell ref="BV325:CB325"/>
    <mergeCell ref="AH324:AJ324"/>
    <mergeCell ref="AK324:AM324"/>
    <mergeCell ref="AN324:AP324"/>
    <mergeCell ref="AQ324:AS324"/>
    <mergeCell ref="AT324:CB324"/>
    <mergeCell ref="CC324:CC325"/>
    <mergeCell ref="AP328:AP329"/>
    <mergeCell ref="AQ328:AQ329"/>
    <mergeCell ref="AP320:AP321"/>
    <mergeCell ref="AQ320:AQ321"/>
    <mergeCell ref="AR320:AR321"/>
    <mergeCell ref="CC320:CC321"/>
    <mergeCell ref="CD320:CD321"/>
    <mergeCell ref="CE320:CE321"/>
    <mergeCell ref="C324:C325"/>
    <mergeCell ref="D324:E325"/>
    <mergeCell ref="F324:G325"/>
    <mergeCell ref="I324:M325"/>
    <mergeCell ref="O324:S325"/>
    <mergeCell ref="AB324:AD324"/>
    <mergeCell ref="AE324:AG324"/>
    <mergeCell ref="BW320:BW321"/>
    <mergeCell ref="BX320:BX321"/>
    <mergeCell ref="BY320:BY321"/>
    <mergeCell ref="BZ320:BZ321"/>
    <mergeCell ref="CA320:CA321"/>
    <mergeCell ref="CB320:CB321"/>
    <mergeCell ref="BQ320:BQ321"/>
    <mergeCell ref="BR320:BR321"/>
    <mergeCell ref="BS320:BS321"/>
    <mergeCell ref="BT320:BT321"/>
    <mergeCell ref="BU320:BU321"/>
    <mergeCell ref="BV320:BV321"/>
    <mergeCell ref="BK320:BK321"/>
    <mergeCell ref="BL320:BL321"/>
    <mergeCell ref="BM320:BM321"/>
    <mergeCell ref="BN320:BN321"/>
    <mergeCell ref="BO320:BO321"/>
    <mergeCell ref="BP320:BP321"/>
    <mergeCell ref="BE320:BE321"/>
    <mergeCell ref="AJ320:AJ321"/>
    <mergeCell ref="AK320:AK321"/>
    <mergeCell ref="AL320:AL321"/>
    <mergeCell ref="AA320:AA321"/>
    <mergeCell ref="AB320:AB321"/>
    <mergeCell ref="AC320:AC321"/>
    <mergeCell ref="AD320:AD321"/>
    <mergeCell ref="AE320:AE321"/>
    <mergeCell ref="AF320:AF321"/>
    <mergeCell ref="U320:U321"/>
    <mergeCell ref="V320:V321"/>
    <mergeCell ref="W320:W321"/>
    <mergeCell ref="X320:X321"/>
    <mergeCell ref="Y320:Y321"/>
    <mergeCell ref="Z320:Z321"/>
    <mergeCell ref="BI320:BI321"/>
    <mergeCell ref="BJ320:BJ321"/>
    <mergeCell ref="AY320:AY321"/>
    <mergeCell ref="AZ320:AZ321"/>
    <mergeCell ref="BA320:BA321"/>
    <mergeCell ref="BB320:BB321"/>
    <mergeCell ref="BC320:BC321"/>
    <mergeCell ref="BD320:BD321"/>
    <mergeCell ref="AS320:AS321"/>
    <mergeCell ref="AT320:AT321"/>
    <mergeCell ref="AU320:AU321"/>
    <mergeCell ref="AV320:AV321"/>
    <mergeCell ref="AW320:AW321"/>
    <mergeCell ref="AX320:AX321"/>
    <mergeCell ref="AM320:AM321"/>
    <mergeCell ref="AN320:AN321"/>
    <mergeCell ref="AO320:AO321"/>
    <mergeCell ref="BG312:BG313"/>
    <mergeCell ref="BH312:BH313"/>
    <mergeCell ref="O320:O321"/>
    <mergeCell ref="P320:P321"/>
    <mergeCell ref="Q320:Q321"/>
    <mergeCell ref="R320:R321"/>
    <mergeCell ref="S320:S321"/>
    <mergeCell ref="T320:T321"/>
    <mergeCell ref="C320:C321"/>
    <mergeCell ref="I320:I321"/>
    <mergeCell ref="J320:J321"/>
    <mergeCell ref="K320:K321"/>
    <mergeCell ref="L320:L321"/>
    <mergeCell ref="M320:M321"/>
    <mergeCell ref="CD316:CD317"/>
    <mergeCell ref="CE316:CE317"/>
    <mergeCell ref="T317:AG317"/>
    <mergeCell ref="AH317:AS317"/>
    <mergeCell ref="AT317:AZ317"/>
    <mergeCell ref="BA317:BG317"/>
    <mergeCell ref="BH317:BN317"/>
    <mergeCell ref="BO317:BU317"/>
    <mergeCell ref="BV317:CB317"/>
    <mergeCell ref="AH316:AJ316"/>
    <mergeCell ref="AK316:AM316"/>
    <mergeCell ref="AN316:AP316"/>
    <mergeCell ref="AQ316:AS316"/>
    <mergeCell ref="AT316:CB316"/>
    <mergeCell ref="CC316:CC317"/>
    <mergeCell ref="AG320:AG321"/>
    <mergeCell ref="AH320:AH321"/>
    <mergeCell ref="AI320:AI321"/>
    <mergeCell ref="AQ312:AQ313"/>
    <mergeCell ref="AR312:AR313"/>
    <mergeCell ref="CC312:CC313"/>
    <mergeCell ref="CD312:CD313"/>
    <mergeCell ref="CE312:CE313"/>
    <mergeCell ref="C316:C317"/>
    <mergeCell ref="D316:E317"/>
    <mergeCell ref="F316:G317"/>
    <mergeCell ref="I316:M317"/>
    <mergeCell ref="O316:S317"/>
    <mergeCell ref="AB316:AD316"/>
    <mergeCell ref="AE316:AG316"/>
    <mergeCell ref="BW312:BW313"/>
    <mergeCell ref="BX312:BX313"/>
    <mergeCell ref="BY312:BY313"/>
    <mergeCell ref="BZ312:BZ313"/>
    <mergeCell ref="CA312:CA313"/>
    <mergeCell ref="CB312:CB313"/>
    <mergeCell ref="BQ312:BQ313"/>
    <mergeCell ref="BR312:BR313"/>
    <mergeCell ref="BS312:BS313"/>
    <mergeCell ref="BT312:BT313"/>
    <mergeCell ref="BU312:BU313"/>
    <mergeCell ref="BV312:BV313"/>
    <mergeCell ref="BK312:BK313"/>
    <mergeCell ref="BL312:BL313"/>
    <mergeCell ref="BM312:BM313"/>
    <mergeCell ref="BN312:BN313"/>
    <mergeCell ref="BO312:BO313"/>
    <mergeCell ref="BP312:BP313"/>
    <mergeCell ref="BE312:BE313"/>
    <mergeCell ref="BF312:BF313"/>
    <mergeCell ref="AK312:AK313"/>
    <mergeCell ref="AL312:AL313"/>
    <mergeCell ref="AA312:AA313"/>
    <mergeCell ref="AB312:AB313"/>
    <mergeCell ref="AC312:AC313"/>
    <mergeCell ref="AD312:AD313"/>
    <mergeCell ref="AE312:AE313"/>
    <mergeCell ref="AF312:AF313"/>
    <mergeCell ref="U312:U313"/>
    <mergeCell ref="V312:V313"/>
    <mergeCell ref="W312:W313"/>
    <mergeCell ref="X312:X313"/>
    <mergeCell ref="Y312:Y313"/>
    <mergeCell ref="Z312:Z313"/>
    <mergeCell ref="BI312:BI313"/>
    <mergeCell ref="BJ312:BJ313"/>
    <mergeCell ref="AY312:AY313"/>
    <mergeCell ref="AZ312:AZ313"/>
    <mergeCell ref="BA312:BA313"/>
    <mergeCell ref="BB312:BB313"/>
    <mergeCell ref="BC312:BC313"/>
    <mergeCell ref="BD312:BD313"/>
    <mergeCell ref="AS312:AS313"/>
    <mergeCell ref="AT312:AT313"/>
    <mergeCell ref="AU312:AU313"/>
    <mergeCell ref="AV312:AV313"/>
    <mergeCell ref="AW312:AW313"/>
    <mergeCell ref="AX312:AX313"/>
    <mergeCell ref="AM312:AM313"/>
    <mergeCell ref="AN312:AN313"/>
    <mergeCell ref="AO312:AO313"/>
    <mergeCell ref="AP312:AP313"/>
    <mergeCell ref="BH304:BH305"/>
    <mergeCell ref="O312:O313"/>
    <mergeCell ref="P312:P313"/>
    <mergeCell ref="Q312:Q313"/>
    <mergeCell ref="R312:R313"/>
    <mergeCell ref="S312:S313"/>
    <mergeCell ref="T312:T313"/>
    <mergeCell ref="C312:C313"/>
    <mergeCell ref="I312:I313"/>
    <mergeCell ref="J312:J313"/>
    <mergeCell ref="K312:K313"/>
    <mergeCell ref="L312:L313"/>
    <mergeCell ref="M312:M313"/>
    <mergeCell ref="CD308:CD309"/>
    <mergeCell ref="CE308:CE309"/>
    <mergeCell ref="T309:AG309"/>
    <mergeCell ref="AH309:AS309"/>
    <mergeCell ref="AT309:AZ309"/>
    <mergeCell ref="BA309:BG309"/>
    <mergeCell ref="BH309:BN309"/>
    <mergeCell ref="BO309:BU309"/>
    <mergeCell ref="BV309:CB309"/>
    <mergeCell ref="AH308:AJ308"/>
    <mergeCell ref="AK308:AM308"/>
    <mergeCell ref="AN308:AP308"/>
    <mergeCell ref="AQ308:AS308"/>
    <mergeCell ref="AT308:CB308"/>
    <mergeCell ref="CC308:CC309"/>
    <mergeCell ref="AG312:AG313"/>
    <mergeCell ref="AH312:AH313"/>
    <mergeCell ref="AI312:AI313"/>
    <mergeCell ref="AJ312:AJ313"/>
    <mergeCell ref="AR304:AR305"/>
    <mergeCell ref="CC304:CC305"/>
    <mergeCell ref="CD304:CD305"/>
    <mergeCell ref="CE304:CE305"/>
    <mergeCell ref="C308:C309"/>
    <mergeCell ref="D308:E309"/>
    <mergeCell ref="F308:G309"/>
    <mergeCell ref="I308:M309"/>
    <mergeCell ref="O308:S309"/>
    <mergeCell ref="AB308:AD308"/>
    <mergeCell ref="AE308:AG308"/>
    <mergeCell ref="BW304:BW305"/>
    <mergeCell ref="BX304:BX305"/>
    <mergeCell ref="BY304:BY305"/>
    <mergeCell ref="BZ304:BZ305"/>
    <mergeCell ref="CA304:CA305"/>
    <mergeCell ref="CB304:CB305"/>
    <mergeCell ref="BQ304:BQ305"/>
    <mergeCell ref="BR304:BR305"/>
    <mergeCell ref="BS304:BS305"/>
    <mergeCell ref="BT304:BT305"/>
    <mergeCell ref="BU304:BU305"/>
    <mergeCell ref="BV304:BV305"/>
    <mergeCell ref="BK304:BK305"/>
    <mergeCell ref="BL304:BL305"/>
    <mergeCell ref="BM304:BM305"/>
    <mergeCell ref="BN304:BN305"/>
    <mergeCell ref="BO304:BO305"/>
    <mergeCell ref="BP304:BP305"/>
    <mergeCell ref="BE304:BE305"/>
    <mergeCell ref="BF304:BF305"/>
    <mergeCell ref="BG304:BG305"/>
    <mergeCell ref="AL304:AL305"/>
    <mergeCell ref="AA304:AA305"/>
    <mergeCell ref="AB304:AB305"/>
    <mergeCell ref="AC304:AC305"/>
    <mergeCell ref="AD304:AD305"/>
    <mergeCell ref="AE304:AE305"/>
    <mergeCell ref="AF304:AF305"/>
    <mergeCell ref="U304:U305"/>
    <mergeCell ref="V304:V305"/>
    <mergeCell ref="W304:W305"/>
    <mergeCell ref="X304:X305"/>
    <mergeCell ref="Y304:Y305"/>
    <mergeCell ref="Z304:Z305"/>
    <mergeCell ref="BI304:BI305"/>
    <mergeCell ref="BJ304:BJ305"/>
    <mergeCell ref="AY304:AY305"/>
    <mergeCell ref="AZ304:AZ305"/>
    <mergeCell ref="BA304:BA305"/>
    <mergeCell ref="BB304:BB305"/>
    <mergeCell ref="BC304:BC305"/>
    <mergeCell ref="BD304:BD305"/>
    <mergeCell ref="AS304:AS305"/>
    <mergeCell ref="AT304:AT305"/>
    <mergeCell ref="AU304:AU305"/>
    <mergeCell ref="AV304:AV305"/>
    <mergeCell ref="AW304:AW305"/>
    <mergeCell ref="AX304:AX305"/>
    <mergeCell ref="AM304:AM305"/>
    <mergeCell ref="AN304:AN305"/>
    <mergeCell ref="AO304:AO305"/>
    <mergeCell ref="AP304:AP305"/>
    <mergeCell ref="AQ304:AQ305"/>
    <mergeCell ref="O304:O305"/>
    <mergeCell ref="P304:P305"/>
    <mergeCell ref="Q304:Q305"/>
    <mergeCell ref="R304:R305"/>
    <mergeCell ref="S304:S305"/>
    <mergeCell ref="T304:T305"/>
    <mergeCell ref="C304:C305"/>
    <mergeCell ref="I304:I305"/>
    <mergeCell ref="J304:J305"/>
    <mergeCell ref="K304:K305"/>
    <mergeCell ref="L304:L305"/>
    <mergeCell ref="M304:M305"/>
    <mergeCell ref="CD300:CD301"/>
    <mergeCell ref="CE300:CE301"/>
    <mergeCell ref="T301:AG301"/>
    <mergeCell ref="AH301:AS301"/>
    <mergeCell ref="AT301:AZ301"/>
    <mergeCell ref="BA301:BG301"/>
    <mergeCell ref="BH301:BN301"/>
    <mergeCell ref="BO301:BU301"/>
    <mergeCell ref="BV301:CB301"/>
    <mergeCell ref="AH300:AJ300"/>
    <mergeCell ref="AK300:AM300"/>
    <mergeCell ref="AN300:AP300"/>
    <mergeCell ref="AQ300:AS300"/>
    <mergeCell ref="AT300:CB300"/>
    <mergeCell ref="CC300:CC301"/>
    <mergeCell ref="AG304:AG305"/>
    <mergeCell ref="AH304:AH305"/>
    <mergeCell ref="AI304:AI305"/>
    <mergeCell ref="AJ304:AJ305"/>
    <mergeCell ref="AK304:AK305"/>
    <mergeCell ref="CC296:CC297"/>
    <mergeCell ref="CD296:CD297"/>
    <mergeCell ref="CE296:CE297"/>
    <mergeCell ref="C300:C301"/>
    <mergeCell ref="D300:E301"/>
    <mergeCell ref="F300:G301"/>
    <mergeCell ref="I300:M301"/>
    <mergeCell ref="O300:S301"/>
    <mergeCell ref="AB300:AD300"/>
    <mergeCell ref="AE300:AG300"/>
    <mergeCell ref="BW296:BW297"/>
    <mergeCell ref="BX296:BX297"/>
    <mergeCell ref="BY296:BY297"/>
    <mergeCell ref="BZ296:BZ297"/>
    <mergeCell ref="CA296:CA297"/>
    <mergeCell ref="CB296:CB297"/>
    <mergeCell ref="BQ296:BQ297"/>
    <mergeCell ref="BR296:BR297"/>
    <mergeCell ref="BS296:BS297"/>
    <mergeCell ref="BT296:BT297"/>
    <mergeCell ref="BU296:BU297"/>
    <mergeCell ref="BV296:BV297"/>
    <mergeCell ref="BK296:BK297"/>
    <mergeCell ref="BL296:BL297"/>
    <mergeCell ref="BM296:BM297"/>
    <mergeCell ref="BN296:BN297"/>
    <mergeCell ref="BO296:BO297"/>
    <mergeCell ref="BP296:BP297"/>
    <mergeCell ref="BE296:BE297"/>
    <mergeCell ref="BF296:BF297"/>
    <mergeCell ref="BG296:BG297"/>
    <mergeCell ref="BH296:BH297"/>
    <mergeCell ref="BJ296:BJ297"/>
    <mergeCell ref="AY296:AY297"/>
    <mergeCell ref="AZ296:AZ297"/>
    <mergeCell ref="BA296:BA297"/>
    <mergeCell ref="BB296:BB297"/>
    <mergeCell ref="BC296:BC297"/>
    <mergeCell ref="BD296:BD297"/>
    <mergeCell ref="AS296:AS297"/>
    <mergeCell ref="AT296:AT297"/>
    <mergeCell ref="AU296:AU297"/>
    <mergeCell ref="AV296:AV297"/>
    <mergeCell ref="AW296:AW297"/>
    <mergeCell ref="AX296:AX297"/>
    <mergeCell ref="AM296:AM297"/>
    <mergeCell ref="AN296:AN297"/>
    <mergeCell ref="AO296:AO297"/>
    <mergeCell ref="AP296:AP297"/>
    <mergeCell ref="AQ296:AQ297"/>
    <mergeCell ref="AR296:AR297"/>
    <mergeCell ref="AI296:AI297"/>
    <mergeCell ref="AJ296:AJ297"/>
    <mergeCell ref="AK296:AK297"/>
    <mergeCell ref="AL296:AL297"/>
    <mergeCell ref="AA296:AA297"/>
    <mergeCell ref="AB296:AB297"/>
    <mergeCell ref="AC296:AC297"/>
    <mergeCell ref="AD296:AD297"/>
    <mergeCell ref="AE296:AE297"/>
    <mergeCell ref="AF296:AF297"/>
    <mergeCell ref="U296:U297"/>
    <mergeCell ref="V296:V297"/>
    <mergeCell ref="W296:W297"/>
    <mergeCell ref="X296:X297"/>
    <mergeCell ref="Y296:Y297"/>
    <mergeCell ref="Z296:Z297"/>
    <mergeCell ref="BI296:BI297"/>
    <mergeCell ref="BF288:BF289"/>
    <mergeCell ref="BG288:BG289"/>
    <mergeCell ref="BH288:BH289"/>
    <mergeCell ref="O296:O297"/>
    <mergeCell ref="P296:P297"/>
    <mergeCell ref="Q296:Q297"/>
    <mergeCell ref="R296:R297"/>
    <mergeCell ref="S296:S297"/>
    <mergeCell ref="T296:T297"/>
    <mergeCell ref="C296:C297"/>
    <mergeCell ref="I296:I297"/>
    <mergeCell ref="J296:J297"/>
    <mergeCell ref="K296:K297"/>
    <mergeCell ref="L296:L297"/>
    <mergeCell ref="M296:M297"/>
    <mergeCell ref="CD292:CD293"/>
    <mergeCell ref="CE292:CE293"/>
    <mergeCell ref="T293:AG293"/>
    <mergeCell ref="AH293:AS293"/>
    <mergeCell ref="AT293:AZ293"/>
    <mergeCell ref="BA293:BG293"/>
    <mergeCell ref="BH293:BN293"/>
    <mergeCell ref="BO293:BU293"/>
    <mergeCell ref="BV293:CB293"/>
    <mergeCell ref="AH292:AJ292"/>
    <mergeCell ref="AK292:AM292"/>
    <mergeCell ref="AN292:AP292"/>
    <mergeCell ref="AQ292:AS292"/>
    <mergeCell ref="AT292:CB292"/>
    <mergeCell ref="CC292:CC293"/>
    <mergeCell ref="AG296:AG297"/>
    <mergeCell ref="AH296:AH297"/>
    <mergeCell ref="AP288:AP289"/>
    <mergeCell ref="AQ288:AQ289"/>
    <mergeCell ref="AR288:AR289"/>
    <mergeCell ref="CC288:CC289"/>
    <mergeCell ref="CD288:CD289"/>
    <mergeCell ref="CE288:CE289"/>
    <mergeCell ref="C292:C293"/>
    <mergeCell ref="D292:E293"/>
    <mergeCell ref="F292:G293"/>
    <mergeCell ref="I292:M293"/>
    <mergeCell ref="O292:S293"/>
    <mergeCell ref="AB292:AD292"/>
    <mergeCell ref="AE292:AG292"/>
    <mergeCell ref="BW288:BW289"/>
    <mergeCell ref="BX288:BX289"/>
    <mergeCell ref="BY288:BY289"/>
    <mergeCell ref="BZ288:BZ289"/>
    <mergeCell ref="CA288:CA289"/>
    <mergeCell ref="CB288:CB289"/>
    <mergeCell ref="BQ288:BQ289"/>
    <mergeCell ref="BR288:BR289"/>
    <mergeCell ref="BS288:BS289"/>
    <mergeCell ref="BT288:BT289"/>
    <mergeCell ref="BU288:BU289"/>
    <mergeCell ref="BV288:BV289"/>
    <mergeCell ref="BK288:BK289"/>
    <mergeCell ref="BL288:BL289"/>
    <mergeCell ref="BM288:BM289"/>
    <mergeCell ref="BN288:BN289"/>
    <mergeCell ref="BO288:BO289"/>
    <mergeCell ref="BP288:BP289"/>
    <mergeCell ref="BE288:BE289"/>
    <mergeCell ref="AJ288:AJ289"/>
    <mergeCell ref="AK288:AK289"/>
    <mergeCell ref="AL288:AL289"/>
    <mergeCell ref="AA288:AA289"/>
    <mergeCell ref="AB288:AB289"/>
    <mergeCell ref="AC288:AC289"/>
    <mergeCell ref="AD288:AD289"/>
    <mergeCell ref="AE288:AE289"/>
    <mergeCell ref="AF288:AF289"/>
    <mergeCell ref="U288:U289"/>
    <mergeCell ref="V288:V289"/>
    <mergeCell ref="W288:W289"/>
    <mergeCell ref="X288:X289"/>
    <mergeCell ref="Y288:Y289"/>
    <mergeCell ref="Z288:Z289"/>
    <mergeCell ref="BI288:BI289"/>
    <mergeCell ref="BJ288:BJ289"/>
    <mergeCell ref="AY288:AY289"/>
    <mergeCell ref="AZ288:AZ289"/>
    <mergeCell ref="BA288:BA289"/>
    <mergeCell ref="BB288:BB289"/>
    <mergeCell ref="BC288:BC289"/>
    <mergeCell ref="BD288:BD289"/>
    <mergeCell ref="AS288:AS289"/>
    <mergeCell ref="AT288:AT289"/>
    <mergeCell ref="AU288:AU289"/>
    <mergeCell ref="AV288:AV289"/>
    <mergeCell ref="AW288:AW289"/>
    <mergeCell ref="AX288:AX289"/>
    <mergeCell ref="AM288:AM289"/>
    <mergeCell ref="AN288:AN289"/>
    <mergeCell ref="AO288:AO289"/>
    <mergeCell ref="BG279:BG280"/>
    <mergeCell ref="BH279:BH280"/>
    <mergeCell ref="O288:O289"/>
    <mergeCell ref="P288:P289"/>
    <mergeCell ref="Q288:Q289"/>
    <mergeCell ref="R288:R289"/>
    <mergeCell ref="S288:S289"/>
    <mergeCell ref="T288:T289"/>
    <mergeCell ref="C288:C289"/>
    <mergeCell ref="I288:I289"/>
    <mergeCell ref="J288:J289"/>
    <mergeCell ref="K288:K289"/>
    <mergeCell ref="L288:L289"/>
    <mergeCell ref="M288:M289"/>
    <mergeCell ref="CD284:CD285"/>
    <mergeCell ref="CE284:CE285"/>
    <mergeCell ref="T285:AG285"/>
    <mergeCell ref="AH285:AS285"/>
    <mergeCell ref="AT285:AZ285"/>
    <mergeCell ref="BA285:BG285"/>
    <mergeCell ref="BH285:BN285"/>
    <mergeCell ref="BO285:BU285"/>
    <mergeCell ref="BV285:CB285"/>
    <mergeCell ref="AH284:AJ284"/>
    <mergeCell ref="AK284:AM284"/>
    <mergeCell ref="AN284:AP284"/>
    <mergeCell ref="AQ284:AS284"/>
    <mergeCell ref="AT284:CB284"/>
    <mergeCell ref="CC284:CC285"/>
    <mergeCell ref="AG288:AG289"/>
    <mergeCell ref="AH288:AH289"/>
    <mergeCell ref="AI288:AI289"/>
    <mergeCell ref="AQ279:AQ280"/>
    <mergeCell ref="AR279:AR280"/>
    <mergeCell ref="CC279:CC280"/>
    <mergeCell ref="CD279:CD280"/>
    <mergeCell ref="CE279:CE280"/>
    <mergeCell ref="C284:C285"/>
    <mergeCell ref="D284:E285"/>
    <mergeCell ref="F284:G285"/>
    <mergeCell ref="I284:M285"/>
    <mergeCell ref="O284:S285"/>
    <mergeCell ref="AB284:AD284"/>
    <mergeCell ref="AE284:AG284"/>
    <mergeCell ref="BW279:BW280"/>
    <mergeCell ref="BX279:BX280"/>
    <mergeCell ref="BY279:BY280"/>
    <mergeCell ref="BZ279:BZ280"/>
    <mergeCell ref="CA279:CA280"/>
    <mergeCell ref="CB279:CB280"/>
    <mergeCell ref="BQ279:BQ280"/>
    <mergeCell ref="BR279:BR280"/>
    <mergeCell ref="BS279:BS280"/>
    <mergeCell ref="BT279:BT280"/>
    <mergeCell ref="BU279:BU280"/>
    <mergeCell ref="BV279:BV280"/>
    <mergeCell ref="BK279:BK280"/>
    <mergeCell ref="BL279:BL280"/>
    <mergeCell ref="BM279:BM280"/>
    <mergeCell ref="BN279:BN280"/>
    <mergeCell ref="BO279:BO280"/>
    <mergeCell ref="BP279:BP280"/>
    <mergeCell ref="BE279:BE280"/>
    <mergeCell ref="BF279:BF280"/>
    <mergeCell ref="AK279:AK280"/>
    <mergeCell ref="AL279:AL280"/>
    <mergeCell ref="AA279:AA280"/>
    <mergeCell ref="AB279:AB280"/>
    <mergeCell ref="AC279:AC280"/>
    <mergeCell ref="AD279:AD280"/>
    <mergeCell ref="AE279:AE280"/>
    <mergeCell ref="AF279:AF280"/>
    <mergeCell ref="U279:U280"/>
    <mergeCell ref="V279:V280"/>
    <mergeCell ref="W279:W280"/>
    <mergeCell ref="X279:X280"/>
    <mergeCell ref="Y279:Y280"/>
    <mergeCell ref="Z279:Z280"/>
    <mergeCell ref="BI279:BI280"/>
    <mergeCell ref="BJ279:BJ280"/>
    <mergeCell ref="AY279:AY280"/>
    <mergeCell ref="AZ279:AZ280"/>
    <mergeCell ref="BA279:BA280"/>
    <mergeCell ref="BB279:BB280"/>
    <mergeCell ref="BC279:BC280"/>
    <mergeCell ref="BD279:BD280"/>
    <mergeCell ref="AS279:AS280"/>
    <mergeCell ref="AT279:AT280"/>
    <mergeCell ref="AU279:AU280"/>
    <mergeCell ref="AV279:AV280"/>
    <mergeCell ref="AW279:AW280"/>
    <mergeCell ref="AX279:AX280"/>
    <mergeCell ref="AM279:AM280"/>
    <mergeCell ref="AN279:AN280"/>
    <mergeCell ref="AO279:AO280"/>
    <mergeCell ref="AP279:AP280"/>
    <mergeCell ref="BH270:BH271"/>
    <mergeCell ref="O279:O280"/>
    <mergeCell ref="P279:P280"/>
    <mergeCell ref="Q279:Q280"/>
    <mergeCell ref="R279:R280"/>
    <mergeCell ref="S279:S280"/>
    <mergeCell ref="T279:T280"/>
    <mergeCell ref="C279:C280"/>
    <mergeCell ref="I279:I280"/>
    <mergeCell ref="J279:J280"/>
    <mergeCell ref="K279:K280"/>
    <mergeCell ref="L279:L280"/>
    <mergeCell ref="M279:M280"/>
    <mergeCell ref="CD275:CD276"/>
    <mergeCell ref="CE275:CE276"/>
    <mergeCell ref="T276:AG276"/>
    <mergeCell ref="AH276:AS276"/>
    <mergeCell ref="AT276:AZ276"/>
    <mergeCell ref="BA276:BG276"/>
    <mergeCell ref="BH276:BN276"/>
    <mergeCell ref="BO276:BU276"/>
    <mergeCell ref="BV276:CB276"/>
    <mergeCell ref="AH275:AJ275"/>
    <mergeCell ref="AK275:AM275"/>
    <mergeCell ref="AN275:AP275"/>
    <mergeCell ref="AQ275:AS275"/>
    <mergeCell ref="AT275:CB275"/>
    <mergeCell ref="CC275:CC276"/>
    <mergeCell ref="AG279:AG280"/>
    <mergeCell ref="AH279:AH280"/>
    <mergeCell ref="AI279:AI280"/>
    <mergeCell ref="AJ279:AJ280"/>
    <mergeCell ref="AR270:AR271"/>
    <mergeCell ref="CC270:CC271"/>
    <mergeCell ref="CD270:CD271"/>
    <mergeCell ref="CE270:CE271"/>
    <mergeCell ref="C275:C276"/>
    <mergeCell ref="D275:E276"/>
    <mergeCell ref="F275:G276"/>
    <mergeCell ref="I275:M276"/>
    <mergeCell ref="O275:S276"/>
    <mergeCell ref="AB275:AD275"/>
    <mergeCell ref="AE275:AG275"/>
    <mergeCell ref="BW270:BW271"/>
    <mergeCell ref="BX270:BX271"/>
    <mergeCell ref="BY270:BY271"/>
    <mergeCell ref="BZ270:BZ271"/>
    <mergeCell ref="CA270:CA271"/>
    <mergeCell ref="CB270:CB271"/>
    <mergeCell ref="BQ270:BQ271"/>
    <mergeCell ref="BR270:BR271"/>
    <mergeCell ref="BS270:BS271"/>
    <mergeCell ref="BT270:BT271"/>
    <mergeCell ref="BU270:BU271"/>
    <mergeCell ref="BV270:BV271"/>
    <mergeCell ref="BK270:BK271"/>
    <mergeCell ref="BL270:BL271"/>
    <mergeCell ref="BM270:BM271"/>
    <mergeCell ref="BN270:BN271"/>
    <mergeCell ref="BO270:BO271"/>
    <mergeCell ref="BP270:BP271"/>
    <mergeCell ref="BE270:BE271"/>
    <mergeCell ref="BF270:BF271"/>
    <mergeCell ref="BG270:BG271"/>
    <mergeCell ref="AL270:AL271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X270:X271"/>
    <mergeCell ref="Y270:Y271"/>
    <mergeCell ref="Z270:Z271"/>
    <mergeCell ref="BI270:BI271"/>
    <mergeCell ref="BJ270:BJ271"/>
    <mergeCell ref="AY270:AY271"/>
    <mergeCell ref="AZ270:AZ271"/>
    <mergeCell ref="BA270:BA271"/>
    <mergeCell ref="BB270:BB271"/>
    <mergeCell ref="BC270:BC271"/>
    <mergeCell ref="BD270:BD271"/>
    <mergeCell ref="AS270:AS271"/>
    <mergeCell ref="AT270:AT271"/>
    <mergeCell ref="AU270:AU271"/>
    <mergeCell ref="AV270:AV271"/>
    <mergeCell ref="AW270:AW271"/>
    <mergeCell ref="AX270:AX271"/>
    <mergeCell ref="AM270:AM271"/>
    <mergeCell ref="AN270:AN271"/>
    <mergeCell ref="AO270:AO271"/>
    <mergeCell ref="AP270:AP271"/>
    <mergeCell ref="AQ270:AQ271"/>
    <mergeCell ref="O270:O271"/>
    <mergeCell ref="P270:P271"/>
    <mergeCell ref="Q270:Q271"/>
    <mergeCell ref="R270:R271"/>
    <mergeCell ref="S270:S271"/>
    <mergeCell ref="T270:T271"/>
    <mergeCell ref="C270:C271"/>
    <mergeCell ref="I270:I271"/>
    <mergeCell ref="J270:J271"/>
    <mergeCell ref="K270:K271"/>
    <mergeCell ref="L270:L271"/>
    <mergeCell ref="M270:M271"/>
    <mergeCell ref="CD266:CD267"/>
    <mergeCell ref="CE266:CE267"/>
    <mergeCell ref="T267:AG267"/>
    <mergeCell ref="AH267:AS267"/>
    <mergeCell ref="AT267:AZ267"/>
    <mergeCell ref="BA267:BG267"/>
    <mergeCell ref="BH267:BN267"/>
    <mergeCell ref="BO267:BU267"/>
    <mergeCell ref="BV267:CB267"/>
    <mergeCell ref="AH266:AJ266"/>
    <mergeCell ref="AK266:AM266"/>
    <mergeCell ref="AN266:AP266"/>
    <mergeCell ref="AQ266:AS266"/>
    <mergeCell ref="AT266:CB266"/>
    <mergeCell ref="CC266:CC267"/>
    <mergeCell ref="AG270:AG271"/>
    <mergeCell ref="AH270:AH271"/>
    <mergeCell ref="AI270:AI271"/>
    <mergeCell ref="AJ270:AJ271"/>
    <mergeCell ref="AK270:AK271"/>
    <mergeCell ref="CC261:CC262"/>
    <mergeCell ref="CD261:CD262"/>
    <mergeCell ref="CE261:CE262"/>
    <mergeCell ref="C266:C267"/>
    <mergeCell ref="D266:E267"/>
    <mergeCell ref="F266:G267"/>
    <mergeCell ref="I266:M267"/>
    <mergeCell ref="O266:S267"/>
    <mergeCell ref="AB266:AD266"/>
    <mergeCell ref="AE266:AG266"/>
    <mergeCell ref="BW261:BW262"/>
    <mergeCell ref="BX261:BX262"/>
    <mergeCell ref="BY261:BY262"/>
    <mergeCell ref="BZ261:BZ262"/>
    <mergeCell ref="CA261:CA262"/>
    <mergeCell ref="CB261:CB262"/>
    <mergeCell ref="BQ261:BQ262"/>
    <mergeCell ref="BR261:BR262"/>
    <mergeCell ref="BS261:BS262"/>
    <mergeCell ref="BT261:BT262"/>
    <mergeCell ref="BU261:BU262"/>
    <mergeCell ref="BV261:BV262"/>
    <mergeCell ref="BK261:BK262"/>
    <mergeCell ref="BL261:BL262"/>
    <mergeCell ref="BM261:BM262"/>
    <mergeCell ref="BN261:BN262"/>
    <mergeCell ref="BO261:BO262"/>
    <mergeCell ref="BP261:BP262"/>
    <mergeCell ref="BE261:BE262"/>
    <mergeCell ref="BF261:BF262"/>
    <mergeCell ref="BG261:BG262"/>
    <mergeCell ref="BH261:BH262"/>
    <mergeCell ref="BJ261:BJ262"/>
    <mergeCell ref="AY261:AY262"/>
    <mergeCell ref="AZ261:AZ262"/>
    <mergeCell ref="BA261:BA262"/>
    <mergeCell ref="BB261:BB262"/>
    <mergeCell ref="BC261:BC262"/>
    <mergeCell ref="BD261:BD262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AP261:AP262"/>
    <mergeCell ref="AQ261:AQ262"/>
    <mergeCell ref="AR261:AR262"/>
    <mergeCell ref="AI261:AI262"/>
    <mergeCell ref="AJ261:AJ262"/>
    <mergeCell ref="AK261:AK262"/>
    <mergeCell ref="AL261:AL262"/>
    <mergeCell ref="AA261:AA262"/>
    <mergeCell ref="AB261:AB262"/>
    <mergeCell ref="AC261:AC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Z261:Z262"/>
    <mergeCell ref="BI261:BI262"/>
    <mergeCell ref="BF252:BF253"/>
    <mergeCell ref="BG252:BG253"/>
    <mergeCell ref="BH252:BH253"/>
    <mergeCell ref="O261:O262"/>
    <mergeCell ref="P261:P262"/>
    <mergeCell ref="Q261:Q262"/>
    <mergeCell ref="R261:R262"/>
    <mergeCell ref="S261:S262"/>
    <mergeCell ref="T261:T262"/>
    <mergeCell ref="C261:C262"/>
    <mergeCell ref="I261:I262"/>
    <mergeCell ref="J261:J262"/>
    <mergeCell ref="K261:K262"/>
    <mergeCell ref="L261:L262"/>
    <mergeCell ref="M261:M262"/>
    <mergeCell ref="CD257:CD258"/>
    <mergeCell ref="CE257:CE258"/>
    <mergeCell ref="T258:AG258"/>
    <mergeCell ref="AH258:AS258"/>
    <mergeCell ref="AT258:AZ258"/>
    <mergeCell ref="BA258:BG258"/>
    <mergeCell ref="BH258:BN258"/>
    <mergeCell ref="BO258:BU258"/>
    <mergeCell ref="BV258:CB258"/>
    <mergeCell ref="AH257:AJ257"/>
    <mergeCell ref="AK257:AM257"/>
    <mergeCell ref="AN257:AP257"/>
    <mergeCell ref="AQ257:AS257"/>
    <mergeCell ref="AT257:CB257"/>
    <mergeCell ref="CC257:CC258"/>
    <mergeCell ref="AG261:AG262"/>
    <mergeCell ref="AH261:AH262"/>
    <mergeCell ref="AP252:AP253"/>
    <mergeCell ref="AQ252:AQ253"/>
    <mergeCell ref="AR252:AR253"/>
    <mergeCell ref="CC252:CC253"/>
    <mergeCell ref="CD252:CD253"/>
    <mergeCell ref="CE252:CE253"/>
    <mergeCell ref="C257:C258"/>
    <mergeCell ref="D257:E258"/>
    <mergeCell ref="F257:G258"/>
    <mergeCell ref="I257:M258"/>
    <mergeCell ref="O257:S258"/>
    <mergeCell ref="AB257:AD257"/>
    <mergeCell ref="AE257:AG257"/>
    <mergeCell ref="BW252:BW253"/>
    <mergeCell ref="BX252:BX253"/>
    <mergeCell ref="BY252:BY253"/>
    <mergeCell ref="BZ252:BZ253"/>
    <mergeCell ref="CA252:CA253"/>
    <mergeCell ref="CB252:CB253"/>
    <mergeCell ref="BQ252:BQ253"/>
    <mergeCell ref="BR252:BR253"/>
    <mergeCell ref="BS252:BS253"/>
    <mergeCell ref="BT252:BT253"/>
    <mergeCell ref="BU252:BU253"/>
    <mergeCell ref="BV252:BV253"/>
    <mergeCell ref="BK252:BK253"/>
    <mergeCell ref="BL252:BL253"/>
    <mergeCell ref="BM252:BM253"/>
    <mergeCell ref="BN252:BN253"/>
    <mergeCell ref="BO252:BO253"/>
    <mergeCell ref="BP252:BP253"/>
    <mergeCell ref="BE252:BE253"/>
    <mergeCell ref="AJ252:AJ253"/>
    <mergeCell ref="AK252:AK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BI252:BI253"/>
    <mergeCell ref="BJ252:BJ253"/>
    <mergeCell ref="AY252:AY253"/>
    <mergeCell ref="AZ252:AZ253"/>
    <mergeCell ref="BA252:BA253"/>
    <mergeCell ref="BB252:BB253"/>
    <mergeCell ref="BC252:BC253"/>
    <mergeCell ref="BD252:BD253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BG243:BG244"/>
    <mergeCell ref="BH243:BH244"/>
    <mergeCell ref="O252:O253"/>
    <mergeCell ref="P252:P253"/>
    <mergeCell ref="Q252:Q253"/>
    <mergeCell ref="R252:R253"/>
    <mergeCell ref="S252:S253"/>
    <mergeCell ref="T252:T253"/>
    <mergeCell ref="C252:C253"/>
    <mergeCell ref="I252:I253"/>
    <mergeCell ref="J252:J253"/>
    <mergeCell ref="K252:K253"/>
    <mergeCell ref="L252:L253"/>
    <mergeCell ref="M252:M253"/>
    <mergeCell ref="CD248:CD249"/>
    <mergeCell ref="CE248:CE249"/>
    <mergeCell ref="T249:AG249"/>
    <mergeCell ref="AH249:AS249"/>
    <mergeCell ref="AT249:AZ249"/>
    <mergeCell ref="BA249:BG249"/>
    <mergeCell ref="BH249:BN249"/>
    <mergeCell ref="BO249:BU249"/>
    <mergeCell ref="BV249:CB249"/>
    <mergeCell ref="AH248:AJ248"/>
    <mergeCell ref="AK248:AM248"/>
    <mergeCell ref="AN248:AP248"/>
    <mergeCell ref="AQ248:AS248"/>
    <mergeCell ref="AT248:CB248"/>
    <mergeCell ref="CC248:CC249"/>
    <mergeCell ref="AG252:AG253"/>
    <mergeCell ref="AH252:AH253"/>
    <mergeCell ref="AI252:AI253"/>
    <mergeCell ref="AQ243:AQ244"/>
    <mergeCell ref="AR243:AR244"/>
    <mergeCell ref="CC243:CC244"/>
    <mergeCell ref="CD243:CD244"/>
    <mergeCell ref="CE243:CE244"/>
    <mergeCell ref="C248:C249"/>
    <mergeCell ref="D248:E249"/>
    <mergeCell ref="F248:G249"/>
    <mergeCell ref="I248:M249"/>
    <mergeCell ref="O248:S249"/>
    <mergeCell ref="AB248:AD248"/>
    <mergeCell ref="AE248:AG248"/>
    <mergeCell ref="BW243:BW244"/>
    <mergeCell ref="BX243:BX244"/>
    <mergeCell ref="BY243:BY244"/>
    <mergeCell ref="BZ243:BZ244"/>
    <mergeCell ref="CA243:CA244"/>
    <mergeCell ref="CB243:CB244"/>
    <mergeCell ref="BQ243:BQ244"/>
    <mergeCell ref="BR243:BR244"/>
    <mergeCell ref="BS243:BS244"/>
    <mergeCell ref="BT243:BT244"/>
    <mergeCell ref="BU243:BU244"/>
    <mergeCell ref="BV243:BV244"/>
    <mergeCell ref="BK243:BK244"/>
    <mergeCell ref="BL243:BL244"/>
    <mergeCell ref="BM243:BM244"/>
    <mergeCell ref="BN243:BN244"/>
    <mergeCell ref="BO243:BO244"/>
    <mergeCell ref="BP243:BP244"/>
    <mergeCell ref="BE243:BE244"/>
    <mergeCell ref="BF243:BF244"/>
    <mergeCell ref="AK243:AK244"/>
    <mergeCell ref="AL243:AL244"/>
    <mergeCell ref="AA243:AA244"/>
    <mergeCell ref="AB243:AB244"/>
    <mergeCell ref="AC243:AC244"/>
    <mergeCell ref="AD243:AD244"/>
    <mergeCell ref="AE243:AE244"/>
    <mergeCell ref="AF243:AF244"/>
    <mergeCell ref="U243:U244"/>
    <mergeCell ref="V243:V244"/>
    <mergeCell ref="W243:W244"/>
    <mergeCell ref="X243:X244"/>
    <mergeCell ref="Y243:Y244"/>
    <mergeCell ref="Z243:Z244"/>
    <mergeCell ref="BI243:BI244"/>
    <mergeCell ref="BJ243:BJ244"/>
    <mergeCell ref="AY243:AY244"/>
    <mergeCell ref="AZ243:AZ244"/>
    <mergeCell ref="BA243:BA244"/>
    <mergeCell ref="BB243:BB244"/>
    <mergeCell ref="BC243:BC244"/>
    <mergeCell ref="BD243:BD244"/>
    <mergeCell ref="AS243:AS244"/>
    <mergeCell ref="AT243:AT244"/>
    <mergeCell ref="AU243:AU244"/>
    <mergeCell ref="AV243:AV244"/>
    <mergeCell ref="AW243:AW244"/>
    <mergeCell ref="AX243:AX244"/>
    <mergeCell ref="AM243:AM244"/>
    <mergeCell ref="AN243:AN244"/>
    <mergeCell ref="AO243:AO244"/>
    <mergeCell ref="AP243:AP244"/>
    <mergeCell ref="BH234:BH235"/>
    <mergeCell ref="O243:O244"/>
    <mergeCell ref="P243:P244"/>
    <mergeCell ref="Q243:Q244"/>
    <mergeCell ref="R243:R244"/>
    <mergeCell ref="S243:S244"/>
    <mergeCell ref="T243:T244"/>
    <mergeCell ref="C243:C244"/>
    <mergeCell ref="I243:I244"/>
    <mergeCell ref="J243:J244"/>
    <mergeCell ref="K243:K244"/>
    <mergeCell ref="L243:L244"/>
    <mergeCell ref="M243:M244"/>
    <mergeCell ref="CD239:CD240"/>
    <mergeCell ref="CE239:CE240"/>
    <mergeCell ref="T240:AG240"/>
    <mergeCell ref="AH240:AS240"/>
    <mergeCell ref="AT240:AZ240"/>
    <mergeCell ref="BA240:BG240"/>
    <mergeCell ref="BH240:BN240"/>
    <mergeCell ref="BO240:BU240"/>
    <mergeCell ref="BV240:CB240"/>
    <mergeCell ref="AH239:AJ239"/>
    <mergeCell ref="AK239:AM239"/>
    <mergeCell ref="AN239:AP239"/>
    <mergeCell ref="AQ239:AS239"/>
    <mergeCell ref="AT239:CB239"/>
    <mergeCell ref="CC239:CC240"/>
    <mergeCell ref="AG243:AG244"/>
    <mergeCell ref="AH243:AH244"/>
    <mergeCell ref="AI243:AI244"/>
    <mergeCell ref="AJ243:AJ244"/>
    <mergeCell ref="AR234:AR235"/>
    <mergeCell ref="CC234:CC235"/>
    <mergeCell ref="CD234:CD235"/>
    <mergeCell ref="CE234:CE235"/>
    <mergeCell ref="C239:C240"/>
    <mergeCell ref="D239:E240"/>
    <mergeCell ref="F239:G240"/>
    <mergeCell ref="I239:M240"/>
    <mergeCell ref="O239:S240"/>
    <mergeCell ref="AB239:AD239"/>
    <mergeCell ref="AE239:AG239"/>
    <mergeCell ref="BW234:BW235"/>
    <mergeCell ref="BX234:BX235"/>
    <mergeCell ref="BY234:BY235"/>
    <mergeCell ref="BZ234:BZ235"/>
    <mergeCell ref="CA234:CA235"/>
    <mergeCell ref="CB234:CB235"/>
    <mergeCell ref="BQ234:BQ235"/>
    <mergeCell ref="BR234:BR235"/>
    <mergeCell ref="BS234:BS235"/>
    <mergeCell ref="BT234:BT235"/>
    <mergeCell ref="BU234:BU235"/>
    <mergeCell ref="BV234:BV235"/>
    <mergeCell ref="BK234:BK235"/>
    <mergeCell ref="BL234:BL235"/>
    <mergeCell ref="BM234:BM235"/>
    <mergeCell ref="BN234:BN235"/>
    <mergeCell ref="BO234:BO235"/>
    <mergeCell ref="BP234:BP235"/>
    <mergeCell ref="BE234:BE235"/>
    <mergeCell ref="BF234:BF235"/>
    <mergeCell ref="BG234:BG235"/>
    <mergeCell ref="AL234:AL235"/>
    <mergeCell ref="AA234:AA235"/>
    <mergeCell ref="AB234:AB235"/>
    <mergeCell ref="AC234:AC235"/>
    <mergeCell ref="AD234:AD235"/>
    <mergeCell ref="AE234:AE235"/>
    <mergeCell ref="AF234:AF235"/>
    <mergeCell ref="U234:U235"/>
    <mergeCell ref="V234:V235"/>
    <mergeCell ref="W234:W235"/>
    <mergeCell ref="X234:X235"/>
    <mergeCell ref="Y234:Y235"/>
    <mergeCell ref="Z234:Z235"/>
    <mergeCell ref="BI234:BI235"/>
    <mergeCell ref="BJ234:BJ235"/>
    <mergeCell ref="AY234:AY235"/>
    <mergeCell ref="AZ234:AZ235"/>
    <mergeCell ref="BA234:BA235"/>
    <mergeCell ref="BB234:BB235"/>
    <mergeCell ref="BC234:BC235"/>
    <mergeCell ref="BD234:BD235"/>
    <mergeCell ref="AS234:AS235"/>
    <mergeCell ref="AT234:AT235"/>
    <mergeCell ref="AU234:AU235"/>
    <mergeCell ref="AV234:AV235"/>
    <mergeCell ref="AW234:AW235"/>
    <mergeCell ref="AX234:AX235"/>
    <mergeCell ref="AM234:AM235"/>
    <mergeCell ref="AN234:AN235"/>
    <mergeCell ref="AO234:AO235"/>
    <mergeCell ref="AP234:AP235"/>
    <mergeCell ref="AQ234:AQ235"/>
    <mergeCell ref="O234:O235"/>
    <mergeCell ref="P234:P235"/>
    <mergeCell ref="Q234:Q235"/>
    <mergeCell ref="R234:R235"/>
    <mergeCell ref="S234:S235"/>
    <mergeCell ref="T234:T235"/>
    <mergeCell ref="C234:C235"/>
    <mergeCell ref="I234:I235"/>
    <mergeCell ref="J234:J235"/>
    <mergeCell ref="K234:K235"/>
    <mergeCell ref="L234:L235"/>
    <mergeCell ref="M234:M235"/>
    <mergeCell ref="CD230:CD231"/>
    <mergeCell ref="CE230:CE231"/>
    <mergeCell ref="T231:AG231"/>
    <mergeCell ref="AH231:AS231"/>
    <mergeCell ref="AT231:AZ231"/>
    <mergeCell ref="BA231:BG231"/>
    <mergeCell ref="BH231:BN231"/>
    <mergeCell ref="BO231:BU231"/>
    <mergeCell ref="BV231:CB231"/>
    <mergeCell ref="AH230:AJ230"/>
    <mergeCell ref="AK230:AM230"/>
    <mergeCell ref="AN230:AP230"/>
    <mergeCell ref="AQ230:AS230"/>
    <mergeCell ref="AT230:CB230"/>
    <mergeCell ref="CC230:CC231"/>
    <mergeCell ref="AG234:AG235"/>
    <mergeCell ref="AH234:AH235"/>
    <mergeCell ref="AI234:AI235"/>
    <mergeCell ref="AJ234:AJ235"/>
    <mergeCell ref="AK234:AK235"/>
    <mergeCell ref="CC225:CC226"/>
    <mergeCell ref="CD225:CD226"/>
    <mergeCell ref="CE225:CE226"/>
    <mergeCell ref="C230:C231"/>
    <mergeCell ref="D230:E231"/>
    <mergeCell ref="F230:G231"/>
    <mergeCell ref="I230:M231"/>
    <mergeCell ref="O230:S231"/>
    <mergeCell ref="AB230:AD230"/>
    <mergeCell ref="AE230:AG230"/>
    <mergeCell ref="BW225:BW226"/>
    <mergeCell ref="BX225:BX226"/>
    <mergeCell ref="BY225:BY226"/>
    <mergeCell ref="BZ225:BZ226"/>
    <mergeCell ref="CA225:CA226"/>
    <mergeCell ref="CB225:CB226"/>
    <mergeCell ref="BQ225:BQ226"/>
    <mergeCell ref="BR225:BR226"/>
    <mergeCell ref="BS225:BS226"/>
    <mergeCell ref="BT225:BT226"/>
    <mergeCell ref="BU225:BU226"/>
    <mergeCell ref="BV225:BV226"/>
    <mergeCell ref="BK225:BK226"/>
    <mergeCell ref="BL225:BL226"/>
    <mergeCell ref="BM225:BM226"/>
    <mergeCell ref="BN225:BN226"/>
    <mergeCell ref="BO225:BO226"/>
    <mergeCell ref="BP225:BP226"/>
    <mergeCell ref="BE225:BE226"/>
    <mergeCell ref="BF225:BF226"/>
    <mergeCell ref="BG225:BG226"/>
    <mergeCell ref="BH225:BH226"/>
    <mergeCell ref="BJ225:BJ226"/>
    <mergeCell ref="AY225:AY226"/>
    <mergeCell ref="AZ225:AZ226"/>
    <mergeCell ref="BA225:BA226"/>
    <mergeCell ref="BB225:BB226"/>
    <mergeCell ref="BC225:BC226"/>
    <mergeCell ref="BD225:BD226"/>
    <mergeCell ref="AS225:AS226"/>
    <mergeCell ref="AT225:AT226"/>
    <mergeCell ref="AU225:AU226"/>
    <mergeCell ref="AV225:AV226"/>
    <mergeCell ref="AW225:AW226"/>
    <mergeCell ref="AX225:AX226"/>
    <mergeCell ref="AM225:AM226"/>
    <mergeCell ref="AN225:AN226"/>
    <mergeCell ref="AO225:AO226"/>
    <mergeCell ref="AP225:AP226"/>
    <mergeCell ref="AQ225:AQ226"/>
    <mergeCell ref="AR225:AR226"/>
    <mergeCell ref="AI225:AI226"/>
    <mergeCell ref="AJ225:AJ226"/>
    <mergeCell ref="AK225:AK226"/>
    <mergeCell ref="AL225:AL226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BI225:BI226"/>
    <mergeCell ref="BF216:BF217"/>
    <mergeCell ref="BG216:BG217"/>
    <mergeCell ref="BH216:BH217"/>
    <mergeCell ref="O225:O226"/>
    <mergeCell ref="P225:P226"/>
    <mergeCell ref="Q225:Q226"/>
    <mergeCell ref="R225:R226"/>
    <mergeCell ref="S225:S226"/>
    <mergeCell ref="T225:T226"/>
    <mergeCell ref="C225:C226"/>
    <mergeCell ref="I225:I226"/>
    <mergeCell ref="J225:J226"/>
    <mergeCell ref="K225:K226"/>
    <mergeCell ref="L225:L226"/>
    <mergeCell ref="M225:M226"/>
    <mergeCell ref="CD221:CD222"/>
    <mergeCell ref="CE221:CE222"/>
    <mergeCell ref="T222:AG222"/>
    <mergeCell ref="AH222:AS222"/>
    <mergeCell ref="AT222:AZ222"/>
    <mergeCell ref="BA222:BG222"/>
    <mergeCell ref="BH222:BN222"/>
    <mergeCell ref="BO222:BU222"/>
    <mergeCell ref="BV222:CB222"/>
    <mergeCell ref="AH221:AJ221"/>
    <mergeCell ref="AK221:AM221"/>
    <mergeCell ref="AN221:AP221"/>
    <mergeCell ref="AQ221:AS221"/>
    <mergeCell ref="AT221:CB221"/>
    <mergeCell ref="CC221:CC222"/>
    <mergeCell ref="AG225:AG226"/>
    <mergeCell ref="AH225:AH226"/>
    <mergeCell ref="AP216:AP217"/>
    <mergeCell ref="AQ216:AQ217"/>
    <mergeCell ref="AR216:AR217"/>
    <mergeCell ref="CC216:CC217"/>
    <mergeCell ref="CD216:CD217"/>
    <mergeCell ref="CE216:CE217"/>
    <mergeCell ref="C221:C222"/>
    <mergeCell ref="D221:E222"/>
    <mergeCell ref="F221:G222"/>
    <mergeCell ref="I221:M222"/>
    <mergeCell ref="O221:S222"/>
    <mergeCell ref="AB221:AD221"/>
    <mergeCell ref="AE221:AG221"/>
    <mergeCell ref="BW216:BW217"/>
    <mergeCell ref="BX216:BX217"/>
    <mergeCell ref="BY216:BY217"/>
    <mergeCell ref="BZ216:BZ217"/>
    <mergeCell ref="CA216:CA217"/>
    <mergeCell ref="CB216:CB217"/>
    <mergeCell ref="BQ216:BQ217"/>
    <mergeCell ref="BR216:BR217"/>
    <mergeCell ref="BS216:BS217"/>
    <mergeCell ref="BT216:BT217"/>
    <mergeCell ref="BU216:BU217"/>
    <mergeCell ref="BV216:BV217"/>
    <mergeCell ref="BK216:BK217"/>
    <mergeCell ref="BL216:BL217"/>
    <mergeCell ref="BM216:BM217"/>
    <mergeCell ref="BN216:BN217"/>
    <mergeCell ref="BO216:BO217"/>
    <mergeCell ref="BP216:BP217"/>
    <mergeCell ref="BE216:BE217"/>
    <mergeCell ref="AJ216:AJ217"/>
    <mergeCell ref="AK216:AK217"/>
    <mergeCell ref="AL216:AL217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BI216:BI217"/>
    <mergeCell ref="BJ216:BJ217"/>
    <mergeCell ref="AY216:AY217"/>
    <mergeCell ref="AZ216:AZ217"/>
    <mergeCell ref="BA216:BA217"/>
    <mergeCell ref="BB216:BB217"/>
    <mergeCell ref="BC216:BC217"/>
    <mergeCell ref="BD216:BD217"/>
    <mergeCell ref="AS216:AS217"/>
    <mergeCell ref="AT216:AT217"/>
    <mergeCell ref="AU216:AU217"/>
    <mergeCell ref="AV216:AV217"/>
    <mergeCell ref="AW216:AW217"/>
    <mergeCell ref="AX216:AX217"/>
    <mergeCell ref="AM216:AM217"/>
    <mergeCell ref="AN216:AN217"/>
    <mergeCell ref="AO216:AO217"/>
    <mergeCell ref="BG207:BG208"/>
    <mergeCell ref="BH207:BH208"/>
    <mergeCell ref="O216:O217"/>
    <mergeCell ref="P216:P217"/>
    <mergeCell ref="Q216:Q217"/>
    <mergeCell ref="R216:R217"/>
    <mergeCell ref="S216:S217"/>
    <mergeCell ref="T216:T217"/>
    <mergeCell ref="C216:C217"/>
    <mergeCell ref="I216:I217"/>
    <mergeCell ref="J216:J217"/>
    <mergeCell ref="K216:K217"/>
    <mergeCell ref="L216:L217"/>
    <mergeCell ref="M216:M217"/>
    <mergeCell ref="CD212:CD213"/>
    <mergeCell ref="CE212:CE213"/>
    <mergeCell ref="T213:AG213"/>
    <mergeCell ref="AH213:AS213"/>
    <mergeCell ref="AT213:AZ213"/>
    <mergeCell ref="BA213:BG213"/>
    <mergeCell ref="BH213:BN213"/>
    <mergeCell ref="BO213:BU213"/>
    <mergeCell ref="BV213:CB213"/>
    <mergeCell ref="AH212:AJ212"/>
    <mergeCell ref="AK212:AM212"/>
    <mergeCell ref="AN212:AP212"/>
    <mergeCell ref="AQ212:AS212"/>
    <mergeCell ref="AT212:CB212"/>
    <mergeCell ref="CC212:CC213"/>
    <mergeCell ref="AG216:AG217"/>
    <mergeCell ref="AH216:AH217"/>
    <mergeCell ref="AI216:AI217"/>
    <mergeCell ref="AQ207:AQ208"/>
    <mergeCell ref="AR207:AR208"/>
    <mergeCell ref="CC207:CC208"/>
    <mergeCell ref="CD207:CD208"/>
    <mergeCell ref="CE207:CE208"/>
    <mergeCell ref="C212:C213"/>
    <mergeCell ref="D212:E213"/>
    <mergeCell ref="F212:G213"/>
    <mergeCell ref="I212:M213"/>
    <mergeCell ref="O212:S213"/>
    <mergeCell ref="AB212:AD212"/>
    <mergeCell ref="AE212:AG212"/>
    <mergeCell ref="BW207:BW208"/>
    <mergeCell ref="BX207:BX208"/>
    <mergeCell ref="BY207:BY208"/>
    <mergeCell ref="BZ207:BZ208"/>
    <mergeCell ref="CA207:CA208"/>
    <mergeCell ref="CB207:CB208"/>
    <mergeCell ref="BQ207:BQ208"/>
    <mergeCell ref="BR207:BR208"/>
    <mergeCell ref="BS207:BS208"/>
    <mergeCell ref="BT207:BT208"/>
    <mergeCell ref="BU207:BU208"/>
    <mergeCell ref="BV207:BV208"/>
    <mergeCell ref="BK207:BK208"/>
    <mergeCell ref="BL207:BL208"/>
    <mergeCell ref="BM207:BM208"/>
    <mergeCell ref="BN207:BN208"/>
    <mergeCell ref="BO207:BO208"/>
    <mergeCell ref="BP207:BP208"/>
    <mergeCell ref="BE207:BE208"/>
    <mergeCell ref="BF207:BF208"/>
    <mergeCell ref="AK207:AK208"/>
    <mergeCell ref="AL207:AL208"/>
    <mergeCell ref="AA207:AA208"/>
    <mergeCell ref="AB207:AB208"/>
    <mergeCell ref="AC207:AC208"/>
    <mergeCell ref="AD207:AD208"/>
    <mergeCell ref="AE207:AE208"/>
    <mergeCell ref="AF207:AF208"/>
    <mergeCell ref="U207:U208"/>
    <mergeCell ref="V207:V208"/>
    <mergeCell ref="W207:W208"/>
    <mergeCell ref="X207:X208"/>
    <mergeCell ref="Y207:Y208"/>
    <mergeCell ref="Z207:Z208"/>
    <mergeCell ref="BI207:BI208"/>
    <mergeCell ref="BJ207:BJ208"/>
    <mergeCell ref="AY207:AY208"/>
    <mergeCell ref="AZ207:AZ208"/>
    <mergeCell ref="BA207:BA208"/>
    <mergeCell ref="BB207:BB208"/>
    <mergeCell ref="BC207:BC208"/>
    <mergeCell ref="BD207:BD208"/>
    <mergeCell ref="AS207:AS208"/>
    <mergeCell ref="AT207:AT208"/>
    <mergeCell ref="AU207:AU208"/>
    <mergeCell ref="AV207:AV208"/>
    <mergeCell ref="AW207:AW208"/>
    <mergeCell ref="AX207:AX208"/>
    <mergeCell ref="AM207:AM208"/>
    <mergeCell ref="AN207:AN208"/>
    <mergeCell ref="AO207:AO208"/>
    <mergeCell ref="AP207:AP208"/>
    <mergeCell ref="BH198:BH199"/>
    <mergeCell ref="O207:O208"/>
    <mergeCell ref="P207:P208"/>
    <mergeCell ref="Q207:Q208"/>
    <mergeCell ref="R207:R208"/>
    <mergeCell ref="S207:S208"/>
    <mergeCell ref="T207:T208"/>
    <mergeCell ref="C207:C208"/>
    <mergeCell ref="I207:I208"/>
    <mergeCell ref="J207:J208"/>
    <mergeCell ref="K207:K208"/>
    <mergeCell ref="L207:L208"/>
    <mergeCell ref="M207:M208"/>
    <mergeCell ref="CD203:CD204"/>
    <mergeCell ref="CE203:CE204"/>
    <mergeCell ref="T204:AG204"/>
    <mergeCell ref="AH204:AS204"/>
    <mergeCell ref="AT204:AZ204"/>
    <mergeCell ref="BA204:BG204"/>
    <mergeCell ref="BH204:BN204"/>
    <mergeCell ref="BO204:BU204"/>
    <mergeCell ref="BV204:CB204"/>
    <mergeCell ref="AH203:AJ203"/>
    <mergeCell ref="AK203:AM203"/>
    <mergeCell ref="AN203:AP203"/>
    <mergeCell ref="AQ203:AS203"/>
    <mergeCell ref="AT203:CB203"/>
    <mergeCell ref="CC203:CC204"/>
    <mergeCell ref="AG207:AG208"/>
    <mergeCell ref="AH207:AH208"/>
    <mergeCell ref="AI207:AI208"/>
    <mergeCell ref="AJ207:AJ208"/>
    <mergeCell ref="AR198:AR199"/>
    <mergeCell ref="CC198:CC199"/>
    <mergeCell ref="CD198:CD199"/>
    <mergeCell ref="CE198:CE199"/>
    <mergeCell ref="C203:C204"/>
    <mergeCell ref="D203:E204"/>
    <mergeCell ref="F203:G204"/>
    <mergeCell ref="I203:M204"/>
    <mergeCell ref="O203:S204"/>
    <mergeCell ref="AB203:AD203"/>
    <mergeCell ref="AE203:AG203"/>
    <mergeCell ref="BW198:BW199"/>
    <mergeCell ref="BX198:BX199"/>
    <mergeCell ref="BY198:BY199"/>
    <mergeCell ref="BZ198:BZ199"/>
    <mergeCell ref="CA198:CA199"/>
    <mergeCell ref="CB198:CB199"/>
    <mergeCell ref="BQ198:BQ199"/>
    <mergeCell ref="BR198:BR199"/>
    <mergeCell ref="BS198:BS199"/>
    <mergeCell ref="BT198:BT199"/>
    <mergeCell ref="BU198:BU199"/>
    <mergeCell ref="BV198:BV199"/>
    <mergeCell ref="BK198:BK199"/>
    <mergeCell ref="BL198:BL199"/>
    <mergeCell ref="BM198:BM199"/>
    <mergeCell ref="BN198:BN199"/>
    <mergeCell ref="BO198:BO199"/>
    <mergeCell ref="BP198:BP199"/>
    <mergeCell ref="BE198:BE199"/>
    <mergeCell ref="BF198:BF199"/>
    <mergeCell ref="BG198:BG199"/>
    <mergeCell ref="AL198:AL199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BI198:BI199"/>
    <mergeCell ref="BJ198:BJ199"/>
    <mergeCell ref="AY198:AY199"/>
    <mergeCell ref="AZ198:AZ199"/>
    <mergeCell ref="BA198:BA199"/>
    <mergeCell ref="BB198:BB199"/>
    <mergeCell ref="BC198:BC199"/>
    <mergeCell ref="BD198:BD199"/>
    <mergeCell ref="AS198:AS199"/>
    <mergeCell ref="AT198:AT199"/>
    <mergeCell ref="AU198:AU199"/>
    <mergeCell ref="AV198:AV199"/>
    <mergeCell ref="AW198:AW199"/>
    <mergeCell ref="AX198:AX199"/>
    <mergeCell ref="AM198:AM199"/>
    <mergeCell ref="AN198:AN199"/>
    <mergeCell ref="AO198:AO199"/>
    <mergeCell ref="AP198:AP199"/>
    <mergeCell ref="AQ198:AQ199"/>
    <mergeCell ref="O198:O199"/>
    <mergeCell ref="P198:P199"/>
    <mergeCell ref="Q198:Q199"/>
    <mergeCell ref="R198:R199"/>
    <mergeCell ref="S198:S199"/>
    <mergeCell ref="T198:T199"/>
    <mergeCell ref="C198:C199"/>
    <mergeCell ref="I198:I199"/>
    <mergeCell ref="J198:J199"/>
    <mergeCell ref="K198:K199"/>
    <mergeCell ref="L198:L199"/>
    <mergeCell ref="M198:M199"/>
    <mergeCell ref="CD194:CD195"/>
    <mergeCell ref="CE194:CE195"/>
    <mergeCell ref="T195:AG195"/>
    <mergeCell ref="AH195:AS195"/>
    <mergeCell ref="AT195:AZ195"/>
    <mergeCell ref="BA195:BG195"/>
    <mergeCell ref="BH195:BN195"/>
    <mergeCell ref="BO195:BU195"/>
    <mergeCell ref="BV195:CB195"/>
    <mergeCell ref="AH194:AJ194"/>
    <mergeCell ref="AK194:AM194"/>
    <mergeCell ref="AN194:AP194"/>
    <mergeCell ref="AQ194:AS194"/>
    <mergeCell ref="AT194:CB194"/>
    <mergeCell ref="CC194:CC195"/>
    <mergeCell ref="AG198:AG199"/>
    <mergeCell ref="AH198:AH199"/>
    <mergeCell ref="AI198:AI199"/>
    <mergeCell ref="AJ198:AJ199"/>
    <mergeCell ref="AK198:AK199"/>
    <mergeCell ref="CC189:CC190"/>
    <mergeCell ref="CD189:CD190"/>
    <mergeCell ref="CE189:CE190"/>
    <mergeCell ref="C194:C195"/>
    <mergeCell ref="D194:E195"/>
    <mergeCell ref="F194:G195"/>
    <mergeCell ref="I194:M195"/>
    <mergeCell ref="O194:S195"/>
    <mergeCell ref="AB194:AD194"/>
    <mergeCell ref="AE194:AG194"/>
    <mergeCell ref="BW189:BW190"/>
    <mergeCell ref="BX189:BX190"/>
    <mergeCell ref="BY189:BY190"/>
    <mergeCell ref="BZ189:BZ190"/>
    <mergeCell ref="CA189:CA190"/>
    <mergeCell ref="CB189:CB190"/>
    <mergeCell ref="BQ189:BQ190"/>
    <mergeCell ref="BR189:BR190"/>
    <mergeCell ref="BS189:BS190"/>
    <mergeCell ref="BT189:BT190"/>
    <mergeCell ref="BU189:BU190"/>
    <mergeCell ref="BV189:BV190"/>
    <mergeCell ref="BK189:BK190"/>
    <mergeCell ref="BL189:BL190"/>
    <mergeCell ref="BM189:BM190"/>
    <mergeCell ref="BN189:BN190"/>
    <mergeCell ref="BO189:BO190"/>
    <mergeCell ref="BP189:BP190"/>
    <mergeCell ref="BE189:BE190"/>
    <mergeCell ref="BF189:BF190"/>
    <mergeCell ref="BG189:BG190"/>
    <mergeCell ref="BH189:BH190"/>
    <mergeCell ref="BJ189:BJ190"/>
    <mergeCell ref="AY189:AY190"/>
    <mergeCell ref="AZ189:AZ190"/>
    <mergeCell ref="BA189:BA190"/>
    <mergeCell ref="BB189:BB190"/>
    <mergeCell ref="BC189:BC190"/>
    <mergeCell ref="BD189:BD190"/>
    <mergeCell ref="AS189:AS190"/>
    <mergeCell ref="AT189:AT190"/>
    <mergeCell ref="AU189:AU190"/>
    <mergeCell ref="AV189:AV190"/>
    <mergeCell ref="AW189:AW190"/>
    <mergeCell ref="AX189:AX190"/>
    <mergeCell ref="AM189:AM190"/>
    <mergeCell ref="AN189:AN190"/>
    <mergeCell ref="AO189:AO190"/>
    <mergeCell ref="AP189:AP190"/>
    <mergeCell ref="AQ189:AQ190"/>
    <mergeCell ref="AR189:AR190"/>
    <mergeCell ref="AI189:AI190"/>
    <mergeCell ref="AJ189:AJ190"/>
    <mergeCell ref="AK189:AK190"/>
    <mergeCell ref="AL189:AL190"/>
    <mergeCell ref="AA189:AA190"/>
    <mergeCell ref="AB189:AB190"/>
    <mergeCell ref="AC189:AC190"/>
    <mergeCell ref="AD189:AD190"/>
    <mergeCell ref="AE189:AE190"/>
    <mergeCell ref="AF189:AF190"/>
    <mergeCell ref="U189:U190"/>
    <mergeCell ref="V189:V190"/>
    <mergeCell ref="W189:W190"/>
    <mergeCell ref="X189:X190"/>
    <mergeCell ref="Y189:Y190"/>
    <mergeCell ref="Z189:Z190"/>
    <mergeCell ref="BI189:BI190"/>
    <mergeCell ref="BF180:BF181"/>
    <mergeCell ref="BG180:BG181"/>
    <mergeCell ref="BH180:BH181"/>
    <mergeCell ref="O189:O190"/>
    <mergeCell ref="P189:P190"/>
    <mergeCell ref="Q189:Q190"/>
    <mergeCell ref="R189:R190"/>
    <mergeCell ref="S189:S190"/>
    <mergeCell ref="T189:T190"/>
    <mergeCell ref="C189:C190"/>
    <mergeCell ref="I189:I190"/>
    <mergeCell ref="J189:J190"/>
    <mergeCell ref="K189:K190"/>
    <mergeCell ref="L189:L190"/>
    <mergeCell ref="M189:M190"/>
    <mergeCell ref="CD185:CD186"/>
    <mergeCell ref="CE185:CE186"/>
    <mergeCell ref="T186:AG186"/>
    <mergeCell ref="AH186:AS186"/>
    <mergeCell ref="AT186:AZ186"/>
    <mergeCell ref="BA186:BG186"/>
    <mergeCell ref="BH186:BN186"/>
    <mergeCell ref="BO186:BU186"/>
    <mergeCell ref="BV186:CB186"/>
    <mergeCell ref="AH185:AJ185"/>
    <mergeCell ref="AK185:AM185"/>
    <mergeCell ref="AN185:AP185"/>
    <mergeCell ref="AQ185:AS185"/>
    <mergeCell ref="AT185:CB185"/>
    <mergeCell ref="CC185:CC186"/>
    <mergeCell ref="AG189:AG190"/>
    <mergeCell ref="AH189:AH190"/>
    <mergeCell ref="AP180:AP181"/>
    <mergeCell ref="AQ180:AQ181"/>
    <mergeCell ref="AR180:AR181"/>
    <mergeCell ref="CC180:CC181"/>
    <mergeCell ref="CD180:CD181"/>
    <mergeCell ref="CE180:CE181"/>
    <mergeCell ref="C185:C186"/>
    <mergeCell ref="D185:E186"/>
    <mergeCell ref="F185:G186"/>
    <mergeCell ref="I185:M186"/>
    <mergeCell ref="O185:S186"/>
    <mergeCell ref="AB185:AD185"/>
    <mergeCell ref="AE185:AG185"/>
    <mergeCell ref="BW180:BW181"/>
    <mergeCell ref="BX180:BX181"/>
    <mergeCell ref="BY180:BY181"/>
    <mergeCell ref="BZ180:BZ181"/>
    <mergeCell ref="CA180:CA181"/>
    <mergeCell ref="CB180:CB181"/>
    <mergeCell ref="BQ180:BQ181"/>
    <mergeCell ref="BR180:BR181"/>
    <mergeCell ref="BS180:BS181"/>
    <mergeCell ref="BT180:BT181"/>
    <mergeCell ref="BU180:BU181"/>
    <mergeCell ref="BV180:BV181"/>
    <mergeCell ref="BK180:BK181"/>
    <mergeCell ref="BL180:BL181"/>
    <mergeCell ref="BM180:BM181"/>
    <mergeCell ref="BN180:BN181"/>
    <mergeCell ref="BO180:BO181"/>
    <mergeCell ref="BP180:BP181"/>
    <mergeCell ref="BE180:BE181"/>
    <mergeCell ref="AJ180:AJ181"/>
    <mergeCell ref="AK180:AK181"/>
    <mergeCell ref="AL180:AL181"/>
    <mergeCell ref="AA180:AA181"/>
    <mergeCell ref="AB180:AB181"/>
    <mergeCell ref="AC180:AC181"/>
    <mergeCell ref="AD180:AD181"/>
    <mergeCell ref="AE180:AE181"/>
    <mergeCell ref="AF180:AF181"/>
    <mergeCell ref="U180:U181"/>
    <mergeCell ref="V180:V181"/>
    <mergeCell ref="W180:W181"/>
    <mergeCell ref="X180:X181"/>
    <mergeCell ref="Y180:Y181"/>
    <mergeCell ref="Z180:Z181"/>
    <mergeCell ref="BI180:BI181"/>
    <mergeCell ref="BJ180:BJ181"/>
    <mergeCell ref="AY180:AY181"/>
    <mergeCell ref="AZ180:AZ181"/>
    <mergeCell ref="BA180:BA181"/>
    <mergeCell ref="BB180:BB181"/>
    <mergeCell ref="BC180:BC181"/>
    <mergeCell ref="BD180:BD181"/>
    <mergeCell ref="AS180:AS181"/>
    <mergeCell ref="AT180:AT181"/>
    <mergeCell ref="AU180:AU181"/>
    <mergeCell ref="AV180:AV181"/>
    <mergeCell ref="AW180:AW181"/>
    <mergeCell ref="AX180:AX181"/>
    <mergeCell ref="AM180:AM181"/>
    <mergeCell ref="AN180:AN181"/>
    <mergeCell ref="AO180:AO181"/>
    <mergeCell ref="BG171:BG172"/>
    <mergeCell ref="BH171:BH172"/>
    <mergeCell ref="O180:O181"/>
    <mergeCell ref="P180:P181"/>
    <mergeCell ref="Q180:Q181"/>
    <mergeCell ref="R180:R181"/>
    <mergeCell ref="S180:S181"/>
    <mergeCell ref="T180:T181"/>
    <mergeCell ref="C180:C181"/>
    <mergeCell ref="I180:I181"/>
    <mergeCell ref="J180:J181"/>
    <mergeCell ref="K180:K181"/>
    <mergeCell ref="L180:L181"/>
    <mergeCell ref="M180:M181"/>
    <mergeCell ref="CD176:CD177"/>
    <mergeCell ref="CE176:CE177"/>
    <mergeCell ref="T177:AG177"/>
    <mergeCell ref="AH177:AS177"/>
    <mergeCell ref="AT177:AZ177"/>
    <mergeCell ref="BA177:BG177"/>
    <mergeCell ref="BH177:BN177"/>
    <mergeCell ref="BO177:BU177"/>
    <mergeCell ref="BV177:CB177"/>
    <mergeCell ref="AH176:AJ176"/>
    <mergeCell ref="AK176:AM176"/>
    <mergeCell ref="AN176:AP176"/>
    <mergeCell ref="AQ176:AS176"/>
    <mergeCell ref="AT176:CB176"/>
    <mergeCell ref="CC176:CC177"/>
    <mergeCell ref="AG180:AG181"/>
    <mergeCell ref="AH180:AH181"/>
    <mergeCell ref="AI180:AI181"/>
    <mergeCell ref="AQ171:AQ172"/>
    <mergeCell ref="AR171:AR172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BW171:BW172"/>
    <mergeCell ref="BX171:BX172"/>
    <mergeCell ref="BY171:BY172"/>
    <mergeCell ref="BZ171:BZ172"/>
    <mergeCell ref="CA171:CA172"/>
    <mergeCell ref="CB171:CB172"/>
    <mergeCell ref="BQ171:BQ172"/>
    <mergeCell ref="BR171:BR172"/>
    <mergeCell ref="BS171:BS172"/>
    <mergeCell ref="BT171:BT172"/>
    <mergeCell ref="BU171:BU172"/>
    <mergeCell ref="BV171:BV172"/>
    <mergeCell ref="BK171:BK172"/>
    <mergeCell ref="BL171:BL172"/>
    <mergeCell ref="BM171:BM172"/>
    <mergeCell ref="BN171:BN172"/>
    <mergeCell ref="BO171:BO172"/>
    <mergeCell ref="BP171:BP172"/>
    <mergeCell ref="BE171:BE172"/>
    <mergeCell ref="BF171:BF172"/>
    <mergeCell ref="AK171:AK172"/>
    <mergeCell ref="AL171:AL172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BI171:BI172"/>
    <mergeCell ref="BJ171:BJ172"/>
    <mergeCell ref="AY171:AY172"/>
    <mergeCell ref="AZ171:AZ172"/>
    <mergeCell ref="BA171:BA172"/>
    <mergeCell ref="BB171:BB172"/>
    <mergeCell ref="BC171:BC172"/>
    <mergeCell ref="BD171:BD172"/>
    <mergeCell ref="AS171:AS172"/>
    <mergeCell ref="AT171:AT172"/>
    <mergeCell ref="AU171:AU172"/>
    <mergeCell ref="AV171:AV172"/>
    <mergeCell ref="AW171:AW172"/>
    <mergeCell ref="AX171:AX172"/>
    <mergeCell ref="AM171:AM172"/>
    <mergeCell ref="AN171:AN172"/>
    <mergeCell ref="AO171:AO172"/>
    <mergeCell ref="AP171:AP172"/>
    <mergeCell ref="BH162:BH163"/>
    <mergeCell ref="O171:O172"/>
    <mergeCell ref="P171:P172"/>
    <mergeCell ref="Q171:Q172"/>
    <mergeCell ref="R171:R172"/>
    <mergeCell ref="S171:S172"/>
    <mergeCell ref="T171:T172"/>
    <mergeCell ref="C171:C172"/>
    <mergeCell ref="I171:I172"/>
    <mergeCell ref="J171:J172"/>
    <mergeCell ref="K171:K172"/>
    <mergeCell ref="L171:L172"/>
    <mergeCell ref="M171:M172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V168:CB168"/>
    <mergeCell ref="AH167:AJ167"/>
    <mergeCell ref="AK167:AM167"/>
    <mergeCell ref="AN167:AP167"/>
    <mergeCell ref="AQ167:AS167"/>
    <mergeCell ref="AT167:CB167"/>
    <mergeCell ref="CC167:CC168"/>
    <mergeCell ref="AG171:AG172"/>
    <mergeCell ref="AH171:AH172"/>
    <mergeCell ref="AI171:AI172"/>
    <mergeCell ref="AJ171:AJ172"/>
    <mergeCell ref="AR162:AR163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BW162:BW163"/>
    <mergeCell ref="BX162:BX163"/>
    <mergeCell ref="BY162:BY163"/>
    <mergeCell ref="BZ162:BZ163"/>
    <mergeCell ref="CA162:CA163"/>
    <mergeCell ref="CB162:CB163"/>
    <mergeCell ref="BQ162:BQ163"/>
    <mergeCell ref="BR162:BR163"/>
    <mergeCell ref="BS162:BS163"/>
    <mergeCell ref="BT162:BT163"/>
    <mergeCell ref="BU162:BU163"/>
    <mergeCell ref="BV162:BV163"/>
    <mergeCell ref="BK162:BK163"/>
    <mergeCell ref="BL162:BL163"/>
    <mergeCell ref="BM162:BM163"/>
    <mergeCell ref="BN162:BN163"/>
    <mergeCell ref="BO162:BO163"/>
    <mergeCell ref="BP162:BP163"/>
    <mergeCell ref="BE162:BE163"/>
    <mergeCell ref="BF162:BF163"/>
    <mergeCell ref="BG162:BG163"/>
    <mergeCell ref="AL162:AL163"/>
    <mergeCell ref="AA162:AA163"/>
    <mergeCell ref="AB162:AB163"/>
    <mergeCell ref="AC162:AC163"/>
    <mergeCell ref="AD162:AD163"/>
    <mergeCell ref="AE162:AE163"/>
    <mergeCell ref="AF162:AF163"/>
    <mergeCell ref="U162:U163"/>
    <mergeCell ref="V162:V163"/>
    <mergeCell ref="W162:W163"/>
    <mergeCell ref="X162:X163"/>
    <mergeCell ref="Y162:Y163"/>
    <mergeCell ref="Z162:Z163"/>
    <mergeCell ref="BI162:BI163"/>
    <mergeCell ref="BJ162:BJ163"/>
    <mergeCell ref="AY162:AY163"/>
    <mergeCell ref="AZ162:AZ163"/>
    <mergeCell ref="BA162:BA163"/>
    <mergeCell ref="BB162:BB163"/>
    <mergeCell ref="BC162:BC163"/>
    <mergeCell ref="BD162:BD163"/>
    <mergeCell ref="AS162:AS163"/>
    <mergeCell ref="AT162:AT163"/>
    <mergeCell ref="AU162:AU163"/>
    <mergeCell ref="AV162:AV163"/>
    <mergeCell ref="AW162:AW163"/>
    <mergeCell ref="AX162:AX163"/>
    <mergeCell ref="AM162:AM163"/>
    <mergeCell ref="AN162:AN163"/>
    <mergeCell ref="AO162:AO163"/>
    <mergeCell ref="AP162:AP163"/>
    <mergeCell ref="AQ162:AQ163"/>
    <mergeCell ref="O162:O163"/>
    <mergeCell ref="P162:P163"/>
    <mergeCell ref="Q162:Q163"/>
    <mergeCell ref="R162:R163"/>
    <mergeCell ref="S162:S163"/>
    <mergeCell ref="T162:T163"/>
    <mergeCell ref="C162:C163"/>
    <mergeCell ref="I162:I163"/>
    <mergeCell ref="J162:J163"/>
    <mergeCell ref="K162:K163"/>
    <mergeCell ref="L162:L163"/>
    <mergeCell ref="M162:M163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BV159:CB159"/>
    <mergeCell ref="AH158:AJ158"/>
    <mergeCell ref="AK158:AM158"/>
    <mergeCell ref="AN158:AP158"/>
    <mergeCell ref="AQ158:AS158"/>
    <mergeCell ref="AT158:CB158"/>
    <mergeCell ref="CC158:CC159"/>
    <mergeCell ref="AG162:AG163"/>
    <mergeCell ref="AH162:AH163"/>
    <mergeCell ref="AI162:AI163"/>
    <mergeCell ref="AJ162:AJ163"/>
    <mergeCell ref="AK162:AK163"/>
    <mergeCell ref="CC153:CC154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BW153:BW154"/>
    <mergeCell ref="BX153:BX154"/>
    <mergeCell ref="BY153:BY154"/>
    <mergeCell ref="BZ153:BZ154"/>
    <mergeCell ref="CA153:CA154"/>
    <mergeCell ref="CB153:CB154"/>
    <mergeCell ref="BQ153:BQ154"/>
    <mergeCell ref="BR153:BR154"/>
    <mergeCell ref="BS153:BS154"/>
    <mergeCell ref="BT153:BT154"/>
    <mergeCell ref="BU153:BU154"/>
    <mergeCell ref="BV153:BV154"/>
    <mergeCell ref="BK153:BK154"/>
    <mergeCell ref="BL153:BL154"/>
    <mergeCell ref="BM153:BM154"/>
    <mergeCell ref="BN153:BN154"/>
    <mergeCell ref="BO153:BO154"/>
    <mergeCell ref="BP153:BP154"/>
    <mergeCell ref="BE153:BE154"/>
    <mergeCell ref="BF153:BF154"/>
    <mergeCell ref="BG153:BG154"/>
    <mergeCell ref="BH153:BH154"/>
    <mergeCell ref="BJ153:BJ154"/>
    <mergeCell ref="AY153:AY154"/>
    <mergeCell ref="AZ153:AZ154"/>
    <mergeCell ref="BA153:BA154"/>
    <mergeCell ref="BB153:BB154"/>
    <mergeCell ref="BC153:BC154"/>
    <mergeCell ref="BD153:BD154"/>
    <mergeCell ref="AS153:AS154"/>
    <mergeCell ref="AT153:AT154"/>
    <mergeCell ref="AU153:AU154"/>
    <mergeCell ref="AV153:AV154"/>
    <mergeCell ref="AW153:AW154"/>
    <mergeCell ref="AX153:AX154"/>
    <mergeCell ref="AM153:AM154"/>
    <mergeCell ref="AN153:AN154"/>
    <mergeCell ref="AO153:AO154"/>
    <mergeCell ref="AP153:AP154"/>
    <mergeCell ref="AQ153:AQ154"/>
    <mergeCell ref="AR153:AR154"/>
    <mergeCell ref="AI153:AI154"/>
    <mergeCell ref="AJ153:AJ154"/>
    <mergeCell ref="AK153:AK154"/>
    <mergeCell ref="AL153:AL154"/>
    <mergeCell ref="AA153:AA154"/>
    <mergeCell ref="AB153:AB154"/>
    <mergeCell ref="AC153:AC154"/>
    <mergeCell ref="AD153:AD154"/>
    <mergeCell ref="AE153:AE154"/>
    <mergeCell ref="AF153:AF154"/>
    <mergeCell ref="U153:U154"/>
    <mergeCell ref="V153:V154"/>
    <mergeCell ref="W153:W154"/>
    <mergeCell ref="X153:X154"/>
    <mergeCell ref="Y153:Y154"/>
    <mergeCell ref="Z153:Z154"/>
    <mergeCell ref="BI153:BI154"/>
    <mergeCell ref="BF144:BF145"/>
    <mergeCell ref="BG144:BG145"/>
    <mergeCell ref="BH144:BH145"/>
    <mergeCell ref="O153:O154"/>
    <mergeCell ref="P153:P154"/>
    <mergeCell ref="Q153:Q154"/>
    <mergeCell ref="R153:R154"/>
    <mergeCell ref="S153:S154"/>
    <mergeCell ref="T153:T154"/>
    <mergeCell ref="C153:C154"/>
    <mergeCell ref="I153:I154"/>
    <mergeCell ref="J153:J154"/>
    <mergeCell ref="K153:K154"/>
    <mergeCell ref="L153:L154"/>
    <mergeCell ref="M153:M154"/>
    <mergeCell ref="CD149:CD150"/>
    <mergeCell ref="CE149:CE150"/>
    <mergeCell ref="T150:AG150"/>
    <mergeCell ref="AH150:AS150"/>
    <mergeCell ref="AT150:AZ150"/>
    <mergeCell ref="BA150:BG150"/>
    <mergeCell ref="BH150:BN150"/>
    <mergeCell ref="BO150:BU150"/>
    <mergeCell ref="BV150:CB150"/>
    <mergeCell ref="AH149:AJ149"/>
    <mergeCell ref="AK149:AM149"/>
    <mergeCell ref="AN149:AP149"/>
    <mergeCell ref="AQ149:AS149"/>
    <mergeCell ref="AT149:CB149"/>
    <mergeCell ref="CC149:CC150"/>
    <mergeCell ref="AG153:AG154"/>
    <mergeCell ref="AH153:AH154"/>
    <mergeCell ref="AP144:AP145"/>
    <mergeCell ref="AQ144:AQ145"/>
    <mergeCell ref="AR144:AR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BW144:BW145"/>
    <mergeCell ref="BX144:BX145"/>
    <mergeCell ref="BY144:BY145"/>
    <mergeCell ref="BZ144:BZ145"/>
    <mergeCell ref="CA144:CA145"/>
    <mergeCell ref="CB144:CB145"/>
    <mergeCell ref="BQ144:BQ145"/>
    <mergeCell ref="BR144:BR145"/>
    <mergeCell ref="BS144:BS145"/>
    <mergeCell ref="BT144:BT145"/>
    <mergeCell ref="BU144:BU145"/>
    <mergeCell ref="BV144:BV145"/>
    <mergeCell ref="BK144:BK145"/>
    <mergeCell ref="BL144:BL145"/>
    <mergeCell ref="BM144:BM145"/>
    <mergeCell ref="BN144:BN145"/>
    <mergeCell ref="BO144:BO145"/>
    <mergeCell ref="BP144:BP145"/>
    <mergeCell ref="BE144:BE145"/>
    <mergeCell ref="AJ144:AJ145"/>
    <mergeCell ref="AK144:AK145"/>
    <mergeCell ref="AL144:AL145"/>
    <mergeCell ref="AA144:AA145"/>
    <mergeCell ref="AB144:AB145"/>
    <mergeCell ref="AC144:AC145"/>
    <mergeCell ref="AD144:AD145"/>
    <mergeCell ref="AE144:AE145"/>
    <mergeCell ref="AF144:AF145"/>
    <mergeCell ref="U144:U145"/>
    <mergeCell ref="V144:V145"/>
    <mergeCell ref="W144:W145"/>
    <mergeCell ref="X144:X145"/>
    <mergeCell ref="Y144:Y145"/>
    <mergeCell ref="Z144:Z145"/>
    <mergeCell ref="BI144:BI145"/>
    <mergeCell ref="BJ144:BJ145"/>
    <mergeCell ref="AY144:AY145"/>
    <mergeCell ref="AZ144:AZ145"/>
    <mergeCell ref="BA144:BA145"/>
    <mergeCell ref="BB144:BB145"/>
    <mergeCell ref="BC144:BC145"/>
    <mergeCell ref="BD144:BD145"/>
    <mergeCell ref="AS144:AS145"/>
    <mergeCell ref="AT144:AT145"/>
    <mergeCell ref="AU144:AU145"/>
    <mergeCell ref="AV144:AV145"/>
    <mergeCell ref="AW144:AW145"/>
    <mergeCell ref="AX144:AX145"/>
    <mergeCell ref="AM144:AM145"/>
    <mergeCell ref="AN144:AN145"/>
    <mergeCell ref="AO144:AO145"/>
    <mergeCell ref="BG135:BG136"/>
    <mergeCell ref="BH135:BH136"/>
    <mergeCell ref="O144:O145"/>
    <mergeCell ref="P144:P145"/>
    <mergeCell ref="Q144:Q145"/>
    <mergeCell ref="R144:R145"/>
    <mergeCell ref="S144:S145"/>
    <mergeCell ref="T144:T145"/>
    <mergeCell ref="C144:C145"/>
    <mergeCell ref="I144:I145"/>
    <mergeCell ref="J144:J145"/>
    <mergeCell ref="K144:K145"/>
    <mergeCell ref="L144:L145"/>
    <mergeCell ref="M144:M145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V141:CB141"/>
    <mergeCell ref="AH140:AJ140"/>
    <mergeCell ref="AK140:AM140"/>
    <mergeCell ref="AN140:AP140"/>
    <mergeCell ref="AQ140:AS140"/>
    <mergeCell ref="AT140:CB140"/>
    <mergeCell ref="CC140:CC141"/>
    <mergeCell ref="AG144:AG145"/>
    <mergeCell ref="AH144:AH145"/>
    <mergeCell ref="AI144:AI145"/>
    <mergeCell ref="AQ135:AQ136"/>
    <mergeCell ref="AR135:AR136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BW135:BW136"/>
    <mergeCell ref="BX135:BX136"/>
    <mergeCell ref="BY135:BY136"/>
    <mergeCell ref="BZ135:BZ136"/>
    <mergeCell ref="CA135:CA136"/>
    <mergeCell ref="CB135:CB136"/>
    <mergeCell ref="BQ135:BQ136"/>
    <mergeCell ref="BR135:BR136"/>
    <mergeCell ref="BS135:BS136"/>
    <mergeCell ref="BT135:BT136"/>
    <mergeCell ref="BU135:BU136"/>
    <mergeCell ref="BV135:BV136"/>
    <mergeCell ref="BK135:BK136"/>
    <mergeCell ref="BL135:BL136"/>
    <mergeCell ref="BM135:BM136"/>
    <mergeCell ref="BN135:BN136"/>
    <mergeCell ref="BO135:BO136"/>
    <mergeCell ref="BP135:BP136"/>
    <mergeCell ref="BE135:BE136"/>
    <mergeCell ref="BF135:BF136"/>
    <mergeCell ref="AK135:AK136"/>
    <mergeCell ref="AL135:AL136"/>
    <mergeCell ref="AA135:AA136"/>
    <mergeCell ref="AB135:AB136"/>
    <mergeCell ref="AC135:AC136"/>
    <mergeCell ref="AD135:AD136"/>
    <mergeCell ref="AE135:AE136"/>
    <mergeCell ref="AF135:AF136"/>
    <mergeCell ref="U135:U136"/>
    <mergeCell ref="V135:V136"/>
    <mergeCell ref="W135:W136"/>
    <mergeCell ref="X135:X136"/>
    <mergeCell ref="Y135:Y136"/>
    <mergeCell ref="Z135:Z136"/>
    <mergeCell ref="BI135:BI136"/>
    <mergeCell ref="BJ135:BJ136"/>
    <mergeCell ref="AY135:AY136"/>
    <mergeCell ref="AZ135:AZ136"/>
    <mergeCell ref="BA135:BA136"/>
    <mergeCell ref="BB135:BB136"/>
    <mergeCell ref="BC135:BC136"/>
    <mergeCell ref="BD135:BD136"/>
    <mergeCell ref="AS135:AS136"/>
    <mergeCell ref="AT135:AT136"/>
    <mergeCell ref="AU135:AU136"/>
    <mergeCell ref="AV135:AV136"/>
    <mergeCell ref="AW135:AW136"/>
    <mergeCell ref="AX135:AX136"/>
    <mergeCell ref="AM135:AM136"/>
    <mergeCell ref="AN135:AN136"/>
    <mergeCell ref="AO135:AO136"/>
    <mergeCell ref="AP135:AP136"/>
    <mergeCell ref="BH126:BH127"/>
    <mergeCell ref="O135:O136"/>
    <mergeCell ref="P135:P136"/>
    <mergeCell ref="Q135:Q136"/>
    <mergeCell ref="R135:R136"/>
    <mergeCell ref="S135:S136"/>
    <mergeCell ref="T135:T136"/>
    <mergeCell ref="C135:C136"/>
    <mergeCell ref="I135:I136"/>
    <mergeCell ref="J135:J136"/>
    <mergeCell ref="K135:K136"/>
    <mergeCell ref="L135:L136"/>
    <mergeCell ref="M135:M136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BV132:CB132"/>
    <mergeCell ref="AH131:AJ131"/>
    <mergeCell ref="AK131:AM131"/>
    <mergeCell ref="AN131:AP131"/>
    <mergeCell ref="AQ131:AS131"/>
    <mergeCell ref="AT131:CB131"/>
    <mergeCell ref="CC131:CC132"/>
    <mergeCell ref="AG135:AG136"/>
    <mergeCell ref="AH135:AH136"/>
    <mergeCell ref="AI135:AI136"/>
    <mergeCell ref="AJ135:AJ136"/>
    <mergeCell ref="AR126:AR127"/>
    <mergeCell ref="CC126:CC127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BW126:BW127"/>
    <mergeCell ref="BX126:BX127"/>
    <mergeCell ref="BY126:BY127"/>
    <mergeCell ref="BZ126:BZ127"/>
    <mergeCell ref="CA126:CA127"/>
    <mergeCell ref="CB126:CB127"/>
    <mergeCell ref="BQ126:BQ127"/>
    <mergeCell ref="BR126:BR127"/>
    <mergeCell ref="BS126:BS127"/>
    <mergeCell ref="BT126:BT127"/>
    <mergeCell ref="BU126:BU127"/>
    <mergeCell ref="BV126:BV127"/>
    <mergeCell ref="BK126:BK127"/>
    <mergeCell ref="BL126:BL127"/>
    <mergeCell ref="BM126:BM127"/>
    <mergeCell ref="BN126:BN127"/>
    <mergeCell ref="BO126:BO127"/>
    <mergeCell ref="BP126:BP127"/>
    <mergeCell ref="BE126:BE127"/>
    <mergeCell ref="BF126:BF127"/>
    <mergeCell ref="BG126:BG127"/>
    <mergeCell ref="AL126:AL127"/>
    <mergeCell ref="AA126:AA127"/>
    <mergeCell ref="AB126:AB127"/>
    <mergeCell ref="AC126:AC127"/>
    <mergeCell ref="AD126:AD127"/>
    <mergeCell ref="AE126:AE127"/>
    <mergeCell ref="AF126:AF127"/>
    <mergeCell ref="U126:U127"/>
    <mergeCell ref="V126:V127"/>
    <mergeCell ref="W126:W127"/>
    <mergeCell ref="X126:X127"/>
    <mergeCell ref="Y126:Y127"/>
    <mergeCell ref="Z126:Z127"/>
    <mergeCell ref="BI126:BI127"/>
    <mergeCell ref="BJ126:BJ127"/>
    <mergeCell ref="AY126:AY127"/>
    <mergeCell ref="AZ126:AZ127"/>
    <mergeCell ref="BA126:BA127"/>
    <mergeCell ref="BB126:BB127"/>
    <mergeCell ref="BC126:BC127"/>
    <mergeCell ref="BD126:BD127"/>
    <mergeCell ref="AS126:AS127"/>
    <mergeCell ref="AT126:AT127"/>
    <mergeCell ref="AU126:AU127"/>
    <mergeCell ref="AV126:AV127"/>
    <mergeCell ref="AW126:AW127"/>
    <mergeCell ref="AX126:AX127"/>
    <mergeCell ref="AM126:AM127"/>
    <mergeCell ref="AN126:AN127"/>
    <mergeCell ref="AO126:AO127"/>
    <mergeCell ref="AP126:AP127"/>
    <mergeCell ref="AQ126:AQ127"/>
    <mergeCell ref="O126:O127"/>
    <mergeCell ref="P126:P127"/>
    <mergeCell ref="Q126:Q127"/>
    <mergeCell ref="R126:R127"/>
    <mergeCell ref="S126:S127"/>
    <mergeCell ref="T126:T127"/>
    <mergeCell ref="C126:C127"/>
    <mergeCell ref="I126:I127"/>
    <mergeCell ref="J126:J127"/>
    <mergeCell ref="K126:K127"/>
    <mergeCell ref="L126:L127"/>
    <mergeCell ref="M126:M127"/>
    <mergeCell ref="CD122:CD123"/>
    <mergeCell ref="CE122:CE123"/>
    <mergeCell ref="T123:AG123"/>
    <mergeCell ref="AH123:AS123"/>
    <mergeCell ref="AT123:AZ123"/>
    <mergeCell ref="BA123:BG123"/>
    <mergeCell ref="BH123:BN123"/>
    <mergeCell ref="BO123:BU123"/>
    <mergeCell ref="BV123:CB123"/>
    <mergeCell ref="AH122:AJ122"/>
    <mergeCell ref="AK122:AM122"/>
    <mergeCell ref="AN122:AP122"/>
    <mergeCell ref="AQ122:AS122"/>
    <mergeCell ref="AT122:CB122"/>
    <mergeCell ref="CC122:CC123"/>
    <mergeCell ref="AG126:AG127"/>
    <mergeCell ref="AH126:AH127"/>
    <mergeCell ref="AI126:AI127"/>
    <mergeCell ref="AJ126:AJ127"/>
    <mergeCell ref="AK126:AK127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BW117:BW118"/>
    <mergeCell ref="BX117:BX118"/>
    <mergeCell ref="BY117:BY118"/>
    <mergeCell ref="BZ117:BZ118"/>
    <mergeCell ref="CA117:CA118"/>
    <mergeCell ref="CB117:CB118"/>
    <mergeCell ref="BQ117:BQ118"/>
    <mergeCell ref="BR117:BR118"/>
    <mergeCell ref="BS117:BS118"/>
    <mergeCell ref="BT117:BT118"/>
    <mergeCell ref="BU117:BU118"/>
    <mergeCell ref="BV117:BV118"/>
    <mergeCell ref="BK117:BK118"/>
    <mergeCell ref="BL117:BL118"/>
    <mergeCell ref="BM117:BM118"/>
    <mergeCell ref="BN117:BN118"/>
    <mergeCell ref="BO117:BO118"/>
    <mergeCell ref="BP117:BP118"/>
    <mergeCell ref="BE117:BE118"/>
    <mergeCell ref="BF117:BF118"/>
    <mergeCell ref="BG117:BG118"/>
    <mergeCell ref="BH117:BH118"/>
    <mergeCell ref="BJ117:BJ118"/>
    <mergeCell ref="AY117:AY118"/>
    <mergeCell ref="AZ117:AZ118"/>
    <mergeCell ref="BA117:BA118"/>
    <mergeCell ref="BB117:BB118"/>
    <mergeCell ref="BC117:BC118"/>
    <mergeCell ref="BD117:BD118"/>
    <mergeCell ref="AS117:AS118"/>
    <mergeCell ref="AT117:AT118"/>
    <mergeCell ref="AU117:AU118"/>
    <mergeCell ref="AV117:AV118"/>
    <mergeCell ref="AW117:AW118"/>
    <mergeCell ref="AX117:AX118"/>
    <mergeCell ref="AM117:AM118"/>
    <mergeCell ref="AN117:AN118"/>
    <mergeCell ref="AO117:AO118"/>
    <mergeCell ref="AP117:AP118"/>
    <mergeCell ref="AQ117:AQ118"/>
    <mergeCell ref="AR117:AR118"/>
    <mergeCell ref="AI117:AI118"/>
    <mergeCell ref="AJ117:AJ118"/>
    <mergeCell ref="AK117:AK118"/>
    <mergeCell ref="AL117:AL118"/>
    <mergeCell ref="AA117:AA118"/>
    <mergeCell ref="AB117:AB118"/>
    <mergeCell ref="AC117:AC118"/>
    <mergeCell ref="AD117:AD118"/>
    <mergeCell ref="AE117:AE118"/>
    <mergeCell ref="AF117:AF118"/>
    <mergeCell ref="U117:U118"/>
    <mergeCell ref="V117:V118"/>
    <mergeCell ref="W117:W118"/>
    <mergeCell ref="X117:X118"/>
    <mergeCell ref="Y117:Y118"/>
    <mergeCell ref="Z117:Z118"/>
    <mergeCell ref="BI117:BI118"/>
    <mergeCell ref="BF108:BF109"/>
    <mergeCell ref="BG108:BG109"/>
    <mergeCell ref="BH108:BH109"/>
    <mergeCell ref="O117:O118"/>
    <mergeCell ref="P117:P118"/>
    <mergeCell ref="Q117:Q118"/>
    <mergeCell ref="R117:R118"/>
    <mergeCell ref="S117:S118"/>
    <mergeCell ref="T117:T118"/>
    <mergeCell ref="C117:C118"/>
    <mergeCell ref="I117:I118"/>
    <mergeCell ref="J117:J118"/>
    <mergeCell ref="K117:K118"/>
    <mergeCell ref="L117:L118"/>
    <mergeCell ref="M117:M118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V114:CB114"/>
    <mergeCell ref="AH113:AJ113"/>
    <mergeCell ref="AK113:AM113"/>
    <mergeCell ref="AN113:AP113"/>
    <mergeCell ref="AQ113:AS113"/>
    <mergeCell ref="AT113:CB113"/>
    <mergeCell ref="CC113:CC114"/>
    <mergeCell ref="AG117:AG118"/>
    <mergeCell ref="AH117:AH118"/>
    <mergeCell ref="AP108:AP109"/>
    <mergeCell ref="AQ108:AQ109"/>
    <mergeCell ref="AR108:AR109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BW108:BW109"/>
    <mergeCell ref="BX108:BX109"/>
    <mergeCell ref="BY108:BY109"/>
    <mergeCell ref="BZ108:BZ109"/>
    <mergeCell ref="CA108:CA109"/>
    <mergeCell ref="CB108:CB109"/>
    <mergeCell ref="BQ108:BQ109"/>
    <mergeCell ref="BR108:BR109"/>
    <mergeCell ref="BS108:BS109"/>
    <mergeCell ref="BT108:BT109"/>
    <mergeCell ref="BU108:BU109"/>
    <mergeCell ref="BV108:BV109"/>
    <mergeCell ref="BK108:BK109"/>
    <mergeCell ref="BL108:BL109"/>
    <mergeCell ref="BM108:BM109"/>
    <mergeCell ref="BN108:BN109"/>
    <mergeCell ref="BO108:BO109"/>
    <mergeCell ref="BP108:BP109"/>
    <mergeCell ref="BE108:BE109"/>
    <mergeCell ref="AJ108:AJ109"/>
    <mergeCell ref="AK108:AK109"/>
    <mergeCell ref="AL108:AL109"/>
    <mergeCell ref="AA108:AA109"/>
    <mergeCell ref="AB108:AB109"/>
    <mergeCell ref="AC108:AC109"/>
    <mergeCell ref="AD108:AD109"/>
    <mergeCell ref="AE108:AE109"/>
    <mergeCell ref="AF108:AF109"/>
    <mergeCell ref="U108:U109"/>
    <mergeCell ref="V108:V109"/>
    <mergeCell ref="W108:W109"/>
    <mergeCell ref="X108:X109"/>
    <mergeCell ref="Y108:Y109"/>
    <mergeCell ref="Z108:Z109"/>
    <mergeCell ref="BI108:BI109"/>
    <mergeCell ref="BJ108:BJ109"/>
    <mergeCell ref="AY108:AY109"/>
    <mergeCell ref="AZ108:AZ109"/>
    <mergeCell ref="BA108:BA109"/>
    <mergeCell ref="BB108:BB109"/>
    <mergeCell ref="BC108:BC109"/>
    <mergeCell ref="BD108:BD109"/>
    <mergeCell ref="AS108:AS109"/>
    <mergeCell ref="AT108:AT109"/>
    <mergeCell ref="AU108:AU109"/>
    <mergeCell ref="AV108:AV109"/>
    <mergeCell ref="AW108:AW109"/>
    <mergeCell ref="AX108:AX109"/>
    <mergeCell ref="AM108:AM109"/>
    <mergeCell ref="AN108:AN109"/>
    <mergeCell ref="AO108:AO109"/>
    <mergeCell ref="BG99:BG100"/>
    <mergeCell ref="BH99:BH100"/>
    <mergeCell ref="O108:O109"/>
    <mergeCell ref="P108:P109"/>
    <mergeCell ref="Q108:Q109"/>
    <mergeCell ref="R108:R109"/>
    <mergeCell ref="S108:S109"/>
    <mergeCell ref="T108:T109"/>
    <mergeCell ref="C108:C109"/>
    <mergeCell ref="I108:I109"/>
    <mergeCell ref="J108:J109"/>
    <mergeCell ref="K108:K109"/>
    <mergeCell ref="L108:L109"/>
    <mergeCell ref="M108:M109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BV105:CB105"/>
    <mergeCell ref="AH104:AJ104"/>
    <mergeCell ref="AK104:AM104"/>
    <mergeCell ref="AN104:AP104"/>
    <mergeCell ref="AQ104:AS104"/>
    <mergeCell ref="AT104:CB104"/>
    <mergeCell ref="CC104:CC105"/>
    <mergeCell ref="AG108:AG109"/>
    <mergeCell ref="AH108:AH109"/>
    <mergeCell ref="AI108:AI109"/>
    <mergeCell ref="AQ99:AQ100"/>
    <mergeCell ref="AR99:AR100"/>
    <mergeCell ref="CC99:CC100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BW99:BW100"/>
    <mergeCell ref="BX99:BX100"/>
    <mergeCell ref="BY99:BY100"/>
    <mergeCell ref="BZ99:BZ100"/>
    <mergeCell ref="CA99:CA100"/>
    <mergeCell ref="CB99:CB100"/>
    <mergeCell ref="BQ99:BQ100"/>
    <mergeCell ref="BR99:BR100"/>
    <mergeCell ref="BS99:BS100"/>
    <mergeCell ref="BT99:BT100"/>
    <mergeCell ref="BU99:BU100"/>
    <mergeCell ref="BV99:BV100"/>
    <mergeCell ref="BK99:BK100"/>
    <mergeCell ref="BL99:BL100"/>
    <mergeCell ref="BM99:BM100"/>
    <mergeCell ref="BN99:BN100"/>
    <mergeCell ref="BO99:BO100"/>
    <mergeCell ref="BP99:BP100"/>
    <mergeCell ref="BE99:BE100"/>
    <mergeCell ref="BF99:BF100"/>
    <mergeCell ref="AK99:AK100"/>
    <mergeCell ref="AL99:AL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W99:W100"/>
    <mergeCell ref="X99:X100"/>
    <mergeCell ref="Y99:Y100"/>
    <mergeCell ref="Z99:Z100"/>
    <mergeCell ref="BI99:BI100"/>
    <mergeCell ref="BJ99:BJ100"/>
    <mergeCell ref="AY99:AY100"/>
    <mergeCell ref="AZ99:AZ100"/>
    <mergeCell ref="BA99:BA100"/>
    <mergeCell ref="BB99:BB100"/>
    <mergeCell ref="BC99:BC100"/>
    <mergeCell ref="BD99:BD100"/>
    <mergeCell ref="AS99:AS100"/>
    <mergeCell ref="AT99:AT100"/>
    <mergeCell ref="AU99:AU100"/>
    <mergeCell ref="AV99:AV100"/>
    <mergeCell ref="AW99:AW100"/>
    <mergeCell ref="AX99:AX100"/>
    <mergeCell ref="AM99:AM100"/>
    <mergeCell ref="AN99:AN100"/>
    <mergeCell ref="AO99:AO100"/>
    <mergeCell ref="AP99:AP100"/>
    <mergeCell ref="BH90:BH91"/>
    <mergeCell ref="O99:O100"/>
    <mergeCell ref="P99:P100"/>
    <mergeCell ref="Q99:Q100"/>
    <mergeCell ref="R99:R100"/>
    <mergeCell ref="S99:S100"/>
    <mergeCell ref="T99:T100"/>
    <mergeCell ref="C99:C100"/>
    <mergeCell ref="I99:I100"/>
    <mergeCell ref="J99:J100"/>
    <mergeCell ref="K99:K100"/>
    <mergeCell ref="L99:L100"/>
    <mergeCell ref="M99:M100"/>
    <mergeCell ref="CD95:CD96"/>
    <mergeCell ref="CE95:CE96"/>
    <mergeCell ref="T96:AG96"/>
    <mergeCell ref="AH96:AS96"/>
    <mergeCell ref="AT96:AZ96"/>
    <mergeCell ref="BA96:BG96"/>
    <mergeCell ref="BH96:BN96"/>
    <mergeCell ref="BO96:BU96"/>
    <mergeCell ref="BV96:CB96"/>
    <mergeCell ref="AH95:AJ95"/>
    <mergeCell ref="AK95:AM95"/>
    <mergeCell ref="AN95:AP95"/>
    <mergeCell ref="AQ95:AS95"/>
    <mergeCell ref="AT95:CB95"/>
    <mergeCell ref="CC95:CC96"/>
    <mergeCell ref="AG99:AG100"/>
    <mergeCell ref="AH99:AH100"/>
    <mergeCell ref="AI99:AI100"/>
    <mergeCell ref="AJ99:AJ100"/>
    <mergeCell ref="AR90:AR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BW90:BW91"/>
    <mergeCell ref="BX90:BX91"/>
    <mergeCell ref="BY90:BY91"/>
    <mergeCell ref="BZ90:BZ91"/>
    <mergeCell ref="CA90:CA91"/>
    <mergeCell ref="CB90:CB91"/>
    <mergeCell ref="BQ90:BQ91"/>
    <mergeCell ref="BR90:BR91"/>
    <mergeCell ref="BS90:BS91"/>
    <mergeCell ref="BT90:BT91"/>
    <mergeCell ref="BU90:BU91"/>
    <mergeCell ref="BV90:BV91"/>
    <mergeCell ref="BK90:BK91"/>
    <mergeCell ref="BL90:BL91"/>
    <mergeCell ref="BM90:BM91"/>
    <mergeCell ref="BN90:BN91"/>
    <mergeCell ref="BO90:BO91"/>
    <mergeCell ref="BP90:BP91"/>
    <mergeCell ref="BE90:BE91"/>
    <mergeCell ref="BF90:BF91"/>
    <mergeCell ref="BG90:BG91"/>
    <mergeCell ref="AL90:AL91"/>
    <mergeCell ref="AA90:AA91"/>
    <mergeCell ref="AB90:AB91"/>
    <mergeCell ref="AC90:AC91"/>
    <mergeCell ref="AD90:AD91"/>
    <mergeCell ref="AE90:AE91"/>
    <mergeCell ref="AF90:AF91"/>
    <mergeCell ref="U90:U91"/>
    <mergeCell ref="V90:V91"/>
    <mergeCell ref="W90:W91"/>
    <mergeCell ref="X90:X91"/>
    <mergeCell ref="Y90:Y91"/>
    <mergeCell ref="Z90:Z91"/>
    <mergeCell ref="BI90:BI91"/>
    <mergeCell ref="BJ90:BJ91"/>
    <mergeCell ref="AY90:AY91"/>
    <mergeCell ref="AZ90:AZ91"/>
    <mergeCell ref="BA90:BA91"/>
    <mergeCell ref="BB90:BB91"/>
    <mergeCell ref="BC90:BC91"/>
    <mergeCell ref="BD90:BD91"/>
    <mergeCell ref="AS90:AS91"/>
    <mergeCell ref="AT90:AT91"/>
    <mergeCell ref="AU90:AU91"/>
    <mergeCell ref="AV90:AV91"/>
    <mergeCell ref="AW90:AW91"/>
    <mergeCell ref="AX90:AX91"/>
    <mergeCell ref="AM90:AM91"/>
    <mergeCell ref="AN90:AN91"/>
    <mergeCell ref="AO90:AO91"/>
    <mergeCell ref="AP90:AP91"/>
    <mergeCell ref="AQ90:AQ91"/>
    <mergeCell ref="O90:O91"/>
    <mergeCell ref="P90:P91"/>
    <mergeCell ref="Q90:Q91"/>
    <mergeCell ref="R90:R91"/>
    <mergeCell ref="S90:S91"/>
    <mergeCell ref="T90:T91"/>
    <mergeCell ref="C90:C91"/>
    <mergeCell ref="I90:I91"/>
    <mergeCell ref="J90:J91"/>
    <mergeCell ref="K90:K91"/>
    <mergeCell ref="L90:L91"/>
    <mergeCell ref="M90:M91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V87:CB87"/>
    <mergeCell ref="AH86:AJ86"/>
    <mergeCell ref="AK86:AM86"/>
    <mergeCell ref="AN86:AP86"/>
    <mergeCell ref="AQ86:AS86"/>
    <mergeCell ref="AT86:CB86"/>
    <mergeCell ref="CC86:CC87"/>
    <mergeCell ref="AG90:AG91"/>
    <mergeCell ref="AH90:AH91"/>
    <mergeCell ref="AI90:AI91"/>
    <mergeCell ref="AJ90:AJ91"/>
    <mergeCell ref="AK90:AK91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BW81:BW82"/>
    <mergeCell ref="BX81:BX82"/>
    <mergeCell ref="BY81:BY82"/>
    <mergeCell ref="BZ81:BZ82"/>
    <mergeCell ref="CA81:CA82"/>
    <mergeCell ref="CB81:CB82"/>
    <mergeCell ref="BQ81:BQ82"/>
    <mergeCell ref="BR81:BR82"/>
    <mergeCell ref="BS81:BS82"/>
    <mergeCell ref="BT81:BT82"/>
    <mergeCell ref="BU81:BU82"/>
    <mergeCell ref="BV81:BV82"/>
    <mergeCell ref="BK81:BK82"/>
    <mergeCell ref="BL81:BL82"/>
    <mergeCell ref="BM81:BM82"/>
    <mergeCell ref="BN81:BN82"/>
    <mergeCell ref="BO81:BO82"/>
    <mergeCell ref="BP81:BP82"/>
    <mergeCell ref="BE81:BE82"/>
    <mergeCell ref="BF81:BF82"/>
    <mergeCell ref="BG81:BG82"/>
    <mergeCell ref="BH81:BH82"/>
    <mergeCell ref="BJ81:BJ82"/>
    <mergeCell ref="AY81:AY82"/>
    <mergeCell ref="AZ81:AZ82"/>
    <mergeCell ref="BA81:BA82"/>
    <mergeCell ref="BB81:BB82"/>
    <mergeCell ref="BC81:BC82"/>
    <mergeCell ref="BD81:BD82"/>
    <mergeCell ref="AS81:AS82"/>
    <mergeCell ref="AT81:AT82"/>
    <mergeCell ref="AU81:AU82"/>
    <mergeCell ref="AV81:AV82"/>
    <mergeCell ref="AW81:AW82"/>
    <mergeCell ref="AX81:AX82"/>
    <mergeCell ref="AM81:AM82"/>
    <mergeCell ref="AN81:AN82"/>
    <mergeCell ref="AO81:AO82"/>
    <mergeCell ref="AP81:AP82"/>
    <mergeCell ref="AQ81:AQ82"/>
    <mergeCell ref="AR81:AR82"/>
    <mergeCell ref="AI81:AI82"/>
    <mergeCell ref="AJ81:AJ82"/>
    <mergeCell ref="AK81:AK82"/>
    <mergeCell ref="AL81:AL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BI81:BI82"/>
    <mergeCell ref="BF72:BF73"/>
    <mergeCell ref="BG72:BG73"/>
    <mergeCell ref="BH72:BH73"/>
    <mergeCell ref="O81:O82"/>
    <mergeCell ref="P81:P82"/>
    <mergeCell ref="Q81:Q82"/>
    <mergeCell ref="R81:R82"/>
    <mergeCell ref="S81:S82"/>
    <mergeCell ref="T81:T82"/>
    <mergeCell ref="C81:C82"/>
    <mergeCell ref="I81:I82"/>
    <mergeCell ref="J81:J82"/>
    <mergeCell ref="K81:K82"/>
    <mergeCell ref="L81:L82"/>
    <mergeCell ref="M81:M82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BV78:CB78"/>
    <mergeCell ref="AH77:AJ77"/>
    <mergeCell ref="AK77:AM77"/>
    <mergeCell ref="AN77:AP77"/>
    <mergeCell ref="AQ77:AS77"/>
    <mergeCell ref="AT77:CB77"/>
    <mergeCell ref="CC77:CC78"/>
    <mergeCell ref="AG81:AG82"/>
    <mergeCell ref="AH81:AH82"/>
    <mergeCell ref="AP72:AP73"/>
    <mergeCell ref="AQ72:AQ73"/>
    <mergeCell ref="AR72:AR73"/>
    <mergeCell ref="CC72:CC73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BW72:BW73"/>
    <mergeCell ref="BX72:BX73"/>
    <mergeCell ref="BY72:BY73"/>
    <mergeCell ref="BZ72:BZ73"/>
    <mergeCell ref="CA72:CA73"/>
    <mergeCell ref="CB72:CB73"/>
    <mergeCell ref="BQ72:BQ73"/>
    <mergeCell ref="BR72:BR73"/>
    <mergeCell ref="BS72:BS73"/>
    <mergeCell ref="BT72:BT73"/>
    <mergeCell ref="BU72:BU73"/>
    <mergeCell ref="BV72:BV73"/>
    <mergeCell ref="BK72:BK73"/>
    <mergeCell ref="BL72:BL73"/>
    <mergeCell ref="BM72:BM73"/>
    <mergeCell ref="BN72:BN73"/>
    <mergeCell ref="BO72:BO73"/>
    <mergeCell ref="BP72:BP73"/>
    <mergeCell ref="BE72:BE73"/>
    <mergeCell ref="AJ72:AJ73"/>
    <mergeCell ref="AK72:AK73"/>
    <mergeCell ref="AL72:AL73"/>
    <mergeCell ref="AA72:AA73"/>
    <mergeCell ref="AB72:AB73"/>
    <mergeCell ref="AC72:AC73"/>
    <mergeCell ref="AD72:AD73"/>
    <mergeCell ref="AE72:AE73"/>
    <mergeCell ref="AF72:AF73"/>
    <mergeCell ref="U72:U73"/>
    <mergeCell ref="V72:V73"/>
    <mergeCell ref="W72:W73"/>
    <mergeCell ref="X72:X73"/>
    <mergeCell ref="Y72:Y73"/>
    <mergeCell ref="Z72:Z73"/>
    <mergeCell ref="BI72:BI73"/>
    <mergeCell ref="BJ72:BJ73"/>
    <mergeCell ref="AY72:AY73"/>
    <mergeCell ref="AZ72:AZ73"/>
    <mergeCell ref="BA72:BA73"/>
    <mergeCell ref="BB72:BB73"/>
    <mergeCell ref="BC72:BC73"/>
    <mergeCell ref="BD72:BD73"/>
    <mergeCell ref="AS72:AS73"/>
    <mergeCell ref="AT72:AT73"/>
    <mergeCell ref="AU72:AU73"/>
    <mergeCell ref="AV72:AV73"/>
    <mergeCell ref="AW72:AW73"/>
    <mergeCell ref="AX72:AX73"/>
    <mergeCell ref="AM72:AM73"/>
    <mergeCell ref="AN72:AN73"/>
    <mergeCell ref="AO72:AO73"/>
    <mergeCell ref="BG63:BG64"/>
    <mergeCell ref="BH63:BH64"/>
    <mergeCell ref="O72:O73"/>
    <mergeCell ref="P72:P73"/>
    <mergeCell ref="Q72:Q73"/>
    <mergeCell ref="R72:R73"/>
    <mergeCell ref="S72:S73"/>
    <mergeCell ref="T72:T73"/>
    <mergeCell ref="C72:C73"/>
    <mergeCell ref="I72:I73"/>
    <mergeCell ref="J72:J73"/>
    <mergeCell ref="K72:K73"/>
    <mergeCell ref="L72:L73"/>
    <mergeCell ref="M72:M73"/>
    <mergeCell ref="CD68:CD69"/>
    <mergeCell ref="CE68:CE69"/>
    <mergeCell ref="T69:AG69"/>
    <mergeCell ref="AH69:AS69"/>
    <mergeCell ref="AT69:AZ69"/>
    <mergeCell ref="BA69:BG69"/>
    <mergeCell ref="BH69:BN69"/>
    <mergeCell ref="BO69:BU69"/>
    <mergeCell ref="BV69:CB69"/>
    <mergeCell ref="AH68:AJ68"/>
    <mergeCell ref="AK68:AM68"/>
    <mergeCell ref="AN68:AP68"/>
    <mergeCell ref="AQ68:AS68"/>
    <mergeCell ref="AT68:CB68"/>
    <mergeCell ref="CC68:CC69"/>
    <mergeCell ref="AG72:AG73"/>
    <mergeCell ref="AH72:AH73"/>
    <mergeCell ref="AI72:AI73"/>
    <mergeCell ref="AQ63:AQ64"/>
    <mergeCell ref="AR63:AR64"/>
    <mergeCell ref="CC63:CC64"/>
    <mergeCell ref="CD63:CD64"/>
    <mergeCell ref="CE63:CE64"/>
    <mergeCell ref="C68:C69"/>
    <mergeCell ref="D68:E69"/>
    <mergeCell ref="F68:G69"/>
    <mergeCell ref="I68:M69"/>
    <mergeCell ref="O68:S69"/>
    <mergeCell ref="AB68:AD68"/>
    <mergeCell ref="AE68:AG68"/>
    <mergeCell ref="BW63:BW64"/>
    <mergeCell ref="BX63:BX64"/>
    <mergeCell ref="BY63:BY64"/>
    <mergeCell ref="BZ63:BZ64"/>
    <mergeCell ref="CA63:CA64"/>
    <mergeCell ref="CB63:CB64"/>
    <mergeCell ref="BQ63:BQ64"/>
    <mergeCell ref="BR63:BR64"/>
    <mergeCell ref="BS63:BS64"/>
    <mergeCell ref="BT63:BT64"/>
    <mergeCell ref="BU63:BU64"/>
    <mergeCell ref="BV63:BV64"/>
    <mergeCell ref="BK63:BK64"/>
    <mergeCell ref="BL63:BL64"/>
    <mergeCell ref="BM63:BM64"/>
    <mergeCell ref="BN63:BN64"/>
    <mergeCell ref="BO63:BO64"/>
    <mergeCell ref="BP63:BP64"/>
    <mergeCell ref="BE63:BE64"/>
    <mergeCell ref="BF63:BF64"/>
    <mergeCell ref="AK63:AK64"/>
    <mergeCell ref="AL63:AL64"/>
    <mergeCell ref="AA63:AA64"/>
    <mergeCell ref="AB63:AB64"/>
    <mergeCell ref="AC63:AC64"/>
    <mergeCell ref="AD63:AD64"/>
    <mergeCell ref="AE63:AE64"/>
    <mergeCell ref="AF63:AF64"/>
    <mergeCell ref="U63:U64"/>
    <mergeCell ref="V63:V64"/>
    <mergeCell ref="W63:W64"/>
    <mergeCell ref="X63:X64"/>
    <mergeCell ref="Y63:Y64"/>
    <mergeCell ref="Z63:Z64"/>
    <mergeCell ref="BI63:BI64"/>
    <mergeCell ref="BJ63:BJ64"/>
    <mergeCell ref="AY63:AY64"/>
    <mergeCell ref="AZ63:AZ64"/>
    <mergeCell ref="BA63:BA64"/>
    <mergeCell ref="BB63:BB64"/>
    <mergeCell ref="BC63:BC64"/>
    <mergeCell ref="BD63:BD64"/>
    <mergeCell ref="AS63:AS64"/>
    <mergeCell ref="AT63:AT64"/>
    <mergeCell ref="AU63:AU64"/>
    <mergeCell ref="AV63:AV64"/>
    <mergeCell ref="AW63:AW64"/>
    <mergeCell ref="AX63:AX64"/>
    <mergeCell ref="AM63:AM64"/>
    <mergeCell ref="AN63:AN64"/>
    <mergeCell ref="AO63:AO64"/>
    <mergeCell ref="AP63:AP64"/>
    <mergeCell ref="BH54:BH55"/>
    <mergeCell ref="O63:O64"/>
    <mergeCell ref="P63:P64"/>
    <mergeCell ref="Q63:Q64"/>
    <mergeCell ref="R63:R64"/>
    <mergeCell ref="S63:S64"/>
    <mergeCell ref="T63:T64"/>
    <mergeCell ref="C63:C64"/>
    <mergeCell ref="I63:I64"/>
    <mergeCell ref="J63:J64"/>
    <mergeCell ref="K63:K64"/>
    <mergeCell ref="L63:L64"/>
    <mergeCell ref="M63:M64"/>
    <mergeCell ref="CD59:CD60"/>
    <mergeCell ref="CE59:CE60"/>
    <mergeCell ref="T60:AG60"/>
    <mergeCell ref="AH60:AS60"/>
    <mergeCell ref="AT60:AZ60"/>
    <mergeCell ref="BA60:BG60"/>
    <mergeCell ref="BH60:BN60"/>
    <mergeCell ref="BO60:BU60"/>
    <mergeCell ref="BV60:CB60"/>
    <mergeCell ref="AH59:AJ59"/>
    <mergeCell ref="AK59:AM59"/>
    <mergeCell ref="AN59:AP59"/>
    <mergeCell ref="AQ59:AS59"/>
    <mergeCell ref="AT59:CB59"/>
    <mergeCell ref="CC59:CC60"/>
    <mergeCell ref="AG63:AG64"/>
    <mergeCell ref="AH63:AH64"/>
    <mergeCell ref="AI63:AI64"/>
    <mergeCell ref="AJ63:AJ64"/>
    <mergeCell ref="AR54:AR55"/>
    <mergeCell ref="CC54:CC55"/>
    <mergeCell ref="CD54:CD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BW54:BW55"/>
    <mergeCell ref="BX54:BX55"/>
    <mergeCell ref="BY54:BY55"/>
    <mergeCell ref="BZ54:BZ55"/>
    <mergeCell ref="CA54:CA55"/>
    <mergeCell ref="CB54:CB55"/>
    <mergeCell ref="BQ54:BQ55"/>
    <mergeCell ref="BR54:BR55"/>
    <mergeCell ref="BS54:BS55"/>
    <mergeCell ref="BT54:BT55"/>
    <mergeCell ref="BU54:BU55"/>
    <mergeCell ref="BV54:BV55"/>
    <mergeCell ref="BK54:BK55"/>
    <mergeCell ref="BL54:BL55"/>
    <mergeCell ref="BM54:BM55"/>
    <mergeCell ref="BN54:BN55"/>
    <mergeCell ref="BO54:BO55"/>
    <mergeCell ref="BP54:BP55"/>
    <mergeCell ref="BE54:BE55"/>
    <mergeCell ref="BF54:BF55"/>
    <mergeCell ref="BG54:BG55"/>
    <mergeCell ref="AL54:AL55"/>
    <mergeCell ref="AA54:AA55"/>
    <mergeCell ref="AB54:AB55"/>
    <mergeCell ref="AC54:AC55"/>
    <mergeCell ref="AD54:AD55"/>
    <mergeCell ref="AE54:AE55"/>
    <mergeCell ref="AF54:AF55"/>
    <mergeCell ref="U54:U55"/>
    <mergeCell ref="V54:V55"/>
    <mergeCell ref="W54:W55"/>
    <mergeCell ref="X54:X55"/>
    <mergeCell ref="Y54:Y55"/>
    <mergeCell ref="Z54:Z55"/>
    <mergeCell ref="BI54:BI55"/>
    <mergeCell ref="BJ54:BJ55"/>
    <mergeCell ref="AY54:AY55"/>
    <mergeCell ref="AZ54:AZ55"/>
    <mergeCell ref="BA54:BA55"/>
    <mergeCell ref="BB54:BB55"/>
    <mergeCell ref="BC54:BC55"/>
    <mergeCell ref="BD54:BD55"/>
    <mergeCell ref="AS54:AS55"/>
    <mergeCell ref="AT54:AT55"/>
    <mergeCell ref="AU54:AU55"/>
    <mergeCell ref="AV54:AV55"/>
    <mergeCell ref="AW54:AW55"/>
    <mergeCell ref="AX54:AX55"/>
    <mergeCell ref="AM54:AM55"/>
    <mergeCell ref="AN54:AN55"/>
    <mergeCell ref="AO54:AO55"/>
    <mergeCell ref="AP54:AP55"/>
    <mergeCell ref="AQ54:AQ55"/>
    <mergeCell ref="O54:O55"/>
    <mergeCell ref="P54:P55"/>
    <mergeCell ref="Q54:Q55"/>
    <mergeCell ref="R54:R55"/>
    <mergeCell ref="S54:S55"/>
    <mergeCell ref="T54:T55"/>
    <mergeCell ref="C54:C55"/>
    <mergeCell ref="I54:I55"/>
    <mergeCell ref="J54:J55"/>
    <mergeCell ref="K54:K55"/>
    <mergeCell ref="L54:L55"/>
    <mergeCell ref="M54:M55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AH50:AJ50"/>
    <mergeCell ref="AK50:AM50"/>
    <mergeCell ref="AN50:AP50"/>
    <mergeCell ref="AQ50:AS50"/>
    <mergeCell ref="AT50:CB50"/>
    <mergeCell ref="CC50:CC51"/>
    <mergeCell ref="AG54:AG55"/>
    <mergeCell ref="AH54:AH55"/>
    <mergeCell ref="AI54:AI55"/>
    <mergeCell ref="AJ54:AJ55"/>
    <mergeCell ref="AK54:AK55"/>
    <mergeCell ref="CC45:CC46"/>
    <mergeCell ref="CD45:CD46"/>
    <mergeCell ref="CE45:CE46"/>
    <mergeCell ref="C50:C51"/>
    <mergeCell ref="D50:E51"/>
    <mergeCell ref="F50:G51"/>
    <mergeCell ref="I50:M51"/>
    <mergeCell ref="O50:S51"/>
    <mergeCell ref="AB50:AD50"/>
    <mergeCell ref="AE50:AG50"/>
    <mergeCell ref="BW45:BW46"/>
    <mergeCell ref="BX45:BX46"/>
    <mergeCell ref="BY45:BY46"/>
    <mergeCell ref="BZ45:BZ46"/>
    <mergeCell ref="CA45:CA46"/>
    <mergeCell ref="CB45:CB46"/>
    <mergeCell ref="BQ45:BQ46"/>
    <mergeCell ref="BR45:BR46"/>
    <mergeCell ref="BS45:BS46"/>
    <mergeCell ref="BT45:BT46"/>
    <mergeCell ref="BU45:BU46"/>
    <mergeCell ref="BV45:BV46"/>
    <mergeCell ref="BK45:BK46"/>
    <mergeCell ref="BL45:BL46"/>
    <mergeCell ref="BM45:BM46"/>
    <mergeCell ref="BN45:BN46"/>
    <mergeCell ref="BO45:BO46"/>
    <mergeCell ref="BP45:BP46"/>
    <mergeCell ref="BE45:BE46"/>
    <mergeCell ref="BF45:BF46"/>
    <mergeCell ref="BG45:BG46"/>
    <mergeCell ref="BH45:BH46"/>
    <mergeCell ref="BJ45:BJ46"/>
    <mergeCell ref="AY45:AY46"/>
    <mergeCell ref="AZ45:AZ46"/>
    <mergeCell ref="BA45:BA46"/>
    <mergeCell ref="BB45:BB46"/>
    <mergeCell ref="BC45:BC46"/>
    <mergeCell ref="BD45:BD46"/>
    <mergeCell ref="AS45:AS46"/>
    <mergeCell ref="AT45:AT46"/>
    <mergeCell ref="AU45:AU46"/>
    <mergeCell ref="AV45:AV46"/>
    <mergeCell ref="AW45:AW46"/>
    <mergeCell ref="AX45:AX46"/>
    <mergeCell ref="AM45:AM46"/>
    <mergeCell ref="AN45:AN46"/>
    <mergeCell ref="AO45:AO46"/>
    <mergeCell ref="AP45:AP46"/>
    <mergeCell ref="AQ45:AQ46"/>
    <mergeCell ref="AR45:AR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F45:AF46"/>
    <mergeCell ref="U45:U46"/>
    <mergeCell ref="V45:V46"/>
    <mergeCell ref="W45:W46"/>
    <mergeCell ref="X45:X46"/>
    <mergeCell ref="Y45:Y46"/>
    <mergeCell ref="Z45:Z46"/>
    <mergeCell ref="BI45:BI46"/>
    <mergeCell ref="BF36:BF37"/>
    <mergeCell ref="BG36:BG37"/>
    <mergeCell ref="BH36:BH37"/>
    <mergeCell ref="O45:O46"/>
    <mergeCell ref="P45:P46"/>
    <mergeCell ref="Q45:Q46"/>
    <mergeCell ref="R45:R46"/>
    <mergeCell ref="S45:S46"/>
    <mergeCell ref="T45:T46"/>
    <mergeCell ref="C45:C46"/>
    <mergeCell ref="I45:I46"/>
    <mergeCell ref="J45:J46"/>
    <mergeCell ref="K45:K46"/>
    <mergeCell ref="L45:L46"/>
    <mergeCell ref="M45:M46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AG45:AG46"/>
    <mergeCell ref="AH45:AH46"/>
    <mergeCell ref="AP36:AP37"/>
    <mergeCell ref="AQ36:AQ37"/>
    <mergeCell ref="AR36:AR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AF36:AF37"/>
    <mergeCell ref="U36:U37"/>
    <mergeCell ref="V36:V37"/>
    <mergeCell ref="W36:W37"/>
    <mergeCell ref="X36:X37"/>
    <mergeCell ref="Y36:Y37"/>
    <mergeCell ref="Z36:Z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BG27:BG28"/>
    <mergeCell ref="BH27:BH28"/>
    <mergeCell ref="O36:O37"/>
    <mergeCell ref="P36:P37"/>
    <mergeCell ref="Q36:Q37"/>
    <mergeCell ref="R36:R37"/>
    <mergeCell ref="S36:S37"/>
    <mergeCell ref="T36:T37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Q27:AQ28"/>
    <mergeCell ref="AR27:AR28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E27:BE28"/>
    <mergeCell ref="BF27:BF28"/>
    <mergeCell ref="AK27:AK28"/>
    <mergeCell ref="AL27:AL28"/>
    <mergeCell ref="AA27:AA28"/>
    <mergeCell ref="AB27:AB28"/>
    <mergeCell ref="AC27:AC28"/>
    <mergeCell ref="AD27:AD28"/>
    <mergeCell ref="AE27:AE28"/>
    <mergeCell ref="AF27:AF28"/>
    <mergeCell ref="U27:U28"/>
    <mergeCell ref="V27:V28"/>
    <mergeCell ref="W27:W28"/>
    <mergeCell ref="X27:X28"/>
    <mergeCell ref="Y27:Y28"/>
    <mergeCell ref="Z27:Z28"/>
    <mergeCell ref="BI27:BI28"/>
    <mergeCell ref="BJ27:BJ28"/>
    <mergeCell ref="AY27:AY28"/>
    <mergeCell ref="AZ27:AZ28"/>
    <mergeCell ref="BA27:BA28"/>
    <mergeCell ref="BB27:BB28"/>
    <mergeCell ref="BC27:BC28"/>
    <mergeCell ref="BD27:BD28"/>
    <mergeCell ref="AS27:AS28"/>
    <mergeCell ref="AT27:AT28"/>
    <mergeCell ref="AU27:AU28"/>
    <mergeCell ref="AV27:AV28"/>
    <mergeCell ref="AW27:AW28"/>
    <mergeCell ref="AX27:AX28"/>
    <mergeCell ref="AM27:AM28"/>
    <mergeCell ref="AN27:AN28"/>
    <mergeCell ref="AO27:AO28"/>
    <mergeCell ref="AP27:AP28"/>
    <mergeCell ref="BH18:BH19"/>
    <mergeCell ref="O27:O28"/>
    <mergeCell ref="P27:P28"/>
    <mergeCell ref="Q27:Q28"/>
    <mergeCell ref="R27:R28"/>
    <mergeCell ref="S27:S28"/>
    <mergeCell ref="T27:T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J27:AJ28"/>
    <mergeCell ref="AR18:AR19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BV18:BV19"/>
    <mergeCell ref="BK18:BK19"/>
    <mergeCell ref="BL18:BL19"/>
    <mergeCell ref="BM18:BM19"/>
    <mergeCell ref="BN18:BN19"/>
    <mergeCell ref="BO18:BO19"/>
    <mergeCell ref="BP18:BP19"/>
    <mergeCell ref="BE18:BE19"/>
    <mergeCell ref="BF18:BF19"/>
    <mergeCell ref="BG18:BG19"/>
    <mergeCell ref="AL18:AL19"/>
    <mergeCell ref="AA18:AA19"/>
    <mergeCell ref="AB18:AB19"/>
    <mergeCell ref="AC18:AC19"/>
    <mergeCell ref="AD18:AD19"/>
    <mergeCell ref="AE18:AE19"/>
    <mergeCell ref="AF18:AF19"/>
    <mergeCell ref="U18:U19"/>
    <mergeCell ref="V18:V19"/>
    <mergeCell ref="W18:W19"/>
    <mergeCell ref="X18:X19"/>
    <mergeCell ref="Y18:Y19"/>
    <mergeCell ref="Z18:Z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O18:O19"/>
    <mergeCell ref="P18:P19"/>
    <mergeCell ref="Q18:Q19"/>
    <mergeCell ref="R18:R19"/>
    <mergeCell ref="S18:S19"/>
    <mergeCell ref="T18:T19"/>
    <mergeCell ref="C18:C19"/>
    <mergeCell ref="I18:I19"/>
    <mergeCell ref="J18:J19"/>
    <mergeCell ref="K18:K19"/>
    <mergeCell ref="L18:L19"/>
    <mergeCell ref="M18:M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J18:AJ19"/>
    <mergeCell ref="AK18:AK19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U9:U10"/>
    <mergeCell ref="V9:V10"/>
    <mergeCell ref="W9:W10"/>
    <mergeCell ref="X9:X10"/>
    <mergeCell ref="Y9:Y10"/>
    <mergeCell ref="Z9:Z10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V9:AV10"/>
    <mergeCell ref="AW9:AW10"/>
    <mergeCell ref="AX9:AX10"/>
    <mergeCell ref="AM9:AM10"/>
    <mergeCell ref="AN9:AN10"/>
    <mergeCell ref="AO9:AO10"/>
    <mergeCell ref="AP9:AP10"/>
    <mergeCell ref="AQ9:AQ10"/>
    <mergeCell ref="AR9:AR10"/>
    <mergeCell ref="AK5:AM5"/>
    <mergeCell ref="AN5:AP5"/>
    <mergeCell ref="AQ5:AS5"/>
    <mergeCell ref="AT5:CB5"/>
    <mergeCell ref="CC5:CC6"/>
    <mergeCell ref="AG9:AG10"/>
    <mergeCell ref="AH9:AH10"/>
    <mergeCell ref="AI9:AI10"/>
    <mergeCell ref="AJ9:AJ10"/>
    <mergeCell ref="AK9:AK10"/>
    <mergeCell ref="AL9:AL10"/>
    <mergeCell ref="AA9:AA10"/>
    <mergeCell ref="AB9:AB10"/>
    <mergeCell ref="AC9:AC10"/>
    <mergeCell ref="AD9:AD10"/>
    <mergeCell ref="AE9:AE10"/>
    <mergeCell ref="AF9:AF10"/>
    <mergeCell ref="CC9:CC10"/>
    <mergeCell ref="A1:CE1"/>
    <mergeCell ref="CC2:CE2"/>
    <mergeCell ref="A3:CE3"/>
    <mergeCell ref="C5:C6"/>
    <mergeCell ref="D5:E6"/>
    <mergeCell ref="F5:G6"/>
    <mergeCell ref="I5:M6"/>
    <mergeCell ref="O5:S6"/>
    <mergeCell ref="AB5:AD5"/>
    <mergeCell ref="AE5:AG5"/>
    <mergeCell ref="O9:O10"/>
    <mergeCell ref="P9:P10"/>
    <mergeCell ref="Q9:Q10"/>
    <mergeCell ref="R9:R10"/>
    <mergeCell ref="S9:S10"/>
    <mergeCell ref="T9:T10"/>
    <mergeCell ref="C9:C10"/>
    <mergeCell ref="I9:I10"/>
    <mergeCell ref="J9:J10"/>
    <mergeCell ref="K9:K10"/>
    <mergeCell ref="L9:L10"/>
    <mergeCell ref="M9:M10"/>
    <mergeCell ref="CD5:CD6"/>
    <mergeCell ref="CE5:CE6"/>
    <mergeCell ref="T6:AG6"/>
    <mergeCell ref="AH6:AS6"/>
    <mergeCell ref="AT6:AZ6"/>
    <mergeCell ref="BA6:BG6"/>
    <mergeCell ref="BH6:BN6"/>
    <mergeCell ref="BO6:BU6"/>
    <mergeCell ref="BV6:CB6"/>
    <mergeCell ref="AH5:AJ5"/>
  </mergeCells>
  <printOptions horizontalCentered="1"/>
  <pageMargins left="0" right="0" top="0" bottom="0" header="0" footer="1.3779527559055118"/>
  <pageSetup paperSize="9" scale="60" orientation="portrait" r:id="rId1"/>
  <headerFooter alignWithMargins="0">
    <oddFooter>&amp;L&amp;"Arial Cyr,полужирный курсив"&amp;14Главный судья  судья ССВК
Главный секретарь - судья МК, ССВК&amp;"Arial Cyr,обычный"&amp;10
&amp;R&amp;"Arial Cyr,полужирный курсив"&amp;14И.С. Иванов (г. Чебоксары)
А.С. Рожкова (г. Н.Новгород)</oddFooter>
  </headerFooter>
  <rowBreaks count="2" manualBreakCount="2">
    <brk id="58" max="82" man="1"/>
    <brk id="124" max="8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-0.499984740745262"/>
  </sheetPr>
  <dimension ref="A1:CR103"/>
  <sheetViews>
    <sheetView showGridLines="0" view="pageBreakPreview" topLeftCell="A7" zoomScaleNormal="100" zoomScaleSheetLayoutView="100" workbookViewId="0">
      <selection activeCell="BS16" sqref="BS16"/>
    </sheetView>
  </sheetViews>
  <sheetFormatPr defaultColWidth="11.42578125" defaultRowHeight="11.1" customHeight="1" outlineLevelRow="1" outlineLevelCol="1" x14ac:dyDescent="0.2"/>
  <cols>
    <col min="1" max="1" width="5.7109375" style="223" customWidth="1"/>
    <col min="2" max="2" width="5.7109375" style="224" customWidth="1"/>
    <col min="3" max="4" width="3.7109375" style="224" customWidth="1"/>
    <col min="5" max="14" width="3.7109375" style="225" hidden="1" customWidth="1" outlineLevel="1"/>
    <col min="15" max="17" width="3.7109375" style="226" hidden="1" customWidth="1" outlineLevel="1"/>
    <col min="18" max="18" width="10.28515625" style="226" hidden="1" customWidth="1" outlineLevel="1"/>
    <col min="19" max="32" width="2" style="226" hidden="1" customWidth="1" outlineLevel="1"/>
    <col min="33" max="33" width="4.28515625" style="226" customWidth="1" collapsed="1"/>
    <col min="34" max="34" width="4.28515625" style="226" customWidth="1"/>
    <col min="35" max="35" width="2" style="226" hidden="1" customWidth="1" outlineLevel="1"/>
    <col min="36" max="36" width="2.42578125" style="226" hidden="1" customWidth="1" outlineLevel="1"/>
    <col min="37" max="37" width="7.5703125" style="226" hidden="1" customWidth="1" outlineLevel="1"/>
    <col min="38" max="38" width="2.5703125" style="226" hidden="1" customWidth="1" outlineLevel="1"/>
    <col min="39" max="39" width="3" style="226" hidden="1" customWidth="1" outlineLevel="1"/>
    <col min="40" max="40" width="2.5703125" style="226" hidden="1" customWidth="1" outlineLevel="1"/>
    <col min="41" max="41" width="3" style="227" hidden="1" customWidth="1" outlineLevel="1"/>
    <col min="42" max="42" width="2.5703125" style="224" hidden="1" customWidth="1" outlineLevel="1"/>
    <col min="43" max="43" width="3" style="224" hidden="1" customWidth="1" outlineLevel="1"/>
    <col min="44" max="44" width="7.7109375" style="224" hidden="1" customWidth="1" outlineLevel="1"/>
    <col min="45" max="45" width="21" style="224" hidden="1" customWidth="1" outlineLevel="1"/>
    <col min="46" max="47" width="2.42578125" style="224" hidden="1" customWidth="1" outlineLevel="1"/>
    <col min="48" max="48" width="7.5703125" style="226" hidden="1" customWidth="1" outlineLevel="1"/>
    <col min="49" max="49" width="2.5703125" style="226" hidden="1" customWidth="1" outlineLevel="1"/>
    <col min="50" max="50" width="3" style="226" hidden="1" customWidth="1" outlineLevel="1"/>
    <col min="51" max="51" width="2.5703125" style="226" hidden="1" customWidth="1" outlineLevel="1"/>
    <col min="52" max="52" width="3" style="227" hidden="1" customWidth="1" outlineLevel="1"/>
    <col min="53" max="53" width="2.5703125" style="224" hidden="1" customWidth="1" outlineLevel="1"/>
    <col min="54" max="54" width="2.85546875" style="224" hidden="1" customWidth="1" outlineLevel="1"/>
    <col min="55" max="55" width="7.7109375" style="224" hidden="1" customWidth="1" outlineLevel="1"/>
    <col min="56" max="56" width="15.42578125" style="224" hidden="1" customWidth="1" outlineLevel="1"/>
    <col min="57" max="58" width="6.7109375" style="226" hidden="1" customWidth="1" outlineLevel="1"/>
    <col min="59" max="60" width="6.7109375" style="224" hidden="1" customWidth="1" outlineLevel="1"/>
    <col min="61" max="61" width="8.85546875" style="237" hidden="1" customWidth="1" outlineLevel="1" collapsed="1"/>
    <col min="62" max="62" width="4" style="238" hidden="1" customWidth="1" outlineLevel="1"/>
    <col min="63" max="63" width="3.7109375" style="248" customWidth="1" collapsed="1"/>
    <col min="64" max="64" width="4.7109375" style="224" hidden="1" customWidth="1" outlineLevel="1"/>
    <col min="65" max="65" width="5.140625" style="224" hidden="1" customWidth="1" outlineLevel="1"/>
    <col min="66" max="66" width="4.7109375" style="224" hidden="1" customWidth="1" outlineLevel="1"/>
    <col min="67" max="67" width="4.28515625" style="224" hidden="1" customWidth="1" outlineLevel="1"/>
    <col min="68" max="68" width="2.28515625" style="302" customWidth="1" collapsed="1"/>
    <col min="69" max="69" width="3.5703125" style="302" hidden="1" customWidth="1" outlineLevel="1"/>
    <col min="70" max="70" width="5.7109375" style="303" customWidth="1" collapsed="1"/>
    <col min="71" max="72" width="5.7109375" style="303" customWidth="1"/>
    <col min="73" max="73" width="7" style="303" customWidth="1"/>
    <col min="74" max="74" width="0.42578125" style="302" customWidth="1"/>
    <col min="75" max="75" width="1.7109375" style="302" customWidth="1"/>
    <col min="76" max="76" width="5.7109375" style="296" customWidth="1"/>
    <col min="77" max="78" width="1.7109375" style="296" customWidth="1"/>
    <col min="79" max="79" width="5.7109375" style="296" customWidth="1"/>
    <col min="80" max="81" width="1.7109375" style="296" customWidth="1"/>
    <col min="82" max="82" width="5.7109375" style="296" customWidth="1"/>
    <col min="83" max="84" width="1.7109375" style="296" customWidth="1"/>
    <col min="85" max="85" width="5.7109375" style="296" customWidth="1"/>
    <col min="86" max="86" width="1.7109375" style="296" customWidth="1"/>
    <col min="87" max="87" width="0.85546875" style="296" customWidth="1"/>
    <col min="88" max="90" width="4.28515625" style="224" customWidth="1"/>
    <col min="91" max="91" width="11.42578125" style="224"/>
    <col min="92" max="92" width="6.28515625" style="224" customWidth="1"/>
    <col min="93" max="93" width="4.5703125" style="224" customWidth="1"/>
    <col min="94" max="94" width="24.42578125" style="224" customWidth="1"/>
    <col min="95" max="95" width="5.7109375" style="224" customWidth="1"/>
    <col min="96" max="96" width="28.85546875" style="224" customWidth="1"/>
    <col min="97" max="97" width="9.7109375" style="224" customWidth="1"/>
    <col min="98" max="16384" width="11.42578125" style="224"/>
  </cols>
  <sheetData>
    <row r="1" spans="1:96" ht="20.100000000000001" customHeight="1" x14ac:dyDescent="0.2">
      <c r="AP1" s="228"/>
      <c r="AQ1" s="228"/>
      <c r="AR1" s="228">
        <f>SUM(AR2:AR65254)</f>
        <v>30</v>
      </c>
      <c r="AS1" s="228"/>
      <c r="AT1" s="228"/>
      <c r="AU1" s="228"/>
      <c r="BA1" s="228"/>
      <c r="BB1" s="228"/>
      <c r="BC1" s="228">
        <f>SUM(BC2:BC65254)</f>
        <v>0</v>
      </c>
      <c r="BD1" s="228"/>
      <c r="BE1" s="228"/>
      <c r="BF1" s="228"/>
      <c r="BG1" s="228"/>
      <c r="BH1" s="228"/>
      <c r="BI1" s="229"/>
      <c r="BJ1" s="229"/>
      <c r="BK1" s="230"/>
      <c r="BL1" s="1326" t="str">
        <f>СписокКЖ!A1</f>
        <v xml:space="preserve">ЧЕМПИОНАТ РОССИИ СРЕДИ лиц с ПОДА по настольному теннису  </v>
      </c>
      <c r="BM1" s="1326"/>
      <c r="BN1" s="1326"/>
      <c r="BO1" s="1326"/>
      <c r="BP1" s="1326"/>
      <c r="BQ1" s="1326"/>
      <c r="BR1" s="1326"/>
      <c r="BS1" s="1326"/>
      <c r="BT1" s="1326"/>
      <c r="BU1" s="1326"/>
      <c r="BV1" s="1326"/>
      <c r="BW1" s="1326"/>
      <c r="BX1" s="1326"/>
      <c r="BY1" s="1326"/>
      <c r="BZ1" s="1326"/>
      <c r="CA1" s="1326"/>
      <c r="CB1" s="1326"/>
      <c r="CC1" s="1326"/>
      <c r="CD1" s="1326"/>
      <c r="CE1" s="1326"/>
      <c r="CF1" s="1326"/>
      <c r="CG1" s="1326"/>
      <c r="CH1" s="1326"/>
      <c r="CI1" s="1326"/>
      <c r="CJ1" s="1326"/>
      <c r="CK1" s="1326"/>
      <c r="CL1" s="1326"/>
      <c r="CM1" s="231"/>
      <c r="CN1" s="231" t="s">
        <v>71</v>
      </c>
    </row>
    <row r="2" spans="1:96" ht="20.100000000000001" customHeight="1" x14ac:dyDescent="0.2">
      <c r="AP2" s="228"/>
      <c r="AQ2" s="228"/>
      <c r="AR2" s="228"/>
      <c r="AS2" s="228"/>
      <c r="AT2" s="228"/>
      <c r="AU2" s="228"/>
      <c r="BA2" s="228"/>
      <c r="BB2" s="228"/>
      <c r="BC2" s="228"/>
      <c r="BD2" s="228"/>
      <c r="BE2" s="228"/>
      <c r="BF2" s="228"/>
      <c r="BG2" s="228"/>
      <c r="BH2" s="228"/>
      <c r="BI2" s="229"/>
      <c r="BJ2" s="229"/>
      <c r="BK2" s="230"/>
      <c r="BL2" s="306"/>
      <c r="BM2" s="306"/>
      <c r="BN2" s="306"/>
      <c r="BO2" s="306"/>
      <c r="BP2" s="307" t="str">
        <f>СписокКЖ!A2</f>
        <v>25 - 30 сентября 2020 г.</v>
      </c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8" t="str">
        <f>СписокКЖ!H2</f>
        <v>г. Чебоксары</v>
      </c>
      <c r="CM2" s="232"/>
      <c r="CN2" s="232"/>
    </row>
    <row r="3" spans="1:96" ht="15.95" customHeight="1" x14ac:dyDescent="0.2">
      <c r="Z3" s="233"/>
      <c r="AP3" s="228"/>
      <c r="AQ3" s="228"/>
      <c r="AR3" s="228"/>
      <c r="AS3" s="228"/>
      <c r="AT3" s="228"/>
      <c r="AU3" s="228"/>
      <c r="BA3" s="228"/>
      <c r="BB3" s="228"/>
      <c r="BC3" s="228"/>
      <c r="BD3" s="228"/>
      <c r="BE3" s="228"/>
      <c r="BF3" s="228"/>
      <c r="BG3" s="228"/>
      <c r="BH3" s="228"/>
      <c r="BI3" s="229"/>
      <c r="BJ3" s="229"/>
      <c r="BK3" s="230"/>
      <c r="BL3" s="1164" t="s">
        <v>70</v>
      </c>
      <c r="BM3" s="1164"/>
      <c r="BN3" s="1164"/>
      <c r="BO3" s="1164"/>
      <c r="BP3" s="1164"/>
      <c r="BQ3" s="1164"/>
      <c r="BR3" s="1164"/>
      <c r="BS3" s="1164"/>
      <c r="BT3" s="1164"/>
      <c r="BU3" s="1164"/>
      <c r="BV3" s="1164"/>
      <c r="BW3" s="1164"/>
      <c r="BX3" s="1164"/>
      <c r="BY3" s="1164"/>
      <c r="BZ3" s="1164"/>
      <c r="CA3" s="1164"/>
      <c r="CB3" s="1164"/>
      <c r="CC3" s="1164"/>
      <c r="CD3" s="1164"/>
      <c r="CE3" s="1164"/>
      <c r="CF3" s="1164"/>
      <c r="CG3" s="1164"/>
      <c r="CH3" s="1164"/>
      <c r="CI3" s="1164"/>
      <c r="CJ3" s="1164"/>
      <c r="CK3" s="1164"/>
      <c r="CL3" s="1164"/>
      <c r="CM3" s="234"/>
      <c r="CN3" s="234" t="str">
        <f>BL3</f>
        <v>Командные соревнования. МУЖЧИНЫ 9-10 класс</v>
      </c>
    </row>
    <row r="4" spans="1:96" ht="15.95" customHeight="1" x14ac:dyDescent="0.2">
      <c r="Z4" s="233"/>
      <c r="AP4" s="228"/>
      <c r="AQ4" s="228"/>
      <c r="AR4" s="228"/>
      <c r="AS4" s="228"/>
      <c r="AT4" s="228"/>
      <c r="AU4" s="228"/>
      <c r="BA4" s="228"/>
      <c r="BB4" s="228"/>
      <c r="BC4" s="228"/>
      <c r="BD4" s="228"/>
      <c r="BE4" s="228"/>
      <c r="BF4" s="228"/>
      <c r="BG4" s="228"/>
      <c r="BH4" s="228"/>
      <c r="BI4" s="229"/>
      <c r="BJ4" s="229"/>
      <c r="BK4" s="230"/>
      <c r="CM4" s="234"/>
      <c r="CN4" s="234"/>
    </row>
    <row r="5" spans="1:96" ht="19.5" customHeight="1" x14ac:dyDescent="0.2">
      <c r="Z5" s="233"/>
      <c r="BK5" s="239"/>
      <c r="BP5" s="307" t="s">
        <v>56</v>
      </c>
      <c r="BQ5" s="307"/>
      <c r="BR5" s="307"/>
      <c r="BS5" s="307"/>
      <c r="BT5" s="307"/>
      <c r="BU5" s="307"/>
      <c r="CN5" s="314" t="str">
        <f>BP5</f>
        <v>Предварительный этап. Группа 1</v>
      </c>
      <c r="CO5" s="314"/>
      <c r="CP5" s="314"/>
    </row>
    <row r="6" spans="1:96" ht="15" customHeight="1" x14ac:dyDescent="0.2">
      <c r="A6" s="240">
        <v>1</v>
      </c>
      <c r="B6" s="241">
        <v>4</v>
      </c>
      <c r="C6" s="242" t="str">
        <f>"КОМАНДЫ. Предварительный этап. Группа "&amp;A6</f>
        <v>КОМАНДЫ. Предварительный этап. Группа 1</v>
      </c>
      <c r="D6" s="242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4"/>
      <c r="P6" s="244"/>
      <c r="Q6" s="244"/>
      <c r="R6" s="245">
        <v>1</v>
      </c>
      <c r="Z6" s="233"/>
      <c r="AR6" s="246">
        <f>IF(B7=0,0,(IF(B8=0,1,IF(B9=0,2,IF(B10=0,3,IF(B10&gt;0,4))))))</f>
        <v>3</v>
      </c>
      <c r="BC6" s="246" t="b">
        <f>IF(BE6=15,3,IF(BE6&gt;15,4))</f>
        <v>0</v>
      </c>
      <c r="BE6" s="247">
        <f>SUM(BE7,BE9,BE11,BE13)</f>
        <v>9</v>
      </c>
      <c r="BF6" s="247">
        <f>SUM(BF7,BF9,BF11,BF13)</f>
        <v>6</v>
      </c>
      <c r="BL6" s="249" t="s">
        <v>44</v>
      </c>
      <c r="BM6" s="250" t="s">
        <v>45</v>
      </c>
      <c r="BN6" s="250" t="s">
        <v>46</v>
      </c>
      <c r="BO6" s="251" t="s">
        <v>47</v>
      </c>
      <c r="BP6" s="252" t="s">
        <v>1</v>
      </c>
      <c r="BQ6" s="1165" t="s">
        <v>48</v>
      </c>
      <c r="BR6" s="1165"/>
      <c r="BS6" s="1165"/>
      <c r="BT6" s="1165"/>
      <c r="BU6" s="1165"/>
      <c r="BV6" s="1166"/>
      <c r="BW6" s="1167">
        <v>1</v>
      </c>
      <c r="BX6" s="1168"/>
      <c r="BY6" s="1169"/>
      <c r="BZ6" s="1167">
        <v>2</v>
      </c>
      <c r="CA6" s="1168"/>
      <c r="CB6" s="1169"/>
      <c r="CC6" s="1167">
        <v>3</v>
      </c>
      <c r="CD6" s="1168"/>
      <c r="CE6" s="1169"/>
      <c r="CF6" s="1167">
        <v>4</v>
      </c>
      <c r="CG6" s="1168"/>
      <c r="CH6" s="1169"/>
      <c r="CI6" s="1170"/>
      <c r="CJ6" s="253" t="s">
        <v>49</v>
      </c>
      <c r="CK6" s="253" t="s">
        <v>50</v>
      </c>
      <c r="CL6" s="254" t="s">
        <v>51</v>
      </c>
    </row>
    <row r="7" spans="1:96" ht="12.95" customHeight="1" x14ac:dyDescent="0.2">
      <c r="A7" s="255">
        <v>1</v>
      </c>
      <c r="B7" s="256">
        <f>IF(R6="","",VLOOKUP(R6,'[61]Посев групп'!B:N,2,FALSE))</f>
        <v>12</v>
      </c>
      <c r="C7" s="257">
        <v>1</v>
      </c>
      <c r="D7" s="258">
        <v>3</v>
      </c>
      <c r="E7" s="259">
        <v>1</v>
      </c>
      <c r="F7" s="260">
        <v>1</v>
      </c>
      <c r="G7" s="261"/>
      <c r="H7" s="262"/>
      <c r="I7" s="259"/>
      <c r="J7" s="260"/>
      <c r="K7" s="261"/>
      <c r="L7" s="262"/>
      <c r="M7" s="259"/>
      <c r="N7" s="260"/>
      <c r="O7" s="261"/>
      <c r="P7" s="262"/>
      <c r="Q7" s="259"/>
      <c r="R7" s="260"/>
      <c r="S7" s="263">
        <f t="shared" ref="S7:S12" si="0">IF(E7="wo",0,IF(F7="wo",1,IF(E7&gt;F7,1,0)))</f>
        <v>0</v>
      </c>
      <c r="T7" s="263">
        <f t="shared" ref="T7:T12" si="1">IF(E7="wo",1,IF(F7="wo",0,IF(F7&gt;E7,1,0)))</f>
        <v>0</v>
      </c>
      <c r="U7" s="263">
        <f t="shared" ref="U7:U12" si="2">IF(G7="wo",0,IF(H7="wo",1,IF(G7&gt;H7,1,0)))</f>
        <v>0</v>
      </c>
      <c r="V7" s="263">
        <f t="shared" ref="V7:V12" si="3">IF(G7="wo",1,IF(H7="wo",0,IF(H7&gt;G7,1,0)))</f>
        <v>0</v>
      </c>
      <c r="W7" s="263">
        <f t="shared" ref="W7:W12" si="4">IF(I7="wo",0,IF(J7="wo",1,IF(I7&gt;J7,1,0)))</f>
        <v>0</v>
      </c>
      <c r="X7" s="263">
        <f t="shared" ref="X7:X12" si="5">IF(I7="wo",1,IF(J7="wo",0,IF(J7&gt;I7,1,0)))</f>
        <v>0</v>
      </c>
      <c r="Y7" s="263">
        <f t="shared" ref="Y7:Y12" si="6">IF(K7="wo",0,IF(L7="wo",1,IF(K7&gt;L7,1,0)))</f>
        <v>0</v>
      </c>
      <c r="Z7" s="263">
        <f t="shared" ref="Z7:Z12" si="7">IF(K7="wo",1,IF(L7="wo",0,IF(L7&gt;K7,1,0)))</f>
        <v>0</v>
      </c>
      <c r="AA7" s="263">
        <f t="shared" ref="AA7:AA12" si="8">IF(M7="wo",0,IF(N7="wo",1,IF(M7&gt;N7,1,0)))</f>
        <v>0</v>
      </c>
      <c r="AB7" s="263">
        <f t="shared" ref="AB7:AB12" si="9">IF(M7="wo",1,IF(N7="wo",0,IF(N7&gt;M7,1,0)))</f>
        <v>0</v>
      </c>
      <c r="AC7" s="263">
        <f t="shared" ref="AC7:AC12" si="10">IF(O7="wo",0,IF(P7="wo",1,IF(O7&gt;P7,1,0)))</f>
        <v>0</v>
      </c>
      <c r="AD7" s="263">
        <f t="shared" ref="AD7:AD12" si="11">IF(O7="wo",1,IF(P7="wo",0,IF(P7&gt;O7,1,0)))</f>
        <v>0</v>
      </c>
      <c r="AE7" s="263">
        <f t="shared" ref="AE7:AE12" si="12">IF(Q7="wo",0,IF(R7="wo",1,IF(Q7&gt;R7,1,0)))</f>
        <v>0</v>
      </c>
      <c r="AF7" s="263">
        <f t="shared" ref="AF7:AF12" si="13">IF(Q7="wo",1,IF(R7="wo",0,IF(R7&gt;Q7,1,0)))</f>
        <v>0</v>
      </c>
      <c r="AG7" s="264">
        <v>3</v>
      </c>
      <c r="AH7" s="264">
        <v>0</v>
      </c>
      <c r="AI7" s="265">
        <f t="shared" ref="AI7:AI12" si="14">IF(E7="",0,IF(E7="wo",0,IF(F7="wo",2,IF(AG7=AH7,0,IF(AG7&gt;AH7,2,1)))))</f>
        <v>2</v>
      </c>
      <c r="AJ7" s="265">
        <f t="shared" ref="AJ7:AJ12" si="15">IF(F7="",0,IF(F7="wo",0,IF(E7="wo",2,IF(AH7=AG7,0,IF(AH7&gt;AG7,2,1)))))</f>
        <v>1</v>
      </c>
      <c r="AK7" s="266" t="str">
        <f t="shared" ref="AK7:AK12" si="16">IF(E7="","",IF(E7="wo",0,IF(F7="wo",0,IF(E7=F7,"ERROR",IF(E7&gt;F7,F7,-1*E7)))))</f>
        <v>ERROR</v>
      </c>
      <c r="AL7" s="266" t="str">
        <f t="shared" ref="AL7:AL12" si="17">IF(G7="","",IF(G7="wo",0,IF(H7="wo",0,IF(G7=H7,"ERROR",IF(G7&gt;H7,H7,-1*G7)))))</f>
        <v/>
      </c>
      <c r="AM7" s="266" t="str">
        <f t="shared" ref="AM7:AM12" si="18">IF(I7="","",IF(I7="wo",0,IF(J7="wo",0,IF(I7=J7,"ERROR",IF(I7&gt;J7,J7,-1*I7)))))</f>
        <v/>
      </c>
      <c r="AN7" s="266" t="str">
        <f t="shared" ref="AN7:AN12" si="19">IF(K7="","",IF(K7="wo",0,IF(L7="wo",0,IF(K7=L7,"ERROR",IF(K7&gt;L7,L7,-1*K7)))))</f>
        <v/>
      </c>
      <c r="AO7" s="266" t="str">
        <f t="shared" ref="AO7:AO12" si="20">IF(M7="","",IF(M7="wo",0,IF(N7="wo",0,IF(M7=N7,"ERROR",IF(M7&gt;N7,N7,-1*M7)))))</f>
        <v/>
      </c>
      <c r="AP7" s="266" t="str">
        <f t="shared" ref="AP7:AP12" si="21">IF(O7="","",IF(O7="wo",0,IF(P7="wo",0,IF(O7=P7,"ERROR",IF(O7&gt;P7,P7,-1*O7)))))</f>
        <v/>
      </c>
      <c r="AQ7" s="266" t="str">
        <f t="shared" ref="AQ7:AQ12" si="22">IF(Q7="","",IF(Q7="wo",0,IF(R7="wo",0,IF(Q7=R7,"ERROR",IF(Q7&gt;R7,R7,-1*Q7)))))</f>
        <v/>
      </c>
      <c r="AR7" s="267" t="str">
        <f t="shared" ref="AR7:AR12" si="23">CONCATENATE(AG7,"  -  ",AH7)</f>
        <v>3  -  0</v>
      </c>
      <c r="AS7" s="268" t="str">
        <f t="shared" ref="AS7:AS12" si="24">AR7</f>
        <v>3  -  0</v>
      </c>
      <c r="AT7" s="265">
        <f t="shared" ref="AT7:AT12" si="25">IF(F7="",0,IF(F7="wo",0,IF(E7="wo",2,IF(AH7=AG7,0,IF(AH7&gt;AG7,2,1)))))</f>
        <v>1</v>
      </c>
      <c r="AU7" s="265">
        <f t="shared" ref="AU7:AU12" si="26">IF(E7="",0,IF(E7="wo",0,IF(F7="wo",2,IF(AG7=AH7,0,IF(AG7&gt;AH7,2,1)))))</f>
        <v>2</v>
      </c>
      <c r="AV7" s="266" t="str">
        <f t="shared" ref="AV7:AV12" si="27">IF(F7="","",IF(F7="wo",0,IF(E7="wo",0,IF(F7=E7,"ERROR",IF(F7&gt;E7,E7,-1*F7)))))</f>
        <v>ERROR</v>
      </c>
      <c r="AW7" s="266" t="str">
        <f t="shared" ref="AW7:AW12" si="28">IF(H7="","",IF(H7="wo",0,IF(G7="wo",0,IF(H7=G7,"ERROR",IF(H7&gt;G7,G7,-1*H7)))))</f>
        <v/>
      </c>
      <c r="AX7" s="266" t="str">
        <f t="shared" ref="AX7:AX12" si="29">IF(J7="","",IF(J7="wo",0,IF(I7="wo",0,IF(J7=I7,"ERROR",IF(J7&gt;I7,I7,-1*J7)))))</f>
        <v/>
      </c>
      <c r="AY7" s="266" t="str">
        <f t="shared" ref="AY7:AY12" si="30">IF(L7="","",IF(L7="wo",0,IF(K7="wo",0,IF(L7=K7,"ERROR",IF(L7&gt;K7,K7,-1*L7)))))</f>
        <v/>
      </c>
      <c r="AZ7" s="266" t="str">
        <f t="shared" ref="AZ7:AZ12" si="31">IF(N7="","",IF(N7="wo",0,IF(M7="wo",0,IF(N7=M7,"ERROR",IF(N7&gt;M7,M7,-1*N7)))))</f>
        <v/>
      </c>
      <c r="BA7" s="266" t="str">
        <f t="shared" ref="BA7:BA12" si="32">IF(P7="","",IF(P7="wo",0,IF(O7="wo",0,IF(P7=O7,"ERROR",IF(P7&gt;O7,O7,-1*P7)))))</f>
        <v/>
      </c>
      <c r="BB7" s="266" t="str">
        <f t="shared" ref="BB7:BB12" si="33">IF(R7="","",IF(R7="wo",0,IF(Q7="wo",0,IF(R7=Q7,"ERROR",IF(R7&gt;Q7,Q7,-1*R7)))))</f>
        <v/>
      </c>
      <c r="BC7" s="267" t="str">
        <f t="shared" ref="BC7:BC12" si="34">CONCATENATE(AH7,"  -  ",AG7)</f>
        <v>0  -  3</v>
      </c>
      <c r="BD7" s="268" t="str">
        <f t="shared" ref="BD7:BD12" si="35">BC7</f>
        <v>0  -  3</v>
      </c>
      <c r="BE7" s="269">
        <f>SUMIF(C7:C13,1,AI7:AI13)+SUMIF(D7:D13,1,AJ7:AJ13)</f>
        <v>4</v>
      </c>
      <c r="BF7" s="269">
        <f>IF(BE7&lt;&gt;0,RANK(BE7,BE7:BE13),"")</f>
        <v>1</v>
      </c>
      <c r="BG7" s="270">
        <f>SUMIF(A7:A10,C7,B7:B10)</f>
        <v>12</v>
      </c>
      <c r="BH7" s="271">
        <f>SUMIF(A7:A10,D7,B7:B10)</f>
        <v>3</v>
      </c>
      <c r="BI7" s="237" t="s">
        <v>52</v>
      </c>
      <c r="BJ7" s="238">
        <f>1*BJ3+1</f>
        <v>1</v>
      </c>
      <c r="BK7" s="272">
        <v>1</v>
      </c>
      <c r="BL7" s="674" t="str">
        <f t="shared" ref="BL7:BL12" si="36">CONCATENATE(C7," ","-"," ",D7)</f>
        <v>1 - 3</v>
      </c>
      <c r="BM7" s="664" t="s">
        <v>367</v>
      </c>
      <c r="BN7" s="665" t="s">
        <v>303</v>
      </c>
      <c r="BO7" s="675">
        <v>6</v>
      </c>
      <c r="BP7" s="1172">
        <v>1</v>
      </c>
      <c r="BQ7" s="1173">
        <v>29</v>
      </c>
      <c r="BR7" s="1318" t="str">
        <f>IF(BQ7="","",VLOOKUP(BQ7,СписокКМ!$A$186:$D$241,3,FALSE))</f>
        <v>Москва</v>
      </c>
      <c r="BS7" s="1318" t="e">
        <f>IF(BP7="","",VLOOKUP(BP7,СписокКМ!BS:BX,2,FALSE))</f>
        <v>#N/A</v>
      </c>
      <c r="BT7" s="1318" t="str">
        <f>IF(BQ7="","",VLOOKUP(BQ7,СписокКМ!$A$188:$C$236,3,FALSE))</f>
        <v>Москва</v>
      </c>
      <c r="BU7" s="1318" t="e">
        <f>IF(BR7="","",VLOOKUP(BR7,СписокКМ!BU:BZ,2,FALSE))</f>
        <v>#N/A</v>
      </c>
      <c r="BV7" s="1177"/>
      <c r="BW7" s="1179"/>
      <c r="BX7" s="1179"/>
      <c r="BY7" s="1180"/>
      <c r="BZ7" s="276"/>
      <c r="CA7" s="277">
        <f>IF(AG9&lt;AH9,AI9,IF(AH9&lt;AG9,AI9," "))</f>
        <v>2</v>
      </c>
      <c r="CB7" s="278"/>
      <c r="CC7" s="279"/>
      <c r="CD7" s="277">
        <f>IF(AG7&lt;AH7,AI7,IF(AH7&lt;AG7,AI7," "))</f>
        <v>2</v>
      </c>
      <c r="CE7" s="280"/>
      <c r="CF7" s="279"/>
      <c r="CG7" s="277" t="str">
        <f>IF(AG11&lt;AH11,AI11,IF(AH11&lt;AG11,AI11," "))</f>
        <v xml:space="preserve"> </v>
      </c>
      <c r="CH7" s="278"/>
      <c r="CI7" s="1171"/>
      <c r="CJ7" s="1190">
        <f>BE7</f>
        <v>4</v>
      </c>
      <c r="CK7" s="1183"/>
      <c r="CL7" s="1185">
        <f>IF(BF8="",BF7,BF8)</f>
        <v>1</v>
      </c>
      <c r="CN7" s="313" t="s">
        <v>59</v>
      </c>
      <c r="CO7" s="310">
        <f>BQ7</f>
        <v>29</v>
      </c>
      <c r="CP7" s="312" t="str">
        <f>IF(CO7="","",VLOOKUP(CO7,СписокКМ!$A$186:$D$241,3,FALSE))</f>
        <v>Москва</v>
      </c>
      <c r="CQ7" s="313">
        <f>BQ11</f>
        <v>32</v>
      </c>
      <c r="CR7" s="312" t="str">
        <f>IF(CQ7="","",VLOOKUP(CQ7,СписокКМ!$A$187:$D$240,3,FALSE))</f>
        <v>Республика Татарстан</v>
      </c>
    </row>
    <row r="8" spans="1:96" ht="12.95" customHeight="1" x14ac:dyDescent="0.2">
      <c r="A8" s="255">
        <v>2</v>
      </c>
      <c r="B8" s="281">
        <f>IF(R6="","",VLOOKUP(R6,'[61]Посев групп'!B:L,4,FALSE))</f>
        <v>4</v>
      </c>
      <c r="C8" s="257">
        <v>2</v>
      </c>
      <c r="D8" s="258">
        <v>4</v>
      </c>
      <c r="E8" s="259">
        <v>1</v>
      </c>
      <c r="F8" s="260">
        <v>1</v>
      </c>
      <c r="G8" s="261"/>
      <c r="H8" s="262"/>
      <c r="I8" s="259"/>
      <c r="J8" s="260"/>
      <c r="K8" s="261"/>
      <c r="L8" s="262"/>
      <c r="M8" s="259"/>
      <c r="N8" s="260"/>
      <c r="O8" s="261"/>
      <c r="P8" s="262"/>
      <c r="Q8" s="259"/>
      <c r="R8" s="260"/>
      <c r="S8" s="263">
        <f t="shared" si="0"/>
        <v>0</v>
      </c>
      <c r="T8" s="263">
        <f t="shared" si="1"/>
        <v>0</v>
      </c>
      <c r="U8" s="263">
        <f t="shared" si="2"/>
        <v>0</v>
      </c>
      <c r="V8" s="263">
        <f t="shared" si="3"/>
        <v>0</v>
      </c>
      <c r="W8" s="263">
        <f t="shared" si="4"/>
        <v>0</v>
      </c>
      <c r="X8" s="263">
        <f t="shared" si="5"/>
        <v>0</v>
      </c>
      <c r="Y8" s="263">
        <f t="shared" si="6"/>
        <v>0</v>
      </c>
      <c r="Z8" s="263">
        <f t="shared" si="7"/>
        <v>0</v>
      </c>
      <c r="AA8" s="263">
        <f t="shared" si="8"/>
        <v>0</v>
      </c>
      <c r="AB8" s="263">
        <f t="shared" si="9"/>
        <v>0</v>
      </c>
      <c r="AC8" s="263">
        <f t="shared" si="10"/>
        <v>0</v>
      </c>
      <c r="AD8" s="263">
        <f t="shared" si="11"/>
        <v>0</v>
      </c>
      <c r="AE8" s="263">
        <f t="shared" si="12"/>
        <v>0</v>
      </c>
      <c r="AF8" s="263">
        <f t="shared" si="13"/>
        <v>0</v>
      </c>
      <c r="AG8" s="264"/>
      <c r="AH8" s="264"/>
      <c r="AI8" s="265">
        <f t="shared" si="14"/>
        <v>0</v>
      </c>
      <c r="AJ8" s="265">
        <f t="shared" si="15"/>
        <v>0</v>
      </c>
      <c r="AK8" s="266" t="str">
        <f t="shared" si="16"/>
        <v>ERROR</v>
      </c>
      <c r="AL8" s="266" t="str">
        <f t="shared" si="17"/>
        <v/>
      </c>
      <c r="AM8" s="266" t="str">
        <f t="shared" si="18"/>
        <v/>
      </c>
      <c r="AN8" s="266" t="str">
        <f t="shared" si="19"/>
        <v/>
      </c>
      <c r="AO8" s="266" t="str">
        <f t="shared" si="20"/>
        <v/>
      </c>
      <c r="AP8" s="266" t="str">
        <f t="shared" si="21"/>
        <v/>
      </c>
      <c r="AQ8" s="266" t="str">
        <f t="shared" si="22"/>
        <v/>
      </c>
      <c r="AR8" s="267" t="str">
        <f t="shared" si="23"/>
        <v xml:space="preserve">  -  </v>
      </c>
      <c r="AS8" s="268" t="str">
        <f t="shared" si="24"/>
        <v xml:space="preserve">  -  </v>
      </c>
      <c r="AT8" s="265">
        <f t="shared" si="25"/>
        <v>0</v>
      </c>
      <c r="AU8" s="265">
        <f t="shared" si="26"/>
        <v>0</v>
      </c>
      <c r="AV8" s="266" t="str">
        <f t="shared" si="27"/>
        <v>ERROR</v>
      </c>
      <c r="AW8" s="266" t="str">
        <f t="shared" si="28"/>
        <v/>
      </c>
      <c r="AX8" s="266" t="str">
        <f t="shared" si="29"/>
        <v/>
      </c>
      <c r="AY8" s="266" t="str">
        <f t="shared" si="30"/>
        <v/>
      </c>
      <c r="AZ8" s="266" t="str">
        <f t="shared" si="31"/>
        <v/>
      </c>
      <c r="BA8" s="266" t="str">
        <f t="shared" si="32"/>
        <v/>
      </c>
      <c r="BB8" s="266" t="str">
        <f t="shared" si="33"/>
        <v/>
      </c>
      <c r="BC8" s="267" t="str">
        <f t="shared" si="34"/>
        <v xml:space="preserve">  -  </v>
      </c>
      <c r="BD8" s="268" t="str">
        <f t="shared" si="35"/>
        <v xml:space="preserve">  -  </v>
      </c>
      <c r="BE8" s="282"/>
      <c r="BF8" s="282"/>
      <c r="BG8" s="270">
        <f>SUMIF(A7:A10,C8,B7:B10)</f>
        <v>4</v>
      </c>
      <c r="BH8" s="271">
        <f>SUMIF(A7:A10,D8,B7:B10)</f>
        <v>0</v>
      </c>
      <c r="BI8" s="237" t="str">
        <f>BI7</f>
        <v>Группа 1</v>
      </c>
      <c r="BJ8" s="238">
        <f>1+BJ7</f>
        <v>2</v>
      </c>
      <c r="BK8" s="272">
        <v>1</v>
      </c>
      <c r="BL8" s="661" t="str">
        <f t="shared" si="36"/>
        <v>2 - 4</v>
      </c>
      <c r="BM8" s="687" t="s">
        <v>131</v>
      </c>
      <c r="BN8" s="654" t="s">
        <v>303</v>
      </c>
      <c r="BO8" s="662">
        <v>8</v>
      </c>
      <c r="BP8" s="1172"/>
      <c r="BQ8" s="1174"/>
      <c r="BR8" s="1321" t="e">
        <f>IF(BO8="","",VLOOKUP(BO8,СписокКМ!BR:BW,2,FALSE))</f>
        <v>#N/A</v>
      </c>
      <c r="BS8" s="1321" t="str">
        <f>IF(BP8="","",VLOOKUP(BP8,СписокКМ!BS:BX,2,FALSE))</f>
        <v/>
      </c>
      <c r="BT8" s="1321" t="str">
        <f>IF(BQ8="","",VLOOKUP(BQ8,СписокКМ!BT:BY,2,FALSE))</f>
        <v/>
      </c>
      <c r="BU8" s="1321" t="e">
        <f>IF(BR8="","",VLOOKUP(BR8,СписокКМ!BU:BZ,2,FALSE))</f>
        <v>#N/A</v>
      </c>
      <c r="BV8" s="1178"/>
      <c r="BW8" s="1181"/>
      <c r="BX8" s="1181"/>
      <c r="BY8" s="1182"/>
      <c r="BZ8" s="1187" t="str">
        <f>IF(AI9&lt;AJ9,AR9,IF(AJ9&lt;AI9,AS9," "))</f>
        <v>3  -  0</v>
      </c>
      <c r="CA8" s="1188"/>
      <c r="CB8" s="1189"/>
      <c r="CC8" s="1187" t="str">
        <f>IF(AI7&lt;AJ7,AR7,IF(AJ7&lt;AI7,AS7," "))</f>
        <v>3  -  0</v>
      </c>
      <c r="CD8" s="1188"/>
      <c r="CE8" s="1189"/>
      <c r="CF8" s="1187" t="str">
        <f>IF(AI11&lt;AJ11,AR11,IF(AJ11&lt;AI11,AS11," "))</f>
        <v xml:space="preserve"> </v>
      </c>
      <c r="CG8" s="1188"/>
      <c r="CH8" s="1189"/>
      <c r="CI8" s="1171"/>
      <c r="CJ8" s="1191"/>
      <c r="CK8" s="1184"/>
      <c r="CL8" s="1186"/>
      <c r="CN8" s="313" t="s">
        <v>60</v>
      </c>
      <c r="CO8" s="310">
        <f>BQ9</f>
        <v>27</v>
      </c>
      <c r="CP8" s="312" t="str">
        <f>IF(CO8="","",VLOOKUP(CO8,СписокКМ!$A$186:$D$241,3,FALSE))</f>
        <v>Липецкая область</v>
      </c>
      <c r="CQ8" s="313">
        <f>BQ13</f>
        <v>0</v>
      </c>
      <c r="CR8" s="312" t="str">
        <f>IF(CQ8="","",VLOOKUP(CQ8,СписокКМ!$A$187:$D$240,3,FALSE))</f>
        <v>Х</v>
      </c>
    </row>
    <row r="9" spans="1:96" ht="12.95" customHeight="1" x14ac:dyDescent="0.2">
      <c r="A9" s="255">
        <v>3</v>
      </c>
      <c r="B9" s="281">
        <f>IF(R6="","",VLOOKUP(R6,'[61]Посев групп'!B:L,6,FALSE))</f>
        <v>3</v>
      </c>
      <c r="C9" s="257">
        <v>1</v>
      </c>
      <c r="D9" s="258">
        <v>2</v>
      </c>
      <c r="E9" s="259">
        <v>1</v>
      </c>
      <c r="F9" s="260">
        <v>1</v>
      </c>
      <c r="G9" s="261"/>
      <c r="H9" s="262"/>
      <c r="I9" s="259"/>
      <c r="J9" s="260"/>
      <c r="K9" s="261"/>
      <c r="L9" s="262"/>
      <c r="M9" s="259"/>
      <c r="N9" s="260"/>
      <c r="O9" s="261"/>
      <c r="P9" s="262"/>
      <c r="Q9" s="259"/>
      <c r="R9" s="260"/>
      <c r="S9" s="263">
        <f t="shared" si="0"/>
        <v>0</v>
      </c>
      <c r="T9" s="263">
        <f t="shared" si="1"/>
        <v>0</v>
      </c>
      <c r="U9" s="263">
        <f t="shared" si="2"/>
        <v>0</v>
      </c>
      <c r="V9" s="263">
        <f t="shared" si="3"/>
        <v>0</v>
      </c>
      <c r="W9" s="263">
        <f t="shared" si="4"/>
        <v>0</v>
      </c>
      <c r="X9" s="263">
        <f t="shared" si="5"/>
        <v>0</v>
      </c>
      <c r="Y9" s="263">
        <f t="shared" si="6"/>
        <v>0</v>
      </c>
      <c r="Z9" s="263">
        <f t="shared" si="7"/>
        <v>0</v>
      </c>
      <c r="AA9" s="263">
        <f t="shared" si="8"/>
        <v>0</v>
      </c>
      <c r="AB9" s="263">
        <f t="shared" si="9"/>
        <v>0</v>
      </c>
      <c r="AC9" s="263">
        <f t="shared" si="10"/>
        <v>0</v>
      </c>
      <c r="AD9" s="263">
        <f t="shared" si="11"/>
        <v>0</v>
      </c>
      <c r="AE9" s="263">
        <f t="shared" si="12"/>
        <v>0</v>
      </c>
      <c r="AF9" s="263">
        <f t="shared" si="13"/>
        <v>0</v>
      </c>
      <c r="AG9" s="264">
        <v>3</v>
      </c>
      <c r="AH9" s="264">
        <v>0</v>
      </c>
      <c r="AI9" s="265">
        <f t="shared" si="14"/>
        <v>2</v>
      </c>
      <c r="AJ9" s="265">
        <f t="shared" si="15"/>
        <v>1</v>
      </c>
      <c r="AK9" s="266" t="str">
        <f t="shared" si="16"/>
        <v>ERROR</v>
      </c>
      <c r="AL9" s="266" t="str">
        <f t="shared" si="17"/>
        <v/>
      </c>
      <c r="AM9" s="266" t="str">
        <f t="shared" si="18"/>
        <v/>
      </c>
      <c r="AN9" s="266" t="str">
        <f t="shared" si="19"/>
        <v/>
      </c>
      <c r="AO9" s="266" t="str">
        <f t="shared" si="20"/>
        <v/>
      </c>
      <c r="AP9" s="266" t="str">
        <f t="shared" si="21"/>
        <v/>
      </c>
      <c r="AQ9" s="266" t="str">
        <f t="shared" si="22"/>
        <v/>
      </c>
      <c r="AR9" s="267" t="str">
        <f t="shared" si="23"/>
        <v>3  -  0</v>
      </c>
      <c r="AS9" s="268" t="str">
        <f t="shared" si="24"/>
        <v>3  -  0</v>
      </c>
      <c r="AT9" s="265">
        <f t="shared" si="25"/>
        <v>1</v>
      </c>
      <c r="AU9" s="265">
        <f t="shared" si="26"/>
        <v>2</v>
      </c>
      <c r="AV9" s="266" t="str">
        <f t="shared" si="27"/>
        <v>ERROR</v>
      </c>
      <c r="AW9" s="266" t="str">
        <f t="shared" si="28"/>
        <v/>
      </c>
      <c r="AX9" s="266" t="str">
        <f t="shared" si="29"/>
        <v/>
      </c>
      <c r="AY9" s="266" t="str">
        <f t="shared" si="30"/>
        <v/>
      </c>
      <c r="AZ9" s="266" t="str">
        <f t="shared" si="31"/>
        <v/>
      </c>
      <c r="BA9" s="266" t="str">
        <f t="shared" si="32"/>
        <v/>
      </c>
      <c r="BB9" s="266" t="str">
        <f t="shared" si="33"/>
        <v/>
      </c>
      <c r="BC9" s="267" t="str">
        <f t="shared" si="34"/>
        <v>0  -  3</v>
      </c>
      <c r="BD9" s="268" t="str">
        <f t="shared" si="35"/>
        <v>0  -  3</v>
      </c>
      <c r="BE9" s="269">
        <f>SUMIF(C7:C13,2,AI7:AI13)+SUMIF(D7:D13,2,AJ7:AJ13)</f>
        <v>3</v>
      </c>
      <c r="BF9" s="269">
        <f>IF(BE9&lt;&gt;0,RANK(BE9,BE7:BE13),"")</f>
        <v>2</v>
      </c>
      <c r="BG9" s="270">
        <f>SUMIF(A7:A10,C9,B7:B10)</f>
        <v>12</v>
      </c>
      <c r="BH9" s="271">
        <f>SUMIF(A7:A10,D9,B7:B10)</f>
        <v>4</v>
      </c>
      <c r="BI9" s="237" t="str">
        <f>BI8</f>
        <v>Группа 1</v>
      </c>
      <c r="BJ9" s="238">
        <f>1+BJ8</f>
        <v>3</v>
      </c>
      <c r="BK9" s="272">
        <v>2</v>
      </c>
      <c r="BL9" s="676" t="str">
        <f t="shared" si="36"/>
        <v>1 - 2</v>
      </c>
      <c r="BM9" s="664" t="s">
        <v>367</v>
      </c>
      <c r="BN9" s="665" t="s">
        <v>304</v>
      </c>
      <c r="BO9" s="677">
        <v>6</v>
      </c>
      <c r="BP9" s="1192">
        <v>2</v>
      </c>
      <c r="BQ9" s="1173">
        <v>27</v>
      </c>
      <c r="BR9" s="1318" t="str">
        <f>IF(BQ9="","",VLOOKUP(BQ9,СписокКМ!$A$186:$D$241,3,FALSE))</f>
        <v>Липецкая область</v>
      </c>
      <c r="BS9" s="1318" t="e">
        <f>IF(BP9="","",VLOOKUP(BP9,СписокКМ!BS:BX,2,FALSE))</f>
        <v>#N/A</v>
      </c>
      <c r="BT9" s="1318" t="str">
        <f>IF(BQ9="","",VLOOKUP(BQ9,СписокКМ!$A$188:$C$236,3,FALSE))</f>
        <v>Липецкая область</v>
      </c>
      <c r="BU9" s="1318" t="e">
        <f>IF(BR9="","",VLOOKUP(BR9,СписокКМ!BU:BZ,2,FALSE))</f>
        <v>#N/A</v>
      </c>
      <c r="BV9" s="1177"/>
      <c r="BW9" s="288"/>
      <c r="BX9" s="277">
        <f>IF(AG9&lt;AH9,AT9,IF(AH9&lt;AG9,AT9," "))</f>
        <v>1</v>
      </c>
      <c r="BY9" s="278"/>
      <c r="BZ9" s="1179"/>
      <c r="CA9" s="1179"/>
      <c r="CB9" s="1180"/>
      <c r="CC9" s="279"/>
      <c r="CD9" s="277">
        <f>IF(AG12&lt;AH12,AI12,IF(AH12&lt;AG12,AI12," "))</f>
        <v>2</v>
      </c>
      <c r="CE9" s="278"/>
      <c r="CF9" s="289"/>
      <c r="CG9" s="290" t="str">
        <f>IF(AG8&lt;AH8,AI8,IF(AH8&lt;AG8,AI8," "))</f>
        <v xml:space="preserve"> </v>
      </c>
      <c r="CH9" s="280"/>
      <c r="CI9" s="1171"/>
      <c r="CJ9" s="1190">
        <f>BE9</f>
        <v>3</v>
      </c>
      <c r="CK9" s="1183"/>
      <c r="CL9" s="1185">
        <f>IF(BF10="",BF9,BF10)</f>
        <v>2</v>
      </c>
      <c r="CN9" s="313" t="s">
        <v>61</v>
      </c>
      <c r="CO9" s="310">
        <f>BQ7</f>
        <v>29</v>
      </c>
      <c r="CP9" s="312" t="str">
        <f>IF(CO9="","",VLOOKUP(CO9,СписокКМ!$A$186:$D$241,3,FALSE))</f>
        <v>Москва</v>
      </c>
      <c r="CQ9" s="313">
        <f>BQ9</f>
        <v>27</v>
      </c>
      <c r="CR9" s="312" t="str">
        <f>IF(CQ9="","",VLOOKUP(CQ9,СписокКМ!$A$187:$D$240,3,FALSE))</f>
        <v>Липецкая область</v>
      </c>
    </row>
    <row r="10" spans="1:96" ht="12.95" customHeight="1" x14ac:dyDescent="0.2">
      <c r="A10" s="255">
        <v>4</v>
      </c>
      <c r="B10" s="281">
        <f>IF(R6="","",VLOOKUP(R6,'[61]Посев групп'!B:L,8,FALSE))</f>
        <v>0</v>
      </c>
      <c r="C10" s="257">
        <v>3</v>
      </c>
      <c r="D10" s="258">
        <v>4</v>
      </c>
      <c r="E10" s="259">
        <v>1</v>
      </c>
      <c r="F10" s="260">
        <v>1</v>
      </c>
      <c r="G10" s="261"/>
      <c r="H10" s="262"/>
      <c r="I10" s="259"/>
      <c r="J10" s="260"/>
      <c r="K10" s="261"/>
      <c r="L10" s="262"/>
      <c r="M10" s="259"/>
      <c r="N10" s="260"/>
      <c r="O10" s="261"/>
      <c r="P10" s="262"/>
      <c r="Q10" s="259"/>
      <c r="R10" s="260"/>
      <c r="S10" s="263">
        <f t="shared" si="0"/>
        <v>0</v>
      </c>
      <c r="T10" s="263">
        <f t="shared" si="1"/>
        <v>0</v>
      </c>
      <c r="U10" s="263">
        <f t="shared" si="2"/>
        <v>0</v>
      </c>
      <c r="V10" s="263">
        <f t="shared" si="3"/>
        <v>0</v>
      </c>
      <c r="W10" s="263">
        <f t="shared" si="4"/>
        <v>0</v>
      </c>
      <c r="X10" s="263">
        <f t="shared" si="5"/>
        <v>0</v>
      </c>
      <c r="Y10" s="263">
        <f t="shared" si="6"/>
        <v>0</v>
      </c>
      <c r="Z10" s="263">
        <f t="shared" si="7"/>
        <v>0</v>
      </c>
      <c r="AA10" s="263">
        <f t="shared" si="8"/>
        <v>0</v>
      </c>
      <c r="AB10" s="263">
        <f t="shared" si="9"/>
        <v>0</v>
      </c>
      <c r="AC10" s="263">
        <f t="shared" si="10"/>
        <v>0</v>
      </c>
      <c r="AD10" s="263">
        <f t="shared" si="11"/>
        <v>0</v>
      </c>
      <c r="AE10" s="263">
        <f t="shared" si="12"/>
        <v>0</v>
      </c>
      <c r="AF10" s="263">
        <f t="shared" si="13"/>
        <v>0</v>
      </c>
      <c r="AG10" s="264"/>
      <c r="AH10" s="264"/>
      <c r="AI10" s="265">
        <f t="shared" si="14"/>
        <v>0</v>
      </c>
      <c r="AJ10" s="265">
        <f t="shared" si="15"/>
        <v>0</v>
      </c>
      <c r="AK10" s="266" t="str">
        <f t="shared" si="16"/>
        <v>ERROR</v>
      </c>
      <c r="AL10" s="266" t="str">
        <f t="shared" si="17"/>
        <v/>
      </c>
      <c r="AM10" s="266" t="str">
        <f t="shared" si="18"/>
        <v/>
      </c>
      <c r="AN10" s="266" t="str">
        <f t="shared" si="19"/>
        <v/>
      </c>
      <c r="AO10" s="266" t="str">
        <f t="shared" si="20"/>
        <v/>
      </c>
      <c r="AP10" s="266" t="str">
        <f t="shared" si="21"/>
        <v/>
      </c>
      <c r="AQ10" s="266" t="str">
        <f t="shared" si="22"/>
        <v/>
      </c>
      <c r="AR10" s="267" t="str">
        <f t="shared" si="23"/>
        <v xml:space="preserve">  -  </v>
      </c>
      <c r="AS10" s="268" t="str">
        <f t="shared" si="24"/>
        <v xml:space="preserve">  -  </v>
      </c>
      <c r="AT10" s="265">
        <f t="shared" si="25"/>
        <v>0</v>
      </c>
      <c r="AU10" s="265">
        <f t="shared" si="26"/>
        <v>0</v>
      </c>
      <c r="AV10" s="266" t="str">
        <f t="shared" si="27"/>
        <v>ERROR</v>
      </c>
      <c r="AW10" s="266" t="str">
        <f t="shared" si="28"/>
        <v/>
      </c>
      <c r="AX10" s="266" t="str">
        <f t="shared" si="29"/>
        <v/>
      </c>
      <c r="AY10" s="266" t="str">
        <f t="shared" si="30"/>
        <v/>
      </c>
      <c r="AZ10" s="266" t="str">
        <f t="shared" si="31"/>
        <v/>
      </c>
      <c r="BA10" s="266" t="str">
        <f t="shared" si="32"/>
        <v/>
      </c>
      <c r="BB10" s="266" t="str">
        <f t="shared" si="33"/>
        <v/>
      </c>
      <c r="BC10" s="267" t="str">
        <f t="shared" si="34"/>
        <v xml:space="preserve">  -  </v>
      </c>
      <c r="BD10" s="268" t="str">
        <f t="shared" si="35"/>
        <v xml:space="preserve">  -  </v>
      </c>
      <c r="BE10" s="282"/>
      <c r="BF10" s="282"/>
      <c r="BG10" s="270">
        <f>SUMIF(A7:A10,C10,B7:B10)</f>
        <v>3</v>
      </c>
      <c r="BH10" s="271">
        <f>SUMIF(A7:A10,D10,B7:B10)</f>
        <v>0</v>
      </c>
      <c r="BI10" s="237" t="str">
        <f>BI9</f>
        <v>Группа 1</v>
      </c>
      <c r="BJ10" s="238">
        <f>1+BJ9</f>
        <v>4</v>
      </c>
      <c r="BK10" s="272">
        <v>2</v>
      </c>
      <c r="BL10" s="661" t="str">
        <f t="shared" si="36"/>
        <v>3 - 4</v>
      </c>
      <c r="BM10" s="654" t="s">
        <v>131</v>
      </c>
      <c r="BN10" s="654" t="s">
        <v>304</v>
      </c>
      <c r="BO10" s="662">
        <v>8</v>
      </c>
      <c r="BP10" s="1193"/>
      <c r="BQ10" s="1174"/>
      <c r="BR10" s="1321" t="e">
        <f>IF(BO10="","",VLOOKUP(BO10,СписокКМ!BR:BW,2,FALSE))</f>
        <v>#N/A</v>
      </c>
      <c r="BS10" s="1321" t="str">
        <f>IF(BP10="","",VLOOKUP(BP10,СписокКМ!BS:BX,2,FALSE))</f>
        <v/>
      </c>
      <c r="BT10" s="1321" t="str">
        <f>IF(BQ10="","",VLOOKUP(BQ10,СписокКМ!BT:BY,2,FALSE))</f>
        <v/>
      </c>
      <c r="BU10" s="1321" t="e">
        <f>IF(BR10="","",VLOOKUP(BR10,СписокКМ!BU:BZ,2,FALSE))</f>
        <v>#N/A</v>
      </c>
      <c r="BV10" s="1178"/>
      <c r="BW10" s="1187" t="str">
        <f>IF(AI9&gt;AJ9,BC9,IF(AJ9&gt;AI9,BD9," "))</f>
        <v>0  -  3</v>
      </c>
      <c r="BX10" s="1188"/>
      <c r="BY10" s="1189"/>
      <c r="BZ10" s="1181"/>
      <c r="CA10" s="1181"/>
      <c r="CB10" s="1182"/>
      <c r="CC10" s="1187" t="str">
        <f>IF(AI12&lt;AJ12,AR12,IF(AJ12&lt;AI12,AS12," "))</f>
        <v>3  -  1</v>
      </c>
      <c r="CD10" s="1188"/>
      <c r="CE10" s="1189"/>
      <c r="CF10" s="1187" t="str">
        <f>IF(AI8&lt;AJ8,AR8,IF(AJ8&lt;AI8,AS8," "))</f>
        <v xml:space="preserve"> </v>
      </c>
      <c r="CG10" s="1188"/>
      <c r="CH10" s="1189"/>
      <c r="CI10" s="1171"/>
      <c r="CJ10" s="1191"/>
      <c r="CK10" s="1184"/>
      <c r="CL10" s="1186"/>
      <c r="CN10" s="313" t="s">
        <v>62</v>
      </c>
      <c r="CO10" s="310">
        <f>BQ11</f>
        <v>32</v>
      </c>
      <c r="CP10" s="312" t="str">
        <f>IF(CO10="","",VLOOKUP(CO10,СписокКМ!$A$186:$D$241,3,FALSE))</f>
        <v>Республика Татарстан</v>
      </c>
      <c r="CQ10" s="313">
        <f>BQ13</f>
        <v>0</v>
      </c>
      <c r="CR10" s="312" t="str">
        <f>IF(CQ10="","",VLOOKUP(CQ10,СписокКМ!$A$187:$D$240,3,FALSE))</f>
        <v>Х</v>
      </c>
    </row>
    <row r="11" spans="1:96" ht="12.95" customHeight="1" x14ac:dyDescent="0.2">
      <c r="A11" s="255">
        <v>5</v>
      </c>
      <c r="B11" s="291"/>
      <c r="C11" s="257">
        <v>1</v>
      </c>
      <c r="D11" s="258">
        <v>4</v>
      </c>
      <c r="E11" s="259">
        <v>1</v>
      </c>
      <c r="F11" s="260">
        <v>1</v>
      </c>
      <c r="G11" s="261"/>
      <c r="H11" s="262"/>
      <c r="I11" s="259"/>
      <c r="J11" s="260"/>
      <c r="K11" s="261"/>
      <c r="L11" s="262"/>
      <c r="M11" s="259"/>
      <c r="N11" s="260"/>
      <c r="O11" s="261"/>
      <c r="P11" s="262"/>
      <c r="Q11" s="259"/>
      <c r="R11" s="260"/>
      <c r="S11" s="263">
        <f t="shared" si="0"/>
        <v>0</v>
      </c>
      <c r="T11" s="263">
        <f t="shared" si="1"/>
        <v>0</v>
      </c>
      <c r="U11" s="263">
        <f t="shared" si="2"/>
        <v>0</v>
      </c>
      <c r="V11" s="263">
        <f t="shared" si="3"/>
        <v>0</v>
      </c>
      <c r="W11" s="263">
        <f t="shared" si="4"/>
        <v>0</v>
      </c>
      <c r="X11" s="263">
        <f t="shared" si="5"/>
        <v>0</v>
      </c>
      <c r="Y11" s="263">
        <f t="shared" si="6"/>
        <v>0</v>
      </c>
      <c r="Z11" s="263">
        <f t="shared" si="7"/>
        <v>0</v>
      </c>
      <c r="AA11" s="263">
        <f t="shared" si="8"/>
        <v>0</v>
      </c>
      <c r="AB11" s="263">
        <f t="shared" si="9"/>
        <v>0</v>
      </c>
      <c r="AC11" s="263">
        <f t="shared" si="10"/>
        <v>0</v>
      </c>
      <c r="AD11" s="263">
        <f t="shared" si="11"/>
        <v>0</v>
      </c>
      <c r="AE11" s="263">
        <f t="shared" si="12"/>
        <v>0</v>
      </c>
      <c r="AF11" s="263">
        <f t="shared" si="13"/>
        <v>0</v>
      </c>
      <c r="AG11" s="264"/>
      <c r="AH11" s="264"/>
      <c r="AI11" s="265">
        <f t="shared" si="14"/>
        <v>0</v>
      </c>
      <c r="AJ11" s="265">
        <f t="shared" si="15"/>
        <v>0</v>
      </c>
      <c r="AK11" s="266" t="str">
        <f t="shared" si="16"/>
        <v>ERROR</v>
      </c>
      <c r="AL11" s="266" t="str">
        <f t="shared" si="17"/>
        <v/>
      </c>
      <c r="AM11" s="266" t="str">
        <f t="shared" si="18"/>
        <v/>
      </c>
      <c r="AN11" s="266" t="str">
        <f t="shared" si="19"/>
        <v/>
      </c>
      <c r="AO11" s="266" t="str">
        <f t="shared" si="20"/>
        <v/>
      </c>
      <c r="AP11" s="266" t="str">
        <f t="shared" si="21"/>
        <v/>
      </c>
      <c r="AQ11" s="266" t="str">
        <f t="shared" si="22"/>
        <v/>
      </c>
      <c r="AR11" s="267" t="str">
        <f t="shared" si="23"/>
        <v xml:space="preserve">  -  </v>
      </c>
      <c r="AS11" s="268" t="str">
        <f t="shared" si="24"/>
        <v xml:space="preserve">  -  </v>
      </c>
      <c r="AT11" s="265">
        <f t="shared" si="25"/>
        <v>0</v>
      </c>
      <c r="AU11" s="265">
        <f t="shared" si="26"/>
        <v>0</v>
      </c>
      <c r="AV11" s="266" t="str">
        <f t="shared" si="27"/>
        <v>ERROR</v>
      </c>
      <c r="AW11" s="266" t="str">
        <f t="shared" si="28"/>
        <v/>
      </c>
      <c r="AX11" s="266" t="str">
        <f t="shared" si="29"/>
        <v/>
      </c>
      <c r="AY11" s="266" t="str">
        <f t="shared" si="30"/>
        <v/>
      </c>
      <c r="AZ11" s="266" t="str">
        <f t="shared" si="31"/>
        <v/>
      </c>
      <c r="BA11" s="266" t="str">
        <f t="shared" si="32"/>
        <v/>
      </c>
      <c r="BB11" s="266" t="str">
        <f t="shared" si="33"/>
        <v/>
      </c>
      <c r="BC11" s="267" t="str">
        <f t="shared" si="34"/>
        <v xml:space="preserve">  -  </v>
      </c>
      <c r="BD11" s="268" t="str">
        <f t="shared" si="35"/>
        <v xml:space="preserve">  -  </v>
      </c>
      <c r="BE11" s="269">
        <f>SUMIF(C7:C13,3,AI7:AI13)+SUMIF(D7:D13,3,AJ7:AJ13)</f>
        <v>2</v>
      </c>
      <c r="BF11" s="269">
        <f>IF(BE11&lt;&gt;0,RANK(BE11,BE7:BE13),"")</f>
        <v>3</v>
      </c>
      <c r="BG11" s="270">
        <f>SUMIF(A7:A10,C11,B7:B10)</f>
        <v>12</v>
      </c>
      <c r="BH11" s="271">
        <f>SUMIF(A7:A10,D11,B7:B10)</f>
        <v>0</v>
      </c>
      <c r="BI11" s="237" t="str">
        <f>BI10</f>
        <v>Группа 1</v>
      </c>
      <c r="BJ11" s="238">
        <f>1+BJ10</f>
        <v>5</v>
      </c>
      <c r="BK11" s="272">
        <v>3</v>
      </c>
      <c r="BL11" s="661" t="str">
        <f t="shared" si="36"/>
        <v>1 - 4</v>
      </c>
      <c r="BM11" s="525" t="s">
        <v>131</v>
      </c>
      <c r="BN11" s="654" t="s">
        <v>305</v>
      </c>
      <c r="BO11" s="662">
        <v>7</v>
      </c>
      <c r="BP11" s="1192">
        <v>3</v>
      </c>
      <c r="BQ11" s="1173">
        <v>32</v>
      </c>
      <c r="BR11" s="1318" t="str">
        <f>IF(BQ11="","",VLOOKUP(BQ11,СписокКМ!$A$186:$D$241,3,FALSE))</f>
        <v>Республика Татарстан</v>
      </c>
      <c r="BS11" s="1318" t="e">
        <f>IF(BP11="","",VLOOKUP(BP11,СписокКМ!BS:BX,2,FALSE))</f>
        <v>#N/A</v>
      </c>
      <c r="BT11" s="1318" t="str">
        <f>IF(BQ11="","",VLOOKUP(BQ11,СписокКМ!$A$188:$C$236,3,FALSE))</f>
        <v>Республика Татарстан</v>
      </c>
      <c r="BU11" s="1318" t="e">
        <f>IF(BR11="","",VLOOKUP(BR11,СписокКМ!BU:BZ,2,FALSE))</f>
        <v>#N/A</v>
      </c>
      <c r="BV11" s="1177"/>
      <c r="BW11" s="292"/>
      <c r="BX11" s="277">
        <f>IF(AG7&lt;AH7,AT7,IF(AH7&lt;AG7,AT7," "))</f>
        <v>1</v>
      </c>
      <c r="BY11" s="278"/>
      <c r="BZ11" s="279"/>
      <c r="CA11" s="277">
        <f>IF(AG12&lt;AH12,AT12,IF(AH12&lt;AG12,AT12," "))</f>
        <v>1</v>
      </c>
      <c r="CB11" s="278"/>
      <c r="CC11" s="1194"/>
      <c r="CD11" s="1194"/>
      <c r="CE11" s="1195"/>
      <c r="CF11" s="289"/>
      <c r="CG11" s="290" t="str">
        <f>IF(AG10&lt;AH10,AI10,IF(AH10&lt;AG10,AI10," "))</f>
        <v xml:space="preserve"> </v>
      </c>
      <c r="CH11" s="280"/>
      <c r="CI11" s="1171"/>
      <c r="CJ11" s="1190">
        <f>BE11</f>
        <v>2</v>
      </c>
      <c r="CK11" s="1183"/>
      <c r="CL11" s="1185">
        <f>IF(BF12="",BF11,BF12)</f>
        <v>3</v>
      </c>
      <c r="CN11" s="313" t="s">
        <v>63</v>
      </c>
      <c r="CO11" s="310">
        <f>BQ7</f>
        <v>29</v>
      </c>
      <c r="CP11" s="312" t="str">
        <f>IF(CO11="","",VLOOKUP(CO11,СписокКМ!$A$186:$D$241,3,FALSE))</f>
        <v>Москва</v>
      </c>
      <c r="CQ11" s="313">
        <f>BQ13</f>
        <v>0</v>
      </c>
      <c r="CR11" s="312" t="str">
        <f>IF(CQ11="","",VLOOKUP(CQ11,СписокКМ!$A$187:$D$240,3,FALSE))</f>
        <v>Х</v>
      </c>
    </row>
    <row r="12" spans="1:96" ht="12.95" customHeight="1" x14ac:dyDescent="0.2">
      <c r="A12" s="255">
        <v>6</v>
      </c>
      <c r="C12" s="257">
        <v>2</v>
      </c>
      <c r="D12" s="258">
        <v>3</v>
      </c>
      <c r="E12" s="259">
        <v>1</v>
      </c>
      <c r="F12" s="260">
        <v>1</v>
      </c>
      <c r="G12" s="261"/>
      <c r="H12" s="262"/>
      <c r="I12" s="259"/>
      <c r="J12" s="260"/>
      <c r="K12" s="261"/>
      <c r="L12" s="262"/>
      <c r="M12" s="259"/>
      <c r="N12" s="260"/>
      <c r="O12" s="261"/>
      <c r="P12" s="262"/>
      <c r="Q12" s="259"/>
      <c r="R12" s="260"/>
      <c r="S12" s="263">
        <f t="shared" si="0"/>
        <v>0</v>
      </c>
      <c r="T12" s="263">
        <f t="shared" si="1"/>
        <v>0</v>
      </c>
      <c r="U12" s="263">
        <f t="shared" si="2"/>
        <v>0</v>
      </c>
      <c r="V12" s="263">
        <f t="shared" si="3"/>
        <v>0</v>
      </c>
      <c r="W12" s="263">
        <f t="shared" si="4"/>
        <v>0</v>
      </c>
      <c r="X12" s="263">
        <f t="shared" si="5"/>
        <v>0</v>
      </c>
      <c r="Y12" s="263">
        <f t="shared" si="6"/>
        <v>0</v>
      </c>
      <c r="Z12" s="263">
        <f t="shared" si="7"/>
        <v>0</v>
      </c>
      <c r="AA12" s="263">
        <f t="shared" si="8"/>
        <v>0</v>
      </c>
      <c r="AB12" s="263">
        <f t="shared" si="9"/>
        <v>0</v>
      </c>
      <c r="AC12" s="263">
        <f t="shared" si="10"/>
        <v>0</v>
      </c>
      <c r="AD12" s="263">
        <f t="shared" si="11"/>
        <v>0</v>
      </c>
      <c r="AE12" s="263">
        <f t="shared" si="12"/>
        <v>0</v>
      </c>
      <c r="AF12" s="263">
        <f t="shared" si="13"/>
        <v>0</v>
      </c>
      <c r="AG12" s="264">
        <v>3</v>
      </c>
      <c r="AH12" s="264">
        <v>1</v>
      </c>
      <c r="AI12" s="265">
        <f t="shared" si="14"/>
        <v>2</v>
      </c>
      <c r="AJ12" s="265">
        <f t="shared" si="15"/>
        <v>1</v>
      </c>
      <c r="AK12" s="266" t="str">
        <f t="shared" si="16"/>
        <v>ERROR</v>
      </c>
      <c r="AL12" s="266" t="str">
        <f t="shared" si="17"/>
        <v/>
      </c>
      <c r="AM12" s="266" t="str">
        <f t="shared" si="18"/>
        <v/>
      </c>
      <c r="AN12" s="266" t="str">
        <f t="shared" si="19"/>
        <v/>
      </c>
      <c r="AO12" s="266" t="str">
        <f t="shared" si="20"/>
        <v/>
      </c>
      <c r="AP12" s="266" t="str">
        <f t="shared" si="21"/>
        <v/>
      </c>
      <c r="AQ12" s="266" t="str">
        <f t="shared" si="22"/>
        <v/>
      </c>
      <c r="AR12" s="267" t="str">
        <f t="shared" si="23"/>
        <v>3  -  1</v>
      </c>
      <c r="AS12" s="268" t="str">
        <f t="shared" si="24"/>
        <v>3  -  1</v>
      </c>
      <c r="AT12" s="265">
        <f t="shared" si="25"/>
        <v>1</v>
      </c>
      <c r="AU12" s="265">
        <f t="shared" si="26"/>
        <v>2</v>
      </c>
      <c r="AV12" s="266" t="str">
        <f t="shared" si="27"/>
        <v>ERROR</v>
      </c>
      <c r="AW12" s="266" t="str">
        <f t="shared" si="28"/>
        <v/>
      </c>
      <c r="AX12" s="266" t="str">
        <f t="shared" si="29"/>
        <v/>
      </c>
      <c r="AY12" s="266" t="str">
        <f t="shared" si="30"/>
        <v/>
      </c>
      <c r="AZ12" s="266" t="str">
        <f t="shared" si="31"/>
        <v/>
      </c>
      <c r="BA12" s="266" t="str">
        <f t="shared" si="32"/>
        <v/>
      </c>
      <c r="BB12" s="266" t="str">
        <f t="shared" si="33"/>
        <v/>
      </c>
      <c r="BC12" s="267" t="str">
        <f t="shared" si="34"/>
        <v>1  -  3</v>
      </c>
      <c r="BD12" s="268" t="str">
        <f t="shared" si="35"/>
        <v>1  -  3</v>
      </c>
      <c r="BE12" s="282"/>
      <c r="BF12" s="282"/>
      <c r="BG12" s="270">
        <f>SUMIF(A7:A10,C12,B7:B10)</f>
        <v>4</v>
      </c>
      <c r="BH12" s="271">
        <f>SUMIF(A7:A10,D12,B7:B10)</f>
        <v>3</v>
      </c>
      <c r="BI12" s="237" t="str">
        <f>BI11</f>
        <v>Группа 1</v>
      </c>
      <c r="BJ12" s="238">
        <f>1+BJ11</f>
        <v>6</v>
      </c>
      <c r="BK12" s="272">
        <v>3</v>
      </c>
      <c r="BL12" s="678" t="str">
        <f t="shared" si="36"/>
        <v>2 - 3</v>
      </c>
      <c r="BM12" s="679" t="s">
        <v>367</v>
      </c>
      <c r="BN12" s="679" t="s">
        <v>305</v>
      </c>
      <c r="BO12" s="680">
        <v>6</v>
      </c>
      <c r="BP12" s="1193"/>
      <c r="BQ12" s="1174"/>
      <c r="BR12" s="1321" t="e">
        <f>IF(BO12="","",VLOOKUP(BO12,СписокКМ!BR:BW,2,FALSE))</f>
        <v>#N/A</v>
      </c>
      <c r="BS12" s="1321" t="str">
        <f>IF(BP12="","",VLOOKUP(BP12,СписокКМ!BS:BX,2,FALSE))</f>
        <v/>
      </c>
      <c r="BT12" s="1321" t="str">
        <f>IF(BQ12="","",VLOOKUP(BQ12,СписокКМ!BT:BY,2,FALSE))</f>
        <v/>
      </c>
      <c r="BU12" s="1321" t="e">
        <f>IF(BR12="","",VLOOKUP(BR12,СписокКМ!BU:BZ,2,FALSE))</f>
        <v>#N/A</v>
      </c>
      <c r="BV12" s="1178"/>
      <c r="BW12" s="1187" t="str">
        <f>IF(AI7&gt;AJ7,BC7,IF(AJ7&gt;AI7,BD7," "))</f>
        <v>0  -  3</v>
      </c>
      <c r="BX12" s="1188"/>
      <c r="BY12" s="1189"/>
      <c r="BZ12" s="1187" t="str">
        <f>IF(AI12&gt;AJ12,BC12,IF(AJ12&gt;AI12,BD12," "))</f>
        <v>1  -  3</v>
      </c>
      <c r="CA12" s="1188"/>
      <c r="CB12" s="1189"/>
      <c r="CC12" s="1181"/>
      <c r="CD12" s="1181"/>
      <c r="CE12" s="1182"/>
      <c r="CF12" s="1187" t="str">
        <f>IF(AI10&lt;AJ10,AR10,IF(AJ10&lt;AI10,AS10," "))</f>
        <v xml:space="preserve"> </v>
      </c>
      <c r="CG12" s="1188"/>
      <c r="CH12" s="1189"/>
      <c r="CI12" s="1171"/>
      <c r="CJ12" s="1191"/>
      <c r="CK12" s="1184"/>
      <c r="CL12" s="1186"/>
      <c r="CN12" s="313" t="s">
        <v>64</v>
      </c>
      <c r="CO12" s="310">
        <f>BQ9</f>
        <v>27</v>
      </c>
      <c r="CP12" s="312" t="str">
        <f>IF(CO12="","",VLOOKUP(CO12,СписокКМ!$A$186:$D$241,3,FALSE))</f>
        <v>Липецкая область</v>
      </c>
      <c r="CQ12" s="313">
        <f>BQ11</f>
        <v>32</v>
      </c>
      <c r="CR12" s="312" t="str">
        <f>IF(CQ12="","",VLOOKUP(CQ12,СписокКМ!$A$187:$D$240,3,FALSE))</f>
        <v>Республика Татарстан</v>
      </c>
    </row>
    <row r="13" spans="1:96" ht="12.95" customHeight="1" x14ac:dyDescent="0.2"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V13" s="224"/>
      <c r="AW13" s="224"/>
      <c r="AX13" s="224"/>
      <c r="AY13" s="224"/>
      <c r="AZ13" s="224"/>
      <c r="BE13" s="269">
        <f>SUMIF(C7:C13,4,AI7:AI13)+SUMIF(D7:D13,4,AJ7:AJ13)</f>
        <v>0</v>
      </c>
      <c r="BF13" s="269" t="str">
        <f>IF(BE13&lt;&gt;0,RANK(BE13,BE7:BE13),"")</f>
        <v/>
      </c>
      <c r="BP13" s="1192">
        <v>4</v>
      </c>
      <c r="BQ13" s="1173"/>
      <c r="BR13" s="1318" t="str">
        <f>IF(BQ13="","",VLOOKUP(BQ13,СписокКМ!$A$186:$D$241,3,FALSE))</f>
        <v/>
      </c>
      <c r="BS13" s="1318" t="e">
        <f>IF(BP13="","",VLOOKUP(BP13,СписокКМ!BS:BX,2,FALSE))</f>
        <v>#N/A</v>
      </c>
      <c r="BT13" s="1318" t="str">
        <f>IF(BQ13="","",VLOOKUP(BQ13,СписокКМ!$A$188:$C$236,3,FALSE))</f>
        <v/>
      </c>
      <c r="BU13" s="1318" t="str">
        <f>IF(BR13="","",VLOOKUP(BR13,СписокКМ!BU:BZ,2,FALSE))</f>
        <v/>
      </c>
      <c r="BV13" s="1206" t="str">
        <f>IF(B7=0,"",VLOOKUP(BQ13,[61]СПИСКИ!B:Z,23,FALSE))</f>
        <v xml:space="preserve"> </v>
      </c>
      <c r="BW13" s="288"/>
      <c r="BX13" s="277" t="str">
        <f>IF(AG11&lt;AH11,AT11,IF(AH11&lt;AG11,AT11," "))</f>
        <v xml:space="preserve"> </v>
      </c>
      <c r="BY13" s="278"/>
      <c r="BZ13" s="279"/>
      <c r="CA13" s="277" t="str">
        <f>IF(AG8&lt;AH8,AT8,IF(AH8&lt;AG8,AT8," "))</f>
        <v xml:space="preserve"> </v>
      </c>
      <c r="CB13" s="278"/>
      <c r="CC13" s="279"/>
      <c r="CD13" s="277" t="str">
        <f>IF(AG10&lt;AH10,AT10,IF(AH10&lt;AG10,AT10," "))</f>
        <v xml:space="preserve"> </v>
      </c>
      <c r="CE13" s="278"/>
      <c r="CF13" s="1208"/>
      <c r="CG13" s="1179"/>
      <c r="CH13" s="1180"/>
      <c r="CI13" s="1171"/>
      <c r="CJ13" s="1190">
        <f>BE13</f>
        <v>0</v>
      </c>
      <c r="CK13" s="1197"/>
      <c r="CL13" s="1185" t="str">
        <f>IF(BF14="",BF13,BF14)</f>
        <v/>
      </c>
    </row>
    <row r="14" spans="1:96" ht="12.95" customHeight="1" x14ac:dyDescent="0.2"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V14" s="224"/>
      <c r="AW14" s="224"/>
      <c r="AX14" s="224"/>
      <c r="AY14" s="224"/>
      <c r="AZ14" s="224"/>
      <c r="BE14" s="282"/>
      <c r="BF14" s="282"/>
      <c r="BL14" s="297"/>
      <c r="BM14" s="298"/>
      <c r="BN14" s="299"/>
      <c r="BO14" s="300"/>
      <c r="BP14" s="1203"/>
      <c r="BQ14" s="1204"/>
      <c r="BR14" s="1319" t="str">
        <f>IF(BO14="","",VLOOKUP(BO14,СписокКМ!BR:BW,2,FALSE))</f>
        <v/>
      </c>
      <c r="BS14" s="1319" t="str">
        <f>IF(BP14="","",VLOOKUP(BP14,СписокКМ!BS:BX,2,FALSE))</f>
        <v/>
      </c>
      <c r="BT14" s="1319" t="str">
        <f>IF(BQ14="","",VLOOKUP(BQ14,СписокКМ!BT:BY,2,FALSE))</f>
        <v/>
      </c>
      <c r="BU14" s="1319" t="str">
        <f>IF(BR14="","",VLOOKUP(BR14,СписокКМ!BU:BZ,2,FALSE))</f>
        <v/>
      </c>
      <c r="BV14" s="1207"/>
      <c r="BW14" s="1200" t="str">
        <f>IF(AI11&gt;AJ11,BC11,IF(AJ11&gt;AI11,BD11," "))</f>
        <v xml:space="preserve"> </v>
      </c>
      <c r="BX14" s="1201"/>
      <c r="BY14" s="1202"/>
      <c r="BZ14" s="1200" t="str">
        <f>IF(AI8&gt;AJ8,BC8,IF(AJ8&gt;AI8,BD8," "))</f>
        <v xml:space="preserve"> </v>
      </c>
      <c r="CA14" s="1201"/>
      <c r="CB14" s="1202"/>
      <c r="CC14" s="1200" t="str">
        <f>IF(AI10&gt;AJ10,BC10,IF(AJ10&gt;AI10,BD10," "))</f>
        <v xml:space="preserve"> </v>
      </c>
      <c r="CD14" s="1201"/>
      <c r="CE14" s="1202"/>
      <c r="CF14" s="1209"/>
      <c r="CG14" s="1210"/>
      <c r="CH14" s="1211"/>
      <c r="CI14" s="1322"/>
      <c r="CJ14" s="1212"/>
      <c r="CK14" s="1198"/>
      <c r="CL14" s="1199"/>
    </row>
    <row r="15" spans="1:96" ht="15.95" customHeight="1" x14ac:dyDescent="0.2">
      <c r="Z15" s="233"/>
      <c r="AP15" s="228"/>
      <c r="AQ15" s="228"/>
      <c r="AR15" s="228"/>
      <c r="AS15" s="228"/>
      <c r="AT15" s="228"/>
      <c r="AU15" s="228"/>
      <c r="BA15" s="228"/>
      <c r="BB15" s="228"/>
      <c r="BC15" s="228"/>
      <c r="BD15" s="228"/>
      <c r="BE15" s="228"/>
      <c r="BF15" s="228"/>
      <c r="BG15" s="228"/>
      <c r="BH15" s="228"/>
      <c r="BI15" s="229"/>
      <c r="BJ15" s="229"/>
      <c r="BK15" s="230"/>
      <c r="BL15" s="235"/>
      <c r="BM15" s="235"/>
      <c r="BN15" s="235"/>
      <c r="BO15" s="235"/>
      <c r="BP15" s="235"/>
      <c r="BQ15" s="235"/>
      <c r="BR15" s="236"/>
      <c r="BS15" s="236"/>
      <c r="BT15" s="236"/>
      <c r="BU15" s="236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4"/>
      <c r="CN15" s="234"/>
    </row>
    <row r="16" spans="1:96" ht="19.5" customHeight="1" x14ac:dyDescent="0.2">
      <c r="Z16" s="233"/>
      <c r="BK16" s="239"/>
      <c r="BM16" s="307"/>
      <c r="BN16" s="307"/>
      <c r="BO16" s="307"/>
      <c r="BP16" s="307" t="s">
        <v>57</v>
      </c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N16" s="314" t="str">
        <f>BP16</f>
        <v>Предварительный этап. Группа 2</v>
      </c>
    </row>
    <row r="17" spans="1:96" ht="15" customHeight="1" x14ac:dyDescent="0.2">
      <c r="A17" s="240">
        <f>1+A6</f>
        <v>2</v>
      </c>
      <c r="B17" s="241">
        <v>4</v>
      </c>
      <c r="C17" s="242" t="str">
        <f>"КОМАНДЫ. Предварительный этап. Группа "&amp;A17</f>
        <v>КОМАНДЫ. Предварительный этап. Группа 2</v>
      </c>
      <c r="D17" s="24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4"/>
      <c r="P17" s="244"/>
      <c r="Q17" s="244"/>
      <c r="R17" s="245">
        <f>1+R6</f>
        <v>2</v>
      </c>
      <c r="Z17" s="233"/>
      <c r="AR17" s="246">
        <f>IF(B18=0,0,(IF(B19=0,1,IF(B20=0,2,IF(B21=0,3,IF(B21&gt;0,4))))))</f>
        <v>4</v>
      </c>
      <c r="BC17" s="246" t="b">
        <f>IF(BE17=15,3,IF(BE17&gt;15,4))</f>
        <v>0</v>
      </c>
      <c r="BE17" s="247">
        <f>SUM(BE18,BE20,BE22,BE24)</f>
        <v>9</v>
      </c>
      <c r="BF17" s="247">
        <f>SUM(BF18,BF20,BF22,BF24)</f>
        <v>6</v>
      </c>
      <c r="BL17" s="249" t="s">
        <v>44</v>
      </c>
      <c r="BM17" s="250" t="s">
        <v>45</v>
      </c>
      <c r="BN17" s="250" t="s">
        <v>46</v>
      </c>
      <c r="BO17" s="251" t="s">
        <v>47</v>
      </c>
      <c r="BP17" s="252" t="s">
        <v>1</v>
      </c>
      <c r="BQ17" s="1165" t="s">
        <v>48</v>
      </c>
      <c r="BR17" s="1165"/>
      <c r="BS17" s="1165"/>
      <c r="BT17" s="1165"/>
      <c r="BU17" s="1165"/>
      <c r="BV17" s="1166"/>
      <c r="BW17" s="1167">
        <v>1</v>
      </c>
      <c r="BX17" s="1168"/>
      <c r="BY17" s="1169"/>
      <c r="BZ17" s="1167">
        <v>2</v>
      </c>
      <c r="CA17" s="1168"/>
      <c r="CB17" s="1169"/>
      <c r="CC17" s="1167">
        <v>3</v>
      </c>
      <c r="CD17" s="1168"/>
      <c r="CE17" s="1169"/>
      <c r="CF17" s="1167">
        <v>4</v>
      </c>
      <c r="CG17" s="1168"/>
      <c r="CH17" s="1169"/>
      <c r="CI17" s="1170"/>
      <c r="CJ17" s="253" t="s">
        <v>49</v>
      </c>
      <c r="CK17" s="253" t="s">
        <v>50</v>
      </c>
      <c r="CL17" s="254" t="s">
        <v>51</v>
      </c>
    </row>
    <row r="18" spans="1:96" ht="12.95" customHeight="1" x14ac:dyDescent="0.2">
      <c r="A18" s="255">
        <v>1</v>
      </c>
      <c r="B18" s="256">
        <f>IF(R17="","",VLOOKUP(R17,'[61]Посев групп'!B:N,2,FALSE))</f>
        <v>14</v>
      </c>
      <c r="C18" s="257">
        <v>1</v>
      </c>
      <c r="D18" s="258">
        <v>3</v>
      </c>
      <c r="E18" s="259">
        <v>1</v>
      </c>
      <c r="F18" s="260">
        <v>1</v>
      </c>
      <c r="G18" s="261"/>
      <c r="H18" s="262"/>
      <c r="I18" s="259"/>
      <c r="J18" s="260"/>
      <c r="K18" s="261"/>
      <c r="L18" s="262"/>
      <c r="M18" s="259"/>
      <c r="N18" s="260"/>
      <c r="O18" s="261"/>
      <c r="P18" s="262"/>
      <c r="Q18" s="259"/>
      <c r="R18" s="260"/>
      <c r="S18" s="263">
        <f t="shared" ref="S18:S23" si="37">IF(E18="wo",0,IF(F18="wo",1,IF(E18&gt;F18,1,0)))</f>
        <v>0</v>
      </c>
      <c r="T18" s="263">
        <f t="shared" ref="T18:T23" si="38">IF(E18="wo",1,IF(F18="wo",0,IF(F18&gt;E18,1,0)))</f>
        <v>0</v>
      </c>
      <c r="U18" s="263">
        <f t="shared" ref="U18:U23" si="39">IF(G18="wo",0,IF(H18="wo",1,IF(G18&gt;H18,1,0)))</f>
        <v>0</v>
      </c>
      <c r="V18" s="263">
        <f t="shared" ref="V18:V23" si="40">IF(G18="wo",1,IF(H18="wo",0,IF(H18&gt;G18,1,0)))</f>
        <v>0</v>
      </c>
      <c r="W18" s="263">
        <f t="shared" ref="W18:W23" si="41">IF(I18="wo",0,IF(J18="wo",1,IF(I18&gt;J18,1,0)))</f>
        <v>0</v>
      </c>
      <c r="X18" s="263">
        <f t="shared" ref="X18:X23" si="42">IF(I18="wo",1,IF(J18="wo",0,IF(J18&gt;I18,1,0)))</f>
        <v>0</v>
      </c>
      <c r="Y18" s="263">
        <f t="shared" ref="Y18:Y23" si="43">IF(K18="wo",0,IF(L18="wo",1,IF(K18&gt;L18,1,0)))</f>
        <v>0</v>
      </c>
      <c r="Z18" s="263">
        <f t="shared" ref="Z18:Z23" si="44">IF(K18="wo",1,IF(L18="wo",0,IF(L18&gt;K18,1,0)))</f>
        <v>0</v>
      </c>
      <c r="AA18" s="263">
        <f t="shared" ref="AA18:AA23" si="45">IF(M18="wo",0,IF(N18="wo",1,IF(M18&gt;N18,1,0)))</f>
        <v>0</v>
      </c>
      <c r="AB18" s="263">
        <f t="shared" ref="AB18:AB23" si="46">IF(M18="wo",1,IF(N18="wo",0,IF(N18&gt;M18,1,0)))</f>
        <v>0</v>
      </c>
      <c r="AC18" s="263">
        <f t="shared" ref="AC18:AC23" si="47">IF(O18="wo",0,IF(P18="wo",1,IF(O18&gt;P18,1,0)))</f>
        <v>0</v>
      </c>
      <c r="AD18" s="263">
        <f t="shared" ref="AD18:AD23" si="48">IF(O18="wo",1,IF(P18="wo",0,IF(P18&gt;O18,1,0)))</f>
        <v>0</v>
      </c>
      <c r="AE18" s="263">
        <f t="shared" ref="AE18:AE23" si="49">IF(Q18="wo",0,IF(R18="wo",1,IF(Q18&gt;R18,1,0)))</f>
        <v>0</v>
      </c>
      <c r="AF18" s="263">
        <f t="shared" ref="AF18:AF23" si="50">IF(Q18="wo",1,IF(R18="wo",0,IF(R18&gt;Q18,1,0)))</f>
        <v>0</v>
      </c>
      <c r="AG18" s="264">
        <v>3</v>
      </c>
      <c r="AH18" s="264">
        <v>0</v>
      </c>
      <c r="AI18" s="265">
        <f t="shared" ref="AI18:AI23" si="51">IF(E18="",0,IF(E18="wo",0,IF(F18="wo",2,IF(AG18=AH18,0,IF(AG18&gt;AH18,2,1)))))</f>
        <v>2</v>
      </c>
      <c r="AJ18" s="265">
        <f t="shared" ref="AJ18:AJ23" si="52">IF(F18="",0,IF(F18="wo",0,IF(E18="wo",2,IF(AH18=AG18,0,IF(AH18&gt;AG18,2,1)))))</f>
        <v>1</v>
      </c>
      <c r="AK18" s="266" t="str">
        <f t="shared" ref="AK18:AK23" si="53">IF(E18="","",IF(E18="wo",0,IF(F18="wo",0,IF(E18=F18,"ERROR",IF(E18&gt;F18,F18,-1*E18)))))</f>
        <v>ERROR</v>
      </c>
      <c r="AL18" s="266" t="str">
        <f t="shared" ref="AL18:AL23" si="54">IF(G18="","",IF(G18="wo",0,IF(H18="wo",0,IF(G18=H18,"ERROR",IF(G18&gt;H18,H18,-1*G18)))))</f>
        <v/>
      </c>
      <c r="AM18" s="266" t="str">
        <f t="shared" ref="AM18:AM23" si="55">IF(I18="","",IF(I18="wo",0,IF(J18="wo",0,IF(I18=J18,"ERROR",IF(I18&gt;J18,J18,-1*I18)))))</f>
        <v/>
      </c>
      <c r="AN18" s="266" t="str">
        <f t="shared" ref="AN18:AN23" si="56">IF(K18="","",IF(K18="wo",0,IF(L18="wo",0,IF(K18=L18,"ERROR",IF(K18&gt;L18,L18,-1*K18)))))</f>
        <v/>
      </c>
      <c r="AO18" s="266" t="str">
        <f t="shared" ref="AO18:AO23" si="57">IF(M18="","",IF(M18="wo",0,IF(N18="wo",0,IF(M18=N18,"ERROR",IF(M18&gt;N18,N18,-1*M18)))))</f>
        <v/>
      </c>
      <c r="AP18" s="266" t="str">
        <f t="shared" ref="AP18:AP23" si="58">IF(O18="","",IF(O18="wo",0,IF(P18="wo",0,IF(O18=P18,"ERROR",IF(O18&gt;P18,P18,-1*O18)))))</f>
        <v/>
      </c>
      <c r="AQ18" s="266" t="str">
        <f t="shared" ref="AQ18:AQ23" si="59">IF(Q18="","",IF(Q18="wo",0,IF(R18="wo",0,IF(Q18=R18,"ERROR",IF(Q18&gt;R18,R18,-1*Q18)))))</f>
        <v/>
      </c>
      <c r="AR18" s="267" t="str">
        <f t="shared" ref="AR18:AR23" si="60">CONCATENATE(AG18,"  -  ",AH18)</f>
        <v>3  -  0</v>
      </c>
      <c r="AS18" s="268" t="str">
        <f t="shared" ref="AS18:AS23" si="61">AR18</f>
        <v>3  -  0</v>
      </c>
      <c r="AT18" s="265">
        <f t="shared" ref="AT18:AT23" si="62">IF(F18="",0,IF(F18="wo",0,IF(E18="wo",2,IF(AH18=AG18,0,IF(AH18&gt;AG18,2,1)))))</f>
        <v>1</v>
      </c>
      <c r="AU18" s="265">
        <f t="shared" ref="AU18:AU23" si="63">IF(E18="",0,IF(E18="wo",0,IF(F18="wo",2,IF(AG18=AH18,0,IF(AG18&gt;AH18,2,1)))))</f>
        <v>2</v>
      </c>
      <c r="AV18" s="266" t="str">
        <f t="shared" ref="AV18:AV23" si="64">IF(F18="","",IF(F18="wo",0,IF(E18="wo",0,IF(F18=E18,"ERROR",IF(F18&gt;E18,E18,-1*F18)))))</f>
        <v>ERROR</v>
      </c>
      <c r="AW18" s="266" t="str">
        <f t="shared" ref="AW18:AW23" si="65">IF(H18="","",IF(H18="wo",0,IF(G18="wo",0,IF(H18=G18,"ERROR",IF(H18&gt;G18,G18,-1*H18)))))</f>
        <v/>
      </c>
      <c r="AX18" s="266" t="str">
        <f t="shared" ref="AX18:AX23" si="66">IF(J18="","",IF(J18="wo",0,IF(I18="wo",0,IF(J18=I18,"ERROR",IF(J18&gt;I18,I18,-1*J18)))))</f>
        <v/>
      </c>
      <c r="AY18" s="266" t="str">
        <f t="shared" ref="AY18:AY23" si="67">IF(L18="","",IF(L18="wo",0,IF(K18="wo",0,IF(L18=K18,"ERROR",IF(L18&gt;K18,K18,-1*L18)))))</f>
        <v/>
      </c>
      <c r="AZ18" s="266" t="str">
        <f t="shared" ref="AZ18:AZ23" si="68">IF(N18="","",IF(N18="wo",0,IF(M18="wo",0,IF(N18=M18,"ERROR",IF(N18&gt;M18,M18,-1*N18)))))</f>
        <v/>
      </c>
      <c r="BA18" s="266" t="str">
        <f t="shared" ref="BA18:BA23" si="69">IF(P18="","",IF(P18="wo",0,IF(O18="wo",0,IF(P18=O18,"ERROR",IF(P18&gt;O18,O18,-1*P18)))))</f>
        <v/>
      </c>
      <c r="BB18" s="266" t="str">
        <f t="shared" ref="BB18:BB23" si="70">IF(R18="","",IF(R18="wo",0,IF(Q18="wo",0,IF(R18=Q18,"ERROR",IF(R18&gt;Q18,Q18,-1*R18)))))</f>
        <v/>
      </c>
      <c r="BC18" s="267" t="str">
        <f t="shared" ref="BC18:BC23" si="71">CONCATENATE(AH18,"  -  ",AG18)</f>
        <v>0  -  3</v>
      </c>
      <c r="BD18" s="268" t="str">
        <f t="shared" ref="BD18:BD23" si="72">BC18</f>
        <v>0  -  3</v>
      </c>
      <c r="BE18" s="269">
        <f>SUMIF(C18:C24,1,AI18:AI24)+SUMIF(D18:D24,1,AJ18:AJ24)</f>
        <v>4</v>
      </c>
      <c r="BF18" s="269">
        <f>IF(BE18&lt;&gt;0,RANK(BE18,BE18:BE24),"")</f>
        <v>1</v>
      </c>
      <c r="BG18" s="270">
        <f>SUMIF(A18:A21,C18,B18:B21)</f>
        <v>14</v>
      </c>
      <c r="BH18" s="271">
        <f>SUMIF(A18:A21,D18,B18:B21)</f>
        <v>11</v>
      </c>
      <c r="BI18" s="237" t="s">
        <v>53</v>
      </c>
      <c r="BJ18" s="238">
        <f>1+BJ12</f>
        <v>7</v>
      </c>
      <c r="BK18" s="272">
        <v>1</v>
      </c>
      <c r="BL18" s="682" t="str">
        <f t="shared" ref="BL18:BL23" si="73">CONCATENATE(C18," ","-"," ",D18)</f>
        <v>1 - 3</v>
      </c>
      <c r="BM18" s="664" t="s">
        <v>367</v>
      </c>
      <c r="BN18" s="665" t="s">
        <v>303</v>
      </c>
      <c r="BO18" s="666">
        <v>7</v>
      </c>
      <c r="BP18" s="1172">
        <v>1</v>
      </c>
      <c r="BQ18" s="1173">
        <v>28</v>
      </c>
      <c r="BR18" s="1318" t="str">
        <f>IF(BQ18="","",VLOOKUP(BQ18,СписокКМ!$A$186:$D$241,3,FALSE))</f>
        <v>Орловская область</v>
      </c>
      <c r="BS18" s="1318" t="e">
        <f>IF(BP18="","",VLOOKUP(BP18,СписокКМ!BS:BX,2,FALSE))</f>
        <v>#N/A</v>
      </c>
      <c r="BT18" s="1318" t="str">
        <f>IF(BQ18="","",VLOOKUP(BQ18,СписокКМ!$A$188:$C$236,3,FALSE))</f>
        <v>Орловская область</v>
      </c>
      <c r="BU18" s="1318" t="e">
        <f>IF(BR18="","",VLOOKUP(BR18,СписокКМ!BU:BZ,2,FALSE))</f>
        <v>#N/A</v>
      </c>
      <c r="BV18" s="1177"/>
      <c r="BW18" s="1179"/>
      <c r="BX18" s="1179"/>
      <c r="BY18" s="1180"/>
      <c r="BZ18" s="276"/>
      <c r="CA18" s="277">
        <f>IF(AG20&lt;AH20,AI20,IF(AH20&lt;AG20,AI20," "))</f>
        <v>2</v>
      </c>
      <c r="CB18" s="278"/>
      <c r="CC18" s="279"/>
      <c r="CD18" s="277">
        <f>IF(AG18&lt;AH18,AI18,IF(AH18&lt;AG18,AI18," "))</f>
        <v>2</v>
      </c>
      <c r="CE18" s="280"/>
      <c r="CF18" s="279"/>
      <c r="CG18" s="277" t="str">
        <f>IF(AG22&lt;AH22,AI22,IF(AH22&lt;AG22,AI22," "))</f>
        <v xml:space="preserve"> </v>
      </c>
      <c r="CH18" s="278"/>
      <c r="CI18" s="1171"/>
      <c r="CJ18" s="1190">
        <f>BE18</f>
        <v>4</v>
      </c>
      <c r="CK18" s="1183"/>
      <c r="CL18" s="1185">
        <f>IF(BF19="",BF18,BF19)</f>
        <v>1</v>
      </c>
      <c r="CN18" s="313" t="s">
        <v>59</v>
      </c>
      <c r="CO18" s="310">
        <f>BQ18</f>
        <v>28</v>
      </c>
      <c r="CP18" s="312" t="str">
        <f>IF(CO18="","",VLOOKUP(CO18,СписокКМ!$A$186:$D$241,3,FALSE))</f>
        <v>Орловская область</v>
      </c>
      <c r="CQ18" s="310">
        <f>BQ22</f>
        <v>33</v>
      </c>
      <c r="CR18" s="312" t="str">
        <f>IF(CQ18="","",VLOOKUP(CQ18,СписокКМ!$A$187:$D$240,3,FALSE))</f>
        <v>Архангельская область</v>
      </c>
    </row>
    <row r="19" spans="1:96" ht="12.95" customHeight="1" x14ac:dyDescent="0.2">
      <c r="A19" s="255">
        <v>2</v>
      </c>
      <c r="B19" s="281">
        <f>IF(R17="","",VLOOKUP(R17,'[61]Посев групп'!B:L,4,FALSE))</f>
        <v>13</v>
      </c>
      <c r="C19" s="257">
        <v>2</v>
      </c>
      <c r="D19" s="258">
        <v>4</v>
      </c>
      <c r="E19" s="259">
        <v>1</v>
      </c>
      <c r="F19" s="260">
        <v>1</v>
      </c>
      <c r="G19" s="261"/>
      <c r="H19" s="262"/>
      <c r="I19" s="259"/>
      <c r="J19" s="260"/>
      <c r="K19" s="261"/>
      <c r="L19" s="262"/>
      <c r="M19" s="259"/>
      <c r="N19" s="260"/>
      <c r="O19" s="261"/>
      <c r="P19" s="262"/>
      <c r="Q19" s="259"/>
      <c r="R19" s="260"/>
      <c r="S19" s="263">
        <f t="shared" si="37"/>
        <v>0</v>
      </c>
      <c r="T19" s="263">
        <f t="shared" si="38"/>
        <v>0</v>
      </c>
      <c r="U19" s="263">
        <f t="shared" si="39"/>
        <v>0</v>
      </c>
      <c r="V19" s="263">
        <f t="shared" si="40"/>
        <v>0</v>
      </c>
      <c r="W19" s="263">
        <f t="shared" si="41"/>
        <v>0</v>
      </c>
      <c r="X19" s="263">
        <f t="shared" si="42"/>
        <v>0</v>
      </c>
      <c r="Y19" s="263">
        <f t="shared" si="43"/>
        <v>0</v>
      </c>
      <c r="Z19" s="263">
        <f t="shared" si="44"/>
        <v>0</v>
      </c>
      <c r="AA19" s="263">
        <f t="shared" si="45"/>
        <v>0</v>
      </c>
      <c r="AB19" s="263">
        <f t="shared" si="46"/>
        <v>0</v>
      </c>
      <c r="AC19" s="263">
        <f t="shared" si="47"/>
        <v>0</v>
      </c>
      <c r="AD19" s="263">
        <f t="shared" si="48"/>
        <v>0</v>
      </c>
      <c r="AE19" s="263">
        <f t="shared" si="49"/>
        <v>0</v>
      </c>
      <c r="AF19" s="263">
        <f t="shared" si="50"/>
        <v>0</v>
      </c>
      <c r="AG19" s="264"/>
      <c r="AH19" s="264"/>
      <c r="AI19" s="265">
        <f t="shared" si="51"/>
        <v>0</v>
      </c>
      <c r="AJ19" s="265">
        <f t="shared" si="52"/>
        <v>0</v>
      </c>
      <c r="AK19" s="266" t="str">
        <f t="shared" si="53"/>
        <v>ERROR</v>
      </c>
      <c r="AL19" s="266" t="str">
        <f t="shared" si="54"/>
        <v/>
      </c>
      <c r="AM19" s="266" t="str">
        <f t="shared" si="55"/>
        <v/>
      </c>
      <c r="AN19" s="266" t="str">
        <f t="shared" si="56"/>
        <v/>
      </c>
      <c r="AO19" s="266" t="str">
        <f t="shared" si="57"/>
        <v/>
      </c>
      <c r="AP19" s="266" t="str">
        <f t="shared" si="58"/>
        <v/>
      </c>
      <c r="AQ19" s="266" t="str">
        <f t="shared" si="59"/>
        <v/>
      </c>
      <c r="AR19" s="267" t="str">
        <f t="shared" si="60"/>
        <v xml:space="preserve">  -  </v>
      </c>
      <c r="AS19" s="268" t="str">
        <f t="shared" si="61"/>
        <v xml:space="preserve">  -  </v>
      </c>
      <c r="AT19" s="265">
        <f t="shared" si="62"/>
        <v>0</v>
      </c>
      <c r="AU19" s="265">
        <f t="shared" si="63"/>
        <v>0</v>
      </c>
      <c r="AV19" s="266" t="str">
        <f t="shared" si="64"/>
        <v>ERROR</v>
      </c>
      <c r="AW19" s="266" t="str">
        <f t="shared" si="65"/>
        <v/>
      </c>
      <c r="AX19" s="266" t="str">
        <f t="shared" si="66"/>
        <v/>
      </c>
      <c r="AY19" s="266" t="str">
        <f t="shared" si="67"/>
        <v/>
      </c>
      <c r="AZ19" s="266" t="str">
        <f t="shared" si="68"/>
        <v/>
      </c>
      <c r="BA19" s="266" t="str">
        <f t="shared" si="69"/>
        <v/>
      </c>
      <c r="BB19" s="266" t="str">
        <f t="shared" si="70"/>
        <v/>
      </c>
      <c r="BC19" s="267" t="str">
        <f t="shared" si="71"/>
        <v xml:space="preserve">  -  </v>
      </c>
      <c r="BD19" s="268" t="str">
        <f t="shared" si="72"/>
        <v xml:space="preserve">  -  </v>
      </c>
      <c r="BE19" s="282"/>
      <c r="BF19" s="282"/>
      <c r="BG19" s="270">
        <f>SUMIF(A18:A21,C19,B18:B21)</f>
        <v>13</v>
      </c>
      <c r="BH19" s="271">
        <f>SUMIF(A18:A21,D19,B18:B21)</f>
        <v>5</v>
      </c>
      <c r="BI19" s="237" t="str">
        <f>BI18</f>
        <v>Группа 2</v>
      </c>
      <c r="BJ19" s="238">
        <f>1+BJ18</f>
        <v>8</v>
      </c>
      <c r="BK19" s="272">
        <v>1</v>
      </c>
      <c r="BL19" s="659" t="str">
        <f t="shared" si="73"/>
        <v>2 - 4</v>
      </c>
      <c r="BM19" s="525" t="s">
        <v>367</v>
      </c>
      <c r="BN19" s="654" t="s">
        <v>303</v>
      </c>
      <c r="BO19" s="655">
        <v>10</v>
      </c>
      <c r="BP19" s="1172"/>
      <c r="BQ19" s="1174"/>
      <c r="BR19" s="1321" t="e">
        <f>IF(BO19="","",VLOOKUP(BO19,СписокКМ!BR:BW,2,FALSE))</f>
        <v>#N/A</v>
      </c>
      <c r="BS19" s="1321" t="str">
        <f>IF(BP19="","",VLOOKUP(BP19,СписокКМ!BS:BX,2,FALSE))</f>
        <v/>
      </c>
      <c r="BT19" s="1321" t="str">
        <f>IF(BQ19="","",VLOOKUP(BQ19,СписокКМ!BT:BY,2,FALSE))</f>
        <v/>
      </c>
      <c r="BU19" s="1321" t="e">
        <f>IF(BR19="","",VLOOKUP(BR19,СписокКМ!BU:BZ,2,FALSE))</f>
        <v>#N/A</v>
      </c>
      <c r="BV19" s="1178"/>
      <c r="BW19" s="1181"/>
      <c r="BX19" s="1181"/>
      <c r="BY19" s="1182"/>
      <c r="BZ19" s="1187" t="str">
        <f>IF(AI20&lt;AJ20,AR20,IF(AJ20&lt;AI20,AS20," "))</f>
        <v>3  -  1</v>
      </c>
      <c r="CA19" s="1188"/>
      <c r="CB19" s="1189"/>
      <c r="CC19" s="1187" t="str">
        <f>IF(AI18&lt;AJ18,AR18,IF(AJ18&lt;AI18,AS18," "))</f>
        <v>3  -  0</v>
      </c>
      <c r="CD19" s="1188"/>
      <c r="CE19" s="1189"/>
      <c r="CF19" s="1187" t="str">
        <f>IF(AI22&lt;AJ22,AR22,IF(AJ22&lt;AI22,AS22," "))</f>
        <v xml:space="preserve"> </v>
      </c>
      <c r="CG19" s="1188"/>
      <c r="CH19" s="1189"/>
      <c r="CI19" s="1171"/>
      <c r="CJ19" s="1191"/>
      <c r="CK19" s="1184"/>
      <c r="CL19" s="1186"/>
      <c r="CN19" s="313" t="s">
        <v>60</v>
      </c>
      <c r="CO19" s="310">
        <f>BQ20</f>
        <v>30</v>
      </c>
      <c r="CP19" s="312" t="str">
        <f>IF(CO19="","",VLOOKUP(CO19,СписокКМ!$A$186:$D$241,3,FALSE))</f>
        <v>Московская область 1</v>
      </c>
      <c r="CQ19" s="310">
        <f>BQ24</f>
        <v>0</v>
      </c>
      <c r="CR19" s="312" t="str">
        <f>IF(CQ19="","",VLOOKUP(CQ19,СписокКМ!$A$187:$D$240,3,FALSE))</f>
        <v>Х</v>
      </c>
    </row>
    <row r="20" spans="1:96" ht="12.95" customHeight="1" x14ac:dyDescent="0.2">
      <c r="A20" s="255">
        <v>3</v>
      </c>
      <c r="B20" s="281">
        <f>IF(R17="","",VLOOKUP(R17,'[61]Посев групп'!B:L,6,FALSE))</f>
        <v>11</v>
      </c>
      <c r="C20" s="257">
        <v>1</v>
      </c>
      <c r="D20" s="258">
        <v>2</v>
      </c>
      <c r="E20" s="259">
        <v>1</v>
      </c>
      <c r="F20" s="260">
        <v>1</v>
      </c>
      <c r="G20" s="261"/>
      <c r="H20" s="262"/>
      <c r="I20" s="259"/>
      <c r="J20" s="260"/>
      <c r="K20" s="261"/>
      <c r="L20" s="262"/>
      <c r="M20" s="259"/>
      <c r="N20" s="260"/>
      <c r="O20" s="261"/>
      <c r="P20" s="262"/>
      <c r="Q20" s="259"/>
      <c r="R20" s="260"/>
      <c r="S20" s="263">
        <f t="shared" si="37"/>
        <v>0</v>
      </c>
      <c r="T20" s="263">
        <f t="shared" si="38"/>
        <v>0</v>
      </c>
      <c r="U20" s="263">
        <f t="shared" si="39"/>
        <v>0</v>
      </c>
      <c r="V20" s="263">
        <f t="shared" si="40"/>
        <v>0</v>
      </c>
      <c r="W20" s="263">
        <f t="shared" si="41"/>
        <v>0</v>
      </c>
      <c r="X20" s="263">
        <f t="shared" si="42"/>
        <v>0</v>
      </c>
      <c r="Y20" s="263">
        <f t="shared" si="43"/>
        <v>0</v>
      </c>
      <c r="Z20" s="263">
        <f t="shared" si="44"/>
        <v>0</v>
      </c>
      <c r="AA20" s="263">
        <f t="shared" si="45"/>
        <v>0</v>
      </c>
      <c r="AB20" s="263">
        <f t="shared" si="46"/>
        <v>0</v>
      </c>
      <c r="AC20" s="263">
        <f t="shared" si="47"/>
        <v>0</v>
      </c>
      <c r="AD20" s="263">
        <f t="shared" si="48"/>
        <v>0</v>
      </c>
      <c r="AE20" s="263">
        <f t="shared" si="49"/>
        <v>0</v>
      </c>
      <c r="AF20" s="263">
        <f t="shared" si="50"/>
        <v>0</v>
      </c>
      <c r="AG20" s="264">
        <v>3</v>
      </c>
      <c r="AH20" s="264">
        <v>1</v>
      </c>
      <c r="AI20" s="265">
        <f t="shared" si="51"/>
        <v>2</v>
      </c>
      <c r="AJ20" s="265">
        <f t="shared" si="52"/>
        <v>1</v>
      </c>
      <c r="AK20" s="266" t="str">
        <f t="shared" si="53"/>
        <v>ERROR</v>
      </c>
      <c r="AL20" s="266" t="str">
        <f t="shared" si="54"/>
        <v/>
      </c>
      <c r="AM20" s="266" t="str">
        <f t="shared" si="55"/>
        <v/>
      </c>
      <c r="AN20" s="266" t="str">
        <f t="shared" si="56"/>
        <v/>
      </c>
      <c r="AO20" s="266" t="str">
        <f t="shared" si="57"/>
        <v/>
      </c>
      <c r="AP20" s="266" t="str">
        <f t="shared" si="58"/>
        <v/>
      </c>
      <c r="AQ20" s="266" t="str">
        <f t="shared" si="59"/>
        <v/>
      </c>
      <c r="AR20" s="267" t="str">
        <f t="shared" si="60"/>
        <v>3  -  1</v>
      </c>
      <c r="AS20" s="268" t="str">
        <f t="shared" si="61"/>
        <v>3  -  1</v>
      </c>
      <c r="AT20" s="265">
        <f t="shared" si="62"/>
        <v>1</v>
      </c>
      <c r="AU20" s="265">
        <f t="shared" si="63"/>
        <v>2</v>
      </c>
      <c r="AV20" s="266" t="str">
        <f t="shared" si="64"/>
        <v>ERROR</v>
      </c>
      <c r="AW20" s="266" t="str">
        <f t="shared" si="65"/>
        <v/>
      </c>
      <c r="AX20" s="266" t="str">
        <f t="shared" si="66"/>
        <v/>
      </c>
      <c r="AY20" s="266" t="str">
        <f t="shared" si="67"/>
        <v/>
      </c>
      <c r="AZ20" s="266" t="str">
        <f t="shared" si="68"/>
        <v/>
      </c>
      <c r="BA20" s="266" t="str">
        <f t="shared" si="69"/>
        <v/>
      </c>
      <c r="BB20" s="266" t="str">
        <f t="shared" si="70"/>
        <v/>
      </c>
      <c r="BC20" s="267" t="str">
        <f t="shared" si="71"/>
        <v>1  -  3</v>
      </c>
      <c r="BD20" s="268" t="str">
        <f t="shared" si="72"/>
        <v>1  -  3</v>
      </c>
      <c r="BE20" s="269">
        <f>SUMIF(C18:C24,2,AI18:AI24)+SUMIF(D18:D24,2,AJ18:AJ24)</f>
        <v>3</v>
      </c>
      <c r="BF20" s="269">
        <f>IF(BE20&lt;&gt;0,RANK(BE20,BE18:BE24),"")</f>
        <v>2</v>
      </c>
      <c r="BG20" s="270">
        <f>SUMIF(A18:A21,C20,B18:B21)</f>
        <v>14</v>
      </c>
      <c r="BH20" s="271">
        <f>SUMIF(A18:A21,D20,B18:B21)</f>
        <v>13</v>
      </c>
      <c r="BI20" s="237" t="str">
        <f>BI19</f>
        <v>Группа 2</v>
      </c>
      <c r="BJ20" s="238">
        <f>1+BJ19</f>
        <v>9</v>
      </c>
      <c r="BK20" s="272">
        <v>2</v>
      </c>
      <c r="BL20" s="684" t="str">
        <f t="shared" si="73"/>
        <v>1 - 2</v>
      </c>
      <c r="BM20" s="684" t="s">
        <v>367</v>
      </c>
      <c r="BN20" s="670" t="s">
        <v>304</v>
      </c>
      <c r="BO20" s="671">
        <v>7</v>
      </c>
      <c r="BP20" s="1192">
        <v>2</v>
      </c>
      <c r="BQ20" s="1173">
        <v>30</v>
      </c>
      <c r="BR20" s="1318" t="str">
        <f>IF(BQ20="","",VLOOKUP(BQ20,СписокКМ!$A$186:$D$241,3,FALSE))</f>
        <v>Московская область 1</v>
      </c>
      <c r="BS20" s="1318" t="e">
        <f>IF(BP20="","",VLOOKUP(BP20,СписокКМ!BS:BX,2,FALSE))</f>
        <v>#N/A</v>
      </c>
      <c r="BT20" s="1318" t="str">
        <f>IF(BQ20="","",VLOOKUP(BQ20,СписокКМ!$A$188:$C$236,3,FALSE))</f>
        <v>Московская область 1</v>
      </c>
      <c r="BU20" s="1318" t="e">
        <f>IF(BR20="","",VLOOKUP(BR20,СписокКМ!BU:BZ,2,FALSE))</f>
        <v>#N/A</v>
      </c>
      <c r="BV20" s="1177"/>
      <c r="BW20" s="288"/>
      <c r="BX20" s="277">
        <f>IF(AG20&lt;AH20,AT20,IF(AH20&lt;AG20,AT20," "))</f>
        <v>1</v>
      </c>
      <c r="BY20" s="278"/>
      <c r="BZ20" s="1179"/>
      <c r="CA20" s="1179"/>
      <c r="CB20" s="1180"/>
      <c r="CC20" s="279"/>
      <c r="CD20" s="277">
        <f>IF(AG23&lt;AH23,AI23,IF(AH23&lt;AG23,AI23," "))</f>
        <v>2</v>
      </c>
      <c r="CE20" s="278"/>
      <c r="CF20" s="289"/>
      <c r="CG20" s="290" t="str">
        <f>IF(AG19&lt;AH19,AI19,IF(AH19&lt;AG19,AI19," "))</f>
        <v xml:space="preserve"> </v>
      </c>
      <c r="CH20" s="280"/>
      <c r="CI20" s="1171"/>
      <c r="CJ20" s="1190">
        <f>BE20</f>
        <v>3</v>
      </c>
      <c r="CK20" s="1183"/>
      <c r="CL20" s="1185">
        <f>IF(BF21="",BF20,BF21)</f>
        <v>2</v>
      </c>
      <c r="CN20" s="313" t="s">
        <v>61</v>
      </c>
      <c r="CO20" s="310">
        <f>BQ18</f>
        <v>28</v>
      </c>
      <c r="CP20" s="312" t="str">
        <f>IF(CO20="","",VLOOKUP(CO20,СписокКМ!$A$186:$D$241,3,FALSE))</f>
        <v>Орловская область</v>
      </c>
      <c r="CQ20" s="310">
        <f>BQ20</f>
        <v>30</v>
      </c>
      <c r="CR20" s="312" t="str">
        <f>IF(CQ20="","",VLOOKUP(CQ20,СписокКМ!$A$187:$D$240,3,FALSE))</f>
        <v>Московская область 1</v>
      </c>
    </row>
    <row r="21" spans="1:96" ht="12.95" customHeight="1" x14ac:dyDescent="0.2">
      <c r="A21" s="255">
        <v>4</v>
      </c>
      <c r="B21" s="281">
        <f>IF(R17="","",VLOOKUP(R17,'[61]Посев групп'!B:L,8,FALSE))</f>
        <v>5</v>
      </c>
      <c r="C21" s="257">
        <v>3</v>
      </c>
      <c r="D21" s="258">
        <v>4</v>
      </c>
      <c r="E21" s="259">
        <v>1</v>
      </c>
      <c r="F21" s="260">
        <v>1</v>
      </c>
      <c r="G21" s="261"/>
      <c r="H21" s="262"/>
      <c r="I21" s="259"/>
      <c r="J21" s="260"/>
      <c r="K21" s="261"/>
      <c r="L21" s="262"/>
      <c r="M21" s="259"/>
      <c r="N21" s="260"/>
      <c r="O21" s="261"/>
      <c r="P21" s="262"/>
      <c r="Q21" s="259"/>
      <c r="R21" s="260"/>
      <c r="S21" s="263">
        <f t="shared" si="37"/>
        <v>0</v>
      </c>
      <c r="T21" s="263">
        <f t="shared" si="38"/>
        <v>0</v>
      </c>
      <c r="U21" s="263">
        <f t="shared" si="39"/>
        <v>0</v>
      </c>
      <c r="V21" s="263">
        <f t="shared" si="40"/>
        <v>0</v>
      </c>
      <c r="W21" s="263">
        <f t="shared" si="41"/>
        <v>0</v>
      </c>
      <c r="X21" s="263">
        <f t="shared" si="42"/>
        <v>0</v>
      </c>
      <c r="Y21" s="263">
        <f t="shared" si="43"/>
        <v>0</v>
      </c>
      <c r="Z21" s="263">
        <f t="shared" si="44"/>
        <v>0</v>
      </c>
      <c r="AA21" s="263">
        <f t="shared" si="45"/>
        <v>0</v>
      </c>
      <c r="AB21" s="263">
        <f t="shared" si="46"/>
        <v>0</v>
      </c>
      <c r="AC21" s="263">
        <f t="shared" si="47"/>
        <v>0</v>
      </c>
      <c r="AD21" s="263">
        <f t="shared" si="48"/>
        <v>0</v>
      </c>
      <c r="AE21" s="263">
        <f t="shared" si="49"/>
        <v>0</v>
      </c>
      <c r="AF21" s="263">
        <f t="shared" si="50"/>
        <v>0</v>
      </c>
      <c r="AG21" s="264"/>
      <c r="AH21" s="264"/>
      <c r="AI21" s="265">
        <f t="shared" si="51"/>
        <v>0</v>
      </c>
      <c r="AJ21" s="265">
        <f t="shared" si="52"/>
        <v>0</v>
      </c>
      <c r="AK21" s="266" t="str">
        <f t="shared" si="53"/>
        <v>ERROR</v>
      </c>
      <c r="AL21" s="266" t="str">
        <f t="shared" si="54"/>
        <v/>
      </c>
      <c r="AM21" s="266" t="str">
        <f t="shared" si="55"/>
        <v/>
      </c>
      <c r="AN21" s="266" t="str">
        <f t="shared" si="56"/>
        <v/>
      </c>
      <c r="AO21" s="266" t="str">
        <f t="shared" si="57"/>
        <v/>
      </c>
      <c r="AP21" s="266" t="str">
        <f t="shared" si="58"/>
        <v/>
      </c>
      <c r="AQ21" s="266" t="str">
        <f t="shared" si="59"/>
        <v/>
      </c>
      <c r="AR21" s="267" t="str">
        <f t="shared" si="60"/>
        <v xml:space="preserve">  -  </v>
      </c>
      <c r="AS21" s="268" t="str">
        <f t="shared" si="61"/>
        <v xml:space="preserve">  -  </v>
      </c>
      <c r="AT21" s="265">
        <f t="shared" si="62"/>
        <v>0</v>
      </c>
      <c r="AU21" s="265">
        <f t="shared" si="63"/>
        <v>0</v>
      </c>
      <c r="AV21" s="266" t="str">
        <f t="shared" si="64"/>
        <v>ERROR</v>
      </c>
      <c r="AW21" s="266" t="str">
        <f t="shared" si="65"/>
        <v/>
      </c>
      <c r="AX21" s="266" t="str">
        <f t="shared" si="66"/>
        <v/>
      </c>
      <c r="AY21" s="266" t="str">
        <f t="shared" si="67"/>
        <v/>
      </c>
      <c r="AZ21" s="266" t="str">
        <f t="shared" si="68"/>
        <v/>
      </c>
      <c r="BA21" s="266" t="str">
        <f t="shared" si="69"/>
        <v/>
      </c>
      <c r="BB21" s="266" t="str">
        <f t="shared" si="70"/>
        <v/>
      </c>
      <c r="BC21" s="267" t="str">
        <f t="shared" si="71"/>
        <v xml:space="preserve">  -  </v>
      </c>
      <c r="BD21" s="268" t="str">
        <f t="shared" si="72"/>
        <v xml:space="preserve">  -  </v>
      </c>
      <c r="BE21" s="282"/>
      <c r="BF21" s="282"/>
      <c r="BG21" s="270">
        <f>SUMIF(A18:A21,C21,B18:B21)</f>
        <v>11</v>
      </c>
      <c r="BH21" s="271">
        <f>SUMIF(A18:A21,D21,B18:B21)</f>
        <v>5</v>
      </c>
      <c r="BI21" s="237" t="str">
        <f>BI20</f>
        <v>Группа 2</v>
      </c>
      <c r="BJ21" s="238">
        <f>1+BJ20</f>
        <v>10</v>
      </c>
      <c r="BK21" s="272">
        <v>2</v>
      </c>
      <c r="BL21" s="661" t="str">
        <f t="shared" si="73"/>
        <v>3 - 4</v>
      </c>
      <c r="BM21" s="525" t="s">
        <v>367</v>
      </c>
      <c r="BN21" s="654" t="s">
        <v>304</v>
      </c>
      <c r="BO21" s="662">
        <v>10</v>
      </c>
      <c r="BP21" s="1193"/>
      <c r="BQ21" s="1174"/>
      <c r="BR21" s="1321" t="e">
        <f>IF(BO21="","",VLOOKUP(BO21,СписокКМ!BR:BW,2,FALSE))</f>
        <v>#N/A</v>
      </c>
      <c r="BS21" s="1321" t="str">
        <f>IF(BP21="","",VLOOKUP(BP21,СписокКМ!BS:BX,2,FALSE))</f>
        <v/>
      </c>
      <c r="BT21" s="1321" t="str">
        <f>IF(BQ21="","",VLOOKUP(BQ21,СписокКМ!BT:BY,2,FALSE))</f>
        <v/>
      </c>
      <c r="BU21" s="1321" t="e">
        <f>IF(BR21="","",VLOOKUP(BR21,СписокКМ!BU:BZ,2,FALSE))</f>
        <v>#N/A</v>
      </c>
      <c r="BV21" s="1178"/>
      <c r="BW21" s="1187" t="str">
        <f>IF(AI20&gt;AJ20,BC20,IF(AJ20&gt;AI20,BD20," "))</f>
        <v>1  -  3</v>
      </c>
      <c r="BX21" s="1188"/>
      <c r="BY21" s="1189"/>
      <c r="BZ21" s="1181"/>
      <c r="CA21" s="1181"/>
      <c r="CB21" s="1182"/>
      <c r="CC21" s="1187" t="str">
        <f>IF(AI23&lt;AJ23,AR23,IF(AJ23&lt;AI23,AS23," "))</f>
        <v>3  -  0</v>
      </c>
      <c r="CD21" s="1188"/>
      <c r="CE21" s="1189"/>
      <c r="CF21" s="1187" t="str">
        <f>IF(AI19&lt;AJ19,AR19,IF(AJ19&lt;AI19,AS19," "))</f>
        <v xml:space="preserve"> </v>
      </c>
      <c r="CG21" s="1188"/>
      <c r="CH21" s="1189"/>
      <c r="CI21" s="1171"/>
      <c r="CJ21" s="1191"/>
      <c r="CK21" s="1184"/>
      <c r="CL21" s="1186"/>
      <c r="CN21" s="313" t="s">
        <v>62</v>
      </c>
      <c r="CO21" s="310">
        <f>BQ22</f>
        <v>33</v>
      </c>
      <c r="CP21" s="312" t="str">
        <f>IF(CO21="","",VLOOKUP(CO21,СписокКМ!$A$186:$D$241,3,FALSE))</f>
        <v>Архангельская область</v>
      </c>
      <c r="CQ21" s="310">
        <f>BQ24</f>
        <v>0</v>
      </c>
      <c r="CR21" s="312" t="str">
        <f>IF(CQ21="","",VLOOKUP(CQ21,СписокКМ!$A$187:$D$240,3,FALSE))</f>
        <v>Х</v>
      </c>
    </row>
    <row r="22" spans="1:96" ht="12.95" customHeight="1" x14ac:dyDescent="0.2">
      <c r="A22" s="255">
        <v>5</v>
      </c>
      <c r="B22" s="291"/>
      <c r="C22" s="257">
        <v>1</v>
      </c>
      <c r="D22" s="258">
        <v>4</v>
      </c>
      <c r="E22" s="259">
        <v>1</v>
      </c>
      <c r="F22" s="260">
        <v>1</v>
      </c>
      <c r="G22" s="261"/>
      <c r="H22" s="262"/>
      <c r="I22" s="259"/>
      <c r="J22" s="260"/>
      <c r="K22" s="261"/>
      <c r="L22" s="262"/>
      <c r="M22" s="259"/>
      <c r="N22" s="260"/>
      <c r="O22" s="261"/>
      <c r="P22" s="262"/>
      <c r="Q22" s="259"/>
      <c r="R22" s="260"/>
      <c r="S22" s="263">
        <f t="shared" si="37"/>
        <v>0</v>
      </c>
      <c r="T22" s="263">
        <f t="shared" si="38"/>
        <v>0</v>
      </c>
      <c r="U22" s="263">
        <f t="shared" si="39"/>
        <v>0</v>
      </c>
      <c r="V22" s="263">
        <f t="shared" si="40"/>
        <v>0</v>
      </c>
      <c r="W22" s="263">
        <f t="shared" si="41"/>
        <v>0</v>
      </c>
      <c r="X22" s="263">
        <f t="shared" si="42"/>
        <v>0</v>
      </c>
      <c r="Y22" s="263">
        <f t="shared" si="43"/>
        <v>0</v>
      </c>
      <c r="Z22" s="263">
        <f t="shared" si="44"/>
        <v>0</v>
      </c>
      <c r="AA22" s="263">
        <f t="shared" si="45"/>
        <v>0</v>
      </c>
      <c r="AB22" s="263">
        <f t="shared" si="46"/>
        <v>0</v>
      </c>
      <c r="AC22" s="263">
        <f t="shared" si="47"/>
        <v>0</v>
      </c>
      <c r="AD22" s="263">
        <f t="shared" si="48"/>
        <v>0</v>
      </c>
      <c r="AE22" s="263">
        <f t="shared" si="49"/>
        <v>0</v>
      </c>
      <c r="AF22" s="263">
        <f t="shared" si="50"/>
        <v>0</v>
      </c>
      <c r="AG22" s="264"/>
      <c r="AH22" s="264"/>
      <c r="AI22" s="265">
        <f t="shared" si="51"/>
        <v>0</v>
      </c>
      <c r="AJ22" s="265">
        <f t="shared" si="52"/>
        <v>0</v>
      </c>
      <c r="AK22" s="266" t="str">
        <f t="shared" si="53"/>
        <v>ERROR</v>
      </c>
      <c r="AL22" s="266" t="str">
        <f t="shared" si="54"/>
        <v/>
      </c>
      <c r="AM22" s="266" t="str">
        <f t="shared" si="55"/>
        <v/>
      </c>
      <c r="AN22" s="266" t="str">
        <f t="shared" si="56"/>
        <v/>
      </c>
      <c r="AO22" s="266" t="str">
        <f t="shared" si="57"/>
        <v/>
      </c>
      <c r="AP22" s="266" t="str">
        <f t="shared" si="58"/>
        <v/>
      </c>
      <c r="AQ22" s="266" t="str">
        <f t="shared" si="59"/>
        <v/>
      </c>
      <c r="AR22" s="267" t="str">
        <f t="shared" si="60"/>
        <v xml:space="preserve">  -  </v>
      </c>
      <c r="AS22" s="268" t="str">
        <f t="shared" si="61"/>
        <v xml:space="preserve">  -  </v>
      </c>
      <c r="AT22" s="265">
        <f t="shared" si="62"/>
        <v>0</v>
      </c>
      <c r="AU22" s="265">
        <f t="shared" si="63"/>
        <v>0</v>
      </c>
      <c r="AV22" s="266" t="str">
        <f t="shared" si="64"/>
        <v>ERROR</v>
      </c>
      <c r="AW22" s="266" t="str">
        <f t="shared" si="65"/>
        <v/>
      </c>
      <c r="AX22" s="266" t="str">
        <f t="shared" si="66"/>
        <v/>
      </c>
      <c r="AY22" s="266" t="str">
        <f t="shared" si="67"/>
        <v/>
      </c>
      <c r="AZ22" s="266" t="str">
        <f t="shared" si="68"/>
        <v/>
      </c>
      <c r="BA22" s="266" t="str">
        <f t="shared" si="69"/>
        <v/>
      </c>
      <c r="BB22" s="266" t="str">
        <f t="shared" si="70"/>
        <v/>
      </c>
      <c r="BC22" s="267" t="str">
        <f t="shared" si="71"/>
        <v xml:space="preserve">  -  </v>
      </c>
      <c r="BD22" s="268" t="str">
        <f t="shared" si="72"/>
        <v xml:space="preserve">  -  </v>
      </c>
      <c r="BE22" s="269">
        <f>SUMIF(C18:C24,3,AI18:AI24)+SUMIF(D18:D24,3,AJ18:AJ24)</f>
        <v>2</v>
      </c>
      <c r="BF22" s="269">
        <f>IF(BE22&lt;&gt;0,RANK(BE22,BE18:BE24),"")</f>
        <v>3</v>
      </c>
      <c r="BG22" s="270">
        <f>SUMIF(A18:A21,C22,B18:B21)</f>
        <v>14</v>
      </c>
      <c r="BH22" s="271">
        <f>SUMIF(A18:A21,D22,B18:B21)</f>
        <v>5</v>
      </c>
      <c r="BI22" s="237" t="str">
        <f>BI21</f>
        <v>Группа 2</v>
      </c>
      <c r="BJ22" s="238">
        <f>1+BJ21</f>
        <v>11</v>
      </c>
      <c r="BK22" s="272">
        <v>3</v>
      </c>
      <c r="BL22" s="661" t="str">
        <f t="shared" si="73"/>
        <v>1 - 4</v>
      </c>
      <c r="BM22" s="525" t="s">
        <v>367</v>
      </c>
      <c r="BN22" s="654" t="s">
        <v>305</v>
      </c>
      <c r="BO22" s="662">
        <v>9</v>
      </c>
      <c r="BP22" s="1192">
        <v>3</v>
      </c>
      <c r="BQ22" s="1173">
        <v>33</v>
      </c>
      <c r="BR22" s="1318" t="str">
        <f>IF(BQ22="","",VLOOKUP(BQ22,СписокКМ!$A$186:$D$241,3,FALSE))</f>
        <v>Архангельская область</v>
      </c>
      <c r="BS22" s="1318" t="e">
        <f>IF(BP22="","",VLOOKUP(BP22,СписокКМ!BS:BX,2,FALSE))</f>
        <v>#N/A</v>
      </c>
      <c r="BT22" s="1318" t="str">
        <f>IF(BQ22="","",VLOOKUP(BQ22,СписокКМ!$A$188:$C$236,3,FALSE))</f>
        <v>Архангельская область</v>
      </c>
      <c r="BU22" s="1318" t="e">
        <f>IF(BR22="","",VLOOKUP(BR22,СписокКМ!BU:BZ,2,FALSE))</f>
        <v>#N/A</v>
      </c>
      <c r="BV22" s="1177"/>
      <c r="BW22" s="292"/>
      <c r="BX22" s="277">
        <f>IF(AG18&lt;AH18,AT18,IF(AH18&lt;AG18,AT18," "))</f>
        <v>1</v>
      </c>
      <c r="BY22" s="278"/>
      <c r="BZ22" s="279"/>
      <c r="CA22" s="277">
        <f>IF(AG23&lt;AH23,AT23,IF(AH23&lt;AG23,AT23," "))</f>
        <v>1</v>
      </c>
      <c r="CB22" s="278"/>
      <c r="CC22" s="1194"/>
      <c r="CD22" s="1194"/>
      <c r="CE22" s="1195"/>
      <c r="CF22" s="289"/>
      <c r="CG22" s="290" t="str">
        <f>IF(AG21&lt;AH21,AI21,IF(AH21&lt;AG21,AI21," "))</f>
        <v xml:space="preserve"> </v>
      </c>
      <c r="CH22" s="280"/>
      <c r="CI22" s="1171"/>
      <c r="CJ22" s="1190">
        <f>BE22</f>
        <v>2</v>
      </c>
      <c r="CK22" s="1183"/>
      <c r="CL22" s="1185">
        <f>IF(BF23="",BF22,BF23)</f>
        <v>3</v>
      </c>
      <c r="CN22" s="313" t="s">
        <v>63</v>
      </c>
      <c r="CO22" s="310">
        <f>BQ18</f>
        <v>28</v>
      </c>
      <c r="CP22" s="312" t="str">
        <f>IF(CO22="","",VLOOKUP(CO22,СписокКМ!$A$186:$D$241,3,FALSE))</f>
        <v>Орловская область</v>
      </c>
      <c r="CQ22" s="310">
        <f>BQ24</f>
        <v>0</v>
      </c>
      <c r="CR22" s="312" t="str">
        <f>IF(CQ22="","",VLOOKUP(CQ22,СписокКМ!$A$187:$D$240,3,FALSE))</f>
        <v>Х</v>
      </c>
    </row>
    <row r="23" spans="1:96" ht="12.95" customHeight="1" x14ac:dyDescent="0.2">
      <c r="A23" s="255">
        <v>6</v>
      </c>
      <c r="C23" s="257">
        <v>2</v>
      </c>
      <c r="D23" s="258">
        <v>3</v>
      </c>
      <c r="E23" s="259">
        <v>1</v>
      </c>
      <c r="F23" s="260">
        <v>1</v>
      </c>
      <c r="G23" s="261"/>
      <c r="H23" s="262"/>
      <c r="I23" s="259"/>
      <c r="J23" s="260"/>
      <c r="K23" s="261"/>
      <c r="L23" s="262"/>
      <c r="M23" s="259"/>
      <c r="N23" s="260"/>
      <c r="O23" s="261"/>
      <c r="P23" s="262"/>
      <c r="Q23" s="259"/>
      <c r="R23" s="260"/>
      <c r="S23" s="263">
        <f t="shared" si="37"/>
        <v>0</v>
      </c>
      <c r="T23" s="263">
        <f t="shared" si="38"/>
        <v>0</v>
      </c>
      <c r="U23" s="263">
        <f t="shared" si="39"/>
        <v>0</v>
      </c>
      <c r="V23" s="263">
        <f t="shared" si="40"/>
        <v>0</v>
      </c>
      <c r="W23" s="263">
        <f t="shared" si="41"/>
        <v>0</v>
      </c>
      <c r="X23" s="263">
        <f t="shared" si="42"/>
        <v>0</v>
      </c>
      <c r="Y23" s="263">
        <f t="shared" si="43"/>
        <v>0</v>
      </c>
      <c r="Z23" s="263">
        <f t="shared" si="44"/>
        <v>0</v>
      </c>
      <c r="AA23" s="263">
        <f t="shared" si="45"/>
        <v>0</v>
      </c>
      <c r="AB23" s="263">
        <f t="shared" si="46"/>
        <v>0</v>
      </c>
      <c r="AC23" s="263">
        <f t="shared" si="47"/>
        <v>0</v>
      </c>
      <c r="AD23" s="263">
        <f t="shared" si="48"/>
        <v>0</v>
      </c>
      <c r="AE23" s="263">
        <f t="shared" si="49"/>
        <v>0</v>
      </c>
      <c r="AF23" s="263">
        <f t="shared" si="50"/>
        <v>0</v>
      </c>
      <c r="AG23" s="264">
        <v>3</v>
      </c>
      <c r="AH23" s="264">
        <v>0</v>
      </c>
      <c r="AI23" s="265">
        <f t="shared" si="51"/>
        <v>2</v>
      </c>
      <c r="AJ23" s="265">
        <f t="shared" si="52"/>
        <v>1</v>
      </c>
      <c r="AK23" s="266" t="str">
        <f t="shared" si="53"/>
        <v>ERROR</v>
      </c>
      <c r="AL23" s="266" t="str">
        <f t="shared" si="54"/>
        <v/>
      </c>
      <c r="AM23" s="266" t="str">
        <f t="shared" si="55"/>
        <v/>
      </c>
      <c r="AN23" s="266" t="str">
        <f t="shared" si="56"/>
        <v/>
      </c>
      <c r="AO23" s="266" t="str">
        <f t="shared" si="57"/>
        <v/>
      </c>
      <c r="AP23" s="266" t="str">
        <f t="shared" si="58"/>
        <v/>
      </c>
      <c r="AQ23" s="266" t="str">
        <f t="shared" si="59"/>
        <v/>
      </c>
      <c r="AR23" s="267" t="str">
        <f t="shared" si="60"/>
        <v>3  -  0</v>
      </c>
      <c r="AS23" s="268" t="str">
        <f t="shared" si="61"/>
        <v>3  -  0</v>
      </c>
      <c r="AT23" s="265">
        <f t="shared" si="62"/>
        <v>1</v>
      </c>
      <c r="AU23" s="265">
        <f t="shared" si="63"/>
        <v>2</v>
      </c>
      <c r="AV23" s="266" t="str">
        <f t="shared" si="64"/>
        <v>ERROR</v>
      </c>
      <c r="AW23" s="266" t="str">
        <f t="shared" si="65"/>
        <v/>
      </c>
      <c r="AX23" s="266" t="str">
        <f t="shared" si="66"/>
        <v/>
      </c>
      <c r="AY23" s="266" t="str">
        <f t="shared" si="67"/>
        <v/>
      </c>
      <c r="AZ23" s="266" t="str">
        <f t="shared" si="68"/>
        <v/>
      </c>
      <c r="BA23" s="266" t="str">
        <f t="shared" si="69"/>
        <v/>
      </c>
      <c r="BB23" s="266" t="str">
        <f t="shared" si="70"/>
        <v/>
      </c>
      <c r="BC23" s="267" t="str">
        <f t="shared" si="71"/>
        <v>0  -  3</v>
      </c>
      <c r="BD23" s="268" t="str">
        <f t="shared" si="72"/>
        <v>0  -  3</v>
      </c>
      <c r="BE23" s="282"/>
      <c r="BF23" s="282"/>
      <c r="BG23" s="270">
        <f>SUMIF(A18:A21,C23,B18:B21)</f>
        <v>13</v>
      </c>
      <c r="BH23" s="271">
        <f>SUMIF(A18:A21,D23,B18:B21)</f>
        <v>11</v>
      </c>
      <c r="BI23" s="237" t="str">
        <f>BI22</f>
        <v>Группа 2</v>
      </c>
      <c r="BJ23" s="238">
        <f>1+BJ22</f>
        <v>12</v>
      </c>
      <c r="BK23" s="272">
        <v>3</v>
      </c>
      <c r="BL23" s="685" t="str">
        <f t="shared" si="73"/>
        <v>2 - 3</v>
      </c>
      <c r="BM23" s="679" t="s">
        <v>367</v>
      </c>
      <c r="BN23" s="679" t="s">
        <v>305</v>
      </c>
      <c r="BO23" s="686">
        <v>7</v>
      </c>
      <c r="BP23" s="1193"/>
      <c r="BQ23" s="1174"/>
      <c r="BR23" s="1321" t="e">
        <f>IF(BO23="","",VLOOKUP(BO23,СписокКМ!BR:BW,2,FALSE))</f>
        <v>#N/A</v>
      </c>
      <c r="BS23" s="1321" t="str">
        <f>IF(BP23="","",VLOOKUP(BP23,СписокКМ!BS:BX,2,FALSE))</f>
        <v/>
      </c>
      <c r="BT23" s="1321" t="str">
        <f>IF(BQ23="","",VLOOKUP(BQ23,СписокКМ!BT:BY,2,FALSE))</f>
        <v/>
      </c>
      <c r="BU23" s="1321" t="e">
        <f>IF(BR23="","",VLOOKUP(BR23,СписокКМ!BU:BZ,2,FALSE))</f>
        <v>#N/A</v>
      </c>
      <c r="BV23" s="1178"/>
      <c r="BW23" s="1187" t="str">
        <f>IF(AI18&gt;AJ18,BC18,IF(AJ18&gt;AI18,BD18," "))</f>
        <v>0  -  3</v>
      </c>
      <c r="BX23" s="1188"/>
      <c r="BY23" s="1189"/>
      <c r="BZ23" s="1187" t="str">
        <f>IF(AI23&gt;AJ23,BC23,IF(AJ23&gt;AI23,BD23," "))</f>
        <v>0  -  3</v>
      </c>
      <c r="CA23" s="1188"/>
      <c r="CB23" s="1189"/>
      <c r="CC23" s="1181"/>
      <c r="CD23" s="1181"/>
      <c r="CE23" s="1182"/>
      <c r="CF23" s="1187" t="str">
        <f>IF(AI21&lt;AJ21,AR21,IF(AJ21&lt;AI21,AS21," "))</f>
        <v xml:space="preserve"> </v>
      </c>
      <c r="CG23" s="1188"/>
      <c r="CH23" s="1189"/>
      <c r="CI23" s="1171"/>
      <c r="CJ23" s="1191"/>
      <c r="CK23" s="1184"/>
      <c r="CL23" s="1186"/>
      <c r="CN23" s="313" t="s">
        <v>64</v>
      </c>
      <c r="CO23" s="310">
        <f>BQ20</f>
        <v>30</v>
      </c>
      <c r="CP23" s="312" t="str">
        <f>IF(CO23="","",VLOOKUP(CO23,СписокКМ!$A$186:$D$241,3,FALSE))</f>
        <v>Московская область 1</v>
      </c>
      <c r="CQ23" s="310">
        <f>BQ22</f>
        <v>33</v>
      </c>
      <c r="CR23" s="312" t="str">
        <f>IF(CQ23="","",VLOOKUP(CQ23,СписокКМ!$A$187:$D$240,3,FALSE))</f>
        <v>Архангельская область</v>
      </c>
    </row>
    <row r="24" spans="1:96" ht="12.95" customHeight="1" x14ac:dyDescent="0.2"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V24" s="224"/>
      <c r="AW24" s="224"/>
      <c r="AX24" s="224"/>
      <c r="AY24" s="224"/>
      <c r="AZ24" s="224"/>
      <c r="BE24" s="269">
        <f>SUMIF(C18:C24,4,AI18:AI24)+SUMIF(D18:D24,4,AJ18:AJ24)</f>
        <v>0</v>
      </c>
      <c r="BF24" s="269" t="str">
        <f>IF(BE24&lt;&gt;0,RANK(BE24,BE18:BE24),"")</f>
        <v/>
      </c>
      <c r="BG24" s="301"/>
      <c r="BH24" s="301"/>
      <c r="BP24" s="1192">
        <v>4</v>
      </c>
      <c r="BQ24" s="1173"/>
      <c r="BR24" s="1318" t="str">
        <f>IF(BQ24="","",VLOOKUP(BQ24,СписокКМ!$A$186:$D$241,3,FALSE))</f>
        <v/>
      </c>
      <c r="BS24" s="1318" t="e">
        <f>IF(BP24="","",VLOOKUP(BP24,СписокКМ!BS:BX,2,FALSE))</f>
        <v>#N/A</v>
      </c>
      <c r="BT24" s="1318" t="str">
        <f>IF(BQ24="","",VLOOKUP(BQ24,СписокКМ!$A$188:$C$236,3,FALSE))</f>
        <v/>
      </c>
      <c r="BU24" s="1318" t="str">
        <f>IF(BR24="","",VLOOKUP(BR24,СписокКМ!BU:BZ,2,FALSE))</f>
        <v/>
      </c>
      <c r="BV24" s="1177"/>
      <c r="BW24" s="288"/>
      <c r="BX24" s="277" t="str">
        <f>IF(AG22&lt;AH22,AT22,IF(AH22&lt;AG22,AT22," "))</f>
        <v xml:space="preserve"> </v>
      </c>
      <c r="BY24" s="278"/>
      <c r="BZ24" s="279"/>
      <c r="CA24" s="277" t="str">
        <f>IF(AG19&lt;AH19,AT19,IF(AH19&lt;AG19,AT19," "))</f>
        <v xml:space="preserve"> </v>
      </c>
      <c r="CB24" s="278"/>
      <c r="CC24" s="279"/>
      <c r="CD24" s="277" t="str">
        <f>IF(AG21&lt;AH21,AT21,IF(AH21&lt;AG21,AT21," "))</f>
        <v xml:space="preserve"> </v>
      </c>
      <c r="CE24" s="278"/>
      <c r="CF24" s="1208"/>
      <c r="CG24" s="1179"/>
      <c r="CH24" s="1180"/>
      <c r="CI24" s="1171"/>
      <c r="CJ24" s="1190">
        <f>BE24</f>
        <v>0</v>
      </c>
      <c r="CK24" s="1197"/>
      <c r="CL24" s="1185" t="str">
        <f>IF(BF25="",BF24,BF25)</f>
        <v/>
      </c>
    </row>
    <row r="25" spans="1:96" ht="12.95" customHeight="1" x14ac:dyDescent="0.2"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V25" s="224"/>
      <c r="AW25" s="224"/>
      <c r="AX25" s="224"/>
      <c r="AY25" s="224"/>
      <c r="AZ25" s="224"/>
      <c r="BE25" s="282"/>
      <c r="BF25" s="282"/>
      <c r="BG25" s="301"/>
      <c r="BH25" s="301"/>
      <c r="BL25" s="297"/>
      <c r="BM25" s="298"/>
      <c r="BN25" s="299"/>
      <c r="BO25" s="300"/>
      <c r="BP25" s="1203"/>
      <c r="BQ25" s="1204"/>
      <c r="BR25" s="1319" t="str">
        <f>IF(BO25="","",VLOOKUP(BO25,СписокКМ!BR:BW,2,FALSE))</f>
        <v/>
      </c>
      <c r="BS25" s="1319" t="str">
        <f>IF(BP25="","",VLOOKUP(BP25,СписокКМ!BS:BX,2,FALSE))</f>
        <v/>
      </c>
      <c r="BT25" s="1319" t="str">
        <f>IF(BQ25="","",VLOOKUP(BQ25,СписокКМ!BT:BY,2,FALSE))</f>
        <v/>
      </c>
      <c r="BU25" s="1319" t="str">
        <f>IF(BR25="","",VLOOKUP(BR25,СписокКМ!BU:BZ,2,FALSE))</f>
        <v/>
      </c>
      <c r="BV25" s="1320"/>
      <c r="BW25" s="1200" t="str">
        <f>IF(AI22&gt;AJ22,BC22,IF(AJ22&gt;AI22,BD22," "))</f>
        <v xml:space="preserve"> </v>
      </c>
      <c r="BX25" s="1201"/>
      <c r="BY25" s="1202"/>
      <c r="BZ25" s="1200" t="str">
        <f>IF(AI19&gt;AJ19,BC19,IF(AJ19&gt;AI19,BD19," "))</f>
        <v xml:space="preserve"> </v>
      </c>
      <c r="CA25" s="1201"/>
      <c r="CB25" s="1202"/>
      <c r="CC25" s="1200" t="str">
        <f>IF(AI21&gt;AJ21,BC21,IF(AJ21&gt;AI21,BD21," "))</f>
        <v xml:space="preserve"> </v>
      </c>
      <c r="CD25" s="1201"/>
      <c r="CE25" s="1202"/>
      <c r="CF25" s="1209"/>
      <c r="CG25" s="1210"/>
      <c r="CH25" s="1211"/>
      <c r="CI25" s="1322"/>
      <c r="CJ25" s="1212"/>
      <c r="CK25" s="1198"/>
      <c r="CL25" s="1199"/>
    </row>
    <row r="26" spans="1:96" ht="15.95" customHeight="1" x14ac:dyDescent="0.2">
      <c r="Z26" s="233"/>
      <c r="AP26" s="228"/>
      <c r="AQ26" s="228"/>
      <c r="AR26" s="228"/>
      <c r="AS26" s="228"/>
      <c r="AT26" s="228"/>
      <c r="AU26" s="228"/>
      <c r="BA26" s="228"/>
      <c r="BB26" s="228"/>
      <c r="BC26" s="228"/>
      <c r="BD26" s="228"/>
      <c r="BE26" s="228"/>
      <c r="BF26" s="228"/>
      <c r="BG26" s="228"/>
      <c r="BH26" s="228"/>
      <c r="BI26" s="229"/>
      <c r="BJ26" s="229"/>
      <c r="BK26" s="230"/>
      <c r="BL26" s="235"/>
      <c r="BM26" s="235"/>
      <c r="BN26" s="235"/>
      <c r="BO26" s="235"/>
      <c r="BP26" s="235"/>
      <c r="BQ26" s="235"/>
      <c r="BR26" s="236"/>
      <c r="BS26" s="236"/>
      <c r="BT26" s="236"/>
      <c r="BU26" s="236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4"/>
      <c r="CN26" s="234"/>
    </row>
    <row r="27" spans="1:96" ht="19.5" customHeight="1" x14ac:dyDescent="0.2">
      <c r="Z27" s="233"/>
      <c r="BK27" s="239"/>
      <c r="BL27" s="309"/>
      <c r="BM27" s="309"/>
      <c r="BN27" s="309"/>
      <c r="BO27" s="309"/>
      <c r="BP27" s="307" t="s">
        <v>65</v>
      </c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N27" s="314" t="str">
        <f>BP27</f>
        <v>Предварительный этап. Группа 3</v>
      </c>
    </row>
    <row r="28" spans="1:96" ht="15" customHeight="1" x14ac:dyDescent="0.2">
      <c r="A28" s="240">
        <f>1+A17</f>
        <v>3</v>
      </c>
      <c r="B28" s="241">
        <v>4</v>
      </c>
      <c r="C28" s="242" t="str">
        <f>"КОМАНДЫ. Предварительный этап. Группа "&amp;A28</f>
        <v>КОМАНДЫ. Предварительный этап. Группа 3</v>
      </c>
      <c r="D28" s="242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4"/>
      <c r="P28" s="244"/>
      <c r="Q28" s="244"/>
      <c r="R28" s="245">
        <f>1+R17</f>
        <v>3</v>
      </c>
      <c r="Z28" s="233"/>
      <c r="AR28" s="246">
        <f>IF(B29=0,0,(IF(B30=0,1,IF(B31=0,2,IF(B32=0,3,IF(B32&gt;0,4))))))</f>
        <v>4</v>
      </c>
      <c r="BC28" s="246" t="b">
        <f>IF(BE28=15,3,IF(BE28&gt;15,4))</f>
        <v>0</v>
      </c>
      <c r="BE28" s="247">
        <f>SUM(BE29,BE31,BE33,BE35)</f>
        <v>9</v>
      </c>
      <c r="BF28" s="247">
        <f>SUM(BF29,BF31,BF33,BF35)</f>
        <v>6</v>
      </c>
      <c r="BL28" s="249" t="s">
        <v>44</v>
      </c>
      <c r="BM28" s="250" t="s">
        <v>45</v>
      </c>
      <c r="BN28" s="250" t="s">
        <v>46</v>
      </c>
      <c r="BO28" s="251" t="s">
        <v>47</v>
      </c>
      <c r="BP28" s="252" t="s">
        <v>1</v>
      </c>
      <c r="BQ28" s="1165" t="s">
        <v>48</v>
      </c>
      <c r="BR28" s="1165"/>
      <c r="BS28" s="1165"/>
      <c r="BT28" s="1165"/>
      <c r="BU28" s="1165"/>
      <c r="BV28" s="1166"/>
      <c r="BW28" s="1167">
        <v>1</v>
      </c>
      <c r="BX28" s="1168"/>
      <c r="BY28" s="1169"/>
      <c r="BZ28" s="1167">
        <v>2</v>
      </c>
      <c r="CA28" s="1168"/>
      <c r="CB28" s="1169"/>
      <c r="CC28" s="1167">
        <v>3</v>
      </c>
      <c r="CD28" s="1168"/>
      <c r="CE28" s="1169"/>
      <c r="CF28" s="1167">
        <v>4</v>
      </c>
      <c r="CG28" s="1168"/>
      <c r="CH28" s="1169"/>
      <c r="CI28" s="1170"/>
      <c r="CJ28" s="253" t="s">
        <v>49</v>
      </c>
      <c r="CK28" s="253" t="s">
        <v>50</v>
      </c>
      <c r="CL28" s="254" t="s">
        <v>51</v>
      </c>
    </row>
    <row r="29" spans="1:96" ht="12.95" customHeight="1" x14ac:dyDescent="0.2">
      <c r="A29" s="255">
        <v>1</v>
      </c>
      <c r="B29" s="256">
        <f>IF(R28="","",VLOOKUP(R28,'[61]Посев групп'!B:N,2,FALSE))</f>
        <v>9</v>
      </c>
      <c r="C29" s="257">
        <v>1</v>
      </c>
      <c r="D29" s="258">
        <v>3</v>
      </c>
      <c r="E29" s="259">
        <v>1</v>
      </c>
      <c r="F29" s="260">
        <v>1</v>
      </c>
      <c r="G29" s="261"/>
      <c r="H29" s="262"/>
      <c r="I29" s="259"/>
      <c r="J29" s="260"/>
      <c r="K29" s="261"/>
      <c r="L29" s="262"/>
      <c r="M29" s="259"/>
      <c r="N29" s="260"/>
      <c r="O29" s="261"/>
      <c r="P29" s="262"/>
      <c r="Q29" s="259"/>
      <c r="R29" s="260"/>
      <c r="S29" s="263">
        <f t="shared" ref="S29:S34" si="74">IF(E29="wo",0,IF(F29="wo",1,IF(E29&gt;F29,1,0)))</f>
        <v>0</v>
      </c>
      <c r="T29" s="263">
        <f t="shared" ref="T29:T34" si="75">IF(E29="wo",1,IF(F29="wo",0,IF(F29&gt;E29,1,0)))</f>
        <v>0</v>
      </c>
      <c r="U29" s="263">
        <f t="shared" ref="U29:U34" si="76">IF(G29="wo",0,IF(H29="wo",1,IF(G29&gt;H29,1,0)))</f>
        <v>0</v>
      </c>
      <c r="V29" s="263">
        <f t="shared" ref="V29:V34" si="77">IF(G29="wo",1,IF(H29="wo",0,IF(H29&gt;G29,1,0)))</f>
        <v>0</v>
      </c>
      <c r="W29" s="263">
        <f t="shared" ref="W29:W34" si="78">IF(I29="wo",0,IF(J29="wo",1,IF(I29&gt;J29,1,0)))</f>
        <v>0</v>
      </c>
      <c r="X29" s="263">
        <f t="shared" ref="X29:X34" si="79">IF(I29="wo",1,IF(J29="wo",0,IF(J29&gt;I29,1,0)))</f>
        <v>0</v>
      </c>
      <c r="Y29" s="263">
        <f t="shared" ref="Y29:Y34" si="80">IF(K29="wo",0,IF(L29="wo",1,IF(K29&gt;L29,1,0)))</f>
        <v>0</v>
      </c>
      <c r="Z29" s="263">
        <f t="shared" ref="Z29:Z34" si="81">IF(K29="wo",1,IF(L29="wo",0,IF(L29&gt;K29,1,0)))</f>
        <v>0</v>
      </c>
      <c r="AA29" s="263">
        <f t="shared" ref="AA29:AA34" si="82">IF(M29="wo",0,IF(N29="wo",1,IF(M29&gt;N29,1,0)))</f>
        <v>0</v>
      </c>
      <c r="AB29" s="263">
        <f t="shared" ref="AB29:AB34" si="83">IF(M29="wo",1,IF(N29="wo",0,IF(N29&gt;M29,1,0)))</f>
        <v>0</v>
      </c>
      <c r="AC29" s="263">
        <f t="shared" ref="AC29:AC34" si="84">IF(O29="wo",0,IF(P29="wo",1,IF(O29&gt;P29,1,0)))</f>
        <v>0</v>
      </c>
      <c r="AD29" s="263">
        <f t="shared" ref="AD29:AD34" si="85">IF(O29="wo",1,IF(P29="wo",0,IF(P29&gt;O29,1,0)))</f>
        <v>0</v>
      </c>
      <c r="AE29" s="263">
        <f t="shared" ref="AE29:AE34" si="86">IF(Q29="wo",0,IF(R29="wo",1,IF(Q29&gt;R29,1,0)))</f>
        <v>0</v>
      </c>
      <c r="AF29" s="263">
        <f t="shared" ref="AF29:AF34" si="87">IF(Q29="wo",1,IF(R29="wo",0,IF(R29&gt;Q29,1,0)))</f>
        <v>0</v>
      </c>
      <c r="AG29" s="264">
        <v>3</v>
      </c>
      <c r="AH29" s="264">
        <v>1</v>
      </c>
      <c r="AI29" s="265">
        <f t="shared" ref="AI29:AI34" si="88">IF(E29="",0,IF(E29="wo",0,IF(F29="wo",2,IF(AG29=AH29,0,IF(AG29&gt;AH29,2,1)))))</f>
        <v>2</v>
      </c>
      <c r="AJ29" s="265">
        <f t="shared" ref="AJ29:AJ34" si="89">IF(F29="",0,IF(F29="wo",0,IF(E29="wo",2,IF(AH29=AG29,0,IF(AH29&gt;AG29,2,1)))))</f>
        <v>1</v>
      </c>
      <c r="AK29" s="266" t="str">
        <f t="shared" ref="AK29:AK34" si="90">IF(E29="","",IF(E29="wo",0,IF(F29="wo",0,IF(E29=F29,"ERROR",IF(E29&gt;F29,F29,-1*E29)))))</f>
        <v>ERROR</v>
      </c>
      <c r="AL29" s="266" t="str">
        <f t="shared" ref="AL29:AL34" si="91">IF(G29="","",IF(G29="wo",0,IF(H29="wo",0,IF(G29=H29,"ERROR",IF(G29&gt;H29,H29,-1*G29)))))</f>
        <v/>
      </c>
      <c r="AM29" s="266" t="str">
        <f t="shared" ref="AM29:AM34" si="92">IF(I29="","",IF(I29="wo",0,IF(J29="wo",0,IF(I29=J29,"ERROR",IF(I29&gt;J29,J29,-1*I29)))))</f>
        <v/>
      </c>
      <c r="AN29" s="266" t="str">
        <f t="shared" ref="AN29:AN34" si="93">IF(K29="","",IF(K29="wo",0,IF(L29="wo",0,IF(K29=L29,"ERROR",IF(K29&gt;L29,L29,-1*K29)))))</f>
        <v/>
      </c>
      <c r="AO29" s="266" t="str">
        <f t="shared" ref="AO29:AO34" si="94">IF(M29="","",IF(M29="wo",0,IF(N29="wo",0,IF(M29=N29,"ERROR",IF(M29&gt;N29,N29,-1*M29)))))</f>
        <v/>
      </c>
      <c r="AP29" s="266" t="str">
        <f t="shared" ref="AP29:AP34" si="95">IF(O29="","",IF(O29="wo",0,IF(P29="wo",0,IF(O29=P29,"ERROR",IF(O29&gt;P29,P29,-1*O29)))))</f>
        <v/>
      </c>
      <c r="AQ29" s="266" t="str">
        <f t="shared" ref="AQ29:AQ34" si="96">IF(Q29="","",IF(Q29="wo",0,IF(R29="wo",0,IF(Q29=R29,"ERROR",IF(Q29&gt;R29,R29,-1*Q29)))))</f>
        <v/>
      </c>
      <c r="AR29" s="267" t="str">
        <f t="shared" ref="AR29:AR34" si="97">CONCATENATE(AG29,"  -  ",AH29)</f>
        <v>3  -  1</v>
      </c>
      <c r="AS29" s="268" t="str">
        <f t="shared" ref="AS29:AS34" si="98">AR29</f>
        <v>3  -  1</v>
      </c>
      <c r="AT29" s="265">
        <f t="shared" ref="AT29:AT34" si="99">IF(F29="",0,IF(F29="wo",0,IF(E29="wo",2,IF(AH29=AG29,0,IF(AH29&gt;AG29,2,1)))))</f>
        <v>1</v>
      </c>
      <c r="AU29" s="265">
        <f t="shared" ref="AU29:AU34" si="100">IF(E29="",0,IF(E29="wo",0,IF(F29="wo",2,IF(AG29=AH29,0,IF(AG29&gt;AH29,2,1)))))</f>
        <v>2</v>
      </c>
      <c r="AV29" s="266" t="str">
        <f t="shared" ref="AV29:AV34" si="101">IF(F29="","",IF(F29="wo",0,IF(E29="wo",0,IF(F29=E29,"ERROR",IF(F29&gt;E29,E29,-1*F29)))))</f>
        <v>ERROR</v>
      </c>
      <c r="AW29" s="266" t="str">
        <f t="shared" ref="AW29:AW34" si="102">IF(H29="","",IF(H29="wo",0,IF(G29="wo",0,IF(H29=G29,"ERROR",IF(H29&gt;G29,G29,-1*H29)))))</f>
        <v/>
      </c>
      <c r="AX29" s="266" t="str">
        <f t="shared" ref="AX29:AX34" si="103">IF(J29="","",IF(J29="wo",0,IF(I29="wo",0,IF(J29=I29,"ERROR",IF(J29&gt;I29,I29,-1*J29)))))</f>
        <v/>
      </c>
      <c r="AY29" s="266" t="str">
        <f t="shared" ref="AY29:AY34" si="104">IF(L29="","",IF(L29="wo",0,IF(K29="wo",0,IF(L29=K29,"ERROR",IF(L29&gt;K29,K29,-1*L29)))))</f>
        <v/>
      </c>
      <c r="AZ29" s="266" t="str">
        <f t="shared" ref="AZ29:AZ34" si="105">IF(N29="","",IF(N29="wo",0,IF(M29="wo",0,IF(N29=M29,"ERROR",IF(N29&gt;M29,M29,-1*N29)))))</f>
        <v/>
      </c>
      <c r="BA29" s="266" t="str">
        <f t="shared" ref="BA29:BA34" si="106">IF(P29="","",IF(P29="wo",0,IF(O29="wo",0,IF(P29=O29,"ERROR",IF(P29&gt;O29,O29,-1*P29)))))</f>
        <v/>
      </c>
      <c r="BB29" s="266" t="str">
        <f t="shared" ref="BB29:BB34" si="107">IF(R29="","",IF(R29="wo",0,IF(Q29="wo",0,IF(R29=Q29,"ERROR",IF(R29&gt;Q29,Q29,-1*R29)))))</f>
        <v/>
      </c>
      <c r="BC29" s="267" t="str">
        <f t="shared" ref="BC29:BC34" si="108">CONCATENATE(AH29,"  -  ",AG29)</f>
        <v>1  -  3</v>
      </c>
      <c r="BD29" s="268" t="str">
        <f t="shared" ref="BD29:BD34" si="109">BC29</f>
        <v>1  -  3</v>
      </c>
      <c r="BE29" s="269">
        <f>SUMIF(C29:C35,1,AI29:AI35)+SUMIF(D29:D35,1,AJ29:AJ35)</f>
        <v>4</v>
      </c>
      <c r="BF29" s="269">
        <f>IF(BE29&lt;&gt;0,RANK(BE29,BE29:BE35),"")</f>
        <v>1</v>
      </c>
      <c r="BG29" s="270">
        <f>SUMIF(A29:A32,C29,B29:B32)</f>
        <v>9</v>
      </c>
      <c r="BH29" s="271">
        <f>SUMIF(A29:A32,D29,B29:B32)</f>
        <v>8</v>
      </c>
      <c r="BI29" s="237" t="s">
        <v>54</v>
      </c>
      <c r="BJ29" s="238">
        <f>1+BJ23</f>
        <v>13</v>
      </c>
      <c r="BK29" s="272">
        <v>1</v>
      </c>
      <c r="BL29" s="682" t="str">
        <f t="shared" ref="BL29:BL34" si="110">CONCATENATE(C29," ","-"," ",D29)</f>
        <v>1 - 3</v>
      </c>
      <c r="BM29" s="664" t="s">
        <v>367</v>
      </c>
      <c r="BN29" s="665" t="s">
        <v>303</v>
      </c>
      <c r="BO29" s="666">
        <v>9</v>
      </c>
      <c r="BP29" s="1172">
        <v>1</v>
      </c>
      <c r="BQ29" s="1173">
        <v>34</v>
      </c>
      <c r="BR29" s="1318" t="str">
        <f>IF(BQ29="","",VLOOKUP(BQ29,СписокКМ!$A$186:$D$241,3,FALSE))</f>
        <v>Челябинская область</v>
      </c>
      <c r="BS29" s="1318" t="e">
        <f>IF(BP29="","",VLOOKUP(BP29,СписокКМ!BS:BX,2,FALSE))</f>
        <v>#N/A</v>
      </c>
      <c r="BT29" s="1318" t="str">
        <f>IF(BQ29="","",VLOOKUP(BQ29,СписокКМ!$A$188:$C$236,3,FALSE))</f>
        <v>Челябинская область</v>
      </c>
      <c r="BU29" s="1318" t="e">
        <f>IF(BR29="","",VLOOKUP(BR29,СписокКМ!BU:BZ,2,FALSE))</f>
        <v>#N/A</v>
      </c>
      <c r="BV29" s="1177"/>
      <c r="BW29" s="1179"/>
      <c r="BX29" s="1179"/>
      <c r="BY29" s="1180"/>
      <c r="BZ29" s="276"/>
      <c r="CA29" s="277">
        <f>IF(AG31&lt;AH31,AI31,IF(AH31&lt;AG31,AI31," "))</f>
        <v>2</v>
      </c>
      <c r="CB29" s="278"/>
      <c r="CC29" s="279"/>
      <c r="CD29" s="277">
        <f>IF(AG29&lt;AH29,AI29,IF(AH29&lt;AG29,AI29," "))</f>
        <v>2</v>
      </c>
      <c r="CE29" s="280"/>
      <c r="CF29" s="279"/>
      <c r="CG29" s="277" t="str">
        <f>IF(AG33&lt;AH33,AI33,IF(AH33&lt;AG33,AI33," "))</f>
        <v xml:space="preserve"> </v>
      </c>
      <c r="CH29" s="278"/>
      <c r="CI29" s="1171"/>
      <c r="CJ29" s="1190">
        <f>BE29</f>
        <v>4</v>
      </c>
      <c r="CK29" s="1183"/>
      <c r="CL29" s="1185">
        <f>IF(BF30="",BF29,BF30)</f>
        <v>1</v>
      </c>
      <c r="CN29" s="313" t="s">
        <v>59</v>
      </c>
      <c r="CO29" s="310">
        <f>BQ29</f>
        <v>34</v>
      </c>
      <c r="CP29" s="312" t="str">
        <f>IF(CO29="","",VLOOKUP(CO29,СписокКМ!$A$186:$D$241,3,FALSE))</f>
        <v>Челябинская область</v>
      </c>
      <c r="CQ29" s="310">
        <f>BQ33</f>
        <v>31</v>
      </c>
      <c r="CR29" s="312" t="str">
        <f>IF(CQ29="","",VLOOKUP(CQ29,СписокКМ!$A$187:$D$240,3,FALSE))</f>
        <v>Московская область 2</v>
      </c>
    </row>
    <row r="30" spans="1:96" ht="12.95" customHeight="1" x14ac:dyDescent="0.2">
      <c r="A30" s="255">
        <v>2</v>
      </c>
      <c r="B30" s="281">
        <f>IF(R28="","",VLOOKUP(R28,'[61]Посев групп'!B:L,4,FALSE))</f>
        <v>7</v>
      </c>
      <c r="C30" s="257">
        <v>2</v>
      </c>
      <c r="D30" s="258">
        <v>4</v>
      </c>
      <c r="E30" s="259">
        <v>1</v>
      </c>
      <c r="F30" s="260">
        <v>1</v>
      </c>
      <c r="G30" s="261"/>
      <c r="H30" s="262"/>
      <c r="I30" s="259"/>
      <c r="J30" s="260"/>
      <c r="K30" s="261"/>
      <c r="L30" s="262"/>
      <c r="M30" s="259"/>
      <c r="N30" s="260"/>
      <c r="O30" s="261"/>
      <c r="P30" s="262"/>
      <c r="Q30" s="259"/>
      <c r="R30" s="260"/>
      <c r="S30" s="263">
        <f t="shared" si="74"/>
        <v>0</v>
      </c>
      <c r="T30" s="263">
        <f t="shared" si="75"/>
        <v>0</v>
      </c>
      <c r="U30" s="263">
        <f t="shared" si="76"/>
        <v>0</v>
      </c>
      <c r="V30" s="263">
        <f t="shared" si="77"/>
        <v>0</v>
      </c>
      <c r="W30" s="263">
        <f t="shared" si="78"/>
        <v>0</v>
      </c>
      <c r="X30" s="263">
        <f t="shared" si="79"/>
        <v>0</v>
      </c>
      <c r="Y30" s="263">
        <f t="shared" si="80"/>
        <v>0</v>
      </c>
      <c r="Z30" s="263">
        <f t="shared" si="81"/>
        <v>0</v>
      </c>
      <c r="AA30" s="263">
        <f t="shared" si="82"/>
        <v>0</v>
      </c>
      <c r="AB30" s="263">
        <f t="shared" si="83"/>
        <v>0</v>
      </c>
      <c r="AC30" s="263">
        <f t="shared" si="84"/>
        <v>0</v>
      </c>
      <c r="AD30" s="263">
        <f t="shared" si="85"/>
        <v>0</v>
      </c>
      <c r="AE30" s="263">
        <f t="shared" si="86"/>
        <v>0</v>
      </c>
      <c r="AF30" s="263">
        <f t="shared" si="87"/>
        <v>0</v>
      </c>
      <c r="AG30" s="264"/>
      <c r="AH30" s="264"/>
      <c r="AI30" s="265">
        <f t="shared" si="88"/>
        <v>0</v>
      </c>
      <c r="AJ30" s="265">
        <f t="shared" si="89"/>
        <v>0</v>
      </c>
      <c r="AK30" s="266" t="str">
        <f t="shared" si="90"/>
        <v>ERROR</v>
      </c>
      <c r="AL30" s="266" t="str">
        <f t="shared" si="91"/>
        <v/>
      </c>
      <c r="AM30" s="266" t="str">
        <f t="shared" si="92"/>
        <v/>
      </c>
      <c r="AN30" s="266" t="str">
        <f t="shared" si="93"/>
        <v/>
      </c>
      <c r="AO30" s="266" t="str">
        <f t="shared" si="94"/>
        <v/>
      </c>
      <c r="AP30" s="266" t="str">
        <f t="shared" si="95"/>
        <v/>
      </c>
      <c r="AQ30" s="266" t="str">
        <f t="shared" si="96"/>
        <v/>
      </c>
      <c r="AR30" s="267" t="str">
        <f t="shared" si="97"/>
        <v xml:space="preserve">  -  </v>
      </c>
      <c r="AS30" s="268" t="str">
        <f t="shared" si="98"/>
        <v xml:space="preserve">  -  </v>
      </c>
      <c r="AT30" s="265">
        <f t="shared" si="99"/>
        <v>0</v>
      </c>
      <c r="AU30" s="265">
        <f t="shared" si="100"/>
        <v>0</v>
      </c>
      <c r="AV30" s="266" t="str">
        <f t="shared" si="101"/>
        <v>ERROR</v>
      </c>
      <c r="AW30" s="266" t="str">
        <f t="shared" si="102"/>
        <v/>
      </c>
      <c r="AX30" s="266" t="str">
        <f t="shared" si="103"/>
        <v/>
      </c>
      <c r="AY30" s="266" t="str">
        <f t="shared" si="104"/>
        <v/>
      </c>
      <c r="AZ30" s="266" t="str">
        <f t="shared" si="105"/>
        <v/>
      </c>
      <c r="BA30" s="266" t="str">
        <f t="shared" si="106"/>
        <v/>
      </c>
      <c r="BB30" s="266" t="str">
        <f t="shared" si="107"/>
        <v/>
      </c>
      <c r="BC30" s="267" t="str">
        <f t="shared" si="108"/>
        <v xml:space="preserve">  -  </v>
      </c>
      <c r="BD30" s="268" t="str">
        <f t="shared" si="109"/>
        <v xml:space="preserve">  -  </v>
      </c>
      <c r="BE30" s="282"/>
      <c r="BF30" s="282"/>
      <c r="BG30" s="270">
        <f>SUMIF(A29:A32,C30,B29:B32)</f>
        <v>7</v>
      </c>
      <c r="BH30" s="271">
        <f>SUMIF(A29:A32,D30,B29:B32)</f>
        <v>6</v>
      </c>
      <c r="BI30" s="237" t="str">
        <f>BI29</f>
        <v>Группа 3</v>
      </c>
      <c r="BJ30" s="238">
        <f>1+BJ29</f>
        <v>14</v>
      </c>
      <c r="BK30" s="272">
        <v>1</v>
      </c>
      <c r="BL30" s="683"/>
      <c r="BM30" s="664"/>
      <c r="BN30" s="665"/>
      <c r="BO30" s="668"/>
      <c r="BP30" s="1172"/>
      <c r="BQ30" s="1174"/>
      <c r="BR30" s="1321" t="str">
        <f>IF(BO30="","",VLOOKUP(BO30,СписокКМ!BR:BW,2,FALSE))</f>
        <v/>
      </c>
      <c r="BS30" s="1321" t="str">
        <f>IF(BP30="","",VLOOKUP(BP30,СписокКМ!BS:BX,2,FALSE))</f>
        <v/>
      </c>
      <c r="BT30" s="1321" t="str">
        <f>IF(BQ30="","",VLOOKUP(BQ30,СписокКМ!BT:BY,2,FALSE))</f>
        <v/>
      </c>
      <c r="BU30" s="1321" t="str">
        <f>IF(BR30="","",VLOOKUP(BR30,СписокКМ!BU:BZ,2,FALSE))</f>
        <v/>
      </c>
      <c r="BV30" s="1178"/>
      <c r="BW30" s="1181"/>
      <c r="BX30" s="1181"/>
      <c r="BY30" s="1182"/>
      <c r="BZ30" s="1187" t="str">
        <f>IF(AI31&lt;AJ31,AR31,IF(AJ31&lt;AI31,AS31," "))</f>
        <v>3  -  1</v>
      </c>
      <c r="CA30" s="1188"/>
      <c r="CB30" s="1189"/>
      <c r="CC30" s="1187" t="str">
        <f>IF(AI29&lt;AJ29,AR29,IF(AJ29&lt;AI29,AS29," "))</f>
        <v>3  -  1</v>
      </c>
      <c r="CD30" s="1188"/>
      <c r="CE30" s="1189"/>
      <c r="CF30" s="1187" t="str">
        <f>IF(AI33&lt;AJ33,AR33,IF(AJ33&lt;AI33,AS33," "))</f>
        <v xml:space="preserve"> </v>
      </c>
      <c r="CG30" s="1188"/>
      <c r="CH30" s="1189"/>
      <c r="CI30" s="1171"/>
      <c r="CJ30" s="1191"/>
      <c r="CK30" s="1184"/>
      <c r="CL30" s="1186"/>
      <c r="CN30" s="313" t="s">
        <v>60</v>
      </c>
      <c r="CO30" s="310">
        <f>BQ31</f>
        <v>26</v>
      </c>
      <c r="CP30" s="312" t="str">
        <f>IF(CO30="","",VLOOKUP(CO30,СписокКМ!$A$186:$D$241,3,FALSE))</f>
        <v>Удмуртская республика</v>
      </c>
      <c r="CQ30" s="310">
        <f>BQ35</f>
        <v>0</v>
      </c>
      <c r="CR30" s="312" t="str">
        <f>IF(CQ30="","",VLOOKUP(CQ30,СписокКМ!$A$187:$D$240,3,FALSE))</f>
        <v>Х</v>
      </c>
    </row>
    <row r="31" spans="1:96" ht="12.95" customHeight="1" x14ac:dyDescent="0.2">
      <c r="A31" s="255">
        <v>3</v>
      </c>
      <c r="B31" s="281">
        <f>IF(R28="","",VLOOKUP(R28,'[61]Посев групп'!B:L,6,FALSE))</f>
        <v>8</v>
      </c>
      <c r="C31" s="257">
        <v>1</v>
      </c>
      <c r="D31" s="258">
        <v>2</v>
      </c>
      <c r="E31" s="259">
        <v>1</v>
      </c>
      <c r="F31" s="260">
        <v>1</v>
      </c>
      <c r="G31" s="261"/>
      <c r="H31" s="262"/>
      <c r="I31" s="259"/>
      <c r="J31" s="260"/>
      <c r="K31" s="261"/>
      <c r="L31" s="262"/>
      <c r="M31" s="259"/>
      <c r="N31" s="260"/>
      <c r="O31" s="261"/>
      <c r="P31" s="262"/>
      <c r="Q31" s="259"/>
      <c r="R31" s="260"/>
      <c r="S31" s="263">
        <f t="shared" si="74"/>
        <v>0</v>
      </c>
      <c r="T31" s="263">
        <f t="shared" si="75"/>
        <v>0</v>
      </c>
      <c r="U31" s="263">
        <f t="shared" si="76"/>
        <v>0</v>
      </c>
      <c r="V31" s="263">
        <f t="shared" si="77"/>
        <v>0</v>
      </c>
      <c r="W31" s="263">
        <f t="shared" si="78"/>
        <v>0</v>
      </c>
      <c r="X31" s="263">
        <f t="shared" si="79"/>
        <v>0</v>
      </c>
      <c r="Y31" s="263">
        <f t="shared" si="80"/>
        <v>0</v>
      </c>
      <c r="Z31" s="263">
        <f t="shared" si="81"/>
        <v>0</v>
      </c>
      <c r="AA31" s="263">
        <f t="shared" si="82"/>
        <v>0</v>
      </c>
      <c r="AB31" s="263">
        <f t="shared" si="83"/>
        <v>0</v>
      </c>
      <c r="AC31" s="263">
        <f t="shared" si="84"/>
        <v>0</v>
      </c>
      <c r="AD31" s="263">
        <f t="shared" si="85"/>
        <v>0</v>
      </c>
      <c r="AE31" s="263">
        <f t="shared" si="86"/>
        <v>0</v>
      </c>
      <c r="AF31" s="263">
        <f t="shared" si="87"/>
        <v>0</v>
      </c>
      <c r="AG31" s="264">
        <v>3</v>
      </c>
      <c r="AH31" s="264">
        <v>1</v>
      </c>
      <c r="AI31" s="265">
        <f t="shared" si="88"/>
        <v>2</v>
      </c>
      <c r="AJ31" s="265">
        <f t="shared" si="89"/>
        <v>1</v>
      </c>
      <c r="AK31" s="266" t="str">
        <f t="shared" si="90"/>
        <v>ERROR</v>
      </c>
      <c r="AL31" s="266" t="str">
        <f t="shared" si="91"/>
        <v/>
      </c>
      <c r="AM31" s="266" t="str">
        <f t="shared" si="92"/>
        <v/>
      </c>
      <c r="AN31" s="266" t="str">
        <f t="shared" si="93"/>
        <v/>
      </c>
      <c r="AO31" s="266" t="str">
        <f t="shared" si="94"/>
        <v/>
      </c>
      <c r="AP31" s="266" t="str">
        <f t="shared" si="95"/>
        <v/>
      </c>
      <c r="AQ31" s="266" t="str">
        <f t="shared" si="96"/>
        <v/>
      </c>
      <c r="AR31" s="267" t="str">
        <f t="shared" si="97"/>
        <v>3  -  1</v>
      </c>
      <c r="AS31" s="268" t="str">
        <f t="shared" si="98"/>
        <v>3  -  1</v>
      </c>
      <c r="AT31" s="265">
        <f t="shared" si="99"/>
        <v>1</v>
      </c>
      <c r="AU31" s="265">
        <f t="shared" si="100"/>
        <v>2</v>
      </c>
      <c r="AV31" s="266" t="str">
        <f t="shared" si="101"/>
        <v>ERROR</v>
      </c>
      <c r="AW31" s="266" t="str">
        <f t="shared" si="102"/>
        <v/>
      </c>
      <c r="AX31" s="266" t="str">
        <f t="shared" si="103"/>
        <v/>
      </c>
      <c r="AY31" s="266" t="str">
        <f t="shared" si="104"/>
        <v/>
      </c>
      <c r="AZ31" s="266" t="str">
        <f t="shared" si="105"/>
        <v/>
      </c>
      <c r="BA31" s="266" t="str">
        <f t="shared" si="106"/>
        <v/>
      </c>
      <c r="BB31" s="266" t="str">
        <f t="shared" si="107"/>
        <v/>
      </c>
      <c r="BC31" s="267" t="str">
        <f t="shared" si="108"/>
        <v>1  -  3</v>
      </c>
      <c r="BD31" s="268" t="str">
        <f t="shared" si="109"/>
        <v>1  -  3</v>
      </c>
      <c r="BE31" s="269">
        <f>SUMIF(C29:C35,2,AI29:AI35)+SUMIF(D29:D35,2,AJ29:AJ35)</f>
        <v>3</v>
      </c>
      <c r="BF31" s="269">
        <f>IF(BE31&lt;&gt;0,RANK(BE31,BE29:BE35),"")</f>
        <v>2</v>
      </c>
      <c r="BG31" s="270">
        <f>SUMIF(A29:A32,C31,B29:B32)</f>
        <v>9</v>
      </c>
      <c r="BH31" s="271">
        <f>SUMIF(A29:A32,D31,B29:B32)</f>
        <v>7</v>
      </c>
      <c r="BI31" s="237" t="str">
        <f>BI30</f>
        <v>Группа 3</v>
      </c>
      <c r="BJ31" s="238">
        <f>1+BJ30</f>
        <v>15</v>
      </c>
      <c r="BK31" s="272">
        <v>2</v>
      </c>
      <c r="BL31" s="684" t="str">
        <f t="shared" si="110"/>
        <v>1 - 2</v>
      </c>
      <c r="BM31" s="684" t="s">
        <v>367</v>
      </c>
      <c r="BN31" s="670" t="s">
        <v>304</v>
      </c>
      <c r="BO31" s="671">
        <v>9</v>
      </c>
      <c r="BP31" s="1192">
        <v>2</v>
      </c>
      <c r="BQ31" s="1173">
        <v>26</v>
      </c>
      <c r="BR31" s="1318" t="str">
        <f>IF(BQ31="","",VLOOKUP(BQ31,СписокКМ!$A$186:$D$241,3,FALSE))</f>
        <v>Удмуртская республика</v>
      </c>
      <c r="BS31" s="1318" t="e">
        <f>IF(BP31="","",VLOOKUP(BP31,СписокКМ!BS:BX,2,FALSE))</f>
        <v>#N/A</v>
      </c>
      <c r="BT31" s="1318" t="str">
        <f>IF(BQ31="","",VLOOKUP(BQ31,СписокКМ!$A$188:$C$236,3,FALSE))</f>
        <v>Удмуртская республика</v>
      </c>
      <c r="BU31" s="1318" t="e">
        <f>IF(BR31="","",VLOOKUP(BR31,СписокКМ!BU:BZ,2,FALSE))</f>
        <v>#N/A</v>
      </c>
      <c r="BV31" s="1177"/>
      <c r="BW31" s="288"/>
      <c r="BX31" s="277">
        <f>IF(AG31&lt;AH31,AT31,IF(AH31&lt;AG31,AT31," "))</f>
        <v>1</v>
      </c>
      <c r="BY31" s="278"/>
      <c r="BZ31" s="1179"/>
      <c r="CA31" s="1179"/>
      <c r="CB31" s="1180"/>
      <c r="CC31" s="279"/>
      <c r="CD31" s="277">
        <f>IF(AG34&lt;AH34,AI34,IF(AH34&lt;AG34,AI34," "))</f>
        <v>2</v>
      </c>
      <c r="CE31" s="278"/>
      <c r="CF31" s="289"/>
      <c r="CG31" s="290" t="str">
        <f>IF(AG30&lt;AH30,AI30,IF(AH30&lt;AG30,AI30," "))</f>
        <v xml:space="preserve"> </v>
      </c>
      <c r="CH31" s="280"/>
      <c r="CI31" s="1171"/>
      <c r="CJ31" s="1190">
        <f>BE31</f>
        <v>3</v>
      </c>
      <c r="CK31" s="1183"/>
      <c r="CL31" s="1185">
        <f>IF(BF32="",BF31,BF32)</f>
        <v>2</v>
      </c>
      <c r="CN31" s="313" t="s">
        <v>61</v>
      </c>
      <c r="CO31" s="310">
        <f>BQ29</f>
        <v>34</v>
      </c>
      <c r="CP31" s="312" t="str">
        <f>IF(CO31="","",VLOOKUP(CO31,СписокКМ!$A$186:$D$241,3,FALSE))</f>
        <v>Челябинская область</v>
      </c>
      <c r="CQ31" s="310">
        <f>BQ31</f>
        <v>26</v>
      </c>
      <c r="CR31" s="312" t="str">
        <f>IF(CQ31="","",VLOOKUP(CQ31,СписокКМ!$A$187:$D$240,3,FALSE))</f>
        <v>Удмуртская республика</v>
      </c>
    </row>
    <row r="32" spans="1:96" ht="12.95" customHeight="1" x14ac:dyDescent="0.2">
      <c r="A32" s="255">
        <v>4</v>
      </c>
      <c r="B32" s="281">
        <f>IF(R28="","",VLOOKUP(R28,'[61]Посев групп'!B:L,8,FALSE))</f>
        <v>6</v>
      </c>
      <c r="C32" s="257">
        <v>3</v>
      </c>
      <c r="D32" s="258">
        <v>4</v>
      </c>
      <c r="E32" s="259">
        <v>1</v>
      </c>
      <c r="F32" s="260">
        <v>1</v>
      </c>
      <c r="G32" s="261"/>
      <c r="H32" s="262"/>
      <c r="I32" s="259"/>
      <c r="J32" s="260"/>
      <c r="K32" s="261"/>
      <c r="L32" s="262"/>
      <c r="M32" s="259"/>
      <c r="N32" s="260"/>
      <c r="O32" s="261"/>
      <c r="P32" s="262"/>
      <c r="Q32" s="259"/>
      <c r="R32" s="260"/>
      <c r="S32" s="263">
        <f t="shared" si="74"/>
        <v>0</v>
      </c>
      <c r="T32" s="263">
        <f t="shared" si="75"/>
        <v>0</v>
      </c>
      <c r="U32" s="263">
        <f t="shared" si="76"/>
        <v>0</v>
      </c>
      <c r="V32" s="263">
        <f t="shared" si="77"/>
        <v>0</v>
      </c>
      <c r="W32" s="263">
        <f t="shared" si="78"/>
        <v>0</v>
      </c>
      <c r="X32" s="263">
        <f t="shared" si="79"/>
        <v>0</v>
      </c>
      <c r="Y32" s="263">
        <f t="shared" si="80"/>
        <v>0</v>
      </c>
      <c r="Z32" s="263">
        <f t="shared" si="81"/>
        <v>0</v>
      </c>
      <c r="AA32" s="263">
        <f t="shared" si="82"/>
        <v>0</v>
      </c>
      <c r="AB32" s="263">
        <f t="shared" si="83"/>
        <v>0</v>
      </c>
      <c r="AC32" s="263">
        <f t="shared" si="84"/>
        <v>0</v>
      </c>
      <c r="AD32" s="263">
        <f t="shared" si="85"/>
        <v>0</v>
      </c>
      <c r="AE32" s="263">
        <f t="shared" si="86"/>
        <v>0</v>
      </c>
      <c r="AF32" s="263">
        <f t="shared" si="87"/>
        <v>0</v>
      </c>
      <c r="AG32" s="264"/>
      <c r="AH32" s="264"/>
      <c r="AI32" s="265">
        <f t="shared" si="88"/>
        <v>0</v>
      </c>
      <c r="AJ32" s="265">
        <f t="shared" si="89"/>
        <v>0</v>
      </c>
      <c r="AK32" s="266" t="str">
        <f t="shared" si="90"/>
        <v>ERROR</v>
      </c>
      <c r="AL32" s="266" t="str">
        <f t="shared" si="91"/>
        <v/>
      </c>
      <c r="AM32" s="266" t="str">
        <f t="shared" si="92"/>
        <v/>
      </c>
      <c r="AN32" s="266" t="str">
        <f t="shared" si="93"/>
        <v/>
      </c>
      <c r="AO32" s="266" t="str">
        <f t="shared" si="94"/>
        <v/>
      </c>
      <c r="AP32" s="266" t="str">
        <f t="shared" si="95"/>
        <v/>
      </c>
      <c r="AQ32" s="266" t="str">
        <f t="shared" si="96"/>
        <v/>
      </c>
      <c r="AR32" s="267" t="str">
        <f t="shared" si="97"/>
        <v xml:space="preserve">  -  </v>
      </c>
      <c r="AS32" s="268" t="str">
        <f t="shared" si="98"/>
        <v xml:space="preserve">  -  </v>
      </c>
      <c r="AT32" s="265">
        <f t="shared" si="99"/>
        <v>0</v>
      </c>
      <c r="AU32" s="265">
        <f t="shared" si="100"/>
        <v>0</v>
      </c>
      <c r="AV32" s="266" t="str">
        <f t="shared" si="101"/>
        <v>ERROR</v>
      </c>
      <c r="AW32" s="266" t="str">
        <f t="shared" si="102"/>
        <v/>
      </c>
      <c r="AX32" s="266" t="str">
        <f t="shared" si="103"/>
        <v/>
      </c>
      <c r="AY32" s="266" t="str">
        <f t="shared" si="104"/>
        <v/>
      </c>
      <c r="AZ32" s="266" t="str">
        <f t="shared" si="105"/>
        <v/>
      </c>
      <c r="BA32" s="266" t="str">
        <f t="shared" si="106"/>
        <v/>
      </c>
      <c r="BB32" s="266" t="str">
        <f t="shared" si="107"/>
        <v/>
      </c>
      <c r="BC32" s="267" t="str">
        <f t="shared" si="108"/>
        <v xml:space="preserve">  -  </v>
      </c>
      <c r="BD32" s="268" t="str">
        <f t="shared" si="109"/>
        <v xml:space="preserve">  -  </v>
      </c>
      <c r="BE32" s="282"/>
      <c r="BF32" s="282"/>
      <c r="BG32" s="270">
        <f>SUMIF(A29:A32,C32,B29:B32)</f>
        <v>8</v>
      </c>
      <c r="BH32" s="271">
        <f>SUMIF(A29:A32,D32,B29:B32)</f>
        <v>6</v>
      </c>
      <c r="BI32" s="237" t="str">
        <f>BI31</f>
        <v>Группа 3</v>
      </c>
      <c r="BJ32" s="238">
        <f>1+BJ31</f>
        <v>16</v>
      </c>
      <c r="BK32" s="272">
        <v>2</v>
      </c>
      <c r="BL32" s="676"/>
      <c r="BM32" s="676"/>
      <c r="BN32" s="665"/>
      <c r="BO32" s="677"/>
      <c r="BP32" s="1193"/>
      <c r="BQ32" s="1174"/>
      <c r="BR32" s="1321" t="str">
        <f>IF(BO32="","",VLOOKUP(BO32,СписокКМ!BR:BW,2,FALSE))</f>
        <v/>
      </c>
      <c r="BS32" s="1321" t="str">
        <f>IF(BP32="","",VLOOKUP(BP32,СписокКМ!BS:BX,2,FALSE))</f>
        <v/>
      </c>
      <c r="BT32" s="1321" t="str">
        <f>IF(BQ32="","",VLOOKUP(BQ32,СписокКМ!BT:BY,2,FALSE))</f>
        <v/>
      </c>
      <c r="BU32" s="1321" t="str">
        <f>IF(BR32="","",VLOOKUP(BR32,СписокКМ!BU:BZ,2,FALSE))</f>
        <v/>
      </c>
      <c r="BV32" s="1178"/>
      <c r="BW32" s="1187" t="str">
        <f>IF(AI31&gt;AJ31,BC31,IF(AJ31&gt;AI31,BD31," "))</f>
        <v>1  -  3</v>
      </c>
      <c r="BX32" s="1188"/>
      <c r="BY32" s="1189"/>
      <c r="BZ32" s="1181"/>
      <c r="CA32" s="1181"/>
      <c r="CB32" s="1182"/>
      <c r="CC32" s="1187" t="str">
        <f>IF(AI34&lt;AJ34,AR34,IF(AJ34&lt;AI34,AS34," "))</f>
        <v>3  -  0</v>
      </c>
      <c r="CD32" s="1188"/>
      <c r="CE32" s="1189"/>
      <c r="CF32" s="1187" t="str">
        <f>IF(AI30&lt;AJ30,AR30,IF(AJ30&lt;AI30,AS30," "))</f>
        <v xml:space="preserve"> </v>
      </c>
      <c r="CG32" s="1188"/>
      <c r="CH32" s="1189"/>
      <c r="CI32" s="1171"/>
      <c r="CJ32" s="1191"/>
      <c r="CK32" s="1184"/>
      <c r="CL32" s="1186"/>
      <c r="CN32" s="313" t="s">
        <v>62</v>
      </c>
      <c r="CO32" s="310">
        <f>BQ33</f>
        <v>31</v>
      </c>
      <c r="CP32" s="312" t="str">
        <f>IF(CO32="","",VLOOKUP(CO32,СписокКМ!$A$186:$D$241,3,FALSE))</f>
        <v>Московская область 2</v>
      </c>
      <c r="CQ32" s="310">
        <f>BQ35</f>
        <v>0</v>
      </c>
      <c r="CR32" s="312" t="str">
        <f>IF(CQ32="","",VLOOKUP(CQ32,СписокКМ!$A$187:$D$240,3,FALSE))</f>
        <v>Х</v>
      </c>
    </row>
    <row r="33" spans="1:96" ht="12.95" customHeight="1" x14ac:dyDescent="0.2">
      <c r="A33" s="255">
        <v>5</v>
      </c>
      <c r="B33" s="291"/>
      <c r="C33" s="257">
        <v>1</v>
      </c>
      <c r="D33" s="258">
        <v>4</v>
      </c>
      <c r="E33" s="259">
        <v>1</v>
      </c>
      <c r="F33" s="260">
        <v>1</v>
      </c>
      <c r="G33" s="261"/>
      <c r="H33" s="262"/>
      <c r="I33" s="259"/>
      <c r="J33" s="260"/>
      <c r="K33" s="261"/>
      <c r="L33" s="262"/>
      <c r="M33" s="259"/>
      <c r="N33" s="260"/>
      <c r="O33" s="261"/>
      <c r="P33" s="262"/>
      <c r="Q33" s="259"/>
      <c r="R33" s="260"/>
      <c r="S33" s="263">
        <f t="shared" si="74"/>
        <v>0</v>
      </c>
      <c r="T33" s="263">
        <f t="shared" si="75"/>
        <v>0</v>
      </c>
      <c r="U33" s="263">
        <f t="shared" si="76"/>
        <v>0</v>
      </c>
      <c r="V33" s="263">
        <f t="shared" si="77"/>
        <v>0</v>
      </c>
      <c r="W33" s="263">
        <f t="shared" si="78"/>
        <v>0</v>
      </c>
      <c r="X33" s="263">
        <f t="shared" si="79"/>
        <v>0</v>
      </c>
      <c r="Y33" s="263">
        <f t="shared" si="80"/>
        <v>0</v>
      </c>
      <c r="Z33" s="263">
        <f t="shared" si="81"/>
        <v>0</v>
      </c>
      <c r="AA33" s="263">
        <f t="shared" si="82"/>
        <v>0</v>
      </c>
      <c r="AB33" s="263">
        <f t="shared" si="83"/>
        <v>0</v>
      </c>
      <c r="AC33" s="263">
        <f t="shared" si="84"/>
        <v>0</v>
      </c>
      <c r="AD33" s="263">
        <f t="shared" si="85"/>
        <v>0</v>
      </c>
      <c r="AE33" s="263">
        <f t="shared" si="86"/>
        <v>0</v>
      </c>
      <c r="AF33" s="263">
        <f t="shared" si="87"/>
        <v>0</v>
      </c>
      <c r="AG33" s="264"/>
      <c r="AH33" s="264"/>
      <c r="AI33" s="265">
        <f t="shared" si="88"/>
        <v>0</v>
      </c>
      <c r="AJ33" s="265">
        <f t="shared" si="89"/>
        <v>0</v>
      </c>
      <c r="AK33" s="266" t="str">
        <f t="shared" si="90"/>
        <v>ERROR</v>
      </c>
      <c r="AL33" s="266" t="str">
        <f t="shared" si="91"/>
        <v/>
      </c>
      <c r="AM33" s="266" t="str">
        <f t="shared" si="92"/>
        <v/>
      </c>
      <c r="AN33" s="266" t="str">
        <f t="shared" si="93"/>
        <v/>
      </c>
      <c r="AO33" s="266" t="str">
        <f t="shared" si="94"/>
        <v/>
      </c>
      <c r="AP33" s="266" t="str">
        <f t="shared" si="95"/>
        <v/>
      </c>
      <c r="AQ33" s="266" t="str">
        <f t="shared" si="96"/>
        <v/>
      </c>
      <c r="AR33" s="267" t="str">
        <f t="shared" si="97"/>
        <v xml:space="preserve">  -  </v>
      </c>
      <c r="AS33" s="268" t="str">
        <f t="shared" si="98"/>
        <v xml:space="preserve">  -  </v>
      </c>
      <c r="AT33" s="265">
        <f t="shared" si="99"/>
        <v>0</v>
      </c>
      <c r="AU33" s="265">
        <f t="shared" si="100"/>
        <v>0</v>
      </c>
      <c r="AV33" s="266" t="str">
        <f t="shared" si="101"/>
        <v>ERROR</v>
      </c>
      <c r="AW33" s="266" t="str">
        <f t="shared" si="102"/>
        <v/>
      </c>
      <c r="AX33" s="266" t="str">
        <f t="shared" si="103"/>
        <v/>
      </c>
      <c r="AY33" s="266" t="str">
        <f t="shared" si="104"/>
        <v/>
      </c>
      <c r="AZ33" s="266" t="str">
        <f t="shared" si="105"/>
        <v/>
      </c>
      <c r="BA33" s="266" t="str">
        <f t="shared" si="106"/>
        <v/>
      </c>
      <c r="BB33" s="266" t="str">
        <f t="shared" si="107"/>
        <v/>
      </c>
      <c r="BC33" s="267" t="str">
        <f t="shared" si="108"/>
        <v xml:space="preserve">  -  </v>
      </c>
      <c r="BD33" s="268" t="str">
        <f t="shared" si="109"/>
        <v xml:space="preserve">  -  </v>
      </c>
      <c r="BE33" s="269">
        <f>SUMIF(C29:C35,3,AI29:AI35)+SUMIF(D29:D35,3,AJ29:AJ35)</f>
        <v>2</v>
      </c>
      <c r="BF33" s="269">
        <f>IF(BE33&lt;&gt;0,RANK(BE33,BE29:BE35),"")</f>
        <v>3</v>
      </c>
      <c r="BG33" s="270">
        <f>SUMIF(A29:A32,C33,B29:B32)</f>
        <v>9</v>
      </c>
      <c r="BH33" s="271">
        <f>SUMIF(A29:A32,D33,B29:B32)</f>
        <v>6</v>
      </c>
      <c r="BI33" s="237" t="str">
        <f>BI32</f>
        <v>Группа 3</v>
      </c>
      <c r="BJ33" s="238">
        <f>1+BJ32</f>
        <v>17</v>
      </c>
      <c r="BK33" s="272">
        <v>3</v>
      </c>
      <c r="BL33" s="683"/>
      <c r="BM33" s="664"/>
      <c r="BN33" s="665"/>
      <c r="BO33" s="668"/>
      <c r="BP33" s="1192">
        <v>3</v>
      </c>
      <c r="BQ33" s="1173">
        <v>31</v>
      </c>
      <c r="BR33" s="1318" t="str">
        <f>IF(BQ33="","",VLOOKUP(BQ33,СписокКМ!$A$186:$D$241,3,FALSE))</f>
        <v>Московская область 2</v>
      </c>
      <c r="BS33" s="1318" t="e">
        <f>IF(BP33="","",VLOOKUP(BP33,СписокКМ!BS:BX,2,FALSE))</f>
        <v>#N/A</v>
      </c>
      <c r="BT33" s="1318" t="str">
        <f>IF(BQ33="","",VLOOKUP(BQ33,СписокКМ!$A$188:$C$236,3,FALSE))</f>
        <v>Московская область 2</v>
      </c>
      <c r="BU33" s="1318" t="e">
        <f>IF(BR33="","",VLOOKUP(BR33,СписокКМ!BU:BZ,2,FALSE))</f>
        <v>#N/A</v>
      </c>
      <c r="BV33" s="1177"/>
      <c r="BW33" s="292"/>
      <c r="BX33" s="277">
        <f>IF(AG29&lt;AH29,AT29,IF(AH29&lt;AG29,AT29," "))</f>
        <v>1</v>
      </c>
      <c r="BY33" s="278"/>
      <c r="BZ33" s="279"/>
      <c r="CA33" s="277">
        <f>IF(AG34&lt;AH34,AT34,IF(AH34&lt;AG34,AT34," "))</f>
        <v>1</v>
      </c>
      <c r="CB33" s="278"/>
      <c r="CC33" s="1194"/>
      <c r="CD33" s="1194"/>
      <c r="CE33" s="1195"/>
      <c r="CF33" s="289"/>
      <c r="CG33" s="290" t="str">
        <f>IF(AG32&lt;AH32,AI32,IF(AH32&lt;AG32,AI32," "))</f>
        <v xml:space="preserve"> </v>
      </c>
      <c r="CH33" s="280"/>
      <c r="CI33" s="1171"/>
      <c r="CJ33" s="1190">
        <f>BE33</f>
        <v>2</v>
      </c>
      <c r="CK33" s="1183"/>
      <c r="CL33" s="1185">
        <f>IF(BF34="",BF33,BF34)</f>
        <v>3</v>
      </c>
      <c r="CN33" s="313" t="s">
        <v>63</v>
      </c>
      <c r="CO33" s="310">
        <f>BQ29</f>
        <v>34</v>
      </c>
      <c r="CP33" s="312" t="str">
        <f>IF(CO33="","",VLOOKUP(CO33,СписокКМ!$A$186:$D$241,3,FALSE))</f>
        <v>Челябинская область</v>
      </c>
      <c r="CQ33" s="310">
        <f>BQ35</f>
        <v>0</v>
      </c>
      <c r="CR33" s="312" t="str">
        <f>IF(CQ33="","",VLOOKUP(CQ33,СписокКМ!$A$187:$D$240,3,FALSE))</f>
        <v>Х</v>
      </c>
    </row>
    <row r="34" spans="1:96" ht="12.95" customHeight="1" x14ac:dyDescent="0.2">
      <c r="A34" s="255">
        <v>6</v>
      </c>
      <c r="C34" s="257">
        <v>2</v>
      </c>
      <c r="D34" s="258">
        <v>3</v>
      </c>
      <c r="E34" s="259">
        <v>1</v>
      </c>
      <c r="F34" s="260">
        <v>1</v>
      </c>
      <c r="G34" s="261"/>
      <c r="H34" s="262"/>
      <c r="I34" s="259"/>
      <c r="J34" s="260"/>
      <c r="K34" s="261"/>
      <c r="L34" s="262"/>
      <c r="M34" s="259"/>
      <c r="N34" s="260"/>
      <c r="O34" s="261"/>
      <c r="P34" s="262"/>
      <c r="Q34" s="259"/>
      <c r="R34" s="260"/>
      <c r="S34" s="263">
        <f t="shared" si="74"/>
        <v>0</v>
      </c>
      <c r="T34" s="263">
        <f t="shared" si="75"/>
        <v>0</v>
      </c>
      <c r="U34" s="263">
        <f t="shared" si="76"/>
        <v>0</v>
      </c>
      <c r="V34" s="263">
        <f t="shared" si="77"/>
        <v>0</v>
      </c>
      <c r="W34" s="263">
        <f t="shared" si="78"/>
        <v>0</v>
      </c>
      <c r="X34" s="263">
        <f t="shared" si="79"/>
        <v>0</v>
      </c>
      <c r="Y34" s="263">
        <f t="shared" si="80"/>
        <v>0</v>
      </c>
      <c r="Z34" s="263">
        <f t="shared" si="81"/>
        <v>0</v>
      </c>
      <c r="AA34" s="263">
        <f t="shared" si="82"/>
        <v>0</v>
      </c>
      <c r="AB34" s="263">
        <f t="shared" si="83"/>
        <v>0</v>
      </c>
      <c r="AC34" s="263">
        <f t="shared" si="84"/>
        <v>0</v>
      </c>
      <c r="AD34" s="263">
        <f t="shared" si="85"/>
        <v>0</v>
      </c>
      <c r="AE34" s="263">
        <f t="shared" si="86"/>
        <v>0</v>
      </c>
      <c r="AF34" s="263">
        <f t="shared" si="87"/>
        <v>0</v>
      </c>
      <c r="AG34" s="264">
        <v>3</v>
      </c>
      <c r="AH34" s="264">
        <v>0</v>
      </c>
      <c r="AI34" s="265">
        <f t="shared" si="88"/>
        <v>2</v>
      </c>
      <c r="AJ34" s="265">
        <f t="shared" si="89"/>
        <v>1</v>
      </c>
      <c r="AK34" s="266" t="str">
        <f t="shared" si="90"/>
        <v>ERROR</v>
      </c>
      <c r="AL34" s="266" t="str">
        <f t="shared" si="91"/>
        <v/>
      </c>
      <c r="AM34" s="266" t="str">
        <f t="shared" si="92"/>
        <v/>
      </c>
      <c r="AN34" s="266" t="str">
        <f t="shared" si="93"/>
        <v/>
      </c>
      <c r="AO34" s="266" t="str">
        <f t="shared" si="94"/>
        <v/>
      </c>
      <c r="AP34" s="266" t="str">
        <f t="shared" si="95"/>
        <v/>
      </c>
      <c r="AQ34" s="266" t="str">
        <f t="shared" si="96"/>
        <v/>
      </c>
      <c r="AR34" s="267" t="str">
        <f t="shared" si="97"/>
        <v>3  -  0</v>
      </c>
      <c r="AS34" s="268" t="str">
        <f t="shared" si="98"/>
        <v>3  -  0</v>
      </c>
      <c r="AT34" s="265">
        <f t="shared" si="99"/>
        <v>1</v>
      </c>
      <c r="AU34" s="265">
        <f t="shared" si="100"/>
        <v>2</v>
      </c>
      <c r="AV34" s="266" t="str">
        <f t="shared" si="101"/>
        <v>ERROR</v>
      </c>
      <c r="AW34" s="266" t="str">
        <f t="shared" si="102"/>
        <v/>
      </c>
      <c r="AX34" s="266" t="str">
        <f t="shared" si="103"/>
        <v/>
      </c>
      <c r="AY34" s="266" t="str">
        <f t="shared" si="104"/>
        <v/>
      </c>
      <c r="AZ34" s="266" t="str">
        <f t="shared" si="105"/>
        <v/>
      </c>
      <c r="BA34" s="266" t="str">
        <f t="shared" si="106"/>
        <v/>
      </c>
      <c r="BB34" s="266" t="str">
        <f t="shared" si="107"/>
        <v/>
      </c>
      <c r="BC34" s="267" t="str">
        <f t="shared" si="108"/>
        <v>0  -  3</v>
      </c>
      <c r="BD34" s="268" t="str">
        <f t="shared" si="109"/>
        <v>0  -  3</v>
      </c>
      <c r="BE34" s="282"/>
      <c r="BF34" s="282"/>
      <c r="BG34" s="270">
        <f>SUMIF(A29:A32,C34,B29:B32)</f>
        <v>7</v>
      </c>
      <c r="BH34" s="271">
        <f>SUMIF(A29:A32,D34,B29:B32)</f>
        <v>8</v>
      </c>
      <c r="BI34" s="237" t="str">
        <f>BI33</f>
        <v>Группа 3</v>
      </c>
      <c r="BJ34" s="238">
        <f>1+BJ33</f>
        <v>18</v>
      </c>
      <c r="BK34" s="272">
        <v>3</v>
      </c>
      <c r="BL34" s="685" t="str">
        <f t="shared" si="110"/>
        <v>2 - 3</v>
      </c>
      <c r="BM34" s="679" t="s">
        <v>367</v>
      </c>
      <c r="BN34" s="679" t="s">
        <v>305</v>
      </c>
      <c r="BO34" s="686">
        <v>9</v>
      </c>
      <c r="BP34" s="1193"/>
      <c r="BQ34" s="1174"/>
      <c r="BR34" s="1321" t="e">
        <f>IF(BO34="","",VLOOKUP(BO34,СписокКМ!BR:BW,2,FALSE))</f>
        <v>#N/A</v>
      </c>
      <c r="BS34" s="1321" t="str">
        <f>IF(BP34="","",VLOOKUP(BP34,СписокКМ!BS:BX,2,FALSE))</f>
        <v/>
      </c>
      <c r="BT34" s="1321" t="str">
        <f>IF(BQ34="","",VLOOKUP(BQ34,СписокКМ!BT:BY,2,FALSE))</f>
        <v/>
      </c>
      <c r="BU34" s="1321" t="e">
        <f>IF(BR34="","",VLOOKUP(BR34,СписокКМ!BU:BZ,2,FALSE))</f>
        <v>#N/A</v>
      </c>
      <c r="BV34" s="1178"/>
      <c r="BW34" s="1187" t="str">
        <f>IF(AI29&gt;AJ29,BC29,IF(AJ29&gt;AI29,BD29," "))</f>
        <v>1  -  3</v>
      </c>
      <c r="BX34" s="1188"/>
      <c r="BY34" s="1189"/>
      <c r="BZ34" s="1187" t="str">
        <f>IF(AI34&gt;AJ34,BC34,IF(AJ34&gt;AI34,BD34," "))</f>
        <v>0  -  3</v>
      </c>
      <c r="CA34" s="1188"/>
      <c r="CB34" s="1189"/>
      <c r="CC34" s="1181"/>
      <c r="CD34" s="1181"/>
      <c r="CE34" s="1182"/>
      <c r="CF34" s="1187" t="str">
        <f>IF(AI32&lt;AJ32,AR32,IF(AJ32&lt;AI32,AS32," "))</f>
        <v xml:space="preserve"> </v>
      </c>
      <c r="CG34" s="1188"/>
      <c r="CH34" s="1189"/>
      <c r="CI34" s="1171"/>
      <c r="CJ34" s="1191"/>
      <c r="CK34" s="1184"/>
      <c r="CL34" s="1186"/>
      <c r="CN34" s="313" t="s">
        <v>64</v>
      </c>
      <c r="CO34" s="310">
        <f>BQ31</f>
        <v>26</v>
      </c>
      <c r="CP34" s="312" t="str">
        <f>IF(CO34="","",VLOOKUP(CO34,СписокКМ!$A$186:$D$241,3,FALSE))</f>
        <v>Удмуртская республика</v>
      </c>
      <c r="CQ34" s="310">
        <f>BQ33</f>
        <v>31</v>
      </c>
      <c r="CR34" s="312" t="str">
        <f>IF(CQ34="","",VLOOKUP(CQ34,СписокКМ!$A$187:$D$240,3,FALSE))</f>
        <v>Московская область 2</v>
      </c>
    </row>
    <row r="35" spans="1:96" ht="12.95" customHeight="1" x14ac:dyDescent="0.2"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V35" s="224"/>
      <c r="AW35" s="224"/>
      <c r="AX35" s="224"/>
      <c r="AY35" s="224"/>
      <c r="AZ35" s="224"/>
      <c r="BE35" s="269">
        <f>SUMIF(C29:C35,4,AI29:AI35)+SUMIF(D29:D35,4,AJ29:AJ35)</f>
        <v>0</v>
      </c>
      <c r="BF35" s="269" t="str">
        <f>IF(BE35&lt;&gt;0,RANK(BE35,BE29:BE35),"")</f>
        <v/>
      </c>
      <c r="BG35" s="301"/>
      <c r="BH35" s="301"/>
      <c r="BP35" s="1192">
        <v>4</v>
      </c>
      <c r="BQ35" s="1173"/>
      <c r="BR35" s="1318" t="str">
        <f>IF(BQ35="","",VLOOKUP(BQ35,СписокКМ!$A$186:$D$241,3,FALSE))</f>
        <v/>
      </c>
      <c r="BS35" s="1318" t="e">
        <f>IF(BP35="","",VLOOKUP(BP35,СписокКМ!BS:BX,2,FALSE))</f>
        <v>#N/A</v>
      </c>
      <c r="BT35" s="1318" t="str">
        <f>IF(BQ35="","",VLOOKUP(BQ35,СписокКМ!$A$188:$C$236,3,FALSE))</f>
        <v/>
      </c>
      <c r="BU35" s="1318" t="str">
        <f>IF(BR35="","",VLOOKUP(BR35,СписокКМ!BU:BZ,2,FALSE))</f>
        <v/>
      </c>
      <c r="BV35" s="1177"/>
      <c r="BW35" s="288"/>
      <c r="BX35" s="277" t="str">
        <f>IF(AG33&lt;AH33,AT33,IF(AH33&lt;AG33,AT33," "))</f>
        <v xml:space="preserve"> </v>
      </c>
      <c r="BY35" s="278"/>
      <c r="BZ35" s="279"/>
      <c r="CA35" s="277" t="str">
        <f>IF(AG30&lt;AH30,AT30,IF(AH30&lt;AG30,AT30," "))</f>
        <v xml:space="preserve"> </v>
      </c>
      <c r="CB35" s="278"/>
      <c r="CC35" s="279"/>
      <c r="CD35" s="277" t="str">
        <f>IF(AG32&lt;AH32,AT32,IF(AH32&lt;AG32,AT32," "))</f>
        <v xml:space="preserve"> </v>
      </c>
      <c r="CE35" s="278"/>
      <c r="CF35" s="1208"/>
      <c r="CG35" s="1179"/>
      <c r="CH35" s="1180"/>
      <c r="CI35" s="1171"/>
      <c r="CJ35" s="1190">
        <f>BE35</f>
        <v>0</v>
      </c>
      <c r="CK35" s="1197"/>
      <c r="CL35" s="1185" t="str">
        <f>IF(BF36="",BF35,BF36)</f>
        <v/>
      </c>
    </row>
    <row r="36" spans="1:96" ht="12.95" customHeight="1" x14ac:dyDescent="0.2"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V36" s="224"/>
      <c r="AW36" s="224"/>
      <c r="AX36" s="224"/>
      <c r="AY36" s="224"/>
      <c r="AZ36" s="224"/>
      <c r="BE36" s="282"/>
      <c r="BF36" s="282"/>
      <c r="BG36" s="301"/>
      <c r="BH36" s="301"/>
      <c r="BL36" s="297"/>
      <c r="BM36" s="298"/>
      <c r="BN36" s="299"/>
      <c r="BO36" s="300"/>
      <c r="BP36" s="1203"/>
      <c r="BQ36" s="1204"/>
      <c r="BR36" s="1319" t="str">
        <f>IF(BO36="","",VLOOKUP(BO36,СписокКМ!BR:BW,2,FALSE))</f>
        <v/>
      </c>
      <c r="BS36" s="1319" t="str">
        <f>IF(BP36="","",VLOOKUP(BP36,СписокКМ!BS:BX,2,FALSE))</f>
        <v/>
      </c>
      <c r="BT36" s="1319" t="str">
        <f>IF(BQ36="","",VLOOKUP(BQ36,СписокКМ!BT:BY,2,FALSE))</f>
        <v/>
      </c>
      <c r="BU36" s="1319" t="str">
        <f>IF(BR36="","",VLOOKUP(BR36,СписокКМ!BU:BZ,2,FALSE))</f>
        <v/>
      </c>
      <c r="BV36" s="1320"/>
      <c r="BW36" s="1200" t="str">
        <f>IF(AI33&gt;AJ33,BC33,IF(AJ33&gt;AI33,BD33," "))</f>
        <v xml:space="preserve"> </v>
      </c>
      <c r="BX36" s="1201"/>
      <c r="BY36" s="1202"/>
      <c r="BZ36" s="1200" t="str">
        <f>IF(AI30&gt;AJ30,BC30,IF(AJ30&gt;AI30,BD30," "))</f>
        <v xml:space="preserve"> </v>
      </c>
      <c r="CA36" s="1201"/>
      <c r="CB36" s="1202"/>
      <c r="CC36" s="1200" t="str">
        <f>IF(AI32&gt;AJ32,BC32,IF(AJ32&gt;AI32,BD32," "))</f>
        <v xml:space="preserve"> </v>
      </c>
      <c r="CD36" s="1201"/>
      <c r="CE36" s="1202"/>
      <c r="CF36" s="1209"/>
      <c r="CG36" s="1210"/>
      <c r="CH36" s="1211"/>
      <c r="CI36" s="1322"/>
      <c r="CJ36" s="1212"/>
      <c r="CK36" s="1198"/>
      <c r="CL36" s="1199"/>
    </row>
    <row r="37" spans="1:96" ht="15.95" customHeight="1" x14ac:dyDescent="0.2">
      <c r="Z37" s="233"/>
      <c r="AP37" s="228"/>
      <c r="AQ37" s="228"/>
      <c r="AR37" s="228"/>
      <c r="AS37" s="228"/>
      <c r="AT37" s="228"/>
      <c r="AU37" s="228"/>
      <c r="BA37" s="228"/>
      <c r="BB37" s="228"/>
      <c r="BC37" s="228"/>
      <c r="BD37" s="228"/>
      <c r="BE37" s="228"/>
      <c r="BF37" s="228"/>
      <c r="BG37" s="228"/>
      <c r="BH37" s="228"/>
      <c r="BI37" s="229"/>
      <c r="BJ37" s="229"/>
      <c r="BK37" s="230"/>
      <c r="BL37" s="235"/>
      <c r="BM37" s="235"/>
      <c r="BN37" s="235"/>
      <c r="BO37" s="235"/>
      <c r="BP37" s="235"/>
      <c r="BQ37" s="235"/>
      <c r="BR37" s="236"/>
      <c r="BS37" s="236"/>
      <c r="BT37" s="236"/>
      <c r="BU37" s="236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4"/>
      <c r="CN37" s="234"/>
    </row>
    <row r="38" spans="1:96" ht="19.5" hidden="1" customHeight="1" outlineLevel="1" x14ac:dyDescent="0.2">
      <c r="Z38" s="233"/>
      <c r="BK38" s="239"/>
      <c r="BL38" s="309"/>
      <c r="BM38" s="309"/>
      <c r="BN38" s="309"/>
      <c r="BO38" s="309"/>
      <c r="BP38" s="307" t="s">
        <v>58</v>
      </c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N38" s="314" t="str">
        <f>BP38</f>
        <v>Предварительный этап. Группа 4</v>
      </c>
    </row>
    <row r="39" spans="1:96" ht="15" hidden="1" customHeight="1" outlineLevel="1" x14ac:dyDescent="0.2">
      <c r="A39" s="240">
        <f>1+A28</f>
        <v>4</v>
      </c>
      <c r="B39" s="241">
        <v>4</v>
      </c>
      <c r="C39" s="242" t="str">
        <f>"КОМАНДЫ. Предварительный этап. Группа "&amp;A39</f>
        <v>КОМАНДЫ. Предварительный этап. Группа 4</v>
      </c>
      <c r="D39" s="242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4"/>
      <c r="P39" s="244"/>
      <c r="Q39" s="244"/>
      <c r="R39" s="245">
        <f>1+R28</f>
        <v>4</v>
      </c>
      <c r="Z39" s="233"/>
      <c r="AR39" s="246">
        <f>IF(B40=0,0,(IF(B41=0,1,IF(B42=0,2,IF(B43=0,3,IF(B43&gt;0,4))))))</f>
        <v>4</v>
      </c>
      <c r="BC39" s="246" t="b">
        <f>IF(BE39=15,3,IF(BE39&gt;15,4))</f>
        <v>0</v>
      </c>
      <c r="BE39" s="247">
        <f>SUM(BE40,BE42,BE44,BE46)</f>
        <v>0</v>
      </c>
      <c r="BF39" s="247">
        <f>SUM(BF40,BF42,BF44,BF46)</f>
        <v>0</v>
      </c>
      <c r="BL39" s="249" t="s">
        <v>44</v>
      </c>
      <c r="BM39" s="250" t="s">
        <v>45</v>
      </c>
      <c r="BN39" s="250" t="s">
        <v>46</v>
      </c>
      <c r="BO39" s="251" t="s">
        <v>47</v>
      </c>
      <c r="BP39" s="252" t="s">
        <v>1</v>
      </c>
      <c r="BQ39" s="1165" t="s">
        <v>48</v>
      </c>
      <c r="BR39" s="1165"/>
      <c r="BS39" s="1165"/>
      <c r="BT39" s="1165"/>
      <c r="BU39" s="1165"/>
      <c r="BV39" s="1166"/>
      <c r="BW39" s="1167">
        <v>1</v>
      </c>
      <c r="BX39" s="1168"/>
      <c r="BY39" s="1169"/>
      <c r="BZ39" s="1167">
        <v>2</v>
      </c>
      <c r="CA39" s="1168"/>
      <c r="CB39" s="1169"/>
      <c r="CC39" s="1167">
        <v>3</v>
      </c>
      <c r="CD39" s="1168"/>
      <c r="CE39" s="1169"/>
      <c r="CF39" s="1167">
        <v>4</v>
      </c>
      <c r="CG39" s="1168"/>
      <c r="CH39" s="1169"/>
      <c r="CI39" s="1170"/>
      <c r="CJ39" s="253" t="s">
        <v>49</v>
      </c>
      <c r="CK39" s="253" t="s">
        <v>50</v>
      </c>
      <c r="CL39" s="254" t="s">
        <v>51</v>
      </c>
    </row>
    <row r="40" spans="1:96" ht="12.95" hidden="1" customHeight="1" outlineLevel="1" x14ac:dyDescent="0.2">
      <c r="A40" s="255">
        <v>1</v>
      </c>
      <c r="B40" s="256">
        <f>IF(R39="","",VLOOKUP(R39,'[61]Посев групп'!B:N,2,FALSE))</f>
        <v>10</v>
      </c>
      <c r="C40" s="257">
        <v>1</v>
      </c>
      <c r="D40" s="258">
        <v>3</v>
      </c>
      <c r="E40" s="259">
        <v>1</v>
      </c>
      <c r="F40" s="260">
        <v>1</v>
      </c>
      <c r="G40" s="261"/>
      <c r="H40" s="262"/>
      <c r="I40" s="259"/>
      <c r="J40" s="260"/>
      <c r="K40" s="261"/>
      <c r="L40" s="262"/>
      <c r="M40" s="259"/>
      <c r="N40" s="260"/>
      <c r="O40" s="261"/>
      <c r="P40" s="262"/>
      <c r="Q40" s="259"/>
      <c r="R40" s="260"/>
      <c r="S40" s="263">
        <f t="shared" ref="S40:S45" si="111">IF(E40="wo",0,IF(F40="wo",1,IF(E40&gt;F40,1,0)))</f>
        <v>0</v>
      </c>
      <c r="T40" s="263">
        <f t="shared" ref="T40:T45" si="112">IF(E40="wo",1,IF(F40="wo",0,IF(F40&gt;E40,1,0)))</f>
        <v>0</v>
      </c>
      <c r="U40" s="263">
        <f t="shared" ref="U40:U45" si="113">IF(G40="wo",0,IF(H40="wo",1,IF(G40&gt;H40,1,0)))</f>
        <v>0</v>
      </c>
      <c r="V40" s="263">
        <f t="shared" ref="V40:V45" si="114">IF(G40="wo",1,IF(H40="wo",0,IF(H40&gt;G40,1,0)))</f>
        <v>0</v>
      </c>
      <c r="W40" s="263">
        <f t="shared" ref="W40:W45" si="115">IF(I40="wo",0,IF(J40="wo",1,IF(I40&gt;J40,1,0)))</f>
        <v>0</v>
      </c>
      <c r="X40" s="263">
        <f t="shared" ref="X40:X45" si="116">IF(I40="wo",1,IF(J40="wo",0,IF(J40&gt;I40,1,0)))</f>
        <v>0</v>
      </c>
      <c r="Y40" s="263">
        <f t="shared" ref="Y40:Y45" si="117">IF(K40="wo",0,IF(L40="wo",1,IF(K40&gt;L40,1,0)))</f>
        <v>0</v>
      </c>
      <c r="Z40" s="263">
        <f t="shared" ref="Z40:Z45" si="118">IF(K40="wo",1,IF(L40="wo",0,IF(L40&gt;K40,1,0)))</f>
        <v>0</v>
      </c>
      <c r="AA40" s="263">
        <f t="shared" ref="AA40:AA45" si="119">IF(M40="wo",0,IF(N40="wo",1,IF(M40&gt;N40,1,0)))</f>
        <v>0</v>
      </c>
      <c r="AB40" s="263">
        <f t="shared" ref="AB40:AB45" si="120">IF(M40="wo",1,IF(N40="wo",0,IF(N40&gt;M40,1,0)))</f>
        <v>0</v>
      </c>
      <c r="AC40" s="263">
        <f t="shared" ref="AC40:AC45" si="121">IF(O40="wo",0,IF(P40="wo",1,IF(O40&gt;P40,1,0)))</f>
        <v>0</v>
      </c>
      <c r="AD40" s="263">
        <f t="shared" ref="AD40:AD45" si="122">IF(O40="wo",1,IF(P40="wo",0,IF(P40&gt;O40,1,0)))</f>
        <v>0</v>
      </c>
      <c r="AE40" s="263">
        <f t="shared" ref="AE40:AE45" si="123">IF(Q40="wo",0,IF(R40="wo",1,IF(Q40&gt;R40,1,0)))</f>
        <v>0</v>
      </c>
      <c r="AF40" s="263">
        <f t="shared" ref="AF40:AF45" si="124">IF(Q40="wo",1,IF(R40="wo",0,IF(R40&gt;Q40,1,0)))</f>
        <v>0</v>
      </c>
      <c r="AG40" s="264"/>
      <c r="AH40" s="264"/>
      <c r="AI40" s="265">
        <f t="shared" ref="AI40:AI45" si="125">IF(E40="",0,IF(E40="wo",0,IF(F40="wo",2,IF(AG40=AH40,0,IF(AG40&gt;AH40,2,1)))))</f>
        <v>0</v>
      </c>
      <c r="AJ40" s="265">
        <f t="shared" ref="AJ40:AJ45" si="126">IF(F40="",0,IF(F40="wo",0,IF(E40="wo",2,IF(AH40=AG40,0,IF(AH40&gt;AG40,2,1)))))</f>
        <v>0</v>
      </c>
      <c r="AK40" s="266" t="str">
        <f t="shared" ref="AK40:AK45" si="127">IF(E40="","",IF(E40="wo",0,IF(F40="wo",0,IF(E40=F40,"ERROR",IF(E40&gt;F40,F40,-1*E40)))))</f>
        <v>ERROR</v>
      </c>
      <c r="AL40" s="266" t="str">
        <f t="shared" ref="AL40:AL45" si="128">IF(G40="","",IF(G40="wo",0,IF(H40="wo",0,IF(G40=H40,"ERROR",IF(G40&gt;H40,H40,-1*G40)))))</f>
        <v/>
      </c>
      <c r="AM40" s="266" t="str">
        <f t="shared" ref="AM40:AM45" si="129">IF(I40="","",IF(I40="wo",0,IF(J40="wo",0,IF(I40=J40,"ERROR",IF(I40&gt;J40,J40,-1*I40)))))</f>
        <v/>
      </c>
      <c r="AN40" s="266" t="str">
        <f t="shared" ref="AN40:AN45" si="130">IF(K40="","",IF(K40="wo",0,IF(L40="wo",0,IF(K40=L40,"ERROR",IF(K40&gt;L40,L40,-1*K40)))))</f>
        <v/>
      </c>
      <c r="AO40" s="266" t="str">
        <f t="shared" ref="AO40:AO45" si="131">IF(M40="","",IF(M40="wo",0,IF(N40="wo",0,IF(M40=N40,"ERROR",IF(M40&gt;N40,N40,-1*M40)))))</f>
        <v/>
      </c>
      <c r="AP40" s="266" t="str">
        <f t="shared" ref="AP40:AP45" si="132">IF(O40="","",IF(O40="wo",0,IF(P40="wo",0,IF(O40=P40,"ERROR",IF(O40&gt;P40,P40,-1*O40)))))</f>
        <v/>
      </c>
      <c r="AQ40" s="266" t="str">
        <f t="shared" ref="AQ40:AQ45" si="133">IF(Q40="","",IF(Q40="wo",0,IF(R40="wo",0,IF(Q40=R40,"ERROR",IF(Q40&gt;R40,R40,-1*Q40)))))</f>
        <v/>
      </c>
      <c r="AR40" s="267" t="str">
        <f t="shared" ref="AR40:AR45" si="134">CONCATENATE(AG40,"  -  ",AH40)</f>
        <v xml:space="preserve">  -  </v>
      </c>
      <c r="AS40" s="268" t="str">
        <f t="shared" ref="AS40:AS45" si="135">AR40</f>
        <v xml:space="preserve">  -  </v>
      </c>
      <c r="AT40" s="265">
        <f t="shared" ref="AT40:AT45" si="136">IF(F40="",0,IF(F40="wo",0,IF(E40="wo",2,IF(AH40=AG40,0,IF(AH40&gt;AG40,2,1)))))</f>
        <v>0</v>
      </c>
      <c r="AU40" s="265">
        <f t="shared" ref="AU40:AU45" si="137">IF(E40="",0,IF(E40="wo",0,IF(F40="wo",2,IF(AG40=AH40,0,IF(AG40&gt;AH40,2,1)))))</f>
        <v>0</v>
      </c>
      <c r="AV40" s="266" t="str">
        <f t="shared" ref="AV40:AV45" si="138">IF(F40="","",IF(F40="wo",0,IF(E40="wo",0,IF(F40=E40,"ERROR",IF(F40&gt;E40,E40,-1*F40)))))</f>
        <v>ERROR</v>
      </c>
      <c r="AW40" s="266" t="str">
        <f t="shared" ref="AW40:AW45" si="139">IF(H40="","",IF(H40="wo",0,IF(G40="wo",0,IF(H40=G40,"ERROR",IF(H40&gt;G40,G40,-1*H40)))))</f>
        <v/>
      </c>
      <c r="AX40" s="266" t="str">
        <f t="shared" ref="AX40:AX45" si="140">IF(J40="","",IF(J40="wo",0,IF(I40="wo",0,IF(J40=I40,"ERROR",IF(J40&gt;I40,I40,-1*J40)))))</f>
        <v/>
      </c>
      <c r="AY40" s="266" t="str">
        <f t="shared" ref="AY40:AY45" si="141">IF(L40="","",IF(L40="wo",0,IF(K40="wo",0,IF(L40=K40,"ERROR",IF(L40&gt;K40,K40,-1*L40)))))</f>
        <v/>
      </c>
      <c r="AZ40" s="266" t="str">
        <f t="shared" ref="AZ40:AZ45" si="142">IF(N40="","",IF(N40="wo",0,IF(M40="wo",0,IF(N40=M40,"ERROR",IF(N40&gt;M40,M40,-1*N40)))))</f>
        <v/>
      </c>
      <c r="BA40" s="266" t="str">
        <f t="shared" ref="BA40:BA45" si="143">IF(P40="","",IF(P40="wo",0,IF(O40="wo",0,IF(P40=O40,"ERROR",IF(P40&gt;O40,O40,-1*P40)))))</f>
        <v/>
      </c>
      <c r="BB40" s="266" t="str">
        <f t="shared" ref="BB40:BB45" si="144">IF(R40="","",IF(R40="wo",0,IF(Q40="wo",0,IF(R40=Q40,"ERROR",IF(R40&gt;Q40,Q40,-1*R40)))))</f>
        <v/>
      </c>
      <c r="BC40" s="267" t="str">
        <f t="shared" ref="BC40:BC45" si="145">CONCATENATE(AH40,"  -  ",AG40)</f>
        <v xml:space="preserve">  -  </v>
      </c>
      <c r="BD40" s="268" t="str">
        <f t="shared" ref="BD40:BD45" si="146">BC40</f>
        <v xml:space="preserve">  -  </v>
      </c>
      <c r="BE40" s="269">
        <f>SUMIF(C40:C46,1,AI40:AI46)+SUMIF(D40:D46,1,AJ40:AJ46)</f>
        <v>0</v>
      </c>
      <c r="BF40" s="269" t="str">
        <f>IF(BE40&lt;&gt;0,RANK(BE40,BE40:BE46),"")</f>
        <v/>
      </c>
      <c r="BG40" s="270">
        <f>SUMIF(A40:A43,C40,B40:B43)</f>
        <v>10</v>
      </c>
      <c r="BH40" s="271">
        <f>SUMIF(A40:A43,D40,B40:B43)</f>
        <v>2</v>
      </c>
      <c r="BI40" s="237" t="s">
        <v>55</v>
      </c>
      <c r="BJ40" s="238">
        <f>1+BJ34</f>
        <v>19</v>
      </c>
      <c r="BK40" s="272">
        <v>1</v>
      </c>
      <c r="BL40" s="682" t="str">
        <f t="shared" ref="BL40:BL45" si="147">CONCATENATE(C40," ","-"," ",D40)</f>
        <v>1 - 3</v>
      </c>
      <c r="BM40" s="664" t="s">
        <v>367</v>
      </c>
      <c r="BN40" s="665" t="s">
        <v>303</v>
      </c>
      <c r="BO40" s="666">
        <v>11</v>
      </c>
      <c r="BP40" s="1172">
        <v>1</v>
      </c>
      <c r="BQ40" s="1173"/>
      <c r="BR40" s="1318" t="str">
        <f>IF(BQ40="","",VLOOKUP(BQ40,СписокКМ!$A$186:$D$241,3,FALSE))</f>
        <v/>
      </c>
      <c r="BS40" s="1318" t="e">
        <f>IF(BP40="","",VLOOKUP(BP40,СписокКМ!BS:BX,2,FALSE))</f>
        <v>#N/A</v>
      </c>
      <c r="BT40" s="1318" t="str">
        <f>IF(BQ40="","",VLOOKUP(BQ40,СписокКМ!$A$188:$C$236,3,FALSE))</f>
        <v/>
      </c>
      <c r="BU40" s="1318" t="str">
        <f>IF(BR40="","",VLOOKUP(BR40,СписокКМ!BU:BZ,2,FALSE))</f>
        <v/>
      </c>
      <c r="BV40" s="1177"/>
      <c r="BW40" s="1179"/>
      <c r="BX40" s="1179"/>
      <c r="BY40" s="1180"/>
      <c r="BZ40" s="276"/>
      <c r="CA40" s="277" t="str">
        <f>IF(AG42&lt;AH42,AI42,IF(AH42&lt;AG42,AI42," "))</f>
        <v xml:space="preserve"> </v>
      </c>
      <c r="CB40" s="278"/>
      <c r="CC40" s="279"/>
      <c r="CD40" s="277" t="str">
        <f>IF(AG40&lt;AH40,AI40,IF(AH40&lt;AG40,AI40," "))</f>
        <v xml:space="preserve"> </v>
      </c>
      <c r="CE40" s="280"/>
      <c r="CF40" s="279"/>
      <c r="CG40" s="277" t="str">
        <f>IF(AG44&lt;AH44,AI44,IF(AH44&lt;AG44,AI44," "))</f>
        <v xml:space="preserve"> </v>
      </c>
      <c r="CH40" s="278"/>
      <c r="CI40" s="1171"/>
      <c r="CJ40" s="1190">
        <f>BE40</f>
        <v>0</v>
      </c>
      <c r="CK40" s="1183"/>
      <c r="CL40" s="1185" t="str">
        <f>IF(BF41="",BF40,BF41)</f>
        <v/>
      </c>
      <c r="CN40" s="313" t="s">
        <v>59</v>
      </c>
      <c r="CO40" s="310">
        <f>BQ40</f>
        <v>0</v>
      </c>
      <c r="CP40" s="312" t="str">
        <f>IF(CO40="","",VLOOKUP(CO40,СписокКМ!$A$186:$D$241,3,FALSE))</f>
        <v>Х</v>
      </c>
      <c r="CQ40" s="310">
        <f>BQ44</f>
        <v>0</v>
      </c>
      <c r="CR40" s="312" t="str">
        <f>IF(CQ40="","",VLOOKUP(CQ40,СписокКМ!$A$187:$D$240,3,FALSE))</f>
        <v>Х</v>
      </c>
    </row>
    <row r="41" spans="1:96" ht="12.95" hidden="1" customHeight="1" outlineLevel="1" x14ac:dyDescent="0.2">
      <c r="A41" s="255">
        <v>2</v>
      </c>
      <c r="B41" s="281">
        <f>IF(R39="","",VLOOKUP(R39,'[61]Посев групп'!B:L,4,FALSE))</f>
        <v>1</v>
      </c>
      <c r="C41" s="257">
        <v>2</v>
      </c>
      <c r="D41" s="258">
        <v>4</v>
      </c>
      <c r="E41" s="259">
        <v>1</v>
      </c>
      <c r="F41" s="260">
        <v>1</v>
      </c>
      <c r="G41" s="261"/>
      <c r="H41" s="262"/>
      <c r="I41" s="259"/>
      <c r="J41" s="260"/>
      <c r="K41" s="261"/>
      <c r="L41" s="262"/>
      <c r="M41" s="259"/>
      <c r="N41" s="260"/>
      <c r="O41" s="261"/>
      <c r="P41" s="262"/>
      <c r="Q41" s="259"/>
      <c r="R41" s="260"/>
      <c r="S41" s="263">
        <f t="shared" si="111"/>
        <v>0</v>
      </c>
      <c r="T41" s="263">
        <f t="shared" si="112"/>
        <v>0</v>
      </c>
      <c r="U41" s="263">
        <f t="shared" si="113"/>
        <v>0</v>
      </c>
      <c r="V41" s="263">
        <f t="shared" si="114"/>
        <v>0</v>
      </c>
      <c r="W41" s="263">
        <f t="shared" si="115"/>
        <v>0</v>
      </c>
      <c r="X41" s="263">
        <f t="shared" si="116"/>
        <v>0</v>
      </c>
      <c r="Y41" s="263">
        <f t="shared" si="117"/>
        <v>0</v>
      </c>
      <c r="Z41" s="263">
        <f t="shared" si="118"/>
        <v>0</v>
      </c>
      <c r="AA41" s="263">
        <f t="shared" si="119"/>
        <v>0</v>
      </c>
      <c r="AB41" s="263">
        <f t="shared" si="120"/>
        <v>0</v>
      </c>
      <c r="AC41" s="263">
        <f t="shared" si="121"/>
        <v>0</v>
      </c>
      <c r="AD41" s="263">
        <f t="shared" si="122"/>
        <v>0</v>
      </c>
      <c r="AE41" s="263">
        <f t="shared" si="123"/>
        <v>0</v>
      </c>
      <c r="AF41" s="263">
        <f t="shared" si="124"/>
        <v>0</v>
      </c>
      <c r="AG41" s="264"/>
      <c r="AH41" s="264"/>
      <c r="AI41" s="265">
        <f t="shared" si="125"/>
        <v>0</v>
      </c>
      <c r="AJ41" s="265">
        <f t="shared" si="126"/>
        <v>0</v>
      </c>
      <c r="AK41" s="266" t="str">
        <f t="shared" si="127"/>
        <v>ERROR</v>
      </c>
      <c r="AL41" s="266" t="str">
        <f t="shared" si="128"/>
        <v/>
      </c>
      <c r="AM41" s="266" t="str">
        <f t="shared" si="129"/>
        <v/>
      </c>
      <c r="AN41" s="266" t="str">
        <f t="shared" si="130"/>
        <v/>
      </c>
      <c r="AO41" s="266" t="str">
        <f t="shared" si="131"/>
        <v/>
      </c>
      <c r="AP41" s="266" t="str">
        <f t="shared" si="132"/>
        <v/>
      </c>
      <c r="AQ41" s="266" t="str">
        <f t="shared" si="133"/>
        <v/>
      </c>
      <c r="AR41" s="267" t="str">
        <f t="shared" si="134"/>
        <v xml:space="preserve">  -  </v>
      </c>
      <c r="AS41" s="268" t="str">
        <f t="shared" si="135"/>
        <v xml:space="preserve">  -  </v>
      </c>
      <c r="AT41" s="265">
        <f t="shared" si="136"/>
        <v>0</v>
      </c>
      <c r="AU41" s="265">
        <f t="shared" si="137"/>
        <v>0</v>
      </c>
      <c r="AV41" s="266" t="str">
        <f t="shared" si="138"/>
        <v>ERROR</v>
      </c>
      <c r="AW41" s="266" t="str">
        <f t="shared" si="139"/>
        <v/>
      </c>
      <c r="AX41" s="266" t="str">
        <f t="shared" si="140"/>
        <v/>
      </c>
      <c r="AY41" s="266" t="str">
        <f t="shared" si="141"/>
        <v/>
      </c>
      <c r="AZ41" s="266" t="str">
        <f t="shared" si="142"/>
        <v/>
      </c>
      <c r="BA41" s="266" t="str">
        <f t="shared" si="143"/>
        <v/>
      </c>
      <c r="BB41" s="266" t="str">
        <f t="shared" si="144"/>
        <v/>
      </c>
      <c r="BC41" s="267" t="str">
        <f t="shared" si="145"/>
        <v xml:space="preserve">  -  </v>
      </c>
      <c r="BD41" s="268" t="str">
        <f t="shared" si="146"/>
        <v xml:space="preserve">  -  </v>
      </c>
      <c r="BE41" s="282"/>
      <c r="BF41" s="282"/>
      <c r="BG41" s="270">
        <f>SUMIF(A40:A43,C41,B40:B43)</f>
        <v>1</v>
      </c>
      <c r="BH41" s="271">
        <f>SUMIF(A40:A43,D41,B40:B43)</f>
        <v>15</v>
      </c>
      <c r="BI41" s="237" t="str">
        <f>BI40</f>
        <v>Группа 4</v>
      </c>
      <c r="BJ41" s="238">
        <f>1+BJ40</f>
        <v>20</v>
      </c>
      <c r="BK41" s="272">
        <v>1</v>
      </c>
      <c r="BL41" s="676" t="str">
        <f t="shared" si="147"/>
        <v>2 - 4</v>
      </c>
      <c r="BM41" s="664"/>
      <c r="BN41" s="665"/>
      <c r="BO41" s="668"/>
      <c r="BP41" s="1172"/>
      <c r="BQ41" s="1174"/>
      <c r="BR41" s="1321" t="str">
        <f>IF(BO41="","",VLOOKUP(BO41,СписокКМ!BR:BW,2,FALSE))</f>
        <v/>
      </c>
      <c r="BS41" s="1321" t="str">
        <f>IF(BP41="","",VLOOKUP(BP41,СписокКМ!BS:BX,2,FALSE))</f>
        <v/>
      </c>
      <c r="BT41" s="1321" t="str">
        <f>IF(BQ41="","",VLOOKUP(BQ41,СписокКМ!BT:BY,2,FALSE))</f>
        <v/>
      </c>
      <c r="BU41" s="1321" t="str">
        <f>IF(BR41="","",VLOOKUP(BR41,СписокКМ!BU:BZ,2,FALSE))</f>
        <v/>
      </c>
      <c r="BV41" s="1178"/>
      <c r="BW41" s="1181"/>
      <c r="BX41" s="1181"/>
      <c r="BY41" s="1182"/>
      <c r="BZ41" s="1187" t="str">
        <f>IF(AI42&lt;AJ42,AR42,IF(AJ42&lt;AI42,AS42," "))</f>
        <v xml:space="preserve"> </v>
      </c>
      <c r="CA41" s="1188"/>
      <c r="CB41" s="1189"/>
      <c r="CC41" s="1187" t="str">
        <f>IF(AI40&lt;AJ40,AR40,IF(AJ40&lt;AI40,AS40," "))</f>
        <v xml:space="preserve"> </v>
      </c>
      <c r="CD41" s="1188"/>
      <c r="CE41" s="1189"/>
      <c r="CF41" s="1187" t="str">
        <f>IF(AI44&lt;AJ44,AR44,IF(AJ44&lt;AI44,AS44," "))</f>
        <v xml:space="preserve"> </v>
      </c>
      <c r="CG41" s="1188"/>
      <c r="CH41" s="1189"/>
      <c r="CI41" s="1171"/>
      <c r="CJ41" s="1191"/>
      <c r="CK41" s="1184"/>
      <c r="CL41" s="1186"/>
      <c r="CN41" s="313" t="s">
        <v>60</v>
      </c>
      <c r="CO41" s="310">
        <f>BQ42</f>
        <v>0</v>
      </c>
      <c r="CP41" s="312" t="str">
        <f>IF(CO41="","",VLOOKUP(CO41,СписокКМ!$A$186:$D$241,3,FALSE))</f>
        <v>Х</v>
      </c>
      <c r="CQ41" s="310">
        <f>BQ46</f>
        <v>0</v>
      </c>
      <c r="CR41" s="312" t="str">
        <f>IF(CQ41="","",VLOOKUP(CQ41,СписокКМ!$A$187:$D$240,3,FALSE))</f>
        <v>Х</v>
      </c>
    </row>
    <row r="42" spans="1:96" ht="12.95" hidden="1" customHeight="1" outlineLevel="1" x14ac:dyDescent="0.2">
      <c r="A42" s="255">
        <v>3</v>
      </c>
      <c r="B42" s="281">
        <f>IF(R39="","",VLOOKUP(R39,'[61]Посев групп'!B:L,6,FALSE))</f>
        <v>2</v>
      </c>
      <c r="C42" s="257">
        <v>1</v>
      </c>
      <c r="D42" s="258">
        <v>2</v>
      </c>
      <c r="E42" s="259">
        <v>1</v>
      </c>
      <c r="F42" s="260">
        <v>1</v>
      </c>
      <c r="G42" s="261"/>
      <c r="H42" s="262"/>
      <c r="I42" s="259"/>
      <c r="J42" s="260"/>
      <c r="K42" s="261"/>
      <c r="L42" s="262"/>
      <c r="M42" s="259"/>
      <c r="N42" s="260"/>
      <c r="O42" s="261"/>
      <c r="P42" s="262"/>
      <c r="Q42" s="259"/>
      <c r="R42" s="260"/>
      <c r="S42" s="263">
        <f t="shared" si="111"/>
        <v>0</v>
      </c>
      <c r="T42" s="263">
        <f t="shared" si="112"/>
        <v>0</v>
      </c>
      <c r="U42" s="263">
        <f t="shared" si="113"/>
        <v>0</v>
      </c>
      <c r="V42" s="263">
        <f t="shared" si="114"/>
        <v>0</v>
      </c>
      <c r="W42" s="263">
        <f t="shared" si="115"/>
        <v>0</v>
      </c>
      <c r="X42" s="263">
        <f t="shared" si="116"/>
        <v>0</v>
      </c>
      <c r="Y42" s="263">
        <f t="shared" si="117"/>
        <v>0</v>
      </c>
      <c r="Z42" s="263">
        <f t="shared" si="118"/>
        <v>0</v>
      </c>
      <c r="AA42" s="263">
        <f t="shared" si="119"/>
        <v>0</v>
      </c>
      <c r="AB42" s="263">
        <f t="shared" si="120"/>
        <v>0</v>
      </c>
      <c r="AC42" s="263">
        <f t="shared" si="121"/>
        <v>0</v>
      </c>
      <c r="AD42" s="263">
        <f t="shared" si="122"/>
        <v>0</v>
      </c>
      <c r="AE42" s="263">
        <f t="shared" si="123"/>
        <v>0</v>
      </c>
      <c r="AF42" s="263">
        <f t="shared" si="124"/>
        <v>0</v>
      </c>
      <c r="AG42" s="264"/>
      <c r="AH42" s="264"/>
      <c r="AI42" s="265">
        <f t="shared" si="125"/>
        <v>0</v>
      </c>
      <c r="AJ42" s="265">
        <f t="shared" si="126"/>
        <v>0</v>
      </c>
      <c r="AK42" s="266" t="str">
        <f t="shared" si="127"/>
        <v>ERROR</v>
      </c>
      <c r="AL42" s="266" t="str">
        <f t="shared" si="128"/>
        <v/>
      </c>
      <c r="AM42" s="266" t="str">
        <f t="shared" si="129"/>
        <v/>
      </c>
      <c r="AN42" s="266" t="str">
        <f t="shared" si="130"/>
        <v/>
      </c>
      <c r="AO42" s="266" t="str">
        <f t="shared" si="131"/>
        <v/>
      </c>
      <c r="AP42" s="266" t="str">
        <f t="shared" si="132"/>
        <v/>
      </c>
      <c r="AQ42" s="266" t="str">
        <f t="shared" si="133"/>
        <v/>
      </c>
      <c r="AR42" s="267" t="str">
        <f t="shared" si="134"/>
        <v xml:space="preserve">  -  </v>
      </c>
      <c r="AS42" s="268" t="str">
        <f t="shared" si="135"/>
        <v xml:space="preserve">  -  </v>
      </c>
      <c r="AT42" s="265">
        <f t="shared" si="136"/>
        <v>0</v>
      </c>
      <c r="AU42" s="265">
        <f t="shared" si="137"/>
        <v>0</v>
      </c>
      <c r="AV42" s="266" t="str">
        <f t="shared" si="138"/>
        <v>ERROR</v>
      </c>
      <c r="AW42" s="266" t="str">
        <f t="shared" si="139"/>
        <v/>
      </c>
      <c r="AX42" s="266" t="str">
        <f t="shared" si="140"/>
        <v/>
      </c>
      <c r="AY42" s="266" t="str">
        <f t="shared" si="141"/>
        <v/>
      </c>
      <c r="AZ42" s="266" t="str">
        <f t="shared" si="142"/>
        <v/>
      </c>
      <c r="BA42" s="266" t="str">
        <f t="shared" si="143"/>
        <v/>
      </c>
      <c r="BB42" s="266" t="str">
        <f t="shared" si="144"/>
        <v/>
      </c>
      <c r="BC42" s="267" t="str">
        <f t="shared" si="145"/>
        <v xml:space="preserve">  -  </v>
      </c>
      <c r="BD42" s="268" t="str">
        <f t="shared" si="146"/>
        <v xml:space="preserve">  -  </v>
      </c>
      <c r="BE42" s="269">
        <f>SUMIF(C40:C46,2,AI40:AI46)+SUMIF(D40:D46,2,AJ40:AJ46)</f>
        <v>0</v>
      </c>
      <c r="BF42" s="269" t="str">
        <f>IF(BE42&lt;&gt;0,RANK(BE42,BE40:BE46),"")</f>
        <v/>
      </c>
      <c r="BG42" s="270">
        <f>SUMIF(A40:A43,C42,B40:B43)</f>
        <v>10</v>
      </c>
      <c r="BH42" s="271">
        <f>SUMIF(A40:A43,D42,B40:B43)</f>
        <v>1</v>
      </c>
      <c r="BI42" s="237" t="str">
        <f>BI41</f>
        <v>Группа 4</v>
      </c>
      <c r="BJ42" s="238">
        <f>1+BJ41</f>
        <v>21</v>
      </c>
      <c r="BK42" s="272">
        <v>2</v>
      </c>
      <c r="BL42" s="684" t="str">
        <f t="shared" si="147"/>
        <v>1 - 2</v>
      </c>
      <c r="BM42" s="684" t="s">
        <v>367</v>
      </c>
      <c r="BN42" s="670" t="s">
        <v>304</v>
      </c>
      <c r="BO42" s="671">
        <v>11</v>
      </c>
      <c r="BP42" s="1192">
        <v>2</v>
      </c>
      <c r="BQ42" s="1173"/>
      <c r="BR42" s="1318" t="str">
        <f>IF(BQ42="","",VLOOKUP(BQ42,СписокКМ!$A$186:$D$241,3,FALSE))</f>
        <v/>
      </c>
      <c r="BS42" s="1318" t="e">
        <f>IF(BP42="","",VLOOKUP(BP42,СписокКМ!BS:BX,2,FALSE))</f>
        <v>#N/A</v>
      </c>
      <c r="BT42" s="1318" t="str">
        <f>IF(BQ42="","",VLOOKUP(BQ42,СписокКМ!$A$188:$C$236,3,FALSE))</f>
        <v/>
      </c>
      <c r="BU42" s="1318" t="str">
        <f>IF(BR42="","",VLOOKUP(BR42,СписокКМ!BU:BZ,2,FALSE))</f>
        <v/>
      </c>
      <c r="BV42" s="1177"/>
      <c r="BW42" s="288"/>
      <c r="BX42" s="277" t="str">
        <f>IF(AG42&lt;AH42,AT42,IF(AH42&lt;AG42,AT42," "))</f>
        <v xml:space="preserve"> </v>
      </c>
      <c r="BY42" s="278"/>
      <c r="BZ42" s="1179"/>
      <c r="CA42" s="1179"/>
      <c r="CB42" s="1180"/>
      <c r="CC42" s="279"/>
      <c r="CD42" s="277" t="str">
        <f>IF(AG45&lt;AH45,AI45,IF(AH45&lt;AG45,AI45," "))</f>
        <v xml:space="preserve"> </v>
      </c>
      <c r="CE42" s="278"/>
      <c r="CF42" s="289"/>
      <c r="CG42" s="290" t="str">
        <f>IF(AG41&lt;AH41,AI41,IF(AH41&lt;AG41,AI41," "))</f>
        <v xml:space="preserve"> </v>
      </c>
      <c r="CH42" s="280"/>
      <c r="CI42" s="1171"/>
      <c r="CJ42" s="1190">
        <f>BE42</f>
        <v>0</v>
      </c>
      <c r="CK42" s="1183"/>
      <c r="CL42" s="1185" t="str">
        <f>IF(BF43="",BF42,BF43)</f>
        <v/>
      </c>
      <c r="CN42" s="313" t="s">
        <v>61</v>
      </c>
      <c r="CO42" s="310">
        <f>BQ40</f>
        <v>0</v>
      </c>
      <c r="CP42" s="312" t="str">
        <f>IF(CO42="","",VLOOKUP(CO42,СписокКМ!$A$186:$D$241,3,FALSE))</f>
        <v>Х</v>
      </c>
      <c r="CQ42" s="310">
        <f>BQ42</f>
        <v>0</v>
      </c>
      <c r="CR42" s="312" t="str">
        <f>IF(CQ42="","",VLOOKUP(CQ42,СписокКМ!$A$187:$D$240,3,FALSE))</f>
        <v>Х</v>
      </c>
    </row>
    <row r="43" spans="1:96" ht="12.95" hidden="1" customHeight="1" outlineLevel="1" x14ac:dyDescent="0.2">
      <c r="A43" s="255">
        <v>4</v>
      </c>
      <c r="B43" s="281">
        <f>IF(R39="","",VLOOKUP(R39,'[61]Посев групп'!B:L,8,FALSE))</f>
        <v>15</v>
      </c>
      <c r="C43" s="257">
        <v>3</v>
      </c>
      <c r="D43" s="258">
        <v>4</v>
      </c>
      <c r="E43" s="259">
        <v>1</v>
      </c>
      <c r="F43" s="260">
        <v>1</v>
      </c>
      <c r="G43" s="261"/>
      <c r="H43" s="262"/>
      <c r="I43" s="259"/>
      <c r="J43" s="260"/>
      <c r="K43" s="261"/>
      <c r="L43" s="262"/>
      <c r="M43" s="259"/>
      <c r="N43" s="260"/>
      <c r="O43" s="261"/>
      <c r="P43" s="262"/>
      <c r="Q43" s="259"/>
      <c r="R43" s="260"/>
      <c r="S43" s="263">
        <f t="shared" si="111"/>
        <v>0</v>
      </c>
      <c r="T43" s="263">
        <f t="shared" si="112"/>
        <v>0</v>
      </c>
      <c r="U43" s="263">
        <f t="shared" si="113"/>
        <v>0</v>
      </c>
      <c r="V43" s="263">
        <f t="shared" si="114"/>
        <v>0</v>
      </c>
      <c r="W43" s="263">
        <f t="shared" si="115"/>
        <v>0</v>
      </c>
      <c r="X43" s="263">
        <f t="shared" si="116"/>
        <v>0</v>
      </c>
      <c r="Y43" s="263">
        <f t="shared" si="117"/>
        <v>0</v>
      </c>
      <c r="Z43" s="263">
        <f t="shared" si="118"/>
        <v>0</v>
      </c>
      <c r="AA43" s="263">
        <f t="shared" si="119"/>
        <v>0</v>
      </c>
      <c r="AB43" s="263">
        <f t="shared" si="120"/>
        <v>0</v>
      </c>
      <c r="AC43" s="263">
        <f t="shared" si="121"/>
        <v>0</v>
      </c>
      <c r="AD43" s="263">
        <f t="shared" si="122"/>
        <v>0</v>
      </c>
      <c r="AE43" s="263">
        <f t="shared" si="123"/>
        <v>0</v>
      </c>
      <c r="AF43" s="263">
        <f t="shared" si="124"/>
        <v>0</v>
      </c>
      <c r="AG43" s="264"/>
      <c r="AH43" s="264"/>
      <c r="AI43" s="265">
        <f t="shared" si="125"/>
        <v>0</v>
      </c>
      <c r="AJ43" s="265">
        <f t="shared" si="126"/>
        <v>0</v>
      </c>
      <c r="AK43" s="266" t="str">
        <f t="shared" si="127"/>
        <v>ERROR</v>
      </c>
      <c r="AL43" s="266" t="str">
        <f t="shared" si="128"/>
        <v/>
      </c>
      <c r="AM43" s="266" t="str">
        <f t="shared" si="129"/>
        <v/>
      </c>
      <c r="AN43" s="266" t="str">
        <f t="shared" si="130"/>
        <v/>
      </c>
      <c r="AO43" s="266" t="str">
        <f t="shared" si="131"/>
        <v/>
      </c>
      <c r="AP43" s="266" t="str">
        <f t="shared" si="132"/>
        <v/>
      </c>
      <c r="AQ43" s="266" t="str">
        <f t="shared" si="133"/>
        <v/>
      </c>
      <c r="AR43" s="267" t="str">
        <f t="shared" si="134"/>
        <v xml:space="preserve">  -  </v>
      </c>
      <c r="AS43" s="268" t="str">
        <f t="shared" si="135"/>
        <v xml:space="preserve">  -  </v>
      </c>
      <c r="AT43" s="265">
        <f t="shared" si="136"/>
        <v>0</v>
      </c>
      <c r="AU43" s="265">
        <f t="shared" si="137"/>
        <v>0</v>
      </c>
      <c r="AV43" s="266" t="str">
        <f t="shared" si="138"/>
        <v>ERROR</v>
      </c>
      <c r="AW43" s="266" t="str">
        <f t="shared" si="139"/>
        <v/>
      </c>
      <c r="AX43" s="266" t="str">
        <f t="shared" si="140"/>
        <v/>
      </c>
      <c r="AY43" s="266" t="str">
        <f t="shared" si="141"/>
        <v/>
      </c>
      <c r="AZ43" s="266" t="str">
        <f t="shared" si="142"/>
        <v/>
      </c>
      <c r="BA43" s="266" t="str">
        <f t="shared" si="143"/>
        <v/>
      </c>
      <c r="BB43" s="266" t="str">
        <f t="shared" si="144"/>
        <v/>
      </c>
      <c r="BC43" s="267" t="str">
        <f t="shared" si="145"/>
        <v xml:space="preserve">  -  </v>
      </c>
      <c r="BD43" s="268" t="str">
        <f t="shared" si="146"/>
        <v xml:space="preserve">  -  </v>
      </c>
      <c r="BE43" s="282"/>
      <c r="BF43" s="282"/>
      <c r="BG43" s="270">
        <f>SUMIF(A40:A43,C43,B40:B43)</f>
        <v>2</v>
      </c>
      <c r="BH43" s="271">
        <f>SUMIF(A40:A43,D43,B40:B43)</f>
        <v>15</v>
      </c>
      <c r="BI43" s="237" t="str">
        <f>BI42</f>
        <v>Группа 4</v>
      </c>
      <c r="BJ43" s="238">
        <f>1+BJ42</f>
        <v>22</v>
      </c>
      <c r="BK43" s="272">
        <v>2</v>
      </c>
      <c r="BL43" s="684"/>
      <c r="BM43" s="676"/>
      <c r="BN43" s="665"/>
      <c r="BO43" s="677"/>
      <c r="BP43" s="1193"/>
      <c r="BQ43" s="1174"/>
      <c r="BR43" s="1321" t="str">
        <f>IF(BO43="","",VLOOKUP(BO43,СписокКМ!BR:BW,2,FALSE))</f>
        <v/>
      </c>
      <c r="BS43" s="1321" t="str">
        <f>IF(BP43="","",VLOOKUP(BP43,СписокКМ!BS:BX,2,FALSE))</f>
        <v/>
      </c>
      <c r="BT43" s="1321" t="str">
        <f>IF(BQ43="","",VLOOKUP(BQ43,СписокКМ!BT:BY,2,FALSE))</f>
        <v/>
      </c>
      <c r="BU43" s="1321" t="str">
        <f>IF(BR43="","",VLOOKUP(BR43,СписокКМ!BU:BZ,2,FALSE))</f>
        <v/>
      </c>
      <c r="BV43" s="1178"/>
      <c r="BW43" s="1187" t="str">
        <f>IF(AI42&gt;AJ42,BC42,IF(AJ42&gt;AI42,BD42," "))</f>
        <v xml:space="preserve"> </v>
      </c>
      <c r="BX43" s="1188"/>
      <c r="BY43" s="1189"/>
      <c r="BZ43" s="1181"/>
      <c r="CA43" s="1181"/>
      <c r="CB43" s="1182"/>
      <c r="CC43" s="1187" t="str">
        <f>IF(AI45&lt;AJ45,AR45,IF(AJ45&lt;AI45,AS45," "))</f>
        <v xml:space="preserve"> </v>
      </c>
      <c r="CD43" s="1188"/>
      <c r="CE43" s="1189"/>
      <c r="CF43" s="1187" t="str">
        <f>IF(AI41&lt;AJ41,AR41,IF(AJ41&lt;AI41,AS41," "))</f>
        <v xml:space="preserve"> </v>
      </c>
      <c r="CG43" s="1188"/>
      <c r="CH43" s="1189"/>
      <c r="CI43" s="1171"/>
      <c r="CJ43" s="1191"/>
      <c r="CK43" s="1184"/>
      <c r="CL43" s="1186"/>
      <c r="CN43" s="313" t="s">
        <v>62</v>
      </c>
      <c r="CO43" s="310">
        <f>BQ44</f>
        <v>0</v>
      </c>
      <c r="CP43" s="312" t="str">
        <f>IF(CO43="","",VLOOKUP(CO43,СписокКМ!$A$186:$D$241,3,FALSE))</f>
        <v>Х</v>
      </c>
      <c r="CQ43" s="310">
        <f>BQ46</f>
        <v>0</v>
      </c>
      <c r="CR43" s="312" t="str">
        <f>IF(CQ43="","",VLOOKUP(CQ43,СписокКМ!$A$187:$D$240,3,FALSE))</f>
        <v>Х</v>
      </c>
    </row>
    <row r="44" spans="1:96" ht="12.95" hidden="1" customHeight="1" outlineLevel="1" x14ac:dyDescent="0.2">
      <c r="A44" s="255">
        <v>5</v>
      </c>
      <c r="B44" s="291"/>
      <c r="C44" s="257">
        <v>1</v>
      </c>
      <c r="D44" s="258">
        <v>4</v>
      </c>
      <c r="E44" s="259">
        <v>1</v>
      </c>
      <c r="F44" s="260">
        <v>1</v>
      </c>
      <c r="G44" s="261"/>
      <c r="H44" s="262"/>
      <c r="I44" s="259"/>
      <c r="J44" s="260"/>
      <c r="K44" s="261"/>
      <c r="L44" s="262"/>
      <c r="M44" s="259"/>
      <c r="N44" s="260"/>
      <c r="O44" s="261"/>
      <c r="P44" s="262"/>
      <c r="Q44" s="259"/>
      <c r="R44" s="260"/>
      <c r="S44" s="263">
        <f t="shared" si="111"/>
        <v>0</v>
      </c>
      <c r="T44" s="263">
        <f t="shared" si="112"/>
        <v>0</v>
      </c>
      <c r="U44" s="263">
        <f t="shared" si="113"/>
        <v>0</v>
      </c>
      <c r="V44" s="263">
        <f t="shared" si="114"/>
        <v>0</v>
      </c>
      <c r="W44" s="263">
        <f t="shared" si="115"/>
        <v>0</v>
      </c>
      <c r="X44" s="263">
        <f t="shared" si="116"/>
        <v>0</v>
      </c>
      <c r="Y44" s="263">
        <f t="shared" si="117"/>
        <v>0</v>
      </c>
      <c r="Z44" s="263">
        <f t="shared" si="118"/>
        <v>0</v>
      </c>
      <c r="AA44" s="263">
        <f t="shared" si="119"/>
        <v>0</v>
      </c>
      <c r="AB44" s="263">
        <f t="shared" si="120"/>
        <v>0</v>
      </c>
      <c r="AC44" s="263">
        <f t="shared" si="121"/>
        <v>0</v>
      </c>
      <c r="AD44" s="263">
        <f t="shared" si="122"/>
        <v>0</v>
      </c>
      <c r="AE44" s="263">
        <f t="shared" si="123"/>
        <v>0</v>
      </c>
      <c r="AF44" s="263">
        <f t="shared" si="124"/>
        <v>0</v>
      </c>
      <c r="AG44" s="264"/>
      <c r="AH44" s="264"/>
      <c r="AI44" s="265">
        <f t="shared" si="125"/>
        <v>0</v>
      </c>
      <c r="AJ44" s="265">
        <f t="shared" si="126"/>
        <v>0</v>
      </c>
      <c r="AK44" s="266" t="str">
        <f t="shared" si="127"/>
        <v>ERROR</v>
      </c>
      <c r="AL44" s="266" t="str">
        <f t="shared" si="128"/>
        <v/>
      </c>
      <c r="AM44" s="266" t="str">
        <f t="shared" si="129"/>
        <v/>
      </c>
      <c r="AN44" s="266" t="str">
        <f t="shared" si="130"/>
        <v/>
      </c>
      <c r="AO44" s="266" t="str">
        <f t="shared" si="131"/>
        <v/>
      </c>
      <c r="AP44" s="266" t="str">
        <f t="shared" si="132"/>
        <v/>
      </c>
      <c r="AQ44" s="266" t="str">
        <f t="shared" si="133"/>
        <v/>
      </c>
      <c r="AR44" s="267" t="str">
        <f t="shared" si="134"/>
        <v xml:space="preserve">  -  </v>
      </c>
      <c r="AS44" s="268" t="str">
        <f t="shared" si="135"/>
        <v xml:space="preserve">  -  </v>
      </c>
      <c r="AT44" s="265">
        <f t="shared" si="136"/>
        <v>0</v>
      </c>
      <c r="AU44" s="265">
        <f t="shared" si="137"/>
        <v>0</v>
      </c>
      <c r="AV44" s="266" t="str">
        <f t="shared" si="138"/>
        <v>ERROR</v>
      </c>
      <c r="AW44" s="266" t="str">
        <f t="shared" si="139"/>
        <v/>
      </c>
      <c r="AX44" s="266" t="str">
        <f t="shared" si="140"/>
        <v/>
      </c>
      <c r="AY44" s="266" t="str">
        <f t="shared" si="141"/>
        <v/>
      </c>
      <c r="AZ44" s="266" t="str">
        <f t="shared" si="142"/>
        <v/>
      </c>
      <c r="BA44" s="266" t="str">
        <f t="shared" si="143"/>
        <v/>
      </c>
      <c r="BB44" s="266" t="str">
        <f t="shared" si="144"/>
        <v/>
      </c>
      <c r="BC44" s="267" t="str">
        <f t="shared" si="145"/>
        <v xml:space="preserve">  -  </v>
      </c>
      <c r="BD44" s="268" t="str">
        <f t="shared" si="146"/>
        <v xml:space="preserve">  -  </v>
      </c>
      <c r="BE44" s="269">
        <f>SUMIF(C40:C46,3,AI40:AI46)+SUMIF(D40:D46,3,AJ40:AJ46)</f>
        <v>0</v>
      </c>
      <c r="BF44" s="269" t="str">
        <f>IF(BE44&lt;&gt;0,RANK(BE44,BE40:BE46),"")</f>
        <v/>
      </c>
      <c r="BG44" s="270">
        <f>SUMIF(A40:A43,C44,B40:B43)</f>
        <v>10</v>
      </c>
      <c r="BH44" s="271">
        <f>SUMIF(A40:A43,D44,B40:B43)</f>
        <v>15</v>
      </c>
      <c r="BI44" s="237" t="str">
        <f>BI43</f>
        <v>Группа 4</v>
      </c>
      <c r="BJ44" s="238">
        <f>1+BJ43</f>
        <v>23</v>
      </c>
      <c r="BK44" s="272">
        <v>3</v>
      </c>
      <c r="BL44" s="683"/>
      <c r="BM44" s="664"/>
      <c r="BN44" s="665"/>
      <c r="BO44" s="668"/>
      <c r="BP44" s="1192">
        <v>3</v>
      </c>
      <c r="BQ44" s="1173"/>
      <c r="BR44" s="1318" t="str">
        <f>IF(BQ44="","",VLOOKUP(BQ44,СписокКМ!$A$186:$D$241,3,FALSE))</f>
        <v/>
      </c>
      <c r="BS44" s="1318" t="e">
        <f>IF(BP44="","",VLOOKUP(BP44,СписокКМ!BS:BX,2,FALSE))</f>
        <v>#N/A</v>
      </c>
      <c r="BT44" s="1318" t="str">
        <f>IF(BQ44="","",VLOOKUP(BQ44,СписокКМ!$A$188:$C$236,3,FALSE))</f>
        <v/>
      </c>
      <c r="BU44" s="1318" t="str">
        <f>IF(BR44="","",VLOOKUP(BR44,СписокКМ!BU:BZ,2,FALSE))</f>
        <v/>
      </c>
      <c r="BV44" s="1177"/>
      <c r="BW44" s="292"/>
      <c r="BX44" s="277" t="str">
        <f>IF(AG40&lt;AH40,AT40,IF(AH40&lt;AG40,AT40," "))</f>
        <v xml:space="preserve"> </v>
      </c>
      <c r="BY44" s="278"/>
      <c r="BZ44" s="279"/>
      <c r="CA44" s="277" t="str">
        <f>IF(AG45&lt;AH45,AT45,IF(AH45&lt;AG45,AT45," "))</f>
        <v xml:space="preserve"> </v>
      </c>
      <c r="CB44" s="278"/>
      <c r="CC44" s="1194"/>
      <c r="CD44" s="1194"/>
      <c r="CE44" s="1195"/>
      <c r="CF44" s="289"/>
      <c r="CG44" s="290" t="str">
        <f>IF(AG43&lt;AH43,AI43,IF(AH43&lt;AG43,AI43," "))</f>
        <v xml:space="preserve"> </v>
      </c>
      <c r="CH44" s="280"/>
      <c r="CI44" s="1171"/>
      <c r="CJ44" s="1190">
        <f>BE44</f>
        <v>0</v>
      </c>
      <c r="CK44" s="1183"/>
      <c r="CL44" s="1185" t="str">
        <f>IF(BF45="",BF44,BF45)</f>
        <v/>
      </c>
      <c r="CN44" s="313" t="s">
        <v>63</v>
      </c>
      <c r="CO44" s="310">
        <f>BQ40</f>
        <v>0</v>
      </c>
      <c r="CP44" s="312" t="str">
        <f>IF(CO44="","",VLOOKUP(CO44,СписокКМ!$A$186:$D$241,3,FALSE))</f>
        <v>Х</v>
      </c>
      <c r="CQ44" s="310">
        <f>BQ46</f>
        <v>0</v>
      </c>
      <c r="CR44" s="312" t="str">
        <f>IF(CQ44="","",VLOOKUP(CQ44,СписокКМ!$A$187:$D$240,3,FALSE))</f>
        <v>Х</v>
      </c>
    </row>
    <row r="45" spans="1:96" ht="12.95" hidden="1" customHeight="1" outlineLevel="1" x14ac:dyDescent="0.2">
      <c r="A45" s="255">
        <v>6</v>
      </c>
      <c r="C45" s="257">
        <v>2</v>
      </c>
      <c r="D45" s="258">
        <v>3</v>
      </c>
      <c r="E45" s="259">
        <v>1</v>
      </c>
      <c r="F45" s="260">
        <v>1</v>
      </c>
      <c r="G45" s="261"/>
      <c r="H45" s="262"/>
      <c r="I45" s="259"/>
      <c r="J45" s="260"/>
      <c r="K45" s="261"/>
      <c r="L45" s="262"/>
      <c r="M45" s="259"/>
      <c r="N45" s="260"/>
      <c r="O45" s="261"/>
      <c r="P45" s="262"/>
      <c r="Q45" s="259"/>
      <c r="R45" s="260"/>
      <c r="S45" s="263">
        <f t="shared" si="111"/>
        <v>0</v>
      </c>
      <c r="T45" s="263">
        <f t="shared" si="112"/>
        <v>0</v>
      </c>
      <c r="U45" s="263">
        <f t="shared" si="113"/>
        <v>0</v>
      </c>
      <c r="V45" s="263">
        <f t="shared" si="114"/>
        <v>0</v>
      </c>
      <c r="W45" s="263">
        <f t="shared" si="115"/>
        <v>0</v>
      </c>
      <c r="X45" s="263">
        <f t="shared" si="116"/>
        <v>0</v>
      </c>
      <c r="Y45" s="263">
        <f t="shared" si="117"/>
        <v>0</v>
      </c>
      <c r="Z45" s="263">
        <f t="shared" si="118"/>
        <v>0</v>
      </c>
      <c r="AA45" s="263">
        <f t="shared" si="119"/>
        <v>0</v>
      </c>
      <c r="AB45" s="263">
        <f t="shared" si="120"/>
        <v>0</v>
      </c>
      <c r="AC45" s="263">
        <f t="shared" si="121"/>
        <v>0</v>
      </c>
      <c r="AD45" s="263">
        <f t="shared" si="122"/>
        <v>0</v>
      </c>
      <c r="AE45" s="263">
        <f t="shared" si="123"/>
        <v>0</v>
      </c>
      <c r="AF45" s="263">
        <f t="shared" si="124"/>
        <v>0</v>
      </c>
      <c r="AG45" s="264"/>
      <c r="AH45" s="264"/>
      <c r="AI45" s="265">
        <f t="shared" si="125"/>
        <v>0</v>
      </c>
      <c r="AJ45" s="265">
        <f t="shared" si="126"/>
        <v>0</v>
      </c>
      <c r="AK45" s="266" t="str">
        <f t="shared" si="127"/>
        <v>ERROR</v>
      </c>
      <c r="AL45" s="266" t="str">
        <f t="shared" si="128"/>
        <v/>
      </c>
      <c r="AM45" s="266" t="str">
        <f t="shared" si="129"/>
        <v/>
      </c>
      <c r="AN45" s="266" t="str">
        <f t="shared" si="130"/>
        <v/>
      </c>
      <c r="AO45" s="266" t="str">
        <f t="shared" si="131"/>
        <v/>
      </c>
      <c r="AP45" s="266" t="str">
        <f t="shared" si="132"/>
        <v/>
      </c>
      <c r="AQ45" s="266" t="str">
        <f t="shared" si="133"/>
        <v/>
      </c>
      <c r="AR45" s="267" t="str">
        <f t="shared" si="134"/>
        <v xml:space="preserve">  -  </v>
      </c>
      <c r="AS45" s="268" t="str">
        <f t="shared" si="135"/>
        <v xml:space="preserve">  -  </v>
      </c>
      <c r="AT45" s="265">
        <f t="shared" si="136"/>
        <v>0</v>
      </c>
      <c r="AU45" s="265">
        <f t="shared" si="137"/>
        <v>0</v>
      </c>
      <c r="AV45" s="266" t="str">
        <f t="shared" si="138"/>
        <v>ERROR</v>
      </c>
      <c r="AW45" s="266" t="str">
        <f t="shared" si="139"/>
        <v/>
      </c>
      <c r="AX45" s="266" t="str">
        <f t="shared" si="140"/>
        <v/>
      </c>
      <c r="AY45" s="266" t="str">
        <f t="shared" si="141"/>
        <v/>
      </c>
      <c r="AZ45" s="266" t="str">
        <f t="shared" si="142"/>
        <v/>
      </c>
      <c r="BA45" s="266" t="str">
        <f t="shared" si="143"/>
        <v/>
      </c>
      <c r="BB45" s="266" t="str">
        <f t="shared" si="144"/>
        <v/>
      </c>
      <c r="BC45" s="267" t="str">
        <f t="shared" si="145"/>
        <v xml:space="preserve">  -  </v>
      </c>
      <c r="BD45" s="268" t="str">
        <f t="shared" si="146"/>
        <v xml:space="preserve">  -  </v>
      </c>
      <c r="BE45" s="282"/>
      <c r="BF45" s="282"/>
      <c r="BG45" s="270">
        <f>SUMIF(A40:A43,C45,B40:B43)</f>
        <v>1</v>
      </c>
      <c r="BH45" s="271">
        <f>SUMIF(A40:A43,D45,B40:B43)</f>
        <v>2</v>
      </c>
      <c r="BI45" s="237" t="str">
        <f>BI44</f>
        <v>Группа 4</v>
      </c>
      <c r="BJ45" s="238">
        <f>1+BJ44</f>
        <v>24</v>
      </c>
      <c r="BK45" s="272">
        <v>3</v>
      </c>
      <c r="BL45" s="685" t="str">
        <f t="shared" si="147"/>
        <v>2 - 3</v>
      </c>
      <c r="BM45" s="679" t="s">
        <v>367</v>
      </c>
      <c r="BN45" s="679" t="s">
        <v>305</v>
      </c>
      <c r="BO45" s="686">
        <v>11</v>
      </c>
      <c r="BP45" s="1193"/>
      <c r="BQ45" s="1174"/>
      <c r="BR45" s="1321" t="e">
        <f>IF(BO45="","",VLOOKUP(BO45,СписокКМ!BR:BW,2,FALSE))</f>
        <v>#N/A</v>
      </c>
      <c r="BS45" s="1321" t="str">
        <f>IF(BP45="","",VLOOKUP(BP45,СписокКМ!BS:BX,2,FALSE))</f>
        <v/>
      </c>
      <c r="BT45" s="1321" t="str">
        <f>IF(BQ45="","",VLOOKUP(BQ45,СписокКМ!BT:BY,2,FALSE))</f>
        <v/>
      </c>
      <c r="BU45" s="1321" t="e">
        <f>IF(BR45="","",VLOOKUP(BR45,СписокКМ!BU:BZ,2,FALSE))</f>
        <v>#N/A</v>
      </c>
      <c r="BV45" s="1178"/>
      <c r="BW45" s="1187" t="str">
        <f>IF(AI40&gt;AJ40,BC40,IF(AJ40&gt;AI40,BD40," "))</f>
        <v xml:space="preserve"> </v>
      </c>
      <c r="BX45" s="1188"/>
      <c r="BY45" s="1189"/>
      <c r="BZ45" s="1187" t="str">
        <f>IF(AI45&gt;AJ45,BC45,IF(AJ45&gt;AI45,BD45," "))</f>
        <v xml:space="preserve"> </v>
      </c>
      <c r="CA45" s="1188"/>
      <c r="CB45" s="1189"/>
      <c r="CC45" s="1181"/>
      <c r="CD45" s="1181"/>
      <c r="CE45" s="1182"/>
      <c r="CF45" s="1187" t="str">
        <f>IF(AI43&lt;AJ43,AR43,IF(AJ43&lt;AI43,AS43," "))</f>
        <v xml:space="preserve"> </v>
      </c>
      <c r="CG45" s="1188"/>
      <c r="CH45" s="1189"/>
      <c r="CI45" s="1171"/>
      <c r="CJ45" s="1191"/>
      <c r="CK45" s="1184"/>
      <c r="CL45" s="1186"/>
      <c r="CN45" s="313" t="s">
        <v>64</v>
      </c>
      <c r="CO45" s="310">
        <f>BQ42</f>
        <v>0</v>
      </c>
      <c r="CP45" s="312" t="str">
        <f>IF(CO45="","",VLOOKUP(CO45,СписокКМ!$A$186:$D$241,3,FALSE))</f>
        <v>Х</v>
      </c>
      <c r="CQ45" s="310">
        <f>BQ44</f>
        <v>0</v>
      </c>
      <c r="CR45" s="312" t="str">
        <f>IF(CQ45="","",VLOOKUP(CQ45,СписокКМ!$A$187:$D$240,3,FALSE))</f>
        <v>Х</v>
      </c>
    </row>
    <row r="46" spans="1:96" ht="12.95" hidden="1" customHeight="1" outlineLevel="1" x14ac:dyDescent="0.2"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V46" s="224"/>
      <c r="AW46" s="224"/>
      <c r="AX46" s="224"/>
      <c r="AY46" s="224"/>
      <c r="AZ46" s="224"/>
      <c r="BE46" s="269">
        <f>SUMIF(C40:C46,4,AI40:AI46)+SUMIF(D40:D46,4,AJ40:AJ46)</f>
        <v>0</v>
      </c>
      <c r="BF46" s="269" t="str">
        <f>IF(BE46&lt;&gt;0,RANK(BE46,BE40:BE46),"")</f>
        <v/>
      </c>
      <c r="BG46" s="301"/>
      <c r="BH46" s="301"/>
      <c r="BM46" s="316"/>
      <c r="BP46" s="1192">
        <v>4</v>
      </c>
      <c r="BQ46" s="1173"/>
      <c r="BR46" s="1318" t="str">
        <f>IF(BQ46="","",VLOOKUP(BQ46,СписокКМ!$A$186:$D$241,3,FALSE))</f>
        <v/>
      </c>
      <c r="BS46" s="1318" t="e">
        <f>IF(BP46="","",VLOOKUP(BP46,СписокКМ!BS:BX,2,FALSE))</f>
        <v>#N/A</v>
      </c>
      <c r="BT46" s="1318" t="str">
        <f>IF(BQ46="","",VLOOKUP(BQ46,СписокКМ!$A$188:$C$236,3,FALSE))</f>
        <v/>
      </c>
      <c r="BU46" s="1318" t="str">
        <f>IF(BR46="","",VLOOKUP(BR46,СписокКМ!BU:BZ,2,FALSE))</f>
        <v/>
      </c>
      <c r="BV46" s="1177"/>
      <c r="BW46" s="288"/>
      <c r="BX46" s="277" t="str">
        <f>IF(AG44&lt;AH44,AT44,IF(AH44&lt;AG44,AT44," "))</f>
        <v xml:space="preserve"> </v>
      </c>
      <c r="BY46" s="278"/>
      <c r="BZ46" s="279"/>
      <c r="CA46" s="277" t="str">
        <f>IF(AG41&lt;AH41,AT41,IF(AH41&lt;AG41,AT41," "))</f>
        <v xml:space="preserve"> </v>
      </c>
      <c r="CB46" s="278"/>
      <c r="CC46" s="279"/>
      <c r="CD46" s="277" t="str">
        <f>IF(AG43&lt;AH43,AT43,IF(AH43&lt;AG43,AT43," "))</f>
        <v xml:space="preserve"> </v>
      </c>
      <c r="CE46" s="278"/>
      <c r="CF46" s="1208"/>
      <c r="CG46" s="1179"/>
      <c r="CH46" s="1180"/>
      <c r="CI46" s="1171"/>
      <c r="CJ46" s="1190">
        <f>BE46</f>
        <v>0</v>
      </c>
      <c r="CK46" s="1197"/>
      <c r="CL46" s="1185" t="str">
        <f>IF(BF47="",BF46,BF47)</f>
        <v/>
      </c>
    </row>
    <row r="47" spans="1:96" ht="12.95" hidden="1" customHeight="1" outlineLevel="1" x14ac:dyDescent="0.2"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V47" s="224"/>
      <c r="AW47" s="224"/>
      <c r="AX47" s="224"/>
      <c r="AY47" s="224"/>
      <c r="AZ47" s="224"/>
      <c r="BE47" s="282"/>
      <c r="BF47" s="282"/>
      <c r="BG47" s="301"/>
      <c r="BH47" s="301"/>
      <c r="BL47" s="297"/>
      <c r="BM47" s="298"/>
      <c r="BO47" s="300"/>
      <c r="BP47" s="1203"/>
      <c r="BQ47" s="1204"/>
      <c r="BR47" s="1319" t="str">
        <f>IF(BO47="","",VLOOKUP(BO47,СписокКМ!BR:BW,2,FALSE))</f>
        <v/>
      </c>
      <c r="BS47" s="1319" t="str">
        <f>IF(BP47="","",VLOOKUP(BP47,СписокКМ!BS:BX,2,FALSE))</f>
        <v/>
      </c>
      <c r="BT47" s="1319" t="str">
        <f>IF(BQ47="","",VLOOKUP(BQ47,СписокКМ!BT:BY,2,FALSE))</f>
        <v/>
      </c>
      <c r="BU47" s="1319" t="str">
        <f>IF(BR47="","",VLOOKUP(BR47,СписокКМ!BU:BZ,2,FALSE))</f>
        <v/>
      </c>
      <c r="BV47" s="1320"/>
      <c r="BW47" s="1200" t="str">
        <f>IF(AI44&gt;AJ44,BC44,IF(AJ44&gt;AI44,BD44," "))</f>
        <v xml:space="preserve"> </v>
      </c>
      <c r="BX47" s="1201"/>
      <c r="BY47" s="1202"/>
      <c r="BZ47" s="1200" t="str">
        <f>IF(AI41&gt;AJ41,BC41,IF(AJ41&gt;AI41,BD41," "))</f>
        <v xml:space="preserve"> </v>
      </c>
      <c r="CA47" s="1201"/>
      <c r="CB47" s="1202"/>
      <c r="CC47" s="1200" t="str">
        <f>IF(AI43&gt;AJ43,BC43,IF(AJ43&gt;AI43,BD43," "))</f>
        <v xml:space="preserve"> </v>
      </c>
      <c r="CD47" s="1201"/>
      <c r="CE47" s="1202"/>
      <c r="CF47" s="1209"/>
      <c r="CG47" s="1210"/>
      <c r="CH47" s="1211"/>
      <c r="CI47" s="1322"/>
      <c r="CJ47" s="1212"/>
      <c r="CK47" s="1198"/>
      <c r="CL47" s="1199"/>
    </row>
    <row r="48" spans="1:96" ht="11.1" customHeight="1" collapsed="1" x14ac:dyDescent="0.2"/>
    <row r="52" spans="1:96" ht="11.1" customHeight="1" x14ac:dyDescent="0.2">
      <c r="BN52" s="717"/>
      <c r="BO52" s="717"/>
      <c r="BP52" s="717"/>
      <c r="BQ52" s="717"/>
      <c r="BR52" s="718"/>
      <c r="BS52" s="718"/>
      <c r="BT52" s="718"/>
      <c r="BU52" s="718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</row>
    <row r="53" spans="1:96" ht="11.1" customHeight="1" x14ac:dyDescent="0.2">
      <c r="BM53" s="717"/>
      <c r="BN53" s="717"/>
      <c r="BO53" s="717"/>
      <c r="BP53" s="717" t="s">
        <v>410</v>
      </c>
      <c r="BQ53" s="717"/>
      <c r="BR53" s="718"/>
      <c r="BS53" s="718"/>
      <c r="BT53" s="718"/>
      <c r="BU53" s="718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K53" s="781" t="s">
        <v>443</v>
      </c>
    </row>
    <row r="54" spans="1:96" ht="11.1" customHeight="1" x14ac:dyDescent="0.2">
      <c r="BM54" s="717"/>
      <c r="BN54" s="717"/>
      <c r="BO54" s="717"/>
      <c r="BP54" s="717"/>
      <c r="BQ54" s="717"/>
      <c r="BR54" s="718"/>
      <c r="BS54" s="718"/>
      <c r="BT54" s="718"/>
      <c r="BU54" s="718"/>
      <c r="BV54" s="717"/>
      <c r="BW54" s="717"/>
      <c r="BX54" s="717"/>
      <c r="BY54" s="717"/>
      <c r="BZ54" s="717"/>
      <c r="CA54" s="717"/>
      <c r="CB54" s="717"/>
      <c r="CC54" s="717"/>
      <c r="CD54" s="717"/>
      <c r="CE54" s="717"/>
      <c r="CF54" s="717"/>
      <c r="CG54" s="717"/>
    </row>
    <row r="55" spans="1:96" ht="11.1" customHeight="1" x14ac:dyDescent="0.2">
      <c r="BM55" s="717"/>
      <c r="BN55" s="717"/>
      <c r="BO55" s="717"/>
      <c r="BP55" s="717"/>
      <c r="BQ55" s="717"/>
      <c r="BR55" s="718"/>
      <c r="BS55" s="718"/>
      <c r="BT55" s="718"/>
      <c r="BU55" s="718"/>
      <c r="BV55" s="717"/>
      <c r="BW55" s="717"/>
      <c r="BX55" s="717"/>
      <c r="BY55" s="717"/>
      <c r="BZ55" s="717"/>
      <c r="CA55" s="717"/>
      <c r="CB55" s="717"/>
      <c r="CC55" s="717"/>
      <c r="CD55" s="717"/>
      <c r="CE55" s="717"/>
      <c r="CF55" s="717"/>
      <c r="CG55" s="717"/>
    </row>
    <row r="56" spans="1:96" ht="16.5" customHeight="1" x14ac:dyDescent="0.2">
      <c r="BN56" s="717"/>
      <c r="BO56" s="717"/>
      <c r="BP56" s="717" t="s">
        <v>435</v>
      </c>
      <c r="BQ56" s="717"/>
      <c r="BR56" s="718"/>
      <c r="BS56" s="718"/>
      <c r="BT56" s="718"/>
      <c r="BU56" s="718"/>
      <c r="BV56" s="717"/>
      <c r="BW56" s="717"/>
      <c r="BX56" s="717"/>
      <c r="BZ56" s="717"/>
      <c r="CB56" s="717"/>
      <c r="CC56" s="717"/>
      <c r="CD56" s="717"/>
      <c r="CE56" s="717"/>
      <c r="CF56" s="717"/>
      <c r="CG56" s="717"/>
      <c r="CK56" s="781" t="s">
        <v>433</v>
      </c>
    </row>
    <row r="57" spans="1:96" ht="11.1" customHeight="1" x14ac:dyDescent="0.2">
      <c r="BM57" s="717"/>
      <c r="BN57" s="717"/>
      <c r="BO57" s="717"/>
      <c r="BP57" s="717"/>
      <c r="BQ57" s="717"/>
      <c r="BR57" s="718"/>
      <c r="BS57" s="718"/>
      <c r="BT57" s="718"/>
      <c r="BU57" s="718"/>
      <c r="BV57" s="717"/>
      <c r="BW57" s="717"/>
      <c r="BX57" s="717"/>
      <c r="BY57" s="717"/>
      <c r="BZ57" s="717"/>
      <c r="CA57" s="717"/>
      <c r="CB57" s="717"/>
      <c r="CC57" s="717"/>
      <c r="CD57" s="717"/>
      <c r="CE57" s="717"/>
      <c r="CF57" s="717"/>
      <c r="CG57" s="717"/>
    </row>
    <row r="61" spans="1:96" ht="19.5" customHeight="1" x14ac:dyDescent="0.2">
      <c r="Z61" s="233"/>
      <c r="BK61" s="239"/>
      <c r="BP61" s="307" t="s">
        <v>66</v>
      </c>
      <c r="BQ61" s="307"/>
      <c r="BR61" s="307"/>
      <c r="BS61" s="307"/>
      <c r="BT61" s="307"/>
      <c r="BU61" s="307"/>
      <c r="CN61" s="314" t="str">
        <f>BP61</f>
        <v>Предварительный этап. Группа 5</v>
      </c>
    </row>
    <row r="62" spans="1:96" ht="15" customHeight="1" x14ac:dyDescent="0.2">
      <c r="A62" s="240">
        <v>1</v>
      </c>
      <c r="B62" s="241">
        <v>4</v>
      </c>
      <c r="C62" s="242" t="str">
        <f>"КОМАНДЫ. Предварительный этап. Группа "&amp;A62</f>
        <v>КОМАНДЫ. Предварительный этап. Группа 1</v>
      </c>
      <c r="D62" s="242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4"/>
      <c r="P62" s="244"/>
      <c r="Q62" s="244"/>
      <c r="R62" s="245">
        <v>1</v>
      </c>
      <c r="Z62" s="233"/>
      <c r="AR62" s="246">
        <f>IF(B63=0,0,(IF(B64=0,1,IF(B65=0,2,IF(B66=0,3,IF(B66&gt;0,4))))))</f>
        <v>3</v>
      </c>
      <c r="BC62" s="246" t="b">
        <f>IF(BE62=15,3,IF(BE62&gt;15,4))</f>
        <v>0</v>
      </c>
      <c r="BE62" s="247">
        <f>SUM(BE63,BE65,BE67,BE69)</f>
        <v>0</v>
      </c>
      <c r="BF62" s="247">
        <f>SUM(BF63,BF65,BF67,BF69)</f>
        <v>0</v>
      </c>
      <c r="BL62" s="249" t="s">
        <v>44</v>
      </c>
      <c r="BM62" s="250" t="s">
        <v>45</v>
      </c>
      <c r="BN62" s="250" t="s">
        <v>46</v>
      </c>
      <c r="BO62" s="251" t="s">
        <v>47</v>
      </c>
      <c r="BP62" s="252" t="s">
        <v>1</v>
      </c>
      <c r="BQ62" s="1165" t="s">
        <v>48</v>
      </c>
      <c r="BR62" s="1165"/>
      <c r="BS62" s="1165"/>
      <c r="BT62" s="1165"/>
      <c r="BU62" s="1165"/>
      <c r="BV62" s="1166"/>
      <c r="BW62" s="1167">
        <v>1</v>
      </c>
      <c r="BX62" s="1168"/>
      <c r="BY62" s="1169"/>
      <c r="BZ62" s="1167">
        <v>2</v>
      </c>
      <c r="CA62" s="1168"/>
      <c r="CB62" s="1169"/>
      <c r="CC62" s="1167">
        <v>3</v>
      </c>
      <c r="CD62" s="1168"/>
      <c r="CE62" s="1169"/>
      <c r="CF62" s="1167">
        <v>4</v>
      </c>
      <c r="CG62" s="1168"/>
      <c r="CH62" s="1169"/>
      <c r="CI62" s="1170"/>
      <c r="CJ62" s="253" t="s">
        <v>49</v>
      </c>
      <c r="CK62" s="253" t="s">
        <v>50</v>
      </c>
      <c r="CL62" s="254" t="s">
        <v>51</v>
      </c>
    </row>
    <row r="63" spans="1:96" ht="12.95" customHeight="1" x14ac:dyDescent="0.2">
      <c r="A63" s="255">
        <v>1</v>
      </c>
      <c r="B63" s="256">
        <f>IF(R62="","",VLOOKUP(R62,'[61]Посев групп'!B:N,2,FALSE))</f>
        <v>12</v>
      </c>
      <c r="C63" s="257">
        <v>1</v>
      </c>
      <c r="D63" s="258">
        <v>3</v>
      </c>
      <c r="E63" s="259">
        <v>1</v>
      </c>
      <c r="F63" s="260">
        <v>1</v>
      </c>
      <c r="G63" s="261"/>
      <c r="H63" s="262"/>
      <c r="I63" s="259"/>
      <c r="J63" s="260"/>
      <c r="K63" s="261"/>
      <c r="L63" s="262"/>
      <c r="M63" s="259"/>
      <c r="N63" s="260"/>
      <c r="O63" s="261"/>
      <c r="P63" s="262"/>
      <c r="Q63" s="259"/>
      <c r="R63" s="260"/>
      <c r="S63" s="263">
        <f t="shared" ref="S63:S68" si="148">IF(E63="wo",0,IF(F63="wo",1,IF(E63&gt;F63,1,0)))</f>
        <v>0</v>
      </c>
      <c r="T63" s="263">
        <f t="shared" ref="T63:T68" si="149">IF(E63="wo",1,IF(F63="wo",0,IF(F63&gt;E63,1,0)))</f>
        <v>0</v>
      </c>
      <c r="U63" s="263">
        <f t="shared" ref="U63:U68" si="150">IF(G63="wo",0,IF(H63="wo",1,IF(G63&gt;H63,1,0)))</f>
        <v>0</v>
      </c>
      <c r="V63" s="263">
        <f t="shared" ref="V63:V68" si="151">IF(G63="wo",1,IF(H63="wo",0,IF(H63&gt;G63,1,0)))</f>
        <v>0</v>
      </c>
      <c r="W63" s="263">
        <f t="shared" ref="W63:W68" si="152">IF(I63="wo",0,IF(J63="wo",1,IF(I63&gt;J63,1,0)))</f>
        <v>0</v>
      </c>
      <c r="X63" s="263">
        <f t="shared" ref="X63:X68" si="153">IF(I63="wo",1,IF(J63="wo",0,IF(J63&gt;I63,1,0)))</f>
        <v>0</v>
      </c>
      <c r="Y63" s="263">
        <f t="shared" ref="Y63:Y68" si="154">IF(K63="wo",0,IF(L63="wo",1,IF(K63&gt;L63,1,0)))</f>
        <v>0</v>
      </c>
      <c r="Z63" s="263">
        <f t="shared" ref="Z63:Z68" si="155">IF(K63="wo",1,IF(L63="wo",0,IF(L63&gt;K63,1,0)))</f>
        <v>0</v>
      </c>
      <c r="AA63" s="263">
        <f t="shared" ref="AA63:AA68" si="156">IF(M63="wo",0,IF(N63="wo",1,IF(M63&gt;N63,1,0)))</f>
        <v>0</v>
      </c>
      <c r="AB63" s="263">
        <f t="shared" ref="AB63:AB68" si="157">IF(M63="wo",1,IF(N63="wo",0,IF(N63&gt;M63,1,0)))</f>
        <v>0</v>
      </c>
      <c r="AC63" s="263">
        <f t="shared" ref="AC63:AC68" si="158">IF(O63="wo",0,IF(P63="wo",1,IF(O63&gt;P63,1,0)))</f>
        <v>0</v>
      </c>
      <c r="AD63" s="263">
        <f t="shared" ref="AD63:AD68" si="159">IF(O63="wo",1,IF(P63="wo",0,IF(P63&gt;O63,1,0)))</f>
        <v>0</v>
      </c>
      <c r="AE63" s="263">
        <f t="shared" ref="AE63:AE68" si="160">IF(Q63="wo",0,IF(R63="wo",1,IF(Q63&gt;R63,1,0)))</f>
        <v>0</v>
      </c>
      <c r="AF63" s="263">
        <f t="shared" ref="AF63:AF68" si="161">IF(Q63="wo",1,IF(R63="wo",0,IF(R63&gt;Q63,1,0)))</f>
        <v>0</v>
      </c>
      <c r="AG63" s="264"/>
      <c r="AH63" s="264"/>
      <c r="AI63" s="265">
        <f t="shared" ref="AI63:AI68" si="162">IF(E63="",0,IF(E63="wo",0,IF(F63="wo",2,IF(AG63=AH63,0,IF(AG63&gt;AH63,2,1)))))</f>
        <v>0</v>
      </c>
      <c r="AJ63" s="265">
        <f t="shared" ref="AJ63:AJ68" si="163">IF(F63="",0,IF(F63="wo",0,IF(E63="wo",2,IF(AH63=AG63,0,IF(AH63&gt;AG63,2,1)))))</f>
        <v>0</v>
      </c>
      <c r="AK63" s="266" t="str">
        <f t="shared" ref="AK63:AK68" si="164">IF(E63="","",IF(E63="wo",0,IF(F63="wo",0,IF(E63=F63,"ERROR",IF(E63&gt;F63,F63,-1*E63)))))</f>
        <v>ERROR</v>
      </c>
      <c r="AL63" s="266" t="str">
        <f t="shared" ref="AL63:AL68" si="165">IF(G63="","",IF(G63="wo",0,IF(H63="wo",0,IF(G63=H63,"ERROR",IF(G63&gt;H63,H63,-1*G63)))))</f>
        <v/>
      </c>
      <c r="AM63" s="266" t="str">
        <f t="shared" ref="AM63:AM68" si="166">IF(I63="","",IF(I63="wo",0,IF(J63="wo",0,IF(I63=J63,"ERROR",IF(I63&gt;J63,J63,-1*I63)))))</f>
        <v/>
      </c>
      <c r="AN63" s="266" t="str">
        <f t="shared" ref="AN63:AN68" si="167">IF(K63="","",IF(K63="wo",0,IF(L63="wo",0,IF(K63=L63,"ERROR",IF(K63&gt;L63,L63,-1*K63)))))</f>
        <v/>
      </c>
      <c r="AO63" s="266" t="str">
        <f t="shared" ref="AO63:AO68" si="168">IF(M63="","",IF(M63="wo",0,IF(N63="wo",0,IF(M63=N63,"ERROR",IF(M63&gt;N63,N63,-1*M63)))))</f>
        <v/>
      </c>
      <c r="AP63" s="266" t="str">
        <f t="shared" ref="AP63:AP68" si="169">IF(O63="","",IF(O63="wo",0,IF(P63="wo",0,IF(O63=P63,"ERROR",IF(O63&gt;P63,P63,-1*O63)))))</f>
        <v/>
      </c>
      <c r="AQ63" s="266" t="str">
        <f t="shared" ref="AQ63:AQ68" si="170">IF(Q63="","",IF(Q63="wo",0,IF(R63="wo",0,IF(Q63=R63,"ERROR",IF(Q63&gt;R63,R63,-1*Q63)))))</f>
        <v/>
      </c>
      <c r="AR63" s="267" t="str">
        <f t="shared" ref="AR63:AR68" si="171">CONCATENATE(AG63,"  -  ",AH63)</f>
        <v xml:space="preserve">  -  </v>
      </c>
      <c r="AS63" s="268" t="str">
        <f t="shared" ref="AS63:AS68" si="172">AR63</f>
        <v xml:space="preserve">  -  </v>
      </c>
      <c r="AT63" s="265">
        <f t="shared" ref="AT63:AT68" si="173">IF(F63="",0,IF(F63="wo",0,IF(E63="wo",2,IF(AH63=AG63,0,IF(AH63&gt;AG63,2,1)))))</f>
        <v>0</v>
      </c>
      <c r="AU63" s="265">
        <f t="shared" ref="AU63:AU68" si="174">IF(E63="",0,IF(E63="wo",0,IF(F63="wo",2,IF(AG63=AH63,0,IF(AG63&gt;AH63,2,1)))))</f>
        <v>0</v>
      </c>
      <c r="AV63" s="266" t="str">
        <f t="shared" ref="AV63:AV68" si="175">IF(F63="","",IF(F63="wo",0,IF(E63="wo",0,IF(F63=E63,"ERROR",IF(F63&gt;E63,E63,-1*F63)))))</f>
        <v>ERROR</v>
      </c>
      <c r="AW63" s="266" t="str">
        <f t="shared" ref="AW63:AW68" si="176">IF(H63="","",IF(H63="wo",0,IF(G63="wo",0,IF(H63=G63,"ERROR",IF(H63&gt;G63,G63,-1*H63)))))</f>
        <v/>
      </c>
      <c r="AX63" s="266" t="str">
        <f t="shared" ref="AX63:AX68" si="177">IF(J63="","",IF(J63="wo",0,IF(I63="wo",0,IF(J63=I63,"ERROR",IF(J63&gt;I63,I63,-1*J63)))))</f>
        <v/>
      </c>
      <c r="AY63" s="266" t="str">
        <f t="shared" ref="AY63:AY68" si="178">IF(L63="","",IF(L63="wo",0,IF(K63="wo",0,IF(L63=K63,"ERROR",IF(L63&gt;K63,K63,-1*L63)))))</f>
        <v/>
      </c>
      <c r="AZ63" s="266" t="str">
        <f t="shared" ref="AZ63:AZ68" si="179">IF(N63="","",IF(N63="wo",0,IF(M63="wo",0,IF(N63=M63,"ERROR",IF(N63&gt;M63,M63,-1*N63)))))</f>
        <v/>
      </c>
      <c r="BA63" s="266" t="str">
        <f t="shared" ref="BA63:BA68" si="180">IF(P63="","",IF(P63="wo",0,IF(O63="wo",0,IF(P63=O63,"ERROR",IF(P63&gt;O63,O63,-1*P63)))))</f>
        <v/>
      </c>
      <c r="BB63" s="266" t="str">
        <f t="shared" ref="BB63:BB68" si="181">IF(R63="","",IF(R63="wo",0,IF(Q63="wo",0,IF(R63=Q63,"ERROR",IF(R63&gt;Q63,Q63,-1*R63)))))</f>
        <v/>
      </c>
      <c r="BC63" s="267" t="str">
        <f t="shared" ref="BC63:BC68" si="182">CONCATENATE(AH63,"  -  ",AG63)</f>
        <v xml:space="preserve">  -  </v>
      </c>
      <c r="BD63" s="268" t="str">
        <f t="shared" ref="BD63:BD68" si="183">BC63</f>
        <v xml:space="preserve">  -  </v>
      </c>
      <c r="BE63" s="269">
        <f>SUMIF(C63:C69,1,AI63:AI69)+SUMIF(D63:D69,1,AJ63:AJ69)</f>
        <v>0</v>
      </c>
      <c r="BF63" s="269" t="str">
        <f>IF(BE63&lt;&gt;0,RANK(BE63,BE63:BE69),"")</f>
        <v/>
      </c>
      <c r="BG63" s="270">
        <f>SUMIF(A63:A66,C63,B63:B66)</f>
        <v>12</v>
      </c>
      <c r="BH63" s="271">
        <f>SUMIF(A63:A66,D63,B63:B66)</f>
        <v>3</v>
      </c>
      <c r="BI63" s="237" t="s">
        <v>52</v>
      </c>
      <c r="BJ63" s="238">
        <f>1*BJ59+1</f>
        <v>1</v>
      </c>
      <c r="BK63" s="272">
        <v>1</v>
      </c>
      <c r="BL63" s="273" t="str">
        <f t="shared" ref="BL63:BL68" si="184">CONCATENATE(C63," ","-"," ",D63)</f>
        <v>1 - 3</v>
      </c>
      <c r="BM63" s="304"/>
      <c r="BN63" s="274"/>
      <c r="BO63" s="275"/>
      <c r="BP63" s="1172">
        <v>1</v>
      </c>
      <c r="BQ63" s="1173"/>
      <c r="BR63" s="1318" t="str">
        <f>IF(BQ63="","",VLOOKUP(BQ63,СписокКМ!$A$186:$D$241,3,FALSE))</f>
        <v/>
      </c>
      <c r="BS63" s="1318" t="e">
        <f>IF(BP63="","",VLOOKUP(BP63,СписокКМ!BS:BX,2,FALSE))</f>
        <v>#N/A</v>
      </c>
      <c r="BT63" s="1318" t="str">
        <f>IF(BQ63="","",VLOOKUP(BQ63,СписокКМ!$A$188:$C$236,3,FALSE))</f>
        <v/>
      </c>
      <c r="BU63" s="1318" t="str">
        <f>IF(BR63="","",VLOOKUP(BR63,СписокКМ!BU:BZ,2,FALSE))</f>
        <v/>
      </c>
      <c r="BV63" s="1177"/>
      <c r="BW63" s="1179"/>
      <c r="BX63" s="1179"/>
      <c r="BY63" s="1180"/>
      <c r="BZ63" s="276"/>
      <c r="CA63" s="277" t="str">
        <f>IF(AG65&lt;AH65,AI65,IF(AH65&lt;AG65,AI65," "))</f>
        <v xml:space="preserve"> </v>
      </c>
      <c r="CB63" s="278"/>
      <c r="CC63" s="279"/>
      <c r="CD63" s="277" t="str">
        <f>IF(AG63&lt;AH63,AI63,IF(AH63&lt;AG63,AI63," "))</f>
        <v xml:space="preserve"> </v>
      </c>
      <c r="CE63" s="280"/>
      <c r="CF63" s="279"/>
      <c r="CG63" s="277" t="str">
        <f>IF(AG67&lt;AH67,AI67,IF(AH67&lt;AG67,AI67," "))</f>
        <v xml:space="preserve"> </v>
      </c>
      <c r="CH63" s="278"/>
      <c r="CI63" s="1171"/>
      <c r="CJ63" s="1190">
        <f>BE63</f>
        <v>0</v>
      </c>
      <c r="CK63" s="1183"/>
      <c r="CL63" s="1185" t="str">
        <f>IF(BF64="",BF63,BF64)</f>
        <v/>
      </c>
      <c r="CN63" s="313" t="s">
        <v>59</v>
      </c>
      <c r="CO63" s="310">
        <f>BQ63</f>
        <v>0</v>
      </c>
      <c r="CP63" s="312" t="str">
        <f>IF(CO63="","",VLOOKUP(CO63,СписокКМ!$A$186:$D$241,3,FALSE))</f>
        <v>Х</v>
      </c>
      <c r="CQ63" s="310">
        <f>BQ67</f>
        <v>0</v>
      </c>
      <c r="CR63" s="312" t="str">
        <f>IF(CQ63="","",VLOOKUP(CQ63,СписокКМ!$A$187:$D$240,3,FALSE))</f>
        <v>Х</v>
      </c>
    </row>
    <row r="64" spans="1:96" ht="12.95" customHeight="1" x14ac:dyDescent="0.2">
      <c r="A64" s="255">
        <v>2</v>
      </c>
      <c r="B64" s="281">
        <f>IF(R62="","",VLOOKUP(R62,'[61]Посев групп'!B:L,4,FALSE))</f>
        <v>4</v>
      </c>
      <c r="C64" s="257">
        <v>2</v>
      </c>
      <c r="D64" s="258">
        <v>4</v>
      </c>
      <c r="E64" s="259">
        <v>1</v>
      </c>
      <c r="F64" s="260">
        <v>1</v>
      </c>
      <c r="G64" s="261"/>
      <c r="H64" s="262"/>
      <c r="I64" s="259"/>
      <c r="J64" s="260"/>
      <c r="K64" s="261"/>
      <c r="L64" s="262"/>
      <c r="M64" s="259"/>
      <c r="N64" s="260"/>
      <c r="O64" s="261"/>
      <c r="P64" s="262"/>
      <c r="Q64" s="259"/>
      <c r="R64" s="260"/>
      <c r="S64" s="263">
        <f t="shared" si="148"/>
        <v>0</v>
      </c>
      <c r="T64" s="263">
        <f t="shared" si="149"/>
        <v>0</v>
      </c>
      <c r="U64" s="263">
        <f t="shared" si="150"/>
        <v>0</v>
      </c>
      <c r="V64" s="263">
        <f t="shared" si="151"/>
        <v>0</v>
      </c>
      <c r="W64" s="263">
        <f t="shared" si="152"/>
        <v>0</v>
      </c>
      <c r="X64" s="263">
        <f t="shared" si="153"/>
        <v>0</v>
      </c>
      <c r="Y64" s="263">
        <f t="shared" si="154"/>
        <v>0</v>
      </c>
      <c r="Z64" s="263">
        <f t="shared" si="155"/>
        <v>0</v>
      </c>
      <c r="AA64" s="263">
        <f t="shared" si="156"/>
        <v>0</v>
      </c>
      <c r="AB64" s="263">
        <f t="shared" si="157"/>
        <v>0</v>
      </c>
      <c r="AC64" s="263">
        <f t="shared" si="158"/>
        <v>0</v>
      </c>
      <c r="AD64" s="263">
        <f t="shared" si="159"/>
        <v>0</v>
      </c>
      <c r="AE64" s="263">
        <f t="shared" si="160"/>
        <v>0</v>
      </c>
      <c r="AF64" s="263">
        <f t="shared" si="161"/>
        <v>0</v>
      </c>
      <c r="AG64" s="264"/>
      <c r="AH64" s="264"/>
      <c r="AI64" s="265">
        <f t="shared" si="162"/>
        <v>0</v>
      </c>
      <c r="AJ64" s="265">
        <f t="shared" si="163"/>
        <v>0</v>
      </c>
      <c r="AK64" s="266" t="str">
        <f t="shared" si="164"/>
        <v>ERROR</v>
      </c>
      <c r="AL64" s="266" t="str">
        <f t="shared" si="165"/>
        <v/>
      </c>
      <c r="AM64" s="266" t="str">
        <f t="shared" si="166"/>
        <v/>
      </c>
      <c r="AN64" s="266" t="str">
        <f t="shared" si="167"/>
        <v/>
      </c>
      <c r="AO64" s="266" t="str">
        <f t="shared" si="168"/>
        <v/>
      </c>
      <c r="AP64" s="266" t="str">
        <f t="shared" si="169"/>
        <v/>
      </c>
      <c r="AQ64" s="266" t="str">
        <f t="shared" si="170"/>
        <v/>
      </c>
      <c r="AR64" s="267" t="str">
        <f t="shared" si="171"/>
        <v xml:space="preserve">  -  </v>
      </c>
      <c r="AS64" s="268" t="str">
        <f t="shared" si="172"/>
        <v xml:space="preserve">  -  </v>
      </c>
      <c r="AT64" s="265">
        <f t="shared" si="173"/>
        <v>0</v>
      </c>
      <c r="AU64" s="265">
        <f t="shared" si="174"/>
        <v>0</v>
      </c>
      <c r="AV64" s="266" t="str">
        <f t="shared" si="175"/>
        <v>ERROR</v>
      </c>
      <c r="AW64" s="266" t="str">
        <f t="shared" si="176"/>
        <v/>
      </c>
      <c r="AX64" s="266" t="str">
        <f t="shared" si="177"/>
        <v/>
      </c>
      <c r="AY64" s="266" t="str">
        <f t="shared" si="178"/>
        <v/>
      </c>
      <c r="AZ64" s="266" t="str">
        <f t="shared" si="179"/>
        <v/>
      </c>
      <c r="BA64" s="266" t="str">
        <f t="shared" si="180"/>
        <v/>
      </c>
      <c r="BB64" s="266" t="str">
        <f t="shared" si="181"/>
        <v/>
      </c>
      <c r="BC64" s="267" t="str">
        <f t="shared" si="182"/>
        <v xml:space="preserve">  -  </v>
      </c>
      <c r="BD64" s="268" t="str">
        <f t="shared" si="183"/>
        <v xml:space="preserve">  -  </v>
      </c>
      <c r="BE64" s="282"/>
      <c r="BF64" s="282"/>
      <c r="BG64" s="270">
        <f>SUMIF(A63:A66,C64,B63:B66)</f>
        <v>4</v>
      </c>
      <c r="BH64" s="271">
        <f>SUMIF(A63:A66,D64,B63:B66)</f>
        <v>0</v>
      </c>
      <c r="BI64" s="237" t="str">
        <f>BI63</f>
        <v>Группа 1</v>
      </c>
      <c r="BJ64" s="238">
        <f>1+BJ63</f>
        <v>2</v>
      </c>
      <c r="BK64" s="272">
        <v>1</v>
      </c>
      <c r="BL64" s="283" t="str">
        <f t="shared" si="184"/>
        <v>2 - 4</v>
      </c>
      <c r="BM64" s="304"/>
      <c r="BN64" s="274"/>
      <c r="BO64" s="284"/>
      <c r="BP64" s="1172"/>
      <c r="BQ64" s="1174"/>
      <c r="BR64" s="1321" t="str">
        <f>IF(BO64="","",VLOOKUP(BO64,СписокКМ!BR:BW,2,FALSE))</f>
        <v/>
      </c>
      <c r="BS64" s="1321" t="str">
        <f>IF(BP64="","",VLOOKUP(BP64,СписокКМ!BS:BX,2,FALSE))</f>
        <v/>
      </c>
      <c r="BT64" s="1321" t="str">
        <f>IF(BQ64="","",VLOOKUP(BQ64,СписокКМ!BT:BY,2,FALSE))</f>
        <v/>
      </c>
      <c r="BU64" s="1321" t="str">
        <f>IF(BR64="","",VLOOKUP(BR64,СписокКМ!BU:BZ,2,FALSE))</f>
        <v/>
      </c>
      <c r="BV64" s="1178"/>
      <c r="BW64" s="1181"/>
      <c r="BX64" s="1181"/>
      <c r="BY64" s="1182"/>
      <c r="BZ64" s="1187" t="str">
        <f>IF(AI65&lt;AJ65,AR65,IF(AJ65&lt;AI65,AS65," "))</f>
        <v xml:space="preserve"> </v>
      </c>
      <c r="CA64" s="1188"/>
      <c r="CB64" s="1189"/>
      <c r="CC64" s="1187" t="str">
        <f>IF(AI63&lt;AJ63,AR63,IF(AJ63&lt;AI63,AS63," "))</f>
        <v xml:space="preserve"> </v>
      </c>
      <c r="CD64" s="1188"/>
      <c r="CE64" s="1189"/>
      <c r="CF64" s="1187" t="str">
        <f>IF(AI67&lt;AJ67,AR67,IF(AJ67&lt;AI67,AS67," "))</f>
        <v xml:space="preserve"> </v>
      </c>
      <c r="CG64" s="1188"/>
      <c r="CH64" s="1189"/>
      <c r="CI64" s="1171"/>
      <c r="CJ64" s="1191"/>
      <c r="CK64" s="1184"/>
      <c r="CL64" s="1186"/>
      <c r="CN64" s="313" t="s">
        <v>60</v>
      </c>
      <c r="CO64" s="310">
        <f>BQ65</f>
        <v>0</v>
      </c>
      <c r="CP64" s="312" t="str">
        <f>IF(CO64="","",VLOOKUP(CO64,СписокКМ!$A$186:$D$241,3,FALSE))</f>
        <v>Х</v>
      </c>
      <c r="CQ64" s="310">
        <f>BQ69</f>
        <v>0</v>
      </c>
      <c r="CR64" s="312" t="str">
        <f>IF(CQ64="","",VLOOKUP(CQ64,СписокКМ!$A$187:$D$240,3,FALSE))</f>
        <v>Х</v>
      </c>
    </row>
    <row r="65" spans="1:96" ht="12.95" customHeight="1" x14ac:dyDescent="0.2">
      <c r="A65" s="255">
        <v>3</v>
      </c>
      <c r="B65" s="281">
        <f>IF(R62="","",VLOOKUP(R62,'[61]Посев групп'!B:L,6,FALSE))</f>
        <v>3</v>
      </c>
      <c r="C65" s="257">
        <v>1</v>
      </c>
      <c r="D65" s="258">
        <v>2</v>
      </c>
      <c r="E65" s="259">
        <v>1</v>
      </c>
      <c r="F65" s="260">
        <v>1</v>
      </c>
      <c r="G65" s="261"/>
      <c r="H65" s="262"/>
      <c r="I65" s="259"/>
      <c r="J65" s="260"/>
      <c r="K65" s="261"/>
      <c r="L65" s="262"/>
      <c r="M65" s="259"/>
      <c r="N65" s="260"/>
      <c r="O65" s="261"/>
      <c r="P65" s="262"/>
      <c r="Q65" s="259"/>
      <c r="R65" s="260"/>
      <c r="S65" s="263">
        <f t="shared" si="148"/>
        <v>0</v>
      </c>
      <c r="T65" s="263">
        <f t="shared" si="149"/>
        <v>0</v>
      </c>
      <c r="U65" s="263">
        <f t="shared" si="150"/>
        <v>0</v>
      </c>
      <c r="V65" s="263">
        <f t="shared" si="151"/>
        <v>0</v>
      </c>
      <c r="W65" s="263">
        <f t="shared" si="152"/>
        <v>0</v>
      </c>
      <c r="X65" s="263">
        <f t="shared" si="153"/>
        <v>0</v>
      </c>
      <c r="Y65" s="263">
        <f t="shared" si="154"/>
        <v>0</v>
      </c>
      <c r="Z65" s="263">
        <f t="shared" si="155"/>
        <v>0</v>
      </c>
      <c r="AA65" s="263">
        <f t="shared" si="156"/>
        <v>0</v>
      </c>
      <c r="AB65" s="263">
        <f t="shared" si="157"/>
        <v>0</v>
      </c>
      <c r="AC65" s="263">
        <f t="shared" si="158"/>
        <v>0</v>
      </c>
      <c r="AD65" s="263">
        <f t="shared" si="159"/>
        <v>0</v>
      </c>
      <c r="AE65" s="263">
        <f t="shared" si="160"/>
        <v>0</v>
      </c>
      <c r="AF65" s="263">
        <f t="shared" si="161"/>
        <v>0</v>
      </c>
      <c r="AG65" s="264"/>
      <c r="AH65" s="264"/>
      <c r="AI65" s="265">
        <f t="shared" si="162"/>
        <v>0</v>
      </c>
      <c r="AJ65" s="265">
        <f t="shared" si="163"/>
        <v>0</v>
      </c>
      <c r="AK65" s="266" t="str">
        <f t="shared" si="164"/>
        <v>ERROR</v>
      </c>
      <c r="AL65" s="266" t="str">
        <f t="shared" si="165"/>
        <v/>
      </c>
      <c r="AM65" s="266" t="str">
        <f t="shared" si="166"/>
        <v/>
      </c>
      <c r="AN65" s="266" t="str">
        <f t="shared" si="167"/>
        <v/>
      </c>
      <c r="AO65" s="266" t="str">
        <f t="shared" si="168"/>
        <v/>
      </c>
      <c r="AP65" s="266" t="str">
        <f t="shared" si="169"/>
        <v/>
      </c>
      <c r="AQ65" s="266" t="str">
        <f t="shared" si="170"/>
        <v/>
      </c>
      <c r="AR65" s="267" t="str">
        <f t="shared" si="171"/>
        <v xml:space="preserve">  -  </v>
      </c>
      <c r="AS65" s="268" t="str">
        <f t="shared" si="172"/>
        <v xml:space="preserve">  -  </v>
      </c>
      <c r="AT65" s="265">
        <f t="shared" si="173"/>
        <v>0</v>
      </c>
      <c r="AU65" s="265">
        <f t="shared" si="174"/>
        <v>0</v>
      </c>
      <c r="AV65" s="266" t="str">
        <f t="shared" si="175"/>
        <v>ERROR</v>
      </c>
      <c r="AW65" s="266" t="str">
        <f t="shared" si="176"/>
        <v/>
      </c>
      <c r="AX65" s="266" t="str">
        <f t="shared" si="177"/>
        <v/>
      </c>
      <c r="AY65" s="266" t="str">
        <f t="shared" si="178"/>
        <v/>
      </c>
      <c r="AZ65" s="266" t="str">
        <f t="shared" si="179"/>
        <v/>
      </c>
      <c r="BA65" s="266" t="str">
        <f t="shared" si="180"/>
        <v/>
      </c>
      <c r="BB65" s="266" t="str">
        <f t="shared" si="181"/>
        <v/>
      </c>
      <c r="BC65" s="267" t="str">
        <f t="shared" si="182"/>
        <v xml:space="preserve">  -  </v>
      </c>
      <c r="BD65" s="268" t="str">
        <f t="shared" si="183"/>
        <v xml:space="preserve">  -  </v>
      </c>
      <c r="BE65" s="269">
        <f>SUMIF(C63:C69,2,AI63:AI69)+SUMIF(D63:D69,2,AJ63:AJ69)</f>
        <v>0</v>
      </c>
      <c r="BF65" s="269" t="str">
        <f>IF(BE65&lt;&gt;0,RANK(BE65,BE63:BE69),"")</f>
        <v/>
      </c>
      <c r="BG65" s="270">
        <f>SUMIF(A63:A66,C65,B63:B66)</f>
        <v>12</v>
      </c>
      <c r="BH65" s="271">
        <f>SUMIF(A63:A66,D65,B63:B66)</f>
        <v>4</v>
      </c>
      <c r="BI65" s="237" t="str">
        <f>BI64</f>
        <v>Группа 1</v>
      </c>
      <c r="BJ65" s="238">
        <f>1+BJ64</f>
        <v>3</v>
      </c>
      <c r="BK65" s="272">
        <v>2</v>
      </c>
      <c r="BL65" s="285" t="str">
        <f t="shared" si="184"/>
        <v>1 - 2</v>
      </c>
      <c r="BM65" s="305"/>
      <c r="BN65" s="286"/>
      <c r="BO65" s="287"/>
      <c r="BP65" s="1192">
        <v>2</v>
      </c>
      <c r="BQ65" s="1173"/>
      <c r="BR65" s="1318" t="str">
        <f>IF(BQ65="","",VLOOKUP(BQ65,СписокКМ!$A$186:$D$241,3,FALSE))</f>
        <v/>
      </c>
      <c r="BS65" s="1318" t="e">
        <f>IF(BP65="","",VLOOKUP(BP65,СписокКМ!BS:BX,2,FALSE))</f>
        <v>#N/A</v>
      </c>
      <c r="BT65" s="1318" t="str">
        <f>IF(BQ65="","",VLOOKUP(BQ65,СписокКМ!$A$188:$C$236,3,FALSE))</f>
        <v/>
      </c>
      <c r="BU65" s="1318" t="str">
        <f>IF(BR65="","",VLOOKUP(BR65,СписокКМ!BU:BZ,2,FALSE))</f>
        <v/>
      </c>
      <c r="BV65" s="1177"/>
      <c r="BW65" s="288"/>
      <c r="BX65" s="277" t="str">
        <f>IF(AG65&lt;AH65,AT65,IF(AH65&lt;AG65,AT65," "))</f>
        <v xml:space="preserve"> </v>
      </c>
      <c r="BY65" s="278"/>
      <c r="BZ65" s="1179"/>
      <c r="CA65" s="1179"/>
      <c r="CB65" s="1180"/>
      <c r="CC65" s="279"/>
      <c r="CD65" s="277" t="str">
        <f>IF(AG68&lt;AH68,AI68,IF(AH68&lt;AG68,AI68," "))</f>
        <v xml:space="preserve"> </v>
      </c>
      <c r="CE65" s="278"/>
      <c r="CF65" s="289"/>
      <c r="CG65" s="290" t="str">
        <f>IF(AG64&lt;AH64,AI64,IF(AH64&lt;AG64,AI64," "))</f>
        <v xml:space="preserve"> </v>
      </c>
      <c r="CH65" s="280"/>
      <c r="CI65" s="1171"/>
      <c r="CJ65" s="1190">
        <f>BE65</f>
        <v>0</v>
      </c>
      <c r="CK65" s="1183"/>
      <c r="CL65" s="1185" t="str">
        <f>IF(BF66="",BF65,BF66)</f>
        <v/>
      </c>
      <c r="CN65" s="313" t="s">
        <v>61</v>
      </c>
      <c r="CO65" s="310">
        <f>BQ63</f>
        <v>0</v>
      </c>
      <c r="CP65" s="312" t="str">
        <f>IF(CO65="","",VLOOKUP(CO65,СписокКМ!$A$186:$D$241,3,FALSE))</f>
        <v>Х</v>
      </c>
      <c r="CQ65" s="310">
        <f>BQ65</f>
        <v>0</v>
      </c>
      <c r="CR65" s="312" t="str">
        <f>IF(CQ65="","",VLOOKUP(CQ65,СписокКМ!$A$187:$D$240,3,FALSE))</f>
        <v>Х</v>
      </c>
    </row>
    <row r="66" spans="1:96" ht="12.95" customHeight="1" x14ac:dyDescent="0.2">
      <c r="A66" s="255">
        <v>4</v>
      </c>
      <c r="B66" s="281">
        <f>IF(R62="","",VLOOKUP(R62,'[61]Посев групп'!B:L,8,FALSE))</f>
        <v>0</v>
      </c>
      <c r="C66" s="257">
        <v>3</v>
      </c>
      <c r="D66" s="258">
        <v>4</v>
      </c>
      <c r="E66" s="259">
        <v>1</v>
      </c>
      <c r="F66" s="260">
        <v>1</v>
      </c>
      <c r="G66" s="261"/>
      <c r="H66" s="262"/>
      <c r="I66" s="259"/>
      <c r="J66" s="260"/>
      <c r="K66" s="261"/>
      <c r="L66" s="262"/>
      <c r="M66" s="259"/>
      <c r="N66" s="260"/>
      <c r="O66" s="261"/>
      <c r="P66" s="262"/>
      <c r="Q66" s="259"/>
      <c r="R66" s="260"/>
      <c r="S66" s="263">
        <f t="shared" si="148"/>
        <v>0</v>
      </c>
      <c r="T66" s="263">
        <f t="shared" si="149"/>
        <v>0</v>
      </c>
      <c r="U66" s="263">
        <f t="shared" si="150"/>
        <v>0</v>
      </c>
      <c r="V66" s="263">
        <f t="shared" si="151"/>
        <v>0</v>
      </c>
      <c r="W66" s="263">
        <f t="shared" si="152"/>
        <v>0</v>
      </c>
      <c r="X66" s="263">
        <f t="shared" si="153"/>
        <v>0</v>
      </c>
      <c r="Y66" s="263">
        <f t="shared" si="154"/>
        <v>0</v>
      </c>
      <c r="Z66" s="263">
        <f t="shared" si="155"/>
        <v>0</v>
      </c>
      <c r="AA66" s="263">
        <f t="shared" si="156"/>
        <v>0</v>
      </c>
      <c r="AB66" s="263">
        <f t="shared" si="157"/>
        <v>0</v>
      </c>
      <c r="AC66" s="263">
        <f t="shared" si="158"/>
        <v>0</v>
      </c>
      <c r="AD66" s="263">
        <f t="shared" si="159"/>
        <v>0</v>
      </c>
      <c r="AE66" s="263">
        <f t="shared" si="160"/>
        <v>0</v>
      </c>
      <c r="AF66" s="263">
        <f t="shared" si="161"/>
        <v>0</v>
      </c>
      <c r="AG66" s="264"/>
      <c r="AH66" s="264"/>
      <c r="AI66" s="265">
        <f t="shared" si="162"/>
        <v>0</v>
      </c>
      <c r="AJ66" s="265">
        <f t="shared" si="163"/>
        <v>0</v>
      </c>
      <c r="AK66" s="266" t="str">
        <f t="shared" si="164"/>
        <v>ERROR</v>
      </c>
      <c r="AL66" s="266" t="str">
        <f t="shared" si="165"/>
        <v/>
      </c>
      <c r="AM66" s="266" t="str">
        <f t="shared" si="166"/>
        <v/>
      </c>
      <c r="AN66" s="266" t="str">
        <f t="shared" si="167"/>
        <v/>
      </c>
      <c r="AO66" s="266" t="str">
        <f t="shared" si="168"/>
        <v/>
      </c>
      <c r="AP66" s="266" t="str">
        <f t="shared" si="169"/>
        <v/>
      </c>
      <c r="AQ66" s="266" t="str">
        <f t="shared" si="170"/>
        <v/>
      </c>
      <c r="AR66" s="267" t="str">
        <f t="shared" si="171"/>
        <v xml:space="preserve">  -  </v>
      </c>
      <c r="AS66" s="268" t="str">
        <f t="shared" si="172"/>
        <v xml:space="preserve">  -  </v>
      </c>
      <c r="AT66" s="265">
        <f t="shared" si="173"/>
        <v>0</v>
      </c>
      <c r="AU66" s="265">
        <f t="shared" si="174"/>
        <v>0</v>
      </c>
      <c r="AV66" s="266" t="str">
        <f t="shared" si="175"/>
        <v>ERROR</v>
      </c>
      <c r="AW66" s="266" t="str">
        <f t="shared" si="176"/>
        <v/>
      </c>
      <c r="AX66" s="266" t="str">
        <f t="shared" si="177"/>
        <v/>
      </c>
      <c r="AY66" s="266" t="str">
        <f t="shared" si="178"/>
        <v/>
      </c>
      <c r="AZ66" s="266" t="str">
        <f t="shared" si="179"/>
        <v/>
      </c>
      <c r="BA66" s="266" t="str">
        <f t="shared" si="180"/>
        <v/>
      </c>
      <c r="BB66" s="266" t="str">
        <f t="shared" si="181"/>
        <v/>
      </c>
      <c r="BC66" s="267" t="str">
        <f t="shared" si="182"/>
        <v xml:space="preserve">  -  </v>
      </c>
      <c r="BD66" s="268" t="str">
        <f t="shared" si="183"/>
        <v xml:space="preserve">  -  </v>
      </c>
      <c r="BE66" s="282"/>
      <c r="BF66" s="282"/>
      <c r="BG66" s="270">
        <f>SUMIF(A63:A66,C66,B63:B66)</f>
        <v>3</v>
      </c>
      <c r="BH66" s="271">
        <f>SUMIF(A63:A66,D66,B63:B66)</f>
        <v>0</v>
      </c>
      <c r="BI66" s="237" t="str">
        <f>BI65</f>
        <v>Группа 1</v>
      </c>
      <c r="BJ66" s="238">
        <f>1+BJ65</f>
        <v>4</v>
      </c>
      <c r="BK66" s="272">
        <v>2</v>
      </c>
      <c r="BL66" s="285" t="str">
        <f t="shared" si="184"/>
        <v>3 - 4</v>
      </c>
      <c r="BM66" s="305"/>
      <c r="BN66" s="286"/>
      <c r="BO66" s="287"/>
      <c r="BP66" s="1193"/>
      <c r="BQ66" s="1174"/>
      <c r="BR66" s="1321" t="str">
        <f>IF(BO66="","",VLOOKUP(BO66,СписокКМ!BR:BW,2,FALSE))</f>
        <v/>
      </c>
      <c r="BS66" s="1321" t="str">
        <f>IF(BP66="","",VLOOKUP(BP66,СписокКМ!BS:BX,2,FALSE))</f>
        <v/>
      </c>
      <c r="BT66" s="1321" t="str">
        <f>IF(BQ66="","",VLOOKUP(BQ66,СписокКМ!BT:BY,2,FALSE))</f>
        <v/>
      </c>
      <c r="BU66" s="1321" t="str">
        <f>IF(BR66="","",VLOOKUP(BR66,СписокКМ!BU:BZ,2,FALSE))</f>
        <v/>
      </c>
      <c r="BV66" s="1178"/>
      <c r="BW66" s="1187" t="str">
        <f>IF(AI65&gt;AJ65,BC65,IF(AJ65&gt;AI65,BD65," "))</f>
        <v xml:space="preserve"> </v>
      </c>
      <c r="BX66" s="1188"/>
      <c r="BY66" s="1189"/>
      <c r="BZ66" s="1181"/>
      <c r="CA66" s="1181"/>
      <c r="CB66" s="1182"/>
      <c r="CC66" s="1187" t="str">
        <f>IF(AI68&lt;AJ68,AR68,IF(AJ68&lt;AI68,AS68," "))</f>
        <v xml:space="preserve"> </v>
      </c>
      <c r="CD66" s="1188"/>
      <c r="CE66" s="1189"/>
      <c r="CF66" s="1187" t="str">
        <f>IF(AI64&lt;AJ64,AR64,IF(AJ64&lt;AI64,AS64," "))</f>
        <v xml:space="preserve"> </v>
      </c>
      <c r="CG66" s="1188"/>
      <c r="CH66" s="1189"/>
      <c r="CI66" s="1171"/>
      <c r="CJ66" s="1191"/>
      <c r="CK66" s="1184"/>
      <c r="CL66" s="1186"/>
      <c r="CN66" s="313" t="s">
        <v>62</v>
      </c>
      <c r="CO66" s="310">
        <f>BQ67</f>
        <v>0</v>
      </c>
      <c r="CP66" s="312" t="str">
        <f>IF(CO66="","",VLOOKUP(CO66,СписокКМ!$A$186:$D$241,3,FALSE))</f>
        <v>Х</v>
      </c>
      <c r="CQ66" s="310">
        <f>BQ69</f>
        <v>0</v>
      </c>
      <c r="CR66" s="312" t="str">
        <f>IF(CQ66="","",VLOOKUP(CQ66,СписокКМ!$A$187:$D$240,3,FALSE))</f>
        <v>Х</v>
      </c>
    </row>
    <row r="67" spans="1:96" ht="12.95" customHeight="1" x14ac:dyDescent="0.2">
      <c r="A67" s="255">
        <v>5</v>
      </c>
      <c r="B67" s="291"/>
      <c r="C67" s="257">
        <v>1</v>
      </c>
      <c r="D67" s="258">
        <v>4</v>
      </c>
      <c r="E67" s="259">
        <v>1</v>
      </c>
      <c r="F67" s="260">
        <v>1</v>
      </c>
      <c r="G67" s="261"/>
      <c r="H67" s="262"/>
      <c r="I67" s="259"/>
      <c r="J67" s="260"/>
      <c r="K67" s="261"/>
      <c r="L67" s="262"/>
      <c r="M67" s="259"/>
      <c r="N67" s="260"/>
      <c r="O67" s="261"/>
      <c r="P67" s="262"/>
      <c r="Q67" s="259"/>
      <c r="R67" s="260"/>
      <c r="S67" s="263">
        <f t="shared" si="148"/>
        <v>0</v>
      </c>
      <c r="T67" s="263">
        <f t="shared" si="149"/>
        <v>0</v>
      </c>
      <c r="U67" s="263">
        <f t="shared" si="150"/>
        <v>0</v>
      </c>
      <c r="V67" s="263">
        <f t="shared" si="151"/>
        <v>0</v>
      </c>
      <c r="W67" s="263">
        <f t="shared" si="152"/>
        <v>0</v>
      </c>
      <c r="X67" s="263">
        <f t="shared" si="153"/>
        <v>0</v>
      </c>
      <c r="Y67" s="263">
        <f t="shared" si="154"/>
        <v>0</v>
      </c>
      <c r="Z67" s="263">
        <f t="shared" si="155"/>
        <v>0</v>
      </c>
      <c r="AA67" s="263">
        <f t="shared" si="156"/>
        <v>0</v>
      </c>
      <c r="AB67" s="263">
        <f t="shared" si="157"/>
        <v>0</v>
      </c>
      <c r="AC67" s="263">
        <f t="shared" si="158"/>
        <v>0</v>
      </c>
      <c r="AD67" s="263">
        <f t="shared" si="159"/>
        <v>0</v>
      </c>
      <c r="AE67" s="263">
        <f t="shared" si="160"/>
        <v>0</v>
      </c>
      <c r="AF67" s="263">
        <f t="shared" si="161"/>
        <v>0</v>
      </c>
      <c r="AG67" s="264"/>
      <c r="AH67" s="264"/>
      <c r="AI67" s="265">
        <f t="shared" si="162"/>
        <v>0</v>
      </c>
      <c r="AJ67" s="265">
        <f t="shared" si="163"/>
        <v>0</v>
      </c>
      <c r="AK67" s="266" t="str">
        <f t="shared" si="164"/>
        <v>ERROR</v>
      </c>
      <c r="AL67" s="266" t="str">
        <f t="shared" si="165"/>
        <v/>
      </c>
      <c r="AM67" s="266" t="str">
        <f t="shared" si="166"/>
        <v/>
      </c>
      <c r="AN67" s="266" t="str">
        <f t="shared" si="167"/>
        <v/>
      </c>
      <c r="AO67" s="266" t="str">
        <f t="shared" si="168"/>
        <v/>
      </c>
      <c r="AP67" s="266" t="str">
        <f t="shared" si="169"/>
        <v/>
      </c>
      <c r="AQ67" s="266" t="str">
        <f t="shared" si="170"/>
        <v/>
      </c>
      <c r="AR67" s="267" t="str">
        <f t="shared" si="171"/>
        <v xml:space="preserve">  -  </v>
      </c>
      <c r="AS67" s="268" t="str">
        <f t="shared" si="172"/>
        <v xml:space="preserve">  -  </v>
      </c>
      <c r="AT67" s="265">
        <f t="shared" si="173"/>
        <v>0</v>
      </c>
      <c r="AU67" s="265">
        <f t="shared" si="174"/>
        <v>0</v>
      </c>
      <c r="AV67" s="266" t="str">
        <f t="shared" si="175"/>
        <v>ERROR</v>
      </c>
      <c r="AW67" s="266" t="str">
        <f t="shared" si="176"/>
        <v/>
      </c>
      <c r="AX67" s="266" t="str">
        <f t="shared" si="177"/>
        <v/>
      </c>
      <c r="AY67" s="266" t="str">
        <f t="shared" si="178"/>
        <v/>
      </c>
      <c r="AZ67" s="266" t="str">
        <f t="shared" si="179"/>
        <v/>
      </c>
      <c r="BA67" s="266" t="str">
        <f t="shared" si="180"/>
        <v/>
      </c>
      <c r="BB67" s="266" t="str">
        <f t="shared" si="181"/>
        <v/>
      </c>
      <c r="BC67" s="267" t="str">
        <f t="shared" si="182"/>
        <v xml:space="preserve">  -  </v>
      </c>
      <c r="BD67" s="268" t="str">
        <f t="shared" si="183"/>
        <v xml:space="preserve">  -  </v>
      </c>
      <c r="BE67" s="269">
        <f>SUMIF(C63:C69,3,AI63:AI69)+SUMIF(D63:D69,3,AJ63:AJ69)</f>
        <v>0</v>
      </c>
      <c r="BF67" s="269" t="str">
        <f>IF(BE67&lt;&gt;0,RANK(BE67,BE63:BE69),"")</f>
        <v/>
      </c>
      <c r="BG67" s="270">
        <f>SUMIF(A63:A66,C67,B63:B66)</f>
        <v>12</v>
      </c>
      <c r="BH67" s="271">
        <f>SUMIF(A63:A66,D67,B63:B66)</f>
        <v>0</v>
      </c>
      <c r="BI67" s="237" t="str">
        <f>BI66</f>
        <v>Группа 1</v>
      </c>
      <c r="BJ67" s="238">
        <f>1+BJ66</f>
        <v>5</v>
      </c>
      <c r="BK67" s="272">
        <v>3</v>
      </c>
      <c r="BL67" s="283" t="str">
        <f t="shared" si="184"/>
        <v>1 - 4</v>
      </c>
      <c r="BM67" s="304"/>
      <c r="BN67" s="274"/>
      <c r="BO67" s="284"/>
      <c r="BP67" s="1192">
        <v>3</v>
      </c>
      <c r="BQ67" s="1173"/>
      <c r="BR67" s="1318" t="str">
        <f>IF(BQ67="","",VLOOKUP(BQ67,СписокКМ!$A$186:$D$241,3,FALSE))</f>
        <v/>
      </c>
      <c r="BS67" s="1318" t="e">
        <f>IF(BP67="","",VLOOKUP(BP67,СписокКМ!BS:BX,2,FALSE))</f>
        <v>#N/A</v>
      </c>
      <c r="BT67" s="1318" t="str">
        <f>IF(BQ67="","",VLOOKUP(BQ67,СписокКМ!$A$188:$C$236,3,FALSE))</f>
        <v/>
      </c>
      <c r="BU67" s="1318" t="str">
        <f>IF(BR67="","",VLOOKUP(BR67,СписокКМ!BU:BZ,2,FALSE))</f>
        <v/>
      </c>
      <c r="BV67" s="1177"/>
      <c r="BW67" s="292"/>
      <c r="BX67" s="277" t="str">
        <f>IF(AG63&lt;AH63,AT63,IF(AH63&lt;AG63,AT63," "))</f>
        <v xml:space="preserve"> </v>
      </c>
      <c r="BY67" s="278"/>
      <c r="BZ67" s="279"/>
      <c r="CA67" s="277" t="str">
        <f>IF(AG68&lt;AH68,AT68,IF(AH68&lt;AG68,AT68," "))</f>
        <v xml:space="preserve"> </v>
      </c>
      <c r="CB67" s="278"/>
      <c r="CC67" s="1194"/>
      <c r="CD67" s="1194"/>
      <c r="CE67" s="1195"/>
      <c r="CF67" s="289"/>
      <c r="CG67" s="290" t="str">
        <f>IF(AG66&lt;AH66,AI66,IF(AH66&lt;AG66,AI66," "))</f>
        <v xml:space="preserve"> </v>
      </c>
      <c r="CH67" s="280"/>
      <c r="CI67" s="1171"/>
      <c r="CJ67" s="1190">
        <f>BE67</f>
        <v>0</v>
      </c>
      <c r="CK67" s="1183"/>
      <c r="CL67" s="1185" t="str">
        <f>IF(BF68="",BF67,BF68)</f>
        <v/>
      </c>
      <c r="CN67" s="313" t="s">
        <v>63</v>
      </c>
      <c r="CO67" s="310">
        <f>BQ63</f>
        <v>0</v>
      </c>
      <c r="CP67" s="312" t="str">
        <f>IF(CO67="","",VLOOKUP(CO67,СписокКМ!$A$186:$D$241,3,FALSE))</f>
        <v>Х</v>
      </c>
      <c r="CQ67" s="310">
        <f>BQ69</f>
        <v>0</v>
      </c>
      <c r="CR67" s="312" t="str">
        <f>IF(CQ67="","",VLOOKUP(CQ67,СписокКМ!$A$187:$D$240,3,FALSE))</f>
        <v>Х</v>
      </c>
    </row>
    <row r="68" spans="1:96" ht="12.95" customHeight="1" x14ac:dyDescent="0.2">
      <c r="A68" s="255">
        <v>6</v>
      </c>
      <c r="C68" s="257">
        <v>2</v>
      </c>
      <c r="D68" s="258">
        <v>3</v>
      </c>
      <c r="E68" s="259">
        <v>1</v>
      </c>
      <c r="F68" s="260">
        <v>1</v>
      </c>
      <c r="G68" s="261"/>
      <c r="H68" s="262"/>
      <c r="I68" s="259"/>
      <c r="J68" s="260"/>
      <c r="K68" s="261"/>
      <c r="L68" s="262"/>
      <c r="M68" s="259"/>
      <c r="N68" s="260"/>
      <c r="O68" s="261"/>
      <c r="P68" s="262"/>
      <c r="Q68" s="259"/>
      <c r="R68" s="260"/>
      <c r="S68" s="263">
        <f t="shared" si="148"/>
        <v>0</v>
      </c>
      <c r="T68" s="263">
        <f t="shared" si="149"/>
        <v>0</v>
      </c>
      <c r="U68" s="263">
        <f t="shared" si="150"/>
        <v>0</v>
      </c>
      <c r="V68" s="263">
        <f t="shared" si="151"/>
        <v>0</v>
      </c>
      <c r="W68" s="263">
        <f t="shared" si="152"/>
        <v>0</v>
      </c>
      <c r="X68" s="263">
        <f t="shared" si="153"/>
        <v>0</v>
      </c>
      <c r="Y68" s="263">
        <f t="shared" si="154"/>
        <v>0</v>
      </c>
      <c r="Z68" s="263">
        <f t="shared" si="155"/>
        <v>0</v>
      </c>
      <c r="AA68" s="263">
        <f t="shared" si="156"/>
        <v>0</v>
      </c>
      <c r="AB68" s="263">
        <f t="shared" si="157"/>
        <v>0</v>
      </c>
      <c r="AC68" s="263">
        <f t="shared" si="158"/>
        <v>0</v>
      </c>
      <c r="AD68" s="263">
        <f t="shared" si="159"/>
        <v>0</v>
      </c>
      <c r="AE68" s="263">
        <f t="shared" si="160"/>
        <v>0</v>
      </c>
      <c r="AF68" s="263">
        <f t="shared" si="161"/>
        <v>0</v>
      </c>
      <c r="AG68" s="264"/>
      <c r="AH68" s="264"/>
      <c r="AI68" s="265">
        <f t="shared" si="162"/>
        <v>0</v>
      </c>
      <c r="AJ68" s="265">
        <f t="shared" si="163"/>
        <v>0</v>
      </c>
      <c r="AK68" s="266" t="str">
        <f t="shared" si="164"/>
        <v>ERROR</v>
      </c>
      <c r="AL68" s="266" t="str">
        <f t="shared" si="165"/>
        <v/>
      </c>
      <c r="AM68" s="266" t="str">
        <f t="shared" si="166"/>
        <v/>
      </c>
      <c r="AN68" s="266" t="str">
        <f t="shared" si="167"/>
        <v/>
      </c>
      <c r="AO68" s="266" t="str">
        <f t="shared" si="168"/>
        <v/>
      </c>
      <c r="AP68" s="266" t="str">
        <f t="shared" si="169"/>
        <v/>
      </c>
      <c r="AQ68" s="266" t="str">
        <f t="shared" si="170"/>
        <v/>
      </c>
      <c r="AR68" s="267" t="str">
        <f t="shared" si="171"/>
        <v xml:space="preserve">  -  </v>
      </c>
      <c r="AS68" s="268" t="str">
        <f t="shared" si="172"/>
        <v xml:space="preserve">  -  </v>
      </c>
      <c r="AT68" s="265">
        <f t="shared" si="173"/>
        <v>0</v>
      </c>
      <c r="AU68" s="265">
        <f t="shared" si="174"/>
        <v>0</v>
      </c>
      <c r="AV68" s="266" t="str">
        <f t="shared" si="175"/>
        <v>ERROR</v>
      </c>
      <c r="AW68" s="266" t="str">
        <f t="shared" si="176"/>
        <v/>
      </c>
      <c r="AX68" s="266" t="str">
        <f t="shared" si="177"/>
        <v/>
      </c>
      <c r="AY68" s="266" t="str">
        <f t="shared" si="178"/>
        <v/>
      </c>
      <c r="AZ68" s="266" t="str">
        <f t="shared" si="179"/>
        <v/>
      </c>
      <c r="BA68" s="266" t="str">
        <f t="shared" si="180"/>
        <v/>
      </c>
      <c r="BB68" s="266" t="str">
        <f t="shared" si="181"/>
        <v/>
      </c>
      <c r="BC68" s="267" t="str">
        <f t="shared" si="182"/>
        <v xml:space="preserve">  -  </v>
      </c>
      <c r="BD68" s="268" t="str">
        <f t="shared" si="183"/>
        <v xml:space="preserve">  -  </v>
      </c>
      <c r="BE68" s="282"/>
      <c r="BF68" s="282"/>
      <c r="BG68" s="270">
        <f>SUMIF(A63:A66,C68,B63:B66)</f>
        <v>4</v>
      </c>
      <c r="BH68" s="271">
        <f>SUMIF(A63:A66,D68,B63:B66)</f>
        <v>3</v>
      </c>
      <c r="BI68" s="237" t="str">
        <f>BI67</f>
        <v>Группа 1</v>
      </c>
      <c r="BJ68" s="238">
        <f>1+BJ67</f>
        <v>6</v>
      </c>
      <c r="BK68" s="272">
        <v>3</v>
      </c>
      <c r="BL68" s="293" t="str">
        <f t="shared" si="184"/>
        <v>2 - 3</v>
      </c>
      <c r="BM68" s="294"/>
      <c r="BN68" s="294"/>
      <c r="BO68" s="295"/>
      <c r="BP68" s="1193"/>
      <c r="BQ68" s="1174"/>
      <c r="BR68" s="1321" t="str">
        <f>IF(BO68="","",VLOOKUP(BO68,СписокКМ!BR:BW,2,FALSE))</f>
        <v/>
      </c>
      <c r="BS68" s="1321" t="str">
        <f>IF(BP68="","",VLOOKUP(BP68,СписокКМ!BS:BX,2,FALSE))</f>
        <v/>
      </c>
      <c r="BT68" s="1321" t="str">
        <f>IF(BQ68="","",VLOOKUP(BQ68,СписокКМ!BT:BY,2,FALSE))</f>
        <v/>
      </c>
      <c r="BU68" s="1321" t="str">
        <f>IF(BR68="","",VLOOKUP(BR68,СписокКМ!BU:BZ,2,FALSE))</f>
        <v/>
      </c>
      <c r="BV68" s="1178"/>
      <c r="BW68" s="1187" t="str">
        <f>IF(AI63&gt;AJ63,BC63,IF(AJ63&gt;AI63,BD63," "))</f>
        <v xml:space="preserve"> </v>
      </c>
      <c r="BX68" s="1188"/>
      <c r="BY68" s="1189"/>
      <c r="BZ68" s="1187" t="str">
        <f>IF(AI68&gt;AJ68,BC68,IF(AJ68&gt;AI68,BD68," "))</f>
        <v xml:space="preserve"> </v>
      </c>
      <c r="CA68" s="1188"/>
      <c r="CB68" s="1189"/>
      <c r="CC68" s="1181"/>
      <c r="CD68" s="1181"/>
      <c r="CE68" s="1182"/>
      <c r="CF68" s="1187" t="str">
        <f>IF(AI66&lt;AJ66,AR66,IF(AJ66&lt;AI66,AS66," "))</f>
        <v xml:space="preserve"> </v>
      </c>
      <c r="CG68" s="1188"/>
      <c r="CH68" s="1189"/>
      <c r="CI68" s="1171"/>
      <c r="CJ68" s="1191"/>
      <c r="CK68" s="1184"/>
      <c r="CL68" s="1186"/>
      <c r="CN68" s="313" t="s">
        <v>64</v>
      </c>
      <c r="CO68" s="310">
        <f>BQ65</f>
        <v>0</v>
      </c>
      <c r="CP68" s="312" t="str">
        <f>IF(CO68="","",VLOOKUP(CO68,СписокКМ!$A$186:$D$241,3,FALSE))</f>
        <v>Х</v>
      </c>
      <c r="CQ68" s="310">
        <f>BQ67</f>
        <v>0</v>
      </c>
      <c r="CR68" s="312" t="str">
        <f>IF(CQ68="","",VLOOKUP(CQ68,СписокКМ!$A$187:$D$240,3,FALSE))</f>
        <v>Х</v>
      </c>
    </row>
    <row r="69" spans="1:96" ht="12.95" customHeight="1" x14ac:dyDescent="0.2"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V69" s="224"/>
      <c r="AW69" s="224"/>
      <c r="AX69" s="224"/>
      <c r="AY69" s="224"/>
      <c r="AZ69" s="224"/>
      <c r="BE69" s="269">
        <f>SUMIF(C63:C69,4,AI63:AI69)+SUMIF(D63:D69,4,AJ63:AJ69)</f>
        <v>0</v>
      </c>
      <c r="BF69" s="269" t="str">
        <f>IF(BE69&lt;&gt;0,RANK(BE69,BE63:BE69),"")</f>
        <v/>
      </c>
      <c r="BP69" s="1192">
        <v>4</v>
      </c>
      <c r="BQ69" s="1173"/>
      <c r="BR69" s="1318" t="str">
        <f>IF(BQ69="","",VLOOKUP(BQ69,СписокКМ!$A$186:$D$241,3,FALSE))</f>
        <v/>
      </c>
      <c r="BS69" s="1318" t="e">
        <f>IF(BP69="","",VLOOKUP(BP69,СписокКМ!BS:BX,2,FALSE))</f>
        <v>#N/A</v>
      </c>
      <c r="BT69" s="1318" t="str">
        <f>IF(BQ69="","",VLOOKUP(BQ69,СписокКМ!$A$188:$C$236,3,FALSE))</f>
        <v/>
      </c>
      <c r="BU69" s="1318" t="str">
        <f>IF(BR69="","",VLOOKUP(BR69,СписокКМ!BU:BZ,2,FALSE))</f>
        <v/>
      </c>
      <c r="BV69" s="1206" t="str">
        <f>IF(B63=0,"",VLOOKUP(BQ69,[61]СПИСКИ!B:Z,23,FALSE))</f>
        <v xml:space="preserve"> </v>
      </c>
      <c r="BW69" s="288"/>
      <c r="BX69" s="277" t="str">
        <f>IF(AG67&lt;AH67,AT67,IF(AH67&lt;AG67,AT67," "))</f>
        <v xml:space="preserve"> </v>
      </c>
      <c r="BY69" s="278"/>
      <c r="BZ69" s="279"/>
      <c r="CA69" s="277" t="str">
        <f>IF(AG64&lt;AH64,AT64,IF(AH64&lt;AG64,AT64," "))</f>
        <v xml:space="preserve"> </v>
      </c>
      <c r="CB69" s="278"/>
      <c r="CC69" s="279"/>
      <c r="CD69" s="277" t="str">
        <f>IF(AG66&lt;AH66,AT66,IF(AH66&lt;AG66,AT66," "))</f>
        <v xml:space="preserve"> </v>
      </c>
      <c r="CE69" s="278"/>
      <c r="CF69" s="1208"/>
      <c r="CG69" s="1179"/>
      <c r="CH69" s="1180"/>
      <c r="CI69" s="1171"/>
      <c r="CJ69" s="1190">
        <f>BE69</f>
        <v>0</v>
      </c>
      <c r="CK69" s="1197"/>
      <c r="CL69" s="1185" t="str">
        <f>IF(BF70="",BF69,BF70)</f>
        <v/>
      </c>
    </row>
    <row r="70" spans="1:96" ht="12.95" customHeight="1" x14ac:dyDescent="0.2"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V70" s="224"/>
      <c r="AW70" s="224"/>
      <c r="AX70" s="224"/>
      <c r="AY70" s="224"/>
      <c r="AZ70" s="224"/>
      <c r="BE70" s="282"/>
      <c r="BF70" s="282"/>
      <c r="BL70" s="297"/>
      <c r="BM70" s="298"/>
      <c r="BN70" s="299"/>
      <c r="BO70" s="300"/>
      <c r="BP70" s="1203"/>
      <c r="BQ70" s="1204"/>
      <c r="BR70" s="1319" t="str">
        <f>IF(BO70="","",VLOOKUP(BO70,СписокКМ!BR:BW,2,FALSE))</f>
        <v/>
      </c>
      <c r="BS70" s="1319" t="str">
        <f>IF(BP70="","",VLOOKUP(BP70,СписокКМ!BS:BX,2,FALSE))</f>
        <v/>
      </c>
      <c r="BT70" s="1319" t="str">
        <f>IF(BQ70="","",VLOOKUP(BQ70,СписокКМ!BT:BY,2,FALSE))</f>
        <v/>
      </c>
      <c r="BU70" s="1319" t="str">
        <f>IF(BR70="","",VLOOKUP(BR70,СписокКМ!BU:BZ,2,FALSE))</f>
        <v/>
      </c>
      <c r="BV70" s="1207"/>
      <c r="BW70" s="1200" t="str">
        <f>IF(AI67&gt;AJ67,BC67,IF(AJ67&gt;AI67,BD67," "))</f>
        <v xml:space="preserve"> </v>
      </c>
      <c r="BX70" s="1201"/>
      <c r="BY70" s="1202"/>
      <c r="BZ70" s="1200" t="str">
        <f>IF(AI64&gt;AJ64,BC64,IF(AJ64&gt;AI64,BD64," "))</f>
        <v xml:space="preserve"> </v>
      </c>
      <c r="CA70" s="1201"/>
      <c r="CB70" s="1202"/>
      <c r="CC70" s="1200" t="str">
        <f>IF(AI66&gt;AJ66,BC66,IF(AJ66&gt;AI66,BD66," "))</f>
        <v xml:space="preserve"> </v>
      </c>
      <c r="CD70" s="1201"/>
      <c r="CE70" s="1202"/>
      <c r="CF70" s="1209"/>
      <c r="CG70" s="1210"/>
      <c r="CH70" s="1211"/>
      <c r="CI70" s="1322"/>
      <c r="CJ70" s="1212"/>
      <c r="CK70" s="1198"/>
      <c r="CL70" s="1199"/>
    </row>
    <row r="71" spans="1:96" ht="15.95" customHeight="1" x14ac:dyDescent="0.2">
      <c r="Z71" s="233"/>
      <c r="AP71" s="228"/>
      <c r="AQ71" s="228"/>
      <c r="AR71" s="228"/>
      <c r="AS71" s="228"/>
      <c r="AT71" s="228"/>
      <c r="AU71" s="228"/>
      <c r="BA71" s="228"/>
      <c r="BB71" s="228"/>
      <c r="BC71" s="228"/>
      <c r="BD71" s="228"/>
      <c r="BE71" s="228"/>
      <c r="BF71" s="228"/>
      <c r="BG71" s="228"/>
      <c r="BH71" s="228"/>
      <c r="BI71" s="229"/>
      <c r="BJ71" s="229"/>
      <c r="BK71" s="230"/>
      <c r="BL71" s="235"/>
      <c r="BM71" s="235"/>
      <c r="BN71" s="235"/>
      <c r="BO71" s="235"/>
      <c r="BP71" s="235"/>
      <c r="BQ71" s="235"/>
      <c r="BR71" s="236"/>
      <c r="BS71" s="236"/>
      <c r="BT71" s="236"/>
      <c r="BU71" s="236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4"/>
      <c r="CN71" s="234"/>
    </row>
    <row r="72" spans="1:96" ht="19.5" customHeight="1" x14ac:dyDescent="0.2">
      <c r="Z72" s="233"/>
      <c r="BK72" s="239"/>
      <c r="BM72" s="307"/>
      <c r="BN72" s="307"/>
      <c r="BO72" s="307"/>
      <c r="BP72" s="307" t="s">
        <v>67</v>
      </c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N72" s="314" t="str">
        <f>BP72</f>
        <v>Предварительный этап. Группа 6</v>
      </c>
    </row>
    <row r="73" spans="1:96" ht="15" customHeight="1" x14ac:dyDescent="0.2">
      <c r="A73" s="240">
        <f>1+A62</f>
        <v>2</v>
      </c>
      <c r="B73" s="241">
        <v>4</v>
      </c>
      <c r="C73" s="242" t="str">
        <f>"КОМАНДЫ. Предварительный этап. Группа "&amp;A73</f>
        <v>КОМАНДЫ. Предварительный этап. Группа 2</v>
      </c>
      <c r="D73" s="242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4"/>
      <c r="P73" s="244"/>
      <c r="Q73" s="244"/>
      <c r="R73" s="245">
        <f>1+R62</f>
        <v>2</v>
      </c>
      <c r="Z73" s="233"/>
      <c r="AR73" s="246">
        <f>IF(B74=0,0,(IF(B75=0,1,IF(B76=0,2,IF(B77=0,3,IF(B77&gt;0,4))))))</f>
        <v>4</v>
      </c>
      <c r="BC73" s="246" t="b">
        <f>IF(BE73=15,3,IF(BE73&gt;15,4))</f>
        <v>0</v>
      </c>
      <c r="BE73" s="247">
        <f>SUM(BE74,BE76,BE78,BE80)</f>
        <v>0</v>
      </c>
      <c r="BF73" s="247">
        <f>SUM(BF74,BF76,BF78,BF80)</f>
        <v>0</v>
      </c>
      <c r="BL73" s="249" t="s">
        <v>44</v>
      </c>
      <c r="BM73" s="250" t="s">
        <v>45</v>
      </c>
      <c r="BN73" s="250" t="s">
        <v>46</v>
      </c>
      <c r="BO73" s="251" t="s">
        <v>47</v>
      </c>
      <c r="BP73" s="252" t="s">
        <v>1</v>
      </c>
      <c r="BQ73" s="1165" t="s">
        <v>48</v>
      </c>
      <c r="BR73" s="1165"/>
      <c r="BS73" s="1165"/>
      <c r="BT73" s="1165"/>
      <c r="BU73" s="1165"/>
      <c r="BV73" s="1166"/>
      <c r="BW73" s="1167">
        <v>1</v>
      </c>
      <c r="BX73" s="1168"/>
      <c r="BY73" s="1169"/>
      <c r="BZ73" s="1167">
        <v>2</v>
      </c>
      <c r="CA73" s="1168"/>
      <c r="CB73" s="1169"/>
      <c r="CC73" s="1167">
        <v>3</v>
      </c>
      <c r="CD73" s="1168"/>
      <c r="CE73" s="1169"/>
      <c r="CF73" s="1167">
        <v>4</v>
      </c>
      <c r="CG73" s="1168"/>
      <c r="CH73" s="1169"/>
      <c r="CI73" s="1170"/>
      <c r="CJ73" s="253" t="s">
        <v>49</v>
      </c>
      <c r="CK73" s="253" t="s">
        <v>50</v>
      </c>
      <c r="CL73" s="254" t="s">
        <v>51</v>
      </c>
    </row>
    <row r="74" spans="1:96" ht="12.95" customHeight="1" x14ac:dyDescent="0.2">
      <c r="A74" s="255">
        <v>1</v>
      </c>
      <c r="B74" s="256">
        <f>IF(R73="","",VLOOKUP(R73,'[61]Посев групп'!B:N,2,FALSE))</f>
        <v>14</v>
      </c>
      <c r="C74" s="257">
        <v>1</v>
      </c>
      <c r="D74" s="258">
        <v>3</v>
      </c>
      <c r="E74" s="259">
        <v>1</v>
      </c>
      <c r="F74" s="260">
        <v>1</v>
      </c>
      <c r="G74" s="261"/>
      <c r="H74" s="262"/>
      <c r="I74" s="259"/>
      <c r="J74" s="260"/>
      <c r="K74" s="261"/>
      <c r="L74" s="262"/>
      <c r="M74" s="259"/>
      <c r="N74" s="260"/>
      <c r="O74" s="261"/>
      <c r="P74" s="262"/>
      <c r="Q74" s="259"/>
      <c r="R74" s="260"/>
      <c r="S74" s="263">
        <f t="shared" ref="S74:S79" si="185">IF(E74="wo",0,IF(F74="wo",1,IF(E74&gt;F74,1,0)))</f>
        <v>0</v>
      </c>
      <c r="T74" s="263">
        <f t="shared" ref="T74:T79" si="186">IF(E74="wo",1,IF(F74="wo",0,IF(F74&gt;E74,1,0)))</f>
        <v>0</v>
      </c>
      <c r="U74" s="263">
        <f t="shared" ref="U74:U79" si="187">IF(G74="wo",0,IF(H74="wo",1,IF(G74&gt;H74,1,0)))</f>
        <v>0</v>
      </c>
      <c r="V74" s="263">
        <f t="shared" ref="V74:V79" si="188">IF(G74="wo",1,IF(H74="wo",0,IF(H74&gt;G74,1,0)))</f>
        <v>0</v>
      </c>
      <c r="W74" s="263">
        <f t="shared" ref="W74:W79" si="189">IF(I74="wo",0,IF(J74="wo",1,IF(I74&gt;J74,1,0)))</f>
        <v>0</v>
      </c>
      <c r="X74" s="263">
        <f t="shared" ref="X74:X79" si="190">IF(I74="wo",1,IF(J74="wo",0,IF(J74&gt;I74,1,0)))</f>
        <v>0</v>
      </c>
      <c r="Y74" s="263">
        <f t="shared" ref="Y74:Y79" si="191">IF(K74="wo",0,IF(L74="wo",1,IF(K74&gt;L74,1,0)))</f>
        <v>0</v>
      </c>
      <c r="Z74" s="263">
        <f t="shared" ref="Z74:Z79" si="192">IF(K74="wo",1,IF(L74="wo",0,IF(L74&gt;K74,1,0)))</f>
        <v>0</v>
      </c>
      <c r="AA74" s="263">
        <f t="shared" ref="AA74:AA79" si="193">IF(M74="wo",0,IF(N74="wo",1,IF(M74&gt;N74,1,0)))</f>
        <v>0</v>
      </c>
      <c r="AB74" s="263">
        <f t="shared" ref="AB74:AB79" si="194">IF(M74="wo",1,IF(N74="wo",0,IF(N74&gt;M74,1,0)))</f>
        <v>0</v>
      </c>
      <c r="AC74" s="263">
        <f t="shared" ref="AC74:AC79" si="195">IF(O74="wo",0,IF(P74="wo",1,IF(O74&gt;P74,1,0)))</f>
        <v>0</v>
      </c>
      <c r="AD74" s="263">
        <f t="shared" ref="AD74:AD79" si="196">IF(O74="wo",1,IF(P74="wo",0,IF(P74&gt;O74,1,0)))</f>
        <v>0</v>
      </c>
      <c r="AE74" s="263">
        <f t="shared" ref="AE74:AE79" si="197">IF(Q74="wo",0,IF(R74="wo",1,IF(Q74&gt;R74,1,0)))</f>
        <v>0</v>
      </c>
      <c r="AF74" s="263">
        <f t="shared" ref="AF74:AF79" si="198">IF(Q74="wo",1,IF(R74="wo",0,IF(R74&gt;Q74,1,0)))</f>
        <v>0</v>
      </c>
      <c r="AG74" s="264"/>
      <c r="AH74" s="264"/>
      <c r="AI74" s="265">
        <f t="shared" ref="AI74:AI79" si="199">IF(E74="",0,IF(E74="wo",0,IF(F74="wo",2,IF(AG74=AH74,0,IF(AG74&gt;AH74,2,1)))))</f>
        <v>0</v>
      </c>
      <c r="AJ74" s="265">
        <f t="shared" ref="AJ74:AJ79" si="200">IF(F74="",0,IF(F74="wo",0,IF(E74="wo",2,IF(AH74=AG74,0,IF(AH74&gt;AG74,2,1)))))</f>
        <v>0</v>
      </c>
      <c r="AK74" s="266" t="str">
        <f t="shared" ref="AK74:AK79" si="201">IF(E74="","",IF(E74="wo",0,IF(F74="wo",0,IF(E74=F74,"ERROR",IF(E74&gt;F74,F74,-1*E74)))))</f>
        <v>ERROR</v>
      </c>
      <c r="AL74" s="266" t="str">
        <f t="shared" ref="AL74:AL79" si="202">IF(G74="","",IF(G74="wo",0,IF(H74="wo",0,IF(G74=H74,"ERROR",IF(G74&gt;H74,H74,-1*G74)))))</f>
        <v/>
      </c>
      <c r="AM74" s="266" t="str">
        <f t="shared" ref="AM74:AM79" si="203">IF(I74="","",IF(I74="wo",0,IF(J74="wo",0,IF(I74=J74,"ERROR",IF(I74&gt;J74,J74,-1*I74)))))</f>
        <v/>
      </c>
      <c r="AN74" s="266" t="str">
        <f t="shared" ref="AN74:AN79" si="204">IF(K74="","",IF(K74="wo",0,IF(L74="wo",0,IF(K74=L74,"ERROR",IF(K74&gt;L74,L74,-1*K74)))))</f>
        <v/>
      </c>
      <c r="AO74" s="266" t="str">
        <f t="shared" ref="AO74:AO79" si="205">IF(M74="","",IF(M74="wo",0,IF(N74="wo",0,IF(M74=N74,"ERROR",IF(M74&gt;N74,N74,-1*M74)))))</f>
        <v/>
      </c>
      <c r="AP74" s="266" t="str">
        <f t="shared" ref="AP74:AP79" si="206">IF(O74="","",IF(O74="wo",0,IF(P74="wo",0,IF(O74=P74,"ERROR",IF(O74&gt;P74,P74,-1*O74)))))</f>
        <v/>
      </c>
      <c r="AQ74" s="266" t="str">
        <f t="shared" ref="AQ74:AQ79" si="207">IF(Q74="","",IF(Q74="wo",0,IF(R74="wo",0,IF(Q74=R74,"ERROR",IF(Q74&gt;R74,R74,-1*Q74)))))</f>
        <v/>
      </c>
      <c r="AR74" s="267" t="str">
        <f t="shared" ref="AR74:AR79" si="208">CONCATENATE(AG74,"  -  ",AH74)</f>
        <v xml:space="preserve">  -  </v>
      </c>
      <c r="AS74" s="268" t="str">
        <f t="shared" ref="AS74:AS79" si="209">AR74</f>
        <v xml:space="preserve">  -  </v>
      </c>
      <c r="AT74" s="265">
        <f t="shared" ref="AT74:AT79" si="210">IF(F74="",0,IF(F74="wo",0,IF(E74="wo",2,IF(AH74=AG74,0,IF(AH74&gt;AG74,2,1)))))</f>
        <v>0</v>
      </c>
      <c r="AU74" s="265">
        <f t="shared" ref="AU74:AU79" si="211">IF(E74="",0,IF(E74="wo",0,IF(F74="wo",2,IF(AG74=AH74,0,IF(AG74&gt;AH74,2,1)))))</f>
        <v>0</v>
      </c>
      <c r="AV74" s="266" t="str">
        <f t="shared" ref="AV74:AV79" si="212">IF(F74="","",IF(F74="wo",0,IF(E74="wo",0,IF(F74=E74,"ERROR",IF(F74&gt;E74,E74,-1*F74)))))</f>
        <v>ERROR</v>
      </c>
      <c r="AW74" s="266" t="str">
        <f t="shared" ref="AW74:AW79" si="213">IF(H74="","",IF(H74="wo",0,IF(G74="wo",0,IF(H74=G74,"ERROR",IF(H74&gt;G74,G74,-1*H74)))))</f>
        <v/>
      </c>
      <c r="AX74" s="266" t="str">
        <f t="shared" ref="AX74:AX79" si="214">IF(J74="","",IF(J74="wo",0,IF(I74="wo",0,IF(J74=I74,"ERROR",IF(J74&gt;I74,I74,-1*J74)))))</f>
        <v/>
      </c>
      <c r="AY74" s="266" t="str">
        <f t="shared" ref="AY74:AY79" si="215">IF(L74="","",IF(L74="wo",0,IF(K74="wo",0,IF(L74=K74,"ERROR",IF(L74&gt;K74,K74,-1*L74)))))</f>
        <v/>
      </c>
      <c r="AZ74" s="266" t="str">
        <f t="shared" ref="AZ74:AZ79" si="216">IF(N74="","",IF(N74="wo",0,IF(M74="wo",0,IF(N74=M74,"ERROR",IF(N74&gt;M74,M74,-1*N74)))))</f>
        <v/>
      </c>
      <c r="BA74" s="266" t="str">
        <f t="shared" ref="BA74:BA79" si="217">IF(P74="","",IF(P74="wo",0,IF(O74="wo",0,IF(P74=O74,"ERROR",IF(P74&gt;O74,O74,-1*P74)))))</f>
        <v/>
      </c>
      <c r="BB74" s="266" t="str">
        <f t="shared" ref="BB74:BB79" si="218">IF(R74="","",IF(R74="wo",0,IF(Q74="wo",0,IF(R74=Q74,"ERROR",IF(R74&gt;Q74,Q74,-1*R74)))))</f>
        <v/>
      </c>
      <c r="BC74" s="267" t="str">
        <f t="shared" ref="BC74:BC79" si="219">CONCATENATE(AH74,"  -  ",AG74)</f>
        <v xml:space="preserve">  -  </v>
      </c>
      <c r="BD74" s="268" t="str">
        <f t="shared" ref="BD74:BD79" si="220">BC74</f>
        <v xml:space="preserve">  -  </v>
      </c>
      <c r="BE74" s="269">
        <f>SUMIF(C74:C80,1,AI74:AI80)+SUMIF(D74:D80,1,AJ74:AJ80)</f>
        <v>0</v>
      </c>
      <c r="BF74" s="269" t="str">
        <f>IF(BE74&lt;&gt;0,RANK(BE74,BE74:BE80),"")</f>
        <v/>
      </c>
      <c r="BG74" s="270">
        <f>SUMIF(A74:A77,C74,B74:B77)</f>
        <v>14</v>
      </c>
      <c r="BH74" s="271">
        <f>SUMIF(A74:A77,D74,B74:B77)</f>
        <v>11</v>
      </c>
      <c r="BI74" s="237" t="s">
        <v>53</v>
      </c>
      <c r="BJ74" s="238">
        <f>1+BJ68</f>
        <v>7</v>
      </c>
      <c r="BK74" s="272">
        <v>1</v>
      </c>
      <c r="BL74" s="273" t="str">
        <f t="shared" ref="BL74:BL79" si="221">CONCATENATE(C74," ","-"," ",D74)</f>
        <v>1 - 3</v>
      </c>
      <c r="BM74" s="304"/>
      <c r="BN74" s="274"/>
      <c r="BO74" s="275"/>
      <c r="BP74" s="1172">
        <v>1</v>
      </c>
      <c r="BQ74" s="1173"/>
      <c r="BR74" s="1318" t="str">
        <f>IF(BQ74="","",VLOOKUP(BQ74,СписокКМ!$A$186:$D$241,3,FALSE))</f>
        <v/>
      </c>
      <c r="BS74" s="1318" t="e">
        <f>IF(BP74="","",VLOOKUP(BP74,СписокКМ!BS:BX,2,FALSE))</f>
        <v>#N/A</v>
      </c>
      <c r="BT74" s="1318" t="str">
        <f>IF(BQ74="","",VLOOKUP(BQ74,СписокКМ!$A$188:$C$236,3,FALSE))</f>
        <v/>
      </c>
      <c r="BU74" s="1318" t="str">
        <f>IF(BR74="","",VLOOKUP(BR74,СписокКМ!BU:BZ,2,FALSE))</f>
        <v/>
      </c>
      <c r="BV74" s="1177"/>
      <c r="BW74" s="1179"/>
      <c r="BX74" s="1179"/>
      <c r="BY74" s="1180"/>
      <c r="BZ74" s="276"/>
      <c r="CA74" s="277" t="str">
        <f>IF(AG76&lt;AH76,AI76,IF(AH76&lt;AG76,AI76," "))</f>
        <v xml:space="preserve"> </v>
      </c>
      <c r="CB74" s="278"/>
      <c r="CC74" s="279"/>
      <c r="CD74" s="277" t="str">
        <f>IF(AG74&lt;AH74,AI74,IF(AH74&lt;AG74,AI74," "))</f>
        <v xml:space="preserve"> </v>
      </c>
      <c r="CE74" s="280"/>
      <c r="CF74" s="279"/>
      <c r="CG74" s="277" t="str">
        <f>IF(AG78&lt;AH78,AI78,IF(AH78&lt;AG78,AI78," "))</f>
        <v xml:space="preserve"> </v>
      </c>
      <c r="CH74" s="278"/>
      <c r="CI74" s="1171"/>
      <c r="CJ74" s="1190">
        <f>BE74</f>
        <v>0</v>
      </c>
      <c r="CK74" s="1183"/>
      <c r="CL74" s="1185" t="str">
        <f>IF(BF75="",BF74,BF75)</f>
        <v/>
      </c>
      <c r="CN74" s="313" t="s">
        <v>59</v>
      </c>
      <c r="CO74" s="310">
        <f>BQ74</f>
        <v>0</v>
      </c>
      <c r="CP74" s="312" t="str">
        <f>IF(CO74="","",VLOOKUP(CO74,СписокКМ!$A$186:$D$241,3,FALSE))</f>
        <v>Х</v>
      </c>
      <c r="CQ74" s="310">
        <f>BQ78</f>
        <v>0</v>
      </c>
      <c r="CR74" s="312" t="str">
        <f>IF(CQ74="","",VLOOKUP(CQ74,СписокКМ!$A$187:$D$240,3,FALSE))</f>
        <v>Х</v>
      </c>
    </row>
    <row r="75" spans="1:96" ht="12.95" customHeight="1" x14ac:dyDescent="0.2">
      <c r="A75" s="255">
        <v>2</v>
      </c>
      <c r="B75" s="281">
        <f>IF(R73="","",VLOOKUP(R73,'[61]Посев групп'!B:L,4,FALSE))</f>
        <v>13</v>
      </c>
      <c r="C75" s="257">
        <v>2</v>
      </c>
      <c r="D75" s="258">
        <v>4</v>
      </c>
      <c r="E75" s="259">
        <v>1</v>
      </c>
      <c r="F75" s="260">
        <v>1</v>
      </c>
      <c r="G75" s="261"/>
      <c r="H75" s="262"/>
      <c r="I75" s="259"/>
      <c r="J75" s="260"/>
      <c r="K75" s="261"/>
      <c r="L75" s="262"/>
      <c r="M75" s="259"/>
      <c r="N75" s="260"/>
      <c r="O75" s="261"/>
      <c r="P75" s="262"/>
      <c r="Q75" s="259"/>
      <c r="R75" s="260"/>
      <c r="S75" s="263">
        <f t="shared" si="185"/>
        <v>0</v>
      </c>
      <c r="T75" s="263">
        <f t="shared" si="186"/>
        <v>0</v>
      </c>
      <c r="U75" s="263">
        <f t="shared" si="187"/>
        <v>0</v>
      </c>
      <c r="V75" s="263">
        <f t="shared" si="188"/>
        <v>0</v>
      </c>
      <c r="W75" s="263">
        <f t="shared" si="189"/>
        <v>0</v>
      </c>
      <c r="X75" s="263">
        <f t="shared" si="190"/>
        <v>0</v>
      </c>
      <c r="Y75" s="263">
        <f t="shared" si="191"/>
        <v>0</v>
      </c>
      <c r="Z75" s="263">
        <f t="shared" si="192"/>
        <v>0</v>
      </c>
      <c r="AA75" s="263">
        <f t="shared" si="193"/>
        <v>0</v>
      </c>
      <c r="AB75" s="263">
        <f t="shared" si="194"/>
        <v>0</v>
      </c>
      <c r="AC75" s="263">
        <f t="shared" si="195"/>
        <v>0</v>
      </c>
      <c r="AD75" s="263">
        <f t="shared" si="196"/>
        <v>0</v>
      </c>
      <c r="AE75" s="263">
        <f t="shared" si="197"/>
        <v>0</v>
      </c>
      <c r="AF75" s="263">
        <f t="shared" si="198"/>
        <v>0</v>
      </c>
      <c r="AG75" s="264"/>
      <c r="AH75" s="264"/>
      <c r="AI75" s="265">
        <f t="shared" si="199"/>
        <v>0</v>
      </c>
      <c r="AJ75" s="265">
        <f t="shared" si="200"/>
        <v>0</v>
      </c>
      <c r="AK75" s="266" t="str">
        <f t="shared" si="201"/>
        <v>ERROR</v>
      </c>
      <c r="AL75" s="266" t="str">
        <f t="shared" si="202"/>
        <v/>
      </c>
      <c r="AM75" s="266" t="str">
        <f t="shared" si="203"/>
        <v/>
      </c>
      <c r="AN75" s="266" t="str">
        <f t="shared" si="204"/>
        <v/>
      </c>
      <c r="AO75" s="266" t="str">
        <f t="shared" si="205"/>
        <v/>
      </c>
      <c r="AP75" s="266" t="str">
        <f t="shared" si="206"/>
        <v/>
      </c>
      <c r="AQ75" s="266" t="str">
        <f t="shared" si="207"/>
        <v/>
      </c>
      <c r="AR75" s="267" t="str">
        <f t="shared" si="208"/>
        <v xml:space="preserve">  -  </v>
      </c>
      <c r="AS75" s="268" t="str">
        <f t="shared" si="209"/>
        <v xml:space="preserve">  -  </v>
      </c>
      <c r="AT75" s="265">
        <f t="shared" si="210"/>
        <v>0</v>
      </c>
      <c r="AU75" s="265">
        <f t="shared" si="211"/>
        <v>0</v>
      </c>
      <c r="AV75" s="266" t="str">
        <f t="shared" si="212"/>
        <v>ERROR</v>
      </c>
      <c r="AW75" s="266" t="str">
        <f t="shared" si="213"/>
        <v/>
      </c>
      <c r="AX75" s="266" t="str">
        <f t="shared" si="214"/>
        <v/>
      </c>
      <c r="AY75" s="266" t="str">
        <f t="shared" si="215"/>
        <v/>
      </c>
      <c r="AZ75" s="266" t="str">
        <f t="shared" si="216"/>
        <v/>
      </c>
      <c r="BA75" s="266" t="str">
        <f t="shared" si="217"/>
        <v/>
      </c>
      <c r="BB75" s="266" t="str">
        <f t="shared" si="218"/>
        <v/>
      </c>
      <c r="BC75" s="267" t="str">
        <f t="shared" si="219"/>
        <v xml:space="preserve">  -  </v>
      </c>
      <c r="BD75" s="268" t="str">
        <f t="shared" si="220"/>
        <v xml:space="preserve">  -  </v>
      </c>
      <c r="BE75" s="282"/>
      <c r="BF75" s="282"/>
      <c r="BG75" s="270">
        <f>SUMIF(A74:A77,C75,B74:B77)</f>
        <v>13</v>
      </c>
      <c r="BH75" s="271">
        <f>SUMIF(A74:A77,D75,B74:B77)</f>
        <v>5</v>
      </c>
      <c r="BI75" s="237" t="str">
        <f>BI74</f>
        <v>Группа 2</v>
      </c>
      <c r="BJ75" s="238">
        <f>1+BJ74</f>
        <v>8</v>
      </c>
      <c r="BK75" s="272">
        <v>1</v>
      </c>
      <c r="BL75" s="283" t="str">
        <f t="shared" si="221"/>
        <v>2 - 4</v>
      </c>
      <c r="BM75" s="304"/>
      <c r="BN75" s="274"/>
      <c r="BO75" s="284"/>
      <c r="BP75" s="1172"/>
      <c r="BQ75" s="1174"/>
      <c r="BR75" s="1321" t="str">
        <f>IF(BO75="","",VLOOKUP(BO75,СписокКМ!BR:BW,2,FALSE))</f>
        <v/>
      </c>
      <c r="BS75" s="1321" t="str">
        <f>IF(BP75="","",VLOOKUP(BP75,СписокКМ!BS:BX,2,FALSE))</f>
        <v/>
      </c>
      <c r="BT75" s="1321" t="str">
        <f>IF(BQ75="","",VLOOKUP(BQ75,СписокКМ!BT:BY,2,FALSE))</f>
        <v/>
      </c>
      <c r="BU75" s="1321" t="str">
        <f>IF(BR75="","",VLOOKUP(BR75,СписокКМ!BU:BZ,2,FALSE))</f>
        <v/>
      </c>
      <c r="BV75" s="1178"/>
      <c r="BW75" s="1181"/>
      <c r="BX75" s="1181"/>
      <c r="BY75" s="1182"/>
      <c r="BZ75" s="1187" t="str">
        <f>IF(AI76&lt;AJ76,AR76,IF(AJ76&lt;AI76,AS76," "))</f>
        <v xml:space="preserve"> </v>
      </c>
      <c r="CA75" s="1188"/>
      <c r="CB75" s="1189"/>
      <c r="CC75" s="1187" t="str">
        <f>IF(AI74&lt;AJ74,AR74,IF(AJ74&lt;AI74,AS74," "))</f>
        <v xml:space="preserve"> </v>
      </c>
      <c r="CD75" s="1188"/>
      <c r="CE75" s="1189"/>
      <c r="CF75" s="1187" t="str">
        <f>IF(AI78&lt;AJ78,AR78,IF(AJ78&lt;AI78,AS78," "))</f>
        <v xml:space="preserve"> </v>
      </c>
      <c r="CG75" s="1188"/>
      <c r="CH75" s="1189"/>
      <c r="CI75" s="1171"/>
      <c r="CJ75" s="1191"/>
      <c r="CK75" s="1184"/>
      <c r="CL75" s="1186"/>
      <c r="CN75" s="313" t="s">
        <v>60</v>
      </c>
      <c r="CO75" s="310">
        <f>BQ76</f>
        <v>0</v>
      </c>
      <c r="CP75" s="312" t="str">
        <f>IF(CO75="","",VLOOKUP(CO75,СписокКМ!$A$186:$D$241,3,FALSE))</f>
        <v>Х</v>
      </c>
      <c r="CQ75" s="310">
        <f>BQ80</f>
        <v>0</v>
      </c>
      <c r="CR75" s="312" t="str">
        <f>IF(CQ75="","",VLOOKUP(CQ75,СписокКМ!$A$187:$D$240,3,FALSE))</f>
        <v>Х</v>
      </c>
    </row>
    <row r="76" spans="1:96" ht="12.95" customHeight="1" x14ac:dyDescent="0.2">
      <c r="A76" s="255">
        <v>3</v>
      </c>
      <c r="B76" s="281">
        <f>IF(R73="","",VLOOKUP(R73,'[61]Посев групп'!B:L,6,FALSE))</f>
        <v>11</v>
      </c>
      <c r="C76" s="257">
        <v>1</v>
      </c>
      <c r="D76" s="258">
        <v>2</v>
      </c>
      <c r="E76" s="259">
        <v>1</v>
      </c>
      <c r="F76" s="260">
        <v>1</v>
      </c>
      <c r="G76" s="261"/>
      <c r="H76" s="262"/>
      <c r="I76" s="259"/>
      <c r="J76" s="260"/>
      <c r="K76" s="261"/>
      <c r="L76" s="262"/>
      <c r="M76" s="259"/>
      <c r="N76" s="260"/>
      <c r="O76" s="261"/>
      <c r="P76" s="262"/>
      <c r="Q76" s="259"/>
      <c r="R76" s="260"/>
      <c r="S76" s="263">
        <f t="shared" si="185"/>
        <v>0</v>
      </c>
      <c r="T76" s="263">
        <f t="shared" si="186"/>
        <v>0</v>
      </c>
      <c r="U76" s="263">
        <f t="shared" si="187"/>
        <v>0</v>
      </c>
      <c r="V76" s="263">
        <f t="shared" si="188"/>
        <v>0</v>
      </c>
      <c r="W76" s="263">
        <f t="shared" si="189"/>
        <v>0</v>
      </c>
      <c r="X76" s="263">
        <f t="shared" si="190"/>
        <v>0</v>
      </c>
      <c r="Y76" s="263">
        <f t="shared" si="191"/>
        <v>0</v>
      </c>
      <c r="Z76" s="263">
        <f t="shared" si="192"/>
        <v>0</v>
      </c>
      <c r="AA76" s="263">
        <f t="shared" si="193"/>
        <v>0</v>
      </c>
      <c r="AB76" s="263">
        <f t="shared" si="194"/>
        <v>0</v>
      </c>
      <c r="AC76" s="263">
        <f t="shared" si="195"/>
        <v>0</v>
      </c>
      <c r="AD76" s="263">
        <f t="shared" si="196"/>
        <v>0</v>
      </c>
      <c r="AE76" s="263">
        <f t="shared" si="197"/>
        <v>0</v>
      </c>
      <c r="AF76" s="263">
        <f t="shared" si="198"/>
        <v>0</v>
      </c>
      <c r="AG76" s="264"/>
      <c r="AH76" s="264"/>
      <c r="AI76" s="265">
        <f t="shared" si="199"/>
        <v>0</v>
      </c>
      <c r="AJ76" s="265">
        <f t="shared" si="200"/>
        <v>0</v>
      </c>
      <c r="AK76" s="266" t="str">
        <f t="shared" si="201"/>
        <v>ERROR</v>
      </c>
      <c r="AL76" s="266" t="str">
        <f t="shared" si="202"/>
        <v/>
      </c>
      <c r="AM76" s="266" t="str">
        <f t="shared" si="203"/>
        <v/>
      </c>
      <c r="AN76" s="266" t="str">
        <f t="shared" si="204"/>
        <v/>
      </c>
      <c r="AO76" s="266" t="str">
        <f t="shared" si="205"/>
        <v/>
      </c>
      <c r="AP76" s="266" t="str">
        <f t="shared" si="206"/>
        <v/>
      </c>
      <c r="AQ76" s="266" t="str">
        <f t="shared" si="207"/>
        <v/>
      </c>
      <c r="AR76" s="267" t="str">
        <f t="shared" si="208"/>
        <v xml:space="preserve">  -  </v>
      </c>
      <c r="AS76" s="268" t="str">
        <f t="shared" si="209"/>
        <v xml:space="preserve">  -  </v>
      </c>
      <c r="AT76" s="265">
        <f t="shared" si="210"/>
        <v>0</v>
      </c>
      <c r="AU76" s="265">
        <f t="shared" si="211"/>
        <v>0</v>
      </c>
      <c r="AV76" s="266" t="str">
        <f t="shared" si="212"/>
        <v>ERROR</v>
      </c>
      <c r="AW76" s="266" t="str">
        <f t="shared" si="213"/>
        <v/>
      </c>
      <c r="AX76" s="266" t="str">
        <f t="shared" si="214"/>
        <v/>
      </c>
      <c r="AY76" s="266" t="str">
        <f t="shared" si="215"/>
        <v/>
      </c>
      <c r="AZ76" s="266" t="str">
        <f t="shared" si="216"/>
        <v/>
      </c>
      <c r="BA76" s="266" t="str">
        <f t="shared" si="217"/>
        <v/>
      </c>
      <c r="BB76" s="266" t="str">
        <f t="shared" si="218"/>
        <v/>
      </c>
      <c r="BC76" s="267" t="str">
        <f t="shared" si="219"/>
        <v xml:space="preserve">  -  </v>
      </c>
      <c r="BD76" s="268" t="str">
        <f t="shared" si="220"/>
        <v xml:space="preserve">  -  </v>
      </c>
      <c r="BE76" s="269">
        <f>SUMIF(C74:C80,2,AI74:AI80)+SUMIF(D74:D80,2,AJ74:AJ80)</f>
        <v>0</v>
      </c>
      <c r="BF76" s="269" t="str">
        <f>IF(BE76&lt;&gt;0,RANK(BE76,BE74:BE80),"")</f>
        <v/>
      </c>
      <c r="BG76" s="270">
        <f>SUMIF(A74:A77,C76,B74:B77)</f>
        <v>14</v>
      </c>
      <c r="BH76" s="271">
        <f>SUMIF(A74:A77,D76,B74:B77)</f>
        <v>13</v>
      </c>
      <c r="BI76" s="237" t="str">
        <f>BI75</f>
        <v>Группа 2</v>
      </c>
      <c r="BJ76" s="238">
        <f>1+BJ75</f>
        <v>9</v>
      </c>
      <c r="BK76" s="272">
        <v>2</v>
      </c>
      <c r="BL76" s="285" t="str">
        <f t="shared" si="221"/>
        <v>1 - 2</v>
      </c>
      <c r="BM76" s="305"/>
      <c r="BN76" s="286"/>
      <c r="BO76" s="287"/>
      <c r="BP76" s="1192">
        <v>2</v>
      </c>
      <c r="BQ76" s="1173"/>
      <c r="BR76" s="1318" t="str">
        <f>IF(BQ76="","",VLOOKUP(BQ76,СписокКМ!$A$186:$D$241,3,FALSE))</f>
        <v/>
      </c>
      <c r="BS76" s="1318" t="e">
        <f>IF(BP76="","",VLOOKUP(BP76,СписокКМ!BS:BX,2,FALSE))</f>
        <v>#N/A</v>
      </c>
      <c r="BT76" s="1318" t="str">
        <f>IF(BQ76="","",VLOOKUP(BQ76,СписокКМ!$A$188:$C$236,3,FALSE))</f>
        <v/>
      </c>
      <c r="BU76" s="1318" t="str">
        <f>IF(BR76="","",VLOOKUP(BR76,СписокКМ!BU:BZ,2,FALSE))</f>
        <v/>
      </c>
      <c r="BV76" s="1177"/>
      <c r="BW76" s="288"/>
      <c r="BX76" s="277" t="str">
        <f>IF(AG76&lt;AH76,AT76,IF(AH76&lt;AG76,AT76," "))</f>
        <v xml:space="preserve"> </v>
      </c>
      <c r="BY76" s="278"/>
      <c r="BZ76" s="1179"/>
      <c r="CA76" s="1179"/>
      <c r="CB76" s="1180"/>
      <c r="CC76" s="279"/>
      <c r="CD76" s="277" t="str">
        <f>IF(AG79&lt;AH79,AI79,IF(AH79&lt;AG79,AI79," "))</f>
        <v xml:space="preserve"> </v>
      </c>
      <c r="CE76" s="278"/>
      <c r="CF76" s="289"/>
      <c r="CG76" s="290" t="str">
        <f>IF(AG75&lt;AH75,AI75,IF(AH75&lt;AG75,AI75," "))</f>
        <v xml:space="preserve"> </v>
      </c>
      <c r="CH76" s="280"/>
      <c r="CI76" s="1171"/>
      <c r="CJ76" s="1190">
        <f>BE76</f>
        <v>0</v>
      </c>
      <c r="CK76" s="1183"/>
      <c r="CL76" s="1185" t="str">
        <f>IF(BF77="",BF76,BF77)</f>
        <v/>
      </c>
      <c r="CN76" s="313" t="s">
        <v>61</v>
      </c>
      <c r="CO76" s="310">
        <f>BQ74</f>
        <v>0</v>
      </c>
      <c r="CP76" s="312" t="str">
        <f>IF(CO76="","",VLOOKUP(CO76,СписокКМ!$A$186:$D$241,3,FALSE))</f>
        <v>Х</v>
      </c>
      <c r="CQ76" s="310">
        <f>BQ76</f>
        <v>0</v>
      </c>
      <c r="CR76" s="312" t="str">
        <f>IF(CQ76="","",VLOOKUP(CQ76,СписокКМ!$A$187:$D$240,3,FALSE))</f>
        <v>Х</v>
      </c>
    </row>
    <row r="77" spans="1:96" ht="12.95" customHeight="1" x14ac:dyDescent="0.2">
      <c r="A77" s="255">
        <v>4</v>
      </c>
      <c r="B77" s="281">
        <f>IF(R73="","",VLOOKUP(R73,'[61]Посев групп'!B:L,8,FALSE))</f>
        <v>5</v>
      </c>
      <c r="C77" s="257">
        <v>3</v>
      </c>
      <c r="D77" s="258">
        <v>4</v>
      </c>
      <c r="E77" s="259">
        <v>1</v>
      </c>
      <c r="F77" s="260">
        <v>1</v>
      </c>
      <c r="G77" s="261"/>
      <c r="H77" s="262"/>
      <c r="I77" s="259"/>
      <c r="J77" s="260"/>
      <c r="K77" s="261"/>
      <c r="L77" s="262"/>
      <c r="M77" s="259"/>
      <c r="N77" s="260"/>
      <c r="O77" s="261"/>
      <c r="P77" s="262"/>
      <c r="Q77" s="259"/>
      <c r="R77" s="260"/>
      <c r="S77" s="263">
        <f t="shared" si="185"/>
        <v>0</v>
      </c>
      <c r="T77" s="263">
        <f t="shared" si="186"/>
        <v>0</v>
      </c>
      <c r="U77" s="263">
        <f t="shared" si="187"/>
        <v>0</v>
      </c>
      <c r="V77" s="263">
        <f t="shared" si="188"/>
        <v>0</v>
      </c>
      <c r="W77" s="263">
        <f t="shared" si="189"/>
        <v>0</v>
      </c>
      <c r="X77" s="263">
        <f t="shared" si="190"/>
        <v>0</v>
      </c>
      <c r="Y77" s="263">
        <f t="shared" si="191"/>
        <v>0</v>
      </c>
      <c r="Z77" s="263">
        <f t="shared" si="192"/>
        <v>0</v>
      </c>
      <c r="AA77" s="263">
        <f t="shared" si="193"/>
        <v>0</v>
      </c>
      <c r="AB77" s="263">
        <f t="shared" si="194"/>
        <v>0</v>
      </c>
      <c r="AC77" s="263">
        <f t="shared" si="195"/>
        <v>0</v>
      </c>
      <c r="AD77" s="263">
        <f t="shared" si="196"/>
        <v>0</v>
      </c>
      <c r="AE77" s="263">
        <f t="shared" si="197"/>
        <v>0</v>
      </c>
      <c r="AF77" s="263">
        <f t="shared" si="198"/>
        <v>0</v>
      </c>
      <c r="AG77" s="264"/>
      <c r="AH77" s="264"/>
      <c r="AI77" s="265">
        <f t="shared" si="199"/>
        <v>0</v>
      </c>
      <c r="AJ77" s="265">
        <f t="shared" si="200"/>
        <v>0</v>
      </c>
      <c r="AK77" s="266" t="str">
        <f t="shared" si="201"/>
        <v>ERROR</v>
      </c>
      <c r="AL77" s="266" t="str">
        <f t="shared" si="202"/>
        <v/>
      </c>
      <c r="AM77" s="266" t="str">
        <f t="shared" si="203"/>
        <v/>
      </c>
      <c r="AN77" s="266" t="str">
        <f t="shared" si="204"/>
        <v/>
      </c>
      <c r="AO77" s="266" t="str">
        <f t="shared" si="205"/>
        <v/>
      </c>
      <c r="AP77" s="266" t="str">
        <f t="shared" si="206"/>
        <v/>
      </c>
      <c r="AQ77" s="266" t="str">
        <f t="shared" si="207"/>
        <v/>
      </c>
      <c r="AR77" s="267" t="str">
        <f t="shared" si="208"/>
        <v xml:space="preserve">  -  </v>
      </c>
      <c r="AS77" s="268" t="str">
        <f t="shared" si="209"/>
        <v xml:space="preserve">  -  </v>
      </c>
      <c r="AT77" s="265">
        <f t="shared" si="210"/>
        <v>0</v>
      </c>
      <c r="AU77" s="265">
        <f t="shared" si="211"/>
        <v>0</v>
      </c>
      <c r="AV77" s="266" t="str">
        <f t="shared" si="212"/>
        <v>ERROR</v>
      </c>
      <c r="AW77" s="266" t="str">
        <f t="shared" si="213"/>
        <v/>
      </c>
      <c r="AX77" s="266" t="str">
        <f t="shared" si="214"/>
        <v/>
      </c>
      <c r="AY77" s="266" t="str">
        <f t="shared" si="215"/>
        <v/>
      </c>
      <c r="AZ77" s="266" t="str">
        <f t="shared" si="216"/>
        <v/>
      </c>
      <c r="BA77" s="266" t="str">
        <f t="shared" si="217"/>
        <v/>
      </c>
      <c r="BB77" s="266" t="str">
        <f t="shared" si="218"/>
        <v/>
      </c>
      <c r="BC77" s="267" t="str">
        <f t="shared" si="219"/>
        <v xml:space="preserve">  -  </v>
      </c>
      <c r="BD77" s="268" t="str">
        <f t="shared" si="220"/>
        <v xml:space="preserve">  -  </v>
      </c>
      <c r="BE77" s="282"/>
      <c r="BF77" s="282"/>
      <c r="BG77" s="270">
        <f>SUMIF(A74:A77,C77,B74:B77)</f>
        <v>11</v>
      </c>
      <c r="BH77" s="271">
        <f>SUMIF(A74:A77,D77,B74:B77)</f>
        <v>5</v>
      </c>
      <c r="BI77" s="237" t="str">
        <f>BI76</f>
        <v>Группа 2</v>
      </c>
      <c r="BJ77" s="238">
        <f>1+BJ76</f>
        <v>10</v>
      </c>
      <c r="BK77" s="272">
        <v>2</v>
      </c>
      <c r="BL77" s="285" t="str">
        <f t="shared" si="221"/>
        <v>3 - 4</v>
      </c>
      <c r="BM77" s="305"/>
      <c r="BN77" s="286"/>
      <c r="BO77" s="287"/>
      <c r="BP77" s="1193"/>
      <c r="BQ77" s="1174"/>
      <c r="BR77" s="1321" t="str">
        <f>IF(BO77="","",VLOOKUP(BO77,СписокКМ!BR:BW,2,FALSE))</f>
        <v/>
      </c>
      <c r="BS77" s="1321" t="str">
        <f>IF(BP77="","",VLOOKUP(BP77,СписокКМ!BS:BX,2,FALSE))</f>
        <v/>
      </c>
      <c r="BT77" s="1321" t="str">
        <f>IF(BQ77="","",VLOOKUP(BQ77,СписокКМ!BT:BY,2,FALSE))</f>
        <v/>
      </c>
      <c r="BU77" s="1321" t="str">
        <f>IF(BR77="","",VLOOKUP(BR77,СписокКМ!BU:BZ,2,FALSE))</f>
        <v/>
      </c>
      <c r="BV77" s="1178"/>
      <c r="BW77" s="1187" t="str">
        <f>IF(AI76&gt;AJ76,BC76,IF(AJ76&gt;AI76,BD76," "))</f>
        <v xml:space="preserve"> </v>
      </c>
      <c r="BX77" s="1188"/>
      <c r="BY77" s="1189"/>
      <c r="BZ77" s="1181"/>
      <c r="CA77" s="1181"/>
      <c r="CB77" s="1182"/>
      <c r="CC77" s="1187" t="str">
        <f>IF(AI79&lt;AJ79,AR79,IF(AJ79&lt;AI79,AS79," "))</f>
        <v xml:space="preserve"> </v>
      </c>
      <c r="CD77" s="1188"/>
      <c r="CE77" s="1189"/>
      <c r="CF77" s="1187" t="str">
        <f>IF(AI75&lt;AJ75,AR75,IF(AJ75&lt;AI75,AS75," "))</f>
        <v xml:space="preserve"> </v>
      </c>
      <c r="CG77" s="1188"/>
      <c r="CH77" s="1189"/>
      <c r="CI77" s="1171"/>
      <c r="CJ77" s="1191"/>
      <c r="CK77" s="1184"/>
      <c r="CL77" s="1186"/>
      <c r="CN77" s="313" t="s">
        <v>62</v>
      </c>
      <c r="CO77" s="310">
        <f>BQ78</f>
        <v>0</v>
      </c>
      <c r="CP77" s="312" t="str">
        <f>IF(CO77="","",VLOOKUP(CO77,СписокКМ!$A$186:$D$241,3,FALSE))</f>
        <v>Х</v>
      </c>
      <c r="CQ77" s="310">
        <f>BQ80</f>
        <v>0</v>
      </c>
      <c r="CR77" s="312" t="str">
        <f>IF(CQ77="","",VLOOKUP(CQ77,СписокКМ!$A$187:$D$240,3,FALSE))</f>
        <v>Х</v>
      </c>
    </row>
    <row r="78" spans="1:96" ht="12.95" customHeight="1" x14ac:dyDescent="0.2">
      <c r="A78" s="255">
        <v>5</v>
      </c>
      <c r="B78" s="291"/>
      <c r="C78" s="257">
        <v>1</v>
      </c>
      <c r="D78" s="258">
        <v>4</v>
      </c>
      <c r="E78" s="259">
        <v>1</v>
      </c>
      <c r="F78" s="260">
        <v>1</v>
      </c>
      <c r="G78" s="261"/>
      <c r="H78" s="262"/>
      <c r="I78" s="259"/>
      <c r="J78" s="260"/>
      <c r="K78" s="261"/>
      <c r="L78" s="262"/>
      <c r="M78" s="259"/>
      <c r="N78" s="260"/>
      <c r="O78" s="261"/>
      <c r="P78" s="262"/>
      <c r="Q78" s="259"/>
      <c r="R78" s="260"/>
      <c r="S78" s="263">
        <f t="shared" si="185"/>
        <v>0</v>
      </c>
      <c r="T78" s="263">
        <f t="shared" si="186"/>
        <v>0</v>
      </c>
      <c r="U78" s="263">
        <f t="shared" si="187"/>
        <v>0</v>
      </c>
      <c r="V78" s="263">
        <f t="shared" si="188"/>
        <v>0</v>
      </c>
      <c r="W78" s="263">
        <f t="shared" si="189"/>
        <v>0</v>
      </c>
      <c r="X78" s="263">
        <f t="shared" si="190"/>
        <v>0</v>
      </c>
      <c r="Y78" s="263">
        <f t="shared" si="191"/>
        <v>0</v>
      </c>
      <c r="Z78" s="263">
        <f t="shared" si="192"/>
        <v>0</v>
      </c>
      <c r="AA78" s="263">
        <f t="shared" si="193"/>
        <v>0</v>
      </c>
      <c r="AB78" s="263">
        <f t="shared" si="194"/>
        <v>0</v>
      </c>
      <c r="AC78" s="263">
        <f t="shared" si="195"/>
        <v>0</v>
      </c>
      <c r="AD78" s="263">
        <f t="shared" si="196"/>
        <v>0</v>
      </c>
      <c r="AE78" s="263">
        <f t="shared" si="197"/>
        <v>0</v>
      </c>
      <c r="AF78" s="263">
        <f t="shared" si="198"/>
        <v>0</v>
      </c>
      <c r="AG78" s="264"/>
      <c r="AH78" s="264"/>
      <c r="AI78" s="265">
        <f t="shared" si="199"/>
        <v>0</v>
      </c>
      <c r="AJ78" s="265">
        <f t="shared" si="200"/>
        <v>0</v>
      </c>
      <c r="AK78" s="266" t="str">
        <f t="shared" si="201"/>
        <v>ERROR</v>
      </c>
      <c r="AL78" s="266" t="str">
        <f t="shared" si="202"/>
        <v/>
      </c>
      <c r="AM78" s="266" t="str">
        <f t="shared" si="203"/>
        <v/>
      </c>
      <c r="AN78" s="266" t="str">
        <f t="shared" si="204"/>
        <v/>
      </c>
      <c r="AO78" s="266" t="str">
        <f t="shared" si="205"/>
        <v/>
      </c>
      <c r="AP78" s="266" t="str">
        <f t="shared" si="206"/>
        <v/>
      </c>
      <c r="AQ78" s="266" t="str">
        <f t="shared" si="207"/>
        <v/>
      </c>
      <c r="AR78" s="267" t="str">
        <f t="shared" si="208"/>
        <v xml:space="preserve">  -  </v>
      </c>
      <c r="AS78" s="268" t="str">
        <f t="shared" si="209"/>
        <v xml:space="preserve">  -  </v>
      </c>
      <c r="AT78" s="265">
        <f t="shared" si="210"/>
        <v>0</v>
      </c>
      <c r="AU78" s="265">
        <f t="shared" si="211"/>
        <v>0</v>
      </c>
      <c r="AV78" s="266" t="str">
        <f t="shared" si="212"/>
        <v>ERROR</v>
      </c>
      <c r="AW78" s="266" t="str">
        <f t="shared" si="213"/>
        <v/>
      </c>
      <c r="AX78" s="266" t="str">
        <f t="shared" si="214"/>
        <v/>
      </c>
      <c r="AY78" s="266" t="str">
        <f t="shared" si="215"/>
        <v/>
      </c>
      <c r="AZ78" s="266" t="str">
        <f t="shared" si="216"/>
        <v/>
      </c>
      <c r="BA78" s="266" t="str">
        <f t="shared" si="217"/>
        <v/>
      </c>
      <c r="BB78" s="266" t="str">
        <f t="shared" si="218"/>
        <v/>
      </c>
      <c r="BC78" s="267" t="str">
        <f t="shared" si="219"/>
        <v xml:space="preserve">  -  </v>
      </c>
      <c r="BD78" s="268" t="str">
        <f t="shared" si="220"/>
        <v xml:space="preserve">  -  </v>
      </c>
      <c r="BE78" s="269">
        <f>SUMIF(C74:C80,3,AI74:AI80)+SUMIF(D74:D80,3,AJ74:AJ80)</f>
        <v>0</v>
      </c>
      <c r="BF78" s="269" t="str">
        <f>IF(BE78&lt;&gt;0,RANK(BE78,BE74:BE80),"")</f>
        <v/>
      </c>
      <c r="BG78" s="270">
        <f>SUMIF(A74:A77,C78,B74:B77)</f>
        <v>14</v>
      </c>
      <c r="BH78" s="271">
        <f>SUMIF(A74:A77,D78,B74:B77)</f>
        <v>5</v>
      </c>
      <c r="BI78" s="237" t="str">
        <f>BI77</f>
        <v>Группа 2</v>
      </c>
      <c r="BJ78" s="238">
        <f>1+BJ77</f>
        <v>11</v>
      </c>
      <c r="BK78" s="272">
        <v>3</v>
      </c>
      <c r="BL78" s="283" t="str">
        <f t="shared" si="221"/>
        <v>1 - 4</v>
      </c>
      <c r="BM78" s="304"/>
      <c r="BN78" s="274"/>
      <c r="BO78" s="284"/>
      <c r="BP78" s="1192">
        <v>3</v>
      </c>
      <c r="BQ78" s="1173"/>
      <c r="BR78" s="1318" t="str">
        <f>IF(BQ78="","",VLOOKUP(BQ78,СписокКМ!$A$186:$D$241,3,FALSE))</f>
        <v/>
      </c>
      <c r="BS78" s="1318" t="e">
        <f>IF(BP78="","",VLOOKUP(BP78,СписокКМ!BS:BX,2,FALSE))</f>
        <v>#N/A</v>
      </c>
      <c r="BT78" s="1318" t="str">
        <f>IF(BQ78="","",VLOOKUP(BQ78,СписокКМ!$A$188:$C$236,3,FALSE))</f>
        <v/>
      </c>
      <c r="BU78" s="1318" t="str">
        <f>IF(BR78="","",VLOOKUP(BR78,СписокКМ!BU:BZ,2,FALSE))</f>
        <v/>
      </c>
      <c r="BV78" s="1177"/>
      <c r="BW78" s="292"/>
      <c r="BX78" s="277" t="str">
        <f>IF(AG74&lt;AH74,AT74,IF(AH74&lt;AG74,AT74," "))</f>
        <v xml:space="preserve"> </v>
      </c>
      <c r="BY78" s="278"/>
      <c r="BZ78" s="279"/>
      <c r="CA78" s="277" t="str">
        <f>IF(AG79&lt;AH79,AT79,IF(AH79&lt;AG79,AT79," "))</f>
        <v xml:space="preserve"> </v>
      </c>
      <c r="CB78" s="278"/>
      <c r="CC78" s="1194"/>
      <c r="CD78" s="1194"/>
      <c r="CE78" s="1195"/>
      <c r="CF78" s="289"/>
      <c r="CG78" s="290" t="str">
        <f>IF(AG77&lt;AH77,AI77,IF(AH77&lt;AG77,AI77," "))</f>
        <v xml:space="preserve"> </v>
      </c>
      <c r="CH78" s="280"/>
      <c r="CI78" s="1171"/>
      <c r="CJ78" s="1190">
        <f>BE78</f>
        <v>0</v>
      </c>
      <c r="CK78" s="1183"/>
      <c r="CL78" s="1185" t="str">
        <f>IF(BF79="",BF78,BF79)</f>
        <v/>
      </c>
      <c r="CN78" s="313" t="s">
        <v>63</v>
      </c>
      <c r="CO78" s="310">
        <f>BQ74</f>
        <v>0</v>
      </c>
      <c r="CP78" s="312" t="str">
        <f>IF(CO78="","",VLOOKUP(CO78,СписокКМ!$A$186:$D$241,3,FALSE))</f>
        <v>Х</v>
      </c>
      <c r="CQ78" s="310">
        <f>BQ80</f>
        <v>0</v>
      </c>
      <c r="CR78" s="312" t="str">
        <f>IF(CQ78="","",VLOOKUP(CQ78,СписокКМ!$A$187:$D$240,3,FALSE))</f>
        <v>Х</v>
      </c>
    </row>
    <row r="79" spans="1:96" ht="12.95" customHeight="1" x14ac:dyDescent="0.2">
      <c r="A79" s="255">
        <v>6</v>
      </c>
      <c r="C79" s="257">
        <v>2</v>
      </c>
      <c r="D79" s="258">
        <v>3</v>
      </c>
      <c r="E79" s="259">
        <v>1</v>
      </c>
      <c r="F79" s="260">
        <v>1</v>
      </c>
      <c r="G79" s="261"/>
      <c r="H79" s="262"/>
      <c r="I79" s="259"/>
      <c r="J79" s="260"/>
      <c r="K79" s="261"/>
      <c r="L79" s="262"/>
      <c r="M79" s="259"/>
      <c r="N79" s="260"/>
      <c r="O79" s="261"/>
      <c r="P79" s="262"/>
      <c r="Q79" s="259"/>
      <c r="R79" s="260"/>
      <c r="S79" s="263">
        <f t="shared" si="185"/>
        <v>0</v>
      </c>
      <c r="T79" s="263">
        <f t="shared" si="186"/>
        <v>0</v>
      </c>
      <c r="U79" s="263">
        <f t="shared" si="187"/>
        <v>0</v>
      </c>
      <c r="V79" s="263">
        <f t="shared" si="188"/>
        <v>0</v>
      </c>
      <c r="W79" s="263">
        <f t="shared" si="189"/>
        <v>0</v>
      </c>
      <c r="X79" s="263">
        <f t="shared" si="190"/>
        <v>0</v>
      </c>
      <c r="Y79" s="263">
        <f t="shared" si="191"/>
        <v>0</v>
      </c>
      <c r="Z79" s="263">
        <f t="shared" si="192"/>
        <v>0</v>
      </c>
      <c r="AA79" s="263">
        <f t="shared" si="193"/>
        <v>0</v>
      </c>
      <c r="AB79" s="263">
        <f t="shared" si="194"/>
        <v>0</v>
      </c>
      <c r="AC79" s="263">
        <f t="shared" si="195"/>
        <v>0</v>
      </c>
      <c r="AD79" s="263">
        <f t="shared" si="196"/>
        <v>0</v>
      </c>
      <c r="AE79" s="263">
        <f t="shared" si="197"/>
        <v>0</v>
      </c>
      <c r="AF79" s="263">
        <f t="shared" si="198"/>
        <v>0</v>
      </c>
      <c r="AG79" s="264"/>
      <c r="AH79" s="264"/>
      <c r="AI79" s="265">
        <f t="shared" si="199"/>
        <v>0</v>
      </c>
      <c r="AJ79" s="265">
        <f t="shared" si="200"/>
        <v>0</v>
      </c>
      <c r="AK79" s="266" t="str">
        <f t="shared" si="201"/>
        <v>ERROR</v>
      </c>
      <c r="AL79" s="266" t="str">
        <f t="shared" si="202"/>
        <v/>
      </c>
      <c r="AM79" s="266" t="str">
        <f t="shared" si="203"/>
        <v/>
      </c>
      <c r="AN79" s="266" t="str">
        <f t="shared" si="204"/>
        <v/>
      </c>
      <c r="AO79" s="266" t="str">
        <f t="shared" si="205"/>
        <v/>
      </c>
      <c r="AP79" s="266" t="str">
        <f t="shared" si="206"/>
        <v/>
      </c>
      <c r="AQ79" s="266" t="str">
        <f t="shared" si="207"/>
        <v/>
      </c>
      <c r="AR79" s="267" t="str">
        <f t="shared" si="208"/>
        <v xml:space="preserve">  -  </v>
      </c>
      <c r="AS79" s="268" t="str">
        <f t="shared" si="209"/>
        <v xml:space="preserve">  -  </v>
      </c>
      <c r="AT79" s="265">
        <f t="shared" si="210"/>
        <v>0</v>
      </c>
      <c r="AU79" s="265">
        <f t="shared" si="211"/>
        <v>0</v>
      </c>
      <c r="AV79" s="266" t="str">
        <f t="shared" si="212"/>
        <v>ERROR</v>
      </c>
      <c r="AW79" s="266" t="str">
        <f t="shared" si="213"/>
        <v/>
      </c>
      <c r="AX79" s="266" t="str">
        <f t="shared" si="214"/>
        <v/>
      </c>
      <c r="AY79" s="266" t="str">
        <f t="shared" si="215"/>
        <v/>
      </c>
      <c r="AZ79" s="266" t="str">
        <f t="shared" si="216"/>
        <v/>
      </c>
      <c r="BA79" s="266" t="str">
        <f t="shared" si="217"/>
        <v/>
      </c>
      <c r="BB79" s="266" t="str">
        <f t="shared" si="218"/>
        <v/>
      </c>
      <c r="BC79" s="267" t="str">
        <f t="shared" si="219"/>
        <v xml:space="preserve">  -  </v>
      </c>
      <c r="BD79" s="268" t="str">
        <f t="shared" si="220"/>
        <v xml:space="preserve">  -  </v>
      </c>
      <c r="BE79" s="282"/>
      <c r="BF79" s="282"/>
      <c r="BG79" s="270">
        <f>SUMIF(A74:A77,C79,B74:B77)</f>
        <v>13</v>
      </c>
      <c r="BH79" s="271">
        <f>SUMIF(A74:A77,D79,B74:B77)</f>
        <v>11</v>
      </c>
      <c r="BI79" s="237" t="str">
        <f>BI78</f>
        <v>Группа 2</v>
      </c>
      <c r="BJ79" s="238">
        <f>1+BJ78</f>
        <v>12</v>
      </c>
      <c r="BK79" s="272">
        <v>3</v>
      </c>
      <c r="BL79" s="293" t="str">
        <f t="shared" si="221"/>
        <v>2 - 3</v>
      </c>
      <c r="BM79" s="294"/>
      <c r="BN79" s="294"/>
      <c r="BO79" s="295"/>
      <c r="BP79" s="1193"/>
      <c r="BQ79" s="1174"/>
      <c r="BR79" s="1321" t="str">
        <f>IF(BO79="","",VLOOKUP(BO79,СписокКМ!BR:BW,2,FALSE))</f>
        <v/>
      </c>
      <c r="BS79" s="1321" t="str">
        <f>IF(BP79="","",VLOOKUP(BP79,СписокКМ!BS:BX,2,FALSE))</f>
        <v/>
      </c>
      <c r="BT79" s="1321" t="str">
        <f>IF(BQ79="","",VLOOKUP(BQ79,СписокКМ!BT:BY,2,FALSE))</f>
        <v/>
      </c>
      <c r="BU79" s="1321" t="str">
        <f>IF(BR79="","",VLOOKUP(BR79,СписокКМ!BU:BZ,2,FALSE))</f>
        <v/>
      </c>
      <c r="BV79" s="1178"/>
      <c r="BW79" s="1187" t="str">
        <f>IF(AI74&gt;AJ74,BC74,IF(AJ74&gt;AI74,BD74," "))</f>
        <v xml:space="preserve"> </v>
      </c>
      <c r="BX79" s="1188"/>
      <c r="BY79" s="1189"/>
      <c r="BZ79" s="1187" t="str">
        <f>IF(AI79&gt;AJ79,BC79,IF(AJ79&gt;AI79,BD79," "))</f>
        <v xml:space="preserve"> </v>
      </c>
      <c r="CA79" s="1188"/>
      <c r="CB79" s="1189"/>
      <c r="CC79" s="1181"/>
      <c r="CD79" s="1181"/>
      <c r="CE79" s="1182"/>
      <c r="CF79" s="1187" t="str">
        <f>IF(AI77&lt;AJ77,AR77,IF(AJ77&lt;AI77,AS77," "))</f>
        <v xml:space="preserve"> </v>
      </c>
      <c r="CG79" s="1188"/>
      <c r="CH79" s="1189"/>
      <c r="CI79" s="1171"/>
      <c r="CJ79" s="1191"/>
      <c r="CK79" s="1184"/>
      <c r="CL79" s="1186"/>
      <c r="CN79" s="313" t="s">
        <v>64</v>
      </c>
      <c r="CO79" s="310">
        <f>BQ76</f>
        <v>0</v>
      </c>
      <c r="CP79" s="312" t="str">
        <f>IF(CO79="","",VLOOKUP(CO79,СписокКМ!$A$186:$D$241,3,FALSE))</f>
        <v>Х</v>
      </c>
      <c r="CQ79" s="310">
        <f>BQ78</f>
        <v>0</v>
      </c>
      <c r="CR79" s="312" t="str">
        <f>IF(CQ79="","",VLOOKUP(CQ79,СписокКМ!$A$187:$D$240,3,FALSE))</f>
        <v>Х</v>
      </c>
    </row>
    <row r="80" spans="1:96" ht="12.95" customHeight="1" x14ac:dyDescent="0.2"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V80" s="224"/>
      <c r="AW80" s="224"/>
      <c r="AX80" s="224"/>
      <c r="AY80" s="224"/>
      <c r="AZ80" s="224"/>
      <c r="BE80" s="269">
        <f>SUMIF(C74:C80,4,AI74:AI80)+SUMIF(D74:D80,4,AJ74:AJ80)</f>
        <v>0</v>
      </c>
      <c r="BF80" s="269" t="str">
        <f>IF(BE80&lt;&gt;0,RANK(BE80,BE74:BE80),"")</f>
        <v/>
      </c>
      <c r="BG80" s="301"/>
      <c r="BH80" s="301"/>
      <c r="BP80" s="1192">
        <v>4</v>
      </c>
      <c r="BQ80" s="1173"/>
      <c r="BR80" s="1318" t="str">
        <f>IF(BQ80="","",VLOOKUP(BQ80,СписокКМ!$A$186:$D$241,3,FALSE))</f>
        <v/>
      </c>
      <c r="BS80" s="1318" t="e">
        <f>IF(BP80="","",VLOOKUP(BP80,СписокКМ!BS:BX,2,FALSE))</f>
        <v>#N/A</v>
      </c>
      <c r="BT80" s="1318" t="str">
        <f>IF(BQ80="","",VLOOKUP(BQ80,СписокКМ!$A$188:$C$236,3,FALSE))</f>
        <v/>
      </c>
      <c r="BU80" s="1318" t="str">
        <f>IF(BR80="","",VLOOKUP(BR80,СписокКМ!BU:BZ,2,FALSE))</f>
        <v/>
      </c>
      <c r="BV80" s="1177"/>
      <c r="BW80" s="288"/>
      <c r="BX80" s="277" t="str">
        <f>IF(AG78&lt;AH78,AT78,IF(AH78&lt;AG78,AT78," "))</f>
        <v xml:space="preserve"> </v>
      </c>
      <c r="BY80" s="278"/>
      <c r="BZ80" s="279"/>
      <c r="CA80" s="277" t="str">
        <f>IF(AG75&lt;AH75,AT75,IF(AH75&lt;AG75,AT75," "))</f>
        <v xml:space="preserve"> </v>
      </c>
      <c r="CB80" s="278"/>
      <c r="CC80" s="279"/>
      <c r="CD80" s="277" t="str">
        <f>IF(AG77&lt;AH77,AT77,IF(AH77&lt;AG77,AT77," "))</f>
        <v xml:space="preserve"> </v>
      </c>
      <c r="CE80" s="278"/>
      <c r="CF80" s="1208"/>
      <c r="CG80" s="1179"/>
      <c r="CH80" s="1180"/>
      <c r="CI80" s="1171"/>
      <c r="CJ80" s="1190">
        <f>BE80</f>
        <v>0</v>
      </c>
      <c r="CK80" s="1197"/>
      <c r="CL80" s="1185" t="str">
        <f>IF(BF81="",BF80,BF81)</f>
        <v/>
      </c>
      <c r="CN80" s="315"/>
      <c r="CO80" s="316"/>
      <c r="CP80" s="317"/>
      <c r="CQ80" s="316"/>
      <c r="CR80" s="317"/>
    </row>
    <row r="81" spans="1:96" ht="12.95" customHeight="1" x14ac:dyDescent="0.2"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V81" s="224"/>
      <c r="AW81" s="224"/>
      <c r="AX81" s="224"/>
      <c r="AY81" s="224"/>
      <c r="AZ81" s="224"/>
      <c r="BE81" s="282"/>
      <c r="BF81" s="282"/>
      <c r="BG81" s="301"/>
      <c r="BH81" s="301"/>
      <c r="BL81" s="297"/>
      <c r="BM81" s="298"/>
      <c r="BN81" s="299"/>
      <c r="BO81" s="300"/>
      <c r="BP81" s="1203"/>
      <c r="BQ81" s="1204"/>
      <c r="BR81" s="1319" t="str">
        <f>IF(BO81="","",VLOOKUP(BO81,СписокКМ!BR:BW,2,FALSE))</f>
        <v/>
      </c>
      <c r="BS81" s="1319" t="str">
        <f>IF(BP81="","",VLOOKUP(BP81,СписокКМ!BS:BX,2,FALSE))</f>
        <v/>
      </c>
      <c r="BT81" s="1319" t="str">
        <f>IF(BQ81="","",VLOOKUP(BQ81,СписокКМ!BT:BY,2,FALSE))</f>
        <v/>
      </c>
      <c r="BU81" s="1319" t="str">
        <f>IF(BR81="","",VLOOKUP(BR81,СписокКМ!BU:BZ,2,FALSE))</f>
        <v/>
      </c>
      <c r="BV81" s="1320"/>
      <c r="BW81" s="1200" t="str">
        <f>IF(AI78&gt;AJ78,BC78,IF(AJ78&gt;AI78,BD78," "))</f>
        <v xml:space="preserve"> </v>
      </c>
      <c r="BX81" s="1201"/>
      <c r="BY81" s="1202"/>
      <c r="BZ81" s="1200" t="str">
        <f>IF(AI75&gt;AJ75,BC75,IF(AJ75&gt;AI75,BD75," "))</f>
        <v xml:space="preserve"> </v>
      </c>
      <c r="CA81" s="1201"/>
      <c r="CB81" s="1202"/>
      <c r="CC81" s="1200" t="str">
        <f>IF(AI77&gt;AJ77,BC77,IF(AJ77&gt;AI77,BD77," "))</f>
        <v xml:space="preserve"> </v>
      </c>
      <c r="CD81" s="1201"/>
      <c r="CE81" s="1202"/>
      <c r="CF81" s="1209"/>
      <c r="CG81" s="1210"/>
      <c r="CH81" s="1211"/>
      <c r="CI81" s="1322"/>
      <c r="CJ81" s="1212"/>
      <c r="CK81" s="1198"/>
      <c r="CL81" s="1199"/>
    </row>
    <row r="82" spans="1:96" ht="15.95" customHeight="1" x14ac:dyDescent="0.2">
      <c r="Z82" s="233"/>
      <c r="AP82" s="228"/>
      <c r="AQ82" s="228"/>
      <c r="AR82" s="228"/>
      <c r="AS82" s="228"/>
      <c r="AT82" s="228"/>
      <c r="AU82" s="228"/>
      <c r="BA82" s="228"/>
      <c r="BB82" s="228"/>
      <c r="BC82" s="228"/>
      <c r="BD82" s="228"/>
      <c r="BE82" s="228"/>
      <c r="BF82" s="228"/>
      <c r="BG82" s="228"/>
      <c r="BH82" s="228"/>
      <c r="BI82" s="229"/>
      <c r="BJ82" s="229"/>
      <c r="BK82" s="230"/>
      <c r="BL82" s="235"/>
      <c r="BM82" s="235"/>
      <c r="BN82" s="235"/>
      <c r="BO82" s="235"/>
      <c r="BP82" s="235"/>
      <c r="BQ82" s="235"/>
      <c r="BR82" s="236"/>
      <c r="BS82" s="236"/>
      <c r="BT82" s="236"/>
      <c r="BU82" s="236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4"/>
      <c r="CN82" s="234"/>
    </row>
    <row r="83" spans="1:96" ht="19.5" customHeight="1" x14ac:dyDescent="0.2">
      <c r="Z83" s="233"/>
      <c r="BK83" s="239"/>
      <c r="BL83" s="309"/>
      <c r="BM83" s="309"/>
      <c r="BN83" s="309"/>
      <c r="BO83" s="309"/>
      <c r="BP83" s="307" t="s">
        <v>68</v>
      </c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N83" s="314" t="str">
        <f>BP83</f>
        <v>Предварительный этап. Группа 7</v>
      </c>
    </row>
    <row r="84" spans="1:96" ht="15" customHeight="1" x14ac:dyDescent="0.2">
      <c r="A84" s="240">
        <f>1+A73</f>
        <v>3</v>
      </c>
      <c r="B84" s="241">
        <v>4</v>
      </c>
      <c r="C84" s="242" t="str">
        <f>"КОМАНДЫ. Предварительный этап. Группа "&amp;A84</f>
        <v>КОМАНДЫ. Предварительный этап. Группа 3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4"/>
      <c r="P84" s="244"/>
      <c r="Q84" s="244"/>
      <c r="R84" s="245">
        <f>1+R73</f>
        <v>3</v>
      </c>
      <c r="Z84" s="233"/>
      <c r="AR84" s="246">
        <f>IF(B85=0,0,(IF(B86=0,1,IF(B87=0,2,IF(B88=0,3,IF(B88&gt;0,4))))))</f>
        <v>4</v>
      </c>
      <c r="BC84" s="246" t="b">
        <f>IF(BE84=15,3,IF(BE84&gt;15,4))</f>
        <v>0</v>
      </c>
      <c r="BE84" s="247">
        <f>SUM(BE85,BE87,BE89,BE91)</f>
        <v>0</v>
      </c>
      <c r="BF84" s="247">
        <f>SUM(BF85,BF87,BF89,BF91)</f>
        <v>0</v>
      </c>
      <c r="BL84" s="249" t="s">
        <v>44</v>
      </c>
      <c r="BM84" s="250" t="s">
        <v>45</v>
      </c>
      <c r="BN84" s="250" t="s">
        <v>46</v>
      </c>
      <c r="BO84" s="251" t="s">
        <v>47</v>
      </c>
      <c r="BP84" s="252" t="s">
        <v>1</v>
      </c>
      <c r="BQ84" s="1165" t="s">
        <v>48</v>
      </c>
      <c r="BR84" s="1165"/>
      <c r="BS84" s="1165"/>
      <c r="BT84" s="1165"/>
      <c r="BU84" s="1165"/>
      <c r="BV84" s="1166"/>
      <c r="BW84" s="1167">
        <v>1</v>
      </c>
      <c r="BX84" s="1168"/>
      <c r="BY84" s="1169"/>
      <c r="BZ84" s="1167">
        <v>2</v>
      </c>
      <c r="CA84" s="1168"/>
      <c r="CB84" s="1169"/>
      <c r="CC84" s="1167">
        <v>3</v>
      </c>
      <c r="CD84" s="1168"/>
      <c r="CE84" s="1169"/>
      <c r="CF84" s="1167">
        <v>4</v>
      </c>
      <c r="CG84" s="1168"/>
      <c r="CH84" s="1169"/>
      <c r="CI84" s="1170"/>
      <c r="CJ84" s="253" t="s">
        <v>49</v>
      </c>
      <c r="CK84" s="253" t="s">
        <v>50</v>
      </c>
      <c r="CL84" s="254" t="s">
        <v>51</v>
      </c>
    </row>
    <row r="85" spans="1:96" ht="12.95" customHeight="1" x14ac:dyDescent="0.2">
      <c r="A85" s="255">
        <v>1</v>
      </c>
      <c r="B85" s="256">
        <f>IF(R84="","",VLOOKUP(R84,'[61]Посев групп'!B:N,2,FALSE))</f>
        <v>9</v>
      </c>
      <c r="C85" s="257">
        <v>1</v>
      </c>
      <c r="D85" s="258">
        <v>3</v>
      </c>
      <c r="E85" s="259">
        <v>1</v>
      </c>
      <c r="F85" s="260">
        <v>1</v>
      </c>
      <c r="G85" s="261"/>
      <c r="H85" s="262"/>
      <c r="I85" s="259"/>
      <c r="J85" s="260"/>
      <c r="K85" s="261"/>
      <c r="L85" s="262"/>
      <c r="M85" s="259"/>
      <c r="N85" s="260"/>
      <c r="O85" s="261"/>
      <c r="P85" s="262"/>
      <c r="Q85" s="259"/>
      <c r="R85" s="260"/>
      <c r="S85" s="263">
        <f t="shared" ref="S85:S90" si="222">IF(E85="wo",0,IF(F85="wo",1,IF(E85&gt;F85,1,0)))</f>
        <v>0</v>
      </c>
      <c r="T85" s="263">
        <f t="shared" ref="T85:T90" si="223">IF(E85="wo",1,IF(F85="wo",0,IF(F85&gt;E85,1,0)))</f>
        <v>0</v>
      </c>
      <c r="U85" s="263">
        <f t="shared" ref="U85:U90" si="224">IF(G85="wo",0,IF(H85="wo",1,IF(G85&gt;H85,1,0)))</f>
        <v>0</v>
      </c>
      <c r="V85" s="263">
        <f t="shared" ref="V85:V90" si="225">IF(G85="wo",1,IF(H85="wo",0,IF(H85&gt;G85,1,0)))</f>
        <v>0</v>
      </c>
      <c r="W85" s="263">
        <f t="shared" ref="W85:W90" si="226">IF(I85="wo",0,IF(J85="wo",1,IF(I85&gt;J85,1,0)))</f>
        <v>0</v>
      </c>
      <c r="X85" s="263">
        <f t="shared" ref="X85:X90" si="227">IF(I85="wo",1,IF(J85="wo",0,IF(J85&gt;I85,1,0)))</f>
        <v>0</v>
      </c>
      <c r="Y85" s="263">
        <f t="shared" ref="Y85:Y90" si="228">IF(K85="wo",0,IF(L85="wo",1,IF(K85&gt;L85,1,0)))</f>
        <v>0</v>
      </c>
      <c r="Z85" s="263">
        <f t="shared" ref="Z85:Z90" si="229">IF(K85="wo",1,IF(L85="wo",0,IF(L85&gt;K85,1,0)))</f>
        <v>0</v>
      </c>
      <c r="AA85" s="263">
        <f t="shared" ref="AA85:AA90" si="230">IF(M85="wo",0,IF(N85="wo",1,IF(M85&gt;N85,1,0)))</f>
        <v>0</v>
      </c>
      <c r="AB85" s="263">
        <f t="shared" ref="AB85:AB90" si="231">IF(M85="wo",1,IF(N85="wo",0,IF(N85&gt;M85,1,0)))</f>
        <v>0</v>
      </c>
      <c r="AC85" s="263">
        <f t="shared" ref="AC85:AC90" si="232">IF(O85="wo",0,IF(P85="wo",1,IF(O85&gt;P85,1,0)))</f>
        <v>0</v>
      </c>
      <c r="AD85" s="263">
        <f t="shared" ref="AD85:AD90" si="233">IF(O85="wo",1,IF(P85="wo",0,IF(P85&gt;O85,1,0)))</f>
        <v>0</v>
      </c>
      <c r="AE85" s="263">
        <f t="shared" ref="AE85:AE90" si="234">IF(Q85="wo",0,IF(R85="wo",1,IF(Q85&gt;R85,1,0)))</f>
        <v>0</v>
      </c>
      <c r="AF85" s="263">
        <f t="shared" ref="AF85:AF90" si="235">IF(Q85="wo",1,IF(R85="wo",0,IF(R85&gt;Q85,1,0)))</f>
        <v>0</v>
      </c>
      <c r="AG85" s="264"/>
      <c r="AH85" s="264"/>
      <c r="AI85" s="265">
        <f t="shared" ref="AI85:AI90" si="236">IF(E85="",0,IF(E85="wo",0,IF(F85="wo",2,IF(AG85=AH85,0,IF(AG85&gt;AH85,2,1)))))</f>
        <v>0</v>
      </c>
      <c r="AJ85" s="265">
        <f t="shared" ref="AJ85:AJ90" si="237">IF(F85="",0,IF(F85="wo",0,IF(E85="wo",2,IF(AH85=AG85,0,IF(AH85&gt;AG85,2,1)))))</f>
        <v>0</v>
      </c>
      <c r="AK85" s="266" t="str">
        <f t="shared" ref="AK85:AK90" si="238">IF(E85="","",IF(E85="wo",0,IF(F85="wo",0,IF(E85=F85,"ERROR",IF(E85&gt;F85,F85,-1*E85)))))</f>
        <v>ERROR</v>
      </c>
      <c r="AL85" s="266" t="str">
        <f t="shared" ref="AL85:AL90" si="239">IF(G85="","",IF(G85="wo",0,IF(H85="wo",0,IF(G85=H85,"ERROR",IF(G85&gt;H85,H85,-1*G85)))))</f>
        <v/>
      </c>
      <c r="AM85" s="266" t="str">
        <f t="shared" ref="AM85:AM90" si="240">IF(I85="","",IF(I85="wo",0,IF(J85="wo",0,IF(I85=J85,"ERROR",IF(I85&gt;J85,J85,-1*I85)))))</f>
        <v/>
      </c>
      <c r="AN85" s="266" t="str">
        <f t="shared" ref="AN85:AN90" si="241">IF(K85="","",IF(K85="wo",0,IF(L85="wo",0,IF(K85=L85,"ERROR",IF(K85&gt;L85,L85,-1*K85)))))</f>
        <v/>
      </c>
      <c r="AO85" s="266" t="str">
        <f t="shared" ref="AO85:AO90" si="242">IF(M85="","",IF(M85="wo",0,IF(N85="wo",0,IF(M85=N85,"ERROR",IF(M85&gt;N85,N85,-1*M85)))))</f>
        <v/>
      </c>
      <c r="AP85" s="266" t="str">
        <f t="shared" ref="AP85:AP90" si="243">IF(O85="","",IF(O85="wo",0,IF(P85="wo",0,IF(O85=P85,"ERROR",IF(O85&gt;P85,P85,-1*O85)))))</f>
        <v/>
      </c>
      <c r="AQ85" s="266" t="str">
        <f t="shared" ref="AQ85:AQ90" si="244">IF(Q85="","",IF(Q85="wo",0,IF(R85="wo",0,IF(Q85=R85,"ERROR",IF(Q85&gt;R85,R85,-1*Q85)))))</f>
        <v/>
      </c>
      <c r="AR85" s="267" t="str">
        <f t="shared" ref="AR85:AR90" si="245">CONCATENATE(AG85,"  -  ",AH85)</f>
        <v xml:space="preserve">  -  </v>
      </c>
      <c r="AS85" s="268" t="str">
        <f t="shared" ref="AS85:AS90" si="246">AR85</f>
        <v xml:space="preserve">  -  </v>
      </c>
      <c r="AT85" s="265">
        <f t="shared" ref="AT85:AT90" si="247">IF(F85="",0,IF(F85="wo",0,IF(E85="wo",2,IF(AH85=AG85,0,IF(AH85&gt;AG85,2,1)))))</f>
        <v>0</v>
      </c>
      <c r="AU85" s="265">
        <f t="shared" ref="AU85:AU90" si="248">IF(E85="",0,IF(E85="wo",0,IF(F85="wo",2,IF(AG85=AH85,0,IF(AG85&gt;AH85,2,1)))))</f>
        <v>0</v>
      </c>
      <c r="AV85" s="266" t="str">
        <f t="shared" ref="AV85:AV90" si="249">IF(F85="","",IF(F85="wo",0,IF(E85="wo",0,IF(F85=E85,"ERROR",IF(F85&gt;E85,E85,-1*F85)))))</f>
        <v>ERROR</v>
      </c>
      <c r="AW85" s="266" t="str">
        <f t="shared" ref="AW85:AW90" si="250">IF(H85="","",IF(H85="wo",0,IF(G85="wo",0,IF(H85=G85,"ERROR",IF(H85&gt;G85,G85,-1*H85)))))</f>
        <v/>
      </c>
      <c r="AX85" s="266" t="str">
        <f t="shared" ref="AX85:AX90" si="251">IF(J85="","",IF(J85="wo",0,IF(I85="wo",0,IF(J85=I85,"ERROR",IF(J85&gt;I85,I85,-1*J85)))))</f>
        <v/>
      </c>
      <c r="AY85" s="266" t="str">
        <f t="shared" ref="AY85:AY90" si="252">IF(L85="","",IF(L85="wo",0,IF(K85="wo",0,IF(L85=K85,"ERROR",IF(L85&gt;K85,K85,-1*L85)))))</f>
        <v/>
      </c>
      <c r="AZ85" s="266" t="str">
        <f t="shared" ref="AZ85:AZ90" si="253">IF(N85="","",IF(N85="wo",0,IF(M85="wo",0,IF(N85=M85,"ERROR",IF(N85&gt;M85,M85,-1*N85)))))</f>
        <v/>
      </c>
      <c r="BA85" s="266" t="str">
        <f t="shared" ref="BA85:BA90" si="254">IF(P85="","",IF(P85="wo",0,IF(O85="wo",0,IF(P85=O85,"ERROR",IF(P85&gt;O85,O85,-1*P85)))))</f>
        <v/>
      </c>
      <c r="BB85" s="266" t="str">
        <f t="shared" ref="BB85:BB90" si="255">IF(R85="","",IF(R85="wo",0,IF(Q85="wo",0,IF(R85=Q85,"ERROR",IF(R85&gt;Q85,Q85,-1*R85)))))</f>
        <v/>
      </c>
      <c r="BC85" s="267" t="str">
        <f t="shared" ref="BC85:BC90" si="256">CONCATENATE(AH85,"  -  ",AG85)</f>
        <v xml:space="preserve">  -  </v>
      </c>
      <c r="BD85" s="268" t="str">
        <f t="shared" ref="BD85:BD90" si="257">BC85</f>
        <v xml:space="preserve">  -  </v>
      </c>
      <c r="BE85" s="269">
        <f>SUMIF(C85:C91,1,AI85:AI91)+SUMIF(D85:D91,1,AJ85:AJ91)</f>
        <v>0</v>
      </c>
      <c r="BF85" s="269" t="str">
        <f>IF(BE85&lt;&gt;0,RANK(BE85,BE85:BE91),"")</f>
        <v/>
      </c>
      <c r="BG85" s="270">
        <f>SUMIF(A85:A88,C85,B85:B88)</f>
        <v>9</v>
      </c>
      <c r="BH85" s="271">
        <f>SUMIF(A85:A88,D85,B85:B88)</f>
        <v>8</v>
      </c>
      <c r="BI85" s="237" t="s">
        <v>54</v>
      </c>
      <c r="BJ85" s="238">
        <f>1+BJ79</f>
        <v>13</v>
      </c>
      <c r="BK85" s="272">
        <v>1</v>
      </c>
      <c r="BL85" s="273" t="str">
        <f t="shared" ref="BL85:BL90" si="258">CONCATENATE(C85," ","-"," ",D85)</f>
        <v>1 - 3</v>
      </c>
      <c r="BM85" s="304"/>
      <c r="BN85" s="274"/>
      <c r="BO85" s="275"/>
      <c r="BP85" s="1172">
        <v>1</v>
      </c>
      <c r="BQ85" s="1173"/>
      <c r="BR85" s="1318" t="str">
        <f>IF(BQ85="","",VLOOKUP(BQ85,СписокКМ!$A$186:$D$241,3,FALSE))</f>
        <v/>
      </c>
      <c r="BS85" s="1318" t="e">
        <f>IF(BP85="","",VLOOKUP(BP85,СписокКМ!BS:BX,2,FALSE))</f>
        <v>#N/A</v>
      </c>
      <c r="BT85" s="1318" t="str">
        <f>IF(BQ85="","",VLOOKUP(BQ85,СписокКМ!$A$188:$C$236,3,FALSE))</f>
        <v/>
      </c>
      <c r="BU85" s="1318" t="str">
        <f>IF(BR85="","",VLOOKUP(BR85,СписокКМ!BU:BZ,2,FALSE))</f>
        <v/>
      </c>
      <c r="BV85" s="1177"/>
      <c r="BW85" s="1179"/>
      <c r="BX85" s="1179"/>
      <c r="BY85" s="1180"/>
      <c r="BZ85" s="276"/>
      <c r="CA85" s="277" t="str">
        <f>IF(AG87&lt;AH87,AI87,IF(AH87&lt;AG87,AI87," "))</f>
        <v xml:space="preserve"> </v>
      </c>
      <c r="CB85" s="278"/>
      <c r="CC85" s="279"/>
      <c r="CD85" s="277" t="str">
        <f>IF(AG85&lt;AH85,AI85,IF(AH85&lt;AG85,AI85," "))</f>
        <v xml:space="preserve"> </v>
      </c>
      <c r="CE85" s="280"/>
      <c r="CF85" s="279"/>
      <c r="CG85" s="277" t="str">
        <f>IF(AG89&lt;AH89,AI89,IF(AH89&lt;AG89,AI89," "))</f>
        <v xml:space="preserve"> </v>
      </c>
      <c r="CH85" s="278"/>
      <c r="CI85" s="1171"/>
      <c r="CJ85" s="1190">
        <f>BE85</f>
        <v>0</v>
      </c>
      <c r="CK85" s="1183"/>
      <c r="CL85" s="1185" t="str">
        <f>IF(BF86="",BF85,BF86)</f>
        <v/>
      </c>
      <c r="CN85" s="313" t="s">
        <v>59</v>
      </c>
      <c r="CO85" s="310">
        <f>BQ85</f>
        <v>0</v>
      </c>
      <c r="CP85" s="312" t="str">
        <f>IF(CO85="","",VLOOKUP(CO85,СписокКМ!$A$186:$D$241,3,FALSE))</f>
        <v>Х</v>
      </c>
      <c r="CQ85" s="310">
        <f>BQ89</f>
        <v>0</v>
      </c>
      <c r="CR85" s="312" t="str">
        <f>IF(CQ85="","",VLOOKUP(CQ85,СписокКМ!$A$187:$D$240,3,FALSE))</f>
        <v>Х</v>
      </c>
    </row>
    <row r="86" spans="1:96" ht="12.95" customHeight="1" x14ac:dyDescent="0.2">
      <c r="A86" s="255">
        <v>2</v>
      </c>
      <c r="B86" s="281">
        <f>IF(R84="","",VLOOKUP(R84,'[61]Посев групп'!B:L,4,FALSE))</f>
        <v>7</v>
      </c>
      <c r="C86" s="257">
        <v>2</v>
      </c>
      <c r="D86" s="258">
        <v>4</v>
      </c>
      <c r="E86" s="259">
        <v>1</v>
      </c>
      <c r="F86" s="260">
        <v>1</v>
      </c>
      <c r="G86" s="261"/>
      <c r="H86" s="262"/>
      <c r="I86" s="259"/>
      <c r="J86" s="260"/>
      <c r="K86" s="261"/>
      <c r="L86" s="262"/>
      <c r="M86" s="259"/>
      <c r="N86" s="260"/>
      <c r="O86" s="261"/>
      <c r="P86" s="262"/>
      <c r="Q86" s="259"/>
      <c r="R86" s="260"/>
      <c r="S86" s="263">
        <f t="shared" si="222"/>
        <v>0</v>
      </c>
      <c r="T86" s="263">
        <f t="shared" si="223"/>
        <v>0</v>
      </c>
      <c r="U86" s="263">
        <f t="shared" si="224"/>
        <v>0</v>
      </c>
      <c r="V86" s="263">
        <f t="shared" si="225"/>
        <v>0</v>
      </c>
      <c r="W86" s="263">
        <f t="shared" si="226"/>
        <v>0</v>
      </c>
      <c r="X86" s="263">
        <f t="shared" si="227"/>
        <v>0</v>
      </c>
      <c r="Y86" s="263">
        <f t="shared" si="228"/>
        <v>0</v>
      </c>
      <c r="Z86" s="263">
        <f t="shared" si="229"/>
        <v>0</v>
      </c>
      <c r="AA86" s="263">
        <f t="shared" si="230"/>
        <v>0</v>
      </c>
      <c r="AB86" s="263">
        <f t="shared" si="231"/>
        <v>0</v>
      </c>
      <c r="AC86" s="263">
        <f t="shared" si="232"/>
        <v>0</v>
      </c>
      <c r="AD86" s="263">
        <f t="shared" si="233"/>
        <v>0</v>
      </c>
      <c r="AE86" s="263">
        <f t="shared" si="234"/>
        <v>0</v>
      </c>
      <c r="AF86" s="263">
        <f t="shared" si="235"/>
        <v>0</v>
      </c>
      <c r="AG86" s="264"/>
      <c r="AH86" s="264"/>
      <c r="AI86" s="265">
        <f t="shared" si="236"/>
        <v>0</v>
      </c>
      <c r="AJ86" s="265">
        <f t="shared" si="237"/>
        <v>0</v>
      </c>
      <c r="AK86" s="266" t="str">
        <f t="shared" si="238"/>
        <v>ERROR</v>
      </c>
      <c r="AL86" s="266" t="str">
        <f t="shared" si="239"/>
        <v/>
      </c>
      <c r="AM86" s="266" t="str">
        <f t="shared" si="240"/>
        <v/>
      </c>
      <c r="AN86" s="266" t="str">
        <f t="shared" si="241"/>
        <v/>
      </c>
      <c r="AO86" s="266" t="str">
        <f t="shared" si="242"/>
        <v/>
      </c>
      <c r="AP86" s="266" t="str">
        <f t="shared" si="243"/>
        <v/>
      </c>
      <c r="AQ86" s="266" t="str">
        <f t="shared" si="244"/>
        <v/>
      </c>
      <c r="AR86" s="267" t="str">
        <f t="shared" si="245"/>
        <v xml:space="preserve">  -  </v>
      </c>
      <c r="AS86" s="268" t="str">
        <f t="shared" si="246"/>
        <v xml:space="preserve">  -  </v>
      </c>
      <c r="AT86" s="265">
        <f t="shared" si="247"/>
        <v>0</v>
      </c>
      <c r="AU86" s="265">
        <f t="shared" si="248"/>
        <v>0</v>
      </c>
      <c r="AV86" s="266" t="str">
        <f t="shared" si="249"/>
        <v>ERROR</v>
      </c>
      <c r="AW86" s="266" t="str">
        <f t="shared" si="250"/>
        <v/>
      </c>
      <c r="AX86" s="266" t="str">
        <f t="shared" si="251"/>
        <v/>
      </c>
      <c r="AY86" s="266" t="str">
        <f t="shared" si="252"/>
        <v/>
      </c>
      <c r="AZ86" s="266" t="str">
        <f t="shared" si="253"/>
        <v/>
      </c>
      <c r="BA86" s="266" t="str">
        <f t="shared" si="254"/>
        <v/>
      </c>
      <c r="BB86" s="266" t="str">
        <f t="shared" si="255"/>
        <v/>
      </c>
      <c r="BC86" s="267" t="str">
        <f t="shared" si="256"/>
        <v xml:space="preserve">  -  </v>
      </c>
      <c r="BD86" s="268" t="str">
        <f t="shared" si="257"/>
        <v xml:space="preserve">  -  </v>
      </c>
      <c r="BE86" s="282"/>
      <c r="BF86" s="282"/>
      <c r="BG86" s="270">
        <f>SUMIF(A85:A88,C86,B85:B88)</f>
        <v>7</v>
      </c>
      <c r="BH86" s="271">
        <f>SUMIF(A85:A88,D86,B85:B88)</f>
        <v>6</v>
      </c>
      <c r="BI86" s="237" t="str">
        <f>BI85</f>
        <v>Группа 3</v>
      </c>
      <c r="BJ86" s="238">
        <f>1+BJ85</f>
        <v>14</v>
      </c>
      <c r="BK86" s="272">
        <v>1</v>
      </c>
      <c r="BL86" s="283" t="str">
        <f t="shared" si="258"/>
        <v>2 - 4</v>
      </c>
      <c r="BM86" s="304"/>
      <c r="BN86" s="274"/>
      <c r="BO86" s="284"/>
      <c r="BP86" s="1172"/>
      <c r="BQ86" s="1174"/>
      <c r="BR86" s="1321" t="str">
        <f>IF(BO86="","",VLOOKUP(BO86,СписокКМ!BR:BW,2,FALSE))</f>
        <v/>
      </c>
      <c r="BS86" s="1321" t="str">
        <f>IF(BP86="","",VLOOKUP(BP86,СписокКМ!BS:BX,2,FALSE))</f>
        <v/>
      </c>
      <c r="BT86" s="1321" t="str">
        <f>IF(BQ86="","",VLOOKUP(BQ86,СписокКМ!BT:BY,2,FALSE))</f>
        <v/>
      </c>
      <c r="BU86" s="1321" t="str">
        <f>IF(BR86="","",VLOOKUP(BR86,СписокКМ!BU:BZ,2,FALSE))</f>
        <v/>
      </c>
      <c r="BV86" s="1178"/>
      <c r="BW86" s="1181"/>
      <c r="BX86" s="1181"/>
      <c r="BY86" s="1182"/>
      <c r="BZ86" s="1187" t="str">
        <f>IF(AI87&lt;AJ87,AR87,IF(AJ87&lt;AI87,AS87," "))</f>
        <v xml:space="preserve"> </v>
      </c>
      <c r="CA86" s="1188"/>
      <c r="CB86" s="1189"/>
      <c r="CC86" s="1187" t="str">
        <f>IF(AI85&lt;AJ85,AR85,IF(AJ85&lt;AI85,AS85," "))</f>
        <v xml:space="preserve"> </v>
      </c>
      <c r="CD86" s="1188"/>
      <c r="CE86" s="1189"/>
      <c r="CF86" s="1187" t="str">
        <f>IF(AI89&lt;AJ89,AR89,IF(AJ89&lt;AI89,AS89," "))</f>
        <v xml:space="preserve"> </v>
      </c>
      <c r="CG86" s="1188"/>
      <c r="CH86" s="1189"/>
      <c r="CI86" s="1171"/>
      <c r="CJ86" s="1191"/>
      <c r="CK86" s="1184"/>
      <c r="CL86" s="1186"/>
      <c r="CN86" s="313" t="s">
        <v>60</v>
      </c>
      <c r="CO86" s="310">
        <f>BQ87</f>
        <v>0</v>
      </c>
      <c r="CP86" s="312" t="str">
        <f>IF(CO86="","",VLOOKUP(CO86,СписокКМ!$A$186:$D$241,3,FALSE))</f>
        <v>Х</v>
      </c>
      <c r="CQ86" s="310">
        <f>BQ91</f>
        <v>0</v>
      </c>
      <c r="CR86" s="312" t="str">
        <f>IF(CQ86="","",VLOOKUP(CQ86,СписокКМ!$A$187:$D$240,3,FALSE))</f>
        <v>Х</v>
      </c>
    </row>
    <row r="87" spans="1:96" ht="12.95" customHeight="1" x14ac:dyDescent="0.2">
      <c r="A87" s="255">
        <v>3</v>
      </c>
      <c r="B87" s="281">
        <f>IF(R84="","",VLOOKUP(R84,'[61]Посев групп'!B:L,6,FALSE))</f>
        <v>8</v>
      </c>
      <c r="C87" s="257">
        <v>1</v>
      </c>
      <c r="D87" s="258">
        <v>2</v>
      </c>
      <c r="E87" s="259">
        <v>1</v>
      </c>
      <c r="F87" s="260">
        <v>1</v>
      </c>
      <c r="G87" s="261"/>
      <c r="H87" s="262"/>
      <c r="I87" s="259"/>
      <c r="J87" s="260"/>
      <c r="K87" s="261"/>
      <c r="L87" s="262"/>
      <c r="M87" s="259"/>
      <c r="N87" s="260"/>
      <c r="O87" s="261"/>
      <c r="P87" s="262"/>
      <c r="Q87" s="259"/>
      <c r="R87" s="260"/>
      <c r="S87" s="263">
        <f t="shared" si="222"/>
        <v>0</v>
      </c>
      <c r="T87" s="263">
        <f t="shared" si="223"/>
        <v>0</v>
      </c>
      <c r="U87" s="263">
        <f t="shared" si="224"/>
        <v>0</v>
      </c>
      <c r="V87" s="263">
        <f t="shared" si="225"/>
        <v>0</v>
      </c>
      <c r="W87" s="263">
        <f t="shared" si="226"/>
        <v>0</v>
      </c>
      <c r="X87" s="263">
        <f t="shared" si="227"/>
        <v>0</v>
      </c>
      <c r="Y87" s="263">
        <f t="shared" si="228"/>
        <v>0</v>
      </c>
      <c r="Z87" s="263">
        <f t="shared" si="229"/>
        <v>0</v>
      </c>
      <c r="AA87" s="263">
        <f t="shared" si="230"/>
        <v>0</v>
      </c>
      <c r="AB87" s="263">
        <f t="shared" si="231"/>
        <v>0</v>
      </c>
      <c r="AC87" s="263">
        <f t="shared" si="232"/>
        <v>0</v>
      </c>
      <c r="AD87" s="263">
        <f t="shared" si="233"/>
        <v>0</v>
      </c>
      <c r="AE87" s="263">
        <f t="shared" si="234"/>
        <v>0</v>
      </c>
      <c r="AF87" s="263">
        <f t="shared" si="235"/>
        <v>0</v>
      </c>
      <c r="AG87" s="264"/>
      <c r="AH87" s="264"/>
      <c r="AI87" s="265">
        <f t="shared" si="236"/>
        <v>0</v>
      </c>
      <c r="AJ87" s="265">
        <f t="shared" si="237"/>
        <v>0</v>
      </c>
      <c r="AK87" s="266" t="str">
        <f t="shared" si="238"/>
        <v>ERROR</v>
      </c>
      <c r="AL87" s="266" t="str">
        <f t="shared" si="239"/>
        <v/>
      </c>
      <c r="AM87" s="266" t="str">
        <f t="shared" si="240"/>
        <v/>
      </c>
      <c r="AN87" s="266" t="str">
        <f t="shared" si="241"/>
        <v/>
      </c>
      <c r="AO87" s="266" t="str">
        <f t="shared" si="242"/>
        <v/>
      </c>
      <c r="AP87" s="266" t="str">
        <f t="shared" si="243"/>
        <v/>
      </c>
      <c r="AQ87" s="266" t="str">
        <f t="shared" si="244"/>
        <v/>
      </c>
      <c r="AR87" s="267" t="str">
        <f t="shared" si="245"/>
        <v xml:space="preserve">  -  </v>
      </c>
      <c r="AS87" s="268" t="str">
        <f t="shared" si="246"/>
        <v xml:space="preserve">  -  </v>
      </c>
      <c r="AT87" s="265">
        <f t="shared" si="247"/>
        <v>0</v>
      </c>
      <c r="AU87" s="265">
        <f t="shared" si="248"/>
        <v>0</v>
      </c>
      <c r="AV87" s="266" t="str">
        <f t="shared" si="249"/>
        <v>ERROR</v>
      </c>
      <c r="AW87" s="266" t="str">
        <f t="shared" si="250"/>
        <v/>
      </c>
      <c r="AX87" s="266" t="str">
        <f t="shared" si="251"/>
        <v/>
      </c>
      <c r="AY87" s="266" t="str">
        <f t="shared" si="252"/>
        <v/>
      </c>
      <c r="AZ87" s="266" t="str">
        <f t="shared" si="253"/>
        <v/>
      </c>
      <c r="BA87" s="266" t="str">
        <f t="shared" si="254"/>
        <v/>
      </c>
      <c r="BB87" s="266" t="str">
        <f t="shared" si="255"/>
        <v/>
      </c>
      <c r="BC87" s="267" t="str">
        <f t="shared" si="256"/>
        <v xml:space="preserve">  -  </v>
      </c>
      <c r="BD87" s="268" t="str">
        <f t="shared" si="257"/>
        <v xml:space="preserve">  -  </v>
      </c>
      <c r="BE87" s="269">
        <f>SUMIF(C85:C91,2,AI85:AI91)+SUMIF(D85:D91,2,AJ85:AJ91)</f>
        <v>0</v>
      </c>
      <c r="BF87" s="269" t="str">
        <f>IF(BE87&lt;&gt;0,RANK(BE87,BE85:BE91),"")</f>
        <v/>
      </c>
      <c r="BG87" s="270">
        <f>SUMIF(A85:A88,C87,B85:B88)</f>
        <v>9</v>
      </c>
      <c r="BH87" s="271">
        <f>SUMIF(A85:A88,D87,B85:B88)</f>
        <v>7</v>
      </c>
      <c r="BI87" s="237" t="str">
        <f>BI86</f>
        <v>Группа 3</v>
      </c>
      <c r="BJ87" s="238">
        <f>1+BJ86</f>
        <v>15</v>
      </c>
      <c r="BK87" s="272">
        <v>2</v>
      </c>
      <c r="BL87" s="285" t="str">
        <f t="shared" si="258"/>
        <v>1 - 2</v>
      </c>
      <c r="BM87" s="305"/>
      <c r="BN87" s="286"/>
      <c r="BO87" s="287"/>
      <c r="BP87" s="1192">
        <v>2</v>
      </c>
      <c r="BQ87" s="1173"/>
      <c r="BR87" s="1318" t="str">
        <f>IF(BQ87="","",VLOOKUP(BQ87,СписокКМ!$A$186:$D$241,3,FALSE))</f>
        <v/>
      </c>
      <c r="BS87" s="1318" t="e">
        <f>IF(BP87="","",VLOOKUP(BP87,СписокКМ!BS:BX,2,FALSE))</f>
        <v>#N/A</v>
      </c>
      <c r="BT87" s="1318" t="str">
        <f>IF(BQ87="","",VLOOKUP(BQ87,СписокКМ!$A$188:$C$236,3,FALSE))</f>
        <v/>
      </c>
      <c r="BU87" s="1318" t="str">
        <f>IF(BR87="","",VLOOKUP(BR87,СписокКМ!BU:BZ,2,FALSE))</f>
        <v/>
      </c>
      <c r="BV87" s="1177"/>
      <c r="BW87" s="288"/>
      <c r="BX87" s="277" t="str">
        <f>IF(AG87&lt;AH87,AT87,IF(AH87&lt;AG87,AT87," "))</f>
        <v xml:space="preserve"> </v>
      </c>
      <c r="BY87" s="278"/>
      <c r="BZ87" s="1179"/>
      <c r="CA87" s="1179"/>
      <c r="CB87" s="1180"/>
      <c r="CC87" s="279"/>
      <c r="CD87" s="277" t="str">
        <f>IF(AG90&lt;AH90,AI90,IF(AH90&lt;AG90,AI90," "))</f>
        <v xml:space="preserve"> </v>
      </c>
      <c r="CE87" s="278"/>
      <c r="CF87" s="289"/>
      <c r="CG87" s="290" t="str">
        <f>IF(AG86&lt;AH86,AI86,IF(AH86&lt;AG86,AI86," "))</f>
        <v xml:space="preserve"> </v>
      </c>
      <c r="CH87" s="280"/>
      <c r="CI87" s="1171"/>
      <c r="CJ87" s="1190">
        <f>BE87</f>
        <v>0</v>
      </c>
      <c r="CK87" s="1183"/>
      <c r="CL87" s="1185" t="str">
        <f>IF(BF88="",BF87,BF88)</f>
        <v/>
      </c>
      <c r="CN87" s="313" t="s">
        <v>61</v>
      </c>
      <c r="CO87" s="310">
        <f>BQ85</f>
        <v>0</v>
      </c>
      <c r="CP87" s="312" t="str">
        <f>IF(CO87="","",VLOOKUP(CO87,СписокКМ!$A$186:$D$241,3,FALSE))</f>
        <v>Х</v>
      </c>
      <c r="CQ87" s="310">
        <f>BQ87</f>
        <v>0</v>
      </c>
      <c r="CR87" s="312" t="str">
        <f>IF(CQ87="","",VLOOKUP(CQ87,СписокКМ!$A$187:$D$240,3,FALSE))</f>
        <v>Х</v>
      </c>
    </row>
    <row r="88" spans="1:96" ht="12.95" customHeight="1" x14ac:dyDescent="0.2">
      <c r="A88" s="255">
        <v>4</v>
      </c>
      <c r="B88" s="281">
        <f>IF(R84="","",VLOOKUP(R84,'[61]Посев групп'!B:L,8,FALSE))</f>
        <v>6</v>
      </c>
      <c r="C88" s="257">
        <v>3</v>
      </c>
      <c r="D88" s="258">
        <v>4</v>
      </c>
      <c r="E88" s="259">
        <v>1</v>
      </c>
      <c r="F88" s="260">
        <v>1</v>
      </c>
      <c r="G88" s="261"/>
      <c r="H88" s="262"/>
      <c r="I88" s="259"/>
      <c r="J88" s="260"/>
      <c r="K88" s="261"/>
      <c r="L88" s="262"/>
      <c r="M88" s="259"/>
      <c r="N88" s="260"/>
      <c r="O88" s="261"/>
      <c r="P88" s="262"/>
      <c r="Q88" s="259"/>
      <c r="R88" s="260"/>
      <c r="S88" s="263">
        <f t="shared" si="222"/>
        <v>0</v>
      </c>
      <c r="T88" s="263">
        <f t="shared" si="223"/>
        <v>0</v>
      </c>
      <c r="U88" s="263">
        <f t="shared" si="224"/>
        <v>0</v>
      </c>
      <c r="V88" s="263">
        <f t="shared" si="225"/>
        <v>0</v>
      </c>
      <c r="W88" s="263">
        <f t="shared" si="226"/>
        <v>0</v>
      </c>
      <c r="X88" s="263">
        <f t="shared" si="227"/>
        <v>0</v>
      </c>
      <c r="Y88" s="263">
        <f t="shared" si="228"/>
        <v>0</v>
      </c>
      <c r="Z88" s="263">
        <f t="shared" si="229"/>
        <v>0</v>
      </c>
      <c r="AA88" s="263">
        <f t="shared" si="230"/>
        <v>0</v>
      </c>
      <c r="AB88" s="263">
        <f t="shared" si="231"/>
        <v>0</v>
      </c>
      <c r="AC88" s="263">
        <f t="shared" si="232"/>
        <v>0</v>
      </c>
      <c r="AD88" s="263">
        <f t="shared" si="233"/>
        <v>0</v>
      </c>
      <c r="AE88" s="263">
        <f t="shared" si="234"/>
        <v>0</v>
      </c>
      <c r="AF88" s="263">
        <f t="shared" si="235"/>
        <v>0</v>
      </c>
      <c r="AG88" s="264"/>
      <c r="AH88" s="264"/>
      <c r="AI88" s="265">
        <f t="shared" si="236"/>
        <v>0</v>
      </c>
      <c r="AJ88" s="265">
        <f t="shared" si="237"/>
        <v>0</v>
      </c>
      <c r="AK88" s="266" t="str">
        <f t="shared" si="238"/>
        <v>ERROR</v>
      </c>
      <c r="AL88" s="266" t="str">
        <f t="shared" si="239"/>
        <v/>
      </c>
      <c r="AM88" s="266" t="str">
        <f t="shared" si="240"/>
        <v/>
      </c>
      <c r="AN88" s="266" t="str">
        <f t="shared" si="241"/>
        <v/>
      </c>
      <c r="AO88" s="266" t="str">
        <f t="shared" si="242"/>
        <v/>
      </c>
      <c r="AP88" s="266" t="str">
        <f t="shared" si="243"/>
        <v/>
      </c>
      <c r="AQ88" s="266" t="str">
        <f t="shared" si="244"/>
        <v/>
      </c>
      <c r="AR88" s="267" t="str">
        <f t="shared" si="245"/>
        <v xml:space="preserve">  -  </v>
      </c>
      <c r="AS88" s="268" t="str">
        <f t="shared" si="246"/>
        <v xml:space="preserve">  -  </v>
      </c>
      <c r="AT88" s="265">
        <f t="shared" si="247"/>
        <v>0</v>
      </c>
      <c r="AU88" s="265">
        <f t="shared" si="248"/>
        <v>0</v>
      </c>
      <c r="AV88" s="266" t="str">
        <f t="shared" si="249"/>
        <v>ERROR</v>
      </c>
      <c r="AW88" s="266" t="str">
        <f t="shared" si="250"/>
        <v/>
      </c>
      <c r="AX88" s="266" t="str">
        <f t="shared" si="251"/>
        <v/>
      </c>
      <c r="AY88" s="266" t="str">
        <f t="shared" si="252"/>
        <v/>
      </c>
      <c r="AZ88" s="266" t="str">
        <f t="shared" si="253"/>
        <v/>
      </c>
      <c r="BA88" s="266" t="str">
        <f t="shared" si="254"/>
        <v/>
      </c>
      <c r="BB88" s="266" t="str">
        <f t="shared" si="255"/>
        <v/>
      </c>
      <c r="BC88" s="267" t="str">
        <f t="shared" si="256"/>
        <v xml:space="preserve">  -  </v>
      </c>
      <c r="BD88" s="268" t="str">
        <f t="shared" si="257"/>
        <v xml:space="preserve">  -  </v>
      </c>
      <c r="BE88" s="282"/>
      <c r="BF88" s="282"/>
      <c r="BG88" s="270">
        <f>SUMIF(A85:A88,C88,B85:B88)</f>
        <v>8</v>
      </c>
      <c r="BH88" s="271">
        <f>SUMIF(A85:A88,D88,B85:B88)</f>
        <v>6</v>
      </c>
      <c r="BI88" s="237" t="str">
        <f>BI87</f>
        <v>Группа 3</v>
      </c>
      <c r="BJ88" s="238">
        <f>1+BJ87</f>
        <v>16</v>
      </c>
      <c r="BK88" s="272">
        <v>2</v>
      </c>
      <c r="BL88" s="285" t="str">
        <f t="shared" si="258"/>
        <v>3 - 4</v>
      </c>
      <c r="BM88" s="305"/>
      <c r="BN88" s="286"/>
      <c r="BO88" s="287"/>
      <c r="BP88" s="1193"/>
      <c r="BQ88" s="1174"/>
      <c r="BR88" s="1321" t="str">
        <f>IF(BO88="","",VLOOKUP(BO88,СписокКМ!BR:BW,2,FALSE))</f>
        <v/>
      </c>
      <c r="BS88" s="1321" t="str">
        <f>IF(BP88="","",VLOOKUP(BP88,СписокКМ!BS:BX,2,FALSE))</f>
        <v/>
      </c>
      <c r="BT88" s="1321" t="str">
        <f>IF(BQ88="","",VLOOKUP(BQ88,СписокКМ!BT:BY,2,FALSE))</f>
        <v/>
      </c>
      <c r="BU88" s="1321" t="str">
        <f>IF(BR88="","",VLOOKUP(BR88,СписокКМ!BU:BZ,2,FALSE))</f>
        <v/>
      </c>
      <c r="BV88" s="1178"/>
      <c r="BW88" s="1187" t="str">
        <f>IF(AI87&gt;AJ87,BC87,IF(AJ87&gt;AI87,BD87," "))</f>
        <v xml:space="preserve"> </v>
      </c>
      <c r="BX88" s="1188"/>
      <c r="BY88" s="1189"/>
      <c r="BZ88" s="1181"/>
      <c r="CA88" s="1181"/>
      <c r="CB88" s="1182"/>
      <c r="CC88" s="1187" t="str">
        <f>IF(AI90&lt;AJ90,AR90,IF(AJ90&lt;AI90,AS90," "))</f>
        <v xml:space="preserve"> </v>
      </c>
      <c r="CD88" s="1188"/>
      <c r="CE88" s="1189"/>
      <c r="CF88" s="1187" t="str">
        <f>IF(AI86&lt;AJ86,AR86,IF(AJ86&lt;AI86,AS86," "))</f>
        <v xml:space="preserve"> </v>
      </c>
      <c r="CG88" s="1188"/>
      <c r="CH88" s="1189"/>
      <c r="CI88" s="1171"/>
      <c r="CJ88" s="1191"/>
      <c r="CK88" s="1184"/>
      <c r="CL88" s="1186"/>
      <c r="CN88" s="313" t="s">
        <v>62</v>
      </c>
      <c r="CO88" s="310">
        <f>BQ89</f>
        <v>0</v>
      </c>
      <c r="CP88" s="312" t="str">
        <f>IF(CO88="","",VLOOKUP(CO88,СписокКМ!$A$186:$D$241,3,FALSE))</f>
        <v>Х</v>
      </c>
      <c r="CQ88" s="310">
        <f>BQ91</f>
        <v>0</v>
      </c>
      <c r="CR88" s="312" t="str">
        <f>IF(CQ88="","",VLOOKUP(CQ88,СписокКМ!$A$187:$D$240,3,FALSE))</f>
        <v>Х</v>
      </c>
    </row>
    <row r="89" spans="1:96" ht="12.95" customHeight="1" x14ac:dyDescent="0.2">
      <c r="A89" s="255">
        <v>5</v>
      </c>
      <c r="B89" s="291"/>
      <c r="C89" s="257">
        <v>1</v>
      </c>
      <c r="D89" s="258">
        <v>4</v>
      </c>
      <c r="E89" s="259">
        <v>1</v>
      </c>
      <c r="F89" s="260">
        <v>1</v>
      </c>
      <c r="G89" s="261"/>
      <c r="H89" s="262"/>
      <c r="I89" s="259"/>
      <c r="J89" s="260"/>
      <c r="K89" s="261"/>
      <c r="L89" s="262"/>
      <c r="M89" s="259"/>
      <c r="N89" s="260"/>
      <c r="O89" s="261"/>
      <c r="P89" s="262"/>
      <c r="Q89" s="259"/>
      <c r="R89" s="260"/>
      <c r="S89" s="263">
        <f t="shared" si="222"/>
        <v>0</v>
      </c>
      <c r="T89" s="263">
        <f t="shared" si="223"/>
        <v>0</v>
      </c>
      <c r="U89" s="263">
        <f t="shared" si="224"/>
        <v>0</v>
      </c>
      <c r="V89" s="263">
        <f t="shared" si="225"/>
        <v>0</v>
      </c>
      <c r="W89" s="263">
        <f t="shared" si="226"/>
        <v>0</v>
      </c>
      <c r="X89" s="263">
        <f t="shared" si="227"/>
        <v>0</v>
      </c>
      <c r="Y89" s="263">
        <f t="shared" si="228"/>
        <v>0</v>
      </c>
      <c r="Z89" s="263">
        <f t="shared" si="229"/>
        <v>0</v>
      </c>
      <c r="AA89" s="263">
        <f t="shared" si="230"/>
        <v>0</v>
      </c>
      <c r="AB89" s="263">
        <f t="shared" si="231"/>
        <v>0</v>
      </c>
      <c r="AC89" s="263">
        <f t="shared" si="232"/>
        <v>0</v>
      </c>
      <c r="AD89" s="263">
        <f t="shared" si="233"/>
        <v>0</v>
      </c>
      <c r="AE89" s="263">
        <f t="shared" si="234"/>
        <v>0</v>
      </c>
      <c r="AF89" s="263">
        <f t="shared" si="235"/>
        <v>0</v>
      </c>
      <c r="AG89" s="264"/>
      <c r="AH89" s="264"/>
      <c r="AI89" s="265">
        <f t="shared" si="236"/>
        <v>0</v>
      </c>
      <c r="AJ89" s="265">
        <f t="shared" si="237"/>
        <v>0</v>
      </c>
      <c r="AK89" s="266" t="str">
        <f t="shared" si="238"/>
        <v>ERROR</v>
      </c>
      <c r="AL89" s="266" t="str">
        <f t="shared" si="239"/>
        <v/>
      </c>
      <c r="AM89" s="266" t="str">
        <f t="shared" si="240"/>
        <v/>
      </c>
      <c r="AN89" s="266" t="str">
        <f t="shared" si="241"/>
        <v/>
      </c>
      <c r="AO89" s="266" t="str">
        <f t="shared" si="242"/>
        <v/>
      </c>
      <c r="AP89" s="266" t="str">
        <f t="shared" si="243"/>
        <v/>
      </c>
      <c r="AQ89" s="266" t="str">
        <f t="shared" si="244"/>
        <v/>
      </c>
      <c r="AR89" s="267" t="str">
        <f t="shared" si="245"/>
        <v xml:space="preserve">  -  </v>
      </c>
      <c r="AS89" s="268" t="str">
        <f t="shared" si="246"/>
        <v xml:space="preserve">  -  </v>
      </c>
      <c r="AT89" s="265">
        <f t="shared" si="247"/>
        <v>0</v>
      </c>
      <c r="AU89" s="265">
        <f t="shared" si="248"/>
        <v>0</v>
      </c>
      <c r="AV89" s="266" t="str">
        <f t="shared" si="249"/>
        <v>ERROR</v>
      </c>
      <c r="AW89" s="266" t="str">
        <f t="shared" si="250"/>
        <v/>
      </c>
      <c r="AX89" s="266" t="str">
        <f t="shared" si="251"/>
        <v/>
      </c>
      <c r="AY89" s="266" t="str">
        <f t="shared" si="252"/>
        <v/>
      </c>
      <c r="AZ89" s="266" t="str">
        <f t="shared" si="253"/>
        <v/>
      </c>
      <c r="BA89" s="266" t="str">
        <f t="shared" si="254"/>
        <v/>
      </c>
      <c r="BB89" s="266" t="str">
        <f t="shared" si="255"/>
        <v/>
      </c>
      <c r="BC89" s="267" t="str">
        <f t="shared" si="256"/>
        <v xml:space="preserve">  -  </v>
      </c>
      <c r="BD89" s="268" t="str">
        <f t="shared" si="257"/>
        <v xml:space="preserve">  -  </v>
      </c>
      <c r="BE89" s="269">
        <f>SUMIF(C85:C91,3,AI85:AI91)+SUMIF(D85:D91,3,AJ85:AJ91)</f>
        <v>0</v>
      </c>
      <c r="BF89" s="269" t="str">
        <f>IF(BE89&lt;&gt;0,RANK(BE89,BE85:BE91),"")</f>
        <v/>
      </c>
      <c r="BG89" s="270">
        <f>SUMIF(A85:A88,C89,B85:B88)</f>
        <v>9</v>
      </c>
      <c r="BH89" s="271">
        <f>SUMIF(A85:A88,D89,B85:B88)</f>
        <v>6</v>
      </c>
      <c r="BI89" s="237" t="str">
        <f>BI88</f>
        <v>Группа 3</v>
      </c>
      <c r="BJ89" s="238">
        <f>1+BJ88</f>
        <v>17</v>
      </c>
      <c r="BK89" s="272">
        <v>3</v>
      </c>
      <c r="BL89" s="283" t="str">
        <f t="shared" si="258"/>
        <v>1 - 4</v>
      </c>
      <c r="BM89" s="304"/>
      <c r="BN89" s="274"/>
      <c r="BO89" s="284"/>
      <c r="BP89" s="1192">
        <v>3</v>
      </c>
      <c r="BQ89" s="1173"/>
      <c r="BR89" s="1318" t="str">
        <f>IF(BQ89="","",VLOOKUP(BQ89,СписокКМ!$A$186:$D$241,3,FALSE))</f>
        <v/>
      </c>
      <c r="BS89" s="1318" t="e">
        <f>IF(BP89="","",VLOOKUP(BP89,СписокКМ!BS:BX,2,FALSE))</f>
        <v>#N/A</v>
      </c>
      <c r="BT89" s="1318" t="str">
        <f>IF(BQ89="","",VLOOKUP(BQ89,СписокКМ!$A$188:$C$236,3,FALSE))</f>
        <v/>
      </c>
      <c r="BU89" s="1318" t="str">
        <f>IF(BR89="","",VLOOKUP(BR89,СписокКМ!BU:BZ,2,FALSE))</f>
        <v/>
      </c>
      <c r="BV89" s="1177"/>
      <c r="BW89" s="292"/>
      <c r="BX89" s="277" t="str">
        <f>IF(AG85&lt;AH85,AT85,IF(AH85&lt;AG85,AT85," "))</f>
        <v xml:space="preserve"> </v>
      </c>
      <c r="BY89" s="278"/>
      <c r="BZ89" s="279"/>
      <c r="CA89" s="277" t="str">
        <f>IF(AG90&lt;AH90,AT90,IF(AH90&lt;AG90,AT90," "))</f>
        <v xml:space="preserve"> </v>
      </c>
      <c r="CB89" s="278"/>
      <c r="CC89" s="1194"/>
      <c r="CD89" s="1194"/>
      <c r="CE89" s="1195"/>
      <c r="CF89" s="289"/>
      <c r="CG89" s="290" t="str">
        <f>IF(AG88&lt;AH88,AI88,IF(AH88&lt;AG88,AI88," "))</f>
        <v xml:space="preserve"> </v>
      </c>
      <c r="CH89" s="280"/>
      <c r="CI89" s="1171"/>
      <c r="CJ89" s="1190">
        <f>BE89</f>
        <v>0</v>
      </c>
      <c r="CK89" s="1183"/>
      <c r="CL89" s="1185" t="str">
        <f>IF(BF90="",BF89,BF90)</f>
        <v/>
      </c>
      <c r="CN89" s="313" t="s">
        <v>63</v>
      </c>
      <c r="CO89" s="310">
        <f>BQ85</f>
        <v>0</v>
      </c>
      <c r="CP89" s="312" t="str">
        <f>IF(CO89="","",VLOOKUP(CO89,СписокКМ!$A$186:$D$241,3,FALSE))</f>
        <v>Х</v>
      </c>
      <c r="CQ89" s="310">
        <f>BQ91</f>
        <v>0</v>
      </c>
      <c r="CR89" s="312" t="str">
        <f>IF(CQ89="","",VLOOKUP(CQ89,СписокКМ!$A$187:$D$240,3,FALSE))</f>
        <v>Х</v>
      </c>
    </row>
    <row r="90" spans="1:96" ht="12.95" customHeight="1" x14ac:dyDescent="0.2">
      <c r="A90" s="255">
        <v>6</v>
      </c>
      <c r="C90" s="257">
        <v>2</v>
      </c>
      <c r="D90" s="258">
        <v>3</v>
      </c>
      <c r="E90" s="259">
        <v>1</v>
      </c>
      <c r="F90" s="260">
        <v>1</v>
      </c>
      <c r="G90" s="261"/>
      <c r="H90" s="262"/>
      <c r="I90" s="259"/>
      <c r="J90" s="260"/>
      <c r="K90" s="261"/>
      <c r="L90" s="262"/>
      <c r="M90" s="259"/>
      <c r="N90" s="260"/>
      <c r="O90" s="261"/>
      <c r="P90" s="262"/>
      <c r="Q90" s="259"/>
      <c r="R90" s="260"/>
      <c r="S90" s="263">
        <f t="shared" si="222"/>
        <v>0</v>
      </c>
      <c r="T90" s="263">
        <f t="shared" si="223"/>
        <v>0</v>
      </c>
      <c r="U90" s="263">
        <f t="shared" si="224"/>
        <v>0</v>
      </c>
      <c r="V90" s="263">
        <f t="shared" si="225"/>
        <v>0</v>
      </c>
      <c r="W90" s="263">
        <f t="shared" si="226"/>
        <v>0</v>
      </c>
      <c r="X90" s="263">
        <f t="shared" si="227"/>
        <v>0</v>
      </c>
      <c r="Y90" s="263">
        <f t="shared" si="228"/>
        <v>0</v>
      </c>
      <c r="Z90" s="263">
        <f t="shared" si="229"/>
        <v>0</v>
      </c>
      <c r="AA90" s="263">
        <f t="shared" si="230"/>
        <v>0</v>
      </c>
      <c r="AB90" s="263">
        <f t="shared" si="231"/>
        <v>0</v>
      </c>
      <c r="AC90" s="263">
        <f t="shared" si="232"/>
        <v>0</v>
      </c>
      <c r="AD90" s="263">
        <f t="shared" si="233"/>
        <v>0</v>
      </c>
      <c r="AE90" s="263">
        <f t="shared" si="234"/>
        <v>0</v>
      </c>
      <c r="AF90" s="263">
        <f t="shared" si="235"/>
        <v>0</v>
      </c>
      <c r="AG90" s="264"/>
      <c r="AH90" s="264"/>
      <c r="AI90" s="265">
        <f t="shared" si="236"/>
        <v>0</v>
      </c>
      <c r="AJ90" s="265">
        <f t="shared" si="237"/>
        <v>0</v>
      </c>
      <c r="AK90" s="266" t="str">
        <f t="shared" si="238"/>
        <v>ERROR</v>
      </c>
      <c r="AL90" s="266" t="str">
        <f t="shared" si="239"/>
        <v/>
      </c>
      <c r="AM90" s="266" t="str">
        <f t="shared" si="240"/>
        <v/>
      </c>
      <c r="AN90" s="266" t="str">
        <f t="shared" si="241"/>
        <v/>
      </c>
      <c r="AO90" s="266" t="str">
        <f t="shared" si="242"/>
        <v/>
      </c>
      <c r="AP90" s="266" t="str">
        <f t="shared" si="243"/>
        <v/>
      </c>
      <c r="AQ90" s="266" t="str">
        <f t="shared" si="244"/>
        <v/>
      </c>
      <c r="AR90" s="267" t="str">
        <f t="shared" si="245"/>
        <v xml:space="preserve">  -  </v>
      </c>
      <c r="AS90" s="268" t="str">
        <f t="shared" si="246"/>
        <v xml:space="preserve">  -  </v>
      </c>
      <c r="AT90" s="265">
        <f t="shared" si="247"/>
        <v>0</v>
      </c>
      <c r="AU90" s="265">
        <f t="shared" si="248"/>
        <v>0</v>
      </c>
      <c r="AV90" s="266" t="str">
        <f t="shared" si="249"/>
        <v>ERROR</v>
      </c>
      <c r="AW90" s="266" t="str">
        <f t="shared" si="250"/>
        <v/>
      </c>
      <c r="AX90" s="266" t="str">
        <f t="shared" si="251"/>
        <v/>
      </c>
      <c r="AY90" s="266" t="str">
        <f t="shared" si="252"/>
        <v/>
      </c>
      <c r="AZ90" s="266" t="str">
        <f t="shared" si="253"/>
        <v/>
      </c>
      <c r="BA90" s="266" t="str">
        <f t="shared" si="254"/>
        <v/>
      </c>
      <c r="BB90" s="266" t="str">
        <f t="shared" si="255"/>
        <v/>
      </c>
      <c r="BC90" s="267" t="str">
        <f t="shared" si="256"/>
        <v xml:space="preserve">  -  </v>
      </c>
      <c r="BD90" s="268" t="str">
        <f t="shared" si="257"/>
        <v xml:space="preserve">  -  </v>
      </c>
      <c r="BE90" s="282"/>
      <c r="BF90" s="282"/>
      <c r="BG90" s="270">
        <f>SUMIF(A85:A88,C90,B85:B88)</f>
        <v>7</v>
      </c>
      <c r="BH90" s="271">
        <f>SUMIF(A85:A88,D90,B85:B88)</f>
        <v>8</v>
      </c>
      <c r="BI90" s="237" t="str">
        <f>BI89</f>
        <v>Группа 3</v>
      </c>
      <c r="BJ90" s="238">
        <f>1+BJ89</f>
        <v>18</v>
      </c>
      <c r="BK90" s="272">
        <v>3</v>
      </c>
      <c r="BL90" s="293" t="str">
        <f t="shared" si="258"/>
        <v>2 - 3</v>
      </c>
      <c r="BM90" s="294"/>
      <c r="BN90" s="294"/>
      <c r="BO90" s="295"/>
      <c r="BP90" s="1193"/>
      <c r="BQ90" s="1174"/>
      <c r="BR90" s="1321" t="str">
        <f>IF(BO90="","",VLOOKUP(BO90,СписокКМ!BR:BW,2,FALSE))</f>
        <v/>
      </c>
      <c r="BS90" s="1321" t="str">
        <f>IF(BP90="","",VLOOKUP(BP90,СписокКМ!BS:BX,2,FALSE))</f>
        <v/>
      </c>
      <c r="BT90" s="1321" t="str">
        <f>IF(BQ90="","",VLOOKUP(BQ90,СписокКМ!BT:BY,2,FALSE))</f>
        <v/>
      </c>
      <c r="BU90" s="1321" t="str">
        <f>IF(BR90="","",VLOOKUP(BR90,СписокКМ!BU:BZ,2,FALSE))</f>
        <v/>
      </c>
      <c r="BV90" s="1178"/>
      <c r="BW90" s="1187" t="str">
        <f>IF(AI85&gt;AJ85,BC85,IF(AJ85&gt;AI85,BD85," "))</f>
        <v xml:space="preserve"> </v>
      </c>
      <c r="BX90" s="1188"/>
      <c r="BY90" s="1189"/>
      <c r="BZ90" s="1187" t="str">
        <f>IF(AI90&gt;AJ90,BC90,IF(AJ90&gt;AI90,BD90," "))</f>
        <v xml:space="preserve"> </v>
      </c>
      <c r="CA90" s="1188"/>
      <c r="CB90" s="1189"/>
      <c r="CC90" s="1181"/>
      <c r="CD90" s="1181"/>
      <c r="CE90" s="1182"/>
      <c r="CF90" s="1187" t="str">
        <f>IF(AI88&lt;AJ88,AR88,IF(AJ88&lt;AI88,AS88," "))</f>
        <v xml:space="preserve"> </v>
      </c>
      <c r="CG90" s="1188"/>
      <c r="CH90" s="1189"/>
      <c r="CI90" s="1171"/>
      <c r="CJ90" s="1191"/>
      <c r="CK90" s="1184"/>
      <c r="CL90" s="1186"/>
      <c r="CN90" s="313" t="s">
        <v>64</v>
      </c>
      <c r="CO90" s="310">
        <f>BQ87</f>
        <v>0</v>
      </c>
      <c r="CP90" s="312" t="str">
        <f>IF(CO90="","",VLOOKUP(CO90,СписокКМ!$A$186:$D$241,3,FALSE))</f>
        <v>Х</v>
      </c>
      <c r="CQ90" s="310">
        <f>BQ89</f>
        <v>0</v>
      </c>
      <c r="CR90" s="312" t="str">
        <f>IF(CQ90="","",VLOOKUP(CQ90,СписокКМ!$A$187:$D$240,3,FALSE))</f>
        <v>Х</v>
      </c>
    </row>
    <row r="91" spans="1:96" ht="12.95" customHeight="1" x14ac:dyDescent="0.2"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V91" s="224"/>
      <c r="AW91" s="224"/>
      <c r="AX91" s="224"/>
      <c r="AY91" s="224"/>
      <c r="AZ91" s="224"/>
      <c r="BE91" s="269">
        <f>SUMIF(C85:C91,4,AI85:AI91)+SUMIF(D85:D91,4,AJ85:AJ91)</f>
        <v>0</v>
      </c>
      <c r="BF91" s="269" t="str">
        <f>IF(BE91&lt;&gt;0,RANK(BE91,BE85:BE91),"")</f>
        <v/>
      </c>
      <c r="BG91" s="301"/>
      <c r="BH91" s="301"/>
      <c r="BP91" s="1192">
        <v>4</v>
      </c>
      <c r="BQ91" s="1173"/>
      <c r="BR91" s="1318" t="str">
        <f>IF(BQ91="","",VLOOKUP(BQ91,СписокКМ!$A$186:$D$241,3,FALSE))</f>
        <v/>
      </c>
      <c r="BS91" s="1318" t="e">
        <f>IF(BP91="","",VLOOKUP(BP91,СписокКМ!BS:BX,2,FALSE))</f>
        <v>#N/A</v>
      </c>
      <c r="BT91" s="1318" t="str">
        <f>IF(BQ91="","",VLOOKUP(BQ91,СписокКМ!$A$188:$C$236,3,FALSE))</f>
        <v/>
      </c>
      <c r="BU91" s="1318" t="str">
        <f>IF(BR91="","",VLOOKUP(BR91,СписокКМ!BU:BZ,2,FALSE))</f>
        <v/>
      </c>
      <c r="BV91" s="1177"/>
      <c r="BW91" s="288"/>
      <c r="BX91" s="277" t="str">
        <f>IF(AG89&lt;AH89,AT89,IF(AH89&lt;AG89,AT89," "))</f>
        <v xml:space="preserve"> </v>
      </c>
      <c r="BY91" s="278"/>
      <c r="BZ91" s="279"/>
      <c r="CA91" s="277" t="str">
        <f>IF(AG86&lt;AH86,AT86,IF(AH86&lt;AG86,AT86," "))</f>
        <v xml:space="preserve"> </v>
      </c>
      <c r="CB91" s="278"/>
      <c r="CC91" s="279"/>
      <c r="CD91" s="277" t="str">
        <f>IF(AG88&lt;AH88,AT88,IF(AH88&lt;AG88,AT88," "))</f>
        <v xml:space="preserve"> </v>
      </c>
      <c r="CE91" s="278"/>
      <c r="CF91" s="1208"/>
      <c r="CG91" s="1179"/>
      <c r="CH91" s="1180"/>
      <c r="CI91" s="1171"/>
      <c r="CJ91" s="1190">
        <f>BE91</f>
        <v>0</v>
      </c>
      <c r="CK91" s="1197"/>
      <c r="CL91" s="1185" t="str">
        <f>IF(BF92="",BF91,BF92)</f>
        <v/>
      </c>
      <c r="CN91" s="315"/>
      <c r="CO91" s="316"/>
      <c r="CP91" s="317"/>
      <c r="CQ91" s="316"/>
      <c r="CR91" s="317"/>
    </row>
    <row r="92" spans="1:96" ht="12.95" customHeight="1" x14ac:dyDescent="0.2"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V92" s="224"/>
      <c r="AW92" s="224"/>
      <c r="AX92" s="224"/>
      <c r="AY92" s="224"/>
      <c r="AZ92" s="224"/>
      <c r="BE92" s="282"/>
      <c r="BF92" s="282"/>
      <c r="BG92" s="301"/>
      <c r="BH92" s="301"/>
      <c r="BL92" s="297"/>
      <c r="BM92" s="298"/>
      <c r="BN92" s="299"/>
      <c r="BO92" s="300"/>
      <c r="BP92" s="1203"/>
      <c r="BQ92" s="1204"/>
      <c r="BR92" s="1319" t="str">
        <f>IF(BO92="","",VLOOKUP(BO92,СписокКМ!BR:BW,2,FALSE))</f>
        <v/>
      </c>
      <c r="BS92" s="1319" t="str">
        <f>IF(BP92="","",VLOOKUP(BP92,СписокКМ!BS:BX,2,FALSE))</f>
        <v/>
      </c>
      <c r="BT92" s="1319" t="str">
        <f>IF(BQ92="","",VLOOKUP(BQ92,СписокКМ!BT:BY,2,FALSE))</f>
        <v/>
      </c>
      <c r="BU92" s="1319" t="str">
        <f>IF(BR92="","",VLOOKUP(BR92,СписокКМ!BU:BZ,2,FALSE))</f>
        <v/>
      </c>
      <c r="BV92" s="1320"/>
      <c r="BW92" s="1200" t="str">
        <f>IF(AI89&gt;AJ89,BC89,IF(AJ89&gt;AI89,BD89," "))</f>
        <v xml:space="preserve"> </v>
      </c>
      <c r="BX92" s="1201"/>
      <c r="BY92" s="1202"/>
      <c r="BZ92" s="1200" t="str">
        <f>IF(AI86&gt;AJ86,BC86,IF(AJ86&gt;AI86,BD86," "))</f>
        <v xml:space="preserve"> </v>
      </c>
      <c r="CA92" s="1201"/>
      <c r="CB92" s="1202"/>
      <c r="CC92" s="1200" t="str">
        <f>IF(AI88&gt;AJ88,BC88,IF(AJ88&gt;AI88,BD88," "))</f>
        <v xml:space="preserve"> </v>
      </c>
      <c r="CD92" s="1201"/>
      <c r="CE92" s="1202"/>
      <c r="CF92" s="1209"/>
      <c r="CG92" s="1210"/>
      <c r="CH92" s="1211"/>
      <c r="CI92" s="1322"/>
      <c r="CJ92" s="1212"/>
      <c r="CK92" s="1198"/>
      <c r="CL92" s="1199"/>
    </row>
    <row r="93" spans="1:96" ht="15.95" customHeight="1" x14ac:dyDescent="0.2">
      <c r="Z93" s="233"/>
      <c r="AP93" s="228"/>
      <c r="AQ93" s="228"/>
      <c r="AR93" s="228"/>
      <c r="AS93" s="228"/>
      <c r="AT93" s="228"/>
      <c r="AU93" s="228"/>
      <c r="BA93" s="228"/>
      <c r="BB93" s="228"/>
      <c r="BC93" s="228"/>
      <c r="BD93" s="228"/>
      <c r="BE93" s="228"/>
      <c r="BF93" s="228"/>
      <c r="BG93" s="228"/>
      <c r="BH93" s="228"/>
      <c r="BI93" s="229"/>
      <c r="BJ93" s="229"/>
      <c r="BK93" s="230"/>
      <c r="BL93" s="235"/>
      <c r="BM93" s="235"/>
      <c r="BN93" s="235"/>
      <c r="BO93" s="235"/>
      <c r="BP93" s="235"/>
      <c r="BQ93" s="235"/>
      <c r="BR93" s="236"/>
      <c r="BS93" s="236"/>
      <c r="BT93" s="236"/>
      <c r="BU93" s="236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4"/>
      <c r="CN93" s="234"/>
    </row>
    <row r="94" spans="1:96" ht="19.5" customHeight="1" x14ac:dyDescent="0.2">
      <c r="Z94" s="233"/>
      <c r="BK94" s="239"/>
      <c r="BL94" s="309"/>
      <c r="BM94" s="309"/>
      <c r="BN94" s="309"/>
      <c r="BO94" s="309"/>
      <c r="BP94" s="307" t="s">
        <v>69</v>
      </c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N94" s="314" t="str">
        <f>BP94</f>
        <v>Предварительный этап. Группа 8</v>
      </c>
    </row>
    <row r="95" spans="1:96" ht="15" customHeight="1" x14ac:dyDescent="0.2">
      <c r="A95" s="240">
        <f>1+A84</f>
        <v>4</v>
      </c>
      <c r="B95" s="241">
        <v>4</v>
      </c>
      <c r="C95" s="242" t="str">
        <f>"КОМАНДЫ. Предварительный этап. Группа "&amp;A95</f>
        <v>КОМАНДЫ. Предварительный этап. Группа 4</v>
      </c>
      <c r="D95" s="242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4"/>
      <c r="P95" s="244"/>
      <c r="Q95" s="244"/>
      <c r="R95" s="245">
        <f>1+R84</f>
        <v>4</v>
      </c>
      <c r="Z95" s="233"/>
      <c r="AR95" s="246">
        <f>IF(B96=0,0,(IF(B97=0,1,IF(B98=0,2,IF(B99=0,3,IF(B99&gt;0,4))))))</f>
        <v>4</v>
      </c>
      <c r="BC95" s="246" t="b">
        <f>IF(BE95=15,3,IF(BE95&gt;15,4))</f>
        <v>0</v>
      </c>
      <c r="BE95" s="247">
        <f>SUM(BE96,BE98,BE100,BE102)</f>
        <v>0</v>
      </c>
      <c r="BF95" s="247">
        <f>SUM(BF96,BF98,BF100,BF102)</f>
        <v>0</v>
      </c>
      <c r="BL95" s="249" t="s">
        <v>44</v>
      </c>
      <c r="BM95" s="250" t="s">
        <v>45</v>
      </c>
      <c r="BN95" s="250" t="s">
        <v>46</v>
      </c>
      <c r="BO95" s="251" t="s">
        <v>47</v>
      </c>
      <c r="BP95" s="252" t="s">
        <v>1</v>
      </c>
      <c r="BQ95" s="1165" t="s">
        <v>48</v>
      </c>
      <c r="BR95" s="1165"/>
      <c r="BS95" s="1165"/>
      <c r="BT95" s="1165"/>
      <c r="BU95" s="1165"/>
      <c r="BV95" s="1166"/>
      <c r="BW95" s="1167">
        <v>1</v>
      </c>
      <c r="BX95" s="1168"/>
      <c r="BY95" s="1169"/>
      <c r="BZ95" s="1167">
        <v>2</v>
      </c>
      <c r="CA95" s="1168"/>
      <c r="CB95" s="1169"/>
      <c r="CC95" s="1167">
        <v>3</v>
      </c>
      <c r="CD95" s="1168"/>
      <c r="CE95" s="1169"/>
      <c r="CF95" s="1167">
        <v>4</v>
      </c>
      <c r="CG95" s="1168"/>
      <c r="CH95" s="1169"/>
      <c r="CI95" s="1170"/>
      <c r="CJ95" s="253" t="s">
        <v>49</v>
      </c>
      <c r="CK95" s="253" t="s">
        <v>50</v>
      </c>
      <c r="CL95" s="254" t="s">
        <v>51</v>
      </c>
    </row>
    <row r="96" spans="1:96" ht="12.95" customHeight="1" x14ac:dyDescent="0.2">
      <c r="A96" s="255">
        <v>1</v>
      </c>
      <c r="B96" s="256">
        <f>IF(R95="","",VLOOKUP(R95,'[61]Посев групп'!B:N,2,FALSE))</f>
        <v>10</v>
      </c>
      <c r="C96" s="257">
        <v>1</v>
      </c>
      <c r="D96" s="258">
        <v>3</v>
      </c>
      <c r="E96" s="259">
        <v>1</v>
      </c>
      <c r="F96" s="260">
        <v>1</v>
      </c>
      <c r="G96" s="261"/>
      <c r="H96" s="262"/>
      <c r="I96" s="259"/>
      <c r="J96" s="260"/>
      <c r="K96" s="261"/>
      <c r="L96" s="262"/>
      <c r="M96" s="259"/>
      <c r="N96" s="260"/>
      <c r="O96" s="261"/>
      <c r="P96" s="262"/>
      <c r="Q96" s="259"/>
      <c r="R96" s="260"/>
      <c r="S96" s="263">
        <f t="shared" ref="S96:S101" si="259">IF(E96="wo",0,IF(F96="wo",1,IF(E96&gt;F96,1,0)))</f>
        <v>0</v>
      </c>
      <c r="T96" s="263">
        <f t="shared" ref="T96:T101" si="260">IF(E96="wo",1,IF(F96="wo",0,IF(F96&gt;E96,1,0)))</f>
        <v>0</v>
      </c>
      <c r="U96" s="263">
        <f t="shared" ref="U96:U101" si="261">IF(G96="wo",0,IF(H96="wo",1,IF(G96&gt;H96,1,0)))</f>
        <v>0</v>
      </c>
      <c r="V96" s="263">
        <f t="shared" ref="V96:V101" si="262">IF(G96="wo",1,IF(H96="wo",0,IF(H96&gt;G96,1,0)))</f>
        <v>0</v>
      </c>
      <c r="W96" s="263">
        <f t="shared" ref="W96:W101" si="263">IF(I96="wo",0,IF(J96="wo",1,IF(I96&gt;J96,1,0)))</f>
        <v>0</v>
      </c>
      <c r="X96" s="263">
        <f t="shared" ref="X96:X101" si="264">IF(I96="wo",1,IF(J96="wo",0,IF(J96&gt;I96,1,0)))</f>
        <v>0</v>
      </c>
      <c r="Y96" s="263">
        <f t="shared" ref="Y96:Y101" si="265">IF(K96="wo",0,IF(L96="wo",1,IF(K96&gt;L96,1,0)))</f>
        <v>0</v>
      </c>
      <c r="Z96" s="263">
        <f t="shared" ref="Z96:Z101" si="266">IF(K96="wo",1,IF(L96="wo",0,IF(L96&gt;K96,1,0)))</f>
        <v>0</v>
      </c>
      <c r="AA96" s="263">
        <f t="shared" ref="AA96:AA101" si="267">IF(M96="wo",0,IF(N96="wo",1,IF(M96&gt;N96,1,0)))</f>
        <v>0</v>
      </c>
      <c r="AB96" s="263">
        <f t="shared" ref="AB96:AB101" si="268">IF(M96="wo",1,IF(N96="wo",0,IF(N96&gt;M96,1,0)))</f>
        <v>0</v>
      </c>
      <c r="AC96" s="263">
        <f t="shared" ref="AC96:AC101" si="269">IF(O96="wo",0,IF(P96="wo",1,IF(O96&gt;P96,1,0)))</f>
        <v>0</v>
      </c>
      <c r="AD96" s="263">
        <f t="shared" ref="AD96:AD101" si="270">IF(O96="wo",1,IF(P96="wo",0,IF(P96&gt;O96,1,0)))</f>
        <v>0</v>
      </c>
      <c r="AE96" s="263">
        <f t="shared" ref="AE96:AE101" si="271">IF(Q96="wo",0,IF(R96="wo",1,IF(Q96&gt;R96,1,0)))</f>
        <v>0</v>
      </c>
      <c r="AF96" s="263">
        <f t="shared" ref="AF96:AF101" si="272">IF(Q96="wo",1,IF(R96="wo",0,IF(R96&gt;Q96,1,0)))</f>
        <v>0</v>
      </c>
      <c r="AG96" s="264"/>
      <c r="AH96" s="264"/>
      <c r="AI96" s="265">
        <f t="shared" ref="AI96:AI101" si="273">IF(E96="",0,IF(E96="wo",0,IF(F96="wo",2,IF(AG96=AH96,0,IF(AG96&gt;AH96,2,1)))))</f>
        <v>0</v>
      </c>
      <c r="AJ96" s="265">
        <f t="shared" ref="AJ96:AJ101" si="274">IF(F96="",0,IF(F96="wo",0,IF(E96="wo",2,IF(AH96=AG96,0,IF(AH96&gt;AG96,2,1)))))</f>
        <v>0</v>
      </c>
      <c r="AK96" s="266" t="str">
        <f t="shared" ref="AK96:AK101" si="275">IF(E96="","",IF(E96="wo",0,IF(F96="wo",0,IF(E96=F96,"ERROR",IF(E96&gt;F96,F96,-1*E96)))))</f>
        <v>ERROR</v>
      </c>
      <c r="AL96" s="266" t="str">
        <f t="shared" ref="AL96:AL101" si="276">IF(G96="","",IF(G96="wo",0,IF(H96="wo",0,IF(G96=H96,"ERROR",IF(G96&gt;H96,H96,-1*G96)))))</f>
        <v/>
      </c>
      <c r="AM96" s="266" t="str">
        <f t="shared" ref="AM96:AM101" si="277">IF(I96="","",IF(I96="wo",0,IF(J96="wo",0,IF(I96=J96,"ERROR",IF(I96&gt;J96,J96,-1*I96)))))</f>
        <v/>
      </c>
      <c r="AN96" s="266" t="str">
        <f t="shared" ref="AN96:AN101" si="278">IF(K96="","",IF(K96="wo",0,IF(L96="wo",0,IF(K96=L96,"ERROR",IF(K96&gt;L96,L96,-1*K96)))))</f>
        <v/>
      </c>
      <c r="AO96" s="266" t="str">
        <f t="shared" ref="AO96:AO101" si="279">IF(M96="","",IF(M96="wo",0,IF(N96="wo",0,IF(M96=N96,"ERROR",IF(M96&gt;N96,N96,-1*M96)))))</f>
        <v/>
      </c>
      <c r="AP96" s="266" t="str">
        <f t="shared" ref="AP96:AP101" si="280">IF(O96="","",IF(O96="wo",0,IF(P96="wo",0,IF(O96=P96,"ERROR",IF(O96&gt;P96,P96,-1*O96)))))</f>
        <v/>
      </c>
      <c r="AQ96" s="266" t="str">
        <f t="shared" ref="AQ96:AQ101" si="281">IF(Q96="","",IF(Q96="wo",0,IF(R96="wo",0,IF(Q96=R96,"ERROR",IF(Q96&gt;R96,R96,-1*Q96)))))</f>
        <v/>
      </c>
      <c r="AR96" s="267" t="str">
        <f t="shared" ref="AR96:AR101" si="282">CONCATENATE(AG96,"  -  ",AH96)</f>
        <v xml:space="preserve">  -  </v>
      </c>
      <c r="AS96" s="268" t="str">
        <f t="shared" ref="AS96:AS101" si="283">AR96</f>
        <v xml:space="preserve">  -  </v>
      </c>
      <c r="AT96" s="265">
        <f t="shared" ref="AT96:AT101" si="284">IF(F96="",0,IF(F96="wo",0,IF(E96="wo",2,IF(AH96=AG96,0,IF(AH96&gt;AG96,2,1)))))</f>
        <v>0</v>
      </c>
      <c r="AU96" s="265">
        <f t="shared" ref="AU96:AU101" si="285">IF(E96="",0,IF(E96="wo",0,IF(F96="wo",2,IF(AG96=AH96,0,IF(AG96&gt;AH96,2,1)))))</f>
        <v>0</v>
      </c>
      <c r="AV96" s="266" t="str">
        <f t="shared" ref="AV96:AV101" si="286">IF(F96="","",IF(F96="wo",0,IF(E96="wo",0,IF(F96=E96,"ERROR",IF(F96&gt;E96,E96,-1*F96)))))</f>
        <v>ERROR</v>
      </c>
      <c r="AW96" s="266" t="str">
        <f t="shared" ref="AW96:AW101" si="287">IF(H96="","",IF(H96="wo",0,IF(G96="wo",0,IF(H96=G96,"ERROR",IF(H96&gt;G96,G96,-1*H96)))))</f>
        <v/>
      </c>
      <c r="AX96" s="266" t="str">
        <f t="shared" ref="AX96:AX101" si="288">IF(J96="","",IF(J96="wo",0,IF(I96="wo",0,IF(J96=I96,"ERROR",IF(J96&gt;I96,I96,-1*J96)))))</f>
        <v/>
      </c>
      <c r="AY96" s="266" t="str">
        <f t="shared" ref="AY96:AY101" si="289">IF(L96="","",IF(L96="wo",0,IF(K96="wo",0,IF(L96=K96,"ERROR",IF(L96&gt;K96,K96,-1*L96)))))</f>
        <v/>
      </c>
      <c r="AZ96" s="266" t="str">
        <f t="shared" ref="AZ96:AZ101" si="290">IF(N96="","",IF(N96="wo",0,IF(M96="wo",0,IF(N96=M96,"ERROR",IF(N96&gt;M96,M96,-1*N96)))))</f>
        <v/>
      </c>
      <c r="BA96" s="266" t="str">
        <f t="shared" ref="BA96:BA101" si="291">IF(P96="","",IF(P96="wo",0,IF(O96="wo",0,IF(P96=O96,"ERROR",IF(P96&gt;O96,O96,-1*P96)))))</f>
        <v/>
      </c>
      <c r="BB96" s="266" t="str">
        <f t="shared" ref="BB96:BB101" si="292">IF(R96="","",IF(R96="wo",0,IF(Q96="wo",0,IF(R96=Q96,"ERROR",IF(R96&gt;Q96,Q96,-1*R96)))))</f>
        <v/>
      </c>
      <c r="BC96" s="267" t="str">
        <f t="shared" ref="BC96:BC101" si="293">CONCATENATE(AH96,"  -  ",AG96)</f>
        <v xml:space="preserve">  -  </v>
      </c>
      <c r="BD96" s="268" t="str">
        <f t="shared" ref="BD96:BD101" si="294">BC96</f>
        <v xml:space="preserve">  -  </v>
      </c>
      <c r="BE96" s="269">
        <f>SUMIF(C96:C102,1,AI96:AI102)+SUMIF(D96:D102,1,AJ96:AJ102)</f>
        <v>0</v>
      </c>
      <c r="BF96" s="269" t="str">
        <f>IF(BE96&lt;&gt;0,RANK(BE96,BE96:BE102),"")</f>
        <v/>
      </c>
      <c r="BG96" s="270">
        <f>SUMIF(A96:A99,C96,B96:B99)</f>
        <v>10</v>
      </c>
      <c r="BH96" s="271">
        <f>SUMIF(A96:A99,D96,B96:B99)</f>
        <v>2</v>
      </c>
      <c r="BI96" s="237" t="s">
        <v>55</v>
      </c>
      <c r="BJ96" s="238">
        <f>1+BJ90</f>
        <v>19</v>
      </c>
      <c r="BK96" s="272">
        <v>1</v>
      </c>
      <c r="BL96" s="273" t="str">
        <f t="shared" ref="BL96:BL101" si="295">CONCATENATE(C96," ","-"," ",D96)</f>
        <v>1 - 3</v>
      </c>
      <c r="BM96" s="304"/>
      <c r="BN96" s="274"/>
      <c r="BO96" s="275"/>
      <c r="BP96" s="1172">
        <v>1</v>
      </c>
      <c r="BQ96" s="1173"/>
      <c r="BR96" s="1318" t="str">
        <f>IF(BQ96="","",VLOOKUP(BQ96,СписокКМ!$A$186:$D$241,3,FALSE))</f>
        <v/>
      </c>
      <c r="BS96" s="1318" t="e">
        <f>IF(BP96="","",VLOOKUP(BP96,СписокКМ!BS:BX,2,FALSE))</f>
        <v>#N/A</v>
      </c>
      <c r="BT96" s="1318" t="str">
        <f>IF(BQ96="","",VLOOKUP(BQ96,СписокКМ!$A$188:$C$236,3,FALSE))</f>
        <v/>
      </c>
      <c r="BU96" s="1318" t="str">
        <f>IF(BR96="","",VLOOKUP(BR96,СписокКМ!BU:BZ,2,FALSE))</f>
        <v/>
      </c>
      <c r="BV96" s="1177"/>
      <c r="BW96" s="1179"/>
      <c r="BX96" s="1179"/>
      <c r="BY96" s="1180"/>
      <c r="BZ96" s="276"/>
      <c r="CA96" s="277" t="str">
        <f>IF(AG98&lt;AH98,AI98,IF(AH98&lt;AG98,AI98," "))</f>
        <v xml:space="preserve"> </v>
      </c>
      <c r="CB96" s="278"/>
      <c r="CC96" s="279"/>
      <c r="CD96" s="277" t="str">
        <f>IF(AG96&lt;AH96,AI96,IF(AH96&lt;AG96,AI96," "))</f>
        <v xml:space="preserve"> </v>
      </c>
      <c r="CE96" s="280"/>
      <c r="CF96" s="279"/>
      <c r="CG96" s="277" t="str">
        <f>IF(AG100&lt;AH100,AI100,IF(AH100&lt;AG100,AI100," "))</f>
        <v xml:space="preserve"> </v>
      </c>
      <c r="CH96" s="278"/>
      <c r="CI96" s="1171"/>
      <c r="CJ96" s="1190">
        <f>BE96</f>
        <v>0</v>
      </c>
      <c r="CK96" s="1183"/>
      <c r="CL96" s="1185" t="str">
        <f>IF(BF97="",BF96,BF97)</f>
        <v/>
      </c>
      <c r="CN96" s="313" t="s">
        <v>59</v>
      </c>
      <c r="CO96" s="310">
        <f>BQ96</f>
        <v>0</v>
      </c>
      <c r="CP96" s="312" t="str">
        <f>IF(CO96="","",VLOOKUP(CO96,СписокКМ!$A$186:$D$241,3,FALSE))</f>
        <v>Х</v>
      </c>
      <c r="CQ96" s="310">
        <f>BQ100</f>
        <v>0</v>
      </c>
      <c r="CR96" s="312" t="str">
        <f>IF(CQ96="","",VLOOKUP(CQ96,СписокКМ!$A$187:$D$240,3,FALSE))</f>
        <v>Х</v>
      </c>
    </row>
    <row r="97" spans="1:96" ht="12.95" customHeight="1" x14ac:dyDescent="0.2">
      <c r="A97" s="255">
        <v>2</v>
      </c>
      <c r="B97" s="281">
        <f>IF(R95="","",VLOOKUP(R95,'[61]Посев групп'!B:L,4,FALSE))</f>
        <v>1</v>
      </c>
      <c r="C97" s="257">
        <v>2</v>
      </c>
      <c r="D97" s="258">
        <v>4</v>
      </c>
      <c r="E97" s="259">
        <v>1</v>
      </c>
      <c r="F97" s="260">
        <v>1</v>
      </c>
      <c r="G97" s="261"/>
      <c r="H97" s="262"/>
      <c r="I97" s="259"/>
      <c r="J97" s="260"/>
      <c r="K97" s="261"/>
      <c r="L97" s="262"/>
      <c r="M97" s="259"/>
      <c r="N97" s="260"/>
      <c r="O97" s="261"/>
      <c r="P97" s="262"/>
      <c r="Q97" s="259"/>
      <c r="R97" s="260"/>
      <c r="S97" s="263">
        <f t="shared" si="259"/>
        <v>0</v>
      </c>
      <c r="T97" s="263">
        <f t="shared" si="260"/>
        <v>0</v>
      </c>
      <c r="U97" s="263">
        <f t="shared" si="261"/>
        <v>0</v>
      </c>
      <c r="V97" s="263">
        <f t="shared" si="262"/>
        <v>0</v>
      </c>
      <c r="W97" s="263">
        <f t="shared" si="263"/>
        <v>0</v>
      </c>
      <c r="X97" s="263">
        <f t="shared" si="264"/>
        <v>0</v>
      </c>
      <c r="Y97" s="263">
        <f t="shared" si="265"/>
        <v>0</v>
      </c>
      <c r="Z97" s="263">
        <f t="shared" si="266"/>
        <v>0</v>
      </c>
      <c r="AA97" s="263">
        <f t="shared" si="267"/>
        <v>0</v>
      </c>
      <c r="AB97" s="263">
        <f t="shared" si="268"/>
        <v>0</v>
      </c>
      <c r="AC97" s="263">
        <f t="shared" si="269"/>
        <v>0</v>
      </c>
      <c r="AD97" s="263">
        <f t="shared" si="270"/>
        <v>0</v>
      </c>
      <c r="AE97" s="263">
        <f t="shared" si="271"/>
        <v>0</v>
      </c>
      <c r="AF97" s="263">
        <f t="shared" si="272"/>
        <v>0</v>
      </c>
      <c r="AG97" s="264"/>
      <c r="AH97" s="264"/>
      <c r="AI97" s="265">
        <f t="shared" si="273"/>
        <v>0</v>
      </c>
      <c r="AJ97" s="265">
        <f t="shared" si="274"/>
        <v>0</v>
      </c>
      <c r="AK97" s="266" t="str">
        <f t="shared" si="275"/>
        <v>ERROR</v>
      </c>
      <c r="AL97" s="266" t="str">
        <f t="shared" si="276"/>
        <v/>
      </c>
      <c r="AM97" s="266" t="str">
        <f t="shared" si="277"/>
        <v/>
      </c>
      <c r="AN97" s="266" t="str">
        <f t="shared" si="278"/>
        <v/>
      </c>
      <c r="AO97" s="266" t="str">
        <f t="shared" si="279"/>
        <v/>
      </c>
      <c r="AP97" s="266" t="str">
        <f t="shared" si="280"/>
        <v/>
      </c>
      <c r="AQ97" s="266" t="str">
        <f t="shared" si="281"/>
        <v/>
      </c>
      <c r="AR97" s="267" t="str">
        <f t="shared" si="282"/>
        <v xml:space="preserve">  -  </v>
      </c>
      <c r="AS97" s="268" t="str">
        <f t="shared" si="283"/>
        <v xml:space="preserve">  -  </v>
      </c>
      <c r="AT97" s="265">
        <f t="shared" si="284"/>
        <v>0</v>
      </c>
      <c r="AU97" s="265">
        <f t="shared" si="285"/>
        <v>0</v>
      </c>
      <c r="AV97" s="266" t="str">
        <f t="shared" si="286"/>
        <v>ERROR</v>
      </c>
      <c r="AW97" s="266" t="str">
        <f t="shared" si="287"/>
        <v/>
      </c>
      <c r="AX97" s="266" t="str">
        <f t="shared" si="288"/>
        <v/>
      </c>
      <c r="AY97" s="266" t="str">
        <f t="shared" si="289"/>
        <v/>
      </c>
      <c r="AZ97" s="266" t="str">
        <f t="shared" si="290"/>
        <v/>
      </c>
      <c r="BA97" s="266" t="str">
        <f t="shared" si="291"/>
        <v/>
      </c>
      <c r="BB97" s="266" t="str">
        <f t="shared" si="292"/>
        <v/>
      </c>
      <c r="BC97" s="267" t="str">
        <f t="shared" si="293"/>
        <v xml:space="preserve">  -  </v>
      </c>
      <c r="BD97" s="268" t="str">
        <f t="shared" si="294"/>
        <v xml:space="preserve">  -  </v>
      </c>
      <c r="BE97" s="282"/>
      <c r="BF97" s="282"/>
      <c r="BG97" s="270">
        <f>SUMIF(A96:A99,C97,B96:B99)</f>
        <v>1</v>
      </c>
      <c r="BH97" s="271">
        <f>SUMIF(A96:A99,D97,B96:B99)</f>
        <v>15</v>
      </c>
      <c r="BI97" s="237" t="str">
        <f>BI96</f>
        <v>Группа 4</v>
      </c>
      <c r="BJ97" s="238">
        <f>1+BJ96</f>
        <v>20</v>
      </c>
      <c r="BK97" s="272">
        <v>1</v>
      </c>
      <c r="BL97" s="283" t="str">
        <f t="shared" si="295"/>
        <v>2 - 4</v>
      </c>
      <c r="BM97" s="304"/>
      <c r="BN97" s="274"/>
      <c r="BO97" s="284"/>
      <c r="BP97" s="1172"/>
      <c r="BQ97" s="1174"/>
      <c r="BR97" s="1321" t="str">
        <f>IF(BO97="","",VLOOKUP(BO97,СписокКМ!BR:BW,2,FALSE))</f>
        <v/>
      </c>
      <c r="BS97" s="1321" t="str">
        <f>IF(BP97="","",VLOOKUP(BP97,СписокКМ!BS:BX,2,FALSE))</f>
        <v/>
      </c>
      <c r="BT97" s="1321" t="str">
        <f>IF(BQ97="","",VLOOKUP(BQ97,СписокКМ!BT:BY,2,FALSE))</f>
        <v/>
      </c>
      <c r="BU97" s="1321" t="str">
        <f>IF(BR97="","",VLOOKUP(BR97,СписокКМ!BU:BZ,2,FALSE))</f>
        <v/>
      </c>
      <c r="BV97" s="1178"/>
      <c r="BW97" s="1181"/>
      <c r="BX97" s="1181"/>
      <c r="BY97" s="1182"/>
      <c r="BZ97" s="1187" t="str">
        <f>IF(AI98&lt;AJ98,AR98,IF(AJ98&lt;AI98,AS98," "))</f>
        <v xml:space="preserve"> </v>
      </c>
      <c r="CA97" s="1188"/>
      <c r="CB97" s="1189"/>
      <c r="CC97" s="1187" t="str">
        <f>IF(AI96&lt;AJ96,AR96,IF(AJ96&lt;AI96,AS96," "))</f>
        <v xml:space="preserve"> </v>
      </c>
      <c r="CD97" s="1188"/>
      <c r="CE97" s="1189"/>
      <c r="CF97" s="1187" t="str">
        <f>IF(AI100&lt;AJ100,AR100,IF(AJ100&lt;AI100,AS100," "))</f>
        <v xml:space="preserve"> </v>
      </c>
      <c r="CG97" s="1188"/>
      <c r="CH97" s="1189"/>
      <c r="CI97" s="1171"/>
      <c r="CJ97" s="1191"/>
      <c r="CK97" s="1184"/>
      <c r="CL97" s="1186"/>
      <c r="CN97" s="313" t="s">
        <v>60</v>
      </c>
      <c r="CO97" s="310">
        <f>BQ98</f>
        <v>0</v>
      </c>
      <c r="CP97" s="312" t="str">
        <f>IF(CO97="","",VLOOKUP(CO97,СписокКМ!$A$186:$D$241,3,FALSE))</f>
        <v>Х</v>
      </c>
      <c r="CQ97" s="310">
        <f>BQ102</f>
        <v>0</v>
      </c>
      <c r="CR97" s="312" t="str">
        <f>IF(CQ97="","",VLOOKUP(CQ97,СписокКМ!$A$187:$D$240,3,FALSE))</f>
        <v>Х</v>
      </c>
    </row>
    <row r="98" spans="1:96" ht="12.95" customHeight="1" x14ac:dyDescent="0.2">
      <c r="A98" s="255">
        <v>3</v>
      </c>
      <c r="B98" s="281">
        <f>IF(R95="","",VLOOKUP(R95,'[61]Посев групп'!B:L,6,FALSE))</f>
        <v>2</v>
      </c>
      <c r="C98" s="257">
        <v>1</v>
      </c>
      <c r="D98" s="258">
        <v>2</v>
      </c>
      <c r="E98" s="259">
        <v>1</v>
      </c>
      <c r="F98" s="260">
        <v>1</v>
      </c>
      <c r="G98" s="261"/>
      <c r="H98" s="262"/>
      <c r="I98" s="259"/>
      <c r="J98" s="260"/>
      <c r="K98" s="261"/>
      <c r="L98" s="262"/>
      <c r="M98" s="259"/>
      <c r="N98" s="260"/>
      <c r="O98" s="261"/>
      <c r="P98" s="262"/>
      <c r="Q98" s="259"/>
      <c r="R98" s="260"/>
      <c r="S98" s="263">
        <f t="shared" si="259"/>
        <v>0</v>
      </c>
      <c r="T98" s="263">
        <f t="shared" si="260"/>
        <v>0</v>
      </c>
      <c r="U98" s="263">
        <f t="shared" si="261"/>
        <v>0</v>
      </c>
      <c r="V98" s="263">
        <f t="shared" si="262"/>
        <v>0</v>
      </c>
      <c r="W98" s="263">
        <f t="shared" si="263"/>
        <v>0</v>
      </c>
      <c r="X98" s="263">
        <f t="shared" si="264"/>
        <v>0</v>
      </c>
      <c r="Y98" s="263">
        <f t="shared" si="265"/>
        <v>0</v>
      </c>
      <c r="Z98" s="263">
        <f t="shared" si="266"/>
        <v>0</v>
      </c>
      <c r="AA98" s="263">
        <f t="shared" si="267"/>
        <v>0</v>
      </c>
      <c r="AB98" s="263">
        <f t="shared" si="268"/>
        <v>0</v>
      </c>
      <c r="AC98" s="263">
        <f t="shared" si="269"/>
        <v>0</v>
      </c>
      <c r="AD98" s="263">
        <f t="shared" si="270"/>
        <v>0</v>
      </c>
      <c r="AE98" s="263">
        <f t="shared" si="271"/>
        <v>0</v>
      </c>
      <c r="AF98" s="263">
        <f t="shared" si="272"/>
        <v>0</v>
      </c>
      <c r="AG98" s="264"/>
      <c r="AH98" s="264"/>
      <c r="AI98" s="265">
        <f t="shared" si="273"/>
        <v>0</v>
      </c>
      <c r="AJ98" s="265">
        <f t="shared" si="274"/>
        <v>0</v>
      </c>
      <c r="AK98" s="266" t="str">
        <f t="shared" si="275"/>
        <v>ERROR</v>
      </c>
      <c r="AL98" s="266" t="str">
        <f t="shared" si="276"/>
        <v/>
      </c>
      <c r="AM98" s="266" t="str">
        <f t="shared" si="277"/>
        <v/>
      </c>
      <c r="AN98" s="266" t="str">
        <f t="shared" si="278"/>
        <v/>
      </c>
      <c r="AO98" s="266" t="str">
        <f t="shared" si="279"/>
        <v/>
      </c>
      <c r="AP98" s="266" t="str">
        <f t="shared" si="280"/>
        <v/>
      </c>
      <c r="AQ98" s="266" t="str">
        <f t="shared" si="281"/>
        <v/>
      </c>
      <c r="AR98" s="267" t="str">
        <f t="shared" si="282"/>
        <v xml:space="preserve">  -  </v>
      </c>
      <c r="AS98" s="268" t="str">
        <f t="shared" si="283"/>
        <v xml:space="preserve">  -  </v>
      </c>
      <c r="AT98" s="265">
        <f t="shared" si="284"/>
        <v>0</v>
      </c>
      <c r="AU98" s="265">
        <f t="shared" si="285"/>
        <v>0</v>
      </c>
      <c r="AV98" s="266" t="str">
        <f t="shared" si="286"/>
        <v>ERROR</v>
      </c>
      <c r="AW98" s="266" t="str">
        <f t="shared" si="287"/>
        <v/>
      </c>
      <c r="AX98" s="266" t="str">
        <f t="shared" si="288"/>
        <v/>
      </c>
      <c r="AY98" s="266" t="str">
        <f t="shared" si="289"/>
        <v/>
      </c>
      <c r="AZ98" s="266" t="str">
        <f t="shared" si="290"/>
        <v/>
      </c>
      <c r="BA98" s="266" t="str">
        <f t="shared" si="291"/>
        <v/>
      </c>
      <c r="BB98" s="266" t="str">
        <f t="shared" si="292"/>
        <v/>
      </c>
      <c r="BC98" s="267" t="str">
        <f t="shared" si="293"/>
        <v xml:space="preserve">  -  </v>
      </c>
      <c r="BD98" s="268" t="str">
        <f t="shared" si="294"/>
        <v xml:space="preserve">  -  </v>
      </c>
      <c r="BE98" s="269">
        <f>SUMIF(C96:C102,2,AI96:AI102)+SUMIF(D96:D102,2,AJ96:AJ102)</f>
        <v>0</v>
      </c>
      <c r="BF98" s="269" t="str">
        <f>IF(BE98&lt;&gt;0,RANK(BE98,BE96:BE102),"")</f>
        <v/>
      </c>
      <c r="BG98" s="270">
        <f>SUMIF(A96:A99,C98,B96:B99)</f>
        <v>10</v>
      </c>
      <c r="BH98" s="271">
        <f>SUMIF(A96:A99,D98,B96:B99)</f>
        <v>1</v>
      </c>
      <c r="BI98" s="237" t="str">
        <f>BI97</f>
        <v>Группа 4</v>
      </c>
      <c r="BJ98" s="238">
        <f>1+BJ97</f>
        <v>21</v>
      </c>
      <c r="BK98" s="272">
        <v>2</v>
      </c>
      <c r="BL98" s="285" t="str">
        <f t="shared" si="295"/>
        <v>1 - 2</v>
      </c>
      <c r="BM98" s="305"/>
      <c r="BN98" s="286"/>
      <c r="BO98" s="287"/>
      <c r="BP98" s="1192">
        <v>2</v>
      </c>
      <c r="BQ98" s="1173"/>
      <c r="BR98" s="1318" t="str">
        <f>IF(BQ98="","",VLOOKUP(BQ98,СписокКМ!$A$186:$D$241,3,FALSE))</f>
        <v/>
      </c>
      <c r="BS98" s="1318" t="e">
        <f>IF(BP98="","",VLOOKUP(BP98,СписокКМ!BS:BX,2,FALSE))</f>
        <v>#N/A</v>
      </c>
      <c r="BT98" s="1318" t="str">
        <f>IF(BQ98="","",VLOOKUP(BQ98,СписокКМ!$A$188:$C$236,3,FALSE))</f>
        <v/>
      </c>
      <c r="BU98" s="1318" t="str">
        <f>IF(BR98="","",VLOOKUP(BR98,СписокКМ!BU:BZ,2,FALSE))</f>
        <v/>
      </c>
      <c r="BV98" s="1177"/>
      <c r="BW98" s="288"/>
      <c r="BX98" s="277" t="str">
        <f>IF(AG98&lt;AH98,AT98,IF(AH98&lt;AG98,AT98," "))</f>
        <v xml:space="preserve"> </v>
      </c>
      <c r="BY98" s="278"/>
      <c r="BZ98" s="1179"/>
      <c r="CA98" s="1179"/>
      <c r="CB98" s="1180"/>
      <c r="CC98" s="279"/>
      <c r="CD98" s="277" t="str">
        <f>IF(AG101&lt;AH101,AI101,IF(AH101&lt;AG101,AI101," "))</f>
        <v xml:space="preserve"> </v>
      </c>
      <c r="CE98" s="278"/>
      <c r="CF98" s="289"/>
      <c r="CG98" s="290" t="str">
        <f>IF(AG97&lt;AH97,AI97,IF(AH97&lt;AG97,AI97," "))</f>
        <v xml:space="preserve"> </v>
      </c>
      <c r="CH98" s="280"/>
      <c r="CI98" s="1171"/>
      <c r="CJ98" s="1190">
        <f>BE98</f>
        <v>0</v>
      </c>
      <c r="CK98" s="1183"/>
      <c r="CL98" s="1185" t="str">
        <f>IF(BF99="",BF98,BF99)</f>
        <v/>
      </c>
      <c r="CN98" s="313" t="s">
        <v>61</v>
      </c>
      <c r="CO98" s="310">
        <f>BQ96</f>
        <v>0</v>
      </c>
      <c r="CP98" s="312" t="str">
        <f>IF(CO98="","",VLOOKUP(CO98,СписокКМ!$A$186:$D$241,3,FALSE))</f>
        <v>Х</v>
      </c>
      <c r="CQ98" s="310">
        <f>BQ98</f>
        <v>0</v>
      </c>
      <c r="CR98" s="312" t="str">
        <f>IF(CQ98="","",VLOOKUP(CQ98,СписокКМ!$A$187:$D$240,3,FALSE))</f>
        <v>Х</v>
      </c>
    </row>
    <row r="99" spans="1:96" ht="12.95" customHeight="1" x14ac:dyDescent="0.2">
      <c r="A99" s="255">
        <v>4</v>
      </c>
      <c r="B99" s="281">
        <f>IF(R95="","",VLOOKUP(R95,'[61]Посев групп'!B:L,8,FALSE))</f>
        <v>15</v>
      </c>
      <c r="C99" s="257">
        <v>3</v>
      </c>
      <c r="D99" s="258">
        <v>4</v>
      </c>
      <c r="E99" s="259">
        <v>1</v>
      </c>
      <c r="F99" s="260">
        <v>1</v>
      </c>
      <c r="G99" s="261"/>
      <c r="H99" s="262"/>
      <c r="I99" s="259"/>
      <c r="J99" s="260"/>
      <c r="K99" s="261"/>
      <c r="L99" s="262"/>
      <c r="M99" s="259"/>
      <c r="N99" s="260"/>
      <c r="O99" s="261"/>
      <c r="P99" s="262"/>
      <c r="Q99" s="259"/>
      <c r="R99" s="260"/>
      <c r="S99" s="263">
        <f t="shared" si="259"/>
        <v>0</v>
      </c>
      <c r="T99" s="263">
        <f t="shared" si="260"/>
        <v>0</v>
      </c>
      <c r="U99" s="263">
        <f t="shared" si="261"/>
        <v>0</v>
      </c>
      <c r="V99" s="263">
        <f t="shared" si="262"/>
        <v>0</v>
      </c>
      <c r="W99" s="263">
        <f t="shared" si="263"/>
        <v>0</v>
      </c>
      <c r="X99" s="263">
        <f t="shared" si="264"/>
        <v>0</v>
      </c>
      <c r="Y99" s="263">
        <f t="shared" si="265"/>
        <v>0</v>
      </c>
      <c r="Z99" s="263">
        <f t="shared" si="266"/>
        <v>0</v>
      </c>
      <c r="AA99" s="263">
        <f t="shared" si="267"/>
        <v>0</v>
      </c>
      <c r="AB99" s="263">
        <f t="shared" si="268"/>
        <v>0</v>
      </c>
      <c r="AC99" s="263">
        <f t="shared" si="269"/>
        <v>0</v>
      </c>
      <c r="AD99" s="263">
        <f t="shared" si="270"/>
        <v>0</v>
      </c>
      <c r="AE99" s="263">
        <f t="shared" si="271"/>
        <v>0</v>
      </c>
      <c r="AF99" s="263">
        <f t="shared" si="272"/>
        <v>0</v>
      </c>
      <c r="AG99" s="264"/>
      <c r="AH99" s="264"/>
      <c r="AI99" s="265">
        <f t="shared" si="273"/>
        <v>0</v>
      </c>
      <c r="AJ99" s="265">
        <f t="shared" si="274"/>
        <v>0</v>
      </c>
      <c r="AK99" s="266" t="str">
        <f t="shared" si="275"/>
        <v>ERROR</v>
      </c>
      <c r="AL99" s="266" t="str">
        <f t="shared" si="276"/>
        <v/>
      </c>
      <c r="AM99" s="266" t="str">
        <f t="shared" si="277"/>
        <v/>
      </c>
      <c r="AN99" s="266" t="str">
        <f t="shared" si="278"/>
        <v/>
      </c>
      <c r="AO99" s="266" t="str">
        <f t="shared" si="279"/>
        <v/>
      </c>
      <c r="AP99" s="266" t="str">
        <f t="shared" si="280"/>
        <v/>
      </c>
      <c r="AQ99" s="266" t="str">
        <f t="shared" si="281"/>
        <v/>
      </c>
      <c r="AR99" s="267" t="str">
        <f t="shared" si="282"/>
        <v xml:space="preserve">  -  </v>
      </c>
      <c r="AS99" s="268" t="str">
        <f t="shared" si="283"/>
        <v xml:space="preserve">  -  </v>
      </c>
      <c r="AT99" s="265">
        <f t="shared" si="284"/>
        <v>0</v>
      </c>
      <c r="AU99" s="265">
        <f t="shared" si="285"/>
        <v>0</v>
      </c>
      <c r="AV99" s="266" t="str">
        <f t="shared" si="286"/>
        <v>ERROR</v>
      </c>
      <c r="AW99" s="266" t="str">
        <f t="shared" si="287"/>
        <v/>
      </c>
      <c r="AX99" s="266" t="str">
        <f t="shared" si="288"/>
        <v/>
      </c>
      <c r="AY99" s="266" t="str">
        <f t="shared" si="289"/>
        <v/>
      </c>
      <c r="AZ99" s="266" t="str">
        <f t="shared" si="290"/>
        <v/>
      </c>
      <c r="BA99" s="266" t="str">
        <f t="shared" si="291"/>
        <v/>
      </c>
      <c r="BB99" s="266" t="str">
        <f t="shared" si="292"/>
        <v/>
      </c>
      <c r="BC99" s="267" t="str">
        <f t="shared" si="293"/>
        <v xml:space="preserve">  -  </v>
      </c>
      <c r="BD99" s="268" t="str">
        <f t="shared" si="294"/>
        <v xml:space="preserve">  -  </v>
      </c>
      <c r="BE99" s="282"/>
      <c r="BF99" s="282"/>
      <c r="BG99" s="270">
        <f>SUMIF(A96:A99,C99,B96:B99)</f>
        <v>2</v>
      </c>
      <c r="BH99" s="271">
        <f>SUMIF(A96:A99,D99,B96:B99)</f>
        <v>15</v>
      </c>
      <c r="BI99" s="237" t="str">
        <f>BI98</f>
        <v>Группа 4</v>
      </c>
      <c r="BJ99" s="238">
        <f>1+BJ98</f>
        <v>22</v>
      </c>
      <c r="BK99" s="272">
        <v>2</v>
      </c>
      <c r="BL99" s="285" t="str">
        <f t="shared" si="295"/>
        <v>3 - 4</v>
      </c>
      <c r="BM99" s="305"/>
      <c r="BN99" s="286"/>
      <c r="BO99" s="287"/>
      <c r="BP99" s="1193"/>
      <c r="BQ99" s="1174"/>
      <c r="BR99" s="1321" t="str">
        <f>IF(BO99="","",VLOOKUP(BO99,СписокКМ!BR:BW,2,FALSE))</f>
        <v/>
      </c>
      <c r="BS99" s="1321" t="str">
        <f>IF(BP99="","",VLOOKUP(BP99,СписокКМ!BS:BX,2,FALSE))</f>
        <v/>
      </c>
      <c r="BT99" s="1321" t="str">
        <f>IF(BQ99="","",VLOOKUP(BQ99,СписокКМ!BT:BY,2,FALSE))</f>
        <v/>
      </c>
      <c r="BU99" s="1321" t="str">
        <f>IF(BR99="","",VLOOKUP(BR99,СписокКМ!BU:BZ,2,FALSE))</f>
        <v/>
      </c>
      <c r="BV99" s="1178"/>
      <c r="BW99" s="1187" t="str">
        <f>IF(AI98&gt;AJ98,BC98,IF(AJ98&gt;AI98,BD98," "))</f>
        <v xml:space="preserve"> </v>
      </c>
      <c r="BX99" s="1188"/>
      <c r="BY99" s="1189"/>
      <c r="BZ99" s="1181"/>
      <c r="CA99" s="1181"/>
      <c r="CB99" s="1182"/>
      <c r="CC99" s="1187" t="str">
        <f>IF(AI101&lt;AJ101,AR101,IF(AJ101&lt;AI101,AS101," "))</f>
        <v xml:space="preserve"> </v>
      </c>
      <c r="CD99" s="1188"/>
      <c r="CE99" s="1189"/>
      <c r="CF99" s="1187" t="str">
        <f>IF(AI97&lt;AJ97,AR97,IF(AJ97&lt;AI97,AS97," "))</f>
        <v xml:space="preserve"> </v>
      </c>
      <c r="CG99" s="1188"/>
      <c r="CH99" s="1189"/>
      <c r="CI99" s="1171"/>
      <c r="CJ99" s="1191"/>
      <c r="CK99" s="1184"/>
      <c r="CL99" s="1186"/>
      <c r="CN99" s="313" t="s">
        <v>62</v>
      </c>
      <c r="CO99" s="310">
        <f>BQ100</f>
        <v>0</v>
      </c>
      <c r="CP99" s="312" t="str">
        <f>IF(CO99="","",VLOOKUP(CO99,СписокКМ!$A$186:$D$241,3,FALSE))</f>
        <v>Х</v>
      </c>
      <c r="CQ99" s="310">
        <f>BQ102</f>
        <v>0</v>
      </c>
      <c r="CR99" s="312" t="str">
        <f>IF(CQ99="","",VLOOKUP(CQ99,СписокКМ!$A$187:$D$240,3,FALSE))</f>
        <v>Х</v>
      </c>
    </row>
    <row r="100" spans="1:96" ht="12.95" customHeight="1" x14ac:dyDescent="0.2">
      <c r="A100" s="255">
        <v>5</v>
      </c>
      <c r="B100" s="291"/>
      <c r="C100" s="257">
        <v>1</v>
      </c>
      <c r="D100" s="258">
        <v>4</v>
      </c>
      <c r="E100" s="259">
        <v>1</v>
      </c>
      <c r="F100" s="260">
        <v>1</v>
      </c>
      <c r="G100" s="261"/>
      <c r="H100" s="262"/>
      <c r="I100" s="259"/>
      <c r="J100" s="260"/>
      <c r="K100" s="261"/>
      <c r="L100" s="262"/>
      <c r="M100" s="259"/>
      <c r="N100" s="260"/>
      <c r="O100" s="261"/>
      <c r="P100" s="262"/>
      <c r="Q100" s="259"/>
      <c r="R100" s="260"/>
      <c r="S100" s="263">
        <f t="shared" si="259"/>
        <v>0</v>
      </c>
      <c r="T100" s="263">
        <f t="shared" si="260"/>
        <v>0</v>
      </c>
      <c r="U100" s="263">
        <f t="shared" si="261"/>
        <v>0</v>
      </c>
      <c r="V100" s="263">
        <f t="shared" si="262"/>
        <v>0</v>
      </c>
      <c r="W100" s="263">
        <f t="shared" si="263"/>
        <v>0</v>
      </c>
      <c r="X100" s="263">
        <f t="shared" si="264"/>
        <v>0</v>
      </c>
      <c r="Y100" s="263">
        <f t="shared" si="265"/>
        <v>0</v>
      </c>
      <c r="Z100" s="263">
        <f t="shared" si="266"/>
        <v>0</v>
      </c>
      <c r="AA100" s="263">
        <f t="shared" si="267"/>
        <v>0</v>
      </c>
      <c r="AB100" s="263">
        <f t="shared" si="268"/>
        <v>0</v>
      </c>
      <c r="AC100" s="263">
        <f t="shared" si="269"/>
        <v>0</v>
      </c>
      <c r="AD100" s="263">
        <f t="shared" si="270"/>
        <v>0</v>
      </c>
      <c r="AE100" s="263">
        <f t="shared" si="271"/>
        <v>0</v>
      </c>
      <c r="AF100" s="263">
        <f t="shared" si="272"/>
        <v>0</v>
      </c>
      <c r="AG100" s="264"/>
      <c r="AH100" s="264"/>
      <c r="AI100" s="265">
        <f t="shared" si="273"/>
        <v>0</v>
      </c>
      <c r="AJ100" s="265">
        <f t="shared" si="274"/>
        <v>0</v>
      </c>
      <c r="AK100" s="266" t="str">
        <f t="shared" si="275"/>
        <v>ERROR</v>
      </c>
      <c r="AL100" s="266" t="str">
        <f t="shared" si="276"/>
        <v/>
      </c>
      <c r="AM100" s="266" t="str">
        <f t="shared" si="277"/>
        <v/>
      </c>
      <c r="AN100" s="266" t="str">
        <f t="shared" si="278"/>
        <v/>
      </c>
      <c r="AO100" s="266" t="str">
        <f t="shared" si="279"/>
        <v/>
      </c>
      <c r="AP100" s="266" t="str">
        <f t="shared" si="280"/>
        <v/>
      </c>
      <c r="AQ100" s="266" t="str">
        <f t="shared" si="281"/>
        <v/>
      </c>
      <c r="AR100" s="267" t="str">
        <f t="shared" si="282"/>
        <v xml:space="preserve">  -  </v>
      </c>
      <c r="AS100" s="268" t="str">
        <f t="shared" si="283"/>
        <v xml:space="preserve">  -  </v>
      </c>
      <c r="AT100" s="265">
        <f t="shared" si="284"/>
        <v>0</v>
      </c>
      <c r="AU100" s="265">
        <f t="shared" si="285"/>
        <v>0</v>
      </c>
      <c r="AV100" s="266" t="str">
        <f t="shared" si="286"/>
        <v>ERROR</v>
      </c>
      <c r="AW100" s="266" t="str">
        <f t="shared" si="287"/>
        <v/>
      </c>
      <c r="AX100" s="266" t="str">
        <f t="shared" si="288"/>
        <v/>
      </c>
      <c r="AY100" s="266" t="str">
        <f t="shared" si="289"/>
        <v/>
      </c>
      <c r="AZ100" s="266" t="str">
        <f t="shared" si="290"/>
        <v/>
      </c>
      <c r="BA100" s="266" t="str">
        <f t="shared" si="291"/>
        <v/>
      </c>
      <c r="BB100" s="266" t="str">
        <f t="shared" si="292"/>
        <v/>
      </c>
      <c r="BC100" s="267" t="str">
        <f t="shared" si="293"/>
        <v xml:space="preserve">  -  </v>
      </c>
      <c r="BD100" s="268" t="str">
        <f t="shared" si="294"/>
        <v xml:space="preserve">  -  </v>
      </c>
      <c r="BE100" s="269">
        <f>SUMIF(C96:C102,3,AI96:AI102)+SUMIF(D96:D102,3,AJ96:AJ102)</f>
        <v>0</v>
      </c>
      <c r="BF100" s="269" t="str">
        <f>IF(BE100&lt;&gt;0,RANK(BE100,BE96:BE102),"")</f>
        <v/>
      </c>
      <c r="BG100" s="270">
        <f>SUMIF(A96:A99,C100,B96:B99)</f>
        <v>10</v>
      </c>
      <c r="BH100" s="271">
        <f>SUMIF(A96:A99,D100,B96:B99)</f>
        <v>15</v>
      </c>
      <c r="BI100" s="237" t="str">
        <f>BI99</f>
        <v>Группа 4</v>
      </c>
      <c r="BJ100" s="238">
        <f>1+BJ99</f>
        <v>23</v>
      </c>
      <c r="BK100" s="272">
        <v>3</v>
      </c>
      <c r="BL100" s="283" t="str">
        <f t="shared" si="295"/>
        <v>1 - 4</v>
      </c>
      <c r="BM100" s="304"/>
      <c r="BN100" s="274"/>
      <c r="BO100" s="284"/>
      <c r="BP100" s="1192">
        <v>3</v>
      </c>
      <c r="BQ100" s="1173"/>
      <c r="BR100" s="1318" t="str">
        <f>IF(BQ100="","",VLOOKUP(BQ100,СписокКМ!$A$186:$D$241,3,FALSE))</f>
        <v/>
      </c>
      <c r="BS100" s="1318" t="e">
        <f>IF(BP100="","",VLOOKUP(BP100,СписокКМ!BS:BX,2,FALSE))</f>
        <v>#N/A</v>
      </c>
      <c r="BT100" s="1318" t="str">
        <f>IF(BQ100="","",VLOOKUP(BQ100,СписокКМ!$A$188:$C$236,3,FALSE))</f>
        <v/>
      </c>
      <c r="BU100" s="1318" t="str">
        <f>IF(BR100="","",VLOOKUP(BR100,СписокКМ!BU:BZ,2,FALSE))</f>
        <v/>
      </c>
      <c r="BV100" s="1177"/>
      <c r="BW100" s="292"/>
      <c r="BX100" s="277" t="str">
        <f>IF(AG96&lt;AH96,AT96,IF(AH96&lt;AG96,AT96," "))</f>
        <v xml:space="preserve"> </v>
      </c>
      <c r="BY100" s="278"/>
      <c r="BZ100" s="279"/>
      <c r="CA100" s="277" t="str">
        <f>IF(AG101&lt;AH101,AT101,IF(AH101&lt;AG101,AT101," "))</f>
        <v xml:space="preserve"> </v>
      </c>
      <c r="CB100" s="278"/>
      <c r="CC100" s="1194"/>
      <c r="CD100" s="1194"/>
      <c r="CE100" s="1195"/>
      <c r="CF100" s="289"/>
      <c r="CG100" s="290" t="str">
        <f>IF(AG99&lt;AH99,AI99,IF(AH99&lt;AG99,AI99," "))</f>
        <v xml:space="preserve"> </v>
      </c>
      <c r="CH100" s="280"/>
      <c r="CI100" s="1171"/>
      <c r="CJ100" s="1190">
        <f>BE100</f>
        <v>0</v>
      </c>
      <c r="CK100" s="1183"/>
      <c r="CL100" s="1185" t="str">
        <f>IF(BF101="",BF100,BF101)</f>
        <v/>
      </c>
      <c r="CN100" s="313" t="s">
        <v>63</v>
      </c>
      <c r="CO100" s="310">
        <f>BQ96</f>
        <v>0</v>
      </c>
      <c r="CP100" s="312" t="str">
        <f>IF(CO100="","",VLOOKUP(CO100,СписокКМ!$A$186:$D$241,3,FALSE))</f>
        <v>Х</v>
      </c>
      <c r="CQ100" s="310">
        <f>BQ102</f>
        <v>0</v>
      </c>
      <c r="CR100" s="312" t="str">
        <f>IF(CQ100="","",VLOOKUP(CQ100,СписокКМ!$A$187:$D$240,3,FALSE))</f>
        <v>Х</v>
      </c>
    </row>
    <row r="101" spans="1:96" ht="12.95" customHeight="1" x14ac:dyDescent="0.2">
      <c r="A101" s="255">
        <v>6</v>
      </c>
      <c r="C101" s="257">
        <v>2</v>
      </c>
      <c r="D101" s="258">
        <v>3</v>
      </c>
      <c r="E101" s="259">
        <v>1</v>
      </c>
      <c r="F101" s="260">
        <v>1</v>
      </c>
      <c r="G101" s="261"/>
      <c r="H101" s="262"/>
      <c r="I101" s="259"/>
      <c r="J101" s="260"/>
      <c r="K101" s="261"/>
      <c r="L101" s="262"/>
      <c r="M101" s="259"/>
      <c r="N101" s="260"/>
      <c r="O101" s="261"/>
      <c r="P101" s="262"/>
      <c r="Q101" s="259"/>
      <c r="R101" s="260"/>
      <c r="S101" s="263">
        <f t="shared" si="259"/>
        <v>0</v>
      </c>
      <c r="T101" s="263">
        <f t="shared" si="260"/>
        <v>0</v>
      </c>
      <c r="U101" s="263">
        <f t="shared" si="261"/>
        <v>0</v>
      </c>
      <c r="V101" s="263">
        <f t="shared" si="262"/>
        <v>0</v>
      </c>
      <c r="W101" s="263">
        <f t="shared" si="263"/>
        <v>0</v>
      </c>
      <c r="X101" s="263">
        <f t="shared" si="264"/>
        <v>0</v>
      </c>
      <c r="Y101" s="263">
        <f t="shared" si="265"/>
        <v>0</v>
      </c>
      <c r="Z101" s="263">
        <f t="shared" si="266"/>
        <v>0</v>
      </c>
      <c r="AA101" s="263">
        <f t="shared" si="267"/>
        <v>0</v>
      </c>
      <c r="AB101" s="263">
        <f t="shared" si="268"/>
        <v>0</v>
      </c>
      <c r="AC101" s="263">
        <f t="shared" si="269"/>
        <v>0</v>
      </c>
      <c r="AD101" s="263">
        <f t="shared" si="270"/>
        <v>0</v>
      </c>
      <c r="AE101" s="263">
        <f t="shared" si="271"/>
        <v>0</v>
      </c>
      <c r="AF101" s="263">
        <f t="shared" si="272"/>
        <v>0</v>
      </c>
      <c r="AG101" s="264"/>
      <c r="AH101" s="264"/>
      <c r="AI101" s="265">
        <f t="shared" si="273"/>
        <v>0</v>
      </c>
      <c r="AJ101" s="265">
        <f t="shared" si="274"/>
        <v>0</v>
      </c>
      <c r="AK101" s="266" t="str">
        <f t="shared" si="275"/>
        <v>ERROR</v>
      </c>
      <c r="AL101" s="266" t="str">
        <f t="shared" si="276"/>
        <v/>
      </c>
      <c r="AM101" s="266" t="str">
        <f t="shared" si="277"/>
        <v/>
      </c>
      <c r="AN101" s="266" t="str">
        <f t="shared" si="278"/>
        <v/>
      </c>
      <c r="AO101" s="266" t="str">
        <f t="shared" si="279"/>
        <v/>
      </c>
      <c r="AP101" s="266" t="str">
        <f t="shared" si="280"/>
        <v/>
      </c>
      <c r="AQ101" s="266" t="str">
        <f t="shared" si="281"/>
        <v/>
      </c>
      <c r="AR101" s="267" t="str">
        <f t="shared" si="282"/>
        <v xml:space="preserve">  -  </v>
      </c>
      <c r="AS101" s="268" t="str">
        <f t="shared" si="283"/>
        <v xml:space="preserve">  -  </v>
      </c>
      <c r="AT101" s="265">
        <f t="shared" si="284"/>
        <v>0</v>
      </c>
      <c r="AU101" s="265">
        <f t="shared" si="285"/>
        <v>0</v>
      </c>
      <c r="AV101" s="266" t="str">
        <f t="shared" si="286"/>
        <v>ERROR</v>
      </c>
      <c r="AW101" s="266" t="str">
        <f t="shared" si="287"/>
        <v/>
      </c>
      <c r="AX101" s="266" t="str">
        <f t="shared" si="288"/>
        <v/>
      </c>
      <c r="AY101" s="266" t="str">
        <f t="shared" si="289"/>
        <v/>
      </c>
      <c r="AZ101" s="266" t="str">
        <f t="shared" si="290"/>
        <v/>
      </c>
      <c r="BA101" s="266" t="str">
        <f t="shared" si="291"/>
        <v/>
      </c>
      <c r="BB101" s="266" t="str">
        <f t="shared" si="292"/>
        <v/>
      </c>
      <c r="BC101" s="267" t="str">
        <f t="shared" si="293"/>
        <v xml:space="preserve">  -  </v>
      </c>
      <c r="BD101" s="268" t="str">
        <f t="shared" si="294"/>
        <v xml:space="preserve">  -  </v>
      </c>
      <c r="BE101" s="282"/>
      <c r="BF101" s="282"/>
      <c r="BG101" s="270">
        <f>SUMIF(A96:A99,C101,B96:B99)</f>
        <v>1</v>
      </c>
      <c r="BH101" s="271">
        <f>SUMIF(A96:A99,D101,B96:B99)</f>
        <v>2</v>
      </c>
      <c r="BI101" s="237" t="str">
        <f>BI100</f>
        <v>Группа 4</v>
      </c>
      <c r="BJ101" s="238">
        <f>1+BJ100</f>
        <v>24</v>
      </c>
      <c r="BK101" s="272">
        <v>3</v>
      </c>
      <c r="BL101" s="293" t="str">
        <f t="shared" si="295"/>
        <v>2 - 3</v>
      </c>
      <c r="BM101" s="294"/>
      <c r="BN101" s="294"/>
      <c r="BO101" s="295"/>
      <c r="BP101" s="1193"/>
      <c r="BQ101" s="1174"/>
      <c r="BR101" s="1321" t="str">
        <f>IF(BO101="","",VLOOKUP(BO101,СписокКМ!BR:BW,2,FALSE))</f>
        <v/>
      </c>
      <c r="BS101" s="1321" t="str">
        <f>IF(BP101="","",VLOOKUP(BP101,СписокКМ!BS:BX,2,FALSE))</f>
        <v/>
      </c>
      <c r="BT101" s="1321" t="str">
        <f>IF(BQ101="","",VLOOKUP(BQ101,СписокКМ!BT:BY,2,FALSE))</f>
        <v/>
      </c>
      <c r="BU101" s="1321" t="str">
        <f>IF(BR101="","",VLOOKUP(BR101,СписокКМ!BU:BZ,2,FALSE))</f>
        <v/>
      </c>
      <c r="BV101" s="1178"/>
      <c r="BW101" s="1187" t="str">
        <f>IF(AI96&gt;AJ96,BC96,IF(AJ96&gt;AI96,BD96," "))</f>
        <v xml:space="preserve"> </v>
      </c>
      <c r="BX101" s="1188"/>
      <c r="BY101" s="1189"/>
      <c r="BZ101" s="1187" t="str">
        <f>IF(AI101&gt;AJ101,BC101,IF(AJ101&gt;AI101,BD101," "))</f>
        <v xml:space="preserve"> </v>
      </c>
      <c r="CA101" s="1188"/>
      <c r="CB101" s="1189"/>
      <c r="CC101" s="1181"/>
      <c r="CD101" s="1181"/>
      <c r="CE101" s="1182"/>
      <c r="CF101" s="1187" t="str">
        <f>IF(AI99&lt;AJ99,AR99,IF(AJ99&lt;AI99,AS99," "))</f>
        <v xml:space="preserve"> </v>
      </c>
      <c r="CG101" s="1188"/>
      <c r="CH101" s="1189"/>
      <c r="CI101" s="1171"/>
      <c r="CJ101" s="1191"/>
      <c r="CK101" s="1184"/>
      <c r="CL101" s="1186"/>
      <c r="CN101" s="313" t="s">
        <v>64</v>
      </c>
      <c r="CO101" s="310">
        <f>BQ98</f>
        <v>0</v>
      </c>
      <c r="CP101" s="312" t="str">
        <f>IF(CO101="","",VLOOKUP(CO101,СписокКМ!$A$186:$D$241,3,FALSE))</f>
        <v>Х</v>
      </c>
      <c r="CQ101" s="310">
        <f>BQ100</f>
        <v>0</v>
      </c>
      <c r="CR101" s="312" t="str">
        <f>IF(CQ101="","",VLOOKUP(CQ101,СписокКМ!$A$187:$D$240,3,FALSE))</f>
        <v>Х</v>
      </c>
    </row>
    <row r="102" spans="1:96" ht="12.95" customHeight="1" x14ac:dyDescent="0.2"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V102" s="224"/>
      <c r="AW102" s="224"/>
      <c r="AX102" s="224"/>
      <c r="AY102" s="224"/>
      <c r="AZ102" s="224"/>
      <c r="BE102" s="269">
        <f>SUMIF(C96:C102,4,AI96:AI102)+SUMIF(D96:D102,4,AJ96:AJ102)</f>
        <v>0</v>
      </c>
      <c r="BF102" s="269" t="str">
        <f>IF(BE102&lt;&gt;0,RANK(BE102,BE96:BE102),"")</f>
        <v/>
      </c>
      <c r="BG102" s="301"/>
      <c r="BH102" s="301"/>
      <c r="BP102" s="1192">
        <v>4</v>
      </c>
      <c r="BQ102" s="1173"/>
      <c r="BR102" s="1318" t="str">
        <f>IF(BQ102="","",VLOOKUP(BQ102,СписокКМ!$A$186:$D$241,3,FALSE))</f>
        <v/>
      </c>
      <c r="BS102" s="1318" t="e">
        <f>IF(BP102="","",VLOOKUP(BP102,СписокКМ!BS:BX,2,FALSE))</f>
        <v>#N/A</v>
      </c>
      <c r="BT102" s="1318" t="str">
        <f>IF(BQ102="","",VLOOKUP(BQ102,СписокКМ!$A$188:$C$236,3,FALSE))</f>
        <v/>
      </c>
      <c r="BU102" s="1318" t="str">
        <f>IF(BR102="","",VLOOKUP(BR102,СписокКМ!BU:BZ,2,FALSE))</f>
        <v/>
      </c>
      <c r="BV102" s="1177"/>
      <c r="BW102" s="288"/>
      <c r="BX102" s="277" t="str">
        <f>IF(AG100&lt;AH100,AT100,IF(AH100&lt;AG100,AT100," "))</f>
        <v xml:space="preserve"> </v>
      </c>
      <c r="BY102" s="278"/>
      <c r="BZ102" s="279"/>
      <c r="CA102" s="277" t="str">
        <f>IF(AG97&lt;AH97,AT97,IF(AH97&lt;AG97,AT97," "))</f>
        <v xml:space="preserve"> </v>
      </c>
      <c r="CB102" s="278"/>
      <c r="CC102" s="279"/>
      <c r="CD102" s="277" t="str">
        <f>IF(AG99&lt;AH99,AT99,IF(AH99&lt;AG99,AT99," "))</f>
        <v xml:space="preserve"> </v>
      </c>
      <c r="CE102" s="278"/>
      <c r="CF102" s="1208"/>
      <c r="CG102" s="1179"/>
      <c r="CH102" s="1180"/>
      <c r="CI102" s="1171"/>
      <c r="CJ102" s="1190">
        <f>BE102</f>
        <v>0</v>
      </c>
      <c r="CK102" s="1197"/>
      <c r="CL102" s="1185" t="str">
        <f>IF(BF103="",BF102,BF103)</f>
        <v/>
      </c>
    </row>
    <row r="103" spans="1:96" ht="12.95" customHeight="1" x14ac:dyDescent="0.2"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V103" s="224"/>
      <c r="AW103" s="224"/>
      <c r="AX103" s="224"/>
      <c r="AY103" s="224"/>
      <c r="AZ103" s="224"/>
      <c r="BE103" s="282"/>
      <c r="BF103" s="282"/>
      <c r="BG103" s="301"/>
      <c r="BH103" s="301"/>
      <c r="BL103" s="297"/>
      <c r="BM103" s="298"/>
      <c r="BN103" s="299"/>
      <c r="BO103" s="300"/>
      <c r="BP103" s="1203"/>
      <c r="BQ103" s="1204"/>
      <c r="BR103" s="1319" t="str">
        <f>IF(BO103="","",VLOOKUP(BO103,СписокКМ!BR:BW,2,FALSE))</f>
        <v/>
      </c>
      <c r="BS103" s="1319" t="str">
        <f>IF(BP103="","",VLOOKUP(BP103,СписокКМ!BS:BX,2,FALSE))</f>
        <v/>
      </c>
      <c r="BT103" s="1319" t="str">
        <f>IF(BQ103="","",VLOOKUP(BQ103,СписокКМ!BT:BY,2,FALSE))</f>
        <v/>
      </c>
      <c r="BU103" s="1319" t="str">
        <f>IF(BR103="","",VLOOKUP(BR103,СписокКМ!BU:BZ,2,FALSE))</f>
        <v/>
      </c>
      <c r="BV103" s="1320"/>
      <c r="BW103" s="1200" t="str">
        <f>IF(AI100&gt;AJ100,BC100,IF(AJ100&gt;AI100,BD100," "))</f>
        <v xml:space="preserve"> </v>
      </c>
      <c r="BX103" s="1201"/>
      <c r="BY103" s="1202"/>
      <c r="BZ103" s="1200" t="str">
        <f>IF(AI97&gt;AJ97,BC97,IF(AJ97&gt;AI97,BD97," "))</f>
        <v xml:space="preserve"> </v>
      </c>
      <c r="CA103" s="1201"/>
      <c r="CB103" s="1202"/>
      <c r="CC103" s="1200" t="str">
        <f>IF(AI99&gt;AJ99,BC99,IF(AJ99&gt;AI99,BD99," "))</f>
        <v xml:space="preserve"> </v>
      </c>
      <c r="CD103" s="1201"/>
      <c r="CE103" s="1202"/>
      <c r="CF103" s="1209"/>
      <c r="CG103" s="1210"/>
      <c r="CH103" s="1211"/>
      <c r="CI103" s="1322"/>
      <c r="CJ103" s="1212"/>
      <c r="CK103" s="1198"/>
      <c r="CL103" s="1199"/>
    </row>
  </sheetData>
  <mergeCells count="402">
    <mergeCell ref="BL1:CL1"/>
    <mergeCell ref="BL3:CL3"/>
    <mergeCell ref="BQ6:BV6"/>
    <mergeCell ref="BW6:BY6"/>
    <mergeCell ref="BZ6:CB6"/>
    <mergeCell ref="CC6:CE6"/>
    <mergeCell ref="CF6:CH6"/>
    <mergeCell ref="CI6:CI14"/>
    <mergeCell ref="BP7:BP8"/>
    <mergeCell ref="BQ7:BQ8"/>
    <mergeCell ref="BR7:BU8"/>
    <mergeCell ref="BV7:BV8"/>
    <mergeCell ref="BW7:BY8"/>
    <mergeCell ref="CJ7:CJ8"/>
    <mergeCell ref="CK7:CK8"/>
    <mergeCell ref="CL7:CL8"/>
    <mergeCell ref="BZ8:CB8"/>
    <mergeCell ref="CC8:CE8"/>
    <mergeCell ref="CF8:CH8"/>
    <mergeCell ref="CK9:CK10"/>
    <mergeCell ref="CL9:CL10"/>
    <mergeCell ref="BW10:BY10"/>
    <mergeCell ref="CC10:CE10"/>
    <mergeCell ref="CF10:CH10"/>
    <mergeCell ref="CJ9:CJ10"/>
    <mergeCell ref="BP13:BP14"/>
    <mergeCell ref="BQ13:BQ14"/>
    <mergeCell ref="BR13:BU14"/>
    <mergeCell ref="BV13:BV14"/>
    <mergeCell ref="CF13:CH14"/>
    <mergeCell ref="CJ13:CJ14"/>
    <mergeCell ref="CJ11:CJ12"/>
    <mergeCell ref="CK11:CK12"/>
    <mergeCell ref="BP11:BP12"/>
    <mergeCell ref="BQ11:BQ12"/>
    <mergeCell ref="BR11:BU12"/>
    <mergeCell ref="BV11:BV12"/>
    <mergeCell ref="CC11:CE12"/>
    <mergeCell ref="BP9:BP10"/>
    <mergeCell ref="BQ9:BQ10"/>
    <mergeCell ref="BR9:BU10"/>
    <mergeCell ref="BV9:BV10"/>
    <mergeCell ref="BZ9:CB10"/>
    <mergeCell ref="CL11:CL12"/>
    <mergeCell ref="BW12:BY12"/>
    <mergeCell ref="BZ12:CB12"/>
    <mergeCell ref="CF12:CH12"/>
    <mergeCell ref="CK13:CK14"/>
    <mergeCell ref="CL13:CL14"/>
    <mergeCell ref="BW14:BY14"/>
    <mergeCell ref="BZ14:CB14"/>
    <mergeCell ref="CC14:CE14"/>
    <mergeCell ref="BQ17:BV17"/>
    <mergeCell ref="BW17:BY17"/>
    <mergeCell ref="BZ17:CB17"/>
    <mergeCell ref="CC17:CE17"/>
    <mergeCell ref="CF17:CH17"/>
    <mergeCell ref="BP18:BP19"/>
    <mergeCell ref="BQ18:BQ19"/>
    <mergeCell ref="BR18:BU19"/>
    <mergeCell ref="BV18:BV19"/>
    <mergeCell ref="BW18:BY19"/>
    <mergeCell ref="BP20:BP21"/>
    <mergeCell ref="BQ20:BQ21"/>
    <mergeCell ref="BR20:BU21"/>
    <mergeCell ref="BV20:BV21"/>
    <mergeCell ref="BZ20:CB21"/>
    <mergeCell ref="CJ20:CJ21"/>
    <mergeCell ref="CK20:CK21"/>
    <mergeCell ref="CL20:CL21"/>
    <mergeCell ref="BW21:BY21"/>
    <mergeCell ref="CC21:CE21"/>
    <mergeCell ref="CF21:CH21"/>
    <mergeCell ref="CJ18:CJ19"/>
    <mergeCell ref="CK18:CK19"/>
    <mergeCell ref="CL18:CL19"/>
    <mergeCell ref="BZ19:CB19"/>
    <mergeCell ref="CC19:CE19"/>
    <mergeCell ref="CF19:CH19"/>
    <mergeCell ref="CI17:CI25"/>
    <mergeCell ref="CK22:CK23"/>
    <mergeCell ref="CL22:CL23"/>
    <mergeCell ref="CJ22:CJ23"/>
    <mergeCell ref="BW23:BY23"/>
    <mergeCell ref="BZ23:CB23"/>
    <mergeCell ref="CF23:CH23"/>
    <mergeCell ref="BP24:BP25"/>
    <mergeCell ref="BQ24:BQ25"/>
    <mergeCell ref="BR24:BU25"/>
    <mergeCell ref="BV24:BV25"/>
    <mergeCell ref="CF24:CH25"/>
    <mergeCell ref="BP22:BP23"/>
    <mergeCell ref="BQ22:BQ23"/>
    <mergeCell ref="BR22:BU23"/>
    <mergeCell ref="BV22:BV23"/>
    <mergeCell ref="CC22:CE23"/>
    <mergeCell ref="BQ28:BV28"/>
    <mergeCell ref="BW28:BY28"/>
    <mergeCell ref="BZ28:CB28"/>
    <mergeCell ref="CC28:CE28"/>
    <mergeCell ref="CF28:CH28"/>
    <mergeCell ref="CI28:CI36"/>
    <mergeCell ref="CJ24:CJ25"/>
    <mergeCell ref="CK24:CK25"/>
    <mergeCell ref="CL24:CL25"/>
    <mergeCell ref="BW25:BY25"/>
    <mergeCell ref="BZ25:CB25"/>
    <mergeCell ref="CC25:CE25"/>
    <mergeCell ref="CJ31:CJ32"/>
    <mergeCell ref="CK31:CK32"/>
    <mergeCell ref="CL31:CL32"/>
    <mergeCell ref="CC32:CE32"/>
    <mergeCell ref="CF32:CH32"/>
    <mergeCell ref="CK29:CK30"/>
    <mergeCell ref="CL29:CL30"/>
    <mergeCell ref="CC30:CE30"/>
    <mergeCell ref="CF30:CH30"/>
    <mergeCell ref="CJ29:CJ30"/>
    <mergeCell ref="CK33:CK34"/>
    <mergeCell ref="CL33:CL34"/>
    <mergeCell ref="BP31:BP32"/>
    <mergeCell ref="BQ31:BQ32"/>
    <mergeCell ref="BR31:BU32"/>
    <mergeCell ref="BV31:BV32"/>
    <mergeCell ref="BZ31:CB32"/>
    <mergeCell ref="BP29:BP30"/>
    <mergeCell ref="BQ29:BQ30"/>
    <mergeCell ref="BR29:BU30"/>
    <mergeCell ref="BV29:BV30"/>
    <mergeCell ref="BW29:BY30"/>
    <mergeCell ref="BW32:BY32"/>
    <mergeCell ref="BZ30:CB30"/>
    <mergeCell ref="BP35:BP36"/>
    <mergeCell ref="BQ35:BQ36"/>
    <mergeCell ref="BR35:BU36"/>
    <mergeCell ref="BV35:BV36"/>
    <mergeCell ref="CF35:CH36"/>
    <mergeCell ref="BP33:BP34"/>
    <mergeCell ref="BQ33:BQ34"/>
    <mergeCell ref="BR33:BU34"/>
    <mergeCell ref="BV33:BV34"/>
    <mergeCell ref="CC33:CE34"/>
    <mergeCell ref="CJ33:CJ34"/>
    <mergeCell ref="BQ39:BV39"/>
    <mergeCell ref="BW39:BY39"/>
    <mergeCell ref="BZ39:CB39"/>
    <mergeCell ref="CC39:CE39"/>
    <mergeCell ref="CF39:CH39"/>
    <mergeCell ref="CI39:CI47"/>
    <mergeCell ref="CJ35:CJ36"/>
    <mergeCell ref="CK35:CK36"/>
    <mergeCell ref="CF41:CH41"/>
    <mergeCell ref="CJ40:CJ41"/>
    <mergeCell ref="CK44:CK45"/>
    <mergeCell ref="BW34:BY34"/>
    <mergeCell ref="BZ34:CB34"/>
    <mergeCell ref="CF34:CH34"/>
    <mergeCell ref="CL35:CL36"/>
    <mergeCell ref="BW36:BY36"/>
    <mergeCell ref="BZ36:CB36"/>
    <mergeCell ref="CC36:CE36"/>
    <mergeCell ref="BP42:BP43"/>
    <mergeCell ref="BQ42:BQ43"/>
    <mergeCell ref="BR42:BU43"/>
    <mergeCell ref="BV42:BV43"/>
    <mergeCell ref="BZ42:CB43"/>
    <mergeCell ref="BP40:BP41"/>
    <mergeCell ref="BQ40:BQ41"/>
    <mergeCell ref="BR40:BU41"/>
    <mergeCell ref="BV40:BV41"/>
    <mergeCell ref="BW40:BY41"/>
    <mergeCell ref="CJ42:CJ43"/>
    <mergeCell ref="CK42:CK43"/>
    <mergeCell ref="CL42:CL43"/>
    <mergeCell ref="BW43:BY43"/>
    <mergeCell ref="CC43:CE43"/>
    <mergeCell ref="CF43:CH43"/>
    <mergeCell ref="CK40:CK41"/>
    <mergeCell ref="CL40:CL41"/>
    <mergeCell ref="BZ41:CB41"/>
    <mergeCell ref="CC41:CE41"/>
    <mergeCell ref="CL44:CL45"/>
    <mergeCell ref="BW45:BY45"/>
    <mergeCell ref="BZ45:CB45"/>
    <mergeCell ref="CF45:CH45"/>
    <mergeCell ref="BP46:BP47"/>
    <mergeCell ref="BQ46:BQ47"/>
    <mergeCell ref="BR46:BU47"/>
    <mergeCell ref="BV46:BV47"/>
    <mergeCell ref="CF46:CH47"/>
    <mergeCell ref="BP44:BP45"/>
    <mergeCell ref="BQ44:BQ45"/>
    <mergeCell ref="BR44:BU45"/>
    <mergeCell ref="BV44:BV45"/>
    <mergeCell ref="CC44:CE45"/>
    <mergeCell ref="CJ44:CJ45"/>
    <mergeCell ref="BQ62:BV62"/>
    <mergeCell ref="BW62:BY62"/>
    <mergeCell ref="BZ62:CB62"/>
    <mergeCell ref="CC62:CE62"/>
    <mergeCell ref="CF62:CH62"/>
    <mergeCell ref="CI62:CI70"/>
    <mergeCell ref="CJ46:CJ47"/>
    <mergeCell ref="CK46:CK47"/>
    <mergeCell ref="CL46:CL47"/>
    <mergeCell ref="BW47:BY47"/>
    <mergeCell ref="BZ47:CB47"/>
    <mergeCell ref="CC47:CE47"/>
    <mergeCell ref="CJ65:CJ66"/>
    <mergeCell ref="CK65:CK66"/>
    <mergeCell ref="CL65:CL66"/>
    <mergeCell ref="CC66:CE66"/>
    <mergeCell ref="CF66:CH66"/>
    <mergeCell ref="CK63:CK64"/>
    <mergeCell ref="CL63:CL64"/>
    <mergeCell ref="CC64:CE64"/>
    <mergeCell ref="CF64:CH64"/>
    <mergeCell ref="CJ63:CJ64"/>
    <mergeCell ref="CK67:CK68"/>
    <mergeCell ref="CL67:CL68"/>
    <mergeCell ref="BP65:BP66"/>
    <mergeCell ref="BQ65:BQ66"/>
    <mergeCell ref="BR65:BU66"/>
    <mergeCell ref="BV65:BV66"/>
    <mergeCell ref="BZ65:CB66"/>
    <mergeCell ref="BP63:BP64"/>
    <mergeCell ref="BQ63:BQ64"/>
    <mergeCell ref="BR63:BU64"/>
    <mergeCell ref="BV63:BV64"/>
    <mergeCell ref="BW63:BY64"/>
    <mergeCell ref="BW66:BY66"/>
    <mergeCell ref="BZ64:CB64"/>
    <mergeCell ref="BP69:BP70"/>
    <mergeCell ref="BQ69:BQ70"/>
    <mergeCell ref="BR69:BU70"/>
    <mergeCell ref="BV69:BV70"/>
    <mergeCell ref="CF69:CH70"/>
    <mergeCell ref="BP67:BP68"/>
    <mergeCell ref="BQ67:BQ68"/>
    <mergeCell ref="BR67:BU68"/>
    <mergeCell ref="BV67:BV68"/>
    <mergeCell ref="CC67:CE68"/>
    <mergeCell ref="CJ67:CJ68"/>
    <mergeCell ref="BQ73:BV73"/>
    <mergeCell ref="BW73:BY73"/>
    <mergeCell ref="BZ73:CB73"/>
    <mergeCell ref="CC73:CE73"/>
    <mergeCell ref="CF73:CH73"/>
    <mergeCell ref="CI73:CI81"/>
    <mergeCell ref="CJ69:CJ70"/>
    <mergeCell ref="CK69:CK70"/>
    <mergeCell ref="CF75:CH75"/>
    <mergeCell ref="CJ74:CJ75"/>
    <mergeCell ref="CK78:CK79"/>
    <mergeCell ref="BW68:BY68"/>
    <mergeCell ref="BZ68:CB68"/>
    <mergeCell ref="CF68:CH68"/>
    <mergeCell ref="CL69:CL70"/>
    <mergeCell ref="BW70:BY70"/>
    <mergeCell ref="BZ70:CB70"/>
    <mergeCell ref="CC70:CE70"/>
    <mergeCell ref="BP76:BP77"/>
    <mergeCell ref="BQ76:BQ77"/>
    <mergeCell ref="BR76:BU77"/>
    <mergeCell ref="BV76:BV77"/>
    <mergeCell ref="BZ76:CB77"/>
    <mergeCell ref="BP74:BP75"/>
    <mergeCell ref="BQ74:BQ75"/>
    <mergeCell ref="BR74:BU75"/>
    <mergeCell ref="BV74:BV75"/>
    <mergeCell ref="BW74:BY75"/>
    <mergeCell ref="CJ76:CJ77"/>
    <mergeCell ref="CK76:CK77"/>
    <mergeCell ref="CL76:CL77"/>
    <mergeCell ref="BW77:BY77"/>
    <mergeCell ref="CC77:CE77"/>
    <mergeCell ref="CF77:CH77"/>
    <mergeCell ref="CK74:CK75"/>
    <mergeCell ref="CL74:CL75"/>
    <mergeCell ref="BZ75:CB75"/>
    <mergeCell ref="CC75:CE75"/>
    <mergeCell ref="CL78:CL79"/>
    <mergeCell ref="BW79:BY79"/>
    <mergeCell ref="BZ79:CB79"/>
    <mergeCell ref="CF79:CH79"/>
    <mergeCell ref="BP80:BP81"/>
    <mergeCell ref="BQ80:BQ81"/>
    <mergeCell ref="BR80:BU81"/>
    <mergeCell ref="BV80:BV81"/>
    <mergeCell ref="CF80:CH81"/>
    <mergeCell ref="BP78:BP79"/>
    <mergeCell ref="BQ78:BQ79"/>
    <mergeCell ref="BR78:BU79"/>
    <mergeCell ref="BV78:BV79"/>
    <mergeCell ref="CC78:CE79"/>
    <mergeCell ref="CJ78:CJ79"/>
    <mergeCell ref="BQ84:BV84"/>
    <mergeCell ref="BW84:BY84"/>
    <mergeCell ref="BZ84:CB84"/>
    <mergeCell ref="CC84:CE84"/>
    <mergeCell ref="CF84:CH84"/>
    <mergeCell ref="CI84:CI92"/>
    <mergeCell ref="CJ80:CJ81"/>
    <mergeCell ref="CK80:CK81"/>
    <mergeCell ref="CL80:CL81"/>
    <mergeCell ref="BW81:BY81"/>
    <mergeCell ref="BZ81:CB81"/>
    <mergeCell ref="CC81:CE81"/>
    <mergeCell ref="CJ87:CJ88"/>
    <mergeCell ref="CK87:CK88"/>
    <mergeCell ref="CL87:CL88"/>
    <mergeCell ref="CC88:CE88"/>
    <mergeCell ref="CF88:CH88"/>
    <mergeCell ref="CK85:CK86"/>
    <mergeCell ref="CL85:CL86"/>
    <mergeCell ref="CC86:CE86"/>
    <mergeCell ref="CF86:CH86"/>
    <mergeCell ref="CJ85:CJ86"/>
    <mergeCell ref="CK89:CK90"/>
    <mergeCell ref="CL89:CL90"/>
    <mergeCell ref="BP87:BP88"/>
    <mergeCell ref="BQ87:BQ88"/>
    <mergeCell ref="BR87:BU88"/>
    <mergeCell ref="BV87:BV88"/>
    <mergeCell ref="BZ87:CB88"/>
    <mergeCell ref="BP85:BP86"/>
    <mergeCell ref="BQ85:BQ86"/>
    <mergeCell ref="BR85:BU86"/>
    <mergeCell ref="BV85:BV86"/>
    <mergeCell ref="BW85:BY86"/>
    <mergeCell ref="BW88:BY88"/>
    <mergeCell ref="BZ86:CB86"/>
    <mergeCell ref="BP91:BP92"/>
    <mergeCell ref="BQ91:BQ92"/>
    <mergeCell ref="BR91:BU92"/>
    <mergeCell ref="BV91:BV92"/>
    <mergeCell ref="CF91:CH92"/>
    <mergeCell ref="BP89:BP90"/>
    <mergeCell ref="BQ89:BQ90"/>
    <mergeCell ref="BR89:BU90"/>
    <mergeCell ref="BV89:BV90"/>
    <mergeCell ref="CC89:CE90"/>
    <mergeCell ref="CJ89:CJ90"/>
    <mergeCell ref="BQ95:BV95"/>
    <mergeCell ref="BW95:BY95"/>
    <mergeCell ref="BZ95:CB95"/>
    <mergeCell ref="CC95:CE95"/>
    <mergeCell ref="CF95:CH95"/>
    <mergeCell ref="CI95:CI103"/>
    <mergeCell ref="CJ91:CJ92"/>
    <mergeCell ref="CK91:CK92"/>
    <mergeCell ref="CF97:CH97"/>
    <mergeCell ref="CJ96:CJ97"/>
    <mergeCell ref="CJ102:CJ103"/>
    <mergeCell ref="CK102:CK103"/>
    <mergeCell ref="BW90:BY90"/>
    <mergeCell ref="BZ90:CB90"/>
    <mergeCell ref="CF90:CH90"/>
    <mergeCell ref="CL91:CL92"/>
    <mergeCell ref="BW92:BY92"/>
    <mergeCell ref="BZ92:CB92"/>
    <mergeCell ref="CC92:CE92"/>
    <mergeCell ref="BP98:BP99"/>
    <mergeCell ref="BQ98:BQ99"/>
    <mergeCell ref="BR98:BU99"/>
    <mergeCell ref="BV98:BV99"/>
    <mergeCell ref="BZ98:CB99"/>
    <mergeCell ref="BP96:BP97"/>
    <mergeCell ref="BQ96:BQ97"/>
    <mergeCell ref="BR96:BU97"/>
    <mergeCell ref="BV96:BV97"/>
    <mergeCell ref="BW96:BY97"/>
    <mergeCell ref="CJ98:CJ99"/>
    <mergeCell ref="CK98:CK99"/>
    <mergeCell ref="CL98:CL99"/>
    <mergeCell ref="BW99:BY99"/>
    <mergeCell ref="CC99:CE99"/>
    <mergeCell ref="CF99:CH99"/>
    <mergeCell ref="CK96:CK97"/>
    <mergeCell ref="CL96:CL97"/>
    <mergeCell ref="BZ97:CB97"/>
    <mergeCell ref="CC97:CE97"/>
    <mergeCell ref="BP102:BP103"/>
    <mergeCell ref="BQ102:BQ103"/>
    <mergeCell ref="BR102:BU103"/>
    <mergeCell ref="BV102:BV103"/>
    <mergeCell ref="CF102:CH103"/>
    <mergeCell ref="BP100:BP101"/>
    <mergeCell ref="BQ100:BQ101"/>
    <mergeCell ref="BR100:BU101"/>
    <mergeCell ref="BV100:BV101"/>
    <mergeCell ref="CC100:CE101"/>
    <mergeCell ref="CL102:CL103"/>
    <mergeCell ref="BW103:BY103"/>
    <mergeCell ref="BZ103:CB103"/>
    <mergeCell ref="CC103:CE103"/>
    <mergeCell ref="CK100:CK101"/>
    <mergeCell ref="CL100:CL101"/>
    <mergeCell ref="BW101:BY101"/>
    <mergeCell ref="BZ101:CB101"/>
    <mergeCell ref="CF101:CH101"/>
    <mergeCell ref="CJ100:CJ101"/>
  </mergeCells>
  <conditionalFormatting sqref="CJ13:CK13 CK10 CK12 CK8 CJ11:CK11 CJ9:CK9 CJ7:CK7 CJ24:CK25 CK21 CK23 CK19 CJ22:CK22 CJ20:CK20 CJ17:CK18 CJ35:CK36 CK32 CK34 CK30 CJ33:CK33 CJ31:CK31 CJ28:CK29 CJ46:CK47 CK43 CK45 CK41 CJ44:CK44 CJ42:CK42 CJ39:CK40">
    <cfRule type="cellIs" dxfId="1" priority="2" stopIfTrue="1" operator="equal">
      <formula>0</formula>
    </cfRule>
  </conditionalFormatting>
  <conditionalFormatting sqref="CJ69:CK69 CK66 CK68 CK64 CJ67:CK67 CJ65:CK65 CJ63:CK63 CJ80:CK81 CK77 CK79 CK75 CJ78:CK78 CJ76:CK76 CJ73:CK74 CJ91:CK92 CK88 CK90 CK86 CJ89:CK89 CJ87:CK87 CJ84:CK85 CJ102:CK103 CK99 CK101 CK97 CJ100:CK100 CJ98:CK98 CJ95:CK96">
    <cfRule type="cellIs" dxfId="0" priority="1" stopIfTrue="1" operator="equal">
      <formula>0</formula>
    </cfRule>
  </conditionalFormatting>
  <printOptions horizontalCentered="1"/>
  <pageMargins left="0.19685039370078741" right="0.19685039370078741" top="0.19685039370078741" bottom="0.39370078740157483" header="0.19685039370078741" footer="0.98425196850393704"/>
  <pageSetup paperSize="9" scale="94" orientation="portrait" r:id="rId1"/>
  <headerFooter alignWithMargins="0"/>
  <rowBreaks count="1" manualBreakCount="1">
    <brk id="59" max="16383" man="1"/>
  </rowBreaks>
  <colBreaks count="1" manualBreakCount="1">
    <brk id="90" max="1048575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-0.499984740745262"/>
    <pageSetUpPr fitToPage="1"/>
  </sheetPr>
  <dimension ref="A1:P54"/>
  <sheetViews>
    <sheetView tabSelected="1" view="pageBreakPreview" topLeftCell="A13" zoomScale="86" zoomScaleNormal="100" zoomScaleSheetLayoutView="86" workbookViewId="0">
      <selection activeCell="X24" sqref="X24"/>
    </sheetView>
  </sheetViews>
  <sheetFormatPr defaultRowHeight="12" outlineLevelCol="1" x14ac:dyDescent="0.2"/>
  <cols>
    <col min="1" max="1" width="3.7109375" style="182" customWidth="1"/>
    <col min="2" max="2" width="3.7109375" style="182" hidden="1" customWidth="1" outlineLevel="1"/>
    <col min="3" max="3" width="17.7109375" style="183" customWidth="1" collapsed="1"/>
    <col min="4" max="4" width="3.7109375" style="182" customWidth="1"/>
    <col min="5" max="5" width="3.7109375" style="182" hidden="1" customWidth="1" outlineLevel="1"/>
    <col min="6" max="6" width="18.28515625" style="183" customWidth="1" collapsed="1"/>
    <col min="7" max="7" width="3.7109375" style="182" customWidth="1"/>
    <col min="8" max="8" width="3.7109375" style="182" hidden="1" customWidth="1" outlineLevel="1"/>
    <col min="9" max="9" width="17.28515625" style="182" customWidth="1" collapsed="1"/>
    <col min="10" max="10" width="3.7109375" style="182" customWidth="1"/>
    <col min="11" max="11" width="3.7109375" style="182" hidden="1" customWidth="1" outlineLevel="1"/>
    <col min="12" max="12" width="17.140625" style="182" customWidth="1" collapsed="1"/>
    <col min="13" max="13" width="3.7109375" style="182" customWidth="1"/>
    <col min="14" max="14" width="3.7109375" style="182" hidden="1" customWidth="1" outlineLevel="1"/>
    <col min="15" max="15" width="4.7109375" style="184" customWidth="1" collapsed="1"/>
    <col min="16" max="16" width="16.140625" style="195" customWidth="1"/>
    <col min="17" max="256" width="9.140625" style="182"/>
    <col min="257" max="257" width="3.7109375" style="182" customWidth="1"/>
    <col min="258" max="258" width="0" style="182" hidden="1" customWidth="1"/>
    <col min="259" max="259" width="17.7109375" style="182" customWidth="1"/>
    <col min="260" max="260" width="3.7109375" style="182" customWidth="1"/>
    <col min="261" max="261" width="0" style="182" hidden="1" customWidth="1"/>
    <col min="262" max="262" width="18.28515625" style="182" customWidth="1"/>
    <col min="263" max="263" width="3.7109375" style="182" customWidth="1"/>
    <col min="264" max="264" width="0" style="182" hidden="1" customWidth="1"/>
    <col min="265" max="265" width="17.28515625" style="182" customWidth="1"/>
    <col min="266" max="266" width="3.7109375" style="182" customWidth="1"/>
    <col min="267" max="267" width="0" style="182" hidden="1" customWidth="1"/>
    <col min="268" max="268" width="17.140625" style="182" customWidth="1"/>
    <col min="269" max="270" width="3.7109375" style="182" customWidth="1"/>
    <col min="271" max="271" width="4.7109375" style="182" customWidth="1"/>
    <col min="272" max="272" width="16.140625" style="182" customWidth="1"/>
    <col min="273" max="512" width="9.140625" style="182"/>
    <col min="513" max="513" width="3.7109375" style="182" customWidth="1"/>
    <col min="514" max="514" width="0" style="182" hidden="1" customWidth="1"/>
    <col min="515" max="515" width="17.7109375" style="182" customWidth="1"/>
    <col min="516" max="516" width="3.7109375" style="182" customWidth="1"/>
    <col min="517" max="517" width="0" style="182" hidden="1" customWidth="1"/>
    <col min="518" max="518" width="18.28515625" style="182" customWidth="1"/>
    <col min="519" max="519" width="3.7109375" style="182" customWidth="1"/>
    <col min="520" max="520" width="0" style="182" hidden="1" customWidth="1"/>
    <col min="521" max="521" width="17.28515625" style="182" customWidth="1"/>
    <col min="522" max="522" width="3.7109375" style="182" customWidth="1"/>
    <col min="523" max="523" width="0" style="182" hidden="1" customWidth="1"/>
    <col min="524" max="524" width="17.140625" style="182" customWidth="1"/>
    <col min="525" max="526" width="3.7109375" style="182" customWidth="1"/>
    <col min="527" max="527" width="4.7109375" style="182" customWidth="1"/>
    <col min="528" max="528" width="16.140625" style="182" customWidth="1"/>
    <col min="529" max="768" width="9.140625" style="182"/>
    <col min="769" max="769" width="3.7109375" style="182" customWidth="1"/>
    <col min="770" max="770" width="0" style="182" hidden="1" customWidth="1"/>
    <col min="771" max="771" width="17.7109375" style="182" customWidth="1"/>
    <col min="772" max="772" width="3.7109375" style="182" customWidth="1"/>
    <col min="773" max="773" width="0" style="182" hidden="1" customWidth="1"/>
    <col min="774" max="774" width="18.28515625" style="182" customWidth="1"/>
    <col min="775" max="775" width="3.7109375" style="182" customWidth="1"/>
    <col min="776" max="776" width="0" style="182" hidden="1" customWidth="1"/>
    <col min="777" max="777" width="17.28515625" style="182" customWidth="1"/>
    <col min="778" max="778" width="3.7109375" style="182" customWidth="1"/>
    <col min="779" max="779" width="0" style="182" hidden="1" customWidth="1"/>
    <col min="780" max="780" width="17.140625" style="182" customWidth="1"/>
    <col min="781" max="782" width="3.7109375" style="182" customWidth="1"/>
    <col min="783" max="783" width="4.7109375" style="182" customWidth="1"/>
    <col min="784" max="784" width="16.140625" style="182" customWidth="1"/>
    <col min="785" max="1024" width="9.140625" style="182"/>
    <col min="1025" max="1025" width="3.7109375" style="182" customWidth="1"/>
    <col min="1026" max="1026" width="0" style="182" hidden="1" customWidth="1"/>
    <col min="1027" max="1027" width="17.7109375" style="182" customWidth="1"/>
    <col min="1028" max="1028" width="3.7109375" style="182" customWidth="1"/>
    <col min="1029" max="1029" width="0" style="182" hidden="1" customWidth="1"/>
    <col min="1030" max="1030" width="18.28515625" style="182" customWidth="1"/>
    <col min="1031" max="1031" width="3.7109375" style="182" customWidth="1"/>
    <col min="1032" max="1032" width="0" style="182" hidden="1" customWidth="1"/>
    <col min="1033" max="1033" width="17.28515625" style="182" customWidth="1"/>
    <col min="1034" max="1034" width="3.7109375" style="182" customWidth="1"/>
    <col min="1035" max="1035" width="0" style="182" hidden="1" customWidth="1"/>
    <col min="1036" max="1036" width="17.140625" style="182" customWidth="1"/>
    <col min="1037" max="1038" width="3.7109375" style="182" customWidth="1"/>
    <col min="1039" max="1039" width="4.7109375" style="182" customWidth="1"/>
    <col min="1040" max="1040" width="16.140625" style="182" customWidth="1"/>
    <col min="1041" max="1280" width="9.140625" style="182"/>
    <col min="1281" max="1281" width="3.7109375" style="182" customWidth="1"/>
    <col min="1282" max="1282" width="0" style="182" hidden="1" customWidth="1"/>
    <col min="1283" max="1283" width="17.7109375" style="182" customWidth="1"/>
    <col min="1284" max="1284" width="3.7109375" style="182" customWidth="1"/>
    <col min="1285" max="1285" width="0" style="182" hidden="1" customWidth="1"/>
    <col min="1286" max="1286" width="18.28515625" style="182" customWidth="1"/>
    <col min="1287" max="1287" width="3.7109375" style="182" customWidth="1"/>
    <col min="1288" max="1288" width="0" style="182" hidden="1" customWidth="1"/>
    <col min="1289" max="1289" width="17.28515625" style="182" customWidth="1"/>
    <col min="1290" max="1290" width="3.7109375" style="182" customWidth="1"/>
    <col min="1291" max="1291" width="0" style="182" hidden="1" customWidth="1"/>
    <col min="1292" max="1292" width="17.140625" style="182" customWidth="1"/>
    <col min="1293" max="1294" width="3.7109375" style="182" customWidth="1"/>
    <col min="1295" max="1295" width="4.7109375" style="182" customWidth="1"/>
    <col min="1296" max="1296" width="16.140625" style="182" customWidth="1"/>
    <col min="1297" max="1536" width="9.140625" style="182"/>
    <col min="1537" max="1537" width="3.7109375" style="182" customWidth="1"/>
    <col min="1538" max="1538" width="0" style="182" hidden="1" customWidth="1"/>
    <col min="1539" max="1539" width="17.7109375" style="182" customWidth="1"/>
    <col min="1540" max="1540" width="3.7109375" style="182" customWidth="1"/>
    <col min="1541" max="1541" width="0" style="182" hidden="1" customWidth="1"/>
    <col min="1542" max="1542" width="18.28515625" style="182" customWidth="1"/>
    <col min="1543" max="1543" width="3.7109375" style="182" customWidth="1"/>
    <col min="1544" max="1544" width="0" style="182" hidden="1" customWidth="1"/>
    <col min="1545" max="1545" width="17.28515625" style="182" customWidth="1"/>
    <col min="1546" max="1546" width="3.7109375" style="182" customWidth="1"/>
    <col min="1547" max="1547" width="0" style="182" hidden="1" customWidth="1"/>
    <col min="1548" max="1548" width="17.140625" style="182" customWidth="1"/>
    <col min="1549" max="1550" width="3.7109375" style="182" customWidth="1"/>
    <col min="1551" max="1551" width="4.7109375" style="182" customWidth="1"/>
    <col min="1552" max="1552" width="16.140625" style="182" customWidth="1"/>
    <col min="1553" max="1792" width="9.140625" style="182"/>
    <col min="1793" max="1793" width="3.7109375" style="182" customWidth="1"/>
    <col min="1794" max="1794" width="0" style="182" hidden="1" customWidth="1"/>
    <col min="1795" max="1795" width="17.7109375" style="182" customWidth="1"/>
    <col min="1796" max="1796" width="3.7109375" style="182" customWidth="1"/>
    <col min="1797" max="1797" width="0" style="182" hidden="1" customWidth="1"/>
    <col min="1798" max="1798" width="18.28515625" style="182" customWidth="1"/>
    <col min="1799" max="1799" width="3.7109375" style="182" customWidth="1"/>
    <col min="1800" max="1800" width="0" style="182" hidden="1" customWidth="1"/>
    <col min="1801" max="1801" width="17.28515625" style="182" customWidth="1"/>
    <col min="1802" max="1802" width="3.7109375" style="182" customWidth="1"/>
    <col min="1803" max="1803" width="0" style="182" hidden="1" customWidth="1"/>
    <col min="1804" max="1804" width="17.140625" style="182" customWidth="1"/>
    <col min="1805" max="1806" width="3.7109375" style="182" customWidth="1"/>
    <col min="1807" max="1807" width="4.7109375" style="182" customWidth="1"/>
    <col min="1808" max="1808" width="16.140625" style="182" customWidth="1"/>
    <col min="1809" max="2048" width="9.140625" style="182"/>
    <col min="2049" max="2049" width="3.7109375" style="182" customWidth="1"/>
    <col min="2050" max="2050" width="0" style="182" hidden="1" customWidth="1"/>
    <col min="2051" max="2051" width="17.7109375" style="182" customWidth="1"/>
    <col min="2052" max="2052" width="3.7109375" style="182" customWidth="1"/>
    <col min="2053" max="2053" width="0" style="182" hidden="1" customWidth="1"/>
    <col min="2054" max="2054" width="18.28515625" style="182" customWidth="1"/>
    <col min="2055" max="2055" width="3.7109375" style="182" customWidth="1"/>
    <col min="2056" max="2056" width="0" style="182" hidden="1" customWidth="1"/>
    <col min="2057" max="2057" width="17.28515625" style="182" customWidth="1"/>
    <col min="2058" max="2058" width="3.7109375" style="182" customWidth="1"/>
    <col min="2059" max="2059" width="0" style="182" hidden="1" customWidth="1"/>
    <col min="2060" max="2060" width="17.140625" style="182" customWidth="1"/>
    <col min="2061" max="2062" width="3.7109375" style="182" customWidth="1"/>
    <col min="2063" max="2063" width="4.7109375" style="182" customWidth="1"/>
    <col min="2064" max="2064" width="16.140625" style="182" customWidth="1"/>
    <col min="2065" max="2304" width="9.140625" style="182"/>
    <col min="2305" max="2305" width="3.7109375" style="182" customWidth="1"/>
    <col min="2306" max="2306" width="0" style="182" hidden="1" customWidth="1"/>
    <col min="2307" max="2307" width="17.7109375" style="182" customWidth="1"/>
    <col min="2308" max="2308" width="3.7109375" style="182" customWidth="1"/>
    <col min="2309" max="2309" width="0" style="182" hidden="1" customWidth="1"/>
    <col min="2310" max="2310" width="18.28515625" style="182" customWidth="1"/>
    <col min="2311" max="2311" width="3.7109375" style="182" customWidth="1"/>
    <col min="2312" max="2312" width="0" style="182" hidden="1" customWidth="1"/>
    <col min="2313" max="2313" width="17.28515625" style="182" customWidth="1"/>
    <col min="2314" max="2314" width="3.7109375" style="182" customWidth="1"/>
    <col min="2315" max="2315" width="0" style="182" hidden="1" customWidth="1"/>
    <col min="2316" max="2316" width="17.140625" style="182" customWidth="1"/>
    <col min="2317" max="2318" width="3.7109375" style="182" customWidth="1"/>
    <col min="2319" max="2319" width="4.7109375" style="182" customWidth="1"/>
    <col min="2320" max="2320" width="16.140625" style="182" customWidth="1"/>
    <col min="2321" max="2560" width="9.140625" style="182"/>
    <col min="2561" max="2561" width="3.7109375" style="182" customWidth="1"/>
    <col min="2562" max="2562" width="0" style="182" hidden="1" customWidth="1"/>
    <col min="2563" max="2563" width="17.7109375" style="182" customWidth="1"/>
    <col min="2564" max="2564" width="3.7109375" style="182" customWidth="1"/>
    <col min="2565" max="2565" width="0" style="182" hidden="1" customWidth="1"/>
    <col min="2566" max="2566" width="18.28515625" style="182" customWidth="1"/>
    <col min="2567" max="2567" width="3.7109375" style="182" customWidth="1"/>
    <col min="2568" max="2568" width="0" style="182" hidden="1" customWidth="1"/>
    <col min="2569" max="2569" width="17.28515625" style="182" customWidth="1"/>
    <col min="2570" max="2570" width="3.7109375" style="182" customWidth="1"/>
    <col min="2571" max="2571" width="0" style="182" hidden="1" customWidth="1"/>
    <col min="2572" max="2572" width="17.140625" style="182" customWidth="1"/>
    <col min="2573" max="2574" width="3.7109375" style="182" customWidth="1"/>
    <col min="2575" max="2575" width="4.7109375" style="182" customWidth="1"/>
    <col min="2576" max="2576" width="16.140625" style="182" customWidth="1"/>
    <col min="2577" max="2816" width="9.140625" style="182"/>
    <col min="2817" max="2817" width="3.7109375" style="182" customWidth="1"/>
    <col min="2818" max="2818" width="0" style="182" hidden="1" customWidth="1"/>
    <col min="2819" max="2819" width="17.7109375" style="182" customWidth="1"/>
    <col min="2820" max="2820" width="3.7109375" style="182" customWidth="1"/>
    <col min="2821" max="2821" width="0" style="182" hidden="1" customWidth="1"/>
    <col min="2822" max="2822" width="18.28515625" style="182" customWidth="1"/>
    <col min="2823" max="2823" width="3.7109375" style="182" customWidth="1"/>
    <col min="2824" max="2824" width="0" style="182" hidden="1" customWidth="1"/>
    <col min="2825" max="2825" width="17.28515625" style="182" customWidth="1"/>
    <col min="2826" max="2826" width="3.7109375" style="182" customWidth="1"/>
    <col min="2827" max="2827" width="0" style="182" hidden="1" customWidth="1"/>
    <col min="2828" max="2828" width="17.140625" style="182" customWidth="1"/>
    <col min="2829" max="2830" width="3.7109375" style="182" customWidth="1"/>
    <col min="2831" max="2831" width="4.7109375" style="182" customWidth="1"/>
    <col min="2832" max="2832" width="16.140625" style="182" customWidth="1"/>
    <col min="2833" max="3072" width="9.140625" style="182"/>
    <col min="3073" max="3073" width="3.7109375" style="182" customWidth="1"/>
    <col min="3074" max="3074" width="0" style="182" hidden="1" customWidth="1"/>
    <col min="3075" max="3075" width="17.7109375" style="182" customWidth="1"/>
    <col min="3076" max="3076" width="3.7109375" style="182" customWidth="1"/>
    <col min="3077" max="3077" width="0" style="182" hidden="1" customWidth="1"/>
    <col min="3078" max="3078" width="18.28515625" style="182" customWidth="1"/>
    <col min="3079" max="3079" width="3.7109375" style="182" customWidth="1"/>
    <col min="3080" max="3080" width="0" style="182" hidden="1" customWidth="1"/>
    <col min="3081" max="3081" width="17.28515625" style="182" customWidth="1"/>
    <col min="3082" max="3082" width="3.7109375" style="182" customWidth="1"/>
    <col min="3083" max="3083" width="0" style="182" hidden="1" customWidth="1"/>
    <col min="3084" max="3084" width="17.140625" style="182" customWidth="1"/>
    <col min="3085" max="3086" width="3.7109375" style="182" customWidth="1"/>
    <col min="3087" max="3087" width="4.7109375" style="182" customWidth="1"/>
    <col min="3088" max="3088" width="16.140625" style="182" customWidth="1"/>
    <col min="3089" max="3328" width="9.140625" style="182"/>
    <col min="3329" max="3329" width="3.7109375" style="182" customWidth="1"/>
    <col min="3330" max="3330" width="0" style="182" hidden="1" customWidth="1"/>
    <col min="3331" max="3331" width="17.7109375" style="182" customWidth="1"/>
    <col min="3332" max="3332" width="3.7109375" style="182" customWidth="1"/>
    <col min="3333" max="3333" width="0" style="182" hidden="1" customWidth="1"/>
    <col min="3334" max="3334" width="18.28515625" style="182" customWidth="1"/>
    <col min="3335" max="3335" width="3.7109375" style="182" customWidth="1"/>
    <col min="3336" max="3336" width="0" style="182" hidden="1" customWidth="1"/>
    <col min="3337" max="3337" width="17.28515625" style="182" customWidth="1"/>
    <col min="3338" max="3338" width="3.7109375" style="182" customWidth="1"/>
    <col min="3339" max="3339" width="0" style="182" hidden="1" customWidth="1"/>
    <col min="3340" max="3340" width="17.140625" style="182" customWidth="1"/>
    <col min="3341" max="3342" width="3.7109375" style="182" customWidth="1"/>
    <col min="3343" max="3343" width="4.7109375" style="182" customWidth="1"/>
    <col min="3344" max="3344" width="16.140625" style="182" customWidth="1"/>
    <col min="3345" max="3584" width="9.140625" style="182"/>
    <col min="3585" max="3585" width="3.7109375" style="182" customWidth="1"/>
    <col min="3586" max="3586" width="0" style="182" hidden="1" customWidth="1"/>
    <col min="3587" max="3587" width="17.7109375" style="182" customWidth="1"/>
    <col min="3588" max="3588" width="3.7109375" style="182" customWidth="1"/>
    <col min="3589" max="3589" width="0" style="182" hidden="1" customWidth="1"/>
    <col min="3590" max="3590" width="18.28515625" style="182" customWidth="1"/>
    <col min="3591" max="3591" width="3.7109375" style="182" customWidth="1"/>
    <col min="3592" max="3592" width="0" style="182" hidden="1" customWidth="1"/>
    <col min="3593" max="3593" width="17.28515625" style="182" customWidth="1"/>
    <col min="3594" max="3594" width="3.7109375" style="182" customWidth="1"/>
    <col min="3595" max="3595" width="0" style="182" hidden="1" customWidth="1"/>
    <col min="3596" max="3596" width="17.140625" style="182" customWidth="1"/>
    <col min="3597" max="3598" width="3.7109375" style="182" customWidth="1"/>
    <col min="3599" max="3599" width="4.7109375" style="182" customWidth="1"/>
    <col min="3600" max="3600" width="16.140625" style="182" customWidth="1"/>
    <col min="3601" max="3840" width="9.140625" style="182"/>
    <col min="3841" max="3841" width="3.7109375" style="182" customWidth="1"/>
    <col min="3842" max="3842" width="0" style="182" hidden="1" customWidth="1"/>
    <col min="3843" max="3843" width="17.7109375" style="182" customWidth="1"/>
    <col min="3844" max="3844" width="3.7109375" style="182" customWidth="1"/>
    <col min="3845" max="3845" width="0" style="182" hidden="1" customWidth="1"/>
    <col min="3846" max="3846" width="18.28515625" style="182" customWidth="1"/>
    <col min="3847" max="3847" width="3.7109375" style="182" customWidth="1"/>
    <col min="3848" max="3848" width="0" style="182" hidden="1" customWidth="1"/>
    <col min="3849" max="3849" width="17.28515625" style="182" customWidth="1"/>
    <col min="3850" max="3850" width="3.7109375" style="182" customWidth="1"/>
    <col min="3851" max="3851" width="0" style="182" hidden="1" customWidth="1"/>
    <col min="3852" max="3852" width="17.140625" style="182" customWidth="1"/>
    <col min="3853" max="3854" width="3.7109375" style="182" customWidth="1"/>
    <col min="3855" max="3855" width="4.7109375" style="182" customWidth="1"/>
    <col min="3856" max="3856" width="16.140625" style="182" customWidth="1"/>
    <col min="3857" max="4096" width="9.140625" style="182"/>
    <col min="4097" max="4097" width="3.7109375" style="182" customWidth="1"/>
    <col min="4098" max="4098" width="0" style="182" hidden="1" customWidth="1"/>
    <col min="4099" max="4099" width="17.7109375" style="182" customWidth="1"/>
    <col min="4100" max="4100" width="3.7109375" style="182" customWidth="1"/>
    <col min="4101" max="4101" width="0" style="182" hidden="1" customWidth="1"/>
    <col min="4102" max="4102" width="18.28515625" style="182" customWidth="1"/>
    <col min="4103" max="4103" width="3.7109375" style="182" customWidth="1"/>
    <col min="4104" max="4104" width="0" style="182" hidden="1" customWidth="1"/>
    <col min="4105" max="4105" width="17.28515625" style="182" customWidth="1"/>
    <col min="4106" max="4106" width="3.7109375" style="182" customWidth="1"/>
    <col min="4107" max="4107" width="0" style="182" hidden="1" customWidth="1"/>
    <col min="4108" max="4108" width="17.140625" style="182" customWidth="1"/>
    <col min="4109" max="4110" width="3.7109375" style="182" customWidth="1"/>
    <col min="4111" max="4111" width="4.7109375" style="182" customWidth="1"/>
    <col min="4112" max="4112" width="16.140625" style="182" customWidth="1"/>
    <col min="4113" max="4352" width="9.140625" style="182"/>
    <col min="4353" max="4353" width="3.7109375" style="182" customWidth="1"/>
    <col min="4354" max="4354" width="0" style="182" hidden="1" customWidth="1"/>
    <col min="4355" max="4355" width="17.7109375" style="182" customWidth="1"/>
    <col min="4356" max="4356" width="3.7109375" style="182" customWidth="1"/>
    <col min="4357" max="4357" width="0" style="182" hidden="1" customWidth="1"/>
    <col min="4358" max="4358" width="18.28515625" style="182" customWidth="1"/>
    <col min="4359" max="4359" width="3.7109375" style="182" customWidth="1"/>
    <col min="4360" max="4360" width="0" style="182" hidden="1" customWidth="1"/>
    <col min="4361" max="4361" width="17.28515625" style="182" customWidth="1"/>
    <col min="4362" max="4362" width="3.7109375" style="182" customWidth="1"/>
    <col min="4363" max="4363" width="0" style="182" hidden="1" customWidth="1"/>
    <col min="4364" max="4364" width="17.140625" style="182" customWidth="1"/>
    <col min="4365" max="4366" width="3.7109375" style="182" customWidth="1"/>
    <col min="4367" max="4367" width="4.7109375" style="182" customWidth="1"/>
    <col min="4368" max="4368" width="16.140625" style="182" customWidth="1"/>
    <col min="4369" max="4608" width="9.140625" style="182"/>
    <col min="4609" max="4609" width="3.7109375" style="182" customWidth="1"/>
    <col min="4610" max="4610" width="0" style="182" hidden="1" customWidth="1"/>
    <col min="4611" max="4611" width="17.7109375" style="182" customWidth="1"/>
    <col min="4612" max="4612" width="3.7109375" style="182" customWidth="1"/>
    <col min="4613" max="4613" width="0" style="182" hidden="1" customWidth="1"/>
    <col min="4614" max="4614" width="18.28515625" style="182" customWidth="1"/>
    <col min="4615" max="4615" width="3.7109375" style="182" customWidth="1"/>
    <col min="4616" max="4616" width="0" style="182" hidden="1" customWidth="1"/>
    <col min="4617" max="4617" width="17.28515625" style="182" customWidth="1"/>
    <col min="4618" max="4618" width="3.7109375" style="182" customWidth="1"/>
    <col min="4619" max="4619" width="0" style="182" hidden="1" customWidth="1"/>
    <col min="4620" max="4620" width="17.140625" style="182" customWidth="1"/>
    <col min="4621" max="4622" width="3.7109375" style="182" customWidth="1"/>
    <col min="4623" max="4623" width="4.7109375" style="182" customWidth="1"/>
    <col min="4624" max="4624" width="16.140625" style="182" customWidth="1"/>
    <col min="4625" max="4864" width="9.140625" style="182"/>
    <col min="4865" max="4865" width="3.7109375" style="182" customWidth="1"/>
    <col min="4866" max="4866" width="0" style="182" hidden="1" customWidth="1"/>
    <col min="4867" max="4867" width="17.7109375" style="182" customWidth="1"/>
    <col min="4868" max="4868" width="3.7109375" style="182" customWidth="1"/>
    <col min="4869" max="4869" width="0" style="182" hidden="1" customWidth="1"/>
    <col min="4870" max="4870" width="18.28515625" style="182" customWidth="1"/>
    <col min="4871" max="4871" width="3.7109375" style="182" customWidth="1"/>
    <col min="4872" max="4872" width="0" style="182" hidden="1" customWidth="1"/>
    <col min="4873" max="4873" width="17.28515625" style="182" customWidth="1"/>
    <col min="4874" max="4874" width="3.7109375" style="182" customWidth="1"/>
    <col min="4875" max="4875" width="0" style="182" hidden="1" customWidth="1"/>
    <col min="4876" max="4876" width="17.140625" style="182" customWidth="1"/>
    <col min="4877" max="4878" width="3.7109375" style="182" customWidth="1"/>
    <col min="4879" max="4879" width="4.7109375" style="182" customWidth="1"/>
    <col min="4880" max="4880" width="16.140625" style="182" customWidth="1"/>
    <col min="4881" max="5120" width="9.140625" style="182"/>
    <col min="5121" max="5121" width="3.7109375" style="182" customWidth="1"/>
    <col min="5122" max="5122" width="0" style="182" hidden="1" customWidth="1"/>
    <col min="5123" max="5123" width="17.7109375" style="182" customWidth="1"/>
    <col min="5124" max="5124" width="3.7109375" style="182" customWidth="1"/>
    <col min="5125" max="5125" width="0" style="182" hidden="1" customWidth="1"/>
    <col min="5126" max="5126" width="18.28515625" style="182" customWidth="1"/>
    <col min="5127" max="5127" width="3.7109375" style="182" customWidth="1"/>
    <col min="5128" max="5128" width="0" style="182" hidden="1" customWidth="1"/>
    <col min="5129" max="5129" width="17.28515625" style="182" customWidth="1"/>
    <col min="5130" max="5130" width="3.7109375" style="182" customWidth="1"/>
    <col min="5131" max="5131" width="0" style="182" hidden="1" customWidth="1"/>
    <col min="5132" max="5132" width="17.140625" style="182" customWidth="1"/>
    <col min="5133" max="5134" width="3.7109375" style="182" customWidth="1"/>
    <col min="5135" max="5135" width="4.7109375" style="182" customWidth="1"/>
    <col min="5136" max="5136" width="16.140625" style="182" customWidth="1"/>
    <col min="5137" max="5376" width="9.140625" style="182"/>
    <col min="5377" max="5377" width="3.7109375" style="182" customWidth="1"/>
    <col min="5378" max="5378" width="0" style="182" hidden="1" customWidth="1"/>
    <col min="5379" max="5379" width="17.7109375" style="182" customWidth="1"/>
    <col min="5380" max="5380" width="3.7109375" style="182" customWidth="1"/>
    <col min="5381" max="5381" width="0" style="182" hidden="1" customWidth="1"/>
    <col min="5382" max="5382" width="18.28515625" style="182" customWidth="1"/>
    <col min="5383" max="5383" width="3.7109375" style="182" customWidth="1"/>
    <col min="5384" max="5384" width="0" style="182" hidden="1" customWidth="1"/>
    <col min="5385" max="5385" width="17.28515625" style="182" customWidth="1"/>
    <col min="5386" max="5386" width="3.7109375" style="182" customWidth="1"/>
    <col min="5387" max="5387" width="0" style="182" hidden="1" customWidth="1"/>
    <col min="5388" max="5388" width="17.140625" style="182" customWidth="1"/>
    <col min="5389" max="5390" width="3.7109375" style="182" customWidth="1"/>
    <col min="5391" max="5391" width="4.7109375" style="182" customWidth="1"/>
    <col min="5392" max="5392" width="16.140625" style="182" customWidth="1"/>
    <col min="5393" max="5632" width="9.140625" style="182"/>
    <col min="5633" max="5633" width="3.7109375" style="182" customWidth="1"/>
    <col min="5634" max="5634" width="0" style="182" hidden="1" customWidth="1"/>
    <col min="5635" max="5635" width="17.7109375" style="182" customWidth="1"/>
    <col min="5636" max="5636" width="3.7109375" style="182" customWidth="1"/>
    <col min="5637" max="5637" width="0" style="182" hidden="1" customWidth="1"/>
    <col min="5638" max="5638" width="18.28515625" style="182" customWidth="1"/>
    <col min="5639" max="5639" width="3.7109375" style="182" customWidth="1"/>
    <col min="5640" max="5640" width="0" style="182" hidden="1" customWidth="1"/>
    <col min="5641" max="5641" width="17.28515625" style="182" customWidth="1"/>
    <col min="5642" max="5642" width="3.7109375" style="182" customWidth="1"/>
    <col min="5643" max="5643" width="0" style="182" hidden="1" customWidth="1"/>
    <col min="5644" max="5644" width="17.140625" style="182" customWidth="1"/>
    <col min="5645" max="5646" width="3.7109375" style="182" customWidth="1"/>
    <col min="5647" max="5647" width="4.7109375" style="182" customWidth="1"/>
    <col min="5648" max="5648" width="16.140625" style="182" customWidth="1"/>
    <col min="5649" max="5888" width="9.140625" style="182"/>
    <col min="5889" max="5889" width="3.7109375" style="182" customWidth="1"/>
    <col min="5890" max="5890" width="0" style="182" hidden="1" customWidth="1"/>
    <col min="5891" max="5891" width="17.7109375" style="182" customWidth="1"/>
    <col min="5892" max="5892" width="3.7109375" style="182" customWidth="1"/>
    <col min="5893" max="5893" width="0" style="182" hidden="1" customWidth="1"/>
    <col min="5894" max="5894" width="18.28515625" style="182" customWidth="1"/>
    <col min="5895" max="5895" width="3.7109375" style="182" customWidth="1"/>
    <col min="5896" max="5896" width="0" style="182" hidden="1" customWidth="1"/>
    <col min="5897" max="5897" width="17.28515625" style="182" customWidth="1"/>
    <col min="5898" max="5898" width="3.7109375" style="182" customWidth="1"/>
    <col min="5899" max="5899" width="0" style="182" hidden="1" customWidth="1"/>
    <col min="5900" max="5900" width="17.140625" style="182" customWidth="1"/>
    <col min="5901" max="5902" width="3.7109375" style="182" customWidth="1"/>
    <col min="5903" max="5903" width="4.7109375" style="182" customWidth="1"/>
    <col min="5904" max="5904" width="16.140625" style="182" customWidth="1"/>
    <col min="5905" max="6144" width="9.140625" style="182"/>
    <col min="6145" max="6145" width="3.7109375" style="182" customWidth="1"/>
    <col min="6146" max="6146" width="0" style="182" hidden="1" customWidth="1"/>
    <col min="6147" max="6147" width="17.7109375" style="182" customWidth="1"/>
    <col min="6148" max="6148" width="3.7109375" style="182" customWidth="1"/>
    <col min="6149" max="6149" width="0" style="182" hidden="1" customWidth="1"/>
    <col min="6150" max="6150" width="18.28515625" style="182" customWidth="1"/>
    <col min="6151" max="6151" width="3.7109375" style="182" customWidth="1"/>
    <col min="6152" max="6152" width="0" style="182" hidden="1" customWidth="1"/>
    <col min="6153" max="6153" width="17.28515625" style="182" customWidth="1"/>
    <col min="6154" max="6154" width="3.7109375" style="182" customWidth="1"/>
    <col min="6155" max="6155" width="0" style="182" hidden="1" customWidth="1"/>
    <col min="6156" max="6156" width="17.140625" style="182" customWidth="1"/>
    <col min="6157" max="6158" width="3.7109375" style="182" customWidth="1"/>
    <col min="6159" max="6159" width="4.7109375" style="182" customWidth="1"/>
    <col min="6160" max="6160" width="16.140625" style="182" customWidth="1"/>
    <col min="6161" max="6400" width="9.140625" style="182"/>
    <col min="6401" max="6401" width="3.7109375" style="182" customWidth="1"/>
    <col min="6402" max="6402" width="0" style="182" hidden="1" customWidth="1"/>
    <col min="6403" max="6403" width="17.7109375" style="182" customWidth="1"/>
    <col min="6404" max="6404" width="3.7109375" style="182" customWidth="1"/>
    <col min="6405" max="6405" width="0" style="182" hidden="1" customWidth="1"/>
    <col min="6406" max="6406" width="18.28515625" style="182" customWidth="1"/>
    <col min="6407" max="6407" width="3.7109375" style="182" customWidth="1"/>
    <col min="6408" max="6408" width="0" style="182" hidden="1" customWidth="1"/>
    <col min="6409" max="6409" width="17.28515625" style="182" customWidth="1"/>
    <col min="6410" max="6410" width="3.7109375" style="182" customWidth="1"/>
    <col min="6411" max="6411" width="0" style="182" hidden="1" customWidth="1"/>
    <col min="6412" max="6412" width="17.140625" style="182" customWidth="1"/>
    <col min="6413" max="6414" width="3.7109375" style="182" customWidth="1"/>
    <col min="6415" max="6415" width="4.7109375" style="182" customWidth="1"/>
    <col min="6416" max="6416" width="16.140625" style="182" customWidth="1"/>
    <col min="6417" max="6656" width="9.140625" style="182"/>
    <col min="6657" max="6657" width="3.7109375" style="182" customWidth="1"/>
    <col min="6658" max="6658" width="0" style="182" hidden="1" customWidth="1"/>
    <col min="6659" max="6659" width="17.7109375" style="182" customWidth="1"/>
    <col min="6660" max="6660" width="3.7109375" style="182" customWidth="1"/>
    <col min="6661" max="6661" width="0" style="182" hidden="1" customWidth="1"/>
    <col min="6662" max="6662" width="18.28515625" style="182" customWidth="1"/>
    <col min="6663" max="6663" width="3.7109375" style="182" customWidth="1"/>
    <col min="6664" max="6664" width="0" style="182" hidden="1" customWidth="1"/>
    <col min="6665" max="6665" width="17.28515625" style="182" customWidth="1"/>
    <col min="6666" max="6666" width="3.7109375" style="182" customWidth="1"/>
    <col min="6667" max="6667" width="0" style="182" hidden="1" customWidth="1"/>
    <col min="6668" max="6668" width="17.140625" style="182" customWidth="1"/>
    <col min="6669" max="6670" width="3.7109375" style="182" customWidth="1"/>
    <col min="6671" max="6671" width="4.7109375" style="182" customWidth="1"/>
    <col min="6672" max="6672" width="16.140625" style="182" customWidth="1"/>
    <col min="6673" max="6912" width="9.140625" style="182"/>
    <col min="6913" max="6913" width="3.7109375" style="182" customWidth="1"/>
    <col min="6914" max="6914" width="0" style="182" hidden="1" customWidth="1"/>
    <col min="6915" max="6915" width="17.7109375" style="182" customWidth="1"/>
    <col min="6916" max="6916" width="3.7109375" style="182" customWidth="1"/>
    <col min="6917" max="6917" width="0" style="182" hidden="1" customWidth="1"/>
    <col min="6918" max="6918" width="18.28515625" style="182" customWidth="1"/>
    <col min="6919" max="6919" width="3.7109375" style="182" customWidth="1"/>
    <col min="6920" max="6920" width="0" style="182" hidden="1" customWidth="1"/>
    <col min="6921" max="6921" width="17.28515625" style="182" customWidth="1"/>
    <col min="6922" max="6922" width="3.7109375" style="182" customWidth="1"/>
    <col min="6923" max="6923" width="0" style="182" hidden="1" customWidth="1"/>
    <col min="6924" max="6924" width="17.140625" style="182" customWidth="1"/>
    <col min="6925" max="6926" width="3.7109375" style="182" customWidth="1"/>
    <col min="6927" max="6927" width="4.7109375" style="182" customWidth="1"/>
    <col min="6928" max="6928" width="16.140625" style="182" customWidth="1"/>
    <col min="6929" max="7168" width="9.140625" style="182"/>
    <col min="7169" max="7169" width="3.7109375" style="182" customWidth="1"/>
    <col min="7170" max="7170" width="0" style="182" hidden="1" customWidth="1"/>
    <col min="7171" max="7171" width="17.7109375" style="182" customWidth="1"/>
    <col min="7172" max="7172" width="3.7109375" style="182" customWidth="1"/>
    <col min="7173" max="7173" width="0" style="182" hidden="1" customWidth="1"/>
    <col min="7174" max="7174" width="18.28515625" style="182" customWidth="1"/>
    <col min="7175" max="7175" width="3.7109375" style="182" customWidth="1"/>
    <col min="7176" max="7176" width="0" style="182" hidden="1" customWidth="1"/>
    <col min="7177" max="7177" width="17.28515625" style="182" customWidth="1"/>
    <col min="7178" max="7178" width="3.7109375" style="182" customWidth="1"/>
    <col min="7179" max="7179" width="0" style="182" hidden="1" customWidth="1"/>
    <col min="7180" max="7180" width="17.140625" style="182" customWidth="1"/>
    <col min="7181" max="7182" width="3.7109375" style="182" customWidth="1"/>
    <col min="7183" max="7183" width="4.7109375" style="182" customWidth="1"/>
    <col min="7184" max="7184" width="16.140625" style="182" customWidth="1"/>
    <col min="7185" max="7424" width="9.140625" style="182"/>
    <col min="7425" max="7425" width="3.7109375" style="182" customWidth="1"/>
    <col min="7426" max="7426" width="0" style="182" hidden="1" customWidth="1"/>
    <col min="7427" max="7427" width="17.7109375" style="182" customWidth="1"/>
    <col min="7428" max="7428" width="3.7109375" style="182" customWidth="1"/>
    <col min="7429" max="7429" width="0" style="182" hidden="1" customWidth="1"/>
    <col min="7430" max="7430" width="18.28515625" style="182" customWidth="1"/>
    <col min="7431" max="7431" width="3.7109375" style="182" customWidth="1"/>
    <col min="7432" max="7432" width="0" style="182" hidden="1" customWidth="1"/>
    <col min="7433" max="7433" width="17.28515625" style="182" customWidth="1"/>
    <col min="7434" max="7434" width="3.7109375" style="182" customWidth="1"/>
    <col min="7435" max="7435" width="0" style="182" hidden="1" customWidth="1"/>
    <col min="7436" max="7436" width="17.140625" style="182" customWidth="1"/>
    <col min="7437" max="7438" width="3.7109375" style="182" customWidth="1"/>
    <col min="7439" max="7439" width="4.7109375" style="182" customWidth="1"/>
    <col min="7440" max="7440" width="16.140625" style="182" customWidth="1"/>
    <col min="7441" max="7680" width="9.140625" style="182"/>
    <col min="7681" max="7681" width="3.7109375" style="182" customWidth="1"/>
    <col min="7682" max="7682" width="0" style="182" hidden="1" customWidth="1"/>
    <col min="7683" max="7683" width="17.7109375" style="182" customWidth="1"/>
    <col min="7684" max="7684" width="3.7109375" style="182" customWidth="1"/>
    <col min="7685" max="7685" width="0" style="182" hidden="1" customWidth="1"/>
    <col min="7686" max="7686" width="18.28515625" style="182" customWidth="1"/>
    <col min="7687" max="7687" width="3.7109375" style="182" customWidth="1"/>
    <col min="7688" max="7688" width="0" style="182" hidden="1" customWidth="1"/>
    <col min="7689" max="7689" width="17.28515625" style="182" customWidth="1"/>
    <col min="7690" max="7690" width="3.7109375" style="182" customWidth="1"/>
    <col min="7691" max="7691" width="0" style="182" hidden="1" customWidth="1"/>
    <col min="7692" max="7692" width="17.140625" style="182" customWidth="1"/>
    <col min="7693" max="7694" width="3.7109375" style="182" customWidth="1"/>
    <col min="7695" max="7695" width="4.7109375" style="182" customWidth="1"/>
    <col min="7696" max="7696" width="16.140625" style="182" customWidth="1"/>
    <col min="7697" max="7936" width="9.140625" style="182"/>
    <col min="7937" max="7937" width="3.7109375" style="182" customWidth="1"/>
    <col min="7938" max="7938" width="0" style="182" hidden="1" customWidth="1"/>
    <col min="7939" max="7939" width="17.7109375" style="182" customWidth="1"/>
    <col min="7940" max="7940" width="3.7109375" style="182" customWidth="1"/>
    <col min="7941" max="7941" width="0" style="182" hidden="1" customWidth="1"/>
    <col min="7942" max="7942" width="18.28515625" style="182" customWidth="1"/>
    <col min="7943" max="7943" width="3.7109375" style="182" customWidth="1"/>
    <col min="7944" max="7944" width="0" style="182" hidden="1" customWidth="1"/>
    <col min="7945" max="7945" width="17.28515625" style="182" customWidth="1"/>
    <col min="7946" max="7946" width="3.7109375" style="182" customWidth="1"/>
    <col min="7947" max="7947" width="0" style="182" hidden="1" customWidth="1"/>
    <col min="7948" max="7948" width="17.140625" style="182" customWidth="1"/>
    <col min="7949" max="7950" width="3.7109375" style="182" customWidth="1"/>
    <col min="7951" max="7951" width="4.7109375" style="182" customWidth="1"/>
    <col min="7952" max="7952" width="16.140625" style="182" customWidth="1"/>
    <col min="7953" max="8192" width="9.140625" style="182"/>
    <col min="8193" max="8193" width="3.7109375" style="182" customWidth="1"/>
    <col min="8194" max="8194" width="0" style="182" hidden="1" customWidth="1"/>
    <col min="8195" max="8195" width="17.7109375" style="182" customWidth="1"/>
    <col min="8196" max="8196" width="3.7109375" style="182" customWidth="1"/>
    <col min="8197" max="8197" width="0" style="182" hidden="1" customWidth="1"/>
    <col min="8198" max="8198" width="18.28515625" style="182" customWidth="1"/>
    <col min="8199" max="8199" width="3.7109375" style="182" customWidth="1"/>
    <col min="8200" max="8200" width="0" style="182" hidden="1" customWidth="1"/>
    <col min="8201" max="8201" width="17.28515625" style="182" customWidth="1"/>
    <col min="8202" max="8202" width="3.7109375" style="182" customWidth="1"/>
    <col min="8203" max="8203" width="0" style="182" hidden="1" customWidth="1"/>
    <col min="8204" max="8204" width="17.140625" style="182" customWidth="1"/>
    <col min="8205" max="8206" width="3.7109375" style="182" customWidth="1"/>
    <col min="8207" max="8207" width="4.7109375" style="182" customWidth="1"/>
    <col min="8208" max="8208" width="16.140625" style="182" customWidth="1"/>
    <col min="8209" max="8448" width="9.140625" style="182"/>
    <col min="8449" max="8449" width="3.7109375" style="182" customWidth="1"/>
    <col min="8450" max="8450" width="0" style="182" hidden="1" customWidth="1"/>
    <col min="8451" max="8451" width="17.7109375" style="182" customWidth="1"/>
    <col min="8452" max="8452" width="3.7109375" style="182" customWidth="1"/>
    <col min="8453" max="8453" width="0" style="182" hidden="1" customWidth="1"/>
    <col min="8454" max="8454" width="18.28515625" style="182" customWidth="1"/>
    <col min="8455" max="8455" width="3.7109375" style="182" customWidth="1"/>
    <col min="8456" max="8456" width="0" style="182" hidden="1" customWidth="1"/>
    <col min="8457" max="8457" width="17.28515625" style="182" customWidth="1"/>
    <col min="8458" max="8458" width="3.7109375" style="182" customWidth="1"/>
    <col min="8459" max="8459" width="0" style="182" hidden="1" customWidth="1"/>
    <col min="8460" max="8460" width="17.140625" style="182" customWidth="1"/>
    <col min="8461" max="8462" width="3.7109375" style="182" customWidth="1"/>
    <col min="8463" max="8463" width="4.7109375" style="182" customWidth="1"/>
    <col min="8464" max="8464" width="16.140625" style="182" customWidth="1"/>
    <col min="8465" max="8704" width="9.140625" style="182"/>
    <col min="8705" max="8705" width="3.7109375" style="182" customWidth="1"/>
    <col min="8706" max="8706" width="0" style="182" hidden="1" customWidth="1"/>
    <col min="8707" max="8707" width="17.7109375" style="182" customWidth="1"/>
    <col min="8708" max="8708" width="3.7109375" style="182" customWidth="1"/>
    <col min="8709" max="8709" width="0" style="182" hidden="1" customWidth="1"/>
    <col min="8710" max="8710" width="18.28515625" style="182" customWidth="1"/>
    <col min="8711" max="8711" width="3.7109375" style="182" customWidth="1"/>
    <col min="8712" max="8712" width="0" style="182" hidden="1" customWidth="1"/>
    <col min="8713" max="8713" width="17.28515625" style="182" customWidth="1"/>
    <col min="8714" max="8714" width="3.7109375" style="182" customWidth="1"/>
    <col min="8715" max="8715" width="0" style="182" hidden="1" customWidth="1"/>
    <col min="8716" max="8716" width="17.140625" style="182" customWidth="1"/>
    <col min="8717" max="8718" width="3.7109375" style="182" customWidth="1"/>
    <col min="8719" max="8719" width="4.7109375" style="182" customWidth="1"/>
    <col min="8720" max="8720" width="16.140625" style="182" customWidth="1"/>
    <col min="8721" max="8960" width="9.140625" style="182"/>
    <col min="8961" max="8961" width="3.7109375" style="182" customWidth="1"/>
    <col min="8962" max="8962" width="0" style="182" hidden="1" customWidth="1"/>
    <col min="8963" max="8963" width="17.7109375" style="182" customWidth="1"/>
    <col min="8964" max="8964" width="3.7109375" style="182" customWidth="1"/>
    <col min="8965" max="8965" width="0" style="182" hidden="1" customWidth="1"/>
    <col min="8966" max="8966" width="18.28515625" style="182" customWidth="1"/>
    <col min="8967" max="8967" width="3.7109375" style="182" customWidth="1"/>
    <col min="8968" max="8968" width="0" style="182" hidden="1" customWidth="1"/>
    <col min="8969" max="8969" width="17.28515625" style="182" customWidth="1"/>
    <col min="8970" max="8970" width="3.7109375" style="182" customWidth="1"/>
    <col min="8971" max="8971" width="0" style="182" hidden="1" customWidth="1"/>
    <col min="8972" max="8972" width="17.140625" style="182" customWidth="1"/>
    <col min="8973" max="8974" width="3.7109375" style="182" customWidth="1"/>
    <col min="8975" max="8975" width="4.7109375" style="182" customWidth="1"/>
    <col min="8976" max="8976" width="16.140625" style="182" customWidth="1"/>
    <col min="8977" max="9216" width="9.140625" style="182"/>
    <col min="9217" max="9217" width="3.7109375" style="182" customWidth="1"/>
    <col min="9218" max="9218" width="0" style="182" hidden="1" customWidth="1"/>
    <col min="9219" max="9219" width="17.7109375" style="182" customWidth="1"/>
    <col min="9220" max="9220" width="3.7109375" style="182" customWidth="1"/>
    <col min="9221" max="9221" width="0" style="182" hidden="1" customWidth="1"/>
    <col min="9222" max="9222" width="18.28515625" style="182" customWidth="1"/>
    <col min="9223" max="9223" width="3.7109375" style="182" customWidth="1"/>
    <col min="9224" max="9224" width="0" style="182" hidden="1" customWidth="1"/>
    <col min="9225" max="9225" width="17.28515625" style="182" customWidth="1"/>
    <col min="9226" max="9226" width="3.7109375" style="182" customWidth="1"/>
    <col min="9227" max="9227" width="0" style="182" hidden="1" customWidth="1"/>
    <col min="9228" max="9228" width="17.140625" style="182" customWidth="1"/>
    <col min="9229" max="9230" width="3.7109375" style="182" customWidth="1"/>
    <col min="9231" max="9231" width="4.7109375" style="182" customWidth="1"/>
    <col min="9232" max="9232" width="16.140625" style="182" customWidth="1"/>
    <col min="9233" max="9472" width="9.140625" style="182"/>
    <col min="9473" max="9473" width="3.7109375" style="182" customWidth="1"/>
    <col min="9474" max="9474" width="0" style="182" hidden="1" customWidth="1"/>
    <col min="9475" max="9475" width="17.7109375" style="182" customWidth="1"/>
    <col min="9476" max="9476" width="3.7109375" style="182" customWidth="1"/>
    <col min="9477" max="9477" width="0" style="182" hidden="1" customWidth="1"/>
    <col min="9478" max="9478" width="18.28515625" style="182" customWidth="1"/>
    <col min="9479" max="9479" width="3.7109375" style="182" customWidth="1"/>
    <col min="9480" max="9480" width="0" style="182" hidden="1" customWidth="1"/>
    <col min="9481" max="9481" width="17.28515625" style="182" customWidth="1"/>
    <col min="9482" max="9482" width="3.7109375" style="182" customWidth="1"/>
    <col min="9483" max="9483" width="0" style="182" hidden="1" customWidth="1"/>
    <col min="9484" max="9484" width="17.140625" style="182" customWidth="1"/>
    <col min="9485" max="9486" width="3.7109375" style="182" customWidth="1"/>
    <col min="9487" max="9487" width="4.7109375" style="182" customWidth="1"/>
    <col min="9488" max="9488" width="16.140625" style="182" customWidth="1"/>
    <col min="9489" max="9728" width="9.140625" style="182"/>
    <col min="9729" max="9729" width="3.7109375" style="182" customWidth="1"/>
    <col min="9730" max="9730" width="0" style="182" hidden="1" customWidth="1"/>
    <col min="9731" max="9731" width="17.7109375" style="182" customWidth="1"/>
    <col min="9732" max="9732" width="3.7109375" style="182" customWidth="1"/>
    <col min="9733" max="9733" width="0" style="182" hidden="1" customWidth="1"/>
    <col min="9734" max="9734" width="18.28515625" style="182" customWidth="1"/>
    <col min="9735" max="9735" width="3.7109375" style="182" customWidth="1"/>
    <col min="9736" max="9736" width="0" style="182" hidden="1" customWidth="1"/>
    <col min="9737" max="9737" width="17.28515625" style="182" customWidth="1"/>
    <col min="9738" max="9738" width="3.7109375" style="182" customWidth="1"/>
    <col min="9739" max="9739" width="0" style="182" hidden="1" customWidth="1"/>
    <col min="9740" max="9740" width="17.140625" style="182" customWidth="1"/>
    <col min="9741" max="9742" width="3.7109375" style="182" customWidth="1"/>
    <col min="9743" max="9743" width="4.7109375" style="182" customWidth="1"/>
    <col min="9744" max="9744" width="16.140625" style="182" customWidth="1"/>
    <col min="9745" max="9984" width="9.140625" style="182"/>
    <col min="9985" max="9985" width="3.7109375" style="182" customWidth="1"/>
    <col min="9986" max="9986" width="0" style="182" hidden="1" customWidth="1"/>
    <col min="9987" max="9987" width="17.7109375" style="182" customWidth="1"/>
    <col min="9988" max="9988" width="3.7109375" style="182" customWidth="1"/>
    <col min="9989" max="9989" width="0" style="182" hidden="1" customWidth="1"/>
    <col min="9990" max="9990" width="18.28515625" style="182" customWidth="1"/>
    <col min="9991" max="9991" width="3.7109375" style="182" customWidth="1"/>
    <col min="9992" max="9992" width="0" style="182" hidden="1" customWidth="1"/>
    <col min="9993" max="9993" width="17.28515625" style="182" customWidth="1"/>
    <col min="9994" max="9994" width="3.7109375" style="182" customWidth="1"/>
    <col min="9995" max="9995" width="0" style="182" hidden="1" customWidth="1"/>
    <col min="9996" max="9996" width="17.140625" style="182" customWidth="1"/>
    <col min="9997" max="9998" width="3.7109375" style="182" customWidth="1"/>
    <col min="9999" max="9999" width="4.7109375" style="182" customWidth="1"/>
    <col min="10000" max="10000" width="16.140625" style="182" customWidth="1"/>
    <col min="10001" max="10240" width="9.140625" style="182"/>
    <col min="10241" max="10241" width="3.7109375" style="182" customWidth="1"/>
    <col min="10242" max="10242" width="0" style="182" hidden="1" customWidth="1"/>
    <col min="10243" max="10243" width="17.7109375" style="182" customWidth="1"/>
    <col min="10244" max="10244" width="3.7109375" style="182" customWidth="1"/>
    <col min="10245" max="10245" width="0" style="182" hidden="1" customWidth="1"/>
    <col min="10246" max="10246" width="18.28515625" style="182" customWidth="1"/>
    <col min="10247" max="10247" width="3.7109375" style="182" customWidth="1"/>
    <col min="10248" max="10248" width="0" style="182" hidden="1" customWidth="1"/>
    <col min="10249" max="10249" width="17.28515625" style="182" customWidth="1"/>
    <col min="10250" max="10250" width="3.7109375" style="182" customWidth="1"/>
    <col min="10251" max="10251" width="0" style="182" hidden="1" customWidth="1"/>
    <col min="10252" max="10252" width="17.140625" style="182" customWidth="1"/>
    <col min="10253" max="10254" width="3.7109375" style="182" customWidth="1"/>
    <col min="10255" max="10255" width="4.7109375" style="182" customWidth="1"/>
    <col min="10256" max="10256" width="16.140625" style="182" customWidth="1"/>
    <col min="10257" max="10496" width="9.140625" style="182"/>
    <col min="10497" max="10497" width="3.7109375" style="182" customWidth="1"/>
    <col min="10498" max="10498" width="0" style="182" hidden="1" customWidth="1"/>
    <col min="10499" max="10499" width="17.7109375" style="182" customWidth="1"/>
    <col min="10500" max="10500" width="3.7109375" style="182" customWidth="1"/>
    <col min="10501" max="10501" width="0" style="182" hidden="1" customWidth="1"/>
    <col min="10502" max="10502" width="18.28515625" style="182" customWidth="1"/>
    <col min="10503" max="10503" width="3.7109375" style="182" customWidth="1"/>
    <col min="10504" max="10504" width="0" style="182" hidden="1" customWidth="1"/>
    <col min="10505" max="10505" width="17.28515625" style="182" customWidth="1"/>
    <col min="10506" max="10506" width="3.7109375" style="182" customWidth="1"/>
    <col min="10507" max="10507" width="0" style="182" hidden="1" customWidth="1"/>
    <col min="10508" max="10508" width="17.140625" style="182" customWidth="1"/>
    <col min="10509" max="10510" width="3.7109375" style="182" customWidth="1"/>
    <col min="10511" max="10511" width="4.7109375" style="182" customWidth="1"/>
    <col min="10512" max="10512" width="16.140625" style="182" customWidth="1"/>
    <col min="10513" max="10752" width="9.140625" style="182"/>
    <col min="10753" max="10753" width="3.7109375" style="182" customWidth="1"/>
    <col min="10754" max="10754" width="0" style="182" hidden="1" customWidth="1"/>
    <col min="10755" max="10755" width="17.7109375" style="182" customWidth="1"/>
    <col min="10756" max="10756" width="3.7109375" style="182" customWidth="1"/>
    <col min="10757" max="10757" width="0" style="182" hidden="1" customWidth="1"/>
    <col min="10758" max="10758" width="18.28515625" style="182" customWidth="1"/>
    <col min="10759" max="10759" width="3.7109375" style="182" customWidth="1"/>
    <col min="10760" max="10760" width="0" style="182" hidden="1" customWidth="1"/>
    <col min="10761" max="10761" width="17.28515625" style="182" customWidth="1"/>
    <col min="10762" max="10762" width="3.7109375" style="182" customWidth="1"/>
    <col min="10763" max="10763" width="0" style="182" hidden="1" customWidth="1"/>
    <col min="10764" max="10764" width="17.140625" style="182" customWidth="1"/>
    <col min="10765" max="10766" width="3.7109375" style="182" customWidth="1"/>
    <col min="10767" max="10767" width="4.7109375" style="182" customWidth="1"/>
    <col min="10768" max="10768" width="16.140625" style="182" customWidth="1"/>
    <col min="10769" max="11008" width="9.140625" style="182"/>
    <col min="11009" max="11009" width="3.7109375" style="182" customWidth="1"/>
    <col min="11010" max="11010" width="0" style="182" hidden="1" customWidth="1"/>
    <col min="11011" max="11011" width="17.7109375" style="182" customWidth="1"/>
    <col min="11012" max="11012" width="3.7109375" style="182" customWidth="1"/>
    <col min="11013" max="11013" width="0" style="182" hidden="1" customWidth="1"/>
    <col min="11014" max="11014" width="18.28515625" style="182" customWidth="1"/>
    <col min="11015" max="11015" width="3.7109375" style="182" customWidth="1"/>
    <col min="11016" max="11016" width="0" style="182" hidden="1" customWidth="1"/>
    <col min="11017" max="11017" width="17.28515625" style="182" customWidth="1"/>
    <col min="11018" max="11018" width="3.7109375" style="182" customWidth="1"/>
    <col min="11019" max="11019" width="0" style="182" hidden="1" customWidth="1"/>
    <col min="11020" max="11020" width="17.140625" style="182" customWidth="1"/>
    <col min="11021" max="11022" width="3.7109375" style="182" customWidth="1"/>
    <col min="11023" max="11023" width="4.7109375" style="182" customWidth="1"/>
    <col min="11024" max="11024" width="16.140625" style="182" customWidth="1"/>
    <col min="11025" max="11264" width="9.140625" style="182"/>
    <col min="11265" max="11265" width="3.7109375" style="182" customWidth="1"/>
    <col min="11266" max="11266" width="0" style="182" hidden="1" customWidth="1"/>
    <col min="11267" max="11267" width="17.7109375" style="182" customWidth="1"/>
    <col min="11268" max="11268" width="3.7109375" style="182" customWidth="1"/>
    <col min="11269" max="11269" width="0" style="182" hidden="1" customWidth="1"/>
    <col min="11270" max="11270" width="18.28515625" style="182" customWidth="1"/>
    <col min="11271" max="11271" width="3.7109375" style="182" customWidth="1"/>
    <col min="11272" max="11272" width="0" style="182" hidden="1" customWidth="1"/>
    <col min="11273" max="11273" width="17.28515625" style="182" customWidth="1"/>
    <col min="11274" max="11274" width="3.7109375" style="182" customWidth="1"/>
    <col min="11275" max="11275" width="0" style="182" hidden="1" customWidth="1"/>
    <col min="11276" max="11276" width="17.140625" style="182" customWidth="1"/>
    <col min="11277" max="11278" width="3.7109375" style="182" customWidth="1"/>
    <col min="11279" max="11279" width="4.7109375" style="182" customWidth="1"/>
    <col min="11280" max="11280" width="16.140625" style="182" customWidth="1"/>
    <col min="11281" max="11520" width="9.140625" style="182"/>
    <col min="11521" max="11521" width="3.7109375" style="182" customWidth="1"/>
    <col min="11522" max="11522" width="0" style="182" hidden="1" customWidth="1"/>
    <col min="11523" max="11523" width="17.7109375" style="182" customWidth="1"/>
    <col min="11524" max="11524" width="3.7109375" style="182" customWidth="1"/>
    <col min="11525" max="11525" width="0" style="182" hidden="1" customWidth="1"/>
    <col min="11526" max="11526" width="18.28515625" style="182" customWidth="1"/>
    <col min="11527" max="11527" width="3.7109375" style="182" customWidth="1"/>
    <col min="11528" max="11528" width="0" style="182" hidden="1" customWidth="1"/>
    <col min="11529" max="11529" width="17.28515625" style="182" customWidth="1"/>
    <col min="11530" max="11530" width="3.7109375" style="182" customWidth="1"/>
    <col min="11531" max="11531" width="0" style="182" hidden="1" customWidth="1"/>
    <col min="11532" max="11532" width="17.140625" style="182" customWidth="1"/>
    <col min="11533" max="11534" width="3.7109375" style="182" customWidth="1"/>
    <col min="11535" max="11535" width="4.7109375" style="182" customWidth="1"/>
    <col min="11536" max="11536" width="16.140625" style="182" customWidth="1"/>
    <col min="11537" max="11776" width="9.140625" style="182"/>
    <col min="11777" max="11777" width="3.7109375" style="182" customWidth="1"/>
    <col min="11778" max="11778" width="0" style="182" hidden="1" customWidth="1"/>
    <col min="11779" max="11779" width="17.7109375" style="182" customWidth="1"/>
    <col min="11780" max="11780" width="3.7109375" style="182" customWidth="1"/>
    <col min="11781" max="11781" width="0" style="182" hidden="1" customWidth="1"/>
    <col min="11782" max="11782" width="18.28515625" style="182" customWidth="1"/>
    <col min="11783" max="11783" width="3.7109375" style="182" customWidth="1"/>
    <col min="11784" max="11784" width="0" style="182" hidden="1" customWidth="1"/>
    <col min="11785" max="11785" width="17.28515625" style="182" customWidth="1"/>
    <col min="11786" max="11786" width="3.7109375" style="182" customWidth="1"/>
    <col min="11787" max="11787" width="0" style="182" hidden="1" customWidth="1"/>
    <col min="11788" max="11788" width="17.140625" style="182" customWidth="1"/>
    <col min="11789" max="11790" width="3.7109375" style="182" customWidth="1"/>
    <col min="11791" max="11791" width="4.7109375" style="182" customWidth="1"/>
    <col min="11792" max="11792" width="16.140625" style="182" customWidth="1"/>
    <col min="11793" max="12032" width="9.140625" style="182"/>
    <col min="12033" max="12033" width="3.7109375" style="182" customWidth="1"/>
    <col min="12034" max="12034" width="0" style="182" hidden="1" customWidth="1"/>
    <col min="12035" max="12035" width="17.7109375" style="182" customWidth="1"/>
    <col min="12036" max="12036" width="3.7109375" style="182" customWidth="1"/>
    <col min="12037" max="12037" width="0" style="182" hidden="1" customWidth="1"/>
    <col min="12038" max="12038" width="18.28515625" style="182" customWidth="1"/>
    <col min="12039" max="12039" width="3.7109375" style="182" customWidth="1"/>
    <col min="12040" max="12040" width="0" style="182" hidden="1" customWidth="1"/>
    <col min="12041" max="12041" width="17.28515625" style="182" customWidth="1"/>
    <col min="12042" max="12042" width="3.7109375" style="182" customWidth="1"/>
    <col min="12043" max="12043" width="0" style="182" hidden="1" customWidth="1"/>
    <col min="12044" max="12044" width="17.140625" style="182" customWidth="1"/>
    <col min="12045" max="12046" width="3.7109375" style="182" customWidth="1"/>
    <col min="12047" max="12047" width="4.7109375" style="182" customWidth="1"/>
    <col min="12048" max="12048" width="16.140625" style="182" customWidth="1"/>
    <col min="12049" max="12288" width="9.140625" style="182"/>
    <col min="12289" max="12289" width="3.7109375" style="182" customWidth="1"/>
    <col min="12290" max="12290" width="0" style="182" hidden="1" customWidth="1"/>
    <col min="12291" max="12291" width="17.7109375" style="182" customWidth="1"/>
    <col min="12292" max="12292" width="3.7109375" style="182" customWidth="1"/>
    <col min="12293" max="12293" width="0" style="182" hidden="1" customWidth="1"/>
    <col min="12294" max="12294" width="18.28515625" style="182" customWidth="1"/>
    <col min="12295" max="12295" width="3.7109375" style="182" customWidth="1"/>
    <col min="12296" max="12296" width="0" style="182" hidden="1" customWidth="1"/>
    <col min="12297" max="12297" width="17.28515625" style="182" customWidth="1"/>
    <col min="12298" max="12298" width="3.7109375" style="182" customWidth="1"/>
    <col min="12299" max="12299" width="0" style="182" hidden="1" customWidth="1"/>
    <col min="12300" max="12300" width="17.140625" style="182" customWidth="1"/>
    <col min="12301" max="12302" width="3.7109375" style="182" customWidth="1"/>
    <col min="12303" max="12303" width="4.7109375" style="182" customWidth="1"/>
    <col min="12304" max="12304" width="16.140625" style="182" customWidth="1"/>
    <col min="12305" max="12544" width="9.140625" style="182"/>
    <col min="12545" max="12545" width="3.7109375" style="182" customWidth="1"/>
    <col min="12546" max="12546" width="0" style="182" hidden="1" customWidth="1"/>
    <col min="12547" max="12547" width="17.7109375" style="182" customWidth="1"/>
    <col min="12548" max="12548" width="3.7109375" style="182" customWidth="1"/>
    <col min="12549" max="12549" width="0" style="182" hidden="1" customWidth="1"/>
    <col min="12550" max="12550" width="18.28515625" style="182" customWidth="1"/>
    <col min="12551" max="12551" width="3.7109375" style="182" customWidth="1"/>
    <col min="12552" max="12552" width="0" style="182" hidden="1" customWidth="1"/>
    <col min="12553" max="12553" width="17.28515625" style="182" customWidth="1"/>
    <col min="12554" max="12554" width="3.7109375" style="182" customWidth="1"/>
    <col min="12555" max="12555" width="0" style="182" hidden="1" customWidth="1"/>
    <col min="12556" max="12556" width="17.140625" style="182" customWidth="1"/>
    <col min="12557" max="12558" width="3.7109375" style="182" customWidth="1"/>
    <col min="12559" max="12559" width="4.7109375" style="182" customWidth="1"/>
    <col min="12560" max="12560" width="16.140625" style="182" customWidth="1"/>
    <col min="12561" max="12800" width="9.140625" style="182"/>
    <col min="12801" max="12801" width="3.7109375" style="182" customWidth="1"/>
    <col min="12802" max="12802" width="0" style="182" hidden="1" customWidth="1"/>
    <col min="12803" max="12803" width="17.7109375" style="182" customWidth="1"/>
    <col min="12804" max="12804" width="3.7109375" style="182" customWidth="1"/>
    <col min="12805" max="12805" width="0" style="182" hidden="1" customWidth="1"/>
    <col min="12806" max="12806" width="18.28515625" style="182" customWidth="1"/>
    <col min="12807" max="12807" width="3.7109375" style="182" customWidth="1"/>
    <col min="12808" max="12808" width="0" style="182" hidden="1" customWidth="1"/>
    <col min="12809" max="12809" width="17.28515625" style="182" customWidth="1"/>
    <col min="12810" max="12810" width="3.7109375" style="182" customWidth="1"/>
    <col min="12811" max="12811" width="0" style="182" hidden="1" customWidth="1"/>
    <col min="12812" max="12812" width="17.140625" style="182" customWidth="1"/>
    <col min="12813" max="12814" width="3.7109375" style="182" customWidth="1"/>
    <col min="12815" max="12815" width="4.7109375" style="182" customWidth="1"/>
    <col min="12816" max="12816" width="16.140625" style="182" customWidth="1"/>
    <col min="12817" max="13056" width="9.140625" style="182"/>
    <col min="13057" max="13057" width="3.7109375" style="182" customWidth="1"/>
    <col min="13058" max="13058" width="0" style="182" hidden="1" customWidth="1"/>
    <col min="13059" max="13059" width="17.7109375" style="182" customWidth="1"/>
    <col min="13060" max="13060" width="3.7109375" style="182" customWidth="1"/>
    <col min="13061" max="13061" width="0" style="182" hidden="1" customWidth="1"/>
    <col min="13062" max="13062" width="18.28515625" style="182" customWidth="1"/>
    <col min="13063" max="13063" width="3.7109375" style="182" customWidth="1"/>
    <col min="13064" max="13064" width="0" style="182" hidden="1" customWidth="1"/>
    <col min="13065" max="13065" width="17.28515625" style="182" customWidth="1"/>
    <col min="13066" max="13066" width="3.7109375" style="182" customWidth="1"/>
    <col min="13067" max="13067" width="0" style="182" hidden="1" customWidth="1"/>
    <col min="13068" max="13068" width="17.140625" style="182" customWidth="1"/>
    <col min="13069" max="13070" width="3.7109375" style="182" customWidth="1"/>
    <col min="13071" max="13071" width="4.7109375" style="182" customWidth="1"/>
    <col min="13072" max="13072" width="16.140625" style="182" customWidth="1"/>
    <col min="13073" max="13312" width="9.140625" style="182"/>
    <col min="13313" max="13313" width="3.7109375" style="182" customWidth="1"/>
    <col min="13314" max="13314" width="0" style="182" hidden="1" customWidth="1"/>
    <col min="13315" max="13315" width="17.7109375" style="182" customWidth="1"/>
    <col min="13316" max="13316" width="3.7109375" style="182" customWidth="1"/>
    <col min="13317" max="13317" width="0" style="182" hidden="1" customWidth="1"/>
    <col min="13318" max="13318" width="18.28515625" style="182" customWidth="1"/>
    <col min="13319" max="13319" width="3.7109375" style="182" customWidth="1"/>
    <col min="13320" max="13320" width="0" style="182" hidden="1" customWidth="1"/>
    <col min="13321" max="13321" width="17.28515625" style="182" customWidth="1"/>
    <col min="13322" max="13322" width="3.7109375" style="182" customWidth="1"/>
    <col min="13323" max="13323" width="0" style="182" hidden="1" customWidth="1"/>
    <col min="13324" max="13324" width="17.140625" style="182" customWidth="1"/>
    <col min="13325" max="13326" width="3.7109375" style="182" customWidth="1"/>
    <col min="13327" max="13327" width="4.7109375" style="182" customWidth="1"/>
    <col min="13328" max="13328" width="16.140625" style="182" customWidth="1"/>
    <col min="13329" max="13568" width="9.140625" style="182"/>
    <col min="13569" max="13569" width="3.7109375" style="182" customWidth="1"/>
    <col min="13570" max="13570" width="0" style="182" hidden="1" customWidth="1"/>
    <col min="13571" max="13571" width="17.7109375" style="182" customWidth="1"/>
    <col min="13572" max="13572" width="3.7109375" style="182" customWidth="1"/>
    <col min="13573" max="13573" width="0" style="182" hidden="1" customWidth="1"/>
    <col min="13574" max="13574" width="18.28515625" style="182" customWidth="1"/>
    <col min="13575" max="13575" width="3.7109375" style="182" customWidth="1"/>
    <col min="13576" max="13576" width="0" style="182" hidden="1" customWidth="1"/>
    <col min="13577" max="13577" width="17.28515625" style="182" customWidth="1"/>
    <col min="13578" max="13578" width="3.7109375" style="182" customWidth="1"/>
    <col min="13579" max="13579" width="0" style="182" hidden="1" customWidth="1"/>
    <col min="13580" max="13580" width="17.140625" style="182" customWidth="1"/>
    <col min="13581" max="13582" width="3.7109375" style="182" customWidth="1"/>
    <col min="13583" max="13583" width="4.7109375" style="182" customWidth="1"/>
    <col min="13584" max="13584" width="16.140625" style="182" customWidth="1"/>
    <col min="13585" max="13824" width="9.140625" style="182"/>
    <col min="13825" max="13825" width="3.7109375" style="182" customWidth="1"/>
    <col min="13826" max="13826" width="0" style="182" hidden="1" customWidth="1"/>
    <col min="13827" max="13827" width="17.7109375" style="182" customWidth="1"/>
    <col min="13828" max="13828" width="3.7109375" style="182" customWidth="1"/>
    <col min="13829" max="13829" width="0" style="182" hidden="1" customWidth="1"/>
    <col min="13830" max="13830" width="18.28515625" style="182" customWidth="1"/>
    <col min="13831" max="13831" width="3.7109375" style="182" customWidth="1"/>
    <col min="13832" max="13832" width="0" style="182" hidden="1" customWidth="1"/>
    <col min="13833" max="13833" width="17.28515625" style="182" customWidth="1"/>
    <col min="13834" max="13834" width="3.7109375" style="182" customWidth="1"/>
    <col min="13835" max="13835" width="0" style="182" hidden="1" customWidth="1"/>
    <col min="13836" max="13836" width="17.140625" style="182" customWidth="1"/>
    <col min="13837" max="13838" width="3.7109375" style="182" customWidth="1"/>
    <col min="13839" max="13839" width="4.7109375" style="182" customWidth="1"/>
    <col min="13840" max="13840" width="16.140625" style="182" customWidth="1"/>
    <col min="13841" max="14080" width="9.140625" style="182"/>
    <col min="14081" max="14081" width="3.7109375" style="182" customWidth="1"/>
    <col min="14082" max="14082" width="0" style="182" hidden="1" customWidth="1"/>
    <col min="14083" max="14083" width="17.7109375" style="182" customWidth="1"/>
    <col min="14084" max="14084" width="3.7109375" style="182" customWidth="1"/>
    <col min="14085" max="14085" width="0" style="182" hidden="1" customWidth="1"/>
    <col min="14086" max="14086" width="18.28515625" style="182" customWidth="1"/>
    <col min="14087" max="14087" width="3.7109375" style="182" customWidth="1"/>
    <col min="14088" max="14088" width="0" style="182" hidden="1" customWidth="1"/>
    <col min="14089" max="14089" width="17.28515625" style="182" customWidth="1"/>
    <col min="14090" max="14090" width="3.7109375" style="182" customWidth="1"/>
    <col min="14091" max="14091" width="0" style="182" hidden="1" customWidth="1"/>
    <col min="14092" max="14092" width="17.140625" style="182" customWidth="1"/>
    <col min="14093" max="14094" width="3.7109375" style="182" customWidth="1"/>
    <col min="14095" max="14095" width="4.7109375" style="182" customWidth="1"/>
    <col min="14096" max="14096" width="16.140625" style="182" customWidth="1"/>
    <col min="14097" max="14336" width="9.140625" style="182"/>
    <col min="14337" max="14337" width="3.7109375" style="182" customWidth="1"/>
    <col min="14338" max="14338" width="0" style="182" hidden="1" customWidth="1"/>
    <col min="14339" max="14339" width="17.7109375" style="182" customWidth="1"/>
    <col min="14340" max="14340" width="3.7109375" style="182" customWidth="1"/>
    <col min="14341" max="14341" width="0" style="182" hidden="1" customWidth="1"/>
    <col min="14342" max="14342" width="18.28515625" style="182" customWidth="1"/>
    <col min="14343" max="14343" width="3.7109375" style="182" customWidth="1"/>
    <col min="14344" max="14344" width="0" style="182" hidden="1" customWidth="1"/>
    <col min="14345" max="14345" width="17.28515625" style="182" customWidth="1"/>
    <col min="14346" max="14346" width="3.7109375" style="182" customWidth="1"/>
    <col min="14347" max="14347" width="0" style="182" hidden="1" customWidth="1"/>
    <col min="14348" max="14348" width="17.140625" style="182" customWidth="1"/>
    <col min="14349" max="14350" width="3.7109375" style="182" customWidth="1"/>
    <col min="14351" max="14351" width="4.7109375" style="182" customWidth="1"/>
    <col min="14352" max="14352" width="16.140625" style="182" customWidth="1"/>
    <col min="14353" max="14592" width="9.140625" style="182"/>
    <col min="14593" max="14593" width="3.7109375" style="182" customWidth="1"/>
    <col min="14594" max="14594" width="0" style="182" hidden="1" customWidth="1"/>
    <col min="14595" max="14595" width="17.7109375" style="182" customWidth="1"/>
    <col min="14596" max="14596" width="3.7109375" style="182" customWidth="1"/>
    <col min="14597" max="14597" width="0" style="182" hidden="1" customWidth="1"/>
    <col min="14598" max="14598" width="18.28515625" style="182" customWidth="1"/>
    <col min="14599" max="14599" width="3.7109375" style="182" customWidth="1"/>
    <col min="14600" max="14600" width="0" style="182" hidden="1" customWidth="1"/>
    <col min="14601" max="14601" width="17.28515625" style="182" customWidth="1"/>
    <col min="14602" max="14602" width="3.7109375" style="182" customWidth="1"/>
    <col min="14603" max="14603" width="0" style="182" hidden="1" customWidth="1"/>
    <col min="14604" max="14604" width="17.140625" style="182" customWidth="1"/>
    <col min="14605" max="14606" width="3.7109375" style="182" customWidth="1"/>
    <col min="14607" max="14607" width="4.7109375" style="182" customWidth="1"/>
    <col min="14608" max="14608" width="16.140625" style="182" customWidth="1"/>
    <col min="14609" max="14848" width="9.140625" style="182"/>
    <col min="14849" max="14849" width="3.7109375" style="182" customWidth="1"/>
    <col min="14850" max="14850" width="0" style="182" hidden="1" customWidth="1"/>
    <col min="14851" max="14851" width="17.7109375" style="182" customWidth="1"/>
    <col min="14852" max="14852" width="3.7109375" style="182" customWidth="1"/>
    <col min="14853" max="14853" width="0" style="182" hidden="1" customWidth="1"/>
    <col min="14854" max="14854" width="18.28515625" style="182" customWidth="1"/>
    <col min="14855" max="14855" width="3.7109375" style="182" customWidth="1"/>
    <col min="14856" max="14856" width="0" style="182" hidden="1" customWidth="1"/>
    <col min="14857" max="14857" width="17.28515625" style="182" customWidth="1"/>
    <col min="14858" max="14858" width="3.7109375" style="182" customWidth="1"/>
    <col min="14859" max="14859" width="0" style="182" hidden="1" customWidth="1"/>
    <col min="14860" max="14860" width="17.140625" style="182" customWidth="1"/>
    <col min="14861" max="14862" width="3.7109375" style="182" customWidth="1"/>
    <col min="14863" max="14863" width="4.7109375" style="182" customWidth="1"/>
    <col min="14864" max="14864" width="16.140625" style="182" customWidth="1"/>
    <col min="14865" max="15104" width="9.140625" style="182"/>
    <col min="15105" max="15105" width="3.7109375" style="182" customWidth="1"/>
    <col min="15106" max="15106" width="0" style="182" hidden="1" customWidth="1"/>
    <col min="15107" max="15107" width="17.7109375" style="182" customWidth="1"/>
    <col min="15108" max="15108" width="3.7109375" style="182" customWidth="1"/>
    <col min="15109" max="15109" width="0" style="182" hidden="1" customWidth="1"/>
    <col min="15110" max="15110" width="18.28515625" style="182" customWidth="1"/>
    <col min="15111" max="15111" width="3.7109375" style="182" customWidth="1"/>
    <col min="15112" max="15112" width="0" style="182" hidden="1" customWidth="1"/>
    <col min="15113" max="15113" width="17.28515625" style="182" customWidth="1"/>
    <col min="15114" max="15114" width="3.7109375" style="182" customWidth="1"/>
    <col min="15115" max="15115" width="0" style="182" hidden="1" customWidth="1"/>
    <col min="15116" max="15116" width="17.140625" style="182" customWidth="1"/>
    <col min="15117" max="15118" width="3.7109375" style="182" customWidth="1"/>
    <col min="15119" max="15119" width="4.7109375" style="182" customWidth="1"/>
    <col min="15120" max="15120" width="16.140625" style="182" customWidth="1"/>
    <col min="15121" max="15360" width="9.140625" style="182"/>
    <col min="15361" max="15361" width="3.7109375" style="182" customWidth="1"/>
    <col min="15362" max="15362" width="0" style="182" hidden="1" customWidth="1"/>
    <col min="15363" max="15363" width="17.7109375" style="182" customWidth="1"/>
    <col min="15364" max="15364" width="3.7109375" style="182" customWidth="1"/>
    <col min="15365" max="15365" width="0" style="182" hidden="1" customWidth="1"/>
    <col min="15366" max="15366" width="18.28515625" style="182" customWidth="1"/>
    <col min="15367" max="15367" width="3.7109375" style="182" customWidth="1"/>
    <col min="15368" max="15368" width="0" style="182" hidden="1" customWidth="1"/>
    <col min="15369" max="15369" width="17.28515625" style="182" customWidth="1"/>
    <col min="15370" max="15370" width="3.7109375" style="182" customWidth="1"/>
    <col min="15371" max="15371" width="0" style="182" hidden="1" customWidth="1"/>
    <col min="15372" max="15372" width="17.140625" style="182" customWidth="1"/>
    <col min="15373" max="15374" width="3.7109375" style="182" customWidth="1"/>
    <col min="15375" max="15375" width="4.7109375" style="182" customWidth="1"/>
    <col min="15376" max="15376" width="16.140625" style="182" customWidth="1"/>
    <col min="15377" max="15616" width="9.140625" style="182"/>
    <col min="15617" max="15617" width="3.7109375" style="182" customWidth="1"/>
    <col min="15618" max="15618" width="0" style="182" hidden="1" customWidth="1"/>
    <col min="15619" max="15619" width="17.7109375" style="182" customWidth="1"/>
    <col min="15620" max="15620" width="3.7109375" style="182" customWidth="1"/>
    <col min="15621" max="15621" width="0" style="182" hidden="1" customWidth="1"/>
    <col min="15622" max="15622" width="18.28515625" style="182" customWidth="1"/>
    <col min="15623" max="15623" width="3.7109375" style="182" customWidth="1"/>
    <col min="15624" max="15624" width="0" style="182" hidden="1" customWidth="1"/>
    <col min="15625" max="15625" width="17.28515625" style="182" customWidth="1"/>
    <col min="15626" max="15626" width="3.7109375" style="182" customWidth="1"/>
    <col min="15627" max="15627" width="0" style="182" hidden="1" customWidth="1"/>
    <col min="15628" max="15628" width="17.140625" style="182" customWidth="1"/>
    <col min="15629" max="15630" width="3.7109375" style="182" customWidth="1"/>
    <col min="15631" max="15631" width="4.7109375" style="182" customWidth="1"/>
    <col min="15632" max="15632" width="16.140625" style="182" customWidth="1"/>
    <col min="15633" max="15872" width="9.140625" style="182"/>
    <col min="15873" max="15873" width="3.7109375" style="182" customWidth="1"/>
    <col min="15874" max="15874" width="0" style="182" hidden="1" customWidth="1"/>
    <col min="15875" max="15875" width="17.7109375" style="182" customWidth="1"/>
    <col min="15876" max="15876" width="3.7109375" style="182" customWidth="1"/>
    <col min="15877" max="15877" width="0" style="182" hidden="1" customWidth="1"/>
    <col min="15878" max="15878" width="18.28515625" style="182" customWidth="1"/>
    <col min="15879" max="15879" width="3.7109375" style="182" customWidth="1"/>
    <col min="15880" max="15880" width="0" style="182" hidden="1" customWidth="1"/>
    <col min="15881" max="15881" width="17.28515625" style="182" customWidth="1"/>
    <col min="15882" max="15882" width="3.7109375" style="182" customWidth="1"/>
    <col min="15883" max="15883" width="0" style="182" hidden="1" customWidth="1"/>
    <col min="15884" max="15884" width="17.140625" style="182" customWidth="1"/>
    <col min="15885" max="15886" width="3.7109375" style="182" customWidth="1"/>
    <col min="15887" max="15887" width="4.7109375" style="182" customWidth="1"/>
    <col min="15888" max="15888" width="16.140625" style="182" customWidth="1"/>
    <col min="15889" max="16128" width="9.140625" style="182"/>
    <col min="16129" max="16129" width="3.7109375" style="182" customWidth="1"/>
    <col min="16130" max="16130" width="0" style="182" hidden="1" customWidth="1"/>
    <col min="16131" max="16131" width="17.7109375" style="182" customWidth="1"/>
    <col min="16132" max="16132" width="3.7109375" style="182" customWidth="1"/>
    <col min="16133" max="16133" width="0" style="182" hidden="1" customWidth="1"/>
    <col min="16134" max="16134" width="18.28515625" style="182" customWidth="1"/>
    <col min="16135" max="16135" width="3.7109375" style="182" customWidth="1"/>
    <col min="16136" max="16136" width="0" style="182" hidden="1" customWidth="1"/>
    <col min="16137" max="16137" width="17.28515625" style="182" customWidth="1"/>
    <col min="16138" max="16138" width="3.7109375" style="182" customWidth="1"/>
    <col min="16139" max="16139" width="0" style="182" hidden="1" customWidth="1"/>
    <col min="16140" max="16140" width="17.140625" style="182" customWidth="1"/>
    <col min="16141" max="16142" width="3.7109375" style="182" customWidth="1"/>
    <col min="16143" max="16143" width="4.7109375" style="182" customWidth="1"/>
    <col min="16144" max="16144" width="16.140625" style="182" customWidth="1"/>
    <col min="16145" max="16384" width="9.140625" style="182"/>
  </cols>
  <sheetData>
    <row r="1" spans="1:16" ht="15" x14ac:dyDescent="0.2">
      <c r="A1" s="1079" t="str">
        <f>СписокКМ!A1</f>
        <v xml:space="preserve">ЧЕМПИОНАТ РОССИИ СРЕДИ лиц с ПОДА по настольному теннису  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  <c r="N1" s="1079"/>
      <c r="O1" s="1079"/>
      <c r="P1" s="1079"/>
    </row>
    <row r="2" spans="1:16" ht="13.5" thickBot="1" x14ac:dyDescent="0.25">
      <c r="A2" s="355"/>
      <c r="B2" s="355"/>
      <c r="C2" s="356" t="str">
        <f>СписокКЖ!A2</f>
        <v>25 - 30 сентября 2020 г.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7" t="str">
        <f>СписокКМ!H2</f>
        <v>г. Чебоксары</v>
      </c>
    </row>
    <row r="3" spans="1:16" ht="15.75" customHeight="1" x14ac:dyDescent="0.2">
      <c r="A3" s="1329" t="s">
        <v>70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</row>
    <row r="4" spans="1:16" ht="12.75" customHeight="1" x14ac:dyDescent="0.25">
      <c r="C4" s="185"/>
      <c r="F4" s="185"/>
      <c r="I4" s="195" t="s">
        <v>123</v>
      </c>
      <c r="M4" s="186"/>
      <c r="N4" s="186"/>
      <c r="O4" s="186"/>
      <c r="P4" s="186"/>
    </row>
    <row r="5" spans="1:16" ht="12.75" customHeight="1" x14ac:dyDescent="0.25">
      <c r="B5" s="809"/>
      <c r="C5" s="360" t="str">
        <f>IF(B5="","",VLOOKUP(B5,СписокКМ!$A$186:$D$241,3,FALSE))</f>
        <v/>
      </c>
      <c r="I5" s="185"/>
      <c r="J5" s="188"/>
      <c r="K5" s="188"/>
      <c r="L5" s="188"/>
      <c r="M5" s="188"/>
      <c r="N5" s="188"/>
      <c r="O5" s="188"/>
      <c r="P5" s="188"/>
    </row>
    <row r="6" spans="1:16" ht="12.75" customHeight="1" x14ac:dyDescent="0.25">
      <c r="A6" s="189"/>
      <c r="B6" s="189"/>
      <c r="C6" s="801"/>
      <c r="D6" s="810">
        <v>1</v>
      </c>
      <c r="E6" s="809">
        <v>29</v>
      </c>
      <c r="F6" s="816" t="str">
        <f>IF(E6="","",VLOOKUP(E6,СписокКМ!$A$186:$D$241,3,FALSE))</f>
        <v>Москва</v>
      </c>
      <c r="I6" s="191"/>
      <c r="J6" s="191"/>
      <c r="K6" s="191"/>
      <c r="L6" s="185"/>
      <c r="M6" s="191"/>
      <c r="N6" s="191"/>
      <c r="O6" s="191"/>
      <c r="P6" s="191"/>
    </row>
    <row r="7" spans="1:16" ht="12.75" customHeight="1" x14ac:dyDescent="0.25">
      <c r="A7" s="189"/>
      <c r="B7" s="809"/>
      <c r="C7" s="805" t="str">
        <f>IF(B7="","",VLOOKUP(B7,СписокКМ!$A$186:$D$241,3,FALSE))</f>
        <v/>
      </c>
      <c r="D7" s="810"/>
      <c r="E7" s="189"/>
      <c r="F7" s="817"/>
      <c r="G7" s="190"/>
      <c r="H7" s="189"/>
      <c r="L7" s="194"/>
      <c r="O7" s="182"/>
    </row>
    <row r="8" spans="1:16" ht="12.75" customHeight="1" x14ac:dyDescent="0.25">
      <c r="B8" s="809"/>
      <c r="C8" s="360" t="str">
        <f>IF(B8="","",VLOOKUP(B8,СписокКМ!$A$186:$D$241,3,FALSE))</f>
        <v/>
      </c>
      <c r="F8" s="818"/>
      <c r="G8" s="196">
        <v>9</v>
      </c>
      <c r="H8" s="187">
        <v>29</v>
      </c>
      <c r="I8" s="559" t="str">
        <f>IF(H8="","",VLOOKUP(H8,СписокКМ!$A$186:$D$241,3,FALSE))</f>
        <v>Москва</v>
      </c>
      <c r="J8" s="198"/>
      <c r="K8" s="198"/>
      <c r="M8" s="198"/>
      <c r="N8" s="198"/>
    </row>
    <row r="9" spans="1:16" ht="12.75" customHeight="1" x14ac:dyDescent="0.25">
      <c r="A9" s="189"/>
      <c r="B9" s="189"/>
      <c r="C9" s="801"/>
      <c r="D9" s="810">
        <v>2</v>
      </c>
      <c r="E9" s="809">
        <v>0</v>
      </c>
      <c r="F9" s="819" t="str">
        <f>IF(E9="","",VLOOKUP(E9,СписокКМ!$A$186:$D$241,3,FALSE))</f>
        <v>Х</v>
      </c>
      <c r="G9" s="192"/>
      <c r="H9" s="189"/>
      <c r="I9" s="199"/>
      <c r="J9" s="200"/>
      <c r="K9" s="201"/>
      <c r="L9" s="198"/>
      <c r="M9" s="198"/>
      <c r="N9" s="198"/>
    </row>
    <row r="10" spans="1:16" ht="12.75" customHeight="1" x14ac:dyDescent="0.25">
      <c r="A10" s="189"/>
      <c r="B10" s="809"/>
      <c r="C10" s="805" t="str">
        <f>IF(B10="","",VLOOKUP(B10,СписокКМ!$A$186:$D$241,3,FALSE))</f>
        <v/>
      </c>
      <c r="D10" s="810"/>
      <c r="E10" s="189"/>
      <c r="F10" s="820"/>
      <c r="I10" s="202"/>
      <c r="J10" s="203"/>
      <c r="K10" s="201"/>
      <c r="L10" s="198"/>
      <c r="M10" s="198"/>
      <c r="N10" s="198"/>
    </row>
    <row r="11" spans="1:16" ht="12.75" customHeight="1" x14ac:dyDescent="0.25">
      <c r="A11" s="204"/>
      <c r="B11" s="809"/>
      <c r="C11" s="360" t="str">
        <f>IF(B11="","",VLOOKUP(B11,СписокКМ!$A$186:$D$241,3,FALSE))</f>
        <v/>
      </c>
      <c r="F11" s="815"/>
      <c r="I11" s="1335" t="s">
        <v>308</v>
      </c>
      <c r="J11" s="1336">
        <v>13</v>
      </c>
      <c r="K11" s="205">
        <v>29</v>
      </c>
      <c r="L11" s="559" t="str">
        <f>IF(K11="","",VLOOKUP(K11,СписокКМ!$A$186:$D$241,3,FALSE))</f>
        <v>Москва</v>
      </c>
      <c r="M11" s="198"/>
      <c r="N11" s="198"/>
    </row>
    <row r="12" spans="1:16" ht="12.75" customHeight="1" x14ac:dyDescent="0.25">
      <c r="A12" s="189"/>
      <c r="B12" s="189"/>
      <c r="C12" s="801"/>
      <c r="D12" s="810">
        <v>3</v>
      </c>
      <c r="E12" s="187">
        <v>30</v>
      </c>
      <c r="F12" s="819" t="str">
        <f>IF(E12="","",VLOOKUP(E12,СписокКМ!$A$186:$D$241,3,FALSE))</f>
        <v>Московская область 1</v>
      </c>
      <c r="I12" s="1335"/>
      <c r="J12" s="1336"/>
      <c r="K12" s="201"/>
      <c r="L12" s="199" t="s">
        <v>591</v>
      </c>
      <c r="M12" s="200"/>
      <c r="N12" s="201"/>
    </row>
    <row r="13" spans="1:16" ht="12.75" customHeight="1" x14ac:dyDescent="0.25">
      <c r="A13" s="189"/>
      <c r="B13" s="809"/>
      <c r="C13" s="805" t="str">
        <f>IF(B13="","",VLOOKUP(B13,СписокКМ!$A$186:$D$241,3,FALSE))</f>
        <v/>
      </c>
      <c r="D13" s="810"/>
      <c r="E13" s="189"/>
      <c r="F13" s="820"/>
      <c r="G13" s="190"/>
      <c r="H13" s="189"/>
      <c r="I13" s="202"/>
      <c r="J13" s="203"/>
      <c r="K13" s="201"/>
      <c r="L13" s="202"/>
      <c r="M13" s="203"/>
      <c r="N13" s="201"/>
    </row>
    <row r="14" spans="1:16" ht="12.75" customHeight="1" x14ac:dyDescent="0.25">
      <c r="A14" s="204"/>
      <c r="B14" s="809"/>
      <c r="C14" s="360" t="str">
        <f>IF(B14="","",VLOOKUP(B14,СписокКМ!$A$186:$D$241,3,FALSE))</f>
        <v/>
      </c>
      <c r="F14" s="821" t="s">
        <v>306</v>
      </c>
      <c r="G14" s="196">
        <v>10</v>
      </c>
      <c r="H14" s="187">
        <v>34</v>
      </c>
      <c r="I14" s="559" t="str">
        <f>IF(H14="","",VLOOKUP(H14,СписокКМ!$A$186:$D$241,3,FALSE))</f>
        <v>Челябинская область</v>
      </c>
      <c r="J14" s="206"/>
      <c r="K14" s="201"/>
      <c r="L14" s="202"/>
      <c r="M14" s="203"/>
      <c r="N14" s="201"/>
    </row>
    <row r="15" spans="1:16" ht="12.75" customHeight="1" x14ac:dyDescent="0.25">
      <c r="A15" s="189"/>
      <c r="B15" s="189"/>
      <c r="C15" s="801"/>
      <c r="D15" s="810">
        <v>4</v>
      </c>
      <c r="E15" s="187">
        <v>34</v>
      </c>
      <c r="F15" s="819" t="str">
        <f>IF(E15="","",VLOOKUP(E15,СписокКМ!$A$186:$D$241,3,FALSE))</f>
        <v>Челябинская область</v>
      </c>
      <c r="G15" s="192"/>
      <c r="H15" s="189"/>
      <c r="I15" s="199" t="s">
        <v>382</v>
      </c>
      <c r="J15" s="198"/>
      <c r="K15" s="198"/>
      <c r="L15" s="202"/>
      <c r="M15" s="203"/>
      <c r="N15" s="201"/>
    </row>
    <row r="16" spans="1:16" ht="12.75" customHeight="1" x14ac:dyDescent="0.25">
      <c r="A16" s="189"/>
      <c r="B16" s="809"/>
      <c r="C16" s="805" t="str">
        <f>IF(B16="","",VLOOKUP(B16,СписокКМ!$A$186:$D$241,3,FALSE))</f>
        <v/>
      </c>
      <c r="D16" s="810"/>
      <c r="E16" s="189"/>
      <c r="F16" s="820"/>
      <c r="I16" s="183"/>
      <c r="J16" s="198"/>
      <c r="K16" s="198"/>
      <c r="L16" s="202"/>
      <c r="M16" s="203"/>
      <c r="N16" s="201"/>
    </row>
    <row r="17" spans="1:16" ht="12.75" customHeight="1" x14ac:dyDescent="0.25">
      <c r="A17" s="204"/>
      <c r="B17" s="809"/>
      <c r="C17" s="360" t="str">
        <f>IF(B17="","",VLOOKUP(B17,СписокКМ!$A$186:$D$241,3,FALSE))</f>
        <v/>
      </c>
      <c r="F17" s="815"/>
      <c r="I17" s="183"/>
      <c r="J17" s="198"/>
      <c r="K17" s="198"/>
      <c r="L17" s="1335" t="s">
        <v>369</v>
      </c>
      <c r="M17" s="1336">
        <v>15</v>
      </c>
      <c r="N17" s="205">
        <v>29</v>
      </c>
      <c r="O17" s="1328" t="str">
        <f>IF(N17="","",VLOOKUP(N17,СписокКМ!$A$186:$D$241,3,FALSE))</f>
        <v>Москва</v>
      </c>
      <c r="P17" s="1328" t="e">
        <f>IF(O17="","",VLOOKUP(O17,СписокКМ!$A$186:$D$241,3,FALSE))</f>
        <v>#N/A</v>
      </c>
    </row>
    <row r="18" spans="1:16" ht="12.75" customHeight="1" x14ac:dyDescent="0.25">
      <c r="A18" s="189"/>
      <c r="B18" s="189"/>
      <c r="C18" s="801"/>
      <c r="D18" s="810">
        <v>5</v>
      </c>
      <c r="E18" s="187">
        <v>27</v>
      </c>
      <c r="F18" s="819" t="str">
        <f>IF(E18="","",VLOOKUP(E18,СписокКМ!$A$186:$D$241,3,FALSE))</f>
        <v>Липецкая область</v>
      </c>
      <c r="I18" s="183"/>
      <c r="J18" s="198"/>
      <c r="K18" s="198"/>
      <c r="L18" s="1335"/>
      <c r="M18" s="1336"/>
      <c r="N18" s="201"/>
      <c r="O18" s="207" t="s">
        <v>382</v>
      </c>
      <c r="P18" s="208" t="s">
        <v>36</v>
      </c>
    </row>
    <row r="19" spans="1:16" ht="12.75" customHeight="1" x14ac:dyDescent="0.25">
      <c r="A19" s="189"/>
      <c r="B19" s="809"/>
      <c r="C19" s="805" t="str">
        <f>IF(B19="","",VLOOKUP(B19,СписокКМ!$A$186:$D$241,3,FALSE))</f>
        <v/>
      </c>
      <c r="D19" s="810"/>
      <c r="E19" s="189"/>
      <c r="F19" s="820"/>
      <c r="G19" s="190"/>
      <c r="H19" s="189"/>
      <c r="I19" s="183"/>
      <c r="J19" s="198"/>
      <c r="K19" s="198"/>
      <c r="L19" s="202"/>
      <c r="M19" s="203"/>
      <c r="N19" s="201"/>
    </row>
    <row r="20" spans="1:16" ht="12.75" customHeight="1" x14ac:dyDescent="0.25">
      <c r="A20" s="204"/>
      <c r="B20" s="809"/>
      <c r="C20" s="360" t="str">
        <f>IF(B20="","",VLOOKUP(B20,СписокКМ!$A$186:$D$241,3,FALSE))</f>
        <v/>
      </c>
      <c r="F20" s="821" t="s">
        <v>307</v>
      </c>
      <c r="G20" s="196">
        <v>11</v>
      </c>
      <c r="H20" s="187">
        <v>26</v>
      </c>
      <c r="I20" s="559" t="str">
        <f>IF(H20="","",VLOOKUP(H20,СписокКМ!$A$186:$D$241,3,FALSE))</f>
        <v>Удмуртская республика</v>
      </c>
      <c r="J20" s="198"/>
      <c r="K20" s="198"/>
      <c r="L20" s="202"/>
      <c r="M20" s="203"/>
      <c r="N20" s="201"/>
    </row>
    <row r="21" spans="1:16" ht="12.75" customHeight="1" x14ac:dyDescent="0.25">
      <c r="A21" s="189"/>
      <c r="B21" s="189"/>
      <c r="C21" s="801"/>
      <c r="D21" s="810">
        <v>6</v>
      </c>
      <c r="E21" s="187">
        <v>26</v>
      </c>
      <c r="F21" s="819" t="str">
        <f>IF(E21="","",VLOOKUP(E21,СписокКМ!$A$186:$D$241,3,FALSE))</f>
        <v>Удмуртская республика</v>
      </c>
      <c r="G21" s="192"/>
      <c r="H21" s="189"/>
      <c r="I21" s="199" t="s">
        <v>593</v>
      </c>
      <c r="J21" s="200"/>
      <c r="K21" s="201"/>
      <c r="L21" s="202"/>
      <c r="M21" s="203"/>
      <c r="N21" s="201"/>
    </row>
    <row r="22" spans="1:16" ht="12.75" customHeight="1" x14ac:dyDescent="0.25">
      <c r="A22" s="189"/>
      <c r="B22" s="809"/>
      <c r="C22" s="805" t="str">
        <f>IF(B22="","",VLOOKUP(B22,СписокКМ!$A$186:$D$241,3,FALSE))</f>
        <v/>
      </c>
      <c r="D22" s="810"/>
      <c r="E22" s="189"/>
      <c r="F22" s="820"/>
      <c r="I22" s="202"/>
      <c r="J22" s="203"/>
      <c r="K22" s="201"/>
      <c r="L22" s="202"/>
      <c r="M22" s="203"/>
      <c r="N22" s="201"/>
    </row>
    <row r="23" spans="1:16" ht="12.75" customHeight="1" x14ac:dyDescent="0.25">
      <c r="A23" s="204"/>
      <c r="B23" s="809"/>
      <c r="C23" s="360" t="str">
        <f>IF(B23="","",VLOOKUP(B23,СписокКМ!$A$186:$D$241,3,FALSE))</f>
        <v/>
      </c>
      <c r="F23" s="815"/>
      <c r="I23" s="1335" t="s">
        <v>309</v>
      </c>
      <c r="J23" s="1336">
        <v>14</v>
      </c>
      <c r="K23" s="205">
        <v>28</v>
      </c>
      <c r="L23" s="559" t="str">
        <f>IF(K23="","",VLOOKUP(K23,СписокКМ!$A$186:$D$241,3,FALSE))</f>
        <v>Орловская область</v>
      </c>
      <c r="M23" s="206"/>
      <c r="N23" s="201"/>
    </row>
    <row r="24" spans="1:16" ht="12.75" customHeight="1" x14ac:dyDescent="0.25">
      <c r="A24" s="189"/>
      <c r="B24" s="189"/>
      <c r="C24" s="801"/>
      <c r="D24" s="810">
        <v>7</v>
      </c>
      <c r="E24" s="187">
        <v>0</v>
      </c>
      <c r="F24" s="819" t="str">
        <f>IF(E24="","",VLOOKUP(E24,СписокКМ!$A$186:$D$241,3,FALSE))</f>
        <v>Х</v>
      </c>
      <c r="I24" s="1335"/>
      <c r="J24" s="1336"/>
      <c r="K24" s="201"/>
      <c r="L24" s="199" t="s">
        <v>382</v>
      </c>
      <c r="M24" s="198"/>
      <c r="N24" s="198"/>
    </row>
    <row r="25" spans="1:16" ht="12.75" customHeight="1" x14ac:dyDescent="0.25">
      <c r="A25" s="189"/>
      <c r="B25" s="809"/>
      <c r="C25" s="805" t="str">
        <f>IF(B25="","",VLOOKUP(B25,СписокКМ!$A$186:$D$241,3,FALSE))</f>
        <v/>
      </c>
      <c r="D25" s="810"/>
      <c r="E25" s="189"/>
      <c r="F25" s="820"/>
      <c r="G25" s="190"/>
      <c r="H25" s="189"/>
      <c r="I25" s="202"/>
      <c r="J25" s="203"/>
      <c r="K25" s="201"/>
      <c r="L25" s="183"/>
      <c r="M25" s="209">
        <v>-15</v>
      </c>
      <c r="N25" s="210">
        <f>IF(N17="","",IF(N17=K11,K23,IF(N17=K23,K11)))</f>
        <v>28</v>
      </c>
      <c r="O25" s="1328" t="str">
        <f>IF(N25="","",VLOOKUP(N25,СписокКМ!$A$186:$D$241,3,FALSE))</f>
        <v>Орловская область</v>
      </c>
      <c r="P25" s="1328" t="e">
        <f>IF(O25="","",VLOOKUP(O25,СписокКМ!$A$186:$D$241,3,FALSE))</f>
        <v>#N/A</v>
      </c>
    </row>
    <row r="26" spans="1:16" ht="12.75" customHeight="1" x14ac:dyDescent="0.25">
      <c r="A26" s="204"/>
      <c r="B26" s="809"/>
      <c r="C26" s="360" t="str">
        <f>IF(B26="","",VLOOKUP(B26,СписокКМ!$A$186:$D$241,3,FALSE))</f>
        <v/>
      </c>
      <c r="F26" s="818"/>
      <c r="G26" s="196">
        <v>12</v>
      </c>
      <c r="H26" s="187">
        <v>28</v>
      </c>
      <c r="I26" s="559" t="str">
        <f>IF(H26="","",VLOOKUP(H26,СписокКМ!$A$186:$D$241,3,FALSE))</f>
        <v>Орловская область</v>
      </c>
      <c r="J26" s="206"/>
      <c r="K26" s="201"/>
      <c r="L26" s="183"/>
      <c r="M26" s="198"/>
      <c r="N26" s="198"/>
      <c r="O26" s="208"/>
      <c r="P26" s="208" t="s">
        <v>37</v>
      </c>
    </row>
    <row r="27" spans="1:16" ht="12.75" customHeight="1" x14ac:dyDescent="0.25">
      <c r="A27" s="189"/>
      <c r="B27" s="189"/>
      <c r="C27" s="801"/>
      <c r="D27" s="810">
        <v>8</v>
      </c>
      <c r="E27" s="187">
        <v>28</v>
      </c>
      <c r="F27" s="819" t="str">
        <f>IF(E27="","",VLOOKUP(E27,СписокКМ!$A$186:$D$241,3,FALSE))</f>
        <v>Орловская область</v>
      </c>
      <c r="G27" s="192"/>
      <c r="H27" s="189"/>
      <c r="I27" s="199"/>
      <c r="J27" s="198"/>
      <c r="K27" s="198"/>
      <c r="L27" s="183"/>
      <c r="M27" s="198"/>
      <c r="N27" s="198"/>
    </row>
    <row r="28" spans="1:16" ht="12.75" customHeight="1" x14ac:dyDescent="0.25">
      <c r="A28" s="189"/>
      <c r="B28" s="809"/>
      <c r="C28" s="805" t="str">
        <f>IF(B28="","",VLOOKUP(B28,СписокКМ!$A$186:$D$241,3,FALSE))</f>
        <v/>
      </c>
      <c r="D28" s="810"/>
      <c r="E28" s="189"/>
      <c r="F28" s="199"/>
      <c r="I28" s="183"/>
      <c r="J28" s="198">
        <v>-13</v>
      </c>
      <c r="K28" s="211">
        <f>IF(K11="","",IF(K11=H8,H14,IF(K11=H14,H8)))</f>
        <v>34</v>
      </c>
      <c r="L28" s="559" t="str">
        <f>IF(K28="","",VLOOKUP(K28,СписокКМ!$A$186:$D$241,3,FALSE))</f>
        <v>Челябинская область</v>
      </c>
      <c r="M28" s="198"/>
      <c r="N28" s="198"/>
    </row>
    <row r="29" spans="1:16" ht="12.75" customHeight="1" x14ac:dyDescent="0.2">
      <c r="A29" s="201"/>
      <c r="B29" s="201"/>
      <c r="C29" s="202"/>
      <c r="D29" s="201"/>
      <c r="E29" s="201"/>
      <c r="G29" s="198"/>
      <c r="H29" s="198"/>
      <c r="I29" s="183"/>
      <c r="J29" s="215"/>
      <c r="K29" s="215"/>
      <c r="L29" s="825" t="s">
        <v>370</v>
      </c>
      <c r="M29" s="200">
        <v>16</v>
      </c>
      <c r="N29" s="205">
        <v>26</v>
      </c>
      <c r="O29" s="1328" t="str">
        <f>IF(N29="","",VLOOKUP(N29,СписокКМ!$A$186:$D$241,3,FALSE))</f>
        <v>Удмуртская республика</v>
      </c>
      <c r="P29" s="1328" t="e">
        <f>IF(O29="","",VLOOKUP(O29,СписокКМ!$A$186:$D$241,3,FALSE))</f>
        <v>#N/A</v>
      </c>
    </row>
    <row r="30" spans="1:16" ht="12.75" customHeight="1" x14ac:dyDescent="0.2">
      <c r="A30" s="201"/>
      <c r="B30" s="201"/>
      <c r="C30" s="202"/>
      <c r="D30" s="201"/>
      <c r="E30" s="201"/>
      <c r="G30" s="198"/>
      <c r="H30" s="198"/>
      <c r="I30" s="183"/>
      <c r="J30" s="209">
        <v>-14</v>
      </c>
      <c r="K30" s="210">
        <f>IF(K23="","",IF(K23=H20,H26,IF(K23=H26,H20)))</f>
        <v>26</v>
      </c>
      <c r="L30" s="559" t="str">
        <f>IF(K30="","",VLOOKUP(K30,СписокКМ!$A$186:$D$241,3,FALSE))</f>
        <v>Удмуртская республика</v>
      </c>
      <c r="M30" s="206"/>
      <c r="N30" s="201"/>
      <c r="O30" s="213" t="s">
        <v>382</v>
      </c>
      <c r="P30" s="208" t="s">
        <v>38</v>
      </c>
    </row>
    <row r="31" spans="1:16" ht="12.75" customHeight="1" x14ac:dyDescent="0.2">
      <c r="A31" s="198"/>
      <c r="B31" s="198"/>
      <c r="D31" s="201"/>
      <c r="E31" s="201"/>
      <c r="F31" s="202"/>
      <c r="G31" s="201"/>
      <c r="H31" s="201"/>
      <c r="I31" s="185"/>
      <c r="J31" s="201"/>
      <c r="K31" s="201"/>
      <c r="L31" s="202"/>
      <c r="M31" s="209">
        <v>-14</v>
      </c>
      <c r="N31" s="210">
        <f>IF(N29="","",IF(N29=K28,K30,IF(N29=K30,K28)))</f>
        <v>34</v>
      </c>
      <c r="O31" s="1328" t="str">
        <f>IF(N31="","",VLOOKUP(N31,СписокКМ!$A$186:$D$241,3,FALSE))</f>
        <v>Челябинская область</v>
      </c>
      <c r="P31" s="1328" t="e">
        <f>IF(O31="","",VLOOKUP(O31,СписокКМ!$A$186:$D$241,3,FALSE))</f>
        <v>#N/A</v>
      </c>
    </row>
    <row r="32" spans="1:16" ht="12.75" customHeight="1" x14ac:dyDescent="0.2">
      <c r="A32" s="198"/>
      <c r="B32" s="198"/>
      <c r="D32" s="198"/>
      <c r="E32" s="198"/>
      <c r="G32" s="198">
        <v>-9</v>
      </c>
      <c r="H32" s="210">
        <f>IF(H8="","",IF(H8=E6,E9,IF(H8=E9,E6)))</f>
        <v>0</v>
      </c>
      <c r="I32" s="358" t="str">
        <f>IF(H32="","",VLOOKUP(H32,СписокКМ!$A$186:$D$241,3,FALSE))</f>
        <v>Х</v>
      </c>
      <c r="J32" s="198"/>
      <c r="K32" s="198"/>
      <c r="L32" s="214"/>
      <c r="M32" s="212"/>
      <c r="N32" s="212"/>
      <c r="O32" s="208"/>
      <c r="P32" s="208" t="s">
        <v>102</v>
      </c>
    </row>
    <row r="33" spans="1:16" ht="12.75" customHeight="1" x14ac:dyDescent="0.2">
      <c r="A33" s="198"/>
      <c r="B33" s="198"/>
      <c r="D33" s="198"/>
      <c r="E33" s="198"/>
      <c r="G33" s="215"/>
      <c r="H33" s="201"/>
      <c r="I33" s="359" t="str">
        <f>IF(H33="","",VLOOKUP(H33,СписокКМ!$A$186:$D$241,3,FALSE))</f>
        <v/>
      </c>
      <c r="J33" s="200">
        <v>17</v>
      </c>
      <c r="K33" s="205">
        <v>30</v>
      </c>
      <c r="L33" s="559" t="str">
        <f>IF(K33="","",VLOOKUP(K33,СписокКМ!$A$186:$D$241,3,FALSE))</f>
        <v>Московская область 1</v>
      </c>
      <c r="M33" s="212"/>
      <c r="N33" s="212"/>
      <c r="O33" s="217"/>
    </row>
    <row r="34" spans="1:16" ht="12.75" customHeight="1" x14ac:dyDescent="0.2">
      <c r="A34" s="198"/>
      <c r="B34" s="198"/>
      <c r="D34" s="198"/>
      <c r="E34" s="198"/>
      <c r="G34" s="209">
        <v>-10</v>
      </c>
      <c r="H34" s="210">
        <f>IF(H14="","",IF(H14=E12,E15,IF(H14=E15,E12)))</f>
        <v>30</v>
      </c>
      <c r="I34" s="577" t="str">
        <f>IF(H34="","",VLOOKUP(H34,СписокКМ!$A$186:$D$241,3,FALSE))</f>
        <v>Московская область 1</v>
      </c>
      <c r="J34" s="206"/>
      <c r="K34" s="201"/>
      <c r="L34" s="199"/>
      <c r="M34" s="200"/>
      <c r="N34" s="201"/>
      <c r="O34" s="217"/>
    </row>
    <row r="35" spans="1:16" ht="12.75" customHeight="1" x14ac:dyDescent="0.2">
      <c r="A35" s="198"/>
      <c r="B35" s="198"/>
      <c r="D35" s="198"/>
      <c r="E35" s="198"/>
      <c r="G35" s="201"/>
      <c r="H35" s="201"/>
      <c r="I35" s="362" t="str">
        <f>IF(H35="","",VLOOKUP(H35,СписокКМ!$A$186:$D$241,3,FALSE))</f>
        <v/>
      </c>
      <c r="J35" s="201"/>
      <c r="K35" s="201"/>
      <c r="L35" s="1335" t="s">
        <v>310</v>
      </c>
      <c r="M35" s="1336">
        <v>19</v>
      </c>
      <c r="N35" s="205">
        <v>30</v>
      </c>
      <c r="O35" s="1328" t="str">
        <f>IF(N38="","",VLOOKUP(N38,СписокКМ!$A$186:$D$241,3,FALSE))</f>
        <v>Липецкая область</v>
      </c>
      <c r="P35" s="1328" t="e">
        <f>IF(O35="","",VLOOKUP(O35,СписокКМ!$A$186:$D$241,3,FALSE))</f>
        <v>#N/A</v>
      </c>
    </row>
    <row r="36" spans="1:16" ht="12.75" customHeight="1" x14ac:dyDescent="0.2">
      <c r="A36" s="198"/>
      <c r="B36" s="198"/>
      <c r="D36" s="198"/>
      <c r="E36" s="198"/>
      <c r="G36" s="198">
        <v>-11</v>
      </c>
      <c r="H36" s="211">
        <f>IF(H20="","",IF(H20=E18,E21,IF(H20=E21,E18)))</f>
        <v>27</v>
      </c>
      <c r="I36" s="822" t="str">
        <f>IF(H36="","",VLOOKUP(H36,СписокКМ!$A$186:$D$241,3,FALSE))</f>
        <v>Липецкая область</v>
      </c>
      <c r="J36" s="198"/>
      <c r="K36" s="198"/>
      <c r="L36" s="1335"/>
      <c r="M36" s="1336"/>
      <c r="N36" s="201"/>
      <c r="O36" s="207" t="s">
        <v>593</v>
      </c>
      <c r="P36" s="208" t="s">
        <v>39</v>
      </c>
    </row>
    <row r="37" spans="1:16" ht="12.75" customHeight="1" x14ac:dyDescent="0.2">
      <c r="A37" s="198"/>
      <c r="B37" s="198"/>
      <c r="D37" s="198"/>
      <c r="E37" s="198"/>
      <c r="G37" s="215"/>
      <c r="H37" s="215"/>
      <c r="I37" s="359" t="str">
        <f>IF(H37="","",VLOOKUP(H37,СписокКМ!$A$186:$D$241,3,FALSE))</f>
        <v/>
      </c>
      <c r="J37" s="200">
        <v>18</v>
      </c>
      <c r="K37" s="205">
        <v>27</v>
      </c>
      <c r="L37" s="559" t="str">
        <f>IF(K37="","",VLOOKUP(K37,СписокКМ!$A$186:$D$241,3,FALSE))</f>
        <v>Липецкая область</v>
      </c>
      <c r="M37" s="206"/>
      <c r="N37" s="201"/>
      <c r="O37" s="217"/>
    </row>
    <row r="38" spans="1:16" ht="12.75" customHeight="1" x14ac:dyDescent="0.2">
      <c r="A38" s="198"/>
      <c r="B38" s="198"/>
      <c r="D38" s="198"/>
      <c r="E38" s="198"/>
      <c r="G38" s="209">
        <v>-12</v>
      </c>
      <c r="H38" s="210">
        <f>IF(H26="","",IF(H26=E24,E27,IF(H26=E27,E24)))</f>
        <v>0</v>
      </c>
      <c r="I38" s="736" t="str">
        <f>IF(H38="","",VLOOKUP(H38,СписокКМ!$A$186:$D$241,3,FALSE))</f>
        <v>Х</v>
      </c>
      <c r="J38" s="206"/>
      <c r="K38" s="201"/>
      <c r="L38" s="199"/>
      <c r="M38" s="209">
        <v>-19</v>
      </c>
      <c r="N38" s="210">
        <f>IF(N35="","",IF(N35=K33,K37,IF(N35=K37,K33)))</f>
        <v>27</v>
      </c>
      <c r="O38" s="1328" t="str">
        <f>IF(N35="","",VLOOKUP(N35,СписокКМ!$A$186:$D$241,3,FALSE))</f>
        <v>Московская область 1</v>
      </c>
      <c r="P38" s="1328" t="e">
        <f>IF(O38="","",VLOOKUP(O38,СписокКМ!$A$186:$D$241,3,FALSE))</f>
        <v>#N/A</v>
      </c>
    </row>
    <row r="39" spans="1:16" ht="12.75" customHeight="1" x14ac:dyDescent="0.2">
      <c r="A39" s="198"/>
      <c r="B39" s="198"/>
      <c r="D39" s="198"/>
      <c r="E39" s="198"/>
      <c r="G39" s="198"/>
      <c r="H39" s="198"/>
      <c r="I39" s="183"/>
      <c r="J39" s="198">
        <v>-17</v>
      </c>
      <c r="K39" s="211">
        <f>IF(K33="","",IF(K33=H32,H34,IF(K33=H34,H32)))</f>
        <v>0</v>
      </c>
      <c r="L39" s="559" t="str">
        <f>IF(K39="","",VLOOKUP(K39,СписокКМ!$A$186:$D$241,3,FALSE))</f>
        <v>Х</v>
      </c>
      <c r="M39" s="198"/>
      <c r="N39" s="198"/>
      <c r="O39" s="208" t="s">
        <v>40</v>
      </c>
      <c r="P39" s="208" t="s">
        <v>41</v>
      </c>
    </row>
    <row r="40" spans="1:16" ht="12.75" customHeight="1" x14ac:dyDescent="0.2">
      <c r="A40" s="198"/>
      <c r="B40" s="198"/>
      <c r="D40" s="198"/>
      <c r="E40" s="198"/>
      <c r="G40" s="198"/>
      <c r="H40" s="198"/>
      <c r="I40" s="183"/>
      <c r="J40" s="215"/>
      <c r="K40" s="215"/>
      <c r="L40" s="826"/>
      <c r="M40" s="200">
        <v>20</v>
      </c>
      <c r="N40" s="205">
        <v>0</v>
      </c>
      <c r="O40" s="1328" t="str">
        <f>IF(N40="","",VLOOKUP(N40,СписокКМ!$A$186:$D$241,3,FALSE))</f>
        <v>Х</v>
      </c>
      <c r="P40" s="1328" t="e">
        <f>IF(O40="","",VLOOKUP(O40,СписокКМ!$A$186:$D$241,3,FALSE))</f>
        <v>#N/A</v>
      </c>
    </row>
    <row r="41" spans="1:16" ht="12.75" customHeight="1" x14ac:dyDescent="0.2">
      <c r="A41" s="198"/>
      <c r="B41" s="198"/>
      <c r="D41" s="198"/>
      <c r="E41" s="198"/>
      <c r="G41" s="198"/>
      <c r="H41" s="198"/>
      <c r="I41" s="183"/>
      <c r="J41" s="209">
        <v>-18</v>
      </c>
      <c r="K41" s="210">
        <f>IF(K37="","",IF(K37=H36,H38,IF(K37=H38,H36)))</f>
        <v>0</v>
      </c>
      <c r="L41" s="559" t="str">
        <f>IF(K41="","",VLOOKUP(K41,СписокКМ!$A$186:$D$241,3,FALSE))</f>
        <v>Х</v>
      </c>
      <c r="M41" s="206"/>
      <c r="N41" s="201"/>
      <c r="O41" s="207"/>
      <c r="P41" s="562" t="s">
        <v>42</v>
      </c>
    </row>
    <row r="42" spans="1:16" ht="12.75" customHeight="1" x14ac:dyDescent="0.25">
      <c r="A42" s="198"/>
      <c r="B42" s="198"/>
      <c r="D42" s="198"/>
      <c r="E42" s="211"/>
      <c r="F42" s="560"/>
      <c r="G42" s="198"/>
      <c r="H42" s="198"/>
      <c r="I42" s="183"/>
      <c r="J42" s="198"/>
      <c r="K42" s="198"/>
      <c r="L42" s="185"/>
      <c r="M42" s="198"/>
      <c r="N42" s="198"/>
    </row>
    <row r="43" spans="1:16" ht="12.75" customHeight="1" x14ac:dyDescent="0.25">
      <c r="A43" s="198"/>
      <c r="B43" s="198"/>
      <c r="D43" s="201"/>
      <c r="E43" s="201"/>
      <c r="F43" s="799"/>
      <c r="G43" s="212"/>
      <c r="H43" s="205"/>
      <c r="I43" s="802"/>
      <c r="J43" s="201"/>
      <c r="K43" s="201"/>
      <c r="L43" s="202"/>
      <c r="M43" s="209">
        <v>-20</v>
      </c>
      <c r="N43" s="210">
        <f>IF(N40="","",IF(N40=K39,K41,IF(N40=K41,K39)))</f>
        <v>0</v>
      </c>
      <c r="O43" s="1328" t="str">
        <f>IF(N43="","",VLOOKUP(N43,СписокКМ!$A$186:$D$241,3,FALSE))</f>
        <v>Х</v>
      </c>
      <c r="P43" s="1328" t="e">
        <f>IF(O43="","",VLOOKUP(O43,СписокКМ!$A$186:$D$241,3,FALSE))</f>
        <v>#N/A</v>
      </c>
    </row>
    <row r="44" spans="1:16" ht="12.75" customHeight="1" x14ac:dyDescent="0.25">
      <c r="A44" s="198"/>
      <c r="B44" s="198"/>
      <c r="D44" s="201"/>
      <c r="E44" s="219"/>
      <c r="F44" s="800"/>
      <c r="G44" s="212"/>
      <c r="H44" s="201"/>
      <c r="I44" s="803"/>
      <c r="J44" s="212"/>
      <c r="K44" s="201"/>
      <c r="L44" s="202"/>
      <c r="M44" s="198"/>
      <c r="N44" s="198"/>
      <c r="O44" s="563"/>
      <c r="P44" s="208"/>
    </row>
    <row r="45" spans="1:16" ht="12.75" x14ac:dyDescent="0.2">
      <c r="G45" s="189"/>
      <c r="H45" s="218"/>
      <c r="I45" s="354"/>
      <c r="J45" s="354"/>
      <c r="K45" s="354"/>
      <c r="L45" s="354"/>
      <c r="M45" s="354"/>
      <c r="N45" s="219"/>
      <c r="O45" s="1330"/>
      <c r="P45" s="1330"/>
    </row>
    <row r="46" spans="1:16" x14ac:dyDescent="0.2">
      <c r="C46" s="182"/>
      <c r="F46" s="182"/>
      <c r="M46" s="354"/>
      <c r="N46" s="354"/>
      <c r="O46" s="565"/>
      <c r="P46" s="796"/>
    </row>
    <row r="47" spans="1:16" x14ac:dyDescent="0.2">
      <c r="C47" s="182"/>
      <c r="F47" s="182"/>
      <c r="M47" s="354"/>
      <c r="N47" s="354"/>
      <c r="O47" s="354"/>
      <c r="P47" s="354"/>
    </row>
    <row r="48" spans="1:16" x14ac:dyDescent="0.2">
      <c r="C48" s="182"/>
      <c r="F48" s="182"/>
      <c r="M48" s="354"/>
      <c r="N48" s="354"/>
      <c r="O48" s="354"/>
      <c r="P48" s="354"/>
    </row>
    <row r="49" spans="1:16" x14ac:dyDescent="0.2">
      <c r="C49" s="182"/>
      <c r="F49" s="182"/>
      <c r="M49" s="354"/>
      <c r="N49" s="354"/>
      <c r="O49" s="354"/>
      <c r="P49" s="354"/>
    </row>
    <row r="50" spans="1:16" x14ac:dyDescent="0.2">
      <c r="G50" s="189"/>
      <c r="H50" s="201"/>
      <c r="I50" s="354"/>
      <c r="J50" s="354"/>
      <c r="K50" s="354"/>
      <c r="L50" s="354"/>
      <c r="M50" s="354"/>
      <c r="N50" s="354"/>
      <c r="O50" s="354"/>
      <c r="P50" s="354"/>
    </row>
    <row r="51" spans="1:16" ht="12.75" customHeight="1" x14ac:dyDescent="0.2">
      <c r="A51" s="174" t="str">
        <f>СписокКМ!A177</f>
        <v>Главный судья-судья ССВК</v>
      </c>
      <c r="B51" s="174"/>
      <c r="C51" s="174"/>
      <c r="D51" s="174"/>
      <c r="E51" s="174"/>
      <c r="F51" s="174"/>
      <c r="G51" s="174"/>
      <c r="H51" s="174"/>
      <c r="I51" s="174"/>
      <c r="J51" s="174" t="s">
        <v>432</v>
      </c>
      <c r="K51" s="354"/>
      <c r="L51" s="354"/>
      <c r="M51" s="354"/>
      <c r="N51" s="354"/>
      <c r="O51" s="354"/>
      <c r="P51" s="354"/>
    </row>
    <row r="52" spans="1:16" ht="12.75" x14ac:dyDescent="0.2">
      <c r="A52" s="174"/>
      <c r="B52" s="174"/>
      <c r="C52" s="174"/>
      <c r="D52" s="174"/>
      <c r="E52" s="174"/>
      <c r="F52" s="174"/>
      <c r="G52" s="174"/>
      <c r="H52" s="174"/>
      <c r="I52" s="174"/>
      <c r="J52" s="174"/>
      <c r="K52" s="354"/>
      <c r="L52" s="354"/>
      <c r="M52" s="354"/>
      <c r="N52" s="354"/>
      <c r="O52" s="354"/>
      <c r="P52" s="354"/>
    </row>
    <row r="53" spans="1:16" ht="12.75" x14ac:dyDescent="0.2">
      <c r="A53" s="174"/>
      <c r="B53" s="174"/>
      <c r="C53" s="174"/>
      <c r="D53" s="174"/>
      <c r="E53" s="174"/>
      <c r="F53" s="174"/>
      <c r="G53" s="174"/>
      <c r="H53" s="174"/>
      <c r="I53" s="174"/>
      <c r="J53" s="174"/>
      <c r="K53" s="354"/>
      <c r="L53" s="354"/>
      <c r="M53" s="354"/>
      <c r="N53" s="354"/>
      <c r="O53" s="354"/>
      <c r="P53" s="354"/>
    </row>
    <row r="54" spans="1:16" ht="12.75" x14ac:dyDescent="0.2">
      <c r="A54" s="174" t="str">
        <f>СписокКМ!A179</f>
        <v>Главный секретарь-судья МК(ССВК)</v>
      </c>
      <c r="B54" s="174"/>
      <c r="C54" s="174"/>
      <c r="D54" s="174"/>
      <c r="E54" s="174"/>
      <c r="F54" s="174"/>
      <c r="G54" s="174"/>
      <c r="H54" s="174"/>
      <c r="I54" s="174"/>
      <c r="J54" s="174" t="s">
        <v>433</v>
      </c>
      <c r="K54" s="354"/>
      <c r="L54" s="354"/>
    </row>
  </sheetData>
  <mergeCells count="19">
    <mergeCell ref="A1:P1"/>
    <mergeCell ref="I11:I12"/>
    <mergeCell ref="J11:J12"/>
    <mergeCell ref="A3:P3"/>
    <mergeCell ref="O35:P35"/>
    <mergeCell ref="L17:L18"/>
    <mergeCell ref="M17:M18"/>
    <mergeCell ref="O17:P17"/>
    <mergeCell ref="I23:I24"/>
    <mergeCell ref="J23:J24"/>
    <mergeCell ref="O25:P25"/>
    <mergeCell ref="O29:P29"/>
    <mergeCell ref="O31:P31"/>
    <mergeCell ref="M35:M36"/>
    <mergeCell ref="O38:P38"/>
    <mergeCell ref="O45:P45"/>
    <mergeCell ref="O40:P40"/>
    <mergeCell ref="O43:P43"/>
    <mergeCell ref="L35:L36"/>
  </mergeCells>
  <printOptions horizontalCentered="1"/>
  <pageMargins left="0.19685039370078741" right="0.19685039370078741" top="0" bottom="7.874015748031496E-2" header="0.11811023622047245" footer="0.51181102362204722"/>
  <pageSetup paperSize="9" scale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-0.249977111117893"/>
  </sheetPr>
  <dimension ref="A1:CQ183"/>
  <sheetViews>
    <sheetView view="pageBreakPreview" topLeftCell="A132" zoomScale="85" zoomScaleNormal="100" zoomScaleSheetLayoutView="85" workbookViewId="0">
      <selection activeCell="CM143" sqref="CM143"/>
    </sheetView>
  </sheetViews>
  <sheetFormatPr defaultColWidth="9.140625" defaultRowHeight="15" outlineLevelCol="2" x14ac:dyDescent="0.2"/>
  <cols>
    <col min="1" max="1" width="10" style="33" customWidth="1" outlineLevel="1"/>
    <col min="2" max="2" width="10.28515625" style="33" customWidth="1" outlineLevel="1"/>
    <col min="3" max="3" width="5.28515625" style="165" customWidth="1"/>
    <col min="4" max="4" width="26.42578125" style="166" customWidth="1"/>
    <col min="5" max="5" width="6.140625" style="166" customWidth="1"/>
    <col min="6" max="6" width="26.42578125" style="167" customWidth="1"/>
    <col min="7" max="7" width="6.140625" style="167" customWidth="1"/>
    <col min="8" max="8" width="0.5703125" style="168" customWidth="1" outlineLevel="1" collapsed="1"/>
    <col min="9" max="13" width="4.7109375" style="168" customWidth="1" outlineLevel="1"/>
    <col min="14" max="14" width="0.5703125" style="168" customWidth="1" outlineLevel="1" collapsed="1"/>
    <col min="15" max="45" width="4.7109375" style="168" hidden="1" customWidth="1" outlineLevel="2"/>
    <col min="46" max="46" width="3.7109375" style="168" hidden="1" customWidth="1" outlineLevel="2"/>
    <col min="47" max="47" width="1.42578125" style="168" hidden="1" customWidth="1" outlineLevel="2"/>
    <col min="48" max="48" width="3.7109375" style="168" hidden="1" customWidth="1" outlineLevel="2"/>
    <col min="49" max="49" width="3.140625" style="168" hidden="1" customWidth="1" outlineLevel="2"/>
    <col min="50" max="50" width="4.140625" style="31" customWidth="1"/>
    <col min="51" max="51" width="1.7109375" style="31" customWidth="1"/>
    <col min="52" max="52" width="3.140625" style="31" customWidth="1"/>
    <col min="53" max="53" width="3.7109375" style="31" hidden="1" customWidth="1" outlineLevel="2"/>
    <col min="54" max="54" width="1.42578125" style="31" hidden="1" customWidth="1" outlineLevel="2"/>
    <col min="55" max="55" width="3.7109375" style="31" hidden="1" customWidth="1" outlineLevel="2"/>
    <col min="56" max="56" width="3.140625" style="31" hidden="1" customWidth="1" outlineLevel="2"/>
    <col min="57" max="57" width="3.140625" style="31" customWidth="1" collapsed="1"/>
    <col min="58" max="58" width="1.7109375" style="31" customWidth="1"/>
    <col min="59" max="59" width="3.140625" style="31" customWidth="1"/>
    <col min="60" max="60" width="3.7109375" style="31" hidden="1" customWidth="1" outlineLevel="2"/>
    <col min="61" max="61" width="1.42578125" style="31" hidden="1" customWidth="1" outlineLevel="2"/>
    <col min="62" max="62" width="3.7109375" style="31" hidden="1" customWidth="1" outlineLevel="2"/>
    <col min="63" max="63" width="0.85546875" style="31" hidden="1" customWidth="1" outlineLevel="2"/>
    <col min="64" max="64" width="3.140625" style="31" customWidth="1" collapsed="1"/>
    <col min="65" max="65" width="1.7109375" style="31" customWidth="1"/>
    <col min="66" max="66" width="3.140625" style="31" customWidth="1"/>
    <col min="67" max="67" width="3.7109375" style="31" hidden="1" customWidth="1" outlineLevel="2"/>
    <col min="68" max="68" width="1.42578125" style="31" hidden="1" customWidth="1" outlineLevel="2"/>
    <col min="69" max="69" width="3.7109375" style="31" hidden="1" customWidth="1" outlineLevel="2"/>
    <col min="70" max="70" width="3.140625" style="31" hidden="1" customWidth="1" outlineLevel="2"/>
    <col min="71" max="71" width="3.140625" style="31" customWidth="1" collapsed="1"/>
    <col min="72" max="72" width="1.7109375" style="31" customWidth="1"/>
    <col min="73" max="73" width="3.140625" style="31" customWidth="1"/>
    <col min="74" max="74" width="3.7109375" style="31" hidden="1" customWidth="1" outlineLevel="2"/>
    <col min="75" max="75" width="1.42578125" style="31" hidden="1" customWidth="1" outlineLevel="2"/>
    <col min="76" max="76" width="3.7109375" style="31" hidden="1" customWidth="1" outlineLevel="2"/>
    <col min="77" max="77" width="3.140625" style="31" hidden="1" customWidth="1" outlineLevel="2"/>
    <col min="78" max="78" width="3.140625" style="31" customWidth="1" collapsed="1"/>
    <col min="79" max="79" width="1.7109375" style="31" customWidth="1"/>
    <col min="80" max="80" width="3.28515625" style="31" customWidth="1"/>
    <col min="81" max="81" width="5.7109375" style="31" customWidth="1"/>
    <col min="82" max="82" width="3.140625" style="31" customWidth="1"/>
    <col min="83" max="83" width="5.7109375" style="31" customWidth="1"/>
    <col min="84" max="93" width="4.7109375" style="31" customWidth="1"/>
    <col min="94" max="94" width="4.7109375" style="32" customWidth="1" collapsed="1"/>
    <col min="95" max="95" width="4.7109375" style="32" customWidth="1"/>
    <col min="96" max="16384" width="9.140625" style="168"/>
  </cols>
  <sheetData>
    <row r="1" spans="1:95" ht="20.25" x14ac:dyDescent="0.2">
      <c r="A1" s="1333" t="str">
        <f>СписокКМ!A1</f>
        <v xml:space="preserve">ЧЕМПИОНАТ РОССИИ СРЕДИ лиц с ПОДА по настольному теннису  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333"/>
      <c r="Q1" s="1333"/>
      <c r="R1" s="1333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  <c r="AH1" s="1333"/>
      <c r="AI1" s="1333"/>
      <c r="AJ1" s="1333"/>
      <c r="AK1" s="1333"/>
      <c r="AL1" s="1333"/>
      <c r="AM1" s="1333"/>
      <c r="AN1" s="1333"/>
      <c r="AO1" s="1333"/>
      <c r="AP1" s="1333"/>
      <c r="AQ1" s="1333"/>
      <c r="AR1" s="1333"/>
      <c r="AS1" s="1333"/>
      <c r="AT1" s="1333"/>
      <c r="AU1" s="1333"/>
      <c r="AV1" s="1333"/>
      <c r="AW1" s="1333"/>
      <c r="AX1" s="1333"/>
      <c r="AY1" s="1333"/>
      <c r="AZ1" s="1333"/>
      <c r="BA1" s="1333"/>
      <c r="BB1" s="1333"/>
      <c r="BC1" s="1333"/>
      <c r="BD1" s="1333"/>
      <c r="BE1" s="1333"/>
      <c r="BF1" s="1333"/>
      <c r="BG1" s="1333"/>
      <c r="BH1" s="1333"/>
      <c r="BI1" s="1333"/>
      <c r="BJ1" s="1333"/>
      <c r="BK1" s="1333"/>
      <c r="BL1" s="1333"/>
      <c r="BM1" s="1333"/>
      <c r="BN1" s="1333"/>
      <c r="BO1" s="1333"/>
      <c r="BP1" s="1333"/>
      <c r="BQ1" s="1333"/>
      <c r="BR1" s="1333"/>
      <c r="BS1" s="1333"/>
      <c r="BT1" s="1333"/>
      <c r="BU1" s="1333"/>
      <c r="BV1" s="1333"/>
      <c r="BW1" s="1333"/>
      <c r="BX1" s="1333"/>
      <c r="BY1" s="1333"/>
      <c r="BZ1" s="1333"/>
      <c r="CA1" s="1333"/>
      <c r="CB1" s="1333"/>
      <c r="CC1" s="1333"/>
      <c r="CD1" s="1333"/>
      <c r="CE1" s="1333"/>
    </row>
    <row r="2" spans="1:95" s="32" customFormat="1" ht="16.5" customHeight="1" x14ac:dyDescent="0.2">
      <c r="A2" s="173"/>
      <c r="B2" s="173"/>
      <c r="C2" s="173" t="str">
        <f>СписокКМ!A2</f>
        <v>25 - 30 сентября 2020 г.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317" t="str">
        <f>СписокКМ!H2</f>
        <v>г. Чебоксары</v>
      </c>
      <c r="CD2" s="1317"/>
      <c r="CE2" s="1317"/>
      <c r="CF2" s="31"/>
      <c r="CG2" s="31"/>
      <c r="CH2" s="31"/>
      <c r="CI2" s="31"/>
      <c r="CJ2" s="31"/>
      <c r="CK2" s="31"/>
      <c r="CL2" s="31"/>
      <c r="CM2" s="31"/>
      <c r="CN2" s="31"/>
      <c r="CO2" s="31"/>
    </row>
    <row r="3" spans="1:95" s="32" customFormat="1" ht="15" customHeight="1" x14ac:dyDescent="0.2">
      <c r="A3" s="1334" t="s">
        <v>35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1334"/>
      <c r="U3" s="1334"/>
      <c r="V3" s="1334"/>
      <c r="W3" s="1334"/>
      <c r="X3" s="1334"/>
      <c r="Y3" s="1334"/>
      <c r="Z3" s="1334"/>
      <c r="AA3" s="1334"/>
      <c r="AB3" s="1334"/>
      <c r="AC3" s="1334"/>
      <c r="AD3" s="1334"/>
      <c r="AE3" s="1334"/>
      <c r="AF3" s="1334"/>
      <c r="AG3" s="1334"/>
      <c r="AH3" s="1334"/>
      <c r="AI3" s="1334"/>
      <c r="AJ3" s="1334"/>
      <c r="AK3" s="1334"/>
      <c r="AL3" s="1334"/>
      <c r="AM3" s="1334"/>
      <c r="AN3" s="1334"/>
      <c r="AO3" s="1334"/>
      <c r="AP3" s="1334"/>
      <c r="AQ3" s="1334"/>
      <c r="AR3" s="1334"/>
      <c r="AS3" s="1334"/>
      <c r="AT3" s="1334"/>
      <c r="AU3" s="1334"/>
      <c r="AV3" s="1334"/>
      <c r="AW3" s="1334"/>
      <c r="AX3" s="1334"/>
      <c r="AY3" s="1334"/>
      <c r="AZ3" s="1334"/>
      <c r="BA3" s="1334"/>
      <c r="BB3" s="1334"/>
      <c r="BC3" s="1334"/>
      <c r="BD3" s="1334"/>
      <c r="BE3" s="1334"/>
      <c r="BF3" s="1334"/>
      <c r="BG3" s="1334"/>
      <c r="BH3" s="1334"/>
      <c r="BI3" s="1334"/>
      <c r="BJ3" s="1334"/>
      <c r="BK3" s="1334"/>
      <c r="BL3" s="1334"/>
      <c r="BM3" s="1334"/>
      <c r="BN3" s="1334"/>
      <c r="BO3" s="1334"/>
      <c r="BP3" s="1334"/>
      <c r="BQ3" s="1334"/>
      <c r="BR3" s="1334"/>
      <c r="BS3" s="1334"/>
      <c r="BT3" s="1334"/>
      <c r="BU3" s="1334"/>
      <c r="BV3" s="1334"/>
      <c r="BW3" s="1334"/>
      <c r="BX3" s="1334"/>
      <c r="BY3" s="1334"/>
      <c r="BZ3" s="1334"/>
      <c r="CA3" s="1334"/>
      <c r="CB3" s="1334"/>
      <c r="CC3" s="1334"/>
      <c r="CD3" s="1334"/>
      <c r="CE3" s="1334"/>
      <c r="CF3" s="31"/>
      <c r="CG3" s="31"/>
      <c r="CH3" s="31"/>
      <c r="CI3" s="31"/>
      <c r="CJ3" s="31"/>
      <c r="CK3" s="31"/>
      <c r="CL3" s="31"/>
      <c r="CM3" s="31"/>
      <c r="CN3" s="31"/>
      <c r="CO3" s="31"/>
    </row>
    <row r="4" spans="1:95" s="32" customFormat="1" ht="18.75" customHeight="1" thickBot="1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</row>
    <row r="5" spans="1:95" s="32" customFormat="1" ht="31.5" customHeight="1" thickBot="1" x14ac:dyDescent="0.25">
      <c r="A5" s="34">
        <v>28</v>
      </c>
      <c r="B5" s="35">
        <v>33</v>
      </c>
      <c r="C5" s="1225">
        <v>1</v>
      </c>
      <c r="D5" s="1227" t="str">
        <f>IF(A5="","",VLOOKUP(A5,СписокКМ!$A$186:$D$248,3,FALSE))</f>
        <v>Орловская область</v>
      </c>
      <c r="E5" s="1228" t="e">
        <f>IF(B5="","",VLOOKUP(B5,СписокКМ!E:J,2,FALSE))</f>
        <v>#N/A</v>
      </c>
      <c r="F5" s="1231" t="str">
        <f>IF(B5="","",VLOOKUP(B5,СписокКМ!$A$186:$D$248,3,FALSE))</f>
        <v>Архангельская область</v>
      </c>
      <c r="G5" s="1232" t="e">
        <f>IF(D5="","",VLOOKUP(D5,СписокКМ!G:L,2,FALSE))</f>
        <v>#N/A</v>
      </c>
      <c r="H5" s="36"/>
      <c r="I5" s="1235" t="s">
        <v>7</v>
      </c>
      <c r="J5" s="1235"/>
      <c r="K5" s="1235"/>
      <c r="L5" s="1235"/>
      <c r="M5" s="1235"/>
      <c r="N5" s="37"/>
      <c r="O5" s="1237"/>
      <c r="P5" s="1238"/>
      <c r="Q5" s="1238"/>
      <c r="R5" s="1238"/>
      <c r="S5" s="1238"/>
      <c r="T5" s="38" t="e">
        <f>IF(A5="","",VLOOKUP(A5,'[60]Протокол команд'!A:K,8,FALSE))</f>
        <v>#N/A</v>
      </c>
      <c r="U5" s="39" t="e">
        <f>T5*5-4</f>
        <v>#N/A</v>
      </c>
      <c r="V5" s="39" t="e">
        <f>T5*5</f>
        <v>#N/A</v>
      </c>
      <c r="W5" s="39" t="e">
        <f>CONCATENATE(U5,"-",V5)</f>
        <v>#N/A</v>
      </c>
      <c r="X5" s="39" t="e">
        <f>IF(A5="","",VLOOKUP(A5,'[60]Протокол команд'!A:K,10,FALSE))</f>
        <v>#N/A</v>
      </c>
      <c r="Y5" s="39" t="e">
        <f>X5*5-4</f>
        <v>#N/A</v>
      </c>
      <c r="Z5" s="39" t="e">
        <f>X5*5</f>
        <v>#N/A</v>
      </c>
      <c r="AA5" s="39" t="e">
        <f>CONCATENATE(Y5,"-",Z5)</f>
        <v>#N/A</v>
      </c>
      <c r="AB5" s="1241">
        <f>IF(O7="","",SUM(AF7:AF12))</f>
        <v>3</v>
      </c>
      <c r="AC5" s="1242"/>
      <c r="AD5" s="1243"/>
      <c r="AE5" s="1242">
        <f>IF(O7="","",SUM(AG7:AG12))</f>
        <v>0</v>
      </c>
      <c r="AF5" s="1242"/>
      <c r="AG5" s="1264"/>
      <c r="AH5" s="1241">
        <f>SUM(CC7:CC12)</f>
        <v>9</v>
      </c>
      <c r="AI5" s="1242"/>
      <c r="AJ5" s="1243"/>
      <c r="AK5" s="1242">
        <f>SUM(CE7:CE12)</f>
        <v>0</v>
      </c>
      <c r="AL5" s="1242"/>
      <c r="AM5" s="1264"/>
      <c r="AN5" s="1265">
        <f>SUM(AR7:AR12)</f>
        <v>66</v>
      </c>
      <c r="AO5" s="1266"/>
      <c r="AP5" s="1267"/>
      <c r="AQ5" s="1266">
        <f>SUM(AS7:AS12)</f>
        <v>22</v>
      </c>
      <c r="AR5" s="1266"/>
      <c r="AS5" s="1268"/>
      <c r="AT5" s="1314" t="s">
        <v>603</v>
      </c>
      <c r="AU5" s="1315"/>
      <c r="AV5" s="1315"/>
      <c r="AW5" s="1315"/>
      <c r="AX5" s="1315"/>
      <c r="AY5" s="1315"/>
      <c r="AZ5" s="1315"/>
      <c r="BA5" s="1315"/>
      <c r="BB5" s="1315"/>
      <c r="BC5" s="1315"/>
      <c r="BD5" s="1315"/>
      <c r="BE5" s="1315"/>
      <c r="BF5" s="1315"/>
      <c r="BG5" s="1315"/>
      <c r="BH5" s="1315"/>
      <c r="BI5" s="1315"/>
      <c r="BJ5" s="1315"/>
      <c r="BK5" s="1315"/>
      <c r="BL5" s="1315"/>
      <c r="BM5" s="1315"/>
      <c r="BN5" s="1315"/>
      <c r="BO5" s="1315"/>
      <c r="BP5" s="1315"/>
      <c r="BQ5" s="1315"/>
      <c r="BR5" s="1315"/>
      <c r="BS5" s="1315"/>
      <c r="BT5" s="1315"/>
      <c r="BU5" s="1315"/>
      <c r="BV5" s="1315"/>
      <c r="BW5" s="1315"/>
      <c r="BX5" s="1315"/>
      <c r="BY5" s="1315"/>
      <c r="BZ5" s="1315"/>
      <c r="CA5" s="1315"/>
      <c r="CB5" s="1316"/>
      <c r="CC5" s="1254">
        <f>IF(O7="","",SUM(AF7:AF12))</f>
        <v>3</v>
      </c>
      <c r="CD5" s="1256" t="str">
        <f>IF(CC5="","","-")</f>
        <v>-</v>
      </c>
      <c r="CE5" s="1258">
        <f>IF(O7="","",SUM(AG7:AG12))</f>
        <v>0</v>
      </c>
      <c r="CF5" s="31"/>
      <c r="CG5" s="31"/>
      <c r="CH5" s="31"/>
      <c r="CI5" s="31"/>
      <c r="CJ5" s="31"/>
      <c r="CK5" s="31"/>
      <c r="CL5" s="31"/>
      <c r="CM5" s="31"/>
      <c r="CN5" s="31"/>
      <c r="CO5" s="31"/>
    </row>
    <row r="6" spans="1:95" s="32" customFormat="1" ht="13.5" customHeight="1" x14ac:dyDescent="0.2">
      <c r="A6" s="40"/>
      <c r="B6" s="40"/>
      <c r="C6" s="1226"/>
      <c r="D6" s="1229" t="str">
        <f>IF(A6="","",VLOOKUP(A6,СписокКМ!D:I,2,FALSE))</f>
        <v/>
      </c>
      <c r="E6" s="1230" t="str">
        <f>IF(B6="","",VLOOKUP(B6,СписокКМ!E:J,2,FALSE))</f>
        <v/>
      </c>
      <c r="F6" s="1233" t="str">
        <f>IF(C6="","",VLOOKUP(C6,СписокКМ!F:K,2,FALSE))</f>
        <v/>
      </c>
      <c r="G6" s="1234" t="str">
        <f>IF(D6="","",VLOOKUP(D6,СписокКМ!G:L,2,FALSE))</f>
        <v/>
      </c>
      <c r="H6" s="41"/>
      <c r="I6" s="1236"/>
      <c r="J6" s="1236"/>
      <c r="K6" s="1236"/>
      <c r="L6" s="1236"/>
      <c r="M6" s="1236"/>
      <c r="N6" s="42"/>
      <c r="O6" s="1239"/>
      <c r="P6" s="1240"/>
      <c r="Q6" s="1240"/>
      <c r="R6" s="1240"/>
      <c r="S6" s="1240"/>
      <c r="T6" s="1260" t="s">
        <v>8</v>
      </c>
      <c r="U6" s="1261"/>
      <c r="V6" s="1261"/>
      <c r="W6" s="1261"/>
      <c r="X6" s="1261"/>
      <c r="Y6" s="1261"/>
      <c r="Z6" s="1261"/>
      <c r="AA6" s="1261"/>
      <c r="AB6" s="1261"/>
      <c r="AC6" s="1261"/>
      <c r="AD6" s="1261"/>
      <c r="AE6" s="1261"/>
      <c r="AF6" s="1261"/>
      <c r="AG6" s="1262"/>
      <c r="AH6" s="1261" t="s">
        <v>9</v>
      </c>
      <c r="AI6" s="1261"/>
      <c r="AJ6" s="1261"/>
      <c r="AK6" s="1261"/>
      <c r="AL6" s="1261"/>
      <c r="AM6" s="1261"/>
      <c r="AN6" s="1261"/>
      <c r="AO6" s="1261"/>
      <c r="AP6" s="1261"/>
      <c r="AQ6" s="1261"/>
      <c r="AR6" s="1261"/>
      <c r="AS6" s="1262"/>
      <c r="AT6" s="1263" t="s">
        <v>10</v>
      </c>
      <c r="AU6" s="1263"/>
      <c r="AV6" s="1263"/>
      <c r="AW6" s="1263"/>
      <c r="AX6" s="1263"/>
      <c r="AY6" s="1263"/>
      <c r="AZ6" s="1263"/>
      <c r="BA6" s="1263" t="s">
        <v>11</v>
      </c>
      <c r="BB6" s="1263"/>
      <c r="BC6" s="1263"/>
      <c r="BD6" s="1263"/>
      <c r="BE6" s="1263"/>
      <c r="BF6" s="1263"/>
      <c r="BG6" s="1263"/>
      <c r="BH6" s="1263" t="s">
        <v>12</v>
      </c>
      <c r="BI6" s="1263"/>
      <c r="BJ6" s="1263"/>
      <c r="BK6" s="1263"/>
      <c r="BL6" s="1263"/>
      <c r="BM6" s="1263"/>
      <c r="BN6" s="1263"/>
      <c r="BO6" s="1263" t="s">
        <v>13</v>
      </c>
      <c r="BP6" s="1263"/>
      <c r="BQ6" s="1263"/>
      <c r="BR6" s="1263"/>
      <c r="BS6" s="1263"/>
      <c r="BT6" s="1263"/>
      <c r="BU6" s="1263"/>
      <c r="BV6" s="1263" t="s">
        <v>14</v>
      </c>
      <c r="BW6" s="1263"/>
      <c r="BX6" s="1263"/>
      <c r="BY6" s="1263"/>
      <c r="BZ6" s="1263"/>
      <c r="CA6" s="1263"/>
      <c r="CB6" s="1263"/>
      <c r="CC6" s="1255"/>
      <c r="CD6" s="1257"/>
      <c r="CE6" s="1259"/>
      <c r="CF6" s="31"/>
      <c r="CG6" s="31"/>
      <c r="CH6" s="31"/>
      <c r="CI6" s="31"/>
      <c r="CJ6" s="31"/>
      <c r="CK6" s="31"/>
      <c r="CL6" s="31"/>
      <c r="CM6" s="31"/>
      <c r="CN6" s="31"/>
      <c r="CO6" s="31"/>
    </row>
    <row r="7" spans="1:95" s="32" customFormat="1" ht="15" customHeight="1" x14ac:dyDescent="0.2">
      <c r="A7" s="43">
        <v>151</v>
      </c>
      <c r="B7" s="44">
        <v>209</v>
      </c>
      <c r="C7" s="90">
        <v>1</v>
      </c>
      <c r="D7" s="46" t="str">
        <f>IF(A7="","",VLOOKUP(A7,СписокКМ!D:I,2,FALSE))</f>
        <v>НОЗДРУНОВ Юрий</v>
      </c>
      <c r="E7" s="47"/>
      <c r="F7" s="48" t="str">
        <f>IF(B7="","",VLOOKUP(B7,СписокКМ!D:I,2,FALSE))</f>
        <v>НАКОЗИН Александр</v>
      </c>
      <c r="G7" s="49"/>
      <c r="H7" s="50"/>
      <c r="I7" s="51" t="s">
        <v>27</v>
      </c>
      <c r="J7" s="51" t="s">
        <v>149</v>
      </c>
      <c r="K7" s="51" t="s">
        <v>152</v>
      </c>
      <c r="L7" s="51"/>
      <c r="M7" s="51"/>
      <c r="N7" s="52"/>
      <c r="O7" s="53">
        <f>IF(I7="","",IF(I7="0",1000,IF(I7="-0",-1000,I7*1)))</f>
        <v>1</v>
      </c>
      <c r="P7" s="53">
        <f t="shared" ref="P7:S12" si="0">IF(J7="","",IF(J7="0",1000,IF(J7="-0",-1000,J7*1)))</f>
        <v>3</v>
      </c>
      <c r="Q7" s="53">
        <f t="shared" si="0"/>
        <v>5</v>
      </c>
      <c r="R7" s="53" t="str">
        <f t="shared" si="0"/>
        <v/>
      </c>
      <c r="S7" s="54" t="str">
        <f t="shared" si="0"/>
        <v/>
      </c>
      <c r="T7" s="55">
        <f t="shared" ref="T7:X12" si="1">IF(O7="","",IF(O7&gt;0,1,0))</f>
        <v>1</v>
      </c>
      <c r="U7" s="56">
        <f t="shared" si="1"/>
        <v>1</v>
      </c>
      <c r="V7" s="56">
        <f t="shared" si="1"/>
        <v>1</v>
      </c>
      <c r="W7" s="56" t="str">
        <f t="shared" si="1"/>
        <v/>
      </c>
      <c r="X7" s="56" t="str">
        <f t="shared" si="1"/>
        <v/>
      </c>
      <c r="Y7" s="57">
        <f t="shared" ref="Y7:AC12" si="2">IF(O7="","",IF(O7&lt;0,1,0))</f>
        <v>0</v>
      </c>
      <c r="Z7" s="57">
        <f t="shared" si="2"/>
        <v>0</v>
      </c>
      <c r="AA7" s="57">
        <f t="shared" si="2"/>
        <v>0</v>
      </c>
      <c r="AB7" s="57" t="str">
        <f t="shared" si="2"/>
        <v/>
      </c>
      <c r="AC7" s="57" t="str">
        <f t="shared" si="2"/>
        <v/>
      </c>
      <c r="AD7" s="58">
        <f>IF(CC7="","",IF(CC7&gt;CE7,1,-1))</f>
        <v>1</v>
      </c>
      <c r="AE7" s="58">
        <f>IF(CC7="","",IF(CC7&lt;CE7,1,-1))</f>
        <v>-1</v>
      </c>
      <c r="AF7" s="59">
        <f>IF(CC7&gt;CE7,1,0)</f>
        <v>1</v>
      </c>
      <c r="AG7" s="60">
        <f>IF(CE7&gt;CC7,1,0)</f>
        <v>0</v>
      </c>
      <c r="AH7" s="61">
        <f>IF(O7="","",AX7*1)</f>
        <v>11</v>
      </c>
      <c r="AI7" s="62">
        <f>IF(P7="","",BE7*1)</f>
        <v>11</v>
      </c>
      <c r="AJ7" s="62">
        <f>IF(Q7="","",BL7*1)</f>
        <v>11</v>
      </c>
      <c r="AK7" s="62" t="str">
        <f>IF(R7="","",BS7*1)</f>
        <v/>
      </c>
      <c r="AL7" s="62" t="str">
        <f>IF(S7="","",BZ7*1)</f>
        <v/>
      </c>
      <c r="AM7" s="63">
        <f>IF(O7="","",AZ7*1)</f>
        <v>1</v>
      </c>
      <c r="AN7" s="63">
        <f>IF(P7="","",BG7*1)</f>
        <v>3</v>
      </c>
      <c r="AO7" s="63">
        <f>IF(Q7="","",BN7*1)</f>
        <v>5</v>
      </c>
      <c r="AP7" s="63" t="str">
        <f>IF(R7="","",BU7*1)</f>
        <v/>
      </c>
      <c r="AQ7" s="63" t="str">
        <f>IF(S7="","",CB7*1)</f>
        <v/>
      </c>
      <c r="AR7" s="64">
        <f>SUM(AH7:AL7)</f>
        <v>33</v>
      </c>
      <c r="AS7" s="65">
        <f>SUM(AM7:AQ7)</f>
        <v>9</v>
      </c>
      <c r="AT7" s="66">
        <f>IF(O7=1000,11,IF(O7=-1000,0,IF(O7&gt;0,11,IF(O7&lt;0,(-O7),"0"))))</f>
        <v>11</v>
      </c>
      <c r="AU7" s="67">
        <f>IF(O7=1000,0,IF(O7=-1000,11,IF(O7&lt;-9,-(O7-2),IF(O7&gt;0,(O7),"0"))))</f>
        <v>1</v>
      </c>
      <c r="AV7" s="66">
        <f>IF(O7=1000,11,IF(O7=-1000,0,IF(O7&lt;9,11,IF(O7&gt;9,(O7+2),"0"))))</f>
        <v>11</v>
      </c>
      <c r="AW7" s="67">
        <f>IF(O7=1000,0,IF(O7=-1000,11,IF(O7&lt;0,11,IF(O7&gt;0,(O7),"0"))))</f>
        <v>1</v>
      </c>
      <c r="AX7" s="68">
        <f>IF(O7="","",IF(O7&gt;9,AV7,AT7))</f>
        <v>11</v>
      </c>
      <c r="AY7" s="69" t="str">
        <f>IF(O7="","","-")</f>
        <v>-</v>
      </c>
      <c r="AZ7" s="70">
        <f>IF(O7="","",IF(O7&lt;-9,AU7,AW7))</f>
        <v>1</v>
      </c>
      <c r="BA7" s="66" t="str">
        <f>IF(P7=1000,11,IF(P7=-1000,0,IF(P7&gt;9,(P7+2),IF(P7&lt;0,(-P7),"0"))))</f>
        <v>0</v>
      </c>
      <c r="BB7" s="67">
        <f>IF(P7=1000,0,IF(P7=-1000,11,IF(P7&lt;-9,-(P7-2),IF(P7&gt;0,(P7),"0"))))</f>
        <v>3</v>
      </c>
      <c r="BC7" s="67">
        <f>IF(P7=1000,11,IF(P7=-1000,0,IF(P7&gt;0,11,IF(P7&lt;0,(-P7),"0"))))</f>
        <v>11</v>
      </c>
      <c r="BD7" s="67">
        <f>IF(P7=1000,0,IF(P7=-1000,11,IF(P7&lt;0,11,IF(P7&gt;0,(P7),"0"))))</f>
        <v>3</v>
      </c>
      <c r="BE7" s="68">
        <f>IF(P7="","",IF(P7&gt;9,BA7,BC7))</f>
        <v>11</v>
      </c>
      <c r="BF7" s="69" t="str">
        <f>IF(P7="","","-")</f>
        <v>-</v>
      </c>
      <c r="BG7" s="70">
        <f>IF(P7="","",IF(P7&lt;-9,BB7,BD7))</f>
        <v>3</v>
      </c>
      <c r="BH7" s="66" t="str">
        <f>IF(Q7=1000,11,IF(Q7=-1000,0,IF(Q7&gt;9,(Q7+2),IF(Q7&lt;0,(-Q7),"0"))))</f>
        <v>0</v>
      </c>
      <c r="BI7" s="67">
        <f>IF(Q7=1000,0,IF(Q7=-1000,11,IF(Q7&lt;-9,-(Q7-2),IF(Q7&gt;0,(Q7),"0"))))</f>
        <v>5</v>
      </c>
      <c r="BJ7" s="67">
        <f>IF(Q7=1000,11,IF(Q7=-1000,0,IF(Q7&gt;0,11,IF(Q7&lt;0,(-Q7),"0"))))</f>
        <v>11</v>
      </c>
      <c r="BK7" s="67">
        <f>IF(Q7=1000,0,IF(Q7=-1000,11,IF(Q7&lt;0,11,IF(Q7&gt;0,(Q7),"0"))))</f>
        <v>5</v>
      </c>
      <c r="BL7" s="68">
        <f>IF(Q7="","",IF(Q7&gt;9,BH7,BJ7))</f>
        <v>11</v>
      </c>
      <c r="BM7" s="69" t="str">
        <f>IF(Q7="","","-")</f>
        <v>-</v>
      </c>
      <c r="BN7" s="70">
        <f>IF(Q7="","",IF(Q7&lt;-9,BI7,BK7))</f>
        <v>5</v>
      </c>
      <c r="BO7" s="67" t="e">
        <f>IF(R7=1000,11,IF(R7=-1000,0,IF(R7&gt;9,(R7+2),IF(R7&lt;0,(-R7),"0"))))</f>
        <v>#VALUE!</v>
      </c>
      <c r="BP7" s="67" t="str">
        <f>IF(R7=1000,0,IF(R7=-1000,11,IF(R7&lt;-9,-(R7-2),IF(R7&gt;0,(R7),"0"))))</f>
        <v/>
      </c>
      <c r="BQ7" s="67">
        <f>IF(R7=1000,11,IF(R7=-1000,0,IF(R7&gt;0,11,IF(R7&lt;0,(-R7),"0"))))</f>
        <v>11</v>
      </c>
      <c r="BR7" s="67" t="str">
        <f>IF(R7=1000,0,IF(R7=-1000,11,IF(R7&lt;0,11,IF(R7&gt;0,(R7),"0"))))</f>
        <v/>
      </c>
      <c r="BS7" s="68" t="str">
        <f>IF(R7="","",IF(R7&gt;9,BO7,BQ7))</f>
        <v/>
      </c>
      <c r="BT7" s="69" t="str">
        <f>IF(R7="","","-")</f>
        <v/>
      </c>
      <c r="BU7" s="70" t="str">
        <f>IF(R7="","",IF(R7&lt;-9,BP7,BR7))</f>
        <v/>
      </c>
      <c r="BV7" s="67" t="e">
        <f>IF(S7=1000,11,IF(S7=-1000,0,IF(S7&gt;9,(S7+2),IF(S7&lt;0,(-S7),"0"))))</f>
        <v>#VALUE!</v>
      </c>
      <c r="BW7" s="67" t="str">
        <f>IF(S7=1000,0,IF(S7=-1000,11,IF(S7&lt;-9,-(S7-2),IF(S7&gt;0,(S7),"0"))))</f>
        <v/>
      </c>
      <c r="BX7" s="67">
        <f>IF(S7=1000,11,IF(S7=-1000,0,IF(S7&gt;0,11,IF(S7&lt;0,(-S7),"0"))))</f>
        <v>11</v>
      </c>
      <c r="BY7" s="71" t="str">
        <f>IF(S7=1000,0,IF(S7=-1000,11,IF(S7&lt;0,11,IF(S7&gt;0,(S7),"0"))))</f>
        <v/>
      </c>
      <c r="BZ7" s="68" t="str">
        <f>IF(S7="","",IF(S7&gt;9,BV7,BX7))</f>
        <v/>
      </c>
      <c r="CA7" s="69" t="str">
        <f>IF(S7="","","-")</f>
        <v/>
      </c>
      <c r="CB7" s="70" t="str">
        <f>IF(S7="","",IF(S7&lt;-9,BW7,BY7))</f>
        <v/>
      </c>
      <c r="CC7" s="72">
        <f>IF(O7="","",SUM(T7:X7))</f>
        <v>3</v>
      </c>
      <c r="CD7" s="73" t="str">
        <f>IF(CC7="","","-")</f>
        <v>-</v>
      </c>
      <c r="CE7" s="74">
        <f>IF(O7="","",SUM(Y7:AC7))</f>
        <v>0</v>
      </c>
      <c r="CF7" s="31"/>
      <c r="CG7" s="31"/>
      <c r="CH7" s="31"/>
      <c r="CI7" s="31"/>
      <c r="CJ7" s="31"/>
      <c r="CK7" s="31"/>
      <c r="CL7" s="31"/>
      <c r="CM7" s="31"/>
      <c r="CN7" s="31"/>
      <c r="CO7" s="31"/>
    </row>
    <row r="8" spans="1:95" s="32" customFormat="1" ht="15" customHeight="1" x14ac:dyDescent="0.2">
      <c r="A8" s="43">
        <v>204</v>
      </c>
      <c r="B8" s="44">
        <v>110</v>
      </c>
      <c r="C8" s="75">
        <v>2</v>
      </c>
      <c r="D8" s="76" t="str">
        <f>IF(A8="","",VLOOKUP(A8,СписокКМ!D:I,2,FALSE))</f>
        <v>ТАВРОВ Евгений</v>
      </c>
      <c r="E8" s="47"/>
      <c r="F8" s="77" t="str">
        <f>IF(B8="","",VLOOKUP(B8,СписокКМ!D:I,2,FALSE))</f>
        <v>КАЗАНЦЕВ Артемий</v>
      </c>
      <c r="G8" s="49"/>
      <c r="H8" s="41"/>
      <c r="I8" s="91" t="s">
        <v>154</v>
      </c>
      <c r="J8" s="91" t="s">
        <v>152</v>
      </c>
      <c r="K8" s="91" t="s">
        <v>145</v>
      </c>
      <c r="L8" s="91"/>
      <c r="M8" s="51"/>
      <c r="N8" s="42"/>
      <c r="O8" s="79">
        <f>IF(I8="","",IF(I8="0",1000,IF(I8="-0",-1000,I8*1)))</f>
        <v>6</v>
      </c>
      <c r="P8" s="79">
        <f t="shared" si="0"/>
        <v>5</v>
      </c>
      <c r="Q8" s="79">
        <f t="shared" si="0"/>
        <v>2</v>
      </c>
      <c r="R8" s="79" t="str">
        <f t="shared" si="0"/>
        <v/>
      </c>
      <c r="S8" s="80" t="str">
        <f t="shared" si="0"/>
        <v/>
      </c>
      <c r="T8" s="55">
        <f t="shared" si="1"/>
        <v>1</v>
      </c>
      <c r="U8" s="56">
        <f t="shared" si="1"/>
        <v>1</v>
      </c>
      <c r="V8" s="56">
        <f t="shared" si="1"/>
        <v>1</v>
      </c>
      <c r="W8" s="56" t="str">
        <f t="shared" si="1"/>
        <v/>
      </c>
      <c r="X8" s="56" t="str">
        <f t="shared" si="1"/>
        <v/>
      </c>
      <c r="Y8" s="57">
        <f t="shared" si="2"/>
        <v>0</v>
      </c>
      <c r="Z8" s="57">
        <f t="shared" si="2"/>
        <v>0</v>
      </c>
      <c r="AA8" s="57">
        <f t="shared" si="2"/>
        <v>0</v>
      </c>
      <c r="AB8" s="57" t="str">
        <f t="shared" si="2"/>
        <v/>
      </c>
      <c r="AC8" s="57" t="str">
        <f t="shared" si="2"/>
        <v/>
      </c>
      <c r="AD8" s="58">
        <f>IF(CC8="","",IF(CC8&gt;CE8,1,-1))</f>
        <v>1</v>
      </c>
      <c r="AE8" s="58">
        <f>IF(CC8="","",IF(CC8&lt;CE8,1,-1))</f>
        <v>-1</v>
      </c>
      <c r="AF8" s="59">
        <f>IF(CC8&gt;CE8,1,0)</f>
        <v>1</v>
      </c>
      <c r="AG8" s="60">
        <f>IF(CE8&gt;CC8,1,0)</f>
        <v>0</v>
      </c>
      <c r="AH8" s="81">
        <f>IF(O8="","",AX8*1)</f>
        <v>11</v>
      </c>
      <c r="AI8" s="92">
        <f>IF(P8="","",BE8*1)</f>
        <v>11</v>
      </c>
      <c r="AJ8" s="92">
        <f>IF(Q8="","",BL8*1)</f>
        <v>11</v>
      </c>
      <c r="AK8" s="92" t="str">
        <f>IF(R8="","",BS8*1)</f>
        <v/>
      </c>
      <c r="AL8" s="92" t="str">
        <f>IF(S8="","",BZ8*1)</f>
        <v/>
      </c>
      <c r="AM8" s="93">
        <f>IF(O8="","",AZ8*1)</f>
        <v>6</v>
      </c>
      <c r="AN8" s="93">
        <f>IF(P8="","",BG8*1)</f>
        <v>5</v>
      </c>
      <c r="AO8" s="93">
        <f>IF(Q8="","",BN8*1)</f>
        <v>2</v>
      </c>
      <c r="AP8" s="93" t="str">
        <f>IF(R8="","",BU8*1)</f>
        <v/>
      </c>
      <c r="AQ8" s="93" t="str">
        <f>IF(S8="","",CB8*1)</f>
        <v/>
      </c>
      <c r="AR8" s="64">
        <f>SUM(AH8:AL8)</f>
        <v>33</v>
      </c>
      <c r="AS8" s="65">
        <f>SUM(AM8:AQ8)</f>
        <v>13</v>
      </c>
      <c r="AT8" s="66">
        <f>IF(O8=1000,11,IF(O8=-1000,0,IF(O8&gt;0,11,IF(O8&lt;0,(-O8),"0"))))</f>
        <v>11</v>
      </c>
      <c r="AU8" s="67">
        <f>IF(O8=1000,0,IF(O8=-1000,11,IF(O8&lt;-9,-(O8-2),IF(O8&gt;0,(O8),"0"))))</f>
        <v>6</v>
      </c>
      <c r="AV8" s="66" t="str">
        <f>IF(O8=1000,11,IF(O8=-1000,0,IF(O8&gt;9,(O8+2),IF(O8&lt;0,(-O8),"0"))))</f>
        <v>0</v>
      </c>
      <c r="AW8" s="67">
        <f>IF(O8=1000,0,IF(O8=-1000,11,IF(O8&lt;0,11,IF(O8&gt;0,(O8),"0"))))</f>
        <v>6</v>
      </c>
      <c r="AX8" s="94">
        <f>IF(O8="","",IF(O8&gt;9,AV8,AT8))</f>
        <v>11</v>
      </c>
      <c r="AY8" s="95" t="str">
        <f>IF(O8="","","-")</f>
        <v>-</v>
      </c>
      <c r="AZ8" s="96">
        <f>IF(O8="","",IF(O8&lt;-9,AU8,AW8))</f>
        <v>6</v>
      </c>
      <c r="BA8" s="66" t="str">
        <f>IF(P8=1000,11,IF(P8=-1000,0,IF(P8&gt;9,(P8+2),IF(P8&lt;0,(-P8),"0"))))</f>
        <v>0</v>
      </c>
      <c r="BB8" s="67">
        <f>IF(P8=1000,0,IF(P8=-1000,11,IF(P8&lt;-9,-(P8-2),IF(P8&gt;0,(P8),"0"))))</f>
        <v>5</v>
      </c>
      <c r="BC8" s="67">
        <f>IF(P8=1000,11,IF(P8=-1000,0,IF(P8&gt;0,11,IF(P8&lt;0,(-P8),"0"))))</f>
        <v>11</v>
      </c>
      <c r="BD8" s="67">
        <f>IF(P8=1000,0,IF(P8=-1000,11,IF(P8&lt;0,11,IF(P8&gt;0,(P8),"0"))))</f>
        <v>5</v>
      </c>
      <c r="BE8" s="94">
        <f>IF(P8="","",IF(P8&gt;9,BA8,BC8))</f>
        <v>11</v>
      </c>
      <c r="BF8" s="95" t="str">
        <f>IF(P8="","","-")</f>
        <v>-</v>
      </c>
      <c r="BG8" s="96">
        <f>IF(P8="","",IF(P8&lt;-9,BB8,BD8))</f>
        <v>5</v>
      </c>
      <c r="BH8" s="66" t="str">
        <f>IF(Q8=1000,11,IF(Q8=-1000,0,IF(Q8&gt;9,(Q8+2),IF(Q8&lt;0,(-Q8),"0"))))</f>
        <v>0</v>
      </c>
      <c r="BI8" s="67">
        <f>IF(Q8=1000,0,IF(Q8=-1000,11,IF(Q8&lt;-9,-(Q8-2),IF(Q8&gt;0,(Q8),"0"))))</f>
        <v>2</v>
      </c>
      <c r="BJ8" s="67">
        <f>IF(Q8=1000,11,IF(Q8=-1000,0,IF(Q8&gt;0,11,IF(Q8&lt;0,(-Q8),"0"))))</f>
        <v>11</v>
      </c>
      <c r="BK8" s="67">
        <f>IF(Q8=1000,0,IF(Q8=-1000,11,IF(Q8&lt;0,11,IF(Q8&gt;0,(Q8),"0"))))</f>
        <v>2</v>
      </c>
      <c r="BL8" s="94">
        <f>IF(Q8="","",IF(Q8&gt;9,BH8,BJ8))</f>
        <v>11</v>
      </c>
      <c r="BM8" s="95" t="str">
        <f>IF(Q8="","","-")</f>
        <v>-</v>
      </c>
      <c r="BN8" s="96">
        <f>IF(Q8="","",IF(Q8&lt;-9,BI8,BK8))</f>
        <v>2</v>
      </c>
      <c r="BO8" s="67" t="e">
        <f>IF(R8=1000,11,IF(R8=-1000,0,IF(R8&gt;9,(R8+2),IF(R8&lt;0,(-R8),"0"))))</f>
        <v>#VALUE!</v>
      </c>
      <c r="BP8" s="67" t="str">
        <f>IF(R8=1000,0,IF(R8=-1000,11,IF(R8&lt;-9,-(R8-2),IF(R8&gt;0,(R8),"0"))))</f>
        <v/>
      </c>
      <c r="BQ8" s="67">
        <f>IF(R8=1000,11,IF(R8=-1000,0,IF(R8&gt;0,11,IF(R8&lt;0,(-R8),"0"))))</f>
        <v>11</v>
      </c>
      <c r="BR8" s="67" t="str">
        <f>IF(R8=1000,0,IF(R8=-1000,11,IF(R8&lt;0,11,IF(R8&gt;0,(R8),"0"))))</f>
        <v/>
      </c>
      <c r="BS8" s="94" t="str">
        <f>IF(R8="","",IF(R8&gt;9,BO8,BQ8))</f>
        <v/>
      </c>
      <c r="BT8" s="95" t="str">
        <f>IF(R8="","","-")</f>
        <v/>
      </c>
      <c r="BU8" s="96" t="str">
        <f>IF(R8="","",IF(R8&lt;-9,BP8,BR8))</f>
        <v/>
      </c>
      <c r="BV8" s="67" t="e">
        <f>IF(S8=1000,11,IF(S8=-1000,0,IF(S8&gt;9,(S8+2),IF(S8&lt;0,(-S8),"0"))))</f>
        <v>#VALUE!</v>
      </c>
      <c r="BW8" s="67" t="str">
        <f>IF(S8=1000,0,IF(S8=-1000,11,IF(S8&lt;-9,-(S8-2),IF(S8&gt;0,(S8),"0"))))</f>
        <v/>
      </c>
      <c r="BX8" s="67">
        <f>IF(S8=1000,11,IF(S8=-1000,0,IF(S8&gt;0,11,IF(S8&lt;0,(-S8),"0"))))</f>
        <v>11</v>
      </c>
      <c r="BY8" s="71" t="str">
        <f>IF(S8=1000,0,IF(S8=-1000,11,IF(S8&lt;0,11,IF(S8&gt;0,(S8),"0"))))</f>
        <v/>
      </c>
      <c r="BZ8" s="94" t="str">
        <f>IF(S8="","",IF(S8&gt;9,BV8,BX8))</f>
        <v/>
      </c>
      <c r="CA8" s="95" t="str">
        <f>IF(S8="","","-")</f>
        <v/>
      </c>
      <c r="CB8" s="96" t="str">
        <f>IF(S8="","",IF(S8&lt;-9,BW8,BY8))</f>
        <v/>
      </c>
      <c r="CC8" s="97">
        <f>IF(O8="","",SUM(T8:X8))</f>
        <v>3</v>
      </c>
      <c r="CD8" s="88" t="str">
        <f>IF(CC8="","","-")</f>
        <v>-</v>
      </c>
      <c r="CE8" s="98">
        <f>IF(O8="","",SUM(Y8:AC8))</f>
        <v>0</v>
      </c>
      <c r="CF8" s="31"/>
      <c r="CG8" s="31"/>
      <c r="CH8" s="31"/>
      <c r="CI8" s="31"/>
      <c r="CJ8" s="31"/>
      <c r="CK8" s="31"/>
      <c r="CL8" s="31"/>
      <c r="CM8" s="31"/>
      <c r="CN8" s="31"/>
      <c r="CO8" s="31"/>
    </row>
    <row r="9" spans="1:95" s="32" customFormat="1" ht="15" customHeight="1" x14ac:dyDescent="0.2">
      <c r="A9" s="43">
        <v>151</v>
      </c>
      <c r="B9" s="44">
        <v>209</v>
      </c>
      <c r="C9" s="1250" t="s">
        <v>563</v>
      </c>
      <c r="D9" s="76" t="str">
        <f>IF(A9="","",VLOOKUP(A9,СписокКМ!D:I,2,FALSE))</f>
        <v>НОЗДРУНОВ Юрий</v>
      </c>
      <c r="E9" s="47"/>
      <c r="F9" s="77" t="str">
        <f>IF(B9="","",VLOOKUP(B9,СписокКМ!D:I,2,FALSE))</f>
        <v>НАКОЗИН Александр</v>
      </c>
      <c r="G9" s="49"/>
      <c r="H9" s="41"/>
      <c r="I9" s="1252" t="s">
        <v>29</v>
      </c>
      <c r="J9" s="1252" t="s">
        <v>31</v>
      </c>
      <c r="K9" s="1252" t="s">
        <v>31</v>
      </c>
      <c r="L9" s="1252"/>
      <c r="M9" s="1252"/>
      <c r="N9" s="42"/>
      <c r="O9" s="1244">
        <f>IF(I9="","",IF(I9="0",1000,IF(I9="-0",-1000,I9*1)))</f>
        <v>9</v>
      </c>
      <c r="P9" s="1244">
        <f>IF(J9="","",IF(J9="0",1000,IF(J9="-0",-1000,J9*1)))</f>
        <v>8</v>
      </c>
      <c r="Q9" s="1244">
        <f>IF(K9="","",IF(K9="0",1000,IF(K9="-0",-1000,K9*1)))</f>
        <v>8</v>
      </c>
      <c r="R9" s="1244" t="str">
        <f>IF(L10="","",IF(L10="0",1000,IF(L10="-0",-1000,L10*1)))</f>
        <v/>
      </c>
      <c r="S9" s="1246" t="str">
        <f>IF(M10="","",IF(M10="0",1000,IF(M10="-0",-1000,M10*1)))</f>
        <v/>
      </c>
      <c r="T9" s="1248">
        <f>IF(O9="","",IF(O9&gt;0,1,0))</f>
        <v>1</v>
      </c>
      <c r="U9" s="1284">
        <f>IF(P9="","",IF(P9&gt;0,1,0))</f>
        <v>1</v>
      </c>
      <c r="V9" s="1284">
        <f>IF(Q9="","",IF(Q9&gt;0,1,0))</f>
        <v>1</v>
      </c>
      <c r="W9" s="1284" t="str">
        <f>IF(R9="","",IF(R9&gt;0,1,0))</f>
        <v/>
      </c>
      <c r="X9" s="1284" t="str">
        <f>IF(S9="","",IF(S9&gt;0,1,0))</f>
        <v/>
      </c>
      <c r="Y9" s="1278">
        <f>IF(O9="","",IF(O9&lt;0,1,0))</f>
        <v>0</v>
      </c>
      <c r="Z9" s="1278">
        <f>IF(P9="","",IF(P9&lt;0,1,0))</f>
        <v>0</v>
      </c>
      <c r="AA9" s="1278">
        <f>IF(Q9="","",IF(Q9&lt;0,1,0))</f>
        <v>0</v>
      </c>
      <c r="AB9" s="1278" t="str">
        <f>IF(R9="","",IF(R9&lt;0,1,0))</f>
        <v/>
      </c>
      <c r="AC9" s="1278" t="str">
        <f>IF(S9="","",IF(S9&lt;0,1,0))</f>
        <v/>
      </c>
      <c r="AD9" s="1280">
        <f>IF(CC9="","",IF(CC9&gt;CE9,1,-1))</f>
        <v>1</v>
      </c>
      <c r="AE9" s="1280">
        <f>IF(CC9="","",IF(CC9&lt;CE9,1,-1))</f>
        <v>-1</v>
      </c>
      <c r="AF9" s="1282">
        <f>IF(CC9&gt;CE9,1,0)</f>
        <v>1</v>
      </c>
      <c r="AG9" s="1272">
        <f>IF(CE9&gt;CC9,1,0)</f>
        <v>0</v>
      </c>
      <c r="AH9" s="1274">
        <f>IF(O9="","",AX9*1)</f>
        <v>11</v>
      </c>
      <c r="AI9" s="1276">
        <f>IF(P9="","",BE9*1)</f>
        <v>11</v>
      </c>
      <c r="AJ9" s="1276">
        <f>IF(Q9="","",BL9*1)</f>
        <v>11</v>
      </c>
      <c r="AK9" s="1276" t="str">
        <f>IF(R9="","",BS9*1)</f>
        <v/>
      </c>
      <c r="AL9" s="1276" t="str">
        <f>IF(S9="","",BZ9*1)</f>
        <v/>
      </c>
      <c r="AM9" s="1298">
        <f>IF(O9="","",AZ9*1)</f>
        <v>9</v>
      </c>
      <c r="AN9" s="1298">
        <f>IF(P9="","",BG9*1)</f>
        <v>8</v>
      </c>
      <c r="AO9" s="1298">
        <f>IF(Q9="","",BN9*1)</f>
        <v>8</v>
      </c>
      <c r="AP9" s="1298" t="str">
        <f>IF(R9="","",BU9*1)</f>
        <v/>
      </c>
      <c r="AQ9" s="1298" t="str">
        <f>IF(S9="","",CB9*1)</f>
        <v/>
      </c>
      <c r="AR9" s="1300">
        <f>SUM(AH10:AL10)</f>
        <v>0</v>
      </c>
      <c r="AS9" s="1292">
        <f>SUM(AM10:AQ10)</f>
        <v>0</v>
      </c>
      <c r="AT9" s="1294">
        <f>IF(O9=1000,11,IF(O9=-1000,0,IF(O9&gt;0,11,IF(O9&lt;0,(-O9),"0"))))</f>
        <v>11</v>
      </c>
      <c r="AU9" s="1286">
        <f>IF(O9=1000,0,IF(O9=-1000,11,IF(O9&lt;-9,-(O9-2),IF(O9&gt;0,(O9),"0"))))</f>
        <v>9</v>
      </c>
      <c r="AV9" s="1286" t="str">
        <f>IF(O9=1000,11,IF(O9=-1000,0,IF(O9&gt;9,(O9+2),IF(O9&lt;0,(-O9),"0"))))</f>
        <v>0</v>
      </c>
      <c r="AW9" s="1286">
        <f>IF(O9=1000,0,IF(O9=-1000,11,IF(O9&lt;0,11,IF(O9&gt;0,(O9),"0"))))</f>
        <v>9</v>
      </c>
      <c r="AX9" s="1296">
        <f>IF(O9="","",IF(O9&gt;9,AV9,AT9))</f>
        <v>11</v>
      </c>
      <c r="AY9" s="1288" t="str">
        <f>IF(O9="","","-")</f>
        <v>-</v>
      </c>
      <c r="AZ9" s="1290">
        <f>IF(O9="","",IF(O9&lt;-9,AU9,AW9))</f>
        <v>9</v>
      </c>
      <c r="BA9" s="1286" t="str">
        <f>IF(P9=1000,11,IF(P9=-1000,0,IF(P9&gt;9,(P9+2),IF(P9&lt;0,(-P9),"0"))))</f>
        <v>0</v>
      </c>
      <c r="BB9" s="1286">
        <f>IF(P9=1000,0,IF(P9=-1000,11,IF(P9&lt;-9,-(P9-2),IF(P9&gt;0,(P9),"0"))))</f>
        <v>8</v>
      </c>
      <c r="BC9" s="1286">
        <f>IF(P9=1000,11,IF(P9=-1000,0,IF(P9&gt;0,11,IF(P9&lt;0,(-P9),"0"))))</f>
        <v>11</v>
      </c>
      <c r="BD9" s="1286">
        <f>IF(P9=1000,0,IF(P9=-1000,11,IF(P9&lt;0,11,IF(P9&gt;0,(P9),"0"))))</f>
        <v>8</v>
      </c>
      <c r="BE9" s="1296">
        <f>IF(P9="","",IF(P9&gt;9,BA9,BC9))</f>
        <v>11</v>
      </c>
      <c r="BF9" s="1288" t="str">
        <f>IF(P9="","","-")</f>
        <v>-</v>
      </c>
      <c r="BG9" s="1290">
        <f>IF(P9="","",IF(P9&lt;-9,BB9,BD9))</f>
        <v>8</v>
      </c>
      <c r="BH9" s="1286" t="str">
        <f>IF(Q9=1000,11,IF(Q9=-1000,0,IF(Q9&gt;9,(Q9+2),IF(Q9&lt;0,(-Q9),"0"))))</f>
        <v>0</v>
      </c>
      <c r="BI9" s="1286">
        <f>IF(Q9=1000,0,IF(Q9=-1000,11,IF(Q9&lt;-9,-(Q9-2),IF(Q9&gt;0,(Q9),"0"))))</f>
        <v>8</v>
      </c>
      <c r="BJ9" s="1286">
        <f>IF(Q9=1000,11,IF(Q9=-1000,0,IF(Q9&gt;0,11,IF(Q9&lt;0,(-Q9),"0"))))</f>
        <v>11</v>
      </c>
      <c r="BK9" s="1286">
        <f>IF(Q9=1000,0,IF(Q9=-1000,11,IF(Q9&lt;0,11,IF(Q9&gt;0,(Q9),"0"))))</f>
        <v>8</v>
      </c>
      <c r="BL9" s="1296">
        <f>IF(Q9="","",IF(Q9&gt;9,BH9,BJ9))</f>
        <v>11</v>
      </c>
      <c r="BM9" s="1288" t="str">
        <f>IF(Q9="","","-")</f>
        <v>-</v>
      </c>
      <c r="BN9" s="1290">
        <f>IF(Q9="","",IF(Q9&lt;-9,BI9,BK9))</f>
        <v>8</v>
      </c>
      <c r="BO9" s="1286" t="e">
        <f>IF(R9=1000,11,IF(R9=-1000,0,IF(R9&gt;9,(R9+2),IF(R9&lt;0,(-R9),"0"))))</f>
        <v>#VALUE!</v>
      </c>
      <c r="BP9" s="1286" t="str">
        <f>IF(R9=1000,0,IF(R9=-1000,11,IF(R9&lt;-9,-(R9-2),IF(R9&gt;0,(R9),"0"))))</f>
        <v/>
      </c>
      <c r="BQ9" s="1286">
        <f>IF(R9=1000,11,IF(R9=-1000,0,IF(R9&gt;0,11,IF(R9&lt;0,(-R9),"0"))))</f>
        <v>11</v>
      </c>
      <c r="BR9" s="1286" t="str">
        <f>IF(R9=1000,0,IF(R9=-1000,11,IF(R9&lt;0,11,IF(R9&gt;0,(R9),"0"))))</f>
        <v/>
      </c>
      <c r="BS9" s="1296" t="str">
        <f>IF(R9="","",IF(R9&gt;9,BO9,BQ9))</f>
        <v/>
      </c>
      <c r="BT9" s="1288" t="str">
        <f>IF(R9="","","-")</f>
        <v/>
      </c>
      <c r="BU9" s="1290" t="str">
        <f>IF(R9="","",IF(R9&lt;-9,BP9,BR9))</f>
        <v/>
      </c>
      <c r="BV9" s="1286" t="e">
        <f>IF(S9=1000,11,IF(S9=-1000,0,IF(S9&gt;9,(S9+2),IF(S9&lt;0,(-S9),"0"))))</f>
        <v>#VALUE!</v>
      </c>
      <c r="BW9" s="1286" t="str">
        <f>IF(S9=1000,0,IF(S9=-1000,11,IF(S9&lt;-9,-(S9-2),IF(S9&gt;0,(S9),"0"))))</f>
        <v/>
      </c>
      <c r="BX9" s="1286">
        <f>IF(S9=1000,11,IF(S9=-1000,0,IF(S9&gt;0,11,IF(S9&lt;0,(-S9),"0"))))</f>
        <v>11</v>
      </c>
      <c r="BY9" s="1286" t="str">
        <f>IF(S9=1000,0,IF(S9=-1000,11,IF(S9&lt;0,11,IF(S9&gt;0,(S9),"0"))))</f>
        <v/>
      </c>
      <c r="BZ9" s="1296" t="str">
        <f>IF(S9="","",IF(S9&gt;9,BV9,BX9))</f>
        <v/>
      </c>
      <c r="CA9" s="1288" t="str">
        <f>IF(S9="","","-")</f>
        <v/>
      </c>
      <c r="CB9" s="1290" t="str">
        <f>IF(S9="","",IF(S9&lt;-9,BW9,BY9))</f>
        <v/>
      </c>
      <c r="CC9" s="1302">
        <f>IF(O9="","",SUM(T9:X10))</f>
        <v>3</v>
      </c>
      <c r="CD9" s="1304" t="str">
        <f>IF(CC9="","","-")</f>
        <v>-</v>
      </c>
      <c r="CE9" s="1306">
        <f>IF(O9="","",SUM(Y9:AC10))</f>
        <v>0</v>
      </c>
      <c r="CF9" s="31"/>
      <c r="CG9" s="31"/>
      <c r="CH9" s="31"/>
      <c r="CI9" s="31"/>
      <c r="CJ9" s="31"/>
      <c r="CK9" s="31"/>
      <c r="CL9" s="31"/>
      <c r="CM9" s="31"/>
      <c r="CN9" s="31"/>
      <c r="CO9" s="31"/>
    </row>
    <row r="10" spans="1:95" s="32" customFormat="1" ht="15" customHeight="1" x14ac:dyDescent="0.2">
      <c r="A10" s="43">
        <v>114</v>
      </c>
      <c r="B10" s="44">
        <v>110</v>
      </c>
      <c r="C10" s="1251"/>
      <c r="D10" s="46" t="str">
        <f>IF(A10="","",VLOOKUP(A10,СписокКМ!D:I,2,FALSE))</f>
        <v>КУГАКОВ Денис</v>
      </c>
      <c r="E10" s="47"/>
      <c r="F10" s="48" t="str">
        <f>IF(B10="","",VLOOKUP(B10,СписокКМ!D:I,2,FALSE))</f>
        <v>КАЗАНЦЕВ Артемий</v>
      </c>
      <c r="G10" s="49"/>
      <c r="H10" s="41"/>
      <c r="I10" s="1253"/>
      <c r="J10" s="1253"/>
      <c r="K10" s="1253"/>
      <c r="L10" s="1253"/>
      <c r="M10" s="1253"/>
      <c r="N10" s="42"/>
      <c r="O10" s="1245"/>
      <c r="P10" s="1245"/>
      <c r="Q10" s="1245"/>
      <c r="R10" s="1245"/>
      <c r="S10" s="1247"/>
      <c r="T10" s="1249"/>
      <c r="U10" s="1285"/>
      <c r="V10" s="1285"/>
      <c r="W10" s="1285"/>
      <c r="X10" s="1285"/>
      <c r="Y10" s="1279"/>
      <c r="Z10" s="1279"/>
      <c r="AA10" s="1279"/>
      <c r="AB10" s="1279"/>
      <c r="AC10" s="1279"/>
      <c r="AD10" s="1281"/>
      <c r="AE10" s="1281"/>
      <c r="AF10" s="1283"/>
      <c r="AG10" s="1273"/>
      <c r="AH10" s="1275"/>
      <c r="AI10" s="1277"/>
      <c r="AJ10" s="1277"/>
      <c r="AK10" s="1277"/>
      <c r="AL10" s="1277"/>
      <c r="AM10" s="1299"/>
      <c r="AN10" s="1299"/>
      <c r="AO10" s="1299"/>
      <c r="AP10" s="1299"/>
      <c r="AQ10" s="1299"/>
      <c r="AR10" s="1301"/>
      <c r="AS10" s="1293"/>
      <c r="AT10" s="1295"/>
      <c r="AU10" s="1287"/>
      <c r="AV10" s="1287"/>
      <c r="AW10" s="1287"/>
      <c r="AX10" s="1297"/>
      <c r="AY10" s="1289"/>
      <c r="AZ10" s="1291"/>
      <c r="BA10" s="1287"/>
      <c r="BB10" s="1287"/>
      <c r="BC10" s="1287"/>
      <c r="BD10" s="1287"/>
      <c r="BE10" s="1297"/>
      <c r="BF10" s="1289"/>
      <c r="BG10" s="1291"/>
      <c r="BH10" s="1287"/>
      <c r="BI10" s="1287"/>
      <c r="BJ10" s="1287"/>
      <c r="BK10" s="1287"/>
      <c r="BL10" s="1297"/>
      <c r="BM10" s="1289"/>
      <c r="BN10" s="1291"/>
      <c r="BO10" s="1287"/>
      <c r="BP10" s="1287"/>
      <c r="BQ10" s="1287"/>
      <c r="BR10" s="1287"/>
      <c r="BS10" s="1297"/>
      <c r="BT10" s="1289"/>
      <c r="BU10" s="1291"/>
      <c r="BV10" s="1287"/>
      <c r="BW10" s="1287"/>
      <c r="BX10" s="1287"/>
      <c r="BY10" s="1287"/>
      <c r="BZ10" s="1297"/>
      <c r="CA10" s="1289"/>
      <c r="CB10" s="1291"/>
      <c r="CC10" s="1303"/>
      <c r="CD10" s="1305"/>
      <c r="CE10" s="1307"/>
      <c r="CF10" s="31"/>
      <c r="CG10" s="31"/>
      <c r="CH10" s="31"/>
      <c r="CI10" s="31"/>
      <c r="CJ10" s="31"/>
      <c r="CK10" s="31"/>
      <c r="CL10" s="31"/>
      <c r="CM10" s="31"/>
      <c r="CN10" s="31"/>
      <c r="CO10" s="31"/>
    </row>
    <row r="11" spans="1:95" s="32" customFormat="1" ht="15" customHeight="1" x14ac:dyDescent="0.2">
      <c r="A11" s="99">
        <f>IF(A7="","",A7)</f>
        <v>151</v>
      </c>
      <c r="B11" s="99">
        <f>IF(B7="","",B8)</f>
        <v>110</v>
      </c>
      <c r="C11" s="75">
        <v>4</v>
      </c>
      <c r="D11" s="100" t="str">
        <f>IF(A11="","",VLOOKUP(A11,СписокКМ!D:I,2,FALSE))</f>
        <v>НОЗДРУНОВ Юрий</v>
      </c>
      <c r="E11" s="101"/>
      <c r="F11" s="77" t="str">
        <f>IF(B11="","",VLOOKUP(B11,СписокКМ!D:I,2,FALSE))</f>
        <v>КАЗАНЦЕВ Артемий</v>
      </c>
      <c r="G11" s="102"/>
      <c r="H11" s="41"/>
      <c r="I11" s="91"/>
      <c r="J11" s="91"/>
      <c r="K11" s="91"/>
      <c r="L11" s="91"/>
      <c r="M11" s="91"/>
      <c r="N11" s="42"/>
      <c r="O11" s="79" t="str">
        <f>IF(I11="","",IF(I11="0",1000,IF(I11="-0",-1000,I11*1)))</f>
        <v/>
      </c>
      <c r="P11" s="79" t="str">
        <f t="shared" si="0"/>
        <v/>
      </c>
      <c r="Q11" s="79" t="str">
        <f t="shared" si="0"/>
        <v/>
      </c>
      <c r="R11" s="79" t="str">
        <f t="shared" si="0"/>
        <v/>
      </c>
      <c r="S11" s="80" t="str">
        <f t="shared" si="0"/>
        <v/>
      </c>
      <c r="T11" s="103" t="str">
        <f t="shared" si="1"/>
        <v/>
      </c>
      <c r="U11" s="104" t="str">
        <f t="shared" si="1"/>
        <v/>
      </c>
      <c r="V11" s="104" t="str">
        <f t="shared" si="1"/>
        <v/>
      </c>
      <c r="W11" s="104" t="str">
        <f t="shared" si="1"/>
        <v/>
      </c>
      <c r="X11" s="104" t="str">
        <f t="shared" si="1"/>
        <v/>
      </c>
      <c r="Y11" s="105" t="str">
        <f t="shared" si="2"/>
        <v/>
      </c>
      <c r="Z11" s="105" t="str">
        <f t="shared" si="2"/>
        <v/>
      </c>
      <c r="AA11" s="105" t="str">
        <f t="shared" si="2"/>
        <v/>
      </c>
      <c r="AB11" s="105" t="str">
        <f t="shared" si="2"/>
        <v/>
      </c>
      <c r="AC11" s="105" t="str">
        <f t="shared" si="2"/>
        <v/>
      </c>
      <c r="AD11" s="106" t="str">
        <f>IF(CC11="","",IF(CC11&gt;CE11,1,-1))</f>
        <v/>
      </c>
      <c r="AE11" s="106" t="str">
        <f>IF(CC11="","",IF(CC11&lt;CE11,1,-1))</f>
        <v/>
      </c>
      <c r="AF11" s="107">
        <f>IF(CC11&gt;CE11,1,0)</f>
        <v>0</v>
      </c>
      <c r="AG11" s="108">
        <f>IF(CE11&gt;CC11,1,0)</f>
        <v>0</v>
      </c>
      <c r="AH11" s="81" t="str">
        <f>IF(O11="","",AX11*1)</f>
        <v/>
      </c>
      <c r="AI11" s="92" t="str">
        <f>IF(P11="","",BE11*1)</f>
        <v/>
      </c>
      <c r="AJ11" s="92" t="str">
        <f>IF(Q11="","",BL11*1)</f>
        <v/>
      </c>
      <c r="AK11" s="92" t="str">
        <f>IF(R11="","",BS11*1)</f>
        <v/>
      </c>
      <c r="AL11" s="92" t="str">
        <f>IF(S11="","",BZ11*1)</f>
        <v/>
      </c>
      <c r="AM11" s="93" t="str">
        <f>IF(O11="","",AZ11*1)</f>
        <v/>
      </c>
      <c r="AN11" s="93" t="str">
        <f>IF(P11="","",BG11*1)</f>
        <v/>
      </c>
      <c r="AO11" s="93" t="str">
        <f>IF(Q11="","",BN11*1)</f>
        <v/>
      </c>
      <c r="AP11" s="93" t="str">
        <f>IF(R11="","",BU11*1)</f>
        <v/>
      </c>
      <c r="AQ11" s="93" t="str">
        <f>IF(S11="","",CB11*1)</f>
        <v/>
      </c>
      <c r="AR11" s="109">
        <f>SUM(AH11:AL11)</f>
        <v>0</v>
      </c>
      <c r="AS11" s="110">
        <f>SUM(AM11:AQ11)</f>
        <v>0</v>
      </c>
      <c r="AT11" s="111">
        <f>IF(O11=1000,11,IF(O11=-1000,0,IF(O11&gt;0,11,IF(O11&lt;0,(-O11),"0"))))</f>
        <v>11</v>
      </c>
      <c r="AU11" s="112" t="str">
        <f>IF(O11=1000,0,IF(O11=-1000,11,IF(O11&lt;-9,-(O11-2),IF(O11&gt;0,(O11),"0"))))</f>
        <v/>
      </c>
      <c r="AV11" s="111" t="e">
        <f>IF(O11=1000,11,IF(O11=-1000,0,IF(O11&gt;9,(O11+2),IF(O11&lt;0,(-O11),"0"))))</f>
        <v>#VALUE!</v>
      </c>
      <c r="AW11" s="112" t="str">
        <f>IF(O11=1000,0,IF(O11=-1000,11,IF(O11&lt;0,11,IF(O11&gt;0,(O11),"0"))))</f>
        <v/>
      </c>
      <c r="AX11" s="94" t="str">
        <f>IF(O11="","",IF(O11&gt;9,AV11,AT11))</f>
        <v/>
      </c>
      <c r="AY11" s="95" t="str">
        <f>IF(O11="","","-")</f>
        <v/>
      </c>
      <c r="AZ11" s="96" t="str">
        <f>IF(O11="","",IF(O11&lt;-9,AU11,AW11))</f>
        <v/>
      </c>
      <c r="BA11" s="111" t="e">
        <f>IF(P11=1000,11,IF(P11=-1000,0,IF(P11&gt;9,(P11+2),IF(P11&lt;0,(-P11),"0"))))</f>
        <v>#VALUE!</v>
      </c>
      <c r="BB11" s="112" t="str">
        <f>IF(P11=1000,0,IF(P11=-1000,11,IF(P11&lt;-9,-(P11-2),IF(P11&gt;0,(P11),"0"))))</f>
        <v/>
      </c>
      <c r="BC11" s="112">
        <f>IF(P11=1000,11,IF(P11=-1000,0,IF(P11&gt;0,11,IF(P11&lt;0,(-P11),"0"))))</f>
        <v>11</v>
      </c>
      <c r="BD11" s="112" t="str">
        <f>IF(P11=1000,0,IF(P11=-1000,11,IF(P11&lt;0,11,IF(P11&gt;0,(P11),"0"))))</f>
        <v/>
      </c>
      <c r="BE11" s="94" t="str">
        <f>IF(P11="","",IF(P11&gt;9,BA11,BC11))</f>
        <v/>
      </c>
      <c r="BF11" s="95" t="str">
        <f>IF(P11="","","-")</f>
        <v/>
      </c>
      <c r="BG11" s="96" t="str">
        <f>IF(P11="","",IF(P11&lt;-9,BB11,BD11))</f>
        <v/>
      </c>
      <c r="BH11" s="111" t="e">
        <f>IF(Q11=1000,11,IF(Q11=-1000,0,IF(Q11&gt;9,(Q11+2),IF(Q11&lt;0,(-Q11),"0"))))</f>
        <v>#VALUE!</v>
      </c>
      <c r="BI11" s="112" t="str">
        <f>IF(Q11=1000,0,IF(Q11=-1000,11,IF(Q11&lt;-9,-(Q11-2),IF(Q11&gt;0,(Q11),"0"))))</f>
        <v/>
      </c>
      <c r="BJ11" s="112">
        <f>IF(Q11=1000,11,IF(Q11=-1000,0,IF(Q11&gt;0,11,IF(Q11&lt;0,(-Q11),"0"))))</f>
        <v>11</v>
      </c>
      <c r="BK11" s="112" t="str">
        <f>IF(Q11=1000,0,IF(Q11=-1000,11,IF(Q11&lt;0,11,IF(Q11&gt;0,(Q11),"0"))))</f>
        <v/>
      </c>
      <c r="BL11" s="94" t="str">
        <f>IF(Q11="","",IF(Q11&gt;9,BH11,BJ11))</f>
        <v/>
      </c>
      <c r="BM11" s="95" t="str">
        <f>IF(Q11="","","-")</f>
        <v/>
      </c>
      <c r="BN11" s="96" t="str">
        <f>IF(Q11="","",IF(Q11&lt;-9,BI11,BK11))</f>
        <v/>
      </c>
      <c r="BO11" s="112" t="e">
        <f>IF(R11=1000,11,IF(R11=-1000,0,IF(R11&gt;9,(R11+2),IF(R11&lt;0,(-R11),"0"))))</f>
        <v>#VALUE!</v>
      </c>
      <c r="BP11" s="112" t="str">
        <f>IF(R11=1000,0,IF(R11=-1000,11,IF(R11&lt;-9,-(R11-2),IF(R11&gt;0,(R11),"0"))))</f>
        <v/>
      </c>
      <c r="BQ11" s="112">
        <f>IF(R11=1000,11,IF(R11=-1000,0,IF(R11&gt;0,11,IF(R11&lt;0,(-R11),"0"))))</f>
        <v>11</v>
      </c>
      <c r="BR11" s="112" t="str">
        <f>IF(R11=1000,0,IF(R11=-1000,11,IF(R11&lt;0,11,IF(R11&gt;0,(R11),"0"))))</f>
        <v/>
      </c>
      <c r="BS11" s="94" t="str">
        <f>IF(R11="","",IF(R11&gt;9,BO11,BQ11))</f>
        <v/>
      </c>
      <c r="BT11" s="95" t="str">
        <f>IF(R11="","","-")</f>
        <v/>
      </c>
      <c r="BU11" s="96" t="str">
        <f>IF(R11="","",IF(R11&lt;-9,BP11,BR11))</f>
        <v/>
      </c>
      <c r="BV11" s="112" t="e">
        <f>IF(S11=1000,11,IF(S11=-1000,0,IF(S11&gt;9,(S11+2),IF(S11&lt;0,(-S11),"0"))))</f>
        <v>#VALUE!</v>
      </c>
      <c r="BW11" s="112" t="str">
        <f>IF(S11=1000,0,IF(S11=-1000,11,IF(S11&lt;-9,-(S11-2),IF(S11&gt;0,(S11),"0"))))</f>
        <v/>
      </c>
      <c r="BX11" s="112">
        <f>IF(S11=1000,11,IF(S11=-1000,0,IF(S11&gt;0,11,IF(S11&lt;0,(-S11),"0"))))</f>
        <v>11</v>
      </c>
      <c r="BY11" s="113" t="str">
        <f>IF(S11=1000,0,IF(S11=-1000,11,IF(S11&lt;0,11,IF(S11&gt;0,(S11),"0"))))</f>
        <v/>
      </c>
      <c r="BZ11" s="94" t="str">
        <f>IF(S11="","",IF(S11&gt;9,BV11,BX11))</f>
        <v/>
      </c>
      <c r="CA11" s="95" t="str">
        <f>IF(S11="","","-")</f>
        <v/>
      </c>
      <c r="CB11" s="96" t="str">
        <f>IF(S11="","",IF(S11&lt;-9,BW11,BY11))</f>
        <v/>
      </c>
      <c r="CC11" s="97" t="str">
        <f>IF(O11="","",SUM(T11:X11))</f>
        <v/>
      </c>
      <c r="CD11" s="88" t="str">
        <f>IF(CC11="","","-")</f>
        <v/>
      </c>
      <c r="CE11" s="98" t="str">
        <f>IF(O11="","",SUM(Y11:AC11))</f>
        <v/>
      </c>
      <c r="CF11" s="31"/>
      <c r="CG11" s="31"/>
      <c r="CH11" s="31"/>
      <c r="CI11" s="31"/>
      <c r="CJ11" s="31"/>
      <c r="CK11" s="31"/>
      <c r="CL11" s="31"/>
      <c r="CM11" s="31"/>
      <c r="CN11" s="31"/>
      <c r="CO11" s="31"/>
    </row>
    <row r="12" spans="1:95" s="32" customFormat="1" ht="15" customHeight="1" thickBot="1" x14ac:dyDescent="0.25">
      <c r="A12" s="99">
        <f>IF(A7="","",A8)</f>
        <v>204</v>
      </c>
      <c r="B12" s="99">
        <f>IF(B7="","",B7)</f>
        <v>209</v>
      </c>
      <c r="C12" s="114">
        <v>5</v>
      </c>
      <c r="D12" s="115" t="str">
        <f>IF(A12="","",VLOOKUP(A12,СписокКМ!D:I,2,FALSE))</f>
        <v>ТАВРОВ Евгений</v>
      </c>
      <c r="E12" s="116"/>
      <c r="F12" s="117" t="str">
        <f>IF(B12="","",VLOOKUP(B12,СписокКМ!D:I,2,FALSE))</f>
        <v>НАКОЗИН Александр</v>
      </c>
      <c r="G12" s="118"/>
      <c r="H12" s="119"/>
      <c r="I12" s="120"/>
      <c r="J12" s="120"/>
      <c r="K12" s="120"/>
      <c r="L12" s="121"/>
      <c r="M12" s="121"/>
      <c r="N12" s="122"/>
      <c r="O12" s="123" t="str">
        <f>IF(I12="","",IF(I12="0",1000,IF(I12="-0",-1000,I12*1)))</f>
        <v/>
      </c>
      <c r="P12" s="123" t="str">
        <f t="shared" si="0"/>
        <v/>
      </c>
      <c r="Q12" s="123" t="str">
        <f t="shared" si="0"/>
        <v/>
      </c>
      <c r="R12" s="123" t="str">
        <f t="shared" si="0"/>
        <v/>
      </c>
      <c r="S12" s="124" t="str">
        <f t="shared" si="0"/>
        <v/>
      </c>
      <c r="T12" s="125" t="str">
        <f t="shared" si="1"/>
        <v/>
      </c>
      <c r="U12" s="126" t="str">
        <f t="shared" si="1"/>
        <v/>
      </c>
      <c r="V12" s="126" t="str">
        <f t="shared" si="1"/>
        <v/>
      </c>
      <c r="W12" s="126" t="str">
        <f t="shared" si="1"/>
        <v/>
      </c>
      <c r="X12" s="126" t="str">
        <f t="shared" si="1"/>
        <v/>
      </c>
      <c r="Y12" s="127" t="str">
        <f t="shared" si="2"/>
        <v/>
      </c>
      <c r="Z12" s="127" t="str">
        <f t="shared" si="2"/>
        <v/>
      </c>
      <c r="AA12" s="127" t="str">
        <f t="shared" si="2"/>
        <v/>
      </c>
      <c r="AB12" s="127" t="str">
        <f t="shared" si="2"/>
        <v/>
      </c>
      <c r="AC12" s="127" t="str">
        <f t="shared" si="2"/>
        <v/>
      </c>
      <c r="AD12" s="128" t="str">
        <f>IF(CC12="","",IF(CC12&gt;CE12,1,-1))</f>
        <v/>
      </c>
      <c r="AE12" s="128" t="str">
        <f>IF(CC12="","",IF(CC12&lt;CE12,1,-1))</f>
        <v/>
      </c>
      <c r="AF12" s="129">
        <f>IF(CC12&gt;CE12,1,0)</f>
        <v>0</v>
      </c>
      <c r="AG12" s="130">
        <f>IF(CE12&gt;CC12,1,0)</f>
        <v>0</v>
      </c>
      <c r="AH12" s="131" t="str">
        <f>IF(O12="","",AX12*1)</f>
        <v/>
      </c>
      <c r="AI12" s="132" t="str">
        <f>IF(P12="","",BE12*1)</f>
        <v/>
      </c>
      <c r="AJ12" s="132" t="str">
        <f>IF(Q12="","",BL12*1)</f>
        <v/>
      </c>
      <c r="AK12" s="132" t="str">
        <f>IF(R12="","",BS12*1)</f>
        <v/>
      </c>
      <c r="AL12" s="132" t="str">
        <f>IF(S12="","",BZ12*1)</f>
        <v/>
      </c>
      <c r="AM12" s="133" t="str">
        <f>IF(O12="","",AZ12*1)</f>
        <v/>
      </c>
      <c r="AN12" s="133" t="str">
        <f>IF(P12="","",BG12*1)</f>
        <v/>
      </c>
      <c r="AO12" s="133" t="str">
        <f>IF(Q12="","",BN12*1)</f>
        <v/>
      </c>
      <c r="AP12" s="133" t="str">
        <f>IF(R12="","",BU12*1)</f>
        <v/>
      </c>
      <c r="AQ12" s="133" t="str">
        <f>IF(S12="","",CB12*1)</f>
        <v/>
      </c>
      <c r="AR12" s="134">
        <f>SUM(AH12:AL12)</f>
        <v>0</v>
      </c>
      <c r="AS12" s="135">
        <f>SUM(AM12:AQ12)</f>
        <v>0</v>
      </c>
      <c r="AT12" s="136">
        <f>IF(O12=1000,11,IF(O12=-1000,0,IF(O12&gt;0,11,IF(O12&lt;0,(-O12),"0"))))</f>
        <v>11</v>
      </c>
      <c r="AU12" s="137" t="str">
        <f>IF(O12=1000,0,IF(O12=-1000,11,IF(O12&lt;-9,-(O12-2),IF(O12&gt;0,(O12),"0"))))</f>
        <v/>
      </c>
      <c r="AV12" s="136" t="e">
        <f>IF(O12=1000,11,IF(O12=-1000,0,IF(O12&gt;9,(O12+2),IF(O12&lt;0,(-O12),"0"))))</f>
        <v>#VALUE!</v>
      </c>
      <c r="AW12" s="137" t="str">
        <f>IF(O12=1000,0,IF(O12=-1000,11,IF(O12&lt;0,11,IF(O12&gt;0,(O12),"0"))))</f>
        <v/>
      </c>
      <c r="AX12" s="138" t="str">
        <f>IF(O12="","",IF(O12&gt;9,AV12,AT12))</f>
        <v/>
      </c>
      <c r="AY12" s="139" t="str">
        <f>IF(O12="","","-")</f>
        <v/>
      </c>
      <c r="AZ12" s="140" t="str">
        <f>IF(O12="","",IF(O12&lt;-9,AU12,AW12))</f>
        <v/>
      </c>
      <c r="BA12" s="136" t="e">
        <f>IF(P12=1000,11,IF(P12=-1000,0,IF(P12&gt;9,(P12+2),IF(P12&lt;0,(-P12),"0"))))</f>
        <v>#VALUE!</v>
      </c>
      <c r="BB12" s="137" t="str">
        <f>IF(P12=1000,0,IF(P12=-1000,11,IF(P12&lt;-9,-(P12-2),IF(P12&gt;0,(P12),"0"))))</f>
        <v/>
      </c>
      <c r="BC12" s="137">
        <f>IF(P12=1000,11,IF(P12=-1000,0,IF(P12&gt;0,11,IF(P12&lt;0,(-P12),"0"))))</f>
        <v>11</v>
      </c>
      <c r="BD12" s="137" t="str">
        <f>IF(P12=1000,0,IF(P12=-1000,11,IF(P12&lt;0,11,IF(P12&gt;0,(P12),"0"))))</f>
        <v/>
      </c>
      <c r="BE12" s="138" t="str">
        <f>IF(P12="","",IF(P12&gt;9,BA12,BC12))</f>
        <v/>
      </c>
      <c r="BF12" s="139" t="str">
        <f>IF(P12="","","-")</f>
        <v/>
      </c>
      <c r="BG12" s="140" t="str">
        <f>IF(P12="","",IF(P12&lt;-9,BB12,BD12))</f>
        <v/>
      </c>
      <c r="BH12" s="136" t="e">
        <f>IF(Q12=1000,11,IF(Q12=-1000,0,IF(Q12&gt;9,(Q12+2),IF(Q12&lt;0,(-Q12),"0"))))</f>
        <v>#VALUE!</v>
      </c>
      <c r="BI12" s="137" t="str">
        <f>IF(Q12=1000,0,IF(Q12=-1000,11,IF(Q12&lt;-9,-(Q12-2),IF(Q12&gt;0,(Q12),"0"))))</f>
        <v/>
      </c>
      <c r="BJ12" s="137">
        <f>IF(Q12=1000,11,IF(Q12=-1000,0,IF(Q12&gt;0,11,IF(Q12&lt;0,(-Q12),"0"))))</f>
        <v>11</v>
      </c>
      <c r="BK12" s="137" t="str">
        <f>IF(Q12=1000,0,IF(Q12=-1000,11,IF(Q12&lt;0,11,IF(Q12&gt;0,(Q12),"0"))))</f>
        <v/>
      </c>
      <c r="BL12" s="138" t="str">
        <f>IF(Q12="","",IF(Q12&gt;9,BH12,BJ12))</f>
        <v/>
      </c>
      <c r="BM12" s="139" t="str">
        <f>IF(Q12="","","-")</f>
        <v/>
      </c>
      <c r="BN12" s="140" t="str">
        <f>IF(Q12="","",IF(Q12&lt;-9,BI12,BK12))</f>
        <v/>
      </c>
      <c r="BO12" s="137" t="e">
        <f>IF(R12=1000,11,IF(R12=-1000,0,IF(R12&gt;9,(R12+2),IF(R12&lt;0,(-R12),"0"))))</f>
        <v>#VALUE!</v>
      </c>
      <c r="BP12" s="137" t="str">
        <f>IF(R12=1000,0,IF(R12=-1000,11,IF(R12&lt;-9,-(R12-2),IF(R12&gt;0,(R12),"0"))))</f>
        <v/>
      </c>
      <c r="BQ12" s="137">
        <f>IF(R12=1000,11,IF(R12=-1000,0,IF(R12&gt;0,11,IF(R12&lt;0,(-R12),"0"))))</f>
        <v>11</v>
      </c>
      <c r="BR12" s="137" t="str">
        <f>IF(R12=1000,0,IF(R12=-1000,11,IF(R12&lt;0,11,IF(R12&gt;0,(R12),"0"))))</f>
        <v/>
      </c>
      <c r="BS12" s="138" t="str">
        <f>IF(R12="","",IF(R12&gt;9,BO12,BQ12))</f>
        <v/>
      </c>
      <c r="BT12" s="139" t="str">
        <f>IF(R12="","","-")</f>
        <v/>
      </c>
      <c r="BU12" s="140" t="str">
        <f>IF(R12="","",IF(R12&lt;-9,BP12,BR12))</f>
        <v/>
      </c>
      <c r="BV12" s="137" t="e">
        <f>IF(S12=1000,11,IF(S12=-1000,0,IF(S12&gt;9,(S12+2),IF(S12&lt;0,(-S12),"0"))))</f>
        <v>#VALUE!</v>
      </c>
      <c r="BW12" s="137" t="str">
        <f>IF(S12=1000,0,IF(S12=-1000,11,IF(S12&lt;-9,-(S12-2),IF(S12&gt;0,(S12),"0"))))</f>
        <v/>
      </c>
      <c r="BX12" s="137">
        <f>IF(S12=1000,11,IF(S12=-1000,0,IF(S12&gt;0,11,IF(S12&lt;0,(-S12),"0"))))</f>
        <v>11</v>
      </c>
      <c r="BY12" s="141" t="str">
        <f>IF(S12=1000,0,IF(S12=-1000,11,IF(S12&lt;0,11,IF(S12&gt;0,(S12),"0"))))</f>
        <v/>
      </c>
      <c r="BZ12" s="138" t="str">
        <f>IF(S12="","",IF(S12&gt;9,BV12,BX12))</f>
        <v/>
      </c>
      <c r="CA12" s="139" t="str">
        <f>IF(S12="","","-")</f>
        <v/>
      </c>
      <c r="CB12" s="140" t="str">
        <f>IF(S12="","",IF(S12&lt;-9,BW12,BY12))</f>
        <v/>
      </c>
      <c r="CC12" s="142" t="str">
        <f>IF(O12="","",SUM(T12:X12))</f>
        <v/>
      </c>
      <c r="CD12" s="143" t="str">
        <f>IF(CC12="","","-")</f>
        <v/>
      </c>
      <c r="CE12" s="144" t="str">
        <f>IF(O12="","",SUM(Y12:AC12))</f>
        <v/>
      </c>
      <c r="CF12" s="31"/>
      <c r="CG12" s="31"/>
      <c r="CH12" s="31"/>
      <c r="CI12" s="31"/>
      <c r="CJ12" s="31"/>
      <c r="CK12" s="31"/>
      <c r="CL12" s="31"/>
      <c r="CM12" s="31"/>
      <c r="CN12" s="31"/>
      <c r="CO12" s="31"/>
    </row>
    <row r="13" spans="1:95" s="32" customFormat="1" ht="15" customHeight="1" thickBot="1" x14ac:dyDescent="0.25">
      <c r="A13" s="145"/>
      <c r="B13" s="145"/>
      <c r="C13" s="145"/>
      <c r="D13" s="146"/>
      <c r="E13" s="147"/>
      <c r="F13" s="148"/>
      <c r="G13" s="149"/>
      <c r="H13" s="150"/>
      <c r="I13" s="151"/>
      <c r="J13" s="151"/>
      <c r="K13" s="151"/>
      <c r="L13" s="151"/>
      <c r="M13" s="151"/>
      <c r="N13" s="150"/>
      <c r="O13" s="152"/>
      <c r="P13" s="152"/>
      <c r="Q13" s="152"/>
      <c r="R13" s="152"/>
      <c r="S13" s="152"/>
      <c r="T13" s="153"/>
      <c r="U13" s="153"/>
      <c r="V13" s="153"/>
      <c r="W13" s="153"/>
      <c r="X13" s="153"/>
      <c r="Y13" s="154"/>
      <c r="Z13" s="154"/>
      <c r="AA13" s="154"/>
      <c r="AB13" s="154"/>
      <c r="AC13" s="154"/>
      <c r="AD13" s="155"/>
      <c r="AE13" s="155"/>
      <c r="AF13" s="156"/>
      <c r="AG13" s="156"/>
      <c r="AH13" s="157"/>
      <c r="AI13" s="157"/>
      <c r="AJ13" s="157"/>
      <c r="AK13" s="157"/>
      <c r="AL13" s="157"/>
      <c r="AM13" s="158"/>
      <c r="AN13" s="158"/>
      <c r="AO13" s="158"/>
      <c r="AP13" s="158"/>
      <c r="AQ13" s="158"/>
      <c r="AR13" s="159"/>
      <c r="AS13" s="159"/>
      <c r="AT13" s="160"/>
      <c r="AU13" s="160"/>
      <c r="AV13" s="160"/>
      <c r="AW13" s="160"/>
      <c r="AX13" s="161"/>
      <c r="AY13" s="161"/>
      <c r="AZ13" s="161"/>
      <c r="BA13" s="160"/>
      <c r="BB13" s="160"/>
      <c r="BC13" s="160"/>
      <c r="BD13" s="160"/>
      <c r="BE13" s="161"/>
      <c r="BF13" s="161"/>
      <c r="BG13" s="161"/>
      <c r="BH13" s="160"/>
      <c r="BI13" s="160"/>
      <c r="BJ13" s="160"/>
      <c r="BK13" s="160"/>
      <c r="BL13" s="161"/>
      <c r="BM13" s="161"/>
      <c r="BN13" s="161"/>
      <c r="BO13" s="160"/>
      <c r="BP13" s="160"/>
      <c r="BQ13" s="160"/>
      <c r="BR13" s="160"/>
      <c r="BS13" s="161"/>
      <c r="BT13" s="161"/>
      <c r="BU13" s="161"/>
      <c r="BV13" s="160"/>
      <c r="BW13" s="160"/>
      <c r="BX13" s="160"/>
      <c r="BY13" s="160"/>
      <c r="BZ13" s="161"/>
      <c r="CA13" s="161"/>
      <c r="CB13" s="161"/>
      <c r="CC13" s="162"/>
      <c r="CD13" s="163"/>
      <c r="CE13" s="164"/>
      <c r="CF13" s="31"/>
      <c r="CG13" s="31"/>
      <c r="CH13" s="31"/>
      <c r="CI13" s="31"/>
      <c r="CJ13" s="31"/>
      <c r="CK13" s="31"/>
      <c r="CL13" s="31"/>
      <c r="CM13" s="31"/>
      <c r="CN13" s="31"/>
      <c r="CO13" s="31"/>
    </row>
    <row r="14" spans="1:95" s="32" customFormat="1" ht="31.5" customHeight="1" thickBot="1" x14ac:dyDescent="0.25">
      <c r="A14" s="34">
        <v>32</v>
      </c>
      <c r="B14" s="35">
        <v>29</v>
      </c>
      <c r="C14" s="1225">
        <f>1+C5</f>
        <v>2</v>
      </c>
      <c r="D14" s="1227" t="str">
        <f>IF(A14="","",VLOOKUP(A14,СписокКМ!$A$186:$D$248,3,FALSE))</f>
        <v>Республика Татарстан</v>
      </c>
      <c r="E14" s="1228" t="e">
        <f>IF(B14="","",VLOOKUP(B14,СписокКМ!E:J,2,FALSE))</f>
        <v>#N/A</v>
      </c>
      <c r="F14" s="1231" t="str">
        <f>IF(B14="","",VLOOKUP(B14,СписокКМ!$A$186:$D$248,3,FALSE))</f>
        <v>Москва</v>
      </c>
      <c r="G14" s="1232" t="e">
        <f>IF(D14="","",VLOOKUP(D14,СписокКМ!G:L,2,FALSE))</f>
        <v>#N/A</v>
      </c>
      <c r="H14" s="36"/>
      <c r="I14" s="1235" t="s">
        <v>7</v>
      </c>
      <c r="J14" s="1235"/>
      <c r="K14" s="1235"/>
      <c r="L14" s="1235"/>
      <c r="M14" s="1235"/>
      <c r="N14" s="37"/>
      <c r="O14" s="1237"/>
      <c r="P14" s="1238"/>
      <c r="Q14" s="1238"/>
      <c r="R14" s="1238"/>
      <c r="S14" s="1238"/>
      <c r="T14" s="38" t="str">
        <f>IF(A14="","",VLOOKUP(A14,'[60]Протокол команд'!A:K,8,FALSE))</f>
        <v>-</v>
      </c>
      <c r="U14" s="39" t="e">
        <f>T14*5-4</f>
        <v>#VALUE!</v>
      </c>
      <c r="V14" s="39" t="e">
        <f>T14*5</f>
        <v>#VALUE!</v>
      </c>
      <c r="W14" s="39" t="e">
        <f>CONCATENATE(U14,"-",V14)</f>
        <v>#VALUE!</v>
      </c>
      <c r="X14" s="39" t="str">
        <f>IF(A14="","",VLOOKUP(A14,'[60]Протокол команд'!A:K,10,FALSE))</f>
        <v>-</v>
      </c>
      <c r="Y14" s="39" t="e">
        <f>X14*5-4</f>
        <v>#VALUE!</v>
      </c>
      <c r="Z14" s="39" t="e">
        <f>X14*5</f>
        <v>#VALUE!</v>
      </c>
      <c r="AA14" s="39" t="e">
        <f>CONCATENATE(Y14,"-",Z14)</f>
        <v>#VALUE!</v>
      </c>
      <c r="AB14" s="1241">
        <f>IF(O16="","",SUM(AF16:AF21))</f>
        <v>0</v>
      </c>
      <c r="AC14" s="1242"/>
      <c r="AD14" s="1243"/>
      <c r="AE14" s="1242">
        <f>IF(O16="","",SUM(AG16:AG21))</f>
        <v>3</v>
      </c>
      <c r="AF14" s="1242"/>
      <c r="AG14" s="1264"/>
      <c r="AH14" s="1241">
        <f>SUM(CC16:CC21)</f>
        <v>1</v>
      </c>
      <c r="AI14" s="1242"/>
      <c r="AJ14" s="1243"/>
      <c r="AK14" s="1242">
        <f>SUM(CE16:CE21)</f>
        <v>9</v>
      </c>
      <c r="AL14" s="1242"/>
      <c r="AM14" s="1264"/>
      <c r="AN14" s="1265">
        <f>SUM(AR16:AR21)</f>
        <v>41</v>
      </c>
      <c r="AO14" s="1266"/>
      <c r="AP14" s="1267"/>
      <c r="AQ14" s="1266">
        <f>SUM(AS16:AS21)</f>
        <v>68</v>
      </c>
      <c r="AR14" s="1266"/>
      <c r="AS14" s="1268"/>
      <c r="AT14" s="1269" t="s">
        <v>604</v>
      </c>
      <c r="AU14" s="1270"/>
      <c r="AV14" s="1270"/>
      <c r="AW14" s="1270"/>
      <c r="AX14" s="1270"/>
      <c r="AY14" s="1270"/>
      <c r="AZ14" s="1270"/>
      <c r="BA14" s="1270"/>
      <c r="BB14" s="1270"/>
      <c r="BC14" s="1270"/>
      <c r="BD14" s="1270"/>
      <c r="BE14" s="1270"/>
      <c r="BF14" s="1270"/>
      <c r="BG14" s="1270"/>
      <c r="BH14" s="1270"/>
      <c r="BI14" s="1270"/>
      <c r="BJ14" s="1270"/>
      <c r="BK14" s="1270"/>
      <c r="BL14" s="1270"/>
      <c r="BM14" s="1270"/>
      <c r="BN14" s="1270"/>
      <c r="BO14" s="1270"/>
      <c r="BP14" s="1270"/>
      <c r="BQ14" s="1270"/>
      <c r="BR14" s="1270"/>
      <c r="BS14" s="1270"/>
      <c r="BT14" s="1270"/>
      <c r="BU14" s="1270"/>
      <c r="BV14" s="1270"/>
      <c r="BW14" s="1270"/>
      <c r="BX14" s="1270"/>
      <c r="BY14" s="1270"/>
      <c r="BZ14" s="1270"/>
      <c r="CA14" s="1270"/>
      <c r="CB14" s="1271"/>
      <c r="CC14" s="1254">
        <f>IF(O16="","",SUM(AF16:AF21))</f>
        <v>0</v>
      </c>
      <c r="CD14" s="1256" t="str">
        <f>IF(CC14="","","-")</f>
        <v>-</v>
      </c>
      <c r="CE14" s="1258">
        <f>IF(O16="","",SUM(AG16:AG21))</f>
        <v>3</v>
      </c>
      <c r="CF14" s="31"/>
      <c r="CG14" s="31"/>
      <c r="CH14" s="31"/>
      <c r="CI14" s="31"/>
      <c r="CJ14" s="31"/>
      <c r="CK14" s="31"/>
      <c r="CL14" s="31"/>
      <c r="CM14" s="31"/>
      <c r="CN14" s="31"/>
      <c r="CO14" s="31"/>
    </row>
    <row r="15" spans="1:95" s="32" customFormat="1" ht="13.5" customHeight="1" x14ac:dyDescent="0.2">
      <c r="A15" s="40"/>
      <c r="B15" s="40"/>
      <c r="C15" s="1226"/>
      <c r="D15" s="1229" t="str">
        <f>IF(A15="","",VLOOKUP(A15,СписокКМ!D:I,2,FALSE))</f>
        <v/>
      </c>
      <c r="E15" s="1230" t="str">
        <f>IF(B15="","",VLOOKUP(B15,СписокКМ!E:J,2,FALSE))</f>
        <v/>
      </c>
      <c r="F15" s="1233" t="str">
        <f>IF(C15="","",VLOOKUP(C15,СписокКМ!F:K,2,FALSE))</f>
        <v/>
      </c>
      <c r="G15" s="1234" t="str">
        <f>IF(D15="","",VLOOKUP(D15,СписокКМ!G:L,2,FALSE))</f>
        <v/>
      </c>
      <c r="H15" s="41"/>
      <c r="I15" s="1236"/>
      <c r="J15" s="1236"/>
      <c r="K15" s="1236"/>
      <c r="L15" s="1236"/>
      <c r="M15" s="1236"/>
      <c r="N15" s="42"/>
      <c r="O15" s="1239"/>
      <c r="P15" s="1240"/>
      <c r="Q15" s="1240"/>
      <c r="R15" s="1240"/>
      <c r="S15" s="1240"/>
      <c r="T15" s="1260" t="s">
        <v>8</v>
      </c>
      <c r="U15" s="1261"/>
      <c r="V15" s="1261"/>
      <c r="W15" s="1261"/>
      <c r="X15" s="1261"/>
      <c r="Y15" s="1261"/>
      <c r="Z15" s="1261"/>
      <c r="AA15" s="1261"/>
      <c r="AB15" s="1261"/>
      <c r="AC15" s="1261"/>
      <c r="AD15" s="1261"/>
      <c r="AE15" s="1261"/>
      <c r="AF15" s="1261"/>
      <c r="AG15" s="1262"/>
      <c r="AH15" s="1261" t="s">
        <v>9</v>
      </c>
      <c r="AI15" s="1261"/>
      <c r="AJ15" s="1261"/>
      <c r="AK15" s="1261"/>
      <c r="AL15" s="1261"/>
      <c r="AM15" s="1261"/>
      <c r="AN15" s="1261"/>
      <c r="AO15" s="1261"/>
      <c r="AP15" s="1261"/>
      <c r="AQ15" s="1261"/>
      <c r="AR15" s="1261"/>
      <c r="AS15" s="1262"/>
      <c r="AT15" s="1263" t="s">
        <v>10</v>
      </c>
      <c r="AU15" s="1263"/>
      <c r="AV15" s="1263"/>
      <c r="AW15" s="1263"/>
      <c r="AX15" s="1263"/>
      <c r="AY15" s="1263"/>
      <c r="AZ15" s="1263"/>
      <c r="BA15" s="1263" t="s">
        <v>11</v>
      </c>
      <c r="BB15" s="1263"/>
      <c r="BC15" s="1263"/>
      <c r="BD15" s="1263"/>
      <c r="BE15" s="1263"/>
      <c r="BF15" s="1263"/>
      <c r="BG15" s="1263"/>
      <c r="BH15" s="1263" t="s">
        <v>12</v>
      </c>
      <c r="BI15" s="1263"/>
      <c r="BJ15" s="1263"/>
      <c r="BK15" s="1263"/>
      <c r="BL15" s="1263"/>
      <c r="BM15" s="1263"/>
      <c r="BN15" s="1263"/>
      <c r="BO15" s="1263" t="s">
        <v>13</v>
      </c>
      <c r="BP15" s="1263"/>
      <c r="BQ15" s="1263"/>
      <c r="BR15" s="1263"/>
      <c r="BS15" s="1263"/>
      <c r="BT15" s="1263"/>
      <c r="BU15" s="1263"/>
      <c r="BV15" s="1263" t="s">
        <v>14</v>
      </c>
      <c r="BW15" s="1263"/>
      <c r="BX15" s="1263"/>
      <c r="BY15" s="1263"/>
      <c r="BZ15" s="1263"/>
      <c r="CA15" s="1263"/>
      <c r="CB15" s="1263"/>
      <c r="CC15" s="1255"/>
      <c r="CD15" s="1257"/>
      <c r="CE15" s="1259"/>
      <c r="CF15" s="31"/>
      <c r="CG15" s="31"/>
      <c r="CH15" s="31"/>
      <c r="CI15" s="31"/>
      <c r="CJ15" s="31"/>
      <c r="CK15" s="31"/>
      <c r="CL15" s="31"/>
      <c r="CM15" s="31"/>
      <c r="CN15" s="31"/>
      <c r="CO15" s="31"/>
    </row>
    <row r="16" spans="1:95" s="31" customFormat="1" ht="15" customHeight="1" x14ac:dyDescent="0.2">
      <c r="A16" s="43">
        <v>203</v>
      </c>
      <c r="B16" s="43">
        <v>211</v>
      </c>
      <c r="C16" s="90">
        <v>1</v>
      </c>
      <c r="D16" s="46" t="str">
        <f>IF(A16="","",VLOOKUP(A16,СписокКМ!D:I,2,FALSE))</f>
        <v>ЧИЖОВ Максим</v>
      </c>
      <c r="E16" s="47"/>
      <c r="F16" s="48" t="str">
        <f>IF(B16="","",VLOOKUP(B16,СписокКМ!D:I,2,FALSE))</f>
        <v>СЛАЩИЛИН Алексей</v>
      </c>
      <c r="G16" s="49"/>
      <c r="H16" s="50"/>
      <c r="I16" s="51" t="s">
        <v>564</v>
      </c>
      <c r="J16" s="51" t="s">
        <v>567</v>
      </c>
      <c r="K16" s="51" t="s">
        <v>573</v>
      </c>
      <c r="L16" s="51"/>
      <c r="M16" s="51"/>
      <c r="N16" s="52"/>
      <c r="O16" s="53">
        <f>IF(I16="","",IF(I16="0",1000,IF(I16="-0",-1000,I16*1)))</f>
        <v>-6</v>
      </c>
      <c r="P16" s="53">
        <f t="shared" ref="P16:S17" si="3">IF(J16="","",IF(J16="0",1000,IF(J16="-0",-1000,J16*1)))</f>
        <v>-5</v>
      </c>
      <c r="Q16" s="53">
        <f t="shared" si="3"/>
        <v>-11</v>
      </c>
      <c r="R16" s="53" t="str">
        <f t="shared" si="3"/>
        <v/>
      </c>
      <c r="S16" s="54" t="str">
        <f t="shared" si="3"/>
        <v/>
      </c>
      <c r="T16" s="55">
        <f t="shared" ref="T16:X17" si="4">IF(O16="","",IF(O16&gt;0,1,0))</f>
        <v>0</v>
      </c>
      <c r="U16" s="56">
        <f t="shared" si="4"/>
        <v>0</v>
      </c>
      <c r="V16" s="56">
        <f t="shared" si="4"/>
        <v>0</v>
      </c>
      <c r="W16" s="56" t="str">
        <f t="shared" si="4"/>
        <v/>
      </c>
      <c r="X16" s="56" t="str">
        <f t="shared" si="4"/>
        <v/>
      </c>
      <c r="Y16" s="57">
        <f t="shared" ref="Y16:AC17" si="5">IF(O16="","",IF(O16&lt;0,1,0))</f>
        <v>1</v>
      </c>
      <c r="Z16" s="57">
        <f t="shared" si="5"/>
        <v>1</v>
      </c>
      <c r="AA16" s="57">
        <f t="shared" si="5"/>
        <v>1</v>
      </c>
      <c r="AB16" s="57" t="str">
        <f t="shared" si="5"/>
        <v/>
      </c>
      <c r="AC16" s="57" t="str">
        <f t="shared" si="5"/>
        <v/>
      </c>
      <c r="AD16" s="58">
        <f>IF(CC16="","",IF(CC16&gt;CE16,1,-1))</f>
        <v>-1</v>
      </c>
      <c r="AE16" s="58">
        <f>IF(CC16="","",IF(CC16&lt;CE16,1,-1))</f>
        <v>1</v>
      </c>
      <c r="AF16" s="59">
        <f>IF(CC16&gt;CE16,1,0)</f>
        <v>0</v>
      </c>
      <c r="AG16" s="60">
        <f>IF(CE16&gt;CC16,1,0)</f>
        <v>1</v>
      </c>
      <c r="AH16" s="61">
        <f>IF(O16="","",AX16*1)</f>
        <v>6</v>
      </c>
      <c r="AI16" s="62">
        <f>IF(P16="","",BE16*1)</f>
        <v>5</v>
      </c>
      <c r="AJ16" s="62">
        <f>IF(Q16="","",BL16*1)</f>
        <v>11</v>
      </c>
      <c r="AK16" s="62" t="str">
        <f>IF(R16="","",BS16*1)</f>
        <v/>
      </c>
      <c r="AL16" s="62" t="str">
        <f>IF(S16="","",BZ16*1)</f>
        <v/>
      </c>
      <c r="AM16" s="63">
        <f>IF(O16="","",AZ16*1)</f>
        <v>11</v>
      </c>
      <c r="AN16" s="63">
        <f>IF(P16="","",BG16*1)</f>
        <v>11</v>
      </c>
      <c r="AO16" s="63">
        <f>IF(Q16="","",BN16*1)</f>
        <v>13</v>
      </c>
      <c r="AP16" s="63" t="str">
        <f>IF(R16="","",BU16*1)</f>
        <v/>
      </c>
      <c r="AQ16" s="63" t="str">
        <f>IF(S16="","",CB16*1)</f>
        <v/>
      </c>
      <c r="AR16" s="64">
        <f>SUM(AH16:AL16)</f>
        <v>22</v>
      </c>
      <c r="AS16" s="65">
        <f>SUM(AM16:AQ16)</f>
        <v>35</v>
      </c>
      <c r="AT16" s="66">
        <f>IF(O16=1000,11,IF(O16=-1000,0,IF(O16&gt;0,11,IF(O16&lt;0,(-O16),"0"))))</f>
        <v>6</v>
      </c>
      <c r="AU16" s="67" t="str">
        <f>IF(O16=1000,0,IF(O16=-1000,11,IF(O16&lt;-9,-(O16-2),IF(O16&gt;0,(O16),"0"))))</f>
        <v>0</v>
      </c>
      <c r="AV16" s="66">
        <f>IF(O16=1000,11,IF(O16=-1000,0,IF(O16&lt;9,11,IF(O16&gt;9,(O16+2),"0"))))</f>
        <v>11</v>
      </c>
      <c r="AW16" s="67">
        <f>IF(O16=1000,0,IF(O16=-1000,11,IF(O16&lt;0,11,IF(O16&gt;0,(O16),"0"))))</f>
        <v>11</v>
      </c>
      <c r="AX16" s="68">
        <f>IF(O16="","",IF(O16&gt;9,AV16,AT16))</f>
        <v>6</v>
      </c>
      <c r="AY16" s="69" t="str">
        <f>IF(O16="","","-")</f>
        <v>-</v>
      </c>
      <c r="AZ16" s="70">
        <f>IF(O16="","",IF(O16&lt;-9,AU16,AW16))</f>
        <v>11</v>
      </c>
      <c r="BA16" s="66">
        <f>IF(P16=1000,11,IF(P16=-1000,0,IF(P16&gt;9,(P16+2),IF(P16&lt;0,(-P16),"0"))))</f>
        <v>5</v>
      </c>
      <c r="BB16" s="67" t="str">
        <f>IF(P16=1000,0,IF(P16=-1000,11,IF(P16&lt;-9,-(P16-2),IF(P16&gt;0,(P16),"0"))))</f>
        <v>0</v>
      </c>
      <c r="BC16" s="67">
        <f>IF(P16=1000,11,IF(P16=-1000,0,IF(P16&gt;0,11,IF(P16&lt;0,(-P16),"0"))))</f>
        <v>5</v>
      </c>
      <c r="BD16" s="67">
        <f>IF(P16=1000,0,IF(P16=-1000,11,IF(P16&lt;0,11,IF(P16&gt;0,(P16),"0"))))</f>
        <v>11</v>
      </c>
      <c r="BE16" s="68">
        <f>IF(P16="","",IF(P16&gt;9,BA16,BC16))</f>
        <v>5</v>
      </c>
      <c r="BF16" s="69" t="str">
        <f>IF(P16="","","-")</f>
        <v>-</v>
      </c>
      <c r="BG16" s="70">
        <f>IF(P16="","",IF(P16&lt;-9,BB16,BD16))</f>
        <v>11</v>
      </c>
      <c r="BH16" s="66">
        <f>IF(Q16=1000,11,IF(Q16=-1000,0,IF(Q16&gt;9,(Q16+2),IF(Q16&lt;0,(-Q16),"0"))))</f>
        <v>11</v>
      </c>
      <c r="BI16" s="67">
        <f>IF(Q16=1000,0,IF(Q16=-1000,11,IF(Q16&lt;-9,-(Q16-2),IF(Q16&gt;0,(Q16),"0"))))</f>
        <v>13</v>
      </c>
      <c r="BJ16" s="67">
        <f>IF(Q16=1000,11,IF(Q16=-1000,0,IF(Q16&gt;0,11,IF(Q16&lt;0,(-Q16),"0"))))</f>
        <v>11</v>
      </c>
      <c r="BK16" s="67">
        <f>IF(Q16=1000,0,IF(Q16=-1000,11,IF(Q16&lt;0,11,IF(Q16&gt;0,(Q16),"0"))))</f>
        <v>11</v>
      </c>
      <c r="BL16" s="68">
        <f>IF(Q16="","",IF(Q16&gt;9,BH16,BJ16))</f>
        <v>11</v>
      </c>
      <c r="BM16" s="69" t="str">
        <f>IF(Q16="","","-")</f>
        <v>-</v>
      </c>
      <c r="BN16" s="70">
        <f>IF(Q16="","",IF(Q16&lt;-9,BI16,BK16))</f>
        <v>13</v>
      </c>
      <c r="BO16" s="67" t="e">
        <f>IF(R16=1000,11,IF(R16=-1000,0,IF(R16&gt;9,(R16+2),IF(R16&lt;0,(-R16),"0"))))</f>
        <v>#VALUE!</v>
      </c>
      <c r="BP16" s="67" t="str">
        <f>IF(R16=1000,0,IF(R16=-1000,11,IF(R16&lt;-9,-(R16-2),IF(R16&gt;0,(R16),"0"))))</f>
        <v/>
      </c>
      <c r="BQ16" s="67">
        <f>IF(R16=1000,11,IF(R16=-1000,0,IF(R16&gt;0,11,IF(R16&lt;0,(-R16),"0"))))</f>
        <v>11</v>
      </c>
      <c r="BR16" s="67" t="str">
        <f>IF(R16=1000,0,IF(R16=-1000,11,IF(R16&lt;0,11,IF(R16&gt;0,(R16),"0"))))</f>
        <v/>
      </c>
      <c r="BS16" s="68" t="str">
        <f>IF(R16="","",IF(R16&gt;9,BO16,BQ16))</f>
        <v/>
      </c>
      <c r="BT16" s="69" t="str">
        <f>IF(R16="","","-")</f>
        <v/>
      </c>
      <c r="BU16" s="70" t="str">
        <f>IF(R16="","",IF(R16&lt;-9,BP16,BR16))</f>
        <v/>
      </c>
      <c r="BV16" s="67" t="e">
        <f>IF(S16=1000,11,IF(S16=-1000,0,IF(S16&gt;9,(S16+2),IF(S16&lt;0,(-S16),"0"))))</f>
        <v>#VALUE!</v>
      </c>
      <c r="BW16" s="67" t="str">
        <f>IF(S16=1000,0,IF(S16=-1000,11,IF(S16&lt;-9,-(S16-2),IF(S16&gt;0,(S16),"0"))))</f>
        <v/>
      </c>
      <c r="BX16" s="67">
        <f>IF(S16=1000,11,IF(S16=-1000,0,IF(S16&gt;0,11,IF(S16&lt;0,(-S16),"0"))))</f>
        <v>11</v>
      </c>
      <c r="BY16" s="71" t="str">
        <f>IF(S16=1000,0,IF(S16=-1000,11,IF(S16&lt;0,11,IF(S16&gt;0,(S16),"0"))))</f>
        <v/>
      </c>
      <c r="BZ16" s="68" t="str">
        <f>IF(S16="","",IF(S16&gt;9,BV16,BX16))</f>
        <v/>
      </c>
      <c r="CA16" s="69" t="str">
        <f>IF(S16="","","-")</f>
        <v/>
      </c>
      <c r="CB16" s="70" t="str">
        <f>IF(S16="","",IF(S16&lt;-9,BW16,BY16))</f>
        <v/>
      </c>
      <c r="CC16" s="72">
        <f>IF(O16="","",SUM(T16:X16))</f>
        <v>0</v>
      </c>
      <c r="CD16" s="73" t="str">
        <f>IF(CC16="","","-")</f>
        <v>-</v>
      </c>
      <c r="CE16" s="74">
        <f>IF(O16="","",SUM(Y16:AC16))</f>
        <v>3</v>
      </c>
      <c r="CP16" s="32"/>
      <c r="CQ16" s="32"/>
    </row>
    <row r="17" spans="1:95" s="31" customFormat="1" ht="15" customHeight="1" x14ac:dyDescent="0.2">
      <c r="A17" s="43">
        <v>165</v>
      </c>
      <c r="B17" s="43">
        <v>161</v>
      </c>
      <c r="C17" s="75">
        <v>2</v>
      </c>
      <c r="D17" s="76" t="str">
        <f>IF(A17="","",VLOOKUP(A17,СписокКМ!D:I,2,FALSE))</f>
        <v>ШАМАНОВ Нияз</v>
      </c>
      <c r="E17" s="47"/>
      <c r="F17" s="77" t="str">
        <f>IF(B17="","",VLOOKUP(B17,СписокКМ!D:I,2,FALSE))</f>
        <v>МАМАЗАКИРОВ Тимурлан</v>
      </c>
      <c r="G17" s="49"/>
      <c r="H17" s="41"/>
      <c r="I17" s="91" t="s">
        <v>566</v>
      </c>
      <c r="J17" s="91" t="s">
        <v>28</v>
      </c>
      <c r="K17" s="91" t="s">
        <v>30</v>
      </c>
      <c r="L17" s="91"/>
      <c r="M17" s="51"/>
      <c r="N17" s="42"/>
      <c r="O17" s="79">
        <f>IF(I17="","",IF(I17="0",1000,IF(I17="-0",-1000,I17*1)))</f>
        <v>-2</v>
      </c>
      <c r="P17" s="79">
        <f t="shared" si="3"/>
        <v>-9</v>
      </c>
      <c r="Q17" s="79">
        <f t="shared" si="3"/>
        <v>-8</v>
      </c>
      <c r="R17" s="79" t="str">
        <f t="shared" si="3"/>
        <v/>
      </c>
      <c r="S17" s="80" t="str">
        <f t="shared" si="3"/>
        <v/>
      </c>
      <c r="T17" s="55">
        <f t="shared" si="4"/>
        <v>0</v>
      </c>
      <c r="U17" s="56">
        <f t="shared" si="4"/>
        <v>0</v>
      </c>
      <c r="V17" s="56">
        <f t="shared" si="4"/>
        <v>0</v>
      </c>
      <c r="W17" s="56" t="str">
        <f t="shared" si="4"/>
        <v/>
      </c>
      <c r="X17" s="56" t="str">
        <f t="shared" si="4"/>
        <v/>
      </c>
      <c r="Y17" s="57">
        <f t="shared" si="5"/>
        <v>1</v>
      </c>
      <c r="Z17" s="57">
        <f t="shared" si="5"/>
        <v>1</v>
      </c>
      <c r="AA17" s="57">
        <f t="shared" si="5"/>
        <v>1</v>
      </c>
      <c r="AB17" s="57" t="str">
        <f t="shared" si="5"/>
        <v/>
      </c>
      <c r="AC17" s="57" t="str">
        <f t="shared" si="5"/>
        <v/>
      </c>
      <c r="AD17" s="58">
        <f>IF(CC17="","",IF(CC17&gt;CE17,1,-1))</f>
        <v>-1</v>
      </c>
      <c r="AE17" s="58">
        <f>IF(CC17="","",IF(CC17&lt;CE17,1,-1))</f>
        <v>1</v>
      </c>
      <c r="AF17" s="59">
        <f>IF(CC17&gt;CE17,1,0)</f>
        <v>0</v>
      </c>
      <c r="AG17" s="60">
        <f>IF(CE17&gt;CC17,1,0)</f>
        <v>1</v>
      </c>
      <c r="AH17" s="81">
        <f>IF(O17="","",AX17*1)</f>
        <v>2</v>
      </c>
      <c r="AI17" s="92">
        <f>IF(P17="","",BE17*1)</f>
        <v>9</v>
      </c>
      <c r="AJ17" s="92">
        <f>IF(Q17="","",BL17*1)</f>
        <v>8</v>
      </c>
      <c r="AK17" s="92" t="str">
        <f>IF(R17="","",BS17*1)</f>
        <v/>
      </c>
      <c r="AL17" s="92" t="str">
        <f>IF(S17="","",BZ17*1)</f>
        <v/>
      </c>
      <c r="AM17" s="93">
        <f>IF(O17="","",AZ17*1)</f>
        <v>11</v>
      </c>
      <c r="AN17" s="93">
        <f>IF(P17="","",BG17*1)</f>
        <v>11</v>
      </c>
      <c r="AO17" s="93">
        <f>IF(Q17="","",BN17*1)</f>
        <v>11</v>
      </c>
      <c r="AP17" s="93" t="str">
        <f>IF(R17="","",BU17*1)</f>
        <v/>
      </c>
      <c r="AQ17" s="93" t="str">
        <f>IF(S17="","",CB17*1)</f>
        <v/>
      </c>
      <c r="AR17" s="64">
        <f>SUM(AH17:AL17)</f>
        <v>19</v>
      </c>
      <c r="AS17" s="65">
        <f>SUM(AM17:AQ17)</f>
        <v>33</v>
      </c>
      <c r="AT17" s="66">
        <f>IF(O17=1000,11,IF(O17=-1000,0,IF(O17&gt;0,11,IF(O17&lt;0,(-O17),"0"))))</f>
        <v>2</v>
      </c>
      <c r="AU17" s="67" t="str">
        <f>IF(O17=1000,0,IF(O17=-1000,11,IF(O17&lt;-9,-(O17-2),IF(O17&gt;0,(O17),"0"))))</f>
        <v>0</v>
      </c>
      <c r="AV17" s="66">
        <f>IF(O17=1000,11,IF(O17=-1000,0,IF(O17&gt;9,(O17+2),IF(O17&lt;0,(-O17),"0"))))</f>
        <v>2</v>
      </c>
      <c r="AW17" s="67">
        <f>IF(O17=1000,0,IF(O17=-1000,11,IF(O17&lt;0,11,IF(O17&gt;0,(O17),"0"))))</f>
        <v>11</v>
      </c>
      <c r="AX17" s="94">
        <f>IF(O17="","",IF(O17&gt;9,AV17,AT17))</f>
        <v>2</v>
      </c>
      <c r="AY17" s="95" t="str">
        <f>IF(O17="","","-")</f>
        <v>-</v>
      </c>
      <c r="AZ17" s="96">
        <f>IF(O17="","",IF(O17&lt;-9,AU17,AW17))</f>
        <v>11</v>
      </c>
      <c r="BA17" s="66">
        <f>IF(P17=1000,11,IF(P17=-1000,0,IF(P17&gt;9,(P17+2),IF(P17&lt;0,(-P17),"0"))))</f>
        <v>9</v>
      </c>
      <c r="BB17" s="67" t="str">
        <f>IF(P17=1000,0,IF(P17=-1000,11,IF(P17&lt;-9,-(P17-2),IF(P17&gt;0,(P17),"0"))))</f>
        <v>0</v>
      </c>
      <c r="BC17" s="67">
        <f>IF(P17=1000,11,IF(P17=-1000,0,IF(P17&gt;0,11,IF(P17&lt;0,(-P17),"0"))))</f>
        <v>9</v>
      </c>
      <c r="BD17" s="67">
        <f>IF(P17=1000,0,IF(P17=-1000,11,IF(P17&lt;0,11,IF(P17&gt;0,(P17),"0"))))</f>
        <v>11</v>
      </c>
      <c r="BE17" s="94">
        <f>IF(P17="","",IF(P17&gt;9,BA17,BC17))</f>
        <v>9</v>
      </c>
      <c r="BF17" s="95" t="str">
        <f>IF(P17="","","-")</f>
        <v>-</v>
      </c>
      <c r="BG17" s="96">
        <f>IF(P17="","",IF(P17&lt;-9,BB17,BD17))</f>
        <v>11</v>
      </c>
      <c r="BH17" s="66">
        <f>IF(Q17=1000,11,IF(Q17=-1000,0,IF(Q17&gt;9,(Q17+2),IF(Q17&lt;0,(-Q17),"0"))))</f>
        <v>8</v>
      </c>
      <c r="BI17" s="67" t="str">
        <f>IF(Q17=1000,0,IF(Q17=-1000,11,IF(Q17&lt;-9,-(Q17-2),IF(Q17&gt;0,(Q17),"0"))))</f>
        <v>0</v>
      </c>
      <c r="BJ17" s="67">
        <f>IF(Q17=1000,11,IF(Q17=-1000,0,IF(Q17&gt;0,11,IF(Q17&lt;0,(-Q17),"0"))))</f>
        <v>8</v>
      </c>
      <c r="BK17" s="67">
        <f>IF(Q17=1000,0,IF(Q17=-1000,11,IF(Q17&lt;0,11,IF(Q17&gt;0,(Q17),"0"))))</f>
        <v>11</v>
      </c>
      <c r="BL17" s="94">
        <f>IF(Q17="","",IF(Q17&gt;9,BH17,BJ17))</f>
        <v>8</v>
      </c>
      <c r="BM17" s="95" t="str">
        <f>IF(Q17="","","-")</f>
        <v>-</v>
      </c>
      <c r="BN17" s="96">
        <f>IF(Q17="","",IF(Q17&lt;-9,BI17,BK17))</f>
        <v>11</v>
      </c>
      <c r="BO17" s="67" t="e">
        <f>IF(R17=1000,11,IF(R17=-1000,0,IF(R17&gt;9,(R17+2),IF(R17&lt;0,(-R17),"0"))))</f>
        <v>#VALUE!</v>
      </c>
      <c r="BP17" s="67" t="str">
        <f>IF(R17=1000,0,IF(R17=-1000,11,IF(R17&lt;-9,-(R17-2),IF(R17&gt;0,(R17),"0"))))</f>
        <v/>
      </c>
      <c r="BQ17" s="67">
        <f>IF(R17=1000,11,IF(R17=-1000,0,IF(R17&gt;0,11,IF(R17&lt;0,(-R17),"0"))))</f>
        <v>11</v>
      </c>
      <c r="BR17" s="67" t="str">
        <f>IF(R17=1000,0,IF(R17=-1000,11,IF(R17&lt;0,11,IF(R17&gt;0,(R17),"0"))))</f>
        <v/>
      </c>
      <c r="BS17" s="94" t="str">
        <f>IF(R17="","",IF(R17&gt;9,BO17,BQ17))</f>
        <v/>
      </c>
      <c r="BT17" s="95" t="str">
        <f>IF(R17="","","-")</f>
        <v/>
      </c>
      <c r="BU17" s="96" t="str">
        <f>IF(R17="","",IF(R17&lt;-9,BP17,BR17))</f>
        <v/>
      </c>
      <c r="BV17" s="67" t="e">
        <f>IF(S17=1000,11,IF(S17=-1000,0,IF(S17&gt;9,(S17+2),IF(S17&lt;0,(-S17),"0"))))</f>
        <v>#VALUE!</v>
      </c>
      <c r="BW17" s="67" t="str">
        <f>IF(S17=1000,0,IF(S17=-1000,11,IF(S17&lt;-9,-(S17-2),IF(S17&gt;0,(S17),"0"))))</f>
        <v/>
      </c>
      <c r="BX17" s="67">
        <f>IF(S17=1000,11,IF(S17=-1000,0,IF(S17&gt;0,11,IF(S17&lt;0,(-S17),"0"))))</f>
        <v>11</v>
      </c>
      <c r="BY17" s="71" t="str">
        <f>IF(S17=1000,0,IF(S17=-1000,11,IF(S17&lt;0,11,IF(S17&gt;0,(S17),"0"))))</f>
        <v/>
      </c>
      <c r="BZ17" s="94" t="str">
        <f>IF(S17="","",IF(S17&gt;9,BV17,BX17))</f>
        <v/>
      </c>
      <c r="CA17" s="95" t="str">
        <f>IF(S17="","","-")</f>
        <v/>
      </c>
      <c r="CB17" s="96" t="str">
        <f>IF(S17="","",IF(S17&lt;-9,BW17,BY17))</f>
        <v/>
      </c>
      <c r="CC17" s="97">
        <f>IF(O17="","",SUM(T17:X17))</f>
        <v>0</v>
      </c>
      <c r="CD17" s="88" t="str">
        <f>IF(CC17="","","-")</f>
        <v>-</v>
      </c>
      <c r="CE17" s="98">
        <f>IF(O17="","",SUM(Y17:AC17))</f>
        <v>3</v>
      </c>
      <c r="CP17" s="32"/>
      <c r="CQ17" s="32"/>
    </row>
    <row r="18" spans="1:95" s="31" customFormat="1" ht="15" customHeight="1" x14ac:dyDescent="0.2">
      <c r="A18" s="43">
        <v>203</v>
      </c>
      <c r="B18" s="43">
        <v>201</v>
      </c>
      <c r="C18" s="1250" t="s">
        <v>563</v>
      </c>
      <c r="D18" s="76" t="str">
        <f>IF(A18="","",VLOOKUP(A18,СписокКМ!D:I,2,FALSE))</f>
        <v>ЧИЖОВ Максим</v>
      </c>
      <c r="E18" s="47"/>
      <c r="F18" s="77" t="str">
        <f>IF(B18="","",VLOOKUP(B18,СписокКМ!D:I,2,FALSE))</f>
        <v>ЛУКЬЯНОВ Павел</v>
      </c>
      <c r="G18" s="49"/>
      <c r="H18" s="41"/>
      <c r="I18" s="1252" t="s">
        <v>28</v>
      </c>
      <c r="J18" s="1252" t="s">
        <v>155</v>
      </c>
      <c r="K18" s="1252" t="s">
        <v>571</v>
      </c>
      <c r="L18" s="1252" t="s">
        <v>571</v>
      </c>
      <c r="M18" s="1252"/>
      <c r="N18" s="42"/>
      <c r="O18" s="1244">
        <f>IF(I18="","",IF(I18="0",1000,IF(I18="-0",-1000,I18*1)))</f>
        <v>-9</v>
      </c>
      <c r="P18" s="1244">
        <f>IF(J18="","",IF(J18="0",1000,IF(J18="-0",-1000,J18*1)))</f>
        <v>7</v>
      </c>
      <c r="Q18" s="1244">
        <f>IF(K18="","",IF(K18="0",1000,IF(K18="-0",-1000,K18*1)))</f>
        <v>-4</v>
      </c>
      <c r="R18" s="1244" t="str">
        <f>IF(L19="","",IF(L19="0",1000,IF(L19="-0",-1000,L19*1)))</f>
        <v/>
      </c>
      <c r="S18" s="1246" t="str">
        <f>IF(M19="","",IF(M19="0",1000,IF(M19="-0",-1000,M19*1)))</f>
        <v/>
      </c>
      <c r="T18" s="1248">
        <f>IF(O18="","",IF(O18&gt;0,1,0))</f>
        <v>0</v>
      </c>
      <c r="U18" s="1284">
        <f>IF(P18="","",IF(P18&gt;0,1,0))</f>
        <v>1</v>
      </c>
      <c r="V18" s="1284">
        <f>IF(Q18="","",IF(Q18&gt;0,1,0))</f>
        <v>0</v>
      </c>
      <c r="W18" s="1284" t="str">
        <f>IF(R18="","",IF(R18&gt;0,1,0))</f>
        <v/>
      </c>
      <c r="X18" s="1284" t="str">
        <f>IF(S18="","",IF(S18&gt;0,1,0))</f>
        <v/>
      </c>
      <c r="Y18" s="1278">
        <f>IF(O18="","",IF(O18&lt;0,1,0))</f>
        <v>1</v>
      </c>
      <c r="Z18" s="1278">
        <f>IF(P18="","",IF(P18&lt;0,1,0))</f>
        <v>0</v>
      </c>
      <c r="AA18" s="1278">
        <f>IF(Q18="","",IF(Q18&lt;0,1,0))</f>
        <v>1</v>
      </c>
      <c r="AB18" s="1278" t="str">
        <f>IF(R18="","",IF(R18&lt;0,1,0))</f>
        <v/>
      </c>
      <c r="AC18" s="1278" t="str">
        <f>IF(S18="","",IF(S18&lt;0,1,0))</f>
        <v/>
      </c>
      <c r="AD18" s="1280">
        <f>IF(CC18="","",IF(CC18&gt;CE18,1,-1))</f>
        <v>-1</v>
      </c>
      <c r="AE18" s="1280">
        <f>IF(CC18="","",IF(CC18&lt;CE18,1,-1))</f>
        <v>1</v>
      </c>
      <c r="AF18" s="1282">
        <f>IF(CC18&gt;CE18,1,0)</f>
        <v>0</v>
      </c>
      <c r="AG18" s="1272">
        <f>IF(CE18&gt;CC18,1,0)</f>
        <v>1</v>
      </c>
      <c r="AH18" s="1274">
        <f>IF(O18="","",AX18*1)</f>
        <v>9</v>
      </c>
      <c r="AI18" s="1276">
        <f>IF(P18="","",BE18*1)</f>
        <v>11</v>
      </c>
      <c r="AJ18" s="1276">
        <f>IF(Q18="","",BL18*1)</f>
        <v>4</v>
      </c>
      <c r="AK18" s="1276" t="str">
        <f>IF(R18="","",BS18*1)</f>
        <v/>
      </c>
      <c r="AL18" s="1276" t="str">
        <f>IF(S18="","",BZ18*1)</f>
        <v/>
      </c>
      <c r="AM18" s="1298">
        <f>IF(O18="","",AZ18*1)</f>
        <v>11</v>
      </c>
      <c r="AN18" s="1298">
        <f>IF(P18="","",BG18*1)</f>
        <v>7</v>
      </c>
      <c r="AO18" s="1298">
        <f>IF(Q18="","",BN18*1)</f>
        <v>11</v>
      </c>
      <c r="AP18" s="1298" t="str">
        <f>IF(R18="","",BU18*1)</f>
        <v/>
      </c>
      <c r="AQ18" s="1298" t="str">
        <f>IF(S18="","",CB18*1)</f>
        <v/>
      </c>
      <c r="AR18" s="1300">
        <f>SUM(AH19:AL19)</f>
        <v>0</v>
      </c>
      <c r="AS18" s="1292">
        <f>SUM(AM19:AQ19)</f>
        <v>0</v>
      </c>
      <c r="AT18" s="1294">
        <f>IF(O18=1000,11,IF(O18=-1000,0,IF(O18&gt;0,11,IF(O18&lt;0,(-O18),"0"))))</f>
        <v>9</v>
      </c>
      <c r="AU18" s="1286" t="str">
        <f>IF(O18=1000,0,IF(O18=-1000,11,IF(O18&lt;-9,-(O18-2),IF(O18&gt;0,(O18),"0"))))</f>
        <v>0</v>
      </c>
      <c r="AV18" s="1286">
        <f>IF(O18=1000,11,IF(O18=-1000,0,IF(O18&gt;9,(O18+2),IF(O18&lt;0,(-O18),"0"))))</f>
        <v>9</v>
      </c>
      <c r="AW18" s="1286">
        <f>IF(O18=1000,0,IF(O18=-1000,11,IF(O18&lt;0,11,IF(O18&gt;0,(O18),"0"))))</f>
        <v>11</v>
      </c>
      <c r="AX18" s="1296">
        <f>IF(O18="","",IF(O18&gt;9,AV18,AT18))</f>
        <v>9</v>
      </c>
      <c r="AY18" s="1288" t="str">
        <f>IF(O18="","","-")</f>
        <v>-</v>
      </c>
      <c r="AZ18" s="1290">
        <f>IF(O18="","",IF(O18&lt;-9,AU18,AW18))</f>
        <v>11</v>
      </c>
      <c r="BA18" s="1286" t="str">
        <f>IF(P18=1000,11,IF(P18=-1000,0,IF(P18&gt;9,(P18+2),IF(P18&lt;0,(-P18),"0"))))</f>
        <v>0</v>
      </c>
      <c r="BB18" s="1286">
        <f>IF(P18=1000,0,IF(P18=-1000,11,IF(P18&lt;-9,-(P18-2),IF(P18&gt;0,(P18),"0"))))</f>
        <v>7</v>
      </c>
      <c r="BC18" s="1286">
        <f>IF(P18=1000,11,IF(P18=-1000,0,IF(P18&gt;0,11,IF(P18&lt;0,(-P18),"0"))))</f>
        <v>11</v>
      </c>
      <c r="BD18" s="1286">
        <f>IF(P18=1000,0,IF(P18=-1000,11,IF(P18&lt;0,11,IF(P18&gt;0,(P18),"0"))))</f>
        <v>7</v>
      </c>
      <c r="BE18" s="1296">
        <f>IF(P18="","",IF(P18&gt;9,BA18,BC18))</f>
        <v>11</v>
      </c>
      <c r="BF18" s="1288" t="str">
        <f>IF(P18="","","-")</f>
        <v>-</v>
      </c>
      <c r="BG18" s="1290">
        <f>IF(P18="","",IF(P18&lt;-9,BB18,BD18))</f>
        <v>7</v>
      </c>
      <c r="BH18" s="1286">
        <f>IF(Q18=1000,11,IF(Q18=-1000,0,IF(Q18&gt;9,(Q18+2),IF(Q18&lt;0,(-Q18),"0"))))</f>
        <v>4</v>
      </c>
      <c r="BI18" s="1286" t="str">
        <f>IF(Q18=1000,0,IF(Q18=-1000,11,IF(Q18&lt;-9,-(Q18-2),IF(Q18&gt;0,(Q18),"0"))))</f>
        <v>0</v>
      </c>
      <c r="BJ18" s="1286">
        <f>IF(Q18=1000,11,IF(Q18=-1000,0,IF(Q18&gt;0,11,IF(Q18&lt;0,(-Q18),"0"))))</f>
        <v>4</v>
      </c>
      <c r="BK18" s="1286">
        <f>IF(Q18=1000,0,IF(Q18=-1000,11,IF(Q18&lt;0,11,IF(Q18&gt;0,(Q18),"0"))))</f>
        <v>11</v>
      </c>
      <c r="BL18" s="1296">
        <f>IF(Q18="","",IF(Q18&gt;9,BH18,BJ18))</f>
        <v>4</v>
      </c>
      <c r="BM18" s="1288" t="str">
        <f>IF(Q18="","","-")</f>
        <v>-</v>
      </c>
      <c r="BN18" s="1290">
        <f>IF(Q18="","",IF(Q18&lt;-9,BI18,BK18))</f>
        <v>11</v>
      </c>
      <c r="BO18" s="1286" t="e">
        <f>IF(R18=1000,11,IF(R18=-1000,0,IF(R18&gt;9,(R18+2),IF(R18&lt;0,(-R18),"0"))))</f>
        <v>#VALUE!</v>
      </c>
      <c r="BP18" s="1286" t="str">
        <f>IF(R18=1000,0,IF(R18=-1000,11,IF(R18&lt;-9,-(R18-2),IF(R18&gt;0,(R18),"0"))))</f>
        <v/>
      </c>
      <c r="BQ18" s="1286">
        <f>IF(R18=1000,11,IF(R18=-1000,0,IF(R18&gt;0,11,IF(R18&lt;0,(-R18),"0"))))</f>
        <v>11</v>
      </c>
      <c r="BR18" s="1286" t="str">
        <f>IF(R18=1000,0,IF(R18=-1000,11,IF(R18&lt;0,11,IF(R18&gt;0,(R18),"0"))))</f>
        <v/>
      </c>
      <c r="BS18" s="1296">
        <v>4</v>
      </c>
      <c r="BT18" s="1288" t="s">
        <v>569</v>
      </c>
      <c r="BU18" s="1290">
        <v>11</v>
      </c>
      <c r="BV18" s="1286" t="e">
        <f>IF(S18=1000,11,IF(S18=-1000,0,IF(S18&gt;9,(S18+2),IF(S18&lt;0,(-S18),"0"))))</f>
        <v>#VALUE!</v>
      </c>
      <c r="BW18" s="1286" t="str">
        <f>IF(S18=1000,0,IF(S18=-1000,11,IF(S18&lt;-9,-(S18-2),IF(S18&gt;0,(S18),"0"))))</f>
        <v/>
      </c>
      <c r="BX18" s="1286">
        <f>IF(S18=1000,11,IF(S18=-1000,0,IF(S18&gt;0,11,IF(S18&lt;0,(-S18),"0"))))</f>
        <v>11</v>
      </c>
      <c r="BY18" s="1286" t="str">
        <f>IF(S18=1000,0,IF(S18=-1000,11,IF(S18&lt;0,11,IF(S18&gt;0,(S18),"0"))))</f>
        <v/>
      </c>
      <c r="BZ18" s="1296" t="str">
        <f>IF(S18="","",IF(S18&gt;9,BV18,BX18))</f>
        <v/>
      </c>
      <c r="CA18" s="1288" t="str">
        <f>IF(S18="","","-")</f>
        <v/>
      </c>
      <c r="CB18" s="1290" t="str">
        <f>IF(S18="","",IF(S18&lt;-9,BW18,BY18))</f>
        <v/>
      </c>
      <c r="CC18" s="1302">
        <f>IF(O18="","",SUM(T18:X19))</f>
        <v>1</v>
      </c>
      <c r="CD18" s="1304" t="str">
        <f>IF(CC18="","","-")</f>
        <v>-</v>
      </c>
      <c r="CE18" s="1306">
        <v>3</v>
      </c>
      <c r="CP18" s="32"/>
      <c r="CQ18" s="32"/>
    </row>
    <row r="19" spans="1:95" s="31" customFormat="1" ht="15" customHeight="1" x14ac:dyDescent="0.2">
      <c r="A19" s="43">
        <v>165</v>
      </c>
      <c r="B19" s="43">
        <v>155</v>
      </c>
      <c r="C19" s="1251"/>
      <c r="D19" s="46" t="str">
        <f>IF(A19="","",VLOOKUP(A19,СписокКМ!D:I,2,FALSE))</f>
        <v>ШАМАНОВ Нияз</v>
      </c>
      <c r="E19" s="47"/>
      <c r="F19" s="48" t="str">
        <f>IF(B19="","",VLOOKUP(B19,СписокКМ!D:I,2,FALSE))</f>
        <v>НАЗАРКИН Максим</v>
      </c>
      <c r="G19" s="49"/>
      <c r="H19" s="41"/>
      <c r="I19" s="1253"/>
      <c r="J19" s="1253"/>
      <c r="K19" s="1253"/>
      <c r="L19" s="1253"/>
      <c r="M19" s="1253"/>
      <c r="N19" s="42"/>
      <c r="O19" s="1245"/>
      <c r="P19" s="1245"/>
      <c r="Q19" s="1245"/>
      <c r="R19" s="1245"/>
      <c r="S19" s="1247"/>
      <c r="T19" s="1249"/>
      <c r="U19" s="1285"/>
      <c r="V19" s="1285"/>
      <c r="W19" s="1285"/>
      <c r="X19" s="1285"/>
      <c r="Y19" s="1279"/>
      <c r="Z19" s="1279"/>
      <c r="AA19" s="1279"/>
      <c r="AB19" s="1279"/>
      <c r="AC19" s="1279"/>
      <c r="AD19" s="1281"/>
      <c r="AE19" s="1281"/>
      <c r="AF19" s="1283"/>
      <c r="AG19" s="1273"/>
      <c r="AH19" s="1275"/>
      <c r="AI19" s="1277"/>
      <c r="AJ19" s="1277"/>
      <c r="AK19" s="1277"/>
      <c r="AL19" s="1277"/>
      <c r="AM19" s="1299"/>
      <c r="AN19" s="1299"/>
      <c r="AO19" s="1299"/>
      <c r="AP19" s="1299"/>
      <c r="AQ19" s="1299"/>
      <c r="AR19" s="1301"/>
      <c r="AS19" s="1293"/>
      <c r="AT19" s="1295"/>
      <c r="AU19" s="1287"/>
      <c r="AV19" s="1287"/>
      <c r="AW19" s="1287"/>
      <c r="AX19" s="1297"/>
      <c r="AY19" s="1289"/>
      <c r="AZ19" s="1291"/>
      <c r="BA19" s="1287"/>
      <c r="BB19" s="1287"/>
      <c r="BC19" s="1287"/>
      <c r="BD19" s="1287"/>
      <c r="BE19" s="1297"/>
      <c r="BF19" s="1289"/>
      <c r="BG19" s="1291"/>
      <c r="BH19" s="1287"/>
      <c r="BI19" s="1287"/>
      <c r="BJ19" s="1287"/>
      <c r="BK19" s="1287"/>
      <c r="BL19" s="1297"/>
      <c r="BM19" s="1289"/>
      <c r="BN19" s="1291"/>
      <c r="BO19" s="1287"/>
      <c r="BP19" s="1287"/>
      <c r="BQ19" s="1287"/>
      <c r="BR19" s="1287"/>
      <c r="BS19" s="1297"/>
      <c r="BT19" s="1289"/>
      <c r="BU19" s="1291"/>
      <c r="BV19" s="1287"/>
      <c r="BW19" s="1287"/>
      <c r="BX19" s="1287"/>
      <c r="BY19" s="1287"/>
      <c r="BZ19" s="1297"/>
      <c r="CA19" s="1289"/>
      <c r="CB19" s="1291"/>
      <c r="CC19" s="1303"/>
      <c r="CD19" s="1305"/>
      <c r="CE19" s="1307"/>
      <c r="CP19" s="32"/>
      <c r="CQ19" s="32"/>
    </row>
    <row r="20" spans="1:95" s="31" customFormat="1" ht="15" customHeight="1" x14ac:dyDescent="0.2">
      <c r="A20" s="99">
        <f>IF(A16="","",A16)</f>
        <v>203</v>
      </c>
      <c r="B20" s="99">
        <f>IF(B16="","",B17)</f>
        <v>161</v>
      </c>
      <c r="C20" s="75">
        <v>4</v>
      </c>
      <c r="D20" s="100" t="str">
        <f>IF(A20="","",VLOOKUP(A20,СписокКМ!D:I,2,FALSE))</f>
        <v>ЧИЖОВ Максим</v>
      </c>
      <c r="E20" s="101"/>
      <c r="F20" s="77" t="str">
        <f>IF(B20="","",VLOOKUP(B20,СписокКМ!D:I,2,FALSE))</f>
        <v>МАМАЗАКИРОВ Тимурлан</v>
      </c>
      <c r="G20" s="102"/>
      <c r="H20" s="41"/>
      <c r="I20" s="91"/>
      <c r="J20" s="91"/>
      <c r="K20" s="91"/>
      <c r="L20" s="91"/>
      <c r="M20" s="91"/>
      <c r="N20" s="42"/>
      <c r="O20" s="79" t="str">
        <f>IF(I20="","",IF(I20="0",1000,IF(I20="-0",-1000,I20*1)))</f>
        <v/>
      </c>
      <c r="P20" s="79" t="str">
        <f t="shared" ref="P20:S21" si="6">IF(J20="","",IF(J20="0",1000,IF(J20="-0",-1000,J20*1)))</f>
        <v/>
      </c>
      <c r="Q20" s="79" t="str">
        <f t="shared" si="6"/>
        <v/>
      </c>
      <c r="R20" s="79" t="str">
        <f t="shared" si="6"/>
        <v/>
      </c>
      <c r="S20" s="80" t="str">
        <f t="shared" si="6"/>
        <v/>
      </c>
      <c r="T20" s="103" t="str">
        <f t="shared" ref="T20:X21" si="7">IF(O20="","",IF(O20&gt;0,1,0))</f>
        <v/>
      </c>
      <c r="U20" s="104" t="str">
        <f t="shared" si="7"/>
        <v/>
      </c>
      <c r="V20" s="104" t="str">
        <f t="shared" si="7"/>
        <v/>
      </c>
      <c r="W20" s="104" t="str">
        <f t="shared" si="7"/>
        <v/>
      </c>
      <c r="X20" s="104" t="str">
        <f t="shared" si="7"/>
        <v/>
      </c>
      <c r="Y20" s="105" t="str">
        <f t="shared" ref="Y20:AC21" si="8">IF(O20="","",IF(O20&lt;0,1,0))</f>
        <v/>
      </c>
      <c r="Z20" s="105" t="str">
        <f t="shared" si="8"/>
        <v/>
      </c>
      <c r="AA20" s="105" t="str">
        <f t="shared" si="8"/>
        <v/>
      </c>
      <c r="AB20" s="105" t="str">
        <f t="shared" si="8"/>
        <v/>
      </c>
      <c r="AC20" s="105" t="str">
        <f t="shared" si="8"/>
        <v/>
      </c>
      <c r="AD20" s="106" t="str">
        <f>IF(CC20="","",IF(CC20&gt;CE20,1,-1))</f>
        <v/>
      </c>
      <c r="AE20" s="106" t="str">
        <f>IF(CC20="","",IF(CC20&lt;CE20,1,-1))</f>
        <v/>
      </c>
      <c r="AF20" s="107">
        <f>IF(CC20&gt;CE20,1,0)</f>
        <v>0</v>
      </c>
      <c r="AG20" s="108">
        <f>IF(CE20&gt;CC20,1,0)</f>
        <v>0</v>
      </c>
      <c r="AH20" s="81" t="str">
        <f>IF(O20="","",AX20*1)</f>
        <v/>
      </c>
      <c r="AI20" s="92" t="str">
        <f>IF(P20="","",BE20*1)</f>
        <v/>
      </c>
      <c r="AJ20" s="92" t="str">
        <f>IF(Q20="","",BL20*1)</f>
        <v/>
      </c>
      <c r="AK20" s="92" t="str">
        <f>IF(R20="","",BS20*1)</f>
        <v/>
      </c>
      <c r="AL20" s="92" t="str">
        <f>IF(S20="","",BZ20*1)</f>
        <v/>
      </c>
      <c r="AM20" s="93" t="str">
        <f>IF(O20="","",AZ20*1)</f>
        <v/>
      </c>
      <c r="AN20" s="93" t="str">
        <f>IF(P20="","",BG20*1)</f>
        <v/>
      </c>
      <c r="AO20" s="93" t="str">
        <f>IF(Q20="","",BN20*1)</f>
        <v/>
      </c>
      <c r="AP20" s="93" t="str">
        <f>IF(R20="","",BU20*1)</f>
        <v/>
      </c>
      <c r="AQ20" s="93" t="str">
        <f>IF(S20="","",CB20*1)</f>
        <v/>
      </c>
      <c r="AR20" s="109">
        <f>SUM(AH20:AL20)</f>
        <v>0</v>
      </c>
      <c r="AS20" s="110">
        <f>SUM(AM20:AQ20)</f>
        <v>0</v>
      </c>
      <c r="AT20" s="111">
        <f>IF(O20=1000,11,IF(O20=-1000,0,IF(O20&gt;0,11,IF(O20&lt;0,(-O20),"0"))))</f>
        <v>11</v>
      </c>
      <c r="AU20" s="112" t="str">
        <f>IF(O20=1000,0,IF(O20=-1000,11,IF(O20&lt;-9,-(O20-2),IF(O20&gt;0,(O20),"0"))))</f>
        <v/>
      </c>
      <c r="AV20" s="111" t="e">
        <f>IF(O20=1000,11,IF(O20=-1000,0,IF(O20&gt;9,(O20+2),IF(O20&lt;0,(-O20),"0"))))</f>
        <v>#VALUE!</v>
      </c>
      <c r="AW20" s="112" t="str">
        <f>IF(O20=1000,0,IF(O20=-1000,11,IF(O20&lt;0,11,IF(O20&gt;0,(O20),"0"))))</f>
        <v/>
      </c>
      <c r="AX20" s="94" t="str">
        <f>IF(O20="","",IF(O20&gt;9,AV20,AT20))</f>
        <v/>
      </c>
      <c r="AY20" s="95" t="str">
        <f>IF(O20="","","-")</f>
        <v/>
      </c>
      <c r="AZ20" s="96" t="str">
        <f>IF(O20="","",IF(O20&lt;-9,AU20,AW20))</f>
        <v/>
      </c>
      <c r="BA20" s="111" t="e">
        <f>IF(P20=1000,11,IF(P20=-1000,0,IF(P20&gt;9,(P20+2),IF(P20&lt;0,(-P20),"0"))))</f>
        <v>#VALUE!</v>
      </c>
      <c r="BB20" s="112" t="str">
        <f>IF(P20=1000,0,IF(P20=-1000,11,IF(P20&lt;-9,-(P20-2),IF(P20&gt;0,(P20),"0"))))</f>
        <v/>
      </c>
      <c r="BC20" s="112">
        <f>IF(P20=1000,11,IF(P20=-1000,0,IF(P20&gt;0,11,IF(P20&lt;0,(-P20),"0"))))</f>
        <v>11</v>
      </c>
      <c r="BD20" s="112" t="str">
        <f>IF(P20=1000,0,IF(P20=-1000,11,IF(P20&lt;0,11,IF(P20&gt;0,(P20),"0"))))</f>
        <v/>
      </c>
      <c r="BE20" s="94" t="str">
        <f>IF(P20="","",IF(P20&gt;9,BA20,BC20))</f>
        <v/>
      </c>
      <c r="BF20" s="95" t="str">
        <f>IF(P20="","","-")</f>
        <v/>
      </c>
      <c r="BG20" s="96" t="str">
        <f>IF(P20="","",IF(P20&lt;-9,BB20,BD20))</f>
        <v/>
      </c>
      <c r="BH20" s="111" t="e">
        <f>IF(Q20=1000,11,IF(Q20=-1000,0,IF(Q20&gt;9,(Q20+2),IF(Q20&lt;0,(-Q20),"0"))))</f>
        <v>#VALUE!</v>
      </c>
      <c r="BI20" s="112" t="str">
        <f>IF(Q20=1000,0,IF(Q20=-1000,11,IF(Q20&lt;-9,-(Q20-2),IF(Q20&gt;0,(Q20),"0"))))</f>
        <v/>
      </c>
      <c r="BJ20" s="112">
        <f>IF(Q20=1000,11,IF(Q20=-1000,0,IF(Q20&gt;0,11,IF(Q20&lt;0,(-Q20),"0"))))</f>
        <v>11</v>
      </c>
      <c r="BK20" s="112" t="str">
        <f>IF(Q20=1000,0,IF(Q20=-1000,11,IF(Q20&lt;0,11,IF(Q20&gt;0,(Q20),"0"))))</f>
        <v/>
      </c>
      <c r="BL20" s="94" t="str">
        <f>IF(Q20="","",IF(Q20&gt;9,BH20,BJ20))</f>
        <v/>
      </c>
      <c r="BM20" s="95" t="str">
        <f>IF(Q20="","","-")</f>
        <v/>
      </c>
      <c r="BN20" s="96" t="str">
        <f>IF(Q20="","",IF(Q20&lt;-9,BI20,BK20))</f>
        <v/>
      </c>
      <c r="BO20" s="112" t="e">
        <f>IF(R20=1000,11,IF(R20=-1000,0,IF(R20&gt;9,(R20+2),IF(R20&lt;0,(-R20),"0"))))</f>
        <v>#VALUE!</v>
      </c>
      <c r="BP20" s="112" t="str">
        <f>IF(R20=1000,0,IF(R20=-1000,11,IF(R20&lt;-9,-(R20-2),IF(R20&gt;0,(R20),"0"))))</f>
        <v/>
      </c>
      <c r="BQ20" s="112">
        <f>IF(R20=1000,11,IF(R20=-1000,0,IF(R20&gt;0,11,IF(R20&lt;0,(-R20),"0"))))</f>
        <v>11</v>
      </c>
      <c r="BR20" s="112" t="str">
        <f>IF(R20=1000,0,IF(R20=-1000,11,IF(R20&lt;0,11,IF(R20&gt;0,(R20),"0"))))</f>
        <v/>
      </c>
      <c r="BS20" s="94" t="str">
        <f>IF(R20="","",IF(R20&gt;9,BO20,BQ20))</f>
        <v/>
      </c>
      <c r="BT20" s="95" t="str">
        <f>IF(R20="","","-")</f>
        <v/>
      </c>
      <c r="BU20" s="96" t="str">
        <f>IF(R20="","",IF(R20&lt;-9,BP20,BR20))</f>
        <v/>
      </c>
      <c r="BV20" s="112" t="e">
        <f>IF(S20=1000,11,IF(S20=-1000,0,IF(S20&gt;9,(S20+2),IF(S20&lt;0,(-S20),"0"))))</f>
        <v>#VALUE!</v>
      </c>
      <c r="BW20" s="112" t="str">
        <f>IF(S20=1000,0,IF(S20=-1000,11,IF(S20&lt;-9,-(S20-2),IF(S20&gt;0,(S20),"0"))))</f>
        <v/>
      </c>
      <c r="BX20" s="112">
        <f>IF(S20=1000,11,IF(S20=-1000,0,IF(S20&gt;0,11,IF(S20&lt;0,(-S20),"0"))))</f>
        <v>11</v>
      </c>
      <c r="BY20" s="113" t="str">
        <f>IF(S20=1000,0,IF(S20=-1000,11,IF(S20&lt;0,11,IF(S20&gt;0,(S20),"0"))))</f>
        <v/>
      </c>
      <c r="BZ20" s="94" t="str">
        <f>IF(S20="","",IF(S20&gt;9,BV20,BX20))</f>
        <v/>
      </c>
      <c r="CA20" s="95" t="str">
        <f>IF(S20="","","-")</f>
        <v/>
      </c>
      <c r="CB20" s="96" t="str">
        <f>IF(S20="","",IF(S20&lt;-9,BW20,BY20))</f>
        <v/>
      </c>
      <c r="CC20" s="97" t="str">
        <f>IF(O20="","",SUM(T20:X20))</f>
        <v/>
      </c>
      <c r="CD20" s="88" t="str">
        <f>IF(CC20="","","-")</f>
        <v/>
      </c>
      <c r="CE20" s="98" t="str">
        <f>IF(O20="","",SUM(Y20:AC20))</f>
        <v/>
      </c>
      <c r="CP20" s="32"/>
      <c r="CQ20" s="32"/>
    </row>
    <row r="21" spans="1:95" s="31" customFormat="1" ht="15" customHeight="1" thickBot="1" x14ac:dyDescent="0.25">
      <c r="A21" s="99">
        <f>IF(A16="","",A17)</f>
        <v>165</v>
      </c>
      <c r="B21" s="99">
        <f>IF(B16="","",B16)</f>
        <v>211</v>
      </c>
      <c r="C21" s="114">
        <v>5</v>
      </c>
      <c r="D21" s="115" t="str">
        <f>IF(A21="","",VLOOKUP(A21,СписокКМ!D:I,2,FALSE))</f>
        <v>ШАМАНОВ Нияз</v>
      </c>
      <c r="E21" s="116"/>
      <c r="F21" s="117" t="str">
        <f>IF(B21="","",VLOOKUP(B21,СписокКМ!D:I,2,FALSE))</f>
        <v>СЛАЩИЛИН Алексей</v>
      </c>
      <c r="G21" s="118"/>
      <c r="H21" s="119"/>
      <c r="I21" s="120"/>
      <c r="J21" s="120"/>
      <c r="K21" s="120"/>
      <c r="L21" s="121"/>
      <c r="M21" s="121"/>
      <c r="N21" s="122"/>
      <c r="O21" s="123" t="str">
        <f>IF(I21="","",IF(I21="0",1000,IF(I21="-0",-1000,I21*1)))</f>
        <v/>
      </c>
      <c r="P21" s="123" t="str">
        <f t="shared" si="6"/>
        <v/>
      </c>
      <c r="Q21" s="123" t="str">
        <f t="shared" si="6"/>
        <v/>
      </c>
      <c r="R21" s="123" t="str">
        <f t="shared" si="6"/>
        <v/>
      </c>
      <c r="S21" s="124" t="str">
        <f t="shared" si="6"/>
        <v/>
      </c>
      <c r="T21" s="125" t="str">
        <f t="shared" si="7"/>
        <v/>
      </c>
      <c r="U21" s="126" t="str">
        <f t="shared" si="7"/>
        <v/>
      </c>
      <c r="V21" s="126" t="str">
        <f t="shared" si="7"/>
        <v/>
      </c>
      <c r="W21" s="126" t="str">
        <f t="shared" si="7"/>
        <v/>
      </c>
      <c r="X21" s="126" t="str">
        <f t="shared" si="7"/>
        <v/>
      </c>
      <c r="Y21" s="127" t="str">
        <f t="shared" si="8"/>
        <v/>
      </c>
      <c r="Z21" s="127" t="str">
        <f t="shared" si="8"/>
        <v/>
      </c>
      <c r="AA21" s="127" t="str">
        <f t="shared" si="8"/>
        <v/>
      </c>
      <c r="AB21" s="127" t="str">
        <f t="shared" si="8"/>
        <v/>
      </c>
      <c r="AC21" s="127" t="str">
        <f t="shared" si="8"/>
        <v/>
      </c>
      <c r="AD21" s="128" t="str">
        <f>IF(CC21="","",IF(CC21&gt;CE21,1,-1))</f>
        <v/>
      </c>
      <c r="AE21" s="128" t="str">
        <f>IF(CC21="","",IF(CC21&lt;CE21,1,-1))</f>
        <v/>
      </c>
      <c r="AF21" s="129">
        <f>IF(CC21&gt;CE21,1,0)</f>
        <v>0</v>
      </c>
      <c r="AG21" s="130">
        <f>IF(CE21&gt;CC21,1,0)</f>
        <v>0</v>
      </c>
      <c r="AH21" s="131" t="str">
        <f>IF(O21="","",AX21*1)</f>
        <v/>
      </c>
      <c r="AI21" s="132" t="str">
        <f>IF(P21="","",BE21*1)</f>
        <v/>
      </c>
      <c r="AJ21" s="132" t="str">
        <f>IF(Q21="","",BL21*1)</f>
        <v/>
      </c>
      <c r="AK21" s="132" t="str">
        <f>IF(R21="","",BS21*1)</f>
        <v/>
      </c>
      <c r="AL21" s="132" t="str">
        <f>IF(S21="","",BZ21*1)</f>
        <v/>
      </c>
      <c r="AM21" s="133" t="str">
        <f>IF(O21="","",AZ21*1)</f>
        <v/>
      </c>
      <c r="AN21" s="133" t="str">
        <f>IF(P21="","",BG21*1)</f>
        <v/>
      </c>
      <c r="AO21" s="133" t="str">
        <f>IF(Q21="","",BN21*1)</f>
        <v/>
      </c>
      <c r="AP21" s="133" t="str">
        <f>IF(R21="","",BU21*1)</f>
        <v/>
      </c>
      <c r="AQ21" s="133" t="str">
        <f>IF(S21="","",CB21*1)</f>
        <v/>
      </c>
      <c r="AR21" s="134">
        <f>SUM(AH21:AL21)</f>
        <v>0</v>
      </c>
      <c r="AS21" s="135">
        <f>SUM(AM21:AQ21)</f>
        <v>0</v>
      </c>
      <c r="AT21" s="136">
        <f>IF(O21=1000,11,IF(O21=-1000,0,IF(O21&gt;0,11,IF(O21&lt;0,(-O21),"0"))))</f>
        <v>11</v>
      </c>
      <c r="AU21" s="137" t="str">
        <f>IF(O21=1000,0,IF(O21=-1000,11,IF(O21&lt;-9,-(O21-2),IF(O21&gt;0,(O21),"0"))))</f>
        <v/>
      </c>
      <c r="AV21" s="136" t="e">
        <f>IF(O21=1000,11,IF(O21=-1000,0,IF(O21&gt;9,(O21+2),IF(O21&lt;0,(-O21),"0"))))</f>
        <v>#VALUE!</v>
      </c>
      <c r="AW21" s="137" t="str">
        <f>IF(O21=1000,0,IF(O21=-1000,11,IF(O21&lt;0,11,IF(O21&gt;0,(O21),"0"))))</f>
        <v/>
      </c>
      <c r="AX21" s="138" t="str">
        <f>IF(O21="","",IF(O21&gt;9,AV21,AT21))</f>
        <v/>
      </c>
      <c r="AY21" s="139" t="str">
        <f>IF(O21="","","-")</f>
        <v/>
      </c>
      <c r="AZ21" s="140" t="str">
        <f>IF(O21="","",IF(O21&lt;-9,AU21,AW21))</f>
        <v/>
      </c>
      <c r="BA21" s="136" t="e">
        <f>IF(P21=1000,11,IF(P21=-1000,0,IF(P21&gt;9,(P21+2),IF(P21&lt;0,(-P21),"0"))))</f>
        <v>#VALUE!</v>
      </c>
      <c r="BB21" s="137" t="str">
        <f>IF(P21=1000,0,IF(P21=-1000,11,IF(P21&lt;-9,-(P21-2),IF(P21&gt;0,(P21),"0"))))</f>
        <v/>
      </c>
      <c r="BC21" s="137">
        <f>IF(P21=1000,11,IF(P21=-1000,0,IF(P21&gt;0,11,IF(P21&lt;0,(-P21),"0"))))</f>
        <v>11</v>
      </c>
      <c r="BD21" s="137" t="str">
        <f>IF(P21=1000,0,IF(P21=-1000,11,IF(P21&lt;0,11,IF(P21&gt;0,(P21),"0"))))</f>
        <v/>
      </c>
      <c r="BE21" s="138" t="str">
        <f>IF(P21="","",IF(P21&gt;9,BA21,BC21))</f>
        <v/>
      </c>
      <c r="BF21" s="139" t="str">
        <f>IF(P21="","","-")</f>
        <v/>
      </c>
      <c r="BG21" s="140" t="str">
        <f>IF(P21="","",IF(P21&lt;-9,BB21,BD21))</f>
        <v/>
      </c>
      <c r="BH21" s="136" t="e">
        <f>IF(Q21=1000,11,IF(Q21=-1000,0,IF(Q21&gt;9,(Q21+2),IF(Q21&lt;0,(-Q21),"0"))))</f>
        <v>#VALUE!</v>
      </c>
      <c r="BI21" s="137" t="str">
        <f>IF(Q21=1000,0,IF(Q21=-1000,11,IF(Q21&lt;-9,-(Q21-2),IF(Q21&gt;0,(Q21),"0"))))</f>
        <v/>
      </c>
      <c r="BJ21" s="137">
        <f>IF(Q21=1000,11,IF(Q21=-1000,0,IF(Q21&gt;0,11,IF(Q21&lt;0,(-Q21),"0"))))</f>
        <v>11</v>
      </c>
      <c r="BK21" s="137" t="str">
        <f>IF(Q21=1000,0,IF(Q21=-1000,11,IF(Q21&lt;0,11,IF(Q21&gt;0,(Q21),"0"))))</f>
        <v/>
      </c>
      <c r="BL21" s="138" t="str">
        <f>IF(Q21="","",IF(Q21&gt;9,BH21,BJ21))</f>
        <v/>
      </c>
      <c r="BM21" s="139" t="str">
        <f>IF(Q21="","","-")</f>
        <v/>
      </c>
      <c r="BN21" s="140" t="str">
        <f>IF(Q21="","",IF(Q21&lt;-9,BI21,BK21))</f>
        <v/>
      </c>
      <c r="BO21" s="137" t="e">
        <f>IF(R21=1000,11,IF(R21=-1000,0,IF(R21&gt;9,(R21+2),IF(R21&lt;0,(-R21),"0"))))</f>
        <v>#VALUE!</v>
      </c>
      <c r="BP21" s="137" t="str">
        <f>IF(R21=1000,0,IF(R21=-1000,11,IF(R21&lt;-9,-(R21-2),IF(R21&gt;0,(R21),"0"))))</f>
        <v/>
      </c>
      <c r="BQ21" s="137">
        <f>IF(R21=1000,11,IF(R21=-1000,0,IF(R21&gt;0,11,IF(R21&lt;0,(-R21),"0"))))</f>
        <v>11</v>
      </c>
      <c r="BR21" s="137" t="str">
        <f>IF(R21=1000,0,IF(R21=-1000,11,IF(R21&lt;0,11,IF(R21&gt;0,(R21),"0"))))</f>
        <v/>
      </c>
      <c r="BS21" s="138" t="str">
        <f>IF(R21="","",IF(R21&gt;9,BO21,BQ21))</f>
        <v/>
      </c>
      <c r="BT21" s="139" t="str">
        <f>IF(R21="","","-")</f>
        <v/>
      </c>
      <c r="BU21" s="140" t="str">
        <f>IF(R21="","",IF(R21&lt;-9,BP21,BR21))</f>
        <v/>
      </c>
      <c r="BV21" s="137" t="e">
        <f>IF(S21=1000,11,IF(S21=-1000,0,IF(S21&gt;9,(S21+2),IF(S21&lt;0,(-S21),"0"))))</f>
        <v>#VALUE!</v>
      </c>
      <c r="BW21" s="137" t="str">
        <f>IF(S21=1000,0,IF(S21=-1000,11,IF(S21&lt;-9,-(S21-2),IF(S21&gt;0,(S21),"0"))))</f>
        <v/>
      </c>
      <c r="BX21" s="137">
        <f>IF(S21=1000,11,IF(S21=-1000,0,IF(S21&gt;0,11,IF(S21&lt;0,(-S21),"0"))))</f>
        <v>11</v>
      </c>
      <c r="BY21" s="141" t="str">
        <f>IF(S21=1000,0,IF(S21=-1000,11,IF(S21&lt;0,11,IF(S21&gt;0,(S21),"0"))))</f>
        <v/>
      </c>
      <c r="BZ21" s="138" t="str">
        <f>IF(S21="","",IF(S21&gt;9,BV21,BX21))</f>
        <v/>
      </c>
      <c r="CA21" s="139" t="str">
        <f>IF(S21="","","-")</f>
        <v/>
      </c>
      <c r="CB21" s="140" t="str">
        <f>IF(S21="","",IF(S21&lt;-9,BW21,BY21))</f>
        <v/>
      </c>
      <c r="CC21" s="142" t="str">
        <f>IF(O21="","",SUM(T21:X21))</f>
        <v/>
      </c>
      <c r="CD21" s="143" t="str">
        <f>IF(CC21="","","-")</f>
        <v/>
      </c>
      <c r="CE21" s="144" t="str">
        <f>IF(O21="","",SUM(Y21:AC21))</f>
        <v/>
      </c>
      <c r="CP21" s="32"/>
      <c r="CQ21" s="32"/>
    </row>
    <row r="22" spans="1:95" s="31" customFormat="1" ht="15" customHeight="1" thickBot="1" x14ac:dyDescent="0.25">
      <c r="A22" s="145"/>
      <c r="B22" s="145"/>
      <c r="C22" s="145"/>
      <c r="D22" s="146"/>
      <c r="E22" s="147"/>
      <c r="F22" s="148"/>
      <c r="G22" s="149"/>
      <c r="H22" s="150"/>
      <c r="I22" s="151"/>
      <c r="J22" s="151"/>
      <c r="K22" s="151"/>
      <c r="L22" s="151"/>
      <c r="M22" s="151"/>
      <c r="N22" s="150"/>
      <c r="O22" s="152"/>
      <c r="P22" s="152"/>
      <c r="Q22" s="152"/>
      <c r="R22" s="152"/>
      <c r="S22" s="152"/>
      <c r="T22" s="153"/>
      <c r="U22" s="153"/>
      <c r="V22" s="153"/>
      <c r="W22" s="153"/>
      <c r="X22" s="153"/>
      <c r="Y22" s="154"/>
      <c r="Z22" s="154"/>
      <c r="AA22" s="154"/>
      <c r="AB22" s="154"/>
      <c r="AC22" s="154"/>
      <c r="AD22" s="155"/>
      <c r="AE22" s="155"/>
      <c r="AF22" s="156"/>
      <c r="AG22" s="156"/>
      <c r="AH22" s="157"/>
      <c r="AI22" s="157"/>
      <c r="AJ22" s="157"/>
      <c r="AK22" s="157"/>
      <c r="AL22" s="157"/>
      <c r="AM22" s="158"/>
      <c r="AN22" s="158"/>
      <c r="AO22" s="158"/>
      <c r="AP22" s="158"/>
      <c r="AQ22" s="158"/>
      <c r="AR22" s="159"/>
      <c r="AS22" s="159"/>
      <c r="AT22" s="160"/>
      <c r="AU22" s="160"/>
      <c r="AV22" s="160"/>
      <c r="AW22" s="160"/>
      <c r="AX22" s="161"/>
      <c r="AY22" s="161"/>
      <c r="AZ22" s="161"/>
      <c r="BA22" s="160"/>
      <c r="BB22" s="160"/>
      <c r="BC22" s="160"/>
      <c r="BD22" s="160"/>
      <c r="BE22" s="161"/>
      <c r="BF22" s="161"/>
      <c r="BG22" s="161"/>
      <c r="BH22" s="160"/>
      <c r="BI22" s="160"/>
      <c r="BJ22" s="160"/>
      <c r="BK22" s="160"/>
      <c r="BL22" s="161"/>
      <c r="BM22" s="161"/>
      <c r="BN22" s="161"/>
      <c r="BO22" s="160"/>
      <c r="BP22" s="160"/>
      <c r="BQ22" s="160"/>
      <c r="BR22" s="160"/>
      <c r="BS22" s="161"/>
      <c r="BT22" s="161"/>
      <c r="BU22" s="161"/>
      <c r="BV22" s="160"/>
      <c r="BW22" s="160"/>
      <c r="BX22" s="160"/>
      <c r="BY22" s="160"/>
      <c r="BZ22" s="161"/>
      <c r="CA22" s="161"/>
      <c r="CB22" s="161"/>
      <c r="CC22" s="162"/>
      <c r="CD22" s="163"/>
      <c r="CE22" s="164"/>
      <c r="CP22" s="32"/>
      <c r="CQ22" s="32"/>
    </row>
    <row r="23" spans="1:95" s="31" customFormat="1" ht="31.5" customHeight="1" thickBot="1" x14ac:dyDescent="0.25">
      <c r="A23" s="34">
        <v>34</v>
      </c>
      <c r="B23" s="35">
        <v>31</v>
      </c>
      <c r="C23" s="1225">
        <f>1+C14</f>
        <v>3</v>
      </c>
      <c r="D23" s="1227" t="str">
        <f>IF(A23="","",VLOOKUP(A23,СписокКМ!$A$186:$D$248,3,FALSE))</f>
        <v>Челябинская область</v>
      </c>
      <c r="E23" s="1228" t="e">
        <f>IF(B23="","",VLOOKUP(B23,СписокКМ!E:J,2,FALSE))</f>
        <v>#N/A</v>
      </c>
      <c r="F23" s="1231" t="str">
        <f>IF(B23="","",VLOOKUP(B23,СписокКМ!$A$186:$D$248,3,FALSE))</f>
        <v>Московская область 2</v>
      </c>
      <c r="G23" s="1232" t="e">
        <f>IF(D23="","",VLOOKUP(D23,СписокКМ!G:L,2,FALSE))</f>
        <v>#N/A</v>
      </c>
      <c r="H23" s="36"/>
      <c r="I23" s="1235" t="s">
        <v>7</v>
      </c>
      <c r="J23" s="1235"/>
      <c r="K23" s="1235"/>
      <c r="L23" s="1235"/>
      <c r="M23" s="1235"/>
      <c r="N23" s="37"/>
      <c r="O23" s="1237"/>
      <c r="P23" s="1238"/>
      <c r="Q23" s="1238"/>
      <c r="R23" s="1238"/>
      <c r="S23" s="1238"/>
      <c r="T23" s="38">
        <f>IF(A23="","",VLOOKUP(A23,'[60]Протокол команд'!A:K,8,FALSE))</f>
        <v>0</v>
      </c>
      <c r="U23" s="39">
        <f>T23*5-4</f>
        <v>-4</v>
      </c>
      <c r="V23" s="39">
        <f>T23*5</f>
        <v>0</v>
      </c>
      <c r="W23" s="39" t="str">
        <f>CONCATENATE(U23,"-",V23)</f>
        <v>-4-0</v>
      </c>
      <c r="X23" s="39">
        <f>IF(A23="","",VLOOKUP(A23,'[60]Протокол команд'!A:K,10,FALSE))</f>
        <v>0</v>
      </c>
      <c r="Y23" s="39">
        <f>X23*5-4</f>
        <v>-4</v>
      </c>
      <c r="Z23" s="39">
        <f>X23*5</f>
        <v>0</v>
      </c>
      <c r="AA23" s="39" t="str">
        <f>CONCATENATE(Y23,"-",Z23)</f>
        <v>-4-0</v>
      </c>
      <c r="AB23" s="1241">
        <f>IF(O25="","",SUM(AF25:AF30))</f>
        <v>3</v>
      </c>
      <c r="AC23" s="1242"/>
      <c r="AD23" s="1243"/>
      <c r="AE23" s="1242">
        <f>IF(O25="","",SUM(AG25:AG30))</f>
        <v>1</v>
      </c>
      <c r="AF23" s="1242"/>
      <c r="AG23" s="1264"/>
      <c r="AH23" s="1241">
        <f>SUM(CC25:CC30)</f>
        <v>11</v>
      </c>
      <c r="AI23" s="1242"/>
      <c r="AJ23" s="1243"/>
      <c r="AK23" s="1242">
        <f>SUM(CE25:CE30)</f>
        <v>3</v>
      </c>
      <c r="AL23" s="1242"/>
      <c r="AM23" s="1264"/>
      <c r="AN23" s="1265">
        <f>SUM(AR25:AR30)</f>
        <v>99</v>
      </c>
      <c r="AO23" s="1266"/>
      <c r="AP23" s="1267"/>
      <c r="AQ23" s="1266">
        <f>SUM(AS25:AS30)</f>
        <v>49</v>
      </c>
      <c r="AR23" s="1266"/>
      <c r="AS23" s="1268"/>
      <c r="AT23" s="1269" t="s">
        <v>607</v>
      </c>
      <c r="AU23" s="1270"/>
      <c r="AV23" s="1270"/>
      <c r="AW23" s="1270"/>
      <c r="AX23" s="1270"/>
      <c r="AY23" s="1270"/>
      <c r="AZ23" s="1270"/>
      <c r="BA23" s="1270"/>
      <c r="BB23" s="1270"/>
      <c r="BC23" s="1270"/>
      <c r="BD23" s="1270"/>
      <c r="BE23" s="1270"/>
      <c r="BF23" s="1270"/>
      <c r="BG23" s="1270"/>
      <c r="BH23" s="1270"/>
      <c r="BI23" s="1270"/>
      <c r="BJ23" s="1270"/>
      <c r="BK23" s="1270"/>
      <c r="BL23" s="1270"/>
      <c r="BM23" s="1270"/>
      <c r="BN23" s="1270"/>
      <c r="BO23" s="1270"/>
      <c r="BP23" s="1270"/>
      <c r="BQ23" s="1270"/>
      <c r="BR23" s="1270"/>
      <c r="BS23" s="1270"/>
      <c r="BT23" s="1270"/>
      <c r="BU23" s="1270"/>
      <c r="BV23" s="1270"/>
      <c r="BW23" s="1270"/>
      <c r="BX23" s="1270"/>
      <c r="BY23" s="1270"/>
      <c r="BZ23" s="1270"/>
      <c r="CA23" s="1270"/>
      <c r="CB23" s="1271"/>
      <c r="CC23" s="1254">
        <f>IF(O25="","",SUM(AF25:AF30))</f>
        <v>3</v>
      </c>
      <c r="CD23" s="1256" t="str">
        <f>IF(CC23="","","-")</f>
        <v>-</v>
      </c>
      <c r="CE23" s="1258">
        <f>IF(O25="","",SUM(AG25:AG30))</f>
        <v>1</v>
      </c>
      <c r="CP23" s="32"/>
      <c r="CQ23" s="32"/>
    </row>
    <row r="24" spans="1:95" s="31" customFormat="1" ht="13.5" customHeight="1" x14ac:dyDescent="0.2">
      <c r="A24" s="40"/>
      <c r="B24" s="40"/>
      <c r="C24" s="1226"/>
      <c r="D24" s="1229" t="str">
        <f>IF(A24="","",VLOOKUP(A24,СписокКМ!D:I,2,FALSE))</f>
        <v/>
      </c>
      <c r="E24" s="1230" t="str">
        <f>IF(B24="","",VLOOKUP(B24,СписокКМ!E:J,2,FALSE))</f>
        <v/>
      </c>
      <c r="F24" s="1233" t="str">
        <f>IF(C24="","",VLOOKUP(C24,СписокКМ!F:K,2,FALSE))</f>
        <v/>
      </c>
      <c r="G24" s="1234" t="str">
        <f>IF(D24="","",VLOOKUP(D24,СписокКМ!G:L,2,FALSE))</f>
        <v/>
      </c>
      <c r="H24" s="41"/>
      <c r="I24" s="1236"/>
      <c r="J24" s="1236"/>
      <c r="K24" s="1236"/>
      <c r="L24" s="1236"/>
      <c r="M24" s="1236"/>
      <c r="N24" s="42"/>
      <c r="O24" s="1239"/>
      <c r="P24" s="1240"/>
      <c r="Q24" s="1240"/>
      <c r="R24" s="1240"/>
      <c r="S24" s="1240"/>
      <c r="T24" s="1260" t="s">
        <v>8</v>
      </c>
      <c r="U24" s="1261"/>
      <c r="V24" s="1261"/>
      <c r="W24" s="1261"/>
      <c r="X24" s="1261"/>
      <c r="Y24" s="1261"/>
      <c r="Z24" s="1261"/>
      <c r="AA24" s="1261"/>
      <c r="AB24" s="1261"/>
      <c r="AC24" s="1261"/>
      <c r="AD24" s="1261"/>
      <c r="AE24" s="1261"/>
      <c r="AF24" s="1261"/>
      <c r="AG24" s="1262"/>
      <c r="AH24" s="1261" t="s">
        <v>9</v>
      </c>
      <c r="AI24" s="1261"/>
      <c r="AJ24" s="1261"/>
      <c r="AK24" s="1261"/>
      <c r="AL24" s="1261"/>
      <c r="AM24" s="1261"/>
      <c r="AN24" s="1261"/>
      <c r="AO24" s="1261"/>
      <c r="AP24" s="1261"/>
      <c r="AQ24" s="1261"/>
      <c r="AR24" s="1261"/>
      <c r="AS24" s="1262"/>
      <c r="AT24" s="1263" t="s">
        <v>10</v>
      </c>
      <c r="AU24" s="1263"/>
      <c r="AV24" s="1263"/>
      <c r="AW24" s="1263"/>
      <c r="AX24" s="1263"/>
      <c r="AY24" s="1263"/>
      <c r="AZ24" s="1263"/>
      <c r="BA24" s="1263" t="s">
        <v>11</v>
      </c>
      <c r="BB24" s="1263"/>
      <c r="BC24" s="1263"/>
      <c r="BD24" s="1263"/>
      <c r="BE24" s="1263"/>
      <c r="BF24" s="1263"/>
      <c r="BG24" s="1263"/>
      <c r="BH24" s="1263" t="s">
        <v>12</v>
      </c>
      <c r="BI24" s="1263"/>
      <c r="BJ24" s="1263"/>
      <c r="BK24" s="1263"/>
      <c r="BL24" s="1263"/>
      <c r="BM24" s="1263"/>
      <c r="BN24" s="1263"/>
      <c r="BO24" s="1263" t="s">
        <v>13</v>
      </c>
      <c r="BP24" s="1263"/>
      <c r="BQ24" s="1263"/>
      <c r="BR24" s="1263"/>
      <c r="BS24" s="1263"/>
      <c r="BT24" s="1263"/>
      <c r="BU24" s="1263"/>
      <c r="BV24" s="1263" t="s">
        <v>14</v>
      </c>
      <c r="BW24" s="1263"/>
      <c r="BX24" s="1263"/>
      <c r="BY24" s="1263"/>
      <c r="BZ24" s="1263"/>
      <c r="CA24" s="1263"/>
      <c r="CB24" s="1263"/>
      <c r="CC24" s="1255"/>
      <c r="CD24" s="1257"/>
      <c r="CE24" s="1259"/>
      <c r="CP24" s="32"/>
      <c r="CQ24" s="32"/>
    </row>
    <row r="25" spans="1:95" s="31" customFormat="1" ht="15" customHeight="1" x14ac:dyDescent="0.2">
      <c r="A25" s="43">
        <v>205</v>
      </c>
      <c r="B25" s="44">
        <v>212</v>
      </c>
      <c r="C25" s="90">
        <v>1</v>
      </c>
      <c r="D25" s="46" t="str">
        <f>IF(A25="","",VLOOKUP(A25,СписокКМ!D:I,2,FALSE))</f>
        <v>КАРПОВ Иван</v>
      </c>
      <c r="E25" s="47"/>
      <c r="F25" s="48" t="str">
        <f>IF(B25="","",VLOOKUP(B25,СписокКМ!D:I,2,FALSE))</f>
        <v>ПАНКРАТОВ Александр</v>
      </c>
      <c r="G25" s="49"/>
      <c r="H25" s="50"/>
      <c r="I25" s="51" t="s">
        <v>152</v>
      </c>
      <c r="J25" s="51" t="s">
        <v>155</v>
      </c>
      <c r="K25" s="51" t="s">
        <v>150</v>
      </c>
      <c r="L25" s="51"/>
      <c r="M25" s="51"/>
      <c r="N25" s="52"/>
      <c r="O25" s="53">
        <f>IF(I25="","",IF(I25="0",1000,IF(I25="-0",-1000,I25*1)))</f>
        <v>5</v>
      </c>
      <c r="P25" s="53">
        <f t="shared" ref="P25:S26" si="9">IF(J25="","",IF(J25="0",1000,IF(J25="-0",-1000,J25*1)))</f>
        <v>7</v>
      </c>
      <c r="Q25" s="53">
        <f t="shared" si="9"/>
        <v>4</v>
      </c>
      <c r="R25" s="53" t="str">
        <f t="shared" si="9"/>
        <v/>
      </c>
      <c r="S25" s="54" t="str">
        <f t="shared" si="9"/>
        <v/>
      </c>
      <c r="T25" s="55">
        <f t="shared" ref="T25:X26" si="10">IF(O25="","",IF(O25&gt;0,1,0))</f>
        <v>1</v>
      </c>
      <c r="U25" s="56">
        <f t="shared" si="10"/>
        <v>1</v>
      </c>
      <c r="V25" s="56">
        <f t="shared" si="10"/>
        <v>1</v>
      </c>
      <c r="W25" s="56" t="str">
        <f t="shared" si="10"/>
        <v/>
      </c>
      <c r="X25" s="56" t="str">
        <f t="shared" si="10"/>
        <v/>
      </c>
      <c r="Y25" s="57">
        <f t="shared" ref="Y25:AC26" si="11">IF(O25="","",IF(O25&lt;0,1,0))</f>
        <v>0</v>
      </c>
      <c r="Z25" s="57">
        <f t="shared" si="11"/>
        <v>0</v>
      </c>
      <c r="AA25" s="57">
        <f t="shared" si="11"/>
        <v>0</v>
      </c>
      <c r="AB25" s="57" t="str">
        <f t="shared" si="11"/>
        <v/>
      </c>
      <c r="AC25" s="57" t="str">
        <f t="shared" si="11"/>
        <v/>
      </c>
      <c r="AD25" s="58">
        <f>IF(CC25="","",IF(CC25&gt;CE25,1,-1))</f>
        <v>1</v>
      </c>
      <c r="AE25" s="58">
        <f>IF(CC25="","",IF(CC25&lt;CE25,1,-1))</f>
        <v>-1</v>
      </c>
      <c r="AF25" s="59">
        <f>IF(CC25&gt;CE25,1,0)</f>
        <v>1</v>
      </c>
      <c r="AG25" s="60">
        <f>IF(CE25&gt;CC25,1,0)</f>
        <v>0</v>
      </c>
      <c r="AH25" s="61">
        <f>IF(O25="","",AX25*1)</f>
        <v>11</v>
      </c>
      <c r="AI25" s="62">
        <f>IF(P25="","",BE25*1)</f>
        <v>11</v>
      </c>
      <c r="AJ25" s="62">
        <f>IF(Q25="","",BL25*1)</f>
        <v>11</v>
      </c>
      <c r="AK25" s="62" t="str">
        <f>IF(R25="","",BS25*1)</f>
        <v/>
      </c>
      <c r="AL25" s="62" t="str">
        <f>IF(S25="","",BZ25*1)</f>
        <v/>
      </c>
      <c r="AM25" s="63">
        <f>IF(O25="","",AZ25*1)</f>
        <v>5</v>
      </c>
      <c r="AN25" s="63">
        <f>IF(P25="","",BG25*1)</f>
        <v>7</v>
      </c>
      <c r="AO25" s="63">
        <f>IF(Q25="","",BN25*1)</f>
        <v>4</v>
      </c>
      <c r="AP25" s="63" t="str">
        <f>IF(R25="","",BU25*1)</f>
        <v/>
      </c>
      <c r="AQ25" s="63" t="str">
        <f>IF(S25="","",CB25*1)</f>
        <v/>
      </c>
      <c r="AR25" s="64">
        <f>SUM(AH25:AL25)</f>
        <v>33</v>
      </c>
      <c r="AS25" s="65">
        <f>SUM(AM25:AQ25)</f>
        <v>16</v>
      </c>
      <c r="AT25" s="66">
        <f>IF(O25=1000,11,IF(O25=-1000,0,IF(O25&gt;0,11,IF(O25&lt;0,(-O25),"0"))))</f>
        <v>11</v>
      </c>
      <c r="AU25" s="67">
        <f>IF(O25=1000,0,IF(O25=-1000,11,IF(O25&lt;-9,-(O25-2),IF(O25&gt;0,(O25),"0"))))</f>
        <v>5</v>
      </c>
      <c r="AV25" s="66">
        <f>IF(O25=1000,11,IF(O25=-1000,0,IF(O25&lt;9,11,IF(O25&gt;9,(O25+2),"0"))))</f>
        <v>11</v>
      </c>
      <c r="AW25" s="67">
        <f>IF(O25=1000,0,IF(O25=-1000,11,IF(O25&lt;0,11,IF(O25&gt;0,(O25),"0"))))</f>
        <v>5</v>
      </c>
      <c r="AX25" s="68">
        <f>IF(O25="","",IF(O25&gt;9,AV25,AT25))</f>
        <v>11</v>
      </c>
      <c r="AY25" s="69" t="str">
        <f>IF(O25="","","-")</f>
        <v>-</v>
      </c>
      <c r="AZ25" s="70">
        <f>IF(O25="","",IF(O25&lt;-9,AU25,AW25))</f>
        <v>5</v>
      </c>
      <c r="BA25" s="66" t="str">
        <f>IF(P25=1000,11,IF(P25=-1000,0,IF(P25&gt;9,(P25+2),IF(P25&lt;0,(-P25),"0"))))</f>
        <v>0</v>
      </c>
      <c r="BB25" s="67">
        <f>IF(P25=1000,0,IF(P25=-1000,11,IF(P25&lt;-9,-(P25-2),IF(P25&gt;0,(P25),"0"))))</f>
        <v>7</v>
      </c>
      <c r="BC25" s="67">
        <f>IF(P25=1000,11,IF(P25=-1000,0,IF(P25&gt;0,11,IF(P25&lt;0,(-P25),"0"))))</f>
        <v>11</v>
      </c>
      <c r="BD25" s="67">
        <f>IF(P25=1000,0,IF(P25=-1000,11,IF(P25&lt;0,11,IF(P25&gt;0,(P25),"0"))))</f>
        <v>7</v>
      </c>
      <c r="BE25" s="68">
        <f>IF(P25="","",IF(P25&gt;9,BA25,BC25))</f>
        <v>11</v>
      </c>
      <c r="BF25" s="69" t="str">
        <f>IF(P25="","","-")</f>
        <v>-</v>
      </c>
      <c r="BG25" s="70">
        <f>IF(P25="","",IF(P25&lt;-9,BB25,BD25))</f>
        <v>7</v>
      </c>
      <c r="BH25" s="66" t="str">
        <f>IF(Q25=1000,11,IF(Q25=-1000,0,IF(Q25&gt;9,(Q25+2),IF(Q25&lt;0,(-Q25),"0"))))</f>
        <v>0</v>
      </c>
      <c r="BI25" s="67">
        <f>IF(Q25=1000,0,IF(Q25=-1000,11,IF(Q25&lt;-9,-(Q25-2),IF(Q25&gt;0,(Q25),"0"))))</f>
        <v>4</v>
      </c>
      <c r="BJ25" s="67">
        <f>IF(Q25=1000,11,IF(Q25=-1000,0,IF(Q25&gt;0,11,IF(Q25&lt;0,(-Q25),"0"))))</f>
        <v>11</v>
      </c>
      <c r="BK25" s="67">
        <f>IF(Q25=1000,0,IF(Q25=-1000,11,IF(Q25&lt;0,11,IF(Q25&gt;0,(Q25),"0"))))</f>
        <v>4</v>
      </c>
      <c r="BL25" s="68">
        <f>IF(Q25="","",IF(Q25&gt;9,BH25,BJ25))</f>
        <v>11</v>
      </c>
      <c r="BM25" s="69" t="str">
        <f>IF(Q25="","","-")</f>
        <v>-</v>
      </c>
      <c r="BN25" s="70">
        <f>IF(Q25="","",IF(Q25&lt;-9,BI25,BK25))</f>
        <v>4</v>
      </c>
      <c r="BO25" s="67" t="e">
        <f>IF(R25=1000,11,IF(R25=-1000,0,IF(R25&gt;9,(R25+2),IF(R25&lt;0,(-R25),"0"))))</f>
        <v>#VALUE!</v>
      </c>
      <c r="BP25" s="67" t="str">
        <f>IF(R25=1000,0,IF(R25=-1000,11,IF(R25&lt;-9,-(R25-2),IF(R25&gt;0,(R25),"0"))))</f>
        <v/>
      </c>
      <c r="BQ25" s="67">
        <f>IF(R25=1000,11,IF(R25=-1000,0,IF(R25&gt;0,11,IF(R25&lt;0,(-R25),"0"))))</f>
        <v>11</v>
      </c>
      <c r="BR25" s="67" t="str">
        <f>IF(R25=1000,0,IF(R25=-1000,11,IF(R25&lt;0,11,IF(R25&gt;0,(R25),"0"))))</f>
        <v/>
      </c>
      <c r="BS25" s="68" t="str">
        <f>IF(R25="","",IF(R25&gt;9,BO25,BQ25))</f>
        <v/>
      </c>
      <c r="BT25" s="69" t="str">
        <f>IF(R25="","","-")</f>
        <v/>
      </c>
      <c r="BU25" s="70" t="str">
        <f>IF(R25="","",IF(R25&lt;-9,BP25,BR25))</f>
        <v/>
      </c>
      <c r="BV25" s="67" t="e">
        <f>IF(S25=1000,11,IF(S25=-1000,0,IF(S25&gt;9,(S25+2),IF(S25&lt;0,(-S25),"0"))))</f>
        <v>#VALUE!</v>
      </c>
      <c r="BW25" s="67" t="str">
        <f>IF(S25=1000,0,IF(S25=-1000,11,IF(S25&lt;-9,-(S25-2),IF(S25&gt;0,(S25),"0"))))</f>
        <v/>
      </c>
      <c r="BX25" s="67">
        <f>IF(S25=1000,11,IF(S25=-1000,0,IF(S25&gt;0,11,IF(S25&lt;0,(-S25),"0"))))</f>
        <v>11</v>
      </c>
      <c r="BY25" s="71" t="str">
        <f>IF(S25=1000,0,IF(S25=-1000,11,IF(S25&lt;0,11,IF(S25&gt;0,(S25),"0"))))</f>
        <v/>
      </c>
      <c r="BZ25" s="68" t="str">
        <f>IF(S25="","",IF(S25&gt;9,BV25,BX25))</f>
        <v/>
      </c>
      <c r="CA25" s="69" t="str">
        <f>IF(S25="","","-")</f>
        <v/>
      </c>
      <c r="CB25" s="70" t="str">
        <f>IF(S25="","",IF(S25&lt;-9,BW25,BY25))</f>
        <v/>
      </c>
      <c r="CC25" s="72">
        <f>IF(O25="","",SUM(T25:X25))</f>
        <v>3</v>
      </c>
      <c r="CD25" s="73" t="str">
        <f>IF(CC25="","","-")</f>
        <v>-</v>
      </c>
      <c r="CE25" s="74">
        <f>IF(O25="","",SUM(Y25:AC25))</f>
        <v>0</v>
      </c>
      <c r="CP25" s="32"/>
      <c r="CQ25" s="32"/>
    </row>
    <row r="26" spans="1:95" s="31" customFormat="1" ht="15" customHeight="1" x14ac:dyDescent="0.2">
      <c r="A26" s="43">
        <v>108</v>
      </c>
      <c r="B26" s="44">
        <v>213</v>
      </c>
      <c r="C26" s="75">
        <v>2</v>
      </c>
      <c r="D26" s="76" t="str">
        <f>IF(A26="","",VLOOKUP(A26,СписокКМ!D:I,2,FALSE))</f>
        <v>НОВИКОВ Никита</v>
      </c>
      <c r="E26" s="47"/>
      <c r="F26" s="77" t="str">
        <f>IF(B26="","",VLOOKUP(B26,СписокКМ!D:I,2,FALSE))</f>
        <v>ИВАНОВ Владимир</v>
      </c>
      <c r="G26" s="49"/>
      <c r="H26" s="41"/>
      <c r="I26" s="91" t="s">
        <v>155</v>
      </c>
      <c r="J26" s="91" t="s">
        <v>150</v>
      </c>
      <c r="K26" s="91" t="s">
        <v>155</v>
      </c>
      <c r="L26" s="91"/>
      <c r="M26" s="51"/>
      <c r="N26" s="42"/>
      <c r="O26" s="79">
        <f>IF(I26="","",IF(I26="0",1000,IF(I26="-0",-1000,I26*1)))</f>
        <v>7</v>
      </c>
      <c r="P26" s="79">
        <f t="shared" si="9"/>
        <v>4</v>
      </c>
      <c r="Q26" s="79">
        <f t="shared" si="9"/>
        <v>7</v>
      </c>
      <c r="R26" s="79" t="str">
        <f t="shared" si="9"/>
        <v/>
      </c>
      <c r="S26" s="80" t="str">
        <f t="shared" si="9"/>
        <v/>
      </c>
      <c r="T26" s="55">
        <f t="shared" si="10"/>
        <v>1</v>
      </c>
      <c r="U26" s="56">
        <f t="shared" si="10"/>
        <v>1</v>
      </c>
      <c r="V26" s="56">
        <f t="shared" si="10"/>
        <v>1</v>
      </c>
      <c r="W26" s="56" t="str">
        <f t="shared" si="10"/>
        <v/>
      </c>
      <c r="X26" s="56" t="str">
        <f t="shared" si="10"/>
        <v/>
      </c>
      <c r="Y26" s="57">
        <f t="shared" si="11"/>
        <v>0</v>
      </c>
      <c r="Z26" s="57">
        <f t="shared" si="11"/>
        <v>0</v>
      </c>
      <c r="AA26" s="57">
        <f t="shared" si="11"/>
        <v>0</v>
      </c>
      <c r="AB26" s="57" t="str">
        <f t="shared" si="11"/>
        <v/>
      </c>
      <c r="AC26" s="57" t="str">
        <f t="shared" si="11"/>
        <v/>
      </c>
      <c r="AD26" s="58">
        <f>IF(CC26="","",IF(CC26&gt;CE26,1,-1))</f>
        <v>1</v>
      </c>
      <c r="AE26" s="58">
        <f>IF(CC26="","",IF(CC26&lt;CE26,1,-1))</f>
        <v>-1</v>
      </c>
      <c r="AF26" s="59">
        <f>IF(CC26&gt;CE26,1,0)</f>
        <v>1</v>
      </c>
      <c r="AG26" s="60">
        <f>IF(CE26&gt;CC26,1,0)</f>
        <v>0</v>
      </c>
      <c r="AH26" s="81">
        <f>IF(O26="","",AX26*1)</f>
        <v>11</v>
      </c>
      <c r="AI26" s="92">
        <f>IF(P26="","",BE26*1)</f>
        <v>11</v>
      </c>
      <c r="AJ26" s="92">
        <f>IF(Q26="","",BL26*1)</f>
        <v>11</v>
      </c>
      <c r="AK26" s="92" t="str">
        <f>IF(R26="","",BS26*1)</f>
        <v/>
      </c>
      <c r="AL26" s="92" t="str">
        <f>IF(S26="","",BZ26*1)</f>
        <v/>
      </c>
      <c r="AM26" s="93">
        <f>IF(O26="","",AZ26*1)</f>
        <v>7</v>
      </c>
      <c r="AN26" s="93">
        <f>IF(P26="","",BG26*1)</f>
        <v>4</v>
      </c>
      <c r="AO26" s="93">
        <f>IF(Q26="","",BN26*1)</f>
        <v>7</v>
      </c>
      <c r="AP26" s="93" t="str">
        <f>IF(R26="","",BU26*1)</f>
        <v/>
      </c>
      <c r="AQ26" s="93" t="str">
        <f>IF(S26="","",CB26*1)</f>
        <v/>
      </c>
      <c r="AR26" s="64">
        <f>SUM(AH26:AL26)</f>
        <v>33</v>
      </c>
      <c r="AS26" s="65">
        <f>SUM(AM26:AQ26)</f>
        <v>18</v>
      </c>
      <c r="AT26" s="66">
        <f>IF(O26=1000,11,IF(O26=-1000,0,IF(O26&gt;0,11,IF(O26&lt;0,(-O26),"0"))))</f>
        <v>11</v>
      </c>
      <c r="AU26" s="67">
        <f>IF(O26=1000,0,IF(O26=-1000,11,IF(O26&lt;-9,-(O26-2),IF(O26&gt;0,(O26),"0"))))</f>
        <v>7</v>
      </c>
      <c r="AV26" s="66" t="str">
        <f>IF(O26=1000,11,IF(O26=-1000,0,IF(O26&gt;9,(O26+2),IF(O26&lt;0,(-O26),"0"))))</f>
        <v>0</v>
      </c>
      <c r="AW26" s="67">
        <f>IF(O26=1000,0,IF(O26=-1000,11,IF(O26&lt;0,11,IF(O26&gt;0,(O26),"0"))))</f>
        <v>7</v>
      </c>
      <c r="AX26" s="94">
        <f>IF(O26="","",IF(O26&gt;9,AV26,AT26))</f>
        <v>11</v>
      </c>
      <c r="AY26" s="95" t="str">
        <f>IF(O26="","","-")</f>
        <v>-</v>
      </c>
      <c r="AZ26" s="96">
        <f>IF(O26="","",IF(O26&lt;-9,AU26,AW26))</f>
        <v>7</v>
      </c>
      <c r="BA26" s="66" t="str">
        <f>IF(P26=1000,11,IF(P26=-1000,0,IF(P26&gt;9,(P26+2),IF(P26&lt;0,(-P26),"0"))))</f>
        <v>0</v>
      </c>
      <c r="BB26" s="67">
        <f>IF(P26=1000,0,IF(P26=-1000,11,IF(P26&lt;-9,-(P26-2),IF(P26&gt;0,(P26),"0"))))</f>
        <v>4</v>
      </c>
      <c r="BC26" s="67">
        <f>IF(P26=1000,11,IF(P26=-1000,0,IF(P26&gt;0,11,IF(P26&lt;0,(-P26),"0"))))</f>
        <v>11</v>
      </c>
      <c r="BD26" s="67">
        <f>IF(P26=1000,0,IF(P26=-1000,11,IF(P26&lt;0,11,IF(P26&gt;0,(P26),"0"))))</f>
        <v>4</v>
      </c>
      <c r="BE26" s="94">
        <f>IF(P26="","",IF(P26&gt;9,BA26,BC26))</f>
        <v>11</v>
      </c>
      <c r="BF26" s="95" t="str">
        <f>IF(P26="","","-")</f>
        <v>-</v>
      </c>
      <c r="BG26" s="96">
        <f>IF(P26="","",IF(P26&lt;-9,BB26,BD26))</f>
        <v>4</v>
      </c>
      <c r="BH26" s="66" t="str">
        <f>IF(Q26=1000,11,IF(Q26=-1000,0,IF(Q26&gt;9,(Q26+2),IF(Q26&lt;0,(-Q26),"0"))))</f>
        <v>0</v>
      </c>
      <c r="BI26" s="67">
        <f>IF(Q26=1000,0,IF(Q26=-1000,11,IF(Q26&lt;-9,-(Q26-2),IF(Q26&gt;0,(Q26),"0"))))</f>
        <v>7</v>
      </c>
      <c r="BJ26" s="67">
        <f>IF(Q26=1000,11,IF(Q26=-1000,0,IF(Q26&gt;0,11,IF(Q26&lt;0,(-Q26),"0"))))</f>
        <v>11</v>
      </c>
      <c r="BK26" s="67">
        <f>IF(Q26=1000,0,IF(Q26=-1000,11,IF(Q26&lt;0,11,IF(Q26&gt;0,(Q26),"0"))))</f>
        <v>7</v>
      </c>
      <c r="BL26" s="94">
        <f>IF(Q26="","",IF(Q26&gt;9,BH26,BJ26))</f>
        <v>11</v>
      </c>
      <c r="BM26" s="95" t="str">
        <f>IF(Q26="","","-")</f>
        <v>-</v>
      </c>
      <c r="BN26" s="96">
        <f>IF(Q26="","",IF(Q26&lt;-9,BI26,BK26))</f>
        <v>7</v>
      </c>
      <c r="BO26" s="67" t="e">
        <f>IF(R26=1000,11,IF(R26=-1000,0,IF(R26&gt;9,(R26+2),IF(R26&lt;0,(-R26),"0"))))</f>
        <v>#VALUE!</v>
      </c>
      <c r="BP26" s="67" t="str">
        <f>IF(R26=1000,0,IF(R26=-1000,11,IF(R26&lt;-9,-(R26-2),IF(R26&gt;0,(R26),"0"))))</f>
        <v/>
      </c>
      <c r="BQ26" s="67">
        <f>IF(R26=1000,11,IF(R26=-1000,0,IF(R26&gt;0,11,IF(R26&lt;0,(-R26),"0"))))</f>
        <v>11</v>
      </c>
      <c r="BR26" s="67" t="str">
        <f>IF(R26=1000,0,IF(R26=-1000,11,IF(R26&lt;0,11,IF(R26&gt;0,(R26),"0"))))</f>
        <v/>
      </c>
      <c r="BS26" s="94" t="str">
        <f>IF(R26="","",IF(R26&gt;9,BO26,BQ26))</f>
        <v/>
      </c>
      <c r="BT26" s="95" t="str">
        <f>IF(R26="","","-")</f>
        <v/>
      </c>
      <c r="BU26" s="96" t="str">
        <f>IF(R26="","",IF(R26&lt;-9,BP26,BR26))</f>
        <v/>
      </c>
      <c r="BV26" s="67" t="e">
        <f>IF(S26=1000,11,IF(S26=-1000,0,IF(S26&gt;9,(S26+2),IF(S26&lt;0,(-S26),"0"))))</f>
        <v>#VALUE!</v>
      </c>
      <c r="BW26" s="67" t="str">
        <f>IF(S26=1000,0,IF(S26=-1000,11,IF(S26&lt;-9,-(S26-2),IF(S26&gt;0,(S26),"0"))))</f>
        <v/>
      </c>
      <c r="BX26" s="67">
        <f>IF(S26=1000,11,IF(S26=-1000,0,IF(S26&gt;0,11,IF(S26&lt;0,(-S26),"0"))))</f>
        <v>11</v>
      </c>
      <c r="BY26" s="71" t="str">
        <f>IF(S26=1000,0,IF(S26=-1000,11,IF(S26&lt;0,11,IF(S26&gt;0,(S26),"0"))))</f>
        <v/>
      </c>
      <c r="BZ26" s="94" t="str">
        <f>IF(S26="","",IF(S26&gt;9,BV26,BX26))</f>
        <v/>
      </c>
      <c r="CA26" s="95" t="str">
        <f>IF(S26="","","-")</f>
        <v/>
      </c>
      <c r="CB26" s="96" t="str">
        <f>IF(S26="","",IF(S26&lt;-9,BW26,BY26))</f>
        <v/>
      </c>
      <c r="CC26" s="97">
        <f>IF(O26="","",SUM(T26:X26))</f>
        <v>3</v>
      </c>
      <c r="CD26" s="88" t="str">
        <f>IF(CC26="","","-")</f>
        <v>-</v>
      </c>
      <c r="CE26" s="98">
        <f>IF(O26="","",SUM(Y26:AC26))</f>
        <v>0</v>
      </c>
      <c r="CP26" s="32"/>
      <c r="CQ26" s="32"/>
    </row>
    <row r="27" spans="1:95" s="31" customFormat="1" ht="15" customHeight="1" x14ac:dyDescent="0.2">
      <c r="A27" s="43">
        <v>205</v>
      </c>
      <c r="B27" s="44">
        <v>212</v>
      </c>
      <c r="C27" s="1250" t="s">
        <v>563</v>
      </c>
      <c r="D27" s="76" t="str">
        <f>IF(A27="","",VLOOKUP(A27,СписокКМ!D:I,2,FALSE))</f>
        <v>КАРПОВ Иван</v>
      </c>
      <c r="E27" s="47"/>
      <c r="F27" s="77" t="str">
        <f>IF(B27="","",VLOOKUP(B27,СписокКМ!D:I,2,FALSE))</f>
        <v>ПАНКРАТОВ Александр</v>
      </c>
      <c r="G27" s="49"/>
      <c r="H27" s="41"/>
      <c r="I27" s="1252" t="s">
        <v>29</v>
      </c>
      <c r="J27" s="1252" t="s">
        <v>28</v>
      </c>
      <c r="K27" s="1252" t="s">
        <v>564</v>
      </c>
      <c r="L27" s="1252" t="s">
        <v>150</v>
      </c>
      <c r="M27" s="1252" t="s">
        <v>28</v>
      </c>
      <c r="N27" s="42"/>
      <c r="O27" s="1244">
        <f>IF(I27="","",IF(I27="0",1000,IF(I27="-0",-1000,I27*1)))</f>
        <v>9</v>
      </c>
      <c r="P27" s="1244">
        <f>IF(J27="","",IF(J27="0",1000,IF(J27="-0",-1000,J27*1)))</f>
        <v>-9</v>
      </c>
      <c r="Q27" s="1244">
        <f>IF(K27="","",IF(K27="0",1000,IF(K27="-0",-1000,K27*1)))</f>
        <v>-6</v>
      </c>
      <c r="R27" s="1244" t="str">
        <f>IF(L28="","",IF(L28="0",1000,IF(L28="-0",-1000,L28*1)))</f>
        <v/>
      </c>
      <c r="S27" s="1246" t="str">
        <f>IF(M28="","",IF(M28="0",1000,IF(M28="-0",-1000,M28*1)))</f>
        <v/>
      </c>
      <c r="T27" s="1248">
        <f>IF(O27="","",IF(O27&gt;0,1,0))</f>
        <v>1</v>
      </c>
      <c r="U27" s="1284">
        <f>IF(P27="","",IF(P27&gt;0,1,0))</f>
        <v>0</v>
      </c>
      <c r="V27" s="1284">
        <f>IF(Q27="","",IF(Q27&gt;0,1,0))</f>
        <v>0</v>
      </c>
      <c r="W27" s="1284" t="str">
        <f>IF(R27="","",IF(R27&gt;0,1,0))</f>
        <v/>
      </c>
      <c r="X27" s="1284" t="str">
        <f>IF(S27="","",IF(S27&gt;0,1,0))</f>
        <v/>
      </c>
      <c r="Y27" s="1278">
        <f>IF(O27="","",IF(O27&lt;0,1,0))</f>
        <v>0</v>
      </c>
      <c r="Z27" s="1278">
        <f>IF(P27="","",IF(P27&lt;0,1,0))</f>
        <v>1</v>
      </c>
      <c r="AA27" s="1278">
        <f>IF(Q27="","",IF(Q27&lt;0,1,0))</f>
        <v>1</v>
      </c>
      <c r="AB27" s="1278" t="str">
        <f>IF(R27="","",IF(R27&lt;0,1,0))</f>
        <v/>
      </c>
      <c r="AC27" s="1278" t="str">
        <f>IF(S27="","",IF(S27&lt;0,1,0))</f>
        <v/>
      </c>
      <c r="AD27" s="1280">
        <f>IF(CC27="","",IF(CC27&gt;CE27,1,-1))</f>
        <v>-1</v>
      </c>
      <c r="AE27" s="1280">
        <f>IF(CC27="","",IF(CC27&lt;CE27,1,-1))</f>
        <v>1</v>
      </c>
      <c r="AF27" s="1282">
        <f>IF(CC27&gt;CE27,1,0)</f>
        <v>0</v>
      </c>
      <c r="AG27" s="1272">
        <f>IF(CE27&gt;CC27,1,0)</f>
        <v>1</v>
      </c>
      <c r="AH27" s="1274">
        <f>IF(O27="","",AX27*1)</f>
        <v>11</v>
      </c>
      <c r="AI27" s="1276">
        <f>IF(P27="","",BE27*1)</f>
        <v>9</v>
      </c>
      <c r="AJ27" s="1276">
        <f>IF(Q27="","",BL27*1)</f>
        <v>6</v>
      </c>
      <c r="AK27" s="1276" t="str">
        <f>IF(R27="","",BS27*1)</f>
        <v/>
      </c>
      <c r="AL27" s="1276" t="str">
        <f>IF(S27="","",BZ27*1)</f>
        <v/>
      </c>
      <c r="AM27" s="1298">
        <f>IF(O27="","",AZ27*1)</f>
        <v>9</v>
      </c>
      <c r="AN27" s="1298">
        <f>IF(P27="","",BG27*1)</f>
        <v>11</v>
      </c>
      <c r="AO27" s="1298">
        <f>IF(Q27="","",BN27*1)</f>
        <v>11</v>
      </c>
      <c r="AP27" s="1298" t="str">
        <f>IF(R27="","",BU27*1)</f>
        <v/>
      </c>
      <c r="AQ27" s="1298" t="str">
        <f>IF(S27="","",CB27*1)</f>
        <v/>
      </c>
      <c r="AR27" s="1300">
        <f>SUM(AH28:AL28)</f>
        <v>0</v>
      </c>
      <c r="AS27" s="1292">
        <f>SUM(AM28:AQ28)</f>
        <v>0</v>
      </c>
      <c r="AT27" s="1294">
        <f>IF(O27=1000,11,IF(O27=-1000,0,IF(O27&gt;0,11,IF(O27&lt;0,(-O27),"0"))))</f>
        <v>11</v>
      </c>
      <c r="AU27" s="1286">
        <f>IF(O27=1000,0,IF(O27=-1000,11,IF(O27&lt;-9,-(O27-2),IF(O27&gt;0,(O27),"0"))))</f>
        <v>9</v>
      </c>
      <c r="AV27" s="1286" t="str">
        <f>IF(O27=1000,11,IF(O27=-1000,0,IF(O27&gt;9,(O27+2),IF(O27&lt;0,(-O27),"0"))))</f>
        <v>0</v>
      </c>
      <c r="AW27" s="1286">
        <f>IF(O27=1000,0,IF(O27=-1000,11,IF(O27&lt;0,11,IF(O27&gt;0,(O27),"0"))))</f>
        <v>9</v>
      </c>
      <c r="AX27" s="1296">
        <f>IF(O27="","",IF(O27&gt;9,AV27,AT27))</f>
        <v>11</v>
      </c>
      <c r="AY27" s="1288" t="str">
        <f>IF(O27="","","-")</f>
        <v>-</v>
      </c>
      <c r="AZ27" s="1290">
        <f>IF(O27="","",IF(O27&lt;-9,AU27,AW27))</f>
        <v>9</v>
      </c>
      <c r="BA27" s="1286">
        <f>IF(P27=1000,11,IF(P27=-1000,0,IF(P27&gt;9,(P27+2),IF(P27&lt;0,(-P27),"0"))))</f>
        <v>9</v>
      </c>
      <c r="BB27" s="1286" t="str">
        <f>IF(P27=1000,0,IF(P27=-1000,11,IF(P27&lt;-9,-(P27-2),IF(P27&gt;0,(P27),"0"))))</f>
        <v>0</v>
      </c>
      <c r="BC27" s="1286">
        <f>IF(P27=1000,11,IF(P27=-1000,0,IF(P27&gt;0,11,IF(P27&lt;0,(-P27),"0"))))</f>
        <v>9</v>
      </c>
      <c r="BD27" s="1286">
        <f>IF(P27=1000,0,IF(P27=-1000,11,IF(P27&lt;0,11,IF(P27&gt;0,(P27),"0"))))</f>
        <v>11</v>
      </c>
      <c r="BE27" s="1296">
        <f>IF(P27="","",IF(P27&gt;9,BA27,BC27))</f>
        <v>9</v>
      </c>
      <c r="BF27" s="1288" t="str">
        <f>IF(P27="","","-")</f>
        <v>-</v>
      </c>
      <c r="BG27" s="1290">
        <f>IF(P27="","",IF(P27&lt;-9,BB27,BD27))</f>
        <v>11</v>
      </c>
      <c r="BH27" s="1286">
        <f>IF(Q27=1000,11,IF(Q27=-1000,0,IF(Q27&gt;9,(Q27+2),IF(Q27&lt;0,(-Q27),"0"))))</f>
        <v>6</v>
      </c>
      <c r="BI27" s="1286" t="str">
        <f>IF(Q27=1000,0,IF(Q27=-1000,11,IF(Q27&lt;-9,-(Q27-2),IF(Q27&gt;0,(Q27),"0"))))</f>
        <v>0</v>
      </c>
      <c r="BJ27" s="1286">
        <f>IF(Q27=1000,11,IF(Q27=-1000,0,IF(Q27&gt;0,11,IF(Q27&lt;0,(-Q27),"0"))))</f>
        <v>6</v>
      </c>
      <c r="BK27" s="1286">
        <f>IF(Q27=1000,0,IF(Q27=-1000,11,IF(Q27&lt;0,11,IF(Q27&gt;0,(Q27),"0"))))</f>
        <v>11</v>
      </c>
      <c r="BL27" s="1296">
        <f>IF(Q27="","",IF(Q27&gt;9,BH27,BJ27))</f>
        <v>6</v>
      </c>
      <c r="BM27" s="1288" t="str">
        <f>IF(Q27="","","-")</f>
        <v>-</v>
      </c>
      <c r="BN27" s="1290">
        <f>IF(Q27="","",IF(Q27&lt;-9,BI27,BK27))</f>
        <v>11</v>
      </c>
      <c r="BO27" s="1286" t="e">
        <f>IF(R27=1000,11,IF(R27=-1000,0,IF(R27&gt;9,(R27+2),IF(R27&lt;0,(-R27),"0"))))</f>
        <v>#VALUE!</v>
      </c>
      <c r="BP27" s="1286" t="str">
        <f>IF(R27=1000,0,IF(R27=-1000,11,IF(R27&lt;-9,-(R27-2),IF(R27&gt;0,(R27),"0"))))</f>
        <v/>
      </c>
      <c r="BQ27" s="1286">
        <f>IF(R27=1000,11,IF(R27=-1000,0,IF(R27&gt;0,11,IF(R27&lt;0,(-R27),"0"))))</f>
        <v>11</v>
      </c>
      <c r="BR27" s="1286" t="str">
        <f>IF(R27=1000,0,IF(R27=-1000,11,IF(R27&lt;0,11,IF(R27&gt;0,(R27),"0"))))</f>
        <v/>
      </c>
      <c r="BS27" s="1296">
        <v>11</v>
      </c>
      <c r="BT27" s="1288" t="s">
        <v>569</v>
      </c>
      <c r="BU27" s="1290">
        <v>4</v>
      </c>
      <c r="BV27" s="1286" t="e">
        <f>IF(S27=1000,11,IF(S27=-1000,0,IF(S27&gt;9,(S27+2),IF(S27&lt;0,(-S27),"0"))))</f>
        <v>#VALUE!</v>
      </c>
      <c r="BW27" s="1286" t="str">
        <f>IF(S27=1000,0,IF(S27=-1000,11,IF(S27&lt;-9,-(S27-2),IF(S27&gt;0,(S27),"0"))))</f>
        <v/>
      </c>
      <c r="BX27" s="1286">
        <f>IF(S27=1000,11,IF(S27=-1000,0,IF(S27&gt;0,11,IF(S27&lt;0,(-S27),"0"))))</f>
        <v>11</v>
      </c>
      <c r="BY27" s="1286" t="str">
        <f>IF(S27=1000,0,IF(S27=-1000,11,IF(S27&lt;0,11,IF(S27&gt;0,(S27),"0"))))</f>
        <v/>
      </c>
      <c r="BZ27" s="1296">
        <v>9</v>
      </c>
      <c r="CA27" s="1288" t="s">
        <v>569</v>
      </c>
      <c r="CB27" s="1290">
        <v>11</v>
      </c>
      <c r="CC27" s="1302">
        <v>2</v>
      </c>
      <c r="CD27" s="1304" t="str">
        <f>IF(CC27="","","-")</f>
        <v>-</v>
      </c>
      <c r="CE27" s="1306">
        <v>3</v>
      </c>
      <c r="CP27" s="32"/>
      <c r="CQ27" s="32"/>
    </row>
    <row r="28" spans="1:95" s="31" customFormat="1" ht="15" customHeight="1" x14ac:dyDescent="0.2">
      <c r="A28" s="43">
        <v>108</v>
      </c>
      <c r="B28" s="44">
        <v>213</v>
      </c>
      <c r="C28" s="1251"/>
      <c r="D28" s="46" t="str">
        <f>IF(A28="","",VLOOKUP(A28,СписокКМ!D:I,2,FALSE))</f>
        <v>НОВИКОВ Никита</v>
      </c>
      <c r="E28" s="47"/>
      <c r="F28" s="48" t="str">
        <f>IF(B28="","",VLOOKUP(B28,СписокКМ!D:I,2,FALSE))</f>
        <v>ИВАНОВ Владимир</v>
      </c>
      <c r="G28" s="49"/>
      <c r="H28" s="41"/>
      <c r="I28" s="1253"/>
      <c r="J28" s="1253"/>
      <c r="K28" s="1253"/>
      <c r="L28" s="1253"/>
      <c r="M28" s="1253"/>
      <c r="N28" s="42"/>
      <c r="O28" s="1245"/>
      <c r="P28" s="1245"/>
      <c r="Q28" s="1245"/>
      <c r="R28" s="1245"/>
      <c r="S28" s="1247"/>
      <c r="T28" s="1249"/>
      <c r="U28" s="1285"/>
      <c r="V28" s="1285"/>
      <c r="W28" s="1285"/>
      <c r="X28" s="1285"/>
      <c r="Y28" s="1279"/>
      <c r="Z28" s="1279"/>
      <c r="AA28" s="1279"/>
      <c r="AB28" s="1279"/>
      <c r="AC28" s="1279"/>
      <c r="AD28" s="1281"/>
      <c r="AE28" s="1281"/>
      <c r="AF28" s="1283"/>
      <c r="AG28" s="1273"/>
      <c r="AH28" s="1275"/>
      <c r="AI28" s="1277"/>
      <c r="AJ28" s="1277"/>
      <c r="AK28" s="1277"/>
      <c r="AL28" s="1277"/>
      <c r="AM28" s="1299"/>
      <c r="AN28" s="1299"/>
      <c r="AO28" s="1299"/>
      <c r="AP28" s="1299"/>
      <c r="AQ28" s="1299"/>
      <c r="AR28" s="1301"/>
      <c r="AS28" s="1293"/>
      <c r="AT28" s="1295"/>
      <c r="AU28" s="1287"/>
      <c r="AV28" s="1287"/>
      <c r="AW28" s="1287"/>
      <c r="AX28" s="1297"/>
      <c r="AY28" s="1289"/>
      <c r="AZ28" s="1291"/>
      <c r="BA28" s="1287"/>
      <c r="BB28" s="1287"/>
      <c r="BC28" s="1287"/>
      <c r="BD28" s="1287"/>
      <c r="BE28" s="1297"/>
      <c r="BF28" s="1289"/>
      <c r="BG28" s="1291"/>
      <c r="BH28" s="1287"/>
      <c r="BI28" s="1287"/>
      <c r="BJ28" s="1287"/>
      <c r="BK28" s="1287"/>
      <c r="BL28" s="1297"/>
      <c r="BM28" s="1289"/>
      <c r="BN28" s="1291"/>
      <c r="BO28" s="1287"/>
      <c r="BP28" s="1287"/>
      <c r="BQ28" s="1287"/>
      <c r="BR28" s="1287"/>
      <c r="BS28" s="1297"/>
      <c r="BT28" s="1289"/>
      <c r="BU28" s="1291"/>
      <c r="BV28" s="1287"/>
      <c r="BW28" s="1287"/>
      <c r="BX28" s="1287"/>
      <c r="BY28" s="1287"/>
      <c r="BZ28" s="1297"/>
      <c r="CA28" s="1289"/>
      <c r="CB28" s="1291"/>
      <c r="CC28" s="1303"/>
      <c r="CD28" s="1305"/>
      <c r="CE28" s="1307"/>
      <c r="CP28" s="32"/>
      <c r="CQ28" s="32"/>
    </row>
    <row r="29" spans="1:95" s="31" customFormat="1" ht="15" customHeight="1" x14ac:dyDescent="0.2">
      <c r="A29" s="99">
        <f>IF(A25="","",A25)</f>
        <v>205</v>
      </c>
      <c r="B29" s="99">
        <f>IF(B25="","",B26)</f>
        <v>213</v>
      </c>
      <c r="C29" s="75">
        <v>4</v>
      </c>
      <c r="D29" s="100" t="str">
        <f>IF(A29="","",VLOOKUP(A29,СписокКМ!D:I,2,FALSE))</f>
        <v>КАРПОВ Иван</v>
      </c>
      <c r="E29" s="101"/>
      <c r="F29" s="77" t="str">
        <f>IF(B29="","",VLOOKUP(B29,СписокКМ!D:I,2,FALSE))</f>
        <v>ИВАНОВ Владимир</v>
      </c>
      <c r="G29" s="102"/>
      <c r="H29" s="41"/>
      <c r="I29" s="91" t="s">
        <v>155</v>
      </c>
      <c r="J29" s="91" t="s">
        <v>150</v>
      </c>
      <c r="K29" s="91" t="s">
        <v>150</v>
      </c>
      <c r="L29" s="91"/>
      <c r="M29" s="91"/>
      <c r="N29" s="42"/>
      <c r="O29" s="79">
        <f>IF(I29="","",IF(I29="0",1000,IF(I29="-0",-1000,I29*1)))</f>
        <v>7</v>
      </c>
      <c r="P29" s="79">
        <f t="shared" ref="P29:S30" si="12">IF(J29="","",IF(J29="0",1000,IF(J29="-0",-1000,J29*1)))</f>
        <v>4</v>
      </c>
      <c r="Q29" s="79">
        <f t="shared" si="12"/>
        <v>4</v>
      </c>
      <c r="R29" s="79" t="str">
        <f t="shared" si="12"/>
        <v/>
      </c>
      <c r="S29" s="80" t="str">
        <f t="shared" si="12"/>
        <v/>
      </c>
      <c r="T29" s="103">
        <f t="shared" ref="T29:X30" si="13">IF(O29="","",IF(O29&gt;0,1,0))</f>
        <v>1</v>
      </c>
      <c r="U29" s="104">
        <f t="shared" si="13"/>
        <v>1</v>
      </c>
      <c r="V29" s="104">
        <f t="shared" si="13"/>
        <v>1</v>
      </c>
      <c r="W29" s="104" t="str">
        <f t="shared" si="13"/>
        <v/>
      </c>
      <c r="X29" s="104" t="str">
        <f t="shared" si="13"/>
        <v/>
      </c>
      <c r="Y29" s="105">
        <f t="shared" ref="Y29:AC30" si="14">IF(O29="","",IF(O29&lt;0,1,0))</f>
        <v>0</v>
      </c>
      <c r="Z29" s="105">
        <f t="shared" si="14"/>
        <v>0</v>
      </c>
      <c r="AA29" s="105">
        <f t="shared" si="14"/>
        <v>0</v>
      </c>
      <c r="AB29" s="105" t="str">
        <f t="shared" si="14"/>
        <v/>
      </c>
      <c r="AC29" s="105" t="str">
        <f t="shared" si="14"/>
        <v/>
      </c>
      <c r="AD29" s="106">
        <f>IF(CC29="","",IF(CC29&gt;CE29,1,-1))</f>
        <v>1</v>
      </c>
      <c r="AE29" s="106">
        <f>IF(CC29="","",IF(CC29&lt;CE29,1,-1))</f>
        <v>-1</v>
      </c>
      <c r="AF29" s="107">
        <f>IF(CC29&gt;CE29,1,0)</f>
        <v>1</v>
      </c>
      <c r="AG29" s="108">
        <f>IF(CE29&gt;CC29,1,0)</f>
        <v>0</v>
      </c>
      <c r="AH29" s="81">
        <f>IF(O29="","",AX29*1)</f>
        <v>11</v>
      </c>
      <c r="AI29" s="92">
        <f>IF(P29="","",BE29*1)</f>
        <v>11</v>
      </c>
      <c r="AJ29" s="92">
        <f>IF(Q29="","",BL29*1)</f>
        <v>11</v>
      </c>
      <c r="AK29" s="92" t="str">
        <f>IF(R29="","",BS29*1)</f>
        <v/>
      </c>
      <c r="AL29" s="92" t="str">
        <f>IF(S29="","",BZ29*1)</f>
        <v/>
      </c>
      <c r="AM29" s="93">
        <f>IF(O29="","",AZ29*1)</f>
        <v>7</v>
      </c>
      <c r="AN29" s="93">
        <f>IF(P29="","",BG29*1)</f>
        <v>4</v>
      </c>
      <c r="AO29" s="93">
        <f>IF(Q29="","",BN29*1)</f>
        <v>4</v>
      </c>
      <c r="AP29" s="93" t="str">
        <f>IF(R29="","",BU29*1)</f>
        <v/>
      </c>
      <c r="AQ29" s="93" t="str">
        <f>IF(S29="","",CB29*1)</f>
        <v/>
      </c>
      <c r="AR29" s="109">
        <f>SUM(AH29:AL29)</f>
        <v>33</v>
      </c>
      <c r="AS29" s="110">
        <f>SUM(AM29:AQ29)</f>
        <v>15</v>
      </c>
      <c r="AT29" s="111">
        <f>IF(O29=1000,11,IF(O29=-1000,0,IF(O29&gt;0,11,IF(O29&lt;0,(-O29),"0"))))</f>
        <v>11</v>
      </c>
      <c r="AU29" s="112">
        <f>IF(O29=1000,0,IF(O29=-1000,11,IF(O29&lt;-9,-(O29-2),IF(O29&gt;0,(O29),"0"))))</f>
        <v>7</v>
      </c>
      <c r="AV29" s="111" t="str">
        <f>IF(O29=1000,11,IF(O29=-1000,0,IF(O29&gt;9,(O29+2),IF(O29&lt;0,(-O29),"0"))))</f>
        <v>0</v>
      </c>
      <c r="AW29" s="112">
        <f>IF(O29=1000,0,IF(O29=-1000,11,IF(O29&lt;0,11,IF(O29&gt;0,(O29),"0"))))</f>
        <v>7</v>
      </c>
      <c r="AX29" s="94">
        <f>IF(O29="","",IF(O29&gt;9,AV29,AT29))</f>
        <v>11</v>
      </c>
      <c r="AY29" s="95" t="str">
        <f>IF(O29="","","-")</f>
        <v>-</v>
      </c>
      <c r="AZ29" s="96">
        <f>IF(O29="","",IF(O29&lt;-9,AU29,AW29))</f>
        <v>7</v>
      </c>
      <c r="BA29" s="111" t="str">
        <f>IF(P29=1000,11,IF(P29=-1000,0,IF(P29&gt;9,(P29+2),IF(P29&lt;0,(-P29),"0"))))</f>
        <v>0</v>
      </c>
      <c r="BB29" s="112">
        <f>IF(P29=1000,0,IF(P29=-1000,11,IF(P29&lt;-9,-(P29-2),IF(P29&gt;0,(P29),"0"))))</f>
        <v>4</v>
      </c>
      <c r="BC29" s="112">
        <f>IF(P29=1000,11,IF(P29=-1000,0,IF(P29&gt;0,11,IF(P29&lt;0,(-P29),"0"))))</f>
        <v>11</v>
      </c>
      <c r="BD29" s="112">
        <f>IF(P29=1000,0,IF(P29=-1000,11,IF(P29&lt;0,11,IF(P29&gt;0,(P29),"0"))))</f>
        <v>4</v>
      </c>
      <c r="BE29" s="94">
        <f>IF(P29="","",IF(P29&gt;9,BA29,BC29))</f>
        <v>11</v>
      </c>
      <c r="BF29" s="95" t="str">
        <f>IF(P29="","","-")</f>
        <v>-</v>
      </c>
      <c r="BG29" s="96">
        <f>IF(P29="","",IF(P29&lt;-9,BB29,BD29))</f>
        <v>4</v>
      </c>
      <c r="BH29" s="111" t="str">
        <f>IF(Q29=1000,11,IF(Q29=-1000,0,IF(Q29&gt;9,(Q29+2),IF(Q29&lt;0,(-Q29),"0"))))</f>
        <v>0</v>
      </c>
      <c r="BI29" s="112">
        <f>IF(Q29=1000,0,IF(Q29=-1000,11,IF(Q29&lt;-9,-(Q29-2),IF(Q29&gt;0,(Q29),"0"))))</f>
        <v>4</v>
      </c>
      <c r="BJ29" s="112">
        <f>IF(Q29=1000,11,IF(Q29=-1000,0,IF(Q29&gt;0,11,IF(Q29&lt;0,(-Q29),"0"))))</f>
        <v>11</v>
      </c>
      <c r="BK29" s="112">
        <f>IF(Q29=1000,0,IF(Q29=-1000,11,IF(Q29&lt;0,11,IF(Q29&gt;0,(Q29),"0"))))</f>
        <v>4</v>
      </c>
      <c r="BL29" s="94">
        <f>IF(Q29="","",IF(Q29&gt;9,BH29,BJ29))</f>
        <v>11</v>
      </c>
      <c r="BM29" s="95" t="str">
        <f>IF(Q29="","","-")</f>
        <v>-</v>
      </c>
      <c r="BN29" s="96">
        <f>IF(Q29="","",IF(Q29&lt;-9,BI29,BK29))</f>
        <v>4</v>
      </c>
      <c r="BO29" s="112" t="e">
        <f>IF(R29=1000,11,IF(R29=-1000,0,IF(R29&gt;9,(R29+2),IF(R29&lt;0,(-R29),"0"))))</f>
        <v>#VALUE!</v>
      </c>
      <c r="BP29" s="112" t="str">
        <f>IF(R29=1000,0,IF(R29=-1000,11,IF(R29&lt;-9,-(R29-2),IF(R29&gt;0,(R29),"0"))))</f>
        <v/>
      </c>
      <c r="BQ29" s="112">
        <f>IF(R29=1000,11,IF(R29=-1000,0,IF(R29&gt;0,11,IF(R29&lt;0,(-R29),"0"))))</f>
        <v>11</v>
      </c>
      <c r="BR29" s="112" t="str">
        <f>IF(R29=1000,0,IF(R29=-1000,11,IF(R29&lt;0,11,IF(R29&gt;0,(R29),"0"))))</f>
        <v/>
      </c>
      <c r="BS29" s="94" t="str">
        <f>IF(R29="","",IF(R29&gt;9,BO29,BQ29))</f>
        <v/>
      </c>
      <c r="BT29" s="95" t="str">
        <f>IF(R29="","","-")</f>
        <v/>
      </c>
      <c r="BU29" s="96" t="str">
        <f>IF(R29="","",IF(R29&lt;-9,BP29,BR29))</f>
        <v/>
      </c>
      <c r="BV29" s="112" t="e">
        <f>IF(S29=1000,11,IF(S29=-1000,0,IF(S29&gt;9,(S29+2),IF(S29&lt;0,(-S29),"0"))))</f>
        <v>#VALUE!</v>
      </c>
      <c r="BW29" s="112" t="str">
        <f>IF(S29=1000,0,IF(S29=-1000,11,IF(S29&lt;-9,-(S29-2),IF(S29&gt;0,(S29),"0"))))</f>
        <v/>
      </c>
      <c r="BX29" s="112">
        <f>IF(S29=1000,11,IF(S29=-1000,0,IF(S29&gt;0,11,IF(S29&lt;0,(-S29),"0"))))</f>
        <v>11</v>
      </c>
      <c r="BY29" s="113" t="str">
        <f>IF(S29=1000,0,IF(S29=-1000,11,IF(S29&lt;0,11,IF(S29&gt;0,(S29),"0"))))</f>
        <v/>
      </c>
      <c r="BZ29" s="94" t="str">
        <f>IF(S29="","",IF(S29&gt;9,BV29,BX29))</f>
        <v/>
      </c>
      <c r="CA29" s="95" t="str">
        <f>IF(S29="","","-")</f>
        <v/>
      </c>
      <c r="CB29" s="96" t="str">
        <f>IF(S29="","",IF(S29&lt;-9,BW29,BY29))</f>
        <v/>
      </c>
      <c r="CC29" s="97">
        <f>IF(O29="","",SUM(T29:X29))</f>
        <v>3</v>
      </c>
      <c r="CD29" s="88" t="str">
        <f>IF(CC29="","","-")</f>
        <v>-</v>
      </c>
      <c r="CE29" s="98">
        <f>IF(O29="","",SUM(Y29:AC29))</f>
        <v>0</v>
      </c>
      <c r="CP29" s="32"/>
      <c r="CQ29" s="32"/>
    </row>
    <row r="30" spans="1:95" s="31" customFormat="1" ht="15" customHeight="1" thickBot="1" x14ac:dyDescent="0.25">
      <c r="A30" s="99">
        <f>IF(A25="","",A26)</f>
        <v>108</v>
      </c>
      <c r="B30" s="99">
        <f>IF(B25="","",B25)</f>
        <v>212</v>
      </c>
      <c r="C30" s="114">
        <v>5</v>
      </c>
      <c r="D30" s="115" t="str">
        <f>IF(A30="","",VLOOKUP(A30,СписокКМ!D:I,2,FALSE))</f>
        <v>НОВИКОВ Никита</v>
      </c>
      <c r="E30" s="116"/>
      <c r="F30" s="117" t="str">
        <f>IF(B30="","",VLOOKUP(B30,СписокКМ!D:I,2,FALSE))</f>
        <v>ПАНКРАТОВ Александр</v>
      </c>
      <c r="G30" s="118"/>
      <c r="H30" s="119"/>
      <c r="I30" s="120"/>
      <c r="J30" s="120"/>
      <c r="K30" s="120"/>
      <c r="L30" s="121"/>
      <c r="M30" s="121"/>
      <c r="N30" s="122"/>
      <c r="O30" s="123" t="str">
        <f>IF(I30="","",IF(I30="0",1000,IF(I30="-0",-1000,I30*1)))</f>
        <v/>
      </c>
      <c r="P30" s="123" t="str">
        <f t="shared" si="12"/>
        <v/>
      </c>
      <c r="Q30" s="123" t="str">
        <f t="shared" si="12"/>
        <v/>
      </c>
      <c r="R30" s="123" t="str">
        <f t="shared" si="12"/>
        <v/>
      </c>
      <c r="S30" s="124" t="str">
        <f t="shared" si="12"/>
        <v/>
      </c>
      <c r="T30" s="125" t="str">
        <f t="shared" si="13"/>
        <v/>
      </c>
      <c r="U30" s="126" t="str">
        <f t="shared" si="13"/>
        <v/>
      </c>
      <c r="V30" s="126" t="str">
        <f t="shared" si="13"/>
        <v/>
      </c>
      <c r="W30" s="126" t="str">
        <f t="shared" si="13"/>
        <v/>
      </c>
      <c r="X30" s="126" t="str">
        <f t="shared" si="13"/>
        <v/>
      </c>
      <c r="Y30" s="127" t="str">
        <f t="shared" si="14"/>
        <v/>
      </c>
      <c r="Z30" s="127" t="str">
        <f t="shared" si="14"/>
        <v/>
      </c>
      <c r="AA30" s="127" t="str">
        <f t="shared" si="14"/>
        <v/>
      </c>
      <c r="AB30" s="127" t="str">
        <f t="shared" si="14"/>
        <v/>
      </c>
      <c r="AC30" s="127" t="str">
        <f t="shared" si="14"/>
        <v/>
      </c>
      <c r="AD30" s="128" t="str">
        <f>IF(CC30="","",IF(CC30&gt;CE30,1,-1))</f>
        <v/>
      </c>
      <c r="AE30" s="128" t="str">
        <f>IF(CC30="","",IF(CC30&lt;CE30,1,-1))</f>
        <v/>
      </c>
      <c r="AF30" s="129">
        <f>IF(CC30&gt;CE30,1,0)</f>
        <v>0</v>
      </c>
      <c r="AG30" s="130">
        <f>IF(CE30&gt;CC30,1,0)</f>
        <v>0</v>
      </c>
      <c r="AH30" s="131" t="str">
        <f>IF(O30="","",AX30*1)</f>
        <v/>
      </c>
      <c r="AI30" s="132" t="str">
        <f>IF(P30="","",BE30*1)</f>
        <v/>
      </c>
      <c r="AJ30" s="132" t="str">
        <f>IF(Q30="","",BL30*1)</f>
        <v/>
      </c>
      <c r="AK30" s="132" t="str">
        <f>IF(R30="","",BS30*1)</f>
        <v/>
      </c>
      <c r="AL30" s="132" t="str">
        <f>IF(S30="","",BZ30*1)</f>
        <v/>
      </c>
      <c r="AM30" s="133" t="str">
        <f>IF(O30="","",AZ30*1)</f>
        <v/>
      </c>
      <c r="AN30" s="133" t="str">
        <f>IF(P30="","",BG30*1)</f>
        <v/>
      </c>
      <c r="AO30" s="133" t="str">
        <f>IF(Q30="","",BN30*1)</f>
        <v/>
      </c>
      <c r="AP30" s="133" t="str">
        <f>IF(R30="","",BU30*1)</f>
        <v/>
      </c>
      <c r="AQ30" s="133" t="str">
        <f>IF(S30="","",CB30*1)</f>
        <v/>
      </c>
      <c r="AR30" s="134">
        <f>SUM(AH30:AL30)</f>
        <v>0</v>
      </c>
      <c r="AS30" s="135">
        <f>SUM(AM30:AQ30)</f>
        <v>0</v>
      </c>
      <c r="AT30" s="136">
        <f>IF(O30=1000,11,IF(O30=-1000,0,IF(O30&gt;0,11,IF(O30&lt;0,(-O30),"0"))))</f>
        <v>11</v>
      </c>
      <c r="AU30" s="137" t="str">
        <f>IF(O30=1000,0,IF(O30=-1000,11,IF(O30&lt;-9,-(O30-2),IF(O30&gt;0,(O30),"0"))))</f>
        <v/>
      </c>
      <c r="AV30" s="136" t="e">
        <f>IF(O30=1000,11,IF(O30=-1000,0,IF(O30&gt;9,(O30+2),IF(O30&lt;0,(-O30),"0"))))</f>
        <v>#VALUE!</v>
      </c>
      <c r="AW30" s="137" t="str">
        <f>IF(O30=1000,0,IF(O30=-1000,11,IF(O30&lt;0,11,IF(O30&gt;0,(O30),"0"))))</f>
        <v/>
      </c>
      <c r="AX30" s="138" t="str">
        <f>IF(O30="","",IF(O30&gt;9,AV30,AT30))</f>
        <v/>
      </c>
      <c r="AY30" s="139" t="str">
        <f>IF(O30="","","-")</f>
        <v/>
      </c>
      <c r="AZ30" s="140" t="str">
        <f>IF(O30="","",IF(O30&lt;-9,AU30,AW30))</f>
        <v/>
      </c>
      <c r="BA30" s="136" t="e">
        <f>IF(P30=1000,11,IF(P30=-1000,0,IF(P30&gt;9,(P30+2),IF(P30&lt;0,(-P30),"0"))))</f>
        <v>#VALUE!</v>
      </c>
      <c r="BB30" s="137" t="str">
        <f>IF(P30=1000,0,IF(P30=-1000,11,IF(P30&lt;-9,-(P30-2),IF(P30&gt;0,(P30),"0"))))</f>
        <v/>
      </c>
      <c r="BC30" s="137">
        <f>IF(P30=1000,11,IF(P30=-1000,0,IF(P30&gt;0,11,IF(P30&lt;0,(-P30),"0"))))</f>
        <v>11</v>
      </c>
      <c r="BD30" s="137" t="str">
        <f>IF(P30=1000,0,IF(P30=-1000,11,IF(P30&lt;0,11,IF(P30&gt;0,(P30),"0"))))</f>
        <v/>
      </c>
      <c r="BE30" s="138" t="str">
        <f>IF(P30="","",IF(P30&gt;9,BA30,BC30))</f>
        <v/>
      </c>
      <c r="BF30" s="139" t="str">
        <f>IF(P30="","","-")</f>
        <v/>
      </c>
      <c r="BG30" s="140" t="str">
        <f>IF(P30="","",IF(P30&lt;-9,BB30,BD30))</f>
        <v/>
      </c>
      <c r="BH30" s="136" t="e">
        <f>IF(Q30=1000,11,IF(Q30=-1000,0,IF(Q30&gt;9,(Q30+2),IF(Q30&lt;0,(-Q30),"0"))))</f>
        <v>#VALUE!</v>
      </c>
      <c r="BI30" s="137" t="str">
        <f>IF(Q30=1000,0,IF(Q30=-1000,11,IF(Q30&lt;-9,-(Q30-2),IF(Q30&gt;0,(Q30),"0"))))</f>
        <v/>
      </c>
      <c r="BJ30" s="137">
        <f>IF(Q30=1000,11,IF(Q30=-1000,0,IF(Q30&gt;0,11,IF(Q30&lt;0,(-Q30),"0"))))</f>
        <v>11</v>
      </c>
      <c r="BK30" s="137" t="str">
        <f>IF(Q30=1000,0,IF(Q30=-1000,11,IF(Q30&lt;0,11,IF(Q30&gt;0,(Q30),"0"))))</f>
        <v/>
      </c>
      <c r="BL30" s="138" t="str">
        <f>IF(Q30="","",IF(Q30&gt;9,BH30,BJ30))</f>
        <v/>
      </c>
      <c r="BM30" s="139" t="str">
        <f>IF(Q30="","","-")</f>
        <v/>
      </c>
      <c r="BN30" s="140" t="str">
        <f>IF(Q30="","",IF(Q30&lt;-9,BI30,BK30))</f>
        <v/>
      </c>
      <c r="BO30" s="137" t="e">
        <f>IF(R30=1000,11,IF(R30=-1000,0,IF(R30&gt;9,(R30+2),IF(R30&lt;0,(-R30),"0"))))</f>
        <v>#VALUE!</v>
      </c>
      <c r="BP30" s="137" t="str">
        <f>IF(R30=1000,0,IF(R30=-1000,11,IF(R30&lt;-9,-(R30-2),IF(R30&gt;0,(R30),"0"))))</f>
        <v/>
      </c>
      <c r="BQ30" s="137">
        <f>IF(R30=1000,11,IF(R30=-1000,0,IF(R30&gt;0,11,IF(R30&lt;0,(-R30),"0"))))</f>
        <v>11</v>
      </c>
      <c r="BR30" s="137" t="str">
        <f>IF(R30=1000,0,IF(R30=-1000,11,IF(R30&lt;0,11,IF(R30&gt;0,(R30),"0"))))</f>
        <v/>
      </c>
      <c r="BS30" s="138" t="str">
        <f>IF(R30="","",IF(R30&gt;9,BO30,BQ30))</f>
        <v/>
      </c>
      <c r="BT30" s="139" t="str">
        <f>IF(R30="","","-")</f>
        <v/>
      </c>
      <c r="BU30" s="140" t="str">
        <f>IF(R30="","",IF(R30&lt;-9,BP30,BR30))</f>
        <v/>
      </c>
      <c r="BV30" s="137" t="e">
        <f>IF(S30=1000,11,IF(S30=-1000,0,IF(S30&gt;9,(S30+2),IF(S30&lt;0,(-S30),"0"))))</f>
        <v>#VALUE!</v>
      </c>
      <c r="BW30" s="137" t="str">
        <f>IF(S30=1000,0,IF(S30=-1000,11,IF(S30&lt;-9,-(S30-2),IF(S30&gt;0,(S30),"0"))))</f>
        <v/>
      </c>
      <c r="BX30" s="137">
        <f>IF(S30=1000,11,IF(S30=-1000,0,IF(S30&gt;0,11,IF(S30&lt;0,(-S30),"0"))))</f>
        <v>11</v>
      </c>
      <c r="BY30" s="141" t="str">
        <f>IF(S30=1000,0,IF(S30=-1000,11,IF(S30&lt;0,11,IF(S30&gt;0,(S30),"0"))))</f>
        <v/>
      </c>
      <c r="BZ30" s="138" t="str">
        <f>IF(S30="","",IF(S30&gt;9,BV30,BX30))</f>
        <v/>
      </c>
      <c r="CA30" s="139" t="str">
        <f>IF(S30="","","-")</f>
        <v/>
      </c>
      <c r="CB30" s="140" t="str">
        <f>IF(S30="","",IF(S30&lt;-9,BW30,BY30))</f>
        <v/>
      </c>
      <c r="CC30" s="142" t="str">
        <f>IF(O30="","",SUM(T30:X30))</f>
        <v/>
      </c>
      <c r="CD30" s="143" t="str">
        <f>IF(CC30="","","-")</f>
        <v/>
      </c>
      <c r="CE30" s="144" t="str">
        <f>IF(O30="","",SUM(Y30:AC30))</f>
        <v/>
      </c>
      <c r="CP30" s="32"/>
      <c r="CQ30" s="32"/>
    </row>
    <row r="31" spans="1:95" s="31" customFormat="1" ht="15" customHeight="1" thickBot="1" x14ac:dyDescent="0.25">
      <c r="A31" s="145"/>
      <c r="B31" s="145"/>
      <c r="C31" s="145"/>
      <c r="D31" s="146"/>
      <c r="E31" s="147"/>
      <c r="F31" s="148"/>
      <c r="G31" s="149"/>
      <c r="H31" s="150"/>
      <c r="I31" s="151"/>
      <c r="J31" s="151"/>
      <c r="K31" s="151"/>
      <c r="L31" s="151"/>
      <c r="M31" s="151"/>
      <c r="N31" s="150"/>
      <c r="O31" s="152"/>
      <c r="P31" s="152"/>
      <c r="Q31" s="152"/>
      <c r="R31" s="152"/>
      <c r="S31" s="152"/>
      <c r="T31" s="153"/>
      <c r="U31" s="153"/>
      <c r="V31" s="153"/>
      <c r="W31" s="153"/>
      <c r="X31" s="153"/>
      <c r="Y31" s="154"/>
      <c r="Z31" s="154"/>
      <c r="AA31" s="154"/>
      <c r="AB31" s="154"/>
      <c r="AC31" s="154"/>
      <c r="AD31" s="155"/>
      <c r="AE31" s="155"/>
      <c r="AF31" s="156"/>
      <c r="AG31" s="156"/>
      <c r="AH31" s="157"/>
      <c r="AI31" s="157"/>
      <c r="AJ31" s="157"/>
      <c r="AK31" s="157"/>
      <c r="AL31" s="157"/>
      <c r="AM31" s="158"/>
      <c r="AN31" s="158"/>
      <c r="AO31" s="158"/>
      <c r="AP31" s="158"/>
      <c r="AQ31" s="158"/>
      <c r="AR31" s="159"/>
      <c r="AS31" s="159"/>
      <c r="AT31" s="160"/>
      <c r="AU31" s="160"/>
      <c r="AV31" s="160"/>
      <c r="AW31" s="160"/>
      <c r="AX31" s="161"/>
      <c r="AY31" s="161"/>
      <c r="AZ31" s="161"/>
      <c r="BA31" s="160"/>
      <c r="BB31" s="160"/>
      <c r="BC31" s="160"/>
      <c r="BD31" s="160"/>
      <c r="BE31" s="161"/>
      <c r="BF31" s="161"/>
      <c r="BG31" s="161"/>
      <c r="BH31" s="160"/>
      <c r="BI31" s="160"/>
      <c r="BJ31" s="160"/>
      <c r="BK31" s="160"/>
      <c r="BL31" s="161"/>
      <c r="BM31" s="161"/>
      <c r="BN31" s="161"/>
      <c r="BO31" s="160"/>
      <c r="BP31" s="160"/>
      <c r="BQ31" s="160"/>
      <c r="BR31" s="160"/>
      <c r="BS31" s="161"/>
      <c r="BT31" s="161"/>
      <c r="BU31" s="161"/>
      <c r="BV31" s="160"/>
      <c r="BW31" s="160"/>
      <c r="BX31" s="160"/>
      <c r="BY31" s="160"/>
      <c r="BZ31" s="161"/>
      <c r="CA31" s="161"/>
      <c r="CB31" s="161"/>
      <c r="CC31" s="162"/>
      <c r="CD31" s="163"/>
      <c r="CE31" s="164"/>
      <c r="CP31" s="32"/>
      <c r="CQ31" s="32"/>
    </row>
    <row r="32" spans="1:95" s="31" customFormat="1" ht="31.5" customHeight="1" thickBot="1" x14ac:dyDescent="0.25">
      <c r="A32" s="34">
        <v>27</v>
      </c>
      <c r="B32" s="35">
        <v>29</v>
      </c>
      <c r="C32" s="1225">
        <f>1+C23</f>
        <v>4</v>
      </c>
      <c r="D32" s="1227" t="str">
        <f>IF(A32="","",VLOOKUP(A32,СписокКМ!$A$186:$D$248,3,FALSE))</f>
        <v>Липецкая область</v>
      </c>
      <c r="E32" s="1228" t="e">
        <f>IF(B32="","",VLOOKUP(B32,СписокКМ!E:J,2,FALSE))</f>
        <v>#N/A</v>
      </c>
      <c r="F32" s="1231" t="str">
        <f>IF(B32="","",VLOOKUP(B32,СписокКМ!$A$186:$D$248,3,FALSE))</f>
        <v>Москва</v>
      </c>
      <c r="G32" s="1232" t="e">
        <f>IF(D32="","",VLOOKUP(D32,СписокКМ!G:L,2,FALSE))</f>
        <v>#N/A</v>
      </c>
      <c r="H32" s="36"/>
      <c r="I32" s="1235" t="s">
        <v>7</v>
      </c>
      <c r="J32" s="1235"/>
      <c r="K32" s="1235"/>
      <c r="L32" s="1235"/>
      <c r="M32" s="1235"/>
      <c r="N32" s="37"/>
      <c r="O32" s="1237"/>
      <c r="P32" s="1238"/>
      <c r="Q32" s="1238"/>
      <c r="R32" s="1238"/>
      <c r="S32" s="1238"/>
      <c r="T32" s="38" t="str">
        <f>IF(A32="","",VLOOKUP(A32,'[60]Протокол команд'!A:K,8,FALSE))</f>
        <v>-</v>
      </c>
      <c r="U32" s="39" t="e">
        <f>T32*5-4</f>
        <v>#VALUE!</v>
      </c>
      <c r="V32" s="39" t="e">
        <f>T32*5</f>
        <v>#VALUE!</v>
      </c>
      <c r="W32" s="39" t="e">
        <f>CONCATENATE(U32,"-",V32)</f>
        <v>#VALUE!</v>
      </c>
      <c r="X32" s="39" t="str">
        <f>IF(A32="","",VLOOKUP(A32,'[60]Протокол команд'!A:K,10,FALSE))</f>
        <v>-</v>
      </c>
      <c r="Y32" s="39" t="e">
        <f>X32*5-4</f>
        <v>#VALUE!</v>
      </c>
      <c r="Z32" s="39" t="e">
        <f>X32*5</f>
        <v>#VALUE!</v>
      </c>
      <c r="AA32" s="39" t="e">
        <f>CONCATENATE(Y32,"-",Z32)</f>
        <v>#VALUE!</v>
      </c>
      <c r="AB32" s="1241">
        <f>IF(O34="","",SUM(AF34:AF39))</f>
        <v>0</v>
      </c>
      <c r="AC32" s="1242"/>
      <c r="AD32" s="1243"/>
      <c r="AE32" s="1242">
        <f>IF(O34="","",SUM(AG34:AG39))</f>
        <v>3</v>
      </c>
      <c r="AF32" s="1242"/>
      <c r="AG32" s="1264"/>
      <c r="AH32" s="1241">
        <f>SUM(CC34:CC39)</f>
        <v>0</v>
      </c>
      <c r="AI32" s="1242"/>
      <c r="AJ32" s="1243"/>
      <c r="AK32" s="1242">
        <f>SUM(CE34:CE39)</f>
        <v>9</v>
      </c>
      <c r="AL32" s="1242"/>
      <c r="AM32" s="1264"/>
      <c r="AN32" s="1265">
        <f>SUM(AR34:AR39)</f>
        <v>36</v>
      </c>
      <c r="AO32" s="1266"/>
      <c r="AP32" s="1267"/>
      <c r="AQ32" s="1266">
        <f>SUM(AS34:AS39)</f>
        <v>66</v>
      </c>
      <c r="AR32" s="1266"/>
      <c r="AS32" s="1268"/>
      <c r="AT32" s="1314" t="s">
        <v>609</v>
      </c>
      <c r="AU32" s="1315"/>
      <c r="AV32" s="1315"/>
      <c r="AW32" s="1315"/>
      <c r="AX32" s="1315"/>
      <c r="AY32" s="1315"/>
      <c r="AZ32" s="1315"/>
      <c r="BA32" s="1315"/>
      <c r="BB32" s="1315"/>
      <c r="BC32" s="1315"/>
      <c r="BD32" s="1315"/>
      <c r="BE32" s="1315"/>
      <c r="BF32" s="1315"/>
      <c r="BG32" s="1315"/>
      <c r="BH32" s="1315"/>
      <c r="BI32" s="1315"/>
      <c r="BJ32" s="1315"/>
      <c r="BK32" s="1315"/>
      <c r="BL32" s="1315"/>
      <c r="BM32" s="1315"/>
      <c r="BN32" s="1315"/>
      <c r="BO32" s="1315"/>
      <c r="BP32" s="1315"/>
      <c r="BQ32" s="1315"/>
      <c r="BR32" s="1315"/>
      <c r="BS32" s="1315"/>
      <c r="BT32" s="1315"/>
      <c r="BU32" s="1315"/>
      <c r="BV32" s="1315"/>
      <c r="BW32" s="1315"/>
      <c r="BX32" s="1315"/>
      <c r="BY32" s="1315"/>
      <c r="BZ32" s="1315"/>
      <c r="CA32" s="1315"/>
      <c r="CB32" s="1316"/>
      <c r="CC32" s="1254">
        <f>IF(O34="","",SUM(AF34:AF39))</f>
        <v>0</v>
      </c>
      <c r="CD32" s="1256" t="str">
        <f>IF(CC32="","","-")</f>
        <v>-</v>
      </c>
      <c r="CE32" s="1258">
        <f>IF(O34="","",SUM(AG34:AG39))</f>
        <v>3</v>
      </c>
      <c r="CP32" s="32"/>
      <c r="CQ32" s="32"/>
    </row>
    <row r="33" spans="1:95" s="31" customFormat="1" ht="13.5" customHeight="1" x14ac:dyDescent="0.2">
      <c r="A33" s="40"/>
      <c r="B33" s="40"/>
      <c r="C33" s="1226"/>
      <c r="D33" s="1229" t="str">
        <f>IF(A33="","",VLOOKUP(A33,СписокКМ!D:I,2,FALSE))</f>
        <v/>
      </c>
      <c r="E33" s="1230" t="str">
        <f>IF(B33="","",VLOOKUP(B33,СписокКМ!E:J,2,FALSE))</f>
        <v/>
      </c>
      <c r="F33" s="1233" t="str">
        <f>IF(C33="","",VLOOKUP(C33,СписокКМ!F:K,2,FALSE))</f>
        <v/>
      </c>
      <c r="G33" s="1234" t="str">
        <f>IF(D33="","",VLOOKUP(D33,СписокКМ!G:L,2,FALSE))</f>
        <v/>
      </c>
      <c r="H33" s="41"/>
      <c r="I33" s="1236"/>
      <c r="J33" s="1236"/>
      <c r="K33" s="1236"/>
      <c r="L33" s="1236"/>
      <c r="M33" s="1236"/>
      <c r="N33" s="42"/>
      <c r="O33" s="1239"/>
      <c r="P33" s="1240"/>
      <c r="Q33" s="1240"/>
      <c r="R33" s="1240"/>
      <c r="S33" s="1240"/>
      <c r="T33" s="1260" t="s">
        <v>8</v>
      </c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2"/>
      <c r="AH33" s="1261" t="s">
        <v>9</v>
      </c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2"/>
      <c r="AT33" s="1263" t="s">
        <v>10</v>
      </c>
      <c r="AU33" s="1263"/>
      <c r="AV33" s="1263"/>
      <c r="AW33" s="1263"/>
      <c r="AX33" s="1263"/>
      <c r="AY33" s="1263"/>
      <c r="AZ33" s="1263"/>
      <c r="BA33" s="1263" t="s">
        <v>11</v>
      </c>
      <c r="BB33" s="1263"/>
      <c r="BC33" s="1263"/>
      <c r="BD33" s="1263"/>
      <c r="BE33" s="1263"/>
      <c r="BF33" s="1263"/>
      <c r="BG33" s="1263"/>
      <c r="BH33" s="1263" t="s">
        <v>12</v>
      </c>
      <c r="BI33" s="1263"/>
      <c r="BJ33" s="1263"/>
      <c r="BK33" s="1263"/>
      <c r="BL33" s="1263"/>
      <c r="BM33" s="1263"/>
      <c r="BN33" s="1263"/>
      <c r="BO33" s="1263" t="s">
        <v>13</v>
      </c>
      <c r="BP33" s="1263"/>
      <c r="BQ33" s="1263"/>
      <c r="BR33" s="1263"/>
      <c r="BS33" s="1263"/>
      <c r="BT33" s="1263"/>
      <c r="BU33" s="1263"/>
      <c r="BV33" s="1263" t="s">
        <v>14</v>
      </c>
      <c r="BW33" s="1263"/>
      <c r="BX33" s="1263"/>
      <c r="BY33" s="1263"/>
      <c r="BZ33" s="1263"/>
      <c r="CA33" s="1263"/>
      <c r="CB33" s="1263"/>
      <c r="CC33" s="1255"/>
      <c r="CD33" s="1257"/>
      <c r="CE33" s="1259"/>
      <c r="CP33" s="32"/>
      <c r="CQ33" s="32"/>
    </row>
    <row r="34" spans="1:95" s="31" customFormat="1" ht="15" customHeight="1" x14ac:dyDescent="0.2">
      <c r="A34" s="43">
        <v>159</v>
      </c>
      <c r="B34" s="44">
        <v>211</v>
      </c>
      <c r="C34" s="90">
        <v>1</v>
      </c>
      <c r="D34" s="46" t="str">
        <f>IF(A34="","",VLOOKUP(A34,СписокКМ!D:I,2,FALSE))</f>
        <v>ЛАЗУТКИН Владимир</v>
      </c>
      <c r="E34" s="47"/>
      <c r="F34" s="48" t="str">
        <f>IF(B34="","",VLOOKUP(B34,СписокКМ!D:I,2,FALSE))</f>
        <v>СЛАЩИЛИН Алексей</v>
      </c>
      <c r="G34" s="49"/>
      <c r="H34" s="50"/>
      <c r="I34" s="51" t="s">
        <v>30</v>
      </c>
      <c r="J34" s="51" t="s">
        <v>564</v>
      </c>
      <c r="K34" s="51" t="s">
        <v>30</v>
      </c>
      <c r="L34" s="51"/>
      <c r="M34" s="51"/>
      <c r="N34" s="52"/>
      <c r="O34" s="53">
        <f>IF(I34="","",IF(I34="0",1000,IF(I34="-0",-1000,I34*1)))</f>
        <v>-8</v>
      </c>
      <c r="P34" s="53">
        <f t="shared" ref="P34:S35" si="15">IF(J34="","",IF(J34="0",1000,IF(J34="-0",-1000,J34*1)))</f>
        <v>-6</v>
      </c>
      <c r="Q34" s="53">
        <f t="shared" si="15"/>
        <v>-8</v>
      </c>
      <c r="R34" s="53" t="str">
        <f t="shared" si="15"/>
        <v/>
      </c>
      <c r="S34" s="54" t="str">
        <f t="shared" si="15"/>
        <v/>
      </c>
      <c r="T34" s="55">
        <f t="shared" ref="T34:X35" si="16">IF(O34="","",IF(O34&gt;0,1,0))</f>
        <v>0</v>
      </c>
      <c r="U34" s="56">
        <f t="shared" si="16"/>
        <v>0</v>
      </c>
      <c r="V34" s="56">
        <f t="shared" si="16"/>
        <v>0</v>
      </c>
      <c r="W34" s="56" t="str">
        <f t="shared" si="16"/>
        <v/>
      </c>
      <c r="X34" s="56" t="str">
        <f t="shared" si="16"/>
        <v/>
      </c>
      <c r="Y34" s="57">
        <f t="shared" ref="Y34:AC35" si="17">IF(O34="","",IF(O34&lt;0,1,0))</f>
        <v>1</v>
      </c>
      <c r="Z34" s="57">
        <f t="shared" si="17"/>
        <v>1</v>
      </c>
      <c r="AA34" s="57">
        <f t="shared" si="17"/>
        <v>1</v>
      </c>
      <c r="AB34" s="57" t="str">
        <f t="shared" si="17"/>
        <v/>
      </c>
      <c r="AC34" s="57" t="str">
        <f t="shared" si="17"/>
        <v/>
      </c>
      <c r="AD34" s="58">
        <f>IF(CC34="","",IF(CC34&gt;CE34,1,-1))</f>
        <v>-1</v>
      </c>
      <c r="AE34" s="58">
        <f>IF(CC34="","",IF(CC34&lt;CE34,1,-1))</f>
        <v>1</v>
      </c>
      <c r="AF34" s="59">
        <f>IF(CC34&gt;CE34,1,0)</f>
        <v>0</v>
      </c>
      <c r="AG34" s="60">
        <f>IF(CE34&gt;CC34,1,0)</f>
        <v>1</v>
      </c>
      <c r="AH34" s="61">
        <f>IF(O34="","",AX34*1)</f>
        <v>8</v>
      </c>
      <c r="AI34" s="62">
        <f>IF(P34="","",BE34*1)</f>
        <v>6</v>
      </c>
      <c r="AJ34" s="62">
        <f>IF(Q34="","",BL34*1)</f>
        <v>8</v>
      </c>
      <c r="AK34" s="62" t="str">
        <f>IF(R34="","",BS34*1)</f>
        <v/>
      </c>
      <c r="AL34" s="62" t="str">
        <f>IF(S34="","",BZ34*1)</f>
        <v/>
      </c>
      <c r="AM34" s="63">
        <f>IF(O34="","",AZ34*1)</f>
        <v>11</v>
      </c>
      <c r="AN34" s="63">
        <f>IF(P34="","",BG34*1)</f>
        <v>11</v>
      </c>
      <c r="AO34" s="63">
        <f>IF(Q34="","",BN34*1)</f>
        <v>11</v>
      </c>
      <c r="AP34" s="63" t="str">
        <f>IF(R34="","",BU34*1)</f>
        <v/>
      </c>
      <c r="AQ34" s="63" t="str">
        <f>IF(S34="","",CB34*1)</f>
        <v/>
      </c>
      <c r="AR34" s="64">
        <f>SUM(AH34:AL34)</f>
        <v>22</v>
      </c>
      <c r="AS34" s="65">
        <f>SUM(AM34:AQ34)</f>
        <v>33</v>
      </c>
      <c r="AT34" s="66">
        <f>IF(O34=1000,11,IF(O34=-1000,0,IF(O34&gt;0,11,IF(O34&lt;0,(-O34),"0"))))</f>
        <v>8</v>
      </c>
      <c r="AU34" s="67" t="str">
        <f>IF(O34=1000,0,IF(O34=-1000,11,IF(O34&lt;-9,-(O34-2),IF(O34&gt;0,(O34),"0"))))</f>
        <v>0</v>
      </c>
      <c r="AV34" s="66">
        <f>IF(O34=1000,11,IF(O34=-1000,0,IF(O34&lt;9,11,IF(O34&gt;9,(O34+2),"0"))))</f>
        <v>11</v>
      </c>
      <c r="AW34" s="67">
        <f>IF(O34=1000,0,IF(O34=-1000,11,IF(O34&lt;0,11,IF(O34&gt;0,(O34),"0"))))</f>
        <v>11</v>
      </c>
      <c r="AX34" s="68">
        <f>IF(O34="","",IF(O34&gt;9,AV34,AT34))</f>
        <v>8</v>
      </c>
      <c r="AY34" s="69" t="str">
        <f>IF(O34="","","-")</f>
        <v>-</v>
      </c>
      <c r="AZ34" s="70">
        <f>IF(O34="","",IF(O34&lt;-9,AU34,AW34))</f>
        <v>11</v>
      </c>
      <c r="BA34" s="66">
        <f>IF(P34=1000,11,IF(P34=-1000,0,IF(P34&gt;9,(P34+2),IF(P34&lt;0,(-P34),"0"))))</f>
        <v>6</v>
      </c>
      <c r="BB34" s="67" t="str">
        <f>IF(P34=1000,0,IF(P34=-1000,11,IF(P34&lt;-9,-(P34-2),IF(P34&gt;0,(P34),"0"))))</f>
        <v>0</v>
      </c>
      <c r="BC34" s="67">
        <f>IF(P34=1000,11,IF(P34=-1000,0,IF(P34&gt;0,11,IF(P34&lt;0,(-P34),"0"))))</f>
        <v>6</v>
      </c>
      <c r="BD34" s="67">
        <f>IF(P34=1000,0,IF(P34=-1000,11,IF(P34&lt;0,11,IF(P34&gt;0,(P34),"0"))))</f>
        <v>11</v>
      </c>
      <c r="BE34" s="68">
        <f>IF(P34="","",IF(P34&gt;9,BA34,BC34))</f>
        <v>6</v>
      </c>
      <c r="BF34" s="69" t="str">
        <f>IF(P34="","","-")</f>
        <v>-</v>
      </c>
      <c r="BG34" s="70">
        <f>IF(P34="","",IF(P34&lt;-9,BB34,BD34))</f>
        <v>11</v>
      </c>
      <c r="BH34" s="66">
        <f>IF(Q34=1000,11,IF(Q34=-1000,0,IF(Q34&gt;9,(Q34+2),IF(Q34&lt;0,(-Q34),"0"))))</f>
        <v>8</v>
      </c>
      <c r="BI34" s="67" t="str">
        <f>IF(Q34=1000,0,IF(Q34=-1000,11,IF(Q34&lt;-9,-(Q34-2),IF(Q34&gt;0,(Q34),"0"))))</f>
        <v>0</v>
      </c>
      <c r="BJ34" s="67">
        <f>IF(Q34=1000,11,IF(Q34=-1000,0,IF(Q34&gt;0,11,IF(Q34&lt;0,(-Q34),"0"))))</f>
        <v>8</v>
      </c>
      <c r="BK34" s="67">
        <f>IF(Q34=1000,0,IF(Q34=-1000,11,IF(Q34&lt;0,11,IF(Q34&gt;0,(Q34),"0"))))</f>
        <v>11</v>
      </c>
      <c r="BL34" s="68">
        <f>IF(Q34="","",IF(Q34&gt;9,BH34,BJ34))</f>
        <v>8</v>
      </c>
      <c r="BM34" s="69" t="str">
        <f>IF(Q34="","","-")</f>
        <v>-</v>
      </c>
      <c r="BN34" s="70">
        <f>IF(Q34="","",IF(Q34&lt;-9,BI34,BK34))</f>
        <v>11</v>
      </c>
      <c r="BO34" s="67" t="e">
        <f>IF(R34=1000,11,IF(R34=-1000,0,IF(R34&gt;9,(R34+2),IF(R34&lt;0,(-R34),"0"))))</f>
        <v>#VALUE!</v>
      </c>
      <c r="BP34" s="67" t="str">
        <f>IF(R34=1000,0,IF(R34=-1000,11,IF(R34&lt;-9,-(R34-2),IF(R34&gt;0,(R34),"0"))))</f>
        <v/>
      </c>
      <c r="BQ34" s="67">
        <f>IF(R34=1000,11,IF(R34=-1000,0,IF(R34&gt;0,11,IF(R34&lt;0,(-R34),"0"))))</f>
        <v>11</v>
      </c>
      <c r="BR34" s="67" t="str">
        <f>IF(R34=1000,0,IF(R34=-1000,11,IF(R34&lt;0,11,IF(R34&gt;0,(R34),"0"))))</f>
        <v/>
      </c>
      <c r="BS34" s="68" t="str">
        <f>IF(R34="","",IF(R34&gt;9,BO34,BQ34))</f>
        <v/>
      </c>
      <c r="BT34" s="69" t="str">
        <f>IF(R34="","","-")</f>
        <v/>
      </c>
      <c r="BU34" s="70" t="str">
        <f>IF(R34="","",IF(R34&lt;-9,BP34,BR34))</f>
        <v/>
      </c>
      <c r="BV34" s="67" t="e">
        <f>IF(S34=1000,11,IF(S34=-1000,0,IF(S34&gt;9,(S34+2),IF(S34&lt;0,(-S34),"0"))))</f>
        <v>#VALUE!</v>
      </c>
      <c r="BW34" s="67" t="str">
        <f>IF(S34=1000,0,IF(S34=-1000,11,IF(S34&lt;-9,-(S34-2),IF(S34&gt;0,(S34),"0"))))</f>
        <v/>
      </c>
      <c r="BX34" s="67">
        <f>IF(S34=1000,11,IF(S34=-1000,0,IF(S34&gt;0,11,IF(S34&lt;0,(-S34),"0"))))</f>
        <v>11</v>
      </c>
      <c r="BY34" s="71" t="str">
        <f>IF(S34=1000,0,IF(S34=-1000,11,IF(S34&lt;0,11,IF(S34&gt;0,(S34),"0"))))</f>
        <v/>
      </c>
      <c r="BZ34" s="68" t="str">
        <f>IF(S34="","",IF(S34&gt;9,BV34,BX34))</f>
        <v/>
      </c>
      <c r="CA34" s="69" t="str">
        <f>IF(S34="","","-")</f>
        <v/>
      </c>
      <c r="CB34" s="70" t="str">
        <f>IF(S34="","",IF(S34&lt;-9,BW34,BY34))</f>
        <v/>
      </c>
      <c r="CC34" s="72">
        <f>IF(O34="","",SUM(T34:X34))</f>
        <v>0</v>
      </c>
      <c r="CD34" s="73" t="str">
        <f>IF(CC34="","","-")</f>
        <v>-</v>
      </c>
      <c r="CE34" s="74">
        <f>IF(O34="","",SUM(Y34:AC34))</f>
        <v>3</v>
      </c>
      <c r="CP34" s="32"/>
      <c r="CQ34" s="32"/>
    </row>
    <row r="35" spans="1:95" s="31" customFormat="1" ht="15" customHeight="1" x14ac:dyDescent="0.2">
      <c r="A35" s="43">
        <v>153</v>
      </c>
      <c r="B35" s="44">
        <v>161</v>
      </c>
      <c r="C35" s="75">
        <v>2</v>
      </c>
      <c r="D35" s="76" t="str">
        <f>IF(A35="","",VLOOKUP(A35,СписокКМ!D:I,2,FALSE))</f>
        <v>КОНДАУРОВ Валерий</v>
      </c>
      <c r="E35" s="47"/>
      <c r="F35" s="77" t="str">
        <f>IF(B35="","",VLOOKUP(B35,СписокКМ!D:I,2,FALSE))</f>
        <v>МАМАЗАКИРОВ Тимурлан</v>
      </c>
      <c r="G35" s="49"/>
      <c r="H35" s="41"/>
      <c r="I35" s="91" t="s">
        <v>566</v>
      </c>
      <c r="J35" s="91" t="s">
        <v>567</v>
      </c>
      <c r="K35" s="91" t="s">
        <v>568</v>
      </c>
      <c r="L35" s="91"/>
      <c r="M35" s="51"/>
      <c r="N35" s="42"/>
      <c r="O35" s="79">
        <f>IF(I35="","",IF(I35="0",1000,IF(I35="-0",-1000,I35*1)))</f>
        <v>-2</v>
      </c>
      <c r="P35" s="79">
        <f t="shared" si="15"/>
        <v>-5</v>
      </c>
      <c r="Q35" s="79">
        <f t="shared" si="15"/>
        <v>-7</v>
      </c>
      <c r="R35" s="79" t="str">
        <f t="shared" si="15"/>
        <v/>
      </c>
      <c r="S35" s="80" t="str">
        <f t="shared" si="15"/>
        <v/>
      </c>
      <c r="T35" s="55">
        <f t="shared" si="16"/>
        <v>0</v>
      </c>
      <c r="U35" s="56">
        <f t="shared" si="16"/>
        <v>0</v>
      </c>
      <c r="V35" s="56">
        <f t="shared" si="16"/>
        <v>0</v>
      </c>
      <c r="W35" s="56" t="str">
        <f t="shared" si="16"/>
        <v/>
      </c>
      <c r="X35" s="56" t="str">
        <f t="shared" si="16"/>
        <v/>
      </c>
      <c r="Y35" s="57">
        <f t="shared" si="17"/>
        <v>1</v>
      </c>
      <c r="Z35" s="57">
        <f t="shared" si="17"/>
        <v>1</v>
      </c>
      <c r="AA35" s="57">
        <f t="shared" si="17"/>
        <v>1</v>
      </c>
      <c r="AB35" s="57" t="str">
        <f t="shared" si="17"/>
        <v/>
      </c>
      <c r="AC35" s="57" t="str">
        <f t="shared" si="17"/>
        <v/>
      </c>
      <c r="AD35" s="58">
        <f>IF(CC35="","",IF(CC35&gt;CE35,1,-1))</f>
        <v>-1</v>
      </c>
      <c r="AE35" s="58">
        <f>IF(CC35="","",IF(CC35&lt;CE35,1,-1))</f>
        <v>1</v>
      </c>
      <c r="AF35" s="59">
        <f>IF(CC35&gt;CE35,1,0)</f>
        <v>0</v>
      </c>
      <c r="AG35" s="60">
        <f>IF(CE35&gt;CC35,1,0)</f>
        <v>1</v>
      </c>
      <c r="AH35" s="81">
        <f>IF(O35="","",AX35*1)</f>
        <v>2</v>
      </c>
      <c r="AI35" s="92">
        <f>IF(P35="","",BE35*1)</f>
        <v>5</v>
      </c>
      <c r="AJ35" s="92">
        <f>IF(Q35="","",BL35*1)</f>
        <v>7</v>
      </c>
      <c r="AK35" s="92" t="str">
        <f>IF(R35="","",BS35*1)</f>
        <v/>
      </c>
      <c r="AL35" s="92" t="str">
        <f>IF(S35="","",BZ35*1)</f>
        <v/>
      </c>
      <c r="AM35" s="93">
        <f>IF(O35="","",AZ35*1)</f>
        <v>11</v>
      </c>
      <c r="AN35" s="93">
        <f>IF(P35="","",BG35*1)</f>
        <v>11</v>
      </c>
      <c r="AO35" s="93">
        <f>IF(Q35="","",BN35*1)</f>
        <v>11</v>
      </c>
      <c r="AP35" s="93" t="str">
        <f>IF(R35="","",BU35*1)</f>
        <v/>
      </c>
      <c r="AQ35" s="93" t="str">
        <f>IF(S35="","",CB35*1)</f>
        <v/>
      </c>
      <c r="AR35" s="64">
        <f>SUM(AH35:AL35)</f>
        <v>14</v>
      </c>
      <c r="AS35" s="65">
        <f>SUM(AM35:AQ35)</f>
        <v>33</v>
      </c>
      <c r="AT35" s="66">
        <f>IF(O35=1000,11,IF(O35=-1000,0,IF(O35&gt;0,11,IF(O35&lt;0,(-O35),"0"))))</f>
        <v>2</v>
      </c>
      <c r="AU35" s="67" t="str">
        <f>IF(O35=1000,0,IF(O35=-1000,11,IF(O35&lt;-9,-(O35-2),IF(O35&gt;0,(O35),"0"))))</f>
        <v>0</v>
      </c>
      <c r="AV35" s="66">
        <f>IF(O35=1000,11,IF(O35=-1000,0,IF(O35&gt;9,(O35+2),IF(O35&lt;0,(-O35),"0"))))</f>
        <v>2</v>
      </c>
      <c r="AW35" s="67">
        <f>IF(O35=1000,0,IF(O35=-1000,11,IF(O35&lt;0,11,IF(O35&gt;0,(O35),"0"))))</f>
        <v>11</v>
      </c>
      <c r="AX35" s="94">
        <f>IF(O35="","",IF(O35&gt;9,AV35,AT35))</f>
        <v>2</v>
      </c>
      <c r="AY35" s="95" t="str">
        <f>IF(O35="","","-")</f>
        <v>-</v>
      </c>
      <c r="AZ35" s="96">
        <f>IF(O35="","",IF(O35&lt;-9,AU35,AW35))</f>
        <v>11</v>
      </c>
      <c r="BA35" s="66">
        <f>IF(P35=1000,11,IF(P35=-1000,0,IF(P35&gt;9,(P35+2),IF(P35&lt;0,(-P35),"0"))))</f>
        <v>5</v>
      </c>
      <c r="BB35" s="67" t="str">
        <f>IF(P35=1000,0,IF(P35=-1000,11,IF(P35&lt;-9,-(P35-2),IF(P35&gt;0,(P35),"0"))))</f>
        <v>0</v>
      </c>
      <c r="BC35" s="67">
        <f>IF(P35=1000,11,IF(P35=-1000,0,IF(P35&gt;0,11,IF(P35&lt;0,(-P35),"0"))))</f>
        <v>5</v>
      </c>
      <c r="BD35" s="67">
        <f>IF(P35=1000,0,IF(P35=-1000,11,IF(P35&lt;0,11,IF(P35&gt;0,(P35),"0"))))</f>
        <v>11</v>
      </c>
      <c r="BE35" s="94">
        <f>IF(P35="","",IF(P35&gt;9,BA35,BC35))</f>
        <v>5</v>
      </c>
      <c r="BF35" s="95" t="str">
        <f>IF(P35="","","-")</f>
        <v>-</v>
      </c>
      <c r="BG35" s="96">
        <f>IF(P35="","",IF(P35&lt;-9,BB35,BD35))</f>
        <v>11</v>
      </c>
      <c r="BH35" s="66">
        <f>IF(Q35=1000,11,IF(Q35=-1000,0,IF(Q35&gt;9,(Q35+2),IF(Q35&lt;0,(-Q35),"0"))))</f>
        <v>7</v>
      </c>
      <c r="BI35" s="67" t="str">
        <f>IF(Q35=1000,0,IF(Q35=-1000,11,IF(Q35&lt;-9,-(Q35-2),IF(Q35&gt;0,(Q35),"0"))))</f>
        <v>0</v>
      </c>
      <c r="BJ35" s="67">
        <f>IF(Q35=1000,11,IF(Q35=-1000,0,IF(Q35&gt;0,11,IF(Q35&lt;0,(-Q35),"0"))))</f>
        <v>7</v>
      </c>
      <c r="BK35" s="67">
        <f>IF(Q35=1000,0,IF(Q35=-1000,11,IF(Q35&lt;0,11,IF(Q35&gt;0,(Q35),"0"))))</f>
        <v>11</v>
      </c>
      <c r="BL35" s="94">
        <f>IF(Q35="","",IF(Q35&gt;9,BH35,BJ35))</f>
        <v>7</v>
      </c>
      <c r="BM35" s="95" t="str">
        <f>IF(Q35="","","-")</f>
        <v>-</v>
      </c>
      <c r="BN35" s="96">
        <f>IF(Q35="","",IF(Q35&lt;-9,BI35,BK35))</f>
        <v>11</v>
      </c>
      <c r="BO35" s="67" t="e">
        <f>IF(R35=1000,11,IF(R35=-1000,0,IF(R35&gt;9,(R35+2),IF(R35&lt;0,(-R35),"0"))))</f>
        <v>#VALUE!</v>
      </c>
      <c r="BP35" s="67" t="str">
        <f>IF(R35=1000,0,IF(R35=-1000,11,IF(R35&lt;-9,-(R35-2),IF(R35&gt;0,(R35),"0"))))</f>
        <v/>
      </c>
      <c r="BQ35" s="67">
        <f>IF(R35=1000,11,IF(R35=-1000,0,IF(R35&gt;0,11,IF(R35&lt;0,(-R35),"0"))))</f>
        <v>11</v>
      </c>
      <c r="BR35" s="67" t="str">
        <f>IF(R35=1000,0,IF(R35=-1000,11,IF(R35&lt;0,11,IF(R35&gt;0,(R35),"0"))))</f>
        <v/>
      </c>
      <c r="BS35" s="94" t="str">
        <f>IF(R35="","",IF(R35&gt;9,BO35,BQ35))</f>
        <v/>
      </c>
      <c r="BT35" s="95" t="str">
        <f>IF(R35="","","-")</f>
        <v/>
      </c>
      <c r="BU35" s="96" t="str">
        <f>IF(R35="","",IF(R35&lt;-9,BP35,BR35))</f>
        <v/>
      </c>
      <c r="BV35" s="67" t="e">
        <f>IF(S35=1000,11,IF(S35=-1000,0,IF(S35&gt;9,(S35+2),IF(S35&lt;0,(-S35),"0"))))</f>
        <v>#VALUE!</v>
      </c>
      <c r="BW35" s="67" t="str">
        <f>IF(S35=1000,0,IF(S35=-1000,11,IF(S35&lt;-9,-(S35-2),IF(S35&gt;0,(S35),"0"))))</f>
        <v/>
      </c>
      <c r="BX35" s="67">
        <f>IF(S35=1000,11,IF(S35=-1000,0,IF(S35&gt;0,11,IF(S35&lt;0,(-S35),"0"))))</f>
        <v>11</v>
      </c>
      <c r="BY35" s="71" t="str">
        <f>IF(S35=1000,0,IF(S35=-1000,11,IF(S35&lt;0,11,IF(S35&gt;0,(S35),"0"))))</f>
        <v/>
      </c>
      <c r="BZ35" s="94" t="str">
        <f>IF(S35="","",IF(S35&gt;9,BV35,BX35))</f>
        <v/>
      </c>
      <c r="CA35" s="95" t="str">
        <f>IF(S35="","","-")</f>
        <v/>
      </c>
      <c r="CB35" s="96" t="str">
        <f>IF(S35="","",IF(S35&lt;-9,BW35,BY35))</f>
        <v/>
      </c>
      <c r="CC35" s="97">
        <f>IF(O35="","",SUM(T35:X35))</f>
        <v>0</v>
      </c>
      <c r="CD35" s="88" t="str">
        <f>IF(CC35="","","-")</f>
        <v>-</v>
      </c>
      <c r="CE35" s="98">
        <f>IF(O35="","",SUM(Y35:AC35))</f>
        <v>3</v>
      </c>
      <c r="CP35" s="32"/>
      <c r="CQ35" s="32"/>
    </row>
    <row r="36" spans="1:95" s="31" customFormat="1" ht="15" customHeight="1" x14ac:dyDescent="0.2">
      <c r="A36" s="43">
        <v>154</v>
      </c>
      <c r="B36" s="44">
        <v>201</v>
      </c>
      <c r="C36" s="1250" t="s">
        <v>563</v>
      </c>
      <c r="D36" s="76" t="str">
        <f>IF(A36="","",VLOOKUP(A36,СписокКМ!D:I,2,FALSE))</f>
        <v>СТАРЫХ Юрий</v>
      </c>
      <c r="E36" s="47"/>
      <c r="F36" s="77" t="str">
        <f>IF(B36="","",VLOOKUP(B36,СписокКМ!D:I,2,FALSE))</f>
        <v>ЛУКЬЯНОВ Павел</v>
      </c>
      <c r="G36" s="49"/>
      <c r="H36" s="41"/>
      <c r="I36" s="1252" t="s">
        <v>28</v>
      </c>
      <c r="J36" s="1252" t="s">
        <v>573</v>
      </c>
      <c r="K36" s="1252" t="s">
        <v>30</v>
      </c>
      <c r="L36" s="1252"/>
      <c r="M36" s="1252"/>
      <c r="N36" s="42"/>
      <c r="O36" s="1244">
        <f>IF(I36="","",IF(I36="0",1000,IF(I36="-0",-1000,I36*1)))</f>
        <v>-9</v>
      </c>
      <c r="P36" s="1244">
        <f>IF(J36="","",IF(J36="0",1000,IF(J36="-0",-1000,J36*1)))</f>
        <v>-11</v>
      </c>
      <c r="Q36" s="1244">
        <f>IF(K36="","",IF(K36="0",1000,IF(K36="-0",-1000,K36*1)))</f>
        <v>-8</v>
      </c>
      <c r="R36" s="1244" t="str">
        <f>IF(L37="","",IF(L37="0",1000,IF(L37="-0",-1000,L37*1)))</f>
        <v/>
      </c>
      <c r="S36" s="1246" t="str">
        <f>IF(M37="","",IF(M37="0",1000,IF(M37="-0",-1000,M37*1)))</f>
        <v/>
      </c>
      <c r="T36" s="1248">
        <f>IF(O36="","",IF(O36&gt;0,1,0))</f>
        <v>0</v>
      </c>
      <c r="U36" s="1284">
        <f>IF(P36="","",IF(P36&gt;0,1,0))</f>
        <v>0</v>
      </c>
      <c r="V36" s="1284">
        <f>IF(Q36="","",IF(Q36&gt;0,1,0))</f>
        <v>0</v>
      </c>
      <c r="W36" s="1284" t="str">
        <f>IF(R36="","",IF(R36&gt;0,1,0))</f>
        <v/>
      </c>
      <c r="X36" s="1284" t="str">
        <f>IF(S36="","",IF(S36&gt;0,1,0))</f>
        <v/>
      </c>
      <c r="Y36" s="1278">
        <f>IF(O36="","",IF(O36&lt;0,1,0))</f>
        <v>1</v>
      </c>
      <c r="Z36" s="1278">
        <f>IF(P36="","",IF(P36&lt;0,1,0))</f>
        <v>1</v>
      </c>
      <c r="AA36" s="1278">
        <f>IF(Q36="","",IF(Q36&lt;0,1,0))</f>
        <v>1</v>
      </c>
      <c r="AB36" s="1278" t="str">
        <f>IF(R36="","",IF(R36&lt;0,1,0))</f>
        <v/>
      </c>
      <c r="AC36" s="1278" t="str">
        <f>IF(S36="","",IF(S36&lt;0,1,0))</f>
        <v/>
      </c>
      <c r="AD36" s="1280">
        <f>IF(CC36="","",IF(CC36&gt;CE36,1,-1))</f>
        <v>-1</v>
      </c>
      <c r="AE36" s="1280">
        <f>IF(CC36="","",IF(CC36&lt;CE36,1,-1))</f>
        <v>1</v>
      </c>
      <c r="AF36" s="1282">
        <f>IF(CC36&gt;CE36,1,0)</f>
        <v>0</v>
      </c>
      <c r="AG36" s="1272">
        <f>IF(CE36&gt;CC36,1,0)</f>
        <v>1</v>
      </c>
      <c r="AH36" s="1274">
        <f>IF(O36="","",AX36*1)</f>
        <v>9</v>
      </c>
      <c r="AI36" s="1276">
        <f>IF(P36="","",BE36*1)</f>
        <v>11</v>
      </c>
      <c r="AJ36" s="1276">
        <f>IF(Q36="","",BL36*1)</f>
        <v>8</v>
      </c>
      <c r="AK36" s="1276" t="str">
        <f>IF(R36="","",BS36*1)</f>
        <v/>
      </c>
      <c r="AL36" s="1276" t="str">
        <f>IF(S36="","",BZ36*1)</f>
        <v/>
      </c>
      <c r="AM36" s="1298">
        <f>IF(O36="","",AZ36*1)</f>
        <v>11</v>
      </c>
      <c r="AN36" s="1298">
        <f>IF(P36="","",BG36*1)</f>
        <v>13</v>
      </c>
      <c r="AO36" s="1298">
        <f>IF(Q36="","",BN36*1)</f>
        <v>11</v>
      </c>
      <c r="AP36" s="1298" t="str">
        <f>IF(R36="","",BU36*1)</f>
        <v/>
      </c>
      <c r="AQ36" s="1298" t="str">
        <f>IF(S36="","",CB36*1)</f>
        <v/>
      </c>
      <c r="AR36" s="1300">
        <f>SUM(AH37:AL37)</f>
        <v>0</v>
      </c>
      <c r="AS36" s="1292">
        <f>SUM(AM37:AQ37)</f>
        <v>0</v>
      </c>
      <c r="AT36" s="1294">
        <f>IF(O36=1000,11,IF(O36=-1000,0,IF(O36&gt;0,11,IF(O36&lt;0,(-O36),"0"))))</f>
        <v>9</v>
      </c>
      <c r="AU36" s="1286" t="str">
        <f>IF(O36=1000,0,IF(O36=-1000,11,IF(O36&lt;-9,-(O36-2),IF(O36&gt;0,(O36),"0"))))</f>
        <v>0</v>
      </c>
      <c r="AV36" s="1286">
        <f>IF(O36=1000,11,IF(O36=-1000,0,IF(O36&gt;9,(O36+2),IF(O36&lt;0,(-O36),"0"))))</f>
        <v>9</v>
      </c>
      <c r="AW36" s="1286">
        <f>IF(O36=1000,0,IF(O36=-1000,11,IF(O36&lt;0,11,IF(O36&gt;0,(O36),"0"))))</f>
        <v>11</v>
      </c>
      <c r="AX36" s="1296">
        <f>IF(O36="","",IF(O36&gt;9,AV36,AT36))</f>
        <v>9</v>
      </c>
      <c r="AY36" s="1288" t="str">
        <f>IF(O36="","","-")</f>
        <v>-</v>
      </c>
      <c r="AZ36" s="1290">
        <f>IF(O36="","",IF(O36&lt;-9,AU36,AW36))</f>
        <v>11</v>
      </c>
      <c r="BA36" s="1286">
        <f>IF(P36=1000,11,IF(P36=-1000,0,IF(P36&gt;9,(P36+2),IF(P36&lt;0,(-P36),"0"))))</f>
        <v>11</v>
      </c>
      <c r="BB36" s="1286">
        <f>IF(P36=1000,0,IF(P36=-1000,11,IF(P36&lt;-9,-(P36-2),IF(P36&gt;0,(P36),"0"))))</f>
        <v>13</v>
      </c>
      <c r="BC36" s="1286">
        <f>IF(P36=1000,11,IF(P36=-1000,0,IF(P36&gt;0,11,IF(P36&lt;0,(-P36),"0"))))</f>
        <v>11</v>
      </c>
      <c r="BD36" s="1286">
        <f>IF(P36=1000,0,IF(P36=-1000,11,IF(P36&lt;0,11,IF(P36&gt;0,(P36),"0"))))</f>
        <v>11</v>
      </c>
      <c r="BE36" s="1296">
        <f>IF(P36="","",IF(P36&gt;9,BA36,BC36))</f>
        <v>11</v>
      </c>
      <c r="BF36" s="1288" t="str">
        <f>IF(P36="","","-")</f>
        <v>-</v>
      </c>
      <c r="BG36" s="1290">
        <f>IF(P36="","",IF(P36&lt;-9,BB36,BD36))</f>
        <v>13</v>
      </c>
      <c r="BH36" s="1286">
        <f>IF(Q36=1000,11,IF(Q36=-1000,0,IF(Q36&gt;9,(Q36+2),IF(Q36&lt;0,(-Q36),"0"))))</f>
        <v>8</v>
      </c>
      <c r="BI36" s="1286" t="str">
        <f>IF(Q36=1000,0,IF(Q36=-1000,11,IF(Q36&lt;-9,-(Q36-2),IF(Q36&gt;0,(Q36),"0"))))</f>
        <v>0</v>
      </c>
      <c r="BJ36" s="1286">
        <f>IF(Q36=1000,11,IF(Q36=-1000,0,IF(Q36&gt;0,11,IF(Q36&lt;0,(-Q36),"0"))))</f>
        <v>8</v>
      </c>
      <c r="BK36" s="1286">
        <f>IF(Q36=1000,0,IF(Q36=-1000,11,IF(Q36&lt;0,11,IF(Q36&gt;0,(Q36),"0"))))</f>
        <v>11</v>
      </c>
      <c r="BL36" s="1296">
        <f>IF(Q36="","",IF(Q36&gt;9,BH36,BJ36))</f>
        <v>8</v>
      </c>
      <c r="BM36" s="1288" t="str">
        <f>IF(Q36="","","-")</f>
        <v>-</v>
      </c>
      <c r="BN36" s="1290">
        <f>IF(Q36="","",IF(Q36&lt;-9,BI36,BK36))</f>
        <v>11</v>
      </c>
      <c r="BO36" s="1286" t="e">
        <f>IF(R36=1000,11,IF(R36=-1000,0,IF(R36&gt;9,(R36+2),IF(R36&lt;0,(-R36),"0"))))</f>
        <v>#VALUE!</v>
      </c>
      <c r="BP36" s="1286" t="str">
        <f>IF(R36=1000,0,IF(R36=-1000,11,IF(R36&lt;-9,-(R36-2),IF(R36&gt;0,(R36),"0"))))</f>
        <v/>
      </c>
      <c r="BQ36" s="1286">
        <f>IF(R36=1000,11,IF(R36=-1000,0,IF(R36&gt;0,11,IF(R36&lt;0,(-R36),"0"))))</f>
        <v>11</v>
      </c>
      <c r="BR36" s="1286" t="str">
        <f>IF(R36=1000,0,IF(R36=-1000,11,IF(R36&lt;0,11,IF(R36&gt;0,(R36),"0"))))</f>
        <v/>
      </c>
      <c r="BS36" s="1296" t="str">
        <f>IF(R36="","",IF(R36&gt;9,BO36,BQ36))</f>
        <v/>
      </c>
      <c r="BT36" s="1288" t="str">
        <f>IF(R36="","","-")</f>
        <v/>
      </c>
      <c r="BU36" s="1290" t="str">
        <f>IF(R36="","",IF(R36&lt;-9,BP36,BR36))</f>
        <v/>
      </c>
      <c r="BV36" s="1286" t="e">
        <f>IF(S36=1000,11,IF(S36=-1000,0,IF(S36&gt;9,(S36+2),IF(S36&lt;0,(-S36),"0"))))</f>
        <v>#VALUE!</v>
      </c>
      <c r="BW36" s="1286" t="str">
        <f>IF(S36=1000,0,IF(S36=-1000,11,IF(S36&lt;-9,-(S36-2),IF(S36&gt;0,(S36),"0"))))</f>
        <v/>
      </c>
      <c r="BX36" s="1286">
        <f>IF(S36=1000,11,IF(S36=-1000,0,IF(S36&gt;0,11,IF(S36&lt;0,(-S36),"0"))))</f>
        <v>11</v>
      </c>
      <c r="BY36" s="1286" t="str">
        <f>IF(S36=1000,0,IF(S36=-1000,11,IF(S36&lt;0,11,IF(S36&gt;0,(S36),"0"))))</f>
        <v/>
      </c>
      <c r="BZ36" s="1296" t="str">
        <f>IF(S36="","",IF(S36&gt;9,BV36,BX36))</f>
        <v/>
      </c>
      <c r="CA36" s="1288" t="str">
        <f>IF(S36="","","-")</f>
        <v/>
      </c>
      <c r="CB36" s="1290" t="str">
        <f>IF(S36="","",IF(S36&lt;-9,BW36,BY36))</f>
        <v/>
      </c>
      <c r="CC36" s="1302">
        <f>IF(O36="","",SUM(T36:X37))</f>
        <v>0</v>
      </c>
      <c r="CD36" s="1304" t="str">
        <f>IF(CC36="","","-")</f>
        <v>-</v>
      </c>
      <c r="CE36" s="1306">
        <f>IF(O36="","",SUM(Y36:AC37))</f>
        <v>3</v>
      </c>
      <c r="CP36" s="32"/>
      <c r="CQ36" s="32"/>
    </row>
    <row r="37" spans="1:95" s="31" customFormat="1" ht="15" customHeight="1" x14ac:dyDescent="0.2">
      <c r="A37" s="43">
        <v>153</v>
      </c>
      <c r="B37" s="44">
        <v>155</v>
      </c>
      <c r="C37" s="1251"/>
      <c r="D37" s="46" t="str">
        <f>IF(A37="","",VLOOKUP(A37,СписокКМ!D:I,2,FALSE))</f>
        <v>КОНДАУРОВ Валерий</v>
      </c>
      <c r="E37" s="47"/>
      <c r="F37" s="48" t="str">
        <f>IF(B37="","",VLOOKUP(B37,СписокКМ!D:I,2,FALSE))</f>
        <v>НАЗАРКИН Максим</v>
      </c>
      <c r="G37" s="49"/>
      <c r="H37" s="41"/>
      <c r="I37" s="1253"/>
      <c r="J37" s="1253"/>
      <c r="K37" s="1253"/>
      <c r="L37" s="1253"/>
      <c r="M37" s="1253"/>
      <c r="N37" s="42"/>
      <c r="O37" s="1245"/>
      <c r="P37" s="1245"/>
      <c r="Q37" s="1245"/>
      <c r="R37" s="1245"/>
      <c r="S37" s="1247"/>
      <c r="T37" s="1249"/>
      <c r="U37" s="1285"/>
      <c r="V37" s="1285"/>
      <c r="W37" s="1285"/>
      <c r="X37" s="1285"/>
      <c r="Y37" s="1279"/>
      <c r="Z37" s="1279"/>
      <c r="AA37" s="1279"/>
      <c r="AB37" s="1279"/>
      <c r="AC37" s="1279"/>
      <c r="AD37" s="1281"/>
      <c r="AE37" s="1281"/>
      <c r="AF37" s="1283"/>
      <c r="AG37" s="1273"/>
      <c r="AH37" s="1275"/>
      <c r="AI37" s="1277"/>
      <c r="AJ37" s="1277"/>
      <c r="AK37" s="1277"/>
      <c r="AL37" s="1277"/>
      <c r="AM37" s="1299"/>
      <c r="AN37" s="1299"/>
      <c r="AO37" s="1299"/>
      <c r="AP37" s="1299"/>
      <c r="AQ37" s="1299"/>
      <c r="AR37" s="1301"/>
      <c r="AS37" s="1293"/>
      <c r="AT37" s="1295"/>
      <c r="AU37" s="1287"/>
      <c r="AV37" s="1287"/>
      <c r="AW37" s="1287"/>
      <c r="AX37" s="1297"/>
      <c r="AY37" s="1289"/>
      <c r="AZ37" s="1291"/>
      <c r="BA37" s="1287"/>
      <c r="BB37" s="1287"/>
      <c r="BC37" s="1287"/>
      <c r="BD37" s="1287"/>
      <c r="BE37" s="1297"/>
      <c r="BF37" s="1289"/>
      <c r="BG37" s="1291"/>
      <c r="BH37" s="1287"/>
      <c r="BI37" s="1287"/>
      <c r="BJ37" s="1287"/>
      <c r="BK37" s="1287"/>
      <c r="BL37" s="1297"/>
      <c r="BM37" s="1289"/>
      <c r="BN37" s="1291"/>
      <c r="BO37" s="1287"/>
      <c r="BP37" s="1287"/>
      <c r="BQ37" s="1287"/>
      <c r="BR37" s="1287"/>
      <c r="BS37" s="1297"/>
      <c r="BT37" s="1289"/>
      <c r="BU37" s="1291"/>
      <c r="BV37" s="1287"/>
      <c r="BW37" s="1287"/>
      <c r="BX37" s="1287"/>
      <c r="BY37" s="1287"/>
      <c r="BZ37" s="1297"/>
      <c r="CA37" s="1289"/>
      <c r="CB37" s="1291"/>
      <c r="CC37" s="1303"/>
      <c r="CD37" s="1305"/>
      <c r="CE37" s="1307"/>
      <c r="CP37" s="32"/>
      <c r="CQ37" s="32"/>
    </row>
    <row r="38" spans="1:95" s="31" customFormat="1" ht="15" customHeight="1" x14ac:dyDescent="0.2">
      <c r="A38" s="99">
        <f>IF(A34="","",A34)</f>
        <v>159</v>
      </c>
      <c r="B38" s="99">
        <f>IF(B34="","",B35)</f>
        <v>161</v>
      </c>
      <c r="C38" s="75">
        <v>4</v>
      </c>
      <c r="D38" s="100" t="str">
        <f>IF(A38="","",VLOOKUP(A38,СписокКМ!D:I,2,FALSE))</f>
        <v>ЛАЗУТКИН Владимир</v>
      </c>
      <c r="E38" s="101"/>
      <c r="F38" s="77" t="str">
        <f>IF(B38="","",VLOOKUP(B38,СписокКМ!D:I,2,FALSE))</f>
        <v>МАМАЗАКИРОВ Тимурлан</v>
      </c>
      <c r="G38" s="102"/>
      <c r="H38" s="41"/>
      <c r="I38" s="91"/>
      <c r="J38" s="91"/>
      <c r="K38" s="91"/>
      <c r="L38" s="91"/>
      <c r="M38" s="91"/>
      <c r="N38" s="42"/>
      <c r="O38" s="79" t="str">
        <f>IF(I38="","",IF(I38="0",1000,IF(I38="-0",-1000,I38*1)))</f>
        <v/>
      </c>
      <c r="P38" s="79" t="str">
        <f t="shared" ref="P38:S39" si="18">IF(J38="","",IF(J38="0",1000,IF(J38="-0",-1000,J38*1)))</f>
        <v/>
      </c>
      <c r="Q38" s="79" t="str">
        <f t="shared" si="18"/>
        <v/>
      </c>
      <c r="R38" s="79" t="str">
        <f t="shared" si="18"/>
        <v/>
      </c>
      <c r="S38" s="80" t="str">
        <f t="shared" si="18"/>
        <v/>
      </c>
      <c r="T38" s="103" t="str">
        <f t="shared" ref="T38:X39" si="19">IF(O38="","",IF(O38&gt;0,1,0))</f>
        <v/>
      </c>
      <c r="U38" s="104" t="str">
        <f t="shared" si="19"/>
        <v/>
      </c>
      <c r="V38" s="104" t="str">
        <f t="shared" si="19"/>
        <v/>
      </c>
      <c r="W38" s="104" t="str">
        <f t="shared" si="19"/>
        <v/>
      </c>
      <c r="X38" s="104" t="str">
        <f t="shared" si="19"/>
        <v/>
      </c>
      <c r="Y38" s="105" t="str">
        <f t="shared" ref="Y38:AC39" si="20">IF(O38="","",IF(O38&lt;0,1,0))</f>
        <v/>
      </c>
      <c r="Z38" s="105" t="str">
        <f t="shared" si="20"/>
        <v/>
      </c>
      <c r="AA38" s="105" t="str">
        <f t="shared" si="20"/>
        <v/>
      </c>
      <c r="AB38" s="105" t="str">
        <f t="shared" si="20"/>
        <v/>
      </c>
      <c r="AC38" s="105" t="str">
        <f t="shared" si="20"/>
        <v/>
      </c>
      <c r="AD38" s="106" t="str">
        <f>IF(CC38="","",IF(CC38&gt;CE38,1,-1))</f>
        <v/>
      </c>
      <c r="AE38" s="106" t="str">
        <f>IF(CC38="","",IF(CC38&lt;CE38,1,-1))</f>
        <v/>
      </c>
      <c r="AF38" s="107">
        <f>IF(CC38&gt;CE38,1,0)</f>
        <v>0</v>
      </c>
      <c r="AG38" s="108">
        <f>IF(CE38&gt;CC38,1,0)</f>
        <v>0</v>
      </c>
      <c r="AH38" s="81" t="str">
        <f>IF(O38="","",AX38*1)</f>
        <v/>
      </c>
      <c r="AI38" s="92" t="str">
        <f>IF(P38="","",BE38*1)</f>
        <v/>
      </c>
      <c r="AJ38" s="92" t="str">
        <f>IF(Q38="","",BL38*1)</f>
        <v/>
      </c>
      <c r="AK38" s="92" t="str">
        <f>IF(R38="","",BS38*1)</f>
        <v/>
      </c>
      <c r="AL38" s="92" t="str">
        <f>IF(S38="","",BZ38*1)</f>
        <v/>
      </c>
      <c r="AM38" s="93" t="str">
        <f>IF(O38="","",AZ38*1)</f>
        <v/>
      </c>
      <c r="AN38" s="93" t="str">
        <f>IF(P38="","",BG38*1)</f>
        <v/>
      </c>
      <c r="AO38" s="93" t="str">
        <f>IF(Q38="","",BN38*1)</f>
        <v/>
      </c>
      <c r="AP38" s="93" t="str">
        <f>IF(R38="","",BU38*1)</f>
        <v/>
      </c>
      <c r="AQ38" s="93" t="str">
        <f>IF(S38="","",CB38*1)</f>
        <v/>
      </c>
      <c r="AR38" s="109">
        <f>SUM(AH38:AL38)</f>
        <v>0</v>
      </c>
      <c r="AS38" s="110">
        <f>SUM(AM38:AQ38)</f>
        <v>0</v>
      </c>
      <c r="AT38" s="111">
        <f>IF(O38=1000,11,IF(O38=-1000,0,IF(O38&gt;0,11,IF(O38&lt;0,(-O38),"0"))))</f>
        <v>11</v>
      </c>
      <c r="AU38" s="112" t="str">
        <f>IF(O38=1000,0,IF(O38=-1000,11,IF(O38&lt;-9,-(O38-2),IF(O38&gt;0,(O38),"0"))))</f>
        <v/>
      </c>
      <c r="AV38" s="111" t="e">
        <f>IF(O38=1000,11,IF(O38=-1000,0,IF(O38&gt;9,(O38+2),IF(O38&lt;0,(-O38),"0"))))</f>
        <v>#VALUE!</v>
      </c>
      <c r="AW38" s="112" t="str">
        <f>IF(O38=1000,0,IF(O38=-1000,11,IF(O38&lt;0,11,IF(O38&gt;0,(O38),"0"))))</f>
        <v/>
      </c>
      <c r="AX38" s="94" t="str">
        <f>IF(O38="","",IF(O38&gt;9,AV38,AT38))</f>
        <v/>
      </c>
      <c r="AY38" s="95" t="str">
        <f>IF(O38="","","-")</f>
        <v/>
      </c>
      <c r="AZ38" s="96" t="str">
        <f>IF(O38="","",IF(O38&lt;-9,AU38,AW38))</f>
        <v/>
      </c>
      <c r="BA38" s="111" t="e">
        <f>IF(P38=1000,11,IF(P38=-1000,0,IF(P38&gt;9,(P38+2),IF(P38&lt;0,(-P38),"0"))))</f>
        <v>#VALUE!</v>
      </c>
      <c r="BB38" s="112" t="str">
        <f>IF(P38=1000,0,IF(P38=-1000,11,IF(P38&lt;-9,-(P38-2),IF(P38&gt;0,(P38),"0"))))</f>
        <v/>
      </c>
      <c r="BC38" s="112">
        <f>IF(P38=1000,11,IF(P38=-1000,0,IF(P38&gt;0,11,IF(P38&lt;0,(-P38),"0"))))</f>
        <v>11</v>
      </c>
      <c r="BD38" s="112" t="str">
        <f>IF(P38=1000,0,IF(P38=-1000,11,IF(P38&lt;0,11,IF(P38&gt;0,(P38),"0"))))</f>
        <v/>
      </c>
      <c r="BE38" s="94" t="str">
        <f>IF(P38="","",IF(P38&gt;9,BA38,BC38))</f>
        <v/>
      </c>
      <c r="BF38" s="95" t="str">
        <f>IF(P38="","","-")</f>
        <v/>
      </c>
      <c r="BG38" s="96" t="str">
        <f>IF(P38="","",IF(P38&lt;-9,BB38,BD38))</f>
        <v/>
      </c>
      <c r="BH38" s="111" t="e">
        <f>IF(Q38=1000,11,IF(Q38=-1000,0,IF(Q38&gt;9,(Q38+2),IF(Q38&lt;0,(-Q38),"0"))))</f>
        <v>#VALUE!</v>
      </c>
      <c r="BI38" s="112" t="str">
        <f>IF(Q38=1000,0,IF(Q38=-1000,11,IF(Q38&lt;-9,-(Q38-2),IF(Q38&gt;0,(Q38),"0"))))</f>
        <v/>
      </c>
      <c r="BJ38" s="112">
        <f>IF(Q38=1000,11,IF(Q38=-1000,0,IF(Q38&gt;0,11,IF(Q38&lt;0,(-Q38),"0"))))</f>
        <v>11</v>
      </c>
      <c r="BK38" s="112" t="str">
        <f>IF(Q38=1000,0,IF(Q38=-1000,11,IF(Q38&lt;0,11,IF(Q38&gt;0,(Q38),"0"))))</f>
        <v/>
      </c>
      <c r="BL38" s="94" t="str">
        <f>IF(Q38="","",IF(Q38&gt;9,BH38,BJ38))</f>
        <v/>
      </c>
      <c r="BM38" s="95" t="str">
        <f>IF(Q38="","","-")</f>
        <v/>
      </c>
      <c r="BN38" s="96" t="str">
        <f>IF(Q38="","",IF(Q38&lt;-9,BI38,BK38))</f>
        <v/>
      </c>
      <c r="BO38" s="112" t="e">
        <f>IF(R38=1000,11,IF(R38=-1000,0,IF(R38&gt;9,(R38+2),IF(R38&lt;0,(-R38),"0"))))</f>
        <v>#VALUE!</v>
      </c>
      <c r="BP38" s="112" t="str">
        <f>IF(R38=1000,0,IF(R38=-1000,11,IF(R38&lt;-9,-(R38-2),IF(R38&gt;0,(R38),"0"))))</f>
        <v/>
      </c>
      <c r="BQ38" s="112">
        <f>IF(R38=1000,11,IF(R38=-1000,0,IF(R38&gt;0,11,IF(R38&lt;0,(-R38),"0"))))</f>
        <v>11</v>
      </c>
      <c r="BR38" s="112" t="str">
        <f>IF(R38=1000,0,IF(R38=-1000,11,IF(R38&lt;0,11,IF(R38&gt;0,(R38),"0"))))</f>
        <v/>
      </c>
      <c r="BS38" s="94" t="str">
        <f>IF(R38="","",IF(R38&gt;9,BO38,BQ38))</f>
        <v/>
      </c>
      <c r="BT38" s="95" t="str">
        <f>IF(R38="","","-")</f>
        <v/>
      </c>
      <c r="BU38" s="96" t="str">
        <f>IF(R38="","",IF(R38&lt;-9,BP38,BR38))</f>
        <v/>
      </c>
      <c r="BV38" s="112" t="e">
        <f>IF(S38=1000,11,IF(S38=-1000,0,IF(S38&gt;9,(S38+2),IF(S38&lt;0,(-S38),"0"))))</f>
        <v>#VALUE!</v>
      </c>
      <c r="BW38" s="112" t="str">
        <f>IF(S38=1000,0,IF(S38=-1000,11,IF(S38&lt;-9,-(S38-2),IF(S38&gt;0,(S38),"0"))))</f>
        <v/>
      </c>
      <c r="BX38" s="112">
        <f>IF(S38=1000,11,IF(S38=-1000,0,IF(S38&gt;0,11,IF(S38&lt;0,(-S38),"0"))))</f>
        <v>11</v>
      </c>
      <c r="BY38" s="113" t="str">
        <f>IF(S38=1000,0,IF(S38=-1000,11,IF(S38&lt;0,11,IF(S38&gt;0,(S38),"0"))))</f>
        <v/>
      </c>
      <c r="BZ38" s="94" t="str">
        <f>IF(S38="","",IF(S38&gt;9,BV38,BX38))</f>
        <v/>
      </c>
      <c r="CA38" s="95" t="str">
        <f>IF(S38="","","-")</f>
        <v/>
      </c>
      <c r="CB38" s="96" t="str">
        <f>IF(S38="","",IF(S38&lt;-9,BW38,BY38))</f>
        <v/>
      </c>
      <c r="CC38" s="97" t="str">
        <f>IF(O38="","",SUM(T38:X38))</f>
        <v/>
      </c>
      <c r="CD38" s="88" t="str">
        <f>IF(CC38="","","-")</f>
        <v/>
      </c>
      <c r="CE38" s="98" t="str">
        <f>IF(O38="","",SUM(Y38:AC38))</f>
        <v/>
      </c>
      <c r="CP38" s="32"/>
      <c r="CQ38" s="32"/>
    </row>
    <row r="39" spans="1:95" s="31" customFormat="1" ht="15" customHeight="1" thickBot="1" x14ac:dyDescent="0.25">
      <c r="A39" s="99">
        <f>IF(A34="","",A35)</f>
        <v>153</v>
      </c>
      <c r="B39" s="99">
        <f>IF(B34="","",B34)</f>
        <v>211</v>
      </c>
      <c r="C39" s="114">
        <v>5</v>
      </c>
      <c r="D39" s="115" t="str">
        <f>IF(A39="","",VLOOKUP(A39,СписокКМ!D:I,2,FALSE))</f>
        <v>КОНДАУРОВ Валерий</v>
      </c>
      <c r="E39" s="116"/>
      <c r="F39" s="117" t="str">
        <f>IF(B39="","",VLOOKUP(B39,СписокКМ!D:I,2,FALSE))</f>
        <v>СЛАЩИЛИН Алексей</v>
      </c>
      <c r="G39" s="118"/>
      <c r="H39" s="119"/>
      <c r="I39" s="120"/>
      <c r="J39" s="120"/>
      <c r="K39" s="120"/>
      <c r="L39" s="121"/>
      <c r="M39" s="121"/>
      <c r="N39" s="122"/>
      <c r="O39" s="123" t="str">
        <f>IF(I39="","",IF(I39="0",1000,IF(I39="-0",-1000,I39*1)))</f>
        <v/>
      </c>
      <c r="P39" s="123" t="str">
        <f t="shared" si="18"/>
        <v/>
      </c>
      <c r="Q39" s="123" t="str">
        <f t="shared" si="18"/>
        <v/>
      </c>
      <c r="R39" s="123" t="str">
        <f t="shared" si="18"/>
        <v/>
      </c>
      <c r="S39" s="124" t="str">
        <f t="shared" si="18"/>
        <v/>
      </c>
      <c r="T39" s="125" t="str">
        <f t="shared" si="19"/>
        <v/>
      </c>
      <c r="U39" s="126" t="str">
        <f t="shared" si="19"/>
        <v/>
      </c>
      <c r="V39" s="126" t="str">
        <f t="shared" si="19"/>
        <v/>
      </c>
      <c r="W39" s="126" t="str">
        <f t="shared" si="19"/>
        <v/>
      </c>
      <c r="X39" s="126" t="str">
        <f t="shared" si="19"/>
        <v/>
      </c>
      <c r="Y39" s="127" t="str">
        <f t="shared" si="20"/>
        <v/>
      </c>
      <c r="Z39" s="127" t="str">
        <f t="shared" si="20"/>
        <v/>
      </c>
      <c r="AA39" s="127" t="str">
        <f t="shared" si="20"/>
        <v/>
      </c>
      <c r="AB39" s="127" t="str">
        <f t="shared" si="20"/>
        <v/>
      </c>
      <c r="AC39" s="127" t="str">
        <f t="shared" si="20"/>
        <v/>
      </c>
      <c r="AD39" s="128" t="str">
        <f>IF(CC39="","",IF(CC39&gt;CE39,1,-1))</f>
        <v/>
      </c>
      <c r="AE39" s="128" t="str">
        <f>IF(CC39="","",IF(CC39&lt;CE39,1,-1))</f>
        <v/>
      </c>
      <c r="AF39" s="129">
        <f>IF(CC39&gt;CE39,1,0)</f>
        <v>0</v>
      </c>
      <c r="AG39" s="130">
        <f>IF(CE39&gt;CC39,1,0)</f>
        <v>0</v>
      </c>
      <c r="AH39" s="131" t="str">
        <f>IF(O39="","",AX39*1)</f>
        <v/>
      </c>
      <c r="AI39" s="132" t="str">
        <f>IF(P39="","",BE39*1)</f>
        <v/>
      </c>
      <c r="AJ39" s="132" t="str">
        <f>IF(Q39="","",BL39*1)</f>
        <v/>
      </c>
      <c r="AK39" s="132" t="str">
        <f>IF(R39="","",BS39*1)</f>
        <v/>
      </c>
      <c r="AL39" s="132" t="str">
        <f>IF(S39="","",BZ39*1)</f>
        <v/>
      </c>
      <c r="AM39" s="133" t="str">
        <f>IF(O39="","",AZ39*1)</f>
        <v/>
      </c>
      <c r="AN39" s="133" t="str">
        <f>IF(P39="","",BG39*1)</f>
        <v/>
      </c>
      <c r="AO39" s="133" t="str">
        <f>IF(Q39="","",BN39*1)</f>
        <v/>
      </c>
      <c r="AP39" s="133" t="str">
        <f>IF(R39="","",BU39*1)</f>
        <v/>
      </c>
      <c r="AQ39" s="133" t="str">
        <f>IF(S39="","",CB39*1)</f>
        <v/>
      </c>
      <c r="AR39" s="134">
        <f>SUM(AH39:AL39)</f>
        <v>0</v>
      </c>
      <c r="AS39" s="135">
        <f>SUM(AM39:AQ39)</f>
        <v>0</v>
      </c>
      <c r="AT39" s="136">
        <f>IF(O39=1000,11,IF(O39=-1000,0,IF(O39&gt;0,11,IF(O39&lt;0,(-O39),"0"))))</f>
        <v>11</v>
      </c>
      <c r="AU39" s="137" t="str">
        <f>IF(O39=1000,0,IF(O39=-1000,11,IF(O39&lt;-9,-(O39-2),IF(O39&gt;0,(O39),"0"))))</f>
        <v/>
      </c>
      <c r="AV39" s="136" t="e">
        <f>IF(O39=1000,11,IF(O39=-1000,0,IF(O39&gt;9,(O39+2),IF(O39&lt;0,(-O39),"0"))))</f>
        <v>#VALUE!</v>
      </c>
      <c r="AW39" s="137" t="str">
        <f>IF(O39=1000,0,IF(O39=-1000,11,IF(O39&lt;0,11,IF(O39&gt;0,(O39),"0"))))</f>
        <v/>
      </c>
      <c r="AX39" s="138" t="str">
        <f>IF(O39="","",IF(O39&gt;9,AV39,AT39))</f>
        <v/>
      </c>
      <c r="AY39" s="139" t="str">
        <f>IF(O39="","","-")</f>
        <v/>
      </c>
      <c r="AZ39" s="140" t="str">
        <f>IF(O39="","",IF(O39&lt;-9,AU39,AW39))</f>
        <v/>
      </c>
      <c r="BA39" s="136" t="e">
        <f>IF(P39=1000,11,IF(P39=-1000,0,IF(P39&gt;9,(P39+2),IF(P39&lt;0,(-P39),"0"))))</f>
        <v>#VALUE!</v>
      </c>
      <c r="BB39" s="137" t="str">
        <f>IF(P39=1000,0,IF(P39=-1000,11,IF(P39&lt;-9,-(P39-2),IF(P39&gt;0,(P39),"0"))))</f>
        <v/>
      </c>
      <c r="BC39" s="137">
        <f>IF(P39=1000,11,IF(P39=-1000,0,IF(P39&gt;0,11,IF(P39&lt;0,(-P39),"0"))))</f>
        <v>11</v>
      </c>
      <c r="BD39" s="137" t="str">
        <f>IF(P39=1000,0,IF(P39=-1000,11,IF(P39&lt;0,11,IF(P39&gt;0,(P39),"0"))))</f>
        <v/>
      </c>
      <c r="BE39" s="138" t="str">
        <f>IF(P39="","",IF(P39&gt;9,BA39,BC39))</f>
        <v/>
      </c>
      <c r="BF39" s="139" t="str">
        <f>IF(P39="","","-")</f>
        <v/>
      </c>
      <c r="BG39" s="140" t="str">
        <f>IF(P39="","",IF(P39&lt;-9,BB39,BD39))</f>
        <v/>
      </c>
      <c r="BH39" s="136" t="e">
        <f>IF(Q39=1000,11,IF(Q39=-1000,0,IF(Q39&gt;9,(Q39+2),IF(Q39&lt;0,(-Q39),"0"))))</f>
        <v>#VALUE!</v>
      </c>
      <c r="BI39" s="137" t="str">
        <f>IF(Q39=1000,0,IF(Q39=-1000,11,IF(Q39&lt;-9,-(Q39-2),IF(Q39&gt;0,(Q39),"0"))))</f>
        <v/>
      </c>
      <c r="BJ39" s="137">
        <f>IF(Q39=1000,11,IF(Q39=-1000,0,IF(Q39&gt;0,11,IF(Q39&lt;0,(-Q39),"0"))))</f>
        <v>11</v>
      </c>
      <c r="BK39" s="137" t="str">
        <f>IF(Q39=1000,0,IF(Q39=-1000,11,IF(Q39&lt;0,11,IF(Q39&gt;0,(Q39),"0"))))</f>
        <v/>
      </c>
      <c r="BL39" s="138" t="str">
        <f>IF(Q39="","",IF(Q39&gt;9,BH39,BJ39))</f>
        <v/>
      </c>
      <c r="BM39" s="139" t="str">
        <f>IF(Q39="","","-")</f>
        <v/>
      </c>
      <c r="BN39" s="140" t="str">
        <f>IF(Q39="","",IF(Q39&lt;-9,BI39,BK39))</f>
        <v/>
      </c>
      <c r="BO39" s="137" t="e">
        <f>IF(R39=1000,11,IF(R39=-1000,0,IF(R39&gt;9,(R39+2),IF(R39&lt;0,(-R39),"0"))))</f>
        <v>#VALUE!</v>
      </c>
      <c r="BP39" s="137" t="str">
        <f>IF(R39=1000,0,IF(R39=-1000,11,IF(R39&lt;-9,-(R39-2),IF(R39&gt;0,(R39),"0"))))</f>
        <v/>
      </c>
      <c r="BQ39" s="137">
        <f>IF(R39=1000,11,IF(R39=-1000,0,IF(R39&gt;0,11,IF(R39&lt;0,(-R39),"0"))))</f>
        <v>11</v>
      </c>
      <c r="BR39" s="137" t="str">
        <f>IF(R39=1000,0,IF(R39=-1000,11,IF(R39&lt;0,11,IF(R39&gt;0,(R39),"0"))))</f>
        <v/>
      </c>
      <c r="BS39" s="138" t="str">
        <f>IF(R39="","",IF(R39&gt;9,BO39,BQ39))</f>
        <v/>
      </c>
      <c r="BT39" s="139" t="str">
        <f>IF(R39="","","-")</f>
        <v/>
      </c>
      <c r="BU39" s="140" t="str">
        <f>IF(R39="","",IF(R39&lt;-9,BP39,BR39))</f>
        <v/>
      </c>
      <c r="BV39" s="137" t="e">
        <f>IF(S39=1000,11,IF(S39=-1000,0,IF(S39&gt;9,(S39+2),IF(S39&lt;0,(-S39),"0"))))</f>
        <v>#VALUE!</v>
      </c>
      <c r="BW39" s="137" t="str">
        <f>IF(S39=1000,0,IF(S39=-1000,11,IF(S39&lt;-9,-(S39-2),IF(S39&gt;0,(S39),"0"))))</f>
        <v/>
      </c>
      <c r="BX39" s="137">
        <f>IF(S39=1000,11,IF(S39=-1000,0,IF(S39&gt;0,11,IF(S39&lt;0,(-S39),"0"))))</f>
        <v>11</v>
      </c>
      <c r="BY39" s="141" t="str">
        <f>IF(S39=1000,0,IF(S39=-1000,11,IF(S39&lt;0,11,IF(S39&gt;0,(S39),"0"))))</f>
        <v/>
      </c>
      <c r="BZ39" s="138" t="str">
        <f>IF(S39="","",IF(S39&gt;9,BV39,BX39))</f>
        <v/>
      </c>
      <c r="CA39" s="139" t="str">
        <f>IF(S39="","","-")</f>
        <v/>
      </c>
      <c r="CB39" s="140" t="str">
        <f>IF(S39="","",IF(S39&lt;-9,BW39,BY39))</f>
        <v/>
      </c>
      <c r="CC39" s="142" t="str">
        <f>IF(O39="","",SUM(T39:X39))</f>
        <v/>
      </c>
      <c r="CD39" s="143" t="str">
        <f>IF(CC39="","","-")</f>
        <v/>
      </c>
      <c r="CE39" s="144" t="str">
        <f>IF(O39="","",SUM(Y39:AC39))</f>
        <v/>
      </c>
      <c r="CP39" s="32"/>
      <c r="CQ39" s="32"/>
    </row>
    <row r="40" spans="1:95" s="31" customFormat="1" ht="15" customHeight="1" thickBot="1" x14ac:dyDescent="0.25">
      <c r="A40" s="145"/>
      <c r="B40" s="145"/>
      <c r="C40" s="145"/>
      <c r="D40" s="146"/>
      <c r="E40" s="147"/>
      <c r="F40" s="148"/>
      <c r="G40" s="149"/>
      <c r="H40" s="150"/>
      <c r="I40" s="151"/>
      <c r="J40" s="151"/>
      <c r="K40" s="151"/>
      <c r="L40" s="151"/>
      <c r="M40" s="151"/>
      <c r="N40" s="150"/>
      <c r="O40" s="152"/>
      <c r="P40" s="152"/>
      <c r="Q40" s="152"/>
      <c r="R40" s="152"/>
      <c r="S40" s="152"/>
      <c r="T40" s="153"/>
      <c r="U40" s="153"/>
      <c r="V40" s="153"/>
      <c r="W40" s="153"/>
      <c r="X40" s="153"/>
      <c r="Y40" s="154"/>
      <c r="Z40" s="154"/>
      <c r="AA40" s="154"/>
      <c r="AB40" s="154"/>
      <c r="AC40" s="154"/>
      <c r="AD40" s="155"/>
      <c r="AE40" s="155"/>
      <c r="AF40" s="156"/>
      <c r="AG40" s="156"/>
      <c r="AH40" s="157"/>
      <c r="AI40" s="157"/>
      <c r="AJ40" s="157"/>
      <c r="AK40" s="157"/>
      <c r="AL40" s="157"/>
      <c r="AM40" s="158"/>
      <c r="AN40" s="158"/>
      <c r="AO40" s="158"/>
      <c r="AP40" s="158"/>
      <c r="AQ40" s="158"/>
      <c r="AR40" s="159"/>
      <c r="AS40" s="159"/>
      <c r="AT40" s="160"/>
      <c r="AU40" s="160"/>
      <c r="AV40" s="160"/>
      <c r="AW40" s="160"/>
      <c r="AX40" s="161"/>
      <c r="AY40" s="161"/>
      <c r="AZ40" s="161"/>
      <c r="BA40" s="160"/>
      <c r="BB40" s="160"/>
      <c r="BC40" s="160"/>
      <c r="BD40" s="160"/>
      <c r="BE40" s="161"/>
      <c r="BF40" s="161"/>
      <c r="BG40" s="161"/>
      <c r="BH40" s="160"/>
      <c r="BI40" s="160"/>
      <c r="BJ40" s="160"/>
      <c r="BK40" s="160"/>
      <c r="BL40" s="161"/>
      <c r="BM40" s="161"/>
      <c r="BN40" s="161"/>
      <c r="BO40" s="160"/>
      <c r="BP40" s="160"/>
      <c r="BQ40" s="160"/>
      <c r="BR40" s="160"/>
      <c r="BS40" s="161"/>
      <c r="BT40" s="161"/>
      <c r="BU40" s="161"/>
      <c r="BV40" s="160"/>
      <c r="BW40" s="160"/>
      <c r="BX40" s="160"/>
      <c r="BY40" s="160"/>
      <c r="BZ40" s="161"/>
      <c r="CA40" s="161"/>
      <c r="CB40" s="161"/>
      <c r="CC40" s="162"/>
      <c r="CD40" s="163"/>
      <c r="CE40" s="164"/>
      <c r="CP40" s="32"/>
      <c r="CQ40" s="32"/>
    </row>
    <row r="41" spans="1:95" s="31" customFormat="1" ht="31.5" customHeight="1" thickBot="1" x14ac:dyDescent="0.25">
      <c r="A41" s="34">
        <v>30</v>
      </c>
      <c r="B41" s="35">
        <v>28</v>
      </c>
      <c r="C41" s="1225">
        <f>1+C32</f>
        <v>5</v>
      </c>
      <c r="D41" s="1227" t="str">
        <f>IF(A41="","",VLOOKUP(A41,СписокКМ!$A$186:$D$248,3,FALSE))</f>
        <v>Московская область 1</v>
      </c>
      <c r="E41" s="1228" t="e">
        <f>IF(B41="","",VLOOKUP(B41,СписокКМ!E:J,2,FALSE))</f>
        <v>#N/A</v>
      </c>
      <c r="F41" s="1231" t="str">
        <f>IF(B41="","",VLOOKUP(B41,СписокКМ!$A$186:$D$248,3,FALSE))</f>
        <v>Орловская область</v>
      </c>
      <c r="G41" s="1232" t="e">
        <f>IF(D41="","",VLOOKUP(D41,СписокКМ!G:L,2,FALSE))</f>
        <v>#N/A</v>
      </c>
      <c r="H41" s="36"/>
      <c r="I41" s="1235" t="s">
        <v>7</v>
      </c>
      <c r="J41" s="1235"/>
      <c r="K41" s="1235"/>
      <c r="L41" s="1235"/>
      <c r="M41" s="1235"/>
      <c r="N41" s="37"/>
      <c r="O41" s="1237"/>
      <c r="P41" s="1238"/>
      <c r="Q41" s="1238"/>
      <c r="R41" s="1238"/>
      <c r="S41" s="1238"/>
      <c r="T41" s="38" t="e">
        <f>IF(A41="","",VLOOKUP(A41,'[60]Протокол команд'!A:K,8,FALSE))</f>
        <v>#N/A</v>
      </c>
      <c r="U41" s="39" t="e">
        <f>T41*5-4</f>
        <v>#N/A</v>
      </c>
      <c r="V41" s="39" t="e">
        <f>T41*5</f>
        <v>#N/A</v>
      </c>
      <c r="W41" s="39" t="e">
        <f>CONCATENATE(U41,"-",V41)</f>
        <v>#N/A</v>
      </c>
      <c r="X41" s="39" t="e">
        <f>IF(A41="","",VLOOKUP(A41,'[60]Протокол команд'!A:K,10,FALSE))</f>
        <v>#N/A</v>
      </c>
      <c r="Y41" s="39" t="e">
        <f>X41*5-4</f>
        <v>#N/A</v>
      </c>
      <c r="Z41" s="39" t="e">
        <f>X41*5</f>
        <v>#N/A</v>
      </c>
      <c r="AA41" s="39" t="e">
        <f>CONCATENATE(Y41,"-",Z41)</f>
        <v>#N/A</v>
      </c>
      <c r="AB41" s="1241">
        <f>IF(O43="","",SUM(AF43:AF48))</f>
        <v>1</v>
      </c>
      <c r="AC41" s="1242"/>
      <c r="AD41" s="1243"/>
      <c r="AE41" s="1242">
        <f>IF(O43="","",SUM(AG43:AG48))</f>
        <v>3</v>
      </c>
      <c r="AF41" s="1242"/>
      <c r="AG41" s="1264"/>
      <c r="AH41" s="1241">
        <f>SUM(CC43:CC48)</f>
        <v>5</v>
      </c>
      <c r="AI41" s="1242"/>
      <c r="AJ41" s="1243"/>
      <c r="AK41" s="1242">
        <f>SUM(CE43:CE48)</f>
        <v>9</v>
      </c>
      <c r="AL41" s="1242"/>
      <c r="AM41" s="1264"/>
      <c r="AN41" s="1265">
        <f>SUM(AR43:AR48)</f>
        <v>86</v>
      </c>
      <c r="AO41" s="1266"/>
      <c r="AP41" s="1267"/>
      <c r="AQ41" s="1266">
        <f>SUM(AS43:AS48)</f>
        <v>118</v>
      </c>
      <c r="AR41" s="1266"/>
      <c r="AS41" s="1268"/>
      <c r="AT41" s="1314" t="s">
        <v>612</v>
      </c>
      <c r="AU41" s="1315"/>
      <c r="AV41" s="1315"/>
      <c r="AW41" s="1315"/>
      <c r="AX41" s="1315"/>
      <c r="AY41" s="1315"/>
      <c r="AZ41" s="1315"/>
      <c r="BA41" s="1315"/>
      <c r="BB41" s="1315"/>
      <c r="BC41" s="1315"/>
      <c r="BD41" s="1315"/>
      <c r="BE41" s="1315"/>
      <c r="BF41" s="1315"/>
      <c r="BG41" s="1315"/>
      <c r="BH41" s="1315"/>
      <c r="BI41" s="1315"/>
      <c r="BJ41" s="1315"/>
      <c r="BK41" s="1315"/>
      <c r="BL41" s="1315"/>
      <c r="BM41" s="1315"/>
      <c r="BN41" s="1315"/>
      <c r="BO41" s="1315"/>
      <c r="BP41" s="1315"/>
      <c r="BQ41" s="1315"/>
      <c r="BR41" s="1315"/>
      <c r="BS41" s="1315"/>
      <c r="BT41" s="1315"/>
      <c r="BU41" s="1315"/>
      <c r="BV41" s="1315"/>
      <c r="BW41" s="1315"/>
      <c r="BX41" s="1315"/>
      <c r="BY41" s="1315"/>
      <c r="BZ41" s="1315"/>
      <c r="CA41" s="1315"/>
      <c r="CB41" s="1316"/>
      <c r="CC41" s="1254">
        <f>IF(O43="","",SUM(AF43:AF48))</f>
        <v>1</v>
      </c>
      <c r="CD41" s="1256" t="str">
        <f>IF(CC41="","","-")</f>
        <v>-</v>
      </c>
      <c r="CE41" s="1258">
        <f>IF(O43="","",SUM(AG43:AG48))</f>
        <v>3</v>
      </c>
      <c r="CP41" s="32"/>
      <c r="CQ41" s="32"/>
    </row>
    <row r="42" spans="1:95" s="31" customFormat="1" ht="13.5" customHeight="1" x14ac:dyDescent="0.2">
      <c r="A42" s="40"/>
      <c r="B42" s="40"/>
      <c r="C42" s="1226"/>
      <c r="D42" s="1229" t="str">
        <f>IF(A42="","",VLOOKUP(A42,СписокКМ!D:I,2,FALSE))</f>
        <v/>
      </c>
      <c r="E42" s="1230" t="str">
        <f>IF(B42="","",VLOOKUP(B42,СписокКМ!E:J,2,FALSE))</f>
        <v/>
      </c>
      <c r="F42" s="1233" t="str">
        <f>IF(C42="","",VLOOKUP(C42,СписокКМ!F:K,2,FALSE))</f>
        <v/>
      </c>
      <c r="G42" s="1234" t="str">
        <f>IF(D42="","",VLOOKUP(D42,СписокКМ!G:L,2,FALSE))</f>
        <v/>
      </c>
      <c r="H42" s="41"/>
      <c r="I42" s="1236"/>
      <c r="J42" s="1236"/>
      <c r="K42" s="1236"/>
      <c r="L42" s="1236"/>
      <c r="M42" s="1236"/>
      <c r="N42" s="42"/>
      <c r="O42" s="1239"/>
      <c r="P42" s="1240"/>
      <c r="Q42" s="1240"/>
      <c r="R42" s="1240"/>
      <c r="S42" s="1240"/>
      <c r="T42" s="1260" t="s">
        <v>8</v>
      </c>
      <c r="U42" s="1261"/>
      <c r="V42" s="1261"/>
      <c r="W42" s="1261"/>
      <c r="X42" s="1261"/>
      <c r="Y42" s="1261"/>
      <c r="Z42" s="1261"/>
      <c r="AA42" s="1261"/>
      <c r="AB42" s="1261"/>
      <c r="AC42" s="1261"/>
      <c r="AD42" s="1261"/>
      <c r="AE42" s="1261"/>
      <c r="AF42" s="1261"/>
      <c r="AG42" s="1262"/>
      <c r="AH42" s="1261" t="s">
        <v>9</v>
      </c>
      <c r="AI42" s="1261"/>
      <c r="AJ42" s="1261"/>
      <c r="AK42" s="1261"/>
      <c r="AL42" s="1261"/>
      <c r="AM42" s="1261"/>
      <c r="AN42" s="1261"/>
      <c r="AO42" s="1261"/>
      <c r="AP42" s="1261"/>
      <c r="AQ42" s="1261"/>
      <c r="AR42" s="1261"/>
      <c r="AS42" s="1262"/>
      <c r="AT42" s="1263" t="s">
        <v>10</v>
      </c>
      <c r="AU42" s="1263"/>
      <c r="AV42" s="1263"/>
      <c r="AW42" s="1263"/>
      <c r="AX42" s="1263"/>
      <c r="AY42" s="1263"/>
      <c r="AZ42" s="1263"/>
      <c r="BA42" s="1263" t="s">
        <v>11</v>
      </c>
      <c r="BB42" s="1263"/>
      <c r="BC42" s="1263"/>
      <c r="BD42" s="1263"/>
      <c r="BE42" s="1263"/>
      <c r="BF42" s="1263"/>
      <c r="BG42" s="1263"/>
      <c r="BH42" s="1263" t="s">
        <v>12</v>
      </c>
      <c r="BI42" s="1263"/>
      <c r="BJ42" s="1263"/>
      <c r="BK42" s="1263"/>
      <c r="BL42" s="1263"/>
      <c r="BM42" s="1263"/>
      <c r="BN42" s="1263"/>
      <c r="BO42" s="1263" t="s">
        <v>13</v>
      </c>
      <c r="BP42" s="1263"/>
      <c r="BQ42" s="1263"/>
      <c r="BR42" s="1263"/>
      <c r="BS42" s="1263"/>
      <c r="BT42" s="1263"/>
      <c r="BU42" s="1263"/>
      <c r="BV42" s="1263" t="s">
        <v>14</v>
      </c>
      <c r="BW42" s="1263"/>
      <c r="BX42" s="1263"/>
      <c r="BY42" s="1263"/>
      <c r="BZ42" s="1263"/>
      <c r="CA42" s="1263"/>
      <c r="CB42" s="1263"/>
      <c r="CC42" s="1255"/>
      <c r="CD42" s="1257"/>
      <c r="CE42" s="1259"/>
      <c r="CP42" s="32"/>
      <c r="CQ42" s="32"/>
    </row>
    <row r="43" spans="1:95" s="31" customFormat="1" ht="15" customHeight="1" x14ac:dyDescent="0.2">
      <c r="A43" s="43">
        <v>206</v>
      </c>
      <c r="B43" s="44">
        <v>151</v>
      </c>
      <c r="C43" s="90">
        <v>1</v>
      </c>
      <c r="D43" s="46" t="str">
        <f>IF(A43="","",VLOOKUP(A43,СписокКМ!D:I,2,FALSE))</f>
        <v>ЖУЧКОВ Сергей</v>
      </c>
      <c r="E43" s="47"/>
      <c r="F43" s="48" t="str">
        <f>IF(B43="","",VLOOKUP(B43,СписокКМ!D:I,2,FALSE))</f>
        <v>НОЗДРУНОВ Юрий</v>
      </c>
      <c r="G43" s="49"/>
      <c r="H43" s="50"/>
      <c r="I43" s="51" t="s">
        <v>568</v>
      </c>
      <c r="J43" s="51" t="s">
        <v>568</v>
      </c>
      <c r="K43" s="51" t="s">
        <v>566</v>
      </c>
      <c r="L43" s="51"/>
      <c r="M43" s="51"/>
      <c r="N43" s="52"/>
      <c r="O43" s="53">
        <f>IF(I43="","",IF(I43="0",1000,IF(I43="-0",-1000,I43*1)))</f>
        <v>-7</v>
      </c>
      <c r="P43" s="53">
        <f t="shared" ref="P43:S44" si="21">IF(J43="","",IF(J43="0",1000,IF(J43="-0",-1000,J43*1)))</f>
        <v>-7</v>
      </c>
      <c r="Q43" s="53">
        <f t="shared" si="21"/>
        <v>-2</v>
      </c>
      <c r="R43" s="53" t="str">
        <f t="shared" si="21"/>
        <v/>
      </c>
      <c r="S43" s="54" t="str">
        <f t="shared" si="21"/>
        <v/>
      </c>
      <c r="T43" s="55">
        <f t="shared" ref="T43:X44" si="22">IF(O43="","",IF(O43&gt;0,1,0))</f>
        <v>0</v>
      </c>
      <c r="U43" s="56">
        <f t="shared" si="22"/>
        <v>0</v>
      </c>
      <c r="V43" s="56">
        <f t="shared" si="22"/>
        <v>0</v>
      </c>
      <c r="W43" s="56" t="str">
        <f t="shared" si="22"/>
        <v/>
      </c>
      <c r="X43" s="56" t="str">
        <f t="shared" si="22"/>
        <v/>
      </c>
      <c r="Y43" s="57">
        <f t="shared" ref="Y43:AC44" si="23">IF(O43="","",IF(O43&lt;0,1,0))</f>
        <v>1</v>
      </c>
      <c r="Z43" s="57">
        <f t="shared" si="23"/>
        <v>1</v>
      </c>
      <c r="AA43" s="57">
        <f t="shared" si="23"/>
        <v>1</v>
      </c>
      <c r="AB43" s="57" t="str">
        <f t="shared" si="23"/>
        <v/>
      </c>
      <c r="AC43" s="57" t="str">
        <f t="shared" si="23"/>
        <v/>
      </c>
      <c r="AD43" s="58">
        <f>IF(CC43="","",IF(CC43&gt;CE43,1,-1))</f>
        <v>-1</v>
      </c>
      <c r="AE43" s="58">
        <f>IF(CC43="","",IF(CC43&lt;CE43,1,-1))</f>
        <v>1</v>
      </c>
      <c r="AF43" s="59">
        <f>IF(CC43&gt;CE43,1,0)</f>
        <v>0</v>
      </c>
      <c r="AG43" s="60">
        <f>IF(CE43&gt;CC43,1,0)</f>
        <v>1</v>
      </c>
      <c r="AH43" s="61">
        <f>IF(O43="","",AX43*1)</f>
        <v>7</v>
      </c>
      <c r="AI43" s="62">
        <f>IF(P43="","",BE43*1)</f>
        <v>7</v>
      </c>
      <c r="AJ43" s="62">
        <f>IF(Q43="","",BL43*1)</f>
        <v>2</v>
      </c>
      <c r="AK43" s="62" t="str">
        <f>IF(R43="","",BS43*1)</f>
        <v/>
      </c>
      <c r="AL43" s="62" t="str">
        <f>IF(S43="","",BZ43*1)</f>
        <v/>
      </c>
      <c r="AM43" s="63">
        <f>IF(O43="","",AZ43*1)</f>
        <v>11</v>
      </c>
      <c r="AN43" s="63">
        <f>IF(P43="","",BG43*1)</f>
        <v>11</v>
      </c>
      <c r="AO43" s="63">
        <f>IF(Q43="","",BN43*1)</f>
        <v>11</v>
      </c>
      <c r="AP43" s="63" t="str">
        <f>IF(R43="","",BU43*1)</f>
        <v/>
      </c>
      <c r="AQ43" s="63" t="str">
        <f>IF(S43="","",CB43*1)</f>
        <v/>
      </c>
      <c r="AR43" s="64">
        <f>SUM(AH43:AL43)</f>
        <v>16</v>
      </c>
      <c r="AS43" s="65">
        <f>SUM(AM43:AQ43)</f>
        <v>33</v>
      </c>
      <c r="AT43" s="66">
        <f>IF(O43=1000,11,IF(O43=-1000,0,IF(O43&gt;0,11,IF(O43&lt;0,(-O43),"0"))))</f>
        <v>7</v>
      </c>
      <c r="AU43" s="67" t="str">
        <f>IF(O43=1000,0,IF(O43=-1000,11,IF(O43&lt;-9,-(O43-2),IF(O43&gt;0,(O43),"0"))))</f>
        <v>0</v>
      </c>
      <c r="AV43" s="66">
        <f>IF(O43=1000,11,IF(O43=-1000,0,IF(O43&lt;9,11,IF(O43&gt;9,(O43+2),"0"))))</f>
        <v>11</v>
      </c>
      <c r="AW43" s="67">
        <f>IF(O43=1000,0,IF(O43=-1000,11,IF(O43&lt;0,11,IF(O43&gt;0,(O43),"0"))))</f>
        <v>11</v>
      </c>
      <c r="AX43" s="68">
        <f>IF(O43="","",IF(O43&gt;9,AV43,AT43))</f>
        <v>7</v>
      </c>
      <c r="AY43" s="69" t="str">
        <f>IF(O43="","","-")</f>
        <v>-</v>
      </c>
      <c r="AZ43" s="70">
        <f>IF(O43="","",IF(O43&lt;-9,AU43,AW43))</f>
        <v>11</v>
      </c>
      <c r="BA43" s="66">
        <f>IF(P43=1000,11,IF(P43=-1000,0,IF(P43&gt;9,(P43+2),IF(P43&lt;0,(-P43),"0"))))</f>
        <v>7</v>
      </c>
      <c r="BB43" s="67" t="str">
        <f>IF(P43=1000,0,IF(P43=-1000,11,IF(P43&lt;-9,-(P43-2),IF(P43&gt;0,(P43),"0"))))</f>
        <v>0</v>
      </c>
      <c r="BC43" s="67">
        <f>IF(P43=1000,11,IF(P43=-1000,0,IF(P43&gt;0,11,IF(P43&lt;0,(-P43),"0"))))</f>
        <v>7</v>
      </c>
      <c r="BD43" s="67">
        <f>IF(P43=1000,0,IF(P43=-1000,11,IF(P43&lt;0,11,IF(P43&gt;0,(P43),"0"))))</f>
        <v>11</v>
      </c>
      <c r="BE43" s="68">
        <f>IF(P43="","",IF(P43&gt;9,BA43,BC43))</f>
        <v>7</v>
      </c>
      <c r="BF43" s="69" t="str">
        <f>IF(P43="","","-")</f>
        <v>-</v>
      </c>
      <c r="BG43" s="70">
        <f>IF(P43="","",IF(P43&lt;-9,BB43,BD43))</f>
        <v>11</v>
      </c>
      <c r="BH43" s="66">
        <f>IF(Q43=1000,11,IF(Q43=-1000,0,IF(Q43&gt;9,(Q43+2),IF(Q43&lt;0,(-Q43),"0"))))</f>
        <v>2</v>
      </c>
      <c r="BI43" s="67" t="str">
        <f>IF(Q43=1000,0,IF(Q43=-1000,11,IF(Q43&lt;-9,-(Q43-2),IF(Q43&gt;0,(Q43),"0"))))</f>
        <v>0</v>
      </c>
      <c r="BJ43" s="67">
        <f>IF(Q43=1000,11,IF(Q43=-1000,0,IF(Q43&gt;0,11,IF(Q43&lt;0,(-Q43),"0"))))</f>
        <v>2</v>
      </c>
      <c r="BK43" s="67">
        <f>IF(Q43=1000,0,IF(Q43=-1000,11,IF(Q43&lt;0,11,IF(Q43&gt;0,(Q43),"0"))))</f>
        <v>11</v>
      </c>
      <c r="BL43" s="68">
        <f>IF(Q43="","",IF(Q43&gt;9,BH43,BJ43))</f>
        <v>2</v>
      </c>
      <c r="BM43" s="69" t="str">
        <f>IF(Q43="","","-")</f>
        <v>-</v>
      </c>
      <c r="BN43" s="70">
        <f>IF(Q43="","",IF(Q43&lt;-9,BI43,BK43))</f>
        <v>11</v>
      </c>
      <c r="BO43" s="67" t="e">
        <f>IF(R43=1000,11,IF(R43=-1000,0,IF(R43&gt;9,(R43+2),IF(R43&lt;0,(-R43),"0"))))</f>
        <v>#VALUE!</v>
      </c>
      <c r="BP43" s="67" t="str">
        <f>IF(R43=1000,0,IF(R43=-1000,11,IF(R43&lt;-9,-(R43-2),IF(R43&gt;0,(R43),"0"))))</f>
        <v/>
      </c>
      <c r="BQ43" s="67">
        <f>IF(R43=1000,11,IF(R43=-1000,0,IF(R43&gt;0,11,IF(R43&lt;0,(-R43),"0"))))</f>
        <v>11</v>
      </c>
      <c r="BR43" s="67" t="str">
        <f>IF(R43=1000,0,IF(R43=-1000,11,IF(R43&lt;0,11,IF(R43&gt;0,(R43),"0"))))</f>
        <v/>
      </c>
      <c r="BS43" s="68" t="str">
        <f>IF(R43="","",IF(R43&gt;9,BO43,BQ43))</f>
        <v/>
      </c>
      <c r="BT43" s="69" t="str">
        <f>IF(R43="","","-")</f>
        <v/>
      </c>
      <c r="BU43" s="70" t="str">
        <f>IF(R43="","",IF(R43&lt;-9,BP43,BR43))</f>
        <v/>
      </c>
      <c r="BV43" s="67" t="e">
        <f>IF(S43=1000,11,IF(S43=-1000,0,IF(S43&gt;9,(S43+2),IF(S43&lt;0,(-S43),"0"))))</f>
        <v>#VALUE!</v>
      </c>
      <c r="BW43" s="67" t="str">
        <f>IF(S43=1000,0,IF(S43=-1000,11,IF(S43&lt;-9,-(S43-2),IF(S43&gt;0,(S43),"0"))))</f>
        <v/>
      </c>
      <c r="BX43" s="67">
        <f>IF(S43=1000,11,IF(S43=-1000,0,IF(S43&gt;0,11,IF(S43&lt;0,(-S43),"0"))))</f>
        <v>11</v>
      </c>
      <c r="BY43" s="71" t="str">
        <f>IF(S43=1000,0,IF(S43=-1000,11,IF(S43&lt;0,11,IF(S43&gt;0,(S43),"0"))))</f>
        <v/>
      </c>
      <c r="BZ43" s="68" t="str">
        <f>IF(S43="","",IF(S43&gt;9,BV43,BX43))</f>
        <v/>
      </c>
      <c r="CA43" s="69" t="str">
        <f>IF(S43="","","-")</f>
        <v/>
      </c>
      <c r="CB43" s="70" t="str">
        <f>IF(S43="","",IF(S43&lt;-9,BW43,BY43))</f>
        <v/>
      </c>
      <c r="CC43" s="72">
        <f>IF(O43="","",SUM(T43:X43))</f>
        <v>0</v>
      </c>
      <c r="CD43" s="73" t="str">
        <f>IF(CC43="","","-")</f>
        <v>-</v>
      </c>
      <c r="CE43" s="74">
        <f>IF(O43="","",SUM(Y43:AC43))</f>
        <v>3</v>
      </c>
      <c r="CP43" s="32"/>
      <c r="CQ43" s="32"/>
    </row>
    <row r="44" spans="1:95" s="31" customFormat="1" ht="15" customHeight="1" x14ac:dyDescent="0.2">
      <c r="A44" s="43">
        <v>157</v>
      </c>
      <c r="B44" s="44">
        <v>204</v>
      </c>
      <c r="C44" s="75">
        <v>2</v>
      </c>
      <c r="D44" s="76" t="str">
        <f>IF(A44="","",VLOOKUP(A44,СписокКМ!D:I,2,FALSE))</f>
        <v>МАМЕКА Максим</v>
      </c>
      <c r="E44" s="47"/>
      <c r="F44" s="77" t="str">
        <f>IF(B44="","",VLOOKUP(B44,СписокКМ!D:I,2,FALSE))</f>
        <v>ТАВРОВ Евгений</v>
      </c>
      <c r="G44" s="49"/>
      <c r="H44" s="41"/>
      <c r="I44" s="91" t="s">
        <v>155</v>
      </c>
      <c r="J44" s="91" t="s">
        <v>30</v>
      </c>
      <c r="K44" s="91" t="s">
        <v>159</v>
      </c>
      <c r="L44" s="91" t="s">
        <v>567</v>
      </c>
      <c r="M44" s="51" t="s">
        <v>567</v>
      </c>
      <c r="N44" s="42"/>
      <c r="O44" s="79">
        <f>IF(I44="","",IF(I44="0",1000,IF(I44="-0",-1000,I44*1)))</f>
        <v>7</v>
      </c>
      <c r="P44" s="79">
        <f t="shared" si="21"/>
        <v>-8</v>
      </c>
      <c r="Q44" s="79">
        <f t="shared" si="21"/>
        <v>10</v>
      </c>
      <c r="R44" s="79">
        <f t="shared" si="21"/>
        <v>-5</v>
      </c>
      <c r="S44" s="80">
        <f t="shared" si="21"/>
        <v>-5</v>
      </c>
      <c r="T44" s="55">
        <f t="shared" si="22"/>
        <v>1</v>
      </c>
      <c r="U44" s="56">
        <f t="shared" si="22"/>
        <v>0</v>
      </c>
      <c r="V44" s="56">
        <f t="shared" si="22"/>
        <v>1</v>
      </c>
      <c r="W44" s="56">
        <f t="shared" si="22"/>
        <v>0</v>
      </c>
      <c r="X44" s="56">
        <f t="shared" si="22"/>
        <v>0</v>
      </c>
      <c r="Y44" s="57">
        <f t="shared" si="23"/>
        <v>0</v>
      </c>
      <c r="Z44" s="57">
        <f t="shared" si="23"/>
        <v>1</v>
      </c>
      <c r="AA44" s="57">
        <f t="shared" si="23"/>
        <v>0</v>
      </c>
      <c r="AB44" s="57">
        <f t="shared" si="23"/>
        <v>1</v>
      </c>
      <c r="AC44" s="57">
        <f t="shared" si="23"/>
        <v>1</v>
      </c>
      <c r="AD44" s="58">
        <f>IF(CC44="","",IF(CC44&gt;CE44,1,-1))</f>
        <v>-1</v>
      </c>
      <c r="AE44" s="58">
        <f>IF(CC44="","",IF(CC44&lt;CE44,1,-1))</f>
        <v>1</v>
      </c>
      <c r="AF44" s="59">
        <f>IF(CC44&gt;CE44,1,0)</f>
        <v>0</v>
      </c>
      <c r="AG44" s="60">
        <f>IF(CE44&gt;CC44,1,0)</f>
        <v>1</v>
      </c>
      <c r="AH44" s="81">
        <f>IF(O44="","",AX44*1)</f>
        <v>11</v>
      </c>
      <c r="AI44" s="92">
        <f>IF(P44="","",BE44*1)</f>
        <v>8</v>
      </c>
      <c r="AJ44" s="92">
        <f>IF(Q44="","",BL44*1)</f>
        <v>12</v>
      </c>
      <c r="AK44" s="92">
        <f>IF(R44="","",BS44*1)</f>
        <v>5</v>
      </c>
      <c r="AL44" s="92">
        <f>IF(S44="","",BZ44*1)</f>
        <v>5</v>
      </c>
      <c r="AM44" s="93">
        <f>IF(O44="","",AZ44*1)</f>
        <v>7</v>
      </c>
      <c r="AN44" s="93">
        <f>IF(P44="","",BG44*1)</f>
        <v>11</v>
      </c>
      <c r="AO44" s="93">
        <f>IF(Q44="","",BN44*1)</f>
        <v>10</v>
      </c>
      <c r="AP44" s="93">
        <f>IF(R44="","",BU44*1)</f>
        <v>11</v>
      </c>
      <c r="AQ44" s="93">
        <f>IF(S44="","",CB44*1)</f>
        <v>11</v>
      </c>
      <c r="AR44" s="64">
        <f>SUM(AH44:AL44)</f>
        <v>41</v>
      </c>
      <c r="AS44" s="65">
        <f>SUM(AM44:AQ44)</f>
        <v>50</v>
      </c>
      <c r="AT44" s="66">
        <f>IF(O44=1000,11,IF(O44=-1000,0,IF(O44&gt;0,11,IF(O44&lt;0,(-O44),"0"))))</f>
        <v>11</v>
      </c>
      <c r="AU44" s="67">
        <f>IF(O44=1000,0,IF(O44=-1000,11,IF(O44&lt;-9,-(O44-2),IF(O44&gt;0,(O44),"0"))))</f>
        <v>7</v>
      </c>
      <c r="AV44" s="66" t="str">
        <f>IF(O44=1000,11,IF(O44=-1000,0,IF(O44&gt;9,(O44+2),IF(O44&lt;0,(-O44),"0"))))</f>
        <v>0</v>
      </c>
      <c r="AW44" s="67">
        <f>IF(O44=1000,0,IF(O44=-1000,11,IF(O44&lt;0,11,IF(O44&gt;0,(O44),"0"))))</f>
        <v>7</v>
      </c>
      <c r="AX44" s="94">
        <f>IF(O44="","",IF(O44&gt;9,AV44,AT44))</f>
        <v>11</v>
      </c>
      <c r="AY44" s="95" t="str">
        <f>IF(O44="","","-")</f>
        <v>-</v>
      </c>
      <c r="AZ44" s="96">
        <f>IF(O44="","",IF(O44&lt;-9,AU44,AW44))</f>
        <v>7</v>
      </c>
      <c r="BA44" s="66">
        <f>IF(P44=1000,11,IF(P44=-1000,0,IF(P44&gt;9,(P44+2),IF(P44&lt;0,(-P44),"0"))))</f>
        <v>8</v>
      </c>
      <c r="BB44" s="67" t="str">
        <f>IF(P44=1000,0,IF(P44=-1000,11,IF(P44&lt;-9,-(P44-2),IF(P44&gt;0,(P44),"0"))))</f>
        <v>0</v>
      </c>
      <c r="BC44" s="67">
        <f>IF(P44=1000,11,IF(P44=-1000,0,IF(P44&gt;0,11,IF(P44&lt;0,(-P44),"0"))))</f>
        <v>8</v>
      </c>
      <c r="BD44" s="67">
        <f>IF(P44=1000,0,IF(P44=-1000,11,IF(P44&lt;0,11,IF(P44&gt;0,(P44),"0"))))</f>
        <v>11</v>
      </c>
      <c r="BE44" s="94">
        <f>IF(P44="","",IF(P44&gt;9,BA44,BC44))</f>
        <v>8</v>
      </c>
      <c r="BF44" s="95" t="str">
        <f>IF(P44="","","-")</f>
        <v>-</v>
      </c>
      <c r="BG44" s="96">
        <f>IF(P44="","",IF(P44&lt;-9,BB44,BD44))</f>
        <v>11</v>
      </c>
      <c r="BH44" s="66">
        <f>IF(Q44=1000,11,IF(Q44=-1000,0,IF(Q44&gt;9,(Q44+2),IF(Q44&lt;0,(-Q44),"0"))))</f>
        <v>12</v>
      </c>
      <c r="BI44" s="67">
        <f>IF(Q44=1000,0,IF(Q44=-1000,11,IF(Q44&lt;-9,-(Q44-2),IF(Q44&gt;0,(Q44),"0"))))</f>
        <v>10</v>
      </c>
      <c r="BJ44" s="67">
        <f>IF(Q44=1000,11,IF(Q44=-1000,0,IF(Q44&gt;0,11,IF(Q44&lt;0,(-Q44),"0"))))</f>
        <v>11</v>
      </c>
      <c r="BK44" s="67">
        <f>IF(Q44=1000,0,IF(Q44=-1000,11,IF(Q44&lt;0,11,IF(Q44&gt;0,(Q44),"0"))))</f>
        <v>10</v>
      </c>
      <c r="BL44" s="94">
        <f>IF(Q44="","",IF(Q44&gt;9,BH44,BJ44))</f>
        <v>12</v>
      </c>
      <c r="BM44" s="95" t="str">
        <f>IF(Q44="","","-")</f>
        <v>-</v>
      </c>
      <c r="BN44" s="96">
        <f>IF(Q44="","",IF(Q44&lt;-9,BI44,BK44))</f>
        <v>10</v>
      </c>
      <c r="BO44" s="67">
        <f>IF(R44=1000,11,IF(R44=-1000,0,IF(R44&gt;9,(R44+2),IF(R44&lt;0,(-R44),"0"))))</f>
        <v>5</v>
      </c>
      <c r="BP44" s="67" t="str">
        <f>IF(R44=1000,0,IF(R44=-1000,11,IF(R44&lt;-9,-(R44-2),IF(R44&gt;0,(R44),"0"))))</f>
        <v>0</v>
      </c>
      <c r="BQ44" s="67">
        <f>IF(R44=1000,11,IF(R44=-1000,0,IF(R44&gt;0,11,IF(R44&lt;0,(-R44),"0"))))</f>
        <v>5</v>
      </c>
      <c r="BR44" s="67">
        <f>IF(R44=1000,0,IF(R44=-1000,11,IF(R44&lt;0,11,IF(R44&gt;0,(R44),"0"))))</f>
        <v>11</v>
      </c>
      <c r="BS44" s="94">
        <f>IF(R44="","",IF(R44&gt;9,BO44,BQ44))</f>
        <v>5</v>
      </c>
      <c r="BT44" s="95" t="str">
        <f>IF(R44="","","-")</f>
        <v>-</v>
      </c>
      <c r="BU44" s="96">
        <f>IF(R44="","",IF(R44&lt;-9,BP44,BR44))</f>
        <v>11</v>
      </c>
      <c r="BV44" s="67">
        <f>IF(S44=1000,11,IF(S44=-1000,0,IF(S44&gt;9,(S44+2),IF(S44&lt;0,(-S44),"0"))))</f>
        <v>5</v>
      </c>
      <c r="BW44" s="67" t="str">
        <f>IF(S44=1000,0,IF(S44=-1000,11,IF(S44&lt;-9,-(S44-2),IF(S44&gt;0,(S44),"0"))))</f>
        <v>0</v>
      </c>
      <c r="BX44" s="67">
        <f>IF(S44=1000,11,IF(S44=-1000,0,IF(S44&gt;0,11,IF(S44&lt;0,(-S44),"0"))))</f>
        <v>5</v>
      </c>
      <c r="BY44" s="71">
        <f>IF(S44=1000,0,IF(S44=-1000,11,IF(S44&lt;0,11,IF(S44&gt;0,(S44),"0"))))</f>
        <v>11</v>
      </c>
      <c r="BZ44" s="94">
        <f>IF(S44="","",IF(S44&gt;9,BV44,BX44))</f>
        <v>5</v>
      </c>
      <c r="CA44" s="95" t="str">
        <f>IF(S44="","","-")</f>
        <v>-</v>
      </c>
      <c r="CB44" s="96">
        <f>IF(S44="","",IF(S44&lt;-9,BW44,BY44))</f>
        <v>11</v>
      </c>
      <c r="CC44" s="97">
        <f>IF(O44="","",SUM(T44:X44))</f>
        <v>2</v>
      </c>
      <c r="CD44" s="88" t="str">
        <f>IF(CC44="","","-")</f>
        <v>-</v>
      </c>
      <c r="CE44" s="98">
        <f>IF(O44="","",SUM(Y44:AC44))</f>
        <v>3</v>
      </c>
      <c r="CP44" s="32"/>
      <c r="CQ44" s="32"/>
    </row>
    <row r="45" spans="1:95" s="31" customFormat="1" ht="15" customHeight="1" x14ac:dyDescent="0.2">
      <c r="A45" s="43">
        <v>206</v>
      </c>
      <c r="B45" s="44">
        <v>204</v>
      </c>
      <c r="C45" s="1250" t="s">
        <v>563</v>
      </c>
      <c r="D45" s="76" t="str">
        <f>IF(A45="","",VLOOKUP(A45,СписокКМ!D:I,2,FALSE))</f>
        <v>ЖУЧКОВ Сергей</v>
      </c>
      <c r="E45" s="47"/>
      <c r="F45" s="77" t="str">
        <f>IF(B45="","",VLOOKUP(B45,СписокКМ!D:I,2,FALSE))</f>
        <v>ТАВРОВ Евгений</v>
      </c>
      <c r="G45" s="49"/>
      <c r="H45" s="41"/>
      <c r="I45" s="1252" t="s">
        <v>145</v>
      </c>
      <c r="J45" s="1252" t="s">
        <v>155</v>
      </c>
      <c r="K45" s="1252" t="s">
        <v>29</v>
      </c>
      <c r="L45" s="1252"/>
      <c r="M45" s="1252"/>
      <c r="N45" s="42"/>
      <c r="O45" s="1244">
        <f>IF(I45="","",IF(I45="0",1000,IF(I45="-0",-1000,I45*1)))</f>
        <v>2</v>
      </c>
      <c r="P45" s="1244">
        <f>IF(J45="","",IF(J45="0",1000,IF(J45="-0",-1000,J45*1)))</f>
        <v>7</v>
      </c>
      <c r="Q45" s="1244">
        <f>IF(K45="","",IF(K45="0",1000,IF(K45="-0",-1000,K45*1)))</f>
        <v>9</v>
      </c>
      <c r="R45" s="1244" t="str">
        <f>IF(L46="","",IF(L46="0",1000,IF(L46="-0",-1000,L46*1)))</f>
        <v/>
      </c>
      <c r="S45" s="1246" t="str">
        <f>IF(M46="","",IF(M46="0",1000,IF(M46="-0",-1000,M46*1)))</f>
        <v/>
      </c>
      <c r="T45" s="1248">
        <f>IF(O45="","",IF(O45&gt;0,1,0))</f>
        <v>1</v>
      </c>
      <c r="U45" s="1284">
        <f>IF(P45="","",IF(P45&gt;0,1,0))</f>
        <v>1</v>
      </c>
      <c r="V45" s="1284">
        <f>IF(Q45="","",IF(Q45&gt;0,1,0))</f>
        <v>1</v>
      </c>
      <c r="W45" s="1284" t="str">
        <f>IF(R45="","",IF(R45&gt;0,1,0))</f>
        <v/>
      </c>
      <c r="X45" s="1284" t="str">
        <f>IF(S45="","",IF(S45&gt;0,1,0))</f>
        <v/>
      </c>
      <c r="Y45" s="1278">
        <f>IF(O45="","",IF(O45&lt;0,1,0))</f>
        <v>0</v>
      </c>
      <c r="Z45" s="1278">
        <f>IF(P45="","",IF(P45&lt;0,1,0))</f>
        <v>0</v>
      </c>
      <c r="AA45" s="1278">
        <f>IF(Q45="","",IF(Q45&lt;0,1,0))</f>
        <v>0</v>
      </c>
      <c r="AB45" s="1278" t="str">
        <f>IF(R45="","",IF(R45&lt;0,1,0))</f>
        <v/>
      </c>
      <c r="AC45" s="1278" t="str">
        <f>IF(S45="","",IF(S45&lt;0,1,0))</f>
        <v/>
      </c>
      <c r="AD45" s="1280">
        <f>IF(CC45="","",IF(CC45&gt;CE45,1,-1))</f>
        <v>1</v>
      </c>
      <c r="AE45" s="1280">
        <f>IF(CC45="","",IF(CC45&lt;CE45,1,-1))</f>
        <v>-1</v>
      </c>
      <c r="AF45" s="1282">
        <f>IF(CC45&gt;CE45,1,0)</f>
        <v>1</v>
      </c>
      <c r="AG45" s="1272">
        <f>IF(CE45&gt;CC45,1,0)</f>
        <v>0</v>
      </c>
      <c r="AH45" s="1274">
        <f>IF(O45="","",AX45*1)</f>
        <v>11</v>
      </c>
      <c r="AI45" s="1276">
        <f>IF(P45="","",BE45*1)</f>
        <v>11</v>
      </c>
      <c r="AJ45" s="1276">
        <f>IF(Q45="","",BL45*1)</f>
        <v>11</v>
      </c>
      <c r="AK45" s="1276" t="str">
        <f>IF(R45="","",BS45*1)</f>
        <v/>
      </c>
      <c r="AL45" s="1276" t="str">
        <f>IF(S45="","",BZ45*1)</f>
        <v/>
      </c>
      <c r="AM45" s="1298">
        <f>IF(O45="","",AZ45*1)</f>
        <v>2</v>
      </c>
      <c r="AN45" s="1298">
        <f>IF(P45="","",BG45*1)</f>
        <v>7</v>
      </c>
      <c r="AO45" s="1298">
        <f>IF(Q45="","",BN45*1)</f>
        <v>9</v>
      </c>
      <c r="AP45" s="1298" t="str">
        <f>IF(R45="","",BU45*1)</f>
        <v/>
      </c>
      <c r="AQ45" s="1298" t="str">
        <f>IF(S45="","",CB45*1)</f>
        <v/>
      </c>
      <c r="AR45" s="1300">
        <f>SUM(AH46:AL46)</f>
        <v>0</v>
      </c>
      <c r="AS45" s="1292">
        <f>SUM(AM46:AQ46)</f>
        <v>0</v>
      </c>
      <c r="AT45" s="1294">
        <f>IF(O45=1000,11,IF(O45=-1000,0,IF(O45&gt;0,11,IF(O45&lt;0,(-O45),"0"))))</f>
        <v>11</v>
      </c>
      <c r="AU45" s="1286">
        <f>IF(O45=1000,0,IF(O45=-1000,11,IF(O45&lt;-9,-(O45-2),IF(O45&gt;0,(O45),"0"))))</f>
        <v>2</v>
      </c>
      <c r="AV45" s="1286" t="str">
        <f>IF(O45=1000,11,IF(O45=-1000,0,IF(O45&gt;9,(O45+2),IF(O45&lt;0,(-O45),"0"))))</f>
        <v>0</v>
      </c>
      <c r="AW45" s="1286">
        <f>IF(O45=1000,0,IF(O45=-1000,11,IF(O45&lt;0,11,IF(O45&gt;0,(O45),"0"))))</f>
        <v>2</v>
      </c>
      <c r="AX45" s="1296">
        <f>IF(O45="","",IF(O45&gt;9,AV45,AT45))</f>
        <v>11</v>
      </c>
      <c r="AY45" s="1288" t="str">
        <f>IF(O45="","","-")</f>
        <v>-</v>
      </c>
      <c r="AZ45" s="1290">
        <f>IF(O45="","",IF(O45&lt;-9,AU45,AW45))</f>
        <v>2</v>
      </c>
      <c r="BA45" s="1286" t="str">
        <f>IF(P45=1000,11,IF(P45=-1000,0,IF(P45&gt;9,(P45+2),IF(P45&lt;0,(-P45),"0"))))</f>
        <v>0</v>
      </c>
      <c r="BB45" s="1286">
        <f>IF(P45=1000,0,IF(P45=-1000,11,IF(P45&lt;-9,-(P45-2),IF(P45&gt;0,(P45),"0"))))</f>
        <v>7</v>
      </c>
      <c r="BC45" s="1286">
        <f>IF(P45=1000,11,IF(P45=-1000,0,IF(P45&gt;0,11,IF(P45&lt;0,(-P45),"0"))))</f>
        <v>11</v>
      </c>
      <c r="BD45" s="1286">
        <f>IF(P45=1000,0,IF(P45=-1000,11,IF(P45&lt;0,11,IF(P45&gt;0,(P45),"0"))))</f>
        <v>7</v>
      </c>
      <c r="BE45" s="1296">
        <f>IF(P45="","",IF(P45&gt;9,BA45,BC45))</f>
        <v>11</v>
      </c>
      <c r="BF45" s="1288" t="str">
        <f>IF(P45="","","-")</f>
        <v>-</v>
      </c>
      <c r="BG45" s="1290">
        <f>IF(P45="","",IF(P45&lt;-9,BB45,BD45))</f>
        <v>7</v>
      </c>
      <c r="BH45" s="1286" t="str">
        <f>IF(Q45=1000,11,IF(Q45=-1000,0,IF(Q45&gt;9,(Q45+2),IF(Q45&lt;0,(-Q45),"0"))))</f>
        <v>0</v>
      </c>
      <c r="BI45" s="1286">
        <f>IF(Q45=1000,0,IF(Q45=-1000,11,IF(Q45&lt;-9,-(Q45-2),IF(Q45&gt;0,(Q45),"0"))))</f>
        <v>9</v>
      </c>
      <c r="BJ45" s="1286">
        <f>IF(Q45=1000,11,IF(Q45=-1000,0,IF(Q45&gt;0,11,IF(Q45&lt;0,(-Q45),"0"))))</f>
        <v>11</v>
      </c>
      <c r="BK45" s="1286">
        <f>IF(Q45=1000,0,IF(Q45=-1000,11,IF(Q45&lt;0,11,IF(Q45&gt;0,(Q45),"0"))))</f>
        <v>9</v>
      </c>
      <c r="BL45" s="1296">
        <f>IF(Q45="","",IF(Q45&gt;9,BH45,BJ45))</f>
        <v>11</v>
      </c>
      <c r="BM45" s="1288" t="str">
        <f>IF(Q45="","","-")</f>
        <v>-</v>
      </c>
      <c r="BN45" s="1290">
        <f>IF(Q45="","",IF(Q45&lt;-9,BI45,BK45))</f>
        <v>9</v>
      </c>
      <c r="BO45" s="1286" t="e">
        <f>IF(R45=1000,11,IF(R45=-1000,0,IF(R45&gt;9,(R45+2),IF(R45&lt;0,(-R45),"0"))))</f>
        <v>#VALUE!</v>
      </c>
      <c r="BP45" s="1286" t="str">
        <f>IF(R45=1000,0,IF(R45=-1000,11,IF(R45&lt;-9,-(R45-2),IF(R45&gt;0,(R45),"0"))))</f>
        <v/>
      </c>
      <c r="BQ45" s="1286">
        <f>IF(R45=1000,11,IF(R45=-1000,0,IF(R45&gt;0,11,IF(R45&lt;0,(-R45),"0"))))</f>
        <v>11</v>
      </c>
      <c r="BR45" s="1286" t="str">
        <f>IF(R45=1000,0,IF(R45=-1000,11,IF(R45&lt;0,11,IF(R45&gt;0,(R45),"0"))))</f>
        <v/>
      </c>
      <c r="BS45" s="1296"/>
      <c r="BT45" s="1288" t="str">
        <f>IF(R45="","","-")</f>
        <v/>
      </c>
      <c r="BU45" s="1290"/>
      <c r="BV45" s="1286" t="e">
        <f>IF(S45=1000,11,IF(S45=-1000,0,IF(S45&gt;9,(S45+2),IF(S45&lt;0,(-S45),"0"))))</f>
        <v>#VALUE!</v>
      </c>
      <c r="BW45" s="1286" t="str">
        <f>IF(S45=1000,0,IF(S45=-1000,11,IF(S45&lt;-9,-(S45-2),IF(S45&gt;0,(S45),"0"))))</f>
        <v/>
      </c>
      <c r="BX45" s="1286">
        <f>IF(S45=1000,11,IF(S45=-1000,0,IF(S45&gt;0,11,IF(S45&lt;0,(-S45),"0"))))</f>
        <v>11</v>
      </c>
      <c r="BY45" s="1286" t="str">
        <f>IF(S45=1000,0,IF(S45=-1000,11,IF(S45&lt;0,11,IF(S45&gt;0,(S45),"0"))))</f>
        <v/>
      </c>
      <c r="BZ45" s="1296" t="str">
        <f>IF(S45="","",IF(S45&gt;9,BV45,BX45))</f>
        <v/>
      </c>
      <c r="CA45" s="1288" t="str">
        <f>IF(S45="","","-")</f>
        <v/>
      </c>
      <c r="CB45" s="1290" t="str">
        <f>IF(S45="","",IF(S45&lt;-9,BW45,BY45))</f>
        <v/>
      </c>
      <c r="CC45" s="1302">
        <v>3</v>
      </c>
      <c r="CD45" s="1304" t="str">
        <f>IF(CC45="","","-")</f>
        <v>-</v>
      </c>
      <c r="CE45" s="1306">
        <f>IF(O45="","",SUM(Y45:AC46))</f>
        <v>0</v>
      </c>
      <c r="CP45" s="32"/>
      <c r="CQ45" s="32"/>
    </row>
    <row r="46" spans="1:95" s="31" customFormat="1" ht="15" customHeight="1" x14ac:dyDescent="0.2">
      <c r="A46" s="43">
        <v>157</v>
      </c>
      <c r="B46" s="44">
        <v>114</v>
      </c>
      <c r="C46" s="1251"/>
      <c r="D46" s="46" t="str">
        <f>IF(A46="","",VLOOKUP(A46,СписокКМ!D:I,2,FALSE))</f>
        <v>МАМЕКА Максим</v>
      </c>
      <c r="E46" s="47"/>
      <c r="F46" s="48" t="str">
        <f>IF(B46="","",VLOOKUP(B46,СписокКМ!D:I,2,FALSE))</f>
        <v>КУГАКОВ Денис</v>
      </c>
      <c r="G46" s="49"/>
      <c r="H46" s="41"/>
      <c r="I46" s="1253"/>
      <c r="J46" s="1253"/>
      <c r="K46" s="1253"/>
      <c r="L46" s="1253"/>
      <c r="M46" s="1253"/>
      <c r="N46" s="42"/>
      <c r="O46" s="1245"/>
      <c r="P46" s="1245"/>
      <c r="Q46" s="1245"/>
      <c r="R46" s="1245"/>
      <c r="S46" s="1247"/>
      <c r="T46" s="1249"/>
      <c r="U46" s="1285"/>
      <c r="V46" s="1285"/>
      <c r="W46" s="1285"/>
      <c r="X46" s="1285"/>
      <c r="Y46" s="1279"/>
      <c r="Z46" s="1279"/>
      <c r="AA46" s="1279"/>
      <c r="AB46" s="1279"/>
      <c r="AC46" s="1279"/>
      <c r="AD46" s="1281"/>
      <c r="AE46" s="1281"/>
      <c r="AF46" s="1283"/>
      <c r="AG46" s="1273"/>
      <c r="AH46" s="1275"/>
      <c r="AI46" s="1277"/>
      <c r="AJ46" s="1277"/>
      <c r="AK46" s="1277"/>
      <c r="AL46" s="1277"/>
      <c r="AM46" s="1299"/>
      <c r="AN46" s="1299"/>
      <c r="AO46" s="1299"/>
      <c r="AP46" s="1299"/>
      <c r="AQ46" s="1299"/>
      <c r="AR46" s="1301"/>
      <c r="AS46" s="1293"/>
      <c r="AT46" s="1295"/>
      <c r="AU46" s="1287"/>
      <c r="AV46" s="1287"/>
      <c r="AW46" s="1287"/>
      <c r="AX46" s="1297"/>
      <c r="AY46" s="1289"/>
      <c r="AZ46" s="1291"/>
      <c r="BA46" s="1287"/>
      <c r="BB46" s="1287"/>
      <c r="BC46" s="1287"/>
      <c r="BD46" s="1287"/>
      <c r="BE46" s="1297"/>
      <c r="BF46" s="1289"/>
      <c r="BG46" s="1291"/>
      <c r="BH46" s="1287"/>
      <c r="BI46" s="1287"/>
      <c r="BJ46" s="1287"/>
      <c r="BK46" s="1287"/>
      <c r="BL46" s="1297"/>
      <c r="BM46" s="1289"/>
      <c r="BN46" s="1291"/>
      <c r="BO46" s="1287"/>
      <c r="BP46" s="1287"/>
      <c r="BQ46" s="1287"/>
      <c r="BR46" s="1287"/>
      <c r="BS46" s="1297"/>
      <c r="BT46" s="1289"/>
      <c r="BU46" s="1291"/>
      <c r="BV46" s="1287"/>
      <c r="BW46" s="1287"/>
      <c r="BX46" s="1287"/>
      <c r="BY46" s="1287"/>
      <c r="BZ46" s="1297"/>
      <c r="CA46" s="1289"/>
      <c r="CB46" s="1291"/>
      <c r="CC46" s="1303"/>
      <c r="CD46" s="1305"/>
      <c r="CE46" s="1307"/>
      <c r="CP46" s="32"/>
      <c r="CQ46" s="32"/>
    </row>
    <row r="47" spans="1:95" s="31" customFormat="1" ht="15" customHeight="1" x14ac:dyDescent="0.2">
      <c r="A47" s="99">
        <f>IF(A43="","",A43)</f>
        <v>206</v>
      </c>
      <c r="B47" s="99">
        <f>IF(B43="","",B44)</f>
        <v>204</v>
      </c>
      <c r="C47" s="75">
        <v>4</v>
      </c>
      <c r="D47" s="100" t="str">
        <f>IF(A47="","",VLOOKUP(A47,СписокКМ!D:I,2,FALSE))</f>
        <v>ЖУЧКОВ Сергей</v>
      </c>
      <c r="E47" s="101"/>
      <c r="F47" s="77" t="str">
        <f>IF(B47="","",VLOOKUP(B47,СписокКМ!D:I,2,FALSE))</f>
        <v>ТАВРОВ Евгений</v>
      </c>
      <c r="G47" s="102"/>
      <c r="H47" s="41"/>
      <c r="I47" s="91" t="s">
        <v>572</v>
      </c>
      <c r="J47" s="91" t="s">
        <v>572</v>
      </c>
      <c r="K47" s="91" t="s">
        <v>28</v>
      </c>
      <c r="L47" s="91"/>
      <c r="M47" s="91"/>
      <c r="N47" s="42"/>
      <c r="O47" s="79">
        <f>IF(I47="","",IF(I47="0",1000,IF(I47="-0",-1000,I47*1)))</f>
        <v>-10</v>
      </c>
      <c r="P47" s="79">
        <f t="shared" ref="P47:S48" si="24">IF(J47="","",IF(J47="0",1000,IF(J47="-0",-1000,J47*1)))</f>
        <v>-10</v>
      </c>
      <c r="Q47" s="79">
        <f t="shared" si="24"/>
        <v>-9</v>
      </c>
      <c r="R47" s="79" t="str">
        <f t="shared" si="24"/>
        <v/>
      </c>
      <c r="S47" s="80" t="str">
        <f t="shared" si="24"/>
        <v/>
      </c>
      <c r="T47" s="103">
        <f t="shared" ref="T47:X48" si="25">IF(O47="","",IF(O47&gt;0,1,0))</f>
        <v>0</v>
      </c>
      <c r="U47" s="104">
        <f t="shared" si="25"/>
        <v>0</v>
      </c>
      <c r="V47" s="104">
        <f t="shared" si="25"/>
        <v>0</v>
      </c>
      <c r="W47" s="104" t="str">
        <f t="shared" si="25"/>
        <v/>
      </c>
      <c r="X47" s="104" t="str">
        <f t="shared" si="25"/>
        <v/>
      </c>
      <c r="Y47" s="105">
        <f t="shared" ref="Y47:AC48" si="26">IF(O47="","",IF(O47&lt;0,1,0))</f>
        <v>1</v>
      </c>
      <c r="Z47" s="105">
        <f t="shared" si="26"/>
        <v>1</v>
      </c>
      <c r="AA47" s="105">
        <f t="shared" si="26"/>
        <v>1</v>
      </c>
      <c r="AB47" s="105" t="str">
        <f t="shared" si="26"/>
        <v/>
      </c>
      <c r="AC47" s="105" t="str">
        <f t="shared" si="26"/>
        <v/>
      </c>
      <c r="AD47" s="106">
        <f>IF(CC47="","",IF(CC47&gt;CE47,1,-1))</f>
        <v>-1</v>
      </c>
      <c r="AE47" s="106">
        <f>IF(CC47="","",IF(CC47&lt;CE47,1,-1))</f>
        <v>1</v>
      </c>
      <c r="AF47" s="107">
        <f>IF(CC47&gt;CE47,1,0)</f>
        <v>0</v>
      </c>
      <c r="AG47" s="108">
        <f>IF(CE47&gt;CC47,1,0)</f>
        <v>1</v>
      </c>
      <c r="AH47" s="81">
        <f>IF(O47="","",AX47*1)</f>
        <v>10</v>
      </c>
      <c r="AI47" s="92">
        <f>IF(P47="","",BE47*1)</f>
        <v>10</v>
      </c>
      <c r="AJ47" s="92">
        <f>IF(Q47="","",BL47*1)</f>
        <v>9</v>
      </c>
      <c r="AK47" s="92" t="str">
        <f>IF(R47="","",BS47*1)</f>
        <v/>
      </c>
      <c r="AL47" s="92" t="str">
        <f>IF(S47="","",BZ47*1)</f>
        <v/>
      </c>
      <c r="AM47" s="93">
        <f>IF(O47="","",AZ47*1)</f>
        <v>12</v>
      </c>
      <c r="AN47" s="93">
        <f>IF(P47="","",BG47*1)</f>
        <v>12</v>
      </c>
      <c r="AO47" s="93">
        <f>IF(Q47="","",BN47*1)</f>
        <v>11</v>
      </c>
      <c r="AP47" s="93" t="str">
        <f>IF(R47="","",BU47*1)</f>
        <v/>
      </c>
      <c r="AQ47" s="93" t="str">
        <f>IF(S47="","",CB47*1)</f>
        <v/>
      </c>
      <c r="AR47" s="109">
        <f>SUM(AH47:AL47)</f>
        <v>29</v>
      </c>
      <c r="AS47" s="110">
        <f>SUM(AM47:AQ47)</f>
        <v>35</v>
      </c>
      <c r="AT47" s="111">
        <f>IF(O47=1000,11,IF(O47=-1000,0,IF(O47&gt;0,11,IF(O47&lt;0,(-O47),"0"))))</f>
        <v>10</v>
      </c>
      <c r="AU47" s="112">
        <f>IF(O47=1000,0,IF(O47=-1000,11,IF(O47&lt;-9,-(O47-2),IF(O47&gt;0,(O47),"0"))))</f>
        <v>12</v>
      </c>
      <c r="AV47" s="111">
        <f>IF(O47=1000,11,IF(O47=-1000,0,IF(O47&gt;9,(O47+2),IF(O47&lt;0,(-O47),"0"))))</f>
        <v>10</v>
      </c>
      <c r="AW47" s="112">
        <f>IF(O47=1000,0,IF(O47=-1000,11,IF(O47&lt;0,11,IF(O47&gt;0,(O47),"0"))))</f>
        <v>11</v>
      </c>
      <c r="AX47" s="94">
        <f>IF(O47="","",IF(O47&gt;9,AV47,AT47))</f>
        <v>10</v>
      </c>
      <c r="AY47" s="95" t="str">
        <f>IF(O47="","","-")</f>
        <v>-</v>
      </c>
      <c r="AZ47" s="96">
        <f>IF(O47="","",IF(O47&lt;-9,AU47,AW47))</f>
        <v>12</v>
      </c>
      <c r="BA47" s="111">
        <f>IF(P47=1000,11,IF(P47=-1000,0,IF(P47&gt;9,(P47+2),IF(P47&lt;0,(-P47),"0"))))</f>
        <v>10</v>
      </c>
      <c r="BB47" s="112">
        <f>IF(P47=1000,0,IF(P47=-1000,11,IF(P47&lt;-9,-(P47-2),IF(P47&gt;0,(P47),"0"))))</f>
        <v>12</v>
      </c>
      <c r="BC47" s="112">
        <f>IF(P47=1000,11,IF(P47=-1000,0,IF(P47&gt;0,11,IF(P47&lt;0,(-P47),"0"))))</f>
        <v>10</v>
      </c>
      <c r="BD47" s="112">
        <f>IF(P47=1000,0,IF(P47=-1000,11,IF(P47&lt;0,11,IF(P47&gt;0,(P47),"0"))))</f>
        <v>11</v>
      </c>
      <c r="BE47" s="94">
        <f>IF(P47="","",IF(P47&gt;9,BA47,BC47))</f>
        <v>10</v>
      </c>
      <c r="BF47" s="95" t="str">
        <f>IF(P47="","","-")</f>
        <v>-</v>
      </c>
      <c r="BG47" s="96">
        <f>IF(P47="","",IF(P47&lt;-9,BB47,BD47))</f>
        <v>12</v>
      </c>
      <c r="BH47" s="111">
        <f>IF(Q47=1000,11,IF(Q47=-1000,0,IF(Q47&gt;9,(Q47+2),IF(Q47&lt;0,(-Q47),"0"))))</f>
        <v>9</v>
      </c>
      <c r="BI47" s="112" t="str">
        <f>IF(Q47=1000,0,IF(Q47=-1000,11,IF(Q47&lt;-9,-(Q47-2),IF(Q47&gt;0,(Q47),"0"))))</f>
        <v>0</v>
      </c>
      <c r="BJ47" s="112">
        <f>IF(Q47=1000,11,IF(Q47=-1000,0,IF(Q47&gt;0,11,IF(Q47&lt;0,(-Q47),"0"))))</f>
        <v>9</v>
      </c>
      <c r="BK47" s="112">
        <f>IF(Q47=1000,0,IF(Q47=-1000,11,IF(Q47&lt;0,11,IF(Q47&gt;0,(Q47),"0"))))</f>
        <v>11</v>
      </c>
      <c r="BL47" s="94">
        <f>IF(Q47="","",IF(Q47&gt;9,BH47,BJ47))</f>
        <v>9</v>
      </c>
      <c r="BM47" s="95" t="str">
        <f>IF(Q47="","","-")</f>
        <v>-</v>
      </c>
      <c r="BN47" s="96">
        <f>IF(Q47="","",IF(Q47&lt;-9,BI47,BK47))</f>
        <v>11</v>
      </c>
      <c r="BO47" s="112" t="e">
        <f>IF(R47=1000,11,IF(R47=-1000,0,IF(R47&gt;9,(R47+2),IF(R47&lt;0,(-R47),"0"))))</f>
        <v>#VALUE!</v>
      </c>
      <c r="BP47" s="112" t="str">
        <f>IF(R47=1000,0,IF(R47=-1000,11,IF(R47&lt;-9,-(R47-2),IF(R47&gt;0,(R47),"0"))))</f>
        <v/>
      </c>
      <c r="BQ47" s="112">
        <f>IF(R47=1000,11,IF(R47=-1000,0,IF(R47&gt;0,11,IF(R47&lt;0,(-R47),"0"))))</f>
        <v>11</v>
      </c>
      <c r="BR47" s="112" t="str">
        <f>IF(R47=1000,0,IF(R47=-1000,11,IF(R47&lt;0,11,IF(R47&gt;0,(R47),"0"))))</f>
        <v/>
      </c>
      <c r="BS47" s="94" t="str">
        <f>IF(R47="","",IF(R47&gt;9,BO47,BQ47))</f>
        <v/>
      </c>
      <c r="BT47" s="95" t="str">
        <f>IF(R47="","","-")</f>
        <v/>
      </c>
      <c r="BU47" s="96" t="str">
        <f>IF(R47="","",IF(R47&lt;-9,BP47,BR47))</f>
        <v/>
      </c>
      <c r="BV47" s="112" t="e">
        <f>IF(S47=1000,11,IF(S47=-1000,0,IF(S47&gt;9,(S47+2),IF(S47&lt;0,(-S47),"0"))))</f>
        <v>#VALUE!</v>
      </c>
      <c r="BW47" s="112" t="str">
        <f>IF(S47=1000,0,IF(S47=-1000,11,IF(S47&lt;-9,-(S47-2),IF(S47&gt;0,(S47),"0"))))</f>
        <v/>
      </c>
      <c r="BX47" s="112">
        <f>IF(S47=1000,11,IF(S47=-1000,0,IF(S47&gt;0,11,IF(S47&lt;0,(-S47),"0"))))</f>
        <v>11</v>
      </c>
      <c r="BY47" s="113" t="str">
        <f>IF(S47=1000,0,IF(S47=-1000,11,IF(S47&lt;0,11,IF(S47&gt;0,(S47),"0"))))</f>
        <v/>
      </c>
      <c r="BZ47" s="94" t="str">
        <f>IF(S47="","",IF(S47&gt;9,BV47,BX47))</f>
        <v/>
      </c>
      <c r="CA47" s="95" t="str">
        <f>IF(S47="","","-")</f>
        <v/>
      </c>
      <c r="CB47" s="96" t="str">
        <f>IF(S47="","",IF(S47&lt;-9,BW47,BY47))</f>
        <v/>
      </c>
      <c r="CC47" s="97">
        <f>IF(O47="","",SUM(T47:X47))</f>
        <v>0</v>
      </c>
      <c r="CD47" s="88" t="str">
        <f>IF(CC47="","","-")</f>
        <v>-</v>
      </c>
      <c r="CE47" s="98">
        <f>IF(O47="","",SUM(Y47:AC47))</f>
        <v>3</v>
      </c>
      <c r="CP47" s="32"/>
      <c r="CQ47" s="32"/>
    </row>
    <row r="48" spans="1:95" s="31" customFormat="1" ht="15" customHeight="1" thickBot="1" x14ac:dyDescent="0.25">
      <c r="A48" s="99">
        <f>IF(A43="","",A44)</f>
        <v>157</v>
      </c>
      <c r="B48" s="99">
        <f>IF(B43="","",B43)</f>
        <v>151</v>
      </c>
      <c r="C48" s="114">
        <v>5</v>
      </c>
      <c r="D48" s="115" t="str">
        <f>IF(A48="","",VLOOKUP(A48,СписокКМ!D:I,2,FALSE))</f>
        <v>МАМЕКА Максим</v>
      </c>
      <c r="E48" s="116"/>
      <c r="F48" s="117" t="str">
        <f>IF(B48="","",VLOOKUP(B48,СписокКМ!D:I,2,FALSE))</f>
        <v>НОЗДРУНОВ Юрий</v>
      </c>
      <c r="G48" s="118"/>
      <c r="H48" s="119"/>
      <c r="I48" s="120"/>
      <c r="J48" s="120"/>
      <c r="K48" s="120"/>
      <c r="L48" s="121"/>
      <c r="M48" s="121"/>
      <c r="N48" s="122"/>
      <c r="O48" s="123" t="str">
        <f>IF(I48="","",IF(I48="0",1000,IF(I48="-0",-1000,I48*1)))</f>
        <v/>
      </c>
      <c r="P48" s="123" t="str">
        <f t="shared" si="24"/>
        <v/>
      </c>
      <c r="Q48" s="123" t="str">
        <f t="shared" si="24"/>
        <v/>
      </c>
      <c r="R48" s="123" t="str">
        <f t="shared" si="24"/>
        <v/>
      </c>
      <c r="S48" s="124" t="str">
        <f t="shared" si="24"/>
        <v/>
      </c>
      <c r="T48" s="125" t="str">
        <f t="shared" si="25"/>
        <v/>
      </c>
      <c r="U48" s="126" t="str">
        <f t="shared" si="25"/>
        <v/>
      </c>
      <c r="V48" s="126" t="str">
        <f t="shared" si="25"/>
        <v/>
      </c>
      <c r="W48" s="126" t="str">
        <f t="shared" si="25"/>
        <v/>
      </c>
      <c r="X48" s="126" t="str">
        <f t="shared" si="25"/>
        <v/>
      </c>
      <c r="Y48" s="127" t="str">
        <f t="shared" si="26"/>
        <v/>
      </c>
      <c r="Z48" s="127" t="str">
        <f t="shared" si="26"/>
        <v/>
      </c>
      <c r="AA48" s="127" t="str">
        <f t="shared" si="26"/>
        <v/>
      </c>
      <c r="AB48" s="127" t="str">
        <f t="shared" si="26"/>
        <v/>
      </c>
      <c r="AC48" s="127" t="str">
        <f t="shared" si="26"/>
        <v/>
      </c>
      <c r="AD48" s="128" t="str">
        <f>IF(CC48="","",IF(CC48&gt;CE48,1,-1))</f>
        <v/>
      </c>
      <c r="AE48" s="128" t="str">
        <f>IF(CC48="","",IF(CC48&lt;CE48,1,-1))</f>
        <v/>
      </c>
      <c r="AF48" s="129">
        <f>IF(CC48&gt;CE48,1,0)</f>
        <v>0</v>
      </c>
      <c r="AG48" s="130">
        <f>IF(CE48&gt;CC48,1,0)</f>
        <v>0</v>
      </c>
      <c r="AH48" s="131" t="str">
        <f>IF(O48="","",AX48*1)</f>
        <v/>
      </c>
      <c r="AI48" s="132" t="str">
        <f>IF(P48="","",BE48*1)</f>
        <v/>
      </c>
      <c r="AJ48" s="132" t="str">
        <f>IF(Q48="","",BL48*1)</f>
        <v/>
      </c>
      <c r="AK48" s="132" t="str">
        <f>IF(R48="","",BS48*1)</f>
        <v/>
      </c>
      <c r="AL48" s="132" t="str">
        <f>IF(S48="","",BZ48*1)</f>
        <v/>
      </c>
      <c r="AM48" s="133" t="str">
        <f>IF(O48="","",AZ48*1)</f>
        <v/>
      </c>
      <c r="AN48" s="133" t="str">
        <f>IF(P48="","",BG48*1)</f>
        <v/>
      </c>
      <c r="AO48" s="133" t="str">
        <f>IF(Q48="","",BN48*1)</f>
        <v/>
      </c>
      <c r="AP48" s="133" t="str">
        <f>IF(R48="","",BU48*1)</f>
        <v/>
      </c>
      <c r="AQ48" s="133" t="str">
        <f>IF(S48="","",CB48*1)</f>
        <v/>
      </c>
      <c r="AR48" s="134">
        <f>SUM(AH48:AL48)</f>
        <v>0</v>
      </c>
      <c r="AS48" s="135">
        <f>SUM(AM48:AQ48)</f>
        <v>0</v>
      </c>
      <c r="AT48" s="136">
        <f>IF(O48=1000,11,IF(O48=-1000,0,IF(O48&gt;0,11,IF(O48&lt;0,(-O48),"0"))))</f>
        <v>11</v>
      </c>
      <c r="AU48" s="137" t="str">
        <f>IF(O48=1000,0,IF(O48=-1000,11,IF(O48&lt;-9,-(O48-2),IF(O48&gt;0,(O48),"0"))))</f>
        <v/>
      </c>
      <c r="AV48" s="136" t="e">
        <f>IF(O48=1000,11,IF(O48=-1000,0,IF(O48&gt;9,(O48+2),IF(O48&lt;0,(-O48),"0"))))</f>
        <v>#VALUE!</v>
      </c>
      <c r="AW48" s="137" t="str">
        <f>IF(O48=1000,0,IF(O48=-1000,11,IF(O48&lt;0,11,IF(O48&gt;0,(O48),"0"))))</f>
        <v/>
      </c>
      <c r="AX48" s="138" t="str">
        <f>IF(O48="","",IF(O48&gt;9,AV48,AT48))</f>
        <v/>
      </c>
      <c r="AY48" s="139" t="str">
        <f>IF(O48="","","-")</f>
        <v/>
      </c>
      <c r="AZ48" s="140" t="str">
        <f>IF(O48="","",IF(O48&lt;-9,AU48,AW48))</f>
        <v/>
      </c>
      <c r="BA48" s="136" t="e">
        <f>IF(P48=1000,11,IF(P48=-1000,0,IF(P48&gt;9,(P48+2),IF(P48&lt;0,(-P48),"0"))))</f>
        <v>#VALUE!</v>
      </c>
      <c r="BB48" s="137" t="str">
        <f>IF(P48=1000,0,IF(P48=-1000,11,IF(P48&lt;-9,-(P48-2),IF(P48&gt;0,(P48),"0"))))</f>
        <v/>
      </c>
      <c r="BC48" s="137">
        <f>IF(P48=1000,11,IF(P48=-1000,0,IF(P48&gt;0,11,IF(P48&lt;0,(-P48),"0"))))</f>
        <v>11</v>
      </c>
      <c r="BD48" s="137" t="str">
        <f>IF(P48=1000,0,IF(P48=-1000,11,IF(P48&lt;0,11,IF(P48&gt;0,(P48),"0"))))</f>
        <v/>
      </c>
      <c r="BE48" s="138" t="str">
        <f>IF(P48="","",IF(P48&gt;9,BA48,BC48))</f>
        <v/>
      </c>
      <c r="BF48" s="139" t="str">
        <f>IF(P48="","","-")</f>
        <v/>
      </c>
      <c r="BG48" s="140" t="str">
        <f>IF(P48="","",IF(P48&lt;-9,BB48,BD48))</f>
        <v/>
      </c>
      <c r="BH48" s="136" t="e">
        <f>IF(Q48=1000,11,IF(Q48=-1000,0,IF(Q48&gt;9,(Q48+2),IF(Q48&lt;0,(-Q48),"0"))))</f>
        <v>#VALUE!</v>
      </c>
      <c r="BI48" s="137" t="str">
        <f>IF(Q48=1000,0,IF(Q48=-1000,11,IF(Q48&lt;-9,-(Q48-2),IF(Q48&gt;0,(Q48),"0"))))</f>
        <v/>
      </c>
      <c r="BJ48" s="137">
        <f>IF(Q48=1000,11,IF(Q48=-1000,0,IF(Q48&gt;0,11,IF(Q48&lt;0,(-Q48),"0"))))</f>
        <v>11</v>
      </c>
      <c r="BK48" s="137" t="str">
        <f>IF(Q48=1000,0,IF(Q48=-1000,11,IF(Q48&lt;0,11,IF(Q48&gt;0,(Q48),"0"))))</f>
        <v/>
      </c>
      <c r="BL48" s="138" t="str">
        <f>IF(Q48="","",IF(Q48&gt;9,BH48,BJ48))</f>
        <v/>
      </c>
      <c r="BM48" s="139" t="str">
        <f>IF(Q48="","","-")</f>
        <v/>
      </c>
      <c r="BN48" s="140" t="str">
        <f>IF(Q48="","",IF(Q48&lt;-9,BI48,BK48))</f>
        <v/>
      </c>
      <c r="BO48" s="137" t="e">
        <f>IF(R48=1000,11,IF(R48=-1000,0,IF(R48&gt;9,(R48+2),IF(R48&lt;0,(-R48),"0"))))</f>
        <v>#VALUE!</v>
      </c>
      <c r="BP48" s="137" t="str">
        <f>IF(R48=1000,0,IF(R48=-1000,11,IF(R48&lt;-9,-(R48-2),IF(R48&gt;0,(R48),"0"))))</f>
        <v/>
      </c>
      <c r="BQ48" s="137">
        <f>IF(R48=1000,11,IF(R48=-1000,0,IF(R48&gt;0,11,IF(R48&lt;0,(-R48),"0"))))</f>
        <v>11</v>
      </c>
      <c r="BR48" s="137" t="str">
        <f>IF(R48=1000,0,IF(R48=-1000,11,IF(R48&lt;0,11,IF(R48&gt;0,(R48),"0"))))</f>
        <v/>
      </c>
      <c r="BS48" s="138" t="str">
        <f>IF(R48="","",IF(R48&gt;9,BO48,BQ48))</f>
        <v/>
      </c>
      <c r="BT48" s="139" t="str">
        <f>IF(R48="","","-")</f>
        <v/>
      </c>
      <c r="BU48" s="140" t="str">
        <f>IF(R48="","",IF(R48&lt;-9,BP48,BR48))</f>
        <v/>
      </c>
      <c r="BV48" s="137" t="e">
        <f>IF(S48=1000,11,IF(S48=-1000,0,IF(S48&gt;9,(S48+2),IF(S48&lt;0,(-S48),"0"))))</f>
        <v>#VALUE!</v>
      </c>
      <c r="BW48" s="137" t="str">
        <f>IF(S48=1000,0,IF(S48=-1000,11,IF(S48&lt;-9,-(S48-2),IF(S48&gt;0,(S48),"0"))))</f>
        <v/>
      </c>
      <c r="BX48" s="137">
        <f>IF(S48=1000,11,IF(S48=-1000,0,IF(S48&gt;0,11,IF(S48&lt;0,(-S48),"0"))))</f>
        <v>11</v>
      </c>
      <c r="BY48" s="141" t="str">
        <f>IF(S48=1000,0,IF(S48=-1000,11,IF(S48&lt;0,11,IF(S48&gt;0,(S48),"0"))))</f>
        <v/>
      </c>
      <c r="BZ48" s="138" t="str">
        <f>IF(S48="","",IF(S48&gt;9,BV48,BX48))</f>
        <v/>
      </c>
      <c r="CA48" s="139" t="str">
        <f>IF(S48="","","-")</f>
        <v/>
      </c>
      <c r="CB48" s="140" t="str">
        <f>IF(S48="","",IF(S48&lt;-9,BW48,BY48))</f>
        <v/>
      </c>
      <c r="CC48" s="142" t="str">
        <f>IF(O48="","",SUM(T48:X48))</f>
        <v/>
      </c>
      <c r="CD48" s="143" t="str">
        <f>IF(CC48="","","-")</f>
        <v/>
      </c>
      <c r="CE48" s="144" t="str">
        <f>IF(O48="","",SUM(Y48:AC48))</f>
        <v/>
      </c>
      <c r="CP48" s="32"/>
      <c r="CQ48" s="32"/>
    </row>
    <row r="49" spans="1:95" s="31" customFormat="1" ht="15" customHeight="1" thickBot="1" x14ac:dyDescent="0.25">
      <c r="A49" s="145"/>
      <c r="B49" s="145"/>
      <c r="C49" s="145"/>
      <c r="D49" s="146"/>
      <c r="E49" s="147"/>
      <c r="F49" s="148"/>
      <c r="G49" s="149"/>
      <c r="H49" s="150"/>
      <c r="I49" s="151"/>
      <c r="J49" s="151"/>
      <c r="K49" s="151"/>
      <c r="L49" s="151"/>
      <c r="M49" s="151"/>
      <c r="N49" s="150"/>
      <c r="O49" s="152"/>
      <c r="P49" s="152"/>
      <c r="Q49" s="152"/>
      <c r="R49" s="152"/>
      <c r="S49" s="152"/>
      <c r="T49" s="153"/>
      <c r="U49" s="153"/>
      <c r="V49" s="153"/>
      <c r="W49" s="153"/>
      <c r="X49" s="153"/>
      <c r="Y49" s="154"/>
      <c r="Z49" s="154"/>
      <c r="AA49" s="154"/>
      <c r="AB49" s="154"/>
      <c r="AC49" s="154"/>
      <c r="AD49" s="155"/>
      <c r="AE49" s="155"/>
      <c r="AF49" s="156"/>
      <c r="AG49" s="156"/>
      <c r="AH49" s="157"/>
      <c r="AI49" s="157"/>
      <c r="AJ49" s="157"/>
      <c r="AK49" s="157"/>
      <c r="AL49" s="157"/>
      <c r="AM49" s="158"/>
      <c r="AN49" s="158"/>
      <c r="AO49" s="158"/>
      <c r="AP49" s="158"/>
      <c r="AQ49" s="158"/>
      <c r="AR49" s="159"/>
      <c r="AS49" s="159"/>
      <c r="AT49" s="160"/>
      <c r="AU49" s="160"/>
      <c r="AV49" s="160"/>
      <c r="AW49" s="160"/>
      <c r="AX49" s="161"/>
      <c r="AY49" s="161"/>
      <c r="AZ49" s="161"/>
      <c r="BA49" s="160"/>
      <c r="BB49" s="160"/>
      <c r="BC49" s="160"/>
      <c r="BD49" s="160"/>
      <c r="BE49" s="161"/>
      <c r="BF49" s="161"/>
      <c r="BG49" s="161"/>
      <c r="BH49" s="160"/>
      <c r="BI49" s="160"/>
      <c r="BJ49" s="160"/>
      <c r="BK49" s="160"/>
      <c r="BL49" s="161"/>
      <c r="BM49" s="161"/>
      <c r="BN49" s="161"/>
      <c r="BO49" s="160"/>
      <c r="BP49" s="160"/>
      <c r="BQ49" s="160"/>
      <c r="BR49" s="160"/>
      <c r="BS49" s="161"/>
      <c r="BT49" s="161"/>
      <c r="BU49" s="161"/>
      <c r="BV49" s="160"/>
      <c r="BW49" s="160"/>
      <c r="BX49" s="160"/>
      <c r="BY49" s="160"/>
      <c r="BZ49" s="161"/>
      <c r="CA49" s="161"/>
      <c r="CB49" s="161"/>
      <c r="CC49" s="162"/>
      <c r="CD49" s="163"/>
      <c r="CE49" s="164"/>
      <c r="CP49" s="32"/>
      <c r="CQ49" s="32"/>
    </row>
    <row r="50" spans="1:95" s="31" customFormat="1" ht="31.5" customHeight="1" thickBot="1" x14ac:dyDescent="0.25">
      <c r="A50" s="34">
        <v>32</v>
      </c>
      <c r="B50" s="35">
        <v>27</v>
      </c>
      <c r="C50" s="1225">
        <f>1+C41</f>
        <v>6</v>
      </c>
      <c r="D50" s="1227" t="str">
        <f>IF(A50="","",VLOOKUP(A50,СписокКМ!$A$186:$D$248,3,FALSE))</f>
        <v>Республика Татарстан</v>
      </c>
      <c r="E50" s="1228" t="e">
        <f>IF(B50="","",VLOOKUP(B50,СписокКМ!E:J,2,FALSE))</f>
        <v>#N/A</v>
      </c>
      <c r="F50" s="1231" t="str">
        <f>IF(B50="","",VLOOKUP(B50,СписокКМ!$A$186:$D$248,3,FALSE))</f>
        <v>Липецкая область</v>
      </c>
      <c r="G50" s="1232" t="e">
        <f>IF(D50="","",VLOOKUP(D50,СписокКМ!G:L,2,FALSE))</f>
        <v>#N/A</v>
      </c>
      <c r="H50" s="36"/>
      <c r="I50" s="1235" t="s">
        <v>7</v>
      </c>
      <c r="J50" s="1235"/>
      <c r="K50" s="1235"/>
      <c r="L50" s="1235"/>
      <c r="M50" s="1235"/>
      <c r="N50" s="37"/>
      <c r="O50" s="1237"/>
      <c r="P50" s="1238"/>
      <c r="Q50" s="1238"/>
      <c r="R50" s="1238"/>
      <c r="S50" s="1238"/>
      <c r="T50" s="38" t="str">
        <f>IF(A50="","",VLOOKUP(A50,'[60]Протокол команд'!A:K,8,FALSE))</f>
        <v>-</v>
      </c>
      <c r="U50" s="39" t="e">
        <f>T50*5-4</f>
        <v>#VALUE!</v>
      </c>
      <c r="V50" s="39" t="e">
        <f>T50*5</f>
        <v>#VALUE!</v>
      </c>
      <c r="W50" s="39" t="e">
        <f>CONCATENATE(U50,"-",V50)</f>
        <v>#VALUE!</v>
      </c>
      <c r="X50" s="39" t="str">
        <f>IF(A50="","",VLOOKUP(A50,'[60]Протокол команд'!A:K,10,FALSE))</f>
        <v>-</v>
      </c>
      <c r="Y50" s="39" t="e">
        <f>X50*5-4</f>
        <v>#VALUE!</v>
      </c>
      <c r="Z50" s="39" t="e">
        <f>X50*5</f>
        <v>#VALUE!</v>
      </c>
      <c r="AA50" s="39" t="e">
        <f>CONCATENATE(Y50,"-",Z50)</f>
        <v>#VALUE!</v>
      </c>
      <c r="AB50" s="1241">
        <f>IF(O52="","",SUM(AF52:AF57))</f>
        <v>1</v>
      </c>
      <c r="AC50" s="1242"/>
      <c r="AD50" s="1243"/>
      <c r="AE50" s="1242">
        <f>IF(O52="","",SUM(AG52:AG57))</f>
        <v>3</v>
      </c>
      <c r="AF50" s="1242"/>
      <c r="AG50" s="1264"/>
      <c r="AH50" s="1241">
        <f>SUM(CC52:CC57)</f>
        <v>5</v>
      </c>
      <c r="AI50" s="1242"/>
      <c r="AJ50" s="1243"/>
      <c r="AK50" s="1242">
        <f>SUM(CE52:CE57)</f>
        <v>9</v>
      </c>
      <c r="AL50" s="1242"/>
      <c r="AM50" s="1264"/>
      <c r="AN50" s="1265">
        <f>SUM(AR52:AR57)</f>
        <v>93</v>
      </c>
      <c r="AO50" s="1266"/>
      <c r="AP50" s="1267"/>
      <c r="AQ50" s="1266">
        <f>SUM(AS52:AS57)</f>
        <v>96</v>
      </c>
      <c r="AR50" s="1266"/>
      <c r="AS50" s="1268"/>
      <c r="AT50" s="1314" t="s">
        <v>617</v>
      </c>
      <c r="AU50" s="1315"/>
      <c r="AV50" s="1315"/>
      <c r="AW50" s="1315"/>
      <c r="AX50" s="1315"/>
      <c r="AY50" s="1315"/>
      <c r="AZ50" s="1315"/>
      <c r="BA50" s="1315"/>
      <c r="BB50" s="1315"/>
      <c r="BC50" s="1315"/>
      <c r="BD50" s="1315"/>
      <c r="BE50" s="1315"/>
      <c r="BF50" s="1315"/>
      <c r="BG50" s="1315"/>
      <c r="BH50" s="1315"/>
      <c r="BI50" s="1315"/>
      <c r="BJ50" s="1315"/>
      <c r="BK50" s="1315"/>
      <c r="BL50" s="1315"/>
      <c r="BM50" s="1315"/>
      <c r="BN50" s="1315"/>
      <c r="BO50" s="1315"/>
      <c r="BP50" s="1315"/>
      <c r="BQ50" s="1315"/>
      <c r="BR50" s="1315"/>
      <c r="BS50" s="1315"/>
      <c r="BT50" s="1315"/>
      <c r="BU50" s="1315"/>
      <c r="BV50" s="1315"/>
      <c r="BW50" s="1315"/>
      <c r="BX50" s="1315"/>
      <c r="BY50" s="1315"/>
      <c r="BZ50" s="1315"/>
      <c r="CA50" s="1315"/>
      <c r="CB50" s="1316"/>
      <c r="CC50" s="1254">
        <f>IF(O52="","",SUM(AF52:AF57))</f>
        <v>1</v>
      </c>
      <c r="CD50" s="1256" t="str">
        <f>IF(CC50="","","-")</f>
        <v>-</v>
      </c>
      <c r="CE50" s="1258">
        <f>IF(O52="","",SUM(AG52:AG57))</f>
        <v>3</v>
      </c>
      <c r="CP50" s="32"/>
      <c r="CQ50" s="32"/>
    </row>
    <row r="51" spans="1:95" s="31" customFormat="1" ht="13.5" customHeight="1" x14ac:dyDescent="0.2">
      <c r="A51" s="40"/>
      <c r="B51" s="40"/>
      <c r="C51" s="1226"/>
      <c r="D51" s="1229" t="str">
        <f>IF(A51="","",VLOOKUP(A51,СписокКМ!D:I,2,FALSE))</f>
        <v/>
      </c>
      <c r="E51" s="1230" t="str">
        <f>IF(B51="","",VLOOKUP(B51,СписокКМ!E:J,2,FALSE))</f>
        <v/>
      </c>
      <c r="F51" s="1233" t="str">
        <f>IF(C51="","",VLOOKUP(C51,СписокКМ!F:K,2,FALSE))</f>
        <v/>
      </c>
      <c r="G51" s="1234" t="str">
        <f>IF(D51="","",VLOOKUP(D51,СписокКМ!G:L,2,FALSE))</f>
        <v/>
      </c>
      <c r="H51" s="41"/>
      <c r="I51" s="1236"/>
      <c r="J51" s="1236"/>
      <c r="K51" s="1236"/>
      <c r="L51" s="1236"/>
      <c r="M51" s="1236"/>
      <c r="N51" s="42"/>
      <c r="O51" s="1239"/>
      <c r="P51" s="1240"/>
      <c r="Q51" s="1240"/>
      <c r="R51" s="1240"/>
      <c r="S51" s="1240"/>
      <c r="T51" s="1260" t="s">
        <v>8</v>
      </c>
      <c r="U51" s="1261"/>
      <c r="V51" s="1261"/>
      <c r="W51" s="1261"/>
      <c r="X51" s="1261"/>
      <c r="Y51" s="1261"/>
      <c r="Z51" s="1261"/>
      <c r="AA51" s="1261"/>
      <c r="AB51" s="1261"/>
      <c r="AC51" s="1261"/>
      <c r="AD51" s="1261"/>
      <c r="AE51" s="1261"/>
      <c r="AF51" s="1261"/>
      <c r="AG51" s="1262"/>
      <c r="AH51" s="1261" t="s">
        <v>9</v>
      </c>
      <c r="AI51" s="1261"/>
      <c r="AJ51" s="1261"/>
      <c r="AK51" s="1261"/>
      <c r="AL51" s="1261"/>
      <c r="AM51" s="1261"/>
      <c r="AN51" s="1261"/>
      <c r="AO51" s="1261"/>
      <c r="AP51" s="1261"/>
      <c r="AQ51" s="1261"/>
      <c r="AR51" s="1261"/>
      <c r="AS51" s="1262"/>
      <c r="AT51" s="1263" t="s">
        <v>10</v>
      </c>
      <c r="AU51" s="1263"/>
      <c r="AV51" s="1263"/>
      <c r="AW51" s="1263"/>
      <c r="AX51" s="1263"/>
      <c r="AY51" s="1263"/>
      <c r="AZ51" s="1263"/>
      <c r="BA51" s="1263" t="s">
        <v>11</v>
      </c>
      <c r="BB51" s="1263"/>
      <c r="BC51" s="1263"/>
      <c r="BD51" s="1263"/>
      <c r="BE51" s="1263"/>
      <c r="BF51" s="1263"/>
      <c r="BG51" s="1263"/>
      <c r="BH51" s="1263" t="s">
        <v>12</v>
      </c>
      <c r="BI51" s="1263"/>
      <c r="BJ51" s="1263"/>
      <c r="BK51" s="1263"/>
      <c r="BL51" s="1263"/>
      <c r="BM51" s="1263"/>
      <c r="BN51" s="1263"/>
      <c r="BO51" s="1263" t="s">
        <v>13</v>
      </c>
      <c r="BP51" s="1263"/>
      <c r="BQ51" s="1263"/>
      <c r="BR51" s="1263"/>
      <c r="BS51" s="1263"/>
      <c r="BT51" s="1263"/>
      <c r="BU51" s="1263"/>
      <c r="BV51" s="1263" t="s">
        <v>14</v>
      </c>
      <c r="BW51" s="1263"/>
      <c r="BX51" s="1263"/>
      <c r="BY51" s="1263"/>
      <c r="BZ51" s="1263"/>
      <c r="CA51" s="1263"/>
      <c r="CB51" s="1263"/>
      <c r="CC51" s="1255"/>
      <c r="CD51" s="1257"/>
      <c r="CE51" s="1259"/>
      <c r="CP51" s="32"/>
      <c r="CQ51" s="32"/>
    </row>
    <row r="52" spans="1:95" s="31" customFormat="1" ht="15" customHeight="1" x14ac:dyDescent="0.2">
      <c r="A52" s="43">
        <v>203</v>
      </c>
      <c r="B52" s="44">
        <v>154</v>
      </c>
      <c r="C52" s="959">
        <v>1</v>
      </c>
      <c r="D52" s="46" t="str">
        <f>IF(A52="","",VLOOKUP(A52,СписокКМ!D:I,2,FALSE))</f>
        <v>ЧИЖОВ Максим</v>
      </c>
      <c r="E52" s="47"/>
      <c r="F52" s="48" t="str">
        <f>IF(B52="","",VLOOKUP(B52,СписокКМ!D:I,2,FALSE))</f>
        <v>СТАРЫХ Юрий</v>
      </c>
      <c r="G52" s="49"/>
      <c r="H52" s="50"/>
      <c r="I52" s="51" t="s">
        <v>29</v>
      </c>
      <c r="J52" s="51" t="s">
        <v>149</v>
      </c>
      <c r="K52" s="51" t="s">
        <v>154</v>
      </c>
      <c r="L52" s="51"/>
      <c r="M52" s="51"/>
      <c r="N52" s="52"/>
      <c r="O52" s="53">
        <f>IF(I52="","",IF(I52="0",1000,IF(I52="-0",-1000,I52*1)))</f>
        <v>9</v>
      </c>
      <c r="P52" s="53">
        <f t="shared" ref="P52:P53" si="27">IF(J52="","",IF(J52="0",1000,IF(J52="-0",-1000,J52*1)))</f>
        <v>3</v>
      </c>
      <c r="Q52" s="53">
        <f t="shared" ref="Q52:Q53" si="28">IF(K52="","",IF(K52="0",1000,IF(K52="-0",-1000,K52*1)))</f>
        <v>6</v>
      </c>
      <c r="R52" s="53" t="str">
        <f t="shared" ref="R52:R53" si="29">IF(L52="","",IF(L52="0",1000,IF(L52="-0",-1000,L52*1)))</f>
        <v/>
      </c>
      <c r="S52" s="54" t="str">
        <f t="shared" ref="S52:S53" si="30">IF(M52="","",IF(M52="0",1000,IF(M52="-0",-1000,M52*1)))</f>
        <v/>
      </c>
      <c r="T52" s="55">
        <f t="shared" ref="T52:T53" si="31">IF(O52="","",IF(O52&gt;0,1,0))</f>
        <v>1</v>
      </c>
      <c r="U52" s="56">
        <f t="shared" ref="U52:U53" si="32">IF(P52="","",IF(P52&gt;0,1,0))</f>
        <v>1</v>
      </c>
      <c r="V52" s="56">
        <f t="shared" ref="V52:V53" si="33">IF(Q52="","",IF(Q52&gt;0,1,0))</f>
        <v>1</v>
      </c>
      <c r="W52" s="56" t="str">
        <f t="shared" ref="W52:W53" si="34">IF(R52="","",IF(R52&gt;0,1,0))</f>
        <v/>
      </c>
      <c r="X52" s="56" t="str">
        <f t="shared" ref="X52:X53" si="35">IF(S52="","",IF(S52&gt;0,1,0))</f>
        <v/>
      </c>
      <c r="Y52" s="57">
        <f t="shared" ref="Y52:Y53" si="36">IF(O52="","",IF(O52&lt;0,1,0))</f>
        <v>0</v>
      </c>
      <c r="Z52" s="57">
        <f t="shared" ref="Z52:Z53" si="37">IF(P52="","",IF(P52&lt;0,1,0))</f>
        <v>0</v>
      </c>
      <c r="AA52" s="57">
        <f t="shared" ref="AA52:AA53" si="38">IF(Q52="","",IF(Q52&lt;0,1,0))</f>
        <v>0</v>
      </c>
      <c r="AB52" s="57" t="str">
        <f t="shared" ref="AB52:AB53" si="39">IF(R52="","",IF(R52&lt;0,1,0))</f>
        <v/>
      </c>
      <c r="AC52" s="57" t="str">
        <f t="shared" ref="AC52:AC53" si="40">IF(S52="","",IF(S52&lt;0,1,0))</f>
        <v/>
      </c>
      <c r="AD52" s="58">
        <f>IF(CC52="","",IF(CC52&gt;CE52,1,-1))</f>
        <v>1</v>
      </c>
      <c r="AE52" s="58">
        <f>IF(CC52="","",IF(CC52&lt;CE52,1,-1))</f>
        <v>-1</v>
      </c>
      <c r="AF52" s="59">
        <f>IF(CC52&gt;CE52,1,0)</f>
        <v>1</v>
      </c>
      <c r="AG52" s="60">
        <f>IF(CE52&gt;CC52,1,0)</f>
        <v>0</v>
      </c>
      <c r="AH52" s="61">
        <f>IF(O52="","",AX52*1)</f>
        <v>11</v>
      </c>
      <c r="AI52" s="62">
        <f>IF(P52="","",BE52*1)</f>
        <v>11</v>
      </c>
      <c r="AJ52" s="62">
        <f>IF(Q52="","",BL52*1)</f>
        <v>11</v>
      </c>
      <c r="AK52" s="62" t="str">
        <f>IF(R52="","",BS52*1)</f>
        <v/>
      </c>
      <c r="AL52" s="62" t="str">
        <f>IF(S52="","",BZ52*1)</f>
        <v/>
      </c>
      <c r="AM52" s="63">
        <f>IF(O52="","",AZ52*1)</f>
        <v>9</v>
      </c>
      <c r="AN52" s="63">
        <f>IF(P52="","",BG52*1)</f>
        <v>3</v>
      </c>
      <c r="AO52" s="63">
        <f>IF(Q52="","",BN52*1)</f>
        <v>6</v>
      </c>
      <c r="AP52" s="63" t="str">
        <f>IF(R52="","",BU52*1)</f>
        <v/>
      </c>
      <c r="AQ52" s="63" t="str">
        <f>IF(S52="","",CB52*1)</f>
        <v/>
      </c>
      <c r="AR52" s="64">
        <f>SUM(AH52:AL52)</f>
        <v>33</v>
      </c>
      <c r="AS52" s="65">
        <f>SUM(AM52:AQ52)</f>
        <v>18</v>
      </c>
      <c r="AT52" s="66">
        <f>IF(O52=1000,11,IF(O52=-1000,0,IF(O52&gt;0,11,IF(O52&lt;0,(-O52),"0"))))</f>
        <v>11</v>
      </c>
      <c r="AU52" s="67">
        <f>IF(O52=1000,0,IF(O52=-1000,11,IF(O52&lt;-9,-(O52-2),IF(O52&gt;0,(O52),"0"))))</f>
        <v>9</v>
      </c>
      <c r="AV52" s="66" t="str">
        <f>IF(O52=1000,11,IF(O52=-1000,0,IF(O52&lt;9,11,IF(O52&gt;9,(O52+2),"0"))))</f>
        <v>0</v>
      </c>
      <c r="AW52" s="67">
        <f>IF(O52=1000,0,IF(O52=-1000,11,IF(O52&lt;0,11,IF(O52&gt;0,(O52),"0"))))</f>
        <v>9</v>
      </c>
      <c r="AX52" s="68">
        <f>IF(O52="","",IF(O52&gt;9,AV52,AT52))</f>
        <v>11</v>
      </c>
      <c r="AY52" s="69" t="str">
        <f>IF(O52="","","-")</f>
        <v>-</v>
      </c>
      <c r="AZ52" s="70">
        <f>IF(O52="","",IF(O52&lt;-9,AU52,AW52))</f>
        <v>9</v>
      </c>
      <c r="BA52" s="66" t="str">
        <f>IF(P52=1000,11,IF(P52=-1000,0,IF(P52&gt;9,(P52+2),IF(P52&lt;0,(-P52),"0"))))</f>
        <v>0</v>
      </c>
      <c r="BB52" s="67">
        <f>IF(P52=1000,0,IF(P52=-1000,11,IF(P52&lt;-9,-(P52-2),IF(P52&gt;0,(P52),"0"))))</f>
        <v>3</v>
      </c>
      <c r="BC52" s="67">
        <f>IF(P52=1000,11,IF(P52=-1000,0,IF(P52&gt;0,11,IF(P52&lt;0,(-P52),"0"))))</f>
        <v>11</v>
      </c>
      <c r="BD52" s="67">
        <f>IF(P52=1000,0,IF(P52=-1000,11,IF(P52&lt;0,11,IF(P52&gt;0,(P52),"0"))))</f>
        <v>3</v>
      </c>
      <c r="BE52" s="68">
        <f>IF(P52="","",IF(P52&gt;9,BA52,BC52))</f>
        <v>11</v>
      </c>
      <c r="BF52" s="69" t="str">
        <f>IF(P52="","","-")</f>
        <v>-</v>
      </c>
      <c r="BG52" s="70">
        <f>IF(P52="","",IF(P52&lt;-9,BB52,BD52))</f>
        <v>3</v>
      </c>
      <c r="BH52" s="66" t="str">
        <f>IF(Q52=1000,11,IF(Q52=-1000,0,IF(Q52&gt;9,(Q52+2),IF(Q52&lt;0,(-Q52),"0"))))</f>
        <v>0</v>
      </c>
      <c r="BI52" s="67">
        <f>IF(Q52=1000,0,IF(Q52=-1000,11,IF(Q52&lt;-9,-(Q52-2),IF(Q52&gt;0,(Q52),"0"))))</f>
        <v>6</v>
      </c>
      <c r="BJ52" s="67">
        <f>IF(Q52=1000,11,IF(Q52=-1000,0,IF(Q52&gt;0,11,IF(Q52&lt;0,(-Q52),"0"))))</f>
        <v>11</v>
      </c>
      <c r="BK52" s="67">
        <f>IF(Q52=1000,0,IF(Q52=-1000,11,IF(Q52&lt;0,11,IF(Q52&gt;0,(Q52),"0"))))</f>
        <v>6</v>
      </c>
      <c r="BL52" s="68">
        <f>IF(Q52="","",IF(Q52&gt;9,BH52,BJ52))</f>
        <v>11</v>
      </c>
      <c r="BM52" s="69" t="str">
        <f>IF(Q52="","","-")</f>
        <v>-</v>
      </c>
      <c r="BN52" s="70">
        <f>IF(Q52="","",IF(Q52&lt;-9,BI52,BK52))</f>
        <v>6</v>
      </c>
      <c r="BO52" s="67" t="e">
        <f>IF(R52=1000,11,IF(R52=-1000,0,IF(R52&gt;9,(R52+2),IF(R52&lt;0,(-R52),"0"))))</f>
        <v>#VALUE!</v>
      </c>
      <c r="BP52" s="67" t="str">
        <f>IF(R52=1000,0,IF(R52=-1000,11,IF(R52&lt;-9,-(R52-2),IF(R52&gt;0,(R52),"0"))))</f>
        <v/>
      </c>
      <c r="BQ52" s="67">
        <f>IF(R52=1000,11,IF(R52=-1000,0,IF(R52&gt;0,11,IF(R52&lt;0,(-R52),"0"))))</f>
        <v>11</v>
      </c>
      <c r="BR52" s="67" t="str">
        <f>IF(R52=1000,0,IF(R52=-1000,11,IF(R52&lt;0,11,IF(R52&gt;0,(R52),"0"))))</f>
        <v/>
      </c>
      <c r="BS52" s="68" t="str">
        <f>IF(R52="","",IF(R52&gt;9,BO52,BQ52))</f>
        <v/>
      </c>
      <c r="BT52" s="69" t="str">
        <f>IF(R52="","","-")</f>
        <v/>
      </c>
      <c r="BU52" s="70" t="str">
        <f>IF(R52="","",IF(R52&lt;-9,BP52,BR52))</f>
        <v/>
      </c>
      <c r="BV52" s="67" t="e">
        <f>IF(S52=1000,11,IF(S52=-1000,0,IF(S52&gt;9,(S52+2),IF(S52&lt;0,(-S52),"0"))))</f>
        <v>#VALUE!</v>
      </c>
      <c r="BW52" s="67" t="str">
        <f>IF(S52=1000,0,IF(S52=-1000,11,IF(S52&lt;-9,-(S52-2),IF(S52&gt;0,(S52),"0"))))</f>
        <v/>
      </c>
      <c r="BX52" s="67">
        <f>IF(S52=1000,11,IF(S52=-1000,0,IF(S52&gt;0,11,IF(S52&lt;0,(-S52),"0"))))</f>
        <v>11</v>
      </c>
      <c r="BY52" s="71" t="str">
        <f>IF(S52=1000,0,IF(S52=-1000,11,IF(S52&lt;0,11,IF(S52&gt;0,(S52),"0"))))</f>
        <v/>
      </c>
      <c r="BZ52" s="68" t="str">
        <f>IF(S52="","",IF(S52&gt;9,BV52,BX52))</f>
        <v/>
      </c>
      <c r="CA52" s="69" t="str">
        <f>IF(S52="","","-")</f>
        <v/>
      </c>
      <c r="CB52" s="70" t="str">
        <f>IF(S52="","",IF(S52&lt;-9,BW52,BY52))</f>
        <v/>
      </c>
      <c r="CC52" s="72">
        <f>IF(O52="","",SUM(T52:X52))</f>
        <v>3</v>
      </c>
      <c r="CD52" s="73" t="str">
        <f>IF(CC52="","","-")</f>
        <v>-</v>
      </c>
      <c r="CE52" s="74">
        <f>IF(O52="","",SUM(Y52:AC52))</f>
        <v>0</v>
      </c>
      <c r="CP52" s="32"/>
      <c r="CQ52" s="32"/>
    </row>
    <row r="53" spans="1:95" s="31" customFormat="1" ht="15" customHeight="1" x14ac:dyDescent="0.2">
      <c r="A53" s="43">
        <v>165</v>
      </c>
      <c r="B53" s="44">
        <v>159</v>
      </c>
      <c r="C53" s="75">
        <v>2</v>
      </c>
      <c r="D53" s="76" t="str">
        <f>IF(A53="","",VLOOKUP(A53,СписокКМ!D:I,2,FALSE))</f>
        <v>ШАМАНОВ Нияз</v>
      </c>
      <c r="E53" s="47"/>
      <c r="F53" s="77" t="str">
        <f>IF(B53="","",VLOOKUP(B53,СписокКМ!D:I,2,FALSE))</f>
        <v>ЛАЗУТКИН Владимир</v>
      </c>
      <c r="G53" s="49"/>
      <c r="H53" s="41"/>
      <c r="I53" s="960" t="s">
        <v>571</v>
      </c>
      <c r="J53" s="960" t="s">
        <v>564</v>
      </c>
      <c r="K53" s="960" t="s">
        <v>564</v>
      </c>
      <c r="L53" s="960"/>
      <c r="M53" s="51"/>
      <c r="N53" s="42"/>
      <c r="O53" s="79">
        <f>IF(I53="","",IF(I53="0",1000,IF(I53="-0",-1000,I53*1)))</f>
        <v>-4</v>
      </c>
      <c r="P53" s="79">
        <f t="shared" si="27"/>
        <v>-6</v>
      </c>
      <c r="Q53" s="79">
        <f t="shared" si="28"/>
        <v>-6</v>
      </c>
      <c r="R53" s="79" t="str">
        <f t="shared" si="29"/>
        <v/>
      </c>
      <c r="S53" s="80" t="str">
        <f t="shared" si="30"/>
        <v/>
      </c>
      <c r="T53" s="55">
        <f t="shared" si="31"/>
        <v>0</v>
      </c>
      <c r="U53" s="56">
        <f t="shared" si="32"/>
        <v>0</v>
      </c>
      <c r="V53" s="56">
        <f t="shared" si="33"/>
        <v>0</v>
      </c>
      <c r="W53" s="56" t="str">
        <f t="shared" si="34"/>
        <v/>
      </c>
      <c r="X53" s="56" t="str">
        <f t="shared" si="35"/>
        <v/>
      </c>
      <c r="Y53" s="57">
        <f t="shared" si="36"/>
        <v>1</v>
      </c>
      <c r="Z53" s="57">
        <f t="shared" si="37"/>
        <v>1</v>
      </c>
      <c r="AA53" s="57">
        <f t="shared" si="38"/>
        <v>1</v>
      </c>
      <c r="AB53" s="57" t="str">
        <f t="shared" si="39"/>
        <v/>
      </c>
      <c r="AC53" s="57" t="str">
        <f t="shared" si="40"/>
        <v/>
      </c>
      <c r="AD53" s="58">
        <f>IF(CC53="","",IF(CC53&gt;CE53,1,-1))</f>
        <v>-1</v>
      </c>
      <c r="AE53" s="58">
        <f>IF(CC53="","",IF(CC53&lt;CE53,1,-1))</f>
        <v>1</v>
      </c>
      <c r="AF53" s="59">
        <f>IF(CC53&gt;CE53,1,0)</f>
        <v>0</v>
      </c>
      <c r="AG53" s="60">
        <f>IF(CE53&gt;CC53,1,0)</f>
        <v>1</v>
      </c>
      <c r="AH53" s="81">
        <f>IF(O53="","",AX53*1)</f>
        <v>4</v>
      </c>
      <c r="AI53" s="953">
        <f>IF(P53="","",BE53*1)</f>
        <v>6</v>
      </c>
      <c r="AJ53" s="953">
        <f>IF(Q53="","",BL53*1)</f>
        <v>6</v>
      </c>
      <c r="AK53" s="953" t="str">
        <f>IF(R53="","",BS53*1)</f>
        <v/>
      </c>
      <c r="AL53" s="953" t="str">
        <f>IF(S53="","",BZ53*1)</f>
        <v/>
      </c>
      <c r="AM53" s="950">
        <f>IF(O53="","",AZ53*1)</f>
        <v>11</v>
      </c>
      <c r="AN53" s="950">
        <f>IF(P53="","",BG53*1)</f>
        <v>11</v>
      </c>
      <c r="AO53" s="950">
        <f>IF(Q53="","",BN53*1)</f>
        <v>11</v>
      </c>
      <c r="AP53" s="950" t="str">
        <f>IF(R53="","",BU53*1)</f>
        <v/>
      </c>
      <c r="AQ53" s="950" t="str">
        <f>IF(S53="","",CB53*1)</f>
        <v/>
      </c>
      <c r="AR53" s="64">
        <f>SUM(AH53:AL53)</f>
        <v>16</v>
      </c>
      <c r="AS53" s="65">
        <f>SUM(AM53:AQ53)</f>
        <v>33</v>
      </c>
      <c r="AT53" s="66">
        <f>IF(O53=1000,11,IF(O53=-1000,0,IF(O53&gt;0,11,IF(O53&lt;0,(-O53),"0"))))</f>
        <v>4</v>
      </c>
      <c r="AU53" s="67" t="str">
        <f>IF(O53=1000,0,IF(O53=-1000,11,IF(O53&lt;-9,-(O53-2),IF(O53&gt;0,(O53),"0"))))</f>
        <v>0</v>
      </c>
      <c r="AV53" s="66">
        <f>IF(O53=1000,11,IF(O53=-1000,0,IF(O53&gt;9,(O53+2),IF(O53&lt;0,(-O53),"0"))))</f>
        <v>4</v>
      </c>
      <c r="AW53" s="67">
        <f>IF(O53=1000,0,IF(O53=-1000,11,IF(O53&lt;0,11,IF(O53&gt;0,(O53),"0"))))</f>
        <v>11</v>
      </c>
      <c r="AX53" s="945">
        <f>IF(O53="","",IF(O53&gt;9,AV53,AT53))</f>
        <v>4</v>
      </c>
      <c r="AY53" s="946" t="str">
        <f>IF(O53="","","-")</f>
        <v>-</v>
      </c>
      <c r="AZ53" s="947">
        <f>IF(O53="","",IF(O53&lt;-9,AU53,AW53))</f>
        <v>11</v>
      </c>
      <c r="BA53" s="66">
        <f>IF(P53=1000,11,IF(P53=-1000,0,IF(P53&gt;9,(P53+2),IF(P53&lt;0,(-P53),"0"))))</f>
        <v>6</v>
      </c>
      <c r="BB53" s="67" t="str">
        <f>IF(P53=1000,0,IF(P53=-1000,11,IF(P53&lt;-9,-(P53-2),IF(P53&gt;0,(P53),"0"))))</f>
        <v>0</v>
      </c>
      <c r="BC53" s="67">
        <f>IF(P53=1000,11,IF(P53=-1000,0,IF(P53&gt;0,11,IF(P53&lt;0,(-P53),"0"))))</f>
        <v>6</v>
      </c>
      <c r="BD53" s="67">
        <f>IF(P53=1000,0,IF(P53=-1000,11,IF(P53&lt;0,11,IF(P53&gt;0,(P53),"0"))))</f>
        <v>11</v>
      </c>
      <c r="BE53" s="945">
        <f>IF(P53="","",IF(P53&gt;9,BA53,BC53))</f>
        <v>6</v>
      </c>
      <c r="BF53" s="946" t="str">
        <f>IF(P53="","","-")</f>
        <v>-</v>
      </c>
      <c r="BG53" s="947">
        <f>IF(P53="","",IF(P53&lt;-9,BB53,BD53))</f>
        <v>11</v>
      </c>
      <c r="BH53" s="66">
        <f>IF(Q53=1000,11,IF(Q53=-1000,0,IF(Q53&gt;9,(Q53+2),IF(Q53&lt;0,(-Q53),"0"))))</f>
        <v>6</v>
      </c>
      <c r="BI53" s="67" t="str">
        <f>IF(Q53=1000,0,IF(Q53=-1000,11,IF(Q53&lt;-9,-(Q53-2),IF(Q53&gt;0,(Q53),"0"))))</f>
        <v>0</v>
      </c>
      <c r="BJ53" s="67">
        <f>IF(Q53=1000,11,IF(Q53=-1000,0,IF(Q53&gt;0,11,IF(Q53&lt;0,(-Q53),"0"))))</f>
        <v>6</v>
      </c>
      <c r="BK53" s="67">
        <f>IF(Q53=1000,0,IF(Q53=-1000,11,IF(Q53&lt;0,11,IF(Q53&gt;0,(Q53),"0"))))</f>
        <v>11</v>
      </c>
      <c r="BL53" s="945">
        <f>IF(Q53="","",IF(Q53&gt;9,BH53,BJ53))</f>
        <v>6</v>
      </c>
      <c r="BM53" s="946" t="str">
        <f>IF(Q53="","","-")</f>
        <v>-</v>
      </c>
      <c r="BN53" s="947">
        <f>IF(Q53="","",IF(Q53&lt;-9,BI53,BK53))</f>
        <v>11</v>
      </c>
      <c r="BO53" s="67" t="e">
        <f>IF(R53=1000,11,IF(R53=-1000,0,IF(R53&gt;9,(R53+2),IF(R53&lt;0,(-R53),"0"))))</f>
        <v>#VALUE!</v>
      </c>
      <c r="BP53" s="67" t="str">
        <f>IF(R53=1000,0,IF(R53=-1000,11,IF(R53&lt;-9,-(R53-2),IF(R53&gt;0,(R53),"0"))))</f>
        <v/>
      </c>
      <c r="BQ53" s="67">
        <f>IF(R53=1000,11,IF(R53=-1000,0,IF(R53&gt;0,11,IF(R53&lt;0,(-R53),"0"))))</f>
        <v>11</v>
      </c>
      <c r="BR53" s="67" t="str">
        <f>IF(R53=1000,0,IF(R53=-1000,11,IF(R53&lt;0,11,IF(R53&gt;0,(R53),"0"))))</f>
        <v/>
      </c>
      <c r="BS53" s="945" t="str">
        <f>IF(R53="","",IF(R53&gt;9,BO53,BQ53))</f>
        <v/>
      </c>
      <c r="BT53" s="946" t="str">
        <f>IF(R53="","","-")</f>
        <v/>
      </c>
      <c r="BU53" s="947" t="str">
        <f>IF(R53="","",IF(R53&lt;-9,BP53,BR53))</f>
        <v/>
      </c>
      <c r="BV53" s="67" t="e">
        <f>IF(S53=1000,11,IF(S53=-1000,0,IF(S53&gt;9,(S53+2),IF(S53&lt;0,(-S53),"0"))))</f>
        <v>#VALUE!</v>
      </c>
      <c r="BW53" s="67" t="str">
        <f>IF(S53=1000,0,IF(S53=-1000,11,IF(S53&lt;-9,-(S53-2),IF(S53&gt;0,(S53),"0"))))</f>
        <v/>
      </c>
      <c r="BX53" s="67">
        <f>IF(S53=1000,11,IF(S53=-1000,0,IF(S53&gt;0,11,IF(S53&lt;0,(-S53),"0"))))</f>
        <v>11</v>
      </c>
      <c r="BY53" s="71" t="str">
        <f>IF(S53=1000,0,IF(S53=-1000,11,IF(S53&lt;0,11,IF(S53&gt;0,(S53),"0"))))</f>
        <v/>
      </c>
      <c r="BZ53" s="945" t="str">
        <f>IF(S53="","",IF(S53&gt;9,BV53,BX53))</f>
        <v/>
      </c>
      <c r="CA53" s="946" t="str">
        <f>IF(S53="","","-")</f>
        <v/>
      </c>
      <c r="CB53" s="947" t="str">
        <f>IF(S53="","",IF(S53&lt;-9,BW53,BY53))</f>
        <v/>
      </c>
      <c r="CC53" s="942">
        <f>IF(O53="","",SUM(T53:X53))</f>
        <v>0</v>
      </c>
      <c r="CD53" s="948" t="str">
        <f>IF(CC53="","","-")</f>
        <v>-</v>
      </c>
      <c r="CE53" s="943">
        <f>IF(O53="","",SUM(Y53:AC53))</f>
        <v>3</v>
      </c>
      <c r="CP53" s="32"/>
      <c r="CQ53" s="32"/>
    </row>
    <row r="54" spans="1:95" s="31" customFormat="1" ht="15" customHeight="1" x14ac:dyDescent="0.2">
      <c r="A54" s="43">
        <v>203</v>
      </c>
      <c r="B54" s="44">
        <v>154</v>
      </c>
      <c r="C54" s="1250" t="s">
        <v>563</v>
      </c>
      <c r="D54" s="76" t="str">
        <f>IF(A54="","",VLOOKUP(A54,СписокКМ!D:I,2,FALSE))</f>
        <v>ЧИЖОВ Максим</v>
      </c>
      <c r="E54" s="47"/>
      <c r="F54" s="77" t="str">
        <f>IF(B54="","",VLOOKUP(B54,СписокКМ!D:I,2,FALSE))</f>
        <v>СТАРЫХ Юрий</v>
      </c>
      <c r="G54" s="49"/>
      <c r="H54" s="41"/>
      <c r="I54" s="1252" t="s">
        <v>28</v>
      </c>
      <c r="J54" s="1252" t="s">
        <v>568</v>
      </c>
      <c r="K54" s="1252" t="s">
        <v>564</v>
      </c>
      <c r="L54" s="1252"/>
      <c r="M54" s="1252"/>
      <c r="N54" s="42"/>
      <c r="O54" s="1244">
        <f>IF(I54="","",IF(I54="0",1000,IF(I54="-0",-1000,I54*1)))</f>
        <v>-9</v>
      </c>
      <c r="P54" s="1244">
        <f>IF(J54="","",IF(J54="0",1000,IF(J54="-0",-1000,J54*1)))</f>
        <v>-7</v>
      </c>
      <c r="Q54" s="1244">
        <f>IF(K54="","",IF(K54="0",1000,IF(K54="-0",-1000,K54*1)))</f>
        <v>-6</v>
      </c>
      <c r="R54" s="1244" t="str">
        <f>IF(L55="","",IF(L55="0",1000,IF(L55="-0",-1000,L55*1)))</f>
        <v/>
      </c>
      <c r="S54" s="1246" t="str">
        <f>IF(M55="","",IF(M55="0",1000,IF(M55="-0",-1000,M55*1)))</f>
        <v/>
      </c>
      <c r="T54" s="1248">
        <f>IF(O54="","",IF(O54&gt;0,1,0))</f>
        <v>0</v>
      </c>
      <c r="U54" s="1284">
        <f>IF(P54="","",IF(P54&gt;0,1,0))</f>
        <v>0</v>
      </c>
      <c r="V54" s="1284">
        <f>IF(Q54="","",IF(Q54&gt;0,1,0))</f>
        <v>0</v>
      </c>
      <c r="W54" s="1284" t="str">
        <f>IF(R54="","",IF(R54&gt;0,1,0))</f>
        <v/>
      </c>
      <c r="X54" s="1284" t="str">
        <f>IF(S54="","",IF(S54&gt;0,1,0))</f>
        <v/>
      </c>
      <c r="Y54" s="1278">
        <f>IF(O54="","",IF(O54&lt;0,1,0))</f>
        <v>1</v>
      </c>
      <c r="Z54" s="1278">
        <f>IF(P54="","",IF(P54&lt;0,1,0))</f>
        <v>1</v>
      </c>
      <c r="AA54" s="1278">
        <f>IF(Q54="","",IF(Q54&lt;0,1,0))</f>
        <v>1</v>
      </c>
      <c r="AB54" s="1278" t="str">
        <f>IF(R54="","",IF(R54&lt;0,1,0))</f>
        <v/>
      </c>
      <c r="AC54" s="1278" t="str">
        <f>IF(S54="","",IF(S54&lt;0,1,0))</f>
        <v/>
      </c>
      <c r="AD54" s="1280">
        <f>IF(CC54="","",IF(CC54&gt;CE54,1,-1))</f>
        <v>-1</v>
      </c>
      <c r="AE54" s="1280">
        <f>IF(CC54="","",IF(CC54&lt;CE54,1,-1))</f>
        <v>1</v>
      </c>
      <c r="AF54" s="1282">
        <f>IF(CC54&gt;CE54,1,0)</f>
        <v>0</v>
      </c>
      <c r="AG54" s="1272">
        <f>IF(CE54&gt;CC54,1,0)</f>
        <v>1</v>
      </c>
      <c r="AH54" s="1274">
        <f>IF(O54="","",AX54*1)</f>
        <v>9</v>
      </c>
      <c r="AI54" s="1276">
        <f>IF(P54="","",BE54*1)</f>
        <v>7</v>
      </c>
      <c r="AJ54" s="1276">
        <f>IF(Q54="","",BL54*1)</f>
        <v>6</v>
      </c>
      <c r="AK54" s="1276" t="str">
        <f>IF(R54="","",BS54*1)</f>
        <v/>
      </c>
      <c r="AL54" s="1276" t="str">
        <f>IF(S54="","",BZ54*1)</f>
        <v/>
      </c>
      <c r="AM54" s="1298">
        <f>IF(O54="","",AZ54*1)</f>
        <v>11</v>
      </c>
      <c r="AN54" s="1298">
        <f>IF(P54="","",BG54*1)</f>
        <v>11</v>
      </c>
      <c r="AO54" s="1298">
        <f>IF(Q54="","",BN54*1)</f>
        <v>11</v>
      </c>
      <c r="AP54" s="1298" t="str">
        <f>IF(R54="","",BU54*1)</f>
        <v/>
      </c>
      <c r="AQ54" s="1298" t="str">
        <f>IF(S54="","",CB54*1)</f>
        <v/>
      </c>
      <c r="AR54" s="1300">
        <f>SUM(AH55:AL55)</f>
        <v>0</v>
      </c>
      <c r="AS54" s="1292">
        <f>SUM(AM55:AQ55)</f>
        <v>0</v>
      </c>
      <c r="AT54" s="1294">
        <f>IF(O54=1000,11,IF(O54=-1000,0,IF(O54&gt;0,11,IF(O54&lt;0,(-O54),"0"))))</f>
        <v>9</v>
      </c>
      <c r="AU54" s="1286" t="str">
        <f>IF(O54=1000,0,IF(O54=-1000,11,IF(O54&lt;-9,-(O54-2),IF(O54&gt;0,(O54),"0"))))</f>
        <v>0</v>
      </c>
      <c r="AV54" s="1286">
        <f>IF(O54=1000,11,IF(O54=-1000,0,IF(O54&gt;9,(O54+2),IF(O54&lt;0,(-O54),"0"))))</f>
        <v>9</v>
      </c>
      <c r="AW54" s="1286">
        <f>IF(O54=1000,0,IF(O54=-1000,11,IF(O54&lt;0,11,IF(O54&gt;0,(O54),"0"))))</f>
        <v>11</v>
      </c>
      <c r="AX54" s="1296">
        <f>IF(O54="","",IF(O54&gt;9,AV54,AT54))</f>
        <v>9</v>
      </c>
      <c r="AY54" s="1288" t="str">
        <f>IF(O54="","","-")</f>
        <v>-</v>
      </c>
      <c r="AZ54" s="1290">
        <f>IF(O54="","",IF(O54&lt;-9,AU54,AW54))</f>
        <v>11</v>
      </c>
      <c r="BA54" s="1286">
        <f>IF(P54=1000,11,IF(P54=-1000,0,IF(P54&gt;9,(P54+2),IF(P54&lt;0,(-P54),"0"))))</f>
        <v>7</v>
      </c>
      <c r="BB54" s="1286" t="str">
        <f>IF(P54=1000,0,IF(P54=-1000,11,IF(P54&lt;-9,-(P54-2),IF(P54&gt;0,(P54),"0"))))</f>
        <v>0</v>
      </c>
      <c r="BC54" s="1286">
        <f>IF(P54=1000,11,IF(P54=-1000,0,IF(P54&gt;0,11,IF(P54&lt;0,(-P54),"0"))))</f>
        <v>7</v>
      </c>
      <c r="BD54" s="1286">
        <f>IF(P54=1000,0,IF(P54=-1000,11,IF(P54&lt;0,11,IF(P54&gt;0,(P54),"0"))))</f>
        <v>11</v>
      </c>
      <c r="BE54" s="1296">
        <f>IF(P54="","",IF(P54&gt;9,BA54,BC54))</f>
        <v>7</v>
      </c>
      <c r="BF54" s="1288" t="str">
        <f>IF(P54="","","-")</f>
        <v>-</v>
      </c>
      <c r="BG54" s="1290">
        <f>IF(P54="","",IF(P54&lt;-9,BB54,BD54))</f>
        <v>11</v>
      </c>
      <c r="BH54" s="1286">
        <f>IF(Q54=1000,11,IF(Q54=-1000,0,IF(Q54&gt;9,(Q54+2),IF(Q54&lt;0,(-Q54),"0"))))</f>
        <v>6</v>
      </c>
      <c r="BI54" s="1286" t="str">
        <f>IF(Q54=1000,0,IF(Q54=-1000,11,IF(Q54&lt;-9,-(Q54-2),IF(Q54&gt;0,(Q54),"0"))))</f>
        <v>0</v>
      </c>
      <c r="BJ54" s="1286">
        <f>IF(Q54=1000,11,IF(Q54=-1000,0,IF(Q54&gt;0,11,IF(Q54&lt;0,(-Q54),"0"))))</f>
        <v>6</v>
      </c>
      <c r="BK54" s="1286">
        <f>IF(Q54=1000,0,IF(Q54=-1000,11,IF(Q54&lt;0,11,IF(Q54&gt;0,(Q54),"0"))))</f>
        <v>11</v>
      </c>
      <c r="BL54" s="1296">
        <f>IF(Q54="","",IF(Q54&gt;9,BH54,BJ54))</f>
        <v>6</v>
      </c>
      <c r="BM54" s="1288" t="str">
        <f>IF(Q54="","","-")</f>
        <v>-</v>
      </c>
      <c r="BN54" s="1290">
        <f>IF(Q54="","",IF(Q54&lt;-9,BI54,BK54))</f>
        <v>11</v>
      </c>
      <c r="BO54" s="1286" t="e">
        <f>IF(R54=1000,11,IF(R54=-1000,0,IF(R54&gt;9,(R54+2),IF(R54&lt;0,(-R54),"0"))))</f>
        <v>#VALUE!</v>
      </c>
      <c r="BP54" s="1286" t="str">
        <f>IF(R54=1000,0,IF(R54=-1000,11,IF(R54&lt;-9,-(R54-2),IF(R54&gt;0,(R54),"0"))))</f>
        <v/>
      </c>
      <c r="BQ54" s="1286">
        <f>IF(R54=1000,11,IF(R54=-1000,0,IF(R54&gt;0,11,IF(R54&lt;0,(-R54),"0"))))</f>
        <v>11</v>
      </c>
      <c r="BR54" s="1286" t="str">
        <f>IF(R54=1000,0,IF(R54=-1000,11,IF(R54&lt;0,11,IF(R54&gt;0,(R54),"0"))))</f>
        <v/>
      </c>
      <c r="BS54" s="1296"/>
      <c r="BT54" s="1288" t="str">
        <f>IF(R54="","","-")</f>
        <v/>
      </c>
      <c r="BU54" s="1290"/>
      <c r="BV54" s="1286" t="e">
        <f>IF(S54=1000,11,IF(S54=-1000,0,IF(S54&gt;9,(S54+2),IF(S54&lt;0,(-S54),"0"))))</f>
        <v>#VALUE!</v>
      </c>
      <c r="BW54" s="1286" t="str">
        <f>IF(S54=1000,0,IF(S54=-1000,11,IF(S54&lt;-9,-(S54-2),IF(S54&gt;0,(S54),"0"))))</f>
        <v/>
      </c>
      <c r="BX54" s="1286">
        <f>IF(S54=1000,11,IF(S54=-1000,0,IF(S54&gt;0,11,IF(S54&lt;0,(-S54),"0"))))</f>
        <v>11</v>
      </c>
      <c r="BY54" s="1286" t="str">
        <f>IF(S54=1000,0,IF(S54=-1000,11,IF(S54&lt;0,11,IF(S54&gt;0,(S54),"0"))))</f>
        <v/>
      </c>
      <c r="BZ54" s="1296" t="str">
        <f>IF(S54="","",IF(S54&gt;9,BV54,BX54))</f>
        <v/>
      </c>
      <c r="CA54" s="1288" t="str">
        <f>IF(S54="","","-")</f>
        <v/>
      </c>
      <c r="CB54" s="1290" t="str">
        <f>IF(S54="","",IF(S54&lt;-9,BW54,BY54))</f>
        <v/>
      </c>
      <c r="CC54" s="1302">
        <v>0</v>
      </c>
      <c r="CD54" s="1304" t="str">
        <f>IF(CC54="","","-")</f>
        <v>-</v>
      </c>
      <c r="CE54" s="1306">
        <f>IF(O54="","",SUM(Y54:AC55))</f>
        <v>3</v>
      </c>
      <c r="CP54" s="32"/>
      <c r="CQ54" s="32"/>
    </row>
    <row r="55" spans="1:95" s="31" customFormat="1" ht="15" customHeight="1" x14ac:dyDescent="0.2">
      <c r="A55" s="43">
        <v>165</v>
      </c>
      <c r="B55" s="44">
        <v>153</v>
      </c>
      <c r="C55" s="1251"/>
      <c r="D55" s="46" t="str">
        <f>IF(A55="","",VLOOKUP(A55,СписокКМ!D:I,2,FALSE))</f>
        <v>ШАМАНОВ Нияз</v>
      </c>
      <c r="E55" s="47"/>
      <c r="F55" s="48" t="str">
        <f>IF(B55="","",VLOOKUP(B55,СписокКМ!D:I,2,FALSE))</f>
        <v>КОНДАУРОВ Валерий</v>
      </c>
      <c r="G55" s="49"/>
      <c r="H55" s="41"/>
      <c r="I55" s="1253"/>
      <c r="J55" s="1253"/>
      <c r="K55" s="1253"/>
      <c r="L55" s="1253"/>
      <c r="M55" s="1253"/>
      <c r="N55" s="42"/>
      <c r="O55" s="1245"/>
      <c r="P55" s="1245"/>
      <c r="Q55" s="1245"/>
      <c r="R55" s="1245"/>
      <c r="S55" s="1247"/>
      <c r="T55" s="1249"/>
      <c r="U55" s="1285"/>
      <c r="V55" s="1285"/>
      <c r="W55" s="1285"/>
      <c r="X55" s="1285"/>
      <c r="Y55" s="1279"/>
      <c r="Z55" s="1279"/>
      <c r="AA55" s="1279"/>
      <c r="AB55" s="1279"/>
      <c r="AC55" s="1279"/>
      <c r="AD55" s="1281"/>
      <c r="AE55" s="1281"/>
      <c r="AF55" s="1283"/>
      <c r="AG55" s="1273"/>
      <c r="AH55" s="1275"/>
      <c r="AI55" s="1277"/>
      <c r="AJ55" s="1277"/>
      <c r="AK55" s="1277"/>
      <c r="AL55" s="1277"/>
      <c r="AM55" s="1299"/>
      <c r="AN55" s="1299"/>
      <c r="AO55" s="1299"/>
      <c r="AP55" s="1299"/>
      <c r="AQ55" s="1299"/>
      <c r="AR55" s="1301"/>
      <c r="AS55" s="1293"/>
      <c r="AT55" s="1295"/>
      <c r="AU55" s="1287"/>
      <c r="AV55" s="1287"/>
      <c r="AW55" s="1287"/>
      <c r="AX55" s="1297"/>
      <c r="AY55" s="1289"/>
      <c r="AZ55" s="1291"/>
      <c r="BA55" s="1287"/>
      <c r="BB55" s="1287"/>
      <c r="BC55" s="1287"/>
      <c r="BD55" s="1287"/>
      <c r="BE55" s="1297"/>
      <c r="BF55" s="1289"/>
      <c r="BG55" s="1291"/>
      <c r="BH55" s="1287"/>
      <c r="BI55" s="1287"/>
      <c r="BJ55" s="1287"/>
      <c r="BK55" s="1287"/>
      <c r="BL55" s="1297"/>
      <c r="BM55" s="1289"/>
      <c r="BN55" s="1291"/>
      <c r="BO55" s="1287"/>
      <c r="BP55" s="1287"/>
      <c r="BQ55" s="1287"/>
      <c r="BR55" s="1287"/>
      <c r="BS55" s="1297"/>
      <c r="BT55" s="1289"/>
      <c r="BU55" s="1291"/>
      <c r="BV55" s="1287"/>
      <c r="BW55" s="1287"/>
      <c r="BX55" s="1287"/>
      <c r="BY55" s="1287"/>
      <c r="BZ55" s="1297"/>
      <c r="CA55" s="1289"/>
      <c r="CB55" s="1291"/>
      <c r="CC55" s="1303"/>
      <c r="CD55" s="1305"/>
      <c r="CE55" s="1307"/>
      <c r="CP55" s="32"/>
      <c r="CQ55" s="32"/>
    </row>
    <row r="56" spans="1:95" s="31" customFormat="1" ht="15" customHeight="1" x14ac:dyDescent="0.2">
      <c r="A56" s="99">
        <f>IF(A52="","",A52)</f>
        <v>203</v>
      </c>
      <c r="B56" s="99">
        <f>IF(B52="","",B53)</f>
        <v>159</v>
      </c>
      <c r="C56" s="75">
        <v>4</v>
      </c>
      <c r="D56" s="100" t="str">
        <f>IF(A56="","",VLOOKUP(A56,СписокКМ!D:I,2,FALSE))</f>
        <v>ЧИЖОВ Максим</v>
      </c>
      <c r="E56" s="101"/>
      <c r="F56" s="77" t="str">
        <f>IF(B56="","",VLOOKUP(B56,СписокКМ!D:I,2,FALSE))</f>
        <v>ЛАЗУТКИН Владимир</v>
      </c>
      <c r="G56" s="102"/>
      <c r="H56" s="41"/>
      <c r="I56" s="960" t="s">
        <v>149</v>
      </c>
      <c r="J56" s="960" t="s">
        <v>567</v>
      </c>
      <c r="K56" s="960" t="s">
        <v>30</v>
      </c>
      <c r="L56" s="960" t="s">
        <v>29</v>
      </c>
      <c r="M56" s="960" t="s">
        <v>28</v>
      </c>
      <c r="N56" s="42"/>
      <c r="O56" s="79">
        <f>IF(I56="","",IF(I56="0",1000,IF(I56="-0",-1000,I56*1)))</f>
        <v>3</v>
      </c>
      <c r="P56" s="79">
        <f t="shared" ref="P56:P57" si="41">IF(J56="","",IF(J56="0",1000,IF(J56="-0",-1000,J56*1)))</f>
        <v>-5</v>
      </c>
      <c r="Q56" s="79">
        <f t="shared" ref="Q56:Q57" si="42">IF(K56="","",IF(K56="0",1000,IF(K56="-0",-1000,K56*1)))</f>
        <v>-8</v>
      </c>
      <c r="R56" s="79">
        <f t="shared" ref="R56:R57" si="43">IF(L56="","",IF(L56="0",1000,IF(L56="-0",-1000,L56*1)))</f>
        <v>9</v>
      </c>
      <c r="S56" s="80">
        <f t="shared" ref="S56:S57" si="44">IF(M56="","",IF(M56="0",1000,IF(M56="-0",-1000,M56*1)))</f>
        <v>-9</v>
      </c>
      <c r="T56" s="958">
        <f t="shared" ref="T56:T57" si="45">IF(O56="","",IF(O56&gt;0,1,0))</f>
        <v>1</v>
      </c>
      <c r="U56" s="957">
        <f t="shared" ref="U56:U57" si="46">IF(P56="","",IF(P56&gt;0,1,0))</f>
        <v>0</v>
      </c>
      <c r="V56" s="957">
        <f t="shared" ref="V56:V57" si="47">IF(Q56="","",IF(Q56&gt;0,1,0))</f>
        <v>0</v>
      </c>
      <c r="W56" s="957">
        <f t="shared" ref="W56:W57" si="48">IF(R56="","",IF(R56&gt;0,1,0))</f>
        <v>1</v>
      </c>
      <c r="X56" s="957">
        <f t="shared" ref="X56:X57" si="49">IF(S56="","",IF(S56&gt;0,1,0))</f>
        <v>0</v>
      </c>
      <c r="Y56" s="954">
        <f t="shared" ref="Y56:Y57" si="50">IF(O56="","",IF(O56&lt;0,1,0))</f>
        <v>0</v>
      </c>
      <c r="Z56" s="954">
        <f t="shared" ref="Z56:Z57" si="51">IF(P56="","",IF(P56&lt;0,1,0))</f>
        <v>1</v>
      </c>
      <c r="AA56" s="954">
        <f t="shared" ref="AA56:AA57" si="52">IF(Q56="","",IF(Q56&lt;0,1,0))</f>
        <v>1</v>
      </c>
      <c r="AB56" s="954">
        <f t="shared" ref="AB56:AB57" si="53">IF(R56="","",IF(R56&lt;0,1,0))</f>
        <v>0</v>
      </c>
      <c r="AC56" s="954">
        <f t="shared" ref="AC56:AC57" si="54">IF(S56="","",IF(S56&lt;0,1,0))</f>
        <v>1</v>
      </c>
      <c r="AD56" s="955">
        <f>IF(CC56="","",IF(CC56&gt;CE56,1,-1))</f>
        <v>-1</v>
      </c>
      <c r="AE56" s="955">
        <f>IF(CC56="","",IF(CC56&lt;CE56,1,-1))</f>
        <v>1</v>
      </c>
      <c r="AF56" s="956">
        <f>IF(CC56&gt;CE56,1,0)</f>
        <v>0</v>
      </c>
      <c r="AG56" s="952">
        <f>IF(CE56&gt;CC56,1,0)</f>
        <v>1</v>
      </c>
      <c r="AH56" s="81">
        <f>IF(O56="","",AX56*1)</f>
        <v>11</v>
      </c>
      <c r="AI56" s="953">
        <f>IF(P56="","",BE56*1)</f>
        <v>5</v>
      </c>
      <c r="AJ56" s="953">
        <f>IF(Q56="","",BL56*1)</f>
        <v>8</v>
      </c>
      <c r="AK56" s="953">
        <f>IF(R56="","",BS56*1)</f>
        <v>11</v>
      </c>
      <c r="AL56" s="953">
        <f>IF(S56="","",BZ56*1)</f>
        <v>9</v>
      </c>
      <c r="AM56" s="950">
        <f>IF(O56="","",AZ56*1)</f>
        <v>3</v>
      </c>
      <c r="AN56" s="950">
        <f>IF(P56="","",BG56*1)</f>
        <v>11</v>
      </c>
      <c r="AO56" s="950">
        <f>IF(Q56="","",BN56*1)</f>
        <v>11</v>
      </c>
      <c r="AP56" s="950">
        <f>IF(R56="","",BU56*1)</f>
        <v>9</v>
      </c>
      <c r="AQ56" s="950">
        <f>IF(S56="","",CB56*1)</f>
        <v>11</v>
      </c>
      <c r="AR56" s="951">
        <f>SUM(AH56:AL56)</f>
        <v>44</v>
      </c>
      <c r="AS56" s="949">
        <f>SUM(AM56:AQ56)</f>
        <v>45</v>
      </c>
      <c r="AT56" s="111">
        <f>IF(O56=1000,11,IF(O56=-1000,0,IF(O56&gt;0,11,IF(O56&lt;0,(-O56),"0"))))</f>
        <v>11</v>
      </c>
      <c r="AU56" s="944">
        <f>IF(O56=1000,0,IF(O56=-1000,11,IF(O56&lt;-9,-(O56-2),IF(O56&gt;0,(O56),"0"))))</f>
        <v>3</v>
      </c>
      <c r="AV56" s="111" t="str">
        <f>IF(O56=1000,11,IF(O56=-1000,0,IF(O56&gt;9,(O56+2),IF(O56&lt;0,(-O56),"0"))))</f>
        <v>0</v>
      </c>
      <c r="AW56" s="944">
        <f>IF(O56=1000,0,IF(O56=-1000,11,IF(O56&lt;0,11,IF(O56&gt;0,(O56),"0"))))</f>
        <v>3</v>
      </c>
      <c r="AX56" s="945">
        <f>IF(O56="","",IF(O56&gt;9,AV56,AT56))</f>
        <v>11</v>
      </c>
      <c r="AY56" s="946" t="str">
        <f>IF(O56="","","-")</f>
        <v>-</v>
      </c>
      <c r="AZ56" s="947">
        <f>IF(O56="","",IF(O56&lt;-9,AU56,AW56))</f>
        <v>3</v>
      </c>
      <c r="BA56" s="111">
        <f>IF(P56=1000,11,IF(P56=-1000,0,IF(P56&gt;9,(P56+2),IF(P56&lt;0,(-P56),"0"))))</f>
        <v>5</v>
      </c>
      <c r="BB56" s="944" t="str">
        <f>IF(P56=1000,0,IF(P56=-1000,11,IF(P56&lt;-9,-(P56-2),IF(P56&gt;0,(P56),"0"))))</f>
        <v>0</v>
      </c>
      <c r="BC56" s="944">
        <f>IF(P56=1000,11,IF(P56=-1000,0,IF(P56&gt;0,11,IF(P56&lt;0,(-P56),"0"))))</f>
        <v>5</v>
      </c>
      <c r="BD56" s="944">
        <f>IF(P56=1000,0,IF(P56=-1000,11,IF(P56&lt;0,11,IF(P56&gt;0,(P56),"0"))))</f>
        <v>11</v>
      </c>
      <c r="BE56" s="945">
        <f>IF(P56="","",IF(P56&gt;9,BA56,BC56))</f>
        <v>5</v>
      </c>
      <c r="BF56" s="946" t="str">
        <f>IF(P56="","","-")</f>
        <v>-</v>
      </c>
      <c r="BG56" s="947">
        <f>IF(P56="","",IF(P56&lt;-9,BB56,BD56))</f>
        <v>11</v>
      </c>
      <c r="BH56" s="111">
        <f>IF(Q56=1000,11,IF(Q56=-1000,0,IF(Q56&gt;9,(Q56+2),IF(Q56&lt;0,(-Q56),"0"))))</f>
        <v>8</v>
      </c>
      <c r="BI56" s="944" t="str">
        <f>IF(Q56=1000,0,IF(Q56=-1000,11,IF(Q56&lt;-9,-(Q56-2),IF(Q56&gt;0,(Q56),"0"))))</f>
        <v>0</v>
      </c>
      <c r="BJ56" s="944">
        <f>IF(Q56=1000,11,IF(Q56=-1000,0,IF(Q56&gt;0,11,IF(Q56&lt;0,(-Q56),"0"))))</f>
        <v>8</v>
      </c>
      <c r="BK56" s="944">
        <f>IF(Q56=1000,0,IF(Q56=-1000,11,IF(Q56&lt;0,11,IF(Q56&gt;0,(Q56),"0"))))</f>
        <v>11</v>
      </c>
      <c r="BL56" s="945">
        <f>IF(Q56="","",IF(Q56&gt;9,BH56,BJ56))</f>
        <v>8</v>
      </c>
      <c r="BM56" s="946" t="str">
        <f>IF(Q56="","","-")</f>
        <v>-</v>
      </c>
      <c r="BN56" s="947">
        <f>IF(Q56="","",IF(Q56&lt;-9,BI56,BK56))</f>
        <v>11</v>
      </c>
      <c r="BO56" s="944" t="str">
        <f>IF(R56=1000,11,IF(R56=-1000,0,IF(R56&gt;9,(R56+2),IF(R56&lt;0,(-R56),"0"))))</f>
        <v>0</v>
      </c>
      <c r="BP56" s="944">
        <f>IF(R56=1000,0,IF(R56=-1000,11,IF(R56&lt;-9,-(R56-2),IF(R56&gt;0,(R56),"0"))))</f>
        <v>9</v>
      </c>
      <c r="BQ56" s="944">
        <f>IF(R56=1000,11,IF(R56=-1000,0,IF(R56&gt;0,11,IF(R56&lt;0,(-R56),"0"))))</f>
        <v>11</v>
      </c>
      <c r="BR56" s="944">
        <f>IF(R56=1000,0,IF(R56=-1000,11,IF(R56&lt;0,11,IF(R56&gt;0,(R56),"0"))))</f>
        <v>9</v>
      </c>
      <c r="BS56" s="945">
        <f>IF(R56="","",IF(R56&gt;9,BO56,BQ56))</f>
        <v>11</v>
      </c>
      <c r="BT56" s="946" t="str">
        <f>IF(R56="","","-")</f>
        <v>-</v>
      </c>
      <c r="BU56" s="947">
        <f>IF(R56="","",IF(R56&lt;-9,BP56,BR56))</f>
        <v>9</v>
      </c>
      <c r="BV56" s="944">
        <f>IF(S56=1000,11,IF(S56=-1000,0,IF(S56&gt;9,(S56+2),IF(S56&lt;0,(-S56),"0"))))</f>
        <v>9</v>
      </c>
      <c r="BW56" s="944" t="str">
        <f>IF(S56=1000,0,IF(S56=-1000,11,IF(S56&lt;-9,-(S56-2),IF(S56&gt;0,(S56),"0"))))</f>
        <v>0</v>
      </c>
      <c r="BX56" s="944">
        <f>IF(S56=1000,11,IF(S56=-1000,0,IF(S56&gt;0,11,IF(S56&lt;0,(-S56),"0"))))</f>
        <v>9</v>
      </c>
      <c r="BY56" s="113">
        <f>IF(S56=1000,0,IF(S56=-1000,11,IF(S56&lt;0,11,IF(S56&gt;0,(S56),"0"))))</f>
        <v>11</v>
      </c>
      <c r="BZ56" s="945">
        <f>IF(S56="","",IF(S56&gt;9,BV56,BX56))</f>
        <v>9</v>
      </c>
      <c r="CA56" s="946" t="str">
        <f>IF(S56="","","-")</f>
        <v>-</v>
      </c>
      <c r="CB56" s="947">
        <f>IF(S56="","",IF(S56&lt;-9,BW56,BY56))</f>
        <v>11</v>
      </c>
      <c r="CC56" s="942">
        <f>IF(O56="","",SUM(T56:X56))</f>
        <v>2</v>
      </c>
      <c r="CD56" s="948" t="str">
        <f>IF(CC56="","","-")</f>
        <v>-</v>
      </c>
      <c r="CE56" s="943">
        <f>IF(O56="","",SUM(Y56:AC56))</f>
        <v>3</v>
      </c>
      <c r="CP56" s="32"/>
      <c r="CQ56" s="32"/>
    </row>
    <row r="57" spans="1:95" s="31" customFormat="1" ht="15" customHeight="1" thickBot="1" x14ac:dyDescent="0.25">
      <c r="A57" s="99">
        <f>IF(A52="","",A53)</f>
        <v>165</v>
      </c>
      <c r="B57" s="99">
        <f>IF(B52="","",B52)</f>
        <v>154</v>
      </c>
      <c r="C57" s="114">
        <v>5</v>
      </c>
      <c r="D57" s="115" t="str">
        <f>IF(A57="","",VLOOKUP(A57,СписокКМ!D:I,2,FALSE))</f>
        <v>ШАМАНОВ Нияз</v>
      </c>
      <c r="E57" s="116"/>
      <c r="F57" s="117" t="str">
        <f>IF(B57="","",VLOOKUP(B57,СписокКМ!D:I,2,FALSE))</f>
        <v>СТАРЫХ Юрий</v>
      </c>
      <c r="G57" s="118"/>
      <c r="H57" s="119"/>
      <c r="I57" s="120"/>
      <c r="J57" s="120"/>
      <c r="K57" s="120"/>
      <c r="L57" s="121"/>
      <c r="M57" s="121"/>
      <c r="N57" s="122"/>
      <c r="O57" s="123" t="str">
        <f>IF(I57="","",IF(I57="0",1000,IF(I57="-0",-1000,I57*1)))</f>
        <v/>
      </c>
      <c r="P57" s="123" t="str">
        <f t="shared" si="41"/>
        <v/>
      </c>
      <c r="Q57" s="123" t="str">
        <f t="shared" si="42"/>
        <v/>
      </c>
      <c r="R57" s="123" t="str">
        <f t="shared" si="43"/>
        <v/>
      </c>
      <c r="S57" s="124" t="str">
        <f t="shared" si="44"/>
        <v/>
      </c>
      <c r="T57" s="125" t="str">
        <f t="shared" si="45"/>
        <v/>
      </c>
      <c r="U57" s="126" t="str">
        <f t="shared" si="46"/>
        <v/>
      </c>
      <c r="V57" s="126" t="str">
        <f t="shared" si="47"/>
        <v/>
      </c>
      <c r="W57" s="126" t="str">
        <f t="shared" si="48"/>
        <v/>
      </c>
      <c r="X57" s="126" t="str">
        <f t="shared" si="49"/>
        <v/>
      </c>
      <c r="Y57" s="127" t="str">
        <f t="shared" si="50"/>
        <v/>
      </c>
      <c r="Z57" s="127" t="str">
        <f t="shared" si="51"/>
        <v/>
      </c>
      <c r="AA57" s="127" t="str">
        <f t="shared" si="52"/>
        <v/>
      </c>
      <c r="AB57" s="127" t="str">
        <f t="shared" si="53"/>
        <v/>
      </c>
      <c r="AC57" s="127" t="str">
        <f t="shared" si="54"/>
        <v/>
      </c>
      <c r="AD57" s="128" t="str">
        <f>IF(CC57="","",IF(CC57&gt;CE57,1,-1))</f>
        <v/>
      </c>
      <c r="AE57" s="128" t="str">
        <f>IF(CC57="","",IF(CC57&lt;CE57,1,-1))</f>
        <v/>
      </c>
      <c r="AF57" s="129">
        <f>IF(CC57&gt;CE57,1,0)</f>
        <v>0</v>
      </c>
      <c r="AG57" s="130">
        <f>IF(CE57&gt;CC57,1,0)</f>
        <v>0</v>
      </c>
      <c r="AH57" s="131" t="str">
        <f>IF(O57="","",AX57*1)</f>
        <v/>
      </c>
      <c r="AI57" s="132" t="str">
        <f>IF(P57="","",BE57*1)</f>
        <v/>
      </c>
      <c r="AJ57" s="132" t="str">
        <f>IF(Q57="","",BL57*1)</f>
        <v/>
      </c>
      <c r="AK57" s="132" t="str">
        <f>IF(R57="","",BS57*1)</f>
        <v/>
      </c>
      <c r="AL57" s="132" t="str">
        <f>IF(S57="","",BZ57*1)</f>
        <v/>
      </c>
      <c r="AM57" s="133" t="str">
        <f>IF(O57="","",AZ57*1)</f>
        <v/>
      </c>
      <c r="AN57" s="133" t="str">
        <f>IF(P57="","",BG57*1)</f>
        <v/>
      </c>
      <c r="AO57" s="133" t="str">
        <f>IF(Q57="","",BN57*1)</f>
        <v/>
      </c>
      <c r="AP57" s="133" t="str">
        <f>IF(R57="","",BU57*1)</f>
        <v/>
      </c>
      <c r="AQ57" s="133" t="str">
        <f>IF(S57="","",CB57*1)</f>
        <v/>
      </c>
      <c r="AR57" s="134">
        <f>SUM(AH57:AL57)</f>
        <v>0</v>
      </c>
      <c r="AS57" s="135">
        <f>SUM(AM57:AQ57)</f>
        <v>0</v>
      </c>
      <c r="AT57" s="136">
        <f>IF(O57=1000,11,IF(O57=-1000,0,IF(O57&gt;0,11,IF(O57&lt;0,(-O57),"0"))))</f>
        <v>11</v>
      </c>
      <c r="AU57" s="137" t="str">
        <f>IF(O57=1000,0,IF(O57=-1000,11,IF(O57&lt;-9,-(O57-2),IF(O57&gt;0,(O57),"0"))))</f>
        <v/>
      </c>
      <c r="AV57" s="136" t="e">
        <f>IF(O57=1000,11,IF(O57=-1000,0,IF(O57&gt;9,(O57+2),IF(O57&lt;0,(-O57),"0"))))</f>
        <v>#VALUE!</v>
      </c>
      <c r="AW57" s="137" t="str">
        <f>IF(O57=1000,0,IF(O57=-1000,11,IF(O57&lt;0,11,IF(O57&gt;0,(O57),"0"))))</f>
        <v/>
      </c>
      <c r="AX57" s="138" t="str">
        <f>IF(O57="","",IF(O57&gt;9,AV57,AT57))</f>
        <v/>
      </c>
      <c r="AY57" s="139" t="str">
        <f>IF(O57="","","-")</f>
        <v/>
      </c>
      <c r="AZ57" s="140" t="str">
        <f>IF(O57="","",IF(O57&lt;-9,AU57,AW57))</f>
        <v/>
      </c>
      <c r="BA57" s="136" t="e">
        <f>IF(P57=1000,11,IF(P57=-1000,0,IF(P57&gt;9,(P57+2),IF(P57&lt;0,(-P57),"0"))))</f>
        <v>#VALUE!</v>
      </c>
      <c r="BB57" s="137" t="str">
        <f>IF(P57=1000,0,IF(P57=-1000,11,IF(P57&lt;-9,-(P57-2),IF(P57&gt;0,(P57),"0"))))</f>
        <v/>
      </c>
      <c r="BC57" s="137">
        <f>IF(P57=1000,11,IF(P57=-1000,0,IF(P57&gt;0,11,IF(P57&lt;0,(-P57),"0"))))</f>
        <v>11</v>
      </c>
      <c r="BD57" s="137" t="str">
        <f>IF(P57=1000,0,IF(P57=-1000,11,IF(P57&lt;0,11,IF(P57&gt;0,(P57),"0"))))</f>
        <v/>
      </c>
      <c r="BE57" s="138" t="str">
        <f>IF(P57="","",IF(P57&gt;9,BA57,BC57))</f>
        <v/>
      </c>
      <c r="BF57" s="139" t="str">
        <f>IF(P57="","","-")</f>
        <v/>
      </c>
      <c r="BG57" s="140" t="str">
        <f>IF(P57="","",IF(P57&lt;-9,BB57,BD57))</f>
        <v/>
      </c>
      <c r="BH57" s="136" t="e">
        <f>IF(Q57=1000,11,IF(Q57=-1000,0,IF(Q57&gt;9,(Q57+2),IF(Q57&lt;0,(-Q57),"0"))))</f>
        <v>#VALUE!</v>
      </c>
      <c r="BI57" s="137" t="str">
        <f>IF(Q57=1000,0,IF(Q57=-1000,11,IF(Q57&lt;-9,-(Q57-2),IF(Q57&gt;0,(Q57),"0"))))</f>
        <v/>
      </c>
      <c r="BJ57" s="137">
        <f>IF(Q57=1000,11,IF(Q57=-1000,0,IF(Q57&gt;0,11,IF(Q57&lt;0,(-Q57),"0"))))</f>
        <v>11</v>
      </c>
      <c r="BK57" s="137" t="str">
        <f>IF(Q57=1000,0,IF(Q57=-1000,11,IF(Q57&lt;0,11,IF(Q57&gt;0,(Q57),"0"))))</f>
        <v/>
      </c>
      <c r="BL57" s="138" t="str">
        <f>IF(Q57="","",IF(Q57&gt;9,BH57,BJ57))</f>
        <v/>
      </c>
      <c r="BM57" s="139" t="str">
        <f>IF(Q57="","","-")</f>
        <v/>
      </c>
      <c r="BN57" s="140" t="str">
        <f>IF(Q57="","",IF(Q57&lt;-9,BI57,BK57))</f>
        <v/>
      </c>
      <c r="BO57" s="137" t="e">
        <f>IF(R57=1000,11,IF(R57=-1000,0,IF(R57&gt;9,(R57+2),IF(R57&lt;0,(-R57),"0"))))</f>
        <v>#VALUE!</v>
      </c>
      <c r="BP57" s="137" t="str">
        <f>IF(R57=1000,0,IF(R57=-1000,11,IF(R57&lt;-9,-(R57-2),IF(R57&gt;0,(R57),"0"))))</f>
        <v/>
      </c>
      <c r="BQ57" s="137">
        <f>IF(R57=1000,11,IF(R57=-1000,0,IF(R57&gt;0,11,IF(R57&lt;0,(-R57),"0"))))</f>
        <v>11</v>
      </c>
      <c r="BR57" s="137" t="str">
        <f>IF(R57=1000,0,IF(R57=-1000,11,IF(R57&lt;0,11,IF(R57&gt;0,(R57),"0"))))</f>
        <v/>
      </c>
      <c r="BS57" s="138" t="str">
        <f>IF(R57="","",IF(R57&gt;9,BO57,BQ57))</f>
        <v/>
      </c>
      <c r="BT57" s="139" t="str">
        <f>IF(R57="","","-")</f>
        <v/>
      </c>
      <c r="BU57" s="140" t="str">
        <f>IF(R57="","",IF(R57&lt;-9,BP57,BR57))</f>
        <v/>
      </c>
      <c r="BV57" s="137" t="e">
        <f>IF(S57=1000,11,IF(S57=-1000,0,IF(S57&gt;9,(S57+2),IF(S57&lt;0,(-S57),"0"))))</f>
        <v>#VALUE!</v>
      </c>
      <c r="BW57" s="137" t="str">
        <f>IF(S57=1000,0,IF(S57=-1000,11,IF(S57&lt;-9,-(S57-2),IF(S57&gt;0,(S57),"0"))))</f>
        <v/>
      </c>
      <c r="BX57" s="137">
        <f>IF(S57=1000,11,IF(S57=-1000,0,IF(S57&gt;0,11,IF(S57&lt;0,(-S57),"0"))))</f>
        <v>11</v>
      </c>
      <c r="BY57" s="141" t="str">
        <f>IF(S57=1000,0,IF(S57=-1000,11,IF(S57&lt;0,11,IF(S57&gt;0,(S57),"0"))))</f>
        <v/>
      </c>
      <c r="BZ57" s="138" t="str">
        <f>IF(S57="","",IF(S57&gt;9,BV57,BX57))</f>
        <v/>
      </c>
      <c r="CA57" s="139" t="str">
        <f>IF(S57="","","-")</f>
        <v/>
      </c>
      <c r="CB57" s="140" t="str">
        <f>IF(S57="","",IF(S57&lt;-9,BW57,BY57))</f>
        <v/>
      </c>
      <c r="CC57" s="142" t="str">
        <f>IF(O57="","",SUM(T57:X57))</f>
        <v/>
      </c>
      <c r="CD57" s="143" t="str">
        <f>IF(CC57="","","-")</f>
        <v/>
      </c>
      <c r="CE57" s="144" t="str">
        <f>IF(O57="","",SUM(Y57:AC57))</f>
        <v/>
      </c>
      <c r="CP57" s="32"/>
      <c r="CQ57" s="32"/>
    </row>
    <row r="58" spans="1:95" ht="15.75" thickBot="1" x14ac:dyDescent="0.25"/>
    <row r="59" spans="1:95" s="31" customFormat="1" ht="31.5" customHeight="1" thickBot="1" x14ac:dyDescent="0.25">
      <c r="A59" s="34">
        <v>30</v>
      </c>
      <c r="B59" s="35">
        <v>33</v>
      </c>
      <c r="C59" s="1225">
        <f>1+C50</f>
        <v>7</v>
      </c>
      <c r="D59" s="1227" t="str">
        <f>IF(A59="","",VLOOKUP(A59,СписокКМ!$A$186:$D$248,3,FALSE))</f>
        <v>Московская область 1</v>
      </c>
      <c r="E59" s="1228" t="e">
        <f>IF(B59="","",VLOOKUP(B59,СписокКМ!E:J,2,FALSE))</f>
        <v>#N/A</v>
      </c>
      <c r="F59" s="1231" t="str">
        <f>IF(B59="","",VLOOKUP(B59,СписокКМ!$A$186:$D$248,3,FALSE))</f>
        <v>Архангельская область</v>
      </c>
      <c r="G59" s="1232" t="e">
        <f>IF(D59="","",VLOOKUP(D59,СписокКМ!G:L,2,FALSE))</f>
        <v>#N/A</v>
      </c>
      <c r="H59" s="36"/>
      <c r="I59" s="1235" t="s">
        <v>7</v>
      </c>
      <c r="J59" s="1235"/>
      <c r="K59" s="1235"/>
      <c r="L59" s="1235"/>
      <c r="M59" s="1235"/>
      <c r="N59" s="37"/>
      <c r="O59" s="1237"/>
      <c r="P59" s="1238"/>
      <c r="Q59" s="1238"/>
      <c r="R59" s="1238"/>
      <c r="S59" s="1238"/>
      <c r="T59" s="38" t="e">
        <f>IF(A59="","",VLOOKUP(A59,'[60]Протокол команд'!A:K,8,FALSE))</f>
        <v>#N/A</v>
      </c>
      <c r="U59" s="39" t="e">
        <f>T59*5-4</f>
        <v>#N/A</v>
      </c>
      <c r="V59" s="39" t="e">
        <f>T59*5</f>
        <v>#N/A</v>
      </c>
      <c r="W59" s="39" t="e">
        <f>CONCATENATE(U59,"-",V59)</f>
        <v>#N/A</v>
      </c>
      <c r="X59" s="39" t="e">
        <f>IF(A59="","",VLOOKUP(A59,'[60]Протокол команд'!A:K,10,FALSE))</f>
        <v>#N/A</v>
      </c>
      <c r="Y59" s="39" t="e">
        <f>X59*5-4</f>
        <v>#N/A</v>
      </c>
      <c r="Z59" s="39" t="e">
        <f>X59*5</f>
        <v>#N/A</v>
      </c>
      <c r="AA59" s="39" t="e">
        <f>CONCATENATE(Y59,"-",Z59)</f>
        <v>#N/A</v>
      </c>
      <c r="AB59" s="1241">
        <f>IF(O61="","",SUM(AF61:AF66))</f>
        <v>3</v>
      </c>
      <c r="AC59" s="1242"/>
      <c r="AD59" s="1243"/>
      <c r="AE59" s="1242">
        <f>IF(O61="","",SUM(AG61:AG66))</f>
        <v>0</v>
      </c>
      <c r="AF59" s="1242"/>
      <c r="AG59" s="1264"/>
      <c r="AH59" s="1241">
        <f>SUM(CC61:CC66)</f>
        <v>9</v>
      </c>
      <c r="AI59" s="1242"/>
      <c r="AJ59" s="1243"/>
      <c r="AK59" s="1242">
        <f>SUM(CE61:CE66)</f>
        <v>1</v>
      </c>
      <c r="AL59" s="1242"/>
      <c r="AM59" s="1264"/>
      <c r="AN59" s="1265">
        <f>SUM(AR61:AR66)</f>
        <v>67</v>
      </c>
      <c r="AO59" s="1266"/>
      <c r="AP59" s="1267"/>
      <c r="AQ59" s="1266">
        <f>SUM(AS61:AS66)</f>
        <v>40</v>
      </c>
      <c r="AR59" s="1266"/>
      <c r="AS59" s="1268"/>
      <c r="AT59" s="1314" t="s">
        <v>613</v>
      </c>
      <c r="AU59" s="1315"/>
      <c r="AV59" s="1315"/>
      <c r="AW59" s="1315"/>
      <c r="AX59" s="1315"/>
      <c r="AY59" s="1315"/>
      <c r="AZ59" s="1315"/>
      <c r="BA59" s="1315"/>
      <c r="BB59" s="1315"/>
      <c r="BC59" s="1315"/>
      <c r="BD59" s="1315"/>
      <c r="BE59" s="1315"/>
      <c r="BF59" s="1315"/>
      <c r="BG59" s="1315"/>
      <c r="BH59" s="1315"/>
      <c r="BI59" s="1315"/>
      <c r="BJ59" s="1315"/>
      <c r="BK59" s="1315"/>
      <c r="BL59" s="1315"/>
      <c r="BM59" s="1315"/>
      <c r="BN59" s="1315"/>
      <c r="BO59" s="1315"/>
      <c r="BP59" s="1315"/>
      <c r="BQ59" s="1315"/>
      <c r="BR59" s="1315"/>
      <c r="BS59" s="1315"/>
      <c r="BT59" s="1315"/>
      <c r="BU59" s="1315"/>
      <c r="BV59" s="1315"/>
      <c r="BW59" s="1315"/>
      <c r="BX59" s="1315"/>
      <c r="BY59" s="1315"/>
      <c r="BZ59" s="1315"/>
      <c r="CA59" s="1315"/>
      <c r="CB59" s="1316"/>
      <c r="CC59" s="1254">
        <f>IF(O61="","",SUM(AF61:AF66))</f>
        <v>3</v>
      </c>
      <c r="CD59" s="1256" t="str">
        <f>IF(CC59="","","-")</f>
        <v>-</v>
      </c>
      <c r="CE59" s="1258">
        <f>IF(O61="","",SUM(AG61:AG66))</f>
        <v>0</v>
      </c>
      <c r="CP59" s="32"/>
      <c r="CQ59" s="32"/>
    </row>
    <row r="60" spans="1:95" s="31" customFormat="1" ht="13.5" customHeight="1" x14ac:dyDescent="0.2">
      <c r="A60" s="40"/>
      <c r="B60" s="40"/>
      <c r="C60" s="1226"/>
      <c r="D60" s="1229" t="str">
        <f>IF(A60="","",VLOOKUP(A60,СписокКМ!D:I,2,FALSE))</f>
        <v/>
      </c>
      <c r="E60" s="1230" t="str">
        <f>IF(B60="","",VLOOKUP(B60,СписокКМ!E:J,2,FALSE))</f>
        <v/>
      </c>
      <c r="F60" s="1233" t="str">
        <f>IF(C60="","",VLOOKUP(C60,СписокКМ!F:K,2,FALSE))</f>
        <v/>
      </c>
      <c r="G60" s="1234" t="str">
        <f>IF(D60="","",VLOOKUP(D60,СписокКМ!G:L,2,FALSE))</f>
        <v/>
      </c>
      <c r="H60" s="41"/>
      <c r="I60" s="1236"/>
      <c r="J60" s="1236"/>
      <c r="K60" s="1236"/>
      <c r="L60" s="1236"/>
      <c r="M60" s="1236"/>
      <c r="N60" s="42"/>
      <c r="O60" s="1239"/>
      <c r="P60" s="1240"/>
      <c r="Q60" s="1240"/>
      <c r="R60" s="1240"/>
      <c r="S60" s="1240"/>
      <c r="T60" s="1260" t="s">
        <v>8</v>
      </c>
      <c r="U60" s="1261"/>
      <c r="V60" s="1261"/>
      <c r="W60" s="1261"/>
      <c r="X60" s="1261"/>
      <c r="Y60" s="1261"/>
      <c r="Z60" s="1261"/>
      <c r="AA60" s="1261"/>
      <c r="AB60" s="1261"/>
      <c r="AC60" s="1261"/>
      <c r="AD60" s="1261"/>
      <c r="AE60" s="1261"/>
      <c r="AF60" s="1261"/>
      <c r="AG60" s="1262"/>
      <c r="AH60" s="1261" t="s">
        <v>9</v>
      </c>
      <c r="AI60" s="1261"/>
      <c r="AJ60" s="1261"/>
      <c r="AK60" s="1261"/>
      <c r="AL60" s="1261"/>
      <c r="AM60" s="1261"/>
      <c r="AN60" s="1261"/>
      <c r="AO60" s="1261"/>
      <c r="AP60" s="1261"/>
      <c r="AQ60" s="1261"/>
      <c r="AR60" s="1261"/>
      <c r="AS60" s="1262"/>
      <c r="AT60" s="1263" t="s">
        <v>10</v>
      </c>
      <c r="AU60" s="1263"/>
      <c r="AV60" s="1263"/>
      <c r="AW60" s="1263"/>
      <c r="AX60" s="1263"/>
      <c r="AY60" s="1263"/>
      <c r="AZ60" s="1263"/>
      <c r="BA60" s="1263" t="s">
        <v>11</v>
      </c>
      <c r="BB60" s="1263"/>
      <c r="BC60" s="1263"/>
      <c r="BD60" s="1263"/>
      <c r="BE60" s="1263"/>
      <c r="BF60" s="1263"/>
      <c r="BG60" s="1263"/>
      <c r="BH60" s="1263" t="s">
        <v>12</v>
      </c>
      <c r="BI60" s="1263"/>
      <c r="BJ60" s="1263"/>
      <c r="BK60" s="1263"/>
      <c r="BL60" s="1263"/>
      <c r="BM60" s="1263"/>
      <c r="BN60" s="1263"/>
      <c r="BO60" s="1263" t="s">
        <v>13</v>
      </c>
      <c r="BP60" s="1263"/>
      <c r="BQ60" s="1263"/>
      <c r="BR60" s="1263"/>
      <c r="BS60" s="1263"/>
      <c r="BT60" s="1263"/>
      <c r="BU60" s="1263"/>
      <c r="BV60" s="1263" t="s">
        <v>14</v>
      </c>
      <c r="BW60" s="1263"/>
      <c r="BX60" s="1263"/>
      <c r="BY60" s="1263"/>
      <c r="BZ60" s="1263"/>
      <c r="CA60" s="1263"/>
      <c r="CB60" s="1263"/>
      <c r="CC60" s="1255"/>
      <c r="CD60" s="1257"/>
      <c r="CE60" s="1259"/>
      <c r="CP60" s="32"/>
      <c r="CQ60" s="32"/>
    </row>
    <row r="61" spans="1:95" s="31" customFormat="1" ht="15" customHeight="1" x14ac:dyDescent="0.2">
      <c r="A61" s="43">
        <v>157</v>
      </c>
      <c r="B61" s="44">
        <v>110</v>
      </c>
      <c r="C61" s="959">
        <v>1</v>
      </c>
      <c r="D61" s="46" t="str">
        <f>IF(A61="","",VLOOKUP(A61,СписокКМ!D:I,2,FALSE))</f>
        <v>МАМЕКА Максим</v>
      </c>
      <c r="E61" s="47"/>
      <c r="F61" s="48" t="str">
        <f>IF(B61="","",VLOOKUP(B61,СписокКМ!D:I,2,FALSE))</f>
        <v>КАЗАНЦЕВ Артемий</v>
      </c>
      <c r="G61" s="49"/>
      <c r="H61" s="50"/>
      <c r="I61" s="51" t="s">
        <v>29</v>
      </c>
      <c r="J61" s="51" t="s">
        <v>152</v>
      </c>
      <c r="K61" s="51" t="s">
        <v>29</v>
      </c>
      <c r="L61" s="51"/>
      <c r="M61" s="51"/>
      <c r="N61" s="52"/>
      <c r="O61" s="53">
        <f>IF(I61="","",IF(I61="0",1000,IF(I61="-0",-1000,I61*1)))</f>
        <v>9</v>
      </c>
      <c r="P61" s="53">
        <f t="shared" ref="P61:P62" si="55">IF(J61="","",IF(J61="0",1000,IF(J61="-0",-1000,J61*1)))</f>
        <v>5</v>
      </c>
      <c r="Q61" s="53">
        <f t="shared" ref="Q61:Q62" si="56">IF(K61="","",IF(K61="0",1000,IF(K61="-0",-1000,K61*1)))</f>
        <v>9</v>
      </c>
      <c r="R61" s="53" t="str">
        <f t="shared" ref="R61:R62" si="57">IF(L61="","",IF(L61="0",1000,IF(L61="-0",-1000,L61*1)))</f>
        <v/>
      </c>
      <c r="S61" s="54" t="str">
        <f t="shared" ref="S61:S62" si="58">IF(M61="","",IF(M61="0",1000,IF(M61="-0",-1000,M61*1)))</f>
        <v/>
      </c>
      <c r="T61" s="55">
        <f t="shared" ref="T61:T62" si="59">IF(O61="","",IF(O61&gt;0,1,0))</f>
        <v>1</v>
      </c>
      <c r="U61" s="56">
        <f t="shared" ref="U61:U62" si="60">IF(P61="","",IF(P61&gt;0,1,0))</f>
        <v>1</v>
      </c>
      <c r="V61" s="56">
        <f t="shared" ref="V61:V62" si="61">IF(Q61="","",IF(Q61&gt;0,1,0))</f>
        <v>1</v>
      </c>
      <c r="W61" s="56" t="str">
        <f t="shared" ref="W61:W62" si="62">IF(R61="","",IF(R61&gt;0,1,0))</f>
        <v/>
      </c>
      <c r="X61" s="56" t="str">
        <f t="shared" ref="X61:X62" si="63">IF(S61="","",IF(S61&gt;0,1,0))</f>
        <v/>
      </c>
      <c r="Y61" s="57">
        <f t="shared" ref="Y61:Y62" si="64">IF(O61="","",IF(O61&lt;0,1,0))</f>
        <v>0</v>
      </c>
      <c r="Z61" s="57">
        <f t="shared" ref="Z61:Z62" si="65">IF(P61="","",IF(P61&lt;0,1,0))</f>
        <v>0</v>
      </c>
      <c r="AA61" s="57">
        <f t="shared" ref="AA61:AA62" si="66">IF(Q61="","",IF(Q61&lt;0,1,0))</f>
        <v>0</v>
      </c>
      <c r="AB61" s="57" t="str">
        <f t="shared" ref="AB61:AB62" si="67">IF(R61="","",IF(R61&lt;0,1,0))</f>
        <v/>
      </c>
      <c r="AC61" s="57" t="str">
        <f t="shared" ref="AC61:AC62" si="68">IF(S61="","",IF(S61&lt;0,1,0))</f>
        <v/>
      </c>
      <c r="AD61" s="58">
        <f>IF(CC61="","",IF(CC61&gt;CE61,1,-1))</f>
        <v>1</v>
      </c>
      <c r="AE61" s="58">
        <f>IF(CC61="","",IF(CC61&lt;CE61,1,-1))</f>
        <v>-1</v>
      </c>
      <c r="AF61" s="59">
        <f>IF(CC61&gt;CE61,1,0)</f>
        <v>1</v>
      </c>
      <c r="AG61" s="60">
        <f>IF(CE61&gt;CC61,1,0)</f>
        <v>0</v>
      </c>
      <c r="AH61" s="61">
        <f>IF(O61="","",AX61*1)</f>
        <v>11</v>
      </c>
      <c r="AI61" s="62">
        <f>IF(P61="","",BE61*1)</f>
        <v>11</v>
      </c>
      <c r="AJ61" s="62">
        <f>IF(Q61="","",BL61*1)</f>
        <v>11</v>
      </c>
      <c r="AK61" s="62" t="str">
        <f>IF(R61="","",BS61*1)</f>
        <v/>
      </c>
      <c r="AL61" s="62" t="str">
        <f>IF(S61="","",BZ61*1)</f>
        <v/>
      </c>
      <c r="AM61" s="63">
        <f>IF(O61="","",AZ61*1)</f>
        <v>9</v>
      </c>
      <c r="AN61" s="63">
        <f>IF(P61="","",BG61*1)</f>
        <v>5</v>
      </c>
      <c r="AO61" s="63">
        <f>IF(Q61="","",BN61*1)</f>
        <v>9</v>
      </c>
      <c r="AP61" s="63" t="str">
        <f>IF(R61="","",BU61*1)</f>
        <v/>
      </c>
      <c r="AQ61" s="63" t="str">
        <f>IF(S61="","",CB61*1)</f>
        <v/>
      </c>
      <c r="AR61" s="64">
        <f>SUM(AH61:AL61)</f>
        <v>33</v>
      </c>
      <c r="AS61" s="65">
        <f>SUM(AM61:AQ61)</f>
        <v>23</v>
      </c>
      <c r="AT61" s="66">
        <f>IF(O61=1000,11,IF(O61=-1000,0,IF(O61&gt;0,11,IF(O61&lt;0,(-O61),"0"))))</f>
        <v>11</v>
      </c>
      <c r="AU61" s="67">
        <f>IF(O61=1000,0,IF(O61=-1000,11,IF(O61&lt;-9,-(O61-2),IF(O61&gt;0,(O61),"0"))))</f>
        <v>9</v>
      </c>
      <c r="AV61" s="66" t="str">
        <f>IF(O61=1000,11,IF(O61=-1000,0,IF(O61&lt;9,11,IF(O61&gt;9,(O61+2),"0"))))</f>
        <v>0</v>
      </c>
      <c r="AW61" s="67">
        <f>IF(O61=1000,0,IF(O61=-1000,11,IF(O61&lt;0,11,IF(O61&gt;0,(O61),"0"))))</f>
        <v>9</v>
      </c>
      <c r="AX61" s="68">
        <f>IF(O61="","",IF(O61&gt;9,AV61,AT61))</f>
        <v>11</v>
      </c>
      <c r="AY61" s="69" t="str">
        <f>IF(O61="","","-")</f>
        <v>-</v>
      </c>
      <c r="AZ61" s="70">
        <f>IF(O61="","",IF(O61&lt;-9,AU61,AW61))</f>
        <v>9</v>
      </c>
      <c r="BA61" s="66" t="str">
        <f>IF(P61=1000,11,IF(P61=-1000,0,IF(P61&gt;9,(P61+2),IF(P61&lt;0,(-P61),"0"))))</f>
        <v>0</v>
      </c>
      <c r="BB61" s="67">
        <f>IF(P61=1000,0,IF(P61=-1000,11,IF(P61&lt;-9,-(P61-2),IF(P61&gt;0,(P61),"0"))))</f>
        <v>5</v>
      </c>
      <c r="BC61" s="67">
        <f>IF(P61=1000,11,IF(P61=-1000,0,IF(P61&gt;0,11,IF(P61&lt;0,(-P61),"0"))))</f>
        <v>11</v>
      </c>
      <c r="BD61" s="67">
        <f>IF(P61=1000,0,IF(P61=-1000,11,IF(P61&lt;0,11,IF(P61&gt;0,(P61),"0"))))</f>
        <v>5</v>
      </c>
      <c r="BE61" s="68">
        <f>IF(P61="","",IF(P61&gt;9,BA61,BC61))</f>
        <v>11</v>
      </c>
      <c r="BF61" s="69" t="str">
        <f>IF(P61="","","-")</f>
        <v>-</v>
      </c>
      <c r="BG61" s="70">
        <f>IF(P61="","",IF(P61&lt;-9,BB61,BD61))</f>
        <v>5</v>
      </c>
      <c r="BH61" s="66" t="str">
        <f>IF(Q61=1000,11,IF(Q61=-1000,0,IF(Q61&gt;9,(Q61+2),IF(Q61&lt;0,(-Q61),"0"))))</f>
        <v>0</v>
      </c>
      <c r="BI61" s="67">
        <f>IF(Q61=1000,0,IF(Q61=-1000,11,IF(Q61&lt;-9,-(Q61-2),IF(Q61&gt;0,(Q61),"0"))))</f>
        <v>9</v>
      </c>
      <c r="BJ61" s="67">
        <f>IF(Q61=1000,11,IF(Q61=-1000,0,IF(Q61&gt;0,11,IF(Q61&lt;0,(-Q61),"0"))))</f>
        <v>11</v>
      </c>
      <c r="BK61" s="67">
        <f>IF(Q61=1000,0,IF(Q61=-1000,11,IF(Q61&lt;0,11,IF(Q61&gt;0,(Q61),"0"))))</f>
        <v>9</v>
      </c>
      <c r="BL61" s="68">
        <f>IF(Q61="","",IF(Q61&gt;9,BH61,BJ61))</f>
        <v>11</v>
      </c>
      <c r="BM61" s="69" t="str">
        <f>IF(Q61="","","-")</f>
        <v>-</v>
      </c>
      <c r="BN61" s="70">
        <f>IF(Q61="","",IF(Q61&lt;-9,BI61,BK61))</f>
        <v>9</v>
      </c>
      <c r="BO61" s="67" t="e">
        <f>IF(R61=1000,11,IF(R61=-1000,0,IF(R61&gt;9,(R61+2),IF(R61&lt;0,(-R61),"0"))))</f>
        <v>#VALUE!</v>
      </c>
      <c r="BP61" s="67" t="str">
        <f>IF(R61=1000,0,IF(R61=-1000,11,IF(R61&lt;-9,-(R61-2),IF(R61&gt;0,(R61),"0"))))</f>
        <v/>
      </c>
      <c r="BQ61" s="67">
        <f>IF(R61=1000,11,IF(R61=-1000,0,IF(R61&gt;0,11,IF(R61&lt;0,(-R61),"0"))))</f>
        <v>11</v>
      </c>
      <c r="BR61" s="67" t="str">
        <f>IF(R61=1000,0,IF(R61=-1000,11,IF(R61&lt;0,11,IF(R61&gt;0,(R61),"0"))))</f>
        <v/>
      </c>
      <c r="BS61" s="68" t="str">
        <f>IF(R61="","",IF(R61&gt;9,BO61,BQ61))</f>
        <v/>
      </c>
      <c r="BT61" s="69" t="str">
        <f>IF(R61="","","-")</f>
        <v/>
      </c>
      <c r="BU61" s="70" t="str">
        <f>IF(R61="","",IF(R61&lt;-9,BP61,BR61))</f>
        <v/>
      </c>
      <c r="BV61" s="67" t="e">
        <f>IF(S61=1000,11,IF(S61=-1000,0,IF(S61&gt;9,(S61+2),IF(S61&lt;0,(-S61),"0"))))</f>
        <v>#VALUE!</v>
      </c>
      <c r="BW61" s="67" t="str">
        <f>IF(S61=1000,0,IF(S61=-1000,11,IF(S61&lt;-9,-(S61-2),IF(S61&gt;0,(S61),"0"))))</f>
        <v/>
      </c>
      <c r="BX61" s="67">
        <f>IF(S61=1000,11,IF(S61=-1000,0,IF(S61&gt;0,11,IF(S61&lt;0,(-S61),"0"))))</f>
        <v>11</v>
      </c>
      <c r="BY61" s="71" t="str">
        <f>IF(S61=1000,0,IF(S61=-1000,11,IF(S61&lt;0,11,IF(S61&gt;0,(S61),"0"))))</f>
        <v/>
      </c>
      <c r="BZ61" s="68" t="str">
        <f>IF(S61="","",IF(S61&gt;9,BV61,BX61))</f>
        <v/>
      </c>
      <c r="CA61" s="69" t="str">
        <f>IF(S61="","","-")</f>
        <v/>
      </c>
      <c r="CB61" s="70" t="str">
        <f>IF(S61="","",IF(S61&lt;-9,BW61,BY61))</f>
        <v/>
      </c>
      <c r="CC61" s="72">
        <f>IF(O61="","",SUM(T61:X61))</f>
        <v>3</v>
      </c>
      <c r="CD61" s="73" t="str">
        <f>IF(CC61="","","-")</f>
        <v>-</v>
      </c>
      <c r="CE61" s="74">
        <f>IF(O61="","",SUM(Y61:AC61))</f>
        <v>0</v>
      </c>
      <c r="CP61" s="32"/>
      <c r="CQ61" s="32"/>
    </row>
    <row r="62" spans="1:95" s="31" customFormat="1" ht="15" customHeight="1" x14ac:dyDescent="0.2">
      <c r="A62" s="43">
        <v>206</v>
      </c>
      <c r="B62" s="44">
        <v>209</v>
      </c>
      <c r="C62" s="75">
        <v>2</v>
      </c>
      <c r="D62" s="76" t="str">
        <f>IF(A62="","",VLOOKUP(A62,СписокКМ!D:I,2,FALSE))</f>
        <v>ЖУЧКОВ Сергей</v>
      </c>
      <c r="E62" s="47"/>
      <c r="F62" s="77" t="str">
        <f>IF(B62="","",VLOOKUP(B62,СписокКМ!D:I,2,FALSE))</f>
        <v>НАКОЗИН Александр</v>
      </c>
      <c r="G62" s="49"/>
      <c r="H62" s="41"/>
      <c r="I62" s="960" t="s">
        <v>150</v>
      </c>
      <c r="J62" s="960" t="s">
        <v>159</v>
      </c>
      <c r="K62" s="960" t="s">
        <v>149</v>
      </c>
      <c r="L62" s="960"/>
      <c r="M62" s="51"/>
      <c r="N62" s="42"/>
      <c r="O62" s="79">
        <f>IF(I62="","",IF(I62="0",1000,IF(I62="-0",-1000,I62*1)))</f>
        <v>4</v>
      </c>
      <c r="P62" s="79">
        <f t="shared" si="55"/>
        <v>10</v>
      </c>
      <c r="Q62" s="79">
        <f t="shared" si="56"/>
        <v>3</v>
      </c>
      <c r="R62" s="79" t="str">
        <f t="shared" si="57"/>
        <v/>
      </c>
      <c r="S62" s="80" t="str">
        <f t="shared" si="58"/>
        <v/>
      </c>
      <c r="T62" s="55">
        <f t="shared" si="59"/>
        <v>1</v>
      </c>
      <c r="U62" s="56">
        <f t="shared" si="60"/>
        <v>1</v>
      </c>
      <c r="V62" s="56">
        <f t="shared" si="61"/>
        <v>1</v>
      </c>
      <c r="W62" s="56" t="str">
        <f t="shared" si="62"/>
        <v/>
      </c>
      <c r="X62" s="56" t="str">
        <f t="shared" si="63"/>
        <v/>
      </c>
      <c r="Y62" s="57">
        <f t="shared" si="64"/>
        <v>0</v>
      </c>
      <c r="Z62" s="57">
        <f t="shared" si="65"/>
        <v>0</v>
      </c>
      <c r="AA62" s="57">
        <f t="shared" si="66"/>
        <v>0</v>
      </c>
      <c r="AB62" s="57" t="str">
        <f t="shared" si="67"/>
        <v/>
      </c>
      <c r="AC62" s="57" t="str">
        <f t="shared" si="68"/>
        <v/>
      </c>
      <c r="AD62" s="58">
        <f>IF(CC62="","",IF(CC62&gt;CE62,1,-1))</f>
        <v>1</v>
      </c>
      <c r="AE62" s="58">
        <f>IF(CC62="","",IF(CC62&lt;CE62,1,-1))</f>
        <v>-1</v>
      </c>
      <c r="AF62" s="59">
        <f>IF(CC62&gt;CE62,1,0)</f>
        <v>1</v>
      </c>
      <c r="AG62" s="60">
        <f>IF(CE62&gt;CC62,1,0)</f>
        <v>0</v>
      </c>
      <c r="AH62" s="81">
        <f>IF(O62="","",AX62*1)</f>
        <v>11</v>
      </c>
      <c r="AI62" s="953">
        <f>IF(P62="","",BE62*1)</f>
        <v>12</v>
      </c>
      <c r="AJ62" s="953">
        <f>IF(Q62="","",BL62*1)</f>
        <v>11</v>
      </c>
      <c r="AK62" s="953" t="str">
        <f>IF(R62="","",BS62*1)</f>
        <v/>
      </c>
      <c r="AL62" s="953" t="str">
        <f>IF(S62="","",BZ62*1)</f>
        <v/>
      </c>
      <c r="AM62" s="950">
        <f>IF(O62="","",AZ62*1)</f>
        <v>4</v>
      </c>
      <c r="AN62" s="950">
        <f>IF(P62="","",BG62*1)</f>
        <v>10</v>
      </c>
      <c r="AO62" s="950">
        <f>IF(Q62="","",BN62*1)</f>
        <v>3</v>
      </c>
      <c r="AP62" s="950" t="str">
        <f>IF(R62="","",BU62*1)</f>
        <v/>
      </c>
      <c r="AQ62" s="950" t="str">
        <f>IF(S62="","",CB62*1)</f>
        <v/>
      </c>
      <c r="AR62" s="64">
        <f>SUM(AH62:AL62)</f>
        <v>34</v>
      </c>
      <c r="AS62" s="65">
        <f>SUM(AM62:AQ62)</f>
        <v>17</v>
      </c>
      <c r="AT62" s="66">
        <f>IF(O62=1000,11,IF(O62=-1000,0,IF(O62&gt;0,11,IF(O62&lt;0,(-O62),"0"))))</f>
        <v>11</v>
      </c>
      <c r="AU62" s="67">
        <f>IF(O62=1000,0,IF(O62=-1000,11,IF(O62&lt;-9,-(O62-2),IF(O62&gt;0,(O62),"0"))))</f>
        <v>4</v>
      </c>
      <c r="AV62" s="66" t="str">
        <f>IF(O62=1000,11,IF(O62=-1000,0,IF(O62&gt;9,(O62+2),IF(O62&lt;0,(-O62),"0"))))</f>
        <v>0</v>
      </c>
      <c r="AW62" s="67">
        <f>IF(O62=1000,0,IF(O62=-1000,11,IF(O62&lt;0,11,IF(O62&gt;0,(O62),"0"))))</f>
        <v>4</v>
      </c>
      <c r="AX62" s="945">
        <f>IF(O62="","",IF(O62&gt;9,AV62,AT62))</f>
        <v>11</v>
      </c>
      <c r="AY62" s="946" t="str">
        <f>IF(O62="","","-")</f>
        <v>-</v>
      </c>
      <c r="AZ62" s="947">
        <f>IF(O62="","",IF(O62&lt;-9,AU62,AW62))</f>
        <v>4</v>
      </c>
      <c r="BA62" s="66">
        <f>IF(P62=1000,11,IF(P62=-1000,0,IF(P62&gt;9,(P62+2),IF(P62&lt;0,(-P62),"0"))))</f>
        <v>12</v>
      </c>
      <c r="BB62" s="67">
        <f>IF(P62=1000,0,IF(P62=-1000,11,IF(P62&lt;-9,-(P62-2),IF(P62&gt;0,(P62),"0"))))</f>
        <v>10</v>
      </c>
      <c r="BC62" s="67">
        <f>IF(P62=1000,11,IF(P62=-1000,0,IF(P62&gt;0,11,IF(P62&lt;0,(-P62),"0"))))</f>
        <v>11</v>
      </c>
      <c r="BD62" s="67">
        <f>IF(P62=1000,0,IF(P62=-1000,11,IF(P62&lt;0,11,IF(P62&gt;0,(P62),"0"))))</f>
        <v>10</v>
      </c>
      <c r="BE62" s="945">
        <f>IF(P62="","",IF(P62&gt;9,BA62,BC62))</f>
        <v>12</v>
      </c>
      <c r="BF62" s="946" t="str">
        <f>IF(P62="","","-")</f>
        <v>-</v>
      </c>
      <c r="BG62" s="947">
        <f>IF(P62="","",IF(P62&lt;-9,BB62,BD62))</f>
        <v>10</v>
      </c>
      <c r="BH62" s="66" t="str">
        <f>IF(Q62=1000,11,IF(Q62=-1000,0,IF(Q62&gt;9,(Q62+2),IF(Q62&lt;0,(-Q62),"0"))))</f>
        <v>0</v>
      </c>
      <c r="BI62" s="67">
        <f>IF(Q62=1000,0,IF(Q62=-1000,11,IF(Q62&lt;-9,-(Q62-2),IF(Q62&gt;0,(Q62),"0"))))</f>
        <v>3</v>
      </c>
      <c r="BJ62" s="67">
        <f>IF(Q62=1000,11,IF(Q62=-1000,0,IF(Q62&gt;0,11,IF(Q62&lt;0,(-Q62),"0"))))</f>
        <v>11</v>
      </c>
      <c r="BK62" s="67">
        <f>IF(Q62=1000,0,IF(Q62=-1000,11,IF(Q62&lt;0,11,IF(Q62&gt;0,(Q62),"0"))))</f>
        <v>3</v>
      </c>
      <c r="BL62" s="945">
        <f>IF(Q62="","",IF(Q62&gt;9,BH62,BJ62))</f>
        <v>11</v>
      </c>
      <c r="BM62" s="946" t="str">
        <f>IF(Q62="","","-")</f>
        <v>-</v>
      </c>
      <c r="BN62" s="947">
        <f>IF(Q62="","",IF(Q62&lt;-9,BI62,BK62))</f>
        <v>3</v>
      </c>
      <c r="BO62" s="67" t="e">
        <f>IF(R62=1000,11,IF(R62=-1000,0,IF(R62&gt;9,(R62+2),IF(R62&lt;0,(-R62),"0"))))</f>
        <v>#VALUE!</v>
      </c>
      <c r="BP62" s="67" t="str">
        <f>IF(R62=1000,0,IF(R62=-1000,11,IF(R62&lt;-9,-(R62-2),IF(R62&gt;0,(R62),"0"))))</f>
        <v/>
      </c>
      <c r="BQ62" s="67">
        <f>IF(R62=1000,11,IF(R62=-1000,0,IF(R62&gt;0,11,IF(R62&lt;0,(-R62),"0"))))</f>
        <v>11</v>
      </c>
      <c r="BR62" s="67" t="str">
        <f>IF(R62=1000,0,IF(R62=-1000,11,IF(R62&lt;0,11,IF(R62&gt;0,(R62),"0"))))</f>
        <v/>
      </c>
      <c r="BS62" s="945" t="str">
        <f>IF(R62="","",IF(R62&gt;9,BO62,BQ62))</f>
        <v/>
      </c>
      <c r="BT62" s="946" t="str">
        <f>IF(R62="","","-")</f>
        <v/>
      </c>
      <c r="BU62" s="947" t="str">
        <f>IF(R62="","",IF(R62&lt;-9,BP62,BR62))</f>
        <v/>
      </c>
      <c r="BV62" s="67" t="e">
        <f>IF(S62=1000,11,IF(S62=-1000,0,IF(S62&gt;9,(S62+2),IF(S62&lt;0,(-S62),"0"))))</f>
        <v>#VALUE!</v>
      </c>
      <c r="BW62" s="67" t="str">
        <f>IF(S62=1000,0,IF(S62=-1000,11,IF(S62&lt;-9,-(S62-2),IF(S62&gt;0,(S62),"0"))))</f>
        <v/>
      </c>
      <c r="BX62" s="67">
        <f>IF(S62=1000,11,IF(S62=-1000,0,IF(S62&gt;0,11,IF(S62&lt;0,(-S62),"0"))))</f>
        <v>11</v>
      </c>
      <c r="BY62" s="71" t="str">
        <f>IF(S62=1000,0,IF(S62=-1000,11,IF(S62&lt;0,11,IF(S62&gt;0,(S62),"0"))))</f>
        <v/>
      </c>
      <c r="BZ62" s="945" t="str">
        <f>IF(S62="","",IF(S62&gt;9,BV62,BX62))</f>
        <v/>
      </c>
      <c r="CA62" s="946" t="str">
        <f>IF(S62="","","-")</f>
        <v/>
      </c>
      <c r="CB62" s="947" t="str">
        <f>IF(S62="","",IF(S62&lt;-9,BW62,BY62))</f>
        <v/>
      </c>
      <c r="CC62" s="942">
        <f>IF(O62="","",SUM(T62:X62))</f>
        <v>3</v>
      </c>
      <c r="CD62" s="948" t="str">
        <f>IF(CC62="","","-")</f>
        <v>-</v>
      </c>
      <c r="CE62" s="943">
        <f>IF(O62="","",SUM(Y62:AC62))</f>
        <v>0</v>
      </c>
      <c r="CP62" s="32"/>
      <c r="CQ62" s="32"/>
    </row>
    <row r="63" spans="1:95" s="31" customFormat="1" ht="15" customHeight="1" x14ac:dyDescent="0.2">
      <c r="A63" s="43">
        <v>157</v>
      </c>
      <c r="B63" s="44">
        <v>110</v>
      </c>
      <c r="C63" s="1250" t="s">
        <v>563</v>
      </c>
      <c r="D63" s="76" t="str">
        <f>IF(A63="","",VLOOKUP(A63,СписокКМ!D:I,2,FALSE))</f>
        <v>МАМЕКА Максим</v>
      </c>
      <c r="E63" s="47"/>
      <c r="F63" s="77" t="str">
        <f>IF(B63="","",VLOOKUP(B63,СписокКМ!D:I,2,FALSE))</f>
        <v>КАЗАНЦЕВ Артемий</v>
      </c>
      <c r="G63" s="49"/>
      <c r="H63" s="41"/>
      <c r="I63" s="1252" t="s">
        <v>149</v>
      </c>
      <c r="J63" s="1252" t="s">
        <v>568</v>
      </c>
      <c r="K63" s="1252" t="s">
        <v>152</v>
      </c>
      <c r="L63" s="1252" t="s">
        <v>31</v>
      </c>
      <c r="M63" s="1252"/>
      <c r="N63" s="42"/>
      <c r="O63" s="1244">
        <f>IF(I63="","",IF(I63="0",1000,IF(I63="-0",-1000,I63*1)))</f>
        <v>3</v>
      </c>
      <c r="P63" s="1244">
        <f>IF(J63="","",IF(J63="0",1000,IF(J63="-0",-1000,J63*1)))</f>
        <v>-7</v>
      </c>
      <c r="Q63" s="1244">
        <f>IF(K63="","",IF(K63="0",1000,IF(K63="-0",-1000,K63*1)))</f>
        <v>5</v>
      </c>
      <c r="R63" s="1244" t="str">
        <f>IF(L64="","",IF(L64="0",1000,IF(L64="-0",-1000,L64*1)))</f>
        <v/>
      </c>
      <c r="S63" s="1246" t="str">
        <f>IF(M64="","",IF(M64="0",1000,IF(M64="-0",-1000,M64*1)))</f>
        <v/>
      </c>
      <c r="T63" s="1248">
        <f>IF(O63="","",IF(O63&gt;0,1,0))</f>
        <v>1</v>
      </c>
      <c r="U63" s="1284">
        <f>IF(P63="","",IF(P63&gt;0,1,0))</f>
        <v>0</v>
      </c>
      <c r="V63" s="1284">
        <f>IF(Q63="","",IF(Q63&gt;0,1,0))</f>
        <v>1</v>
      </c>
      <c r="W63" s="1284" t="str">
        <f>IF(R63="","",IF(R63&gt;0,1,0))</f>
        <v/>
      </c>
      <c r="X63" s="1284" t="str">
        <f>IF(S63="","",IF(S63&gt;0,1,0))</f>
        <v/>
      </c>
      <c r="Y63" s="1278">
        <f>IF(O63="","",IF(O63&lt;0,1,0))</f>
        <v>0</v>
      </c>
      <c r="Z63" s="1278">
        <f>IF(P63="","",IF(P63&lt;0,1,0))</f>
        <v>1</v>
      </c>
      <c r="AA63" s="1278">
        <f>IF(Q63="","",IF(Q63&lt;0,1,0))</f>
        <v>0</v>
      </c>
      <c r="AB63" s="1278" t="str">
        <f>IF(R63="","",IF(R63&lt;0,1,0))</f>
        <v/>
      </c>
      <c r="AC63" s="1278" t="str">
        <f>IF(S63="","",IF(S63&lt;0,1,0))</f>
        <v/>
      </c>
      <c r="AD63" s="1280">
        <f>IF(CC63="","",IF(CC63&gt;CE63,1,-1))</f>
        <v>1</v>
      </c>
      <c r="AE63" s="1280">
        <f>IF(CC63="","",IF(CC63&lt;CE63,1,-1))</f>
        <v>-1</v>
      </c>
      <c r="AF63" s="1282">
        <f>IF(CC63&gt;CE63,1,0)</f>
        <v>1</v>
      </c>
      <c r="AG63" s="1272">
        <f>IF(CE63&gt;CC63,1,0)</f>
        <v>0</v>
      </c>
      <c r="AH63" s="1274">
        <f>IF(O63="","",AX63*1)</f>
        <v>11</v>
      </c>
      <c r="AI63" s="1276">
        <f>IF(P63="","",BE63*1)</f>
        <v>7</v>
      </c>
      <c r="AJ63" s="1276">
        <f>IF(Q63="","",BL63*1)</f>
        <v>11</v>
      </c>
      <c r="AK63" s="1276" t="str">
        <f>IF(R63="","",BS63*1)</f>
        <v/>
      </c>
      <c r="AL63" s="1276" t="str">
        <f>IF(S63="","",BZ63*1)</f>
        <v/>
      </c>
      <c r="AM63" s="1298">
        <f>IF(O63="","",AZ63*1)</f>
        <v>3</v>
      </c>
      <c r="AN63" s="1298">
        <f>IF(P63="","",BG63*1)</f>
        <v>11</v>
      </c>
      <c r="AO63" s="1298">
        <f>IF(Q63="","",BN63*1)</f>
        <v>5</v>
      </c>
      <c r="AP63" s="1298" t="str">
        <f>IF(R63="","",BU63*1)</f>
        <v/>
      </c>
      <c r="AQ63" s="1298" t="str">
        <f>IF(S63="","",CB63*1)</f>
        <v/>
      </c>
      <c r="AR63" s="1300">
        <f>SUM(AH64:AL64)</f>
        <v>0</v>
      </c>
      <c r="AS63" s="1292">
        <f>SUM(AM64:AQ64)</f>
        <v>0</v>
      </c>
      <c r="AT63" s="1294">
        <f>IF(O63=1000,11,IF(O63=-1000,0,IF(O63&gt;0,11,IF(O63&lt;0,(-O63),"0"))))</f>
        <v>11</v>
      </c>
      <c r="AU63" s="1286">
        <f>IF(O63=1000,0,IF(O63=-1000,11,IF(O63&lt;-9,-(O63-2),IF(O63&gt;0,(O63),"0"))))</f>
        <v>3</v>
      </c>
      <c r="AV63" s="1286" t="str">
        <f>IF(O63=1000,11,IF(O63=-1000,0,IF(O63&gt;9,(O63+2),IF(O63&lt;0,(-O63),"0"))))</f>
        <v>0</v>
      </c>
      <c r="AW63" s="1286">
        <f>IF(O63=1000,0,IF(O63=-1000,11,IF(O63&lt;0,11,IF(O63&gt;0,(O63),"0"))))</f>
        <v>3</v>
      </c>
      <c r="AX63" s="1296">
        <f>IF(O63="","",IF(O63&gt;9,AV63,AT63))</f>
        <v>11</v>
      </c>
      <c r="AY63" s="1288" t="str">
        <f>IF(O63="","","-")</f>
        <v>-</v>
      </c>
      <c r="AZ63" s="1290">
        <f>IF(O63="","",IF(O63&lt;-9,AU63,AW63))</f>
        <v>3</v>
      </c>
      <c r="BA63" s="1286">
        <f>IF(P63=1000,11,IF(P63=-1000,0,IF(P63&gt;9,(P63+2),IF(P63&lt;0,(-P63),"0"))))</f>
        <v>7</v>
      </c>
      <c r="BB63" s="1286" t="str">
        <f>IF(P63=1000,0,IF(P63=-1000,11,IF(P63&lt;-9,-(P63-2),IF(P63&gt;0,(P63),"0"))))</f>
        <v>0</v>
      </c>
      <c r="BC63" s="1286">
        <f>IF(P63=1000,11,IF(P63=-1000,0,IF(P63&gt;0,11,IF(P63&lt;0,(-P63),"0"))))</f>
        <v>7</v>
      </c>
      <c r="BD63" s="1286">
        <f>IF(P63=1000,0,IF(P63=-1000,11,IF(P63&lt;0,11,IF(P63&gt;0,(P63),"0"))))</f>
        <v>11</v>
      </c>
      <c r="BE63" s="1296">
        <f>IF(P63="","",IF(P63&gt;9,BA63,BC63))</f>
        <v>7</v>
      </c>
      <c r="BF63" s="1288" t="str">
        <f>IF(P63="","","-")</f>
        <v>-</v>
      </c>
      <c r="BG63" s="1290">
        <f>IF(P63="","",IF(P63&lt;-9,BB63,BD63))</f>
        <v>11</v>
      </c>
      <c r="BH63" s="1286" t="str">
        <f>IF(Q63=1000,11,IF(Q63=-1000,0,IF(Q63&gt;9,(Q63+2),IF(Q63&lt;0,(-Q63),"0"))))</f>
        <v>0</v>
      </c>
      <c r="BI63" s="1286">
        <f>IF(Q63=1000,0,IF(Q63=-1000,11,IF(Q63&lt;-9,-(Q63-2),IF(Q63&gt;0,(Q63),"0"))))</f>
        <v>5</v>
      </c>
      <c r="BJ63" s="1286">
        <f>IF(Q63=1000,11,IF(Q63=-1000,0,IF(Q63&gt;0,11,IF(Q63&lt;0,(-Q63),"0"))))</f>
        <v>11</v>
      </c>
      <c r="BK63" s="1286">
        <f>IF(Q63=1000,0,IF(Q63=-1000,11,IF(Q63&lt;0,11,IF(Q63&gt;0,(Q63),"0"))))</f>
        <v>5</v>
      </c>
      <c r="BL63" s="1296">
        <f>IF(Q63="","",IF(Q63&gt;9,BH63,BJ63))</f>
        <v>11</v>
      </c>
      <c r="BM63" s="1288" t="str">
        <f>IF(Q63="","","-")</f>
        <v>-</v>
      </c>
      <c r="BN63" s="1290">
        <f>IF(Q63="","",IF(Q63&lt;-9,BI63,BK63))</f>
        <v>5</v>
      </c>
      <c r="BO63" s="1286" t="e">
        <f>IF(R63=1000,11,IF(R63=-1000,0,IF(R63&gt;9,(R63+2),IF(R63&lt;0,(-R63),"0"))))</f>
        <v>#VALUE!</v>
      </c>
      <c r="BP63" s="1286" t="str">
        <f>IF(R63=1000,0,IF(R63=-1000,11,IF(R63&lt;-9,-(R63-2),IF(R63&gt;0,(R63),"0"))))</f>
        <v/>
      </c>
      <c r="BQ63" s="1286">
        <f>IF(R63=1000,11,IF(R63=-1000,0,IF(R63&gt;0,11,IF(R63&lt;0,(-R63),"0"))))</f>
        <v>11</v>
      </c>
      <c r="BR63" s="1286" t="str">
        <f>IF(R63=1000,0,IF(R63=-1000,11,IF(R63&lt;0,11,IF(R63&gt;0,(R63),"0"))))</f>
        <v/>
      </c>
      <c r="BS63" s="1296">
        <v>11</v>
      </c>
      <c r="BT63" s="1288" t="s">
        <v>569</v>
      </c>
      <c r="BU63" s="1290">
        <v>8</v>
      </c>
      <c r="BV63" s="1286" t="e">
        <f>IF(S63=1000,11,IF(S63=-1000,0,IF(S63&gt;9,(S63+2),IF(S63&lt;0,(-S63),"0"))))</f>
        <v>#VALUE!</v>
      </c>
      <c r="BW63" s="1286" t="str">
        <f>IF(S63=1000,0,IF(S63=-1000,11,IF(S63&lt;-9,-(S63-2),IF(S63&gt;0,(S63),"0"))))</f>
        <v/>
      </c>
      <c r="BX63" s="1286">
        <f>IF(S63=1000,11,IF(S63=-1000,0,IF(S63&gt;0,11,IF(S63&lt;0,(-S63),"0"))))</f>
        <v>11</v>
      </c>
      <c r="BY63" s="1286" t="str">
        <f>IF(S63=1000,0,IF(S63=-1000,11,IF(S63&lt;0,11,IF(S63&gt;0,(S63),"0"))))</f>
        <v/>
      </c>
      <c r="BZ63" s="1296" t="str">
        <f>IF(S63="","",IF(S63&gt;9,BV63,BX63))</f>
        <v/>
      </c>
      <c r="CA63" s="1288" t="str">
        <f>IF(S63="","","-")</f>
        <v/>
      </c>
      <c r="CB63" s="1290" t="str">
        <f>IF(S63="","",IF(S63&lt;-9,BW63,BY63))</f>
        <v/>
      </c>
      <c r="CC63" s="1302">
        <v>3</v>
      </c>
      <c r="CD63" s="1304" t="str">
        <f>IF(CC63="","","-")</f>
        <v>-</v>
      </c>
      <c r="CE63" s="1306">
        <f>IF(O63="","",SUM(Y63:AC64))</f>
        <v>1</v>
      </c>
      <c r="CP63" s="32"/>
      <c r="CQ63" s="32"/>
    </row>
    <row r="64" spans="1:95" s="31" customFormat="1" ht="15" customHeight="1" x14ac:dyDescent="0.2">
      <c r="A64" s="43">
        <v>206</v>
      </c>
      <c r="B64" s="44">
        <v>209</v>
      </c>
      <c r="C64" s="1251"/>
      <c r="D64" s="46" t="str">
        <f>IF(A64="","",VLOOKUP(A64,СписокКМ!D:I,2,FALSE))</f>
        <v>ЖУЧКОВ Сергей</v>
      </c>
      <c r="E64" s="47"/>
      <c r="F64" s="48" t="str">
        <f>IF(B64="","",VLOOKUP(B64,СписокКМ!D:I,2,FALSE))</f>
        <v>НАКОЗИН Александр</v>
      </c>
      <c r="G64" s="49"/>
      <c r="H64" s="41"/>
      <c r="I64" s="1253"/>
      <c r="J64" s="1253"/>
      <c r="K64" s="1253"/>
      <c r="L64" s="1253"/>
      <c r="M64" s="1253"/>
      <c r="N64" s="42"/>
      <c r="O64" s="1245"/>
      <c r="P64" s="1245"/>
      <c r="Q64" s="1245"/>
      <c r="R64" s="1245"/>
      <c r="S64" s="1247"/>
      <c r="T64" s="1249"/>
      <c r="U64" s="1285"/>
      <c r="V64" s="1285"/>
      <c r="W64" s="1285"/>
      <c r="X64" s="1285"/>
      <c r="Y64" s="1279"/>
      <c r="Z64" s="1279"/>
      <c r="AA64" s="1279"/>
      <c r="AB64" s="1279"/>
      <c r="AC64" s="1279"/>
      <c r="AD64" s="1281"/>
      <c r="AE64" s="1281"/>
      <c r="AF64" s="1283"/>
      <c r="AG64" s="1273"/>
      <c r="AH64" s="1275"/>
      <c r="AI64" s="1277"/>
      <c r="AJ64" s="1277"/>
      <c r="AK64" s="1277"/>
      <c r="AL64" s="1277"/>
      <c r="AM64" s="1299"/>
      <c r="AN64" s="1299"/>
      <c r="AO64" s="1299"/>
      <c r="AP64" s="1299"/>
      <c r="AQ64" s="1299"/>
      <c r="AR64" s="1301"/>
      <c r="AS64" s="1293"/>
      <c r="AT64" s="1295"/>
      <c r="AU64" s="1287"/>
      <c r="AV64" s="1287"/>
      <c r="AW64" s="1287"/>
      <c r="AX64" s="1297"/>
      <c r="AY64" s="1289"/>
      <c r="AZ64" s="1291"/>
      <c r="BA64" s="1287"/>
      <c r="BB64" s="1287"/>
      <c r="BC64" s="1287"/>
      <c r="BD64" s="1287"/>
      <c r="BE64" s="1297"/>
      <c r="BF64" s="1289"/>
      <c r="BG64" s="1291"/>
      <c r="BH64" s="1287"/>
      <c r="BI64" s="1287"/>
      <c r="BJ64" s="1287"/>
      <c r="BK64" s="1287"/>
      <c r="BL64" s="1297"/>
      <c r="BM64" s="1289"/>
      <c r="BN64" s="1291"/>
      <c r="BO64" s="1287"/>
      <c r="BP64" s="1287"/>
      <c r="BQ64" s="1287"/>
      <c r="BR64" s="1287"/>
      <c r="BS64" s="1297"/>
      <c r="BT64" s="1289"/>
      <c r="BU64" s="1291"/>
      <c r="BV64" s="1287"/>
      <c r="BW64" s="1287"/>
      <c r="BX64" s="1287"/>
      <c r="BY64" s="1287"/>
      <c r="BZ64" s="1297"/>
      <c r="CA64" s="1289"/>
      <c r="CB64" s="1291"/>
      <c r="CC64" s="1303"/>
      <c r="CD64" s="1305"/>
      <c r="CE64" s="1307"/>
      <c r="CP64" s="32"/>
      <c r="CQ64" s="32"/>
    </row>
    <row r="65" spans="1:95" s="31" customFormat="1" ht="15" customHeight="1" x14ac:dyDescent="0.2">
      <c r="A65" s="99">
        <f>IF(A61="","",A61)</f>
        <v>157</v>
      </c>
      <c r="B65" s="99">
        <f>IF(B61="","",B62)</f>
        <v>209</v>
      </c>
      <c r="C65" s="75">
        <v>4</v>
      </c>
      <c r="D65" s="100" t="str">
        <f>IF(A65="","",VLOOKUP(A65,СписокКМ!D:I,2,FALSE))</f>
        <v>МАМЕКА Максим</v>
      </c>
      <c r="E65" s="101"/>
      <c r="F65" s="77" t="str">
        <f>IF(B65="","",VLOOKUP(B65,СписокКМ!D:I,2,FALSE))</f>
        <v>НАКОЗИН Александр</v>
      </c>
      <c r="G65" s="102"/>
      <c r="H65" s="41"/>
      <c r="I65" s="960"/>
      <c r="J65" s="960"/>
      <c r="K65" s="960"/>
      <c r="L65" s="960"/>
      <c r="M65" s="960"/>
      <c r="N65" s="42"/>
      <c r="O65" s="79" t="str">
        <f>IF(I65="","",IF(I65="0",1000,IF(I65="-0",-1000,I65*1)))</f>
        <v/>
      </c>
      <c r="P65" s="79" t="str">
        <f t="shared" ref="P65:P66" si="69">IF(J65="","",IF(J65="0",1000,IF(J65="-0",-1000,J65*1)))</f>
        <v/>
      </c>
      <c r="Q65" s="79" t="str">
        <f t="shared" ref="Q65:Q66" si="70">IF(K65="","",IF(K65="0",1000,IF(K65="-0",-1000,K65*1)))</f>
        <v/>
      </c>
      <c r="R65" s="79" t="str">
        <f t="shared" ref="R65:R66" si="71">IF(L65="","",IF(L65="0",1000,IF(L65="-0",-1000,L65*1)))</f>
        <v/>
      </c>
      <c r="S65" s="80" t="str">
        <f t="shared" ref="S65:S66" si="72">IF(M65="","",IF(M65="0",1000,IF(M65="-0",-1000,M65*1)))</f>
        <v/>
      </c>
      <c r="T65" s="958" t="str">
        <f t="shared" ref="T65:T66" si="73">IF(O65="","",IF(O65&gt;0,1,0))</f>
        <v/>
      </c>
      <c r="U65" s="957" t="str">
        <f t="shared" ref="U65:U66" si="74">IF(P65="","",IF(P65&gt;0,1,0))</f>
        <v/>
      </c>
      <c r="V65" s="957" t="str">
        <f t="shared" ref="V65:V66" si="75">IF(Q65="","",IF(Q65&gt;0,1,0))</f>
        <v/>
      </c>
      <c r="W65" s="957" t="str">
        <f t="shared" ref="W65:W66" si="76">IF(R65="","",IF(R65&gt;0,1,0))</f>
        <v/>
      </c>
      <c r="X65" s="957" t="str">
        <f t="shared" ref="X65:X66" si="77">IF(S65="","",IF(S65&gt;0,1,0))</f>
        <v/>
      </c>
      <c r="Y65" s="954" t="str">
        <f t="shared" ref="Y65:Y66" si="78">IF(O65="","",IF(O65&lt;0,1,0))</f>
        <v/>
      </c>
      <c r="Z65" s="954" t="str">
        <f t="shared" ref="Z65:Z66" si="79">IF(P65="","",IF(P65&lt;0,1,0))</f>
        <v/>
      </c>
      <c r="AA65" s="954" t="str">
        <f t="shared" ref="AA65:AA66" si="80">IF(Q65="","",IF(Q65&lt;0,1,0))</f>
        <v/>
      </c>
      <c r="AB65" s="954" t="str">
        <f t="shared" ref="AB65:AB66" si="81">IF(R65="","",IF(R65&lt;0,1,0))</f>
        <v/>
      </c>
      <c r="AC65" s="954" t="str">
        <f t="shared" ref="AC65:AC66" si="82">IF(S65="","",IF(S65&lt;0,1,0))</f>
        <v/>
      </c>
      <c r="AD65" s="955" t="str">
        <f>IF(CC65="","",IF(CC65&gt;CE65,1,-1))</f>
        <v/>
      </c>
      <c r="AE65" s="955" t="str">
        <f>IF(CC65="","",IF(CC65&lt;CE65,1,-1))</f>
        <v/>
      </c>
      <c r="AF65" s="956">
        <f>IF(CC65&gt;CE65,1,0)</f>
        <v>0</v>
      </c>
      <c r="AG65" s="952">
        <f>IF(CE65&gt;CC65,1,0)</f>
        <v>0</v>
      </c>
      <c r="AH65" s="81" t="str">
        <f>IF(O65="","",AX65*1)</f>
        <v/>
      </c>
      <c r="AI65" s="953" t="str">
        <f>IF(P65="","",BE65*1)</f>
        <v/>
      </c>
      <c r="AJ65" s="953" t="str">
        <f>IF(Q65="","",BL65*1)</f>
        <v/>
      </c>
      <c r="AK65" s="953" t="str">
        <f>IF(R65="","",BS65*1)</f>
        <v/>
      </c>
      <c r="AL65" s="953" t="str">
        <f>IF(S65="","",BZ65*1)</f>
        <v/>
      </c>
      <c r="AM65" s="950" t="str">
        <f>IF(O65="","",AZ65*1)</f>
        <v/>
      </c>
      <c r="AN65" s="950" t="str">
        <f>IF(P65="","",BG65*1)</f>
        <v/>
      </c>
      <c r="AO65" s="950" t="str">
        <f>IF(Q65="","",BN65*1)</f>
        <v/>
      </c>
      <c r="AP65" s="950" t="str">
        <f>IF(R65="","",BU65*1)</f>
        <v/>
      </c>
      <c r="AQ65" s="950" t="str">
        <f>IF(S65="","",CB65*1)</f>
        <v/>
      </c>
      <c r="AR65" s="951">
        <f>SUM(AH65:AL65)</f>
        <v>0</v>
      </c>
      <c r="AS65" s="949">
        <f>SUM(AM65:AQ65)</f>
        <v>0</v>
      </c>
      <c r="AT65" s="111">
        <f>IF(O65=1000,11,IF(O65=-1000,0,IF(O65&gt;0,11,IF(O65&lt;0,(-O65),"0"))))</f>
        <v>11</v>
      </c>
      <c r="AU65" s="944" t="str">
        <f>IF(O65=1000,0,IF(O65=-1000,11,IF(O65&lt;-9,-(O65-2),IF(O65&gt;0,(O65),"0"))))</f>
        <v/>
      </c>
      <c r="AV65" s="111" t="e">
        <f>IF(O65=1000,11,IF(O65=-1000,0,IF(O65&gt;9,(O65+2),IF(O65&lt;0,(-O65),"0"))))</f>
        <v>#VALUE!</v>
      </c>
      <c r="AW65" s="944" t="str">
        <f>IF(O65=1000,0,IF(O65=-1000,11,IF(O65&lt;0,11,IF(O65&gt;0,(O65),"0"))))</f>
        <v/>
      </c>
      <c r="AX65" s="945" t="str">
        <f>IF(O65="","",IF(O65&gt;9,AV65,AT65))</f>
        <v/>
      </c>
      <c r="AY65" s="946" t="str">
        <f>IF(O65="","","-")</f>
        <v/>
      </c>
      <c r="AZ65" s="947" t="str">
        <f>IF(O65="","",IF(O65&lt;-9,AU65,AW65))</f>
        <v/>
      </c>
      <c r="BA65" s="111" t="e">
        <f>IF(P65=1000,11,IF(P65=-1000,0,IF(P65&gt;9,(P65+2),IF(P65&lt;0,(-P65),"0"))))</f>
        <v>#VALUE!</v>
      </c>
      <c r="BB65" s="944" t="str">
        <f>IF(P65=1000,0,IF(P65=-1000,11,IF(P65&lt;-9,-(P65-2),IF(P65&gt;0,(P65),"0"))))</f>
        <v/>
      </c>
      <c r="BC65" s="944">
        <f>IF(P65=1000,11,IF(P65=-1000,0,IF(P65&gt;0,11,IF(P65&lt;0,(-P65),"0"))))</f>
        <v>11</v>
      </c>
      <c r="BD65" s="944" t="str">
        <f>IF(P65=1000,0,IF(P65=-1000,11,IF(P65&lt;0,11,IF(P65&gt;0,(P65),"0"))))</f>
        <v/>
      </c>
      <c r="BE65" s="945" t="str">
        <f>IF(P65="","",IF(P65&gt;9,BA65,BC65))</f>
        <v/>
      </c>
      <c r="BF65" s="946" t="str">
        <f>IF(P65="","","-")</f>
        <v/>
      </c>
      <c r="BG65" s="947" t="str">
        <f>IF(P65="","",IF(P65&lt;-9,BB65,BD65))</f>
        <v/>
      </c>
      <c r="BH65" s="111" t="e">
        <f>IF(Q65=1000,11,IF(Q65=-1000,0,IF(Q65&gt;9,(Q65+2),IF(Q65&lt;0,(-Q65),"0"))))</f>
        <v>#VALUE!</v>
      </c>
      <c r="BI65" s="944" t="str">
        <f>IF(Q65=1000,0,IF(Q65=-1000,11,IF(Q65&lt;-9,-(Q65-2),IF(Q65&gt;0,(Q65),"0"))))</f>
        <v/>
      </c>
      <c r="BJ65" s="944">
        <f>IF(Q65=1000,11,IF(Q65=-1000,0,IF(Q65&gt;0,11,IF(Q65&lt;0,(-Q65),"0"))))</f>
        <v>11</v>
      </c>
      <c r="BK65" s="944" t="str">
        <f>IF(Q65=1000,0,IF(Q65=-1000,11,IF(Q65&lt;0,11,IF(Q65&gt;0,(Q65),"0"))))</f>
        <v/>
      </c>
      <c r="BL65" s="945" t="str">
        <f>IF(Q65="","",IF(Q65&gt;9,BH65,BJ65))</f>
        <v/>
      </c>
      <c r="BM65" s="946" t="str">
        <f>IF(Q65="","","-")</f>
        <v/>
      </c>
      <c r="BN65" s="947" t="str">
        <f>IF(Q65="","",IF(Q65&lt;-9,BI65,BK65))</f>
        <v/>
      </c>
      <c r="BO65" s="944" t="e">
        <f>IF(R65=1000,11,IF(R65=-1000,0,IF(R65&gt;9,(R65+2),IF(R65&lt;0,(-R65),"0"))))</f>
        <v>#VALUE!</v>
      </c>
      <c r="BP65" s="944" t="str">
        <f>IF(R65=1000,0,IF(R65=-1000,11,IF(R65&lt;-9,-(R65-2),IF(R65&gt;0,(R65),"0"))))</f>
        <v/>
      </c>
      <c r="BQ65" s="944">
        <f>IF(R65=1000,11,IF(R65=-1000,0,IF(R65&gt;0,11,IF(R65&lt;0,(-R65),"0"))))</f>
        <v>11</v>
      </c>
      <c r="BR65" s="944" t="str">
        <f>IF(R65=1000,0,IF(R65=-1000,11,IF(R65&lt;0,11,IF(R65&gt;0,(R65),"0"))))</f>
        <v/>
      </c>
      <c r="BS65" s="945" t="str">
        <f>IF(R65="","",IF(R65&gt;9,BO65,BQ65))</f>
        <v/>
      </c>
      <c r="BT65" s="946" t="str">
        <f>IF(R65="","","-")</f>
        <v/>
      </c>
      <c r="BU65" s="947" t="str">
        <f>IF(R65="","",IF(R65&lt;-9,BP65,BR65))</f>
        <v/>
      </c>
      <c r="BV65" s="944" t="e">
        <f>IF(S65=1000,11,IF(S65=-1000,0,IF(S65&gt;9,(S65+2),IF(S65&lt;0,(-S65),"0"))))</f>
        <v>#VALUE!</v>
      </c>
      <c r="BW65" s="944" t="str">
        <f>IF(S65=1000,0,IF(S65=-1000,11,IF(S65&lt;-9,-(S65-2),IF(S65&gt;0,(S65),"0"))))</f>
        <v/>
      </c>
      <c r="BX65" s="944">
        <f>IF(S65=1000,11,IF(S65=-1000,0,IF(S65&gt;0,11,IF(S65&lt;0,(-S65),"0"))))</f>
        <v>11</v>
      </c>
      <c r="BY65" s="113" t="str">
        <f>IF(S65=1000,0,IF(S65=-1000,11,IF(S65&lt;0,11,IF(S65&gt;0,(S65),"0"))))</f>
        <v/>
      </c>
      <c r="BZ65" s="945" t="str">
        <f>IF(S65="","",IF(S65&gt;9,BV65,BX65))</f>
        <v/>
      </c>
      <c r="CA65" s="946" t="str">
        <f>IF(S65="","","-")</f>
        <v/>
      </c>
      <c r="CB65" s="947" t="str">
        <f>IF(S65="","",IF(S65&lt;-9,BW65,BY65))</f>
        <v/>
      </c>
      <c r="CC65" s="942" t="str">
        <f>IF(O65="","",SUM(T65:X65))</f>
        <v/>
      </c>
      <c r="CD65" s="948" t="str">
        <f>IF(CC65="","","-")</f>
        <v/>
      </c>
      <c r="CE65" s="943" t="str">
        <f>IF(O65="","",SUM(Y65:AC65))</f>
        <v/>
      </c>
      <c r="CP65" s="32"/>
      <c r="CQ65" s="32"/>
    </row>
    <row r="66" spans="1:95" s="31" customFormat="1" ht="15" customHeight="1" thickBot="1" x14ac:dyDescent="0.25">
      <c r="A66" s="99">
        <f>IF(A61="","",A62)</f>
        <v>206</v>
      </c>
      <c r="B66" s="99">
        <f>IF(B61="","",B61)</f>
        <v>110</v>
      </c>
      <c r="C66" s="114">
        <v>5</v>
      </c>
      <c r="D66" s="115" t="str">
        <f>IF(A66="","",VLOOKUP(A66,СписокКМ!D:I,2,FALSE))</f>
        <v>ЖУЧКОВ Сергей</v>
      </c>
      <c r="E66" s="116"/>
      <c r="F66" s="117" t="str">
        <f>IF(B66="","",VLOOKUP(B66,СписокКМ!D:I,2,FALSE))</f>
        <v>КАЗАНЦЕВ Артемий</v>
      </c>
      <c r="G66" s="118"/>
      <c r="H66" s="119"/>
      <c r="I66" s="120"/>
      <c r="J66" s="120"/>
      <c r="K66" s="120"/>
      <c r="L66" s="121"/>
      <c r="M66" s="121"/>
      <c r="N66" s="122"/>
      <c r="O66" s="123" t="str">
        <f>IF(I66="","",IF(I66="0",1000,IF(I66="-0",-1000,I66*1)))</f>
        <v/>
      </c>
      <c r="P66" s="123" t="str">
        <f t="shared" si="69"/>
        <v/>
      </c>
      <c r="Q66" s="123" t="str">
        <f t="shared" si="70"/>
        <v/>
      </c>
      <c r="R66" s="123" t="str">
        <f t="shared" si="71"/>
        <v/>
      </c>
      <c r="S66" s="124" t="str">
        <f t="shared" si="72"/>
        <v/>
      </c>
      <c r="T66" s="125" t="str">
        <f t="shared" si="73"/>
        <v/>
      </c>
      <c r="U66" s="126" t="str">
        <f t="shared" si="74"/>
        <v/>
      </c>
      <c r="V66" s="126" t="str">
        <f t="shared" si="75"/>
        <v/>
      </c>
      <c r="W66" s="126" t="str">
        <f t="shared" si="76"/>
        <v/>
      </c>
      <c r="X66" s="126" t="str">
        <f t="shared" si="77"/>
        <v/>
      </c>
      <c r="Y66" s="127" t="str">
        <f t="shared" si="78"/>
        <v/>
      </c>
      <c r="Z66" s="127" t="str">
        <f t="shared" si="79"/>
        <v/>
      </c>
      <c r="AA66" s="127" t="str">
        <f t="shared" si="80"/>
        <v/>
      </c>
      <c r="AB66" s="127" t="str">
        <f t="shared" si="81"/>
        <v/>
      </c>
      <c r="AC66" s="127" t="str">
        <f t="shared" si="82"/>
        <v/>
      </c>
      <c r="AD66" s="128" t="str">
        <f>IF(CC66="","",IF(CC66&gt;CE66,1,-1))</f>
        <v/>
      </c>
      <c r="AE66" s="128" t="str">
        <f>IF(CC66="","",IF(CC66&lt;CE66,1,-1))</f>
        <v/>
      </c>
      <c r="AF66" s="129">
        <f>IF(CC66&gt;CE66,1,0)</f>
        <v>0</v>
      </c>
      <c r="AG66" s="130">
        <f>IF(CE66&gt;CC66,1,0)</f>
        <v>0</v>
      </c>
      <c r="AH66" s="131" t="str">
        <f>IF(O66="","",AX66*1)</f>
        <v/>
      </c>
      <c r="AI66" s="132" t="str">
        <f>IF(P66="","",BE66*1)</f>
        <v/>
      </c>
      <c r="AJ66" s="132" t="str">
        <f>IF(Q66="","",BL66*1)</f>
        <v/>
      </c>
      <c r="AK66" s="132" t="str">
        <f>IF(R66="","",BS66*1)</f>
        <v/>
      </c>
      <c r="AL66" s="132" t="str">
        <f>IF(S66="","",BZ66*1)</f>
        <v/>
      </c>
      <c r="AM66" s="133" t="str">
        <f>IF(O66="","",AZ66*1)</f>
        <v/>
      </c>
      <c r="AN66" s="133" t="str">
        <f>IF(P66="","",BG66*1)</f>
        <v/>
      </c>
      <c r="AO66" s="133" t="str">
        <f>IF(Q66="","",BN66*1)</f>
        <v/>
      </c>
      <c r="AP66" s="133" t="str">
        <f>IF(R66="","",BU66*1)</f>
        <v/>
      </c>
      <c r="AQ66" s="133" t="str">
        <f>IF(S66="","",CB66*1)</f>
        <v/>
      </c>
      <c r="AR66" s="134">
        <f>SUM(AH66:AL66)</f>
        <v>0</v>
      </c>
      <c r="AS66" s="135">
        <f>SUM(AM66:AQ66)</f>
        <v>0</v>
      </c>
      <c r="AT66" s="136">
        <f>IF(O66=1000,11,IF(O66=-1000,0,IF(O66&gt;0,11,IF(O66&lt;0,(-O66),"0"))))</f>
        <v>11</v>
      </c>
      <c r="AU66" s="137" t="str">
        <f>IF(O66=1000,0,IF(O66=-1000,11,IF(O66&lt;-9,-(O66-2),IF(O66&gt;0,(O66),"0"))))</f>
        <v/>
      </c>
      <c r="AV66" s="136" t="e">
        <f>IF(O66=1000,11,IF(O66=-1000,0,IF(O66&gt;9,(O66+2),IF(O66&lt;0,(-O66),"0"))))</f>
        <v>#VALUE!</v>
      </c>
      <c r="AW66" s="137" t="str">
        <f>IF(O66=1000,0,IF(O66=-1000,11,IF(O66&lt;0,11,IF(O66&gt;0,(O66),"0"))))</f>
        <v/>
      </c>
      <c r="AX66" s="138" t="str">
        <f>IF(O66="","",IF(O66&gt;9,AV66,AT66))</f>
        <v/>
      </c>
      <c r="AY66" s="139" t="str">
        <f>IF(O66="","","-")</f>
        <v/>
      </c>
      <c r="AZ66" s="140" t="str">
        <f>IF(O66="","",IF(O66&lt;-9,AU66,AW66))</f>
        <v/>
      </c>
      <c r="BA66" s="136" t="e">
        <f>IF(P66=1000,11,IF(P66=-1000,0,IF(P66&gt;9,(P66+2),IF(P66&lt;0,(-P66),"0"))))</f>
        <v>#VALUE!</v>
      </c>
      <c r="BB66" s="137" t="str">
        <f>IF(P66=1000,0,IF(P66=-1000,11,IF(P66&lt;-9,-(P66-2),IF(P66&gt;0,(P66),"0"))))</f>
        <v/>
      </c>
      <c r="BC66" s="137">
        <f>IF(P66=1000,11,IF(P66=-1000,0,IF(P66&gt;0,11,IF(P66&lt;0,(-P66),"0"))))</f>
        <v>11</v>
      </c>
      <c r="BD66" s="137" t="str">
        <f>IF(P66=1000,0,IF(P66=-1000,11,IF(P66&lt;0,11,IF(P66&gt;0,(P66),"0"))))</f>
        <v/>
      </c>
      <c r="BE66" s="138" t="str">
        <f>IF(P66="","",IF(P66&gt;9,BA66,BC66))</f>
        <v/>
      </c>
      <c r="BF66" s="139" t="str">
        <f>IF(P66="","","-")</f>
        <v/>
      </c>
      <c r="BG66" s="140" t="str">
        <f>IF(P66="","",IF(P66&lt;-9,BB66,BD66))</f>
        <v/>
      </c>
      <c r="BH66" s="136" t="e">
        <f>IF(Q66=1000,11,IF(Q66=-1000,0,IF(Q66&gt;9,(Q66+2),IF(Q66&lt;0,(-Q66),"0"))))</f>
        <v>#VALUE!</v>
      </c>
      <c r="BI66" s="137" t="str">
        <f>IF(Q66=1000,0,IF(Q66=-1000,11,IF(Q66&lt;-9,-(Q66-2),IF(Q66&gt;0,(Q66),"0"))))</f>
        <v/>
      </c>
      <c r="BJ66" s="137">
        <f>IF(Q66=1000,11,IF(Q66=-1000,0,IF(Q66&gt;0,11,IF(Q66&lt;0,(-Q66),"0"))))</f>
        <v>11</v>
      </c>
      <c r="BK66" s="137" t="str">
        <f>IF(Q66=1000,0,IF(Q66=-1000,11,IF(Q66&lt;0,11,IF(Q66&gt;0,(Q66),"0"))))</f>
        <v/>
      </c>
      <c r="BL66" s="138" t="str">
        <f>IF(Q66="","",IF(Q66&gt;9,BH66,BJ66))</f>
        <v/>
      </c>
      <c r="BM66" s="139" t="str">
        <f>IF(Q66="","","-")</f>
        <v/>
      </c>
      <c r="BN66" s="140" t="str">
        <f>IF(Q66="","",IF(Q66&lt;-9,BI66,BK66))</f>
        <v/>
      </c>
      <c r="BO66" s="137" t="e">
        <f>IF(R66=1000,11,IF(R66=-1000,0,IF(R66&gt;9,(R66+2),IF(R66&lt;0,(-R66),"0"))))</f>
        <v>#VALUE!</v>
      </c>
      <c r="BP66" s="137" t="str">
        <f>IF(R66=1000,0,IF(R66=-1000,11,IF(R66&lt;-9,-(R66-2),IF(R66&gt;0,(R66),"0"))))</f>
        <v/>
      </c>
      <c r="BQ66" s="137">
        <f>IF(R66=1000,11,IF(R66=-1000,0,IF(R66&gt;0,11,IF(R66&lt;0,(-R66),"0"))))</f>
        <v>11</v>
      </c>
      <c r="BR66" s="137" t="str">
        <f>IF(R66=1000,0,IF(R66=-1000,11,IF(R66&lt;0,11,IF(R66&gt;0,(R66),"0"))))</f>
        <v/>
      </c>
      <c r="BS66" s="138" t="str">
        <f>IF(R66="","",IF(R66&gt;9,BO66,BQ66))</f>
        <v/>
      </c>
      <c r="BT66" s="139" t="str">
        <f>IF(R66="","","-")</f>
        <v/>
      </c>
      <c r="BU66" s="140" t="str">
        <f>IF(R66="","",IF(R66&lt;-9,BP66,BR66))</f>
        <v/>
      </c>
      <c r="BV66" s="137" t="e">
        <f>IF(S66=1000,11,IF(S66=-1000,0,IF(S66&gt;9,(S66+2),IF(S66&lt;0,(-S66),"0"))))</f>
        <v>#VALUE!</v>
      </c>
      <c r="BW66" s="137" t="str">
        <f>IF(S66=1000,0,IF(S66=-1000,11,IF(S66&lt;-9,-(S66-2),IF(S66&gt;0,(S66),"0"))))</f>
        <v/>
      </c>
      <c r="BX66" s="137">
        <f>IF(S66=1000,11,IF(S66=-1000,0,IF(S66&gt;0,11,IF(S66&lt;0,(-S66),"0"))))</f>
        <v>11</v>
      </c>
      <c r="BY66" s="141" t="str">
        <f>IF(S66=1000,0,IF(S66=-1000,11,IF(S66&lt;0,11,IF(S66&gt;0,(S66),"0"))))</f>
        <v/>
      </c>
      <c r="BZ66" s="138" t="str">
        <f>IF(S66="","",IF(S66&gt;9,BV66,BX66))</f>
        <v/>
      </c>
      <c r="CA66" s="139" t="str">
        <f>IF(S66="","","-")</f>
        <v/>
      </c>
      <c r="CB66" s="140" t="str">
        <f>IF(S66="","",IF(S66&lt;-9,BW66,BY66))</f>
        <v/>
      </c>
      <c r="CC66" s="142" t="str">
        <f>IF(O66="","",SUM(T66:X66))</f>
        <v/>
      </c>
      <c r="CD66" s="143" t="str">
        <f>IF(CC66="","","-")</f>
        <v/>
      </c>
      <c r="CE66" s="144" t="str">
        <f>IF(O66="","",SUM(Y66:AC66))</f>
        <v/>
      </c>
      <c r="CP66" s="32"/>
      <c r="CQ66" s="32"/>
    </row>
    <row r="67" spans="1:95" ht="15.75" thickBot="1" x14ac:dyDescent="0.25"/>
    <row r="68" spans="1:95" s="31" customFormat="1" ht="31.5" customHeight="1" thickBot="1" x14ac:dyDescent="0.25">
      <c r="A68" s="34">
        <v>34</v>
      </c>
      <c r="B68" s="35">
        <v>26</v>
      </c>
      <c r="C68" s="1225">
        <f>1+C59</f>
        <v>8</v>
      </c>
      <c r="D68" s="1227" t="str">
        <f>IF(A68="","",VLOOKUP(A68,СписокКМ!$A$186:$D$248,3,FALSE))</f>
        <v>Челябинская область</v>
      </c>
      <c r="E68" s="1228" t="e">
        <f>IF(B68="","",VLOOKUP(B68,СписокКМ!E:J,2,FALSE))</f>
        <v>#N/A</v>
      </c>
      <c r="F68" s="1231" t="str">
        <f>IF(B68="","",VLOOKUP(B68,СписокКМ!$A$186:$D$248,3,FALSE))</f>
        <v>Удмуртская республика</v>
      </c>
      <c r="G68" s="1232" t="e">
        <f>IF(D68="","",VLOOKUP(D68,СписокКМ!G:L,2,FALSE))</f>
        <v>#N/A</v>
      </c>
      <c r="H68" s="36"/>
      <c r="I68" s="1235" t="s">
        <v>7</v>
      </c>
      <c r="J68" s="1235"/>
      <c r="K68" s="1235"/>
      <c r="L68" s="1235"/>
      <c r="M68" s="1235"/>
      <c r="N68" s="37"/>
      <c r="O68" s="1237"/>
      <c r="P68" s="1238"/>
      <c r="Q68" s="1238"/>
      <c r="R68" s="1238"/>
      <c r="S68" s="1238"/>
      <c r="T68" s="38">
        <f>IF(A68="","",VLOOKUP(A68,'[60]Протокол команд'!A:K,8,FALSE))</f>
        <v>0</v>
      </c>
      <c r="U68" s="39">
        <f>T68*5-4</f>
        <v>-4</v>
      </c>
      <c r="V68" s="39">
        <f>T68*5</f>
        <v>0</v>
      </c>
      <c r="W68" s="39" t="str">
        <f>CONCATENATE(U68,"-",V68)</f>
        <v>-4-0</v>
      </c>
      <c r="X68" s="39">
        <f>IF(A68="","",VLOOKUP(A68,'[60]Протокол команд'!A:K,10,FALSE))</f>
        <v>0</v>
      </c>
      <c r="Y68" s="39">
        <f>X68*5-4</f>
        <v>-4</v>
      </c>
      <c r="Z68" s="39">
        <f>X68*5</f>
        <v>0</v>
      </c>
      <c r="AA68" s="39" t="str">
        <f>CONCATENATE(Y68,"-",Z68)</f>
        <v>-4-0</v>
      </c>
      <c r="AB68" s="1241">
        <f>IF(O70="","",SUM(AF70:AF75))</f>
        <v>3</v>
      </c>
      <c r="AC68" s="1242"/>
      <c r="AD68" s="1243"/>
      <c r="AE68" s="1242">
        <f>IF(O70="","",SUM(AG70:AG75))</f>
        <v>1</v>
      </c>
      <c r="AF68" s="1242"/>
      <c r="AG68" s="1264"/>
      <c r="AH68" s="1241">
        <f>SUM(CC70:CC75)</f>
        <v>9</v>
      </c>
      <c r="AI68" s="1242"/>
      <c r="AJ68" s="1243"/>
      <c r="AK68" s="1242">
        <f>SUM(CE70:CE75)</f>
        <v>6</v>
      </c>
      <c r="AL68" s="1242"/>
      <c r="AM68" s="1264"/>
      <c r="AN68" s="1265">
        <f>SUM(AR70:AR75)</f>
        <v>99</v>
      </c>
      <c r="AO68" s="1266"/>
      <c r="AP68" s="1267"/>
      <c r="AQ68" s="1266">
        <f>SUM(AS70:AS75)</f>
        <v>90</v>
      </c>
      <c r="AR68" s="1266"/>
      <c r="AS68" s="1268"/>
      <c r="AT68" s="1314" t="s">
        <v>608</v>
      </c>
      <c r="AU68" s="1315"/>
      <c r="AV68" s="1315"/>
      <c r="AW68" s="1315"/>
      <c r="AX68" s="1315"/>
      <c r="AY68" s="1315"/>
      <c r="AZ68" s="1315"/>
      <c r="BA68" s="1315"/>
      <c r="BB68" s="1315"/>
      <c r="BC68" s="1315"/>
      <c r="BD68" s="1315"/>
      <c r="BE68" s="1315"/>
      <c r="BF68" s="1315"/>
      <c r="BG68" s="1315"/>
      <c r="BH68" s="1315"/>
      <c r="BI68" s="1315"/>
      <c r="BJ68" s="1315"/>
      <c r="BK68" s="1315"/>
      <c r="BL68" s="1315"/>
      <c r="BM68" s="1315"/>
      <c r="BN68" s="1315"/>
      <c r="BO68" s="1315"/>
      <c r="BP68" s="1315"/>
      <c r="BQ68" s="1315"/>
      <c r="BR68" s="1315"/>
      <c r="BS68" s="1315"/>
      <c r="BT68" s="1315"/>
      <c r="BU68" s="1315"/>
      <c r="BV68" s="1315"/>
      <c r="BW68" s="1315"/>
      <c r="BX68" s="1315"/>
      <c r="BY68" s="1315"/>
      <c r="BZ68" s="1315"/>
      <c r="CA68" s="1315"/>
      <c r="CB68" s="1316"/>
      <c r="CC68" s="1254">
        <f>IF(O70="","",SUM(AF70:AF75))</f>
        <v>3</v>
      </c>
      <c r="CD68" s="1256" t="str">
        <f>IF(CC68="","","-")</f>
        <v>-</v>
      </c>
      <c r="CE68" s="1258">
        <f>IF(O70="","",SUM(AG70:AG75))</f>
        <v>1</v>
      </c>
      <c r="CP68" s="32"/>
      <c r="CQ68" s="32"/>
    </row>
    <row r="69" spans="1:95" s="31" customFormat="1" ht="13.5" customHeight="1" x14ac:dyDescent="0.2">
      <c r="A69" s="40"/>
      <c r="B69" s="40"/>
      <c r="C69" s="1226"/>
      <c r="D69" s="1229" t="str">
        <f>IF(A69="","",VLOOKUP(A69,СписокКМ!D:I,2,FALSE))</f>
        <v/>
      </c>
      <c r="E69" s="1230" t="str">
        <f>IF(B69="","",VLOOKUP(B69,СписокКМ!E:J,2,FALSE))</f>
        <v/>
      </c>
      <c r="F69" s="1233" t="str">
        <f>IF(C69="","",VLOOKUP(C69,СписокКМ!F:K,2,FALSE))</f>
        <v/>
      </c>
      <c r="G69" s="1234" t="str">
        <f>IF(D69="","",VLOOKUP(D69,СписокКМ!G:L,2,FALSE))</f>
        <v/>
      </c>
      <c r="H69" s="41"/>
      <c r="I69" s="1236"/>
      <c r="J69" s="1236"/>
      <c r="K69" s="1236"/>
      <c r="L69" s="1236"/>
      <c r="M69" s="1236"/>
      <c r="N69" s="42"/>
      <c r="O69" s="1239"/>
      <c r="P69" s="1240"/>
      <c r="Q69" s="1240"/>
      <c r="R69" s="1240"/>
      <c r="S69" s="1240"/>
      <c r="T69" s="1260" t="s">
        <v>8</v>
      </c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2"/>
      <c r="AH69" s="1261" t="s">
        <v>9</v>
      </c>
      <c r="AI69" s="1261"/>
      <c r="AJ69" s="1261"/>
      <c r="AK69" s="1261"/>
      <c r="AL69" s="1261"/>
      <c r="AM69" s="1261"/>
      <c r="AN69" s="1261"/>
      <c r="AO69" s="1261"/>
      <c r="AP69" s="1261"/>
      <c r="AQ69" s="1261"/>
      <c r="AR69" s="1261"/>
      <c r="AS69" s="1262"/>
      <c r="AT69" s="1263" t="s">
        <v>10</v>
      </c>
      <c r="AU69" s="1263"/>
      <c r="AV69" s="1263"/>
      <c r="AW69" s="1263"/>
      <c r="AX69" s="1263"/>
      <c r="AY69" s="1263"/>
      <c r="AZ69" s="1263"/>
      <c r="BA69" s="1263" t="s">
        <v>11</v>
      </c>
      <c r="BB69" s="1263"/>
      <c r="BC69" s="1263"/>
      <c r="BD69" s="1263"/>
      <c r="BE69" s="1263"/>
      <c r="BF69" s="1263"/>
      <c r="BG69" s="1263"/>
      <c r="BH69" s="1263" t="s">
        <v>12</v>
      </c>
      <c r="BI69" s="1263"/>
      <c r="BJ69" s="1263"/>
      <c r="BK69" s="1263"/>
      <c r="BL69" s="1263"/>
      <c r="BM69" s="1263"/>
      <c r="BN69" s="1263"/>
      <c r="BO69" s="1263" t="s">
        <v>13</v>
      </c>
      <c r="BP69" s="1263"/>
      <c r="BQ69" s="1263"/>
      <c r="BR69" s="1263"/>
      <c r="BS69" s="1263"/>
      <c r="BT69" s="1263"/>
      <c r="BU69" s="1263"/>
      <c r="BV69" s="1263" t="s">
        <v>14</v>
      </c>
      <c r="BW69" s="1263"/>
      <c r="BX69" s="1263"/>
      <c r="BY69" s="1263"/>
      <c r="BZ69" s="1263"/>
      <c r="CA69" s="1263"/>
      <c r="CB69" s="1263"/>
      <c r="CC69" s="1255"/>
      <c r="CD69" s="1257"/>
      <c r="CE69" s="1259"/>
      <c r="CP69" s="32"/>
      <c r="CQ69" s="32"/>
    </row>
    <row r="70" spans="1:95" s="31" customFormat="1" ht="15" customHeight="1" x14ac:dyDescent="0.2">
      <c r="A70" s="43">
        <v>205</v>
      </c>
      <c r="B70" s="44">
        <v>104</v>
      </c>
      <c r="C70" s="959">
        <v>1</v>
      </c>
      <c r="D70" s="46" t="str">
        <f>IF(A70="","",VLOOKUP(A70,СписокКМ!D:I,2,FALSE))</f>
        <v>КАРПОВ Иван</v>
      </c>
      <c r="E70" s="47"/>
      <c r="F70" s="48" t="str">
        <f>IF(B70="","",VLOOKUP(B70,СписокКМ!D:I,2,FALSE))</f>
        <v>ПЕРЕВОЗЧИКОВ Никита</v>
      </c>
      <c r="G70" s="49"/>
      <c r="H70" s="50"/>
      <c r="I70" s="51" t="s">
        <v>29</v>
      </c>
      <c r="J70" s="51" t="s">
        <v>155</v>
      </c>
      <c r="K70" s="51" t="s">
        <v>150</v>
      </c>
      <c r="L70" s="51"/>
      <c r="M70" s="51"/>
      <c r="N70" s="52"/>
      <c r="O70" s="53">
        <f>IF(I70="","",IF(I70="0",1000,IF(I70="-0",-1000,I70*1)))</f>
        <v>9</v>
      </c>
      <c r="P70" s="53">
        <f t="shared" ref="P70:P71" si="83">IF(J70="","",IF(J70="0",1000,IF(J70="-0",-1000,J70*1)))</f>
        <v>7</v>
      </c>
      <c r="Q70" s="53">
        <f t="shared" ref="Q70:Q71" si="84">IF(K70="","",IF(K70="0",1000,IF(K70="-0",-1000,K70*1)))</f>
        <v>4</v>
      </c>
      <c r="R70" s="53" t="str">
        <f t="shared" ref="R70:R71" si="85">IF(L70="","",IF(L70="0",1000,IF(L70="-0",-1000,L70*1)))</f>
        <v/>
      </c>
      <c r="S70" s="54" t="str">
        <f t="shared" ref="S70:S71" si="86">IF(M70="","",IF(M70="0",1000,IF(M70="-0",-1000,M70*1)))</f>
        <v/>
      </c>
      <c r="T70" s="55">
        <f t="shared" ref="T70:T71" si="87">IF(O70="","",IF(O70&gt;0,1,0))</f>
        <v>1</v>
      </c>
      <c r="U70" s="56">
        <f t="shared" ref="U70:U71" si="88">IF(P70="","",IF(P70&gt;0,1,0))</f>
        <v>1</v>
      </c>
      <c r="V70" s="56">
        <f t="shared" ref="V70:V71" si="89">IF(Q70="","",IF(Q70&gt;0,1,0))</f>
        <v>1</v>
      </c>
      <c r="W70" s="56" t="str">
        <f t="shared" ref="W70:W71" si="90">IF(R70="","",IF(R70&gt;0,1,0))</f>
        <v/>
      </c>
      <c r="X70" s="56" t="str">
        <f t="shared" ref="X70:X71" si="91">IF(S70="","",IF(S70&gt;0,1,0))</f>
        <v/>
      </c>
      <c r="Y70" s="57">
        <f t="shared" ref="Y70:Y71" si="92">IF(O70="","",IF(O70&lt;0,1,0))</f>
        <v>0</v>
      </c>
      <c r="Z70" s="57">
        <f t="shared" ref="Z70:Z71" si="93">IF(P70="","",IF(P70&lt;0,1,0))</f>
        <v>0</v>
      </c>
      <c r="AA70" s="57">
        <f t="shared" ref="AA70:AA71" si="94">IF(Q70="","",IF(Q70&lt;0,1,0))</f>
        <v>0</v>
      </c>
      <c r="AB70" s="57" t="str">
        <f t="shared" ref="AB70:AB71" si="95">IF(R70="","",IF(R70&lt;0,1,0))</f>
        <v/>
      </c>
      <c r="AC70" s="57" t="str">
        <f t="shared" ref="AC70:AC71" si="96">IF(S70="","",IF(S70&lt;0,1,0))</f>
        <v/>
      </c>
      <c r="AD70" s="58">
        <f>IF(CC70="","",IF(CC70&gt;CE70,1,-1))</f>
        <v>1</v>
      </c>
      <c r="AE70" s="58">
        <f>IF(CC70="","",IF(CC70&lt;CE70,1,-1))</f>
        <v>-1</v>
      </c>
      <c r="AF70" s="59">
        <f>IF(CC70&gt;CE70,1,0)</f>
        <v>1</v>
      </c>
      <c r="AG70" s="60">
        <f>IF(CE70&gt;CC70,1,0)</f>
        <v>0</v>
      </c>
      <c r="AH70" s="61">
        <f>IF(O70="","",AX70*1)</f>
        <v>11</v>
      </c>
      <c r="AI70" s="62">
        <f>IF(P70="","",BE70*1)</f>
        <v>11</v>
      </c>
      <c r="AJ70" s="62">
        <f>IF(Q70="","",BL70*1)</f>
        <v>11</v>
      </c>
      <c r="AK70" s="62" t="str">
        <f>IF(R70="","",BS70*1)</f>
        <v/>
      </c>
      <c r="AL70" s="62" t="str">
        <f>IF(S70="","",BZ70*1)</f>
        <v/>
      </c>
      <c r="AM70" s="63">
        <f>IF(O70="","",AZ70*1)</f>
        <v>9</v>
      </c>
      <c r="AN70" s="63">
        <f>IF(P70="","",BG70*1)</f>
        <v>7</v>
      </c>
      <c r="AO70" s="63">
        <f>IF(Q70="","",BN70*1)</f>
        <v>4</v>
      </c>
      <c r="AP70" s="63" t="str">
        <f>IF(R70="","",BU70*1)</f>
        <v/>
      </c>
      <c r="AQ70" s="63" t="str">
        <f>IF(S70="","",CB70*1)</f>
        <v/>
      </c>
      <c r="AR70" s="64">
        <f>SUM(AH70:AL70)</f>
        <v>33</v>
      </c>
      <c r="AS70" s="65">
        <f>SUM(AM70:AQ70)</f>
        <v>20</v>
      </c>
      <c r="AT70" s="66">
        <f>IF(O70=1000,11,IF(O70=-1000,0,IF(O70&gt;0,11,IF(O70&lt;0,(-O70),"0"))))</f>
        <v>11</v>
      </c>
      <c r="AU70" s="67">
        <f>IF(O70=1000,0,IF(O70=-1000,11,IF(O70&lt;-9,-(O70-2),IF(O70&gt;0,(O70),"0"))))</f>
        <v>9</v>
      </c>
      <c r="AV70" s="66" t="str">
        <f>IF(O70=1000,11,IF(O70=-1000,0,IF(O70&lt;9,11,IF(O70&gt;9,(O70+2),"0"))))</f>
        <v>0</v>
      </c>
      <c r="AW70" s="67">
        <f>IF(O70=1000,0,IF(O70=-1000,11,IF(O70&lt;0,11,IF(O70&gt;0,(O70),"0"))))</f>
        <v>9</v>
      </c>
      <c r="AX70" s="68">
        <f>IF(O70="","",IF(O70&gt;9,AV70,AT70))</f>
        <v>11</v>
      </c>
      <c r="AY70" s="69" t="str">
        <f>IF(O70="","","-")</f>
        <v>-</v>
      </c>
      <c r="AZ70" s="70">
        <f>IF(O70="","",IF(O70&lt;-9,AU70,AW70))</f>
        <v>9</v>
      </c>
      <c r="BA70" s="66" t="str">
        <f>IF(P70=1000,11,IF(P70=-1000,0,IF(P70&gt;9,(P70+2),IF(P70&lt;0,(-P70),"0"))))</f>
        <v>0</v>
      </c>
      <c r="BB70" s="67">
        <f>IF(P70=1000,0,IF(P70=-1000,11,IF(P70&lt;-9,-(P70-2),IF(P70&gt;0,(P70),"0"))))</f>
        <v>7</v>
      </c>
      <c r="BC70" s="67">
        <f>IF(P70=1000,11,IF(P70=-1000,0,IF(P70&gt;0,11,IF(P70&lt;0,(-P70),"0"))))</f>
        <v>11</v>
      </c>
      <c r="BD70" s="67">
        <f>IF(P70=1000,0,IF(P70=-1000,11,IF(P70&lt;0,11,IF(P70&gt;0,(P70),"0"))))</f>
        <v>7</v>
      </c>
      <c r="BE70" s="68">
        <f>IF(P70="","",IF(P70&gt;9,BA70,BC70))</f>
        <v>11</v>
      </c>
      <c r="BF70" s="69" t="str">
        <f>IF(P70="","","-")</f>
        <v>-</v>
      </c>
      <c r="BG70" s="70">
        <f>IF(P70="","",IF(P70&lt;-9,BB70,BD70))</f>
        <v>7</v>
      </c>
      <c r="BH70" s="66" t="str">
        <f>IF(Q70=1000,11,IF(Q70=-1000,0,IF(Q70&gt;9,(Q70+2),IF(Q70&lt;0,(-Q70),"0"))))</f>
        <v>0</v>
      </c>
      <c r="BI70" s="67">
        <f>IF(Q70=1000,0,IF(Q70=-1000,11,IF(Q70&lt;-9,-(Q70-2),IF(Q70&gt;0,(Q70),"0"))))</f>
        <v>4</v>
      </c>
      <c r="BJ70" s="67">
        <f>IF(Q70=1000,11,IF(Q70=-1000,0,IF(Q70&gt;0,11,IF(Q70&lt;0,(-Q70),"0"))))</f>
        <v>11</v>
      </c>
      <c r="BK70" s="67">
        <f>IF(Q70=1000,0,IF(Q70=-1000,11,IF(Q70&lt;0,11,IF(Q70&gt;0,(Q70),"0"))))</f>
        <v>4</v>
      </c>
      <c r="BL70" s="68">
        <f>IF(Q70="","",IF(Q70&gt;9,BH70,BJ70))</f>
        <v>11</v>
      </c>
      <c r="BM70" s="69" t="str">
        <f>IF(Q70="","","-")</f>
        <v>-</v>
      </c>
      <c r="BN70" s="70">
        <f>IF(Q70="","",IF(Q70&lt;-9,BI70,BK70))</f>
        <v>4</v>
      </c>
      <c r="BO70" s="67" t="e">
        <f>IF(R70=1000,11,IF(R70=-1000,0,IF(R70&gt;9,(R70+2),IF(R70&lt;0,(-R70),"0"))))</f>
        <v>#VALUE!</v>
      </c>
      <c r="BP70" s="67" t="str">
        <f>IF(R70=1000,0,IF(R70=-1000,11,IF(R70&lt;-9,-(R70-2),IF(R70&gt;0,(R70),"0"))))</f>
        <v/>
      </c>
      <c r="BQ70" s="67">
        <f>IF(R70=1000,11,IF(R70=-1000,0,IF(R70&gt;0,11,IF(R70&lt;0,(-R70),"0"))))</f>
        <v>11</v>
      </c>
      <c r="BR70" s="67" t="str">
        <f>IF(R70=1000,0,IF(R70=-1000,11,IF(R70&lt;0,11,IF(R70&gt;0,(R70),"0"))))</f>
        <v/>
      </c>
      <c r="BS70" s="68" t="str">
        <f>IF(R70="","",IF(R70&gt;9,BO70,BQ70))</f>
        <v/>
      </c>
      <c r="BT70" s="69" t="str">
        <f>IF(R70="","","-")</f>
        <v/>
      </c>
      <c r="BU70" s="70" t="str">
        <f>IF(R70="","",IF(R70&lt;-9,BP70,BR70))</f>
        <v/>
      </c>
      <c r="BV70" s="67" t="e">
        <f>IF(S70=1000,11,IF(S70=-1000,0,IF(S70&gt;9,(S70+2),IF(S70&lt;0,(-S70),"0"))))</f>
        <v>#VALUE!</v>
      </c>
      <c r="BW70" s="67" t="str">
        <f>IF(S70=1000,0,IF(S70=-1000,11,IF(S70&lt;-9,-(S70-2),IF(S70&gt;0,(S70),"0"))))</f>
        <v/>
      </c>
      <c r="BX70" s="67">
        <f>IF(S70=1000,11,IF(S70=-1000,0,IF(S70&gt;0,11,IF(S70&lt;0,(-S70),"0"))))</f>
        <v>11</v>
      </c>
      <c r="BY70" s="71" t="str">
        <f>IF(S70=1000,0,IF(S70=-1000,11,IF(S70&lt;0,11,IF(S70&gt;0,(S70),"0"))))</f>
        <v/>
      </c>
      <c r="BZ70" s="68" t="str">
        <f>IF(S70="","",IF(S70&gt;9,BV70,BX70))</f>
        <v/>
      </c>
      <c r="CA70" s="69" t="str">
        <f>IF(S70="","","-")</f>
        <v/>
      </c>
      <c r="CB70" s="70" t="str">
        <f>IF(S70="","",IF(S70&lt;-9,BW70,BY70))</f>
        <v/>
      </c>
      <c r="CC70" s="72">
        <f>IF(O70="","",SUM(T70:X70))</f>
        <v>3</v>
      </c>
      <c r="CD70" s="73" t="str">
        <f>IF(CC70="","","-")</f>
        <v>-</v>
      </c>
      <c r="CE70" s="74">
        <f>IF(O70="","",SUM(Y70:AC70))</f>
        <v>0</v>
      </c>
      <c r="CP70" s="32"/>
      <c r="CQ70" s="32"/>
    </row>
    <row r="71" spans="1:95" s="31" customFormat="1" ht="15" customHeight="1" x14ac:dyDescent="0.2">
      <c r="A71" s="43">
        <v>158</v>
      </c>
      <c r="B71" s="44">
        <v>208</v>
      </c>
      <c r="C71" s="75">
        <v>2</v>
      </c>
      <c r="D71" s="76" t="str">
        <f>IF(A71="","",VLOOKUP(A71,СписокКМ!D:I,2,FALSE))</f>
        <v>ПЛОТНИКОВ Эдуард</v>
      </c>
      <c r="E71" s="47"/>
      <c r="F71" s="77" t="str">
        <f>IF(B71="","",VLOOKUP(B71,СписокКМ!D:I,2,FALSE))</f>
        <v>ДАВЫДОВ Иван</v>
      </c>
      <c r="G71" s="49"/>
      <c r="H71" s="41"/>
      <c r="I71" s="960" t="s">
        <v>565</v>
      </c>
      <c r="J71" s="960" t="s">
        <v>594</v>
      </c>
      <c r="K71" s="960" t="s">
        <v>571</v>
      </c>
      <c r="L71" s="960"/>
      <c r="M71" s="51"/>
      <c r="N71" s="42"/>
      <c r="O71" s="79">
        <f>IF(I71="","",IF(I71="0",1000,IF(I71="-0",-1000,I71*1)))</f>
        <v>-3</v>
      </c>
      <c r="P71" s="79">
        <f t="shared" si="83"/>
        <v>-16</v>
      </c>
      <c r="Q71" s="79">
        <f t="shared" si="84"/>
        <v>-4</v>
      </c>
      <c r="R71" s="79" t="str">
        <f t="shared" si="85"/>
        <v/>
      </c>
      <c r="S71" s="80" t="str">
        <f t="shared" si="86"/>
        <v/>
      </c>
      <c r="T71" s="55">
        <f t="shared" si="87"/>
        <v>0</v>
      </c>
      <c r="U71" s="56">
        <f t="shared" si="88"/>
        <v>0</v>
      </c>
      <c r="V71" s="56">
        <f t="shared" si="89"/>
        <v>0</v>
      </c>
      <c r="W71" s="56" t="str">
        <f t="shared" si="90"/>
        <v/>
      </c>
      <c r="X71" s="56" t="str">
        <f t="shared" si="91"/>
        <v/>
      </c>
      <c r="Y71" s="57">
        <f t="shared" si="92"/>
        <v>1</v>
      </c>
      <c r="Z71" s="57">
        <f t="shared" si="93"/>
        <v>1</v>
      </c>
      <c r="AA71" s="57">
        <f t="shared" si="94"/>
        <v>1</v>
      </c>
      <c r="AB71" s="57" t="str">
        <f t="shared" si="95"/>
        <v/>
      </c>
      <c r="AC71" s="57" t="str">
        <f t="shared" si="96"/>
        <v/>
      </c>
      <c r="AD71" s="58">
        <f>IF(CC71="","",IF(CC71&gt;CE71,1,-1))</f>
        <v>-1</v>
      </c>
      <c r="AE71" s="58">
        <f>IF(CC71="","",IF(CC71&lt;CE71,1,-1))</f>
        <v>1</v>
      </c>
      <c r="AF71" s="59">
        <f>IF(CC71&gt;CE71,1,0)</f>
        <v>0</v>
      </c>
      <c r="AG71" s="60">
        <f>IF(CE71&gt;CC71,1,0)</f>
        <v>1</v>
      </c>
      <c r="AH71" s="81">
        <f>IF(O71="","",AX71*1)</f>
        <v>3</v>
      </c>
      <c r="AI71" s="953">
        <f>IF(P71="","",BE71*1)</f>
        <v>16</v>
      </c>
      <c r="AJ71" s="953">
        <f>IF(Q71="","",BL71*1)</f>
        <v>4</v>
      </c>
      <c r="AK71" s="953" t="str">
        <f>IF(R71="","",BS71*1)</f>
        <v/>
      </c>
      <c r="AL71" s="953" t="str">
        <f>IF(S71="","",BZ71*1)</f>
        <v/>
      </c>
      <c r="AM71" s="950">
        <f>IF(O71="","",AZ71*1)</f>
        <v>11</v>
      </c>
      <c r="AN71" s="950">
        <f>IF(P71="","",BG71*1)</f>
        <v>18</v>
      </c>
      <c r="AO71" s="950">
        <f>IF(Q71="","",BN71*1)</f>
        <v>11</v>
      </c>
      <c r="AP71" s="950" t="str">
        <f>IF(R71="","",BU71*1)</f>
        <v/>
      </c>
      <c r="AQ71" s="950" t="str">
        <f>IF(S71="","",CB71*1)</f>
        <v/>
      </c>
      <c r="AR71" s="64">
        <f>SUM(AH71:AL71)</f>
        <v>23</v>
      </c>
      <c r="AS71" s="65">
        <f>SUM(AM71:AQ71)</f>
        <v>40</v>
      </c>
      <c r="AT71" s="66">
        <f>IF(O71=1000,11,IF(O71=-1000,0,IF(O71&gt;0,11,IF(O71&lt;0,(-O71),"0"))))</f>
        <v>3</v>
      </c>
      <c r="AU71" s="67" t="str">
        <f>IF(O71=1000,0,IF(O71=-1000,11,IF(O71&lt;-9,-(O71-2),IF(O71&gt;0,(O71),"0"))))</f>
        <v>0</v>
      </c>
      <c r="AV71" s="66">
        <f>IF(O71=1000,11,IF(O71=-1000,0,IF(O71&gt;9,(O71+2),IF(O71&lt;0,(-O71),"0"))))</f>
        <v>3</v>
      </c>
      <c r="AW71" s="67">
        <f>IF(O71=1000,0,IF(O71=-1000,11,IF(O71&lt;0,11,IF(O71&gt;0,(O71),"0"))))</f>
        <v>11</v>
      </c>
      <c r="AX71" s="945">
        <f>IF(O71="","",IF(O71&gt;9,AV71,AT71))</f>
        <v>3</v>
      </c>
      <c r="AY71" s="946" t="str">
        <f>IF(O71="","","-")</f>
        <v>-</v>
      </c>
      <c r="AZ71" s="947">
        <f>IF(O71="","",IF(O71&lt;-9,AU71,AW71))</f>
        <v>11</v>
      </c>
      <c r="BA71" s="66">
        <f>IF(P71=1000,11,IF(P71=-1000,0,IF(P71&gt;9,(P71+2),IF(P71&lt;0,(-P71),"0"))))</f>
        <v>16</v>
      </c>
      <c r="BB71" s="67">
        <f>IF(P71=1000,0,IF(P71=-1000,11,IF(P71&lt;-9,-(P71-2),IF(P71&gt;0,(P71),"0"))))</f>
        <v>18</v>
      </c>
      <c r="BC71" s="67">
        <f>IF(P71=1000,11,IF(P71=-1000,0,IF(P71&gt;0,11,IF(P71&lt;0,(-P71),"0"))))</f>
        <v>16</v>
      </c>
      <c r="BD71" s="67">
        <f>IF(P71=1000,0,IF(P71=-1000,11,IF(P71&lt;0,11,IF(P71&gt;0,(P71),"0"))))</f>
        <v>11</v>
      </c>
      <c r="BE71" s="945">
        <f>IF(P71="","",IF(P71&gt;9,BA71,BC71))</f>
        <v>16</v>
      </c>
      <c r="BF71" s="946" t="str">
        <f>IF(P71="","","-")</f>
        <v>-</v>
      </c>
      <c r="BG71" s="947">
        <f>IF(P71="","",IF(P71&lt;-9,BB71,BD71))</f>
        <v>18</v>
      </c>
      <c r="BH71" s="66">
        <f>IF(Q71=1000,11,IF(Q71=-1000,0,IF(Q71&gt;9,(Q71+2),IF(Q71&lt;0,(-Q71),"0"))))</f>
        <v>4</v>
      </c>
      <c r="BI71" s="67" t="str">
        <f>IF(Q71=1000,0,IF(Q71=-1000,11,IF(Q71&lt;-9,-(Q71-2),IF(Q71&gt;0,(Q71),"0"))))</f>
        <v>0</v>
      </c>
      <c r="BJ71" s="67">
        <f>IF(Q71=1000,11,IF(Q71=-1000,0,IF(Q71&gt;0,11,IF(Q71&lt;0,(-Q71),"0"))))</f>
        <v>4</v>
      </c>
      <c r="BK71" s="67">
        <f>IF(Q71=1000,0,IF(Q71=-1000,11,IF(Q71&lt;0,11,IF(Q71&gt;0,(Q71),"0"))))</f>
        <v>11</v>
      </c>
      <c r="BL71" s="945">
        <f>IF(Q71="","",IF(Q71&gt;9,BH71,BJ71))</f>
        <v>4</v>
      </c>
      <c r="BM71" s="946" t="str">
        <f>IF(Q71="","","-")</f>
        <v>-</v>
      </c>
      <c r="BN71" s="947">
        <f>IF(Q71="","",IF(Q71&lt;-9,BI71,BK71))</f>
        <v>11</v>
      </c>
      <c r="BO71" s="67" t="e">
        <f>IF(R71=1000,11,IF(R71=-1000,0,IF(R71&gt;9,(R71+2),IF(R71&lt;0,(-R71),"0"))))</f>
        <v>#VALUE!</v>
      </c>
      <c r="BP71" s="67" t="str">
        <f>IF(R71=1000,0,IF(R71=-1000,11,IF(R71&lt;-9,-(R71-2),IF(R71&gt;0,(R71),"0"))))</f>
        <v/>
      </c>
      <c r="BQ71" s="67">
        <f>IF(R71=1000,11,IF(R71=-1000,0,IF(R71&gt;0,11,IF(R71&lt;0,(-R71),"0"))))</f>
        <v>11</v>
      </c>
      <c r="BR71" s="67" t="str">
        <f>IF(R71=1000,0,IF(R71=-1000,11,IF(R71&lt;0,11,IF(R71&gt;0,(R71),"0"))))</f>
        <v/>
      </c>
      <c r="BS71" s="945" t="str">
        <f>IF(R71="","",IF(R71&gt;9,BO71,BQ71))</f>
        <v/>
      </c>
      <c r="BT71" s="946" t="str">
        <f>IF(R71="","","-")</f>
        <v/>
      </c>
      <c r="BU71" s="947" t="str">
        <f>IF(R71="","",IF(R71&lt;-9,BP71,BR71))</f>
        <v/>
      </c>
      <c r="BV71" s="67" t="e">
        <f>IF(S71=1000,11,IF(S71=-1000,0,IF(S71&gt;9,(S71+2),IF(S71&lt;0,(-S71),"0"))))</f>
        <v>#VALUE!</v>
      </c>
      <c r="BW71" s="67" t="str">
        <f>IF(S71=1000,0,IF(S71=-1000,11,IF(S71&lt;-9,-(S71-2),IF(S71&gt;0,(S71),"0"))))</f>
        <v/>
      </c>
      <c r="BX71" s="67">
        <f>IF(S71=1000,11,IF(S71=-1000,0,IF(S71&gt;0,11,IF(S71&lt;0,(-S71),"0"))))</f>
        <v>11</v>
      </c>
      <c r="BY71" s="71" t="str">
        <f>IF(S71=1000,0,IF(S71=-1000,11,IF(S71&lt;0,11,IF(S71&gt;0,(S71),"0"))))</f>
        <v/>
      </c>
      <c r="BZ71" s="945" t="str">
        <f>IF(S71="","",IF(S71&gt;9,BV71,BX71))</f>
        <v/>
      </c>
      <c r="CA71" s="946" t="str">
        <f>IF(S71="","","-")</f>
        <v/>
      </c>
      <c r="CB71" s="947" t="str">
        <f>IF(S71="","",IF(S71&lt;-9,BW71,BY71))</f>
        <v/>
      </c>
      <c r="CC71" s="942">
        <f>IF(O71="","",SUM(T71:X71))</f>
        <v>0</v>
      </c>
      <c r="CD71" s="948" t="str">
        <f>IF(CC71="","","-")</f>
        <v>-</v>
      </c>
      <c r="CE71" s="943">
        <f>IF(O71="","",SUM(Y71:AC71))</f>
        <v>3</v>
      </c>
      <c r="CP71" s="32"/>
      <c r="CQ71" s="32"/>
    </row>
    <row r="72" spans="1:95" s="31" customFormat="1" ht="15" customHeight="1" x14ac:dyDescent="0.2">
      <c r="A72" s="43">
        <v>205</v>
      </c>
      <c r="B72" s="44">
        <v>208</v>
      </c>
      <c r="C72" s="1250" t="s">
        <v>563</v>
      </c>
      <c r="D72" s="76" t="str">
        <f>IF(A72="","",VLOOKUP(A72,СписокКМ!D:I,2,FALSE))</f>
        <v>КАРПОВ Иван</v>
      </c>
      <c r="E72" s="47"/>
      <c r="F72" s="77" t="str">
        <f>IF(B72="","",VLOOKUP(B72,СписокКМ!D:I,2,FALSE))</f>
        <v>ДАВЫДОВ Иван</v>
      </c>
      <c r="G72" s="49"/>
      <c r="H72" s="41"/>
      <c r="I72" s="1252" t="s">
        <v>29</v>
      </c>
      <c r="J72" s="1252" t="s">
        <v>595</v>
      </c>
      <c r="K72" s="1252" t="s">
        <v>31</v>
      </c>
      <c r="L72" s="1252" t="s">
        <v>568</v>
      </c>
      <c r="M72" s="1252" t="s">
        <v>31</v>
      </c>
      <c r="N72" s="42"/>
      <c r="O72" s="1244">
        <f>IF(I72="","",IF(I72="0",1000,IF(I72="-0",-1000,I72*1)))</f>
        <v>9</v>
      </c>
      <c r="P72" s="1244">
        <f>IF(J72="","",IF(J72="0",1000,IF(J72="-0",-1000,J72*1)))</f>
        <v>-13</v>
      </c>
      <c r="Q72" s="1244">
        <f>IF(K72="","",IF(K72="0",1000,IF(K72="-0",-1000,K72*1)))</f>
        <v>8</v>
      </c>
      <c r="R72" s="1244" t="str">
        <f>IF(L73="","",IF(L73="0",1000,IF(L73="-0",-1000,L73*1)))</f>
        <v/>
      </c>
      <c r="S72" s="1246" t="str">
        <f>IF(M73="","",IF(M73="0",1000,IF(M73="-0",-1000,M73*1)))</f>
        <v/>
      </c>
      <c r="T72" s="1248">
        <f>IF(O72="","",IF(O72&gt;0,1,0))</f>
        <v>1</v>
      </c>
      <c r="U72" s="1284">
        <f>IF(P72="","",IF(P72&gt;0,1,0))</f>
        <v>0</v>
      </c>
      <c r="V72" s="1284">
        <f>IF(Q72="","",IF(Q72&gt;0,1,0))</f>
        <v>1</v>
      </c>
      <c r="W72" s="1284" t="str">
        <f>IF(R72="","",IF(R72&gt;0,1,0))</f>
        <v/>
      </c>
      <c r="X72" s="1284" t="str">
        <f>IF(S72="","",IF(S72&gt;0,1,0))</f>
        <v/>
      </c>
      <c r="Y72" s="1278">
        <f>IF(O72="","",IF(O72&lt;0,1,0))</f>
        <v>0</v>
      </c>
      <c r="Z72" s="1278">
        <f>IF(P72="","",IF(P72&lt;0,1,0))</f>
        <v>1</v>
      </c>
      <c r="AA72" s="1278">
        <f>IF(Q72="","",IF(Q72&lt;0,1,0))</f>
        <v>0</v>
      </c>
      <c r="AB72" s="1278" t="str">
        <f>IF(R72="","",IF(R72&lt;0,1,0))</f>
        <v/>
      </c>
      <c r="AC72" s="1278" t="str">
        <f>IF(S72="","",IF(S72&lt;0,1,0))</f>
        <v/>
      </c>
      <c r="AD72" s="1280">
        <f>IF(CC72="","",IF(CC72&gt;CE72,1,-1))</f>
        <v>1</v>
      </c>
      <c r="AE72" s="1280">
        <f>IF(CC72="","",IF(CC72&lt;CE72,1,-1))</f>
        <v>-1</v>
      </c>
      <c r="AF72" s="1282">
        <f>IF(CC72&gt;CE72,1,0)</f>
        <v>1</v>
      </c>
      <c r="AG72" s="1272">
        <f>IF(CE72&gt;CC72,1,0)</f>
        <v>0</v>
      </c>
      <c r="AH72" s="1274">
        <f>IF(O72="","",AX72*1)</f>
        <v>11</v>
      </c>
      <c r="AI72" s="1276">
        <f>IF(P72="","",BE72*1)</f>
        <v>13</v>
      </c>
      <c r="AJ72" s="1276">
        <f>IF(Q72="","",BL72*1)</f>
        <v>11</v>
      </c>
      <c r="AK72" s="1276" t="str">
        <f>IF(R72="","",BS72*1)</f>
        <v/>
      </c>
      <c r="AL72" s="1276" t="str">
        <f>IF(S72="","",BZ72*1)</f>
        <v/>
      </c>
      <c r="AM72" s="1298">
        <f>IF(O72="","",AZ72*1)</f>
        <v>9</v>
      </c>
      <c r="AN72" s="1298">
        <f>IF(P72="","",BG72*1)</f>
        <v>15</v>
      </c>
      <c r="AO72" s="1298">
        <f>IF(Q72="","",BN72*1)</f>
        <v>8</v>
      </c>
      <c r="AP72" s="1298" t="str">
        <f>IF(R72="","",BU72*1)</f>
        <v/>
      </c>
      <c r="AQ72" s="1298" t="str">
        <f>IF(S72="","",CB72*1)</f>
        <v/>
      </c>
      <c r="AR72" s="1300">
        <f>SUM(AH73:AL73)</f>
        <v>0</v>
      </c>
      <c r="AS72" s="1292">
        <f>SUM(AM73:AQ73)</f>
        <v>0</v>
      </c>
      <c r="AT72" s="1294">
        <f>IF(O72=1000,11,IF(O72=-1000,0,IF(O72&gt;0,11,IF(O72&lt;0,(-O72),"0"))))</f>
        <v>11</v>
      </c>
      <c r="AU72" s="1286">
        <f>IF(O72=1000,0,IF(O72=-1000,11,IF(O72&lt;-9,-(O72-2),IF(O72&gt;0,(O72),"0"))))</f>
        <v>9</v>
      </c>
      <c r="AV72" s="1286" t="str">
        <f>IF(O72=1000,11,IF(O72=-1000,0,IF(O72&gt;9,(O72+2),IF(O72&lt;0,(-O72),"0"))))</f>
        <v>0</v>
      </c>
      <c r="AW72" s="1286">
        <f>IF(O72=1000,0,IF(O72=-1000,11,IF(O72&lt;0,11,IF(O72&gt;0,(O72),"0"))))</f>
        <v>9</v>
      </c>
      <c r="AX72" s="1296">
        <f>IF(O72="","",IF(O72&gt;9,AV72,AT72))</f>
        <v>11</v>
      </c>
      <c r="AY72" s="1288" t="str">
        <f>IF(O72="","","-")</f>
        <v>-</v>
      </c>
      <c r="AZ72" s="1290">
        <f>IF(O72="","",IF(O72&lt;-9,AU72,AW72))</f>
        <v>9</v>
      </c>
      <c r="BA72" s="1286">
        <f>IF(P72=1000,11,IF(P72=-1000,0,IF(P72&gt;9,(P72+2),IF(P72&lt;0,(-P72),"0"))))</f>
        <v>13</v>
      </c>
      <c r="BB72" s="1286">
        <f>IF(P72=1000,0,IF(P72=-1000,11,IF(P72&lt;-9,-(P72-2),IF(P72&gt;0,(P72),"0"))))</f>
        <v>15</v>
      </c>
      <c r="BC72" s="1286">
        <f>IF(P72=1000,11,IF(P72=-1000,0,IF(P72&gt;0,11,IF(P72&lt;0,(-P72),"0"))))</f>
        <v>13</v>
      </c>
      <c r="BD72" s="1286">
        <f>IF(P72=1000,0,IF(P72=-1000,11,IF(P72&lt;0,11,IF(P72&gt;0,(P72),"0"))))</f>
        <v>11</v>
      </c>
      <c r="BE72" s="1296">
        <f>IF(P72="","",IF(P72&gt;9,BA72,BC72))</f>
        <v>13</v>
      </c>
      <c r="BF72" s="1288" t="str">
        <f>IF(P72="","","-")</f>
        <v>-</v>
      </c>
      <c r="BG72" s="1290">
        <f>IF(P72="","",IF(P72&lt;-9,BB72,BD72))</f>
        <v>15</v>
      </c>
      <c r="BH72" s="1286" t="str">
        <f>IF(Q72=1000,11,IF(Q72=-1000,0,IF(Q72&gt;9,(Q72+2),IF(Q72&lt;0,(-Q72),"0"))))</f>
        <v>0</v>
      </c>
      <c r="BI72" s="1286">
        <f>IF(Q72=1000,0,IF(Q72=-1000,11,IF(Q72&lt;-9,-(Q72-2),IF(Q72&gt;0,(Q72),"0"))))</f>
        <v>8</v>
      </c>
      <c r="BJ72" s="1286">
        <f>IF(Q72=1000,11,IF(Q72=-1000,0,IF(Q72&gt;0,11,IF(Q72&lt;0,(-Q72),"0"))))</f>
        <v>11</v>
      </c>
      <c r="BK72" s="1286">
        <f>IF(Q72=1000,0,IF(Q72=-1000,11,IF(Q72&lt;0,11,IF(Q72&gt;0,(Q72),"0"))))</f>
        <v>8</v>
      </c>
      <c r="BL72" s="1296">
        <f>IF(Q72="","",IF(Q72&gt;9,BH72,BJ72))</f>
        <v>11</v>
      </c>
      <c r="BM72" s="1288" t="str">
        <f>IF(Q72="","","-")</f>
        <v>-</v>
      </c>
      <c r="BN72" s="1290">
        <f>IF(Q72="","",IF(Q72&lt;-9,BI72,BK72))</f>
        <v>8</v>
      </c>
      <c r="BO72" s="1286" t="e">
        <f>IF(R72=1000,11,IF(R72=-1000,0,IF(R72&gt;9,(R72+2),IF(R72&lt;0,(-R72),"0"))))</f>
        <v>#VALUE!</v>
      </c>
      <c r="BP72" s="1286" t="str">
        <f>IF(R72=1000,0,IF(R72=-1000,11,IF(R72&lt;-9,-(R72-2),IF(R72&gt;0,(R72),"0"))))</f>
        <v/>
      </c>
      <c r="BQ72" s="1286">
        <f>IF(R72=1000,11,IF(R72=-1000,0,IF(R72&gt;0,11,IF(R72&lt;0,(-R72),"0"))))</f>
        <v>11</v>
      </c>
      <c r="BR72" s="1286" t="str">
        <f>IF(R72=1000,0,IF(R72=-1000,11,IF(R72&lt;0,11,IF(R72&gt;0,(R72),"0"))))</f>
        <v/>
      </c>
      <c r="BS72" s="1296">
        <v>7</v>
      </c>
      <c r="BT72" s="1288" t="s">
        <v>569</v>
      </c>
      <c r="BU72" s="1290">
        <v>11</v>
      </c>
      <c r="BV72" s="1286" t="e">
        <f>IF(S72=1000,11,IF(S72=-1000,0,IF(S72&gt;9,(S72+2),IF(S72&lt;0,(-S72),"0"))))</f>
        <v>#VALUE!</v>
      </c>
      <c r="BW72" s="1286" t="str">
        <f>IF(S72=1000,0,IF(S72=-1000,11,IF(S72&lt;-9,-(S72-2),IF(S72&gt;0,(S72),"0"))))</f>
        <v/>
      </c>
      <c r="BX72" s="1286">
        <f>IF(S72=1000,11,IF(S72=-1000,0,IF(S72&gt;0,11,IF(S72&lt;0,(-S72),"0"))))</f>
        <v>11</v>
      </c>
      <c r="BY72" s="1286" t="str">
        <f>IF(S72=1000,0,IF(S72=-1000,11,IF(S72&lt;0,11,IF(S72&gt;0,(S72),"0"))))</f>
        <v/>
      </c>
      <c r="BZ72" s="1296">
        <v>11</v>
      </c>
      <c r="CA72" s="1288" t="s">
        <v>569</v>
      </c>
      <c r="CB72" s="1290">
        <v>8</v>
      </c>
      <c r="CC72" s="1302">
        <v>3</v>
      </c>
      <c r="CD72" s="1304" t="str">
        <f>IF(CC72="","","-")</f>
        <v>-</v>
      </c>
      <c r="CE72" s="1306">
        <v>2</v>
      </c>
      <c r="CP72" s="32"/>
      <c r="CQ72" s="32"/>
    </row>
    <row r="73" spans="1:95" s="31" customFormat="1" ht="15" customHeight="1" x14ac:dyDescent="0.2">
      <c r="A73" s="43">
        <v>108</v>
      </c>
      <c r="B73" s="44">
        <v>156</v>
      </c>
      <c r="C73" s="1251"/>
      <c r="D73" s="46" t="str">
        <f>IF(A73="","",VLOOKUP(A73,СписокКМ!D:I,2,FALSE))</f>
        <v>НОВИКОВ Никита</v>
      </c>
      <c r="E73" s="47"/>
      <c r="F73" s="48" t="str">
        <f>IF(B73="","",VLOOKUP(B73,СписокКМ!D:I,2,FALSE))</f>
        <v>БАЛОБАНОВ Владислав</v>
      </c>
      <c r="G73" s="49"/>
      <c r="H73" s="41"/>
      <c r="I73" s="1253"/>
      <c r="J73" s="1253"/>
      <c r="K73" s="1253"/>
      <c r="L73" s="1253"/>
      <c r="M73" s="1253"/>
      <c r="N73" s="42"/>
      <c r="O73" s="1245"/>
      <c r="P73" s="1245"/>
      <c r="Q73" s="1245"/>
      <c r="R73" s="1245"/>
      <c r="S73" s="1247"/>
      <c r="T73" s="1249"/>
      <c r="U73" s="1285"/>
      <c r="V73" s="1285"/>
      <c r="W73" s="1285"/>
      <c r="X73" s="1285"/>
      <c r="Y73" s="1279"/>
      <c r="Z73" s="1279"/>
      <c r="AA73" s="1279"/>
      <c r="AB73" s="1279"/>
      <c r="AC73" s="1279"/>
      <c r="AD73" s="1281"/>
      <c r="AE73" s="1281"/>
      <c r="AF73" s="1283"/>
      <c r="AG73" s="1273"/>
      <c r="AH73" s="1275"/>
      <c r="AI73" s="1277"/>
      <c r="AJ73" s="1277"/>
      <c r="AK73" s="1277"/>
      <c r="AL73" s="1277"/>
      <c r="AM73" s="1299"/>
      <c r="AN73" s="1299"/>
      <c r="AO73" s="1299"/>
      <c r="AP73" s="1299"/>
      <c r="AQ73" s="1299"/>
      <c r="AR73" s="1301"/>
      <c r="AS73" s="1293"/>
      <c r="AT73" s="1295"/>
      <c r="AU73" s="1287"/>
      <c r="AV73" s="1287"/>
      <c r="AW73" s="1287"/>
      <c r="AX73" s="1297"/>
      <c r="AY73" s="1289"/>
      <c r="AZ73" s="1291"/>
      <c r="BA73" s="1287"/>
      <c r="BB73" s="1287"/>
      <c r="BC73" s="1287"/>
      <c r="BD73" s="1287"/>
      <c r="BE73" s="1297"/>
      <c r="BF73" s="1289"/>
      <c r="BG73" s="1291"/>
      <c r="BH73" s="1287"/>
      <c r="BI73" s="1287"/>
      <c r="BJ73" s="1287"/>
      <c r="BK73" s="1287"/>
      <c r="BL73" s="1297"/>
      <c r="BM73" s="1289"/>
      <c r="BN73" s="1291"/>
      <c r="BO73" s="1287"/>
      <c r="BP73" s="1287"/>
      <c r="BQ73" s="1287"/>
      <c r="BR73" s="1287"/>
      <c r="BS73" s="1297"/>
      <c r="BT73" s="1289"/>
      <c r="BU73" s="1291"/>
      <c r="BV73" s="1287"/>
      <c r="BW73" s="1287"/>
      <c r="BX73" s="1287"/>
      <c r="BY73" s="1287"/>
      <c r="BZ73" s="1297"/>
      <c r="CA73" s="1289"/>
      <c r="CB73" s="1291"/>
      <c r="CC73" s="1303"/>
      <c r="CD73" s="1305"/>
      <c r="CE73" s="1307"/>
      <c r="CP73" s="32"/>
      <c r="CQ73" s="32"/>
    </row>
    <row r="74" spans="1:95" s="31" customFormat="1" ht="15" customHeight="1" x14ac:dyDescent="0.2">
      <c r="A74" s="99">
        <f>IF(A70="","",A70)</f>
        <v>205</v>
      </c>
      <c r="B74" s="99">
        <f>IF(B70="","",B71)</f>
        <v>208</v>
      </c>
      <c r="C74" s="75">
        <v>4</v>
      </c>
      <c r="D74" s="100" t="str">
        <f>IF(A74="","",VLOOKUP(A74,СписокКМ!D:I,2,FALSE))</f>
        <v>КАРПОВ Иван</v>
      </c>
      <c r="E74" s="101"/>
      <c r="F74" s="77" t="str">
        <f>IF(B74="","",VLOOKUP(B74,СписокКМ!D:I,2,FALSE))</f>
        <v>ДАВЫДОВ Иван</v>
      </c>
      <c r="G74" s="102"/>
      <c r="H74" s="41"/>
      <c r="I74" s="960" t="s">
        <v>154</v>
      </c>
      <c r="J74" s="960" t="s">
        <v>572</v>
      </c>
      <c r="K74" s="960" t="s">
        <v>29</v>
      </c>
      <c r="L74" s="960" t="s">
        <v>149</v>
      </c>
      <c r="M74" s="960"/>
      <c r="N74" s="42"/>
      <c r="O74" s="79">
        <f>IF(I74="","",IF(I74="0",1000,IF(I74="-0",-1000,I74*1)))</f>
        <v>6</v>
      </c>
      <c r="P74" s="79">
        <f t="shared" ref="P74:P75" si="97">IF(J74="","",IF(J74="0",1000,IF(J74="-0",-1000,J74*1)))</f>
        <v>-10</v>
      </c>
      <c r="Q74" s="79">
        <f t="shared" ref="Q74:Q75" si="98">IF(K74="","",IF(K74="0",1000,IF(K74="-0",-1000,K74*1)))</f>
        <v>9</v>
      </c>
      <c r="R74" s="79">
        <f t="shared" ref="R74:R75" si="99">IF(L74="","",IF(L74="0",1000,IF(L74="-0",-1000,L74*1)))</f>
        <v>3</v>
      </c>
      <c r="S74" s="80" t="str">
        <f t="shared" ref="S74:S75" si="100">IF(M74="","",IF(M74="0",1000,IF(M74="-0",-1000,M74*1)))</f>
        <v/>
      </c>
      <c r="T74" s="958">
        <f t="shared" ref="T74:T75" si="101">IF(O74="","",IF(O74&gt;0,1,0))</f>
        <v>1</v>
      </c>
      <c r="U74" s="957">
        <f t="shared" ref="U74:U75" si="102">IF(P74="","",IF(P74&gt;0,1,0))</f>
        <v>0</v>
      </c>
      <c r="V74" s="957">
        <f t="shared" ref="V74:V75" si="103">IF(Q74="","",IF(Q74&gt;0,1,0))</f>
        <v>1</v>
      </c>
      <c r="W74" s="957">
        <f t="shared" ref="W74:W75" si="104">IF(R74="","",IF(R74&gt;0,1,0))</f>
        <v>1</v>
      </c>
      <c r="X74" s="957" t="str">
        <f t="shared" ref="X74:X75" si="105">IF(S74="","",IF(S74&gt;0,1,0))</f>
        <v/>
      </c>
      <c r="Y74" s="954">
        <f t="shared" ref="Y74:Y75" si="106">IF(O74="","",IF(O74&lt;0,1,0))</f>
        <v>0</v>
      </c>
      <c r="Z74" s="954">
        <f t="shared" ref="Z74:Z75" si="107">IF(P74="","",IF(P74&lt;0,1,0))</f>
        <v>1</v>
      </c>
      <c r="AA74" s="954">
        <f t="shared" ref="AA74:AA75" si="108">IF(Q74="","",IF(Q74&lt;0,1,0))</f>
        <v>0</v>
      </c>
      <c r="AB74" s="954">
        <f t="shared" ref="AB74:AB75" si="109">IF(R74="","",IF(R74&lt;0,1,0))</f>
        <v>0</v>
      </c>
      <c r="AC74" s="954" t="str">
        <f t="shared" ref="AC74:AC75" si="110">IF(S74="","",IF(S74&lt;0,1,0))</f>
        <v/>
      </c>
      <c r="AD74" s="955">
        <f>IF(CC74="","",IF(CC74&gt;CE74,1,-1))</f>
        <v>1</v>
      </c>
      <c r="AE74" s="955">
        <f>IF(CC74="","",IF(CC74&lt;CE74,1,-1))</f>
        <v>-1</v>
      </c>
      <c r="AF74" s="956">
        <f>IF(CC74&gt;CE74,1,0)</f>
        <v>1</v>
      </c>
      <c r="AG74" s="952">
        <f>IF(CE74&gt;CC74,1,0)</f>
        <v>0</v>
      </c>
      <c r="AH74" s="81">
        <f>IF(O74="","",AX74*1)</f>
        <v>11</v>
      </c>
      <c r="AI74" s="953">
        <f>IF(P74="","",BE74*1)</f>
        <v>10</v>
      </c>
      <c r="AJ74" s="953">
        <f>IF(Q74="","",BL74*1)</f>
        <v>11</v>
      </c>
      <c r="AK74" s="953">
        <f>IF(R74="","",BS74*1)</f>
        <v>11</v>
      </c>
      <c r="AL74" s="953" t="str">
        <f>IF(S74="","",BZ74*1)</f>
        <v/>
      </c>
      <c r="AM74" s="950">
        <f>IF(O74="","",AZ74*1)</f>
        <v>6</v>
      </c>
      <c r="AN74" s="950">
        <f>IF(P74="","",BG74*1)</f>
        <v>12</v>
      </c>
      <c r="AO74" s="950">
        <f>IF(Q74="","",BN74*1)</f>
        <v>9</v>
      </c>
      <c r="AP74" s="950">
        <f>IF(R74="","",BU74*1)</f>
        <v>3</v>
      </c>
      <c r="AQ74" s="950" t="str">
        <f>IF(S74="","",CB74*1)</f>
        <v/>
      </c>
      <c r="AR74" s="951">
        <f>SUM(AH74:AL74)</f>
        <v>43</v>
      </c>
      <c r="AS74" s="949">
        <f>SUM(AM74:AQ74)</f>
        <v>30</v>
      </c>
      <c r="AT74" s="111">
        <f>IF(O74=1000,11,IF(O74=-1000,0,IF(O74&gt;0,11,IF(O74&lt;0,(-O74),"0"))))</f>
        <v>11</v>
      </c>
      <c r="AU74" s="944">
        <f>IF(O74=1000,0,IF(O74=-1000,11,IF(O74&lt;-9,-(O74-2),IF(O74&gt;0,(O74),"0"))))</f>
        <v>6</v>
      </c>
      <c r="AV74" s="111" t="str">
        <f>IF(O74=1000,11,IF(O74=-1000,0,IF(O74&gt;9,(O74+2),IF(O74&lt;0,(-O74),"0"))))</f>
        <v>0</v>
      </c>
      <c r="AW74" s="944">
        <f>IF(O74=1000,0,IF(O74=-1000,11,IF(O74&lt;0,11,IF(O74&gt;0,(O74),"0"))))</f>
        <v>6</v>
      </c>
      <c r="AX74" s="945">
        <f>IF(O74="","",IF(O74&gt;9,AV74,AT74))</f>
        <v>11</v>
      </c>
      <c r="AY74" s="946" t="str">
        <f>IF(O74="","","-")</f>
        <v>-</v>
      </c>
      <c r="AZ74" s="947">
        <f>IF(O74="","",IF(O74&lt;-9,AU74,AW74))</f>
        <v>6</v>
      </c>
      <c r="BA74" s="111">
        <f>IF(P74=1000,11,IF(P74=-1000,0,IF(P74&gt;9,(P74+2),IF(P74&lt;0,(-P74),"0"))))</f>
        <v>10</v>
      </c>
      <c r="BB74" s="944">
        <f>IF(P74=1000,0,IF(P74=-1000,11,IF(P74&lt;-9,-(P74-2),IF(P74&gt;0,(P74),"0"))))</f>
        <v>12</v>
      </c>
      <c r="BC74" s="944">
        <f>IF(P74=1000,11,IF(P74=-1000,0,IF(P74&gt;0,11,IF(P74&lt;0,(-P74),"0"))))</f>
        <v>10</v>
      </c>
      <c r="BD74" s="944">
        <f>IF(P74=1000,0,IF(P74=-1000,11,IF(P74&lt;0,11,IF(P74&gt;0,(P74),"0"))))</f>
        <v>11</v>
      </c>
      <c r="BE74" s="945">
        <f>IF(P74="","",IF(P74&gt;9,BA74,BC74))</f>
        <v>10</v>
      </c>
      <c r="BF74" s="946" t="str">
        <f>IF(P74="","","-")</f>
        <v>-</v>
      </c>
      <c r="BG74" s="947">
        <f>IF(P74="","",IF(P74&lt;-9,BB74,BD74))</f>
        <v>12</v>
      </c>
      <c r="BH74" s="111" t="str">
        <f>IF(Q74=1000,11,IF(Q74=-1000,0,IF(Q74&gt;9,(Q74+2),IF(Q74&lt;0,(-Q74),"0"))))</f>
        <v>0</v>
      </c>
      <c r="BI74" s="944">
        <f>IF(Q74=1000,0,IF(Q74=-1000,11,IF(Q74&lt;-9,-(Q74-2),IF(Q74&gt;0,(Q74),"0"))))</f>
        <v>9</v>
      </c>
      <c r="BJ74" s="944">
        <f>IF(Q74=1000,11,IF(Q74=-1000,0,IF(Q74&gt;0,11,IF(Q74&lt;0,(-Q74),"0"))))</f>
        <v>11</v>
      </c>
      <c r="BK74" s="944">
        <f>IF(Q74=1000,0,IF(Q74=-1000,11,IF(Q74&lt;0,11,IF(Q74&gt;0,(Q74),"0"))))</f>
        <v>9</v>
      </c>
      <c r="BL74" s="945">
        <f>IF(Q74="","",IF(Q74&gt;9,BH74,BJ74))</f>
        <v>11</v>
      </c>
      <c r="BM74" s="946" t="str">
        <f>IF(Q74="","","-")</f>
        <v>-</v>
      </c>
      <c r="BN74" s="947">
        <f>IF(Q74="","",IF(Q74&lt;-9,BI74,BK74))</f>
        <v>9</v>
      </c>
      <c r="BO74" s="944" t="str">
        <f>IF(R74=1000,11,IF(R74=-1000,0,IF(R74&gt;9,(R74+2),IF(R74&lt;0,(-R74),"0"))))</f>
        <v>0</v>
      </c>
      <c r="BP74" s="944">
        <f>IF(R74=1000,0,IF(R74=-1000,11,IF(R74&lt;-9,-(R74-2),IF(R74&gt;0,(R74),"0"))))</f>
        <v>3</v>
      </c>
      <c r="BQ74" s="944">
        <f>IF(R74=1000,11,IF(R74=-1000,0,IF(R74&gt;0,11,IF(R74&lt;0,(-R74),"0"))))</f>
        <v>11</v>
      </c>
      <c r="BR74" s="944">
        <f>IF(R74=1000,0,IF(R74=-1000,11,IF(R74&lt;0,11,IF(R74&gt;0,(R74),"0"))))</f>
        <v>3</v>
      </c>
      <c r="BS74" s="945">
        <f>IF(R74="","",IF(R74&gt;9,BO74,BQ74))</f>
        <v>11</v>
      </c>
      <c r="BT74" s="946" t="str">
        <f>IF(R74="","","-")</f>
        <v>-</v>
      </c>
      <c r="BU74" s="947">
        <f>IF(R74="","",IF(R74&lt;-9,BP74,BR74))</f>
        <v>3</v>
      </c>
      <c r="BV74" s="944" t="e">
        <f>IF(S74=1000,11,IF(S74=-1000,0,IF(S74&gt;9,(S74+2),IF(S74&lt;0,(-S74),"0"))))</f>
        <v>#VALUE!</v>
      </c>
      <c r="BW74" s="944" t="str">
        <f>IF(S74=1000,0,IF(S74=-1000,11,IF(S74&lt;-9,-(S74-2),IF(S74&gt;0,(S74),"0"))))</f>
        <v/>
      </c>
      <c r="BX74" s="944">
        <f>IF(S74=1000,11,IF(S74=-1000,0,IF(S74&gt;0,11,IF(S74&lt;0,(-S74),"0"))))</f>
        <v>11</v>
      </c>
      <c r="BY74" s="113" t="str">
        <f>IF(S74=1000,0,IF(S74=-1000,11,IF(S74&lt;0,11,IF(S74&gt;0,(S74),"0"))))</f>
        <v/>
      </c>
      <c r="BZ74" s="945" t="str">
        <f>IF(S74="","",IF(S74&gt;9,BV74,BX74))</f>
        <v/>
      </c>
      <c r="CA74" s="946" t="str">
        <f>IF(S74="","","-")</f>
        <v/>
      </c>
      <c r="CB74" s="947" t="str">
        <f>IF(S74="","",IF(S74&lt;-9,BW74,BY74))</f>
        <v/>
      </c>
      <c r="CC74" s="942">
        <f>IF(O74="","",SUM(T74:X74))</f>
        <v>3</v>
      </c>
      <c r="CD74" s="948" t="str">
        <f>IF(CC74="","","-")</f>
        <v>-</v>
      </c>
      <c r="CE74" s="943">
        <f>IF(O74="","",SUM(Y74:AC74))</f>
        <v>1</v>
      </c>
      <c r="CP74" s="32"/>
      <c r="CQ74" s="32"/>
    </row>
    <row r="75" spans="1:95" s="31" customFormat="1" ht="15" customHeight="1" thickBot="1" x14ac:dyDescent="0.25">
      <c r="A75" s="99">
        <f>IF(A70="","",A71)</f>
        <v>158</v>
      </c>
      <c r="B75" s="99">
        <f>IF(B70="","",B70)</f>
        <v>104</v>
      </c>
      <c r="C75" s="114">
        <v>5</v>
      </c>
      <c r="D75" s="115" t="str">
        <f>IF(A75="","",VLOOKUP(A75,СписокКМ!D:I,2,FALSE))</f>
        <v>ПЛОТНИКОВ Эдуард</v>
      </c>
      <c r="E75" s="116"/>
      <c r="F75" s="117" t="str">
        <f>IF(B75="","",VLOOKUP(B75,СписокКМ!D:I,2,FALSE))</f>
        <v>ПЕРЕВОЗЧИКОВ Никита</v>
      </c>
      <c r="G75" s="118"/>
      <c r="H75" s="119"/>
      <c r="I75" s="120"/>
      <c r="J75" s="120"/>
      <c r="K75" s="120"/>
      <c r="L75" s="121"/>
      <c r="M75" s="121"/>
      <c r="N75" s="122"/>
      <c r="O75" s="123" t="str">
        <f>IF(I75="","",IF(I75="0",1000,IF(I75="-0",-1000,I75*1)))</f>
        <v/>
      </c>
      <c r="P75" s="123" t="str">
        <f t="shared" si="97"/>
        <v/>
      </c>
      <c r="Q75" s="123" t="str">
        <f t="shared" si="98"/>
        <v/>
      </c>
      <c r="R75" s="123" t="str">
        <f t="shared" si="99"/>
        <v/>
      </c>
      <c r="S75" s="124" t="str">
        <f t="shared" si="100"/>
        <v/>
      </c>
      <c r="T75" s="125" t="str">
        <f t="shared" si="101"/>
        <v/>
      </c>
      <c r="U75" s="126" t="str">
        <f t="shared" si="102"/>
        <v/>
      </c>
      <c r="V75" s="126" t="str">
        <f t="shared" si="103"/>
        <v/>
      </c>
      <c r="W75" s="126" t="str">
        <f t="shared" si="104"/>
        <v/>
      </c>
      <c r="X75" s="126" t="str">
        <f t="shared" si="105"/>
        <v/>
      </c>
      <c r="Y75" s="127" t="str">
        <f t="shared" si="106"/>
        <v/>
      </c>
      <c r="Z75" s="127" t="str">
        <f t="shared" si="107"/>
        <v/>
      </c>
      <c r="AA75" s="127" t="str">
        <f t="shared" si="108"/>
        <v/>
      </c>
      <c r="AB75" s="127" t="str">
        <f t="shared" si="109"/>
        <v/>
      </c>
      <c r="AC75" s="127" t="str">
        <f t="shared" si="110"/>
        <v/>
      </c>
      <c r="AD75" s="128" t="str">
        <f>IF(CC75="","",IF(CC75&gt;CE75,1,-1))</f>
        <v/>
      </c>
      <c r="AE75" s="128" t="str">
        <f>IF(CC75="","",IF(CC75&lt;CE75,1,-1))</f>
        <v/>
      </c>
      <c r="AF75" s="129">
        <f>IF(CC75&gt;CE75,1,0)</f>
        <v>0</v>
      </c>
      <c r="AG75" s="130">
        <f>IF(CE75&gt;CC75,1,0)</f>
        <v>0</v>
      </c>
      <c r="AH75" s="131" t="str">
        <f>IF(O75="","",AX75*1)</f>
        <v/>
      </c>
      <c r="AI75" s="132" t="str">
        <f>IF(P75="","",BE75*1)</f>
        <v/>
      </c>
      <c r="AJ75" s="132" t="str">
        <f>IF(Q75="","",BL75*1)</f>
        <v/>
      </c>
      <c r="AK75" s="132" t="str">
        <f>IF(R75="","",BS75*1)</f>
        <v/>
      </c>
      <c r="AL75" s="132" t="str">
        <f>IF(S75="","",BZ75*1)</f>
        <v/>
      </c>
      <c r="AM75" s="133" t="str">
        <f>IF(O75="","",AZ75*1)</f>
        <v/>
      </c>
      <c r="AN75" s="133" t="str">
        <f>IF(P75="","",BG75*1)</f>
        <v/>
      </c>
      <c r="AO75" s="133" t="str">
        <f>IF(Q75="","",BN75*1)</f>
        <v/>
      </c>
      <c r="AP75" s="133" t="str">
        <f>IF(R75="","",BU75*1)</f>
        <v/>
      </c>
      <c r="AQ75" s="133" t="str">
        <f>IF(S75="","",CB75*1)</f>
        <v/>
      </c>
      <c r="AR75" s="134">
        <f>SUM(AH75:AL75)</f>
        <v>0</v>
      </c>
      <c r="AS75" s="135">
        <f>SUM(AM75:AQ75)</f>
        <v>0</v>
      </c>
      <c r="AT75" s="136">
        <f>IF(O75=1000,11,IF(O75=-1000,0,IF(O75&gt;0,11,IF(O75&lt;0,(-O75),"0"))))</f>
        <v>11</v>
      </c>
      <c r="AU75" s="137" t="str">
        <f>IF(O75=1000,0,IF(O75=-1000,11,IF(O75&lt;-9,-(O75-2),IF(O75&gt;0,(O75),"0"))))</f>
        <v/>
      </c>
      <c r="AV75" s="136" t="e">
        <f>IF(O75=1000,11,IF(O75=-1000,0,IF(O75&gt;9,(O75+2),IF(O75&lt;0,(-O75),"0"))))</f>
        <v>#VALUE!</v>
      </c>
      <c r="AW75" s="137" t="str">
        <f>IF(O75=1000,0,IF(O75=-1000,11,IF(O75&lt;0,11,IF(O75&gt;0,(O75),"0"))))</f>
        <v/>
      </c>
      <c r="AX75" s="138" t="str">
        <f>IF(O75="","",IF(O75&gt;9,AV75,AT75))</f>
        <v/>
      </c>
      <c r="AY75" s="139" t="str">
        <f>IF(O75="","","-")</f>
        <v/>
      </c>
      <c r="AZ75" s="140" t="str">
        <f>IF(O75="","",IF(O75&lt;-9,AU75,AW75))</f>
        <v/>
      </c>
      <c r="BA75" s="136" t="e">
        <f>IF(P75=1000,11,IF(P75=-1000,0,IF(P75&gt;9,(P75+2),IF(P75&lt;0,(-P75),"0"))))</f>
        <v>#VALUE!</v>
      </c>
      <c r="BB75" s="137" t="str">
        <f>IF(P75=1000,0,IF(P75=-1000,11,IF(P75&lt;-9,-(P75-2),IF(P75&gt;0,(P75),"0"))))</f>
        <v/>
      </c>
      <c r="BC75" s="137">
        <f>IF(P75=1000,11,IF(P75=-1000,0,IF(P75&gt;0,11,IF(P75&lt;0,(-P75),"0"))))</f>
        <v>11</v>
      </c>
      <c r="BD75" s="137" t="str">
        <f>IF(P75=1000,0,IF(P75=-1000,11,IF(P75&lt;0,11,IF(P75&gt;0,(P75),"0"))))</f>
        <v/>
      </c>
      <c r="BE75" s="138" t="str">
        <f>IF(P75="","",IF(P75&gt;9,BA75,BC75))</f>
        <v/>
      </c>
      <c r="BF75" s="139" t="str">
        <f>IF(P75="","","-")</f>
        <v/>
      </c>
      <c r="BG75" s="140" t="str">
        <f>IF(P75="","",IF(P75&lt;-9,BB75,BD75))</f>
        <v/>
      </c>
      <c r="BH75" s="136" t="e">
        <f>IF(Q75=1000,11,IF(Q75=-1000,0,IF(Q75&gt;9,(Q75+2),IF(Q75&lt;0,(-Q75),"0"))))</f>
        <v>#VALUE!</v>
      </c>
      <c r="BI75" s="137" t="str">
        <f>IF(Q75=1000,0,IF(Q75=-1000,11,IF(Q75&lt;-9,-(Q75-2),IF(Q75&gt;0,(Q75),"0"))))</f>
        <v/>
      </c>
      <c r="BJ75" s="137">
        <f>IF(Q75=1000,11,IF(Q75=-1000,0,IF(Q75&gt;0,11,IF(Q75&lt;0,(-Q75),"0"))))</f>
        <v>11</v>
      </c>
      <c r="BK75" s="137" t="str">
        <f>IF(Q75=1000,0,IF(Q75=-1000,11,IF(Q75&lt;0,11,IF(Q75&gt;0,(Q75),"0"))))</f>
        <v/>
      </c>
      <c r="BL75" s="138" t="str">
        <f>IF(Q75="","",IF(Q75&gt;9,BH75,BJ75))</f>
        <v/>
      </c>
      <c r="BM75" s="139" t="str">
        <f>IF(Q75="","","-")</f>
        <v/>
      </c>
      <c r="BN75" s="140" t="str">
        <f>IF(Q75="","",IF(Q75&lt;-9,BI75,BK75))</f>
        <v/>
      </c>
      <c r="BO75" s="137" t="e">
        <f>IF(R75=1000,11,IF(R75=-1000,0,IF(R75&gt;9,(R75+2),IF(R75&lt;0,(-R75),"0"))))</f>
        <v>#VALUE!</v>
      </c>
      <c r="BP75" s="137" t="str">
        <f>IF(R75=1000,0,IF(R75=-1000,11,IF(R75&lt;-9,-(R75-2),IF(R75&gt;0,(R75),"0"))))</f>
        <v/>
      </c>
      <c r="BQ75" s="137">
        <f>IF(R75=1000,11,IF(R75=-1000,0,IF(R75&gt;0,11,IF(R75&lt;0,(-R75),"0"))))</f>
        <v>11</v>
      </c>
      <c r="BR75" s="137" t="str">
        <f>IF(R75=1000,0,IF(R75=-1000,11,IF(R75&lt;0,11,IF(R75&gt;0,(R75),"0"))))</f>
        <v/>
      </c>
      <c r="BS75" s="138" t="str">
        <f>IF(R75="","",IF(R75&gt;9,BO75,BQ75))</f>
        <v/>
      </c>
      <c r="BT75" s="139" t="str">
        <f>IF(R75="","","-")</f>
        <v/>
      </c>
      <c r="BU75" s="140" t="str">
        <f>IF(R75="","",IF(R75&lt;-9,BP75,BR75))</f>
        <v/>
      </c>
      <c r="BV75" s="137" t="e">
        <f>IF(S75=1000,11,IF(S75=-1000,0,IF(S75&gt;9,(S75+2),IF(S75&lt;0,(-S75),"0"))))</f>
        <v>#VALUE!</v>
      </c>
      <c r="BW75" s="137" t="str">
        <f>IF(S75=1000,0,IF(S75=-1000,11,IF(S75&lt;-9,-(S75-2),IF(S75&gt;0,(S75),"0"))))</f>
        <v/>
      </c>
      <c r="BX75" s="137">
        <f>IF(S75=1000,11,IF(S75=-1000,0,IF(S75&gt;0,11,IF(S75&lt;0,(-S75),"0"))))</f>
        <v>11</v>
      </c>
      <c r="BY75" s="141" t="str">
        <f>IF(S75=1000,0,IF(S75=-1000,11,IF(S75&lt;0,11,IF(S75&gt;0,(S75),"0"))))</f>
        <v/>
      </c>
      <c r="BZ75" s="138" t="str">
        <f>IF(S75="","",IF(S75&gt;9,BV75,BX75))</f>
        <v/>
      </c>
      <c r="CA75" s="139" t="str">
        <f>IF(S75="","","-")</f>
        <v/>
      </c>
      <c r="CB75" s="140" t="str">
        <f>IF(S75="","",IF(S75&lt;-9,BW75,BY75))</f>
        <v/>
      </c>
      <c r="CC75" s="142" t="str">
        <f>IF(O75="","",SUM(T75:X75))</f>
        <v/>
      </c>
      <c r="CD75" s="143" t="str">
        <f>IF(CC75="","","-")</f>
        <v/>
      </c>
      <c r="CE75" s="144" t="str">
        <f>IF(O75="","",SUM(Y75:AC75))</f>
        <v/>
      </c>
      <c r="CP75" s="32"/>
      <c r="CQ75" s="32"/>
    </row>
    <row r="76" spans="1:95" ht="15.75" thickBot="1" x14ac:dyDescent="0.25"/>
    <row r="77" spans="1:95" s="31" customFormat="1" ht="31.5" customHeight="1" thickBot="1" x14ac:dyDescent="0.25">
      <c r="A77" s="34">
        <v>26</v>
      </c>
      <c r="B77" s="35">
        <v>31</v>
      </c>
      <c r="C77" s="1225">
        <f>1+C68</f>
        <v>9</v>
      </c>
      <c r="D77" s="1227" t="str">
        <f>IF(A77="","",VLOOKUP(A77,СписокКМ!$A$186:$D$248,3,FALSE))</f>
        <v>Удмуртская республика</v>
      </c>
      <c r="E77" s="1228" t="e">
        <f>IF(B77="","",VLOOKUP(B77,СписокКМ!E:J,2,FALSE))</f>
        <v>#N/A</v>
      </c>
      <c r="F77" s="1231" t="str">
        <f>IF(B77="","",VLOOKUP(B77,СписокКМ!$A$186:$D$248,3,FALSE))</f>
        <v>Московская область 2</v>
      </c>
      <c r="G77" s="1232" t="e">
        <f>IF(D77="","",VLOOKUP(D77,СписокКМ!G:L,2,FALSE))</f>
        <v>#N/A</v>
      </c>
      <c r="H77" s="36"/>
      <c r="I77" s="1235" t="s">
        <v>7</v>
      </c>
      <c r="J77" s="1235"/>
      <c r="K77" s="1235"/>
      <c r="L77" s="1235"/>
      <c r="M77" s="1235"/>
      <c r="N77" s="37"/>
      <c r="O77" s="1237"/>
      <c r="P77" s="1238"/>
      <c r="Q77" s="1238"/>
      <c r="R77" s="1238"/>
      <c r="S77" s="1238"/>
      <c r="T77" s="38" t="str">
        <f>IF(A77="","",VLOOKUP(A77,'[60]Протокол команд'!A:K,8,FALSE))</f>
        <v>-</v>
      </c>
      <c r="U77" s="39" t="e">
        <f>T77*5-4</f>
        <v>#VALUE!</v>
      </c>
      <c r="V77" s="39" t="e">
        <f>T77*5</f>
        <v>#VALUE!</v>
      </c>
      <c r="W77" s="39" t="e">
        <f>CONCATENATE(U77,"-",V77)</f>
        <v>#VALUE!</v>
      </c>
      <c r="X77" s="39" t="str">
        <f>IF(A77="","",VLOOKUP(A77,'[60]Протокол команд'!A:K,10,FALSE))</f>
        <v>-</v>
      </c>
      <c r="Y77" s="39" t="e">
        <f>X77*5-4</f>
        <v>#VALUE!</v>
      </c>
      <c r="Z77" s="39" t="e">
        <f>X77*5</f>
        <v>#VALUE!</v>
      </c>
      <c r="AA77" s="39" t="e">
        <f>CONCATENATE(Y77,"-",Z77)</f>
        <v>#VALUE!</v>
      </c>
      <c r="AB77" s="1241">
        <f>IF(O79="","",SUM(AF79:AF84))</f>
        <v>3</v>
      </c>
      <c r="AC77" s="1242"/>
      <c r="AD77" s="1243"/>
      <c r="AE77" s="1242">
        <f>IF(O79="","",SUM(AG79:AG84))</f>
        <v>0</v>
      </c>
      <c r="AF77" s="1242"/>
      <c r="AG77" s="1264"/>
      <c r="AH77" s="1241">
        <f>SUM(CC79:CC84)</f>
        <v>9</v>
      </c>
      <c r="AI77" s="1242"/>
      <c r="AJ77" s="1243"/>
      <c r="AK77" s="1242">
        <f>SUM(CE79:CE84)</f>
        <v>0</v>
      </c>
      <c r="AL77" s="1242"/>
      <c r="AM77" s="1264"/>
      <c r="AN77" s="1265">
        <f>SUM(AR79:AR84)</f>
        <v>67</v>
      </c>
      <c r="AO77" s="1266"/>
      <c r="AP77" s="1267"/>
      <c r="AQ77" s="1266">
        <f>SUM(AS79:AS84)</f>
        <v>35</v>
      </c>
      <c r="AR77" s="1266"/>
      <c r="AS77" s="1268"/>
      <c r="AT77" s="1314" t="s">
        <v>615</v>
      </c>
      <c r="AU77" s="1315"/>
      <c r="AV77" s="1315"/>
      <c r="AW77" s="1315"/>
      <c r="AX77" s="1315"/>
      <c r="AY77" s="1315"/>
      <c r="AZ77" s="1315"/>
      <c r="BA77" s="1315"/>
      <c r="BB77" s="1315"/>
      <c r="BC77" s="1315"/>
      <c r="BD77" s="1315"/>
      <c r="BE77" s="1315"/>
      <c r="BF77" s="1315"/>
      <c r="BG77" s="1315"/>
      <c r="BH77" s="1315"/>
      <c r="BI77" s="1315"/>
      <c r="BJ77" s="1315"/>
      <c r="BK77" s="1315"/>
      <c r="BL77" s="1315"/>
      <c r="BM77" s="1315"/>
      <c r="BN77" s="1315"/>
      <c r="BO77" s="1315"/>
      <c r="BP77" s="1315"/>
      <c r="BQ77" s="1315"/>
      <c r="BR77" s="1315"/>
      <c r="BS77" s="1315"/>
      <c r="BT77" s="1315"/>
      <c r="BU77" s="1315"/>
      <c r="BV77" s="1315"/>
      <c r="BW77" s="1315"/>
      <c r="BX77" s="1315"/>
      <c r="BY77" s="1315"/>
      <c r="BZ77" s="1315"/>
      <c r="CA77" s="1315"/>
      <c r="CB77" s="1316"/>
      <c r="CC77" s="1254">
        <f>IF(O79="","",SUM(AF79:AF84))</f>
        <v>3</v>
      </c>
      <c r="CD77" s="1256" t="str">
        <f>IF(CC77="","","-")</f>
        <v>-</v>
      </c>
      <c r="CE77" s="1258">
        <f>IF(O79="","",SUM(AG79:AG84))</f>
        <v>0</v>
      </c>
      <c r="CP77" s="32"/>
      <c r="CQ77" s="32"/>
    </row>
    <row r="78" spans="1:95" s="31" customFormat="1" ht="13.5" customHeight="1" x14ac:dyDescent="0.2">
      <c r="A78" s="40"/>
      <c r="B78" s="40"/>
      <c r="C78" s="1226"/>
      <c r="D78" s="1229" t="str">
        <f>IF(A78="","",VLOOKUP(A78,СписокКМ!D:I,2,FALSE))</f>
        <v/>
      </c>
      <c r="E78" s="1230" t="str">
        <f>IF(B78="","",VLOOKUP(B78,СписокКМ!E:J,2,FALSE))</f>
        <v/>
      </c>
      <c r="F78" s="1233" t="str">
        <f>IF(C78="","",VLOOKUP(C78,СписокКМ!F:K,2,FALSE))</f>
        <v/>
      </c>
      <c r="G78" s="1234" t="str">
        <f>IF(D78="","",VLOOKUP(D78,СписокКМ!G:L,2,FALSE))</f>
        <v/>
      </c>
      <c r="H78" s="41"/>
      <c r="I78" s="1236"/>
      <c r="J78" s="1236"/>
      <c r="K78" s="1236"/>
      <c r="L78" s="1236"/>
      <c r="M78" s="1236"/>
      <c r="N78" s="42"/>
      <c r="O78" s="1239"/>
      <c r="P78" s="1240"/>
      <c r="Q78" s="1240"/>
      <c r="R78" s="1240"/>
      <c r="S78" s="1240"/>
      <c r="T78" s="1260" t="s">
        <v>8</v>
      </c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2"/>
      <c r="AH78" s="1261" t="s">
        <v>9</v>
      </c>
      <c r="AI78" s="1261"/>
      <c r="AJ78" s="1261"/>
      <c r="AK78" s="1261"/>
      <c r="AL78" s="1261"/>
      <c r="AM78" s="1261"/>
      <c r="AN78" s="1261"/>
      <c r="AO78" s="1261"/>
      <c r="AP78" s="1261"/>
      <c r="AQ78" s="1261"/>
      <c r="AR78" s="1261"/>
      <c r="AS78" s="1262"/>
      <c r="AT78" s="1263" t="s">
        <v>10</v>
      </c>
      <c r="AU78" s="1263"/>
      <c r="AV78" s="1263"/>
      <c r="AW78" s="1263"/>
      <c r="AX78" s="1263"/>
      <c r="AY78" s="1263"/>
      <c r="AZ78" s="1263"/>
      <c r="BA78" s="1263" t="s">
        <v>11</v>
      </c>
      <c r="BB78" s="1263"/>
      <c r="BC78" s="1263"/>
      <c r="BD78" s="1263"/>
      <c r="BE78" s="1263"/>
      <c r="BF78" s="1263"/>
      <c r="BG78" s="1263"/>
      <c r="BH78" s="1263" t="s">
        <v>12</v>
      </c>
      <c r="BI78" s="1263"/>
      <c r="BJ78" s="1263"/>
      <c r="BK78" s="1263"/>
      <c r="BL78" s="1263"/>
      <c r="BM78" s="1263"/>
      <c r="BN78" s="1263"/>
      <c r="BO78" s="1263" t="s">
        <v>13</v>
      </c>
      <c r="BP78" s="1263"/>
      <c r="BQ78" s="1263"/>
      <c r="BR78" s="1263"/>
      <c r="BS78" s="1263"/>
      <c r="BT78" s="1263"/>
      <c r="BU78" s="1263"/>
      <c r="BV78" s="1263" t="s">
        <v>14</v>
      </c>
      <c r="BW78" s="1263"/>
      <c r="BX78" s="1263"/>
      <c r="BY78" s="1263"/>
      <c r="BZ78" s="1263"/>
      <c r="CA78" s="1263"/>
      <c r="CB78" s="1263"/>
      <c r="CC78" s="1255"/>
      <c r="CD78" s="1257"/>
      <c r="CE78" s="1259"/>
      <c r="CP78" s="32"/>
      <c r="CQ78" s="32"/>
    </row>
    <row r="79" spans="1:95" s="31" customFormat="1" ht="15" customHeight="1" x14ac:dyDescent="0.2">
      <c r="A79" s="43">
        <v>208</v>
      </c>
      <c r="B79" s="44">
        <v>213</v>
      </c>
      <c r="C79" s="959">
        <v>1</v>
      </c>
      <c r="D79" s="46" t="str">
        <f>IF(A79="","",VLOOKUP(A79,СписокКМ!D:I,2,FALSE))</f>
        <v>ДАВЫДОВ Иван</v>
      </c>
      <c r="E79" s="47"/>
      <c r="F79" s="48" t="str">
        <f>IF(B79="","",VLOOKUP(B79,СписокКМ!D:I,2,FALSE))</f>
        <v>ИВАНОВ Владимир</v>
      </c>
      <c r="G79" s="49"/>
      <c r="H79" s="50"/>
      <c r="I79" s="51" t="s">
        <v>145</v>
      </c>
      <c r="J79" s="51" t="s">
        <v>31</v>
      </c>
      <c r="K79" s="51" t="s">
        <v>150</v>
      </c>
      <c r="L79" s="51"/>
      <c r="M79" s="51"/>
      <c r="N79" s="52"/>
      <c r="O79" s="53">
        <f>IF(I79="","",IF(I79="0",1000,IF(I79="-0",-1000,I79*1)))</f>
        <v>2</v>
      </c>
      <c r="P79" s="53">
        <f t="shared" ref="P79:P80" si="111">IF(J79="","",IF(J79="0",1000,IF(J79="-0",-1000,J79*1)))</f>
        <v>8</v>
      </c>
      <c r="Q79" s="53">
        <f t="shared" ref="Q79:Q80" si="112">IF(K79="","",IF(K79="0",1000,IF(K79="-0",-1000,K79*1)))</f>
        <v>4</v>
      </c>
      <c r="R79" s="53" t="str">
        <f t="shared" ref="R79:R80" si="113">IF(L79="","",IF(L79="0",1000,IF(L79="-0",-1000,L79*1)))</f>
        <v/>
      </c>
      <c r="S79" s="54" t="str">
        <f t="shared" ref="S79:S80" si="114">IF(M79="","",IF(M79="0",1000,IF(M79="-0",-1000,M79*1)))</f>
        <v/>
      </c>
      <c r="T79" s="55">
        <f t="shared" ref="T79:T80" si="115">IF(O79="","",IF(O79&gt;0,1,0))</f>
        <v>1</v>
      </c>
      <c r="U79" s="56">
        <f t="shared" ref="U79:U80" si="116">IF(P79="","",IF(P79&gt;0,1,0))</f>
        <v>1</v>
      </c>
      <c r="V79" s="56">
        <f t="shared" ref="V79:V80" si="117">IF(Q79="","",IF(Q79&gt;0,1,0))</f>
        <v>1</v>
      </c>
      <c r="W79" s="56" t="str">
        <f t="shared" ref="W79:W80" si="118">IF(R79="","",IF(R79&gt;0,1,0))</f>
        <v/>
      </c>
      <c r="X79" s="56" t="str">
        <f t="shared" ref="X79:X80" si="119">IF(S79="","",IF(S79&gt;0,1,0))</f>
        <v/>
      </c>
      <c r="Y79" s="57">
        <f t="shared" ref="Y79:Y80" si="120">IF(O79="","",IF(O79&lt;0,1,0))</f>
        <v>0</v>
      </c>
      <c r="Z79" s="57">
        <f t="shared" ref="Z79:Z80" si="121">IF(P79="","",IF(P79&lt;0,1,0))</f>
        <v>0</v>
      </c>
      <c r="AA79" s="57">
        <f t="shared" ref="AA79:AA80" si="122">IF(Q79="","",IF(Q79&lt;0,1,0))</f>
        <v>0</v>
      </c>
      <c r="AB79" s="57" t="str">
        <f t="shared" ref="AB79:AB80" si="123">IF(R79="","",IF(R79&lt;0,1,0))</f>
        <v/>
      </c>
      <c r="AC79" s="57" t="str">
        <f t="shared" ref="AC79:AC80" si="124">IF(S79="","",IF(S79&lt;0,1,0))</f>
        <v/>
      </c>
      <c r="AD79" s="58">
        <f>IF(CC79="","",IF(CC79&gt;CE79,1,-1))</f>
        <v>1</v>
      </c>
      <c r="AE79" s="58">
        <f>IF(CC79="","",IF(CC79&lt;CE79,1,-1))</f>
        <v>-1</v>
      </c>
      <c r="AF79" s="59">
        <f>IF(CC79&gt;CE79,1,0)</f>
        <v>1</v>
      </c>
      <c r="AG79" s="60">
        <f>IF(CE79&gt;CC79,1,0)</f>
        <v>0</v>
      </c>
      <c r="AH79" s="61">
        <f>IF(O79="","",AX79*1)</f>
        <v>11</v>
      </c>
      <c r="AI79" s="62">
        <f>IF(P79="","",BE79*1)</f>
        <v>11</v>
      </c>
      <c r="AJ79" s="62">
        <f>IF(Q79="","",BL79*1)</f>
        <v>11</v>
      </c>
      <c r="AK79" s="62" t="str">
        <f>IF(R79="","",BS79*1)</f>
        <v/>
      </c>
      <c r="AL79" s="62" t="str">
        <f>IF(S79="","",BZ79*1)</f>
        <v/>
      </c>
      <c r="AM79" s="63">
        <f>IF(O79="","",AZ79*1)</f>
        <v>2</v>
      </c>
      <c r="AN79" s="63">
        <f>IF(P79="","",BG79*1)</f>
        <v>8</v>
      </c>
      <c r="AO79" s="63">
        <f>IF(Q79="","",BN79*1)</f>
        <v>4</v>
      </c>
      <c r="AP79" s="63" t="str">
        <f>IF(R79="","",BU79*1)</f>
        <v/>
      </c>
      <c r="AQ79" s="63" t="str">
        <f>IF(S79="","",CB79*1)</f>
        <v/>
      </c>
      <c r="AR79" s="64">
        <f>SUM(AH79:AL79)</f>
        <v>33</v>
      </c>
      <c r="AS79" s="65">
        <f>SUM(AM79:AQ79)</f>
        <v>14</v>
      </c>
      <c r="AT79" s="66">
        <f>IF(O79=1000,11,IF(O79=-1000,0,IF(O79&gt;0,11,IF(O79&lt;0,(-O79),"0"))))</f>
        <v>11</v>
      </c>
      <c r="AU79" s="67">
        <f>IF(O79=1000,0,IF(O79=-1000,11,IF(O79&lt;-9,-(O79-2),IF(O79&gt;0,(O79),"0"))))</f>
        <v>2</v>
      </c>
      <c r="AV79" s="66">
        <f>IF(O79=1000,11,IF(O79=-1000,0,IF(O79&lt;9,11,IF(O79&gt;9,(O79+2),"0"))))</f>
        <v>11</v>
      </c>
      <c r="AW79" s="67">
        <f>IF(O79=1000,0,IF(O79=-1000,11,IF(O79&lt;0,11,IF(O79&gt;0,(O79),"0"))))</f>
        <v>2</v>
      </c>
      <c r="AX79" s="68">
        <f>IF(O79="","",IF(O79&gt;9,AV79,AT79))</f>
        <v>11</v>
      </c>
      <c r="AY79" s="69" t="str">
        <f>IF(O79="","","-")</f>
        <v>-</v>
      </c>
      <c r="AZ79" s="70">
        <f>IF(O79="","",IF(O79&lt;-9,AU79,AW79))</f>
        <v>2</v>
      </c>
      <c r="BA79" s="66" t="str">
        <f>IF(P79=1000,11,IF(P79=-1000,0,IF(P79&gt;9,(P79+2),IF(P79&lt;0,(-P79),"0"))))</f>
        <v>0</v>
      </c>
      <c r="BB79" s="67">
        <f>IF(P79=1000,0,IF(P79=-1000,11,IF(P79&lt;-9,-(P79-2),IF(P79&gt;0,(P79),"0"))))</f>
        <v>8</v>
      </c>
      <c r="BC79" s="67">
        <f>IF(P79=1000,11,IF(P79=-1000,0,IF(P79&gt;0,11,IF(P79&lt;0,(-P79),"0"))))</f>
        <v>11</v>
      </c>
      <c r="BD79" s="67">
        <f>IF(P79=1000,0,IF(P79=-1000,11,IF(P79&lt;0,11,IF(P79&gt;0,(P79),"0"))))</f>
        <v>8</v>
      </c>
      <c r="BE79" s="68">
        <f>IF(P79="","",IF(P79&gt;9,BA79,BC79))</f>
        <v>11</v>
      </c>
      <c r="BF79" s="69" t="str">
        <f>IF(P79="","","-")</f>
        <v>-</v>
      </c>
      <c r="BG79" s="70">
        <f>IF(P79="","",IF(P79&lt;-9,BB79,BD79))</f>
        <v>8</v>
      </c>
      <c r="BH79" s="66" t="str">
        <f>IF(Q79=1000,11,IF(Q79=-1000,0,IF(Q79&gt;9,(Q79+2),IF(Q79&lt;0,(-Q79),"0"))))</f>
        <v>0</v>
      </c>
      <c r="BI79" s="67">
        <f>IF(Q79=1000,0,IF(Q79=-1000,11,IF(Q79&lt;-9,-(Q79-2),IF(Q79&gt;0,(Q79),"0"))))</f>
        <v>4</v>
      </c>
      <c r="BJ79" s="67">
        <f>IF(Q79=1000,11,IF(Q79=-1000,0,IF(Q79&gt;0,11,IF(Q79&lt;0,(-Q79),"0"))))</f>
        <v>11</v>
      </c>
      <c r="BK79" s="67">
        <f>IF(Q79=1000,0,IF(Q79=-1000,11,IF(Q79&lt;0,11,IF(Q79&gt;0,(Q79),"0"))))</f>
        <v>4</v>
      </c>
      <c r="BL79" s="68">
        <f>IF(Q79="","",IF(Q79&gt;9,BH79,BJ79))</f>
        <v>11</v>
      </c>
      <c r="BM79" s="69" t="str">
        <f>IF(Q79="","","-")</f>
        <v>-</v>
      </c>
      <c r="BN79" s="70">
        <f>IF(Q79="","",IF(Q79&lt;-9,BI79,BK79))</f>
        <v>4</v>
      </c>
      <c r="BO79" s="67" t="e">
        <f>IF(R79=1000,11,IF(R79=-1000,0,IF(R79&gt;9,(R79+2),IF(R79&lt;0,(-R79),"0"))))</f>
        <v>#VALUE!</v>
      </c>
      <c r="BP79" s="67" t="str">
        <f>IF(R79=1000,0,IF(R79=-1000,11,IF(R79&lt;-9,-(R79-2),IF(R79&gt;0,(R79),"0"))))</f>
        <v/>
      </c>
      <c r="BQ79" s="67">
        <f>IF(R79=1000,11,IF(R79=-1000,0,IF(R79&gt;0,11,IF(R79&lt;0,(-R79),"0"))))</f>
        <v>11</v>
      </c>
      <c r="BR79" s="67" t="str">
        <f>IF(R79=1000,0,IF(R79=-1000,11,IF(R79&lt;0,11,IF(R79&gt;0,(R79),"0"))))</f>
        <v/>
      </c>
      <c r="BS79" s="68" t="str">
        <f>IF(R79="","",IF(R79&gt;9,BO79,BQ79))</f>
        <v/>
      </c>
      <c r="BT79" s="69" t="str">
        <f>IF(R79="","","-")</f>
        <v/>
      </c>
      <c r="BU79" s="70" t="str">
        <f>IF(R79="","",IF(R79&lt;-9,BP79,BR79))</f>
        <v/>
      </c>
      <c r="BV79" s="67" t="e">
        <f>IF(S79=1000,11,IF(S79=-1000,0,IF(S79&gt;9,(S79+2),IF(S79&lt;0,(-S79),"0"))))</f>
        <v>#VALUE!</v>
      </c>
      <c r="BW79" s="67" t="str">
        <f>IF(S79=1000,0,IF(S79=-1000,11,IF(S79&lt;-9,-(S79-2),IF(S79&gt;0,(S79),"0"))))</f>
        <v/>
      </c>
      <c r="BX79" s="67">
        <f>IF(S79=1000,11,IF(S79=-1000,0,IF(S79&gt;0,11,IF(S79&lt;0,(-S79),"0"))))</f>
        <v>11</v>
      </c>
      <c r="BY79" s="71" t="str">
        <f>IF(S79=1000,0,IF(S79=-1000,11,IF(S79&lt;0,11,IF(S79&gt;0,(S79),"0"))))</f>
        <v/>
      </c>
      <c r="BZ79" s="68" t="str">
        <f>IF(S79="","",IF(S79&gt;9,BV79,BX79))</f>
        <v/>
      </c>
      <c r="CA79" s="69" t="str">
        <f>IF(S79="","","-")</f>
        <v/>
      </c>
      <c r="CB79" s="70" t="str">
        <f>IF(S79="","",IF(S79&lt;-9,BW79,BY79))</f>
        <v/>
      </c>
      <c r="CC79" s="72">
        <f>IF(O79="","",SUM(T79:X79))</f>
        <v>3</v>
      </c>
      <c r="CD79" s="73" t="str">
        <f>IF(CC79="","","-")</f>
        <v>-</v>
      </c>
      <c r="CE79" s="74">
        <f>IF(O79="","",SUM(Y79:AC79))</f>
        <v>0</v>
      </c>
      <c r="CP79" s="32"/>
      <c r="CQ79" s="32"/>
    </row>
    <row r="80" spans="1:95" s="31" customFormat="1" ht="15" customHeight="1" x14ac:dyDescent="0.2">
      <c r="A80" s="43">
        <v>104</v>
      </c>
      <c r="B80" s="44">
        <v>212</v>
      </c>
      <c r="C80" s="75">
        <v>2</v>
      </c>
      <c r="D80" s="76" t="str">
        <f>IF(A80="","",VLOOKUP(A80,СписокКМ!D:I,2,FALSE))</f>
        <v>ПЕРЕВОЗЧИКОВ Никита</v>
      </c>
      <c r="E80" s="47"/>
      <c r="F80" s="77" t="str">
        <f>IF(B80="","",VLOOKUP(B80,СписокКМ!D:I,2,FALSE))</f>
        <v>ПАНКРАТОВ Александр</v>
      </c>
      <c r="G80" s="49"/>
      <c r="H80" s="41"/>
      <c r="I80" s="960" t="s">
        <v>152</v>
      </c>
      <c r="J80" s="960" t="s">
        <v>154</v>
      </c>
      <c r="K80" s="960" t="s">
        <v>159</v>
      </c>
      <c r="L80" s="960"/>
      <c r="M80" s="51"/>
      <c r="N80" s="42"/>
      <c r="O80" s="79">
        <f>IF(I80="","",IF(I80="0",1000,IF(I80="-0",-1000,I80*1)))</f>
        <v>5</v>
      </c>
      <c r="P80" s="79">
        <f t="shared" si="111"/>
        <v>6</v>
      </c>
      <c r="Q80" s="79">
        <f t="shared" si="112"/>
        <v>10</v>
      </c>
      <c r="R80" s="79" t="str">
        <f t="shared" si="113"/>
        <v/>
      </c>
      <c r="S80" s="80" t="str">
        <f t="shared" si="114"/>
        <v/>
      </c>
      <c r="T80" s="55">
        <f t="shared" si="115"/>
        <v>1</v>
      </c>
      <c r="U80" s="56">
        <f t="shared" si="116"/>
        <v>1</v>
      </c>
      <c r="V80" s="56">
        <f t="shared" si="117"/>
        <v>1</v>
      </c>
      <c r="W80" s="56" t="str">
        <f t="shared" si="118"/>
        <v/>
      </c>
      <c r="X80" s="56" t="str">
        <f t="shared" si="119"/>
        <v/>
      </c>
      <c r="Y80" s="57">
        <f t="shared" si="120"/>
        <v>0</v>
      </c>
      <c r="Z80" s="57">
        <f t="shared" si="121"/>
        <v>0</v>
      </c>
      <c r="AA80" s="57">
        <f t="shared" si="122"/>
        <v>0</v>
      </c>
      <c r="AB80" s="57" t="str">
        <f t="shared" si="123"/>
        <v/>
      </c>
      <c r="AC80" s="57" t="str">
        <f t="shared" si="124"/>
        <v/>
      </c>
      <c r="AD80" s="58">
        <f>IF(CC80="","",IF(CC80&gt;CE80,1,-1))</f>
        <v>1</v>
      </c>
      <c r="AE80" s="58">
        <f>IF(CC80="","",IF(CC80&lt;CE80,1,-1))</f>
        <v>-1</v>
      </c>
      <c r="AF80" s="59">
        <f>IF(CC80&gt;CE80,1,0)</f>
        <v>1</v>
      </c>
      <c r="AG80" s="60">
        <f>IF(CE80&gt;CC80,1,0)</f>
        <v>0</v>
      </c>
      <c r="AH80" s="81">
        <f>IF(O80="","",AX80*1)</f>
        <v>11</v>
      </c>
      <c r="AI80" s="953">
        <f>IF(P80="","",BE80*1)</f>
        <v>11</v>
      </c>
      <c r="AJ80" s="953">
        <f>IF(Q80="","",BL80*1)</f>
        <v>12</v>
      </c>
      <c r="AK80" s="953" t="str">
        <f>IF(R80="","",BS80*1)</f>
        <v/>
      </c>
      <c r="AL80" s="953" t="str">
        <f>IF(S80="","",BZ80*1)</f>
        <v/>
      </c>
      <c r="AM80" s="950">
        <f>IF(O80="","",AZ80*1)</f>
        <v>5</v>
      </c>
      <c r="AN80" s="950">
        <f>IF(P80="","",BG80*1)</f>
        <v>6</v>
      </c>
      <c r="AO80" s="950">
        <f>IF(Q80="","",BN80*1)</f>
        <v>10</v>
      </c>
      <c r="AP80" s="950" t="str">
        <f>IF(R80="","",BU80*1)</f>
        <v/>
      </c>
      <c r="AQ80" s="950" t="str">
        <f>IF(S80="","",CB80*1)</f>
        <v/>
      </c>
      <c r="AR80" s="64">
        <f>SUM(AH80:AL80)</f>
        <v>34</v>
      </c>
      <c r="AS80" s="65">
        <f>SUM(AM80:AQ80)</f>
        <v>21</v>
      </c>
      <c r="AT80" s="66">
        <f>IF(O80=1000,11,IF(O80=-1000,0,IF(O80&gt;0,11,IF(O80&lt;0,(-O80),"0"))))</f>
        <v>11</v>
      </c>
      <c r="AU80" s="67">
        <f>IF(O80=1000,0,IF(O80=-1000,11,IF(O80&lt;-9,-(O80-2),IF(O80&gt;0,(O80),"0"))))</f>
        <v>5</v>
      </c>
      <c r="AV80" s="66" t="str">
        <f>IF(O80=1000,11,IF(O80=-1000,0,IF(O80&gt;9,(O80+2),IF(O80&lt;0,(-O80),"0"))))</f>
        <v>0</v>
      </c>
      <c r="AW80" s="67">
        <f>IF(O80=1000,0,IF(O80=-1000,11,IF(O80&lt;0,11,IF(O80&gt;0,(O80),"0"))))</f>
        <v>5</v>
      </c>
      <c r="AX80" s="945">
        <f>IF(O80="","",IF(O80&gt;9,AV80,AT80))</f>
        <v>11</v>
      </c>
      <c r="AY80" s="946" t="str">
        <f>IF(O80="","","-")</f>
        <v>-</v>
      </c>
      <c r="AZ80" s="947">
        <f>IF(O80="","",IF(O80&lt;-9,AU80,AW80))</f>
        <v>5</v>
      </c>
      <c r="BA80" s="66" t="str">
        <f>IF(P80=1000,11,IF(P80=-1000,0,IF(P80&gt;9,(P80+2),IF(P80&lt;0,(-P80),"0"))))</f>
        <v>0</v>
      </c>
      <c r="BB80" s="67">
        <f>IF(P80=1000,0,IF(P80=-1000,11,IF(P80&lt;-9,-(P80-2),IF(P80&gt;0,(P80),"0"))))</f>
        <v>6</v>
      </c>
      <c r="BC80" s="67">
        <f>IF(P80=1000,11,IF(P80=-1000,0,IF(P80&gt;0,11,IF(P80&lt;0,(-P80),"0"))))</f>
        <v>11</v>
      </c>
      <c r="BD80" s="67">
        <f>IF(P80=1000,0,IF(P80=-1000,11,IF(P80&lt;0,11,IF(P80&gt;0,(P80),"0"))))</f>
        <v>6</v>
      </c>
      <c r="BE80" s="945">
        <f>IF(P80="","",IF(P80&gt;9,BA80,BC80))</f>
        <v>11</v>
      </c>
      <c r="BF80" s="946" t="str">
        <f>IF(P80="","","-")</f>
        <v>-</v>
      </c>
      <c r="BG80" s="947">
        <f>IF(P80="","",IF(P80&lt;-9,BB80,BD80))</f>
        <v>6</v>
      </c>
      <c r="BH80" s="66">
        <f>IF(Q80=1000,11,IF(Q80=-1000,0,IF(Q80&gt;9,(Q80+2),IF(Q80&lt;0,(-Q80),"0"))))</f>
        <v>12</v>
      </c>
      <c r="BI80" s="67">
        <f>IF(Q80=1000,0,IF(Q80=-1000,11,IF(Q80&lt;-9,-(Q80-2),IF(Q80&gt;0,(Q80),"0"))))</f>
        <v>10</v>
      </c>
      <c r="BJ80" s="67">
        <f>IF(Q80=1000,11,IF(Q80=-1000,0,IF(Q80&gt;0,11,IF(Q80&lt;0,(-Q80),"0"))))</f>
        <v>11</v>
      </c>
      <c r="BK80" s="67">
        <f>IF(Q80=1000,0,IF(Q80=-1000,11,IF(Q80&lt;0,11,IF(Q80&gt;0,(Q80),"0"))))</f>
        <v>10</v>
      </c>
      <c r="BL80" s="945">
        <f>IF(Q80="","",IF(Q80&gt;9,BH80,BJ80))</f>
        <v>12</v>
      </c>
      <c r="BM80" s="946" t="str">
        <f>IF(Q80="","","-")</f>
        <v>-</v>
      </c>
      <c r="BN80" s="947">
        <f>IF(Q80="","",IF(Q80&lt;-9,BI80,BK80))</f>
        <v>10</v>
      </c>
      <c r="BO80" s="67" t="e">
        <f>IF(R80=1000,11,IF(R80=-1000,0,IF(R80&gt;9,(R80+2),IF(R80&lt;0,(-R80),"0"))))</f>
        <v>#VALUE!</v>
      </c>
      <c r="BP80" s="67" t="str">
        <f>IF(R80=1000,0,IF(R80=-1000,11,IF(R80&lt;-9,-(R80-2),IF(R80&gt;0,(R80),"0"))))</f>
        <v/>
      </c>
      <c r="BQ80" s="67">
        <f>IF(R80=1000,11,IF(R80=-1000,0,IF(R80&gt;0,11,IF(R80&lt;0,(-R80),"0"))))</f>
        <v>11</v>
      </c>
      <c r="BR80" s="67" t="str">
        <f>IF(R80=1000,0,IF(R80=-1000,11,IF(R80&lt;0,11,IF(R80&gt;0,(R80),"0"))))</f>
        <v/>
      </c>
      <c r="BS80" s="945" t="str">
        <f>IF(R80="","",IF(R80&gt;9,BO80,BQ80))</f>
        <v/>
      </c>
      <c r="BT80" s="946" t="str">
        <f>IF(R80="","","-")</f>
        <v/>
      </c>
      <c r="BU80" s="947" t="str">
        <f>IF(R80="","",IF(R80&lt;-9,BP80,BR80))</f>
        <v/>
      </c>
      <c r="BV80" s="67" t="e">
        <f>IF(S80=1000,11,IF(S80=-1000,0,IF(S80&gt;9,(S80+2),IF(S80&lt;0,(-S80),"0"))))</f>
        <v>#VALUE!</v>
      </c>
      <c r="BW80" s="67" t="str">
        <f>IF(S80=1000,0,IF(S80=-1000,11,IF(S80&lt;-9,-(S80-2),IF(S80&gt;0,(S80),"0"))))</f>
        <v/>
      </c>
      <c r="BX80" s="67">
        <f>IF(S80=1000,11,IF(S80=-1000,0,IF(S80&gt;0,11,IF(S80&lt;0,(-S80),"0"))))</f>
        <v>11</v>
      </c>
      <c r="BY80" s="71" t="str">
        <f>IF(S80=1000,0,IF(S80=-1000,11,IF(S80&lt;0,11,IF(S80&gt;0,(S80),"0"))))</f>
        <v/>
      </c>
      <c r="BZ80" s="945" t="str">
        <f>IF(S80="","",IF(S80&gt;9,BV80,BX80))</f>
        <v/>
      </c>
      <c r="CA80" s="946" t="str">
        <f>IF(S80="","","-")</f>
        <v/>
      </c>
      <c r="CB80" s="947" t="str">
        <f>IF(S80="","",IF(S80&lt;-9,BW80,BY80))</f>
        <v/>
      </c>
      <c r="CC80" s="942">
        <f>IF(O80="","",SUM(T80:X80))</f>
        <v>3</v>
      </c>
      <c r="CD80" s="948" t="str">
        <f>IF(CC80="","","-")</f>
        <v>-</v>
      </c>
      <c r="CE80" s="943">
        <f>IF(O80="","",SUM(Y80:AC80))</f>
        <v>0</v>
      </c>
      <c r="CP80" s="32"/>
      <c r="CQ80" s="32"/>
    </row>
    <row r="81" spans="1:95" s="31" customFormat="1" ht="15" customHeight="1" x14ac:dyDescent="0.2">
      <c r="A81" s="43">
        <v>208</v>
      </c>
      <c r="B81" s="44">
        <v>213</v>
      </c>
      <c r="C81" s="1250" t="s">
        <v>563</v>
      </c>
      <c r="D81" s="76" t="str">
        <f>IF(A81="","",VLOOKUP(A81,СписокКМ!D:I,2,FALSE))</f>
        <v>ДАВЫДОВ Иван</v>
      </c>
      <c r="E81" s="47"/>
      <c r="F81" s="77" t="str">
        <f>IF(B81="","",VLOOKUP(B81,СписокКМ!D:I,2,FALSE))</f>
        <v>ИВАНОВ Владимир</v>
      </c>
      <c r="G81" s="49"/>
      <c r="H81" s="41"/>
      <c r="I81" s="1252" t="s">
        <v>152</v>
      </c>
      <c r="J81" s="1252" t="s">
        <v>159</v>
      </c>
      <c r="K81" s="1252" t="s">
        <v>154</v>
      </c>
      <c r="L81" s="1252"/>
      <c r="M81" s="1252"/>
      <c r="N81" s="42"/>
      <c r="O81" s="1244">
        <f>IF(I81="","",IF(I81="0",1000,IF(I81="-0",-1000,I81*1)))</f>
        <v>5</v>
      </c>
      <c r="P81" s="1244">
        <f>IF(J81="","",IF(J81="0",1000,IF(J81="-0",-1000,J81*1)))</f>
        <v>10</v>
      </c>
      <c r="Q81" s="1244">
        <f>IF(K81="","",IF(K81="0",1000,IF(K81="-0",-1000,K81*1)))</f>
        <v>6</v>
      </c>
      <c r="R81" s="1244" t="str">
        <f>IF(L82="","",IF(L82="0",1000,IF(L82="-0",-1000,L82*1)))</f>
        <v/>
      </c>
      <c r="S81" s="1246" t="str">
        <f>IF(M82="","",IF(M82="0",1000,IF(M82="-0",-1000,M82*1)))</f>
        <v/>
      </c>
      <c r="T81" s="1248">
        <f>IF(O81="","",IF(O81&gt;0,1,0))</f>
        <v>1</v>
      </c>
      <c r="U81" s="1284">
        <f>IF(P81="","",IF(P81&gt;0,1,0))</f>
        <v>1</v>
      </c>
      <c r="V81" s="1284">
        <f>IF(Q81="","",IF(Q81&gt;0,1,0))</f>
        <v>1</v>
      </c>
      <c r="W81" s="1284" t="str">
        <f>IF(R81="","",IF(R81&gt;0,1,0))</f>
        <v/>
      </c>
      <c r="X81" s="1284" t="str">
        <f>IF(S81="","",IF(S81&gt;0,1,0))</f>
        <v/>
      </c>
      <c r="Y81" s="1278">
        <f>IF(O81="","",IF(O81&lt;0,1,0))</f>
        <v>0</v>
      </c>
      <c r="Z81" s="1278">
        <f>IF(P81="","",IF(P81&lt;0,1,0))</f>
        <v>0</v>
      </c>
      <c r="AA81" s="1278">
        <f>IF(Q81="","",IF(Q81&lt;0,1,0))</f>
        <v>0</v>
      </c>
      <c r="AB81" s="1278" t="str">
        <f>IF(R81="","",IF(R81&lt;0,1,0))</f>
        <v/>
      </c>
      <c r="AC81" s="1278" t="str">
        <f>IF(S81="","",IF(S81&lt;0,1,0))</f>
        <v/>
      </c>
      <c r="AD81" s="1280">
        <f>IF(CC81="","",IF(CC81&gt;CE81,1,-1))</f>
        <v>1</v>
      </c>
      <c r="AE81" s="1280">
        <f>IF(CC81="","",IF(CC81&lt;CE81,1,-1))</f>
        <v>-1</v>
      </c>
      <c r="AF81" s="1282">
        <f>IF(CC81&gt;CE81,1,0)</f>
        <v>1</v>
      </c>
      <c r="AG81" s="1272">
        <f>IF(CE81&gt;CC81,1,0)</f>
        <v>0</v>
      </c>
      <c r="AH81" s="1274">
        <f>IF(O81="","",AX81*1)</f>
        <v>11</v>
      </c>
      <c r="AI81" s="1276">
        <f>IF(P81="","",BE81*1)</f>
        <v>12</v>
      </c>
      <c r="AJ81" s="1276">
        <f>IF(Q81="","",BL81*1)</f>
        <v>11</v>
      </c>
      <c r="AK81" s="1276" t="str">
        <f>IF(R81="","",BS81*1)</f>
        <v/>
      </c>
      <c r="AL81" s="1276" t="str">
        <f>IF(S81="","",BZ81*1)</f>
        <v/>
      </c>
      <c r="AM81" s="1298">
        <f>IF(O81="","",AZ81*1)</f>
        <v>5</v>
      </c>
      <c r="AN81" s="1298">
        <f>IF(P81="","",BG81*1)</f>
        <v>10</v>
      </c>
      <c r="AO81" s="1298">
        <f>IF(Q81="","",BN81*1)</f>
        <v>6</v>
      </c>
      <c r="AP81" s="1298" t="str">
        <f>IF(R81="","",BU81*1)</f>
        <v/>
      </c>
      <c r="AQ81" s="1298" t="str">
        <f>IF(S81="","",CB81*1)</f>
        <v/>
      </c>
      <c r="AR81" s="1300">
        <f>SUM(AH82:AL82)</f>
        <v>0</v>
      </c>
      <c r="AS81" s="1292">
        <f>SUM(AM82:AQ82)</f>
        <v>0</v>
      </c>
      <c r="AT81" s="1294">
        <f>IF(O81=1000,11,IF(O81=-1000,0,IF(O81&gt;0,11,IF(O81&lt;0,(-O81),"0"))))</f>
        <v>11</v>
      </c>
      <c r="AU81" s="1286">
        <f>IF(O81=1000,0,IF(O81=-1000,11,IF(O81&lt;-9,-(O81-2),IF(O81&gt;0,(O81),"0"))))</f>
        <v>5</v>
      </c>
      <c r="AV81" s="1286" t="str">
        <f>IF(O81=1000,11,IF(O81=-1000,0,IF(O81&gt;9,(O81+2),IF(O81&lt;0,(-O81),"0"))))</f>
        <v>0</v>
      </c>
      <c r="AW81" s="1286">
        <f>IF(O81=1000,0,IF(O81=-1000,11,IF(O81&lt;0,11,IF(O81&gt;0,(O81),"0"))))</f>
        <v>5</v>
      </c>
      <c r="AX81" s="1296">
        <f>IF(O81="","",IF(O81&gt;9,AV81,AT81))</f>
        <v>11</v>
      </c>
      <c r="AY81" s="1288" t="str">
        <f>IF(O81="","","-")</f>
        <v>-</v>
      </c>
      <c r="AZ81" s="1290">
        <f>IF(O81="","",IF(O81&lt;-9,AU81,AW81))</f>
        <v>5</v>
      </c>
      <c r="BA81" s="1286">
        <f>IF(P81=1000,11,IF(P81=-1000,0,IF(P81&gt;9,(P81+2),IF(P81&lt;0,(-P81),"0"))))</f>
        <v>12</v>
      </c>
      <c r="BB81" s="1286">
        <f>IF(P81=1000,0,IF(P81=-1000,11,IF(P81&lt;-9,-(P81-2),IF(P81&gt;0,(P81),"0"))))</f>
        <v>10</v>
      </c>
      <c r="BC81" s="1286">
        <f>IF(P81=1000,11,IF(P81=-1000,0,IF(P81&gt;0,11,IF(P81&lt;0,(-P81),"0"))))</f>
        <v>11</v>
      </c>
      <c r="BD81" s="1286">
        <f>IF(P81=1000,0,IF(P81=-1000,11,IF(P81&lt;0,11,IF(P81&gt;0,(P81),"0"))))</f>
        <v>10</v>
      </c>
      <c r="BE81" s="1296">
        <f>IF(P81="","",IF(P81&gt;9,BA81,BC81))</f>
        <v>12</v>
      </c>
      <c r="BF81" s="1288" t="str">
        <f>IF(P81="","","-")</f>
        <v>-</v>
      </c>
      <c r="BG81" s="1290">
        <f>IF(P81="","",IF(P81&lt;-9,BB81,BD81))</f>
        <v>10</v>
      </c>
      <c r="BH81" s="1286" t="str">
        <f>IF(Q81=1000,11,IF(Q81=-1000,0,IF(Q81&gt;9,(Q81+2),IF(Q81&lt;0,(-Q81),"0"))))</f>
        <v>0</v>
      </c>
      <c r="BI81" s="1286">
        <f>IF(Q81=1000,0,IF(Q81=-1000,11,IF(Q81&lt;-9,-(Q81-2),IF(Q81&gt;0,(Q81),"0"))))</f>
        <v>6</v>
      </c>
      <c r="BJ81" s="1286">
        <f>IF(Q81=1000,11,IF(Q81=-1000,0,IF(Q81&gt;0,11,IF(Q81&lt;0,(-Q81),"0"))))</f>
        <v>11</v>
      </c>
      <c r="BK81" s="1286">
        <f>IF(Q81=1000,0,IF(Q81=-1000,11,IF(Q81&lt;0,11,IF(Q81&gt;0,(Q81),"0"))))</f>
        <v>6</v>
      </c>
      <c r="BL81" s="1296">
        <f>IF(Q81="","",IF(Q81&gt;9,BH81,BJ81))</f>
        <v>11</v>
      </c>
      <c r="BM81" s="1288" t="str">
        <f>IF(Q81="","","-")</f>
        <v>-</v>
      </c>
      <c r="BN81" s="1290">
        <f>IF(Q81="","",IF(Q81&lt;-9,BI81,BK81))</f>
        <v>6</v>
      </c>
      <c r="BO81" s="1286" t="e">
        <f>IF(R81=1000,11,IF(R81=-1000,0,IF(R81&gt;9,(R81+2),IF(R81&lt;0,(-R81),"0"))))</f>
        <v>#VALUE!</v>
      </c>
      <c r="BP81" s="1286" t="str">
        <f>IF(R81=1000,0,IF(R81=-1000,11,IF(R81&lt;-9,-(R81-2),IF(R81&gt;0,(R81),"0"))))</f>
        <v/>
      </c>
      <c r="BQ81" s="1286">
        <f>IF(R81=1000,11,IF(R81=-1000,0,IF(R81&gt;0,11,IF(R81&lt;0,(-R81),"0"))))</f>
        <v>11</v>
      </c>
      <c r="BR81" s="1286" t="str">
        <f>IF(R81=1000,0,IF(R81=-1000,11,IF(R81&lt;0,11,IF(R81&gt;0,(R81),"0"))))</f>
        <v/>
      </c>
      <c r="BS81" s="1296"/>
      <c r="BT81" s="1288" t="str">
        <f>IF(R81="","","-")</f>
        <v/>
      </c>
      <c r="BU81" s="1290"/>
      <c r="BV81" s="1286" t="e">
        <f>IF(S81=1000,11,IF(S81=-1000,0,IF(S81&gt;9,(S81+2),IF(S81&lt;0,(-S81),"0"))))</f>
        <v>#VALUE!</v>
      </c>
      <c r="BW81" s="1286" t="str">
        <f>IF(S81=1000,0,IF(S81=-1000,11,IF(S81&lt;-9,-(S81-2),IF(S81&gt;0,(S81),"0"))))</f>
        <v/>
      </c>
      <c r="BX81" s="1286">
        <f>IF(S81=1000,11,IF(S81=-1000,0,IF(S81&gt;0,11,IF(S81&lt;0,(-S81),"0"))))</f>
        <v>11</v>
      </c>
      <c r="BY81" s="1286" t="str">
        <f>IF(S81=1000,0,IF(S81=-1000,11,IF(S81&lt;0,11,IF(S81&gt;0,(S81),"0"))))</f>
        <v/>
      </c>
      <c r="BZ81" s="1296" t="str">
        <f>IF(S81="","",IF(S81&gt;9,BV81,BX81))</f>
        <v/>
      </c>
      <c r="CA81" s="1288" t="str">
        <f>IF(S81="","","-")</f>
        <v/>
      </c>
      <c r="CB81" s="1290" t="str">
        <f>IF(S81="","",IF(S81&lt;-9,BW81,BY81))</f>
        <v/>
      </c>
      <c r="CC81" s="1302">
        <v>3</v>
      </c>
      <c r="CD81" s="1304" t="str">
        <f>IF(CC81="","","-")</f>
        <v>-</v>
      </c>
      <c r="CE81" s="1306">
        <f>IF(O81="","",SUM(Y81:AC82))</f>
        <v>0</v>
      </c>
      <c r="CP81" s="32"/>
      <c r="CQ81" s="32"/>
    </row>
    <row r="82" spans="1:95" s="31" customFormat="1" ht="15" customHeight="1" x14ac:dyDescent="0.2">
      <c r="A82" s="43">
        <v>156</v>
      </c>
      <c r="B82" s="44">
        <v>212</v>
      </c>
      <c r="C82" s="1251"/>
      <c r="D82" s="46" t="str">
        <f>IF(A82="","",VLOOKUP(A82,СписокКМ!D:I,2,FALSE))</f>
        <v>БАЛОБАНОВ Владислав</v>
      </c>
      <c r="E82" s="47"/>
      <c r="F82" s="48" t="str">
        <f>IF(B82="","",VLOOKUP(B82,СписокКМ!D:I,2,FALSE))</f>
        <v>ПАНКРАТОВ Александр</v>
      </c>
      <c r="G82" s="49"/>
      <c r="H82" s="41"/>
      <c r="I82" s="1253"/>
      <c r="J82" s="1253"/>
      <c r="K82" s="1253"/>
      <c r="L82" s="1253"/>
      <c r="M82" s="1253"/>
      <c r="N82" s="42"/>
      <c r="O82" s="1245"/>
      <c r="P82" s="1245"/>
      <c r="Q82" s="1245"/>
      <c r="R82" s="1245"/>
      <c r="S82" s="1247"/>
      <c r="T82" s="1249"/>
      <c r="U82" s="1285"/>
      <c r="V82" s="1285"/>
      <c r="W82" s="1285"/>
      <c r="X82" s="1285"/>
      <c r="Y82" s="1279"/>
      <c r="Z82" s="1279"/>
      <c r="AA82" s="1279"/>
      <c r="AB82" s="1279"/>
      <c r="AC82" s="1279"/>
      <c r="AD82" s="1281"/>
      <c r="AE82" s="1281"/>
      <c r="AF82" s="1283"/>
      <c r="AG82" s="1273"/>
      <c r="AH82" s="1275"/>
      <c r="AI82" s="1277"/>
      <c r="AJ82" s="1277"/>
      <c r="AK82" s="1277"/>
      <c r="AL82" s="1277"/>
      <c r="AM82" s="1299"/>
      <c r="AN82" s="1299"/>
      <c r="AO82" s="1299"/>
      <c r="AP82" s="1299"/>
      <c r="AQ82" s="1299"/>
      <c r="AR82" s="1301"/>
      <c r="AS82" s="1293"/>
      <c r="AT82" s="1295"/>
      <c r="AU82" s="1287"/>
      <c r="AV82" s="1287"/>
      <c r="AW82" s="1287"/>
      <c r="AX82" s="1297"/>
      <c r="AY82" s="1289"/>
      <c r="AZ82" s="1291"/>
      <c r="BA82" s="1287"/>
      <c r="BB82" s="1287"/>
      <c r="BC82" s="1287"/>
      <c r="BD82" s="1287"/>
      <c r="BE82" s="1297"/>
      <c r="BF82" s="1289"/>
      <c r="BG82" s="1291"/>
      <c r="BH82" s="1287"/>
      <c r="BI82" s="1287"/>
      <c r="BJ82" s="1287"/>
      <c r="BK82" s="1287"/>
      <c r="BL82" s="1297"/>
      <c r="BM82" s="1289"/>
      <c r="BN82" s="1291"/>
      <c r="BO82" s="1287"/>
      <c r="BP82" s="1287"/>
      <c r="BQ82" s="1287"/>
      <c r="BR82" s="1287"/>
      <c r="BS82" s="1297"/>
      <c r="BT82" s="1289"/>
      <c r="BU82" s="1291"/>
      <c r="BV82" s="1287"/>
      <c r="BW82" s="1287"/>
      <c r="BX82" s="1287"/>
      <c r="BY82" s="1287"/>
      <c r="BZ82" s="1297"/>
      <c r="CA82" s="1289"/>
      <c r="CB82" s="1291"/>
      <c r="CC82" s="1303"/>
      <c r="CD82" s="1305"/>
      <c r="CE82" s="1307"/>
      <c r="CP82" s="32"/>
      <c r="CQ82" s="32"/>
    </row>
    <row r="83" spans="1:95" s="31" customFormat="1" ht="15" customHeight="1" x14ac:dyDescent="0.2">
      <c r="A83" s="99">
        <f>IF(A79="","",A79)</f>
        <v>208</v>
      </c>
      <c r="B83" s="99">
        <f>IF(B79="","",B80)</f>
        <v>212</v>
      </c>
      <c r="C83" s="75">
        <v>4</v>
      </c>
      <c r="D83" s="100" t="str">
        <f>IF(A83="","",VLOOKUP(A83,СписокКМ!D:I,2,FALSE))</f>
        <v>ДАВЫДОВ Иван</v>
      </c>
      <c r="E83" s="101"/>
      <c r="F83" s="77" t="str">
        <f>IF(B83="","",VLOOKUP(B83,СписокКМ!D:I,2,FALSE))</f>
        <v>ПАНКРАТОВ Александр</v>
      </c>
      <c r="G83" s="102"/>
      <c r="H83" s="41"/>
      <c r="I83" s="960"/>
      <c r="J83" s="960"/>
      <c r="K83" s="960"/>
      <c r="L83" s="960"/>
      <c r="M83" s="960"/>
      <c r="N83" s="42"/>
      <c r="O83" s="79" t="str">
        <f>IF(I83="","",IF(I83="0",1000,IF(I83="-0",-1000,I83*1)))</f>
        <v/>
      </c>
      <c r="P83" s="79" t="str">
        <f t="shared" ref="P83:P84" si="125">IF(J83="","",IF(J83="0",1000,IF(J83="-0",-1000,J83*1)))</f>
        <v/>
      </c>
      <c r="Q83" s="79" t="str">
        <f t="shared" ref="Q83:Q84" si="126">IF(K83="","",IF(K83="0",1000,IF(K83="-0",-1000,K83*1)))</f>
        <v/>
      </c>
      <c r="R83" s="79" t="str">
        <f t="shared" ref="R83:R84" si="127">IF(L83="","",IF(L83="0",1000,IF(L83="-0",-1000,L83*1)))</f>
        <v/>
      </c>
      <c r="S83" s="80" t="str">
        <f t="shared" ref="S83:S84" si="128">IF(M83="","",IF(M83="0",1000,IF(M83="-0",-1000,M83*1)))</f>
        <v/>
      </c>
      <c r="T83" s="958" t="str">
        <f t="shared" ref="T83:T84" si="129">IF(O83="","",IF(O83&gt;0,1,0))</f>
        <v/>
      </c>
      <c r="U83" s="957" t="str">
        <f t="shared" ref="U83:U84" si="130">IF(P83="","",IF(P83&gt;0,1,0))</f>
        <v/>
      </c>
      <c r="V83" s="957" t="str">
        <f t="shared" ref="V83:V84" si="131">IF(Q83="","",IF(Q83&gt;0,1,0))</f>
        <v/>
      </c>
      <c r="W83" s="957" t="str">
        <f t="shared" ref="W83:W84" si="132">IF(R83="","",IF(R83&gt;0,1,0))</f>
        <v/>
      </c>
      <c r="X83" s="957" t="str">
        <f t="shared" ref="X83:X84" si="133">IF(S83="","",IF(S83&gt;0,1,0))</f>
        <v/>
      </c>
      <c r="Y83" s="954" t="str">
        <f t="shared" ref="Y83:Y84" si="134">IF(O83="","",IF(O83&lt;0,1,0))</f>
        <v/>
      </c>
      <c r="Z83" s="954" t="str">
        <f t="shared" ref="Z83:Z84" si="135">IF(P83="","",IF(P83&lt;0,1,0))</f>
        <v/>
      </c>
      <c r="AA83" s="954" t="str">
        <f t="shared" ref="AA83:AA84" si="136">IF(Q83="","",IF(Q83&lt;0,1,0))</f>
        <v/>
      </c>
      <c r="AB83" s="954" t="str">
        <f t="shared" ref="AB83:AB84" si="137">IF(R83="","",IF(R83&lt;0,1,0))</f>
        <v/>
      </c>
      <c r="AC83" s="954" t="str">
        <f t="shared" ref="AC83:AC84" si="138">IF(S83="","",IF(S83&lt;0,1,0))</f>
        <v/>
      </c>
      <c r="AD83" s="955" t="str">
        <f>IF(CC83="","",IF(CC83&gt;CE83,1,-1))</f>
        <v/>
      </c>
      <c r="AE83" s="955" t="str">
        <f>IF(CC83="","",IF(CC83&lt;CE83,1,-1))</f>
        <v/>
      </c>
      <c r="AF83" s="956">
        <f>IF(CC83&gt;CE83,1,0)</f>
        <v>0</v>
      </c>
      <c r="AG83" s="952">
        <f>IF(CE83&gt;CC83,1,0)</f>
        <v>0</v>
      </c>
      <c r="AH83" s="81" t="str">
        <f>IF(O83="","",AX83*1)</f>
        <v/>
      </c>
      <c r="AI83" s="953" t="str">
        <f>IF(P83="","",BE83*1)</f>
        <v/>
      </c>
      <c r="AJ83" s="953" t="str">
        <f>IF(Q83="","",BL83*1)</f>
        <v/>
      </c>
      <c r="AK83" s="953" t="str">
        <f>IF(R83="","",BS83*1)</f>
        <v/>
      </c>
      <c r="AL83" s="953" t="str">
        <f>IF(S83="","",BZ83*1)</f>
        <v/>
      </c>
      <c r="AM83" s="950" t="str">
        <f>IF(O83="","",AZ83*1)</f>
        <v/>
      </c>
      <c r="AN83" s="950" t="str">
        <f>IF(P83="","",BG83*1)</f>
        <v/>
      </c>
      <c r="AO83" s="950" t="str">
        <f>IF(Q83="","",BN83*1)</f>
        <v/>
      </c>
      <c r="AP83" s="950" t="str">
        <f>IF(R83="","",BU83*1)</f>
        <v/>
      </c>
      <c r="AQ83" s="950" t="str">
        <f>IF(S83="","",CB83*1)</f>
        <v/>
      </c>
      <c r="AR83" s="951">
        <f>SUM(AH83:AL83)</f>
        <v>0</v>
      </c>
      <c r="AS83" s="949">
        <f>SUM(AM83:AQ83)</f>
        <v>0</v>
      </c>
      <c r="AT83" s="111">
        <f>IF(O83=1000,11,IF(O83=-1000,0,IF(O83&gt;0,11,IF(O83&lt;0,(-O83),"0"))))</f>
        <v>11</v>
      </c>
      <c r="AU83" s="944" t="str">
        <f>IF(O83=1000,0,IF(O83=-1000,11,IF(O83&lt;-9,-(O83-2),IF(O83&gt;0,(O83),"0"))))</f>
        <v/>
      </c>
      <c r="AV83" s="111" t="e">
        <f>IF(O83=1000,11,IF(O83=-1000,0,IF(O83&gt;9,(O83+2),IF(O83&lt;0,(-O83),"0"))))</f>
        <v>#VALUE!</v>
      </c>
      <c r="AW83" s="944" t="str">
        <f>IF(O83=1000,0,IF(O83=-1000,11,IF(O83&lt;0,11,IF(O83&gt;0,(O83),"0"))))</f>
        <v/>
      </c>
      <c r="AX83" s="945" t="str">
        <f>IF(O83="","",IF(O83&gt;9,AV83,AT83))</f>
        <v/>
      </c>
      <c r="AY83" s="946" t="str">
        <f>IF(O83="","","-")</f>
        <v/>
      </c>
      <c r="AZ83" s="947" t="str">
        <f>IF(O83="","",IF(O83&lt;-9,AU83,AW83))</f>
        <v/>
      </c>
      <c r="BA83" s="111" t="e">
        <f>IF(P83=1000,11,IF(P83=-1000,0,IF(P83&gt;9,(P83+2),IF(P83&lt;0,(-P83),"0"))))</f>
        <v>#VALUE!</v>
      </c>
      <c r="BB83" s="944" t="str">
        <f>IF(P83=1000,0,IF(P83=-1000,11,IF(P83&lt;-9,-(P83-2),IF(P83&gt;0,(P83),"0"))))</f>
        <v/>
      </c>
      <c r="BC83" s="944">
        <f>IF(P83=1000,11,IF(P83=-1000,0,IF(P83&gt;0,11,IF(P83&lt;0,(-P83),"0"))))</f>
        <v>11</v>
      </c>
      <c r="BD83" s="944" t="str">
        <f>IF(P83=1000,0,IF(P83=-1000,11,IF(P83&lt;0,11,IF(P83&gt;0,(P83),"0"))))</f>
        <v/>
      </c>
      <c r="BE83" s="945" t="str">
        <f>IF(P83="","",IF(P83&gt;9,BA83,BC83))</f>
        <v/>
      </c>
      <c r="BF83" s="946" t="str">
        <f>IF(P83="","","-")</f>
        <v/>
      </c>
      <c r="BG83" s="947" t="str">
        <f>IF(P83="","",IF(P83&lt;-9,BB83,BD83))</f>
        <v/>
      </c>
      <c r="BH83" s="111" t="e">
        <f>IF(Q83=1000,11,IF(Q83=-1000,0,IF(Q83&gt;9,(Q83+2),IF(Q83&lt;0,(-Q83),"0"))))</f>
        <v>#VALUE!</v>
      </c>
      <c r="BI83" s="944" t="str">
        <f>IF(Q83=1000,0,IF(Q83=-1000,11,IF(Q83&lt;-9,-(Q83-2),IF(Q83&gt;0,(Q83),"0"))))</f>
        <v/>
      </c>
      <c r="BJ83" s="944">
        <f>IF(Q83=1000,11,IF(Q83=-1000,0,IF(Q83&gt;0,11,IF(Q83&lt;0,(-Q83),"0"))))</f>
        <v>11</v>
      </c>
      <c r="BK83" s="944" t="str">
        <f>IF(Q83=1000,0,IF(Q83=-1000,11,IF(Q83&lt;0,11,IF(Q83&gt;0,(Q83),"0"))))</f>
        <v/>
      </c>
      <c r="BL83" s="945" t="str">
        <f>IF(Q83="","",IF(Q83&gt;9,BH83,BJ83))</f>
        <v/>
      </c>
      <c r="BM83" s="946" t="str">
        <f>IF(Q83="","","-")</f>
        <v/>
      </c>
      <c r="BN83" s="947" t="str">
        <f>IF(Q83="","",IF(Q83&lt;-9,BI83,BK83))</f>
        <v/>
      </c>
      <c r="BO83" s="944" t="e">
        <f>IF(R83=1000,11,IF(R83=-1000,0,IF(R83&gt;9,(R83+2),IF(R83&lt;0,(-R83),"0"))))</f>
        <v>#VALUE!</v>
      </c>
      <c r="BP83" s="944" t="str">
        <f>IF(R83=1000,0,IF(R83=-1000,11,IF(R83&lt;-9,-(R83-2),IF(R83&gt;0,(R83),"0"))))</f>
        <v/>
      </c>
      <c r="BQ83" s="944">
        <f>IF(R83=1000,11,IF(R83=-1000,0,IF(R83&gt;0,11,IF(R83&lt;0,(-R83),"0"))))</f>
        <v>11</v>
      </c>
      <c r="BR83" s="944" t="str">
        <f>IF(R83=1000,0,IF(R83=-1000,11,IF(R83&lt;0,11,IF(R83&gt;0,(R83),"0"))))</f>
        <v/>
      </c>
      <c r="BS83" s="945" t="str">
        <f>IF(R83="","",IF(R83&gt;9,BO83,BQ83))</f>
        <v/>
      </c>
      <c r="BT83" s="946" t="str">
        <f>IF(R83="","","-")</f>
        <v/>
      </c>
      <c r="BU83" s="947" t="str">
        <f>IF(R83="","",IF(R83&lt;-9,BP83,BR83))</f>
        <v/>
      </c>
      <c r="BV83" s="944" t="e">
        <f>IF(S83=1000,11,IF(S83=-1000,0,IF(S83&gt;9,(S83+2),IF(S83&lt;0,(-S83),"0"))))</f>
        <v>#VALUE!</v>
      </c>
      <c r="BW83" s="944" t="str">
        <f>IF(S83=1000,0,IF(S83=-1000,11,IF(S83&lt;-9,-(S83-2),IF(S83&gt;0,(S83),"0"))))</f>
        <v/>
      </c>
      <c r="BX83" s="944">
        <f>IF(S83=1000,11,IF(S83=-1000,0,IF(S83&gt;0,11,IF(S83&lt;0,(-S83),"0"))))</f>
        <v>11</v>
      </c>
      <c r="BY83" s="113" t="str">
        <f>IF(S83=1000,0,IF(S83=-1000,11,IF(S83&lt;0,11,IF(S83&gt;0,(S83),"0"))))</f>
        <v/>
      </c>
      <c r="BZ83" s="945" t="str">
        <f>IF(S83="","",IF(S83&gt;9,BV83,BX83))</f>
        <v/>
      </c>
      <c r="CA83" s="946" t="str">
        <f>IF(S83="","","-")</f>
        <v/>
      </c>
      <c r="CB83" s="947" t="str">
        <f>IF(S83="","",IF(S83&lt;-9,BW83,BY83))</f>
        <v/>
      </c>
      <c r="CC83" s="942" t="str">
        <f>IF(O83="","",SUM(T83:X83))</f>
        <v/>
      </c>
      <c r="CD83" s="948" t="str">
        <f>IF(CC83="","","-")</f>
        <v/>
      </c>
      <c r="CE83" s="943" t="str">
        <f>IF(O83="","",SUM(Y83:AC83))</f>
        <v/>
      </c>
      <c r="CP83" s="32"/>
      <c r="CQ83" s="32"/>
    </row>
    <row r="84" spans="1:95" s="31" customFormat="1" ht="15" customHeight="1" thickBot="1" x14ac:dyDescent="0.25">
      <c r="A84" s="99">
        <f>IF(A79="","",A80)</f>
        <v>104</v>
      </c>
      <c r="B84" s="99">
        <f>IF(B79="","",B79)</f>
        <v>213</v>
      </c>
      <c r="C84" s="114">
        <v>5</v>
      </c>
      <c r="D84" s="115" t="str">
        <f>IF(A84="","",VLOOKUP(A84,СписокКМ!D:I,2,FALSE))</f>
        <v>ПЕРЕВОЗЧИКОВ Никита</v>
      </c>
      <c r="E84" s="116"/>
      <c r="F84" s="117" t="str">
        <f>IF(B84="","",VLOOKUP(B84,СписокКМ!D:I,2,FALSE))</f>
        <v>ИВАНОВ Владимир</v>
      </c>
      <c r="G84" s="118"/>
      <c r="H84" s="119"/>
      <c r="I84" s="120"/>
      <c r="J84" s="120"/>
      <c r="K84" s="120"/>
      <c r="L84" s="121"/>
      <c r="M84" s="121"/>
      <c r="N84" s="122"/>
      <c r="O84" s="123" t="str">
        <f>IF(I84="","",IF(I84="0",1000,IF(I84="-0",-1000,I84*1)))</f>
        <v/>
      </c>
      <c r="P84" s="123" t="str">
        <f t="shared" si="125"/>
        <v/>
      </c>
      <c r="Q84" s="123" t="str">
        <f t="shared" si="126"/>
        <v/>
      </c>
      <c r="R84" s="123" t="str">
        <f t="shared" si="127"/>
        <v/>
      </c>
      <c r="S84" s="124" t="str">
        <f t="shared" si="128"/>
        <v/>
      </c>
      <c r="T84" s="125" t="str">
        <f t="shared" si="129"/>
        <v/>
      </c>
      <c r="U84" s="126" t="str">
        <f t="shared" si="130"/>
        <v/>
      </c>
      <c r="V84" s="126" t="str">
        <f t="shared" si="131"/>
        <v/>
      </c>
      <c r="W84" s="126" t="str">
        <f t="shared" si="132"/>
        <v/>
      </c>
      <c r="X84" s="126" t="str">
        <f t="shared" si="133"/>
        <v/>
      </c>
      <c r="Y84" s="127" t="str">
        <f t="shared" si="134"/>
        <v/>
      </c>
      <c r="Z84" s="127" t="str">
        <f t="shared" si="135"/>
        <v/>
      </c>
      <c r="AA84" s="127" t="str">
        <f t="shared" si="136"/>
        <v/>
      </c>
      <c r="AB84" s="127" t="str">
        <f t="shared" si="137"/>
        <v/>
      </c>
      <c r="AC84" s="127" t="str">
        <f t="shared" si="138"/>
        <v/>
      </c>
      <c r="AD84" s="128" t="str">
        <f>IF(CC84="","",IF(CC84&gt;CE84,1,-1))</f>
        <v/>
      </c>
      <c r="AE84" s="128" t="str">
        <f>IF(CC84="","",IF(CC84&lt;CE84,1,-1))</f>
        <v/>
      </c>
      <c r="AF84" s="129">
        <f>IF(CC84&gt;CE84,1,0)</f>
        <v>0</v>
      </c>
      <c r="AG84" s="130">
        <f>IF(CE84&gt;CC84,1,0)</f>
        <v>0</v>
      </c>
      <c r="AH84" s="131" t="str">
        <f>IF(O84="","",AX84*1)</f>
        <v/>
      </c>
      <c r="AI84" s="132" t="str">
        <f>IF(P84="","",BE84*1)</f>
        <v/>
      </c>
      <c r="AJ84" s="132" t="str">
        <f>IF(Q84="","",BL84*1)</f>
        <v/>
      </c>
      <c r="AK84" s="132" t="str">
        <f>IF(R84="","",BS84*1)</f>
        <v/>
      </c>
      <c r="AL84" s="132" t="str">
        <f>IF(S84="","",BZ84*1)</f>
        <v/>
      </c>
      <c r="AM84" s="133" t="str">
        <f>IF(O84="","",AZ84*1)</f>
        <v/>
      </c>
      <c r="AN84" s="133" t="str">
        <f>IF(P84="","",BG84*1)</f>
        <v/>
      </c>
      <c r="AO84" s="133" t="str">
        <f>IF(Q84="","",BN84*1)</f>
        <v/>
      </c>
      <c r="AP84" s="133" t="str">
        <f>IF(R84="","",BU84*1)</f>
        <v/>
      </c>
      <c r="AQ84" s="133" t="str">
        <f>IF(S84="","",CB84*1)</f>
        <v/>
      </c>
      <c r="AR84" s="134">
        <f>SUM(AH84:AL84)</f>
        <v>0</v>
      </c>
      <c r="AS84" s="135">
        <f>SUM(AM84:AQ84)</f>
        <v>0</v>
      </c>
      <c r="AT84" s="136">
        <f>IF(O84=1000,11,IF(O84=-1000,0,IF(O84&gt;0,11,IF(O84&lt;0,(-O84),"0"))))</f>
        <v>11</v>
      </c>
      <c r="AU84" s="137" t="str">
        <f>IF(O84=1000,0,IF(O84=-1000,11,IF(O84&lt;-9,-(O84-2),IF(O84&gt;0,(O84),"0"))))</f>
        <v/>
      </c>
      <c r="AV84" s="136" t="e">
        <f>IF(O84=1000,11,IF(O84=-1000,0,IF(O84&gt;9,(O84+2),IF(O84&lt;0,(-O84),"0"))))</f>
        <v>#VALUE!</v>
      </c>
      <c r="AW84" s="137" t="str">
        <f>IF(O84=1000,0,IF(O84=-1000,11,IF(O84&lt;0,11,IF(O84&gt;0,(O84),"0"))))</f>
        <v/>
      </c>
      <c r="AX84" s="138" t="str">
        <f>IF(O84="","",IF(O84&gt;9,AV84,AT84))</f>
        <v/>
      </c>
      <c r="AY84" s="139" t="str">
        <f>IF(O84="","","-")</f>
        <v/>
      </c>
      <c r="AZ84" s="140" t="str">
        <f>IF(O84="","",IF(O84&lt;-9,AU84,AW84))</f>
        <v/>
      </c>
      <c r="BA84" s="136" t="e">
        <f>IF(P84=1000,11,IF(P84=-1000,0,IF(P84&gt;9,(P84+2),IF(P84&lt;0,(-P84),"0"))))</f>
        <v>#VALUE!</v>
      </c>
      <c r="BB84" s="137" t="str">
        <f>IF(P84=1000,0,IF(P84=-1000,11,IF(P84&lt;-9,-(P84-2),IF(P84&gt;0,(P84),"0"))))</f>
        <v/>
      </c>
      <c r="BC84" s="137">
        <f>IF(P84=1000,11,IF(P84=-1000,0,IF(P84&gt;0,11,IF(P84&lt;0,(-P84),"0"))))</f>
        <v>11</v>
      </c>
      <c r="BD84" s="137" t="str">
        <f>IF(P84=1000,0,IF(P84=-1000,11,IF(P84&lt;0,11,IF(P84&gt;0,(P84),"0"))))</f>
        <v/>
      </c>
      <c r="BE84" s="138" t="str">
        <f>IF(P84="","",IF(P84&gt;9,BA84,BC84))</f>
        <v/>
      </c>
      <c r="BF84" s="139" t="str">
        <f>IF(P84="","","-")</f>
        <v/>
      </c>
      <c r="BG84" s="140" t="str">
        <f>IF(P84="","",IF(P84&lt;-9,BB84,BD84))</f>
        <v/>
      </c>
      <c r="BH84" s="136" t="e">
        <f>IF(Q84=1000,11,IF(Q84=-1000,0,IF(Q84&gt;9,(Q84+2),IF(Q84&lt;0,(-Q84),"0"))))</f>
        <v>#VALUE!</v>
      </c>
      <c r="BI84" s="137" t="str">
        <f>IF(Q84=1000,0,IF(Q84=-1000,11,IF(Q84&lt;-9,-(Q84-2),IF(Q84&gt;0,(Q84),"0"))))</f>
        <v/>
      </c>
      <c r="BJ84" s="137">
        <f>IF(Q84=1000,11,IF(Q84=-1000,0,IF(Q84&gt;0,11,IF(Q84&lt;0,(-Q84),"0"))))</f>
        <v>11</v>
      </c>
      <c r="BK84" s="137" t="str">
        <f>IF(Q84=1000,0,IF(Q84=-1000,11,IF(Q84&lt;0,11,IF(Q84&gt;0,(Q84),"0"))))</f>
        <v/>
      </c>
      <c r="BL84" s="138" t="str">
        <f>IF(Q84="","",IF(Q84&gt;9,BH84,BJ84))</f>
        <v/>
      </c>
      <c r="BM84" s="139" t="str">
        <f>IF(Q84="","","-")</f>
        <v/>
      </c>
      <c r="BN84" s="140" t="str">
        <f>IF(Q84="","",IF(Q84&lt;-9,BI84,BK84))</f>
        <v/>
      </c>
      <c r="BO84" s="137" t="e">
        <f>IF(R84=1000,11,IF(R84=-1000,0,IF(R84&gt;9,(R84+2),IF(R84&lt;0,(-R84),"0"))))</f>
        <v>#VALUE!</v>
      </c>
      <c r="BP84" s="137" t="str">
        <f>IF(R84=1000,0,IF(R84=-1000,11,IF(R84&lt;-9,-(R84-2),IF(R84&gt;0,(R84),"0"))))</f>
        <v/>
      </c>
      <c r="BQ84" s="137">
        <f>IF(R84=1000,11,IF(R84=-1000,0,IF(R84&gt;0,11,IF(R84&lt;0,(-R84),"0"))))</f>
        <v>11</v>
      </c>
      <c r="BR84" s="137" t="str">
        <f>IF(R84=1000,0,IF(R84=-1000,11,IF(R84&lt;0,11,IF(R84&gt;0,(R84),"0"))))</f>
        <v/>
      </c>
      <c r="BS84" s="138" t="str">
        <f>IF(R84="","",IF(R84&gt;9,BO84,BQ84))</f>
        <v/>
      </c>
      <c r="BT84" s="139" t="str">
        <f>IF(R84="","","-")</f>
        <v/>
      </c>
      <c r="BU84" s="140" t="str">
        <f>IF(R84="","",IF(R84&lt;-9,BP84,BR84))</f>
        <v/>
      </c>
      <c r="BV84" s="137" t="e">
        <f>IF(S84=1000,11,IF(S84=-1000,0,IF(S84&gt;9,(S84+2),IF(S84&lt;0,(-S84),"0"))))</f>
        <v>#VALUE!</v>
      </c>
      <c r="BW84" s="137" t="str">
        <f>IF(S84=1000,0,IF(S84=-1000,11,IF(S84&lt;-9,-(S84-2),IF(S84&gt;0,(S84),"0"))))</f>
        <v/>
      </c>
      <c r="BX84" s="137">
        <f>IF(S84=1000,11,IF(S84=-1000,0,IF(S84&gt;0,11,IF(S84&lt;0,(-S84),"0"))))</f>
        <v>11</v>
      </c>
      <c r="BY84" s="141" t="str">
        <f>IF(S84=1000,0,IF(S84=-1000,11,IF(S84&lt;0,11,IF(S84&gt;0,(S84),"0"))))</f>
        <v/>
      </c>
      <c r="BZ84" s="138" t="str">
        <f>IF(S84="","",IF(S84&gt;9,BV84,BX84))</f>
        <v/>
      </c>
      <c r="CA84" s="139" t="str">
        <f>IF(S84="","","-")</f>
        <v/>
      </c>
      <c r="CB84" s="140" t="str">
        <f>IF(S84="","",IF(S84&lt;-9,BW84,BY84))</f>
        <v/>
      </c>
      <c r="CC84" s="142" t="str">
        <f>IF(O84="","",SUM(T84:X84))</f>
        <v/>
      </c>
      <c r="CD84" s="143" t="str">
        <f>IF(CC84="","","-")</f>
        <v/>
      </c>
      <c r="CE84" s="144" t="str">
        <f>IF(O84="","",SUM(Y84:AC84))</f>
        <v/>
      </c>
      <c r="CP84" s="32"/>
      <c r="CQ84" s="32"/>
    </row>
    <row r="85" spans="1:95" ht="15.75" thickBot="1" x14ac:dyDescent="0.25"/>
    <row r="86" spans="1:95" s="31" customFormat="1" ht="31.5" customHeight="1" thickBot="1" x14ac:dyDescent="0.25">
      <c r="A86" s="34">
        <v>34</v>
      </c>
      <c r="B86" s="35">
        <v>30</v>
      </c>
      <c r="C86" s="1225">
        <f>1+C77</f>
        <v>10</v>
      </c>
      <c r="D86" s="1227" t="str">
        <f>IF(A86="","",VLOOKUP(A86,СписокКМ!$A$186:$D$248,3,FALSE))</f>
        <v>Челябинская область</v>
      </c>
      <c r="E86" s="1228" t="e">
        <f>IF(B86="","",VLOOKUP(B86,СписокКМ!E:J,2,FALSE))</f>
        <v>#N/A</v>
      </c>
      <c r="F86" s="1231" t="str">
        <f>IF(B86="","",VLOOKUP(B86,СписокКМ!$A$186:$D$248,3,FALSE))</f>
        <v>Московская область 1</v>
      </c>
      <c r="G86" s="1232" t="e">
        <f>IF(D86="","",VLOOKUP(D86,СписокКМ!G:L,2,FALSE))</f>
        <v>#N/A</v>
      </c>
      <c r="H86" s="36"/>
      <c r="I86" s="1235" t="s">
        <v>7</v>
      </c>
      <c r="J86" s="1235"/>
      <c r="K86" s="1235"/>
      <c r="L86" s="1235"/>
      <c r="M86" s="1235"/>
      <c r="N86" s="37"/>
      <c r="O86" s="1237"/>
      <c r="P86" s="1238"/>
      <c r="Q86" s="1238"/>
      <c r="R86" s="1238"/>
      <c r="S86" s="1238"/>
      <c r="T86" s="38">
        <f>IF(A86="","",VLOOKUP(A86,'[60]Протокол команд'!A:K,8,FALSE))</f>
        <v>0</v>
      </c>
      <c r="U86" s="39">
        <f>T86*5-4</f>
        <v>-4</v>
      </c>
      <c r="V86" s="39">
        <f>T86*5</f>
        <v>0</v>
      </c>
      <c r="W86" s="39" t="str">
        <f>CONCATENATE(U86,"-",V86)</f>
        <v>-4-0</v>
      </c>
      <c r="X86" s="39">
        <f>IF(A86="","",VLOOKUP(A86,'[60]Протокол команд'!A:K,10,FALSE))</f>
        <v>0</v>
      </c>
      <c r="Y86" s="39">
        <f>X86*5-4</f>
        <v>-4</v>
      </c>
      <c r="Z86" s="39">
        <f>X86*5</f>
        <v>0</v>
      </c>
      <c r="AA86" s="39" t="str">
        <f>CONCATENATE(Y86,"-",Z86)</f>
        <v>-4-0</v>
      </c>
      <c r="AB86" s="1241">
        <f>IF(O88="","",SUM(AF88:AF93))</f>
        <v>3</v>
      </c>
      <c r="AC86" s="1242"/>
      <c r="AD86" s="1243"/>
      <c r="AE86" s="1242">
        <f>IF(O88="","",SUM(AG88:AG93))</f>
        <v>1</v>
      </c>
      <c r="AF86" s="1242"/>
      <c r="AG86" s="1264"/>
      <c r="AH86" s="1241">
        <f>SUM(CC88:CC93)</f>
        <v>10</v>
      </c>
      <c r="AI86" s="1242"/>
      <c r="AJ86" s="1243"/>
      <c r="AK86" s="1242">
        <f>SUM(CE88:CE93)</f>
        <v>3</v>
      </c>
      <c r="AL86" s="1242"/>
      <c r="AM86" s="1264"/>
      <c r="AN86" s="1265">
        <f>SUM(AR88:AR93)</f>
        <v>103</v>
      </c>
      <c r="AO86" s="1266"/>
      <c r="AP86" s="1267"/>
      <c r="AQ86" s="1266">
        <f>SUM(AS88:AS93)</f>
        <v>62</v>
      </c>
      <c r="AR86" s="1266"/>
      <c r="AS86" s="1268"/>
      <c r="AT86" s="1314" t="s">
        <v>596</v>
      </c>
      <c r="AU86" s="1315"/>
      <c r="AV86" s="1315"/>
      <c r="AW86" s="1315"/>
      <c r="AX86" s="1315"/>
      <c r="AY86" s="1315"/>
      <c r="AZ86" s="1315"/>
      <c r="BA86" s="1315"/>
      <c r="BB86" s="1315"/>
      <c r="BC86" s="1315"/>
      <c r="BD86" s="1315"/>
      <c r="BE86" s="1315"/>
      <c r="BF86" s="1315"/>
      <c r="BG86" s="1315"/>
      <c r="BH86" s="1315"/>
      <c r="BI86" s="1315"/>
      <c r="BJ86" s="1315"/>
      <c r="BK86" s="1315"/>
      <c r="BL86" s="1315"/>
      <c r="BM86" s="1315"/>
      <c r="BN86" s="1315"/>
      <c r="BO86" s="1315"/>
      <c r="BP86" s="1315"/>
      <c r="BQ86" s="1315"/>
      <c r="BR86" s="1315"/>
      <c r="BS86" s="1315"/>
      <c r="BT86" s="1315"/>
      <c r="BU86" s="1315"/>
      <c r="BV86" s="1315"/>
      <c r="BW86" s="1315"/>
      <c r="BX86" s="1315"/>
      <c r="BY86" s="1315"/>
      <c r="BZ86" s="1315"/>
      <c r="CA86" s="1315"/>
      <c r="CB86" s="1316"/>
      <c r="CC86" s="1254">
        <f>IF(O88="","",SUM(AF88:AF93))</f>
        <v>3</v>
      </c>
      <c r="CD86" s="1256" t="str">
        <f>IF(CC86="","","-")</f>
        <v>-</v>
      </c>
      <c r="CE86" s="1258">
        <f>IF(O88="","",SUM(AG88:AG93))</f>
        <v>1</v>
      </c>
      <c r="CP86" s="32"/>
      <c r="CQ86" s="32"/>
    </row>
    <row r="87" spans="1:95" s="31" customFormat="1" ht="13.5" customHeight="1" x14ac:dyDescent="0.2">
      <c r="A87" s="40"/>
      <c r="B87" s="40"/>
      <c r="C87" s="1226"/>
      <c r="D87" s="1229" t="str">
        <f>IF(A87="","",VLOOKUP(A87,СписокКМ!D:I,2,FALSE))</f>
        <v/>
      </c>
      <c r="E87" s="1230" t="str">
        <f>IF(B87="","",VLOOKUP(B87,СписокКМ!E:J,2,FALSE))</f>
        <v/>
      </c>
      <c r="F87" s="1233" t="str">
        <f>IF(C87="","",VLOOKUP(C87,СписокКМ!F:K,2,FALSE))</f>
        <v/>
      </c>
      <c r="G87" s="1234" t="str">
        <f>IF(D87="","",VLOOKUP(D87,СписокКМ!G:L,2,FALSE))</f>
        <v/>
      </c>
      <c r="H87" s="41"/>
      <c r="I87" s="1236"/>
      <c r="J87" s="1236"/>
      <c r="K87" s="1236"/>
      <c r="L87" s="1236"/>
      <c r="M87" s="1236"/>
      <c r="N87" s="42"/>
      <c r="O87" s="1239"/>
      <c r="P87" s="1240"/>
      <c r="Q87" s="1240"/>
      <c r="R87" s="1240"/>
      <c r="S87" s="1240"/>
      <c r="T87" s="1260" t="s">
        <v>8</v>
      </c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2"/>
      <c r="AH87" s="1261" t="s">
        <v>9</v>
      </c>
      <c r="AI87" s="1261"/>
      <c r="AJ87" s="1261"/>
      <c r="AK87" s="1261"/>
      <c r="AL87" s="1261"/>
      <c r="AM87" s="1261"/>
      <c r="AN87" s="1261"/>
      <c r="AO87" s="1261"/>
      <c r="AP87" s="1261"/>
      <c r="AQ87" s="1261"/>
      <c r="AR87" s="1261"/>
      <c r="AS87" s="1262"/>
      <c r="AT87" s="1263" t="s">
        <v>10</v>
      </c>
      <c r="AU87" s="1263"/>
      <c r="AV87" s="1263"/>
      <c r="AW87" s="1263"/>
      <c r="AX87" s="1263"/>
      <c r="AY87" s="1263"/>
      <c r="AZ87" s="1263"/>
      <c r="BA87" s="1263" t="s">
        <v>11</v>
      </c>
      <c r="BB87" s="1263"/>
      <c r="BC87" s="1263"/>
      <c r="BD87" s="1263"/>
      <c r="BE87" s="1263"/>
      <c r="BF87" s="1263"/>
      <c r="BG87" s="1263"/>
      <c r="BH87" s="1263" t="s">
        <v>12</v>
      </c>
      <c r="BI87" s="1263"/>
      <c r="BJ87" s="1263"/>
      <c r="BK87" s="1263"/>
      <c r="BL87" s="1263"/>
      <c r="BM87" s="1263"/>
      <c r="BN87" s="1263"/>
      <c r="BO87" s="1263" t="s">
        <v>13</v>
      </c>
      <c r="BP87" s="1263"/>
      <c r="BQ87" s="1263"/>
      <c r="BR87" s="1263"/>
      <c r="BS87" s="1263"/>
      <c r="BT87" s="1263"/>
      <c r="BU87" s="1263"/>
      <c r="BV87" s="1263" t="s">
        <v>14</v>
      </c>
      <c r="BW87" s="1263"/>
      <c r="BX87" s="1263"/>
      <c r="BY87" s="1263"/>
      <c r="BZ87" s="1263"/>
      <c r="CA87" s="1263"/>
      <c r="CB87" s="1263"/>
      <c r="CC87" s="1255"/>
      <c r="CD87" s="1257"/>
      <c r="CE87" s="1259"/>
      <c r="CP87" s="32"/>
      <c r="CQ87" s="32"/>
    </row>
    <row r="88" spans="1:95" s="31" customFormat="1" ht="15" customHeight="1" x14ac:dyDescent="0.2">
      <c r="A88" s="43">
        <v>205</v>
      </c>
      <c r="B88" s="44">
        <v>206</v>
      </c>
      <c r="C88" s="959">
        <v>1</v>
      </c>
      <c r="D88" s="46" t="str">
        <f>IF(A88="","",VLOOKUP(A88,СписокКМ!D:I,2,FALSE))</f>
        <v>КАРПОВ Иван</v>
      </c>
      <c r="E88" s="47"/>
      <c r="F88" s="48" t="str">
        <f>IF(B88="","",VLOOKUP(B88,СписокКМ!D:I,2,FALSE))</f>
        <v>ЖУЧКОВ Сергей</v>
      </c>
      <c r="G88" s="49"/>
      <c r="H88" s="50"/>
      <c r="I88" s="51" t="s">
        <v>29</v>
      </c>
      <c r="J88" s="51" t="s">
        <v>150</v>
      </c>
      <c r="K88" s="51" t="s">
        <v>154</v>
      </c>
      <c r="L88" s="51"/>
      <c r="M88" s="51"/>
      <c r="N88" s="52"/>
      <c r="O88" s="53">
        <f>IF(I88="","",IF(I88="0",1000,IF(I88="-0",-1000,I88*1)))</f>
        <v>9</v>
      </c>
      <c r="P88" s="53">
        <f t="shared" ref="P88:P89" si="139">IF(J88="","",IF(J88="0",1000,IF(J88="-0",-1000,J88*1)))</f>
        <v>4</v>
      </c>
      <c r="Q88" s="53">
        <f t="shared" ref="Q88:Q89" si="140">IF(K88="","",IF(K88="0",1000,IF(K88="-0",-1000,K88*1)))</f>
        <v>6</v>
      </c>
      <c r="R88" s="53" t="str">
        <f t="shared" ref="R88:R89" si="141">IF(L88="","",IF(L88="0",1000,IF(L88="-0",-1000,L88*1)))</f>
        <v/>
      </c>
      <c r="S88" s="54" t="str">
        <f t="shared" ref="S88:S89" si="142">IF(M88="","",IF(M88="0",1000,IF(M88="-0",-1000,M88*1)))</f>
        <v/>
      </c>
      <c r="T88" s="55">
        <f t="shared" ref="T88:T89" si="143">IF(O88="","",IF(O88&gt;0,1,0))</f>
        <v>1</v>
      </c>
      <c r="U88" s="56">
        <f t="shared" ref="U88:U89" si="144">IF(P88="","",IF(P88&gt;0,1,0))</f>
        <v>1</v>
      </c>
      <c r="V88" s="56">
        <f t="shared" ref="V88:V89" si="145">IF(Q88="","",IF(Q88&gt;0,1,0))</f>
        <v>1</v>
      </c>
      <c r="W88" s="56" t="str">
        <f t="shared" ref="W88:W89" si="146">IF(R88="","",IF(R88&gt;0,1,0))</f>
        <v/>
      </c>
      <c r="X88" s="56" t="str">
        <f t="shared" ref="X88:X89" si="147">IF(S88="","",IF(S88&gt;0,1,0))</f>
        <v/>
      </c>
      <c r="Y88" s="57">
        <f t="shared" ref="Y88:Y89" si="148">IF(O88="","",IF(O88&lt;0,1,0))</f>
        <v>0</v>
      </c>
      <c r="Z88" s="57">
        <f t="shared" ref="Z88:Z89" si="149">IF(P88="","",IF(P88&lt;0,1,0))</f>
        <v>0</v>
      </c>
      <c r="AA88" s="57">
        <f t="shared" ref="AA88:AA89" si="150">IF(Q88="","",IF(Q88&lt;0,1,0))</f>
        <v>0</v>
      </c>
      <c r="AB88" s="57" t="str">
        <f t="shared" ref="AB88:AB89" si="151">IF(R88="","",IF(R88&lt;0,1,0))</f>
        <v/>
      </c>
      <c r="AC88" s="57" t="str">
        <f t="shared" ref="AC88:AC89" si="152">IF(S88="","",IF(S88&lt;0,1,0))</f>
        <v/>
      </c>
      <c r="AD88" s="58">
        <f>IF(CC88="","",IF(CC88&gt;CE88,1,-1))</f>
        <v>1</v>
      </c>
      <c r="AE88" s="58">
        <f>IF(CC88="","",IF(CC88&lt;CE88,1,-1))</f>
        <v>-1</v>
      </c>
      <c r="AF88" s="59">
        <f>IF(CC88&gt;CE88,1,0)</f>
        <v>1</v>
      </c>
      <c r="AG88" s="60">
        <f>IF(CE88&gt;CC88,1,0)</f>
        <v>0</v>
      </c>
      <c r="AH88" s="61">
        <f>IF(O88="","",AX88*1)</f>
        <v>11</v>
      </c>
      <c r="AI88" s="62">
        <f>IF(P88="","",BE88*1)</f>
        <v>11</v>
      </c>
      <c r="AJ88" s="62">
        <f>IF(Q88="","",BL88*1)</f>
        <v>11</v>
      </c>
      <c r="AK88" s="62" t="str">
        <f>IF(R88="","",BS88*1)</f>
        <v/>
      </c>
      <c r="AL88" s="62" t="str">
        <f>IF(S88="","",BZ88*1)</f>
        <v/>
      </c>
      <c r="AM88" s="63">
        <f>IF(O88="","",AZ88*1)</f>
        <v>9</v>
      </c>
      <c r="AN88" s="63">
        <f>IF(P88="","",BG88*1)</f>
        <v>4</v>
      </c>
      <c r="AO88" s="63">
        <f>IF(Q88="","",BN88*1)</f>
        <v>6</v>
      </c>
      <c r="AP88" s="63" t="str">
        <f>IF(R88="","",BU88*1)</f>
        <v/>
      </c>
      <c r="AQ88" s="63" t="str">
        <f>IF(S88="","",CB88*1)</f>
        <v/>
      </c>
      <c r="AR88" s="64">
        <f>SUM(AH88:AL88)</f>
        <v>33</v>
      </c>
      <c r="AS88" s="65">
        <f>SUM(AM88:AQ88)</f>
        <v>19</v>
      </c>
      <c r="AT88" s="66">
        <f>IF(O88=1000,11,IF(O88=-1000,0,IF(O88&gt;0,11,IF(O88&lt;0,(-O88),"0"))))</f>
        <v>11</v>
      </c>
      <c r="AU88" s="67">
        <f>IF(O88=1000,0,IF(O88=-1000,11,IF(O88&lt;-9,-(O88-2),IF(O88&gt;0,(O88),"0"))))</f>
        <v>9</v>
      </c>
      <c r="AV88" s="66" t="str">
        <f>IF(O88=1000,11,IF(O88=-1000,0,IF(O88&lt;9,11,IF(O88&gt;9,(O88+2),"0"))))</f>
        <v>0</v>
      </c>
      <c r="AW88" s="67">
        <f>IF(O88=1000,0,IF(O88=-1000,11,IF(O88&lt;0,11,IF(O88&gt;0,(O88),"0"))))</f>
        <v>9</v>
      </c>
      <c r="AX88" s="68">
        <f>IF(O88="","",IF(O88&gt;9,AV88,AT88))</f>
        <v>11</v>
      </c>
      <c r="AY88" s="69" t="str">
        <f>IF(O88="","","-")</f>
        <v>-</v>
      </c>
      <c r="AZ88" s="70">
        <f>IF(O88="","",IF(O88&lt;-9,AU88,AW88))</f>
        <v>9</v>
      </c>
      <c r="BA88" s="66" t="str">
        <f>IF(P88=1000,11,IF(P88=-1000,0,IF(P88&gt;9,(P88+2),IF(P88&lt;0,(-P88),"0"))))</f>
        <v>0</v>
      </c>
      <c r="BB88" s="67">
        <f>IF(P88=1000,0,IF(P88=-1000,11,IF(P88&lt;-9,-(P88-2),IF(P88&gt;0,(P88),"0"))))</f>
        <v>4</v>
      </c>
      <c r="BC88" s="67">
        <f>IF(P88=1000,11,IF(P88=-1000,0,IF(P88&gt;0,11,IF(P88&lt;0,(-P88),"0"))))</f>
        <v>11</v>
      </c>
      <c r="BD88" s="67">
        <f>IF(P88=1000,0,IF(P88=-1000,11,IF(P88&lt;0,11,IF(P88&gt;0,(P88),"0"))))</f>
        <v>4</v>
      </c>
      <c r="BE88" s="68">
        <f>IF(P88="","",IF(P88&gt;9,BA88,BC88))</f>
        <v>11</v>
      </c>
      <c r="BF88" s="69" t="str">
        <f>IF(P88="","","-")</f>
        <v>-</v>
      </c>
      <c r="BG88" s="70">
        <f>IF(P88="","",IF(P88&lt;-9,BB88,BD88))</f>
        <v>4</v>
      </c>
      <c r="BH88" s="66" t="str">
        <f>IF(Q88=1000,11,IF(Q88=-1000,0,IF(Q88&gt;9,(Q88+2),IF(Q88&lt;0,(-Q88),"0"))))</f>
        <v>0</v>
      </c>
      <c r="BI88" s="67">
        <f>IF(Q88=1000,0,IF(Q88=-1000,11,IF(Q88&lt;-9,-(Q88-2),IF(Q88&gt;0,(Q88),"0"))))</f>
        <v>6</v>
      </c>
      <c r="BJ88" s="67">
        <f>IF(Q88=1000,11,IF(Q88=-1000,0,IF(Q88&gt;0,11,IF(Q88&lt;0,(-Q88),"0"))))</f>
        <v>11</v>
      </c>
      <c r="BK88" s="67">
        <f>IF(Q88=1000,0,IF(Q88=-1000,11,IF(Q88&lt;0,11,IF(Q88&gt;0,(Q88),"0"))))</f>
        <v>6</v>
      </c>
      <c r="BL88" s="68">
        <f>IF(Q88="","",IF(Q88&gt;9,BH88,BJ88))</f>
        <v>11</v>
      </c>
      <c r="BM88" s="69" t="str">
        <f>IF(Q88="","","-")</f>
        <v>-</v>
      </c>
      <c r="BN88" s="70">
        <f>IF(Q88="","",IF(Q88&lt;-9,BI88,BK88))</f>
        <v>6</v>
      </c>
      <c r="BO88" s="67" t="e">
        <f>IF(R88=1000,11,IF(R88=-1000,0,IF(R88&gt;9,(R88+2),IF(R88&lt;0,(-R88),"0"))))</f>
        <v>#VALUE!</v>
      </c>
      <c r="BP88" s="67" t="str">
        <f>IF(R88=1000,0,IF(R88=-1000,11,IF(R88&lt;-9,-(R88-2),IF(R88&gt;0,(R88),"0"))))</f>
        <v/>
      </c>
      <c r="BQ88" s="67">
        <f>IF(R88=1000,11,IF(R88=-1000,0,IF(R88&gt;0,11,IF(R88&lt;0,(-R88),"0"))))</f>
        <v>11</v>
      </c>
      <c r="BR88" s="67" t="str">
        <f>IF(R88=1000,0,IF(R88=-1000,11,IF(R88&lt;0,11,IF(R88&gt;0,(R88),"0"))))</f>
        <v/>
      </c>
      <c r="BS88" s="68" t="str">
        <f>IF(R88="","",IF(R88&gt;9,BO88,BQ88))</f>
        <v/>
      </c>
      <c r="BT88" s="69" t="str">
        <f>IF(R88="","","-")</f>
        <v/>
      </c>
      <c r="BU88" s="70" t="str">
        <f>IF(R88="","",IF(R88&lt;-9,BP88,BR88))</f>
        <v/>
      </c>
      <c r="BV88" s="67" t="e">
        <f>IF(S88=1000,11,IF(S88=-1000,0,IF(S88&gt;9,(S88+2),IF(S88&lt;0,(-S88),"0"))))</f>
        <v>#VALUE!</v>
      </c>
      <c r="BW88" s="67" t="str">
        <f>IF(S88=1000,0,IF(S88=-1000,11,IF(S88&lt;-9,-(S88-2),IF(S88&gt;0,(S88),"0"))))</f>
        <v/>
      </c>
      <c r="BX88" s="67">
        <f>IF(S88=1000,11,IF(S88=-1000,0,IF(S88&gt;0,11,IF(S88&lt;0,(-S88),"0"))))</f>
        <v>11</v>
      </c>
      <c r="BY88" s="71" t="str">
        <f>IF(S88=1000,0,IF(S88=-1000,11,IF(S88&lt;0,11,IF(S88&gt;0,(S88),"0"))))</f>
        <v/>
      </c>
      <c r="BZ88" s="68" t="str">
        <f>IF(S88="","",IF(S88&gt;9,BV88,BX88))</f>
        <v/>
      </c>
      <c r="CA88" s="69" t="str">
        <f>IF(S88="","","-")</f>
        <v/>
      </c>
      <c r="CB88" s="70" t="str">
        <f>IF(S88="","",IF(S88&lt;-9,BW88,BY88))</f>
        <v/>
      </c>
      <c r="CC88" s="72">
        <f>IF(O88="","",SUM(T88:X88))</f>
        <v>3</v>
      </c>
      <c r="CD88" s="73" t="str">
        <f>IF(CC88="","","-")</f>
        <v>-</v>
      </c>
      <c r="CE88" s="74">
        <f>IF(O88="","",SUM(Y88:AC88))</f>
        <v>0</v>
      </c>
      <c r="CP88" s="32"/>
      <c r="CQ88" s="32"/>
    </row>
    <row r="89" spans="1:95" s="31" customFormat="1" ht="15" customHeight="1" x14ac:dyDescent="0.2">
      <c r="A89" s="43">
        <v>158</v>
      </c>
      <c r="B89" s="44">
        <v>157</v>
      </c>
      <c r="C89" s="75">
        <v>2</v>
      </c>
      <c r="D89" s="76" t="str">
        <f>IF(A89="","",VLOOKUP(A89,СписокКМ!D:I,2,FALSE))</f>
        <v>ПЛОТНИКОВ Эдуард</v>
      </c>
      <c r="E89" s="47"/>
      <c r="F89" s="77" t="str">
        <f>IF(B89="","",VLOOKUP(B89,СписокКМ!D:I,2,FALSE))</f>
        <v>МАМЕКА Максим</v>
      </c>
      <c r="G89" s="49"/>
      <c r="H89" s="41"/>
      <c r="I89" s="960" t="s">
        <v>159</v>
      </c>
      <c r="J89" s="960" t="s">
        <v>27</v>
      </c>
      <c r="K89" s="960" t="s">
        <v>159</v>
      </c>
      <c r="L89" s="960"/>
      <c r="M89" s="51"/>
      <c r="N89" s="42"/>
      <c r="O89" s="79">
        <f>IF(I89="","",IF(I89="0",1000,IF(I89="-0",-1000,I89*1)))</f>
        <v>10</v>
      </c>
      <c r="P89" s="79">
        <f t="shared" si="139"/>
        <v>1</v>
      </c>
      <c r="Q89" s="79">
        <f t="shared" si="140"/>
        <v>10</v>
      </c>
      <c r="R89" s="79" t="str">
        <f t="shared" si="141"/>
        <v/>
      </c>
      <c r="S89" s="80" t="str">
        <f t="shared" si="142"/>
        <v/>
      </c>
      <c r="T89" s="55">
        <f t="shared" si="143"/>
        <v>1</v>
      </c>
      <c r="U89" s="56">
        <f t="shared" si="144"/>
        <v>1</v>
      </c>
      <c r="V89" s="56">
        <f t="shared" si="145"/>
        <v>1</v>
      </c>
      <c r="W89" s="56" t="str">
        <f t="shared" si="146"/>
        <v/>
      </c>
      <c r="X89" s="56" t="str">
        <f t="shared" si="147"/>
        <v/>
      </c>
      <c r="Y89" s="57">
        <f t="shared" si="148"/>
        <v>0</v>
      </c>
      <c r="Z89" s="57">
        <f t="shared" si="149"/>
        <v>0</v>
      </c>
      <c r="AA89" s="57">
        <f t="shared" si="150"/>
        <v>0</v>
      </c>
      <c r="AB89" s="57" t="str">
        <f t="shared" si="151"/>
        <v/>
      </c>
      <c r="AC89" s="57" t="str">
        <f t="shared" si="152"/>
        <v/>
      </c>
      <c r="AD89" s="58">
        <f>IF(CC89="","",IF(CC89&gt;CE89,1,-1))</f>
        <v>1</v>
      </c>
      <c r="AE89" s="58">
        <f>IF(CC89="","",IF(CC89&lt;CE89,1,-1))</f>
        <v>-1</v>
      </c>
      <c r="AF89" s="59">
        <f>IF(CC89&gt;CE89,1,0)</f>
        <v>1</v>
      </c>
      <c r="AG89" s="60">
        <f>IF(CE89&gt;CC89,1,0)</f>
        <v>0</v>
      </c>
      <c r="AH89" s="81">
        <f>IF(O89="","",AX89*1)</f>
        <v>12</v>
      </c>
      <c r="AI89" s="953">
        <f>IF(P89="","",BE89*1)</f>
        <v>11</v>
      </c>
      <c r="AJ89" s="953">
        <f>IF(Q89="","",BL89*1)</f>
        <v>12</v>
      </c>
      <c r="AK89" s="953" t="str">
        <f>IF(R89="","",BS89*1)</f>
        <v/>
      </c>
      <c r="AL89" s="953" t="str">
        <f>IF(S89="","",BZ89*1)</f>
        <v/>
      </c>
      <c r="AM89" s="950">
        <f>IF(O89="","",AZ89*1)</f>
        <v>10</v>
      </c>
      <c r="AN89" s="950">
        <f>IF(P89="","",BG89*1)</f>
        <v>1</v>
      </c>
      <c r="AO89" s="950">
        <f>IF(Q89="","",BN89*1)</f>
        <v>10</v>
      </c>
      <c r="AP89" s="950" t="str">
        <f>IF(R89="","",BU89*1)</f>
        <v/>
      </c>
      <c r="AQ89" s="950" t="str">
        <f>IF(S89="","",CB89*1)</f>
        <v/>
      </c>
      <c r="AR89" s="64">
        <f>SUM(AH89:AL89)</f>
        <v>35</v>
      </c>
      <c r="AS89" s="65">
        <f>SUM(AM89:AQ89)</f>
        <v>21</v>
      </c>
      <c r="AT89" s="66">
        <f>IF(O89=1000,11,IF(O89=-1000,0,IF(O89&gt;0,11,IF(O89&lt;0,(-O89),"0"))))</f>
        <v>11</v>
      </c>
      <c r="AU89" s="67">
        <f>IF(O89=1000,0,IF(O89=-1000,11,IF(O89&lt;-9,-(O89-2),IF(O89&gt;0,(O89),"0"))))</f>
        <v>10</v>
      </c>
      <c r="AV89" s="66">
        <f>IF(O89=1000,11,IF(O89=-1000,0,IF(O89&gt;9,(O89+2),IF(O89&lt;0,(-O89),"0"))))</f>
        <v>12</v>
      </c>
      <c r="AW89" s="67">
        <f>IF(O89=1000,0,IF(O89=-1000,11,IF(O89&lt;0,11,IF(O89&gt;0,(O89),"0"))))</f>
        <v>10</v>
      </c>
      <c r="AX89" s="945">
        <f>IF(O89="","",IF(O89&gt;9,AV89,AT89))</f>
        <v>12</v>
      </c>
      <c r="AY89" s="946" t="str">
        <f>IF(O89="","","-")</f>
        <v>-</v>
      </c>
      <c r="AZ89" s="947">
        <f>IF(O89="","",IF(O89&lt;-9,AU89,AW89))</f>
        <v>10</v>
      </c>
      <c r="BA89" s="66" t="str">
        <f>IF(P89=1000,11,IF(P89=-1000,0,IF(P89&gt;9,(P89+2),IF(P89&lt;0,(-P89),"0"))))</f>
        <v>0</v>
      </c>
      <c r="BB89" s="67">
        <f>IF(P89=1000,0,IF(P89=-1000,11,IF(P89&lt;-9,-(P89-2),IF(P89&gt;0,(P89),"0"))))</f>
        <v>1</v>
      </c>
      <c r="BC89" s="67">
        <f>IF(P89=1000,11,IF(P89=-1000,0,IF(P89&gt;0,11,IF(P89&lt;0,(-P89),"0"))))</f>
        <v>11</v>
      </c>
      <c r="BD89" s="67">
        <f>IF(P89=1000,0,IF(P89=-1000,11,IF(P89&lt;0,11,IF(P89&gt;0,(P89),"0"))))</f>
        <v>1</v>
      </c>
      <c r="BE89" s="945">
        <f>IF(P89="","",IF(P89&gt;9,BA89,BC89))</f>
        <v>11</v>
      </c>
      <c r="BF89" s="946" t="str">
        <f>IF(P89="","","-")</f>
        <v>-</v>
      </c>
      <c r="BG89" s="947">
        <f>IF(P89="","",IF(P89&lt;-9,BB89,BD89))</f>
        <v>1</v>
      </c>
      <c r="BH89" s="66">
        <f>IF(Q89=1000,11,IF(Q89=-1000,0,IF(Q89&gt;9,(Q89+2),IF(Q89&lt;0,(-Q89),"0"))))</f>
        <v>12</v>
      </c>
      <c r="BI89" s="67">
        <f>IF(Q89=1000,0,IF(Q89=-1000,11,IF(Q89&lt;-9,-(Q89-2),IF(Q89&gt;0,(Q89),"0"))))</f>
        <v>10</v>
      </c>
      <c r="BJ89" s="67">
        <f>IF(Q89=1000,11,IF(Q89=-1000,0,IF(Q89&gt;0,11,IF(Q89&lt;0,(-Q89),"0"))))</f>
        <v>11</v>
      </c>
      <c r="BK89" s="67">
        <f>IF(Q89=1000,0,IF(Q89=-1000,11,IF(Q89&lt;0,11,IF(Q89&gt;0,(Q89),"0"))))</f>
        <v>10</v>
      </c>
      <c r="BL89" s="945">
        <f>IF(Q89="","",IF(Q89&gt;9,BH89,BJ89))</f>
        <v>12</v>
      </c>
      <c r="BM89" s="946" t="str">
        <f>IF(Q89="","","-")</f>
        <v>-</v>
      </c>
      <c r="BN89" s="947">
        <f>IF(Q89="","",IF(Q89&lt;-9,BI89,BK89))</f>
        <v>10</v>
      </c>
      <c r="BO89" s="67" t="e">
        <f>IF(R89=1000,11,IF(R89=-1000,0,IF(R89&gt;9,(R89+2),IF(R89&lt;0,(-R89),"0"))))</f>
        <v>#VALUE!</v>
      </c>
      <c r="BP89" s="67" t="str">
        <f>IF(R89=1000,0,IF(R89=-1000,11,IF(R89&lt;-9,-(R89-2),IF(R89&gt;0,(R89),"0"))))</f>
        <v/>
      </c>
      <c r="BQ89" s="67">
        <f>IF(R89=1000,11,IF(R89=-1000,0,IF(R89&gt;0,11,IF(R89&lt;0,(-R89),"0"))))</f>
        <v>11</v>
      </c>
      <c r="BR89" s="67" t="str">
        <f>IF(R89=1000,0,IF(R89=-1000,11,IF(R89&lt;0,11,IF(R89&gt;0,(R89),"0"))))</f>
        <v/>
      </c>
      <c r="BS89" s="945" t="str">
        <f>IF(R89="","",IF(R89&gt;9,BO89,BQ89))</f>
        <v/>
      </c>
      <c r="BT89" s="946" t="str">
        <f>IF(R89="","","-")</f>
        <v/>
      </c>
      <c r="BU89" s="947" t="str">
        <f>IF(R89="","",IF(R89&lt;-9,BP89,BR89))</f>
        <v/>
      </c>
      <c r="BV89" s="67" t="e">
        <f>IF(S89=1000,11,IF(S89=-1000,0,IF(S89&gt;9,(S89+2),IF(S89&lt;0,(-S89),"0"))))</f>
        <v>#VALUE!</v>
      </c>
      <c r="BW89" s="67" t="str">
        <f>IF(S89=1000,0,IF(S89=-1000,11,IF(S89&lt;-9,-(S89-2),IF(S89&gt;0,(S89),"0"))))</f>
        <v/>
      </c>
      <c r="BX89" s="67">
        <f>IF(S89=1000,11,IF(S89=-1000,0,IF(S89&gt;0,11,IF(S89&lt;0,(-S89),"0"))))</f>
        <v>11</v>
      </c>
      <c r="BY89" s="71" t="str">
        <f>IF(S89=1000,0,IF(S89=-1000,11,IF(S89&lt;0,11,IF(S89&gt;0,(S89),"0"))))</f>
        <v/>
      </c>
      <c r="BZ89" s="945" t="str">
        <f>IF(S89="","",IF(S89&gt;9,BV89,BX89))</f>
        <v/>
      </c>
      <c r="CA89" s="946" t="str">
        <f>IF(S89="","","-")</f>
        <v/>
      </c>
      <c r="CB89" s="947" t="str">
        <f>IF(S89="","",IF(S89&lt;-9,BW89,BY89))</f>
        <v/>
      </c>
      <c r="CC89" s="942">
        <f>IF(O89="","",SUM(T89:X89))</f>
        <v>3</v>
      </c>
      <c r="CD89" s="948" t="str">
        <f>IF(CC89="","","-")</f>
        <v>-</v>
      </c>
      <c r="CE89" s="943">
        <f>IF(O89="","",SUM(Y89:AC89))</f>
        <v>0</v>
      </c>
      <c r="CP89" s="32"/>
      <c r="CQ89" s="32"/>
    </row>
    <row r="90" spans="1:95" s="31" customFormat="1" ht="15" customHeight="1" x14ac:dyDescent="0.2">
      <c r="A90" s="43">
        <v>205</v>
      </c>
      <c r="B90" s="44">
        <v>206</v>
      </c>
      <c r="C90" s="1250" t="s">
        <v>563</v>
      </c>
      <c r="D90" s="76" t="str">
        <f>IF(A90="","",VLOOKUP(A90,СписокКМ!D:I,2,FALSE))</f>
        <v>КАРПОВ Иван</v>
      </c>
      <c r="E90" s="47"/>
      <c r="F90" s="77" t="str">
        <f>IF(B90="","",VLOOKUP(B90,СписокКМ!D:I,2,FALSE))</f>
        <v>ЖУЧКОВ Сергей</v>
      </c>
      <c r="G90" s="49"/>
      <c r="H90" s="41"/>
      <c r="I90" s="1252" t="s">
        <v>567</v>
      </c>
      <c r="J90" s="1252" t="s">
        <v>564</v>
      </c>
      <c r="K90" s="1252" t="s">
        <v>155</v>
      </c>
      <c r="L90" s="1252" t="s">
        <v>28</v>
      </c>
      <c r="M90" s="1252"/>
      <c r="N90" s="42"/>
      <c r="O90" s="1244">
        <f>IF(I90="","",IF(I90="0",1000,IF(I90="-0",-1000,I90*1)))</f>
        <v>-5</v>
      </c>
      <c r="P90" s="1244">
        <f>IF(J90="","",IF(J90="0",1000,IF(J90="-0",-1000,J90*1)))</f>
        <v>-6</v>
      </c>
      <c r="Q90" s="1244">
        <f>IF(K90="","",IF(K90="0",1000,IF(K90="-0",-1000,K90*1)))</f>
        <v>7</v>
      </c>
      <c r="R90" s="1244" t="str">
        <f>IF(L91="","",IF(L91="0",1000,IF(L91="-0",-1000,L91*1)))</f>
        <v/>
      </c>
      <c r="S90" s="1246" t="str">
        <f>IF(M91="","",IF(M91="0",1000,IF(M91="-0",-1000,M91*1)))</f>
        <v/>
      </c>
      <c r="T90" s="1248">
        <f>IF(O90="","",IF(O90&gt;0,1,0))</f>
        <v>0</v>
      </c>
      <c r="U90" s="1284">
        <f>IF(P90="","",IF(P90&gt;0,1,0))</f>
        <v>0</v>
      </c>
      <c r="V90" s="1284">
        <f>IF(Q90="","",IF(Q90&gt;0,1,0))</f>
        <v>1</v>
      </c>
      <c r="W90" s="1284" t="str">
        <f>IF(R90="","",IF(R90&gt;0,1,0))</f>
        <v/>
      </c>
      <c r="X90" s="1284" t="str">
        <f>IF(S90="","",IF(S90&gt;0,1,0))</f>
        <v/>
      </c>
      <c r="Y90" s="1278">
        <f>IF(O90="","",IF(O90&lt;0,1,0))</f>
        <v>1</v>
      </c>
      <c r="Z90" s="1278">
        <f>IF(P90="","",IF(P90&lt;0,1,0))</f>
        <v>1</v>
      </c>
      <c r="AA90" s="1278">
        <f>IF(Q90="","",IF(Q90&lt;0,1,0))</f>
        <v>0</v>
      </c>
      <c r="AB90" s="1278" t="str">
        <f>IF(R90="","",IF(R90&lt;0,1,0))</f>
        <v/>
      </c>
      <c r="AC90" s="1278" t="str">
        <f>IF(S90="","",IF(S90&lt;0,1,0))</f>
        <v/>
      </c>
      <c r="AD90" s="1280">
        <f>IF(CC90="","",IF(CC90&gt;CE90,1,-1))</f>
        <v>-1</v>
      </c>
      <c r="AE90" s="1280">
        <f>IF(CC90="","",IF(CC90&lt;CE90,1,-1))</f>
        <v>1</v>
      </c>
      <c r="AF90" s="1282">
        <f>IF(CC90&gt;CE90,1,0)</f>
        <v>0</v>
      </c>
      <c r="AG90" s="1272">
        <f>IF(CE90&gt;CC90,1,0)</f>
        <v>1</v>
      </c>
      <c r="AH90" s="1274">
        <f>IF(O90="","",AX90*1)</f>
        <v>5</v>
      </c>
      <c r="AI90" s="1276">
        <f>IF(P90="","",BE90*1)</f>
        <v>6</v>
      </c>
      <c r="AJ90" s="1276">
        <f>IF(Q90="","",BL90*1)</f>
        <v>11</v>
      </c>
      <c r="AK90" s="1276" t="str">
        <f>IF(R90="","",BS90*1)</f>
        <v/>
      </c>
      <c r="AL90" s="1276" t="str">
        <f>IF(S90="","",BZ90*1)</f>
        <v/>
      </c>
      <c r="AM90" s="1298">
        <f>IF(O90="","",AZ90*1)</f>
        <v>11</v>
      </c>
      <c r="AN90" s="1298">
        <f>IF(P90="","",BG90*1)</f>
        <v>11</v>
      </c>
      <c r="AO90" s="1298">
        <f>IF(Q90="","",BN90*1)</f>
        <v>7</v>
      </c>
      <c r="AP90" s="1298" t="str">
        <f>IF(R90="","",BU90*1)</f>
        <v/>
      </c>
      <c r="AQ90" s="1298" t="str">
        <f>IF(S90="","",CB90*1)</f>
        <v/>
      </c>
      <c r="AR90" s="1300">
        <f>SUM(AH91:AL91)</f>
        <v>0</v>
      </c>
      <c r="AS90" s="1292">
        <f>SUM(AM91:AQ91)</f>
        <v>0</v>
      </c>
      <c r="AT90" s="1294">
        <f>IF(O90=1000,11,IF(O90=-1000,0,IF(O90&gt;0,11,IF(O90&lt;0,(-O90),"0"))))</f>
        <v>5</v>
      </c>
      <c r="AU90" s="1286" t="str">
        <f>IF(O90=1000,0,IF(O90=-1000,11,IF(O90&lt;-9,-(O90-2),IF(O90&gt;0,(O90),"0"))))</f>
        <v>0</v>
      </c>
      <c r="AV90" s="1286">
        <f>IF(O90=1000,11,IF(O90=-1000,0,IF(O90&gt;9,(O90+2),IF(O90&lt;0,(-O90),"0"))))</f>
        <v>5</v>
      </c>
      <c r="AW90" s="1286">
        <f>IF(O90=1000,0,IF(O90=-1000,11,IF(O90&lt;0,11,IF(O90&gt;0,(O90),"0"))))</f>
        <v>11</v>
      </c>
      <c r="AX90" s="1296">
        <f>IF(O90="","",IF(O90&gt;9,AV90,AT90))</f>
        <v>5</v>
      </c>
      <c r="AY90" s="1288" t="str">
        <f>IF(O90="","","-")</f>
        <v>-</v>
      </c>
      <c r="AZ90" s="1290">
        <f>IF(O90="","",IF(O90&lt;-9,AU90,AW90))</f>
        <v>11</v>
      </c>
      <c r="BA90" s="1286">
        <f>IF(P90=1000,11,IF(P90=-1000,0,IF(P90&gt;9,(P90+2),IF(P90&lt;0,(-P90),"0"))))</f>
        <v>6</v>
      </c>
      <c r="BB90" s="1286" t="str">
        <f>IF(P90=1000,0,IF(P90=-1000,11,IF(P90&lt;-9,-(P90-2),IF(P90&gt;0,(P90),"0"))))</f>
        <v>0</v>
      </c>
      <c r="BC90" s="1286">
        <f>IF(P90=1000,11,IF(P90=-1000,0,IF(P90&gt;0,11,IF(P90&lt;0,(-P90),"0"))))</f>
        <v>6</v>
      </c>
      <c r="BD90" s="1286">
        <f>IF(P90=1000,0,IF(P90=-1000,11,IF(P90&lt;0,11,IF(P90&gt;0,(P90),"0"))))</f>
        <v>11</v>
      </c>
      <c r="BE90" s="1296">
        <f>IF(P90="","",IF(P90&gt;9,BA90,BC90))</f>
        <v>6</v>
      </c>
      <c r="BF90" s="1288" t="str">
        <f>IF(P90="","","-")</f>
        <v>-</v>
      </c>
      <c r="BG90" s="1290">
        <f>IF(P90="","",IF(P90&lt;-9,BB90,BD90))</f>
        <v>11</v>
      </c>
      <c r="BH90" s="1286" t="str">
        <f>IF(Q90=1000,11,IF(Q90=-1000,0,IF(Q90&gt;9,(Q90+2),IF(Q90&lt;0,(-Q90),"0"))))</f>
        <v>0</v>
      </c>
      <c r="BI90" s="1286">
        <f>IF(Q90=1000,0,IF(Q90=-1000,11,IF(Q90&lt;-9,-(Q90-2),IF(Q90&gt;0,(Q90),"0"))))</f>
        <v>7</v>
      </c>
      <c r="BJ90" s="1286">
        <f>IF(Q90=1000,11,IF(Q90=-1000,0,IF(Q90&gt;0,11,IF(Q90&lt;0,(-Q90),"0"))))</f>
        <v>11</v>
      </c>
      <c r="BK90" s="1286">
        <f>IF(Q90=1000,0,IF(Q90=-1000,11,IF(Q90&lt;0,11,IF(Q90&gt;0,(Q90),"0"))))</f>
        <v>7</v>
      </c>
      <c r="BL90" s="1296">
        <f>IF(Q90="","",IF(Q90&gt;9,BH90,BJ90))</f>
        <v>11</v>
      </c>
      <c r="BM90" s="1288" t="str">
        <f>IF(Q90="","","-")</f>
        <v>-</v>
      </c>
      <c r="BN90" s="1290">
        <f>IF(Q90="","",IF(Q90&lt;-9,BI90,BK90))</f>
        <v>7</v>
      </c>
      <c r="BO90" s="1286" t="e">
        <f>IF(R90=1000,11,IF(R90=-1000,0,IF(R90&gt;9,(R90+2),IF(R90&lt;0,(-R90),"0"))))</f>
        <v>#VALUE!</v>
      </c>
      <c r="BP90" s="1286" t="str">
        <f>IF(R90=1000,0,IF(R90=-1000,11,IF(R90&lt;-9,-(R90-2),IF(R90&gt;0,(R90),"0"))))</f>
        <v/>
      </c>
      <c r="BQ90" s="1286">
        <f>IF(R90=1000,11,IF(R90=-1000,0,IF(R90&gt;0,11,IF(R90&lt;0,(-R90),"0"))))</f>
        <v>11</v>
      </c>
      <c r="BR90" s="1286" t="str">
        <f>IF(R90=1000,0,IF(R90=-1000,11,IF(R90&lt;0,11,IF(R90&gt;0,(R90),"0"))))</f>
        <v/>
      </c>
      <c r="BS90" s="1296">
        <v>9</v>
      </c>
      <c r="BT90" s="1288" t="s">
        <v>569</v>
      </c>
      <c r="BU90" s="1290">
        <v>11</v>
      </c>
      <c r="BV90" s="1286" t="e">
        <f>IF(S90=1000,11,IF(S90=-1000,0,IF(S90&gt;9,(S90+2),IF(S90&lt;0,(-S90),"0"))))</f>
        <v>#VALUE!</v>
      </c>
      <c r="BW90" s="1286" t="str">
        <f>IF(S90=1000,0,IF(S90=-1000,11,IF(S90&lt;-9,-(S90-2),IF(S90&gt;0,(S90),"0"))))</f>
        <v/>
      </c>
      <c r="BX90" s="1286">
        <f>IF(S90=1000,11,IF(S90=-1000,0,IF(S90&gt;0,11,IF(S90&lt;0,(-S90),"0"))))</f>
        <v>11</v>
      </c>
      <c r="BY90" s="1286" t="str">
        <f>IF(S90=1000,0,IF(S90=-1000,11,IF(S90&lt;0,11,IF(S90&gt;0,(S90),"0"))))</f>
        <v/>
      </c>
      <c r="BZ90" s="1296"/>
      <c r="CA90" s="1288"/>
      <c r="CB90" s="1290"/>
      <c r="CC90" s="1302">
        <v>1</v>
      </c>
      <c r="CD90" s="1304" t="str">
        <f>IF(CC90="","","-")</f>
        <v>-</v>
      </c>
      <c r="CE90" s="1306">
        <v>3</v>
      </c>
      <c r="CP90" s="32"/>
      <c r="CQ90" s="32"/>
    </row>
    <row r="91" spans="1:95" s="31" customFormat="1" ht="15" customHeight="1" x14ac:dyDescent="0.2">
      <c r="A91" s="43">
        <v>108</v>
      </c>
      <c r="B91" s="44">
        <v>157</v>
      </c>
      <c r="C91" s="1251"/>
      <c r="D91" s="46" t="str">
        <f>IF(A91="","",VLOOKUP(A91,СписокКМ!D:I,2,FALSE))</f>
        <v>НОВИКОВ Никита</v>
      </c>
      <c r="E91" s="47"/>
      <c r="F91" s="48" t="str">
        <f>IF(B91="","",VLOOKUP(B91,СписокКМ!D:I,2,FALSE))</f>
        <v>МАМЕКА Максим</v>
      </c>
      <c r="G91" s="49"/>
      <c r="H91" s="41"/>
      <c r="I91" s="1253"/>
      <c r="J91" s="1253"/>
      <c r="K91" s="1253"/>
      <c r="L91" s="1253"/>
      <c r="M91" s="1253"/>
      <c r="N91" s="42"/>
      <c r="O91" s="1245"/>
      <c r="P91" s="1245"/>
      <c r="Q91" s="1245"/>
      <c r="R91" s="1245"/>
      <c r="S91" s="1247"/>
      <c r="T91" s="1249"/>
      <c r="U91" s="1285"/>
      <c r="V91" s="1285"/>
      <c r="W91" s="1285"/>
      <c r="X91" s="1285"/>
      <c r="Y91" s="1279"/>
      <c r="Z91" s="1279"/>
      <c r="AA91" s="1279"/>
      <c r="AB91" s="1279"/>
      <c r="AC91" s="1279"/>
      <c r="AD91" s="1281"/>
      <c r="AE91" s="1281"/>
      <c r="AF91" s="1283"/>
      <c r="AG91" s="1273"/>
      <c r="AH91" s="1275"/>
      <c r="AI91" s="1277"/>
      <c r="AJ91" s="1277"/>
      <c r="AK91" s="1277"/>
      <c r="AL91" s="1277"/>
      <c r="AM91" s="1299"/>
      <c r="AN91" s="1299"/>
      <c r="AO91" s="1299"/>
      <c r="AP91" s="1299"/>
      <c r="AQ91" s="1299"/>
      <c r="AR91" s="1301"/>
      <c r="AS91" s="1293"/>
      <c r="AT91" s="1295"/>
      <c r="AU91" s="1287"/>
      <c r="AV91" s="1287"/>
      <c r="AW91" s="1287"/>
      <c r="AX91" s="1297"/>
      <c r="AY91" s="1289"/>
      <c r="AZ91" s="1291"/>
      <c r="BA91" s="1287"/>
      <c r="BB91" s="1287"/>
      <c r="BC91" s="1287"/>
      <c r="BD91" s="1287"/>
      <c r="BE91" s="1297"/>
      <c r="BF91" s="1289"/>
      <c r="BG91" s="1291"/>
      <c r="BH91" s="1287"/>
      <c r="BI91" s="1287"/>
      <c r="BJ91" s="1287"/>
      <c r="BK91" s="1287"/>
      <c r="BL91" s="1297"/>
      <c r="BM91" s="1289"/>
      <c r="BN91" s="1291"/>
      <c r="BO91" s="1287"/>
      <c r="BP91" s="1287"/>
      <c r="BQ91" s="1287"/>
      <c r="BR91" s="1287"/>
      <c r="BS91" s="1297"/>
      <c r="BT91" s="1289"/>
      <c r="BU91" s="1291"/>
      <c r="BV91" s="1287"/>
      <c r="BW91" s="1287"/>
      <c r="BX91" s="1287"/>
      <c r="BY91" s="1287"/>
      <c r="BZ91" s="1297"/>
      <c r="CA91" s="1289"/>
      <c r="CB91" s="1291"/>
      <c r="CC91" s="1303"/>
      <c r="CD91" s="1305"/>
      <c r="CE91" s="1307"/>
      <c r="CP91" s="32"/>
      <c r="CQ91" s="32"/>
    </row>
    <row r="92" spans="1:95" s="31" customFormat="1" ht="15" customHeight="1" x14ac:dyDescent="0.2">
      <c r="A92" s="99">
        <f>IF(A88="","",A88)</f>
        <v>205</v>
      </c>
      <c r="B92" s="99">
        <f>IF(B88="","",B89)</f>
        <v>157</v>
      </c>
      <c r="C92" s="75">
        <v>4</v>
      </c>
      <c r="D92" s="100" t="str">
        <f>IF(A92="","",VLOOKUP(A92,СписокКМ!D:I,2,FALSE))</f>
        <v>КАРПОВ Иван</v>
      </c>
      <c r="E92" s="101"/>
      <c r="F92" s="77" t="str">
        <f>IF(B92="","",VLOOKUP(B92,СписокКМ!D:I,2,FALSE))</f>
        <v>МАМЕКА Максим</v>
      </c>
      <c r="G92" s="102"/>
      <c r="H92" s="41"/>
      <c r="I92" s="960" t="s">
        <v>154</v>
      </c>
      <c r="J92" s="960" t="s">
        <v>26</v>
      </c>
      <c r="K92" s="960" t="s">
        <v>152</v>
      </c>
      <c r="L92" s="960"/>
      <c r="M92" s="960"/>
      <c r="N92" s="42"/>
      <c r="O92" s="79">
        <f>IF(I92="","",IF(I92="0",1000,IF(I92="-0",-1000,I92*1)))</f>
        <v>6</v>
      </c>
      <c r="P92" s="79">
        <f t="shared" ref="P92:P93" si="153">IF(J92="","",IF(J92="0",1000,IF(J92="-0",-1000,J92*1)))</f>
        <v>11</v>
      </c>
      <c r="Q92" s="79">
        <f t="shared" ref="Q92:Q93" si="154">IF(K92="","",IF(K92="0",1000,IF(K92="-0",-1000,K92*1)))</f>
        <v>5</v>
      </c>
      <c r="R92" s="79" t="str">
        <f t="shared" ref="R92:R93" si="155">IF(L92="","",IF(L92="0",1000,IF(L92="-0",-1000,L92*1)))</f>
        <v/>
      </c>
      <c r="S92" s="80" t="str">
        <f t="shared" ref="S92:S93" si="156">IF(M92="","",IF(M92="0",1000,IF(M92="-0",-1000,M92*1)))</f>
        <v/>
      </c>
      <c r="T92" s="958">
        <f t="shared" ref="T92:T93" si="157">IF(O92="","",IF(O92&gt;0,1,0))</f>
        <v>1</v>
      </c>
      <c r="U92" s="957">
        <f t="shared" ref="U92:U93" si="158">IF(P92="","",IF(P92&gt;0,1,0))</f>
        <v>1</v>
      </c>
      <c r="V92" s="957">
        <f t="shared" ref="V92:V93" si="159">IF(Q92="","",IF(Q92&gt;0,1,0))</f>
        <v>1</v>
      </c>
      <c r="W92" s="957" t="str">
        <f t="shared" ref="W92:W93" si="160">IF(R92="","",IF(R92&gt;0,1,0))</f>
        <v/>
      </c>
      <c r="X92" s="957" t="str">
        <f t="shared" ref="X92:X93" si="161">IF(S92="","",IF(S92&gt;0,1,0))</f>
        <v/>
      </c>
      <c r="Y92" s="954">
        <f t="shared" ref="Y92:Y93" si="162">IF(O92="","",IF(O92&lt;0,1,0))</f>
        <v>0</v>
      </c>
      <c r="Z92" s="954">
        <f t="shared" ref="Z92:Z93" si="163">IF(P92="","",IF(P92&lt;0,1,0))</f>
        <v>0</v>
      </c>
      <c r="AA92" s="954">
        <f t="shared" ref="AA92:AA93" si="164">IF(Q92="","",IF(Q92&lt;0,1,0))</f>
        <v>0</v>
      </c>
      <c r="AB92" s="954" t="str">
        <f t="shared" ref="AB92:AB93" si="165">IF(R92="","",IF(R92&lt;0,1,0))</f>
        <v/>
      </c>
      <c r="AC92" s="954" t="str">
        <f t="shared" ref="AC92:AC93" si="166">IF(S92="","",IF(S92&lt;0,1,0))</f>
        <v/>
      </c>
      <c r="AD92" s="955">
        <f>IF(CC92="","",IF(CC92&gt;CE92,1,-1))</f>
        <v>1</v>
      </c>
      <c r="AE92" s="955">
        <f>IF(CC92="","",IF(CC92&lt;CE92,1,-1))</f>
        <v>-1</v>
      </c>
      <c r="AF92" s="956">
        <f>IF(CC92&gt;CE92,1,0)</f>
        <v>1</v>
      </c>
      <c r="AG92" s="952">
        <f>IF(CE92&gt;CC92,1,0)</f>
        <v>0</v>
      </c>
      <c r="AH92" s="81">
        <f>IF(O92="","",AX92*1)</f>
        <v>11</v>
      </c>
      <c r="AI92" s="953">
        <f>IF(P92="","",BE92*1)</f>
        <v>13</v>
      </c>
      <c r="AJ92" s="953">
        <f>IF(Q92="","",BL92*1)</f>
        <v>11</v>
      </c>
      <c r="AK92" s="953" t="str">
        <f>IF(R92="","",BS92*1)</f>
        <v/>
      </c>
      <c r="AL92" s="953" t="str">
        <f>IF(S92="","",BZ92*1)</f>
        <v/>
      </c>
      <c r="AM92" s="950">
        <f>IF(O92="","",AZ92*1)</f>
        <v>6</v>
      </c>
      <c r="AN92" s="950">
        <f>IF(P92="","",BG92*1)</f>
        <v>11</v>
      </c>
      <c r="AO92" s="950">
        <f>IF(Q92="","",BN92*1)</f>
        <v>5</v>
      </c>
      <c r="AP92" s="950" t="str">
        <f>IF(R92="","",BU92*1)</f>
        <v/>
      </c>
      <c r="AQ92" s="950" t="str">
        <f>IF(S92="","",CB92*1)</f>
        <v/>
      </c>
      <c r="AR92" s="951">
        <f>SUM(AH92:AL92)</f>
        <v>35</v>
      </c>
      <c r="AS92" s="949">
        <f>SUM(AM92:AQ92)</f>
        <v>22</v>
      </c>
      <c r="AT92" s="111">
        <f>IF(O92=1000,11,IF(O92=-1000,0,IF(O92&gt;0,11,IF(O92&lt;0,(-O92),"0"))))</f>
        <v>11</v>
      </c>
      <c r="AU92" s="944">
        <f>IF(O92=1000,0,IF(O92=-1000,11,IF(O92&lt;-9,-(O92-2),IF(O92&gt;0,(O92),"0"))))</f>
        <v>6</v>
      </c>
      <c r="AV92" s="111" t="str">
        <f>IF(O92=1000,11,IF(O92=-1000,0,IF(O92&gt;9,(O92+2),IF(O92&lt;0,(-O92),"0"))))</f>
        <v>0</v>
      </c>
      <c r="AW92" s="944">
        <f>IF(O92=1000,0,IF(O92=-1000,11,IF(O92&lt;0,11,IF(O92&gt;0,(O92),"0"))))</f>
        <v>6</v>
      </c>
      <c r="AX92" s="945">
        <f>IF(O92="","",IF(O92&gt;9,AV92,AT92))</f>
        <v>11</v>
      </c>
      <c r="AY92" s="946" t="str">
        <f>IF(O92="","","-")</f>
        <v>-</v>
      </c>
      <c r="AZ92" s="947">
        <f>IF(O92="","",IF(O92&lt;-9,AU92,AW92))</f>
        <v>6</v>
      </c>
      <c r="BA92" s="111">
        <f>IF(P92=1000,11,IF(P92=-1000,0,IF(P92&gt;9,(P92+2),IF(P92&lt;0,(-P92),"0"))))</f>
        <v>13</v>
      </c>
      <c r="BB92" s="944">
        <f>IF(P92=1000,0,IF(P92=-1000,11,IF(P92&lt;-9,-(P92-2),IF(P92&gt;0,(P92),"0"))))</f>
        <v>11</v>
      </c>
      <c r="BC92" s="944">
        <f>IF(P92=1000,11,IF(P92=-1000,0,IF(P92&gt;0,11,IF(P92&lt;0,(-P92),"0"))))</f>
        <v>11</v>
      </c>
      <c r="BD92" s="944">
        <f>IF(P92=1000,0,IF(P92=-1000,11,IF(P92&lt;0,11,IF(P92&gt;0,(P92),"0"))))</f>
        <v>11</v>
      </c>
      <c r="BE92" s="945">
        <f>IF(P92="","",IF(P92&gt;9,BA92,BC92))</f>
        <v>13</v>
      </c>
      <c r="BF92" s="946" t="str">
        <f>IF(P92="","","-")</f>
        <v>-</v>
      </c>
      <c r="BG92" s="947">
        <f>IF(P92="","",IF(P92&lt;-9,BB92,BD92))</f>
        <v>11</v>
      </c>
      <c r="BH92" s="111" t="str">
        <f>IF(Q92=1000,11,IF(Q92=-1000,0,IF(Q92&gt;9,(Q92+2),IF(Q92&lt;0,(-Q92),"0"))))</f>
        <v>0</v>
      </c>
      <c r="BI92" s="944">
        <f>IF(Q92=1000,0,IF(Q92=-1000,11,IF(Q92&lt;-9,-(Q92-2),IF(Q92&gt;0,(Q92),"0"))))</f>
        <v>5</v>
      </c>
      <c r="BJ92" s="944">
        <f>IF(Q92=1000,11,IF(Q92=-1000,0,IF(Q92&gt;0,11,IF(Q92&lt;0,(-Q92),"0"))))</f>
        <v>11</v>
      </c>
      <c r="BK92" s="944">
        <f>IF(Q92=1000,0,IF(Q92=-1000,11,IF(Q92&lt;0,11,IF(Q92&gt;0,(Q92),"0"))))</f>
        <v>5</v>
      </c>
      <c r="BL92" s="945">
        <f>IF(Q92="","",IF(Q92&gt;9,BH92,BJ92))</f>
        <v>11</v>
      </c>
      <c r="BM92" s="946" t="str">
        <f>IF(Q92="","","-")</f>
        <v>-</v>
      </c>
      <c r="BN92" s="947">
        <f>IF(Q92="","",IF(Q92&lt;-9,BI92,BK92))</f>
        <v>5</v>
      </c>
      <c r="BO92" s="944" t="e">
        <f>IF(R92=1000,11,IF(R92=-1000,0,IF(R92&gt;9,(R92+2),IF(R92&lt;0,(-R92),"0"))))</f>
        <v>#VALUE!</v>
      </c>
      <c r="BP92" s="944" t="str">
        <f>IF(R92=1000,0,IF(R92=-1000,11,IF(R92&lt;-9,-(R92-2),IF(R92&gt;0,(R92),"0"))))</f>
        <v/>
      </c>
      <c r="BQ92" s="944">
        <f>IF(R92=1000,11,IF(R92=-1000,0,IF(R92&gt;0,11,IF(R92&lt;0,(-R92),"0"))))</f>
        <v>11</v>
      </c>
      <c r="BR92" s="944" t="str">
        <f>IF(R92=1000,0,IF(R92=-1000,11,IF(R92&lt;0,11,IF(R92&gt;0,(R92),"0"))))</f>
        <v/>
      </c>
      <c r="BS92" s="945" t="str">
        <f>IF(R92="","",IF(R92&gt;9,BO92,BQ92))</f>
        <v/>
      </c>
      <c r="BT92" s="946" t="str">
        <f>IF(R92="","","-")</f>
        <v/>
      </c>
      <c r="BU92" s="947" t="str">
        <f>IF(R92="","",IF(R92&lt;-9,BP92,BR92))</f>
        <v/>
      </c>
      <c r="BV92" s="944" t="e">
        <f>IF(S92=1000,11,IF(S92=-1000,0,IF(S92&gt;9,(S92+2),IF(S92&lt;0,(-S92),"0"))))</f>
        <v>#VALUE!</v>
      </c>
      <c r="BW92" s="944" t="str">
        <f>IF(S92=1000,0,IF(S92=-1000,11,IF(S92&lt;-9,-(S92-2),IF(S92&gt;0,(S92),"0"))))</f>
        <v/>
      </c>
      <c r="BX92" s="944">
        <f>IF(S92=1000,11,IF(S92=-1000,0,IF(S92&gt;0,11,IF(S92&lt;0,(-S92),"0"))))</f>
        <v>11</v>
      </c>
      <c r="BY92" s="113" t="str">
        <f>IF(S92=1000,0,IF(S92=-1000,11,IF(S92&lt;0,11,IF(S92&gt;0,(S92),"0"))))</f>
        <v/>
      </c>
      <c r="BZ92" s="945" t="str">
        <f>IF(S92="","",IF(S92&gt;9,BV92,BX92))</f>
        <v/>
      </c>
      <c r="CA92" s="946" t="str">
        <f>IF(S92="","","-")</f>
        <v/>
      </c>
      <c r="CB92" s="947" t="str">
        <f>IF(S92="","",IF(S92&lt;-9,BW92,BY92))</f>
        <v/>
      </c>
      <c r="CC92" s="942">
        <f>IF(O92="","",SUM(T92:X92))</f>
        <v>3</v>
      </c>
      <c r="CD92" s="948" t="str">
        <f>IF(CC92="","","-")</f>
        <v>-</v>
      </c>
      <c r="CE92" s="943">
        <f>IF(O92="","",SUM(Y92:AC92))</f>
        <v>0</v>
      </c>
      <c r="CP92" s="32"/>
      <c r="CQ92" s="32"/>
    </row>
    <row r="93" spans="1:95" s="31" customFormat="1" ht="15" customHeight="1" thickBot="1" x14ac:dyDescent="0.25">
      <c r="A93" s="99">
        <f>IF(A88="","",A89)</f>
        <v>158</v>
      </c>
      <c r="B93" s="99">
        <f>IF(B88="","",B88)</f>
        <v>206</v>
      </c>
      <c r="C93" s="114">
        <v>5</v>
      </c>
      <c r="D93" s="115" t="str">
        <f>IF(A93="","",VLOOKUP(A93,СписокКМ!D:I,2,FALSE))</f>
        <v>ПЛОТНИКОВ Эдуард</v>
      </c>
      <c r="E93" s="116"/>
      <c r="F93" s="117" t="str">
        <f>IF(B93="","",VLOOKUP(B93,СписокКМ!D:I,2,FALSE))</f>
        <v>ЖУЧКОВ Сергей</v>
      </c>
      <c r="G93" s="118"/>
      <c r="H93" s="119"/>
      <c r="I93" s="120"/>
      <c r="J93" s="120"/>
      <c r="K93" s="120"/>
      <c r="L93" s="121"/>
      <c r="M93" s="121"/>
      <c r="N93" s="122"/>
      <c r="O93" s="123" t="str">
        <f>IF(I93="","",IF(I93="0",1000,IF(I93="-0",-1000,I93*1)))</f>
        <v/>
      </c>
      <c r="P93" s="123" t="str">
        <f t="shared" si="153"/>
        <v/>
      </c>
      <c r="Q93" s="123" t="str">
        <f t="shared" si="154"/>
        <v/>
      </c>
      <c r="R93" s="123" t="str">
        <f t="shared" si="155"/>
        <v/>
      </c>
      <c r="S93" s="124" t="str">
        <f t="shared" si="156"/>
        <v/>
      </c>
      <c r="T93" s="125" t="str">
        <f t="shared" si="157"/>
        <v/>
      </c>
      <c r="U93" s="126" t="str">
        <f t="shared" si="158"/>
        <v/>
      </c>
      <c r="V93" s="126" t="str">
        <f t="shared" si="159"/>
        <v/>
      </c>
      <c r="W93" s="126" t="str">
        <f t="shared" si="160"/>
        <v/>
      </c>
      <c r="X93" s="126" t="str">
        <f t="shared" si="161"/>
        <v/>
      </c>
      <c r="Y93" s="127" t="str">
        <f t="shared" si="162"/>
        <v/>
      </c>
      <c r="Z93" s="127" t="str">
        <f t="shared" si="163"/>
        <v/>
      </c>
      <c r="AA93" s="127" t="str">
        <f t="shared" si="164"/>
        <v/>
      </c>
      <c r="AB93" s="127" t="str">
        <f t="shared" si="165"/>
        <v/>
      </c>
      <c r="AC93" s="127" t="str">
        <f t="shared" si="166"/>
        <v/>
      </c>
      <c r="AD93" s="128" t="str">
        <f>IF(CC93="","",IF(CC93&gt;CE93,1,-1))</f>
        <v/>
      </c>
      <c r="AE93" s="128" t="str">
        <f>IF(CC93="","",IF(CC93&lt;CE93,1,-1))</f>
        <v/>
      </c>
      <c r="AF93" s="129">
        <f>IF(CC93&gt;CE93,1,0)</f>
        <v>0</v>
      </c>
      <c r="AG93" s="130">
        <f>IF(CE93&gt;CC93,1,0)</f>
        <v>0</v>
      </c>
      <c r="AH93" s="131" t="str">
        <f>IF(O93="","",AX93*1)</f>
        <v/>
      </c>
      <c r="AI93" s="132" t="str">
        <f>IF(P93="","",BE93*1)</f>
        <v/>
      </c>
      <c r="AJ93" s="132" t="str">
        <f>IF(Q93="","",BL93*1)</f>
        <v/>
      </c>
      <c r="AK93" s="132" t="str">
        <f>IF(R93="","",BS93*1)</f>
        <v/>
      </c>
      <c r="AL93" s="132" t="str">
        <f>IF(S93="","",BZ93*1)</f>
        <v/>
      </c>
      <c r="AM93" s="133" t="str">
        <f>IF(O93="","",AZ93*1)</f>
        <v/>
      </c>
      <c r="AN93" s="133" t="str">
        <f>IF(P93="","",BG93*1)</f>
        <v/>
      </c>
      <c r="AO93" s="133" t="str">
        <f>IF(Q93="","",BN93*1)</f>
        <v/>
      </c>
      <c r="AP93" s="133" t="str">
        <f>IF(R93="","",BU93*1)</f>
        <v/>
      </c>
      <c r="AQ93" s="133" t="str">
        <f>IF(S93="","",CB93*1)</f>
        <v/>
      </c>
      <c r="AR93" s="134">
        <f>SUM(AH93:AL93)</f>
        <v>0</v>
      </c>
      <c r="AS93" s="135">
        <f>SUM(AM93:AQ93)</f>
        <v>0</v>
      </c>
      <c r="AT93" s="136">
        <f>IF(O93=1000,11,IF(O93=-1000,0,IF(O93&gt;0,11,IF(O93&lt;0,(-O93),"0"))))</f>
        <v>11</v>
      </c>
      <c r="AU93" s="137" t="str">
        <f>IF(O93=1000,0,IF(O93=-1000,11,IF(O93&lt;-9,-(O93-2),IF(O93&gt;0,(O93),"0"))))</f>
        <v/>
      </c>
      <c r="AV93" s="136" t="e">
        <f>IF(O93=1000,11,IF(O93=-1000,0,IF(O93&gt;9,(O93+2),IF(O93&lt;0,(-O93),"0"))))</f>
        <v>#VALUE!</v>
      </c>
      <c r="AW93" s="137" t="str">
        <f>IF(O93=1000,0,IF(O93=-1000,11,IF(O93&lt;0,11,IF(O93&gt;0,(O93),"0"))))</f>
        <v/>
      </c>
      <c r="AX93" s="138" t="str">
        <f>IF(O93="","",IF(O93&gt;9,AV93,AT93))</f>
        <v/>
      </c>
      <c r="AY93" s="139" t="str">
        <f>IF(O93="","","-")</f>
        <v/>
      </c>
      <c r="AZ93" s="140" t="str">
        <f>IF(O93="","",IF(O93&lt;-9,AU93,AW93))</f>
        <v/>
      </c>
      <c r="BA93" s="136" t="e">
        <f>IF(P93=1000,11,IF(P93=-1000,0,IF(P93&gt;9,(P93+2),IF(P93&lt;0,(-P93),"0"))))</f>
        <v>#VALUE!</v>
      </c>
      <c r="BB93" s="137" t="str">
        <f>IF(P93=1000,0,IF(P93=-1000,11,IF(P93&lt;-9,-(P93-2),IF(P93&gt;0,(P93),"0"))))</f>
        <v/>
      </c>
      <c r="BC93" s="137">
        <f>IF(P93=1000,11,IF(P93=-1000,0,IF(P93&gt;0,11,IF(P93&lt;0,(-P93),"0"))))</f>
        <v>11</v>
      </c>
      <c r="BD93" s="137" t="str">
        <f>IF(P93=1000,0,IF(P93=-1000,11,IF(P93&lt;0,11,IF(P93&gt;0,(P93),"0"))))</f>
        <v/>
      </c>
      <c r="BE93" s="138" t="str">
        <f>IF(P93="","",IF(P93&gt;9,BA93,BC93))</f>
        <v/>
      </c>
      <c r="BF93" s="139" t="str">
        <f>IF(P93="","","-")</f>
        <v/>
      </c>
      <c r="BG93" s="140" t="str">
        <f>IF(P93="","",IF(P93&lt;-9,BB93,BD93))</f>
        <v/>
      </c>
      <c r="BH93" s="136" t="e">
        <f>IF(Q93=1000,11,IF(Q93=-1000,0,IF(Q93&gt;9,(Q93+2),IF(Q93&lt;0,(-Q93),"0"))))</f>
        <v>#VALUE!</v>
      </c>
      <c r="BI93" s="137" t="str">
        <f>IF(Q93=1000,0,IF(Q93=-1000,11,IF(Q93&lt;-9,-(Q93-2),IF(Q93&gt;0,(Q93),"0"))))</f>
        <v/>
      </c>
      <c r="BJ93" s="137">
        <f>IF(Q93=1000,11,IF(Q93=-1000,0,IF(Q93&gt;0,11,IF(Q93&lt;0,(-Q93),"0"))))</f>
        <v>11</v>
      </c>
      <c r="BK93" s="137" t="str">
        <f>IF(Q93=1000,0,IF(Q93=-1000,11,IF(Q93&lt;0,11,IF(Q93&gt;0,(Q93),"0"))))</f>
        <v/>
      </c>
      <c r="BL93" s="138" t="str">
        <f>IF(Q93="","",IF(Q93&gt;9,BH93,BJ93))</f>
        <v/>
      </c>
      <c r="BM93" s="139" t="str">
        <f>IF(Q93="","","-")</f>
        <v/>
      </c>
      <c r="BN93" s="140" t="str">
        <f>IF(Q93="","",IF(Q93&lt;-9,BI93,BK93))</f>
        <v/>
      </c>
      <c r="BO93" s="137" t="e">
        <f>IF(R93=1000,11,IF(R93=-1000,0,IF(R93&gt;9,(R93+2),IF(R93&lt;0,(-R93),"0"))))</f>
        <v>#VALUE!</v>
      </c>
      <c r="BP93" s="137" t="str">
        <f>IF(R93=1000,0,IF(R93=-1000,11,IF(R93&lt;-9,-(R93-2),IF(R93&gt;0,(R93),"0"))))</f>
        <v/>
      </c>
      <c r="BQ93" s="137">
        <f>IF(R93=1000,11,IF(R93=-1000,0,IF(R93&gt;0,11,IF(R93&lt;0,(-R93),"0"))))</f>
        <v>11</v>
      </c>
      <c r="BR93" s="137" t="str">
        <f>IF(R93=1000,0,IF(R93=-1000,11,IF(R93&lt;0,11,IF(R93&gt;0,(R93),"0"))))</f>
        <v/>
      </c>
      <c r="BS93" s="138" t="str">
        <f>IF(R93="","",IF(R93&gt;9,BO93,BQ93))</f>
        <v/>
      </c>
      <c r="BT93" s="139" t="str">
        <f>IF(R93="","","-")</f>
        <v/>
      </c>
      <c r="BU93" s="140" t="str">
        <f>IF(R93="","",IF(R93&lt;-9,BP93,BR93))</f>
        <v/>
      </c>
      <c r="BV93" s="137" t="e">
        <f>IF(S93=1000,11,IF(S93=-1000,0,IF(S93&gt;9,(S93+2),IF(S93&lt;0,(-S93),"0"))))</f>
        <v>#VALUE!</v>
      </c>
      <c r="BW93" s="137" t="str">
        <f>IF(S93=1000,0,IF(S93=-1000,11,IF(S93&lt;-9,-(S93-2),IF(S93&gt;0,(S93),"0"))))</f>
        <v/>
      </c>
      <c r="BX93" s="137">
        <f>IF(S93=1000,11,IF(S93=-1000,0,IF(S93&gt;0,11,IF(S93&lt;0,(-S93),"0"))))</f>
        <v>11</v>
      </c>
      <c r="BY93" s="141" t="str">
        <f>IF(S93=1000,0,IF(S93=-1000,11,IF(S93&lt;0,11,IF(S93&gt;0,(S93),"0"))))</f>
        <v/>
      </c>
      <c r="BZ93" s="138" t="str">
        <f>IF(S93="","",IF(S93&gt;9,BV93,BX93))</f>
        <v/>
      </c>
      <c r="CA93" s="139" t="str">
        <f>IF(S93="","","-")</f>
        <v/>
      </c>
      <c r="CB93" s="140" t="str">
        <f>IF(S93="","",IF(S93&lt;-9,BW93,BY93))</f>
        <v/>
      </c>
      <c r="CC93" s="142" t="str">
        <f>IF(O93="","",SUM(T93:X93))</f>
        <v/>
      </c>
      <c r="CD93" s="143" t="str">
        <f>IF(CC93="","","-")</f>
        <v/>
      </c>
      <c r="CE93" s="144" t="str">
        <f>IF(O93="","",SUM(Y93:AC93))</f>
        <v/>
      </c>
      <c r="CP93" s="32"/>
      <c r="CQ93" s="32"/>
    </row>
    <row r="94" spans="1:95" ht="15.75" thickBot="1" x14ac:dyDescent="0.25"/>
    <row r="95" spans="1:95" s="31" customFormat="1" ht="31.5" customHeight="1" thickBot="1" x14ac:dyDescent="0.25">
      <c r="A95" s="34">
        <v>26</v>
      </c>
      <c r="B95" s="35">
        <v>27</v>
      </c>
      <c r="C95" s="1225">
        <f>1+C86</f>
        <v>11</v>
      </c>
      <c r="D95" s="1227" t="str">
        <f>IF(A95="","",VLOOKUP(A95,СписокКМ!$A$186:$D$248,3,FALSE))</f>
        <v>Удмуртская республика</v>
      </c>
      <c r="E95" s="1228" t="e">
        <f>IF(B95="","",VLOOKUP(B95,СписокКМ!E:J,2,FALSE))</f>
        <v>#N/A</v>
      </c>
      <c r="F95" s="1231" t="str">
        <f>IF(B95="","",VLOOKUP(B95,СписокКМ!$A$186:$D$248,3,FALSE))</f>
        <v>Липецкая область</v>
      </c>
      <c r="G95" s="1232" t="e">
        <f>IF(D95="","",VLOOKUP(D95,СписокКМ!G:L,2,FALSE))</f>
        <v>#N/A</v>
      </c>
      <c r="H95" s="36"/>
      <c r="I95" s="1235" t="s">
        <v>7</v>
      </c>
      <c r="J95" s="1235"/>
      <c r="K95" s="1235"/>
      <c r="L95" s="1235"/>
      <c r="M95" s="1235"/>
      <c r="N95" s="37"/>
      <c r="O95" s="1237"/>
      <c r="P95" s="1238"/>
      <c r="Q95" s="1238"/>
      <c r="R95" s="1238"/>
      <c r="S95" s="1238"/>
      <c r="T95" s="38" t="str">
        <f>IF(A95="","",VLOOKUP(A95,'[60]Протокол команд'!A:K,8,FALSE))</f>
        <v>-</v>
      </c>
      <c r="U95" s="39" t="e">
        <f>T95*5-4</f>
        <v>#VALUE!</v>
      </c>
      <c r="V95" s="39" t="e">
        <f>T95*5</f>
        <v>#VALUE!</v>
      </c>
      <c r="W95" s="39" t="e">
        <f>CONCATENATE(U95,"-",V95)</f>
        <v>#VALUE!</v>
      </c>
      <c r="X95" s="39" t="str">
        <f>IF(A95="","",VLOOKUP(A95,'[60]Протокол команд'!A:K,10,FALSE))</f>
        <v>-</v>
      </c>
      <c r="Y95" s="39" t="e">
        <f>X95*5-4</f>
        <v>#VALUE!</v>
      </c>
      <c r="Z95" s="39" t="e">
        <f>X95*5</f>
        <v>#VALUE!</v>
      </c>
      <c r="AA95" s="39" t="e">
        <f>CONCATENATE(Y95,"-",Z95)</f>
        <v>#VALUE!</v>
      </c>
      <c r="AB95" s="1241">
        <f>IF(O97="","",SUM(AF97:AF102))</f>
        <v>3</v>
      </c>
      <c r="AC95" s="1242"/>
      <c r="AD95" s="1243"/>
      <c r="AE95" s="1242">
        <f>IF(O97="","",SUM(AG97:AG102))</f>
        <v>2</v>
      </c>
      <c r="AF95" s="1242"/>
      <c r="AG95" s="1264"/>
      <c r="AH95" s="1241">
        <f>SUM(CC97:CC102)</f>
        <v>11</v>
      </c>
      <c r="AI95" s="1242"/>
      <c r="AJ95" s="1243"/>
      <c r="AK95" s="1242">
        <f>SUM(CE97:CE102)</f>
        <v>7</v>
      </c>
      <c r="AL95" s="1242"/>
      <c r="AM95" s="1264"/>
      <c r="AN95" s="1265">
        <f>SUM(AR97:AR102)</f>
        <v>134</v>
      </c>
      <c r="AO95" s="1266"/>
      <c r="AP95" s="1267"/>
      <c r="AQ95" s="1266">
        <f>SUM(AS97:AS102)</f>
        <v>121</v>
      </c>
      <c r="AR95" s="1266"/>
      <c r="AS95" s="1268"/>
      <c r="AT95" s="1314" t="s">
        <v>596</v>
      </c>
      <c r="AU95" s="1315"/>
      <c r="AV95" s="1315"/>
      <c r="AW95" s="1315"/>
      <c r="AX95" s="1315"/>
      <c r="AY95" s="1315"/>
      <c r="AZ95" s="1315"/>
      <c r="BA95" s="1315"/>
      <c r="BB95" s="1315"/>
      <c r="BC95" s="1315"/>
      <c r="BD95" s="1315"/>
      <c r="BE95" s="1315"/>
      <c r="BF95" s="1315"/>
      <c r="BG95" s="1315"/>
      <c r="BH95" s="1315"/>
      <c r="BI95" s="1315"/>
      <c r="BJ95" s="1315"/>
      <c r="BK95" s="1315"/>
      <c r="BL95" s="1315"/>
      <c r="BM95" s="1315"/>
      <c r="BN95" s="1315"/>
      <c r="BO95" s="1315"/>
      <c r="BP95" s="1315"/>
      <c r="BQ95" s="1315"/>
      <c r="BR95" s="1315"/>
      <c r="BS95" s="1315"/>
      <c r="BT95" s="1315"/>
      <c r="BU95" s="1315"/>
      <c r="BV95" s="1315"/>
      <c r="BW95" s="1315"/>
      <c r="BX95" s="1315"/>
      <c r="BY95" s="1315"/>
      <c r="BZ95" s="1315"/>
      <c r="CA95" s="1315"/>
      <c r="CB95" s="1316"/>
      <c r="CC95" s="1254">
        <f>IF(O97="","",SUM(AF97:AF102))</f>
        <v>3</v>
      </c>
      <c r="CD95" s="1256" t="str">
        <f>IF(CC95="","","-")</f>
        <v>-</v>
      </c>
      <c r="CE95" s="1258">
        <f>IF(O97="","",SUM(AG97:AG102))</f>
        <v>2</v>
      </c>
      <c r="CP95" s="32"/>
      <c r="CQ95" s="32"/>
    </row>
    <row r="96" spans="1:95" s="31" customFormat="1" ht="13.5" customHeight="1" x14ac:dyDescent="0.2">
      <c r="A96" s="40"/>
      <c r="B96" s="40"/>
      <c r="C96" s="1226"/>
      <c r="D96" s="1229" t="str">
        <f>IF(A96="","",VLOOKUP(A96,СписокКМ!D:I,2,FALSE))</f>
        <v/>
      </c>
      <c r="E96" s="1230" t="str">
        <f>IF(B96="","",VLOOKUP(B96,СписокКМ!E:J,2,FALSE))</f>
        <v/>
      </c>
      <c r="F96" s="1233" t="str">
        <f>IF(C96="","",VLOOKUP(C96,СписокКМ!F:K,2,FALSE))</f>
        <v/>
      </c>
      <c r="G96" s="1234" t="str">
        <f>IF(D96="","",VLOOKUP(D96,СписокКМ!G:L,2,FALSE))</f>
        <v/>
      </c>
      <c r="H96" s="41"/>
      <c r="I96" s="1236"/>
      <c r="J96" s="1236"/>
      <c r="K96" s="1236"/>
      <c r="L96" s="1236"/>
      <c r="M96" s="1236"/>
      <c r="N96" s="42"/>
      <c r="O96" s="1239"/>
      <c r="P96" s="1240"/>
      <c r="Q96" s="1240"/>
      <c r="R96" s="1240"/>
      <c r="S96" s="1240"/>
      <c r="T96" s="1260" t="s">
        <v>8</v>
      </c>
      <c r="U96" s="1261"/>
      <c r="V96" s="1261"/>
      <c r="W96" s="1261"/>
      <c r="X96" s="1261"/>
      <c r="Y96" s="1261"/>
      <c r="Z96" s="1261"/>
      <c r="AA96" s="1261"/>
      <c r="AB96" s="1261"/>
      <c r="AC96" s="1261"/>
      <c r="AD96" s="1261"/>
      <c r="AE96" s="1261"/>
      <c r="AF96" s="1261"/>
      <c r="AG96" s="1262"/>
      <c r="AH96" s="1261" t="s">
        <v>9</v>
      </c>
      <c r="AI96" s="1261"/>
      <c r="AJ96" s="1261"/>
      <c r="AK96" s="1261"/>
      <c r="AL96" s="1261"/>
      <c r="AM96" s="1261"/>
      <c r="AN96" s="1261"/>
      <c r="AO96" s="1261"/>
      <c r="AP96" s="1261"/>
      <c r="AQ96" s="1261"/>
      <c r="AR96" s="1261"/>
      <c r="AS96" s="1262"/>
      <c r="AT96" s="1263" t="s">
        <v>10</v>
      </c>
      <c r="AU96" s="1263"/>
      <c r="AV96" s="1263"/>
      <c r="AW96" s="1263"/>
      <c r="AX96" s="1263"/>
      <c r="AY96" s="1263"/>
      <c r="AZ96" s="1263"/>
      <c r="BA96" s="1263" t="s">
        <v>11</v>
      </c>
      <c r="BB96" s="1263"/>
      <c r="BC96" s="1263"/>
      <c r="BD96" s="1263"/>
      <c r="BE96" s="1263"/>
      <c r="BF96" s="1263"/>
      <c r="BG96" s="1263"/>
      <c r="BH96" s="1263" t="s">
        <v>12</v>
      </c>
      <c r="BI96" s="1263"/>
      <c r="BJ96" s="1263"/>
      <c r="BK96" s="1263"/>
      <c r="BL96" s="1263"/>
      <c r="BM96" s="1263"/>
      <c r="BN96" s="1263"/>
      <c r="BO96" s="1263" t="s">
        <v>13</v>
      </c>
      <c r="BP96" s="1263"/>
      <c r="BQ96" s="1263"/>
      <c r="BR96" s="1263"/>
      <c r="BS96" s="1263"/>
      <c r="BT96" s="1263"/>
      <c r="BU96" s="1263"/>
      <c r="BV96" s="1263" t="s">
        <v>14</v>
      </c>
      <c r="BW96" s="1263"/>
      <c r="BX96" s="1263"/>
      <c r="BY96" s="1263"/>
      <c r="BZ96" s="1263"/>
      <c r="CA96" s="1263"/>
      <c r="CB96" s="1263"/>
      <c r="CC96" s="1255"/>
      <c r="CD96" s="1257"/>
      <c r="CE96" s="1259"/>
      <c r="CP96" s="32"/>
      <c r="CQ96" s="32"/>
    </row>
    <row r="97" spans="1:95" s="31" customFormat="1" ht="15" customHeight="1" x14ac:dyDescent="0.2">
      <c r="A97" s="43">
        <v>104</v>
      </c>
      <c r="B97" s="44">
        <v>154</v>
      </c>
      <c r="C97" s="959">
        <v>1</v>
      </c>
      <c r="D97" s="46" t="str">
        <f>IF(A97="","",VLOOKUP(A97,СписокКМ!D:I,2,FALSE))</f>
        <v>ПЕРЕВОЗЧИКОВ Никита</v>
      </c>
      <c r="E97" s="47"/>
      <c r="F97" s="48" t="str">
        <f>IF(B97="","",VLOOKUP(B97,СписокКМ!D:I,2,FALSE))</f>
        <v>СТАРЫХ Юрий</v>
      </c>
      <c r="G97" s="49"/>
      <c r="H97" s="50"/>
      <c r="I97" s="51" t="s">
        <v>28</v>
      </c>
      <c r="J97" s="51" t="s">
        <v>31</v>
      </c>
      <c r="K97" s="51" t="s">
        <v>159</v>
      </c>
      <c r="L97" s="51" t="s">
        <v>571</v>
      </c>
      <c r="M97" s="51" t="s">
        <v>565</v>
      </c>
      <c r="N97" s="52"/>
      <c r="O97" s="53">
        <f>IF(I97="","",IF(I97="0",1000,IF(I97="-0",-1000,I97*1)))</f>
        <v>-9</v>
      </c>
      <c r="P97" s="53">
        <f t="shared" ref="P97:P98" si="167">IF(J97="","",IF(J97="0",1000,IF(J97="-0",-1000,J97*1)))</f>
        <v>8</v>
      </c>
      <c r="Q97" s="53">
        <f t="shared" ref="Q97:Q98" si="168">IF(K97="","",IF(K97="0",1000,IF(K97="-0",-1000,K97*1)))</f>
        <v>10</v>
      </c>
      <c r="R97" s="53">
        <f t="shared" ref="R97:R98" si="169">IF(L97="","",IF(L97="0",1000,IF(L97="-0",-1000,L97*1)))</f>
        <v>-4</v>
      </c>
      <c r="S97" s="54">
        <f t="shared" ref="S97:S98" si="170">IF(M97="","",IF(M97="0",1000,IF(M97="-0",-1000,M97*1)))</f>
        <v>-3</v>
      </c>
      <c r="T97" s="55">
        <f t="shared" ref="T97:T98" si="171">IF(O97="","",IF(O97&gt;0,1,0))</f>
        <v>0</v>
      </c>
      <c r="U97" s="56">
        <f t="shared" ref="U97:U98" si="172">IF(P97="","",IF(P97&gt;0,1,0))</f>
        <v>1</v>
      </c>
      <c r="V97" s="56">
        <f t="shared" ref="V97:V98" si="173">IF(Q97="","",IF(Q97&gt;0,1,0))</f>
        <v>1</v>
      </c>
      <c r="W97" s="56">
        <f t="shared" ref="W97:W98" si="174">IF(R97="","",IF(R97&gt;0,1,0))</f>
        <v>0</v>
      </c>
      <c r="X97" s="56">
        <f t="shared" ref="X97:X98" si="175">IF(S97="","",IF(S97&gt;0,1,0))</f>
        <v>0</v>
      </c>
      <c r="Y97" s="57">
        <f t="shared" ref="Y97:Y98" si="176">IF(O97="","",IF(O97&lt;0,1,0))</f>
        <v>1</v>
      </c>
      <c r="Z97" s="57">
        <f t="shared" ref="Z97:Z98" si="177">IF(P97="","",IF(P97&lt;0,1,0))</f>
        <v>0</v>
      </c>
      <c r="AA97" s="57">
        <f t="shared" ref="AA97:AA98" si="178">IF(Q97="","",IF(Q97&lt;0,1,0))</f>
        <v>0</v>
      </c>
      <c r="AB97" s="57">
        <f t="shared" ref="AB97:AB98" si="179">IF(R97="","",IF(R97&lt;0,1,0))</f>
        <v>1</v>
      </c>
      <c r="AC97" s="57">
        <f t="shared" ref="AC97:AC98" si="180">IF(S97="","",IF(S97&lt;0,1,0))</f>
        <v>1</v>
      </c>
      <c r="AD97" s="58">
        <f>IF(CC97="","",IF(CC97&gt;CE97,1,-1))</f>
        <v>-1</v>
      </c>
      <c r="AE97" s="58">
        <f>IF(CC97="","",IF(CC97&lt;CE97,1,-1))</f>
        <v>1</v>
      </c>
      <c r="AF97" s="59">
        <f>IF(CC97&gt;CE97,1,0)</f>
        <v>0</v>
      </c>
      <c r="AG97" s="60">
        <f>IF(CE97&gt;CC97,1,0)</f>
        <v>1</v>
      </c>
      <c r="AH97" s="61">
        <f>IF(O97="","",AX97*1)</f>
        <v>9</v>
      </c>
      <c r="AI97" s="62">
        <f>IF(P97="","",BE97*1)</f>
        <v>11</v>
      </c>
      <c r="AJ97" s="62">
        <f>IF(Q97="","",BL97*1)</f>
        <v>12</v>
      </c>
      <c r="AK97" s="62">
        <f>IF(R97="","",BS97*1)</f>
        <v>4</v>
      </c>
      <c r="AL97" s="62">
        <f>IF(S97="","",BZ97*1)</f>
        <v>3</v>
      </c>
      <c r="AM97" s="63">
        <f>IF(O97="","",AZ97*1)</f>
        <v>11</v>
      </c>
      <c r="AN97" s="63">
        <f>IF(P97="","",BG97*1)</f>
        <v>8</v>
      </c>
      <c r="AO97" s="63">
        <f>IF(Q97="","",BN97*1)</f>
        <v>10</v>
      </c>
      <c r="AP97" s="63">
        <f>IF(R97="","",BU97*1)</f>
        <v>11</v>
      </c>
      <c r="AQ97" s="63">
        <f>IF(S97="","",CB97*1)</f>
        <v>11</v>
      </c>
      <c r="AR97" s="64">
        <f>SUM(AH97:AL97)</f>
        <v>39</v>
      </c>
      <c r="AS97" s="65">
        <f>SUM(AM97:AQ97)</f>
        <v>51</v>
      </c>
      <c r="AT97" s="66">
        <f>IF(O97=1000,11,IF(O97=-1000,0,IF(O97&gt;0,11,IF(O97&lt;0,(-O97),"0"))))</f>
        <v>9</v>
      </c>
      <c r="AU97" s="67" t="str">
        <f>IF(O97=1000,0,IF(O97=-1000,11,IF(O97&lt;-9,-(O97-2),IF(O97&gt;0,(O97),"0"))))</f>
        <v>0</v>
      </c>
      <c r="AV97" s="66">
        <f>IF(O97=1000,11,IF(O97=-1000,0,IF(O97&lt;9,11,IF(O97&gt;9,(O97+2),"0"))))</f>
        <v>11</v>
      </c>
      <c r="AW97" s="67">
        <f>IF(O97=1000,0,IF(O97=-1000,11,IF(O97&lt;0,11,IF(O97&gt;0,(O97),"0"))))</f>
        <v>11</v>
      </c>
      <c r="AX97" s="68">
        <f>IF(O97="","",IF(O97&gt;9,AV97,AT97))</f>
        <v>9</v>
      </c>
      <c r="AY97" s="69" t="str">
        <f>IF(O97="","","-")</f>
        <v>-</v>
      </c>
      <c r="AZ97" s="70">
        <f>IF(O97="","",IF(O97&lt;-9,AU97,AW97))</f>
        <v>11</v>
      </c>
      <c r="BA97" s="66" t="str">
        <f>IF(P97=1000,11,IF(P97=-1000,0,IF(P97&gt;9,(P97+2),IF(P97&lt;0,(-P97),"0"))))</f>
        <v>0</v>
      </c>
      <c r="BB97" s="67">
        <f>IF(P97=1000,0,IF(P97=-1000,11,IF(P97&lt;-9,-(P97-2),IF(P97&gt;0,(P97),"0"))))</f>
        <v>8</v>
      </c>
      <c r="BC97" s="67">
        <f>IF(P97=1000,11,IF(P97=-1000,0,IF(P97&gt;0,11,IF(P97&lt;0,(-P97),"0"))))</f>
        <v>11</v>
      </c>
      <c r="BD97" s="67">
        <f>IF(P97=1000,0,IF(P97=-1000,11,IF(P97&lt;0,11,IF(P97&gt;0,(P97),"0"))))</f>
        <v>8</v>
      </c>
      <c r="BE97" s="68">
        <f>IF(P97="","",IF(P97&gt;9,BA97,BC97))</f>
        <v>11</v>
      </c>
      <c r="BF97" s="69" t="str">
        <f>IF(P97="","","-")</f>
        <v>-</v>
      </c>
      <c r="BG97" s="70">
        <f>IF(P97="","",IF(P97&lt;-9,BB97,BD97))</f>
        <v>8</v>
      </c>
      <c r="BH97" s="66">
        <f>IF(Q97=1000,11,IF(Q97=-1000,0,IF(Q97&gt;9,(Q97+2),IF(Q97&lt;0,(-Q97),"0"))))</f>
        <v>12</v>
      </c>
      <c r="BI97" s="67">
        <f>IF(Q97=1000,0,IF(Q97=-1000,11,IF(Q97&lt;-9,-(Q97-2),IF(Q97&gt;0,(Q97),"0"))))</f>
        <v>10</v>
      </c>
      <c r="BJ97" s="67">
        <f>IF(Q97=1000,11,IF(Q97=-1000,0,IF(Q97&gt;0,11,IF(Q97&lt;0,(-Q97),"0"))))</f>
        <v>11</v>
      </c>
      <c r="BK97" s="67">
        <f>IF(Q97=1000,0,IF(Q97=-1000,11,IF(Q97&lt;0,11,IF(Q97&gt;0,(Q97),"0"))))</f>
        <v>10</v>
      </c>
      <c r="BL97" s="68">
        <f>IF(Q97="","",IF(Q97&gt;9,BH97,BJ97))</f>
        <v>12</v>
      </c>
      <c r="BM97" s="69" t="str">
        <f>IF(Q97="","","-")</f>
        <v>-</v>
      </c>
      <c r="BN97" s="70">
        <f>IF(Q97="","",IF(Q97&lt;-9,BI97,BK97))</f>
        <v>10</v>
      </c>
      <c r="BO97" s="67">
        <f>IF(R97=1000,11,IF(R97=-1000,0,IF(R97&gt;9,(R97+2),IF(R97&lt;0,(-R97),"0"))))</f>
        <v>4</v>
      </c>
      <c r="BP97" s="67" t="str">
        <f>IF(R97=1000,0,IF(R97=-1000,11,IF(R97&lt;-9,-(R97-2),IF(R97&gt;0,(R97),"0"))))</f>
        <v>0</v>
      </c>
      <c r="BQ97" s="67">
        <f>IF(R97=1000,11,IF(R97=-1000,0,IF(R97&gt;0,11,IF(R97&lt;0,(-R97),"0"))))</f>
        <v>4</v>
      </c>
      <c r="BR97" s="67">
        <f>IF(R97=1000,0,IF(R97=-1000,11,IF(R97&lt;0,11,IF(R97&gt;0,(R97),"0"))))</f>
        <v>11</v>
      </c>
      <c r="BS97" s="68">
        <f>IF(R97="","",IF(R97&gt;9,BO97,BQ97))</f>
        <v>4</v>
      </c>
      <c r="BT97" s="69" t="str">
        <f>IF(R97="","","-")</f>
        <v>-</v>
      </c>
      <c r="BU97" s="70">
        <f>IF(R97="","",IF(R97&lt;-9,BP97,BR97))</f>
        <v>11</v>
      </c>
      <c r="BV97" s="67">
        <f>IF(S97=1000,11,IF(S97=-1000,0,IF(S97&gt;9,(S97+2),IF(S97&lt;0,(-S97),"0"))))</f>
        <v>3</v>
      </c>
      <c r="BW97" s="67" t="str">
        <f>IF(S97=1000,0,IF(S97=-1000,11,IF(S97&lt;-9,-(S97-2),IF(S97&gt;0,(S97),"0"))))</f>
        <v>0</v>
      </c>
      <c r="BX97" s="67">
        <f>IF(S97=1000,11,IF(S97=-1000,0,IF(S97&gt;0,11,IF(S97&lt;0,(-S97),"0"))))</f>
        <v>3</v>
      </c>
      <c r="BY97" s="71">
        <f>IF(S97=1000,0,IF(S97=-1000,11,IF(S97&lt;0,11,IF(S97&gt;0,(S97),"0"))))</f>
        <v>11</v>
      </c>
      <c r="BZ97" s="68">
        <f>IF(S97="","",IF(S97&gt;9,BV97,BX97))</f>
        <v>3</v>
      </c>
      <c r="CA97" s="69" t="str">
        <f>IF(S97="","","-")</f>
        <v>-</v>
      </c>
      <c r="CB97" s="70">
        <f>IF(S97="","",IF(S97&lt;-9,BW97,BY97))</f>
        <v>11</v>
      </c>
      <c r="CC97" s="72">
        <f>IF(O97="","",SUM(T97:X97))</f>
        <v>2</v>
      </c>
      <c r="CD97" s="73" t="str">
        <f>IF(CC97="","","-")</f>
        <v>-</v>
      </c>
      <c r="CE97" s="74">
        <f>IF(O97="","",SUM(Y97:AC97))</f>
        <v>3</v>
      </c>
      <c r="CP97" s="32"/>
      <c r="CQ97" s="32"/>
    </row>
    <row r="98" spans="1:95" s="31" customFormat="1" ht="15" customHeight="1" x14ac:dyDescent="0.2">
      <c r="A98" s="43">
        <v>208</v>
      </c>
      <c r="B98" s="44">
        <v>159</v>
      </c>
      <c r="C98" s="75">
        <v>2</v>
      </c>
      <c r="D98" s="76" t="str">
        <f>IF(A98="","",VLOOKUP(A98,СписокКМ!D:I,2,FALSE))</f>
        <v>ДАВЫДОВ Иван</v>
      </c>
      <c r="E98" s="47"/>
      <c r="F98" s="77" t="str">
        <f>IF(B98="","",VLOOKUP(B98,СписокКМ!D:I,2,FALSE))</f>
        <v>ЛАЗУТКИН Владимир</v>
      </c>
      <c r="G98" s="49"/>
      <c r="H98" s="41"/>
      <c r="I98" s="960" t="s">
        <v>150</v>
      </c>
      <c r="J98" s="960" t="s">
        <v>152</v>
      </c>
      <c r="K98" s="960" t="s">
        <v>154</v>
      </c>
      <c r="L98" s="960"/>
      <c r="M98" s="51"/>
      <c r="N98" s="42"/>
      <c r="O98" s="79">
        <f>IF(I98="","",IF(I98="0",1000,IF(I98="-0",-1000,I98*1)))</f>
        <v>4</v>
      </c>
      <c r="P98" s="79">
        <f t="shared" si="167"/>
        <v>5</v>
      </c>
      <c r="Q98" s="79">
        <f t="shared" si="168"/>
        <v>6</v>
      </c>
      <c r="R98" s="79" t="str">
        <f t="shared" si="169"/>
        <v/>
      </c>
      <c r="S98" s="80" t="str">
        <f t="shared" si="170"/>
        <v/>
      </c>
      <c r="T98" s="55">
        <f t="shared" si="171"/>
        <v>1</v>
      </c>
      <c r="U98" s="56">
        <f t="shared" si="172"/>
        <v>1</v>
      </c>
      <c r="V98" s="56">
        <f t="shared" si="173"/>
        <v>1</v>
      </c>
      <c r="W98" s="56" t="str">
        <f t="shared" si="174"/>
        <v/>
      </c>
      <c r="X98" s="56" t="str">
        <f t="shared" si="175"/>
        <v/>
      </c>
      <c r="Y98" s="57">
        <f t="shared" si="176"/>
        <v>0</v>
      </c>
      <c r="Z98" s="57">
        <f t="shared" si="177"/>
        <v>0</v>
      </c>
      <c r="AA98" s="57">
        <f t="shared" si="178"/>
        <v>0</v>
      </c>
      <c r="AB98" s="57" t="str">
        <f t="shared" si="179"/>
        <v/>
      </c>
      <c r="AC98" s="57" t="str">
        <f t="shared" si="180"/>
        <v/>
      </c>
      <c r="AD98" s="58">
        <f>IF(CC98="","",IF(CC98&gt;CE98,1,-1))</f>
        <v>1</v>
      </c>
      <c r="AE98" s="58">
        <f>IF(CC98="","",IF(CC98&lt;CE98,1,-1))</f>
        <v>-1</v>
      </c>
      <c r="AF98" s="59">
        <f>IF(CC98&gt;CE98,1,0)</f>
        <v>1</v>
      </c>
      <c r="AG98" s="60">
        <f>IF(CE98&gt;CC98,1,0)</f>
        <v>0</v>
      </c>
      <c r="AH98" s="81">
        <f>IF(O98="","",AX98*1)</f>
        <v>11</v>
      </c>
      <c r="AI98" s="953">
        <f>IF(P98="","",BE98*1)</f>
        <v>11</v>
      </c>
      <c r="AJ98" s="953">
        <f>IF(Q98="","",BL98*1)</f>
        <v>11</v>
      </c>
      <c r="AK98" s="953" t="str">
        <f>IF(R98="","",BS98*1)</f>
        <v/>
      </c>
      <c r="AL98" s="953" t="str">
        <f>IF(S98="","",BZ98*1)</f>
        <v/>
      </c>
      <c r="AM98" s="950">
        <f>IF(O98="","",AZ98*1)</f>
        <v>4</v>
      </c>
      <c r="AN98" s="950">
        <f>IF(P98="","",BG98*1)</f>
        <v>5</v>
      </c>
      <c r="AO98" s="950">
        <f>IF(Q98="","",BN98*1)</f>
        <v>6</v>
      </c>
      <c r="AP98" s="950" t="str">
        <f>IF(R98="","",BU98*1)</f>
        <v/>
      </c>
      <c r="AQ98" s="950" t="str">
        <f>IF(S98="","",CB98*1)</f>
        <v/>
      </c>
      <c r="AR98" s="64">
        <f>SUM(AH98:AL98)</f>
        <v>33</v>
      </c>
      <c r="AS98" s="65">
        <f>SUM(AM98:AQ98)</f>
        <v>15</v>
      </c>
      <c r="AT98" s="66">
        <f>IF(O98=1000,11,IF(O98=-1000,0,IF(O98&gt;0,11,IF(O98&lt;0,(-O98),"0"))))</f>
        <v>11</v>
      </c>
      <c r="AU98" s="67">
        <f>IF(O98=1000,0,IF(O98=-1000,11,IF(O98&lt;-9,-(O98-2),IF(O98&gt;0,(O98),"0"))))</f>
        <v>4</v>
      </c>
      <c r="AV98" s="66" t="str">
        <f>IF(O98=1000,11,IF(O98=-1000,0,IF(O98&gt;9,(O98+2),IF(O98&lt;0,(-O98),"0"))))</f>
        <v>0</v>
      </c>
      <c r="AW98" s="67">
        <f>IF(O98=1000,0,IF(O98=-1000,11,IF(O98&lt;0,11,IF(O98&gt;0,(O98),"0"))))</f>
        <v>4</v>
      </c>
      <c r="AX98" s="945">
        <f>IF(O98="","",IF(O98&gt;9,AV98,AT98))</f>
        <v>11</v>
      </c>
      <c r="AY98" s="946" t="str">
        <f>IF(O98="","","-")</f>
        <v>-</v>
      </c>
      <c r="AZ98" s="947">
        <f>IF(O98="","",IF(O98&lt;-9,AU98,AW98))</f>
        <v>4</v>
      </c>
      <c r="BA98" s="66" t="str">
        <f>IF(P98=1000,11,IF(P98=-1000,0,IF(P98&gt;9,(P98+2),IF(P98&lt;0,(-P98),"0"))))</f>
        <v>0</v>
      </c>
      <c r="BB98" s="67">
        <f>IF(P98=1000,0,IF(P98=-1000,11,IF(P98&lt;-9,-(P98-2),IF(P98&gt;0,(P98),"0"))))</f>
        <v>5</v>
      </c>
      <c r="BC98" s="67">
        <f>IF(P98=1000,11,IF(P98=-1000,0,IF(P98&gt;0,11,IF(P98&lt;0,(-P98),"0"))))</f>
        <v>11</v>
      </c>
      <c r="BD98" s="67">
        <f>IF(P98=1000,0,IF(P98=-1000,11,IF(P98&lt;0,11,IF(P98&gt;0,(P98),"0"))))</f>
        <v>5</v>
      </c>
      <c r="BE98" s="945">
        <f>IF(P98="","",IF(P98&gt;9,BA98,BC98))</f>
        <v>11</v>
      </c>
      <c r="BF98" s="946" t="str">
        <f>IF(P98="","","-")</f>
        <v>-</v>
      </c>
      <c r="BG98" s="947">
        <f>IF(P98="","",IF(P98&lt;-9,BB98,BD98))</f>
        <v>5</v>
      </c>
      <c r="BH98" s="66" t="str">
        <f>IF(Q98=1000,11,IF(Q98=-1000,0,IF(Q98&gt;9,(Q98+2),IF(Q98&lt;0,(-Q98),"0"))))</f>
        <v>0</v>
      </c>
      <c r="BI98" s="67">
        <f>IF(Q98=1000,0,IF(Q98=-1000,11,IF(Q98&lt;-9,-(Q98-2),IF(Q98&gt;0,(Q98),"0"))))</f>
        <v>6</v>
      </c>
      <c r="BJ98" s="67">
        <f>IF(Q98=1000,11,IF(Q98=-1000,0,IF(Q98&gt;0,11,IF(Q98&lt;0,(-Q98),"0"))))</f>
        <v>11</v>
      </c>
      <c r="BK98" s="67">
        <f>IF(Q98=1000,0,IF(Q98=-1000,11,IF(Q98&lt;0,11,IF(Q98&gt;0,(Q98),"0"))))</f>
        <v>6</v>
      </c>
      <c r="BL98" s="945">
        <f>IF(Q98="","",IF(Q98&gt;9,BH98,BJ98))</f>
        <v>11</v>
      </c>
      <c r="BM98" s="946" t="str">
        <f>IF(Q98="","","-")</f>
        <v>-</v>
      </c>
      <c r="BN98" s="947">
        <f>IF(Q98="","",IF(Q98&lt;-9,BI98,BK98))</f>
        <v>6</v>
      </c>
      <c r="BO98" s="67" t="e">
        <f>IF(R98=1000,11,IF(R98=-1000,0,IF(R98&gt;9,(R98+2),IF(R98&lt;0,(-R98),"0"))))</f>
        <v>#VALUE!</v>
      </c>
      <c r="BP98" s="67" t="str">
        <f>IF(R98=1000,0,IF(R98=-1000,11,IF(R98&lt;-9,-(R98-2),IF(R98&gt;0,(R98),"0"))))</f>
        <v/>
      </c>
      <c r="BQ98" s="67">
        <f>IF(R98=1000,11,IF(R98=-1000,0,IF(R98&gt;0,11,IF(R98&lt;0,(-R98),"0"))))</f>
        <v>11</v>
      </c>
      <c r="BR98" s="67" t="str">
        <f>IF(R98=1000,0,IF(R98=-1000,11,IF(R98&lt;0,11,IF(R98&gt;0,(R98),"0"))))</f>
        <v/>
      </c>
      <c r="BS98" s="945" t="str">
        <f>IF(R98="","",IF(R98&gt;9,BO98,BQ98))</f>
        <v/>
      </c>
      <c r="BT98" s="946" t="str">
        <f>IF(R98="","","-")</f>
        <v/>
      </c>
      <c r="BU98" s="947" t="str">
        <f>IF(R98="","",IF(R98&lt;-9,BP98,BR98))</f>
        <v/>
      </c>
      <c r="BV98" s="67" t="e">
        <f>IF(S98=1000,11,IF(S98=-1000,0,IF(S98&gt;9,(S98+2),IF(S98&lt;0,(-S98),"0"))))</f>
        <v>#VALUE!</v>
      </c>
      <c r="BW98" s="67" t="str">
        <f>IF(S98=1000,0,IF(S98=-1000,11,IF(S98&lt;-9,-(S98-2),IF(S98&gt;0,(S98),"0"))))</f>
        <v/>
      </c>
      <c r="BX98" s="67">
        <f>IF(S98=1000,11,IF(S98=-1000,0,IF(S98&gt;0,11,IF(S98&lt;0,(-S98),"0"))))</f>
        <v>11</v>
      </c>
      <c r="BY98" s="71" t="str">
        <f>IF(S98=1000,0,IF(S98=-1000,11,IF(S98&lt;0,11,IF(S98&gt;0,(S98),"0"))))</f>
        <v/>
      </c>
      <c r="BZ98" s="945" t="str">
        <f>IF(S98="","",IF(S98&gt;9,BV98,BX98))</f>
        <v/>
      </c>
      <c r="CA98" s="946" t="str">
        <f>IF(S98="","","-")</f>
        <v/>
      </c>
      <c r="CB98" s="947" t="str">
        <f>IF(S98="","",IF(S98&lt;-9,BW98,BY98))</f>
        <v/>
      </c>
      <c r="CC98" s="942">
        <f>IF(O98="","",SUM(T98:X98))</f>
        <v>3</v>
      </c>
      <c r="CD98" s="948" t="str">
        <f>IF(CC98="","","-")</f>
        <v>-</v>
      </c>
      <c r="CE98" s="943">
        <f>IF(O98="","",SUM(Y98:AC98))</f>
        <v>0</v>
      </c>
      <c r="CP98" s="32"/>
      <c r="CQ98" s="32"/>
    </row>
    <row r="99" spans="1:95" s="31" customFormat="1" ht="15" customHeight="1" x14ac:dyDescent="0.2">
      <c r="A99" s="43">
        <v>156</v>
      </c>
      <c r="B99" s="44">
        <v>154</v>
      </c>
      <c r="C99" s="1250" t="s">
        <v>563</v>
      </c>
      <c r="D99" s="76" t="str">
        <f>IF(A99="","",VLOOKUP(A99,СписокКМ!D:I,2,FALSE))</f>
        <v>БАЛОБАНОВ Владислав</v>
      </c>
      <c r="E99" s="47"/>
      <c r="F99" s="77" t="str">
        <f>IF(B99="","",VLOOKUP(B99,СписокКМ!D:I,2,FALSE))</f>
        <v>СТАРЫХ Юрий</v>
      </c>
      <c r="G99" s="49"/>
      <c r="H99" s="41"/>
      <c r="I99" s="1252" t="s">
        <v>145</v>
      </c>
      <c r="J99" s="1252" t="s">
        <v>568</v>
      </c>
      <c r="K99" s="1252" t="s">
        <v>159</v>
      </c>
      <c r="L99" s="1252" t="s">
        <v>29</v>
      </c>
      <c r="M99" s="1252"/>
      <c r="N99" s="42"/>
      <c r="O99" s="1244">
        <f>IF(I99="","",IF(I99="0",1000,IF(I99="-0",-1000,I99*1)))</f>
        <v>2</v>
      </c>
      <c r="P99" s="1244">
        <f>IF(J99="","",IF(J99="0",1000,IF(J99="-0",-1000,J99*1)))</f>
        <v>-7</v>
      </c>
      <c r="Q99" s="1244">
        <f>IF(K99="","",IF(K99="0",1000,IF(K99="-0",-1000,K99*1)))</f>
        <v>10</v>
      </c>
      <c r="R99" s="1244" t="str">
        <f>IF(L100="","",IF(L100="0",1000,IF(L100="-0",-1000,L100*1)))</f>
        <v/>
      </c>
      <c r="S99" s="1246" t="str">
        <f>IF(M100="","",IF(M100="0",1000,IF(M100="-0",-1000,M100*1)))</f>
        <v/>
      </c>
      <c r="T99" s="1248">
        <f>IF(O99="","",IF(O99&gt;0,1,0))</f>
        <v>1</v>
      </c>
      <c r="U99" s="1284">
        <f>IF(P99="","",IF(P99&gt;0,1,0))</f>
        <v>0</v>
      </c>
      <c r="V99" s="1284">
        <f>IF(Q99="","",IF(Q99&gt;0,1,0))</f>
        <v>1</v>
      </c>
      <c r="W99" s="1284" t="str">
        <f>IF(R99="","",IF(R99&gt;0,1,0))</f>
        <v/>
      </c>
      <c r="X99" s="1284" t="str">
        <f>IF(S99="","",IF(S99&gt;0,1,0))</f>
        <v/>
      </c>
      <c r="Y99" s="1278">
        <f>IF(O99="","",IF(O99&lt;0,1,0))</f>
        <v>0</v>
      </c>
      <c r="Z99" s="1278">
        <f>IF(P99="","",IF(P99&lt;0,1,0))</f>
        <v>1</v>
      </c>
      <c r="AA99" s="1278">
        <f>IF(Q99="","",IF(Q99&lt;0,1,0))</f>
        <v>0</v>
      </c>
      <c r="AB99" s="1278" t="str">
        <f>IF(R99="","",IF(R99&lt;0,1,0))</f>
        <v/>
      </c>
      <c r="AC99" s="1278" t="str">
        <f>IF(S99="","",IF(S99&lt;0,1,0))</f>
        <v/>
      </c>
      <c r="AD99" s="1280">
        <f>IF(CC99="","",IF(CC99&gt;CE99,1,-1))</f>
        <v>1</v>
      </c>
      <c r="AE99" s="1280">
        <f>IF(CC99="","",IF(CC99&lt;CE99,1,-1))</f>
        <v>-1</v>
      </c>
      <c r="AF99" s="1282">
        <f>IF(CC99&gt;CE99,1,0)</f>
        <v>1</v>
      </c>
      <c r="AG99" s="1272">
        <f>IF(CE99&gt;CC99,1,0)</f>
        <v>0</v>
      </c>
      <c r="AH99" s="1274">
        <f>IF(O99="","",AX99*1)</f>
        <v>11</v>
      </c>
      <c r="AI99" s="1276">
        <f>IF(P99="","",BE99*1)</f>
        <v>7</v>
      </c>
      <c r="AJ99" s="1276">
        <f>IF(Q99="","",BL99*1)</f>
        <v>12</v>
      </c>
      <c r="AK99" s="1276" t="str">
        <f>IF(R99="","",BS99*1)</f>
        <v/>
      </c>
      <c r="AL99" s="1276" t="str">
        <f>IF(S99="","",BZ99*1)</f>
        <v/>
      </c>
      <c r="AM99" s="1298">
        <f>IF(O99="","",AZ99*1)</f>
        <v>2</v>
      </c>
      <c r="AN99" s="1298">
        <f>IF(P99="","",BG99*1)</f>
        <v>11</v>
      </c>
      <c r="AO99" s="1298">
        <f>IF(Q99="","",BN99*1)</f>
        <v>10</v>
      </c>
      <c r="AP99" s="1298" t="str">
        <f>IF(R99="","",BU99*1)</f>
        <v/>
      </c>
      <c r="AQ99" s="1298" t="str">
        <f>IF(S99="","",CB99*1)</f>
        <v/>
      </c>
      <c r="AR99" s="1300">
        <f>SUM(AH100:AL100)</f>
        <v>0</v>
      </c>
      <c r="AS99" s="1292">
        <f>SUM(AM100:AQ100)</f>
        <v>0</v>
      </c>
      <c r="AT99" s="1294">
        <f>IF(O99=1000,11,IF(O99=-1000,0,IF(O99&gt;0,11,IF(O99&lt;0,(-O99),"0"))))</f>
        <v>11</v>
      </c>
      <c r="AU99" s="1286">
        <f>IF(O99=1000,0,IF(O99=-1000,11,IF(O99&lt;-9,-(O99-2),IF(O99&gt;0,(O99),"0"))))</f>
        <v>2</v>
      </c>
      <c r="AV99" s="1286" t="str">
        <f>IF(O99=1000,11,IF(O99=-1000,0,IF(O99&gt;9,(O99+2),IF(O99&lt;0,(-O99),"0"))))</f>
        <v>0</v>
      </c>
      <c r="AW99" s="1286">
        <f>IF(O99=1000,0,IF(O99=-1000,11,IF(O99&lt;0,11,IF(O99&gt;0,(O99),"0"))))</f>
        <v>2</v>
      </c>
      <c r="AX99" s="1296">
        <f>IF(O99="","",IF(O99&gt;9,AV99,AT99))</f>
        <v>11</v>
      </c>
      <c r="AY99" s="1288" t="str">
        <f>IF(O99="","","-")</f>
        <v>-</v>
      </c>
      <c r="AZ99" s="1290">
        <f>IF(O99="","",IF(O99&lt;-9,AU99,AW99))</f>
        <v>2</v>
      </c>
      <c r="BA99" s="1286">
        <f>IF(P99=1000,11,IF(P99=-1000,0,IF(P99&gt;9,(P99+2),IF(P99&lt;0,(-P99),"0"))))</f>
        <v>7</v>
      </c>
      <c r="BB99" s="1286" t="str">
        <f>IF(P99=1000,0,IF(P99=-1000,11,IF(P99&lt;-9,-(P99-2),IF(P99&gt;0,(P99),"0"))))</f>
        <v>0</v>
      </c>
      <c r="BC99" s="1286">
        <f>IF(P99=1000,11,IF(P99=-1000,0,IF(P99&gt;0,11,IF(P99&lt;0,(-P99),"0"))))</f>
        <v>7</v>
      </c>
      <c r="BD99" s="1286">
        <f>IF(P99=1000,0,IF(P99=-1000,11,IF(P99&lt;0,11,IF(P99&gt;0,(P99),"0"))))</f>
        <v>11</v>
      </c>
      <c r="BE99" s="1296">
        <f>IF(P99="","",IF(P99&gt;9,BA99,BC99))</f>
        <v>7</v>
      </c>
      <c r="BF99" s="1288" t="str">
        <f>IF(P99="","","-")</f>
        <v>-</v>
      </c>
      <c r="BG99" s="1290">
        <f>IF(P99="","",IF(P99&lt;-9,BB99,BD99))</f>
        <v>11</v>
      </c>
      <c r="BH99" s="1286">
        <f>IF(Q99=1000,11,IF(Q99=-1000,0,IF(Q99&gt;9,(Q99+2),IF(Q99&lt;0,(-Q99),"0"))))</f>
        <v>12</v>
      </c>
      <c r="BI99" s="1286">
        <f>IF(Q99=1000,0,IF(Q99=-1000,11,IF(Q99&lt;-9,-(Q99-2),IF(Q99&gt;0,(Q99),"0"))))</f>
        <v>10</v>
      </c>
      <c r="BJ99" s="1286">
        <f>IF(Q99=1000,11,IF(Q99=-1000,0,IF(Q99&gt;0,11,IF(Q99&lt;0,(-Q99),"0"))))</f>
        <v>11</v>
      </c>
      <c r="BK99" s="1286">
        <f>IF(Q99=1000,0,IF(Q99=-1000,11,IF(Q99&lt;0,11,IF(Q99&gt;0,(Q99),"0"))))</f>
        <v>10</v>
      </c>
      <c r="BL99" s="1296">
        <f>IF(Q99="","",IF(Q99&gt;9,BH99,BJ99))</f>
        <v>12</v>
      </c>
      <c r="BM99" s="1288" t="str">
        <f>IF(Q99="","","-")</f>
        <v>-</v>
      </c>
      <c r="BN99" s="1290">
        <f>IF(Q99="","",IF(Q99&lt;-9,BI99,BK99))</f>
        <v>10</v>
      </c>
      <c r="BO99" s="1286" t="e">
        <f>IF(R99=1000,11,IF(R99=-1000,0,IF(R99&gt;9,(R99+2),IF(R99&lt;0,(-R99),"0"))))</f>
        <v>#VALUE!</v>
      </c>
      <c r="BP99" s="1286" t="str">
        <f>IF(R99=1000,0,IF(R99=-1000,11,IF(R99&lt;-9,-(R99-2),IF(R99&gt;0,(R99),"0"))))</f>
        <v/>
      </c>
      <c r="BQ99" s="1286">
        <f>IF(R99=1000,11,IF(R99=-1000,0,IF(R99&gt;0,11,IF(R99&lt;0,(-R99),"0"))))</f>
        <v>11</v>
      </c>
      <c r="BR99" s="1286" t="str">
        <f>IF(R99=1000,0,IF(R99=-1000,11,IF(R99&lt;0,11,IF(R99&gt;0,(R99),"0"))))</f>
        <v/>
      </c>
      <c r="BS99" s="1296">
        <v>11</v>
      </c>
      <c r="BT99" s="1288" t="s">
        <v>569</v>
      </c>
      <c r="BU99" s="1290">
        <v>9</v>
      </c>
      <c r="BV99" s="1286" t="e">
        <f>IF(S99=1000,11,IF(S99=-1000,0,IF(S99&gt;9,(S99+2),IF(S99&lt;0,(-S99),"0"))))</f>
        <v>#VALUE!</v>
      </c>
      <c r="BW99" s="1286" t="str">
        <f>IF(S99=1000,0,IF(S99=-1000,11,IF(S99&lt;-9,-(S99-2),IF(S99&gt;0,(S99),"0"))))</f>
        <v/>
      </c>
      <c r="BX99" s="1286">
        <f>IF(S99=1000,11,IF(S99=-1000,0,IF(S99&gt;0,11,IF(S99&lt;0,(-S99),"0"))))</f>
        <v>11</v>
      </c>
      <c r="BY99" s="1286" t="str">
        <f>IF(S99=1000,0,IF(S99=-1000,11,IF(S99&lt;0,11,IF(S99&gt;0,(S99),"0"))))</f>
        <v/>
      </c>
      <c r="BZ99" s="1296" t="str">
        <f>IF(S99="","",IF(S99&gt;9,BV99,BX99))</f>
        <v/>
      </c>
      <c r="CA99" s="1288" t="str">
        <f>IF(S99="","","-")</f>
        <v/>
      </c>
      <c r="CB99" s="1290" t="str">
        <f>IF(S99="","",IF(S99&lt;-9,BW99,BY99))</f>
        <v/>
      </c>
      <c r="CC99" s="1302">
        <v>3</v>
      </c>
      <c r="CD99" s="1304" t="str">
        <f>IF(CC99="","","-")</f>
        <v>-</v>
      </c>
      <c r="CE99" s="1306">
        <f>IF(O99="","",SUM(Y99:AC100))</f>
        <v>1</v>
      </c>
      <c r="CP99" s="32"/>
      <c r="CQ99" s="32"/>
    </row>
    <row r="100" spans="1:95" s="31" customFormat="1" ht="15" customHeight="1" x14ac:dyDescent="0.2">
      <c r="A100" s="43">
        <v>208</v>
      </c>
      <c r="B100" s="44">
        <v>153</v>
      </c>
      <c r="C100" s="1251"/>
      <c r="D100" s="46" t="str">
        <f>IF(A100="","",VLOOKUP(A100,СписокКМ!D:I,2,FALSE))</f>
        <v>ДАВЫДОВ Иван</v>
      </c>
      <c r="E100" s="47"/>
      <c r="F100" s="48" t="str">
        <f>IF(B100="","",VLOOKUP(B100,СписокКМ!D:I,2,FALSE))</f>
        <v>КОНДАУРОВ Валерий</v>
      </c>
      <c r="G100" s="49"/>
      <c r="H100" s="41"/>
      <c r="I100" s="1253"/>
      <c r="J100" s="1253"/>
      <c r="K100" s="1253"/>
      <c r="L100" s="1253"/>
      <c r="M100" s="1253"/>
      <c r="N100" s="42"/>
      <c r="O100" s="1245"/>
      <c r="P100" s="1245"/>
      <c r="Q100" s="1245"/>
      <c r="R100" s="1245"/>
      <c r="S100" s="1247"/>
      <c r="T100" s="1249"/>
      <c r="U100" s="1285"/>
      <c r="V100" s="1285"/>
      <c r="W100" s="1285"/>
      <c r="X100" s="1285"/>
      <c r="Y100" s="1279"/>
      <c r="Z100" s="1279"/>
      <c r="AA100" s="1279"/>
      <c r="AB100" s="1279"/>
      <c r="AC100" s="1279"/>
      <c r="AD100" s="1281"/>
      <c r="AE100" s="1281"/>
      <c r="AF100" s="1283"/>
      <c r="AG100" s="1273"/>
      <c r="AH100" s="1275"/>
      <c r="AI100" s="1277"/>
      <c r="AJ100" s="1277"/>
      <c r="AK100" s="1277"/>
      <c r="AL100" s="1277"/>
      <c r="AM100" s="1299"/>
      <c r="AN100" s="1299"/>
      <c r="AO100" s="1299"/>
      <c r="AP100" s="1299"/>
      <c r="AQ100" s="1299"/>
      <c r="AR100" s="1301"/>
      <c r="AS100" s="1293"/>
      <c r="AT100" s="1295"/>
      <c r="AU100" s="1287"/>
      <c r="AV100" s="1287"/>
      <c r="AW100" s="1287"/>
      <c r="AX100" s="1297"/>
      <c r="AY100" s="1289"/>
      <c r="AZ100" s="1291"/>
      <c r="BA100" s="1287"/>
      <c r="BB100" s="1287"/>
      <c r="BC100" s="1287"/>
      <c r="BD100" s="1287"/>
      <c r="BE100" s="1297"/>
      <c r="BF100" s="1289"/>
      <c r="BG100" s="1291"/>
      <c r="BH100" s="1287"/>
      <c r="BI100" s="1287"/>
      <c r="BJ100" s="1287"/>
      <c r="BK100" s="1287"/>
      <c r="BL100" s="1297"/>
      <c r="BM100" s="1289"/>
      <c r="BN100" s="1291"/>
      <c r="BO100" s="1287"/>
      <c r="BP100" s="1287"/>
      <c r="BQ100" s="1287"/>
      <c r="BR100" s="1287"/>
      <c r="BS100" s="1297"/>
      <c r="BT100" s="1289"/>
      <c r="BU100" s="1291"/>
      <c r="BV100" s="1287"/>
      <c r="BW100" s="1287"/>
      <c r="BX100" s="1287"/>
      <c r="BY100" s="1287"/>
      <c r="BZ100" s="1297"/>
      <c r="CA100" s="1289"/>
      <c r="CB100" s="1291"/>
      <c r="CC100" s="1303"/>
      <c r="CD100" s="1305"/>
      <c r="CE100" s="1307"/>
      <c r="CP100" s="32"/>
      <c r="CQ100" s="32"/>
    </row>
    <row r="101" spans="1:95" s="31" customFormat="1" ht="15" customHeight="1" x14ac:dyDescent="0.2">
      <c r="A101" s="99">
        <f>IF(A97="","",A97)</f>
        <v>104</v>
      </c>
      <c r="B101" s="99">
        <f>IF(B97="","",B98)</f>
        <v>159</v>
      </c>
      <c r="C101" s="75">
        <v>4</v>
      </c>
      <c r="D101" s="100" t="str">
        <f>IF(A101="","",VLOOKUP(A101,СписокКМ!D:I,2,FALSE))</f>
        <v>ПЕРЕВОЗЧИКОВ Никита</v>
      </c>
      <c r="E101" s="101"/>
      <c r="F101" s="77" t="str">
        <f>IF(B101="","",VLOOKUP(B101,СписокКМ!D:I,2,FALSE))</f>
        <v>ЛАЗУТКИН Владимир</v>
      </c>
      <c r="G101" s="102"/>
      <c r="H101" s="41"/>
      <c r="I101" s="960" t="s">
        <v>30</v>
      </c>
      <c r="J101" s="960" t="s">
        <v>573</v>
      </c>
      <c r="K101" s="960" t="s">
        <v>572</v>
      </c>
      <c r="L101" s="960"/>
      <c r="M101" s="960"/>
      <c r="N101" s="42"/>
      <c r="O101" s="79">
        <f>IF(I101="","",IF(I101="0",1000,IF(I101="-0",-1000,I101*1)))</f>
        <v>-8</v>
      </c>
      <c r="P101" s="79">
        <f t="shared" ref="P101:P102" si="181">IF(J101="","",IF(J101="0",1000,IF(J101="-0",-1000,J101*1)))</f>
        <v>-11</v>
      </c>
      <c r="Q101" s="79">
        <f t="shared" ref="Q101:Q102" si="182">IF(K101="","",IF(K101="0",1000,IF(K101="-0",-1000,K101*1)))</f>
        <v>-10</v>
      </c>
      <c r="R101" s="79" t="str">
        <f t="shared" ref="R101:R102" si="183">IF(L101="","",IF(L101="0",1000,IF(L101="-0",-1000,L101*1)))</f>
        <v/>
      </c>
      <c r="S101" s="80" t="str">
        <f t="shared" ref="S101:S102" si="184">IF(M101="","",IF(M101="0",1000,IF(M101="-0",-1000,M101*1)))</f>
        <v/>
      </c>
      <c r="T101" s="958">
        <f t="shared" ref="T101:T102" si="185">IF(O101="","",IF(O101&gt;0,1,0))</f>
        <v>0</v>
      </c>
      <c r="U101" s="957">
        <f t="shared" ref="U101:U102" si="186">IF(P101="","",IF(P101&gt;0,1,0))</f>
        <v>0</v>
      </c>
      <c r="V101" s="957">
        <f t="shared" ref="V101:V102" si="187">IF(Q101="","",IF(Q101&gt;0,1,0))</f>
        <v>0</v>
      </c>
      <c r="W101" s="957" t="str">
        <f t="shared" ref="W101:W102" si="188">IF(R101="","",IF(R101&gt;0,1,0))</f>
        <v/>
      </c>
      <c r="X101" s="957" t="str">
        <f t="shared" ref="X101:X102" si="189">IF(S101="","",IF(S101&gt;0,1,0))</f>
        <v/>
      </c>
      <c r="Y101" s="954">
        <f t="shared" ref="Y101:Y102" si="190">IF(O101="","",IF(O101&lt;0,1,0))</f>
        <v>1</v>
      </c>
      <c r="Z101" s="954">
        <f t="shared" ref="Z101:Z102" si="191">IF(P101="","",IF(P101&lt;0,1,0))</f>
        <v>1</v>
      </c>
      <c r="AA101" s="954">
        <f t="shared" ref="AA101:AA102" si="192">IF(Q101="","",IF(Q101&lt;0,1,0))</f>
        <v>1</v>
      </c>
      <c r="AB101" s="954" t="str">
        <f t="shared" ref="AB101:AB102" si="193">IF(R101="","",IF(R101&lt;0,1,0))</f>
        <v/>
      </c>
      <c r="AC101" s="954" t="str">
        <f t="shared" ref="AC101:AC102" si="194">IF(S101="","",IF(S101&lt;0,1,0))</f>
        <v/>
      </c>
      <c r="AD101" s="955">
        <f>IF(CC101="","",IF(CC101&gt;CE101,1,-1))</f>
        <v>-1</v>
      </c>
      <c r="AE101" s="955">
        <f>IF(CC101="","",IF(CC101&lt;CE101,1,-1))</f>
        <v>1</v>
      </c>
      <c r="AF101" s="956">
        <f>IF(CC101&gt;CE101,1,0)</f>
        <v>0</v>
      </c>
      <c r="AG101" s="952">
        <f>IF(CE101&gt;CC101,1,0)</f>
        <v>1</v>
      </c>
      <c r="AH101" s="81">
        <f>IF(O101="","",AX101*1)</f>
        <v>8</v>
      </c>
      <c r="AI101" s="953">
        <f>IF(P101="","",BE101*1)</f>
        <v>11</v>
      </c>
      <c r="AJ101" s="953">
        <f>IF(Q101="","",BL101*1)</f>
        <v>10</v>
      </c>
      <c r="AK101" s="953" t="str">
        <f>IF(R101="","",BS101*1)</f>
        <v/>
      </c>
      <c r="AL101" s="953" t="str">
        <f>IF(S101="","",BZ101*1)</f>
        <v/>
      </c>
      <c r="AM101" s="950">
        <f>IF(O101="","",AZ101*1)</f>
        <v>11</v>
      </c>
      <c r="AN101" s="950">
        <f>IF(P101="","",BG101*1)</f>
        <v>13</v>
      </c>
      <c r="AO101" s="950">
        <f>IF(Q101="","",BN101*1)</f>
        <v>12</v>
      </c>
      <c r="AP101" s="950" t="str">
        <f>IF(R101="","",BU101*1)</f>
        <v/>
      </c>
      <c r="AQ101" s="950" t="str">
        <f>IF(S101="","",CB101*1)</f>
        <v/>
      </c>
      <c r="AR101" s="951">
        <f>SUM(AH101:AL101)</f>
        <v>29</v>
      </c>
      <c r="AS101" s="949">
        <f>SUM(AM101:AQ101)</f>
        <v>36</v>
      </c>
      <c r="AT101" s="111">
        <f>IF(O101=1000,11,IF(O101=-1000,0,IF(O101&gt;0,11,IF(O101&lt;0,(-O101),"0"))))</f>
        <v>8</v>
      </c>
      <c r="AU101" s="944" t="str">
        <f>IF(O101=1000,0,IF(O101=-1000,11,IF(O101&lt;-9,-(O101-2),IF(O101&gt;0,(O101),"0"))))</f>
        <v>0</v>
      </c>
      <c r="AV101" s="111">
        <f>IF(O101=1000,11,IF(O101=-1000,0,IF(O101&gt;9,(O101+2),IF(O101&lt;0,(-O101),"0"))))</f>
        <v>8</v>
      </c>
      <c r="AW101" s="944">
        <f>IF(O101=1000,0,IF(O101=-1000,11,IF(O101&lt;0,11,IF(O101&gt;0,(O101),"0"))))</f>
        <v>11</v>
      </c>
      <c r="AX101" s="945">
        <f>IF(O101="","",IF(O101&gt;9,AV101,AT101))</f>
        <v>8</v>
      </c>
      <c r="AY101" s="946" t="str">
        <f>IF(O101="","","-")</f>
        <v>-</v>
      </c>
      <c r="AZ101" s="947">
        <f>IF(O101="","",IF(O101&lt;-9,AU101,AW101))</f>
        <v>11</v>
      </c>
      <c r="BA101" s="111">
        <f>IF(P101=1000,11,IF(P101=-1000,0,IF(P101&gt;9,(P101+2),IF(P101&lt;0,(-P101),"0"))))</f>
        <v>11</v>
      </c>
      <c r="BB101" s="944">
        <f>IF(P101=1000,0,IF(P101=-1000,11,IF(P101&lt;-9,-(P101-2),IF(P101&gt;0,(P101),"0"))))</f>
        <v>13</v>
      </c>
      <c r="BC101" s="944">
        <f>IF(P101=1000,11,IF(P101=-1000,0,IF(P101&gt;0,11,IF(P101&lt;0,(-P101),"0"))))</f>
        <v>11</v>
      </c>
      <c r="BD101" s="944">
        <f>IF(P101=1000,0,IF(P101=-1000,11,IF(P101&lt;0,11,IF(P101&gt;0,(P101),"0"))))</f>
        <v>11</v>
      </c>
      <c r="BE101" s="945">
        <f>IF(P101="","",IF(P101&gt;9,BA101,BC101))</f>
        <v>11</v>
      </c>
      <c r="BF101" s="946" t="str">
        <f>IF(P101="","","-")</f>
        <v>-</v>
      </c>
      <c r="BG101" s="947">
        <f>IF(P101="","",IF(P101&lt;-9,BB101,BD101))</f>
        <v>13</v>
      </c>
      <c r="BH101" s="111">
        <f>IF(Q101=1000,11,IF(Q101=-1000,0,IF(Q101&gt;9,(Q101+2),IF(Q101&lt;0,(-Q101),"0"))))</f>
        <v>10</v>
      </c>
      <c r="BI101" s="944">
        <f>IF(Q101=1000,0,IF(Q101=-1000,11,IF(Q101&lt;-9,-(Q101-2),IF(Q101&gt;0,(Q101),"0"))))</f>
        <v>12</v>
      </c>
      <c r="BJ101" s="944">
        <f>IF(Q101=1000,11,IF(Q101=-1000,0,IF(Q101&gt;0,11,IF(Q101&lt;0,(-Q101),"0"))))</f>
        <v>10</v>
      </c>
      <c r="BK101" s="944">
        <f>IF(Q101=1000,0,IF(Q101=-1000,11,IF(Q101&lt;0,11,IF(Q101&gt;0,(Q101),"0"))))</f>
        <v>11</v>
      </c>
      <c r="BL101" s="945">
        <f>IF(Q101="","",IF(Q101&gt;9,BH101,BJ101))</f>
        <v>10</v>
      </c>
      <c r="BM101" s="946" t="str">
        <f>IF(Q101="","","-")</f>
        <v>-</v>
      </c>
      <c r="BN101" s="947">
        <f>IF(Q101="","",IF(Q101&lt;-9,BI101,BK101))</f>
        <v>12</v>
      </c>
      <c r="BO101" s="944" t="e">
        <f>IF(R101=1000,11,IF(R101=-1000,0,IF(R101&gt;9,(R101+2),IF(R101&lt;0,(-R101),"0"))))</f>
        <v>#VALUE!</v>
      </c>
      <c r="BP101" s="944" t="str">
        <f>IF(R101=1000,0,IF(R101=-1000,11,IF(R101&lt;-9,-(R101-2),IF(R101&gt;0,(R101),"0"))))</f>
        <v/>
      </c>
      <c r="BQ101" s="944">
        <f>IF(R101=1000,11,IF(R101=-1000,0,IF(R101&gt;0,11,IF(R101&lt;0,(-R101),"0"))))</f>
        <v>11</v>
      </c>
      <c r="BR101" s="944" t="str">
        <f>IF(R101=1000,0,IF(R101=-1000,11,IF(R101&lt;0,11,IF(R101&gt;0,(R101),"0"))))</f>
        <v/>
      </c>
      <c r="BS101" s="945" t="str">
        <f>IF(R101="","",IF(R101&gt;9,BO101,BQ101))</f>
        <v/>
      </c>
      <c r="BT101" s="946" t="str">
        <f>IF(R101="","","-")</f>
        <v/>
      </c>
      <c r="BU101" s="947" t="str">
        <f>IF(R101="","",IF(R101&lt;-9,BP101,BR101))</f>
        <v/>
      </c>
      <c r="BV101" s="944" t="e">
        <f>IF(S101=1000,11,IF(S101=-1000,0,IF(S101&gt;9,(S101+2),IF(S101&lt;0,(-S101),"0"))))</f>
        <v>#VALUE!</v>
      </c>
      <c r="BW101" s="944" t="str">
        <f>IF(S101=1000,0,IF(S101=-1000,11,IF(S101&lt;-9,-(S101-2),IF(S101&gt;0,(S101),"0"))))</f>
        <v/>
      </c>
      <c r="BX101" s="944">
        <f>IF(S101=1000,11,IF(S101=-1000,0,IF(S101&gt;0,11,IF(S101&lt;0,(-S101),"0"))))</f>
        <v>11</v>
      </c>
      <c r="BY101" s="113" t="str">
        <f>IF(S101=1000,0,IF(S101=-1000,11,IF(S101&lt;0,11,IF(S101&gt;0,(S101),"0"))))</f>
        <v/>
      </c>
      <c r="BZ101" s="945" t="str">
        <f>IF(S101="","",IF(S101&gt;9,BV101,BX101))</f>
        <v/>
      </c>
      <c r="CA101" s="946" t="str">
        <f>IF(S101="","","-")</f>
        <v/>
      </c>
      <c r="CB101" s="947" t="str">
        <f>IF(S101="","",IF(S101&lt;-9,BW101,BY101))</f>
        <v/>
      </c>
      <c r="CC101" s="942">
        <f>IF(O101="","",SUM(T101:X101))</f>
        <v>0</v>
      </c>
      <c r="CD101" s="948" t="str">
        <f>IF(CC101="","","-")</f>
        <v>-</v>
      </c>
      <c r="CE101" s="943">
        <f>IF(O101="","",SUM(Y101:AC101))</f>
        <v>3</v>
      </c>
      <c r="CP101" s="32"/>
      <c r="CQ101" s="32"/>
    </row>
    <row r="102" spans="1:95" s="31" customFormat="1" ht="15" customHeight="1" thickBot="1" x14ac:dyDescent="0.25">
      <c r="A102" s="99">
        <f>IF(A97="","",A98)</f>
        <v>208</v>
      </c>
      <c r="B102" s="99">
        <f>IF(B97="","",B97)</f>
        <v>154</v>
      </c>
      <c r="C102" s="114">
        <v>5</v>
      </c>
      <c r="D102" s="115" t="str">
        <f>IF(A102="","",VLOOKUP(A102,СписокКМ!D:I,2,FALSE))</f>
        <v>ДАВЫДОВ Иван</v>
      </c>
      <c r="E102" s="116"/>
      <c r="F102" s="117" t="str">
        <f>IF(B102="","",VLOOKUP(B102,СписокКМ!D:I,2,FALSE))</f>
        <v>СТАРЫХ Юрий</v>
      </c>
      <c r="G102" s="118"/>
      <c r="H102" s="119"/>
      <c r="I102" s="120" t="s">
        <v>152</v>
      </c>
      <c r="J102" s="120" t="s">
        <v>155</v>
      </c>
      <c r="K102" s="120" t="s">
        <v>155</v>
      </c>
      <c r="L102" s="121"/>
      <c r="M102" s="121"/>
      <c r="N102" s="122"/>
      <c r="O102" s="123">
        <f>IF(I102="","",IF(I102="0",1000,IF(I102="-0",-1000,I102*1)))</f>
        <v>5</v>
      </c>
      <c r="P102" s="123">
        <f t="shared" si="181"/>
        <v>7</v>
      </c>
      <c r="Q102" s="123">
        <f t="shared" si="182"/>
        <v>7</v>
      </c>
      <c r="R102" s="123" t="str">
        <f t="shared" si="183"/>
        <v/>
      </c>
      <c r="S102" s="124" t="str">
        <f t="shared" si="184"/>
        <v/>
      </c>
      <c r="T102" s="125">
        <f t="shared" si="185"/>
        <v>1</v>
      </c>
      <c r="U102" s="126">
        <f t="shared" si="186"/>
        <v>1</v>
      </c>
      <c r="V102" s="126">
        <f t="shared" si="187"/>
        <v>1</v>
      </c>
      <c r="W102" s="126" t="str">
        <f t="shared" si="188"/>
        <v/>
      </c>
      <c r="X102" s="126" t="str">
        <f t="shared" si="189"/>
        <v/>
      </c>
      <c r="Y102" s="127">
        <f t="shared" si="190"/>
        <v>0</v>
      </c>
      <c r="Z102" s="127">
        <f t="shared" si="191"/>
        <v>0</v>
      </c>
      <c r="AA102" s="127">
        <f t="shared" si="192"/>
        <v>0</v>
      </c>
      <c r="AB102" s="127" t="str">
        <f t="shared" si="193"/>
        <v/>
      </c>
      <c r="AC102" s="127" t="str">
        <f t="shared" si="194"/>
        <v/>
      </c>
      <c r="AD102" s="128">
        <f>IF(CC102="","",IF(CC102&gt;CE102,1,-1))</f>
        <v>1</v>
      </c>
      <c r="AE102" s="128">
        <f>IF(CC102="","",IF(CC102&lt;CE102,1,-1))</f>
        <v>-1</v>
      </c>
      <c r="AF102" s="129">
        <f>IF(CC102&gt;CE102,1,0)</f>
        <v>1</v>
      </c>
      <c r="AG102" s="130">
        <f>IF(CE102&gt;CC102,1,0)</f>
        <v>0</v>
      </c>
      <c r="AH102" s="131">
        <f>IF(O102="","",AX102*1)</f>
        <v>11</v>
      </c>
      <c r="AI102" s="132">
        <f>IF(P102="","",BE102*1)</f>
        <v>11</v>
      </c>
      <c r="AJ102" s="132">
        <f>IF(Q102="","",BL102*1)</f>
        <v>11</v>
      </c>
      <c r="AK102" s="132" t="str">
        <f>IF(R102="","",BS102*1)</f>
        <v/>
      </c>
      <c r="AL102" s="132" t="str">
        <f>IF(S102="","",BZ102*1)</f>
        <v/>
      </c>
      <c r="AM102" s="133">
        <f>IF(O102="","",AZ102*1)</f>
        <v>5</v>
      </c>
      <c r="AN102" s="133">
        <f>IF(P102="","",BG102*1)</f>
        <v>7</v>
      </c>
      <c r="AO102" s="133">
        <f>IF(Q102="","",BN102*1)</f>
        <v>7</v>
      </c>
      <c r="AP102" s="133" t="str">
        <f>IF(R102="","",BU102*1)</f>
        <v/>
      </c>
      <c r="AQ102" s="133" t="str">
        <f>IF(S102="","",CB102*1)</f>
        <v/>
      </c>
      <c r="AR102" s="134">
        <f>SUM(AH102:AL102)</f>
        <v>33</v>
      </c>
      <c r="AS102" s="135">
        <f>SUM(AM102:AQ102)</f>
        <v>19</v>
      </c>
      <c r="AT102" s="136">
        <f>IF(O102=1000,11,IF(O102=-1000,0,IF(O102&gt;0,11,IF(O102&lt;0,(-O102),"0"))))</f>
        <v>11</v>
      </c>
      <c r="AU102" s="137">
        <f>IF(O102=1000,0,IF(O102=-1000,11,IF(O102&lt;-9,-(O102-2),IF(O102&gt;0,(O102),"0"))))</f>
        <v>5</v>
      </c>
      <c r="AV102" s="136" t="str">
        <f>IF(O102=1000,11,IF(O102=-1000,0,IF(O102&gt;9,(O102+2),IF(O102&lt;0,(-O102),"0"))))</f>
        <v>0</v>
      </c>
      <c r="AW102" s="137">
        <f>IF(O102=1000,0,IF(O102=-1000,11,IF(O102&lt;0,11,IF(O102&gt;0,(O102),"0"))))</f>
        <v>5</v>
      </c>
      <c r="AX102" s="138">
        <f>IF(O102="","",IF(O102&gt;9,AV102,AT102))</f>
        <v>11</v>
      </c>
      <c r="AY102" s="139" t="str">
        <f>IF(O102="","","-")</f>
        <v>-</v>
      </c>
      <c r="AZ102" s="140">
        <f>IF(O102="","",IF(O102&lt;-9,AU102,AW102))</f>
        <v>5</v>
      </c>
      <c r="BA102" s="136" t="str">
        <f>IF(P102=1000,11,IF(P102=-1000,0,IF(P102&gt;9,(P102+2),IF(P102&lt;0,(-P102),"0"))))</f>
        <v>0</v>
      </c>
      <c r="BB102" s="137">
        <f>IF(P102=1000,0,IF(P102=-1000,11,IF(P102&lt;-9,-(P102-2),IF(P102&gt;0,(P102),"0"))))</f>
        <v>7</v>
      </c>
      <c r="BC102" s="137">
        <f>IF(P102=1000,11,IF(P102=-1000,0,IF(P102&gt;0,11,IF(P102&lt;0,(-P102),"0"))))</f>
        <v>11</v>
      </c>
      <c r="BD102" s="137">
        <f>IF(P102=1000,0,IF(P102=-1000,11,IF(P102&lt;0,11,IF(P102&gt;0,(P102),"0"))))</f>
        <v>7</v>
      </c>
      <c r="BE102" s="138">
        <f>IF(P102="","",IF(P102&gt;9,BA102,BC102))</f>
        <v>11</v>
      </c>
      <c r="BF102" s="139" t="str">
        <f>IF(P102="","","-")</f>
        <v>-</v>
      </c>
      <c r="BG102" s="140">
        <f>IF(P102="","",IF(P102&lt;-9,BB102,BD102))</f>
        <v>7</v>
      </c>
      <c r="BH102" s="136" t="str">
        <f>IF(Q102=1000,11,IF(Q102=-1000,0,IF(Q102&gt;9,(Q102+2),IF(Q102&lt;0,(-Q102),"0"))))</f>
        <v>0</v>
      </c>
      <c r="BI102" s="137">
        <f>IF(Q102=1000,0,IF(Q102=-1000,11,IF(Q102&lt;-9,-(Q102-2),IF(Q102&gt;0,(Q102),"0"))))</f>
        <v>7</v>
      </c>
      <c r="BJ102" s="137">
        <f>IF(Q102=1000,11,IF(Q102=-1000,0,IF(Q102&gt;0,11,IF(Q102&lt;0,(-Q102),"0"))))</f>
        <v>11</v>
      </c>
      <c r="BK102" s="137">
        <f>IF(Q102=1000,0,IF(Q102=-1000,11,IF(Q102&lt;0,11,IF(Q102&gt;0,(Q102),"0"))))</f>
        <v>7</v>
      </c>
      <c r="BL102" s="138">
        <f>IF(Q102="","",IF(Q102&gt;9,BH102,BJ102))</f>
        <v>11</v>
      </c>
      <c r="BM102" s="139" t="str">
        <f>IF(Q102="","","-")</f>
        <v>-</v>
      </c>
      <c r="BN102" s="140">
        <f>IF(Q102="","",IF(Q102&lt;-9,BI102,BK102))</f>
        <v>7</v>
      </c>
      <c r="BO102" s="137" t="e">
        <f>IF(R102=1000,11,IF(R102=-1000,0,IF(R102&gt;9,(R102+2),IF(R102&lt;0,(-R102),"0"))))</f>
        <v>#VALUE!</v>
      </c>
      <c r="BP102" s="137" t="str">
        <f>IF(R102=1000,0,IF(R102=-1000,11,IF(R102&lt;-9,-(R102-2),IF(R102&gt;0,(R102),"0"))))</f>
        <v/>
      </c>
      <c r="BQ102" s="137">
        <f>IF(R102=1000,11,IF(R102=-1000,0,IF(R102&gt;0,11,IF(R102&lt;0,(-R102),"0"))))</f>
        <v>11</v>
      </c>
      <c r="BR102" s="137" t="str">
        <f>IF(R102=1000,0,IF(R102=-1000,11,IF(R102&lt;0,11,IF(R102&gt;0,(R102),"0"))))</f>
        <v/>
      </c>
      <c r="BS102" s="138" t="str">
        <f>IF(R102="","",IF(R102&gt;9,BO102,BQ102))</f>
        <v/>
      </c>
      <c r="BT102" s="139" t="str">
        <f>IF(R102="","","-")</f>
        <v/>
      </c>
      <c r="BU102" s="140" t="str">
        <f>IF(R102="","",IF(R102&lt;-9,BP102,BR102))</f>
        <v/>
      </c>
      <c r="BV102" s="137" t="e">
        <f>IF(S102=1000,11,IF(S102=-1000,0,IF(S102&gt;9,(S102+2),IF(S102&lt;0,(-S102),"0"))))</f>
        <v>#VALUE!</v>
      </c>
      <c r="BW102" s="137" t="str">
        <f>IF(S102=1000,0,IF(S102=-1000,11,IF(S102&lt;-9,-(S102-2),IF(S102&gt;0,(S102),"0"))))</f>
        <v/>
      </c>
      <c r="BX102" s="137">
        <f>IF(S102=1000,11,IF(S102=-1000,0,IF(S102&gt;0,11,IF(S102&lt;0,(-S102),"0"))))</f>
        <v>11</v>
      </c>
      <c r="BY102" s="141" t="str">
        <f>IF(S102=1000,0,IF(S102=-1000,11,IF(S102&lt;0,11,IF(S102&gt;0,(S102),"0"))))</f>
        <v/>
      </c>
      <c r="BZ102" s="138" t="str">
        <f>IF(S102="","",IF(S102&gt;9,BV102,BX102))</f>
        <v/>
      </c>
      <c r="CA102" s="139" t="str">
        <f>IF(S102="","","-")</f>
        <v/>
      </c>
      <c r="CB102" s="140" t="str">
        <f>IF(S102="","",IF(S102&lt;-9,BW102,BY102))</f>
        <v/>
      </c>
      <c r="CC102" s="142">
        <f>IF(O102="","",SUM(T102:X102))</f>
        <v>3</v>
      </c>
      <c r="CD102" s="143" t="str">
        <f>IF(CC102="","","-")</f>
        <v>-</v>
      </c>
      <c r="CE102" s="144">
        <f>IF(O102="","",SUM(Y102:AC102))</f>
        <v>0</v>
      </c>
      <c r="CP102" s="32"/>
      <c r="CQ102" s="32"/>
    </row>
    <row r="103" spans="1:95" ht="15.75" thickBot="1" x14ac:dyDescent="0.25"/>
    <row r="104" spans="1:95" s="31" customFormat="1" ht="31.5" customHeight="1" thickBot="1" x14ac:dyDescent="0.25">
      <c r="A104" s="34">
        <v>29</v>
      </c>
      <c r="B104" s="35">
        <v>34</v>
      </c>
      <c r="C104" s="1225">
        <f>1+C95</f>
        <v>12</v>
      </c>
      <c r="D104" s="1227" t="str">
        <f>IF(A104="","",VLOOKUP(A104,СписокКМ!$A$186:$D$248,3,FALSE))</f>
        <v>Москва</v>
      </c>
      <c r="E104" s="1228" t="e">
        <f>IF(B104="","",VLOOKUP(B104,СписокКМ!E:J,2,FALSE))</f>
        <v>#N/A</v>
      </c>
      <c r="F104" s="1231" t="str">
        <f>IF(B104="","",VLOOKUP(B104,СписокКМ!$A$186:$D$248,3,FALSE))</f>
        <v>Челябинская область</v>
      </c>
      <c r="G104" s="1232" t="e">
        <f>IF(D104="","",VLOOKUP(D104,СписокКМ!G:L,2,FALSE))</f>
        <v>#N/A</v>
      </c>
      <c r="H104" s="36"/>
      <c r="I104" s="1235" t="s">
        <v>7</v>
      </c>
      <c r="J104" s="1235"/>
      <c r="K104" s="1235"/>
      <c r="L104" s="1235"/>
      <c r="M104" s="1235"/>
      <c r="N104" s="37"/>
      <c r="O104" s="1237"/>
      <c r="P104" s="1238"/>
      <c r="Q104" s="1238"/>
      <c r="R104" s="1238"/>
      <c r="S104" s="1238"/>
      <c r="T104" s="38" t="e">
        <f>IF(A104="","",VLOOKUP(A104,'[60]Протокол команд'!A:K,8,FALSE))</f>
        <v>#N/A</v>
      </c>
      <c r="U104" s="39" t="e">
        <f>T104*5-4</f>
        <v>#N/A</v>
      </c>
      <c r="V104" s="39" t="e">
        <f>T104*5</f>
        <v>#N/A</v>
      </c>
      <c r="W104" s="39" t="e">
        <f>CONCATENATE(U104,"-",V104)</f>
        <v>#N/A</v>
      </c>
      <c r="X104" s="39" t="e">
        <f>IF(A104="","",VLOOKUP(A104,'[60]Протокол команд'!A:K,10,FALSE))</f>
        <v>#N/A</v>
      </c>
      <c r="Y104" s="39" t="e">
        <f>X104*5-4</f>
        <v>#N/A</v>
      </c>
      <c r="Z104" s="39" t="e">
        <f>X104*5</f>
        <v>#N/A</v>
      </c>
      <c r="AA104" s="39" t="e">
        <f>CONCATENATE(Y104,"-",Z104)</f>
        <v>#N/A</v>
      </c>
      <c r="AB104" s="1241">
        <f>IF(O106="","",SUM(AF106:AF111))</f>
        <v>3</v>
      </c>
      <c r="AC104" s="1242"/>
      <c r="AD104" s="1243"/>
      <c r="AE104" s="1242">
        <f>IF(O106="","",SUM(AG106:AG111))</f>
        <v>0</v>
      </c>
      <c r="AF104" s="1242"/>
      <c r="AG104" s="1264"/>
      <c r="AH104" s="1241">
        <f>SUM(CC106:CC111)</f>
        <v>9</v>
      </c>
      <c r="AI104" s="1242"/>
      <c r="AJ104" s="1243"/>
      <c r="AK104" s="1242">
        <f>SUM(CE106:CE111)</f>
        <v>0</v>
      </c>
      <c r="AL104" s="1242"/>
      <c r="AM104" s="1264"/>
      <c r="AN104" s="1265">
        <f>SUM(AR106:AR111)</f>
        <v>70</v>
      </c>
      <c r="AO104" s="1266"/>
      <c r="AP104" s="1267"/>
      <c r="AQ104" s="1266">
        <f>SUM(AS106:AS111)</f>
        <v>40</v>
      </c>
      <c r="AR104" s="1266"/>
      <c r="AS104" s="1268"/>
      <c r="AT104" s="1314" t="s">
        <v>597</v>
      </c>
      <c r="AU104" s="1315"/>
      <c r="AV104" s="1315"/>
      <c r="AW104" s="1315"/>
      <c r="AX104" s="1315"/>
      <c r="AY104" s="1315"/>
      <c r="AZ104" s="1315"/>
      <c r="BA104" s="1315"/>
      <c r="BB104" s="1315"/>
      <c r="BC104" s="1315"/>
      <c r="BD104" s="1315"/>
      <c r="BE104" s="1315"/>
      <c r="BF104" s="1315"/>
      <c r="BG104" s="1315"/>
      <c r="BH104" s="1315"/>
      <c r="BI104" s="1315"/>
      <c r="BJ104" s="1315"/>
      <c r="BK104" s="1315"/>
      <c r="BL104" s="1315"/>
      <c r="BM104" s="1315"/>
      <c r="BN104" s="1315"/>
      <c r="BO104" s="1315"/>
      <c r="BP104" s="1315"/>
      <c r="BQ104" s="1315"/>
      <c r="BR104" s="1315"/>
      <c r="BS104" s="1315"/>
      <c r="BT104" s="1315"/>
      <c r="BU104" s="1315"/>
      <c r="BV104" s="1315"/>
      <c r="BW104" s="1315"/>
      <c r="BX104" s="1315"/>
      <c r="BY104" s="1315"/>
      <c r="BZ104" s="1315"/>
      <c r="CA104" s="1315"/>
      <c r="CB104" s="1316"/>
      <c r="CC104" s="1254">
        <f>IF(O106="","",SUM(AF106:AF111))</f>
        <v>3</v>
      </c>
      <c r="CD104" s="1256" t="str">
        <f>IF(CC104="","","-")</f>
        <v>-</v>
      </c>
      <c r="CE104" s="1258">
        <f>IF(O106="","",SUM(AG106:AG111))</f>
        <v>0</v>
      </c>
      <c r="CP104" s="32"/>
      <c r="CQ104" s="32"/>
    </row>
    <row r="105" spans="1:95" s="31" customFormat="1" ht="13.5" customHeight="1" x14ac:dyDescent="0.2">
      <c r="A105" s="40"/>
      <c r="B105" s="40"/>
      <c r="C105" s="1226"/>
      <c r="D105" s="1229" t="str">
        <f>IF(A105="","",VLOOKUP(A105,СписокКМ!D:I,2,FALSE))</f>
        <v/>
      </c>
      <c r="E105" s="1230" t="str">
        <f>IF(B105="","",VLOOKUP(B105,СписокКМ!E:J,2,FALSE))</f>
        <v/>
      </c>
      <c r="F105" s="1233" t="str">
        <f>IF(C105="","",VLOOKUP(C105,СписокКМ!F:K,2,FALSE))</f>
        <v/>
      </c>
      <c r="G105" s="1234" t="str">
        <f>IF(D105="","",VLOOKUP(D105,СписокКМ!G:L,2,FALSE))</f>
        <v/>
      </c>
      <c r="H105" s="41"/>
      <c r="I105" s="1236"/>
      <c r="J105" s="1236"/>
      <c r="K105" s="1236"/>
      <c r="L105" s="1236"/>
      <c r="M105" s="1236"/>
      <c r="N105" s="42"/>
      <c r="O105" s="1239"/>
      <c r="P105" s="1240"/>
      <c r="Q105" s="1240"/>
      <c r="R105" s="1240"/>
      <c r="S105" s="1240"/>
      <c r="T105" s="1260" t="s">
        <v>8</v>
      </c>
      <c r="U105" s="1261"/>
      <c r="V105" s="1261"/>
      <c r="W105" s="1261"/>
      <c r="X105" s="1261"/>
      <c r="Y105" s="1261"/>
      <c r="Z105" s="1261"/>
      <c r="AA105" s="1261"/>
      <c r="AB105" s="1261"/>
      <c r="AC105" s="1261"/>
      <c r="AD105" s="1261"/>
      <c r="AE105" s="1261"/>
      <c r="AF105" s="1261"/>
      <c r="AG105" s="1262"/>
      <c r="AH105" s="1261" t="s">
        <v>9</v>
      </c>
      <c r="AI105" s="1261"/>
      <c r="AJ105" s="1261"/>
      <c r="AK105" s="1261"/>
      <c r="AL105" s="1261"/>
      <c r="AM105" s="1261"/>
      <c r="AN105" s="1261"/>
      <c r="AO105" s="1261"/>
      <c r="AP105" s="1261"/>
      <c r="AQ105" s="1261"/>
      <c r="AR105" s="1261"/>
      <c r="AS105" s="1262"/>
      <c r="AT105" s="1263" t="s">
        <v>10</v>
      </c>
      <c r="AU105" s="1263"/>
      <c r="AV105" s="1263"/>
      <c r="AW105" s="1263"/>
      <c r="AX105" s="1263"/>
      <c r="AY105" s="1263"/>
      <c r="AZ105" s="1263"/>
      <c r="BA105" s="1263" t="s">
        <v>11</v>
      </c>
      <c r="BB105" s="1263"/>
      <c r="BC105" s="1263"/>
      <c r="BD105" s="1263"/>
      <c r="BE105" s="1263"/>
      <c r="BF105" s="1263"/>
      <c r="BG105" s="1263"/>
      <c r="BH105" s="1263" t="s">
        <v>12</v>
      </c>
      <c r="BI105" s="1263"/>
      <c r="BJ105" s="1263"/>
      <c r="BK105" s="1263"/>
      <c r="BL105" s="1263"/>
      <c r="BM105" s="1263"/>
      <c r="BN105" s="1263"/>
      <c r="BO105" s="1263" t="s">
        <v>13</v>
      </c>
      <c r="BP105" s="1263"/>
      <c r="BQ105" s="1263"/>
      <c r="BR105" s="1263"/>
      <c r="BS105" s="1263"/>
      <c r="BT105" s="1263"/>
      <c r="BU105" s="1263"/>
      <c r="BV105" s="1263" t="s">
        <v>14</v>
      </c>
      <c r="BW105" s="1263"/>
      <c r="BX105" s="1263"/>
      <c r="BY105" s="1263"/>
      <c r="BZ105" s="1263"/>
      <c r="CA105" s="1263"/>
      <c r="CB105" s="1263"/>
      <c r="CC105" s="1255"/>
      <c r="CD105" s="1257"/>
      <c r="CE105" s="1259"/>
      <c r="CP105" s="32"/>
      <c r="CQ105" s="32"/>
    </row>
    <row r="106" spans="1:95" s="31" customFormat="1" ht="15" customHeight="1" x14ac:dyDescent="0.2">
      <c r="A106" s="43">
        <v>201</v>
      </c>
      <c r="B106" s="44">
        <v>158</v>
      </c>
      <c r="C106" s="959">
        <v>1</v>
      </c>
      <c r="D106" s="46" t="str">
        <f>IF(A106="","",VLOOKUP(A106,СписокКМ!D:I,2,FALSE))</f>
        <v>ЛУКЬЯНОВ Павел</v>
      </c>
      <c r="E106" s="47"/>
      <c r="F106" s="48" t="str">
        <f>IF(B106="","",VLOOKUP(B106,СписокКМ!D:I,2,FALSE))</f>
        <v>ПЛОТНИКОВ Эдуард</v>
      </c>
      <c r="G106" s="49"/>
      <c r="H106" s="50"/>
      <c r="I106" s="51" t="s">
        <v>145</v>
      </c>
      <c r="J106" s="51" t="s">
        <v>149</v>
      </c>
      <c r="K106" s="51" t="s">
        <v>155</v>
      </c>
      <c r="L106" s="51"/>
      <c r="M106" s="51"/>
      <c r="N106" s="52"/>
      <c r="O106" s="53">
        <f>IF(I106="","",IF(I106="0",1000,IF(I106="-0",-1000,I106*1)))</f>
        <v>2</v>
      </c>
      <c r="P106" s="53">
        <f t="shared" ref="P106:P107" si="195">IF(J106="","",IF(J106="0",1000,IF(J106="-0",-1000,J106*1)))</f>
        <v>3</v>
      </c>
      <c r="Q106" s="53">
        <f t="shared" ref="Q106:Q107" si="196">IF(K106="","",IF(K106="0",1000,IF(K106="-0",-1000,K106*1)))</f>
        <v>7</v>
      </c>
      <c r="R106" s="53" t="str">
        <f t="shared" ref="R106:R107" si="197">IF(L106="","",IF(L106="0",1000,IF(L106="-0",-1000,L106*1)))</f>
        <v/>
      </c>
      <c r="S106" s="54" t="str">
        <f t="shared" ref="S106:S107" si="198">IF(M106="","",IF(M106="0",1000,IF(M106="-0",-1000,M106*1)))</f>
        <v/>
      </c>
      <c r="T106" s="55">
        <f t="shared" ref="T106:T107" si="199">IF(O106="","",IF(O106&gt;0,1,0))</f>
        <v>1</v>
      </c>
      <c r="U106" s="56">
        <f t="shared" ref="U106:U107" si="200">IF(P106="","",IF(P106&gt;0,1,0))</f>
        <v>1</v>
      </c>
      <c r="V106" s="56">
        <f t="shared" ref="V106:V107" si="201">IF(Q106="","",IF(Q106&gt;0,1,0))</f>
        <v>1</v>
      </c>
      <c r="W106" s="56" t="str">
        <f t="shared" ref="W106:W107" si="202">IF(R106="","",IF(R106&gt;0,1,0))</f>
        <v/>
      </c>
      <c r="X106" s="56" t="str">
        <f t="shared" ref="X106:X107" si="203">IF(S106="","",IF(S106&gt;0,1,0))</f>
        <v/>
      </c>
      <c r="Y106" s="57">
        <f t="shared" ref="Y106:Y107" si="204">IF(O106="","",IF(O106&lt;0,1,0))</f>
        <v>0</v>
      </c>
      <c r="Z106" s="57">
        <f t="shared" ref="Z106:Z107" si="205">IF(P106="","",IF(P106&lt;0,1,0))</f>
        <v>0</v>
      </c>
      <c r="AA106" s="57">
        <f t="shared" ref="AA106:AA107" si="206">IF(Q106="","",IF(Q106&lt;0,1,0))</f>
        <v>0</v>
      </c>
      <c r="AB106" s="57" t="str">
        <f t="shared" ref="AB106:AB107" si="207">IF(R106="","",IF(R106&lt;0,1,0))</f>
        <v/>
      </c>
      <c r="AC106" s="57" t="str">
        <f t="shared" ref="AC106:AC107" si="208">IF(S106="","",IF(S106&lt;0,1,0))</f>
        <v/>
      </c>
      <c r="AD106" s="58">
        <f>IF(CC106="","",IF(CC106&gt;CE106,1,-1))</f>
        <v>1</v>
      </c>
      <c r="AE106" s="58">
        <f>IF(CC106="","",IF(CC106&lt;CE106,1,-1))</f>
        <v>-1</v>
      </c>
      <c r="AF106" s="59">
        <f>IF(CC106&gt;CE106,1,0)</f>
        <v>1</v>
      </c>
      <c r="AG106" s="60">
        <f>IF(CE106&gt;CC106,1,0)</f>
        <v>0</v>
      </c>
      <c r="AH106" s="61">
        <f>IF(O106="","",AX106*1)</f>
        <v>11</v>
      </c>
      <c r="AI106" s="62">
        <f>IF(P106="","",BE106*1)</f>
        <v>11</v>
      </c>
      <c r="AJ106" s="62">
        <f>IF(Q106="","",BL106*1)</f>
        <v>11</v>
      </c>
      <c r="AK106" s="62" t="str">
        <f>IF(R106="","",BS106*1)</f>
        <v/>
      </c>
      <c r="AL106" s="62" t="str">
        <f>IF(S106="","",BZ106*1)</f>
        <v/>
      </c>
      <c r="AM106" s="63">
        <f>IF(O106="","",AZ106*1)</f>
        <v>2</v>
      </c>
      <c r="AN106" s="63">
        <f>IF(P106="","",BG106*1)</f>
        <v>3</v>
      </c>
      <c r="AO106" s="63">
        <f>IF(Q106="","",BN106*1)</f>
        <v>7</v>
      </c>
      <c r="AP106" s="63" t="str">
        <f>IF(R106="","",BU106*1)</f>
        <v/>
      </c>
      <c r="AQ106" s="63" t="str">
        <f>IF(S106="","",CB106*1)</f>
        <v/>
      </c>
      <c r="AR106" s="64">
        <f>SUM(AH106:AL106)</f>
        <v>33</v>
      </c>
      <c r="AS106" s="65">
        <f>SUM(AM106:AQ106)</f>
        <v>12</v>
      </c>
      <c r="AT106" s="66">
        <f>IF(O106=1000,11,IF(O106=-1000,0,IF(O106&gt;0,11,IF(O106&lt;0,(-O106),"0"))))</f>
        <v>11</v>
      </c>
      <c r="AU106" s="67">
        <f>IF(O106=1000,0,IF(O106=-1000,11,IF(O106&lt;-9,-(O106-2),IF(O106&gt;0,(O106),"0"))))</f>
        <v>2</v>
      </c>
      <c r="AV106" s="66">
        <f>IF(O106=1000,11,IF(O106=-1000,0,IF(O106&lt;9,11,IF(O106&gt;9,(O106+2),"0"))))</f>
        <v>11</v>
      </c>
      <c r="AW106" s="67">
        <f>IF(O106=1000,0,IF(O106=-1000,11,IF(O106&lt;0,11,IF(O106&gt;0,(O106),"0"))))</f>
        <v>2</v>
      </c>
      <c r="AX106" s="68">
        <f>IF(O106="","",IF(O106&gt;9,AV106,AT106))</f>
        <v>11</v>
      </c>
      <c r="AY106" s="69" t="str">
        <f>IF(O106="","","-")</f>
        <v>-</v>
      </c>
      <c r="AZ106" s="70">
        <f>IF(O106="","",IF(O106&lt;-9,AU106,AW106))</f>
        <v>2</v>
      </c>
      <c r="BA106" s="66" t="str">
        <f>IF(P106=1000,11,IF(P106=-1000,0,IF(P106&gt;9,(P106+2),IF(P106&lt;0,(-P106),"0"))))</f>
        <v>0</v>
      </c>
      <c r="BB106" s="67">
        <f>IF(P106=1000,0,IF(P106=-1000,11,IF(P106&lt;-9,-(P106-2),IF(P106&gt;0,(P106),"0"))))</f>
        <v>3</v>
      </c>
      <c r="BC106" s="67">
        <f>IF(P106=1000,11,IF(P106=-1000,0,IF(P106&gt;0,11,IF(P106&lt;0,(-P106),"0"))))</f>
        <v>11</v>
      </c>
      <c r="BD106" s="67">
        <f>IF(P106=1000,0,IF(P106=-1000,11,IF(P106&lt;0,11,IF(P106&gt;0,(P106),"0"))))</f>
        <v>3</v>
      </c>
      <c r="BE106" s="68">
        <f>IF(P106="","",IF(P106&gt;9,BA106,BC106))</f>
        <v>11</v>
      </c>
      <c r="BF106" s="69" t="str">
        <f>IF(P106="","","-")</f>
        <v>-</v>
      </c>
      <c r="BG106" s="70">
        <f>IF(P106="","",IF(P106&lt;-9,BB106,BD106))</f>
        <v>3</v>
      </c>
      <c r="BH106" s="66" t="str">
        <f>IF(Q106=1000,11,IF(Q106=-1000,0,IF(Q106&gt;9,(Q106+2),IF(Q106&lt;0,(-Q106),"0"))))</f>
        <v>0</v>
      </c>
      <c r="BI106" s="67">
        <f>IF(Q106=1000,0,IF(Q106=-1000,11,IF(Q106&lt;-9,-(Q106-2),IF(Q106&gt;0,(Q106),"0"))))</f>
        <v>7</v>
      </c>
      <c r="BJ106" s="67">
        <f>IF(Q106=1000,11,IF(Q106=-1000,0,IF(Q106&gt;0,11,IF(Q106&lt;0,(-Q106),"0"))))</f>
        <v>11</v>
      </c>
      <c r="BK106" s="67">
        <f>IF(Q106=1000,0,IF(Q106=-1000,11,IF(Q106&lt;0,11,IF(Q106&gt;0,(Q106),"0"))))</f>
        <v>7</v>
      </c>
      <c r="BL106" s="68">
        <f>IF(Q106="","",IF(Q106&gt;9,BH106,BJ106))</f>
        <v>11</v>
      </c>
      <c r="BM106" s="69" t="str">
        <f>IF(Q106="","","-")</f>
        <v>-</v>
      </c>
      <c r="BN106" s="70">
        <f>IF(Q106="","",IF(Q106&lt;-9,BI106,BK106))</f>
        <v>7</v>
      </c>
      <c r="BO106" s="67" t="e">
        <f>IF(R106=1000,11,IF(R106=-1000,0,IF(R106&gt;9,(R106+2),IF(R106&lt;0,(-R106),"0"))))</f>
        <v>#VALUE!</v>
      </c>
      <c r="BP106" s="67" t="str">
        <f>IF(R106=1000,0,IF(R106=-1000,11,IF(R106&lt;-9,-(R106-2),IF(R106&gt;0,(R106),"0"))))</f>
        <v/>
      </c>
      <c r="BQ106" s="67">
        <f>IF(R106=1000,11,IF(R106=-1000,0,IF(R106&gt;0,11,IF(R106&lt;0,(-R106),"0"))))</f>
        <v>11</v>
      </c>
      <c r="BR106" s="67" t="str">
        <f>IF(R106=1000,0,IF(R106=-1000,11,IF(R106&lt;0,11,IF(R106&gt;0,(R106),"0"))))</f>
        <v/>
      </c>
      <c r="BS106" s="68" t="str">
        <f>IF(R106="","",IF(R106&gt;9,BO106,BQ106))</f>
        <v/>
      </c>
      <c r="BT106" s="69" t="str">
        <f>IF(R106="","","-")</f>
        <v/>
      </c>
      <c r="BU106" s="70" t="str">
        <f>IF(R106="","",IF(R106&lt;-9,BP106,BR106))</f>
        <v/>
      </c>
      <c r="BV106" s="67" t="e">
        <f>IF(S106=1000,11,IF(S106=-1000,0,IF(S106&gt;9,(S106+2),IF(S106&lt;0,(-S106),"0"))))</f>
        <v>#VALUE!</v>
      </c>
      <c r="BW106" s="67" t="str">
        <f>IF(S106=1000,0,IF(S106=-1000,11,IF(S106&lt;-9,-(S106-2),IF(S106&gt;0,(S106),"0"))))</f>
        <v/>
      </c>
      <c r="BX106" s="67">
        <f>IF(S106=1000,11,IF(S106=-1000,0,IF(S106&gt;0,11,IF(S106&lt;0,(-S106),"0"))))</f>
        <v>11</v>
      </c>
      <c r="BY106" s="71" t="str">
        <f>IF(S106=1000,0,IF(S106=-1000,11,IF(S106&lt;0,11,IF(S106&gt;0,(S106),"0"))))</f>
        <v/>
      </c>
      <c r="BZ106" s="68" t="str">
        <f>IF(S106="","",IF(S106&gt;9,BV106,BX106))</f>
        <v/>
      </c>
      <c r="CA106" s="69" t="str">
        <f>IF(S106="","","-")</f>
        <v/>
      </c>
      <c r="CB106" s="70" t="str">
        <f>IF(S106="","",IF(S106&lt;-9,BW106,BY106))</f>
        <v/>
      </c>
      <c r="CC106" s="72">
        <f>IF(O106="","",SUM(T106:X106))</f>
        <v>3</v>
      </c>
      <c r="CD106" s="73" t="str">
        <f>IF(CC106="","","-")</f>
        <v>-</v>
      </c>
      <c r="CE106" s="74">
        <f>IF(O106="","",SUM(Y106:AC106))</f>
        <v>0</v>
      </c>
      <c r="CP106" s="32"/>
      <c r="CQ106" s="32"/>
    </row>
    <row r="107" spans="1:95" s="31" customFormat="1" ht="15" customHeight="1" x14ac:dyDescent="0.2">
      <c r="A107" s="43">
        <v>161</v>
      </c>
      <c r="B107" s="44">
        <v>205</v>
      </c>
      <c r="C107" s="75">
        <v>2</v>
      </c>
      <c r="D107" s="76" t="str">
        <f>IF(A107="","",VLOOKUP(A107,СписокКМ!D:I,2,FALSE))</f>
        <v>МАМАЗАКИРОВ Тимурлан</v>
      </c>
      <c r="E107" s="47"/>
      <c r="F107" s="77" t="str">
        <f>IF(B107="","",VLOOKUP(B107,СписокКМ!D:I,2,FALSE))</f>
        <v>КАРПОВ Иван</v>
      </c>
      <c r="G107" s="49"/>
      <c r="H107" s="41"/>
      <c r="I107" s="960" t="s">
        <v>159</v>
      </c>
      <c r="J107" s="960" t="s">
        <v>154</v>
      </c>
      <c r="K107" s="960" t="s">
        <v>161</v>
      </c>
      <c r="L107" s="960"/>
      <c r="M107" s="51"/>
      <c r="N107" s="42"/>
      <c r="O107" s="79">
        <f>IF(I107="","",IF(I107="0",1000,IF(I107="-0",-1000,I107*1)))</f>
        <v>10</v>
      </c>
      <c r="P107" s="79">
        <f t="shared" si="195"/>
        <v>6</v>
      </c>
      <c r="Q107" s="79">
        <f t="shared" si="196"/>
        <v>12</v>
      </c>
      <c r="R107" s="79" t="str">
        <f t="shared" si="197"/>
        <v/>
      </c>
      <c r="S107" s="80" t="str">
        <f t="shared" si="198"/>
        <v/>
      </c>
      <c r="T107" s="55">
        <f t="shared" si="199"/>
        <v>1</v>
      </c>
      <c r="U107" s="56">
        <f t="shared" si="200"/>
        <v>1</v>
      </c>
      <c r="V107" s="56">
        <f t="shared" si="201"/>
        <v>1</v>
      </c>
      <c r="W107" s="56" t="str">
        <f t="shared" si="202"/>
        <v/>
      </c>
      <c r="X107" s="56" t="str">
        <f t="shared" si="203"/>
        <v/>
      </c>
      <c r="Y107" s="57">
        <f t="shared" si="204"/>
        <v>0</v>
      </c>
      <c r="Z107" s="57">
        <f t="shared" si="205"/>
        <v>0</v>
      </c>
      <c r="AA107" s="57">
        <f t="shared" si="206"/>
        <v>0</v>
      </c>
      <c r="AB107" s="57" t="str">
        <f t="shared" si="207"/>
        <v/>
      </c>
      <c r="AC107" s="57" t="str">
        <f t="shared" si="208"/>
        <v/>
      </c>
      <c r="AD107" s="58">
        <f>IF(CC107="","",IF(CC107&gt;CE107,1,-1))</f>
        <v>1</v>
      </c>
      <c r="AE107" s="58">
        <f>IF(CC107="","",IF(CC107&lt;CE107,1,-1))</f>
        <v>-1</v>
      </c>
      <c r="AF107" s="59">
        <f>IF(CC107&gt;CE107,1,0)</f>
        <v>1</v>
      </c>
      <c r="AG107" s="60">
        <f>IF(CE107&gt;CC107,1,0)</f>
        <v>0</v>
      </c>
      <c r="AH107" s="81">
        <f>IF(O107="","",AX107*1)</f>
        <v>12</v>
      </c>
      <c r="AI107" s="953">
        <f>IF(P107="","",BE107*1)</f>
        <v>11</v>
      </c>
      <c r="AJ107" s="953">
        <f>IF(Q107="","",BL107*1)</f>
        <v>14</v>
      </c>
      <c r="AK107" s="953" t="str">
        <f>IF(R107="","",BS107*1)</f>
        <v/>
      </c>
      <c r="AL107" s="953" t="str">
        <f>IF(S107="","",BZ107*1)</f>
        <v/>
      </c>
      <c r="AM107" s="950">
        <f>IF(O107="","",AZ107*1)</f>
        <v>10</v>
      </c>
      <c r="AN107" s="950">
        <f>IF(P107="","",BG107*1)</f>
        <v>6</v>
      </c>
      <c r="AO107" s="950">
        <f>IF(Q107="","",BN107*1)</f>
        <v>12</v>
      </c>
      <c r="AP107" s="950" t="str">
        <f>IF(R107="","",BU107*1)</f>
        <v/>
      </c>
      <c r="AQ107" s="950" t="str">
        <f>IF(S107="","",CB107*1)</f>
        <v/>
      </c>
      <c r="AR107" s="64">
        <f>SUM(AH107:AL107)</f>
        <v>37</v>
      </c>
      <c r="AS107" s="65">
        <f>SUM(AM107:AQ107)</f>
        <v>28</v>
      </c>
      <c r="AT107" s="66">
        <f>IF(O107=1000,11,IF(O107=-1000,0,IF(O107&gt;0,11,IF(O107&lt;0,(-O107),"0"))))</f>
        <v>11</v>
      </c>
      <c r="AU107" s="67">
        <f>IF(O107=1000,0,IF(O107=-1000,11,IF(O107&lt;-9,-(O107-2),IF(O107&gt;0,(O107),"0"))))</f>
        <v>10</v>
      </c>
      <c r="AV107" s="66">
        <f>IF(O107=1000,11,IF(O107=-1000,0,IF(O107&gt;9,(O107+2),IF(O107&lt;0,(-O107),"0"))))</f>
        <v>12</v>
      </c>
      <c r="AW107" s="67">
        <f>IF(O107=1000,0,IF(O107=-1000,11,IF(O107&lt;0,11,IF(O107&gt;0,(O107),"0"))))</f>
        <v>10</v>
      </c>
      <c r="AX107" s="945">
        <f>IF(O107="","",IF(O107&gt;9,AV107,AT107))</f>
        <v>12</v>
      </c>
      <c r="AY107" s="946" t="str">
        <f>IF(O107="","","-")</f>
        <v>-</v>
      </c>
      <c r="AZ107" s="947">
        <f>IF(O107="","",IF(O107&lt;-9,AU107,AW107))</f>
        <v>10</v>
      </c>
      <c r="BA107" s="66" t="str">
        <f>IF(P107=1000,11,IF(P107=-1000,0,IF(P107&gt;9,(P107+2),IF(P107&lt;0,(-P107),"0"))))</f>
        <v>0</v>
      </c>
      <c r="BB107" s="67">
        <f>IF(P107=1000,0,IF(P107=-1000,11,IF(P107&lt;-9,-(P107-2),IF(P107&gt;0,(P107),"0"))))</f>
        <v>6</v>
      </c>
      <c r="BC107" s="67">
        <f>IF(P107=1000,11,IF(P107=-1000,0,IF(P107&gt;0,11,IF(P107&lt;0,(-P107),"0"))))</f>
        <v>11</v>
      </c>
      <c r="BD107" s="67">
        <f>IF(P107=1000,0,IF(P107=-1000,11,IF(P107&lt;0,11,IF(P107&gt;0,(P107),"0"))))</f>
        <v>6</v>
      </c>
      <c r="BE107" s="945">
        <f>IF(P107="","",IF(P107&gt;9,BA107,BC107))</f>
        <v>11</v>
      </c>
      <c r="BF107" s="946" t="str">
        <f>IF(P107="","","-")</f>
        <v>-</v>
      </c>
      <c r="BG107" s="947">
        <f>IF(P107="","",IF(P107&lt;-9,BB107,BD107))</f>
        <v>6</v>
      </c>
      <c r="BH107" s="66">
        <f>IF(Q107=1000,11,IF(Q107=-1000,0,IF(Q107&gt;9,(Q107+2),IF(Q107&lt;0,(-Q107),"0"))))</f>
        <v>14</v>
      </c>
      <c r="BI107" s="67">
        <f>IF(Q107=1000,0,IF(Q107=-1000,11,IF(Q107&lt;-9,-(Q107-2),IF(Q107&gt;0,(Q107),"0"))))</f>
        <v>12</v>
      </c>
      <c r="BJ107" s="67">
        <f>IF(Q107=1000,11,IF(Q107=-1000,0,IF(Q107&gt;0,11,IF(Q107&lt;0,(-Q107),"0"))))</f>
        <v>11</v>
      </c>
      <c r="BK107" s="67">
        <f>IF(Q107=1000,0,IF(Q107=-1000,11,IF(Q107&lt;0,11,IF(Q107&gt;0,(Q107),"0"))))</f>
        <v>12</v>
      </c>
      <c r="BL107" s="945">
        <f>IF(Q107="","",IF(Q107&gt;9,BH107,BJ107))</f>
        <v>14</v>
      </c>
      <c r="BM107" s="946" t="str">
        <f>IF(Q107="","","-")</f>
        <v>-</v>
      </c>
      <c r="BN107" s="947">
        <f>IF(Q107="","",IF(Q107&lt;-9,BI107,BK107))</f>
        <v>12</v>
      </c>
      <c r="BO107" s="67" t="e">
        <f>IF(R107=1000,11,IF(R107=-1000,0,IF(R107&gt;9,(R107+2),IF(R107&lt;0,(-R107),"0"))))</f>
        <v>#VALUE!</v>
      </c>
      <c r="BP107" s="67" t="str">
        <f>IF(R107=1000,0,IF(R107=-1000,11,IF(R107&lt;-9,-(R107-2),IF(R107&gt;0,(R107),"0"))))</f>
        <v/>
      </c>
      <c r="BQ107" s="67">
        <f>IF(R107=1000,11,IF(R107=-1000,0,IF(R107&gt;0,11,IF(R107&lt;0,(-R107),"0"))))</f>
        <v>11</v>
      </c>
      <c r="BR107" s="67" t="str">
        <f>IF(R107=1000,0,IF(R107=-1000,11,IF(R107&lt;0,11,IF(R107&gt;0,(R107),"0"))))</f>
        <v/>
      </c>
      <c r="BS107" s="945" t="str">
        <f>IF(R107="","",IF(R107&gt;9,BO107,BQ107))</f>
        <v/>
      </c>
      <c r="BT107" s="946" t="str">
        <f>IF(R107="","","-")</f>
        <v/>
      </c>
      <c r="BU107" s="947" t="str">
        <f>IF(R107="","",IF(R107&lt;-9,BP107,BR107))</f>
        <v/>
      </c>
      <c r="BV107" s="67" t="e">
        <f>IF(S107=1000,11,IF(S107=-1000,0,IF(S107&gt;9,(S107+2),IF(S107&lt;0,(-S107),"0"))))</f>
        <v>#VALUE!</v>
      </c>
      <c r="BW107" s="67" t="str">
        <f>IF(S107=1000,0,IF(S107=-1000,11,IF(S107&lt;-9,-(S107-2),IF(S107&gt;0,(S107),"0"))))</f>
        <v/>
      </c>
      <c r="BX107" s="67">
        <f>IF(S107=1000,11,IF(S107=-1000,0,IF(S107&gt;0,11,IF(S107&lt;0,(-S107),"0"))))</f>
        <v>11</v>
      </c>
      <c r="BY107" s="71" t="str">
        <f>IF(S107=1000,0,IF(S107=-1000,11,IF(S107&lt;0,11,IF(S107&gt;0,(S107),"0"))))</f>
        <v/>
      </c>
      <c r="BZ107" s="945" t="str">
        <f>IF(S107="","",IF(S107&gt;9,BV107,BX107))</f>
        <v/>
      </c>
      <c r="CA107" s="946" t="str">
        <f>IF(S107="","","-")</f>
        <v/>
      </c>
      <c r="CB107" s="947" t="str">
        <f>IF(S107="","",IF(S107&lt;-9,BW107,BY107))</f>
        <v/>
      </c>
      <c r="CC107" s="942">
        <f>IF(O107="","",SUM(T107:X107))</f>
        <v>3</v>
      </c>
      <c r="CD107" s="948" t="str">
        <f>IF(CC107="","","-")</f>
        <v>-</v>
      </c>
      <c r="CE107" s="943">
        <f>IF(O107="","",SUM(Y107:AC107))</f>
        <v>0</v>
      </c>
      <c r="CP107" s="32"/>
      <c r="CQ107" s="32"/>
    </row>
    <row r="108" spans="1:95" s="31" customFormat="1" ht="15" customHeight="1" x14ac:dyDescent="0.2">
      <c r="A108" s="43">
        <v>201</v>
      </c>
      <c r="B108" s="44">
        <v>158</v>
      </c>
      <c r="C108" s="1250" t="s">
        <v>563</v>
      </c>
      <c r="D108" s="76" t="str">
        <f>IF(A108="","",VLOOKUP(A108,СписокКМ!D:I,2,FALSE))</f>
        <v>ЛУКЬЯНОВ Павел</v>
      </c>
      <c r="E108" s="47"/>
      <c r="F108" s="77" t="str">
        <f>IF(B108="","",VLOOKUP(B108,СписокКМ!D:I,2,FALSE))</f>
        <v>ПЛОТНИКОВ Эдуард</v>
      </c>
      <c r="G108" s="49"/>
      <c r="H108" s="41"/>
      <c r="I108" s="1252" t="s">
        <v>145</v>
      </c>
      <c r="J108" s="1252" t="s">
        <v>159</v>
      </c>
      <c r="K108" s="1252" t="s">
        <v>155</v>
      </c>
      <c r="L108" s="1252"/>
      <c r="M108" s="1252"/>
      <c r="N108" s="42"/>
      <c r="O108" s="1244">
        <f>IF(I108="","",IF(I108="0",1000,IF(I108="-0",-1000,I108*1)))</f>
        <v>2</v>
      </c>
      <c r="P108" s="1244">
        <f>IF(J108="","",IF(J108="0",1000,IF(J108="-0",-1000,J108*1)))</f>
        <v>10</v>
      </c>
      <c r="Q108" s="1244">
        <f>IF(K108="","",IF(K108="0",1000,IF(K108="-0",-1000,K108*1)))</f>
        <v>7</v>
      </c>
      <c r="R108" s="1244" t="str">
        <f>IF(L109="","",IF(L109="0",1000,IF(L109="-0",-1000,L109*1)))</f>
        <v/>
      </c>
      <c r="S108" s="1246" t="str">
        <f>IF(M109="","",IF(M109="0",1000,IF(M109="-0",-1000,M109*1)))</f>
        <v/>
      </c>
      <c r="T108" s="1248">
        <f>IF(O108="","",IF(O108&gt;0,1,0))</f>
        <v>1</v>
      </c>
      <c r="U108" s="1284">
        <f>IF(P108="","",IF(P108&gt;0,1,0))</f>
        <v>1</v>
      </c>
      <c r="V108" s="1284">
        <f>IF(Q108="","",IF(Q108&gt;0,1,0))</f>
        <v>1</v>
      </c>
      <c r="W108" s="1284" t="str">
        <f>IF(R108="","",IF(R108&gt;0,1,0))</f>
        <v/>
      </c>
      <c r="X108" s="1284" t="str">
        <f>IF(S108="","",IF(S108&gt;0,1,0))</f>
        <v/>
      </c>
      <c r="Y108" s="1278">
        <f>IF(O108="","",IF(O108&lt;0,1,0))</f>
        <v>0</v>
      </c>
      <c r="Z108" s="1278">
        <f>IF(P108="","",IF(P108&lt;0,1,0))</f>
        <v>0</v>
      </c>
      <c r="AA108" s="1278">
        <f>IF(Q108="","",IF(Q108&lt;0,1,0))</f>
        <v>0</v>
      </c>
      <c r="AB108" s="1278" t="str">
        <f>IF(R108="","",IF(R108&lt;0,1,0))</f>
        <v/>
      </c>
      <c r="AC108" s="1278" t="str">
        <f>IF(S108="","",IF(S108&lt;0,1,0))</f>
        <v/>
      </c>
      <c r="AD108" s="1280">
        <f>IF(CC108="","",IF(CC108&gt;CE108,1,-1))</f>
        <v>1</v>
      </c>
      <c r="AE108" s="1280">
        <f>IF(CC108="","",IF(CC108&lt;CE108,1,-1))</f>
        <v>-1</v>
      </c>
      <c r="AF108" s="1282">
        <f>IF(CC108&gt;CE108,1,0)</f>
        <v>1</v>
      </c>
      <c r="AG108" s="1272">
        <f>IF(CE108&gt;CC108,1,0)</f>
        <v>0</v>
      </c>
      <c r="AH108" s="1274">
        <f>IF(O108="","",AX108*1)</f>
        <v>11</v>
      </c>
      <c r="AI108" s="1276">
        <f>IF(P108="","",BE108*1)</f>
        <v>12</v>
      </c>
      <c r="AJ108" s="1276">
        <f>IF(Q108="","",BL108*1)</f>
        <v>11</v>
      </c>
      <c r="AK108" s="1276" t="str">
        <f>IF(R108="","",BS108*1)</f>
        <v/>
      </c>
      <c r="AL108" s="1276" t="str">
        <f>IF(S108="","",BZ108*1)</f>
        <v/>
      </c>
      <c r="AM108" s="1298">
        <f>IF(O108="","",AZ108*1)</f>
        <v>2</v>
      </c>
      <c r="AN108" s="1298">
        <f>IF(P108="","",BG108*1)</f>
        <v>10</v>
      </c>
      <c r="AO108" s="1298">
        <f>IF(Q108="","",BN108*1)</f>
        <v>7</v>
      </c>
      <c r="AP108" s="1298" t="str">
        <f>IF(R108="","",BU108*1)</f>
        <v/>
      </c>
      <c r="AQ108" s="1298" t="str">
        <f>IF(S108="","",CB108*1)</f>
        <v/>
      </c>
      <c r="AR108" s="1300">
        <f>SUM(AH109:AL109)</f>
        <v>0</v>
      </c>
      <c r="AS108" s="1292">
        <f>SUM(AM109:AQ109)</f>
        <v>0</v>
      </c>
      <c r="AT108" s="1294">
        <f>IF(O108=1000,11,IF(O108=-1000,0,IF(O108&gt;0,11,IF(O108&lt;0,(-O108),"0"))))</f>
        <v>11</v>
      </c>
      <c r="AU108" s="1286">
        <f>IF(O108=1000,0,IF(O108=-1000,11,IF(O108&lt;-9,-(O108-2),IF(O108&gt;0,(O108),"0"))))</f>
        <v>2</v>
      </c>
      <c r="AV108" s="1286" t="str">
        <f>IF(O108=1000,11,IF(O108=-1000,0,IF(O108&gt;9,(O108+2),IF(O108&lt;0,(-O108),"0"))))</f>
        <v>0</v>
      </c>
      <c r="AW108" s="1286">
        <f>IF(O108=1000,0,IF(O108=-1000,11,IF(O108&lt;0,11,IF(O108&gt;0,(O108),"0"))))</f>
        <v>2</v>
      </c>
      <c r="AX108" s="1296">
        <f>IF(O108="","",IF(O108&gt;9,AV108,AT108))</f>
        <v>11</v>
      </c>
      <c r="AY108" s="1288" t="str">
        <f>IF(O108="","","-")</f>
        <v>-</v>
      </c>
      <c r="AZ108" s="1290">
        <f>IF(O108="","",IF(O108&lt;-9,AU108,AW108))</f>
        <v>2</v>
      </c>
      <c r="BA108" s="1286">
        <f>IF(P108=1000,11,IF(P108=-1000,0,IF(P108&gt;9,(P108+2),IF(P108&lt;0,(-P108),"0"))))</f>
        <v>12</v>
      </c>
      <c r="BB108" s="1286">
        <f>IF(P108=1000,0,IF(P108=-1000,11,IF(P108&lt;-9,-(P108-2),IF(P108&gt;0,(P108),"0"))))</f>
        <v>10</v>
      </c>
      <c r="BC108" s="1286">
        <f>IF(P108=1000,11,IF(P108=-1000,0,IF(P108&gt;0,11,IF(P108&lt;0,(-P108),"0"))))</f>
        <v>11</v>
      </c>
      <c r="BD108" s="1286">
        <f>IF(P108=1000,0,IF(P108=-1000,11,IF(P108&lt;0,11,IF(P108&gt;0,(P108),"0"))))</f>
        <v>10</v>
      </c>
      <c r="BE108" s="1296">
        <f>IF(P108="","",IF(P108&gt;9,BA108,BC108))</f>
        <v>12</v>
      </c>
      <c r="BF108" s="1288" t="str">
        <f>IF(P108="","","-")</f>
        <v>-</v>
      </c>
      <c r="BG108" s="1290">
        <f>IF(P108="","",IF(P108&lt;-9,BB108,BD108))</f>
        <v>10</v>
      </c>
      <c r="BH108" s="1286" t="str">
        <f>IF(Q108=1000,11,IF(Q108=-1000,0,IF(Q108&gt;9,(Q108+2),IF(Q108&lt;0,(-Q108),"0"))))</f>
        <v>0</v>
      </c>
      <c r="BI108" s="1286">
        <f>IF(Q108=1000,0,IF(Q108=-1000,11,IF(Q108&lt;-9,-(Q108-2),IF(Q108&gt;0,(Q108),"0"))))</f>
        <v>7</v>
      </c>
      <c r="BJ108" s="1286">
        <f>IF(Q108=1000,11,IF(Q108=-1000,0,IF(Q108&gt;0,11,IF(Q108&lt;0,(-Q108),"0"))))</f>
        <v>11</v>
      </c>
      <c r="BK108" s="1286">
        <f>IF(Q108=1000,0,IF(Q108=-1000,11,IF(Q108&lt;0,11,IF(Q108&gt;0,(Q108),"0"))))</f>
        <v>7</v>
      </c>
      <c r="BL108" s="1296">
        <f>IF(Q108="","",IF(Q108&gt;9,BH108,BJ108))</f>
        <v>11</v>
      </c>
      <c r="BM108" s="1288" t="str">
        <f>IF(Q108="","","-")</f>
        <v>-</v>
      </c>
      <c r="BN108" s="1290">
        <f>IF(Q108="","",IF(Q108&lt;-9,BI108,BK108))</f>
        <v>7</v>
      </c>
      <c r="BO108" s="1286" t="e">
        <f>IF(R108=1000,11,IF(R108=-1000,0,IF(R108&gt;9,(R108+2),IF(R108&lt;0,(-R108),"0"))))</f>
        <v>#VALUE!</v>
      </c>
      <c r="BP108" s="1286" t="str">
        <f>IF(R108=1000,0,IF(R108=-1000,11,IF(R108&lt;-9,-(R108-2),IF(R108&gt;0,(R108),"0"))))</f>
        <v/>
      </c>
      <c r="BQ108" s="1286">
        <f>IF(R108=1000,11,IF(R108=-1000,0,IF(R108&gt;0,11,IF(R108&lt;0,(-R108),"0"))))</f>
        <v>11</v>
      </c>
      <c r="BR108" s="1286" t="str">
        <f>IF(R108=1000,0,IF(R108=-1000,11,IF(R108&lt;0,11,IF(R108&gt;0,(R108),"0"))))</f>
        <v/>
      </c>
      <c r="BS108" s="1296"/>
      <c r="BT108" s="1288" t="str">
        <f>IF(R108="","","-")</f>
        <v/>
      </c>
      <c r="BU108" s="1290"/>
      <c r="BV108" s="1286" t="e">
        <f>IF(S108=1000,11,IF(S108=-1000,0,IF(S108&gt;9,(S108+2),IF(S108&lt;0,(-S108),"0"))))</f>
        <v>#VALUE!</v>
      </c>
      <c r="BW108" s="1286" t="str">
        <f>IF(S108=1000,0,IF(S108=-1000,11,IF(S108&lt;-9,-(S108-2),IF(S108&gt;0,(S108),"0"))))</f>
        <v/>
      </c>
      <c r="BX108" s="1286">
        <f>IF(S108=1000,11,IF(S108=-1000,0,IF(S108&gt;0,11,IF(S108&lt;0,(-S108),"0"))))</f>
        <v>11</v>
      </c>
      <c r="BY108" s="1286" t="str">
        <f>IF(S108=1000,0,IF(S108=-1000,11,IF(S108&lt;0,11,IF(S108&gt;0,(S108),"0"))))</f>
        <v/>
      </c>
      <c r="BZ108" s="1296" t="str">
        <f>IF(S108="","",IF(S108&gt;9,BV108,BX108))</f>
        <v/>
      </c>
      <c r="CA108" s="1288" t="str">
        <f>IF(S108="","","-")</f>
        <v/>
      </c>
      <c r="CB108" s="1290" t="str">
        <f>IF(S108="","",IF(S108&lt;-9,BW108,BY108))</f>
        <v/>
      </c>
      <c r="CC108" s="1302">
        <v>3</v>
      </c>
      <c r="CD108" s="1304" t="str">
        <f>IF(CC108="","","-")</f>
        <v>-</v>
      </c>
      <c r="CE108" s="1306">
        <f>IF(O108="","",SUM(Y108:AC109))</f>
        <v>0</v>
      </c>
      <c r="CP108" s="32"/>
      <c r="CQ108" s="32"/>
    </row>
    <row r="109" spans="1:95" s="31" customFormat="1" ht="15" customHeight="1" x14ac:dyDescent="0.2">
      <c r="A109" s="43">
        <v>161</v>
      </c>
      <c r="B109" s="44">
        <v>205</v>
      </c>
      <c r="C109" s="1251"/>
      <c r="D109" s="46" t="str">
        <f>IF(A109="","",VLOOKUP(A109,СписокКМ!D:I,2,FALSE))</f>
        <v>МАМАЗАКИРОВ Тимурлан</v>
      </c>
      <c r="E109" s="47"/>
      <c r="F109" s="48" t="str">
        <f>IF(B109="","",VLOOKUP(B109,СписокКМ!D:I,2,FALSE))</f>
        <v>КАРПОВ Иван</v>
      </c>
      <c r="G109" s="49"/>
      <c r="H109" s="41"/>
      <c r="I109" s="1253"/>
      <c r="J109" s="1253"/>
      <c r="K109" s="1253"/>
      <c r="L109" s="1253"/>
      <c r="M109" s="1253"/>
      <c r="N109" s="42"/>
      <c r="O109" s="1245"/>
      <c r="P109" s="1245"/>
      <c r="Q109" s="1245"/>
      <c r="R109" s="1245"/>
      <c r="S109" s="1247"/>
      <c r="T109" s="1249"/>
      <c r="U109" s="1285"/>
      <c r="V109" s="1285"/>
      <c r="W109" s="1285"/>
      <c r="X109" s="1285"/>
      <c r="Y109" s="1279"/>
      <c r="Z109" s="1279"/>
      <c r="AA109" s="1279"/>
      <c r="AB109" s="1279"/>
      <c r="AC109" s="1279"/>
      <c r="AD109" s="1281"/>
      <c r="AE109" s="1281"/>
      <c r="AF109" s="1283"/>
      <c r="AG109" s="1273"/>
      <c r="AH109" s="1275"/>
      <c r="AI109" s="1277"/>
      <c r="AJ109" s="1277"/>
      <c r="AK109" s="1277"/>
      <c r="AL109" s="1277"/>
      <c r="AM109" s="1299"/>
      <c r="AN109" s="1299"/>
      <c r="AO109" s="1299"/>
      <c r="AP109" s="1299"/>
      <c r="AQ109" s="1299"/>
      <c r="AR109" s="1301"/>
      <c r="AS109" s="1293"/>
      <c r="AT109" s="1295"/>
      <c r="AU109" s="1287"/>
      <c r="AV109" s="1287"/>
      <c r="AW109" s="1287"/>
      <c r="AX109" s="1297"/>
      <c r="AY109" s="1289"/>
      <c r="AZ109" s="1291"/>
      <c r="BA109" s="1287"/>
      <c r="BB109" s="1287"/>
      <c r="BC109" s="1287"/>
      <c r="BD109" s="1287"/>
      <c r="BE109" s="1297"/>
      <c r="BF109" s="1289"/>
      <c r="BG109" s="1291"/>
      <c r="BH109" s="1287"/>
      <c r="BI109" s="1287"/>
      <c r="BJ109" s="1287"/>
      <c r="BK109" s="1287"/>
      <c r="BL109" s="1297"/>
      <c r="BM109" s="1289"/>
      <c r="BN109" s="1291"/>
      <c r="BO109" s="1287"/>
      <c r="BP109" s="1287"/>
      <c r="BQ109" s="1287"/>
      <c r="BR109" s="1287"/>
      <c r="BS109" s="1297"/>
      <c r="BT109" s="1289"/>
      <c r="BU109" s="1291"/>
      <c r="BV109" s="1287"/>
      <c r="BW109" s="1287"/>
      <c r="BX109" s="1287"/>
      <c r="BY109" s="1287"/>
      <c r="BZ109" s="1297"/>
      <c r="CA109" s="1289"/>
      <c r="CB109" s="1291"/>
      <c r="CC109" s="1303"/>
      <c r="CD109" s="1305"/>
      <c r="CE109" s="1307"/>
      <c r="CP109" s="32"/>
      <c r="CQ109" s="32"/>
    </row>
    <row r="110" spans="1:95" s="31" customFormat="1" ht="15" customHeight="1" x14ac:dyDescent="0.2">
      <c r="A110" s="99">
        <f>IF(A106="","",A106)</f>
        <v>201</v>
      </c>
      <c r="B110" s="99">
        <f>IF(B106="","",B107)</f>
        <v>205</v>
      </c>
      <c r="C110" s="75">
        <v>4</v>
      </c>
      <c r="D110" s="100" t="str">
        <f>IF(A110="","",VLOOKUP(A110,СписокКМ!D:I,2,FALSE))</f>
        <v>ЛУКЬЯНОВ Павел</v>
      </c>
      <c r="E110" s="101"/>
      <c r="F110" s="77" t="str">
        <f>IF(B110="","",VLOOKUP(B110,СписокКМ!D:I,2,FALSE))</f>
        <v>КАРПОВ Иван</v>
      </c>
      <c r="G110" s="102"/>
      <c r="H110" s="41"/>
      <c r="I110" s="960"/>
      <c r="J110" s="960"/>
      <c r="K110" s="960"/>
      <c r="L110" s="960"/>
      <c r="M110" s="960"/>
      <c r="N110" s="42"/>
      <c r="O110" s="79" t="str">
        <f>IF(I110="","",IF(I110="0",1000,IF(I110="-0",-1000,I110*1)))</f>
        <v/>
      </c>
      <c r="P110" s="79" t="str">
        <f t="shared" ref="P110:P111" si="209">IF(J110="","",IF(J110="0",1000,IF(J110="-0",-1000,J110*1)))</f>
        <v/>
      </c>
      <c r="Q110" s="79" t="str">
        <f t="shared" ref="Q110:Q111" si="210">IF(K110="","",IF(K110="0",1000,IF(K110="-0",-1000,K110*1)))</f>
        <v/>
      </c>
      <c r="R110" s="79" t="str">
        <f t="shared" ref="R110:R111" si="211">IF(L110="","",IF(L110="0",1000,IF(L110="-0",-1000,L110*1)))</f>
        <v/>
      </c>
      <c r="S110" s="80" t="str">
        <f t="shared" ref="S110:S111" si="212">IF(M110="","",IF(M110="0",1000,IF(M110="-0",-1000,M110*1)))</f>
        <v/>
      </c>
      <c r="T110" s="958" t="str">
        <f t="shared" ref="T110:T111" si="213">IF(O110="","",IF(O110&gt;0,1,0))</f>
        <v/>
      </c>
      <c r="U110" s="957" t="str">
        <f t="shared" ref="U110:U111" si="214">IF(P110="","",IF(P110&gt;0,1,0))</f>
        <v/>
      </c>
      <c r="V110" s="957" t="str">
        <f t="shared" ref="V110:V111" si="215">IF(Q110="","",IF(Q110&gt;0,1,0))</f>
        <v/>
      </c>
      <c r="W110" s="957" t="str">
        <f t="shared" ref="W110:W111" si="216">IF(R110="","",IF(R110&gt;0,1,0))</f>
        <v/>
      </c>
      <c r="X110" s="957" t="str">
        <f t="shared" ref="X110:X111" si="217">IF(S110="","",IF(S110&gt;0,1,0))</f>
        <v/>
      </c>
      <c r="Y110" s="954" t="str">
        <f t="shared" ref="Y110:Y111" si="218">IF(O110="","",IF(O110&lt;0,1,0))</f>
        <v/>
      </c>
      <c r="Z110" s="954" t="str">
        <f t="shared" ref="Z110:Z111" si="219">IF(P110="","",IF(P110&lt;0,1,0))</f>
        <v/>
      </c>
      <c r="AA110" s="954" t="str">
        <f t="shared" ref="AA110:AA111" si="220">IF(Q110="","",IF(Q110&lt;0,1,0))</f>
        <v/>
      </c>
      <c r="AB110" s="954" t="str">
        <f t="shared" ref="AB110:AB111" si="221">IF(R110="","",IF(R110&lt;0,1,0))</f>
        <v/>
      </c>
      <c r="AC110" s="954" t="str">
        <f t="shared" ref="AC110:AC111" si="222">IF(S110="","",IF(S110&lt;0,1,0))</f>
        <v/>
      </c>
      <c r="AD110" s="955" t="str">
        <f>IF(CC110="","",IF(CC110&gt;CE110,1,-1))</f>
        <v/>
      </c>
      <c r="AE110" s="955" t="str">
        <f>IF(CC110="","",IF(CC110&lt;CE110,1,-1))</f>
        <v/>
      </c>
      <c r="AF110" s="956">
        <f>IF(CC110&gt;CE110,1,0)</f>
        <v>0</v>
      </c>
      <c r="AG110" s="952">
        <f>IF(CE110&gt;CC110,1,0)</f>
        <v>0</v>
      </c>
      <c r="AH110" s="81" t="str">
        <f>IF(O110="","",AX110*1)</f>
        <v/>
      </c>
      <c r="AI110" s="953" t="str">
        <f>IF(P110="","",BE110*1)</f>
        <v/>
      </c>
      <c r="AJ110" s="953" t="str">
        <f>IF(Q110="","",BL110*1)</f>
        <v/>
      </c>
      <c r="AK110" s="953" t="str">
        <f>IF(R110="","",BS110*1)</f>
        <v/>
      </c>
      <c r="AL110" s="953" t="str">
        <f>IF(S110="","",BZ110*1)</f>
        <v/>
      </c>
      <c r="AM110" s="950" t="str">
        <f>IF(O110="","",AZ110*1)</f>
        <v/>
      </c>
      <c r="AN110" s="950" t="str">
        <f>IF(P110="","",BG110*1)</f>
        <v/>
      </c>
      <c r="AO110" s="950" t="str">
        <f>IF(Q110="","",BN110*1)</f>
        <v/>
      </c>
      <c r="AP110" s="950" t="str">
        <f>IF(R110="","",BU110*1)</f>
        <v/>
      </c>
      <c r="AQ110" s="950" t="str">
        <f>IF(S110="","",CB110*1)</f>
        <v/>
      </c>
      <c r="AR110" s="951">
        <f>SUM(AH110:AL110)</f>
        <v>0</v>
      </c>
      <c r="AS110" s="949">
        <f>SUM(AM110:AQ110)</f>
        <v>0</v>
      </c>
      <c r="AT110" s="111">
        <f>IF(O110=1000,11,IF(O110=-1000,0,IF(O110&gt;0,11,IF(O110&lt;0,(-O110),"0"))))</f>
        <v>11</v>
      </c>
      <c r="AU110" s="944" t="str">
        <f>IF(O110=1000,0,IF(O110=-1000,11,IF(O110&lt;-9,-(O110-2),IF(O110&gt;0,(O110),"0"))))</f>
        <v/>
      </c>
      <c r="AV110" s="111" t="e">
        <f>IF(O110=1000,11,IF(O110=-1000,0,IF(O110&gt;9,(O110+2),IF(O110&lt;0,(-O110),"0"))))</f>
        <v>#VALUE!</v>
      </c>
      <c r="AW110" s="944" t="str">
        <f>IF(O110=1000,0,IF(O110=-1000,11,IF(O110&lt;0,11,IF(O110&gt;0,(O110),"0"))))</f>
        <v/>
      </c>
      <c r="AX110" s="945" t="str">
        <f>IF(O110="","",IF(O110&gt;9,AV110,AT110))</f>
        <v/>
      </c>
      <c r="AY110" s="946" t="str">
        <f>IF(O110="","","-")</f>
        <v/>
      </c>
      <c r="AZ110" s="947" t="str">
        <f>IF(O110="","",IF(O110&lt;-9,AU110,AW110))</f>
        <v/>
      </c>
      <c r="BA110" s="111" t="e">
        <f>IF(P110=1000,11,IF(P110=-1000,0,IF(P110&gt;9,(P110+2),IF(P110&lt;0,(-P110),"0"))))</f>
        <v>#VALUE!</v>
      </c>
      <c r="BB110" s="944" t="str">
        <f>IF(P110=1000,0,IF(P110=-1000,11,IF(P110&lt;-9,-(P110-2),IF(P110&gt;0,(P110),"0"))))</f>
        <v/>
      </c>
      <c r="BC110" s="944">
        <f>IF(P110=1000,11,IF(P110=-1000,0,IF(P110&gt;0,11,IF(P110&lt;0,(-P110),"0"))))</f>
        <v>11</v>
      </c>
      <c r="BD110" s="944" t="str">
        <f>IF(P110=1000,0,IF(P110=-1000,11,IF(P110&lt;0,11,IF(P110&gt;0,(P110),"0"))))</f>
        <v/>
      </c>
      <c r="BE110" s="945" t="str">
        <f>IF(P110="","",IF(P110&gt;9,BA110,BC110))</f>
        <v/>
      </c>
      <c r="BF110" s="946" t="str">
        <f>IF(P110="","","-")</f>
        <v/>
      </c>
      <c r="BG110" s="947" t="str">
        <f>IF(P110="","",IF(P110&lt;-9,BB110,BD110))</f>
        <v/>
      </c>
      <c r="BH110" s="111" t="e">
        <f>IF(Q110=1000,11,IF(Q110=-1000,0,IF(Q110&gt;9,(Q110+2),IF(Q110&lt;0,(-Q110),"0"))))</f>
        <v>#VALUE!</v>
      </c>
      <c r="BI110" s="944" t="str">
        <f>IF(Q110=1000,0,IF(Q110=-1000,11,IF(Q110&lt;-9,-(Q110-2),IF(Q110&gt;0,(Q110),"0"))))</f>
        <v/>
      </c>
      <c r="BJ110" s="944">
        <f>IF(Q110=1000,11,IF(Q110=-1000,0,IF(Q110&gt;0,11,IF(Q110&lt;0,(-Q110),"0"))))</f>
        <v>11</v>
      </c>
      <c r="BK110" s="944" t="str">
        <f>IF(Q110=1000,0,IF(Q110=-1000,11,IF(Q110&lt;0,11,IF(Q110&gt;0,(Q110),"0"))))</f>
        <v/>
      </c>
      <c r="BL110" s="945" t="str">
        <f>IF(Q110="","",IF(Q110&gt;9,BH110,BJ110))</f>
        <v/>
      </c>
      <c r="BM110" s="946" t="str">
        <f>IF(Q110="","","-")</f>
        <v/>
      </c>
      <c r="BN110" s="947" t="str">
        <f>IF(Q110="","",IF(Q110&lt;-9,BI110,BK110))</f>
        <v/>
      </c>
      <c r="BO110" s="944" t="e">
        <f>IF(R110=1000,11,IF(R110=-1000,0,IF(R110&gt;9,(R110+2),IF(R110&lt;0,(-R110),"0"))))</f>
        <v>#VALUE!</v>
      </c>
      <c r="BP110" s="944" t="str">
        <f>IF(R110=1000,0,IF(R110=-1000,11,IF(R110&lt;-9,-(R110-2),IF(R110&gt;0,(R110),"0"))))</f>
        <v/>
      </c>
      <c r="BQ110" s="944">
        <f>IF(R110=1000,11,IF(R110=-1000,0,IF(R110&gt;0,11,IF(R110&lt;0,(-R110),"0"))))</f>
        <v>11</v>
      </c>
      <c r="BR110" s="944" t="str">
        <f>IF(R110=1000,0,IF(R110=-1000,11,IF(R110&lt;0,11,IF(R110&gt;0,(R110),"0"))))</f>
        <v/>
      </c>
      <c r="BS110" s="945" t="str">
        <f>IF(R110="","",IF(R110&gt;9,BO110,BQ110))</f>
        <v/>
      </c>
      <c r="BT110" s="946" t="str">
        <f>IF(R110="","","-")</f>
        <v/>
      </c>
      <c r="BU110" s="947" t="str">
        <f>IF(R110="","",IF(R110&lt;-9,BP110,BR110))</f>
        <v/>
      </c>
      <c r="BV110" s="944" t="e">
        <f>IF(S110=1000,11,IF(S110=-1000,0,IF(S110&gt;9,(S110+2),IF(S110&lt;0,(-S110),"0"))))</f>
        <v>#VALUE!</v>
      </c>
      <c r="BW110" s="944" t="str">
        <f>IF(S110=1000,0,IF(S110=-1000,11,IF(S110&lt;-9,-(S110-2),IF(S110&gt;0,(S110),"0"))))</f>
        <v/>
      </c>
      <c r="BX110" s="944">
        <f>IF(S110=1000,11,IF(S110=-1000,0,IF(S110&gt;0,11,IF(S110&lt;0,(-S110),"0"))))</f>
        <v>11</v>
      </c>
      <c r="BY110" s="113" t="str">
        <f>IF(S110=1000,0,IF(S110=-1000,11,IF(S110&lt;0,11,IF(S110&gt;0,(S110),"0"))))</f>
        <v/>
      </c>
      <c r="BZ110" s="945" t="str">
        <f>IF(S110="","",IF(S110&gt;9,BV110,BX110))</f>
        <v/>
      </c>
      <c r="CA110" s="946" t="str">
        <f>IF(S110="","","-")</f>
        <v/>
      </c>
      <c r="CB110" s="947" t="str">
        <f>IF(S110="","",IF(S110&lt;-9,BW110,BY110))</f>
        <v/>
      </c>
      <c r="CC110" s="942" t="str">
        <f>IF(O110="","",SUM(T110:X110))</f>
        <v/>
      </c>
      <c r="CD110" s="948" t="str">
        <f>IF(CC110="","","-")</f>
        <v/>
      </c>
      <c r="CE110" s="943" t="str">
        <f>IF(O110="","",SUM(Y110:AC110))</f>
        <v/>
      </c>
      <c r="CP110" s="32"/>
      <c r="CQ110" s="32"/>
    </row>
    <row r="111" spans="1:95" s="31" customFormat="1" ht="15" customHeight="1" thickBot="1" x14ac:dyDescent="0.25">
      <c r="A111" s="99">
        <f>IF(A106="","",A107)</f>
        <v>161</v>
      </c>
      <c r="B111" s="99">
        <f>IF(B106="","",B106)</f>
        <v>158</v>
      </c>
      <c r="C111" s="114">
        <v>5</v>
      </c>
      <c r="D111" s="115" t="str">
        <f>IF(A111="","",VLOOKUP(A111,СписокКМ!D:I,2,FALSE))</f>
        <v>МАМАЗАКИРОВ Тимурлан</v>
      </c>
      <c r="E111" s="116"/>
      <c r="F111" s="117" t="str">
        <f>IF(B111="","",VLOOKUP(B111,СписокКМ!D:I,2,FALSE))</f>
        <v>ПЛОТНИКОВ Эдуард</v>
      </c>
      <c r="G111" s="118"/>
      <c r="H111" s="119"/>
      <c r="I111" s="120"/>
      <c r="J111" s="120"/>
      <c r="K111" s="120"/>
      <c r="L111" s="121"/>
      <c r="M111" s="121"/>
      <c r="N111" s="122"/>
      <c r="O111" s="123" t="str">
        <f>IF(I111="","",IF(I111="0",1000,IF(I111="-0",-1000,I111*1)))</f>
        <v/>
      </c>
      <c r="P111" s="123" t="str">
        <f t="shared" si="209"/>
        <v/>
      </c>
      <c r="Q111" s="123" t="str">
        <f t="shared" si="210"/>
        <v/>
      </c>
      <c r="R111" s="123" t="str">
        <f t="shared" si="211"/>
        <v/>
      </c>
      <c r="S111" s="124" t="str">
        <f t="shared" si="212"/>
        <v/>
      </c>
      <c r="T111" s="125" t="str">
        <f t="shared" si="213"/>
        <v/>
      </c>
      <c r="U111" s="126" t="str">
        <f t="shared" si="214"/>
        <v/>
      </c>
      <c r="V111" s="126" t="str">
        <f t="shared" si="215"/>
        <v/>
      </c>
      <c r="W111" s="126" t="str">
        <f t="shared" si="216"/>
        <v/>
      </c>
      <c r="X111" s="126" t="str">
        <f t="shared" si="217"/>
        <v/>
      </c>
      <c r="Y111" s="127" t="str">
        <f t="shared" si="218"/>
        <v/>
      </c>
      <c r="Z111" s="127" t="str">
        <f t="shared" si="219"/>
        <v/>
      </c>
      <c r="AA111" s="127" t="str">
        <f t="shared" si="220"/>
        <v/>
      </c>
      <c r="AB111" s="127" t="str">
        <f t="shared" si="221"/>
        <v/>
      </c>
      <c r="AC111" s="127" t="str">
        <f t="shared" si="222"/>
        <v/>
      </c>
      <c r="AD111" s="128" t="str">
        <f>IF(CC111="","",IF(CC111&gt;CE111,1,-1))</f>
        <v/>
      </c>
      <c r="AE111" s="128" t="str">
        <f>IF(CC111="","",IF(CC111&lt;CE111,1,-1))</f>
        <v/>
      </c>
      <c r="AF111" s="129">
        <f>IF(CC111&gt;CE111,1,0)</f>
        <v>0</v>
      </c>
      <c r="AG111" s="130">
        <f>IF(CE111&gt;CC111,1,0)</f>
        <v>0</v>
      </c>
      <c r="AH111" s="131" t="str">
        <f>IF(O111="","",AX111*1)</f>
        <v/>
      </c>
      <c r="AI111" s="132" t="str">
        <f>IF(P111="","",BE111*1)</f>
        <v/>
      </c>
      <c r="AJ111" s="132" t="str">
        <f>IF(Q111="","",BL111*1)</f>
        <v/>
      </c>
      <c r="AK111" s="132" t="str">
        <f>IF(R111="","",BS111*1)</f>
        <v/>
      </c>
      <c r="AL111" s="132" t="str">
        <f>IF(S111="","",BZ111*1)</f>
        <v/>
      </c>
      <c r="AM111" s="133" t="str">
        <f>IF(O111="","",AZ111*1)</f>
        <v/>
      </c>
      <c r="AN111" s="133" t="str">
        <f>IF(P111="","",BG111*1)</f>
        <v/>
      </c>
      <c r="AO111" s="133" t="str">
        <f>IF(Q111="","",BN111*1)</f>
        <v/>
      </c>
      <c r="AP111" s="133" t="str">
        <f>IF(R111="","",BU111*1)</f>
        <v/>
      </c>
      <c r="AQ111" s="133" t="str">
        <f>IF(S111="","",CB111*1)</f>
        <v/>
      </c>
      <c r="AR111" s="134">
        <f>SUM(AH111:AL111)</f>
        <v>0</v>
      </c>
      <c r="AS111" s="135">
        <f>SUM(AM111:AQ111)</f>
        <v>0</v>
      </c>
      <c r="AT111" s="136">
        <f>IF(O111=1000,11,IF(O111=-1000,0,IF(O111&gt;0,11,IF(O111&lt;0,(-O111),"0"))))</f>
        <v>11</v>
      </c>
      <c r="AU111" s="137" t="str">
        <f>IF(O111=1000,0,IF(O111=-1000,11,IF(O111&lt;-9,-(O111-2),IF(O111&gt;0,(O111),"0"))))</f>
        <v/>
      </c>
      <c r="AV111" s="136" t="e">
        <f>IF(O111=1000,11,IF(O111=-1000,0,IF(O111&gt;9,(O111+2),IF(O111&lt;0,(-O111),"0"))))</f>
        <v>#VALUE!</v>
      </c>
      <c r="AW111" s="137" t="str">
        <f>IF(O111=1000,0,IF(O111=-1000,11,IF(O111&lt;0,11,IF(O111&gt;0,(O111),"0"))))</f>
        <v/>
      </c>
      <c r="AX111" s="138" t="str">
        <f>IF(O111="","",IF(O111&gt;9,AV111,AT111))</f>
        <v/>
      </c>
      <c r="AY111" s="139" t="str">
        <f>IF(O111="","","-")</f>
        <v/>
      </c>
      <c r="AZ111" s="140" t="str">
        <f>IF(O111="","",IF(O111&lt;-9,AU111,AW111))</f>
        <v/>
      </c>
      <c r="BA111" s="136" t="e">
        <f>IF(P111=1000,11,IF(P111=-1000,0,IF(P111&gt;9,(P111+2),IF(P111&lt;0,(-P111),"0"))))</f>
        <v>#VALUE!</v>
      </c>
      <c r="BB111" s="137" t="str">
        <f>IF(P111=1000,0,IF(P111=-1000,11,IF(P111&lt;-9,-(P111-2),IF(P111&gt;0,(P111),"0"))))</f>
        <v/>
      </c>
      <c r="BC111" s="137">
        <f>IF(P111=1000,11,IF(P111=-1000,0,IF(P111&gt;0,11,IF(P111&lt;0,(-P111),"0"))))</f>
        <v>11</v>
      </c>
      <c r="BD111" s="137" t="str">
        <f>IF(P111=1000,0,IF(P111=-1000,11,IF(P111&lt;0,11,IF(P111&gt;0,(P111),"0"))))</f>
        <v/>
      </c>
      <c r="BE111" s="138" t="str">
        <f>IF(P111="","",IF(P111&gt;9,BA111,BC111))</f>
        <v/>
      </c>
      <c r="BF111" s="139" t="str">
        <f>IF(P111="","","-")</f>
        <v/>
      </c>
      <c r="BG111" s="140" t="str">
        <f>IF(P111="","",IF(P111&lt;-9,BB111,BD111))</f>
        <v/>
      </c>
      <c r="BH111" s="136" t="e">
        <f>IF(Q111=1000,11,IF(Q111=-1000,0,IF(Q111&gt;9,(Q111+2),IF(Q111&lt;0,(-Q111),"0"))))</f>
        <v>#VALUE!</v>
      </c>
      <c r="BI111" s="137" t="str">
        <f>IF(Q111=1000,0,IF(Q111=-1000,11,IF(Q111&lt;-9,-(Q111-2),IF(Q111&gt;0,(Q111),"0"))))</f>
        <v/>
      </c>
      <c r="BJ111" s="137">
        <f>IF(Q111=1000,11,IF(Q111=-1000,0,IF(Q111&gt;0,11,IF(Q111&lt;0,(-Q111),"0"))))</f>
        <v>11</v>
      </c>
      <c r="BK111" s="137" t="str">
        <f>IF(Q111=1000,0,IF(Q111=-1000,11,IF(Q111&lt;0,11,IF(Q111&gt;0,(Q111),"0"))))</f>
        <v/>
      </c>
      <c r="BL111" s="138" t="str">
        <f>IF(Q111="","",IF(Q111&gt;9,BH111,BJ111))</f>
        <v/>
      </c>
      <c r="BM111" s="139" t="str">
        <f>IF(Q111="","","-")</f>
        <v/>
      </c>
      <c r="BN111" s="140" t="str">
        <f>IF(Q111="","",IF(Q111&lt;-9,BI111,BK111))</f>
        <v/>
      </c>
      <c r="BO111" s="137" t="e">
        <f>IF(R111=1000,11,IF(R111=-1000,0,IF(R111&gt;9,(R111+2),IF(R111&lt;0,(-R111),"0"))))</f>
        <v>#VALUE!</v>
      </c>
      <c r="BP111" s="137" t="str">
        <f>IF(R111=1000,0,IF(R111=-1000,11,IF(R111&lt;-9,-(R111-2),IF(R111&gt;0,(R111),"0"))))</f>
        <v/>
      </c>
      <c r="BQ111" s="137">
        <f>IF(R111=1000,11,IF(R111=-1000,0,IF(R111&gt;0,11,IF(R111&lt;0,(-R111),"0"))))</f>
        <v>11</v>
      </c>
      <c r="BR111" s="137" t="str">
        <f>IF(R111=1000,0,IF(R111=-1000,11,IF(R111&lt;0,11,IF(R111&gt;0,(R111),"0"))))</f>
        <v/>
      </c>
      <c r="BS111" s="138" t="str">
        <f>IF(R111="","",IF(R111&gt;9,BO111,BQ111))</f>
        <v/>
      </c>
      <c r="BT111" s="139" t="str">
        <f>IF(R111="","","-")</f>
        <v/>
      </c>
      <c r="BU111" s="140" t="str">
        <f>IF(R111="","",IF(R111&lt;-9,BP111,BR111))</f>
        <v/>
      </c>
      <c r="BV111" s="137" t="e">
        <f>IF(S111=1000,11,IF(S111=-1000,0,IF(S111&gt;9,(S111+2),IF(S111&lt;0,(-S111),"0"))))</f>
        <v>#VALUE!</v>
      </c>
      <c r="BW111" s="137" t="str">
        <f>IF(S111=1000,0,IF(S111=-1000,11,IF(S111&lt;-9,-(S111-2),IF(S111&gt;0,(S111),"0"))))</f>
        <v/>
      </c>
      <c r="BX111" s="137">
        <f>IF(S111=1000,11,IF(S111=-1000,0,IF(S111&gt;0,11,IF(S111&lt;0,(-S111),"0"))))</f>
        <v>11</v>
      </c>
      <c r="BY111" s="141" t="str">
        <f>IF(S111=1000,0,IF(S111=-1000,11,IF(S111&lt;0,11,IF(S111&gt;0,(S111),"0"))))</f>
        <v/>
      </c>
      <c r="BZ111" s="138" t="str">
        <f>IF(S111="","",IF(S111&gt;9,BV111,BX111))</f>
        <v/>
      </c>
      <c r="CA111" s="139" t="str">
        <f>IF(S111="","","-")</f>
        <v/>
      </c>
      <c r="CB111" s="140" t="str">
        <f>IF(S111="","",IF(S111&lt;-9,BW111,BY111))</f>
        <v/>
      </c>
      <c r="CC111" s="142" t="str">
        <f>IF(O111="","",SUM(T111:X111))</f>
        <v/>
      </c>
      <c r="CD111" s="143" t="str">
        <f>IF(CC111="","","-")</f>
        <v/>
      </c>
      <c r="CE111" s="144" t="str">
        <f>IF(O111="","",SUM(Y111:AC111))</f>
        <v/>
      </c>
      <c r="CP111" s="32"/>
      <c r="CQ111" s="32"/>
    </row>
    <row r="112" spans="1:95" ht="15.75" thickBot="1" x14ac:dyDescent="0.25"/>
    <row r="113" spans="1:95" s="31" customFormat="1" ht="31.5" customHeight="1" thickBot="1" x14ac:dyDescent="0.25">
      <c r="A113" s="34">
        <v>28</v>
      </c>
      <c r="B113" s="35">
        <v>26</v>
      </c>
      <c r="C113" s="1225">
        <f>1+C104</f>
        <v>13</v>
      </c>
      <c r="D113" s="1227" t="str">
        <f>IF(A113="","",VLOOKUP(A113,СписокКМ!$A$186:$D$248,3,FALSE))</f>
        <v>Орловская область</v>
      </c>
      <c r="E113" s="1228" t="e">
        <f>IF(B113="","",VLOOKUP(B113,СписокКМ!E:J,2,FALSE))</f>
        <v>#N/A</v>
      </c>
      <c r="F113" s="1231" t="str">
        <f>IF(B113="","",VLOOKUP(B113,СписокКМ!$A$186:$D$248,3,FALSE))</f>
        <v>Удмуртская республика</v>
      </c>
      <c r="G113" s="1232" t="e">
        <f>IF(D113="","",VLOOKUP(D113,СписокКМ!G:L,2,FALSE))</f>
        <v>#N/A</v>
      </c>
      <c r="H113" s="36"/>
      <c r="I113" s="1235" t="s">
        <v>7</v>
      </c>
      <c r="J113" s="1235"/>
      <c r="K113" s="1235"/>
      <c r="L113" s="1235"/>
      <c r="M113" s="1235"/>
      <c r="N113" s="37"/>
      <c r="O113" s="1237"/>
      <c r="P113" s="1238"/>
      <c r="Q113" s="1238"/>
      <c r="R113" s="1238"/>
      <c r="S113" s="1238"/>
      <c r="T113" s="38" t="e">
        <f>IF(A113="","",VLOOKUP(A113,'[60]Протокол команд'!A:K,8,FALSE))</f>
        <v>#N/A</v>
      </c>
      <c r="U113" s="39" t="e">
        <f>T113*5-4</f>
        <v>#N/A</v>
      </c>
      <c r="V113" s="39" t="e">
        <f>T113*5</f>
        <v>#N/A</v>
      </c>
      <c r="W113" s="39" t="e">
        <f>CONCATENATE(U113,"-",V113)</f>
        <v>#N/A</v>
      </c>
      <c r="X113" s="39" t="e">
        <f>IF(A113="","",VLOOKUP(A113,'[60]Протокол команд'!A:K,10,FALSE))</f>
        <v>#N/A</v>
      </c>
      <c r="Y113" s="39" t="e">
        <f>X113*5-4</f>
        <v>#N/A</v>
      </c>
      <c r="Z113" s="39" t="e">
        <f>X113*5</f>
        <v>#N/A</v>
      </c>
      <c r="AA113" s="39" t="e">
        <f>CONCATENATE(Y113,"-",Z113)</f>
        <v>#N/A</v>
      </c>
      <c r="AB113" s="1241">
        <f>IF(O115="","",SUM(AF115:AF120))</f>
        <v>3</v>
      </c>
      <c r="AC113" s="1242"/>
      <c r="AD113" s="1243"/>
      <c r="AE113" s="1242">
        <f>IF(O115="","",SUM(AG115:AG120))</f>
        <v>1</v>
      </c>
      <c r="AF113" s="1242"/>
      <c r="AG113" s="1264"/>
      <c r="AH113" s="1241">
        <f>SUM(CC115:CC120)</f>
        <v>10</v>
      </c>
      <c r="AI113" s="1242"/>
      <c r="AJ113" s="1243"/>
      <c r="AK113" s="1242">
        <f>SUM(CE115:CE120)</f>
        <v>3</v>
      </c>
      <c r="AL113" s="1242"/>
      <c r="AM113" s="1264"/>
      <c r="AN113" s="1265">
        <f>SUM(AR115:AR120)</f>
        <v>98</v>
      </c>
      <c r="AO113" s="1266"/>
      <c r="AP113" s="1267"/>
      <c r="AQ113" s="1266">
        <f>SUM(AS115:AS120)</f>
        <v>75</v>
      </c>
      <c r="AR113" s="1266"/>
      <c r="AS113" s="1268"/>
      <c r="AT113" s="1314" t="s">
        <v>597</v>
      </c>
      <c r="AU113" s="1315"/>
      <c r="AV113" s="1315"/>
      <c r="AW113" s="1315"/>
      <c r="AX113" s="1315"/>
      <c r="AY113" s="1315"/>
      <c r="AZ113" s="1315"/>
      <c r="BA113" s="1315"/>
      <c r="BB113" s="1315"/>
      <c r="BC113" s="1315"/>
      <c r="BD113" s="1315"/>
      <c r="BE113" s="1315"/>
      <c r="BF113" s="1315"/>
      <c r="BG113" s="1315"/>
      <c r="BH113" s="1315"/>
      <c r="BI113" s="1315"/>
      <c r="BJ113" s="1315"/>
      <c r="BK113" s="1315"/>
      <c r="BL113" s="1315"/>
      <c r="BM113" s="1315"/>
      <c r="BN113" s="1315"/>
      <c r="BO113" s="1315"/>
      <c r="BP113" s="1315"/>
      <c r="BQ113" s="1315"/>
      <c r="BR113" s="1315"/>
      <c r="BS113" s="1315"/>
      <c r="BT113" s="1315"/>
      <c r="BU113" s="1315"/>
      <c r="BV113" s="1315"/>
      <c r="BW113" s="1315"/>
      <c r="BX113" s="1315"/>
      <c r="BY113" s="1315"/>
      <c r="BZ113" s="1315"/>
      <c r="CA113" s="1315"/>
      <c r="CB113" s="1316"/>
      <c r="CC113" s="1254">
        <f>IF(O115="","",SUM(AF115:AF120))</f>
        <v>3</v>
      </c>
      <c r="CD113" s="1256" t="str">
        <f>IF(CC113="","","-")</f>
        <v>-</v>
      </c>
      <c r="CE113" s="1258">
        <f>IF(O115="","",SUM(AG115:AG120))</f>
        <v>1</v>
      </c>
      <c r="CP113" s="32"/>
      <c r="CQ113" s="32"/>
    </row>
    <row r="114" spans="1:95" s="31" customFormat="1" ht="13.5" customHeight="1" x14ac:dyDescent="0.2">
      <c r="A114" s="40"/>
      <c r="B114" s="40"/>
      <c r="C114" s="1226"/>
      <c r="D114" s="1229" t="str">
        <f>IF(A114="","",VLOOKUP(A114,СписокКМ!D:I,2,FALSE))</f>
        <v/>
      </c>
      <c r="E114" s="1230" t="str">
        <f>IF(B114="","",VLOOKUP(B114,СписокКМ!E:J,2,FALSE))</f>
        <v/>
      </c>
      <c r="F114" s="1233" t="str">
        <f>IF(C114="","",VLOOKUP(C114,СписокКМ!F:K,2,FALSE))</f>
        <v/>
      </c>
      <c r="G114" s="1234" t="str">
        <f>IF(D114="","",VLOOKUP(D114,СписокКМ!G:L,2,FALSE))</f>
        <v/>
      </c>
      <c r="H114" s="41"/>
      <c r="I114" s="1236"/>
      <c r="J114" s="1236"/>
      <c r="K114" s="1236"/>
      <c r="L114" s="1236"/>
      <c r="M114" s="1236"/>
      <c r="N114" s="42"/>
      <c r="O114" s="1239"/>
      <c r="P114" s="1240"/>
      <c r="Q114" s="1240"/>
      <c r="R114" s="1240"/>
      <c r="S114" s="1240"/>
      <c r="T114" s="1260" t="s">
        <v>8</v>
      </c>
      <c r="U114" s="1261"/>
      <c r="V114" s="1261"/>
      <c r="W114" s="1261"/>
      <c r="X114" s="1261"/>
      <c r="Y114" s="1261"/>
      <c r="Z114" s="1261"/>
      <c r="AA114" s="1261"/>
      <c r="AB114" s="1261"/>
      <c r="AC114" s="1261"/>
      <c r="AD114" s="1261"/>
      <c r="AE114" s="1261"/>
      <c r="AF114" s="1261"/>
      <c r="AG114" s="1262"/>
      <c r="AH114" s="1261" t="s">
        <v>9</v>
      </c>
      <c r="AI114" s="1261"/>
      <c r="AJ114" s="1261"/>
      <c r="AK114" s="1261"/>
      <c r="AL114" s="1261"/>
      <c r="AM114" s="1261"/>
      <c r="AN114" s="1261"/>
      <c r="AO114" s="1261"/>
      <c r="AP114" s="1261"/>
      <c r="AQ114" s="1261"/>
      <c r="AR114" s="1261"/>
      <c r="AS114" s="1262"/>
      <c r="AT114" s="1263" t="s">
        <v>10</v>
      </c>
      <c r="AU114" s="1263"/>
      <c r="AV114" s="1263"/>
      <c r="AW114" s="1263"/>
      <c r="AX114" s="1263"/>
      <c r="AY114" s="1263"/>
      <c r="AZ114" s="1263"/>
      <c r="BA114" s="1263" t="s">
        <v>11</v>
      </c>
      <c r="BB114" s="1263"/>
      <c r="BC114" s="1263"/>
      <c r="BD114" s="1263"/>
      <c r="BE114" s="1263"/>
      <c r="BF114" s="1263"/>
      <c r="BG114" s="1263"/>
      <c r="BH114" s="1263" t="s">
        <v>12</v>
      </c>
      <c r="BI114" s="1263"/>
      <c r="BJ114" s="1263"/>
      <c r="BK114" s="1263"/>
      <c r="BL114" s="1263"/>
      <c r="BM114" s="1263"/>
      <c r="BN114" s="1263"/>
      <c r="BO114" s="1263" t="s">
        <v>13</v>
      </c>
      <c r="BP114" s="1263"/>
      <c r="BQ114" s="1263"/>
      <c r="BR114" s="1263"/>
      <c r="BS114" s="1263"/>
      <c r="BT114" s="1263"/>
      <c r="BU114" s="1263"/>
      <c r="BV114" s="1263" t="s">
        <v>14</v>
      </c>
      <c r="BW114" s="1263"/>
      <c r="BX114" s="1263"/>
      <c r="BY114" s="1263"/>
      <c r="BZ114" s="1263"/>
      <c r="CA114" s="1263"/>
      <c r="CB114" s="1263"/>
      <c r="CC114" s="1255"/>
      <c r="CD114" s="1257"/>
      <c r="CE114" s="1259"/>
      <c r="CP114" s="32"/>
      <c r="CQ114" s="32"/>
    </row>
    <row r="115" spans="1:95" s="31" customFormat="1" ht="15" customHeight="1" x14ac:dyDescent="0.2">
      <c r="A115" s="43">
        <v>151</v>
      </c>
      <c r="B115" s="44">
        <v>104</v>
      </c>
      <c r="C115" s="959">
        <v>1</v>
      </c>
      <c r="D115" s="46" t="str">
        <f>IF(A115="","",VLOOKUP(A115,СписокКМ!D:I,2,FALSE))</f>
        <v>НОЗДРУНОВ Юрий</v>
      </c>
      <c r="E115" s="47"/>
      <c r="F115" s="48" t="str">
        <f>IF(B115="","",VLOOKUP(B115,СписокКМ!D:I,2,FALSE))</f>
        <v>ПЕРЕВОЗЧИКОВ Никита</v>
      </c>
      <c r="G115" s="49"/>
      <c r="H115" s="50"/>
      <c r="I115" s="51" t="s">
        <v>31</v>
      </c>
      <c r="J115" s="51" t="s">
        <v>149</v>
      </c>
      <c r="K115" s="51" t="s">
        <v>150</v>
      </c>
      <c r="L115" s="51"/>
      <c r="M115" s="51"/>
      <c r="N115" s="52"/>
      <c r="O115" s="53">
        <f>IF(I115="","",IF(I115="0",1000,IF(I115="-0",-1000,I115*1)))</f>
        <v>8</v>
      </c>
      <c r="P115" s="53">
        <f t="shared" ref="P115:P116" si="223">IF(J115="","",IF(J115="0",1000,IF(J115="-0",-1000,J115*1)))</f>
        <v>3</v>
      </c>
      <c r="Q115" s="53">
        <f t="shared" ref="Q115:Q116" si="224">IF(K115="","",IF(K115="0",1000,IF(K115="-0",-1000,K115*1)))</f>
        <v>4</v>
      </c>
      <c r="R115" s="53" t="str">
        <f t="shared" ref="R115:R116" si="225">IF(L115="","",IF(L115="0",1000,IF(L115="-0",-1000,L115*1)))</f>
        <v/>
      </c>
      <c r="S115" s="54" t="str">
        <f t="shared" ref="S115:S116" si="226">IF(M115="","",IF(M115="0",1000,IF(M115="-0",-1000,M115*1)))</f>
        <v/>
      </c>
      <c r="T115" s="55">
        <f t="shared" ref="T115:T116" si="227">IF(O115="","",IF(O115&gt;0,1,0))</f>
        <v>1</v>
      </c>
      <c r="U115" s="56">
        <f t="shared" ref="U115:U116" si="228">IF(P115="","",IF(P115&gt;0,1,0))</f>
        <v>1</v>
      </c>
      <c r="V115" s="56">
        <f t="shared" ref="V115:V116" si="229">IF(Q115="","",IF(Q115&gt;0,1,0))</f>
        <v>1</v>
      </c>
      <c r="W115" s="56" t="str">
        <f t="shared" ref="W115:W116" si="230">IF(R115="","",IF(R115&gt;0,1,0))</f>
        <v/>
      </c>
      <c r="X115" s="56" t="str">
        <f t="shared" ref="X115:X116" si="231">IF(S115="","",IF(S115&gt;0,1,0))</f>
        <v/>
      </c>
      <c r="Y115" s="57">
        <f t="shared" ref="Y115:Y116" si="232">IF(O115="","",IF(O115&lt;0,1,0))</f>
        <v>0</v>
      </c>
      <c r="Z115" s="57">
        <f t="shared" ref="Z115:Z116" si="233">IF(P115="","",IF(P115&lt;0,1,0))</f>
        <v>0</v>
      </c>
      <c r="AA115" s="57">
        <f t="shared" ref="AA115:AA116" si="234">IF(Q115="","",IF(Q115&lt;0,1,0))</f>
        <v>0</v>
      </c>
      <c r="AB115" s="57" t="str">
        <f t="shared" ref="AB115:AB116" si="235">IF(R115="","",IF(R115&lt;0,1,0))</f>
        <v/>
      </c>
      <c r="AC115" s="57" t="str">
        <f t="shared" ref="AC115:AC116" si="236">IF(S115="","",IF(S115&lt;0,1,0))</f>
        <v/>
      </c>
      <c r="AD115" s="58">
        <f>IF(CC115="","",IF(CC115&gt;CE115,1,-1))</f>
        <v>1</v>
      </c>
      <c r="AE115" s="58">
        <f>IF(CC115="","",IF(CC115&lt;CE115,1,-1))</f>
        <v>-1</v>
      </c>
      <c r="AF115" s="59">
        <f>IF(CC115&gt;CE115,1,0)</f>
        <v>1</v>
      </c>
      <c r="AG115" s="60">
        <f>IF(CE115&gt;CC115,1,0)</f>
        <v>0</v>
      </c>
      <c r="AH115" s="61">
        <f>IF(O115="","",AX115*1)</f>
        <v>11</v>
      </c>
      <c r="AI115" s="62">
        <f>IF(P115="","",BE115*1)</f>
        <v>11</v>
      </c>
      <c r="AJ115" s="62">
        <f>IF(Q115="","",BL115*1)</f>
        <v>11</v>
      </c>
      <c r="AK115" s="62" t="str">
        <f>IF(R115="","",BS115*1)</f>
        <v/>
      </c>
      <c r="AL115" s="62" t="str">
        <f>IF(S115="","",BZ115*1)</f>
        <v/>
      </c>
      <c r="AM115" s="63">
        <f>IF(O115="","",AZ115*1)</f>
        <v>8</v>
      </c>
      <c r="AN115" s="63">
        <f>IF(P115="","",BG115*1)</f>
        <v>3</v>
      </c>
      <c r="AO115" s="63">
        <f>IF(Q115="","",BN115*1)</f>
        <v>4</v>
      </c>
      <c r="AP115" s="63" t="str">
        <f>IF(R115="","",BU115*1)</f>
        <v/>
      </c>
      <c r="AQ115" s="63" t="str">
        <f>IF(S115="","",CB115*1)</f>
        <v/>
      </c>
      <c r="AR115" s="64">
        <f>SUM(AH115:AL115)</f>
        <v>33</v>
      </c>
      <c r="AS115" s="65">
        <f>SUM(AM115:AQ115)</f>
        <v>15</v>
      </c>
      <c r="AT115" s="66">
        <f>IF(O115=1000,11,IF(O115=-1000,0,IF(O115&gt;0,11,IF(O115&lt;0,(-O115),"0"))))</f>
        <v>11</v>
      </c>
      <c r="AU115" s="67">
        <f>IF(O115=1000,0,IF(O115=-1000,11,IF(O115&lt;-9,-(O115-2),IF(O115&gt;0,(O115),"0"))))</f>
        <v>8</v>
      </c>
      <c r="AV115" s="66">
        <f>IF(O115=1000,11,IF(O115=-1000,0,IF(O115&lt;9,11,IF(O115&gt;9,(O115+2),"0"))))</f>
        <v>11</v>
      </c>
      <c r="AW115" s="67">
        <f>IF(O115=1000,0,IF(O115=-1000,11,IF(O115&lt;0,11,IF(O115&gt;0,(O115),"0"))))</f>
        <v>8</v>
      </c>
      <c r="AX115" s="68">
        <f>IF(O115="","",IF(O115&gt;9,AV115,AT115))</f>
        <v>11</v>
      </c>
      <c r="AY115" s="69" t="str">
        <f>IF(O115="","","-")</f>
        <v>-</v>
      </c>
      <c r="AZ115" s="70">
        <f>IF(O115="","",IF(O115&lt;-9,AU115,AW115))</f>
        <v>8</v>
      </c>
      <c r="BA115" s="66" t="str">
        <f>IF(P115=1000,11,IF(P115=-1000,0,IF(P115&gt;9,(P115+2),IF(P115&lt;0,(-P115),"0"))))</f>
        <v>0</v>
      </c>
      <c r="BB115" s="67">
        <f>IF(P115=1000,0,IF(P115=-1000,11,IF(P115&lt;-9,-(P115-2),IF(P115&gt;0,(P115),"0"))))</f>
        <v>3</v>
      </c>
      <c r="BC115" s="67">
        <f>IF(P115=1000,11,IF(P115=-1000,0,IF(P115&gt;0,11,IF(P115&lt;0,(-P115),"0"))))</f>
        <v>11</v>
      </c>
      <c r="BD115" s="67">
        <f>IF(P115=1000,0,IF(P115=-1000,11,IF(P115&lt;0,11,IF(P115&gt;0,(P115),"0"))))</f>
        <v>3</v>
      </c>
      <c r="BE115" s="68">
        <f>IF(P115="","",IF(P115&gt;9,BA115,BC115))</f>
        <v>11</v>
      </c>
      <c r="BF115" s="69" t="str">
        <f>IF(P115="","","-")</f>
        <v>-</v>
      </c>
      <c r="BG115" s="70">
        <f>IF(P115="","",IF(P115&lt;-9,BB115,BD115))</f>
        <v>3</v>
      </c>
      <c r="BH115" s="66" t="str">
        <f>IF(Q115=1000,11,IF(Q115=-1000,0,IF(Q115&gt;9,(Q115+2),IF(Q115&lt;0,(-Q115),"0"))))</f>
        <v>0</v>
      </c>
      <c r="BI115" s="67">
        <f>IF(Q115=1000,0,IF(Q115=-1000,11,IF(Q115&lt;-9,-(Q115-2),IF(Q115&gt;0,(Q115),"0"))))</f>
        <v>4</v>
      </c>
      <c r="BJ115" s="67">
        <f>IF(Q115=1000,11,IF(Q115=-1000,0,IF(Q115&gt;0,11,IF(Q115&lt;0,(-Q115),"0"))))</f>
        <v>11</v>
      </c>
      <c r="BK115" s="67">
        <f>IF(Q115=1000,0,IF(Q115=-1000,11,IF(Q115&lt;0,11,IF(Q115&gt;0,(Q115),"0"))))</f>
        <v>4</v>
      </c>
      <c r="BL115" s="68">
        <f>IF(Q115="","",IF(Q115&gt;9,BH115,BJ115))</f>
        <v>11</v>
      </c>
      <c r="BM115" s="69" t="str">
        <f>IF(Q115="","","-")</f>
        <v>-</v>
      </c>
      <c r="BN115" s="70">
        <f>IF(Q115="","",IF(Q115&lt;-9,BI115,BK115))</f>
        <v>4</v>
      </c>
      <c r="BO115" s="67" t="e">
        <f>IF(R115=1000,11,IF(R115=-1000,0,IF(R115&gt;9,(R115+2),IF(R115&lt;0,(-R115),"0"))))</f>
        <v>#VALUE!</v>
      </c>
      <c r="BP115" s="67" t="str">
        <f>IF(R115=1000,0,IF(R115=-1000,11,IF(R115&lt;-9,-(R115-2),IF(R115&gt;0,(R115),"0"))))</f>
        <v/>
      </c>
      <c r="BQ115" s="67">
        <f>IF(R115=1000,11,IF(R115=-1000,0,IF(R115&gt;0,11,IF(R115&lt;0,(-R115),"0"))))</f>
        <v>11</v>
      </c>
      <c r="BR115" s="67" t="str">
        <f>IF(R115=1000,0,IF(R115=-1000,11,IF(R115&lt;0,11,IF(R115&gt;0,(R115),"0"))))</f>
        <v/>
      </c>
      <c r="BS115" s="68" t="str">
        <f>IF(R115="","",IF(R115&gt;9,BO115,BQ115))</f>
        <v/>
      </c>
      <c r="BT115" s="69" t="str">
        <f>IF(R115="","","-")</f>
        <v/>
      </c>
      <c r="BU115" s="70" t="str">
        <f>IF(R115="","",IF(R115&lt;-9,BP115,BR115))</f>
        <v/>
      </c>
      <c r="BV115" s="67" t="e">
        <f>IF(S115=1000,11,IF(S115=-1000,0,IF(S115&gt;9,(S115+2),IF(S115&lt;0,(-S115),"0"))))</f>
        <v>#VALUE!</v>
      </c>
      <c r="BW115" s="67" t="str">
        <f>IF(S115=1000,0,IF(S115=-1000,11,IF(S115&lt;-9,-(S115-2),IF(S115&gt;0,(S115),"0"))))</f>
        <v/>
      </c>
      <c r="BX115" s="67">
        <f>IF(S115=1000,11,IF(S115=-1000,0,IF(S115&gt;0,11,IF(S115&lt;0,(-S115),"0"))))</f>
        <v>11</v>
      </c>
      <c r="BY115" s="71" t="str">
        <f>IF(S115=1000,0,IF(S115=-1000,11,IF(S115&lt;0,11,IF(S115&gt;0,(S115),"0"))))</f>
        <v/>
      </c>
      <c r="BZ115" s="68" t="str">
        <f>IF(S115="","",IF(S115&gt;9,BV115,BX115))</f>
        <v/>
      </c>
      <c r="CA115" s="69" t="str">
        <f>IF(S115="","","-")</f>
        <v/>
      </c>
      <c r="CB115" s="70" t="str">
        <f>IF(S115="","",IF(S115&lt;-9,BW115,BY115))</f>
        <v/>
      </c>
      <c r="CC115" s="72">
        <f>IF(O115="","",SUM(T115:X115))</f>
        <v>3</v>
      </c>
      <c r="CD115" s="73" t="str">
        <f>IF(CC115="","","-")</f>
        <v>-</v>
      </c>
      <c r="CE115" s="74">
        <f>IF(O115="","",SUM(Y115:AC115))</f>
        <v>0</v>
      </c>
      <c r="CP115" s="32"/>
      <c r="CQ115" s="32"/>
    </row>
    <row r="116" spans="1:95" s="31" customFormat="1" ht="15" customHeight="1" x14ac:dyDescent="0.2">
      <c r="A116" s="43">
        <v>204</v>
      </c>
      <c r="B116" s="44">
        <v>208</v>
      </c>
      <c r="C116" s="75">
        <v>2</v>
      </c>
      <c r="D116" s="76" t="str">
        <f>IF(A116="","",VLOOKUP(A116,СписокКМ!D:I,2,FALSE))</f>
        <v>ТАВРОВ Евгений</v>
      </c>
      <c r="E116" s="47"/>
      <c r="F116" s="77" t="str">
        <f>IF(B116="","",VLOOKUP(B116,СписокКМ!D:I,2,FALSE))</f>
        <v>ДАВЫДОВ Иван</v>
      </c>
      <c r="G116" s="49"/>
      <c r="H116" s="41"/>
      <c r="I116" s="960" t="s">
        <v>572</v>
      </c>
      <c r="J116" s="960" t="s">
        <v>568</v>
      </c>
      <c r="K116" s="960" t="s">
        <v>29</v>
      </c>
      <c r="L116" s="960" t="s">
        <v>571</v>
      </c>
      <c r="M116" s="51"/>
      <c r="N116" s="42"/>
      <c r="O116" s="79">
        <f>IF(I116="","",IF(I116="0",1000,IF(I116="-0",-1000,I116*1)))</f>
        <v>-10</v>
      </c>
      <c r="P116" s="79">
        <f t="shared" si="223"/>
        <v>-7</v>
      </c>
      <c r="Q116" s="79">
        <f t="shared" si="224"/>
        <v>9</v>
      </c>
      <c r="R116" s="79">
        <f t="shared" si="225"/>
        <v>-4</v>
      </c>
      <c r="S116" s="80" t="str">
        <f t="shared" si="226"/>
        <v/>
      </c>
      <c r="T116" s="55">
        <f t="shared" si="227"/>
        <v>0</v>
      </c>
      <c r="U116" s="56">
        <f t="shared" si="228"/>
        <v>0</v>
      </c>
      <c r="V116" s="56">
        <f t="shared" si="229"/>
        <v>1</v>
      </c>
      <c r="W116" s="56">
        <f t="shared" si="230"/>
        <v>0</v>
      </c>
      <c r="X116" s="56" t="str">
        <f t="shared" si="231"/>
        <v/>
      </c>
      <c r="Y116" s="57">
        <f t="shared" si="232"/>
        <v>1</v>
      </c>
      <c r="Z116" s="57">
        <f t="shared" si="233"/>
        <v>1</v>
      </c>
      <c r="AA116" s="57">
        <f t="shared" si="234"/>
        <v>0</v>
      </c>
      <c r="AB116" s="57">
        <f t="shared" si="235"/>
        <v>1</v>
      </c>
      <c r="AC116" s="57" t="str">
        <f t="shared" si="236"/>
        <v/>
      </c>
      <c r="AD116" s="58">
        <f>IF(CC116="","",IF(CC116&gt;CE116,1,-1))</f>
        <v>-1</v>
      </c>
      <c r="AE116" s="58">
        <f>IF(CC116="","",IF(CC116&lt;CE116,1,-1))</f>
        <v>1</v>
      </c>
      <c r="AF116" s="59">
        <f>IF(CC116&gt;CE116,1,0)</f>
        <v>0</v>
      </c>
      <c r="AG116" s="60">
        <f>IF(CE116&gt;CC116,1,0)</f>
        <v>1</v>
      </c>
      <c r="AH116" s="81">
        <f>IF(O116="","",AX116*1)</f>
        <v>10</v>
      </c>
      <c r="AI116" s="953">
        <f>IF(P116="","",BE116*1)</f>
        <v>7</v>
      </c>
      <c r="AJ116" s="953">
        <f>IF(Q116="","",BL116*1)</f>
        <v>11</v>
      </c>
      <c r="AK116" s="953">
        <f>IF(R116="","",BS116*1)</f>
        <v>4</v>
      </c>
      <c r="AL116" s="953" t="str">
        <f>IF(S116="","",BZ116*1)</f>
        <v/>
      </c>
      <c r="AM116" s="950">
        <f>IF(O116="","",AZ116*1)</f>
        <v>12</v>
      </c>
      <c r="AN116" s="950">
        <f>IF(P116="","",BG116*1)</f>
        <v>11</v>
      </c>
      <c r="AO116" s="950">
        <f>IF(Q116="","",BN116*1)</f>
        <v>9</v>
      </c>
      <c r="AP116" s="950">
        <f>IF(R116="","",BU116*1)</f>
        <v>11</v>
      </c>
      <c r="AQ116" s="950" t="str">
        <f>IF(S116="","",CB116*1)</f>
        <v/>
      </c>
      <c r="AR116" s="64">
        <f>SUM(AH116:AL116)</f>
        <v>32</v>
      </c>
      <c r="AS116" s="65">
        <f>SUM(AM116:AQ116)</f>
        <v>43</v>
      </c>
      <c r="AT116" s="66">
        <f>IF(O116=1000,11,IF(O116=-1000,0,IF(O116&gt;0,11,IF(O116&lt;0,(-O116),"0"))))</f>
        <v>10</v>
      </c>
      <c r="AU116" s="67">
        <f>IF(O116=1000,0,IF(O116=-1000,11,IF(O116&lt;-9,-(O116-2),IF(O116&gt;0,(O116),"0"))))</f>
        <v>12</v>
      </c>
      <c r="AV116" s="66">
        <f>IF(O116=1000,11,IF(O116=-1000,0,IF(O116&gt;9,(O116+2),IF(O116&lt;0,(-O116),"0"))))</f>
        <v>10</v>
      </c>
      <c r="AW116" s="67">
        <f>IF(O116=1000,0,IF(O116=-1000,11,IF(O116&lt;0,11,IF(O116&gt;0,(O116),"0"))))</f>
        <v>11</v>
      </c>
      <c r="AX116" s="945">
        <f>IF(O116="","",IF(O116&gt;9,AV116,AT116))</f>
        <v>10</v>
      </c>
      <c r="AY116" s="946" t="str">
        <f>IF(O116="","","-")</f>
        <v>-</v>
      </c>
      <c r="AZ116" s="947">
        <f>IF(O116="","",IF(O116&lt;-9,AU116,AW116))</f>
        <v>12</v>
      </c>
      <c r="BA116" s="66">
        <f>IF(P116=1000,11,IF(P116=-1000,0,IF(P116&gt;9,(P116+2),IF(P116&lt;0,(-P116),"0"))))</f>
        <v>7</v>
      </c>
      <c r="BB116" s="67" t="str">
        <f>IF(P116=1000,0,IF(P116=-1000,11,IF(P116&lt;-9,-(P116-2),IF(P116&gt;0,(P116),"0"))))</f>
        <v>0</v>
      </c>
      <c r="BC116" s="67">
        <f>IF(P116=1000,11,IF(P116=-1000,0,IF(P116&gt;0,11,IF(P116&lt;0,(-P116),"0"))))</f>
        <v>7</v>
      </c>
      <c r="BD116" s="67">
        <f>IF(P116=1000,0,IF(P116=-1000,11,IF(P116&lt;0,11,IF(P116&gt;0,(P116),"0"))))</f>
        <v>11</v>
      </c>
      <c r="BE116" s="945">
        <f>IF(P116="","",IF(P116&gt;9,BA116,BC116))</f>
        <v>7</v>
      </c>
      <c r="BF116" s="946" t="str">
        <f>IF(P116="","","-")</f>
        <v>-</v>
      </c>
      <c r="BG116" s="947">
        <f>IF(P116="","",IF(P116&lt;-9,BB116,BD116))</f>
        <v>11</v>
      </c>
      <c r="BH116" s="66" t="str">
        <f>IF(Q116=1000,11,IF(Q116=-1000,0,IF(Q116&gt;9,(Q116+2),IF(Q116&lt;0,(-Q116),"0"))))</f>
        <v>0</v>
      </c>
      <c r="BI116" s="67">
        <f>IF(Q116=1000,0,IF(Q116=-1000,11,IF(Q116&lt;-9,-(Q116-2),IF(Q116&gt;0,(Q116),"0"))))</f>
        <v>9</v>
      </c>
      <c r="BJ116" s="67">
        <f>IF(Q116=1000,11,IF(Q116=-1000,0,IF(Q116&gt;0,11,IF(Q116&lt;0,(-Q116),"0"))))</f>
        <v>11</v>
      </c>
      <c r="BK116" s="67">
        <f>IF(Q116=1000,0,IF(Q116=-1000,11,IF(Q116&lt;0,11,IF(Q116&gt;0,(Q116),"0"))))</f>
        <v>9</v>
      </c>
      <c r="BL116" s="945">
        <f>IF(Q116="","",IF(Q116&gt;9,BH116,BJ116))</f>
        <v>11</v>
      </c>
      <c r="BM116" s="946" t="str">
        <f>IF(Q116="","","-")</f>
        <v>-</v>
      </c>
      <c r="BN116" s="947">
        <f>IF(Q116="","",IF(Q116&lt;-9,BI116,BK116))</f>
        <v>9</v>
      </c>
      <c r="BO116" s="67">
        <f>IF(R116=1000,11,IF(R116=-1000,0,IF(R116&gt;9,(R116+2),IF(R116&lt;0,(-R116),"0"))))</f>
        <v>4</v>
      </c>
      <c r="BP116" s="67" t="str">
        <f>IF(R116=1000,0,IF(R116=-1000,11,IF(R116&lt;-9,-(R116-2),IF(R116&gt;0,(R116),"0"))))</f>
        <v>0</v>
      </c>
      <c r="BQ116" s="67">
        <f>IF(R116=1000,11,IF(R116=-1000,0,IF(R116&gt;0,11,IF(R116&lt;0,(-R116),"0"))))</f>
        <v>4</v>
      </c>
      <c r="BR116" s="67">
        <f>IF(R116=1000,0,IF(R116=-1000,11,IF(R116&lt;0,11,IF(R116&gt;0,(R116),"0"))))</f>
        <v>11</v>
      </c>
      <c r="BS116" s="945">
        <f>IF(R116="","",IF(R116&gt;9,BO116,BQ116))</f>
        <v>4</v>
      </c>
      <c r="BT116" s="946" t="str">
        <f>IF(R116="","","-")</f>
        <v>-</v>
      </c>
      <c r="BU116" s="947">
        <f>IF(R116="","",IF(R116&lt;-9,BP116,BR116))</f>
        <v>11</v>
      </c>
      <c r="BV116" s="67" t="e">
        <f>IF(S116=1000,11,IF(S116=-1000,0,IF(S116&gt;9,(S116+2),IF(S116&lt;0,(-S116),"0"))))</f>
        <v>#VALUE!</v>
      </c>
      <c r="BW116" s="67" t="str">
        <f>IF(S116=1000,0,IF(S116=-1000,11,IF(S116&lt;-9,-(S116-2),IF(S116&gt;0,(S116),"0"))))</f>
        <v/>
      </c>
      <c r="BX116" s="67">
        <f>IF(S116=1000,11,IF(S116=-1000,0,IF(S116&gt;0,11,IF(S116&lt;0,(-S116),"0"))))</f>
        <v>11</v>
      </c>
      <c r="BY116" s="71" t="str">
        <f>IF(S116=1000,0,IF(S116=-1000,11,IF(S116&lt;0,11,IF(S116&gt;0,(S116),"0"))))</f>
        <v/>
      </c>
      <c r="BZ116" s="945" t="str">
        <f>IF(S116="","",IF(S116&gt;9,BV116,BX116))</f>
        <v/>
      </c>
      <c r="CA116" s="946" t="str">
        <f>IF(S116="","","-")</f>
        <v/>
      </c>
      <c r="CB116" s="947" t="str">
        <f>IF(S116="","",IF(S116&lt;-9,BW116,BY116))</f>
        <v/>
      </c>
      <c r="CC116" s="942">
        <f>IF(O116="","",SUM(T116:X116))</f>
        <v>1</v>
      </c>
      <c r="CD116" s="948" t="str">
        <f>IF(CC116="","","-")</f>
        <v>-</v>
      </c>
      <c r="CE116" s="943">
        <f>IF(O116="","",SUM(Y116:AC116))</f>
        <v>3</v>
      </c>
      <c r="CP116" s="32"/>
      <c r="CQ116" s="32"/>
    </row>
    <row r="117" spans="1:95" s="31" customFormat="1" ht="15" customHeight="1" x14ac:dyDescent="0.2">
      <c r="A117" s="43">
        <v>151</v>
      </c>
      <c r="B117" s="44">
        <v>156</v>
      </c>
      <c r="C117" s="1250" t="s">
        <v>563</v>
      </c>
      <c r="D117" s="76" t="str">
        <f>IF(A117="","",VLOOKUP(A117,СписокКМ!D:I,2,FALSE))</f>
        <v>НОЗДРУНОВ Юрий</v>
      </c>
      <c r="E117" s="47"/>
      <c r="F117" s="77" t="str">
        <f>IF(B117="","",VLOOKUP(B117,СписокКМ!D:I,2,FALSE))</f>
        <v>БАЛОБАНОВ Владислав</v>
      </c>
      <c r="G117" s="49"/>
      <c r="H117" s="41"/>
      <c r="I117" s="1252" t="s">
        <v>159</v>
      </c>
      <c r="J117" s="1252" t="s">
        <v>159</v>
      </c>
      <c r="K117" s="1252" t="s">
        <v>31</v>
      </c>
      <c r="L117" s="1252"/>
      <c r="M117" s="1252"/>
      <c r="N117" s="42"/>
      <c r="O117" s="1244">
        <f>IF(I117="","",IF(I117="0",1000,IF(I117="-0",-1000,I117*1)))</f>
        <v>10</v>
      </c>
      <c r="P117" s="1244">
        <f>IF(J117="","",IF(J117="0",1000,IF(J117="-0",-1000,J117*1)))</f>
        <v>10</v>
      </c>
      <c r="Q117" s="1244">
        <f>IF(K117="","",IF(K117="0",1000,IF(K117="-0",-1000,K117*1)))</f>
        <v>8</v>
      </c>
      <c r="R117" s="1244" t="str">
        <f>IF(L118="","",IF(L118="0",1000,IF(L118="-0",-1000,L118*1)))</f>
        <v/>
      </c>
      <c r="S117" s="1246" t="str">
        <f>IF(M118="","",IF(M118="0",1000,IF(M118="-0",-1000,M118*1)))</f>
        <v/>
      </c>
      <c r="T117" s="1248">
        <f>IF(O117="","",IF(O117&gt;0,1,0))</f>
        <v>1</v>
      </c>
      <c r="U117" s="1284">
        <f>IF(P117="","",IF(P117&gt;0,1,0))</f>
        <v>1</v>
      </c>
      <c r="V117" s="1284">
        <f>IF(Q117="","",IF(Q117&gt;0,1,0))</f>
        <v>1</v>
      </c>
      <c r="W117" s="1284" t="str">
        <f>IF(R117="","",IF(R117&gt;0,1,0))</f>
        <v/>
      </c>
      <c r="X117" s="1284" t="str">
        <f>IF(S117="","",IF(S117&gt;0,1,0))</f>
        <v/>
      </c>
      <c r="Y117" s="1278">
        <f>IF(O117="","",IF(O117&lt;0,1,0))</f>
        <v>0</v>
      </c>
      <c r="Z117" s="1278">
        <f>IF(P117="","",IF(P117&lt;0,1,0))</f>
        <v>0</v>
      </c>
      <c r="AA117" s="1278">
        <f>IF(Q117="","",IF(Q117&lt;0,1,0))</f>
        <v>0</v>
      </c>
      <c r="AB117" s="1278" t="str">
        <f>IF(R117="","",IF(R117&lt;0,1,0))</f>
        <v/>
      </c>
      <c r="AC117" s="1278" t="str">
        <f>IF(S117="","",IF(S117&lt;0,1,0))</f>
        <v/>
      </c>
      <c r="AD117" s="1280">
        <f>IF(CC117="","",IF(CC117&gt;CE117,1,-1))</f>
        <v>1</v>
      </c>
      <c r="AE117" s="1280">
        <f>IF(CC117="","",IF(CC117&lt;CE117,1,-1))</f>
        <v>-1</v>
      </c>
      <c r="AF117" s="1282">
        <f>IF(CC117&gt;CE117,1,0)</f>
        <v>1</v>
      </c>
      <c r="AG117" s="1272">
        <f>IF(CE117&gt;CC117,1,0)</f>
        <v>0</v>
      </c>
      <c r="AH117" s="1274">
        <f>IF(O117="","",AX117*1)</f>
        <v>12</v>
      </c>
      <c r="AI117" s="1276">
        <f>IF(P117="","",BE117*1)</f>
        <v>12</v>
      </c>
      <c r="AJ117" s="1276">
        <f>IF(Q117="","",BL117*1)</f>
        <v>11</v>
      </c>
      <c r="AK117" s="1276" t="str">
        <f>IF(R117="","",BS117*1)</f>
        <v/>
      </c>
      <c r="AL117" s="1276" t="str">
        <f>IF(S117="","",BZ117*1)</f>
        <v/>
      </c>
      <c r="AM117" s="1298">
        <f>IF(O117="","",AZ117*1)</f>
        <v>10</v>
      </c>
      <c r="AN117" s="1298">
        <f>IF(P117="","",BG117*1)</f>
        <v>10</v>
      </c>
      <c r="AO117" s="1298">
        <f>IF(Q117="","",BN117*1)</f>
        <v>8</v>
      </c>
      <c r="AP117" s="1298" t="str">
        <f>IF(R117="","",BU117*1)</f>
        <v/>
      </c>
      <c r="AQ117" s="1298" t="str">
        <f>IF(S117="","",CB117*1)</f>
        <v/>
      </c>
      <c r="AR117" s="1300">
        <f>SUM(AH118:AL118)</f>
        <v>0</v>
      </c>
      <c r="AS117" s="1292">
        <f>SUM(AM118:AQ118)</f>
        <v>0</v>
      </c>
      <c r="AT117" s="1294">
        <f>IF(O117=1000,11,IF(O117=-1000,0,IF(O117&gt;0,11,IF(O117&lt;0,(-O117),"0"))))</f>
        <v>11</v>
      </c>
      <c r="AU117" s="1286">
        <f>IF(O117=1000,0,IF(O117=-1000,11,IF(O117&lt;-9,-(O117-2),IF(O117&gt;0,(O117),"0"))))</f>
        <v>10</v>
      </c>
      <c r="AV117" s="1286">
        <f>IF(O117=1000,11,IF(O117=-1000,0,IF(O117&gt;9,(O117+2),IF(O117&lt;0,(-O117),"0"))))</f>
        <v>12</v>
      </c>
      <c r="AW117" s="1286">
        <f>IF(O117=1000,0,IF(O117=-1000,11,IF(O117&lt;0,11,IF(O117&gt;0,(O117),"0"))))</f>
        <v>10</v>
      </c>
      <c r="AX117" s="1296">
        <f>IF(O117="","",IF(O117&gt;9,AV117,AT117))</f>
        <v>12</v>
      </c>
      <c r="AY117" s="1288" t="str">
        <f>IF(O117="","","-")</f>
        <v>-</v>
      </c>
      <c r="AZ117" s="1290">
        <f>IF(O117="","",IF(O117&lt;-9,AU117,AW117))</f>
        <v>10</v>
      </c>
      <c r="BA117" s="1286">
        <f>IF(P117=1000,11,IF(P117=-1000,0,IF(P117&gt;9,(P117+2),IF(P117&lt;0,(-P117),"0"))))</f>
        <v>12</v>
      </c>
      <c r="BB117" s="1286">
        <f>IF(P117=1000,0,IF(P117=-1000,11,IF(P117&lt;-9,-(P117-2),IF(P117&gt;0,(P117),"0"))))</f>
        <v>10</v>
      </c>
      <c r="BC117" s="1286">
        <f>IF(P117=1000,11,IF(P117=-1000,0,IF(P117&gt;0,11,IF(P117&lt;0,(-P117),"0"))))</f>
        <v>11</v>
      </c>
      <c r="BD117" s="1286">
        <f>IF(P117=1000,0,IF(P117=-1000,11,IF(P117&lt;0,11,IF(P117&gt;0,(P117),"0"))))</f>
        <v>10</v>
      </c>
      <c r="BE117" s="1296">
        <f>IF(P117="","",IF(P117&gt;9,BA117,BC117))</f>
        <v>12</v>
      </c>
      <c r="BF117" s="1288" t="str">
        <f>IF(P117="","","-")</f>
        <v>-</v>
      </c>
      <c r="BG117" s="1290">
        <f>IF(P117="","",IF(P117&lt;-9,BB117,BD117))</f>
        <v>10</v>
      </c>
      <c r="BH117" s="1286" t="str">
        <f>IF(Q117=1000,11,IF(Q117=-1000,0,IF(Q117&gt;9,(Q117+2),IF(Q117&lt;0,(-Q117),"0"))))</f>
        <v>0</v>
      </c>
      <c r="BI117" s="1286">
        <f>IF(Q117=1000,0,IF(Q117=-1000,11,IF(Q117&lt;-9,-(Q117-2),IF(Q117&gt;0,(Q117),"0"))))</f>
        <v>8</v>
      </c>
      <c r="BJ117" s="1286">
        <f>IF(Q117=1000,11,IF(Q117=-1000,0,IF(Q117&gt;0,11,IF(Q117&lt;0,(-Q117),"0"))))</f>
        <v>11</v>
      </c>
      <c r="BK117" s="1286">
        <f>IF(Q117=1000,0,IF(Q117=-1000,11,IF(Q117&lt;0,11,IF(Q117&gt;0,(Q117),"0"))))</f>
        <v>8</v>
      </c>
      <c r="BL117" s="1296">
        <f>IF(Q117="","",IF(Q117&gt;9,BH117,BJ117))</f>
        <v>11</v>
      </c>
      <c r="BM117" s="1288" t="str">
        <f>IF(Q117="","","-")</f>
        <v>-</v>
      </c>
      <c r="BN117" s="1290">
        <f>IF(Q117="","",IF(Q117&lt;-9,BI117,BK117))</f>
        <v>8</v>
      </c>
      <c r="BO117" s="1286" t="e">
        <f>IF(R117=1000,11,IF(R117=-1000,0,IF(R117&gt;9,(R117+2),IF(R117&lt;0,(-R117),"0"))))</f>
        <v>#VALUE!</v>
      </c>
      <c r="BP117" s="1286" t="str">
        <f>IF(R117=1000,0,IF(R117=-1000,11,IF(R117&lt;-9,-(R117-2),IF(R117&gt;0,(R117),"0"))))</f>
        <v/>
      </c>
      <c r="BQ117" s="1286">
        <f>IF(R117=1000,11,IF(R117=-1000,0,IF(R117&gt;0,11,IF(R117&lt;0,(-R117),"0"))))</f>
        <v>11</v>
      </c>
      <c r="BR117" s="1286" t="str">
        <f>IF(R117=1000,0,IF(R117=-1000,11,IF(R117&lt;0,11,IF(R117&gt;0,(R117),"0"))))</f>
        <v/>
      </c>
      <c r="BS117" s="1296"/>
      <c r="BT117" s="1288" t="str">
        <f>IF(R117="","","-")</f>
        <v/>
      </c>
      <c r="BU117" s="1290"/>
      <c r="BV117" s="1286" t="e">
        <f>IF(S117=1000,11,IF(S117=-1000,0,IF(S117&gt;9,(S117+2),IF(S117&lt;0,(-S117),"0"))))</f>
        <v>#VALUE!</v>
      </c>
      <c r="BW117" s="1286" t="str">
        <f>IF(S117=1000,0,IF(S117=-1000,11,IF(S117&lt;-9,-(S117-2),IF(S117&gt;0,(S117),"0"))))</f>
        <v/>
      </c>
      <c r="BX117" s="1286">
        <f>IF(S117=1000,11,IF(S117=-1000,0,IF(S117&gt;0,11,IF(S117&lt;0,(-S117),"0"))))</f>
        <v>11</v>
      </c>
      <c r="BY117" s="1286" t="str">
        <f>IF(S117=1000,0,IF(S117=-1000,11,IF(S117&lt;0,11,IF(S117&gt;0,(S117),"0"))))</f>
        <v/>
      </c>
      <c r="BZ117" s="1296" t="str">
        <f>IF(S117="","",IF(S117&gt;9,BV117,BX117))</f>
        <v/>
      </c>
      <c r="CA117" s="1288" t="str">
        <f>IF(S117="","","-")</f>
        <v/>
      </c>
      <c r="CB117" s="1290" t="str">
        <f>IF(S117="","",IF(S117&lt;-9,BW117,BY117))</f>
        <v/>
      </c>
      <c r="CC117" s="1302">
        <v>3</v>
      </c>
      <c r="CD117" s="1304" t="str">
        <f>IF(CC117="","","-")</f>
        <v>-</v>
      </c>
      <c r="CE117" s="1306">
        <f>IF(O117="","",SUM(Y117:AC118))</f>
        <v>0</v>
      </c>
      <c r="CP117" s="32"/>
      <c r="CQ117" s="32"/>
    </row>
    <row r="118" spans="1:95" s="31" customFormat="1" ht="15" customHeight="1" x14ac:dyDescent="0.2">
      <c r="A118" s="43">
        <v>204</v>
      </c>
      <c r="B118" s="44">
        <v>208</v>
      </c>
      <c r="C118" s="1251"/>
      <c r="D118" s="46" t="str">
        <f>IF(A118="","",VLOOKUP(A118,СписокКМ!D:I,2,FALSE))</f>
        <v>ТАВРОВ Евгений</v>
      </c>
      <c r="E118" s="47"/>
      <c r="F118" s="48" t="str">
        <f>IF(B118="","",VLOOKUP(B118,СписокКМ!D:I,2,FALSE))</f>
        <v>ДАВЫДОВ Иван</v>
      </c>
      <c r="G118" s="49"/>
      <c r="H118" s="41"/>
      <c r="I118" s="1253"/>
      <c r="J118" s="1253"/>
      <c r="K118" s="1253"/>
      <c r="L118" s="1253"/>
      <c r="M118" s="1253"/>
      <c r="N118" s="42"/>
      <c r="O118" s="1245"/>
      <c r="P118" s="1245"/>
      <c r="Q118" s="1245"/>
      <c r="R118" s="1245"/>
      <c r="S118" s="1247"/>
      <c r="T118" s="1249"/>
      <c r="U118" s="1285"/>
      <c r="V118" s="1285"/>
      <c r="W118" s="1285"/>
      <c r="X118" s="1285"/>
      <c r="Y118" s="1279"/>
      <c r="Z118" s="1279"/>
      <c r="AA118" s="1279"/>
      <c r="AB118" s="1279"/>
      <c r="AC118" s="1279"/>
      <c r="AD118" s="1281"/>
      <c r="AE118" s="1281"/>
      <c r="AF118" s="1283"/>
      <c r="AG118" s="1273"/>
      <c r="AH118" s="1275"/>
      <c r="AI118" s="1277"/>
      <c r="AJ118" s="1277"/>
      <c r="AK118" s="1277"/>
      <c r="AL118" s="1277"/>
      <c r="AM118" s="1299"/>
      <c r="AN118" s="1299"/>
      <c r="AO118" s="1299"/>
      <c r="AP118" s="1299"/>
      <c r="AQ118" s="1299"/>
      <c r="AR118" s="1301"/>
      <c r="AS118" s="1293"/>
      <c r="AT118" s="1295"/>
      <c r="AU118" s="1287"/>
      <c r="AV118" s="1287"/>
      <c r="AW118" s="1287"/>
      <c r="AX118" s="1297"/>
      <c r="AY118" s="1289"/>
      <c r="AZ118" s="1291"/>
      <c r="BA118" s="1287"/>
      <c r="BB118" s="1287"/>
      <c r="BC118" s="1287"/>
      <c r="BD118" s="1287"/>
      <c r="BE118" s="1297"/>
      <c r="BF118" s="1289"/>
      <c r="BG118" s="1291"/>
      <c r="BH118" s="1287"/>
      <c r="BI118" s="1287"/>
      <c r="BJ118" s="1287"/>
      <c r="BK118" s="1287"/>
      <c r="BL118" s="1297"/>
      <c r="BM118" s="1289"/>
      <c r="BN118" s="1291"/>
      <c r="BO118" s="1287"/>
      <c r="BP118" s="1287"/>
      <c r="BQ118" s="1287"/>
      <c r="BR118" s="1287"/>
      <c r="BS118" s="1297"/>
      <c r="BT118" s="1289"/>
      <c r="BU118" s="1291"/>
      <c r="BV118" s="1287"/>
      <c r="BW118" s="1287"/>
      <c r="BX118" s="1287"/>
      <c r="BY118" s="1287"/>
      <c r="BZ118" s="1297"/>
      <c r="CA118" s="1289"/>
      <c r="CB118" s="1291"/>
      <c r="CC118" s="1303"/>
      <c r="CD118" s="1305"/>
      <c r="CE118" s="1307"/>
      <c r="CP118" s="32"/>
      <c r="CQ118" s="32"/>
    </row>
    <row r="119" spans="1:95" s="31" customFormat="1" ht="15" customHeight="1" x14ac:dyDescent="0.2">
      <c r="A119" s="99">
        <f>IF(A115="","",A115)</f>
        <v>151</v>
      </c>
      <c r="B119" s="99">
        <f>IF(B115="","",B116)</f>
        <v>208</v>
      </c>
      <c r="C119" s="75">
        <v>4</v>
      </c>
      <c r="D119" s="100" t="str">
        <f>IF(A119="","",VLOOKUP(A119,СписокКМ!D:I,2,FALSE))</f>
        <v>НОЗДРУНОВ Юрий</v>
      </c>
      <c r="E119" s="101"/>
      <c r="F119" s="77" t="str">
        <f>IF(B119="","",VLOOKUP(B119,СписокКМ!D:I,2,FALSE))</f>
        <v>ДАВЫДОВ Иван</v>
      </c>
      <c r="G119" s="102"/>
      <c r="H119" s="41"/>
      <c r="I119" s="960" t="s">
        <v>150</v>
      </c>
      <c r="J119" s="960" t="s">
        <v>155</v>
      </c>
      <c r="K119" s="960" t="s">
        <v>154</v>
      </c>
      <c r="L119" s="960"/>
      <c r="M119" s="960"/>
      <c r="N119" s="42"/>
      <c r="O119" s="79">
        <f>IF(I119="","",IF(I119="0",1000,IF(I119="-0",-1000,I119*1)))</f>
        <v>4</v>
      </c>
      <c r="P119" s="79">
        <f t="shared" ref="P119:P120" si="237">IF(J119="","",IF(J119="0",1000,IF(J119="-0",-1000,J119*1)))</f>
        <v>7</v>
      </c>
      <c r="Q119" s="79">
        <f t="shared" ref="Q119:Q120" si="238">IF(K119="","",IF(K119="0",1000,IF(K119="-0",-1000,K119*1)))</f>
        <v>6</v>
      </c>
      <c r="R119" s="79" t="str">
        <f t="shared" ref="R119:R120" si="239">IF(L119="","",IF(L119="0",1000,IF(L119="-0",-1000,L119*1)))</f>
        <v/>
      </c>
      <c r="S119" s="80" t="str">
        <f t="shared" ref="S119:S120" si="240">IF(M119="","",IF(M119="0",1000,IF(M119="-0",-1000,M119*1)))</f>
        <v/>
      </c>
      <c r="T119" s="958">
        <f t="shared" ref="T119:T120" si="241">IF(O119="","",IF(O119&gt;0,1,0))</f>
        <v>1</v>
      </c>
      <c r="U119" s="957">
        <f t="shared" ref="U119:U120" si="242">IF(P119="","",IF(P119&gt;0,1,0))</f>
        <v>1</v>
      </c>
      <c r="V119" s="957">
        <f t="shared" ref="V119:V120" si="243">IF(Q119="","",IF(Q119&gt;0,1,0))</f>
        <v>1</v>
      </c>
      <c r="W119" s="957" t="str">
        <f t="shared" ref="W119:W120" si="244">IF(R119="","",IF(R119&gt;0,1,0))</f>
        <v/>
      </c>
      <c r="X119" s="957" t="str">
        <f t="shared" ref="X119:X120" si="245">IF(S119="","",IF(S119&gt;0,1,0))</f>
        <v/>
      </c>
      <c r="Y119" s="954">
        <f t="shared" ref="Y119:Y120" si="246">IF(O119="","",IF(O119&lt;0,1,0))</f>
        <v>0</v>
      </c>
      <c r="Z119" s="954">
        <f t="shared" ref="Z119:Z120" si="247">IF(P119="","",IF(P119&lt;0,1,0))</f>
        <v>0</v>
      </c>
      <c r="AA119" s="954">
        <f t="shared" ref="AA119:AA120" si="248">IF(Q119="","",IF(Q119&lt;0,1,0))</f>
        <v>0</v>
      </c>
      <c r="AB119" s="954" t="str">
        <f t="shared" ref="AB119:AB120" si="249">IF(R119="","",IF(R119&lt;0,1,0))</f>
        <v/>
      </c>
      <c r="AC119" s="954" t="str">
        <f t="shared" ref="AC119:AC120" si="250">IF(S119="","",IF(S119&lt;0,1,0))</f>
        <v/>
      </c>
      <c r="AD119" s="955">
        <f>IF(CC119="","",IF(CC119&gt;CE119,1,-1))</f>
        <v>1</v>
      </c>
      <c r="AE119" s="955">
        <f>IF(CC119="","",IF(CC119&lt;CE119,1,-1))</f>
        <v>-1</v>
      </c>
      <c r="AF119" s="956">
        <f>IF(CC119&gt;CE119,1,0)</f>
        <v>1</v>
      </c>
      <c r="AG119" s="952">
        <f>IF(CE119&gt;CC119,1,0)</f>
        <v>0</v>
      </c>
      <c r="AH119" s="81">
        <f>IF(O119="","",AX119*1)</f>
        <v>11</v>
      </c>
      <c r="AI119" s="953">
        <f>IF(P119="","",BE119*1)</f>
        <v>11</v>
      </c>
      <c r="AJ119" s="953">
        <f>IF(Q119="","",BL119*1)</f>
        <v>11</v>
      </c>
      <c r="AK119" s="953" t="str">
        <f>IF(R119="","",BS119*1)</f>
        <v/>
      </c>
      <c r="AL119" s="953" t="str">
        <f>IF(S119="","",BZ119*1)</f>
        <v/>
      </c>
      <c r="AM119" s="950">
        <f>IF(O119="","",AZ119*1)</f>
        <v>4</v>
      </c>
      <c r="AN119" s="950">
        <f>IF(P119="","",BG119*1)</f>
        <v>7</v>
      </c>
      <c r="AO119" s="950">
        <f>IF(Q119="","",BN119*1)</f>
        <v>6</v>
      </c>
      <c r="AP119" s="950" t="str">
        <f>IF(R119="","",BU119*1)</f>
        <v/>
      </c>
      <c r="AQ119" s="950" t="str">
        <f>IF(S119="","",CB119*1)</f>
        <v/>
      </c>
      <c r="AR119" s="951">
        <f>SUM(AH119:AL119)</f>
        <v>33</v>
      </c>
      <c r="AS119" s="949">
        <f>SUM(AM119:AQ119)</f>
        <v>17</v>
      </c>
      <c r="AT119" s="111">
        <f>IF(O119=1000,11,IF(O119=-1000,0,IF(O119&gt;0,11,IF(O119&lt;0,(-O119),"0"))))</f>
        <v>11</v>
      </c>
      <c r="AU119" s="944">
        <f>IF(O119=1000,0,IF(O119=-1000,11,IF(O119&lt;-9,-(O119-2),IF(O119&gt;0,(O119),"0"))))</f>
        <v>4</v>
      </c>
      <c r="AV119" s="111" t="str">
        <f>IF(O119=1000,11,IF(O119=-1000,0,IF(O119&gt;9,(O119+2),IF(O119&lt;0,(-O119),"0"))))</f>
        <v>0</v>
      </c>
      <c r="AW119" s="944">
        <f>IF(O119=1000,0,IF(O119=-1000,11,IF(O119&lt;0,11,IF(O119&gt;0,(O119),"0"))))</f>
        <v>4</v>
      </c>
      <c r="AX119" s="945">
        <f>IF(O119="","",IF(O119&gt;9,AV119,AT119))</f>
        <v>11</v>
      </c>
      <c r="AY119" s="946" t="str">
        <f>IF(O119="","","-")</f>
        <v>-</v>
      </c>
      <c r="AZ119" s="947">
        <f>IF(O119="","",IF(O119&lt;-9,AU119,AW119))</f>
        <v>4</v>
      </c>
      <c r="BA119" s="111" t="str">
        <f>IF(P119=1000,11,IF(P119=-1000,0,IF(P119&gt;9,(P119+2),IF(P119&lt;0,(-P119),"0"))))</f>
        <v>0</v>
      </c>
      <c r="BB119" s="944">
        <f>IF(P119=1000,0,IF(P119=-1000,11,IF(P119&lt;-9,-(P119-2),IF(P119&gt;0,(P119),"0"))))</f>
        <v>7</v>
      </c>
      <c r="BC119" s="944">
        <f>IF(P119=1000,11,IF(P119=-1000,0,IF(P119&gt;0,11,IF(P119&lt;0,(-P119),"0"))))</f>
        <v>11</v>
      </c>
      <c r="BD119" s="944">
        <f>IF(P119=1000,0,IF(P119=-1000,11,IF(P119&lt;0,11,IF(P119&gt;0,(P119),"0"))))</f>
        <v>7</v>
      </c>
      <c r="BE119" s="945">
        <f>IF(P119="","",IF(P119&gt;9,BA119,BC119))</f>
        <v>11</v>
      </c>
      <c r="BF119" s="946" t="str">
        <f>IF(P119="","","-")</f>
        <v>-</v>
      </c>
      <c r="BG119" s="947">
        <f>IF(P119="","",IF(P119&lt;-9,BB119,BD119))</f>
        <v>7</v>
      </c>
      <c r="BH119" s="111" t="str">
        <f>IF(Q119=1000,11,IF(Q119=-1000,0,IF(Q119&gt;9,(Q119+2),IF(Q119&lt;0,(-Q119),"0"))))</f>
        <v>0</v>
      </c>
      <c r="BI119" s="944">
        <f>IF(Q119=1000,0,IF(Q119=-1000,11,IF(Q119&lt;-9,-(Q119-2),IF(Q119&gt;0,(Q119),"0"))))</f>
        <v>6</v>
      </c>
      <c r="BJ119" s="944">
        <f>IF(Q119=1000,11,IF(Q119=-1000,0,IF(Q119&gt;0,11,IF(Q119&lt;0,(-Q119),"0"))))</f>
        <v>11</v>
      </c>
      <c r="BK119" s="944">
        <f>IF(Q119=1000,0,IF(Q119=-1000,11,IF(Q119&lt;0,11,IF(Q119&gt;0,(Q119),"0"))))</f>
        <v>6</v>
      </c>
      <c r="BL119" s="945">
        <f>IF(Q119="","",IF(Q119&gt;9,BH119,BJ119))</f>
        <v>11</v>
      </c>
      <c r="BM119" s="946" t="str">
        <f>IF(Q119="","","-")</f>
        <v>-</v>
      </c>
      <c r="BN119" s="947">
        <f>IF(Q119="","",IF(Q119&lt;-9,BI119,BK119))</f>
        <v>6</v>
      </c>
      <c r="BO119" s="944" t="e">
        <f>IF(R119=1000,11,IF(R119=-1000,0,IF(R119&gt;9,(R119+2),IF(R119&lt;0,(-R119),"0"))))</f>
        <v>#VALUE!</v>
      </c>
      <c r="BP119" s="944" t="str">
        <f>IF(R119=1000,0,IF(R119=-1000,11,IF(R119&lt;-9,-(R119-2),IF(R119&gt;0,(R119),"0"))))</f>
        <v/>
      </c>
      <c r="BQ119" s="944">
        <f>IF(R119=1000,11,IF(R119=-1000,0,IF(R119&gt;0,11,IF(R119&lt;0,(-R119),"0"))))</f>
        <v>11</v>
      </c>
      <c r="BR119" s="944" t="str">
        <f>IF(R119=1000,0,IF(R119=-1000,11,IF(R119&lt;0,11,IF(R119&gt;0,(R119),"0"))))</f>
        <v/>
      </c>
      <c r="BS119" s="945" t="str">
        <f>IF(R119="","",IF(R119&gt;9,BO119,BQ119))</f>
        <v/>
      </c>
      <c r="BT119" s="946" t="str">
        <f>IF(R119="","","-")</f>
        <v/>
      </c>
      <c r="BU119" s="947" t="str">
        <f>IF(R119="","",IF(R119&lt;-9,BP119,BR119))</f>
        <v/>
      </c>
      <c r="BV119" s="944" t="e">
        <f>IF(S119=1000,11,IF(S119=-1000,0,IF(S119&gt;9,(S119+2),IF(S119&lt;0,(-S119),"0"))))</f>
        <v>#VALUE!</v>
      </c>
      <c r="BW119" s="944" t="str">
        <f>IF(S119=1000,0,IF(S119=-1000,11,IF(S119&lt;-9,-(S119-2),IF(S119&gt;0,(S119),"0"))))</f>
        <v/>
      </c>
      <c r="BX119" s="944">
        <f>IF(S119=1000,11,IF(S119=-1000,0,IF(S119&gt;0,11,IF(S119&lt;0,(-S119),"0"))))</f>
        <v>11</v>
      </c>
      <c r="BY119" s="113" t="str">
        <f>IF(S119=1000,0,IF(S119=-1000,11,IF(S119&lt;0,11,IF(S119&gt;0,(S119),"0"))))</f>
        <v/>
      </c>
      <c r="BZ119" s="945" t="str">
        <f>IF(S119="","",IF(S119&gt;9,BV119,BX119))</f>
        <v/>
      </c>
      <c r="CA119" s="946" t="str">
        <f>IF(S119="","","-")</f>
        <v/>
      </c>
      <c r="CB119" s="947" t="str">
        <f>IF(S119="","",IF(S119&lt;-9,BW119,BY119))</f>
        <v/>
      </c>
      <c r="CC119" s="942">
        <f>IF(O119="","",SUM(T119:X119))</f>
        <v>3</v>
      </c>
      <c r="CD119" s="948" t="str">
        <f>IF(CC119="","","-")</f>
        <v>-</v>
      </c>
      <c r="CE119" s="943">
        <f>IF(O119="","",SUM(Y119:AC119))</f>
        <v>0</v>
      </c>
      <c r="CP119" s="32"/>
      <c r="CQ119" s="32"/>
    </row>
    <row r="120" spans="1:95" s="31" customFormat="1" ht="15" customHeight="1" thickBot="1" x14ac:dyDescent="0.25">
      <c r="A120" s="99">
        <f>IF(A115="","",A116)</f>
        <v>204</v>
      </c>
      <c r="B120" s="99">
        <f>IF(B115="","",B115)</f>
        <v>104</v>
      </c>
      <c r="C120" s="114">
        <v>5</v>
      </c>
      <c r="D120" s="115" t="str">
        <f>IF(A120="","",VLOOKUP(A120,СписокКМ!D:I,2,FALSE))</f>
        <v>ТАВРОВ Евгений</v>
      </c>
      <c r="E120" s="116"/>
      <c r="F120" s="117" t="str">
        <f>IF(B120="","",VLOOKUP(B120,СписокКМ!D:I,2,FALSE))</f>
        <v>ПЕРЕВОЗЧИКОВ Никита</v>
      </c>
      <c r="G120" s="118"/>
      <c r="H120" s="119"/>
      <c r="I120" s="120"/>
      <c r="J120" s="120"/>
      <c r="K120" s="120"/>
      <c r="L120" s="121"/>
      <c r="M120" s="121"/>
      <c r="N120" s="122"/>
      <c r="O120" s="123" t="str">
        <f>IF(I120="","",IF(I120="0",1000,IF(I120="-0",-1000,I120*1)))</f>
        <v/>
      </c>
      <c r="P120" s="123" t="str">
        <f t="shared" si="237"/>
        <v/>
      </c>
      <c r="Q120" s="123" t="str">
        <f t="shared" si="238"/>
        <v/>
      </c>
      <c r="R120" s="123" t="str">
        <f t="shared" si="239"/>
        <v/>
      </c>
      <c r="S120" s="124" t="str">
        <f t="shared" si="240"/>
        <v/>
      </c>
      <c r="T120" s="125" t="str">
        <f t="shared" si="241"/>
        <v/>
      </c>
      <c r="U120" s="126" t="str">
        <f t="shared" si="242"/>
        <v/>
      </c>
      <c r="V120" s="126" t="str">
        <f t="shared" si="243"/>
        <v/>
      </c>
      <c r="W120" s="126" t="str">
        <f t="shared" si="244"/>
        <v/>
      </c>
      <c r="X120" s="126" t="str">
        <f t="shared" si="245"/>
        <v/>
      </c>
      <c r="Y120" s="127" t="str">
        <f t="shared" si="246"/>
        <v/>
      </c>
      <c r="Z120" s="127" t="str">
        <f t="shared" si="247"/>
        <v/>
      </c>
      <c r="AA120" s="127" t="str">
        <f t="shared" si="248"/>
        <v/>
      </c>
      <c r="AB120" s="127" t="str">
        <f t="shared" si="249"/>
        <v/>
      </c>
      <c r="AC120" s="127" t="str">
        <f t="shared" si="250"/>
        <v/>
      </c>
      <c r="AD120" s="128" t="str">
        <f>IF(CC120="","",IF(CC120&gt;CE120,1,-1))</f>
        <v/>
      </c>
      <c r="AE120" s="128" t="str">
        <f>IF(CC120="","",IF(CC120&lt;CE120,1,-1))</f>
        <v/>
      </c>
      <c r="AF120" s="129">
        <f>IF(CC120&gt;CE120,1,0)</f>
        <v>0</v>
      </c>
      <c r="AG120" s="130">
        <f>IF(CE120&gt;CC120,1,0)</f>
        <v>0</v>
      </c>
      <c r="AH120" s="131" t="str">
        <f>IF(O120="","",AX120*1)</f>
        <v/>
      </c>
      <c r="AI120" s="132" t="str">
        <f>IF(P120="","",BE120*1)</f>
        <v/>
      </c>
      <c r="AJ120" s="132" t="str">
        <f>IF(Q120="","",BL120*1)</f>
        <v/>
      </c>
      <c r="AK120" s="132" t="str">
        <f>IF(R120="","",BS120*1)</f>
        <v/>
      </c>
      <c r="AL120" s="132" t="str">
        <f>IF(S120="","",BZ120*1)</f>
        <v/>
      </c>
      <c r="AM120" s="133" t="str">
        <f>IF(O120="","",AZ120*1)</f>
        <v/>
      </c>
      <c r="AN120" s="133" t="str">
        <f>IF(P120="","",BG120*1)</f>
        <v/>
      </c>
      <c r="AO120" s="133" t="str">
        <f>IF(Q120="","",BN120*1)</f>
        <v/>
      </c>
      <c r="AP120" s="133" t="str">
        <f>IF(R120="","",BU120*1)</f>
        <v/>
      </c>
      <c r="AQ120" s="133" t="str">
        <f>IF(S120="","",CB120*1)</f>
        <v/>
      </c>
      <c r="AR120" s="134">
        <f>SUM(AH120:AL120)</f>
        <v>0</v>
      </c>
      <c r="AS120" s="135">
        <f>SUM(AM120:AQ120)</f>
        <v>0</v>
      </c>
      <c r="AT120" s="136">
        <f>IF(O120=1000,11,IF(O120=-1000,0,IF(O120&gt;0,11,IF(O120&lt;0,(-O120),"0"))))</f>
        <v>11</v>
      </c>
      <c r="AU120" s="137" t="str">
        <f>IF(O120=1000,0,IF(O120=-1000,11,IF(O120&lt;-9,-(O120-2),IF(O120&gt;0,(O120),"0"))))</f>
        <v/>
      </c>
      <c r="AV120" s="136" t="e">
        <f>IF(O120=1000,11,IF(O120=-1000,0,IF(O120&gt;9,(O120+2),IF(O120&lt;0,(-O120),"0"))))</f>
        <v>#VALUE!</v>
      </c>
      <c r="AW120" s="137" t="str">
        <f>IF(O120=1000,0,IF(O120=-1000,11,IF(O120&lt;0,11,IF(O120&gt;0,(O120),"0"))))</f>
        <v/>
      </c>
      <c r="AX120" s="138" t="str">
        <f>IF(O120="","",IF(O120&gt;9,AV120,AT120))</f>
        <v/>
      </c>
      <c r="AY120" s="139" t="str">
        <f>IF(O120="","","-")</f>
        <v/>
      </c>
      <c r="AZ120" s="140" t="str">
        <f>IF(O120="","",IF(O120&lt;-9,AU120,AW120))</f>
        <v/>
      </c>
      <c r="BA120" s="136" t="e">
        <f>IF(P120=1000,11,IF(P120=-1000,0,IF(P120&gt;9,(P120+2),IF(P120&lt;0,(-P120),"0"))))</f>
        <v>#VALUE!</v>
      </c>
      <c r="BB120" s="137" t="str">
        <f>IF(P120=1000,0,IF(P120=-1000,11,IF(P120&lt;-9,-(P120-2),IF(P120&gt;0,(P120),"0"))))</f>
        <v/>
      </c>
      <c r="BC120" s="137">
        <f>IF(P120=1000,11,IF(P120=-1000,0,IF(P120&gt;0,11,IF(P120&lt;0,(-P120),"0"))))</f>
        <v>11</v>
      </c>
      <c r="BD120" s="137" t="str">
        <f>IF(P120=1000,0,IF(P120=-1000,11,IF(P120&lt;0,11,IF(P120&gt;0,(P120),"0"))))</f>
        <v/>
      </c>
      <c r="BE120" s="138" t="str">
        <f>IF(P120="","",IF(P120&gt;9,BA120,BC120))</f>
        <v/>
      </c>
      <c r="BF120" s="139" t="str">
        <f>IF(P120="","","-")</f>
        <v/>
      </c>
      <c r="BG120" s="140" t="str">
        <f>IF(P120="","",IF(P120&lt;-9,BB120,BD120))</f>
        <v/>
      </c>
      <c r="BH120" s="136" t="e">
        <f>IF(Q120=1000,11,IF(Q120=-1000,0,IF(Q120&gt;9,(Q120+2),IF(Q120&lt;0,(-Q120),"0"))))</f>
        <v>#VALUE!</v>
      </c>
      <c r="BI120" s="137" t="str">
        <f>IF(Q120=1000,0,IF(Q120=-1000,11,IF(Q120&lt;-9,-(Q120-2),IF(Q120&gt;0,(Q120),"0"))))</f>
        <v/>
      </c>
      <c r="BJ120" s="137">
        <f>IF(Q120=1000,11,IF(Q120=-1000,0,IF(Q120&gt;0,11,IF(Q120&lt;0,(-Q120),"0"))))</f>
        <v>11</v>
      </c>
      <c r="BK120" s="137" t="str">
        <f>IF(Q120=1000,0,IF(Q120=-1000,11,IF(Q120&lt;0,11,IF(Q120&gt;0,(Q120),"0"))))</f>
        <v/>
      </c>
      <c r="BL120" s="138" t="str">
        <f>IF(Q120="","",IF(Q120&gt;9,BH120,BJ120))</f>
        <v/>
      </c>
      <c r="BM120" s="139" t="str">
        <f>IF(Q120="","","-")</f>
        <v/>
      </c>
      <c r="BN120" s="140" t="str">
        <f>IF(Q120="","",IF(Q120&lt;-9,BI120,BK120))</f>
        <v/>
      </c>
      <c r="BO120" s="137" t="e">
        <f>IF(R120=1000,11,IF(R120=-1000,0,IF(R120&gt;9,(R120+2),IF(R120&lt;0,(-R120),"0"))))</f>
        <v>#VALUE!</v>
      </c>
      <c r="BP120" s="137" t="str">
        <f>IF(R120=1000,0,IF(R120=-1000,11,IF(R120&lt;-9,-(R120-2),IF(R120&gt;0,(R120),"0"))))</f>
        <v/>
      </c>
      <c r="BQ120" s="137">
        <f>IF(R120=1000,11,IF(R120=-1000,0,IF(R120&gt;0,11,IF(R120&lt;0,(-R120),"0"))))</f>
        <v>11</v>
      </c>
      <c r="BR120" s="137" t="str">
        <f>IF(R120=1000,0,IF(R120=-1000,11,IF(R120&lt;0,11,IF(R120&gt;0,(R120),"0"))))</f>
        <v/>
      </c>
      <c r="BS120" s="138" t="str">
        <f>IF(R120="","",IF(R120&gt;9,BO120,BQ120))</f>
        <v/>
      </c>
      <c r="BT120" s="139" t="str">
        <f>IF(R120="","","-")</f>
        <v/>
      </c>
      <c r="BU120" s="140" t="str">
        <f>IF(R120="","",IF(R120&lt;-9,BP120,BR120))</f>
        <v/>
      </c>
      <c r="BV120" s="137" t="e">
        <f>IF(S120=1000,11,IF(S120=-1000,0,IF(S120&gt;9,(S120+2),IF(S120&lt;0,(-S120),"0"))))</f>
        <v>#VALUE!</v>
      </c>
      <c r="BW120" s="137" t="str">
        <f>IF(S120=1000,0,IF(S120=-1000,11,IF(S120&lt;-9,-(S120-2),IF(S120&gt;0,(S120),"0"))))</f>
        <v/>
      </c>
      <c r="BX120" s="137">
        <f>IF(S120=1000,11,IF(S120=-1000,0,IF(S120&gt;0,11,IF(S120&lt;0,(-S120),"0"))))</f>
        <v>11</v>
      </c>
      <c r="BY120" s="141" t="str">
        <f>IF(S120=1000,0,IF(S120=-1000,11,IF(S120&lt;0,11,IF(S120&gt;0,(S120),"0"))))</f>
        <v/>
      </c>
      <c r="BZ120" s="138" t="str">
        <f>IF(S120="","",IF(S120&gt;9,BV120,BX120))</f>
        <v/>
      </c>
      <c r="CA120" s="139" t="str">
        <f>IF(S120="","","-")</f>
        <v/>
      </c>
      <c r="CB120" s="140" t="str">
        <f>IF(S120="","",IF(S120&lt;-9,BW120,BY120))</f>
        <v/>
      </c>
      <c r="CC120" s="142" t="str">
        <f>IF(O120="","",SUM(T120:X120))</f>
        <v/>
      </c>
      <c r="CD120" s="143" t="str">
        <f>IF(CC120="","","-")</f>
        <v/>
      </c>
      <c r="CE120" s="144" t="str">
        <f>IF(O120="","",SUM(Y120:AC120))</f>
        <v/>
      </c>
      <c r="CP120" s="32"/>
      <c r="CQ120" s="32"/>
    </row>
    <row r="121" spans="1:95" ht="15.75" thickBot="1" x14ac:dyDescent="0.25"/>
    <row r="122" spans="1:95" s="31" customFormat="1" ht="31.5" customHeight="1" thickBot="1" x14ac:dyDescent="0.25">
      <c r="A122" s="34">
        <v>34</v>
      </c>
      <c r="B122" s="35">
        <v>26</v>
      </c>
      <c r="C122" s="1225">
        <f>1+C113</f>
        <v>14</v>
      </c>
      <c r="D122" s="1227" t="str">
        <f>IF(A122="","",VLOOKUP(A122,СписокКМ!$A$186:$D$248,3,FALSE))</f>
        <v>Челябинская область</v>
      </c>
      <c r="E122" s="1228" t="e">
        <f>IF(B122="","",VLOOKUP(B122,СписокКМ!E:J,2,FALSE))</f>
        <v>#N/A</v>
      </c>
      <c r="F122" s="1231" t="str">
        <f>IF(B122="","",VLOOKUP(B122,СписокКМ!$A$186:$D$248,3,FALSE))</f>
        <v>Удмуртская республика</v>
      </c>
      <c r="G122" s="1232" t="e">
        <f>IF(D122="","",VLOOKUP(D122,СписокКМ!G:L,2,FALSE))</f>
        <v>#N/A</v>
      </c>
      <c r="H122" s="36"/>
      <c r="I122" s="1235" t="s">
        <v>7</v>
      </c>
      <c r="J122" s="1235"/>
      <c r="K122" s="1235"/>
      <c r="L122" s="1235"/>
      <c r="M122" s="1235"/>
      <c r="N122" s="37"/>
      <c r="O122" s="1237"/>
      <c r="P122" s="1238"/>
      <c r="Q122" s="1238"/>
      <c r="R122" s="1238"/>
      <c r="S122" s="1238"/>
      <c r="T122" s="38">
        <f>IF(A122="","",VLOOKUP(A122,'[60]Протокол команд'!A:K,8,FALSE))</f>
        <v>0</v>
      </c>
      <c r="U122" s="39">
        <f>T122*5-4</f>
        <v>-4</v>
      </c>
      <c r="V122" s="39">
        <f>T122*5</f>
        <v>0</v>
      </c>
      <c r="W122" s="39" t="str">
        <f>CONCATENATE(U122,"-",V122)</f>
        <v>-4-0</v>
      </c>
      <c r="X122" s="39">
        <f>IF(A122="","",VLOOKUP(A122,'[60]Протокол команд'!A:K,10,FALSE))</f>
        <v>0</v>
      </c>
      <c r="Y122" s="39">
        <f>X122*5-4</f>
        <v>-4</v>
      </c>
      <c r="Z122" s="39">
        <f>X122*5</f>
        <v>0</v>
      </c>
      <c r="AA122" s="39" t="str">
        <f>CONCATENATE(Y122,"-",Z122)</f>
        <v>-4-0</v>
      </c>
      <c r="AB122" s="1241">
        <f>IF(O124="","",SUM(AF124:AF129))</f>
        <v>1</v>
      </c>
      <c r="AC122" s="1242"/>
      <c r="AD122" s="1243"/>
      <c r="AE122" s="1242">
        <f>IF(O124="","",SUM(AG124:AG129))</f>
        <v>3</v>
      </c>
      <c r="AF122" s="1242"/>
      <c r="AG122" s="1264"/>
      <c r="AH122" s="1241">
        <f>SUM(CC124:CC129)</f>
        <v>4</v>
      </c>
      <c r="AI122" s="1242"/>
      <c r="AJ122" s="1243"/>
      <c r="AK122" s="1242">
        <f>SUM(CE124:CE129)</f>
        <v>9</v>
      </c>
      <c r="AL122" s="1242"/>
      <c r="AM122" s="1264"/>
      <c r="AN122" s="1265">
        <f>SUM(AR124:AR129)</f>
        <v>67</v>
      </c>
      <c r="AO122" s="1266"/>
      <c r="AP122" s="1267"/>
      <c r="AQ122" s="1266">
        <f>SUM(AS124:AS129)</f>
        <v>87</v>
      </c>
      <c r="AR122" s="1266"/>
      <c r="AS122" s="1268"/>
      <c r="AT122" s="1314" t="s">
        <v>599</v>
      </c>
      <c r="AU122" s="1315"/>
      <c r="AV122" s="1315"/>
      <c r="AW122" s="1315"/>
      <c r="AX122" s="1315"/>
      <c r="AY122" s="1315"/>
      <c r="AZ122" s="1315"/>
      <c r="BA122" s="1315"/>
      <c r="BB122" s="1315"/>
      <c r="BC122" s="1315"/>
      <c r="BD122" s="1315"/>
      <c r="BE122" s="1315"/>
      <c r="BF122" s="1315"/>
      <c r="BG122" s="1315"/>
      <c r="BH122" s="1315"/>
      <c r="BI122" s="1315"/>
      <c r="BJ122" s="1315"/>
      <c r="BK122" s="1315"/>
      <c r="BL122" s="1315"/>
      <c r="BM122" s="1315"/>
      <c r="BN122" s="1315"/>
      <c r="BO122" s="1315"/>
      <c r="BP122" s="1315"/>
      <c r="BQ122" s="1315"/>
      <c r="BR122" s="1315"/>
      <c r="BS122" s="1315"/>
      <c r="BT122" s="1315"/>
      <c r="BU122" s="1315"/>
      <c r="BV122" s="1315"/>
      <c r="BW122" s="1315"/>
      <c r="BX122" s="1315"/>
      <c r="BY122" s="1315"/>
      <c r="BZ122" s="1315"/>
      <c r="CA122" s="1315"/>
      <c r="CB122" s="1316"/>
      <c r="CC122" s="1254">
        <f>IF(O124="","",SUM(AF124:AF129))</f>
        <v>1</v>
      </c>
      <c r="CD122" s="1256" t="str">
        <f>IF(CC122="","","-")</f>
        <v>-</v>
      </c>
      <c r="CE122" s="1258">
        <f>IF(O124="","",SUM(AG124:AG129))</f>
        <v>3</v>
      </c>
      <c r="CP122" s="32"/>
      <c r="CQ122" s="32"/>
    </row>
    <row r="123" spans="1:95" s="31" customFormat="1" ht="13.5" customHeight="1" x14ac:dyDescent="0.2">
      <c r="A123" s="40"/>
      <c r="B123" s="40"/>
      <c r="C123" s="1226"/>
      <c r="D123" s="1229" t="str">
        <f>IF(A123="","",VLOOKUP(A123,СписокКМ!D:I,2,FALSE))</f>
        <v/>
      </c>
      <c r="E123" s="1230" t="str">
        <f>IF(B123="","",VLOOKUP(B123,СписокКМ!E:J,2,FALSE))</f>
        <v/>
      </c>
      <c r="F123" s="1233" t="str">
        <f>IF(C123="","",VLOOKUP(C123,СписокКМ!F:K,2,FALSE))</f>
        <v/>
      </c>
      <c r="G123" s="1234" t="str">
        <f>IF(D123="","",VLOOKUP(D123,СписокКМ!G:L,2,FALSE))</f>
        <v/>
      </c>
      <c r="H123" s="41"/>
      <c r="I123" s="1236"/>
      <c r="J123" s="1236"/>
      <c r="K123" s="1236"/>
      <c r="L123" s="1236"/>
      <c r="M123" s="1236"/>
      <c r="N123" s="42"/>
      <c r="O123" s="1239"/>
      <c r="P123" s="1240"/>
      <c r="Q123" s="1240"/>
      <c r="R123" s="1240"/>
      <c r="S123" s="1240"/>
      <c r="T123" s="1260" t="s">
        <v>8</v>
      </c>
      <c r="U123" s="1261"/>
      <c r="V123" s="1261"/>
      <c r="W123" s="1261"/>
      <c r="X123" s="1261"/>
      <c r="Y123" s="1261"/>
      <c r="Z123" s="1261"/>
      <c r="AA123" s="1261"/>
      <c r="AB123" s="1261"/>
      <c r="AC123" s="1261"/>
      <c r="AD123" s="1261"/>
      <c r="AE123" s="1261"/>
      <c r="AF123" s="1261"/>
      <c r="AG123" s="1262"/>
      <c r="AH123" s="1261" t="s">
        <v>9</v>
      </c>
      <c r="AI123" s="1261"/>
      <c r="AJ123" s="1261"/>
      <c r="AK123" s="1261"/>
      <c r="AL123" s="1261"/>
      <c r="AM123" s="1261"/>
      <c r="AN123" s="1261"/>
      <c r="AO123" s="1261"/>
      <c r="AP123" s="1261"/>
      <c r="AQ123" s="1261"/>
      <c r="AR123" s="1261"/>
      <c r="AS123" s="1262"/>
      <c r="AT123" s="1263" t="s">
        <v>10</v>
      </c>
      <c r="AU123" s="1263"/>
      <c r="AV123" s="1263"/>
      <c r="AW123" s="1263"/>
      <c r="AX123" s="1263"/>
      <c r="AY123" s="1263"/>
      <c r="AZ123" s="1263"/>
      <c r="BA123" s="1263" t="s">
        <v>11</v>
      </c>
      <c r="BB123" s="1263"/>
      <c r="BC123" s="1263"/>
      <c r="BD123" s="1263"/>
      <c r="BE123" s="1263"/>
      <c r="BF123" s="1263"/>
      <c r="BG123" s="1263"/>
      <c r="BH123" s="1263" t="s">
        <v>12</v>
      </c>
      <c r="BI123" s="1263"/>
      <c r="BJ123" s="1263"/>
      <c r="BK123" s="1263"/>
      <c r="BL123" s="1263"/>
      <c r="BM123" s="1263"/>
      <c r="BN123" s="1263"/>
      <c r="BO123" s="1263" t="s">
        <v>13</v>
      </c>
      <c r="BP123" s="1263"/>
      <c r="BQ123" s="1263"/>
      <c r="BR123" s="1263"/>
      <c r="BS123" s="1263"/>
      <c r="BT123" s="1263"/>
      <c r="BU123" s="1263"/>
      <c r="BV123" s="1263" t="s">
        <v>14</v>
      </c>
      <c r="BW123" s="1263"/>
      <c r="BX123" s="1263"/>
      <c r="BY123" s="1263"/>
      <c r="BZ123" s="1263"/>
      <c r="CA123" s="1263"/>
      <c r="CB123" s="1263"/>
      <c r="CC123" s="1255"/>
      <c r="CD123" s="1257"/>
      <c r="CE123" s="1259"/>
      <c r="CP123" s="32"/>
      <c r="CQ123" s="32"/>
    </row>
    <row r="124" spans="1:95" s="31" customFormat="1" ht="15" customHeight="1" x14ac:dyDescent="0.2">
      <c r="A124" s="43">
        <v>108</v>
      </c>
      <c r="B124" s="44">
        <v>104</v>
      </c>
      <c r="C124" s="959">
        <v>1</v>
      </c>
      <c r="D124" s="46" t="str">
        <f>IF(A124="","",VLOOKUP(A124,СписокКМ!D:I,2,FALSE))</f>
        <v>НОВИКОВ Никита</v>
      </c>
      <c r="E124" s="47"/>
      <c r="F124" s="48" t="str">
        <f>IF(B124="","",VLOOKUP(B124,СписокКМ!D:I,2,FALSE))</f>
        <v>ПЕРЕВОЗЧИКОВ Никита</v>
      </c>
      <c r="G124" s="49"/>
      <c r="H124" s="50"/>
      <c r="I124" s="51" t="s">
        <v>28</v>
      </c>
      <c r="J124" s="51" t="s">
        <v>572</v>
      </c>
      <c r="K124" s="51" t="s">
        <v>570</v>
      </c>
      <c r="L124" s="51"/>
      <c r="M124" s="51"/>
      <c r="N124" s="52"/>
      <c r="O124" s="53">
        <f>IF(I124="","",IF(I124="0",1000,IF(I124="-0",-1000,I124*1)))</f>
        <v>-9</v>
      </c>
      <c r="P124" s="53">
        <f t="shared" ref="P124:P125" si="251">IF(J124="","",IF(J124="0",1000,IF(J124="-0",-1000,J124*1)))</f>
        <v>-10</v>
      </c>
      <c r="Q124" s="53">
        <f t="shared" ref="Q124:Q125" si="252">IF(K124="","",IF(K124="0",1000,IF(K124="-0",-1000,K124*1)))</f>
        <v>-1</v>
      </c>
      <c r="R124" s="53" t="str">
        <f t="shared" ref="R124:R125" si="253">IF(L124="","",IF(L124="0",1000,IF(L124="-0",-1000,L124*1)))</f>
        <v/>
      </c>
      <c r="S124" s="54" t="str">
        <f t="shared" ref="S124:S125" si="254">IF(M124="","",IF(M124="0",1000,IF(M124="-0",-1000,M124*1)))</f>
        <v/>
      </c>
      <c r="T124" s="55">
        <f t="shared" ref="T124:T125" si="255">IF(O124="","",IF(O124&gt;0,1,0))</f>
        <v>0</v>
      </c>
      <c r="U124" s="56">
        <f t="shared" ref="U124:U125" si="256">IF(P124="","",IF(P124&gt;0,1,0))</f>
        <v>0</v>
      </c>
      <c r="V124" s="56">
        <f t="shared" ref="V124:V125" si="257">IF(Q124="","",IF(Q124&gt;0,1,0))</f>
        <v>0</v>
      </c>
      <c r="W124" s="56" t="str">
        <f t="shared" ref="W124:W125" si="258">IF(R124="","",IF(R124&gt;0,1,0))</f>
        <v/>
      </c>
      <c r="X124" s="56" t="str">
        <f t="shared" ref="X124:X125" si="259">IF(S124="","",IF(S124&gt;0,1,0))</f>
        <v/>
      </c>
      <c r="Y124" s="57">
        <f t="shared" ref="Y124:Y125" si="260">IF(O124="","",IF(O124&lt;0,1,0))</f>
        <v>1</v>
      </c>
      <c r="Z124" s="57">
        <f t="shared" ref="Z124:Z125" si="261">IF(P124="","",IF(P124&lt;0,1,0))</f>
        <v>1</v>
      </c>
      <c r="AA124" s="57">
        <f t="shared" ref="AA124:AA125" si="262">IF(Q124="","",IF(Q124&lt;0,1,0))</f>
        <v>1</v>
      </c>
      <c r="AB124" s="57" t="str">
        <f t="shared" ref="AB124:AB125" si="263">IF(R124="","",IF(R124&lt;0,1,0))</f>
        <v/>
      </c>
      <c r="AC124" s="57" t="str">
        <f t="shared" ref="AC124:AC125" si="264">IF(S124="","",IF(S124&lt;0,1,0))</f>
        <v/>
      </c>
      <c r="AD124" s="58">
        <f>IF(CC124="","",IF(CC124&gt;CE124,1,-1))</f>
        <v>-1</v>
      </c>
      <c r="AE124" s="58">
        <f>IF(CC124="","",IF(CC124&lt;CE124,1,-1))</f>
        <v>1</v>
      </c>
      <c r="AF124" s="59">
        <f>IF(CC124&gt;CE124,1,0)</f>
        <v>0</v>
      </c>
      <c r="AG124" s="60">
        <f>IF(CE124&gt;CC124,1,0)</f>
        <v>1</v>
      </c>
      <c r="AH124" s="61">
        <f>IF(O124="","",AX124*1)</f>
        <v>9</v>
      </c>
      <c r="AI124" s="62">
        <f>IF(P124="","",BE124*1)</f>
        <v>10</v>
      </c>
      <c r="AJ124" s="62">
        <f>IF(Q124="","",BL124*1)</f>
        <v>1</v>
      </c>
      <c r="AK124" s="62" t="str">
        <f>IF(R124="","",BS124*1)</f>
        <v/>
      </c>
      <c r="AL124" s="62" t="str">
        <f>IF(S124="","",BZ124*1)</f>
        <v/>
      </c>
      <c r="AM124" s="63">
        <f>IF(O124="","",AZ124*1)</f>
        <v>11</v>
      </c>
      <c r="AN124" s="63">
        <f>IF(P124="","",BG124*1)</f>
        <v>12</v>
      </c>
      <c r="AO124" s="63">
        <f>IF(Q124="","",BN124*1)</f>
        <v>11</v>
      </c>
      <c r="AP124" s="63" t="str">
        <f>IF(R124="","",BU124*1)</f>
        <v/>
      </c>
      <c r="AQ124" s="63" t="str">
        <f>IF(S124="","",CB124*1)</f>
        <v/>
      </c>
      <c r="AR124" s="64">
        <f>SUM(AH124:AL124)</f>
        <v>20</v>
      </c>
      <c r="AS124" s="65">
        <f>SUM(AM124:AQ124)</f>
        <v>34</v>
      </c>
      <c r="AT124" s="66">
        <f>IF(O124=1000,11,IF(O124=-1000,0,IF(O124&gt;0,11,IF(O124&lt;0,(-O124),"0"))))</f>
        <v>9</v>
      </c>
      <c r="AU124" s="67" t="str">
        <f>IF(O124=1000,0,IF(O124=-1000,11,IF(O124&lt;-9,-(O124-2),IF(O124&gt;0,(O124),"0"))))</f>
        <v>0</v>
      </c>
      <c r="AV124" s="66">
        <f>IF(O124=1000,11,IF(O124=-1000,0,IF(O124&lt;9,11,IF(O124&gt;9,(O124+2),"0"))))</f>
        <v>11</v>
      </c>
      <c r="AW124" s="67">
        <f>IF(O124=1000,0,IF(O124=-1000,11,IF(O124&lt;0,11,IF(O124&gt;0,(O124),"0"))))</f>
        <v>11</v>
      </c>
      <c r="AX124" s="68">
        <f>IF(O124="","",IF(O124&gt;9,AV124,AT124))</f>
        <v>9</v>
      </c>
      <c r="AY124" s="69" t="str">
        <f>IF(O124="","","-")</f>
        <v>-</v>
      </c>
      <c r="AZ124" s="70">
        <f>IF(O124="","",IF(O124&lt;-9,AU124,AW124))</f>
        <v>11</v>
      </c>
      <c r="BA124" s="66">
        <f>IF(P124=1000,11,IF(P124=-1000,0,IF(P124&gt;9,(P124+2),IF(P124&lt;0,(-P124),"0"))))</f>
        <v>10</v>
      </c>
      <c r="BB124" s="67">
        <f>IF(P124=1000,0,IF(P124=-1000,11,IF(P124&lt;-9,-(P124-2),IF(P124&gt;0,(P124),"0"))))</f>
        <v>12</v>
      </c>
      <c r="BC124" s="67">
        <f>IF(P124=1000,11,IF(P124=-1000,0,IF(P124&gt;0,11,IF(P124&lt;0,(-P124),"0"))))</f>
        <v>10</v>
      </c>
      <c r="BD124" s="67">
        <f>IF(P124=1000,0,IF(P124=-1000,11,IF(P124&lt;0,11,IF(P124&gt;0,(P124),"0"))))</f>
        <v>11</v>
      </c>
      <c r="BE124" s="68">
        <f>IF(P124="","",IF(P124&gt;9,BA124,BC124))</f>
        <v>10</v>
      </c>
      <c r="BF124" s="69" t="str">
        <f>IF(P124="","","-")</f>
        <v>-</v>
      </c>
      <c r="BG124" s="70">
        <f>IF(P124="","",IF(P124&lt;-9,BB124,BD124))</f>
        <v>12</v>
      </c>
      <c r="BH124" s="66">
        <f>IF(Q124=1000,11,IF(Q124=-1000,0,IF(Q124&gt;9,(Q124+2),IF(Q124&lt;0,(-Q124),"0"))))</f>
        <v>1</v>
      </c>
      <c r="BI124" s="67" t="str">
        <f>IF(Q124=1000,0,IF(Q124=-1000,11,IF(Q124&lt;-9,-(Q124-2),IF(Q124&gt;0,(Q124),"0"))))</f>
        <v>0</v>
      </c>
      <c r="BJ124" s="67">
        <f>IF(Q124=1000,11,IF(Q124=-1000,0,IF(Q124&gt;0,11,IF(Q124&lt;0,(-Q124),"0"))))</f>
        <v>1</v>
      </c>
      <c r="BK124" s="67">
        <f>IF(Q124=1000,0,IF(Q124=-1000,11,IF(Q124&lt;0,11,IF(Q124&gt;0,(Q124),"0"))))</f>
        <v>11</v>
      </c>
      <c r="BL124" s="68">
        <f>IF(Q124="","",IF(Q124&gt;9,BH124,BJ124))</f>
        <v>1</v>
      </c>
      <c r="BM124" s="69" t="str">
        <f>IF(Q124="","","-")</f>
        <v>-</v>
      </c>
      <c r="BN124" s="70">
        <f>IF(Q124="","",IF(Q124&lt;-9,BI124,BK124))</f>
        <v>11</v>
      </c>
      <c r="BO124" s="67" t="e">
        <f>IF(R124=1000,11,IF(R124=-1000,0,IF(R124&gt;9,(R124+2),IF(R124&lt;0,(-R124),"0"))))</f>
        <v>#VALUE!</v>
      </c>
      <c r="BP124" s="67" t="str">
        <f>IF(R124=1000,0,IF(R124=-1000,11,IF(R124&lt;-9,-(R124-2),IF(R124&gt;0,(R124),"0"))))</f>
        <v/>
      </c>
      <c r="BQ124" s="67">
        <f>IF(R124=1000,11,IF(R124=-1000,0,IF(R124&gt;0,11,IF(R124&lt;0,(-R124),"0"))))</f>
        <v>11</v>
      </c>
      <c r="BR124" s="67" t="str">
        <f>IF(R124=1000,0,IF(R124=-1000,11,IF(R124&lt;0,11,IF(R124&gt;0,(R124),"0"))))</f>
        <v/>
      </c>
      <c r="BS124" s="68" t="str">
        <f>IF(R124="","",IF(R124&gt;9,BO124,BQ124))</f>
        <v/>
      </c>
      <c r="BT124" s="69" t="str">
        <f>IF(R124="","","-")</f>
        <v/>
      </c>
      <c r="BU124" s="70" t="str">
        <f>IF(R124="","",IF(R124&lt;-9,BP124,BR124))</f>
        <v/>
      </c>
      <c r="BV124" s="67" t="e">
        <f>IF(S124=1000,11,IF(S124=-1000,0,IF(S124&gt;9,(S124+2),IF(S124&lt;0,(-S124),"0"))))</f>
        <v>#VALUE!</v>
      </c>
      <c r="BW124" s="67" t="str">
        <f>IF(S124=1000,0,IF(S124=-1000,11,IF(S124&lt;-9,-(S124-2),IF(S124&gt;0,(S124),"0"))))</f>
        <v/>
      </c>
      <c r="BX124" s="67">
        <f>IF(S124=1000,11,IF(S124=-1000,0,IF(S124&gt;0,11,IF(S124&lt;0,(-S124),"0"))))</f>
        <v>11</v>
      </c>
      <c r="BY124" s="71" t="str">
        <f>IF(S124=1000,0,IF(S124=-1000,11,IF(S124&lt;0,11,IF(S124&gt;0,(S124),"0"))))</f>
        <v/>
      </c>
      <c r="BZ124" s="68" t="str">
        <f>IF(S124="","",IF(S124&gt;9,BV124,BX124))</f>
        <v/>
      </c>
      <c r="CA124" s="69" t="str">
        <f>IF(S124="","","-")</f>
        <v/>
      </c>
      <c r="CB124" s="70" t="str">
        <f>IF(S124="","",IF(S124&lt;-9,BW124,BY124))</f>
        <v/>
      </c>
      <c r="CC124" s="72">
        <f>IF(O124="","",SUM(T124:X124))</f>
        <v>0</v>
      </c>
      <c r="CD124" s="73" t="str">
        <f>IF(CC124="","","-")</f>
        <v>-</v>
      </c>
      <c r="CE124" s="74">
        <f>IF(O124="","",SUM(Y124:AC124))</f>
        <v>3</v>
      </c>
      <c r="CP124" s="32"/>
      <c r="CQ124" s="32"/>
    </row>
    <row r="125" spans="1:95" s="31" customFormat="1" ht="15" customHeight="1" x14ac:dyDescent="0.2">
      <c r="A125" s="43">
        <v>205</v>
      </c>
      <c r="B125" s="44">
        <v>208</v>
      </c>
      <c r="C125" s="75">
        <v>2</v>
      </c>
      <c r="D125" s="76" t="str">
        <f>IF(A125="","",VLOOKUP(A125,СписокКМ!D:I,2,FALSE))</f>
        <v>КАРПОВ Иван</v>
      </c>
      <c r="E125" s="47"/>
      <c r="F125" s="77" t="str">
        <f>IF(B125="","",VLOOKUP(B125,СписокКМ!D:I,2,FALSE))</f>
        <v>ДАВЫДОВ Иван</v>
      </c>
      <c r="G125" s="49"/>
      <c r="H125" s="41"/>
      <c r="I125" s="960" t="s">
        <v>154</v>
      </c>
      <c r="J125" s="960" t="s">
        <v>154</v>
      </c>
      <c r="K125" s="960" t="s">
        <v>31</v>
      </c>
      <c r="L125" s="960"/>
      <c r="M125" s="51"/>
      <c r="N125" s="42"/>
      <c r="O125" s="79">
        <f>IF(I125="","",IF(I125="0",1000,IF(I125="-0",-1000,I125*1)))</f>
        <v>6</v>
      </c>
      <c r="P125" s="79">
        <f t="shared" si="251"/>
        <v>6</v>
      </c>
      <c r="Q125" s="79">
        <f t="shared" si="252"/>
        <v>8</v>
      </c>
      <c r="R125" s="79" t="str">
        <f t="shared" si="253"/>
        <v/>
      </c>
      <c r="S125" s="80" t="str">
        <f t="shared" si="254"/>
        <v/>
      </c>
      <c r="T125" s="55">
        <f t="shared" si="255"/>
        <v>1</v>
      </c>
      <c r="U125" s="56">
        <f t="shared" si="256"/>
        <v>1</v>
      </c>
      <c r="V125" s="56">
        <f t="shared" si="257"/>
        <v>1</v>
      </c>
      <c r="W125" s="56" t="str">
        <f t="shared" si="258"/>
        <v/>
      </c>
      <c r="X125" s="56" t="str">
        <f t="shared" si="259"/>
        <v/>
      </c>
      <c r="Y125" s="57">
        <f t="shared" si="260"/>
        <v>0</v>
      </c>
      <c r="Z125" s="57">
        <f t="shared" si="261"/>
        <v>0</v>
      </c>
      <c r="AA125" s="57">
        <f t="shared" si="262"/>
        <v>0</v>
      </c>
      <c r="AB125" s="57" t="str">
        <f t="shared" si="263"/>
        <v/>
      </c>
      <c r="AC125" s="57" t="str">
        <f t="shared" si="264"/>
        <v/>
      </c>
      <c r="AD125" s="58">
        <f>IF(CC125="","",IF(CC125&gt;CE125,1,-1))</f>
        <v>1</v>
      </c>
      <c r="AE125" s="58">
        <f>IF(CC125="","",IF(CC125&lt;CE125,1,-1))</f>
        <v>-1</v>
      </c>
      <c r="AF125" s="59">
        <f>IF(CC125&gt;CE125,1,0)</f>
        <v>1</v>
      </c>
      <c r="AG125" s="60">
        <f>IF(CE125&gt;CC125,1,0)</f>
        <v>0</v>
      </c>
      <c r="AH125" s="81">
        <f>IF(O125="","",AX125*1)</f>
        <v>11</v>
      </c>
      <c r="AI125" s="953">
        <f>IF(P125="","",BE125*1)</f>
        <v>11</v>
      </c>
      <c r="AJ125" s="953">
        <f>IF(Q125="","",BL125*1)</f>
        <v>11</v>
      </c>
      <c r="AK125" s="953" t="str">
        <f>IF(R125="","",BS125*1)</f>
        <v/>
      </c>
      <c r="AL125" s="953" t="str">
        <f>IF(S125="","",BZ125*1)</f>
        <v/>
      </c>
      <c r="AM125" s="950">
        <f>IF(O125="","",AZ125*1)</f>
        <v>6</v>
      </c>
      <c r="AN125" s="950">
        <f>IF(P125="","",BG125*1)</f>
        <v>6</v>
      </c>
      <c r="AO125" s="950">
        <f>IF(Q125="","",BN125*1)</f>
        <v>8</v>
      </c>
      <c r="AP125" s="950" t="str">
        <f>IF(R125="","",BU125*1)</f>
        <v/>
      </c>
      <c r="AQ125" s="950" t="str">
        <f>IF(S125="","",CB125*1)</f>
        <v/>
      </c>
      <c r="AR125" s="64">
        <f>SUM(AH125:AL125)</f>
        <v>33</v>
      </c>
      <c r="AS125" s="65">
        <f>SUM(AM125:AQ125)</f>
        <v>20</v>
      </c>
      <c r="AT125" s="66">
        <f>IF(O125=1000,11,IF(O125=-1000,0,IF(O125&gt;0,11,IF(O125&lt;0,(-O125),"0"))))</f>
        <v>11</v>
      </c>
      <c r="AU125" s="67">
        <f>IF(O125=1000,0,IF(O125=-1000,11,IF(O125&lt;-9,-(O125-2),IF(O125&gt;0,(O125),"0"))))</f>
        <v>6</v>
      </c>
      <c r="AV125" s="66" t="str">
        <f>IF(O125=1000,11,IF(O125=-1000,0,IF(O125&gt;9,(O125+2),IF(O125&lt;0,(-O125),"0"))))</f>
        <v>0</v>
      </c>
      <c r="AW125" s="67">
        <f>IF(O125=1000,0,IF(O125=-1000,11,IF(O125&lt;0,11,IF(O125&gt;0,(O125),"0"))))</f>
        <v>6</v>
      </c>
      <c r="AX125" s="945">
        <f>IF(O125="","",IF(O125&gt;9,AV125,AT125))</f>
        <v>11</v>
      </c>
      <c r="AY125" s="946" t="str">
        <f>IF(O125="","","-")</f>
        <v>-</v>
      </c>
      <c r="AZ125" s="947">
        <f>IF(O125="","",IF(O125&lt;-9,AU125,AW125))</f>
        <v>6</v>
      </c>
      <c r="BA125" s="66" t="str">
        <f>IF(P125=1000,11,IF(P125=-1000,0,IF(P125&gt;9,(P125+2),IF(P125&lt;0,(-P125),"0"))))</f>
        <v>0</v>
      </c>
      <c r="BB125" s="67">
        <f>IF(P125=1000,0,IF(P125=-1000,11,IF(P125&lt;-9,-(P125-2),IF(P125&gt;0,(P125),"0"))))</f>
        <v>6</v>
      </c>
      <c r="BC125" s="67">
        <f>IF(P125=1000,11,IF(P125=-1000,0,IF(P125&gt;0,11,IF(P125&lt;0,(-P125),"0"))))</f>
        <v>11</v>
      </c>
      <c r="BD125" s="67">
        <f>IF(P125=1000,0,IF(P125=-1000,11,IF(P125&lt;0,11,IF(P125&gt;0,(P125),"0"))))</f>
        <v>6</v>
      </c>
      <c r="BE125" s="945">
        <f>IF(P125="","",IF(P125&gt;9,BA125,BC125))</f>
        <v>11</v>
      </c>
      <c r="BF125" s="946" t="str">
        <f>IF(P125="","","-")</f>
        <v>-</v>
      </c>
      <c r="BG125" s="947">
        <f>IF(P125="","",IF(P125&lt;-9,BB125,BD125))</f>
        <v>6</v>
      </c>
      <c r="BH125" s="66" t="str">
        <f>IF(Q125=1000,11,IF(Q125=-1000,0,IF(Q125&gt;9,(Q125+2),IF(Q125&lt;0,(-Q125),"0"))))</f>
        <v>0</v>
      </c>
      <c r="BI125" s="67">
        <f>IF(Q125=1000,0,IF(Q125=-1000,11,IF(Q125&lt;-9,-(Q125-2),IF(Q125&gt;0,(Q125),"0"))))</f>
        <v>8</v>
      </c>
      <c r="BJ125" s="67">
        <f>IF(Q125=1000,11,IF(Q125=-1000,0,IF(Q125&gt;0,11,IF(Q125&lt;0,(-Q125),"0"))))</f>
        <v>11</v>
      </c>
      <c r="BK125" s="67">
        <f>IF(Q125=1000,0,IF(Q125=-1000,11,IF(Q125&lt;0,11,IF(Q125&gt;0,(Q125),"0"))))</f>
        <v>8</v>
      </c>
      <c r="BL125" s="945">
        <f>IF(Q125="","",IF(Q125&gt;9,BH125,BJ125))</f>
        <v>11</v>
      </c>
      <c r="BM125" s="946" t="str">
        <f>IF(Q125="","","-")</f>
        <v>-</v>
      </c>
      <c r="BN125" s="947">
        <f>IF(Q125="","",IF(Q125&lt;-9,BI125,BK125))</f>
        <v>8</v>
      </c>
      <c r="BO125" s="67" t="e">
        <f>IF(R125=1000,11,IF(R125=-1000,0,IF(R125&gt;9,(R125+2),IF(R125&lt;0,(-R125),"0"))))</f>
        <v>#VALUE!</v>
      </c>
      <c r="BP125" s="67" t="str">
        <f>IF(R125=1000,0,IF(R125=-1000,11,IF(R125&lt;-9,-(R125-2),IF(R125&gt;0,(R125),"0"))))</f>
        <v/>
      </c>
      <c r="BQ125" s="67">
        <f>IF(R125=1000,11,IF(R125=-1000,0,IF(R125&gt;0,11,IF(R125&lt;0,(-R125),"0"))))</f>
        <v>11</v>
      </c>
      <c r="BR125" s="67" t="str">
        <f>IF(R125=1000,0,IF(R125=-1000,11,IF(R125&lt;0,11,IF(R125&gt;0,(R125),"0"))))</f>
        <v/>
      </c>
      <c r="BS125" s="945" t="str">
        <f>IF(R125="","",IF(R125&gt;9,BO125,BQ125))</f>
        <v/>
      </c>
      <c r="BT125" s="946" t="str">
        <f>IF(R125="","","-")</f>
        <v/>
      </c>
      <c r="BU125" s="947" t="str">
        <f>IF(R125="","",IF(R125&lt;-9,BP125,BR125))</f>
        <v/>
      </c>
      <c r="BV125" s="67" t="e">
        <f>IF(S125=1000,11,IF(S125=-1000,0,IF(S125&gt;9,(S125+2),IF(S125&lt;0,(-S125),"0"))))</f>
        <v>#VALUE!</v>
      </c>
      <c r="BW125" s="67" t="str">
        <f>IF(S125=1000,0,IF(S125=-1000,11,IF(S125&lt;-9,-(S125-2),IF(S125&gt;0,(S125),"0"))))</f>
        <v/>
      </c>
      <c r="BX125" s="67">
        <f>IF(S125=1000,11,IF(S125=-1000,0,IF(S125&gt;0,11,IF(S125&lt;0,(-S125),"0"))))</f>
        <v>11</v>
      </c>
      <c r="BY125" s="71" t="str">
        <f>IF(S125=1000,0,IF(S125=-1000,11,IF(S125&lt;0,11,IF(S125&gt;0,(S125),"0"))))</f>
        <v/>
      </c>
      <c r="BZ125" s="945" t="str">
        <f>IF(S125="","",IF(S125&gt;9,BV125,BX125))</f>
        <v/>
      </c>
      <c r="CA125" s="946" t="str">
        <f>IF(S125="","","-")</f>
        <v/>
      </c>
      <c r="CB125" s="947" t="str">
        <f>IF(S125="","",IF(S125&lt;-9,BW125,BY125))</f>
        <v/>
      </c>
      <c r="CC125" s="942">
        <f>IF(O125="","",SUM(T125:X125))</f>
        <v>3</v>
      </c>
      <c r="CD125" s="948" t="str">
        <f>IF(CC125="","","-")</f>
        <v>-</v>
      </c>
      <c r="CE125" s="943">
        <f>IF(O125="","",SUM(Y125:AC125))</f>
        <v>0</v>
      </c>
      <c r="CP125" s="32"/>
      <c r="CQ125" s="32"/>
    </row>
    <row r="126" spans="1:95" s="31" customFormat="1" ht="15" customHeight="1" x14ac:dyDescent="0.2">
      <c r="A126" s="43">
        <v>108</v>
      </c>
      <c r="B126" s="44">
        <v>156</v>
      </c>
      <c r="C126" s="1250" t="s">
        <v>563</v>
      </c>
      <c r="D126" s="76" t="str">
        <f>IF(A126="","",VLOOKUP(A126,СписокКМ!D:I,2,FALSE))</f>
        <v>НОВИКОВ Никита</v>
      </c>
      <c r="E126" s="47"/>
      <c r="F126" s="77" t="str">
        <f>IF(B126="","",VLOOKUP(B126,СписокКМ!D:I,2,FALSE))</f>
        <v>БАЛОБАНОВ Владислав</v>
      </c>
      <c r="G126" s="49"/>
      <c r="H126" s="41"/>
      <c r="I126" s="1252" t="s">
        <v>571</v>
      </c>
      <c r="J126" s="1252" t="s">
        <v>568</v>
      </c>
      <c r="K126" s="1252" t="s">
        <v>155</v>
      </c>
      <c r="L126" s="1252" t="s">
        <v>28</v>
      </c>
      <c r="M126" s="1252"/>
      <c r="N126" s="42"/>
      <c r="O126" s="1244">
        <f>IF(I126="","",IF(I126="0",1000,IF(I126="-0",-1000,I126*1)))</f>
        <v>-4</v>
      </c>
      <c r="P126" s="1244">
        <f>IF(J126="","",IF(J126="0",1000,IF(J126="-0",-1000,J126*1)))</f>
        <v>-7</v>
      </c>
      <c r="Q126" s="1244">
        <f>IF(K126="","",IF(K126="0",1000,IF(K126="-0",-1000,K126*1)))</f>
        <v>7</v>
      </c>
      <c r="R126" s="1244" t="str">
        <f>IF(L127="","",IF(L127="0",1000,IF(L127="-0",-1000,L127*1)))</f>
        <v/>
      </c>
      <c r="S126" s="1246" t="str">
        <f>IF(M127="","",IF(M127="0",1000,IF(M127="-0",-1000,M127*1)))</f>
        <v/>
      </c>
      <c r="T126" s="1248">
        <f>IF(O126="","",IF(O126&gt;0,1,0))</f>
        <v>0</v>
      </c>
      <c r="U126" s="1284">
        <f>IF(P126="","",IF(P126&gt;0,1,0))</f>
        <v>0</v>
      </c>
      <c r="V126" s="1284">
        <f>IF(Q126="","",IF(Q126&gt;0,1,0))</f>
        <v>1</v>
      </c>
      <c r="W126" s="1284" t="str">
        <f>IF(R126="","",IF(R126&gt;0,1,0))</f>
        <v/>
      </c>
      <c r="X126" s="1284" t="str">
        <f>IF(S126="","",IF(S126&gt;0,1,0))</f>
        <v/>
      </c>
      <c r="Y126" s="1278">
        <f>IF(O126="","",IF(O126&lt;0,1,0))</f>
        <v>1</v>
      </c>
      <c r="Z126" s="1278">
        <f>IF(P126="","",IF(P126&lt;0,1,0))</f>
        <v>1</v>
      </c>
      <c r="AA126" s="1278">
        <f>IF(Q126="","",IF(Q126&lt;0,1,0))</f>
        <v>0</v>
      </c>
      <c r="AB126" s="1278" t="str">
        <f>IF(R126="","",IF(R126&lt;0,1,0))</f>
        <v/>
      </c>
      <c r="AC126" s="1278" t="str">
        <f>IF(S126="","",IF(S126&lt;0,1,0))</f>
        <v/>
      </c>
      <c r="AD126" s="1280">
        <f>IF(CC126="","",IF(CC126&gt;CE126,1,-1))</f>
        <v>-1</v>
      </c>
      <c r="AE126" s="1280">
        <f>IF(CC126="","",IF(CC126&lt;CE126,1,-1))</f>
        <v>1</v>
      </c>
      <c r="AF126" s="1282">
        <f>IF(CC126&gt;CE126,1,0)</f>
        <v>0</v>
      </c>
      <c r="AG126" s="1272">
        <f>IF(CE126&gt;CC126,1,0)</f>
        <v>1</v>
      </c>
      <c r="AH126" s="1274">
        <f>IF(O126="","",AX126*1)</f>
        <v>4</v>
      </c>
      <c r="AI126" s="1276">
        <f>IF(P126="","",BE126*1)</f>
        <v>7</v>
      </c>
      <c r="AJ126" s="1276">
        <f>IF(Q126="","",BL126*1)</f>
        <v>11</v>
      </c>
      <c r="AK126" s="1276" t="str">
        <f>IF(R126="","",BS126*1)</f>
        <v/>
      </c>
      <c r="AL126" s="1276" t="str">
        <f>IF(S126="","",BZ126*1)</f>
        <v/>
      </c>
      <c r="AM126" s="1298">
        <f>IF(O126="","",AZ126*1)</f>
        <v>11</v>
      </c>
      <c r="AN126" s="1298">
        <f>IF(P126="","",BG126*1)</f>
        <v>11</v>
      </c>
      <c r="AO126" s="1298">
        <f>IF(Q126="","",BN126*1)</f>
        <v>7</v>
      </c>
      <c r="AP126" s="1298" t="str">
        <f>IF(R126="","",BU126*1)</f>
        <v/>
      </c>
      <c r="AQ126" s="1298" t="str">
        <f>IF(S126="","",CB126*1)</f>
        <v/>
      </c>
      <c r="AR126" s="1300">
        <f>SUM(AH127:AL127)</f>
        <v>0</v>
      </c>
      <c r="AS126" s="1292">
        <f>SUM(AM127:AQ127)</f>
        <v>0</v>
      </c>
      <c r="AT126" s="1294">
        <f>IF(O126=1000,11,IF(O126=-1000,0,IF(O126&gt;0,11,IF(O126&lt;0,(-O126),"0"))))</f>
        <v>4</v>
      </c>
      <c r="AU126" s="1286" t="str">
        <f>IF(O126=1000,0,IF(O126=-1000,11,IF(O126&lt;-9,-(O126-2),IF(O126&gt;0,(O126),"0"))))</f>
        <v>0</v>
      </c>
      <c r="AV126" s="1286">
        <f>IF(O126=1000,11,IF(O126=-1000,0,IF(O126&gt;9,(O126+2),IF(O126&lt;0,(-O126),"0"))))</f>
        <v>4</v>
      </c>
      <c r="AW126" s="1286">
        <f>IF(O126=1000,0,IF(O126=-1000,11,IF(O126&lt;0,11,IF(O126&gt;0,(O126),"0"))))</f>
        <v>11</v>
      </c>
      <c r="AX126" s="1296">
        <f>IF(O126="","",IF(O126&gt;9,AV126,AT126))</f>
        <v>4</v>
      </c>
      <c r="AY126" s="1288" t="str">
        <f>IF(O126="","","-")</f>
        <v>-</v>
      </c>
      <c r="AZ126" s="1290">
        <f>IF(O126="","",IF(O126&lt;-9,AU126,AW126))</f>
        <v>11</v>
      </c>
      <c r="BA126" s="1286">
        <f>IF(P126=1000,11,IF(P126=-1000,0,IF(P126&gt;9,(P126+2),IF(P126&lt;0,(-P126),"0"))))</f>
        <v>7</v>
      </c>
      <c r="BB126" s="1286" t="str">
        <f>IF(P126=1000,0,IF(P126=-1000,11,IF(P126&lt;-9,-(P126-2),IF(P126&gt;0,(P126),"0"))))</f>
        <v>0</v>
      </c>
      <c r="BC126" s="1286">
        <f>IF(P126=1000,11,IF(P126=-1000,0,IF(P126&gt;0,11,IF(P126&lt;0,(-P126),"0"))))</f>
        <v>7</v>
      </c>
      <c r="BD126" s="1286">
        <f>IF(P126=1000,0,IF(P126=-1000,11,IF(P126&lt;0,11,IF(P126&gt;0,(P126),"0"))))</f>
        <v>11</v>
      </c>
      <c r="BE126" s="1296">
        <f>IF(P126="","",IF(P126&gt;9,BA126,BC126))</f>
        <v>7</v>
      </c>
      <c r="BF126" s="1288" t="str">
        <f>IF(P126="","","-")</f>
        <v>-</v>
      </c>
      <c r="BG126" s="1290">
        <f>IF(P126="","",IF(P126&lt;-9,BB126,BD126))</f>
        <v>11</v>
      </c>
      <c r="BH126" s="1286" t="str">
        <f>IF(Q126=1000,11,IF(Q126=-1000,0,IF(Q126&gt;9,(Q126+2),IF(Q126&lt;0,(-Q126),"0"))))</f>
        <v>0</v>
      </c>
      <c r="BI126" s="1286">
        <f>IF(Q126=1000,0,IF(Q126=-1000,11,IF(Q126&lt;-9,-(Q126-2),IF(Q126&gt;0,(Q126),"0"))))</f>
        <v>7</v>
      </c>
      <c r="BJ126" s="1286">
        <f>IF(Q126=1000,11,IF(Q126=-1000,0,IF(Q126&gt;0,11,IF(Q126&lt;0,(-Q126),"0"))))</f>
        <v>11</v>
      </c>
      <c r="BK126" s="1286">
        <f>IF(Q126=1000,0,IF(Q126=-1000,11,IF(Q126&lt;0,11,IF(Q126&gt;0,(Q126),"0"))))</f>
        <v>7</v>
      </c>
      <c r="BL126" s="1296">
        <f>IF(Q126="","",IF(Q126&gt;9,BH126,BJ126))</f>
        <v>11</v>
      </c>
      <c r="BM126" s="1288" t="str">
        <f>IF(Q126="","","-")</f>
        <v>-</v>
      </c>
      <c r="BN126" s="1290">
        <f>IF(Q126="","",IF(Q126&lt;-9,BI126,BK126))</f>
        <v>7</v>
      </c>
      <c r="BO126" s="1286" t="e">
        <f>IF(R126=1000,11,IF(R126=-1000,0,IF(R126&gt;9,(R126+2),IF(R126&lt;0,(-R126),"0"))))</f>
        <v>#VALUE!</v>
      </c>
      <c r="BP126" s="1286" t="str">
        <f>IF(R126=1000,0,IF(R126=-1000,11,IF(R126&lt;-9,-(R126-2),IF(R126&gt;0,(R126),"0"))))</f>
        <v/>
      </c>
      <c r="BQ126" s="1286">
        <f>IF(R126=1000,11,IF(R126=-1000,0,IF(R126&gt;0,11,IF(R126&lt;0,(-R126),"0"))))</f>
        <v>11</v>
      </c>
      <c r="BR126" s="1286" t="str">
        <f>IF(R126=1000,0,IF(R126=-1000,11,IF(R126&lt;0,11,IF(R126&gt;0,(R126),"0"))))</f>
        <v/>
      </c>
      <c r="BS126" s="1296">
        <v>9</v>
      </c>
      <c r="BT126" s="1288" t="s">
        <v>569</v>
      </c>
      <c r="BU126" s="1290">
        <v>11</v>
      </c>
      <c r="BV126" s="1286" t="e">
        <f>IF(S126=1000,11,IF(S126=-1000,0,IF(S126&gt;9,(S126+2),IF(S126&lt;0,(-S126),"0"))))</f>
        <v>#VALUE!</v>
      </c>
      <c r="BW126" s="1286" t="str">
        <f>IF(S126=1000,0,IF(S126=-1000,11,IF(S126&lt;-9,-(S126-2),IF(S126&gt;0,(S126),"0"))))</f>
        <v/>
      </c>
      <c r="BX126" s="1286">
        <f>IF(S126=1000,11,IF(S126=-1000,0,IF(S126&gt;0,11,IF(S126&lt;0,(-S126),"0"))))</f>
        <v>11</v>
      </c>
      <c r="BY126" s="1286" t="str">
        <f>IF(S126=1000,0,IF(S126=-1000,11,IF(S126&lt;0,11,IF(S126&gt;0,(S126),"0"))))</f>
        <v/>
      </c>
      <c r="BZ126" s="1296" t="str">
        <f>IF(S126="","",IF(S126&gt;9,BV126,BX126))</f>
        <v/>
      </c>
      <c r="CA126" s="1288" t="str">
        <f>IF(S126="","","-")</f>
        <v/>
      </c>
      <c r="CB126" s="1290" t="str">
        <f>IF(S126="","",IF(S126&lt;-9,BW126,BY126))</f>
        <v/>
      </c>
      <c r="CC126" s="1302">
        <v>1</v>
      </c>
      <c r="CD126" s="1304" t="str">
        <f>IF(CC126="","","-")</f>
        <v>-</v>
      </c>
      <c r="CE126" s="1306">
        <v>3</v>
      </c>
      <c r="CP126" s="32"/>
      <c r="CQ126" s="32"/>
    </row>
    <row r="127" spans="1:95" s="31" customFormat="1" ht="15" customHeight="1" x14ac:dyDescent="0.2">
      <c r="A127" s="43">
        <v>108</v>
      </c>
      <c r="B127" s="44">
        <v>208</v>
      </c>
      <c r="C127" s="1251"/>
      <c r="D127" s="46" t="str">
        <f>IF(A127="","",VLOOKUP(A127,СписокКМ!D:I,2,FALSE))</f>
        <v>НОВИКОВ Никита</v>
      </c>
      <c r="E127" s="47"/>
      <c r="F127" s="48" t="str">
        <f>IF(B127="","",VLOOKUP(B127,СписокКМ!D:I,2,FALSE))</f>
        <v>ДАВЫДОВ Иван</v>
      </c>
      <c r="G127" s="49"/>
      <c r="H127" s="41"/>
      <c r="I127" s="1253"/>
      <c r="J127" s="1253"/>
      <c r="K127" s="1253"/>
      <c r="L127" s="1253"/>
      <c r="M127" s="1253"/>
      <c r="N127" s="42"/>
      <c r="O127" s="1245"/>
      <c r="P127" s="1245"/>
      <c r="Q127" s="1245"/>
      <c r="R127" s="1245"/>
      <c r="S127" s="1247"/>
      <c r="T127" s="1249"/>
      <c r="U127" s="1285"/>
      <c r="V127" s="1285"/>
      <c r="W127" s="1285"/>
      <c r="X127" s="1285"/>
      <c r="Y127" s="1279"/>
      <c r="Z127" s="1279"/>
      <c r="AA127" s="1279"/>
      <c r="AB127" s="1279"/>
      <c r="AC127" s="1279"/>
      <c r="AD127" s="1281"/>
      <c r="AE127" s="1281"/>
      <c r="AF127" s="1283"/>
      <c r="AG127" s="1273"/>
      <c r="AH127" s="1275"/>
      <c r="AI127" s="1277"/>
      <c r="AJ127" s="1277"/>
      <c r="AK127" s="1277"/>
      <c r="AL127" s="1277"/>
      <c r="AM127" s="1299"/>
      <c r="AN127" s="1299"/>
      <c r="AO127" s="1299"/>
      <c r="AP127" s="1299"/>
      <c r="AQ127" s="1299"/>
      <c r="AR127" s="1301"/>
      <c r="AS127" s="1293"/>
      <c r="AT127" s="1295"/>
      <c r="AU127" s="1287"/>
      <c r="AV127" s="1287"/>
      <c r="AW127" s="1287"/>
      <c r="AX127" s="1297"/>
      <c r="AY127" s="1289"/>
      <c r="AZ127" s="1291"/>
      <c r="BA127" s="1287"/>
      <c r="BB127" s="1287"/>
      <c r="BC127" s="1287"/>
      <c r="BD127" s="1287"/>
      <c r="BE127" s="1297"/>
      <c r="BF127" s="1289"/>
      <c r="BG127" s="1291"/>
      <c r="BH127" s="1287"/>
      <c r="BI127" s="1287"/>
      <c r="BJ127" s="1287"/>
      <c r="BK127" s="1287"/>
      <c r="BL127" s="1297"/>
      <c r="BM127" s="1289"/>
      <c r="BN127" s="1291"/>
      <c r="BO127" s="1287"/>
      <c r="BP127" s="1287"/>
      <c r="BQ127" s="1287"/>
      <c r="BR127" s="1287"/>
      <c r="BS127" s="1297"/>
      <c r="BT127" s="1289"/>
      <c r="BU127" s="1291"/>
      <c r="BV127" s="1287"/>
      <c r="BW127" s="1287"/>
      <c r="BX127" s="1287"/>
      <c r="BY127" s="1287"/>
      <c r="BZ127" s="1297"/>
      <c r="CA127" s="1289"/>
      <c r="CB127" s="1291"/>
      <c r="CC127" s="1303"/>
      <c r="CD127" s="1305"/>
      <c r="CE127" s="1307"/>
      <c r="CP127" s="32"/>
      <c r="CQ127" s="32"/>
    </row>
    <row r="128" spans="1:95" s="31" customFormat="1" ht="15" customHeight="1" x14ac:dyDescent="0.2">
      <c r="A128" s="99">
        <f>IF(A124="","",A124)</f>
        <v>108</v>
      </c>
      <c r="B128" s="99">
        <f>IF(B124="","",B125)</f>
        <v>208</v>
      </c>
      <c r="C128" s="75">
        <v>4</v>
      </c>
      <c r="D128" s="100" t="str">
        <f>IF(A128="","",VLOOKUP(A128,СписокКМ!D:I,2,FALSE))</f>
        <v>НОВИКОВ Никита</v>
      </c>
      <c r="E128" s="101"/>
      <c r="F128" s="77" t="str">
        <f>IF(B128="","",VLOOKUP(B128,СписокКМ!D:I,2,FALSE))</f>
        <v>ДАВЫДОВ Иван</v>
      </c>
      <c r="G128" s="102"/>
      <c r="H128" s="41"/>
      <c r="I128" s="960" t="s">
        <v>565</v>
      </c>
      <c r="J128" s="960" t="s">
        <v>568</v>
      </c>
      <c r="K128" s="960" t="s">
        <v>571</v>
      </c>
      <c r="L128" s="960"/>
      <c r="M128" s="960"/>
      <c r="N128" s="42"/>
      <c r="O128" s="79">
        <f>IF(I128="","",IF(I128="0",1000,IF(I128="-0",-1000,I128*1)))</f>
        <v>-3</v>
      </c>
      <c r="P128" s="79">
        <f t="shared" ref="P128:P129" si="265">IF(J128="","",IF(J128="0",1000,IF(J128="-0",-1000,J128*1)))</f>
        <v>-7</v>
      </c>
      <c r="Q128" s="79">
        <f t="shared" ref="Q128:Q129" si="266">IF(K128="","",IF(K128="0",1000,IF(K128="-0",-1000,K128*1)))</f>
        <v>-4</v>
      </c>
      <c r="R128" s="79" t="str">
        <f t="shared" ref="R128:R129" si="267">IF(L128="","",IF(L128="0",1000,IF(L128="-0",-1000,L128*1)))</f>
        <v/>
      </c>
      <c r="S128" s="80" t="str">
        <f t="shared" ref="S128:S129" si="268">IF(M128="","",IF(M128="0",1000,IF(M128="-0",-1000,M128*1)))</f>
        <v/>
      </c>
      <c r="T128" s="958">
        <f t="shared" ref="T128:T129" si="269">IF(O128="","",IF(O128&gt;0,1,0))</f>
        <v>0</v>
      </c>
      <c r="U128" s="957">
        <f t="shared" ref="U128:U129" si="270">IF(P128="","",IF(P128&gt;0,1,0))</f>
        <v>0</v>
      </c>
      <c r="V128" s="957">
        <f t="shared" ref="V128:V129" si="271">IF(Q128="","",IF(Q128&gt;0,1,0))</f>
        <v>0</v>
      </c>
      <c r="W128" s="957" t="str">
        <f t="shared" ref="W128:W129" si="272">IF(R128="","",IF(R128&gt;0,1,0))</f>
        <v/>
      </c>
      <c r="X128" s="957" t="str">
        <f t="shared" ref="X128:X129" si="273">IF(S128="","",IF(S128&gt;0,1,0))</f>
        <v/>
      </c>
      <c r="Y128" s="954">
        <f t="shared" ref="Y128:Y129" si="274">IF(O128="","",IF(O128&lt;0,1,0))</f>
        <v>1</v>
      </c>
      <c r="Z128" s="954">
        <f t="shared" ref="Z128:Z129" si="275">IF(P128="","",IF(P128&lt;0,1,0))</f>
        <v>1</v>
      </c>
      <c r="AA128" s="954">
        <f t="shared" ref="AA128:AA129" si="276">IF(Q128="","",IF(Q128&lt;0,1,0))</f>
        <v>1</v>
      </c>
      <c r="AB128" s="954" t="str">
        <f t="shared" ref="AB128:AB129" si="277">IF(R128="","",IF(R128&lt;0,1,0))</f>
        <v/>
      </c>
      <c r="AC128" s="954" t="str">
        <f t="shared" ref="AC128:AC129" si="278">IF(S128="","",IF(S128&lt;0,1,0))</f>
        <v/>
      </c>
      <c r="AD128" s="955">
        <f>IF(CC128="","",IF(CC128&gt;CE128,1,-1))</f>
        <v>-1</v>
      </c>
      <c r="AE128" s="955">
        <f>IF(CC128="","",IF(CC128&lt;CE128,1,-1))</f>
        <v>1</v>
      </c>
      <c r="AF128" s="956">
        <f>IF(CC128&gt;CE128,1,0)</f>
        <v>0</v>
      </c>
      <c r="AG128" s="952">
        <f>IF(CE128&gt;CC128,1,0)</f>
        <v>1</v>
      </c>
      <c r="AH128" s="81">
        <f>IF(O128="","",AX128*1)</f>
        <v>3</v>
      </c>
      <c r="AI128" s="953">
        <f>IF(P128="","",BE128*1)</f>
        <v>7</v>
      </c>
      <c r="AJ128" s="953">
        <f>IF(Q128="","",BL128*1)</f>
        <v>4</v>
      </c>
      <c r="AK128" s="953" t="str">
        <f>IF(R128="","",BS128*1)</f>
        <v/>
      </c>
      <c r="AL128" s="953" t="str">
        <f>IF(S128="","",BZ128*1)</f>
        <v/>
      </c>
      <c r="AM128" s="950">
        <f>IF(O128="","",AZ128*1)</f>
        <v>11</v>
      </c>
      <c r="AN128" s="950">
        <f>IF(P128="","",BG128*1)</f>
        <v>11</v>
      </c>
      <c r="AO128" s="950">
        <f>IF(Q128="","",BN128*1)</f>
        <v>11</v>
      </c>
      <c r="AP128" s="950" t="str">
        <f>IF(R128="","",BU128*1)</f>
        <v/>
      </c>
      <c r="AQ128" s="950" t="str">
        <f>IF(S128="","",CB128*1)</f>
        <v/>
      </c>
      <c r="AR128" s="951">
        <f>SUM(AH128:AL128)</f>
        <v>14</v>
      </c>
      <c r="AS128" s="949">
        <f>SUM(AM128:AQ128)</f>
        <v>33</v>
      </c>
      <c r="AT128" s="111">
        <f>IF(O128=1000,11,IF(O128=-1000,0,IF(O128&gt;0,11,IF(O128&lt;0,(-O128),"0"))))</f>
        <v>3</v>
      </c>
      <c r="AU128" s="944" t="str">
        <f>IF(O128=1000,0,IF(O128=-1000,11,IF(O128&lt;-9,-(O128-2),IF(O128&gt;0,(O128),"0"))))</f>
        <v>0</v>
      </c>
      <c r="AV128" s="111">
        <f>IF(O128=1000,11,IF(O128=-1000,0,IF(O128&gt;9,(O128+2),IF(O128&lt;0,(-O128),"0"))))</f>
        <v>3</v>
      </c>
      <c r="AW128" s="944">
        <f>IF(O128=1000,0,IF(O128=-1000,11,IF(O128&lt;0,11,IF(O128&gt;0,(O128),"0"))))</f>
        <v>11</v>
      </c>
      <c r="AX128" s="945">
        <f>IF(O128="","",IF(O128&gt;9,AV128,AT128))</f>
        <v>3</v>
      </c>
      <c r="AY128" s="946" t="str">
        <f>IF(O128="","","-")</f>
        <v>-</v>
      </c>
      <c r="AZ128" s="947">
        <f>IF(O128="","",IF(O128&lt;-9,AU128,AW128))</f>
        <v>11</v>
      </c>
      <c r="BA128" s="111">
        <f>IF(P128=1000,11,IF(P128=-1000,0,IF(P128&gt;9,(P128+2),IF(P128&lt;0,(-P128),"0"))))</f>
        <v>7</v>
      </c>
      <c r="BB128" s="944" t="str">
        <f>IF(P128=1000,0,IF(P128=-1000,11,IF(P128&lt;-9,-(P128-2),IF(P128&gt;0,(P128),"0"))))</f>
        <v>0</v>
      </c>
      <c r="BC128" s="944">
        <f>IF(P128=1000,11,IF(P128=-1000,0,IF(P128&gt;0,11,IF(P128&lt;0,(-P128),"0"))))</f>
        <v>7</v>
      </c>
      <c r="BD128" s="944">
        <f>IF(P128=1000,0,IF(P128=-1000,11,IF(P128&lt;0,11,IF(P128&gt;0,(P128),"0"))))</f>
        <v>11</v>
      </c>
      <c r="BE128" s="945">
        <f>IF(P128="","",IF(P128&gt;9,BA128,BC128))</f>
        <v>7</v>
      </c>
      <c r="BF128" s="946" t="str">
        <f>IF(P128="","","-")</f>
        <v>-</v>
      </c>
      <c r="BG128" s="947">
        <f>IF(P128="","",IF(P128&lt;-9,BB128,BD128))</f>
        <v>11</v>
      </c>
      <c r="BH128" s="111">
        <f>IF(Q128=1000,11,IF(Q128=-1000,0,IF(Q128&gt;9,(Q128+2),IF(Q128&lt;0,(-Q128),"0"))))</f>
        <v>4</v>
      </c>
      <c r="BI128" s="944" t="str">
        <f>IF(Q128=1000,0,IF(Q128=-1000,11,IF(Q128&lt;-9,-(Q128-2),IF(Q128&gt;0,(Q128),"0"))))</f>
        <v>0</v>
      </c>
      <c r="BJ128" s="944">
        <f>IF(Q128=1000,11,IF(Q128=-1000,0,IF(Q128&gt;0,11,IF(Q128&lt;0,(-Q128),"0"))))</f>
        <v>4</v>
      </c>
      <c r="BK128" s="944">
        <f>IF(Q128=1000,0,IF(Q128=-1000,11,IF(Q128&lt;0,11,IF(Q128&gt;0,(Q128),"0"))))</f>
        <v>11</v>
      </c>
      <c r="BL128" s="945">
        <f>IF(Q128="","",IF(Q128&gt;9,BH128,BJ128))</f>
        <v>4</v>
      </c>
      <c r="BM128" s="946" t="str">
        <f>IF(Q128="","","-")</f>
        <v>-</v>
      </c>
      <c r="BN128" s="947">
        <f>IF(Q128="","",IF(Q128&lt;-9,BI128,BK128))</f>
        <v>11</v>
      </c>
      <c r="BO128" s="944" t="e">
        <f>IF(R128=1000,11,IF(R128=-1000,0,IF(R128&gt;9,(R128+2),IF(R128&lt;0,(-R128),"0"))))</f>
        <v>#VALUE!</v>
      </c>
      <c r="BP128" s="944" t="str">
        <f>IF(R128=1000,0,IF(R128=-1000,11,IF(R128&lt;-9,-(R128-2),IF(R128&gt;0,(R128),"0"))))</f>
        <v/>
      </c>
      <c r="BQ128" s="944">
        <f>IF(R128=1000,11,IF(R128=-1000,0,IF(R128&gt;0,11,IF(R128&lt;0,(-R128),"0"))))</f>
        <v>11</v>
      </c>
      <c r="BR128" s="944" t="str">
        <f>IF(R128=1000,0,IF(R128=-1000,11,IF(R128&lt;0,11,IF(R128&gt;0,(R128),"0"))))</f>
        <v/>
      </c>
      <c r="BS128" s="945" t="str">
        <f>IF(R128="","",IF(R128&gt;9,BO128,BQ128))</f>
        <v/>
      </c>
      <c r="BT128" s="946" t="str">
        <f>IF(R128="","","-")</f>
        <v/>
      </c>
      <c r="BU128" s="947" t="str">
        <f>IF(R128="","",IF(R128&lt;-9,BP128,BR128))</f>
        <v/>
      </c>
      <c r="BV128" s="944" t="e">
        <f>IF(S128=1000,11,IF(S128=-1000,0,IF(S128&gt;9,(S128+2),IF(S128&lt;0,(-S128),"0"))))</f>
        <v>#VALUE!</v>
      </c>
      <c r="BW128" s="944" t="str">
        <f>IF(S128=1000,0,IF(S128=-1000,11,IF(S128&lt;-9,-(S128-2),IF(S128&gt;0,(S128),"0"))))</f>
        <v/>
      </c>
      <c r="BX128" s="944">
        <f>IF(S128=1000,11,IF(S128=-1000,0,IF(S128&gt;0,11,IF(S128&lt;0,(-S128),"0"))))</f>
        <v>11</v>
      </c>
      <c r="BY128" s="113" t="str">
        <f>IF(S128=1000,0,IF(S128=-1000,11,IF(S128&lt;0,11,IF(S128&gt;0,(S128),"0"))))</f>
        <v/>
      </c>
      <c r="BZ128" s="945" t="str">
        <f>IF(S128="","",IF(S128&gt;9,BV128,BX128))</f>
        <v/>
      </c>
      <c r="CA128" s="946" t="str">
        <f>IF(S128="","","-")</f>
        <v/>
      </c>
      <c r="CB128" s="947" t="str">
        <f>IF(S128="","",IF(S128&lt;-9,BW128,BY128))</f>
        <v/>
      </c>
      <c r="CC128" s="942">
        <f>IF(O128="","",SUM(T128:X128))</f>
        <v>0</v>
      </c>
      <c r="CD128" s="948" t="str">
        <f>IF(CC128="","","-")</f>
        <v>-</v>
      </c>
      <c r="CE128" s="943">
        <f>IF(O128="","",SUM(Y128:AC128))</f>
        <v>3</v>
      </c>
      <c r="CP128" s="32"/>
      <c r="CQ128" s="32"/>
    </row>
    <row r="129" spans="1:95" s="31" customFormat="1" ht="15" customHeight="1" thickBot="1" x14ac:dyDescent="0.25">
      <c r="A129" s="99">
        <f>IF(A124="","",A125)</f>
        <v>205</v>
      </c>
      <c r="B129" s="99">
        <f>IF(B124="","",B124)</f>
        <v>104</v>
      </c>
      <c r="C129" s="114">
        <v>5</v>
      </c>
      <c r="D129" s="115" t="str">
        <f>IF(A129="","",VLOOKUP(A129,СписокКМ!D:I,2,FALSE))</f>
        <v>КАРПОВ Иван</v>
      </c>
      <c r="E129" s="116"/>
      <c r="F129" s="117" t="str">
        <f>IF(B129="","",VLOOKUP(B129,СписокКМ!D:I,2,FALSE))</f>
        <v>ПЕРЕВОЗЧИКОВ Никита</v>
      </c>
      <c r="G129" s="118"/>
      <c r="H129" s="119"/>
      <c r="I129" s="120"/>
      <c r="J129" s="120"/>
      <c r="K129" s="120"/>
      <c r="L129" s="121"/>
      <c r="M129" s="121"/>
      <c r="N129" s="122"/>
      <c r="O129" s="123" t="str">
        <f>IF(I129="","",IF(I129="0",1000,IF(I129="-0",-1000,I129*1)))</f>
        <v/>
      </c>
      <c r="P129" s="123" t="str">
        <f t="shared" si="265"/>
        <v/>
      </c>
      <c r="Q129" s="123" t="str">
        <f t="shared" si="266"/>
        <v/>
      </c>
      <c r="R129" s="123" t="str">
        <f t="shared" si="267"/>
        <v/>
      </c>
      <c r="S129" s="124" t="str">
        <f t="shared" si="268"/>
        <v/>
      </c>
      <c r="T129" s="125" t="str">
        <f t="shared" si="269"/>
        <v/>
      </c>
      <c r="U129" s="126" t="str">
        <f t="shared" si="270"/>
        <v/>
      </c>
      <c r="V129" s="126" t="str">
        <f t="shared" si="271"/>
        <v/>
      </c>
      <c r="W129" s="126" t="str">
        <f t="shared" si="272"/>
        <v/>
      </c>
      <c r="X129" s="126" t="str">
        <f t="shared" si="273"/>
        <v/>
      </c>
      <c r="Y129" s="127" t="str">
        <f t="shared" si="274"/>
        <v/>
      </c>
      <c r="Z129" s="127" t="str">
        <f t="shared" si="275"/>
        <v/>
      </c>
      <c r="AA129" s="127" t="str">
        <f t="shared" si="276"/>
        <v/>
      </c>
      <c r="AB129" s="127" t="str">
        <f t="shared" si="277"/>
        <v/>
      </c>
      <c r="AC129" s="127" t="str">
        <f t="shared" si="278"/>
        <v/>
      </c>
      <c r="AD129" s="128" t="str">
        <f>IF(CC129="","",IF(CC129&gt;CE129,1,-1))</f>
        <v/>
      </c>
      <c r="AE129" s="128" t="str">
        <f>IF(CC129="","",IF(CC129&lt;CE129,1,-1))</f>
        <v/>
      </c>
      <c r="AF129" s="129">
        <f>IF(CC129&gt;CE129,1,0)</f>
        <v>0</v>
      </c>
      <c r="AG129" s="130">
        <f>IF(CE129&gt;CC129,1,0)</f>
        <v>0</v>
      </c>
      <c r="AH129" s="131" t="str">
        <f>IF(O129="","",AX129*1)</f>
        <v/>
      </c>
      <c r="AI129" s="132" t="str">
        <f>IF(P129="","",BE129*1)</f>
        <v/>
      </c>
      <c r="AJ129" s="132" t="str">
        <f>IF(Q129="","",BL129*1)</f>
        <v/>
      </c>
      <c r="AK129" s="132" t="str">
        <f>IF(R129="","",BS129*1)</f>
        <v/>
      </c>
      <c r="AL129" s="132" t="str">
        <f>IF(S129="","",BZ129*1)</f>
        <v/>
      </c>
      <c r="AM129" s="133" t="str">
        <f>IF(O129="","",AZ129*1)</f>
        <v/>
      </c>
      <c r="AN129" s="133" t="str">
        <f>IF(P129="","",BG129*1)</f>
        <v/>
      </c>
      <c r="AO129" s="133" t="str">
        <f>IF(Q129="","",BN129*1)</f>
        <v/>
      </c>
      <c r="AP129" s="133" t="str">
        <f>IF(R129="","",BU129*1)</f>
        <v/>
      </c>
      <c r="AQ129" s="133" t="str">
        <f>IF(S129="","",CB129*1)</f>
        <v/>
      </c>
      <c r="AR129" s="134">
        <f>SUM(AH129:AL129)</f>
        <v>0</v>
      </c>
      <c r="AS129" s="135">
        <f>SUM(AM129:AQ129)</f>
        <v>0</v>
      </c>
      <c r="AT129" s="136">
        <f>IF(O129=1000,11,IF(O129=-1000,0,IF(O129&gt;0,11,IF(O129&lt;0,(-O129),"0"))))</f>
        <v>11</v>
      </c>
      <c r="AU129" s="137" t="str">
        <f>IF(O129=1000,0,IF(O129=-1000,11,IF(O129&lt;-9,-(O129-2),IF(O129&gt;0,(O129),"0"))))</f>
        <v/>
      </c>
      <c r="AV129" s="136" t="e">
        <f>IF(O129=1000,11,IF(O129=-1000,0,IF(O129&gt;9,(O129+2),IF(O129&lt;0,(-O129),"0"))))</f>
        <v>#VALUE!</v>
      </c>
      <c r="AW129" s="137" t="str">
        <f>IF(O129=1000,0,IF(O129=-1000,11,IF(O129&lt;0,11,IF(O129&gt;0,(O129),"0"))))</f>
        <v/>
      </c>
      <c r="AX129" s="138" t="str">
        <f>IF(O129="","",IF(O129&gt;9,AV129,AT129))</f>
        <v/>
      </c>
      <c r="AY129" s="139" t="str">
        <f>IF(O129="","","-")</f>
        <v/>
      </c>
      <c r="AZ129" s="140" t="str">
        <f>IF(O129="","",IF(O129&lt;-9,AU129,AW129))</f>
        <v/>
      </c>
      <c r="BA129" s="136" t="e">
        <f>IF(P129=1000,11,IF(P129=-1000,0,IF(P129&gt;9,(P129+2),IF(P129&lt;0,(-P129),"0"))))</f>
        <v>#VALUE!</v>
      </c>
      <c r="BB129" s="137" t="str">
        <f>IF(P129=1000,0,IF(P129=-1000,11,IF(P129&lt;-9,-(P129-2),IF(P129&gt;0,(P129),"0"))))</f>
        <v/>
      </c>
      <c r="BC129" s="137">
        <f>IF(P129=1000,11,IF(P129=-1000,0,IF(P129&gt;0,11,IF(P129&lt;0,(-P129),"0"))))</f>
        <v>11</v>
      </c>
      <c r="BD129" s="137" t="str">
        <f>IF(P129=1000,0,IF(P129=-1000,11,IF(P129&lt;0,11,IF(P129&gt;0,(P129),"0"))))</f>
        <v/>
      </c>
      <c r="BE129" s="138" t="str">
        <f>IF(P129="","",IF(P129&gt;9,BA129,BC129))</f>
        <v/>
      </c>
      <c r="BF129" s="139" t="str">
        <f>IF(P129="","","-")</f>
        <v/>
      </c>
      <c r="BG129" s="140" t="str">
        <f>IF(P129="","",IF(P129&lt;-9,BB129,BD129))</f>
        <v/>
      </c>
      <c r="BH129" s="136" t="e">
        <f>IF(Q129=1000,11,IF(Q129=-1000,0,IF(Q129&gt;9,(Q129+2),IF(Q129&lt;0,(-Q129),"0"))))</f>
        <v>#VALUE!</v>
      </c>
      <c r="BI129" s="137" t="str">
        <f>IF(Q129=1000,0,IF(Q129=-1000,11,IF(Q129&lt;-9,-(Q129-2),IF(Q129&gt;0,(Q129),"0"))))</f>
        <v/>
      </c>
      <c r="BJ129" s="137">
        <f>IF(Q129=1000,11,IF(Q129=-1000,0,IF(Q129&gt;0,11,IF(Q129&lt;0,(-Q129),"0"))))</f>
        <v>11</v>
      </c>
      <c r="BK129" s="137" t="str">
        <f>IF(Q129=1000,0,IF(Q129=-1000,11,IF(Q129&lt;0,11,IF(Q129&gt;0,(Q129),"0"))))</f>
        <v/>
      </c>
      <c r="BL129" s="138" t="str">
        <f>IF(Q129="","",IF(Q129&gt;9,BH129,BJ129))</f>
        <v/>
      </c>
      <c r="BM129" s="139" t="str">
        <f>IF(Q129="","","-")</f>
        <v/>
      </c>
      <c r="BN129" s="140" t="str">
        <f>IF(Q129="","",IF(Q129&lt;-9,BI129,BK129))</f>
        <v/>
      </c>
      <c r="BO129" s="137" t="e">
        <f>IF(R129=1000,11,IF(R129=-1000,0,IF(R129&gt;9,(R129+2),IF(R129&lt;0,(-R129),"0"))))</f>
        <v>#VALUE!</v>
      </c>
      <c r="BP129" s="137" t="str">
        <f>IF(R129=1000,0,IF(R129=-1000,11,IF(R129&lt;-9,-(R129-2),IF(R129&gt;0,(R129),"0"))))</f>
        <v/>
      </c>
      <c r="BQ129" s="137">
        <f>IF(R129=1000,11,IF(R129=-1000,0,IF(R129&gt;0,11,IF(R129&lt;0,(-R129),"0"))))</f>
        <v>11</v>
      </c>
      <c r="BR129" s="137" t="str">
        <f>IF(R129=1000,0,IF(R129=-1000,11,IF(R129&lt;0,11,IF(R129&gt;0,(R129),"0"))))</f>
        <v/>
      </c>
      <c r="BS129" s="138" t="str">
        <f>IF(R129="","",IF(R129&gt;9,BO129,BQ129))</f>
        <v/>
      </c>
      <c r="BT129" s="139" t="str">
        <f>IF(R129="","","-")</f>
        <v/>
      </c>
      <c r="BU129" s="140" t="str">
        <f>IF(R129="","",IF(R129&lt;-9,BP129,BR129))</f>
        <v/>
      </c>
      <c r="BV129" s="137" t="e">
        <f>IF(S129=1000,11,IF(S129=-1000,0,IF(S129&gt;9,(S129+2),IF(S129&lt;0,(-S129),"0"))))</f>
        <v>#VALUE!</v>
      </c>
      <c r="BW129" s="137" t="str">
        <f>IF(S129=1000,0,IF(S129=-1000,11,IF(S129&lt;-9,-(S129-2),IF(S129&gt;0,(S129),"0"))))</f>
        <v/>
      </c>
      <c r="BX129" s="137">
        <f>IF(S129=1000,11,IF(S129=-1000,0,IF(S129&gt;0,11,IF(S129&lt;0,(-S129),"0"))))</f>
        <v>11</v>
      </c>
      <c r="BY129" s="141" t="str">
        <f>IF(S129=1000,0,IF(S129=-1000,11,IF(S129&lt;0,11,IF(S129&gt;0,(S129),"0"))))</f>
        <v/>
      </c>
      <c r="BZ129" s="138" t="str">
        <f>IF(S129="","",IF(S129&gt;9,BV129,BX129))</f>
        <v/>
      </c>
      <c r="CA129" s="139" t="str">
        <f>IF(S129="","","-")</f>
        <v/>
      </c>
      <c r="CB129" s="140" t="str">
        <f>IF(S129="","",IF(S129&lt;-9,BW129,BY129))</f>
        <v/>
      </c>
      <c r="CC129" s="142" t="str">
        <f>IF(O129="","",SUM(T129:X129))</f>
        <v/>
      </c>
      <c r="CD129" s="143" t="str">
        <f>IF(CC129="","","-")</f>
        <v/>
      </c>
      <c r="CE129" s="144" t="str">
        <f>IF(O129="","",SUM(Y129:AC129))</f>
        <v/>
      </c>
      <c r="CP129" s="32"/>
      <c r="CQ129" s="32"/>
    </row>
    <row r="130" spans="1:95" ht="15.75" thickBot="1" x14ac:dyDescent="0.25"/>
    <row r="131" spans="1:95" s="31" customFormat="1" ht="31.5" customHeight="1" thickBot="1" x14ac:dyDescent="0.25">
      <c r="A131" s="34">
        <v>27</v>
      </c>
      <c r="B131" s="35">
        <v>30</v>
      </c>
      <c r="C131" s="1225">
        <f>1+C122</f>
        <v>15</v>
      </c>
      <c r="D131" s="1227" t="str">
        <f>IF(A131="","",VLOOKUP(A131,СписокКМ!$A$186:$D$248,3,FALSE))</f>
        <v>Липецкая область</v>
      </c>
      <c r="E131" s="1228" t="e">
        <f>IF(B131="","",VLOOKUP(B131,СписокКМ!E:J,2,FALSE))</f>
        <v>#N/A</v>
      </c>
      <c r="F131" s="1231" t="str">
        <f>IF(B131="","",VLOOKUP(B131,СписокКМ!$A$186:$D$248,3,FALSE))</f>
        <v>Московская область 1</v>
      </c>
      <c r="G131" s="1232" t="e">
        <f>IF(D131="","",VLOOKUP(D131,СписокКМ!G:L,2,FALSE))</f>
        <v>#N/A</v>
      </c>
      <c r="H131" s="36"/>
      <c r="I131" s="1235" t="s">
        <v>7</v>
      </c>
      <c r="J131" s="1235"/>
      <c r="K131" s="1235"/>
      <c r="L131" s="1235"/>
      <c r="M131" s="1235"/>
      <c r="N131" s="37"/>
      <c r="O131" s="1237"/>
      <c r="P131" s="1238"/>
      <c r="Q131" s="1238"/>
      <c r="R131" s="1238"/>
      <c r="S131" s="1238"/>
      <c r="T131" s="38" t="str">
        <f>IF(A131="","",VLOOKUP(A131,'[60]Протокол команд'!A:K,8,FALSE))</f>
        <v>-</v>
      </c>
      <c r="U131" s="39" t="e">
        <f>T131*5-4</f>
        <v>#VALUE!</v>
      </c>
      <c r="V131" s="39" t="e">
        <f>T131*5</f>
        <v>#VALUE!</v>
      </c>
      <c r="W131" s="39" t="e">
        <f>CONCATENATE(U131,"-",V131)</f>
        <v>#VALUE!</v>
      </c>
      <c r="X131" s="39" t="str">
        <f>IF(A131="","",VLOOKUP(A131,'[60]Протокол команд'!A:K,10,FALSE))</f>
        <v>-</v>
      </c>
      <c r="Y131" s="39" t="e">
        <f>X131*5-4</f>
        <v>#VALUE!</v>
      </c>
      <c r="Z131" s="39" t="e">
        <f>X131*5</f>
        <v>#VALUE!</v>
      </c>
      <c r="AA131" s="39" t="e">
        <f>CONCATENATE(Y131,"-",Z131)</f>
        <v>#VALUE!</v>
      </c>
      <c r="AB131" s="1241">
        <f>IF(O133="","",SUM(AF133:AF138))</f>
        <v>3</v>
      </c>
      <c r="AC131" s="1242"/>
      <c r="AD131" s="1243"/>
      <c r="AE131" s="1242">
        <f>IF(O133="","",SUM(AG133:AG138))</f>
        <v>2</v>
      </c>
      <c r="AF131" s="1242"/>
      <c r="AG131" s="1264"/>
      <c r="AH131" s="1241">
        <f>SUM(CC133:CC138)</f>
        <v>13</v>
      </c>
      <c r="AI131" s="1242"/>
      <c r="AJ131" s="1243"/>
      <c r="AK131" s="1242">
        <f>SUM(CE133:CE138)</f>
        <v>9</v>
      </c>
      <c r="AL131" s="1242"/>
      <c r="AM131" s="1264"/>
      <c r="AN131" s="1265">
        <f>SUM(AR133:AR138)</f>
        <v>168</v>
      </c>
      <c r="AO131" s="1266"/>
      <c r="AP131" s="1267"/>
      <c r="AQ131" s="1266">
        <f>SUM(AS133:AS138)</f>
        <v>149</v>
      </c>
      <c r="AR131" s="1266"/>
      <c r="AS131" s="1268"/>
      <c r="AT131" s="1314" t="s">
        <v>600</v>
      </c>
      <c r="AU131" s="1315"/>
      <c r="AV131" s="1315"/>
      <c r="AW131" s="1315"/>
      <c r="AX131" s="1315"/>
      <c r="AY131" s="1315"/>
      <c r="AZ131" s="1315"/>
      <c r="BA131" s="1315"/>
      <c r="BB131" s="1315"/>
      <c r="BC131" s="1315"/>
      <c r="BD131" s="1315"/>
      <c r="BE131" s="1315"/>
      <c r="BF131" s="1315"/>
      <c r="BG131" s="1315"/>
      <c r="BH131" s="1315"/>
      <c r="BI131" s="1315"/>
      <c r="BJ131" s="1315"/>
      <c r="BK131" s="1315"/>
      <c r="BL131" s="1315"/>
      <c r="BM131" s="1315"/>
      <c r="BN131" s="1315"/>
      <c r="BO131" s="1315"/>
      <c r="BP131" s="1315"/>
      <c r="BQ131" s="1315"/>
      <c r="BR131" s="1315"/>
      <c r="BS131" s="1315"/>
      <c r="BT131" s="1315"/>
      <c r="BU131" s="1315"/>
      <c r="BV131" s="1315"/>
      <c r="BW131" s="1315"/>
      <c r="BX131" s="1315"/>
      <c r="BY131" s="1315"/>
      <c r="BZ131" s="1315"/>
      <c r="CA131" s="1315"/>
      <c r="CB131" s="1316"/>
      <c r="CC131" s="1254">
        <f>IF(O133="","",SUM(AF133:AF138))</f>
        <v>3</v>
      </c>
      <c r="CD131" s="1256" t="str">
        <f>IF(CC131="","","-")</f>
        <v>-</v>
      </c>
      <c r="CE131" s="1258">
        <f>IF(O133="","",SUM(AG133:AG138))</f>
        <v>2</v>
      </c>
      <c r="CP131" s="32"/>
      <c r="CQ131" s="32"/>
    </row>
    <row r="132" spans="1:95" s="31" customFormat="1" ht="13.5" customHeight="1" x14ac:dyDescent="0.2">
      <c r="A132" s="40"/>
      <c r="B132" s="40"/>
      <c r="C132" s="1226"/>
      <c r="D132" s="1229" t="str">
        <f>IF(A132="","",VLOOKUP(A132,СписокКМ!D:I,2,FALSE))</f>
        <v/>
      </c>
      <c r="E132" s="1230" t="str">
        <f>IF(B132="","",VLOOKUP(B132,СписокКМ!E:J,2,FALSE))</f>
        <v/>
      </c>
      <c r="F132" s="1233" t="str">
        <f>IF(C132="","",VLOOKUP(C132,СписокКМ!F:K,2,FALSE))</f>
        <v/>
      </c>
      <c r="G132" s="1234" t="str">
        <f>IF(D132="","",VLOOKUP(D132,СписокКМ!G:L,2,FALSE))</f>
        <v/>
      </c>
      <c r="H132" s="41"/>
      <c r="I132" s="1236"/>
      <c r="J132" s="1236"/>
      <c r="K132" s="1236"/>
      <c r="L132" s="1236"/>
      <c r="M132" s="1236"/>
      <c r="N132" s="42"/>
      <c r="O132" s="1239"/>
      <c r="P132" s="1240"/>
      <c r="Q132" s="1240"/>
      <c r="R132" s="1240"/>
      <c r="S132" s="1240"/>
      <c r="T132" s="1260" t="s">
        <v>8</v>
      </c>
      <c r="U132" s="1261"/>
      <c r="V132" s="1261"/>
      <c r="W132" s="1261"/>
      <c r="X132" s="1261"/>
      <c r="Y132" s="1261"/>
      <c r="Z132" s="1261"/>
      <c r="AA132" s="1261"/>
      <c r="AB132" s="1261"/>
      <c r="AC132" s="1261"/>
      <c r="AD132" s="1261"/>
      <c r="AE132" s="1261"/>
      <c r="AF132" s="1261"/>
      <c r="AG132" s="1262"/>
      <c r="AH132" s="1261" t="s">
        <v>9</v>
      </c>
      <c r="AI132" s="1261"/>
      <c r="AJ132" s="1261"/>
      <c r="AK132" s="1261"/>
      <c r="AL132" s="1261"/>
      <c r="AM132" s="1261"/>
      <c r="AN132" s="1261"/>
      <c r="AO132" s="1261"/>
      <c r="AP132" s="1261"/>
      <c r="AQ132" s="1261"/>
      <c r="AR132" s="1261"/>
      <c r="AS132" s="1262"/>
      <c r="AT132" s="1263" t="s">
        <v>10</v>
      </c>
      <c r="AU132" s="1263"/>
      <c r="AV132" s="1263"/>
      <c r="AW132" s="1263"/>
      <c r="AX132" s="1263"/>
      <c r="AY132" s="1263"/>
      <c r="AZ132" s="1263"/>
      <c r="BA132" s="1263" t="s">
        <v>11</v>
      </c>
      <c r="BB132" s="1263"/>
      <c r="BC132" s="1263"/>
      <c r="BD132" s="1263"/>
      <c r="BE132" s="1263"/>
      <c r="BF132" s="1263"/>
      <c r="BG132" s="1263"/>
      <c r="BH132" s="1263" t="s">
        <v>12</v>
      </c>
      <c r="BI132" s="1263"/>
      <c r="BJ132" s="1263"/>
      <c r="BK132" s="1263"/>
      <c r="BL132" s="1263"/>
      <c r="BM132" s="1263"/>
      <c r="BN132" s="1263"/>
      <c r="BO132" s="1263" t="s">
        <v>13</v>
      </c>
      <c r="BP132" s="1263"/>
      <c r="BQ132" s="1263"/>
      <c r="BR132" s="1263"/>
      <c r="BS132" s="1263"/>
      <c r="BT132" s="1263"/>
      <c r="BU132" s="1263"/>
      <c r="BV132" s="1263" t="s">
        <v>14</v>
      </c>
      <c r="BW132" s="1263"/>
      <c r="BX132" s="1263"/>
      <c r="BY132" s="1263"/>
      <c r="BZ132" s="1263"/>
      <c r="CA132" s="1263"/>
      <c r="CB132" s="1263"/>
      <c r="CC132" s="1255"/>
      <c r="CD132" s="1257"/>
      <c r="CE132" s="1259"/>
      <c r="CP132" s="32"/>
      <c r="CQ132" s="32"/>
    </row>
    <row r="133" spans="1:95" s="31" customFormat="1" ht="15" customHeight="1" x14ac:dyDescent="0.2">
      <c r="A133" s="43">
        <v>159</v>
      </c>
      <c r="B133" s="44">
        <v>157</v>
      </c>
      <c r="C133" s="959">
        <v>1</v>
      </c>
      <c r="D133" s="46" t="str">
        <f>IF(A133="","",VLOOKUP(A133,СписокКМ!D:I,2,FALSE))</f>
        <v>ЛАЗУТКИН Владимир</v>
      </c>
      <c r="E133" s="47"/>
      <c r="F133" s="48" t="str">
        <f>IF(B133="","",VLOOKUP(B133,СписокКМ!D:I,2,FALSE))</f>
        <v>МАМЕКА Максим</v>
      </c>
      <c r="G133" s="49"/>
      <c r="H133" s="50"/>
      <c r="I133" s="51" t="s">
        <v>29</v>
      </c>
      <c r="J133" s="51" t="s">
        <v>568</v>
      </c>
      <c r="K133" s="51" t="s">
        <v>568</v>
      </c>
      <c r="L133" s="51" t="s">
        <v>155</v>
      </c>
      <c r="M133" s="51" t="s">
        <v>571</v>
      </c>
      <c r="N133" s="52"/>
      <c r="O133" s="53">
        <f>IF(I133="","",IF(I133="0",1000,IF(I133="-0",-1000,I133*1)))</f>
        <v>9</v>
      </c>
      <c r="P133" s="53">
        <f t="shared" ref="P133:P134" si="279">IF(J133="","",IF(J133="0",1000,IF(J133="-0",-1000,J133*1)))</f>
        <v>-7</v>
      </c>
      <c r="Q133" s="53">
        <f t="shared" ref="Q133:Q134" si="280">IF(K133="","",IF(K133="0",1000,IF(K133="-0",-1000,K133*1)))</f>
        <v>-7</v>
      </c>
      <c r="R133" s="53">
        <f t="shared" ref="R133:R134" si="281">IF(L133="","",IF(L133="0",1000,IF(L133="-0",-1000,L133*1)))</f>
        <v>7</v>
      </c>
      <c r="S133" s="54">
        <f t="shared" ref="S133:S134" si="282">IF(M133="","",IF(M133="0",1000,IF(M133="-0",-1000,M133*1)))</f>
        <v>-4</v>
      </c>
      <c r="T133" s="55">
        <f t="shared" ref="T133:T134" si="283">IF(O133="","",IF(O133&gt;0,1,0))</f>
        <v>1</v>
      </c>
      <c r="U133" s="56">
        <f t="shared" ref="U133:U134" si="284">IF(P133="","",IF(P133&gt;0,1,0))</f>
        <v>0</v>
      </c>
      <c r="V133" s="56">
        <f t="shared" ref="V133:V134" si="285">IF(Q133="","",IF(Q133&gt;0,1,0))</f>
        <v>0</v>
      </c>
      <c r="W133" s="56">
        <f t="shared" ref="W133:W134" si="286">IF(R133="","",IF(R133&gt;0,1,0))</f>
        <v>1</v>
      </c>
      <c r="X133" s="56">
        <f t="shared" ref="X133:X134" si="287">IF(S133="","",IF(S133&gt;0,1,0))</f>
        <v>0</v>
      </c>
      <c r="Y133" s="57">
        <f t="shared" ref="Y133:Y134" si="288">IF(O133="","",IF(O133&lt;0,1,0))</f>
        <v>0</v>
      </c>
      <c r="Z133" s="57">
        <f t="shared" ref="Z133:Z134" si="289">IF(P133="","",IF(P133&lt;0,1,0))</f>
        <v>1</v>
      </c>
      <c r="AA133" s="57">
        <f t="shared" ref="AA133:AA134" si="290">IF(Q133="","",IF(Q133&lt;0,1,0))</f>
        <v>1</v>
      </c>
      <c r="AB133" s="57">
        <f t="shared" ref="AB133:AB134" si="291">IF(R133="","",IF(R133&lt;0,1,0))</f>
        <v>0</v>
      </c>
      <c r="AC133" s="57">
        <f t="shared" ref="AC133:AC134" si="292">IF(S133="","",IF(S133&lt;0,1,0))</f>
        <v>1</v>
      </c>
      <c r="AD133" s="58">
        <f>IF(CC133="","",IF(CC133&gt;CE133,1,-1))</f>
        <v>-1</v>
      </c>
      <c r="AE133" s="58">
        <f>IF(CC133="","",IF(CC133&lt;CE133,1,-1))</f>
        <v>1</v>
      </c>
      <c r="AF133" s="59">
        <f>IF(CC133&gt;CE133,1,0)</f>
        <v>0</v>
      </c>
      <c r="AG133" s="60">
        <f>IF(CE133&gt;CC133,1,0)</f>
        <v>1</v>
      </c>
      <c r="AH133" s="61">
        <f>IF(O133="","",AX133*1)</f>
        <v>11</v>
      </c>
      <c r="AI133" s="62">
        <f>IF(P133="","",BE133*1)</f>
        <v>7</v>
      </c>
      <c r="AJ133" s="62">
        <f>IF(Q133="","",BL133*1)</f>
        <v>7</v>
      </c>
      <c r="AK133" s="62">
        <f>IF(R133="","",BS133*1)</f>
        <v>11</v>
      </c>
      <c r="AL133" s="62">
        <f>IF(S133="","",BZ133*1)</f>
        <v>4</v>
      </c>
      <c r="AM133" s="63">
        <f>IF(O133="","",AZ133*1)</f>
        <v>9</v>
      </c>
      <c r="AN133" s="63">
        <f>IF(P133="","",BG133*1)</f>
        <v>11</v>
      </c>
      <c r="AO133" s="63">
        <f>IF(Q133="","",BN133*1)</f>
        <v>11</v>
      </c>
      <c r="AP133" s="63">
        <f>IF(R133="","",BU133*1)</f>
        <v>7</v>
      </c>
      <c r="AQ133" s="63">
        <f>IF(S133="","",CB133*1)</f>
        <v>11</v>
      </c>
      <c r="AR133" s="64">
        <f>SUM(AH133:AL133)</f>
        <v>40</v>
      </c>
      <c r="AS133" s="65">
        <f>SUM(AM133:AQ133)</f>
        <v>49</v>
      </c>
      <c r="AT133" s="66">
        <f>IF(O133=1000,11,IF(O133=-1000,0,IF(O133&gt;0,11,IF(O133&lt;0,(-O133),"0"))))</f>
        <v>11</v>
      </c>
      <c r="AU133" s="67">
        <f>IF(O133=1000,0,IF(O133=-1000,11,IF(O133&lt;-9,-(O133-2),IF(O133&gt;0,(O133),"0"))))</f>
        <v>9</v>
      </c>
      <c r="AV133" s="66" t="str">
        <f>IF(O133=1000,11,IF(O133=-1000,0,IF(O133&lt;9,11,IF(O133&gt;9,(O133+2),"0"))))</f>
        <v>0</v>
      </c>
      <c r="AW133" s="67">
        <f>IF(O133=1000,0,IF(O133=-1000,11,IF(O133&lt;0,11,IF(O133&gt;0,(O133),"0"))))</f>
        <v>9</v>
      </c>
      <c r="AX133" s="68">
        <f>IF(O133="","",IF(O133&gt;9,AV133,AT133))</f>
        <v>11</v>
      </c>
      <c r="AY133" s="69" t="str">
        <f>IF(O133="","","-")</f>
        <v>-</v>
      </c>
      <c r="AZ133" s="70">
        <f>IF(O133="","",IF(O133&lt;-9,AU133,AW133))</f>
        <v>9</v>
      </c>
      <c r="BA133" s="66">
        <f>IF(P133=1000,11,IF(P133=-1000,0,IF(P133&gt;9,(P133+2),IF(P133&lt;0,(-P133),"0"))))</f>
        <v>7</v>
      </c>
      <c r="BB133" s="67" t="str">
        <f>IF(P133=1000,0,IF(P133=-1000,11,IF(P133&lt;-9,-(P133-2),IF(P133&gt;0,(P133),"0"))))</f>
        <v>0</v>
      </c>
      <c r="BC133" s="67">
        <f>IF(P133=1000,11,IF(P133=-1000,0,IF(P133&gt;0,11,IF(P133&lt;0,(-P133),"0"))))</f>
        <v>7</v>
      </c>
      <c r="BD133" s="67">
        <f>IF(P133=1000,0,IF(P133=-1000,11,IF(P133&lt;0,11,IF(P133&gt;0,(P133),"0"))))</f>
        <v>11</v>
      </c>
      <c r="BE133" s="68">
        <f>IF(P133="","",IF(P133&gt;9,BA133,BC133))</f>
        <v>7</v>
      </c>
      <c r="BF133" s="69" t="str">
        <f>IF(P133="","","-")</f>
        <v>-</v>
      </c>
      <c r="BG133" s="70">
        <f>IF(P133="","",IF(P133&lt;-9,BB133,BD133))</f>
        <v>11</v>
      </c>
      <c r="BH133" s="66">
        <f>IF(Q133=1000,11,IF(Q133=-1000,0,IF(Q133&gt;9,(Q133+2),IF(Q133&lt;0,(-Q133),"0"))))</f>
        <v>7</v>
      </c>
      <c r="BI133" s="67" t="str">
        <f>IF(Q133=1000,0,IF(Q133=-1000,11,IF(Q133&lt;-9,-(Q133-2),IF(Q133&gt;0,(Q133),"0"))))</f>
        <v>0</v>
      </c>
      <c r="BJ133" s="67">
        <f>IF(Q133=1000,11,IF(Q133=-1000,0,IF(Q133&gt;0,11,IF(Q133&lt;0,(-Q133),"0"))))</f>
        <v>7</v>
      </c>
      <c r="BK133" s="67">
        <f>IF(Q133=1000,0,IF(Q133=-1000,11,IF(Q133&lt;0,11,IF(Q133&gt;0,(Q133),"0"))))</f>
        <v>11</v>
      </c>
      <c r="BL133" s="68">
        <f>IF(Q133="","",IF(Q133&gt;9,BH133,BJ133))</f>
        <v>7</v>
      </c>
      <c r="BM133" s="69" t="str">
        <f>IF(Q133="","","-")</f>
        <v>-</v>
      </c>
      <c r="BN133" s="70">
        <f>IF(Q133="","",IF(Q133&lt;-9,BI133,BK133))</f>
        <v>11</v>
      </c>
      <c r="BO133" s="67" t="str">
        <f>IF(R133=1000,11,IF(R133=-1000,0,IF(R133&gt;9,(R133+2),IF(R133&lt;0,(-R133),"0"))))</f>
        <v>0</v>
      </c>
      <c r="BP133" s="67">
        <f>IF(R133=1000,0,IF(R133=-1000,11,IF(R133&lt;-9,-(R133-2),IF(R133&gt;0,(R133),"0"))))</f>
        <v>7</v>
      </c>
      <c r="BQ133" s="67">
        <f>IF(R133=1000,11,IF(R133=-1000,0,IF(R133&gt;0,11,IF(R133&lt;0,(-R133),"0"))))</f>
        <v>11</v>
      </c>
      <c r="BR133" s="67">
        <f>IF(R133=1000,0,IF(R133=-1000,11,IF(R133&lt;0,11,IF(R133&gt;0,(R133),"0"))))</f>
        <v>7</v>
      </c>
      <c r="BS133" s="68">
        <f>IF(R133="","",IF(R133&gt;9,BO133,BQ133))</f>
        <v>11</v>
      </c>
      <c r="BT133" s="69" t="str">
        <f>IF(R133="","","-")</f>
        <v>-</v>
      </c>
      <c r="BU133" s="70">
        <f>IF(R133="","",IF(R133&lt;-9,BP133,BR133))</f>
        <v>7</v>
      </c>
      <c r="BV133" s="67">
        <f>IF(S133=1000,11,IF(S133=-1000,0,IF(S133&gt;9,(S133+2),IF(S133&lt;0,(-S133),"0"))))</f>
        <v>4</v>
      </c>
      <c r="BW133" s="67" t="str">
        <f>IF(S133=1000,0,IF(S133=-1000,11,IF(S133&lt;-9,-(S133-2),IF(S133&gt;0,(S133),"0"))))</f>
        <v>0</v>
      </c>
      <c r="BX133" s="67">
        <f>IF(S133=1000,11,IF(S133=-1000,0,IF(S133&gt;0,11,IF(S133&lt;0,(-S133),"0"))))</f>
        <v>4</v>
      </c>
      <c r="BY133" s="71">
        <f>IF(S133=1000,0,IF(S133=-1000,11,IF(S133&lt;0,11,IF(S133&gt;0,(S133),"0"))))</f>
        <v>11</v>
      </c>
      <c r="BZ133" s="68">
        <f>IF(S133="","",IF(S133&gt;9,BV133,BX133))</f>
        <v>4</v>
      </c>
      <c r="CA133" s="69" t="str">
        <f>IF(S133="","","-")</f>
        <v>-</v>
      </c>
      <c r="CB133" s="70">
        <f>IF(S133="","",IF(S133&lt;-9,BW133,BY133))</f>
        <v>11</v>
      </c>
      <c r="CC133" s="72">
        <f>IF(O133="","",SUM(T133:X133))</f>
        <v>2</v>
      </c>
      <c r="CD133" s="73" t="str">
        <f>IF(CC133="","","-")</f>
        <v>-</v>
      </c>
      <c r="CE133" s="74">
        <f>IF(O133="","",SUM(Y133:AC133))</f>
        <v>3</v>
      </c>
      <c r="CP133" s="32"/>
      <c r="CQ133" s="32"/>
    </row>
    <row r="134" spans="1:95" s="31" customFormat="1" ht="15" customHeight="1" x14ac:dyDescent="0.2">
      <c r="A134" s="43">
        <v>154</v>
      </c>
      <c r="B134" s="44">
        <v>206</v>
      </c>
      <c r="C134" s="75">
        <v>2</v>
      </c>
      <c r="D134" s="76" t="str">
        <f>IF(A134="","",VLOOKUP(A134,СписокКМ!D:I,2,FALSE))</f>
        <v>СТАРЫХ Юрий</v>
      </c>
      <c r="E134" s="47"/>
      <c r="F134" s="77" t="str">
        <f>IF(B134="","",VLOOKUP(B134,СписокКМ!D:I,2,FALSE))</f>
        <v>ЖУЧКОВ Сергей</v>
      </c>
      <c r="G134" s="49"/>
      <c r="H134" s="41"/>
      <c r="I134" s="960" t="s">
        <v>30</v>
      </c>
      <c r="J134" s="960" t="s">
        <v>150</v>
      </c>
      <c r="K134" s="960" t="s">
        <v>573</v>
      </c>
      <c r="L134" s="960" t="s">
        <v>152</v>
      </c>
      <c r="M134" s="51" t="s">
        <v>28</v>
      </c>
      <c r="N134" s="42"/>
      <c r="O134" s="79">
        <f>IF(I134="","",IF(I134="0",1000,IF(I134="-0",-1000,I134*1)))</f>
        <v>-8</v>
      </c>
      <c r="P134" s="79">
        <f t="shared" si="279"/>
        <v>4</v>
      </c>
      <c r="Q134" s="79">
        <f t="shared" si="280"/>
        <v>-11</v>
      </c>
      <c r="R134" s="79">
        <f t="shared" si="281"/>
        <v>5</v>
      </c>
      <c r="S134" s="80">
        <f t="shared" si="282"/>
        <v>-9</v>
      </c>
      <c r="T134" s="55">
        <f t="shared" si="283"/>
        <v>0</v>
      </c>
      <c r="U134" s="56">
        <f t="shared" si="284"/>
        <v>1</v>
      </c>
      <c r="V134" s="56">
        <f t="shared" si="285"/>
        <v>0</v>
      </c>
      <c r="W134" s="56">
        <f t="shared" si="286"/>
        <v>1</v>
      </c>
      <c r="X134" s="56">
        <f t="shared" si="287"/>
        <v>0</v>
      </c>
      <c r="Y134" s="57">
        <f t="shared" si="288"/>
        <v>1</v>
      </c>
      <c r="Z134" s="57">
        <f t="shared" si="289"/>
        <v>0</v>
      </c>
      <c r="AA134" s="57">
        <f t="shared" si="290"/>
        <v>1</v>
      </c>
      <c r="AB134" s="57">
        <f t="shared" si="291"/>
        <v>0</v>
      </c>
      <c r="AC134" s="57">
        <f t="shared" si="292"/>
        <v>1</v>
      </c>
      <c r="AD134" s="58">
        <f>IF(CC134="","",IF(CC134&gt;CE134,1,-1))</f>
        <v>-1</v>
      </c>
      <c r="AE134" s="58">
        <f>IF(CC134="","",IF(CC134&lt;CE134,1,-1))</f>
        <v>1</v>
      </c>
      <c r="AF134" s="59">
        <f>IF(CC134&gt;CE134,1,0)</f>
        <v>0</v>
      </c>
      <c r="AG134" s="60">
        <f>IF(CE134&gt;CC134,1,0)</f>
        <v>1</v>
      </c>
      <c r="AH134" s="81">
        <f>IF(O134="","",AX134*1)</f>
        <v>8</v>
      </c>
      <c r="AI134" s="953">
        <f>IF(P134="","",BE134*1)</f>
        <v>11</v>
      </c>
      <c r="AJ134" s="953">
        <f>IF(Q134="","",BL134*1)</f>
        <v>11</v>
      </c>
      <c r="AK134" s="953">
        <f>IF(R134="","",BS134*1)</f>
        <v>11</v>
      </c>
      <c r="AL134" s="953">
        <f>IF(S134="","",BZ134*1)</f>
        <v>9</v>
      </c>
      <c r="AM134" s="950">
        <f>IF(O134="","",AZ134*1)</f>
        <v>11</v>
      </c>
      <c r="AN134" s="950">
        <f>IF(P134="","",BG134*1)</f>
        <v>4</v>
      </c>
      <c r="AO134" s="950">
        <f>IF(Q134="","",BN134*1)</f>
        <v>13</v>
      </c>
      <c r="AP134" s="950">
        <f>IF(R134="","",BU134*1)</f>
        <v>5</v>
      </c>
      <c r="AQ134" s="950">
        <f>IF(S134="","",CB134*1)</f>
        <v>11</v>
      </c>
      <c r="AR134" s="64">
        <f>SUM(AH134:AL134)</f>
        <v>50</v>
      </c>
      <c r="AS134" s="65">
        <f>SUM(AM134:AQ134)</f>
        <v>44</v>
      </c>
      <c r="AT134" s="66">
        <f>IF(O134=1000,11,IF(O134=-1000,0,IF(O134&gt;0,11,IF(O134&lt;0,(-O134),"0"))))</f>
        <v>8</v>
      </c>
      <c r="AU134" s="67" t="str">
        <f>IF(O134=1000,0,IF(O134=-1000,11,IF(O134&lt;-9,-(O134-2),IF(O134&gt;0,(O134),"0"))))</f>
        <v>0</v>
      </c>
      <c r="AV134" s="66">
        <f>IF(O134=1000,11,IF(O134=-1000,0,IF(O134&gt;9,(O134+2),IF(O134&lt;0,(-O134),"0"))))</f>
        <v>8</v>
      </c>
      <c r="AW134" s="67">
        <f>IF(O134=1000,0,IF(O134=-1000,11,IF(O134&lt;0,11,IF(O134&gt;0,(O134),"0"))))</f>
        <v>11</v>
      </c>
      <c r="AX134" s="945">
        <f>IF(O134="","",IF(O134&gt;9,AV134,AT134))</f>
        <v>8</v>
      </c>
      <c r="AY134" s="946" t="str">
        <f>IF(O134="","","-")</f>
        <v>-</v>
      </c>
      <c r="AZ134" s="947">
        <f>IF(O134="","",IF(O134&lt;-9,AU134,AW134))</f>
        <v>11</v>
      </c>
      <c r="BA134" s="66" t="str">
        <f>IF(P134=1000,11,IF(P134=-1000,0,IF(P134&gt;9,(P134+2),IF(P134&lt;0,(-P134),"0"))))</f>
        <v>0</v>
      </c>
      <c r="BB134" s="67">
        <f>IF(P134=1000,0,IF(P134=-1000,11,IF(P134&lt;-9,-(P134-2),IF(P134&gt;0,(P134),"0"))))</f>
        <v>4</v>
      </c>
      <c r="BC134" s="67">
        <f>IF(P134=1000,11,IF(P134=-1000,0,IF(P134&gt;0,11,IF(P134&lt;0,(-P134),"0"))))</f>
        <v>11</v>
      </c>
      <c r="BD134" s="67">
        <f>IF(P134=1000,0,IF(P134=-1000,11,IF(P134&lt;0,11,IF(P134&gt;0,(P134),"0"))))</f>
        <v>4</v>
      </c>
      <c r="BE134" s="945">
        <f>IF(P134="","",IF(P134&gt;9,BA134,BC134))</f>
        <v>11</v>
      </c>
      <c r="BF134" s="946" t="str">
        <f>IF(P134="","","-")</f>
        <v>-</v>
      </c>
      <c r="BG134" s="947">
        <f>IF(P134="","",IF(P134&lt;-9,BB134,BD134))</f>
        <v>4</v>
      </c>
      <c r="BH134" s="66">
        <f>IF(Q134=1000,11,IF(Q134=-1000,0,IF(Q134&gt;9,(Q134+2),IF(Q134&lt;0,(-Q134),"0"))))</f>
        <v>11</v>
      </c>
      <c r="BI134" s="67">
        <f>IF(Q134=1000,0,IF(Q134=-1000,11,IF(Q134&lt;-9,-(Q134-2),IF(Q134&gt;0,(Q134),"0"))))</f>
        <v>13</v>
      </c>
      <c r="BJ134" s="67">
        <f>IF(Q134=1000,11,IF(Q134=-1000,0,IF(Q134&gt;0,11,IF(Q134&lt;0,(-Q134),"0"))))</f>
        <v>11</v>
      </c>
      <c r="BK134" s="67">
        <f>IF(Q134=1000,0,IF(Q134=-1000,11,IF(Q134&lt;0,11,IF(Q134&gt;0,(Q134),"0"))))</f>
        <v>11</v>
      </c>
      <c r="BL134" s="945">
        <f>IF(Q134="","",IF(Q134&gt;9,BH134,BJ134))</f>
        <v>11</v>
      </c>
      <c r="BM134" s="946" t="str">
        <f>IF(Q134="","","-")</f>
        <v>-</v>
      </c>
      <c r="BN134" s="947">
        <f>IF(Q134="","",IF(Q134&lt;-9,BI134,BK134))</f>
        <v>13</v>
      </c>
      <c r="BO134" s="67" t="str">
        <f>IF(R134=1000,11,IF(R134=-1000,0,IF(R134&gt;9,(R134+2),IF(R134&lt;0,(-R134),"0"))))</f>
        <v>0</v>
      </c>
      <c r="BP134" s="67">
        <f>IF(R134=1000,0,IF(R134=-1000,11,IF(R134&lt;-9,-(R134-2),IF(R134&gt;0,(R134),"0"))))</f>
        <v>5</v>
      </c>
      <c r="BQ134" s="67">
        <f>IF(R134=1000,11,IF(R134=-1000,0,IF(R134&gt;0,11,IF(R134&lt;0,(-R134),"0"))))</f>
        <v>11</v>
      </c>
      <c r="BR134" s="67">
        <f>IF(R134=1000,0,IF(R134=-1000,11,IF(R134&lt;0,11,IF(R134&gt;0,(R134),"0"))))</f>
        <v>5</v>
      </c>
      <c r="BS134" s="945">
        <f>IF(R134="","",IF(R134&gt;9,BO134,BQ134))</f>
        <v>11</v>
      </c>
      <c r="BT134" s="946" t="str">
        <f>IF(R134="","","-")</f>
        <v>-</v>
      </c>
      <c r="BU134" s="947">
        <f>IF(R134="","",IF(R134&lt;-9,BP134,BR134))</f>
        <v>5</v>
      </c>
      <c r="BV134" s="67">
        <f>IF(S134=1000,11,IF(S134=-1000,0,IF(S134&gt;9,(S134+2),IF(S134&lt;0,(-S134),"0"))))</f>
        <v>9</v>
      </c>
      <c r="BW134" s="67" t="str">
        <f>IF(S134=1000,0,IF(S134=-1000,11,IF(S134&lt;-9,-(S134-2),IF(S134&gt;0,(S134),"0"))))</f>
        <v>0</v>
      </c>
      <c r="BX134" s="67">
        <f>IF(S134=1000,11,IF(S134=-1000,0,IF(S134&gt;0,11,IF(S134&lt;0,(-S134),"0"))))</f>
        <v>9</v>
      </c>
      <c r="BY134" s="71">
        <f>IF(S134=1000,0,IF(S134=-1000,11,IF(S134&lt;0,11,IF(S134&gt;0,(S134),"0"))))</f>
        <v>11</v>
      </c>
      <c r="BZ134" s="945">
        <f>IF(S134="","",IF(S134&gt;9,BV134,BX134))</f>
        <v>9</v>
      </c>
      <c r="CA134" s="946" t="str">
        <f>IF(S134="","","-")</f>
        <v>-</v>
      </c>
      <c r="CB134" s="947">
        <f>IF(S134="","",IF(S134&lt;-9,BW134,BY134))</f>
        <v>11</v>
      </c>
      <c r="CC134" s="942">
        <f>IF(O134="","",SUM(T134:X134))</f>
        <v>2</v>
      </c>
      <c r="CD134" s="948" t="str">
        <f>IF(CC134="","","-")</f>
        <v>-</v>
      </c>
      <c r="CE134" s="943">
        <f>IF(O134="","",SUM(Y134:AC134))</f>
        <v>3</v>
      </c>
      <c r="CP134" s="32"/>
      <c r="CQ134" s="32"/>
    </row>
    <row r="135" spans="1:95" s="31" customFormat="1" ht="15" customHeight="1" x14ac:dyDescent="0.2">
      <c r="A135" s="43">
        <v>159</v>
      </c>
      <c r="B135" s="44">
        <v>157</v>
      </c>
      <c r="C135" s="1250" t="s">
        <v>563</v>
      </c>
      <c r="D135" s="76" t="str">
        <f>IF(A135="","",VLOOKUP(A135,СписокКМ!D:I,2,FALSE))</f>
        <v>ЛАЗУТКИН Владимир</v>
      </c>
      <c r="E135" s="47"/>
      <c r="F135" s="77" t="str">
        <f>IF(B135="","",VLOOKUP(B135,СписокКМ!D:I,2,FALSE))</f>
        <v>МАМЕКА Максим</v>
      </c>
      <c r="G135" s="49"/>
      <c r="H135" s="41"/>
      <c r="I135" s="1252" t="s">
        <v>155</v>
      </c>
      <c r="J135" s="1252" t="s">
        <v>26</v>
      </c>
      <c r="K135" s="1252" t="s">
        <v>30</v>
      </c>
      <c r="L135" s="1252" t="s">
        <v>567</v>
      </c>
      <c r="M135" s="1252" t="s">
        <v>155</v>
      </c>
      <c r="N135" s="42"/>
      <c r="O135" s="1244">
        <f>IF(I135="","",IF(I135="0",1000,IF(I135="-0",-1000,I135*1)))</f>
        <v>7</v>
      </c>
      <c r="P135" s="1244">
        <f>IF(J135="","",IF(J135="0",1000,IF(J135="-0",-1000,J135*1)))</f>
        <v>11</v>
      </c>
      <c r="Q135" s="1244">
        <f>IF(K135="","",IF(K135="0",1000,IF(K135="-0",-1000,K135*1)))</f>
        <v>-8</v>
      </c>
      <c r="R135" s="1244" t="str">
        <f>IF(L136="","",IF(L136="0",1000,IF(L136="-0",-1000,L136*1)))</f>
        <v/>
      </c>
      <c r="S135" s="1246" t="str">
        <f>IF(M136="","",IF(M136="0",1000,IF(M136="-0",-1000,M136*1)))</f>
        <v/>
      </c>
      <c r="T135" s="1248">
        <f>IF(O135="","",IF(O135&gt;0,1,0))</f>
        <v>1</v>
      </c>
      <c r="U135" s="1284">
        <f>IF(P135="","",IF(P135&gt;0,1,0))</f>
        <v>1</v>
      </c>
      <c r="V135" s="1284">
        <f>IF(Q135="","",IF(Q135&gt;0,1,0))</f>
        <v>0</v>
      </c>
      <c r="W135" s="1284" t="str">
        <f>IF(R135="","",IF(R135&gt;0,1,0))</f>
        <v/>
      </c>
      <c r="X135" s="1284" t="str">
        <f>IF(S135="","",IF(S135&gt;0,1,0))</f>
        <v/>
      </c>
      <c r="Y135" s="1278">
        <f>IF(O135="","",IF(O135&lt;0,1,0))</f>
        <v>0</v>
      </c>
      <c r="Z135" s="1278">
        <f>IF(P135="","",IF(P135&lt;0,1,0))</f>
        <v>0</v>
      </c>
      <c r="AA135" s="1278">
        <f>IF(Q135="","",IF(Q135&lt;0,1,0))</f>
        <v>1</v>
      </c>
      <c r="AB135" s="1278" t="str">
        <f>IF(R135="","",IF(R135&lt;0,1,0))</f>
        <v/>
      </c>
      <c r="AC135" s="1278" t="str">
        <f>IF(S135="","",IF(S135&lt;0,1,0))</f>
        <v/>
      </c>
      <c r="AD135" s="1280">
        <f>IF(CC135="","",IF(CC135&gt;CE135,1,-1))</f>
        <v>1</v>
      </c>
      <c r="AE135" s="1280">
        <f>IF(CC135="","",IF(CC135&lt;CE135,1,-1))</f>
        <v>-1</v>
      </c>
      <c r="AF135" s="1282">
        <f>IF(CC135&gt;CE135,1,0)</f>
        <v>1</v>
      </c>
      <c r="AG135" s="1272">
        <f>IF(CE135&gt;CC135,1,0)</f>
        <v>0</v>
      </c>
      <c r="AH135" s="1274">
        <f>IF(O135="","",AX135*1)</f>
        <v>11</v>
      </c>
      <c r="AI135" s="1276">
        <f>IF(P135="","",BE135*1)</f>
        <v>13</v>
      </c>
      <c r="AJ135" s="1276">
        <f>IF(Q135="","",BL135*1)</f>
        <v>8</v>
      </c>
      <c r="AK135" s="1276" t="str">
        <f>IF(R135="","",BS135*1)</f>
        <v/>
      </c>
      <c r="AL135" s="1276" t="str">
        <f>IF(S135="","",BZ135*1)</f>
        <v/>
      </c>
      <c r="AM135" s="1298">
        <f>IF(O135="","",AZ135*1)</f>
        <v>7</v>
      </c>
      <c r="AN135" s="1298">
        <f>IF(P135="","",BG135*1)</f>
        <v>11</v>
      </c>
      <c r="AO135" s="1298">
        <f>IF(Q135="","",BN135*1)</f>
        <v>11</v>
      </c>
      <c r="AP135" s="1298" t="str">
        <f>IF(R135="","",BU135*1)</f>
        <v/>
      </c>
      <c r="AQ135" s="1298" t="str">
        <f>IF(S135="","",CB135*1)</f>
        <v/>
      </c>
      <c r="AR135" s="1300">
        <f>SUM(AH136:AL136)</f>
        <v>0</v>
      </c>
      <c r="AS135" s="1292">
        <f>SUM(AM136:AQ136)</f>
        <v>0</v>
      </c>
      <c r="AT135" s="1294">
        <f>IF(O135=1000,11,IF(O135=-1000,0,IF(O135&gt;0,11,IF(O135&lt;0,(-O135),"0"))))</f>
        <v>11</v>
      </c>
      <c r="AU135" s="1286">
        <f>IF(O135=1000,0,IF(O135=-1000,11,IF(O135&lt;-9,-(O135-2),IF(O135&gt;0,(O135),"0"))))</f>
        <v>7</v>
      </c>
      <c r="AV135" s="1286" t="str">
        <f>IF(O135=1000,11,IF(O135=-1000,0,IF(O135&gt;9,(O135+2),IF(O135&lt;0,(-O135),"0"))))</f>
        <v>0</v>
      </c>
      <c r="AW135" s="1286">
        <f>IF(O135=1000,0,IF(O135=-1000,11,IF(O135&lt;0,11,IF(O135&gt;0,(O135),"0"))))</f>
        <v>7</v>
      </c>
      <c r="AX135" s="1296">
        <f>IF(O135="","",IF(O135&gt;9,AV135,AT135))</f>
        <v>11</v>
      </c>
      <c r="AY135" s="1288" t="str">
        <f>IF(O135="","","-")</f>
        <v>-</v>
      </c>
      <c r="AZ135" s="1290">
        <f>IF(O135="","",IF(O135&lt;-9,AU135,AW135))</f>
        <v>7</v>
      </c>
      <c r="BA135" s="1286">
        <f>IF(P135=1000,11,IF(P135=-1000,0,IF(P135&gt;9,(P135+2),IF(P135&lt;0,(-P135),"0"))))</f>
        <v>13</v>
      </c>
      <c r="BB135" s="1286">
        <f>IF(P135=1000,0,IF(P135=-1000,11,IF(P135&lt;-9,-(P135-2),IF(P135&gt;0,(P135),"0"))))</f>
        <v>11</v>
      </c>
      <c r="BC135" s="1286">
        <f>IF(P135=1000,11,IF(P135=-1000,0,IF(P135&gt;0,11,IF(P135&lt;0,(-P135),"0"))))</f>
        <v>11</v>
      </c>
      <c r="BD135" s="1286">
        <f>IF(P135=1000,0,IF(P135=-1000,11,IF(P135&lt;0,11,IF(P135&gt;0,(P135),"0"))))</f>
        <v>11</v>
      </c>
      <c r="BE135" s="1296">
        <f>IF(P135="","",IF(P135&gt;9,BA135,BC135))</f>
        <v>13</v>
      </c>
      <c r="BF135" s="1288" t="str">
        <f>IF(P135="","","-")</f>
        <v>-</v>
      </c>
      <c r="BG135" s="1290">
        <f>IF(P135="","",IF(P135&lt;-9,BB135,BD135))</f>
        <v>11</v>
      </c>
      <c r="BH135" s="1286">
        <f>IF(Q135=1000,11,IF(Q135=-1000,0,IF(Q135&gt;9,(Q135+2),IF(Q135&lt;0,(-Q135),"0"))))</f>
        <v>8</v>
      </c>
      <c r="BI135" s="1286" t="str">
        <f>IF(Q135=1000,0,IF(Q135=-1000,11,IF(Q135&lt;-9,-(Q135-2),IF(Q135&gt;0,(Q135),"0"))))</f>
        <v>0</v>
      </c>
      <c r="BJ135" s="1286">
        <f>IF(Q135=1000,11,IF(Q135=-1000,0,IF(Q135&gt;0,11,IF(Q135&lt;0,(-Q135),"0"))))</f>
        <v>8</v>
      </c>
      <c r="BK135" s="1286">
        <f>IF(Q135=1000,0,IF(Q135=-1000,11,IF(Q135&lt;0,11,IF(Q135&gt;0,(Q135),"0"))))</f>
        <v>11</v>
      </c>
      <c r="BL135" s="1296">
        <f>IF(Q135="","",IF(Q135&gt;9,BH135,BJ135))</f>
        <v>8</v>
      </c>
      <c r="BM135" s="1288" t="str">
        <f>IF(Q135="","","-")</f>
        <v>-</v>
      </c>
      <c r="BN135" s="1290">
        <f>IF(Q135="","",IF(Q135&lt;-9,BI135,BK135))</f>
        <v>11</v>
      </c>
      <c r="BO135" s="1286" t="e">
        <f>IF(R135=1000,11,IF(R135=-1000,0,IF(R135&gt;9,(R135+2),IF(R135&lt;0,(-R135),"0"))))</f>
        <v>#VALUE!</v>
      </c>
      <c r="BP135" s="1286" t="str">
        <f>IF(R135=1000,0,IF(R135=-1000,11,IF(R135&lt;-9,-(R135-2),IF(R135&gt;0,(R135),"0"))))</f>
        <v/>
      </c>
      <c r="BQ135" s="1286">
        <f>IF(R135=1000,11,IF(R135=-1000,0,IF(R135&gt;0,11,IF(R135&lt;0,(-R135),"0"))))</f>
        <v>11</v>
      </c>
      <c r="BR135" s="1286" t="str">
        <f>IF(R135=1000,0,IF(R135=-1000,11,IF(R135&lt;0,11,IF(R135&gt;0,(R135),"0"))))</f>
        <v/>
      </c>
      <c r="BS135" s="1296">
        <v>5</v>
      </c>
      <c r="BT135" s="1288" t="s">
        <v>569</v>
      </c>
      <c r="BU135" s="1290">
        <v>11</v>
      </c>
      <c r="BV135" s="1286" t="e">
        <f>IF(S135=1000,11,IF(S135=-1000,0,IF(S135&gt;9,(S135+2),IF(S135&lt;0,(-S135),"0"))))</f>
        <v>#VALUE!</v>
      </c>
      <c r="BW135" s="1286" t="str">
        <f>IF(S135=1000,0,IF(S135=-1000,11,IF(S135&lt;-9,-(S135-2),IF(S135&gt;0,(S135),"0"))))</f>
        <v/>
      </c>
      <c r="BX135" s="1286">
        <f>IF(S135=1000,11,IF(S135=-1000,0,IF(S135&gt;0,11,IF(S135&lt;0,(-S135),"0"))))</f>
        <v>11</v>
      </c>
      <c r="BY135" s="1286" t="str">
        <f>IF(S135=1000,0,IF(S135=-1000,11,IF(S135&lt;0,11,IF(S135&gt;0,(S135),"0"))))</f>
        <v/>
      </c>
      <c r="BZ135" s="1296">
        <v>11</v>
      </c>
      <c r="CA135" s="1288" t="s">
        <v>569</v>
      </c>
      <c r="CB135" s="1290">
        <v>7</v>
      </c>
      <c r="CC135" s="1302">
        <v>3</v>
      </c>
      <c r="CD135" s="1304" t="str">
        <f>IF(CC135="","","-")</f>
        <v>-</v>
      </c>
      <c r="CE135" s="1306">
        <v>2</v>
      </c>
      <c r="CP135" s="32"/>
      <c r="CQ135" s="32"/>
    </row>
    <row r="136" spans="1:95" s="31" customFormat="1" ht="15" customHeight="1" x14ac:dyDescent="0.2">
      <c r="A136" s="43">
        <v>154</v>
      </c>
      <c r="B136" s="44">
        <v>206</v>
      </c>
      <c r="C136" s="1251"/>
      <c r="D136" s="46" t="str">
        <f>IF(A136="","",VLOOKUP(A136,СписокКМ!D:I,2,FALSE))</f>
        <v>СТАРЫХ Юрий</v>
      </c>
      <c r="E136" s="47"/>
      <c r="F136" s="48" t="str">
        <f>IF(B136="","",VLOOKUP(B136,СписокКМ!D:I,2,FALSE))</f>
        <v>ЖУЧКОВ Сергей</v>
      </c>
      <c r="G136" s="49"/>
      <c r="H136" s="41"/>
      <c r="I136" s="1253"/>
      <c r="J136" s="1253"/>
      <c r="K136" s="1253"/>
      <c r="L136" s="1253"/>
      <c r="M136" s="1253"/>
      <c r="N136" s="42"/>
      <c r="O136" s="1245"/>
      <c r="P136" s="1245"/>
      <c r="Q136" s="1245"/>
      <c r="R136" s="1245"/>
      <c r="S136" s="1247"/>
      <c r="T136" s="1249"/>
      <c r="U136" s="1285"/>
      <c r="V136" s="1285"/>
      <c r="W136" s="1285"/>
      <c r="X136" s="1285"/>
      <c r="Y136" s="1279"/>
      <c r="Z136" s="1279"/>
      <c r="AA136" s="1279"/>
      <c r="AB136" s="1279"/>
      <c r="AC136" s="1279"/>
      <c r="AD136" s="1281"/>
      <c r="AE136" s="1281"/>
      <c r="AF136" s="1283"/>
      <c r="AG136" s="1273"/>
      <c r="AH136" s="1275"/>
      <c r="AI136" s="1277"/>
      <c r="AJ136" s="1277"/>
      <c r="AK136" s="1277"/>
      <c r="AL136" s="1277"/>
      <c r="AM136" s="1299"/>
      <c r="AN136" s="1299"/>
      <c r="AO136" s="1299"/>
      <c r="AP136" s="1299"/>
      <c r="AQ136" s="1299"/>
      <c r="AR136" s="1301"/>
      <c r="AS136" s="1293"/>
      <c r="AT136" s="1295"/>
      <c r="AU136" s="1287"/>
      <c r="AV136" s="1287"/>
      <c r="AW136" s="1287"/>
      <c r="AX136" s="1297"/>
      <c r="AY136" s="1289"/>
      <c r="AZ136" s="1291"/>
      <c r="BA136" s="1287"/>
      <c r="BB136" s="1287"/>
      <c r="BC136" s="1287"/>
      <c r="BD136" s="1287"/>
      <c r="BE136" s="1297"/>
      <c r="BF136" s="1289"/>
      <c r="BG136" s="1291"/>
      <c r="BH136" s="1287"/>
      <c r="BI136" s="1287"/>
      <c r="BJ136" s="1287"/>
      <c r="BK136" s="1287"/>
      <c r="BL136" s="1297"/>
      <c r="BM136" s="1289"/>
      <c r="BN136" s="1291"/>
      <c r="BO136" s="1287"/>
      <c r="BP136" s="1287"/>
      <c r="BQ136" s="1287"/>
      <c r="BR136" s="1287"/>
      <c r="BS136" s="1297"/>
      <c r="BT136" s="1289"/>
      <c r="BU136" s="1291"/>
      <c r="BV136" s="1287"/>
      <c r="BW136" s="1287"/>
      <c r="BX136" s="1287"/>
      <c r="BY136" s="1287"/>
      <c r="BZ136" s="1297"/>
      <c r="CA136" s="1289"/>
      <c r="CB136" s="1291"/>
      <c r="CC136" s="1303"/>
      <c r="CD136" s="1305"/>
      <c r="CE136" s="1307"/>
      <c r="CP136" s="32"/>
      <c r="CQ136" s="32"/>
    </row>
    <row r="137" spans="1:95" s="31" customFormat="1" ht="15" customHeight="1" x14ac:dyDescent="0.2">
      <c r="A137" s="99">
        <f>IF(A133="","",A133)</f>
        <v>159</v>
      </c>
      <c r="B137" s="99">
        <f>IF(B133="","",B134)</f>
        <v>206</v>
      </c>
      <c r="C137" s="75">
        <v>4</v>
      </c>
      <c r="D137" s="100" t="str">
        <f>IF(A137="","",VLOOKUP(A137,СписокКМ!D:I,2,FALSE))</f>
        <v>ЛАЗУТКИН Владимир</v>
      </c>
      <c r="E137" s="101"/>
      <c r="F137" s="77" t="str">
        <f>IF(B137="","",VLOOKUP(B137,СписокКМ!D:I,2,FALSE))</f>
        <v>ЖУЧКОВ Сергей</v>
      </c>
      <c r="G137" s="102"/>
      <c r="H137" s="41"/>
      <c r="I137" s="960" t="s">
        <v>154</v>
      </c>
      <c r="J137" s="960" t="s">
        <v>159</v>
      </c>
      <c r="K137" s="960" t="s">
        <v>564</v>
      </c>
      <c r="L137" s="960" t="s">
        <v>152</v>
      </c>
      <c r="M137" s="960"/>
      <c r="N137" s="42"/>
      <c r="O137" s="79">
        <f>IF(I137="","",IF(I137="0",1000,IF(I137="-0",-1000,I137*1)))</f>
        <v>6</v>
      </c>
      <c r="P137" s="79">
        <f t="shared" ref="P137:P138" si="293">IF(J137="","",IF(J137="0",1000,IF(J137="-0",-1000,J137*1)))</f>
        <v>10</v>
      </c>
      <c r="Q137" s="79">
        <f t="shared" ref="Q137:Q138" si="294">IF(K137="","",IF(K137="0",1000,IF(K137="-0",-1000,K137*1)))</f>
        <v>-6</v>
      </c>
      <c r="R137" s="79">
        <f t="shared" ref="R137:R138" si="295">IF(L137="","",IF(L137="0",1000,IF(L137="-0",-1000,L137*1)))</f>
        <v>5</v>
      </c>
      <c r="S137" s="80" t="str">
        <f t="shared" ref="S137:S138" si="296">IF(M137="","",IF(M137="0",1000,IF(M137="-0",-1000,M137*1)))</f>
        <v/>
      </c>
      <c r="T137" s="958">
        <f t="shared" ref="T137:T138" si="297">IF(O137="","",IF(O137&gt;0,1,0))</f>
        <v>1</v>
      </c>
      <c r="U137" s="957">
        <f t="shared" ref="U137:U138" si="298">IF(P137="","",IF(P137&gt;0,1,0))</f>
        <v>1</v>
      </c>
      <c r="V137" s="957">
        <f t="shared" ref="V137:V138" si="299">IF(Q137="","",IF(Q137&gt;0,1,0))</f>
        <v>0</v>
      </c>
      <c r="W137" s="957">
        <f t="shared" ref="W137:W138" si="300">IF(R137="","",IF(R137&gt;0,1,0))</f>
        <v>1</v>
      </c>
      <c r="X137" s="957" t="str">
        <f t="shared" ref="X137:X138" si="301">IF(S137="","",IF(S137&gt;0,1,0))</f>
        <v/>
      </c>
      <c r="Y137" s="954">
        <f t="shared" ref="Y137:Y138" si="302">IF(O137="","",IF(O137&lt;0,1,0))</f>
        <v>0</v>
      </c>
      <c r="Z137" s="954">
        <f t="shared" ref="Z137:Z138" si="303">IF(P137="","",IF(P137&lt;0,1,0))</f>
        <v>0</v>
      </c>
      <c r="AA137" s="954">
        <f t="shared" ref="AA137:AA138" si="304">IF(Q137="","",IF(Q137&lt;0,1,0))</f>
        <v>1</v>
      </c>
      <c r="AB137" s="954">
        <f t="shared" ref="AB137:AB138" si="305">IF(R137="","",IF(R137&lt;0,1,0))</f>
        <v>0</v>
      </c>
      <c r="AC137" s="954" t="str">
        <f t="shared" ref="AC137:AC138" si="306">IF(S137="","",IF(S137&lt;0,1,0))</f>
        <v/>
      </c>
      <c r="AD137" s="955">
        <f>IF(CC137="","",IF(CC137&gt;CE137,1,-1))</f>
        <v>1</v>
      </c>
      <c r="AE137" s="955">
        <f>IF(CC137="","",IF(CC137&lt;CE137,1,-1))</f>
        <v>-1</v>
      </c>
      <c r="AF137" s="956">
        <f>IF(CC137&gt;CE137,1,0)</f>
        <v>1</v>
      </c>
      <c r="AG137" s="952">
        <f>IF(CE137&gt;CC137,1,0)</f>
        <v>0</v>
      </c>
      <c r="AH137" s="81">
        <f>IF(O137="","",AX137*1)</f>
        <v>11</v>
      </c>
      <c r="AI137" s="953">
        <f>IF(P137="","",BE137*1)</f>
        <v>12</v>
      </c>
      <c r="AJ137" s="953">
        <f>IF(Q137="","",BL137*1)</f>
        <v>6</v>
      </c>
      <c r="AK137" s="953">
        <f>IF(R137="","",BS137*1)</f>
        <v>11</v>
      </c>
      <c r="AL137" s="953" t="str">
        <f>IF(S137="","",BZ137*1)</f>
        <v/>
      </c>
      <c r="AM137" s="950">
        <f>IF(O137="","",AZ137*1)</f>
        <v>6</v>
      </c>
      <c r="AN137" s="950">
        <f>IF(P137="","",BG137*1)</f>
        <v>10</v>
      </c>
      <c r="AO137" s="950">
        <f>IF(Q137="","",BN137*1)</f>
        <v>11</v>
      </c>
      <c r="AP137" s="950">
        <f>IF(R137="","",BU137*1)</f>
        <v>5</v>
      </c>
      <c r="AQ137" s="950" t="str">
        <f>IF(S137="","",CB137*1)</f>
        <v/>
      </c>
      <c r="AR137" s="951">
        <f>SUM(AH137:AL137)</f>
        <v>40</v>
      </c>
      <c r="AS137" s="949">
        <f>SUM(AM137:AQ137)</f>
        <v>32</v>
      </c>
      <c r="AT137" s="111">
        <f>IF(O137=1000,11,IF(O137=-1000,0,IF(O137&gt;0,11,IF(O137&lt;0,(-O137),"0"))))</f>
        <v>11</v>
      </c>
      <c r="AU137" s="944">
        <f>IF(O137=1000,0,IF(O137=-1000,11,IF(O137&lt;-9,-(O137-2),IF(O137&gt;0,(O137),"0"))))</f>
        <v>6</v>
      </c>
      <c r="AV137" s="111" t="str">
        <f>IF(O137=1000,11,IF(O137=-1000,0,IF(O137&gt;9,(O137+2),IF(O137&lt;0,(-O137),"0"))))</f>
        <v>0</v>
      </c>
      <c r="AW137" s="944">
        <f>IF(O137=1000,0,IF(O137=-1000,11,IF(O137&lt;0,11,IF(O137&gt;0,(O137),"0"))))</f>
        <v>6</v>
      </c>
      <c r="AX137" s="945">
        <f>IF(O137="","",IF(O137&gt;9,AV137,AT137))</f>
        <v>11</v>
      </c>
      <c r="AY137" s="946" t="str">
        <f>IF(O137="","","-")</f>
        <v>-</v>
      </c>
      <c r="AZ137" s="947">
        <f>IF(O137="","",IF(O137&lt;-9,AU137,AW137))</f>
        <v>6</v>
      </c>
      <c r="BA137" s="111">
        <f>IF(P137=1000,11,IF(P137=-1000,0,IF(P137&gt;9,(P137+2),IF(P137&lt;0,(-P137),"0"))))</f>
        <v>12</v>
      </c>
      <c r="BB137" s="944">
        <f>IF(P137=1000,0,IF(P137=-1000,11,IF(P137&lt;-9,-(P137-2),IF(P137&gt;0,(P137),"0"))))</f>
        <v>10</v>
      </c>
      <c r="BC137" s="944">
        <f>IF(P137=1000,11,IF(P137=-1000,0,IF(P137&gt;0,11,IF(P137&lt;0,(-P137),"0"))))</f>
        <v>11</v>
      </c>
      <c r="BD137" s="944">
        <f>IF(P137=1000,0,IF(P137=-1000,11,IF(P137&lt;0,11,IF(P137&gt;0,(P137),"0"))))</f>
        <v>10</v>
      </c>
      <c r="BE137" s="945">
        <f>IF(P137="","",IF(P137&gt;9,BA137,BC137))</f>
        <v>12</v>
      </c>
      <c r="BF137" s="946" t="str">
        <f>IF(P137="","","-")</f>
        <v>-</v>
      </c>
      <c r="BG137" s="947">
        <f>IF(P137="","",IF(P137&lt;-9,BB137,BD137))</f>
        <v>10</v>
      </c>
      <c r="BH137" s="111">
        <f>IF(Q137=1000,11,IF(Q137=-1000,0,IF(Q137&gt;9,(Q137+2),IF(Q137&lt;0,(-Q137),"0"))))</f>
        <v>6</v>
      </c>
      <c r="BI137" s="944" t="str">
        <f>IF(Q137=1000,0,IF(Q137=-1000,11,IF(Q137&lt;-9,-(Q137-2),IF(Q137&gt;0,(Q137),"0"))))</f>
        <v>0</v>
      </c>
      <c r="BJ137" s="944">
        <f>IF(Q137=1000,11,IF(Q137=-1000,0,IF(Q137&gt;0,11,IF(Q137&lt;0,(-Q137),"0"))))</f>
        <v>6</v>
      </c>
      <c r="BK137" s="944">
        <f>IF(Q137=1000,0,IF(Q137=-1000,11,IF(Q137&lt;0,11,IF(Q137&gt;0,(Q137),"0"))))</f>
        <v>11</v>
      </c>
      <c r="BL137" s="945">
        <f>IF(Q137="","",IF(Q137&gt;9,BH137,BJ137))</f>
        <v>6</v>
      </c>
      <c r="BM137" s="946" t="str">
        <f>IF(Q137="","","-")</f>
        <v>-</v>
      </c>
      <c r="BN137" s="947">
        <f>IF(Q137="","",IF(Q137&lt;-9,BI137,BK137))</f>
        <v>11</v>
      </c>
      <c r="BO137" s="944" t="str">
        <f>IF(R137=1000,11,IF(R137=-1000,0,IF(R137&gt;9,(R137+2),IF(R137&lt;0,(-R137),"0"))))</f>
        <v>0</v>
      </c>
      <c r="BP137" s="944">
        <f>IF(R137=1000,0,IF(R137=-1000,11,IF(R137&lt;-9,-(R137-2),IF(R137&gt;0,(R137),"0"))))</f>
        <v>5</v>
      </c>
      <c r="BQ137" s="944">
        <f>IF(R137=1000,11,IF(R137=-1000,0,IF(R137&gt;0,11,IF(R137&lt;0,(-R137),"0"))))</f>
        <v>11</v>
      </c>
      <c r="BR137" s="944">
        <f>IF(R137=1000,0,IF(R137=-1000,11,IF(R137&lt;0,11,IF(R137&gt;0,(R137),"0"))))</f>
        <v>5</v>
      </c>
      <c r="BS137" s="945">
        <f>IF(R137="","",IF(R137&gt;9,BO137,BQ137))</f>
        <v>11</v>
      </c>
      <c r="BT137" s="946" t="str">
        <f>IF(R137="","","-")</f>
        <v>-</v>
      </c>
      <c r="BU137" s="947">
        <f>IF(R137="","",IF(R137&lt;-9,BP137,BR137))</f>
        <v>5</v>
      </c>
      <c r="BV137" s="944" t="e">
        <f>IF(S137=1000,11,IF(S137=-1000,0,IF(S137&gt;9,(S137+2),IF(S137&lt;0,(-S137),"0"))))</f>
        <v>#VALUE!</v>
      </c>
      <c r="BW137" s="944" t="str">
        <f>IF(S137=1000,0,IF(S137=-1000,11,IF(S137&lt;-9,-(S137-2),IF(S137&gt;0,(S137),"0"))))</f>
        <v/>
      </c>
      <c r="BX137" s="944">
        <f>IF(S137=1000,11,IF(S137=-1000,0,IF(S137&gt;0,11,IF(S137&lt;0,(-S137),"0"))))</f>
        <v>11</v>
      </c>
      <c r="BY137" s="113" t="str">
        <f>IF(S137=1000,0,IF(S137=-1000,11,IF(S137&lt;0,11,IF(S137&gt;0,(S137),"0"))))</f>
        <v/>
      </c>
      <c r="BZ137" s="945" t="str">
        <f>IF(S137="","",IF(S137&gt;9,BV137,BX137))</f>
        <v/>
      </c>
      <c r="CA137" s="946" t="str">
        <f>IF(S137="","","-")</f>
        <v/>
      </c>
      <c r="CB137" s="947" t="str">
        <f>IF(S137="","",IF(S137&lt;-9,BW137,BY137))</f>
        <v/>
      </c>
      <c r="CC137" s="942">
        <f>IF(O137="","",SUM(T137:X137))</f>
        <v>3</v>
      </c>
      <c r="CD137" s="948" t="str">
        <f>IF(CC137="","","-")</f>
        <v>-</v>
      </c>
      <c r="CE137" s="943">
        <f>IF(O137="","",SUM(Y137:AC137))</f>
        <v>1</v>
      </c>
      <c r="CP137" s="32"/>
      <c r="CQ137" s="32"/>
    </row>
    <row r="138" spans="1:95" s="31" customFormat="1" ht="15" customHeight="1" thickBot="1" x14ac:dyDescent="0.25">
      <c r="A138" s="99">
        <f>IF(A133="","",A134)</f>
        <v>154</v>
      </c>
      <c r="B138" s="99">
        <f>IF(B133="","",B133)</f>
        <v>157</v>
      </c>
      <c r="C138" s="114">
        <v>5</v>
      </c>
      <c r="D138" s="115" t="str">
        <f>IF(A138="","",VLOOKUP(A138,СписокКМ!D:I,2,FALSE))</f>
        <v>СТАРЫХ Юрий</v>
      </c>
      <c r="E138" s="116"/>
      <c r="F138" s="117" t="str">
        <f>IF(B138="","",VLOOKUP(B138,СписокКМ!D:I,2,FALSE))</f>
        <v>МАМЕКА Максим</v>
      </c>
      <c r="G138" s="118"/>
      <c r="H138" s="119"/>
      <c r="I138" s="120" t="s">
        <v>31</v>
      </c>
      <c r="J138" s="120" t="s">
        <v>145</v>
      </c>
      <c r="K138" s="120" t="s">
        <v>165</v>
      </c>
      <c r="L138" s="121"/>
      <c r="M138" s="121"/>
      <c r="N138" s="122"/>
      <c r="O138" s="123">
        <f>IF(I138="","",IF(I138="0",1000,IF(I138="-0",-1000,I138*1)))</f>
        <v>8</v>
      </c>
      <c r="P138" s="123">
        <f t="shared" si="293"/>
        <v>2</v>
      </c>
      <c r="Q138" s="123">
        <f t="shared" si="294"/>
        <v>14</v>
      </c>
      <c r="R138" s="123" t="str">
        <f t="shared" si="295"/>
        <v/>
      </c>
      <c r="S138" s="124" t="str">
        <f t="shared" si="296"/>
        <v/>
      </c>
      <c r="T138" s="125">
        <f t="shared" si="297"/>
        <v>1</v>
      </c>
      <c r="U138" s="126">
        <f t="shared" si="298"/>
        <v>1</v>
      </c>
      <c r="V138" s="126">
        <f t="shared" si="299"/>
        <v>1</v>
      </c>
      <c r="W138" s="126" t="str">
        <f t="shared" si="300"/>
        <v/>
      </c>
      <c r="X138" s="126" t="str">
        <f t="shared" si="301"/>
        <v/>
      </c>
      <c r="Y138" s="127">
        <f t="shared" si="302"/>
        <v>0</v>
      </c>
      <c r="Z138" s="127">
        <f t="shared" si="303"/>
        <v>0</v>
      </c>
      <c r="AA138" s="127">
        <f t="shared" si="304"/>
        <v>0</v>
      </c>
      <c r="AB138" s="127" t="str">
        <f t="shared" si="305"/>
        <v/>
      </c>
      <c r="AC138" s="127" t="str">
        <f t="shared" si="306"/>
        <v/>
      </c>
      <c r="AD138" s="128">
        <f>IF(CC138="","",IF(CC138&gt;CE138,1,-1))</f>
        <v>1</v>
      </c>
      <c r="AE138" s="128">
        <f>IF(CC138="","",IF(CC138&lt;CE138,1,-1))</f>
        <v>-1</v>
      </c>
      <c r="AF138" s="129">
        <f>IF(CC138&gt;CE138,1,0)</f>
        <v>1</v>
      </c>
      <c r="AG138" s="130">
        <f>IF(CE138&gt;CC138,1,0)</f>
        <v>0</v>
      </c>
      <c r="AH138" s="131">
        <f>IF(O138="","",AX138*1)</f>
        <v>11</v>
      </c>
      <c r="AI138" s="132">
        <f>IF(P138="","",BE138*1)</f>
        <v>11</v>
      </c>
      <c r="AJ138" s="132">
        <f>IF(Q138="","",BL138*1)</f>
        <v>16</v>
      </c>
      <c r="AK138" s="132" t="str">
        <f>IF(R138="","",BS138*1)</f>
        <v/>
      </c>
      <c r="AL138" s="132" t="str">
        <f>IF(S138="","",BZ138*1)</f>
        <v/>
      </c>
      <c r="AM138" s="133">
        <f>IF(O138="","",AZ138*1)</f>
        <v>8</v>
      </c>
      <c r="AN138" s="133">
        <f>IF(P138="","",BG138*1)</f>
        <v>2</v>
      </c>
      <c r="AO138" s="133">
        <f>IF(Q138="","",BN138*1)</f>
        <v>14</v>
      </c>
      <c r="AP138" s="133" t="str">
        <f>IF(R138="","",BU138*1)</f>
        <v/>
      </c>
      <c r="AQ138" s="133" t="str">
        <f>IF(S138="","",CB138*1)</f>
        <v/>
      </c>
      <c r="AR138" s="134">
        <f>SUM(AH138:AL138)</f>
        <v>38</v>
      </c>
      <c r="AS138" s="135">
        <f>SUM(AM138:AQ138)</f>
        <v>24</v>
      </c>
      <c r="AT138" s="136">
        <f>IF(O138=1000,11,IF(O138=-1000,0,IF(O138&gt;0,11,IF(O138&lt;0,(-O138),"0"))))</f>
        <v>11</v>
      </c>
      <c r="AU138" s="137">
        <f>IF(O138=1000,0,IF(O138=-1000,11,IF(O138&lt;-9,-(O138-2),IF(O138&gt;0,(O138),"0"))))</f>
        <v>8</v>
      </c>
      <c r="AV138" s="136" t="str">
        <f>IF(O138=1000,11,IF(O138=-1000,0,IF(O138&gt;9,(O138+2),IF(O138&lt;0,(-O138),"0"))))</f>
        <v>0</v>
      </c>
      <c r="AW138" s="137">
        <f>IF(O138=1000,0,IF(O138=-1000,11,IF(O138&lt;0,11,IF(O138&gt;0,(O138),"0"))))</f>
        <v>8</v>
      </c>
      <c r="AX138" s="138">
        <f>IF(O138="","",IF(O138&gt;9,AV138,AT138))</f>
        <v>11</v>
      </c>
      <c r="AY138" s="139" t="str">
        <f>IF(O138="","","-")</f>
        <v>-</v>
      </c>
      <c r="AZ138" s="140">
        <f>IF(O138="","",IF(O138&lt;-9,AU138,AW138))</f>
        <v>8</v>
      </c>
      <c r="BA138" s="136" t="str">
        <f>IF(P138=1000,11,IF(P138=-1000,0,IF(P138&gt;9,(P138+2),IF(P138&lt;0,(-P138),"0"))))</f>
        <v>0</v>
      </c>
      <c r="BB138" s="137">
        <f>IF(P138=1000,0,IF(P138=-1000,11,IF(P138&lt;-9,-(P138-2),IF(P138&gt;0,(P138),"0"))))</f>
        <v>2</v>
      </c>
      <c r="BC138" s="137">
        <f>IF(P138=1000,11,IF(P138=-1000,0,IF(P138&gt;0,11,IF(P138&lt;0,(-P138),"0"))))</f>
        <v>11</v>
      </c>
      <c r="BD138" s="137">
        <f>IF(P138=1000,0,IF(P138=-1000,11,IF(P138&lt;0,11,IF(P138&gt;0,(P138),"0"))))</f>
        <v>2</v>
      </c>
      <c r="BE138" s="138">
        <f>IF(P138="","",IF(P138&gt;9,BA138,BC138))</f>
        <v>11</v>
      </c>
      <c r="BF138" s="139" t="str">
        <f>IF(P138="","","-")</f>
        <v>-</v>
      </c>
      <c r="BG138" s="140">
        <f>IF(P138="","",IF(P138&lt;-9,BB138,BD138))</f>
        <v>2</v>
      </c>
      <c r="BH138" s="136">
        <f>IF(Q138=1000,11,IF(Q138=-1000,0,IF(Q138&gt;9,(Q138+2),IF(Q138&lt;0,(-Q138),"0"))))</f>
        <v>16</v>
      </c>
      <c r="BI138" s="137">
        <f>IF(Q138=1000,0,IF(Q138=-1000,11,IF(Q138&lt;-9,-(Q138-2),IF(Q138&gt;0,(Q138),"0"))))</f>
        <v>14</v>
      </c>
      <c r="BJ138" s="137">
        <f>IF(Q138=1000,11,IF(Q138=-1000,0,IF(Q138&gt;0,11,IF(Q138&lt;0,(-Q138),"0"))))</f>
        <v>11</v>
      </c>
      <c r="BK138" s="137">
        <f>IF(Q138=1000,0,IF(Q138=-1000,11,IF(Q138&lt;0,11,IF(Q138&gt;0,(Q138),"0"))))</f>
        <v>14</v>
      </c>
      <c r="BL138" s="138">
        <f>IF(Q138="","",IF(Q138&gt;9,BH138,BJ138))</f>
        <v>16</v>
      </c>
      <c r="BM138" s="139" t="str">
        <f>IF(Q138="","","-")</f>
        <v>-</v>
      </c>
      <c r="BN138" s="140">
        <f>IF(Q138="","",IF(Q138&lt;-9,BI138,BK138))</f>
        <v>14</v>
      </c>
      <c r="BO138" s="137" t="e">
        <f>IF(R138=1000,11,IF(R138=-1000,0,IF(R138&gt;9,(R138+2),IF(R138&lt;0,(-R138),"0"))))</f>
        <v>#VALUE!</v>
      </c>
      <c r="BP138" s="137" t="str">
        <f>IF(R138=1000,0,IF(R138=-1000,11,IF(R138&lt;-9,-(R138-2),IF(R138&gt;0,(R138),"0"))))</f>
        <v/>
      </c>
      <c r="BQ138" s="137">
        <f>IF(R138=1000,11,IF(R138=-1000,0,IF(R138&gt;0,11,IF(R138&lt;0,(-R138),"0"))))</f>
        <v>11</v>
      </c>
      <c r="BR138" s="137" t="str">
        <f>IF(R138=1000,0,IF(R138=-1000,11,IF(R138&lt;0,11,IF(R138&gt;0,(R138),"0"))))</f>
        <v/>
      </c>
      <c r="BS138" s="138" t="str">
        <f>IF(R138="","",IF(R138&gt;9,BO138,BQ138))</f>
        <v/>
      </c>
      <c r="BT138" s="139" t="str">
        <f>IF(R138="","","-")</f>
        <v/>
      </c>
      <c r="BU138" s="140" t="str">
        <f>IF(R138="","",IF(R138&lt;-9,BP138,BR138))</f>
        <v/>
      </c>
      <c r="BV138" s="137" t="e">
        <f>IF(S138=1000,11,IF(S138=-1000,0,IF(S138&gt;9,(S138+2),IF(S138&lt;0,(-S138),"0"))))</f>
        <v>#VALUE!</v>
      </c>
      <c r="BW138" s="137" t="str">
        <f>IF(S138=1000,0,IF(S138=-1000,11,IF(S138&lt;-9,-(S138-2),IF(S138&gt;0,(S138),"0"))))</f>
        <v/>
      </c>
      <c r="BX138" s="137">
        <f>IF(S138=1000,11,IF(S138=-1000,0,IF(S138&gt;0,11,IF(S138&lt;0,(-S138),"0"))))</f>
        <v>11</v>
      </c>
      <c r="BY138" s="141" t="str">
        <f>IF(S138=1000,0,IF(S138=-1000,11,IF(S138&lt;0,11,IF(S138&gt;0,(S138),"0"))))</f>
        <v/>
      </c>
      <c r="BZ138" s="138" t="str">
        <f>IF(S138="","",IF(S138&gt;9,BV138,BX138))</f>
        <v/>
      </c>
      <c r="CA138" s="139" t="str">
        <f>IF(S138="","","-")</f>
        <v/>
      </c>
      <c r="CB138" s="140" t="str">
        <f>IF(S138="","",IF(S138&lt;-9,BW138,BY138))</f>
        <v/>
      </c>
      <c r="CC138" s="142">
        <f>IF(O138="","",SUM(T138:X138))</f>
        <v>3</v>
      </c>
      <c r="CD138" s="143" t="str">
        <f>IF(CC138="","","-")</f>
        <v>-</v>
      </c>
      <c r="CE138" s="144">
        <f>IF(O138="","",SUM(Y138:AC138))</f>
        <v>0</v>
      </c>
      <c r="CP138" s="32"/>
      <c r="CQ138" s="32"/>
    </row>
    <row r="139" spans="1:95" ht="15.75" thickBot="1" x14ac:dyDescent="0.25"/>
    <row r="140" spans="1:95" s="31" customFormat="1" ht="31.5" customHeight="1" thickBot="1" x14ac:dyDescent="0.25">
      <c r="A140" s="34">
        <v>28</v>
      </c>
      <c r="B140" s="35">
        <v>29</v>
      </c>
      <c r="C140" s="1225">
        <f>1+C131</f>
        <v>16</v>
      </c>
      <c r="D140" s="1227" t="str">
        <f>IF(A140="","",VLOOKUP(A140,СписокКМ!$A$186:$D$248,3,FALSE))</f>
        <v>Орловская область</v>
      </c>
      <c r="E140" s="1228" t="e">
        <f>IF(B140="","",VLOOKUP(B140,СписокКМ!E:J,2,FALSE))</f>
        <v>#N/A</v>
      </c>
      <c r="F140" s="1231" t="str">
        <f>IF(B140="","",VLOOKUP(B140,СписокКМ!$A$186:$D$248,3,FALSE))</f>
        <v>Москва</v>
      </c>
      <c r="G140" s="1232" t="e">
        <f>IF(D140="","",VLOOKUP(D140,СписокКМ!G:L,2,FALSE))</f>
        <v>#N/A</v>
      </c>
      <c r="H140" s="36"/>
      <c r="I140" s="1235" t="s">
        <v>7</v>
      </c>
      <c r="J140" s="1235"/>
      <c r="K140" s="1235"/>
      <c r="L140" s="1235"/>
      <c r="M140" s="1235"/>
      <c r="N140" s="37"/>
      <c r="O140" s="1237"/>
      <c r="P140" s="1238"/>
      <c r="Q140" s="1238"/>
      <c r="R140" s="1238"/>
      <c r="S140" s="1238"/>
      <c r="T140" s="38" t="e">
        <f>IF(A140="","",VLOOKUP(A140,'[60]Протокол команд'!A:K,8,FALSE))</f>
        <v>#N/A</v>
      </c>
      <c r="U140" s="39" t="e">
        <f>T140*5-4</f>
        <v>#N/A</v>
      </c>
      <c r="V140" s="39" t="e">
        <f>T140*5</f>
        <v>#N/A</v>
      </c>
      <c r="W140" s="39" t="e">
        <f>CONCATENATE(U140,"-",V140)</f>
        <v>#N/A</v>
      </c>
      <c r="X140" s="39" t="e">
        <f>IF(A140="","",VLOOKUP(A140,'[60]Протокол команд'!A:K,10,FALSE))</f>
        <v>#N/A</v>
      </c>
      <c r="Y140" s="39" t="e">
        <f>X140*5-4</f>
        <v>#N/A</v>
      </c>
      <c r="Z140" s="39" t="e">
        <f>X140*5</f>
        <v>#N/A</v>
      </c>
      <c r="AA140" s="39" t="e">
        <f>CONCATENATE(Y140,"-",Z140)</f>
        <v>#N/A</v>
      </c>
      <c r="AB140" s="1241">
        <f>IF(O142="","",SUM(AF142:AF147))</f>
        <v>1</v>
      </c>
      <c r="AC140" s="1242"/>
      <c r="AD140" s="1243"/>
      <c r="AE140" s="1242">
        <f>IF(O142="","",SUM(AG142:AG147))</f>
        <v>3</v>
      </c>
      <c r="AF140" s="1242"/>
      <c r="AG140" s="1264"/>
      <c r="AH140" s="1241">
        <f>SUM(CC142:CC147)</f>
        <v>6</v>
      </c>
      <c r="AI140" s="1242"/>
      <c r="AJ140" s="1243"/>
      <c r="AK140" s="1242">
        <f>SUM(CE142:CE147)</f>
        <v>10</v>
      </c>
      <c r="AL140" s="1242"/>
      <c r="AM140" s="1264"/>
      <c r="AN140" s="1265">
        <f>SUM(AR142:AR147)</f>
        <v>102</v>
      </c>
      <c r="AO140" s="1266"/>
      <c r="AP140" s="1267"/>
      <c r="AQ140" s="1266">
        <f>SUM(AS142:AS147)</f>
        <v>116</v>
      </c>
      <c r="AR140" s="1266"/>
      <c r="AS140" s="1268"/>
      <c r="AT140" s="1314" t="s">
        <v>598</v>
      </c>
      <c r="AU140" s="1315"/>
      <c r="AV140" s="1315"/>
      <c r="AW140" s="1315"/>
      <c r="AX140" s="1315"/>
      <c r="AY140" s="1315"/>
      <c r="AZ140" s="1315"/>
      <c r="BA140" s="1315"/>
      <c r="BB140" s="1315"/>
      <c r="BC140" s="1315"/>
      <c r="BD140" s="1315"/>
      <c r="BE140" s="1315"/>
      <c r="BF140" s="1315"/>
      <c r="BG140" s="1315"/>
      <c r="BH140" s="1315"/>
      <c r="BI140" s="1315"/>
      <c r="BJ140" s="1315"/>
      <c r="BK140" s="1315"/>
      <c r="BL140" s="1315"/>
      <c r="BM140" s="1315"/>
      <c r="BN140" s="1315"/>
      <c r="BO140" s="1315"/>
      <c r="BP140" s="1315"/>
      <c r="BQ140" s="1315"/>
      <c r="BR140" s="1315"/>
      <c r="BS140" s="1315"/>
      <c r="BT140" s="1315"/>
      <c r="BU140" s="1315"/>
      <c r="BV140" s="1315"/>
      <c r="BW140" s="1315"/>
      <c r="BX140" s="1315"/>
      <c r="BY140" s="1315"/>
      <c r="BZ140" s="1315"/>
      <c r="CA140" s="1315"/>
      <c r="CB140" s="1316"/>
      <c r="CC140" s="1254">
        <f>IF(O142="","",SUM(AF142:AF147))</f>
        <v>1</v>
      </c>
      <c r="CD140" s="1256" t="str">
        <f>IF(CC140="","","-")</f>
        <v>-</v>
      </c>
      <c r="CE140" s="1258">
        <f>IF(O142="","",SUM(AG142:AG147))</f>
        <v>3</v>
      </c>
      <c r="CP140" s="32"/>
      <c r="CQ140" s="32"/>
    </row>
    <row r="141" spans="1:95" s="31" customFormat="1" ht="13.5" customHeight="1" x14ac:dyDescent="0.2">
      <c r="A141" s="40"/>
      <c r="B141" s="40"/>
      <c r="C141" s="1226"/>
      <c r="D141" s="1229" t="str">
        <f>IF(A141="","",VLOOKUP(A141,СписокКМ!D:I,2,FALSE))</f>
        <v/>
      </c>
      <c r="E141" s="1230" t="str">
        <f>IF(B141="","",VLOOKUP(B141,СписокКМ!E:J,2,FALSE))</f>
        <v/>
      </c>
      <c r="F141" s="1233" t="str">
        <f>IF(C141="","",VLOOKUP(C141,СписокКМ!F:K,2,FALSE))</f>
        <v/>
      </c>
      <c r="G141" s="1234" t="str">
        <f>IF(D141="","",VLOOKUP(D141,СписокКМ!G:L,2,FALSE))</f>
        <v/>
      </c>
      <c r="H141" s="41"/>
      <c r="I141" s="1236"/>
      <c r="J141" s="1236"/>
      <c r="K141" s="1236"/>
      <c r="L141" s="1236"/>
      <c r="M141" s="1236"/>
      <c r="N141" s="42"/>
      <c r="O141" s="1239"/>
      <c r="P141" s="1240"/>
      <c r="Q141" s="1240"/>
      <c r="R141" s="1240"/>
      <c r="S141" s="1240"/>
      <c r="T141" s="1260" t="s">
        <v>8</v>
      </c>
      <c r="U141" s="1261"/>
      <c r="V141" s="1261"/>
      <c r="W141" s="1261"/>
      <c r="X141" s="1261"/>
      <c r="Y141" s="1261"/>
      <c r="Z141" s="1261"/>
      <c r="AA141" s="1261"/>
      <c r="AB141" s="1261"/>
      <c r="AC141" s="1261"/>
      <c r="AD141" s="1261"/>
      <c r="AE141" s="1261"/>
      <c r="AF141" s="1261"/>
      <c r="AG141" s="1262"/>
      <c r="AH141" s="1261" t="s">
        <v>9</v>
      </c>
      <c r="AI141" s="1261"/>
      <c r="AJ141" s="1261"/>
      <c r="AK141" s="1261"/>
      <c r="AL141" s="1261"/>
      <c r="AM141" s="1261"/>
      <c r="AN141" s="1261"/>
      <c r="AO141" s="1261"/>
      <c r="AP141" s="1261"/>
      <c r="AQ141" s="1261"/>
      <c r="AR141" s="1261"/>
      <c r="AS141" s="1262"/>
      <c r="AT141" s="1263" t="s">
        <v>10</v>
      </c>
      <c r="AU141" s="1263"/>
      <c r="AV141" s="1263"/>
      <c r="AW141" s="1263"/>
      <c r="AX141" s="1263"/>
      <c r="AY141" s="1263"/>
      <c r="AZ141" s="1263"/>
      <c r="BA141" s="1263" t="s">
        <v>11</v>
      </c>
      <c r="BB141" s="1263"/>
      <c r="BC141" s="1263"/>
      <c r="BD141" s="1263"/>
      <c r="BE141" s="1263"/>
      <c r="BF141" s="1263"/>
      <c r="BG141" s="1263"/>
      <c r="BH141" s="1263" t="s">
        <v>12</v>
      </c>
      <c r="BI141" s="1263"/>
      <c r="BJ141" s="1263"/>
      <c r="BK141" s="1263"/>
      <c r="BL141" s="1263"/>
      <c r="BM141" s="1263"/>
      <c r="BN141" s="1263"/>
      <c r="BO141" s="1263" t="s">
        <v>13</v>
      </c>
      <c r="BP141" s="1263"/>
      <c r="BQ141" s="1263"/>
      <c r="BR141" s="1263"/>
      <c r="BS141" s="1263"/>
      <c r="BT141" s="1263"/>
      <c r="BU141" s="1263"/>
      <c r="BV141" s="1263" t="s">
        <v>14</v>
      </c>
      <c r="BW141" s="1263"/>
      <c r="BX141" s="1263"/>
      <c r="BY141" s="1263"/>
      <c r="BZ141" s="1263"/>
      <c r="CA141" s="1263"/>
      <c r="CB141" s="1263"/>
      <c r="CC141" s="1255"/>
      <c r="CD141" s="1257"/>
      <c r="CE141" s="1259"/>
      <c r="CP141" s="32"/>
      <c r="CQ141" s="32"/>
    </row>
    <row r="142" spans="1:95" s="31" customFormat="1" ht="15" customHeight="1" x14ac:dyDescent="0.2">
      <c r="A142" s="43">
        <v>151</v>
      </c>
      <c r="B142" s="44">
        <v>161</v>
      </c>
      <c r="C142" s="959">
        <v>1</v>
      </c>
      <c r="D142" s="46" t="str">
        <f>IF(A142="","",VLOOKUP(A142,СписокКМ!D:I,2,FALSE))</f>
        <v>НОЗДРУНОВ Юрий</v>
      </c>
      <c r="E142" s="47"/>
      <c r="F142" s="48" t="str">
        <f>IF(B142="","",VLOOKUP(B142,СписокКМ!D:I,2,FALSE))</f>
        <v>МАМАЗАКИРОВ Тимурлан</v>
      </c>
      <c r="G142" s="49"/>
      <c r="H142" s="50"/>
      <c r="I142" s="51" t="s">
        <v>564</v>
      </c>
      <c r="J142" s="51" t="s">
        <v>29</v>
      </c>
      <c r="K142" s="51" t="s">
        <v>155</v>
      </c>
      <c r="L142" s="51" t="s">
        <v>155</v>
      </c>
      <c r="M142" s="51"/>
      <c r="N142" s="52"/>
      <c r="O142" s="53">
        <f>IF(I142="","",IF(I142="0",1000,IF(I142="-0",-1000,I142*1)))</f>
        <v>-6</v>
      </c>
      <c r="P142" s="53">
        <f t="shared" ref="P142:P143" si="307">IF(J142="","",IF(J142="0",1000,IF(J142="-0",-1000,J142*1)))</f>
        <v>9</v>
      </c>
      <c r="Q142" s="53">
        <f t="shared" ref="Q142:Q143" si="308">IF(K142="","",IF(K142="0",1000,IF(K142="-0",-1000,K142*1)))</f>
        <v>7</v>
      </c>
      <c r="R142" s="53">
        <f t="shared" ref="R142:R143" si="309">IF(L142="","",IF(L142="0",1000,IF(L142="-0",-1000,L142*1)))</f>
        <v>7</v>
      </c>
      <c r="S142" s="54" t="str">
        <f t="shared" ref="S142:S143" si="310">IF(M142="","",IF(M142="0",1000,IF(M142="-0",-1000,M142*1)))</f>
        <v/>
      </c>
      <c r="T142" s="55">
        <f t="shared" ref="T142:T143" si="311">IF(O142="","",IF(O142&gt;0,1,0))</f>
        <v>0</v>
      </c>
      <c r="U142" s="56">
        <f t="shared" ref="U142:U143" si="312">IF(P142="","",IF(P142&gt;0,1,0))</f>
        <v>1</v>
      </c>
      <c r="V142" s="56">
        <f t="shared" ref="V142:V143" si="313">IF(Q142="","",IF(Q142&gt;0,1,0))</f>
        <v>1</v>
      </c>
      <c r="W142" s="56">
        <f t="shared" ref="W142:W143" si="314">IF(R142="","",IF(R142&gt;0,1,0))</f>
        <v>1</v>
      </c>
      <c r="X142" s="56" t="str">
        <f t="shared" ref="X142:X143" si="315">IF(S142="","",IF(S142&gt;0,1,0))</f>
        <v/>
      </c>
      <c r="Y142" s="57">
        <f t="shared" ref="Y142:Y143" si="316">IF(O142="","",IF(O142&lt;0,1,0))</f>
        <v>1</v>
      </c>
      <c r="Z142" s="57">
        <f t="shared" ref="Z142:Z143" si="317">IF(P142="","",IF(P142&lt;0,1,0))</f>
        <v>0</v>
      </c>
      <c r="AA142" s="57">
        <f t="shared" ref="AA142:AA143" si="318">IF(Q142="","",IF(Q142&lt;0,1,0))</f>
        <v>0</v>
      </c>
      <c r="AB142" s="57">
        <f t="shared" ref="AB142:AB143" si="319">IF(R142="","",IF(R142&lt;0,1,0))</f>
        <v>0</v>
      </c>
      <c r="AC142" s="57" t="str">
        <f t="shared" ref="AC142:AC143" si="320">IF(S142="","",IF(S142&lt;0,1,0))</f>
        <v/>
      </c>
      <c r="AD142" s="58">
        <f>IF(CC142="","",IF(CC142&gt;CE142,1,-1))</f>
        <v>1</v>
      </c>
      <c r="AE142" s="58">
        <f>IF(CC142="","",IF(CC142&lt;CE142,1,-1))</f>
        <v>-1</v>
      </c>
      <c r="AF142" s="59">
        <f>IF(CC142&gt;CE142,1,0)</f>
        <v>1</v>
      </c>
      <c r="AG142" s="60">
        <f>IF(CE142&gt;CC142,1,0)</f>
        <v>0</v>
      </c>
      <c r="AH142" s="61">
        <f>IF(O142="","",AX142*1)</f>
        <v>6</v>
      </c>
      <c r="AI142" s="62">
        <f>IF(P142="","",BE142*1)</f>
        <v>11</v>
      </c>
      <c r="AJ142" s="62">
        <f>IF(Q142="","",BL142*1)</f>
        <v>11</v>
      </c>
      <c r="AK142" s="62">
        <f>IF(R142="","",BS142*1)</f>
        <v>11</v>
      </c>
      <c r="AL142" s="62" t="str">
        <f>IF(S142="","",BZ142*1)</f>
        <v/>
      </c>
      <c r="AM142" s="63">
        <f>IF(O142="","",AZ142*1)</f>
        <v>11</v>
      </c>
      <c r="AN142" s="63">
        <f>IF(P142="","",BG142*1)</f>
        <v>9</v>
      </c>
      <c r="AO142" s="63">
        <f>IF(Q142="","",BN142*1)</f>
        <v>7</v>
      </c>
      <c r="AP142" s="63">
        <f>IF(R142="","",BU142*1)</f>
        <v>7</v>
      </c>
      <c r="AQ142" s="63" t="str">
        <f>IF(S142="","",CB142*1)</f>
        <v/>
      </c>
      <c r="AR142" s="64">
        <f>SUM(AH142:AL142)</f>
        <v>39</v>
      </c>
      <c r="AS142" s="65">
        <f>SUM(AM142:AQ142)</f>
        <v>34</v>
      </c>
      <c r="AT142" s="66">
        <f>IF(O142=1000,11,IF(O142=-1000,0,IF(O142&gt;0,11,IF(O142&lt;0,(-O142),"0"))))</f>
        <v>6</v>
      </c>
      <c r="AU142" s="67" t="str">
        <f>IF(O142=1000,0,IF(O142=-1000,11,IF(O142&lt;-9,-(O142-2),IF(O142&gt;0,(O142),"0"))))</f>
        <v>0</v>
      </c>
      <c r="AV142" s="66">
        <f>IF(O142=1000,11,IF(O142=-1000,0,IF(O142&lt;9,11,IF(O142&gt;9,(O142+2),"0"))))</f>
        <v>11</v>
      </c>
      <c r="AW142" s="67">
        <f>IF(O142=1000,0,IF(O142=-1000,11,IF(O142&lt;0,11,IF(O142&gt;0,(O142),"0"))))</f>
        <v>11</v>
      </c>
      <c r="AX142" s="68">
        <f>IF(O142="","",IF(O142&gt;9,AV142,AT142))</f>
        <v>6</v>
      </c>
      <c r="AY142" s="69" t="str">
        <f>IF(O142="","","-")</f>
        <v>-</v>
      </c>
      <c r="AZ142" s="70">
        <f>IF(O142="","",IF(O142&lt;-9,AU142,AW142))</f>
        <v>11</v>
      </c>
      <c r="BA142" s="66" t="str">
        <f>IF(P142=1000,11,IF(P142=-1000,0,IF(P142&gt;9,(P142+2),IF(P142&lt;0,(-P142),"0"))))</f>
        <v>0</v>
      </c>
      <c r="BB142" s="67">
        <f>IF(P142=1000,0,IF(P142=-1000,11,IF(P142&lt;-9,-(P142-2),IF(P142&gt;0,(P142),"0"))))</f>
        <v>9</v>
      </c>
      <c r="BC142" s="67">
        <f>IF(P142=1000,11,IF(P142=-1000,0,IF(P142&gt;0,11,IF(P142&lt;0,(-P142),"0"))))</f>
        <v>11</v>
      </c>
      <c r="BD142" s="67">
        <f>IF(P142=1000,0,IF(P142=-1000,11,IF(P142&lt;0,11,IF(P142&gt;0,(P142),"0"))))</f>
        <v>9</v>
      </c>
      <c r="BE142" s="68">
        <f>IF(P142="","",IF(P142&gt;9,BA142,BC142))</f>
        <v>11</v>
      </c>
      <c r="BF142" s="69" t="str">
        <f>IF(P142="","","-")</f>
        <v>-</v>
      </c>
      <c r="BG142" s="70">
        <f>IF(P142="","",IF(P142&lt;-9,BB142,BD142))</f>
        <v>9</v>
      </c>
      <c r="BH142" s="66" t="str">
        <f>IF(Q142=1000,11,IF(Q142=-1000,0,IF(Q142&gt;9,(Q142+2),IF(Q142&lt;0,(-Q142),"0"))))</f>
        <v>0</v>
      </c>
      <c r="BI142" s="67">
        <f>IF(Q142=1000,0,IF(Q142=-1000,11,IF(Q142&lt;-9,-(Q142-2),IF(Q142&gt;0,(Q142),"0"))))</f>
        <v>7</v>
      </c>
      <c r="BJ142" s="67">
        <f>IF(Q142=1000,11,IF(Q142=-1000,0,IF(Q142&gt;0,11,IF(Q142&lt;0,(-Q142),"0"))))</f>
        <v>11</v>
      </c>
      <c r="BK142" s="67">
        <f>IF(Q142=1000,0,IF(Q142=-1000,11,IF(Q142&lt;0,11,IF(Q142&gt;0,(Q142),"0"))))</f>
        <v>7</v>
      </c>
      <c r="BL142" s="68">
        <f>IF(Q142="","",IF(Q142&gt;9,BH142,BJ142))</f>
        <v>11</v>
      </c>
      <c r="BM142" s="69" t="str">
        <f>IF(Q142="","","-")</f>
        <v>-</v>
      </c>
      <c r="BN142" s="70">
        <f>IF(Q142="","",IF(Q142&lt;-9,BI142,BK142))</f>
        <v>7</v>
      </c>
      <c r="BO142" s="67" t="str">
        <f>IF(R142=1000,11,IF(R142=-1000,0,IF(R142&gt;9,(R142+2),IF(R142&lt;0,(-R142),"0"))))</f>
        <v>0</v>
      </c>
      <c r="BP142" s="67">
        <f>IF(R142=1000,0,IF(R142=-1000,11,IF(R142&lt;-9,-(R142-2),IF(R142&gt;0,(R142),"0"))))</f>
        <v>7</v>
      </c>
      <c r="BQ142" s="67">
        <f>IF(R142=1000,11,IF(R142=-1000,0,IF(R142&gt;0,11,IF(R142&lt;0,(-R142),"0"))))</f>
        <v>11</v>
      </c>
      <c r="BR142" s="67">
        <f>IF(R142=1000,0,IF(R142=-1000,11,IF(R142&lt;0,11,IF(R142&gt;0,(R142),"0"))))</f>
        <v>7</v>
      </c>
      <c r="BS142" s="68">
        <f>IF(R142="","",IF(R142&gt;9,BO142,BQ142))</f>
        <v>11</v>
      </c>
      <c r="BT142" s="69" t="str">
        <f>IF(R142="","","-")</f>
        <v>-</v>
      </c>
      <c r="BU142" s="70">
        <f>IF(R142="","",IF(R142&lt;-9,BP142,BR142))</f>
        <v>7</v>
      </c>
      <c r="BV142" s="67" t="e">
        <f>IF(S142=1000,11,IF(S142=-1000,0,IF(S142&gt;9,(S142+2),IF(S142&lt;0,(-S142),"0"))))</f>
        <v>#VALUE!</v>
      </c>
      <c r="BW142" s="67" t="str">
        <f>IF(S142=1000,0,IF(S142=-1000,11,IF(S142&lt;-9,-(S142-2),IF(S142&gt;0,(S142),"0"))))</f>
        <v/>
      </c>
      <c r="BX142" s="67">
        <f>IF(S142=1000,11,IF(S142=-1000,0,IF(S142&gt;0,11,IF(S142&lt;0,(-S142),"0"))))</f>
        <v>11</v>
      </c>
      <c r="BY142" s="71" t="str">
        <f>IF(S142=1000,0,IF(S142=-1000,11,IF(S142&lt;0,11,IF(S142&gt;0,(S142),"0"))))</f>
        <v/>
      </c>
      <c r="BZ142" s="68" t="str">
        <f>IF(S142="","",IF(S142&gt;9,BV142,BX142))</f>
        <v/>
      </c>
      <c r="CA142" s="69" t="str">
        <f>IF(S142="","","-")</f>
        <v/>
      </c>
      <c r="CB142" s="70" t="str">
        <f>IF(S142="","",IF(S142&lt;-9,BW142,BY142))</f>
        <v/>
      </c>
      <c r="CC142" s="72">
        <f>IF(O142="","",SUM(T142:X142))</f>
        <v>3</v>
      </c>
      <c r="CD142" s="73" t="str">
        <f>IF(CC142="","","-")</f>
        <v>-</v>
      </c>
      <c r="CE142" s="74">
        <f>IF(O142="","",SUM(Y142:AC142))</f>
        <v>1</v>
      </c>
      <c r="CP142" s="32"/>
      <c r="CQ142" s="32"/>
    </row>
    <row r="143" spans="1:95" s="31" customFormat="1" ht="15" customHeight="1" x14ac:dyDescent="0.2">
      <c r="A143" s="43">
        <v>204</v>
      </c>
      <c r="B143" s="44">
        <v>201</v>
      </c>
      <c r="C143" s="75">
        <v>2</v>
      </c>
      <c r="D143" s="76" t="str">
        <f>IF(A143="","",VLOOKUP(A143,СписокКМ!D:I,2,FALSE))</f>
        <v>ТАВРОВ Евгений</v>
      </c>
      <c r="E143" s="47"/>
      <c r="F143" s="77" t="str">
        <f>IF(B143="","",VLOOKUP(B143,СписокКМ!D:I,2,FALSE))</f>
        <v>ЛУКЬЯНОВ Павел</v>
      </c>
      <c r="G143" s="49"/>
      <c r="H143" s="41"/>
      <c r="I143" s="960" t="s">
        <v>567</v>
      </c>
      <c r="J143" s="960" t="s">
        <v>568</v>
      </c>
      <c r="K143" s="960" t="s">
        <v>565</v>
      </c>
      <c r="L143" s="960"/>
      <c r="M143" s="51"/>
      <c r="N143" s="42"/>
      <c r="O143" s="79">
        <f>IF(I143="","",IF(I143="0",1000,IF(I143="-0",-1000,I143*1)))</f>
        <v>-5</v>
      </c>
      <c r="P143" s="79">
        <f t="shared" si="307"/>
        <v>-7</v>
      </c>
      <c r="Q143" s="79">
        <f t="shared" si="308"/>
        <v>-3</v>
      </c>
      <c r="R143" s="79" t="str">
        <f t="shared" si="309"/>
        <v/>
      </c>
      <c r="S143" s="80" t="str">
        <f t="shared" si="310"/>
        <v/>
      </c>
      <c r="T143" s="55">
        <f t="shared" si="311"/>
        <v>0</v>
      </c>
      <c r="U143" s="56">
        <f t="shared" si="312"/>
        <v>0</v>
      </c>
      <c r="V143" s="56">
        <f t="shared" si="313"/>
        <v>0</v>
      </c>
      <c r="W143" s="56" t="str">
        <f t="shared" si="314"/>
        <v/>
      </c>
      <c r="X143" s="56" t="str">
        <f t="shared" si="315"/>
        <v/>
      </c>
      <c r="Y143" s="57">
        <f t="shared" si="316"/>
        <v>1</v>
      </c>
      <c r="Z143" s="57">
        <f t="shared" si="317"/>
        <v>1</v>
      </c>
      <c r="AA143" s="57">
        <f t="shared" si="318"/>
        <v>1</v>
      </c>
      <c r="AB143" s="57" t="str">
        <f t="shared" si="319"/>
        <v/>
      </c>
      <c r="AC143" s="57" t="str">
        <f t="shared" si="320"/>
        <v/>
      </c>
      <c r="AD143" s="58">
        <f>IF(CC143="","",IF(CC143&gt;CE143,1,-1))</f>
        <v>-1</v>
      </c>
      <c r="AE143" s="58">
        <f>IF(CC143="","",IF(CC143&lt;CE143,1,-1))</f>
        <v>1</v>
      </c>
      <c r="AF143" s="59">
        <f>IF(CC143&gt;CE143,1,0)</f>
        <v>0</v>
      </c>
      <c r="AG143" s="60">
        <f>IF(CE143&gt;CC143,1,0)</f>
        <v>1</v>
      </c>
      <c r="AH143" s="81">
        <f>IF(O143="","",AX143*1)</f>
        <v>5</v>
      </c>
      <c r="AI143" s="953">
        <f>IF(P143="","",BE143*1)</f>
        <v>7</v>
      </c>
      <c r="AJ143" s="953">
        <f>IF(Q143="","",BL143*1)</f>
        <v>3</v>
      </c>
      <c r="AK143" s="953" t="str">
        <f>IF(R143="","",BS143*1)</f>
        <v/>
      </c>
      <c r="AL143" s="953" t="str">
        <f>IF(S143="","",BZ143*1)</f>
        <v/>
      </c>
      <c r="AM143" s="950">
        <f>IF(O143="","",AZ143*1)</f>
        <v>11</v>
      </c>
      <c r="AN143" s="950">
        <f>IF(P143="","",BG143*1)</f>
        <v>11</v>
      </c>
      <c r="AO143" s="950">
        <f>IF(Q143="","",BN143*1)</f>
        <v>11</v>
      </c>
      <c r="AP143" s="950" t="str">
        <f>IF(R143="","",BU143*1)</f>
        <v/>
      </c>
      <c r="AQ143" s="950" t="str">
        <f>IF(S143="","",CB143*1)</f>
        <v/>
      </c>
      <c r="AR143" s="64">
        <f>SUM(AH143:AL143)</f>
        <v>15</v>
      </c>
      <c r="AS143" s="65">
        <f>SUM(AM143:AQ143)</f>
        <v>33</v>
      </c>
      <c r="AT143" s="66">
        <f>IF(O143=1000,11,IF(O143=-1000,0,IF(O143&gt;0,11,IF(O143&lt;0,(-O143),"0"))))</f>
        <v>5</v>
      </c>
      <c r="AU143" s="67" t="str">
        <f>IF(O143=1000,0,IF(O143=-1000,11,IF(O143&lt;-9,-(O143-2),IF(O143&gt;0,(O143),"0"))))</f>
        <v>0</v>
      </c>
      <c r="AV143" s="66">
        <f>IF(O143=1000,11,IF(O143=-1000,0,IF(O143&gt;9,(O143+2),IF(O143&lt;0,(-O143),"0"))))</f>
        <v>5</v>
      </c>
      <c r="AW143" s="67">
        <f>IF(O143=1000,0,IF(O143=-1000,11,IF(O143&lt;0,11,IF(O143&gt;0,(O143),"0"))))</f>
        <v>11</v>
      </c>
      <c r="AX143" s="945">
        <f>IF(O143="","",IF(O143&gt;9,AV143,AT143))</f>
        <v>5</v>
      </c>
      <c r="AY143" s="946" t="str">
        <f>IF(O143="","","-")</f>
        <v>-</v>
      </c>
      <c r="AZ143" s="947">
        <f>IF(O143="","",IF(O143&lt;-9,AU143,AW143))</f>
        <v>11</v>
      </c>
      <c r="BA143" s="66">
        <f>IF(P143=1000,11,IF(P143=-1000,0,IF(P143&gt;9,(P143+2),IF(P143&lt;0,(-P143),"0"))))</f>
        <v>7</v>
      </c>
      <c r="BB143" s="67" t="str">
        <f>IF(P143=1000,0,IF(P143=-1000,11,IF(P143&lt;-9,-(P143-2),IF(P143&gt;0,(P143),"0"))))</f>
        <v>0</v>
      </c>
      <c r="BC143" s="67">
        <f>IF(P143=1000,11,IF(P143=-1000,0,IF(P143&gt;0,11,IF(P143&lt;0,(-P143),"0"))))</f>
        <v>7</v>
      </c>
      <c r="BD143" s="67">
        <f>IF(P143=1000,0,IF(P143=-1000,11,IF(P143&lt;0,11,IF(P143&gt;0,(P143),"0"))))</f>
        <v>11</v>
      </c>
      <c r="BE143" s="945">
        <f>IF(P143="","",IF(P143&gt;9,BA143,BC143))</f>
        <v>7</v>
      </c>
      <c r="BF143" s="946" t="str">
        <f>IF(P143="","","-")</f>
        <v>-</v>
      </c>
      <c r="BG143" s="947">
        <f>IF(P143="","",IF(P143&lt;-9,BB143,BD143))</f>
        <v>11</v>
      </c>
      <c r="BH143" s="66">
        <f>IF(Q143=1000,11,IF(Q143=-1000,0,IF(Q143&gt;9,(Q143+2),IF(Q143&lt;0,(-Q143),"0"))))</f>
        <v>3</v>
      </c>
      <c r="BI143" s="67" t="str">
        <f>IF(Q143=1000,0,IF(Q143=-1000,11,IF(Q143&lt;-9,-(Q143-2),IF(Q143&gt;0,(Q143),"0"))))</f>
        <v>0</v>
      </c>
      <c r="BJ143" s="67">
        <f>IF(Q143=1000,11,IF(Q143=-1000,0,IF(Q143&gt;0,11,IF(Q143&lt;0,(-Q143),"0"))))</f>
        <v>3</v>
      </c>
      <c r="BK143" s="67">
        <f>IF(Q143=1000,0,IF(Q143=-1000,11,IF(Q143&lt;0,11,IF(Q143&gt;0,(Q143),"0"))))</f>
        <v>11</v>
      </c>
      <c r="BL143" s="945">
        <f>IF(Q143="","",IF(Q143&gt;9,BH143,BJ143))</f>
        <v>3</v>
      </c>
      <c r="BM143" s="946" t="str">
        <f>IF(Q143="","","-")</f>
        <v>-</v>
      </c>
      <c r="BN143" s="947">
        <f>IF(Q143="","",IF(Q143&lt;-9,BI143,BK143))</f>
        <v>11</v>
      </c>
      <c r="BO143" s="67" t="e">
        <f>IF(R143=1000,11,IF(R143=-1000,0,IF(R143&gt;9,(R143+2),IF(R143&lt;0,(-R143),"0"))))</f>
        <v>#VALUE!</v>
      </c>
      <c r="BP143" s="67" t="str">
        <f>IF(R143=1000,0,IF(R143=-1000,11,IF(R143&lt;-9,-(R143-2),IF(R143&gt;0,(R143),"0"))))</f>
        <v/>
      </c>
      <c r="BQ143" s="67">
        <f>IF(R143=1000,11,IF(R143=-1000,0,IF(R143&gt;0,11,IF(R143&lt;0,(-R143),"0"))))</f>
        <v>11</v>
      </c>
      <c r="BR143" s="67" t="str">
        <f>IF(R143=1000,0,IF(R143=-1000,11,IF(R143&lt;0,11,IF(R143&gt;0,(R143),"0"))))</f>
        <v/>
      </c>
      <c r="BS143" s="945" t="str">
        <f>IF(R143="","",IF(R143&gt;9,BO143,BQ143))</f>
        <v/>
      </c>
      <c r="BT143" s="946" t="str">
        <f>IF(R143="","","-")</f>
        <v/>
      </c>
      <c r="BU143" s="947" t="str">
        <f>IF(R143="","",IF(R143&lt;-9,BP143,BR143))</f>
        <v/>
      </c>
      <c r="BV143" s="67" t="e">
        <f>IF(S143=1000,11,IF(S143=-1000,0,IF(S143&gt;9,(S143+2),IF(S143&lt;0,(-S143),"0"))))</f>
        <v>#VALUE!</v>
      </c>
      <c r="BW143" s="67" t="str">
        <f>IF(S143=1000,0,IF(S143=-1000,11,IF(S143&lt;-9,-(S143-2),IF(S143&gt;0,(S143),"0"))))</f>
        <v/>
      </c>
      <c r="BX143" s="67">
        <f>IF(S143=1000,11,IF(S143=-1000,0,IF(S143&gt;0,11,IF(S143&lt;0,(-S143),"0"))))</f>
        <v>11</v>
      </c>
      <c r="BY143" s="71" t="str">
        <f>IF(S143=1000,0,IF(S143=-1000,11,IF(S143&lt;0,11,IF(S143&gt;0,(S143),"0"))))</f>
        <v/>
      </c>
      <c r="BZ143" s="945" t="str">
        <f>IF(S143="","",IF(S143&gt;9,BV143,BX143))</f>
        <v/>
      </c>
      <c r="CA143" s="946" t="str">
        <f>IF(S143="","","-")</f>
        <v/>
      </c>
      <c r="CB143" s="947" t="str">
        <f>IF(S143="","",IF(S143&lt;-9,BW143,BY143))</f>
        <v/>
      </c>
      <c r="CC143" s="942">
        <f>IF(O143="","",SUM(T143:X143))</f>
        <v>0</v>
      </c>
      <c r="CD143" s="948" t="str">
        <f>IF(CC143="","","-")</f>
        <v>-</v>
      </c>
      <c r="CE143" s="943">
        <f>IF(O143="","",SUM(Y143:AC143))</f>
        <v>3</v>
      </c>
      <c r="CP143" s="32"/>
      <c r="CQ143" s="32"/>
    </row>
    <row r="144" spans="1:95" s="31" customFormat="1" ht="15" customHeight="1" x14ac:dyDescent="0.2">
      <c r="A144" s="43">
        <v>151</v>
      </c>
      <c r="B144" s="44">
        <v>161</v>
      </c>
      <c r="C144" s="1250" t="s">
        <v>563</v>
      </c>
      <c r="D144" s="76" t="str">
        <f>IF(A144="","",VLOOKUP(A144,СписокКМ!D:I,2,FALSE))</f>
        <v>НОЗДРУНОВ Юрий</v>
      </c>
      <c r="E144" s="47"/>
      <c r="F144" s="77" t="str">
        <f>IF(B144="","",VLOOKUP(B144,СписокКМ!D:I,2,FALSE))</f>
        <v>МАМАЗАКИРОВ Тимурлан</v>
      </c>
      <c r="G144" s="49"/>
      <c r="H144" s="41"/>
      <c r="I144" s="1252" t="s">
        <v>30</v>
      </c>
      <c r="J144" s="1252" t="s">
        <v>31</v>
      </c>
      <c r="K144" s="1252" t="s">
        <v>577</v>
      </c>
      <c r="L144" s="1252" t="s">
        <v>571</v>
      </c>
      <c r="M144" s="1252"/>
      <c r="N144" s="42"/>
      <c r="O144" s="1244">
        <f>IF(I144="","",IF(I144="0",1000,IF(I144="-0",-1000,I144*1)))</f>
        <v>-8</v>
      </c>
      <c r="P144" s="1244">
        <f>IF(J144="","",IF(J144="0",1000,IF(J144="-0",-1000,J144*1)))</f>
        <v>8</v>
      </c>
      <c r="Q144" s="1244">
        <f>IF(K144="","",IF(K144="0",1000,IF(K144="-0",-1000,K144*1)))</f>
        <v>-12</v>
      </c>
      <c r="R144" s="1244" t="str">
        <f>IF(L145="","",IF(L145="0",1000,IF(L145="-0",-1000,L145*1)))</f>
        <v/>
      </c>
      <c r="S144" s="1246" t="str">
        <f>IF(M145="","",IF(M145="0",1000,IF(M145="-0",-1000,M145*1)))</f>
        <v/>
      </c>
      <c r="T144" s="1248">
        <f>IF(O144="","",IF(O144&gt;0,1,0))</f>
        <v>0</v>
      </c>
      <c r="U144" s="1284">
        <f>IF(P144="","",IF(P144&gt;0,1,0))</f>
        <v>1</v>
      </c>
      <c r="V144" s="1284">
        <f>IF(Q144="","",IF(Q144&gt;0,1,0))</f>
        <v>0</v>
      </c>
      <c r="W144" s="1284" t="str">
        <f>IF(R144="","",IF(R144&gt;0,1,0))</f>
        <v/>
      </c>
      <c r="X144" s="1284" t="str">
        <f>IF(S144="","",IF(S144&gt;0,1,0))</f>
        <v/>
      </c>
      <c r="Y144" s="1278">
        <f>IF(O144="","",IF(O144&lt;0,1,0))</f>
        <v>1</v>
      </c>
      <c r="Z144" s="1278">
        <f>IF(P144="","",IF(P144&lt;0,1,0))</f>
        <v>0</v>
      </c>
      <c r="AA144" s="1278">
        <f>IF(Q144="","",IF(Q144&lt;0,1,0))</f>
        <v>1</v>
      </c>
      <c r="AB144" s="1278" t="str">
        <f>IF(R144="","",IF(R144&lt;0,1,0))</f>
        <v/>
      </c>
      <c r="AC144" s="1278" t="str">
        <f>IF(S144="","",IF(S144&lt;0,1,0))</f>
        <v/>
      </c>
      <c r="AD144" s="1280">
        <f>IF(CC144="","",IF(CC144&gt;CE144,1,-1))</f>
        <v>-1</v>
      </c>
      <c r="AE144" s="1280">
        <f>IF(CC144="","",IF(CC144&lt;CE144,1,-1))</f>
        <v>1</v>
      </c>
      <c r="AF144" s="1282">
        <f>IF(CC144&gt;CE144,1,0)</f>
        <v>0</v>
      </c>
      <c r="AG144" s="1272">
        <f>IF(CE144&gt;CC144,1,0)</f>
        <v>1</v>
      </c>
      <c r="AH144" s="1274">
        <f>IF(O144="","",AX144*1)</f>
        <v>8</v>
      </c>
      <c r="AI144" s="1276">
        <f>IF(P144="","",BE144*1)</f>
        <v>11</v>
      </c>
      <c r="AJ144" s="1276">
        <f>IF(Q144="","",BL144*1)</f>
        <v>12</v>
      </c>
      <c r="AK144" s="1276" t="str">
        <f>IF(R144="","",BS144*1)</f>
        <v/>
      </c>
      <c r="AL144" s="1276" t="str">
        <f>IF(S144="","",BZ144*1)</f>
        <v/>
      </c>
      <c r="AM144" s="1298">
        <f>IF(O144="","",AZ144*1)</f>
        <v>11</v>
      </c>
      <c r="AN144" s="1298">
        <f>IF(P144="","",BG144*1)</f>
        <v>8</v>
      </c>
      <c r="AO144" s="1298">
        <f>IF(Q144="","",BN144*1)</f>
        <v>14</v>
      </c>
      <c r="AP144" s="1298" t="str">
        <f>IF(R144="","",BU144*1)</f>
        <v/>
      </c>
      <c r="AQ144" s="1298" t="str">
        <f>IF(S144="","",CB144*1)</f>
        <v/>
      </c>
      <c r="AR144" s="1300">
        <f>SUM(AH145:AL145)</f>
        <v>0</v>
      </c>
      <c r="AS144" s="1292">
        <f>SUM(AM145:AQ145)</f>
        <v>0</v>
      </c>
      <c r="AT144" s="1294">
        <f>IF(O144=1000,11,IF(O144=-1000,0,IF(O144&gt;0,11,IF(O144&lt;0,(-O144),"0"))))</f>
        <v>8</v>
      </c>
      <c r="AU144" s="1286" t="str">
        <f>IF(O144=1000,0,IF(O144=-1000,11,IF(O144&lt;-9,-(O144-2),IF(O144&gt;0,(O144),"0"))))</f>
        <v>0</v>
      </c>
      <c r="AV144" s="1286">
        <f>IF(O144=1000,11,IF(O144=-1000,0,IF(O144&gt;9,(O144+2),IF(O144&lt;0,(-O144),"0"))))</f>
        <v>8</v>
      </c>
      <c r="AW144" s="1286">
        <f>IF(O144=1000,0,IF(O144=-1000,11,IF(O144&lt;0,11,IF(O144&gt;0,(O144),"0"))))</f>
        <v>11</v>
      </c>
      <c r="AX144" s="1296">
        <f>IF(O144="","",IF(O144&gt;9,AV144,AT144))</f>
        <v>8</v>
      </c>
      <c r="AY144" s="1288" t="str">
        <f>IF(O144="","","-")</f>
        <v>-</v>
      </c>
      <c r="AZ144" s="1290">
        <f>IF(O144="","",IF(O144&lt;-9,AU144,AW144))</f>
        <v>11</v>
      </c>
      <c r="BA144" s="1286" t="str">
        <f>IF(P144=1000,11,IF(P144=-1000,0,IF(P144&gt;9,(P144+2),IF(P144&lt;0,(-P144),"0"))))</f>
        <v>0</v>
      </c>
      <c r="BB144" s="1286">
        <f>IF(P144=1000,0,IF(P144=-1000,11,IF(P144&lt;-9,-(P144-2),IF(P144&gt;0,(P144),"0"))))</f>
        <v>8</v>
      </c>
      <c r="BC144" s="1286">
        <f>IF(P144=1000,11,IF(P144=-1000,0,IF(P144&gt;0,11,IF(P144&lt;0,(-P144),"0"))))</f>
        <v>11</v>
      </c>
      <c r="BD144" s="1286">
        <f>IF(P144=1000,0,IF(P144=-1000,11,IF(P144&lt;0,11,IF(P144&gt;0,(P144),"0"))))</f>
        <v>8</v>
      </c>
      <c r="BE144" s="1296">
        <f>IF(P144="","",IF(P144&gt;9,BA144,BC144))</f>
        <v>11</v>
      </c>
      <c r="BF144" s="1288" t="str">
        <f>IF(P144="","","-")</f>
        <v>-</v>
      </c>
      <c r="BG144" s="1290">
        <f>IF(P144="","",IF(P144&lt;-9,BB144,BD144))</f>
        <v>8</v>
      </c>
      <c r="BH144" s="1286">
        <f>IF(Q144=1000,11,IF(Q144=-1000,0,IF(Q144&gt;9,(Q144+2),IF(Q144&lt;0,(-Q144),"0"))))</f>
        <v>12</v>
      </c>
      <c r="BI144" s="1286">
        <f>IF(Q144=1000,0,IF(Q144=-1000,11,IF(Q144&lt;-9,-(Q144-2),IF(Q144&gt;0,(Q144),"0"))))</f>
        <v>14</v>
      </c>
      <c r="BJ144" s="1286">
        <f>IF(Q144=1000,11,IF(Q144=-1000,0,IF(Q144&gt;0,11,IF(Q144&lt;0,(-Q144),"0"))))</f>
        <v>12</v>
      </c>
      <c r="BK144" s="1286">
        <f>IF(Q144=1000,0,IF(Q144=-1000,11,IF(Q144&lt;0,11,IF(Q144&gt;0,(Q144),"0"))))</f>
        <v>11</v>
      </c>
      <c r="BL144" s="1296">
        <f>IF(Q144="","",IF(Q144&gt;9,BH144,BJ144))</f>
        <v>12</v>
      </c>
      <c r="BM144" s="1288" t="str">
        <f>IF(Q144="","","-")</f>
        <v>-</v>
      </c>
      <c r="BN144" s="1290">
        <f>IF(Q144="","",IF(Q144&lt;-9,BI144,BK144))</f>
        <v>14</v>
      </c>
      <c r="BO144" s="1286" t="e">
        <f>IF(R144=1000,11,IF(R144=-1000,0,IF(R144&gt;9,(R144+2),IF(R144&lt;0,(-R144),"0"))))</f>
        <v>#VALUE!</v>
      </c>
      <c r="BP144" s="1286" t="str">
        <f>IF(R144=1000,0,IF(R144=-1000,11,IF(R144&lt;-9,-(R144-2),IF(R144&gt;0,(R144),"0"))))</f>
        <v/>
      </c>
      <c r="BQ144" s="1286">
        <f>IF(R144=1000,11,IF(R144=-1000,0,IF(R144&gt;0,11,IF(R144&lt;0,(-R144),"0"))))</f>
        <v>11</v>
      </c>
      <c r="BR144" s="1286" t="str">
        <f>IF(R144=1000,0,IF(R144=-1000,11,IF(R144&lt;0,11,IF(R144&gt;0,(R144),"0"))))</f>
        <v/>
      </c>
      <c r="BS144" s="1296">
        <v>4</v>
      </c>
      <c r="BT144" s="1288" t="s">
        <v>569</v>
      </c>
      <c r="BU144" s="1290">
        <v>11</v>
      </c>
      <c r="BV144" s="1286" t="e">
        <f>IF(S144=1000,11,IF(S144=-1000,0,IF(S144&gt;9,(S144+2),IF(S144&lt;0,(-S144),"0"))))</f>
        <v>#VALUE!</v>
      </c>
      <c r="BW144" s="1286" t="str">
        <f>IF(S144=1000,0,IF(S144=-1000,11,IF(S144&lt;-9,-(S144-2),IF(S144&gt;0,(S144),"0"))))</f>
        <v/>
      </c>
      <c r="BX144" s="1286">
        <f>IF(S144=1000,11,IF(S144=-1000,0,IF(S144&gt;0,11,IF(S144&lt;0,(-S144),"0"))))</f>
        <v>11</v>
      </c>
      <c r="BY144" s="1286" t="str">
        <f>IF(S144=1000,0,IF(S144=-1000,11,IF(S144&lt;0,11,IF(S144&gt;0,(S144),"0"))))</f>
        <v/>
      </c>
      <c r="BZ144" s="1296" t="str">
        <f>IF(S144="","",IF(S144&gt;9,BV144,BX144))</f>
        <v/>
      </c>
      <c r="CA144" s="1288" t="str">
        <f>IF(S144="","","-")</f>
        <v/>
      </c>
      <c r="CB144" s="1290" t="str">
        <f>IF(S144="","",IF(S144&lt;-9,BW144,BY144))</f>
        <v/>
      </c>
      <c r="CC144" s="1302">
        <v>1</v>
      </c>
      <c r="CD144" s="1304" t="str">
        <f>IF(CC144="","","-")</f>
        <v>-</v>
      </c>
      <c r="CE144" s="1306">
        <v>3</v>
      </c>
      <c r="CP144" s="32"/>
      <c r="CQ144" s="32"/>
    </row>
    <row r="145" spans="1:95" s="31" customFormat="1" ht="15" customHeight="1" x14ac:dyDescent="0.2">
      <c r="A145" s="43">
        <v>204</v>
      </c>
      <c r="B145" s="44">
        <v>201</v>
      </c>
      <c r="C145" s="1251"/>
      <c r="D145" s="46" t="str">
        <f>IF(A145="","",VLOOKUP(A145,СписокКМ!D:I,2,FALSE))</f>
        <v>ТАВРОВ Евгений</v>
      </c>
      <c r="E145" s="47"/>
      <c r="F145" s="48" t="str">
        <f>IF(B145="","",VLOOKUP(B145,СписокКМ!D:I,2,FALSE))</f>
        <v>ЛУКЬЯНОВ Павел</v>
      </c>
      <c r="G145" s="49"/>
      <c r="H145" s="41"/>
      <c r="I145" s="1253"/>
      <c r="J145" s="1253"/>
      <c r="K145" s="1253"/>
      <c r="L145" s="1253"/>
      <c r="M145" s="1253"/>
      <c r="N145" s="42"/>
      <c r="O145" s="1245"/>
      <c r="P145" s="1245"/>
      <c r="Q145" s="1245"/>
      <c r="R145" s="1245"/>
      <c r="S145" s="1247"/>
      <c r="T145" s="1249"/>
      <c r="U145" s="1285"/>
      <c r="V145" s="1285"/>
      <c r="W145" s="1285"/>
      <c r="X145" s="1285"/>
      <c r="Y145" s="1279"/>
      <c r="Z145" s="1279"/>
      <c r="AA145" s="1279"/>
      <c r="AB145" s="1279"/>
      <c r="AC145" s="1279"/>
      <c r="AD145" s="1281"/>
      <c r="AE145" s="1281"/>
      <c r="AF145" s="1283"/>
      <c r="AG145" s="1273"/>
      <c r="AH145" s="1275"/>
      <c r="AI145" s="1277"/>
      <c r="AJ145" s="1277"/>
      <c r="AK145" s="1277"/>
      <c r="AL145" s="1277"/>
      <c r="AM145" s="1299"/>
      <c r="AN145" s="1299"/>
      <c r="AO145" s="1299"/>
      <c r="AP145" s="1299"/>
      <c r="AQ145" s="1299"/>
      <c r="AR145" s="1301"/>
      <c r="AS145" s="1293"/>
      <c r="AT145" s="1295"/>
      <c r="AU145" s="1287"/>
      <c r="AV145" s="1287"/>
      <c r="AW145" s="1287"/>
      <c r="AX145" s="1297"/>
      <c r="AY145" s="1289"/>
      <c r="AZ145" s="1291"/>
      <c r="BA145" s="1287"/>
      <c r="BB145" s="1287"/>
      <c r="BC145" s="1287"/>
      <c r="BD145" s="1287"/>
      <c r="BE145" s="1297"/>
      <c r="BF145" s="1289"/>
      <c r="BG145" s="1291"/>
      <c r="BH145" s="1287"/>
      <c r="BI145" s="1287"/>
      <c r="BJ145" s="1287"/>
      <c r="BK145" s="1287"/>
      <c r="BL145" s="1297"/>
      <c r="BM145" s="1289"/>
      <c r="BN145" s="1291"/>
      <c r="BO145" s="1287"/>
      <c r="BP145" s="1287"/>
      <c r="BQ145" s="1287"/>
      <c r="BR145" s="1287"/>
      <c r="BS145" s="1297"/>
      <c r="BT145" s="1289"/>
      <c r="BU145" s="1291"/>
      <c r="BV145" s="1287"/>
      <c r="BW145" s="1287"/>
      <c r="BX145" s="1287"/>
      <c r="BY145" s="1287"/>
      <c r="BZ145" s="1297"/>
      <c r="CA145" s="1289"/>
      <c r="CB145" s="1291"/>
      <c r="CC145" s="1303"/>
      <c r="CD145" s="1305"/>
      <c r="CE145" s="1307"/>
      <c r="CP145" s="32"/>
      <c r="CQ145" s="32"/>
    </row>
    <row r="146" spans="1:95" s="31" customFormat="1" ht="15" customHeight="1" x14ac:dyDescent="0.2">
      <c r="A146" s="99">
        <f>IF(A142="","",A142)</f>
        <v>151</v>
      </c>
      <c r="B146" s="99">
        <f>IF(B142="","",B143)</f>
        <v>201</v>
      </c>
      <c r="C146" s="75">
        <v>4</v>
      </c>
      <c r="D146" s="100" t="str">
        <f>IF(A146="","",VLOOKUP(A146,СписокКМ!D:I,2,FALSE))</f>
        <v>НОЗДРУНОВ Юрий</v>
      </c>
      <c r="E146" s="101"/>
      <c r="F146" s="77" t="str">
        <f>IF(B146="","",VLOOKUP(B146,СписокКМ!D:I,2,FALSE))</f>
        <v>ЛУКЬЯНОВ Павел</v>
      </c>
      <c r="G146" s="102"/>
      <c r="H146" s="41"/>
      <c r="I146" s="960" t="s">
        <v>577</v>
      </c>
      <c r="J146" s="960" t="s">
        <v>150</v>
      </c>
      <c r="K146" s="960" t="s">
        <v>29</v>
      </c>
      <c r="L146" s="960" t="s">
        <v>30</v>
      </c>
      <c r="M146" s="960" t="s">
        <v>564</v>
      </c>
      <c r="N146" s="42"/>
      <c r="O146" s="79">
        <f>IF(I146="","",IF(I146="0",1000,IF(I146="-0",-1000,I146*1)))</f>
        <v>-12</v>
      </c>
      <c r="P146" s="79">
        <f t="shared" ref="P146:P147" si="321">IF(J146="","",IF(J146="0",1000,IF(J146="-0",-1000,J146*1)))</f>
        <v>4</v>
      </c>
      <c r="Q146" s="79">
        <f t="shared" ref="Q146:Q147" si="322">IF(K146="","",IF(K146="0",1000,IF(K146="-0",-1000,K146*1)))</f>
        <v>9</v>
      </c>
      <c r="R146" s="79">
        <f t="shared" ref="R146:R147" si="323">IF(L146="","",IF(L146="0",1000,IF(L146="-0",-1000,L146*1)))</f>
        <v>-8</v>
      </c>
      <c r="S146" s="80">
        <f t="shared" ref="S146:S147" si="324">IF(M146="","",IF(M146="0",1000,IF(M146="-0",-1000,M146*1)))</f>
        <v>-6</v>
      </c>
      <c r="T146" s="958">
        <f t="shared" ref="T146:T147" si="325">IF(O146="","",IF(O146&gt;0,1,0))</f>
        <v>0</v>
      </c>
      <c r="U146" s="957">
        <f t="shared" ref="U146:U147" si="326">IF(P146="","",IF(P146&gt;0,1,0))</f>
        <v>1</v>
      </c>
      <c r="V146" s="957">
        <f t="shared" ref="V146:V147" si="327">IF(Q146="","",IF(Q146&gt;0,1,0))</f>
        <v>1</v>
      </c>
      <c r="W146" s="957">
        <f t="shared" ref="W146:W147" si="328">IF(R146="","",IF(R146&gt;0,1,0))</f>
        <v>0</v>
      </c>
      <c r="X146" s="957">
        <f t="shared" ref="X146:X147" si="329">IF(S146="","",IF(S146&gt;0,1,0))</f>
        <v>0</v>
      </c>
      <c r="Y146" s="954">
        <f t="shared" ref="Y146:Y147" si="330">IF(O146="","",IF(O146&lt;0,1,0))</f>
        <v>1</v>
      </c>
      <c r="Z146" s="954">
        <f t="shared" ref="Z146:Z147" si="331">IF(P146="","",IF(P146&lt;0,1,0))</f>
        <v>0</v>
      </c>
      <c r="AA146" s="954">
        <f t="shared" ref="AA146:AA147" si="332">IF(Q146="","",IF(Q146&lt;0,1,0))</f>
        <v>0</v>
      </c>
      <c r="AB146" s="954">
        <f t="shared" ref="AB146:AB147" si="333">IF(R146="","",IF(R146&lt;0,1,0))</f>
        <v>1</v>
      </c>
      <c r="AC146" s="954">
        <f t="shared" ref="AC146:AC147" si="334">IF(S146="","",IF(S146&lt;0,1,0))</f>
        <v>1</v>
      </c>
      <c r="AD146" s="955">
        <f>IF(CC146="","",IF(CC146&gt;CE146,1,-1))</f>
        <v>-1</v>
      </c>
      <c r="AE146" s="955">
        <f>IF(CC146="","",IF(CC146&lt;CE146,1,-1))</f>
        <v>1</v>
      </c>
      <c r="AF146" s="956">
        <f>IF(CC146&gt;CE146,1,0)</f>
        <v>0</v>
      </c>
      <c r="AG146" s="952">
        <f>IF(CE146&gt;CC146,1,0)</f>
        <v>1</v>
      </c>
      <c r="AH146" s="81">
        <f>IF(O146="","",AX146*1)</f>
        <v>12</v>
      </c>
      <c r="AI146" s="953">
        <f>IF(P146="","",BE146*1)</f>
        <v>11</v>
      </c>
      <c r="AJ146" s="953">
        <f>IF(Q146="","",BL146*1)</f>
        <v>11</v>
      </c>
      <c r="AK146" s="953">
        <f>IF(R146="","",BS146*1)</f>
        <v>8</v>
      </c>
      <c r="AL146" s="953">
        <f>IF(S146="","",BZ146*1)</f>
        <v>6</v>
      </c>
      <c r="AM146" s="950">
        <f>IF(O146="","",AZ146*1)</f>
        <v>14</v>
      </c>
      <c r="AN146" s="950">
        <f>IF(P146="","",BG146*1)</f>
        <v>4</v>
      </c>
      <c r="AO146" s="950">
        <f>IF(Q146="","",BN146*1)</f>
        <v>9</v>
      </c>
      <c r="AP146" s="950">
        <f>IF(R146="","",BU146*1)</f>
        <v>11</v>
      </c>
      <c r="AQ146" s="950">
        <f>IF(S146="","",CB146*1)</f>
        <v>11</v>
      </c>
      <c r="AR146" s="951">
        <f>SUM(AH146:AL146)</f>
        <v>48</v>
      </c>
      <c r="AS146" s="949">
        <f>SUM(AM146:AQ146)</f>
        <v>49</v>
      </c>
      <c r="AT146" s="111">
        <f>IF(O146=1000,11,IF(O146=-1000,0,IF(O146&gt;0,11,IF(O146&lt;0,(-O146),"0"))))</f>
        <v>12</v>
      </c>
      <c r="AU146" s="944">
        <f>IF(O146=1000,0,IF(O146=-1000,11,IF(O146&lt;-9,-(O146-2),IF(O146&gt;0,(O146),"0"))))</f>
        <v>14</v>
      </c>
      <c r="AV146" s="111">
        <f>IF(O146=1000,11,IF(O146=-1000,0,IF(O146&gt;9,(O146+2),IF(O146&lt;0,(-O146),"0"))))</f>
        <v>12</v>
      </c>
      <c r="AW146" s="944">
        <f>IF(O146=1000,0,IF(O146=-1000,11,IF(O146&lt;0,11,IF(O146&gt;0,(O146),"0"))))</f>
        <v>11</v>
      </c>
      <c r="AX146" s="945">
        <f>IF(O146="","",IF(O146&gt;9,AV146,AT146))</f>
        <v>12</v>
      </c>
      <c r="AY146" s="946" t="str">
        <f>IF(O146="","","-")</f>
        <v>-</v>
      </c>
      <c r="AZ146" s="947">
        <f>IF(O146="","",IF(O146&lt;-9,AU146,AW146))</f>
        <v>14</v>
      </c>
      <c r="BA146" s="111" t="str">
        <f>IF(P146=1000,11,IF(P146=-1000,0,IF(P146&gt;9,(P146+2),IF(P146&lt;0,(-P146),"0"))))</f>
        <v>0</v>
      </c>
      <c r="BB146" s="944">
        <f>IF(P146=1000,0,IF(P146=-1000,11,IF(P146&lt;-9,-(P146-2),IF(P146&gt;0,(P146),"0"))))</f>
        <v>4</v>
      </c>
      <c r="BC146" s="944">
        <f>IF(P146=1000,11,IF(P146=-1000,0,IF(P146&gt;0,11,IF(P146&lt;0,(-P146),"0"))))</f>
        <v>11</v>
      </c>
      <c r="BD146" s="944">
        <f>IF(P146=1000,0,IF(P146=-1000,11,IF(P146&lt;0,11,IF(P146&gt;0,(P146),"0"))))</f>
        <v>4</v>
      </c>
      <c r="BE146" s="945">
        <f>IF(P146="","",IF(P146&gt;9,BA146,BC146))</f>
        <v>11</v>
      </c>
      <c r="BF146" s="946" t="str">
        <f>IF(P146="","","-")</f>
        <v>-</v>
      </c>
      <c r="BG146" s="947">
        <f>IF(P146="","",IF(P146&lt;-9,BB146,BD146))</f>
        <v>4</v>
      </c>
      <c r="BH146" s="111" t="str">
        <f>IF(Q146=1000,11,IF(Q146=-1000,0,IF(Q146&gt;9,(Q146+2),IF(Q146&lt;0,(-Q146),"0"))))</f>
        <v>0</v>
      </c>
      <c r="BI146" s="944">
        <f>IF(Q146=1000,0,IF(Q146=-1000,11,IF(Q146&lt;-9,-(Q146-2),IF(Q146&gt;0,(Q146),"0"))))</f>
        <v>9</v>
      </c>
      <c r="BJ146" s="944">
        <f>IF(Q146=1000,11,IF(Q146=-1000,0,IF(Q146&gt;0,11,IF(Q146&lt;0,(-Q146),"0"))))</f>
        <v>11</v>
      </c>
      <c r="BK146" s="944">
        <f>IF(Q146=1000,0,IF(Q146=-1000,11,IF(Q146&lt;0,11,IF(Q146&gt;0,(Q146),"0"))))</f>
        <v>9</v>
      </c>
      <c r="BL146" s="945">
        <f>IF(Q146="","",IF(Q146&gt;9,BH146,BJ146))</f>
        <v>11</v>
      </c>
      <c r="BM146" s="946" t="str">
        <f>IF(Q146="","","-")</f>
        <v>-</v>
      </c>
      <c r="BN146" s="947">
        <f>IF(Q146="","",IF(Q146&lt;-9,BI146,BK146))</f>
        <v>9</v>
      </c>
      <c r="BO146" s="944">
        <f>IF(R146=1000,11,IF(R146=-1000,0,IF(R146&gt;9,(R146+2),IF(R146&lt;0,(-R146),"0"))))</f>
        <v>8</v>
      </c>
      <c r="BP146" s="944" t="str">
        <f>IF(R146=1000,0,IF(R146=-1000,11,IF(R146&lt;-9,-(R146-2),IF(R146&gt;0,(R146),"0"))))</f>
        <v>0</v>
      </c>
      <c r="BQ146" s="944">
        <f>IF(R146=1000,11,IF(R146=-1000,0,IF(R146&gt;0,11,IF(R146&lt;0,(-R146),"0"))))</f>
        <v>8</v>
      </c>
      <c r="BR146" s="944">
        <f>IF(R146=1000,0,IF(R146=-1000,11,IF(R146&lt;0,11,IF(R146&gt;0,(R146),"0"))))</f>
        <v>11</v>
      </c>
      <c r="BS146" s="945">
        <f>IF(R146="","",IF(R146&gt;9,BO146,BQ146))</f>
        <v>8</v>
      </c>
      <c r="BT146" s="946" t="str">
        <f>IF(R146="","","-")</f>
        <v>-</v>
      </c>
      <c r="BU146" s="947">
        <f>IF(R146="","",IF(R146&lt;-9,BP146,BR146))</f>
        <v>11</v>
      </c>
      <c r="BV146" s="944">
        <f>IF(S146=1000,11,IF(S146=-1000,0,IF(S146&gt;9,(S146+2),IF(S146&lt;0,(-S146),"0"))))</f>
        <v>6</v>
      </c>
      <c r="BW146" s="944" t="str">
        <f>IF(S146=1000,0,IF(S146=-1000,11,IF(S146&lt;-9,-(S146-2),IF(S146&gt;0,(S146),"0"))))</f>
        <v>0</v>
      </c>
      <c r="BX146" s="944">
        <f>IF(S146=1000,11,IF(S146=-1000,0,IF(S146&gt;0,11,IF(S146&lt;0,(-S146),"0"))))</f>
        <v>6</v>
      </c>
      <c r="BY146" s="113">
        <f>IF(S146=1000,0,IF(S146=-1000,11,IF(S146&lt;0,11,IF(S146&gt;0,(S146),"0"))))</f>
        <v>11</v>
      </c>
      <c r="BZ146" s="945">
        <f>IF(S146="","",IF(S146&gt;9,BV146,BX146))</f>
        <v>6</v>
      </c>
      <c r="CA146" s="946" t="str">
        <f>IF(S146="","","-")</f>
        <v>-</v>
      </c>
      <c r="CB146" s="947">
        <f>IF(S146="","",IF(S146&lt;-9,BW146,BY146))</f>
        <v>11</v>
      </c>
      <c r="CC146" s="942">
        <f>IF(O146="","",SUM(T146:X146))</f>
        <v>2</v>
      </c>
      <c r="CD146" s="948" t="str">
        <f>IF(CC146="","","-")</f>
        <v>-</v>
      </c>
      <c r="CE146" s="943">
        <f>IF(O146="","",SUM(Y146:AC146))</f>
        <v>3</v>
      </c>
      <c r="CP146" s="32"/>
      <c r="CQ146" s="32"/>
    </row>
    <row r="147" spans="1:95" s="31" customFormat="1" ht="15" customHeight="1" thickBot="1" x14ac:dyDescent="0.25">
      <c r="A147" s="99">
        <f>IF(A142="","",A143)</f>
        <v>204</v>
      </c>
      <c r="B147" s="99">
        <f>IF(B142="","",B142)</f>
        <v>161</v>
      </c>
      <c r="C147" s="114">
        <v>5</v>
      </c>
      <c r="D147" s="115" t="str">
        <f>IF(A147="","",VLOOKUP(A147,СписокКМ!D:I,2,FALSE))</f>
        <v>ТАВРОВ Евгений</v>
      </c>
      <c r="E147" s="116"/>
      <c r="F147" s="117" t="str">
        <f>IF(B147="","",VLOOKUP(B147,СписокКМ!D:I,2,FALSE))</f>
        <v>МАМАЗАКИРОВ Тимурлан</v>
      </c>
      <c r="G147" s="118"/>
      <c r="H147" s="119"/>
      <c r="I147" s="120"/>
      <c r="J147" s="120"/>
      <c r="K147" s="120"/>
      <c r="L147" s="121"/>
      <c r="M147" s="121"/>
      <c r="N147" s="122"/>
      <c r="O147" s="123" t="str">
        <f>IF(I147="","",IF(I147="0",1000,IF(I147="-0",-1000,I147*1)))</f>
        <v/>
      </c>
      <c r="P147" s="123" t="str">
        <f t="shared" si="321"/>
        <v/>
      </c>
      <c r="Q147" s="123" t="str">
        <f t="shared" si="322"/>
        <v/>
      </c>
      <c r="R147" s="123" t="str">
        <f t="shared" si="323"/>
        <v/>
      </c>
      <c r="S147" s="124" t="str">
        <f t="shared" si="324"/>
        <v/>
      </c>
      <c r="T147" s="125" t="str">
        <f t="shared" si="325"/>
        <v/>
      </c>
      <c r="U147" s="126" t="str">
        <f t="shared" si="326"/>
        <v/>
      </c>
      <c r="V147" s="126" t="str">
        <f t="shared" si="327"/>
        <v/>
      </c>
      <c r="W147" s="126" t="str">
        <f t="shared" si="328"/>
        <v/>
      </c>
      <c r="X147" s="126" t="str">
        <f t="shared" si="329"/>
        <v/>
      </c>
      <c r="Y147" s="127" t="str">
        <f t="shared" si="330"/>
        <v/>
      </c>
      <c r="Z147" s="127" t="str">
        <f t="shared" si="331"/>
        <v/>
      </c>
      <c r="AA147" s="127" t="str">
        <f t="shared" si="332"/>
        <v/>
      </c>
      <c r="AB147" s="127" t="str">
        <f t="shared" si="333"/>
        <v/>
      </c>
      <c r="AC147" s="127" t="str">
        <f t="shared" si="334"/>
        <v/>
      </c>
      <c r="AD147" s="128" t="str">
        <f>IF(CC147="","",IF(CC147&gt;CE147,1,-1))</f>
        <v/>
      </c>
      <c r="AE147" s="128" t="str">
        <f>IF(CC147="","",IF(CC147&lt;CE147,1,-1))</f>
        <v/>
      </c>
      <c r="AF147" s="129">
        <f>IF(CC147&gt;CE147,1,0)</f>
        <v>0</v>
      </c>
      <c r="AG147" s="130">
        <f>IF(CE147&gt;CC147,1,0)</f>
        <v>0</v>
      </c>
      <c r="AH147" s="131" t="str">
        <f>IF(O147="","",AX147*1)</f>
        <v/>
      </c>
      <c r="AI147" s="132" t="str">
        <f>IF(P147="","",BE147*1)</f>
        <v/>
      </c>
      <c r="AJ147" s="132" t="str">
        <f>IF(Q147="","",BL147*1)</f>
        <v/>
      </c>
      <c r="AK147" s="132" t="str">
        <f>IF(R147="","",BS147*1)</f>
        <v/>
      </c>
      <c r="AL147" s="132" t="str">
        <f>IF(S147="","",BZ147*1)</f>
        <v/>
      </c>
      <c r="AM147" s="133" t="str">
        <f>IF(O147="","",AZ147*1)</f>
        <v/>
      </c>
      <c r="AN147" s="133" t="str">
        <f>IF(P147="","",BG147*1)</f>
        <v/>
      </c>
      <c r="AO147" s="133" t="str">
        <f>IF(Q147="","",BN147*1)</f>
        <v/>
      </c>
      <c r="AP147" s="133" t="str">
        <f>IF(R147="","",BU147*1)</f>
        <v/>
      </c>
      <c r="AQ147" s="133" t="str">
        <f>IF(S147="","",CB147*1)</f>
        <v/>
      </c>
      <c r="AR147" s="134">
        <f>SUM(AH147:AL147)</f>
        <v>0</v>
      </c>
      <c r="AS147" s="135">
        <f>SUM(AM147:AQ147)</f>
        <v>0</v>
      </c>
      <c r="AT147" s="136">
        <f>IF(O147=1000,11,IF(O147=-1000,0,IF(O147&gt;0,11,IF(O147&lt;0,(-O147),"0"))))</f>
        <v>11</v>
      </c>
      <c r="AU147" s="137" t="str">
        <f>IF(O147=1000,0,IF(O147=-1000,11,IF(O147&lt;-9,-(O147-2),IF(O147&gt;0,(O147),"0"))))</f>
        <v/>
      </c>
      <c r="AV147" s="136" t="e">
        <f>IF(O147=1000,11,IF(O147=-1000,0,IF(O147&gt;9,(O147+2),IF(O147&lt;0,(-O147),"0"))))</f>
        <v>#VALUE!</v>
      </c>
      <c r="AW147" s="137" t="str">
        <f>IF(O147=1000,0,IF(O147=-1000,11,IF(O147&lt;0,11,IF(O147&gt;0,(O147),"0"))))</f>
        <v/>
      </c>
      <c r="AX147" s="138" t="str">
        <f>IF(O147="","",IF(O147&gt;9,AV147,AT147))</f>
        <v/>
      </c>
      <c r="AY147" s="139" t="str">
        <f>IF(O147="","","-")</f>
        <v/>
      </c>
      <c r="AZ147" s="140" t="str">
        <f>IF(O147="","",IF(O147&lt;-9,AU147,AW147))</f>
        <v/>
      </c>
      <c r="BA147" s="136" t="e">
        <f>IF(P147=1000,11,IF(P147=-1000,0,IF(P147&gt;9,(P147+2),IF(P147&lt;0,(-P147),"0"))))</f>
        <v>#VALUE!</v>
      </c>
      <c r="BB147" s="137" t="str">
        <f>IF(P147=1000,0,IF(P147=-1000,11,IF(P147&lt;-9,-(P147-2),IF(P147&gt;0,(P147),"0"))))</f>
        <v/>
      </c>
      <c r="BC147" s="137">
        <f>IF(P147=1000,11,IF(P147=-1000,0,IF(P147&gt;0,11,IF(P147&lt;0,(-P147),"0"))))</f>
        <v>11</v>
      </c>
      <c r="BD147" s="137" t="str">
        <f>IF(P147=1000,0,IF(P147=-1000,11,IF(P147&lt;0,11,IF(P147&gt;0,(P147),"0"))))</f>
        <v/>
      </c>
      <c r="BE147" s="138" t="str">
        <f>IF(P147="","",IF(P147&gt;9,BA147,BC147))</f>
        <v/>
      </c>
      <c r="BF147" s="139" t="str">
        <f>IF(P147="","","-")</f>
        <v/>
      </c>
      <c r="BG147" s="140" t="str">
        <f>IF(P147="","",IF(P147&lt;-9,BB147,BD147))</f>
        <v/>
      </c>
      <c r="BH147" s="136" t="e">
        <f>IF(Q147=1000,11,IF(Q147=-1000,0,IF(Q147&gt;9,(Q147+2),IF(Q147&lt;0,(-Q147),"0"))))</f>
        <v>#VALUE!</v>
      </c>
      <c r="BI147" s="137" t="str">
        <f>IF(Q147=1000,0,IF(Q147=-1000,11,IF(Q147&lt;-9,-(Q147-2),IF(Q147&gt;0,(Q147),"0"))))</f>
        <v/>
      </c>
      <c r="BJ147" s="137">
        <f>IF(Q147=1000,11,IF(Q147=-1000,0,IF(Q147&gt;0,11,IF(Q147&lt;0,(-Q147),"0"))))</f>
        <v>11</v>
      </c>
      <c r="BK147" s="137" t="str">
        <f>IF(Q147=1000,0,IF(Q147=-1000,11,IF(Q147&lt;0,11,IF(Q147&gt;0,(Q147),"0"))))</f>
        <v/>
      </c>
      <c r="BL147" s="138" t="str">
        <f>IF(Q147="","",IF(Q147&gt;9,BH147,BJ147))</f>
        <v/>
      </c>
      <c r="BM147" s="139" t="str">
        <f>IF(Q147="","","-")</f>
        <v/>
      </c>
      <c r="BN147" s="140" t="str">
        <f>IF(Q147="","",IF(Q147&lt;-9,BI147,BK147))</f>
        <v/>
      </c>
      <c r="BO147" s="137" t="e">
        <f>IF(R147=1000,11,IF(R147=-1000,0,IF(R147&gt;9,(R147+2),IF(R147&lt;0,(-R147),"0"))))</f>
        <v>#VALUE!</v>
      </c>
      <c r="BP147" s="137" t="str">
        <f>IF(R147=1000,0,IF(R147=-1000,11,IF(R147&lt;-9,-(R147-2),IF(R147&gt;0,(R147),"0"))))</f>
        <v/>
      </c>
      <c r="BQ147" s="137">
        <f>IF(R147=1000,11,IF(R147=-1000,0,IF(R147&gt;0,11,IF(R147&lt;0,(-R147),"0"))))</f>
        <v>11</v>
      </c>
      <c r="BR147" s="137" t="str">
        <f>IF(R147=1000,0,IF(R147=-1000,11,IF(R147&lt;0,11,IF(R147&gt;0,(R147),"0"))))</f>
        <v/>
      </c>
      <c r="BS147" s="138" t="str">
        <f>IF(R147="","",IF(R147&gt;9,BO147,BQ147))</f>
        <v/>
      </c>
      <c r="BT147" s="139" t="str">
        <f>IF(R147="","","-")</f>
        <v/>
      </c>
      <c r="BU147" s="140" t="str">
        <f>IF(R147="","",IF(R147&lt;-9,BP147,BR147))</f>
        <v/>
      </c>
      <c r="BV147" s="137" t="e">
        <f>IF(S147=1000,11,IF(S147=-1000,0,IF(S147&gt;9,(S147+2),IF(S147&lt;0,(-S147),"0"))))</f>
        <v>#VALUE!</v>
      </c>
      <c r="BW147" s="137" t="str">
        <f>IF(S147=1000,0,IF(S147=-1000,11,IF(S147&lt;-9,-(S147-2),IF(S147&gt;0,(S147),"0"))))</f>
        <v/>
      </c>
      <c r="BX147" s="137">
        <f>IF(S147=1000,11,IF(S147=-1000,0,IF(S147&gt;0,11,IF(S147&lt;0,(-S147),"0"))))</f>
        <v>11</v>
      </c>
      <c r="BY147" s="141" t="str">
        <f>IF(S147=1000,0,IF(S147=-1000,11,IF(S147&lt;0,11,IF(S147&gt;0,(S147),"0"))))</f>
        <v/>
      </c>
      <c r="BZ147" s="138" t="str">
        <f>IF(S147="","",IF(S147&gt;9,BV147,BX147))</f>
        <v/>
      </c>
      <c r="CA147" s="139" t="str">
        <f>IF(S147="","","-")</f>
        <v/>
      </c>
      <c r="CB147" s="140" t="str">
        <f>IF(S147="","",IF(S147&lt;-9,BW147,BY147))</f>
        <v/>
      </c>
      <c r="CC147" s="142" t="str">
        <f>IF(O147="","",SUM(T147:X147))</f>
        <v/>
      </c>
      <c r="CD147" s="143" t="str">
        <f>IF(CC147="","","-")</f>
        <v/>
      </c>
      <c r="CE147" s="144" t="str">
        <f>IF(O147="","",SUM(Y147:AC147))</f>
        <v/>
      </c>
      <c r="CP147" s="32"/>
      <c r="CQ147" s="32"/>
    </row>
    <row r="148" spans="1:95" ht="15.75" thickBot="1" x14ac:dyDescent="0.25"/>
    <row r="149" spans="1:95" s="31" customFormat="1" ht="31.5" customHeight="1" thickBot="1" x14ac:dyDescent="0.25">
      <c r="A149" s="34"/>
      <c r="B149" s="35"/>
      <c r="C149" s="1225">
        <f>1+C140</f>
        <v>17</v>
      </c>
      <c r="D149" s="1227" t="str">
        <f>IF(A149="","",VLOOKUP(A149,СписокКМ!$A$186:$D$248,3,FALSE))</f>
        <v/>
      </c>
      <c r="E149" s="1228" t="str">
        <f>IF(B149="","",VLOOKUP(B149,СписокКМ!E:J,2,FALSE))</f>
        <v/>
      </c>
      <c r="F149" s="1231" t="str">
        <f>IF(B149="","",VLOOKUP(B149,СписокКМ!$A$186:$D$248,3,FALSE))</f>
        <v/>
      </c>
      <c r="G149" s="1232" t="str">
        <f>IF(D149="","",VLOOKUP(D149,СписокКМ!G:L,2,FALSE))</f>
        <v/>
      </c>
      <c r="H149" s="36"/>
      <c r="I149" s="1235" t="s">
        <v>7</v>
      </c>
      <c r="J149" s="1235"/>
      <c r="K149" s="1235"/>
      <c r="L149" s="1235"/>
      <c r="M149" s="1235"/>
      <c r="N149" s="37"/>
      <c r="O149" s="1237"/>
      <c r="P149" s="1238"/>
      <c r="Q149" s="1238"/>
      <c r="R149" s="1238"/>
      <c r="S149" s="1238"/>
      <c r="T149" s="38" t="str">
        <f>IF(A149="","",VLOOKUP(A149,'[60]Протокол команд'!A:K,8,FALSE))</f>
        <v/>
      </c>
      <c r="U149" s="39" t="e">
        <f>T149*5-4</f>
        <v>#VALUE!</v>
      </c>
      <c r="V149" s="39" t="e">
        <f>T149*5</f>
        <v>#VALUE!</v>
      </c>
      <c r="W149" s="39" t="e">
        <f>CONCATENATE(U149,"-",V149)</f>
        <v>#VALUE!</v>
      </c>
      <c r="X149" s="39" t="str">
        <f>IF(A149="","",VLOOKUP(A149,'[60]Протокол команд'!A:K,10,FALSE))</f>
        <v/>
      </c>
      <c r="Y149" s="39" t="e">
        <f>X149*5-4</f>
        <v>#VALUE!</v>
      </c>
      <c r="Z149" s="39" t="e">
        <f>X149*5</f>
        <v>#VALUE!</v>
      </c>
      <c r="AA149" s="39" t="e">
        <f>CONCATENATE(Y149,"-",Z149)</f>
        <v>#VALUE!</v>
      </c>
      <c r="AB149" s="1241" t="str">
        <f>IF(O151="","",SUM(AF151:AF156))</f>
        <v/>
      </c>
      <c r="AC149" s="1242"/>
      <c r="AD149" s="1243"/>
      <c r="AE149" s="1242" t="str">
        <f>IF(O151="","",SUM(AG151:AG156))</f>
        <v/>
      </c>
      <c r="AF149" s="1242"/>
      <c r="AG149" s="1264"/>
      <c r="AH149" s="1241">
        <f>SUM(CC151:CC156)</f>
        <v>3</v>
      </c>
      <c r="AI149" s="1242"/>
      <c r="AJ149" s="1243"/>
      <c r="AK149" s="1242">
        <f>SUM(CE151:CE156)</f>
        <v>0</v>
      </c>
      <c r="AL149" s="1242"/>
      <c r="AM149" s="1264"/>
      <c r="AN149" s="1265">
        <f>SUM(AR151:AR156)</f>
        <v>0</v>
      </c>
      <c r="AO149" s="1266"/>
      <c r="AP149" s="1267"/>
      <c r="AQ149" s="1266">
        <f>SUM(AS151:AS156)</f>
        <v>0</v>
      </c>
      <c r="AR149" s="1266"/>
      <c r="AS149" s="1268"/>
      <c r="AT149" s="1314"/>
      <c r="AU149" s="1315"/>
      <c r="AV149" s="1315"/>
      <c r="AW149" s="1315"/>
      <c r="AX149" s="1315"/>
      <c r="AY149" s="1315"/>
      <c r="AZ149" s="1315"/>
      <c r="BA149" s="1315"/>
      <c r="BB149" s="1315"/>
      <c r="BC149" s="1315"/>
      <c r="BD149" s="1315"/>
      <c r="BE149" s="1315"/>
      <c r="BF149" s="1315"/>
      <c r="BG149" s="1315"/>
      <c r="BH149" s="1315"/>
      <c r="BI149" s="1315"/>
      <c r="BJ149" s="1315"/>
      <c r="BK149" s="1315"/>
      <c r="BL149" s="1315"/>
      <c r="BM149" s="1315"/>
      <c r="BN149" s="1315"/>
      <c r="BO149" s="1315"/>
      <c r="BP149" s="1315"/>
      <c r="BQ149" s="1315"/>
      <c r="BR149" s="1315"/>
      <c r="BS149" s="1315"/>
      <c r="BT149" s="1315"/>
      <c r="BU149" s="1315"/>
      <c r="BV149" s="1315"/>
      <c r="BW149" s="1315"/>
      <c r="BX149" s="1315"/>
      <c r="BY149" s="1315"/>
      <c r="BZ149" s="1315"/>
      <c r="CA149" s="1315"/>
      <c r="CB149" s="1316"/>
      <c r="CC149" s="1254" t="str">
        <f>IF(O151="","",SUM(AF151:AF156))</f>
        <v/>
      </c>
      <c r="CD149" s="1256" t="str">
        <f>IF(CC149="","","-")</f>
        <v/>
      </c>
      <c r="CE149" s="1258" t="str">
        <f>IF(O151="","",SUM(AG151:AG156))</f>
        <v/>
      </c>
      <c r="CP149" s="32"/>
      <c r="CQ149" s="32"/>
    </row>
    <row r="150" spans="1:95" s="31" customFormat="1" ht="13.5" customHeight="1" x14ac:dyDescent="0.2">
      <c r="A150" s="40"/>
      <c r="B150" s="40"/>
      <c r="C150" s="1226"/>
      <c r="D150" s="1229" t="str">
        <f>IF(A150="","",VLOOKUP(A150,СписокКМ!D:I,2,FALSE))</f>
        <v/>
      </c>
      <c r="E150" s="1230" t="str">
        <f>IF(B150="","",VLOOKUP(B150,СписокКМ!E:J,2,FALSE))</f>
        <v/>
      </c>
      <c r="F150" s="1233" t="str">
        <f>IF(C150="","",VLOOKUP(C150,СписокКМ!F:K,2,FALSE))</f>
        <v/>
      </c>
      <c r="G150" s="1234" t="str">
        <f>IF(D150="","",VLOOKUP(D150,СписокКМ!G:L,2,FALSE))</f>
        <v/>
      </c>
      <c r="H150" s="41"/>
      <c r="I150" s="1236"/>
      <c r="J150" s="1236"/>
      <c r="K150" s="1236"/>
      <c r="L150" s="1236"/>
      <c r="M150" s="1236"/>
      <c r="N150" s="42"/>
      <c r="O150" s="1239"/>
      <c r="P150" s="1240"/>
      <c r="Q150" s="1240"/>
      <c r="R150" s="1240"/>
      <c r="S150" s="1240"/>
      <c r="T150" s="1260" t="s">
        <v>8</v>
      </c>
      <c r="U150" s="1261"/>
      <c r="V150" s="1261"/>
      <c r="W150" s="1261"/>
      <c r="X150" s="1261"/>
      <c r="Y150" s="1261"/>
      <c r="Z150" s="1261"/>
      <c r="AA150" s="1261"/>
      <c r="AB150" s="1261"/>
      <c r="AC150" s="1261"/>
      <c r="AD150" s="1261"/>
      <c r="AE150" s="1261"/>
      <c r="AF150" s="1261"/>
      <c r="AG150" s="1262"/>
      <c r="AH150" s="1261" t="s">
        <v>9</v>
      </c>
      <c r="AI150" s="1261"/>
      <c r="AJ150" s="1261"/>
      <c r="AK150" s="1261"/>
      <c r="AL150" s="1261"/>
      <c r="AM150" s="1261"/>
      <c r="AN150" s="1261"/>
      <c r="AO150" s="1261"/>
      <c r="AP150" s="1261"/>
      <c r="AQ150" s="1261"/>
      <c r="AR150" s="1261"/>
      <c r="AS150" s="1262"/>
      <c r="AT150" s="1263" t="s">
        <v>10</v>
      </c>
      <c r="AU150" s="1263"/>
      <c r="AV150" s="1263"/>
      <c r="AW150" s="1263"/>
      <c r="AX150" s="1263"/>
      <c r="AY150" s="1263"/>
      <c r="AZ150" s="1263"/>
      <c r="BA150" s="1263" t="s">
        <v>11</v>
      </c>
      <c r="BB150" s="1263"/>
      <c r="BC150" s="1263"/>
      <c r="BD150" s="1263"/>
      <c r="BE150" s="1263"/>
      <c r="BF150" s="1263"/>
      <c r="BG150" s="1263"/>
      <c r="BH150" s="1263" t="s">
        <v>12</v>
      </c>
      <c r="BI150" s="1263"/>
      <c r="BJ150" s="1263"/>
      <c r="BK150" s="1263"/>
      <c r="BL150" s="1263"/>
      <c r="BM150" s="1263"/>
      <c r="BN150" s="1263"/>
      <c r="BO150" s="1263" t="s">
        <v>13</v>
      </c>
      <c r="BP150" s="1263"/>
      <c r="BQ150" s="1263"/>
      <c r="BR150" s="1263"/>
      <c r="BS150" s="1263"/>
      <c r="BT150" s="1263"/>
      <c r="BU150" s="1263"/>
      <c r="BV150" s="1263" t="s">
        <v>14</v>
      </c>
      <c r="BW150" s="1263"/>
      <c r="BX150" s="1263"/>
      <c r="BY150" s="1263"/>
      <c r="BZ150" s="1263"/>
      <c r="CA150" s="1263"/>
      <c r="CB150" s="1263"/>
      <c r="CC150" s="1255"/>
      <c r="CD150" s="1257"/>
      <c r="CE150" s="1259"/>
      <c r="CP150" s="32"/>
      <c r="CQ150" s="32"/>
    </row>
    <row r="151" spans="1:95" s="31" customFormat="1" ht="15" customHeight="1" x14ac:dyDescent="0.2">
      <c r="A151" s="43"/>
      <c r="B151" s="44"/>
      <c r="C151" s="959">
        <v>1</v>
      </c>
      <c r="D151" s="46" t="str">
        <f>IF(A151="","",VLOOKUP(A151,СписокКМ!D:I,2,FALSE))</f>
        <v/>
      </c>
      <c r="E151" s="47"/>
      <c r="F151" s="48" t="str">
        <f>IF(B151="","",VLOOKUP(B151,СписокКМ!D:I,2,FALSE))</f>
        <v/>
      </c>
      <c r="G151" s="49"/>
      <c r="H151" s="50"/>
      <c r="I151" s="51"/>
      <c r="J151" s="51"/>
      <c r="K151" s="51"/>
      <c r="L151" s="51"/>
      <c r="M151" s="51"/>
      <c r="N151" s="52"/>
      <c r="O151" s="53" t="str">
        <f>IF(I151="","",IF(I151="0",1000,IF(I151="-0",-1000,I151*1)))</f>
        <v/>
      </c>
      <c r="P151" s="53" t="str">
        <f t="shared" ref="P151:P152" si="335">IF(J151="","",IF(J151="0",1000,IF(J151="-0",-1000,J151*1)))</f>
        <v/>
      </c>
      <c r="Q151" s="53" t="str">
        <f t="shared" ref="Q151:Q152" si="336">IF(K151="","",IF(K151="0",1000,IF(K151="-0",-1000,K151*1)))</f>
        <v/>
      </c>
      <c r="R151" s="53" t="str">
        <f t="shared" ref="R151:R152" si="337">IF(L151="","",IF(L151="0",1000,IF(L151="-0",-1000,L151*1)))</f>
        <v/>
      </c>
      <c r="S151" s="54" t="str">
        <f t="shared" ref="S151:S152" si="338">IF(M151="","",IF(M151="0",1000,IF(M151="-0",-1000,M151*1)))</f>
        <v/>
      </c>
      <c r="T151" s="55" t="str">
        <f t="shared" ref="T151:T152" si="339">IF(O151="","",IF(O151&gt;0,1,0))</f>
        <v/>
      </c>
      <c r="U151" s="56" t="str">
        <f t="shared" ref="U151:U152" si="340">IF(P151="","",IF(P151&gt;0,1,0))</f>
        <v/>
      </c>
      <c r="V151" s="56" t="str">
        <f t="shared" ref="V151:V152" si="341">IF(Q151="","",IF(Q151&gt;0,1,0))</f>
        <v/>
      </c>
      <c r="W151" s="56" t="str">
        <f t="shared" ref="W151:W152" si="342">IF(R151="","",IF(R151&gt;0,1,0))</f>
        <v/>
      </c>
      <c r="X151" s="56" t="str">
        <f t="shared" ref="X151:X152" si="343">IF(S151="","",IF(S151&gt;0,1,0))</f>
        <v/>
      </c>
      <c r="Y151" s="57" t="str">
        <f t="shared" ref="Y151:Y152" si="344">IF(O151="","",IF(O151&lt;0,1,0))</f>
        <v/>
      </c>
      <c r="Z151" s="57" t="str">
        <f t="shared" ref="Z151:Z152" si="345">IF(P151="","",IF(P151&lt;0,1,0))</f>
        <v/>
      </c>
      <c r="AA151" s="57" t="str">
        <f t="shared" ref="AA151:AA152" si="346">IF(Q151="","",IF(Q151&lt;0,1,0))</f>
        <v/>
      </c>
      <c r="AB151" s="57" t="str">
        <f t="shared" ref="AB151:AB152" si="347">IF(R151="","",IF(R151&lt;0,1,0))</f>
        <v/>
      </c>
      <c r="AC151" s="57" t="str">
        <f t="shared" ref="AC151:AC152" si="348">IF(S151="","",IF(S151&lt;0,1,0))</f>
        <v/>
      </c>
      <c r="AD151" s="58" t="str">
        <f>IF(CC151="","",IF(CC151&gt;CE151,1,-1))</f>
        <v/>
      </c>
      <c r="AE151" s="58" t="str">
        <f>IF(CC151="","",IF(CC151&lt;CE151,1,-1))</f>
        <v/>
      </c>
      <c r="AF151" s="59">
        <f>IF(CC151&gt;CE151,1,0)</f>
        <v>0</v>
      </c>
      <c r="AG151" s="60">
        <f>IF(CE151&gt;CC151,1,0)</f>
        <v>0</v>
      </c>
      <c r="AH151" s="61" t="str">
        <f>IF(O151="","",AX151*1)</f>
        <v/>
      </c>
      <c r="AI151" s="62" t="str">
        <f>IF(P151="","",BE151*1)</f>
        <v/>
      </c>
      <c r="AJ151" s="62" t="str">
        <f>IF(Q151="","",BL151*1)</f>
        <v/>
      </c>
      <c r="AK151" s="62" t="str">
        <f>IF(R151="","",BS151*1)</f>
        <v/>
      </c>
      <c r="AL151" s="62" t="str">
        <f>IF(S151="","",BZ151*1)</f>
        <v/>
      </c>
      <c r="AM151" s="63" t="str">
        <f>IF(O151="","",AZ151*1)</f>
        <v/>
      </c>
      <c r="AN151" s="63" t="str">
        <f>IF(P151="","",BG151*1)</f>
        <v/>
      </c>
      <c r="AO151" s="63" t="str">
        <f>IF(Q151="","",BN151*1)</f>
        <v/>
      </c>
      <c r="AP151" s="63" t="str">
        <f>IF(R151="","",BU151*1)</f>
        <v/>
      </c>
      <c r="AQ151" s="63" t="str">
        <f>IF(S151="","",CB151*1)</f>
        <v/>
      </c>
      <c r="AR151" s="64">
        <f>SUM(AH151:AL151)</f>
        <v>0</v>
      </c>
      <c r="AS151" s="65">
        <f>SUM(AM151:AQ151)</f>
        <v>0</v>
      </c>
      <c r="AT151" s="66">
        <f>IF(O151=1000,11,IF(O151=-1000,0,IF(O151&gt;0,11,IF(O151&lt;0,(-O151),"0"))))</f>
        <v>11</v>
      </c>
      <c r="AU151" s="67" t="str">
        <f>IF(O151=1000,0,IF(O151=-1000,11,IF(O151&lt;-9,-(O151-2),IF(O151&gt;0,(O151),"0"))))</f>
        <v/>
      </c>
      <c r="AV151" s="66" t="e">
        <f>IF(O151=1000,11,IF(O151=-1000,0,IF(O151&lt;9,11,IF(O151&gt;9,(O151+2),"0"))))</f>
        <v>#VALUE!</v>
      </c>
      <c r="AW151" s="67" t="str">
        <f>IF(O151=1000,0,IF(O151=-1000,11,IF(O151&lt;0,11,IF(O151&gt;0,(O151),"0"))))</f>
        <v/>
      </c>
      <c r="AX151" s="68" t="str">
        <f>IF(O151="","",IF(O151&gt;9,AV151,AT151))</f>
        <v/>
      </c>
      <c r="AY151" s="69" t="str">
        <f>IF(O151="","","-")</f>
        <v/>
      </c>
      <c r="AZ151" s="70" t="str">
        <f>IF(O151="","",IF(O151&lt;-9,AU151,AW151))</f>
        <v/>
      </c>
      <c r="BA151" s="66" t="e">
        <f>IF(P151=1000,11,IF(P151=-1000,0,IF(P151&gt;9,(P151+2),IF(P151&lt;0,(-P151),"0"))))</f>
        <v>#VALUE!</v>
      </c>
      <c r="BB151" s="67" t="str">
        <f>IF(P151=1000,0,IF(P151=-1000,11,IF(P151&lt;-9,-(P151-2),IF(P151&gt;0,(P151),"0"))))</f>
        <v/>
      </c>
      <c r="BC151" s="67">
        <f>IF(P151=1000,11,IF(P151=-1000,0,IF(P151&gt;0,11,IF(P151&lt;0,(-P151),"0"))))</f>
        <v>11</v>
      </c>
      <c r="BD151" s="67" t="str">
        <f>IF(P151=1000,0,IF(P151=-1000,11,IF(P151&lt;0,11,IF(P151&gt;0,(P151),"0"))))</f>
        <v/>
      </c>
      <c r="BE151" s="68" t="str">
        <f>IF(P151="","",IF(P151&gt;9,BA151,BC151))</f>
        <v/>
      </c>
      <c r="BF151" s="69" t="str">
        <f>IF(P151="","","-")</f>
        <v/>
      </c>
      <c r="BG151" s="70" t="str">
        <f>IF(P151="","",IF(P151&lt;-9,BB151,BD151))</f>
        <v/>
      </c>
      <c r="BH151" s="66" t="e">
        <f>IF(Q151=1000,11,IF(Q151=-1000,0,IF(Q151&gt;9,(Q151+2),IF(Q151&lt;0,(-Q151),"0"))))</f>
        <v>#VALUE!</v>
      </c>
      <c r="BI151" s="67" t="str">
        <f>IF(Q151=1000,0,IF(Q151=-1000,11,IF(Q151&lt;-9,-(Q151-2),IF(Q151&gt;0,(Q151),"0"))))</f>
        <v/>
      </c>
      <c r="BJ151" s="67">
        <f>IF(Q151=1000,11,IF(Q151=-1000,0,IF(Q151&gt;0,11,IF(Q151&lt;0,(-Q151),"0"))))</f>
        <v>11</v>
      </c>
      <c r="BK151" s="67" t="str">
        <f>IF(Q151=1000,0,IF(Q151=-1000,11,IF(Q151&lt;0,11,IF(Q151&gt;0,(Q151),"0"))))</f>
        <v/>
      </c>
      <c r="BL151" s="68" t="str">
        <f>IF(Q151="","",IF(Q151&gt;9,BH151,BJ151))</f>
        <v/>
      </c>
      <c r="BM151" s="69" t="str">
        <f>IF(Q151="","","-")</f>
        <v/>
      </c>
      <c r="BN151" s="70" t="str">
        <f>IF(Q151="","",IF(Q151&lt;-9,BI151,BK151))</f>
        <v/>
      </c>
      <c r="BO151" s="67" t="e">
        <f>IF(R151=1000,11,IF(R151=-1000,0,IF(R151&gt;9,(R151+2),IF(R151&lt;0,(-R151),"0"))))</f>
        <v>#VALUE!</v>
      </c>
      <c r="BP151" s="67" t="str">
        <f>IF(R151=1000,0,IF(R151=-1000,11,IF(R151&lt;-9,-(R151-2),IF(R151&gt;0,(R151),"0"))))</f>
        <v/>
      </c>
      <c r="BQ151" s="67">
        <f>IF(R151=1000,11,IF(R151=-1000,0,IF(R151&gt;0,11,IF(R151&lt;0,(-R151),"0"))))</f>
        <v>11</v>
      </c>
      <c r="BR151" s="67" t="str">
        <f>IF(R151=1000,0,IF(R151=-1000,11,IF(R151&lt;0,11,IF(R151&gt;0,(R151),"0"))))</f>
        <v/>
      </c>
      <c r="BS151" s="68" t="str">
        <f>IF(R151="","",IF(R151&gt;9,BO151,BQ151))</f>
        <v/>
      </c>
      <c r="BT151" s="69" t="str">
        <f>IF(R151="","","-")</f>
        <v/>
      </c>
      <c r="BU151" s="70" t="str">
        <f>IF(R151="","",IF(R151&lt;-9,BP151,BR151))</f>
        <v/>
      </c>
      <c r="BV151" s="67" t="e">
        <f>IF(S151=1000,11,IF(S151=-1000,0,IF(S151&gt;9,(S151+2),IF(S151&lt;0,(-S151),"0"))))</f>
        <v>#VALUE!</v>
      </c>
      <c r="BW151" s="67" t="str">
        <f>IF(S151=1000,0,IF(S151=-1000,11,IF(S151&lt;-9,-(S151-2),IF(S151&gt;0,(S151),"0"))))</f>
        <v/>
      </c>
      <c r="BX151" s="67">
        <f>IF(S151=1000,11,IF(S151=-1000,0,IF(S151&gt;0,11,IF(S151&lt;0,(-S151),"0"))))</f>
        <v>11</v>
      </c>
      <c r="BY151" s="71" t="str">
        <f>IF(S151=1000,0,IF(S151=-1000,11,IF(S151&lt;0,11,IF(S151&gt;0,(S151),"0"))))</f>
        <v/>
      </c>
      <c r="BZ151" s="68" t="str">
        <f>IF(S151="","",IF(S151&gt;9,BV151,BX151))</f>
        <v/>
      </c>
      <c r="CA151" s="69" t="str">
        <f>IF(S151="","","-")</f>
        <v/>
      </c>
      <c r="CB151" s="70" t="str">
        <f>IF(S151="","",IF(S151&lt;-9,BW151,BY151))</f>
        <v/>
      </c>
      <c r="CC151" s="72" t="str">
        <f>IF(O151="","",SUM(T151:X151))</f>
        <v/>
      </c>
      <c r="CD151" s="73" t="str">
        <f>IF(CC151="","","-")</f>
        <v/>
      </c>
      <c r="CE151" s="74" t="str">
        <f>IF(O151="","",SUM(Y151:AC151))</f>
        <v/>
      </c>
      <c r="CP151" s="32"/>
      <c r="CQ151" s="32"/>
    </row>
    <row r="152" spans="1:95" s="31" customFormat="1" ht="15" customHeight="1" x14ac:dyDescent="0.2">
      <c r="A152" s="43"/>
      <c r="B152" s="44"/>
      <c r="C152" s="75">
        <v>2</v>
      </c>
      <c r="D152" s="76" t="str">
        <f>IF(A152="","",VLOOKUP(A152,СписокКМ!D:I,2,FALSE))</f>
        <v/>
      </c>
      <c r="E152" s="47"/>
      <c r="F152" s="77" t="str">
        <f>IF(B152="","",VLOOKUP(B152,СписокКМ!D:I,2,FALSE))</f>
        <v/>
      </c>
      <c r="G152" s="49"/>
      <c r="H152" s="41"/>
      <c r="I152" s="960"/>
      <c r="J152" s="960"/>
      <c r="K152" s="960"/>
      <c r="L152" s="960"/>
      <c r="M152" s="51"/>
      <c r="N152" s="42"/>
      <c r="O152" s="79" t="str">
        <f>IF(I152="","",IF(I152="0",1000,IF(I152="-0",-1000,I152*1)))</f>
        <v/>
      </c>
      <c r="P152" s="79" t="str">
        <f t="shared" si="335"/>
        <v/>
      </c>
      <c r="Q152" s="79" t="str">
        <f t="shared" si="336"/>
        <v/>
      </c>
      <c r="R152" s="79" t="str">
        <f t="shared" si="337"/>
        <v/>
      </c>
      <c r="S152" s="80" t="str">
        <f t="shared" si="338"/>
        <v/>
      </c>
      <c r="T152" s="55" t="str">
        <f t="shared" si="339"/>
        <v/>
      </c>
      <c r="U152" s="56" t="str">
        <f t="shared" si="340"/>
        <v/>
      </c>
      <c r="V152" s="56" t="str">
        <f t="shared" si="341"/>
        <v/>
      </c>
      <c r="W152" s="56" t="str">
        <f t="shared" si="342"/>
        <v/>
      </c>
      <c r="X152" s="56" t="str">
        <f t="shared" si="343"/>
        <v/>
      </c>
      <c r="Y152" s="57" t="str">
        <f t="shared" si="344"/>
        <v/>
      </c>
      <c r="Z152" s="57" t="str">
        <f t="shared" si="345"/>
        <v/>
      </c>
      <c r="AA152" s="57" t="str">
        <f t="shared" si="346"/>
        <v/>
      </c>
      <c r="AB152" s="57" t="str">
        <f t="shared" si="347"/>
        <v/>
      </c>
      <c r="AC152" s="57" t="str">
        <f t="shared" si="348"/>
        <v/>
      </c>
      <c r="AD152" s="58" t="str">
        <f>IF(CC152="","",IF(CC152&gt;CE152,1,-1))</f>
        <v/>
      </c>
      <c r="AE152" s="58" t="str">
        <f>IF(CC152="","",IF(CC152&lt;CE152,1,-1))</f>
        <v/>
      </c>
      <c r="AF152" s="59">
        <f>IF(CC152&gt;CE152,1,0)</f>
        <v>0</v>
      </c>
      <c r="AG152" s="60">
        <f>IF(CE152&gt;CC152,1,0)</f>
        <v>0</v>
      </c>
      <c r="AH152" s="81" t="str">
        <f>IF(O152="","",AX152*1)</f>
        <v/>
      </c>
      <c r="AI152" s="953" t="str">
        <f>IF(P152="","",BE152*1)</f>
        <v/>
      </c>
      <c r="AJ152" s="953" t="str">
        <f>IF(Q152="","",BL152*1)</f>
        <v/>
      </c>
      <c r="AK152" s="953" t="str">
        <f>IF(R152="","",BS152*1)</f>
        <v/>
      </c>
      <c r="AL152" s="953" t="str">
        <f>IF(S152="","",BZ152*1)</f>
        <v/>
      </c>
      <c r="AM152" s="950" t="str">
        <f>IF(O152="","",AZ152*1)</f>
        <v/>
      </c>
      <c r="AN152" s="950" t="str">
        <f>IF(P152="","",BG152*1)</f>
        <v/>
      </c>
      <c r="AO152" s="950" t="str">
        <f>IF(Q152="","",BN152*1)</f>
        <v/>
      </c>
      <c r="AP152" s="950" t="str">
        <f>IF(R152="","",BU152*1)</f>
        <v/>
      </c>
      <c r="AQ152" s="950" t="str">
        <f>IF(S152="","",CB152*1)</f>
        <v/>
      </c>
      <c r="AR152" s="64">
        <f>SUM(AH152:AL152)</f>
        <v>0</v>
      </c>
      <c r="AS152" s="65">
        <f>SUM(AM152:AQ152)</f>
        <v>0</v>
      </c>
      <c r="AT152" s="66">
        <f>IF(O152=1000,11,IF(O152=-1000,0,IF(O152&gt;0,11,IF(O152&lt;0,(-O152),"0"))))</f>
        <v>11</v>
      </c>
      <c r="AU152" s="67" t="str">
        <f>IF(O152=1000,0,IF(O152=-1000,11,IF(O152&lt;-9,-(O152-2),IF(O152&gt;0,(O152),"0"))))</f>
        <v/>
      </c>
      <c r="AV152" s="66" t="e">
        <f>IF(O152=1000,11,IF(O152=-1000,0,IF(O152&gt;9,(O152+2),IF(O152&lt;0,(-O152),"0"))))</f>
        <v>#VALUE!</v>
      </c>
      <c r="AW152" s="67" t="str">
        <f>IF(O152=1000,0,IF(O152=-1000,11,IF(O152&lt;0,11,IF(O152&gt;0,(O152),"0"))))</f>
        <v/>
      </c>
      <c r="AX152" s="945" t="str">
        <f>IF(O152="","",IF(O152&gt;9,AV152,AT152))</f>
        <v/>
      </c>
      <c r="AY152" s="946" t="str">
        <f>IF(O152="","","-")</f>
        <v/>
      </c>
      <c r="AZ152" s="947" t="str">
        <f>IF(O152="","",IF(O152&lt;-9,AU152,AW152))</f>
        <v/>
      </c>
      <c r="BA152" s="66" t="e">
        <f>IF(P152=1000,11,IF(P152=-1000,0,IF(P152&gt;9,(P152+2),IF(P152&lt;0,(-P152),"0"))))</f>
        <v>#VALUE!</v>
      </c>
      <c r="BB152" s="67" t="str">
        <f>IF(P152=1000,0,IF(P152=-1000,11,IF(P152&lt;-9,-(P152-2),IF(P152&gt;0,(P152),"0"))))</f>
        <v/>
      </c>
      <c r="BC152" s="67">
        <f>IF(P152=1000,11,IF(P152=-1000,0,IF(P152&gt;0,11,IF(P152&lt;0,(-P152),"0"))))</f>
        <v>11</v>
      </c>
      <c r="BD152" s="67" t="str">
        <f>IF(P152=1000,0,IF(P152=-1000,11,IF(P152&lt;0,11,IF(P152&gt;0,(P152),"0"))))</f>
        <v/>
      </c>
      <c r="BE152" s="945" t="str">
        <f>IF(P152="","",IF(P152&gt;9,BA152,BC152))</f>
        <v/>
      </c>
      <c r="BF152" s="946" t="str">
        <f>IF(P152="","","-")</f>
        <v/>
      </c>
      <c r="BG152" s="947" t="str">
        <f>IF(P152="","",IF(P152&lt;-9,BB152,BD152))</f>
        <v/>
      </c>
      <c r="BH152" s="66" t="e">
        <f>IF(Q152=1000,11,IF(Q152=-1000,0,IF(Q152&gt;9,(Q152+2),IF(Q152&lt;0,(-Q152),"0"))))</f>
        <v>#VALUE!</v>
      </c>
      <c r="BI152" s="67" t="str">
        <f>IF(Q152=1000,0,IF(Q152=-1000,11,IF(Q152&lt;-9,-(Q152-2),IF(Q152&gt;0,(Q152),"0"))))</f>
        <v/>
      </c>
      <c r="BJ152" s="67">
        <f>IF(Q152=1000,11,IF(Q152=-1000,0,IF(Q152&gt;0,11,IF(Q152&lt;0,(-Q152),"0"))))</f>
        <v>11</v>
      </c>
      <c r="BK152" s="67" t="str">
        <f>IF(Q152=1000,0,IF(Q152=-1000,11,IF(Q152&lt;0,11,IF(Q152&gt;0,(Q152),"0"))))</f>
        <v/>
      </c>
      <c r="BL152" s="945" t="str">
        <f>IF(Q152="","",IF(Q152&gt;9,BH152,BJ152))</f>
        <v/>
      </c>
      <c r="BM152" s="946" t="str">
        <f>IF(Q152="","","-")</f>
        <v/>
      </c>
      <c r="BN152" s="947" t="str">
        <f>IF(Q152="","",IF(Q152&lt;-9,BI152,BK152))</f>
        <v/>
      </c>
      <c r="BO152" s="67" t="e">
        <f>IF(R152=1000,11,IF(R152=-1000,0,IF(R152&gt;9,(R152+2),IF(R152&lt;0,(-R152),"0"))))</f>
        <v>#VALUE!</v>
      </c>
      <c r="BP152" s="67" t="str">
        <f>IF(R152=1000,0,IF(R152=-1000,11,IF(R152&lt;-9,-(R152-2),IF(R152&gt;0,(R152),"0"))))</f>
        <v/>
      </c>
      <c r="BQ152" s="67">
        <f>IF(R152=1000,11,IF(R152=-1000,0,IF(R152&gt;0,11,IF(R152&lt;0,(-R152),"0"))))</f>
        <v>11</v>
      </c>
      <c r="BR152" s="67" t="str">
        <f>IF(R152=1000,0,IF(R152=-1000,11,IF(R152&lt;0,11,IF(R152&gt;0,(R152),"0"))))</f>
        <v/>
      </c>
      <c r="BS152" s="945" t="str">
        <f>IF(R152="","",IF(R152&gt;9,BO152,BQ152))</f>
        <v/>
      </c>
      <c r="BT152" s="946" t="str">
        <f>IF(R152="","","-")</f>
        <v/>
      </c>
      <c r="BU152" s="947" t="str">
        <f>IF(R152="","",IF(R152&lt;-9,BP152,BR152))</f>
        <v/>
      </c>
      <c r="BV152" s="67" t="e">
        <f>IF(S152=1000,11,IF(S152=-1000,0,IF(S152&gt;9,(S152+2),IF(S152&lt;0,(-S152),"0"))))</f>
        <v>#VALUE!</v>
      </c>
      <c r="BW152" s="67" t="str">
        <f>IF(S152=1000,0,IF(S152=-1000,11,IF(S152&lt;-9,-(S152-2),IF(S152&gt;0,(S152),"0"))))</f>
        <v/>
      </c>
      <c r="BX152" s="67">
        <f>IF(S152=1000,11,IF(S152=-1000,0,IF(S152&gt;0,11,IF(S152&lt;0,(-S152),"0"))))</f>
        <v>11</v>
      </c>
      <c r="BY152" s="71" t="str">
        <f>IF(S152=1000,0,IF(S152=-1000,11,IF(S152&lt;0,11,IF(S152&gt;0,(S152),"0"))))</f>
        <v/>
      </c>
      <c r="BZ152" s="945" t="str">
        <f>IF(S152="","",IF(S152&gt;9,BV152,BX152))</f>
        <v/>
      </c>
      <c r="CA152" s="946" t="str">
        <f>IF(S152="","","-")</f>
        <v/>
      </c>
      <c r="CB152" s="947" t="str">
        <f>IF(S152="","",IF(S152&lt;-9,BW152,BY152))</f>
        <v/>
      </c>
      <c r="CC152" s="942" t="str">
        <f>IF(O152="","",SUM(T152:X152))</f>
        <v/>
      </c>
      <c r="CD152" s="948" t="str">
        <f>IF(CC152="","","-")</f>
        <v/>
      </c>
      <c r="CE152" s="943" t="str">
        <f>IF(O152="","",SUM(Y152:AC152))</f>
        <v/>
      </c>
      <c r="CP152" s="32"/>
      <c r="CQ152" s="32"/>
    </row>
    <row r="153" spans="1:95" s="31" customFormat="1" ht="15" customHeight="1" x14ac:dyDescent="0.2">
      <c r="A153" s="43"/>
      <c r="B153" s="44"/>
      <c r="C153" s="1250" t="s">
        <v>563</v>
      </c>
      <c r="D153" s="76" t="str">
        <f>IF(A153="","",VLOOKUP(A153,СписокКМ!D:I,2,FALSE))</f>
        <v/>
      </c>
      <c r="E153" s="47"/>
      <c r="F153" s="77" t="str">
        <f>IF(B153="","",VLOOKUP(B153,СписокКМ!D:I,2,FALSE))</f>
        <v/>
      </c>
      <c r="G153" s="49"/>
      <c r="H153" s="41"/>
      <c r="I153" s="1252"/>
      <c r="J153" s="1252"/>
      <c r="K153" s="1252"/>
      <c r="L153" s="1252"/>
      <c r="M153" s="1252"/>
      <c r="N153" s="42"/>
      <c r="O153" s="1244" t="str">
        <f>IF(I153="","",IF(I153="0",1000,IF(I153="-0",-1000,I153*1)))</f>
        <v/>
      </c>
      <c r="P153" s="1244" t="str">
        <f>IF(J153="","",IF(J153="0",1000,IF(J153="-0",-1000,J153*1)))</f>
        <v/>
      </c>
      <c r="Q153" s="1244" t="str">
        <f>IF(K153="","",IF(K153="0",1000,IF(K153="-0",-1000,K153*1)))</f>
        <v/>
      </c>
      <c r="R153" s="1244" t="str">
        <f>IF(L154="","",IF(L154="0",1000,IF(L154="-0",-1000,L154*1)))</f>
        <v/>
      </c>
      <c r="S153" s="1246" t="str">
        <f>IF(M154="","",IF(M154="0",1000,IF(M154="-0",-1000,M154*1)))</f>
        <v/>
      </c>
      <c r="T153" s="1248" t="str">
        <f>IF(O153="","",IF(O153&gt;0,1,0))</f>
        <v/>
      </c>
      <c r="U153" s="1284" t="str">
        <f>IF(P153="","",IF(P153&gt;0,1,0))</f>
        <v/>
      </c>
      <c r="V153" s="1284" t="str">
        <f>IF(Q153="","",IF(Q153&gt;0,1,0))</f>
        <v/>
      </c>
      <c r="W153" s="1284" t="str">
        <f>IF(R153="","",IF(R153&gt;0,1,0))</f>
        <v/>
      </c>
      <c r="X153" s="1284" t="str">
        <f>IF(S153="","",IF(S153&gt;0,1,0))</f>
        <v/>
      </c>
      <c r="Y153" s="1278" t="str">
        <f>IF(O153="","",IF(O153&lt;0,1,0))</f>
        <v/>
      </c>
      <c r="Z153" s="1278" t="str">
        <f>IF(P153="","",IF(P153&lt;0,1,0))</f>
        <v/>
      </c>
      <c r="AA153" s="1278" t="str">
        <f>IF(Q153="","",IF(Q153&lt;0,1,0))</f>
        <v/>
      </c>
      <c r="AB153" s="1278" t="str">
        <f>IF(R153="","",IF(R153&lt;0,1,0))</f>
        <v/>
      </c>
      <c r="AC153" s="1278" t="str">
        <f>IF(S153="","",IF(S153&lt;0,1,0))</f>
        <v/>
      </c>
      <c r="AD153" s="1280">
        <f>IF(CC153="","",IF(CC153&gt;CE153,1,-1))</f>
        <v>-1</v>
      </c>
      <c r="AE153" s="1280">
        <f>IF(CC153="","",IF(CC153&lt;CE153,1,-1))</f>
        <v>1</v>
      </c>
      <c r="AF153" s="1282">
        <f>IF(CC153&gt;CE153,1,0)</f>
        <v>0</v>
      </c>
      <c r="AG153" s="1272">
        <f>IF(CE153&gt;CC153,1,0)</f>
        <v>1</v>
      </c>
      <c r="AH153" s="1274" t="str">
        <f>IF(O153="","",AX153*1)</f>
        <v/>
      </c>
      <c r="AI153" s="1276" t="str">
        <f>IF(P153="","",BE153*1)</f>
        <v/>
      </c>
      <c r="AJ153" s="1276" t="str">
        <f>IF(Q153="","",BL153*1)</f>
        <v/>
      </c>
      <c r="AK153" s="1276" t="str">
        <f>IF(R153="","",BS153*1)</f>
        <v/>
      </c>
      <c r="AL153" s="1276" t="str">
        <f>IF(S153="","",BZ153*1)</f>
        <v/>
      </c>
      <c r="AM153" s="1298" t="str">
        <f>IF(O153="","",AZ153*1)</f>
        <v/>
      </c>
      <c r="AN153" s="1298" t="str">
        <f>IF(P153="","",BG153*1)</f>
        <v/>
      </c>
      <c r="AO153" s="1298" t="str">
        <f>IF(Q153="","",BN153*1)</f>
        <v/>
      </c>
      <c r="AP153" s="1298" t="str">
        <f>IF(R153="","",BU153*1)</f>
        <v/>
      </c>
      <c r="AQ153" s="1298" t="str">
        <f>IF(S153="","",CB153*1)</f>
        <v/>
      </c>
      <c r="AR153" s="1300">
        <f>SUM(AH154:AL154)</f>
        <v>0</v>
      </c>
      <c r="AS153" s="1292">
        <f>SUM(AM154:AQ154)</f>
        <v>0</v>
      </c>
      <c r="AT153" s="1294">
        <f>IF(O153=1000,11,IF(O153=-1000,0,IF(O153&gt;0,11,IF(O153&lt;0,(-O153),"0"))))</f>
        <v>11</v>
      </c>
      <c r="AU153" s="1286" t="str">
        <f>IF(O153=1000,0,IF(O153=-1000,11,IF(O153&lt;-9,-(O153-2),IF(O153&gt;0,(O153),"0"))))</f>
        <v/>
      </c>
      <c r="AV153" s="1286" t="e">
        <f>IF(O153=1000,11,IF(O153=-1000,0,IF(O153&gt;9,(O153+2),IF(O153&lt;0,(-O153),"0"))))</f>
        <v>#VALUE!</v>
      </c>
      <c r="AW153" s="1286" t="str">
        <f>IF(O153=1000,0,IF(O153=-1000,11,IF(O153&lt;0,11,IF(O153&gt;0,(O153),"0"))))</f>
        <v/>
      </c>
      <c r="AX153" s="1296" t="str">
        <f>IF(O153="","",IF(O153&gt;9,AV153,AT153))</f>
        <v/>
      </c>
      <c r="AY153" s="1288" t="str">
        <f>IF(O153="","","-")</f>
        <v/>
      </c>
      <c r="AZ153" s="1290" t="str">
        <f>IF(O153="","",IF(O153&lt;-9,AU153,AW153))</f>
        <v/>
      </c>
      <c r="BA153" s="1286" t="e">
        <f>IF(P153=1000,11,IF(P153=-1000,0,IF(P153&gt;9,(P153+2),IF(P153&lt;0,(-P153),"0"))))</f>
        <v>#VALUE!</v>
      </c>
      <c r="BB153" s="1286" t="str">
        <f>IF(P153=1000,0,IF(P153=-1000,11,IF(P153&lt;-9,-(P153-2),IF(P153&gt;0,(P153),"0"))))</f>
        <v/>
      </c>
      <c r="BC153" s="1286">
        <f>IF(P153=1000,11,IF(P153=-1000,0,IF(P153&gt;0,11,IF(P153&lt;0,(-P153),"0"))))</f>
        <v>11</v>
      </c>
      <c r="BD153" s="1286" t="str">
        <f>IF(P153=1000,0,IF(P153=-1000,11,IF(P153&lt;0,11,IF(P153&gt;0,(P153),"0"))))</f>
        <v/>
      </c>
      <c r="BE153" s="1296" t="str">
        <f>IF(P153="","",IF(P153&gt;9,BA153,BC153))</f>
        <v/>
      </c>
      <c r="BF153" s="1288" t="str">
        <f>IF(P153="","","-")</f>
        <v/>
      </c>
      <c r="BG153" s="1290" t="str">
        <f>IF(P153="","",IF(P153&lt;-9,BB153,BD153))</f>
        <v/>
      </c>
      <c r="BH153" s="1286" t="e">
        <f>IF(Q153=1000,11,IF(Q153=-1000,0,IF(Q153&gt;9,(Q153+2),IF(Q153&lt;0,(-Q153),"0"))))</f>
        <v>#VALUE!</v>
      </c>
      <c r="BI153" s="1286" t="str">
        <f>IF(Q153=1000,0,IF(Q153=-1000,11,IF(Q153&lt;-9,-(Q153-2),IF(Q153&gt;0,(Q153),"0"))))</f>
        <v/>
      </c>
      <c r="BJ153" s="1286">
        <f>IF(Q153=1000,11,IF(Q153=-1000,0,IF(Q153&gt;0,11,IF(Q153&lt;0,(-Q153),"0"))))</f>
        <v>11</v>
      </c>
      <c r="BK153" s="1286" t="str">
        <f>IF(Q153=1000,0,IF(Q153=-1000,11,IF(Q153&lt;0,11,IF(Q153&gt;0,(Q153),"0"))))</f>
        <v/>
      </c>
      <c r="BL153" s="1296" t="str">
        <f>IF(Q153="","",IF(Q153&gt;9,BH153,BJ153))</f>
        <v/>
      </c>
      <c r="BM153" s="1288" t="str">
        <f>IF(Q153="","","-")</f>
        <v/>
      </c>
      <c r="BN153" s="1290" t="str">
        <f>IF(Q153="","",IF(Q153&lt;-9,BI153,BK153))</f>
        <v/>
      </c>
      <c r="BO153" s="1286" t="e">
        <f>IF(R153=1000,11,IF(R153=-1000,0,IF(R153&gt;9,(R153+2),IF(R153&lt;0,(-R153),"0"))))</f>
        <v>#VALUE!</v>
      </c>
      <c r="BP153" s="1286" t="str">
        <f>IF(R153=1000,0,IF(R153=-1000,11,IF(R153&lt;-9,-(R153-2),IF(R153&gt;0,(R153),"0"))))</f>
        <v/>
      </c>
      <c r="BQ153" s="1286">
        <f>IF(R153=1000,11,IF(R153=-1000,0,IF(R153&gt;0,11,IF(R153&lt;0,(-R153),"0"))))</f>
        <v>11</v>
      </c>
      <c r="BR153" s="1286" t="str">
        <f>IF(R153=1000,0,IF(R153=-1000,11,IF(R153&lt;0,11,IF(R153&gt;0,(R153),"0"))))</f>
        <v/>
      </c>
      <c r="BS153" s="1296"/>
      <c r="BT153" s="1288" t="str">
        <f>IF(R153="","","-")</f>
        <v/>
      </c>
      <c r="BU153" s="1290"/>
      <c r="BV153" s="1286" t="e">
        <f>IF(S153=1000,11,IF(S153=-1000,0,IF(S153&gt;9,(S153+2),IF(S153&lt;0,(-S153),"0"))))</f>
        <v>#VALUE!</v>
      </c>
      <c r="BW153" s="1286" t="str">
        <f>IF(S153=1000,0,IF(S153=-1000,11,IF(S153&lt;-9,-(S153-2),IF(S153&gt;0,(S153),"0"))))</f>
        <v/>
      </c>
      <c r="BX153" s="1286">
        <f>IF(S153=1000,11,IF(S153=-1000,0,IF(S153&gt;0,11,IF(S153&lt;0,(-S153),"0"))))</f>
        <v>11</v>
      </c>
      <c r="BY153" s="1286" t="str">
        <f>IF(S153=1000,0,IF(S153=-1000,11,IF(S153&lt;0,11,IF(S153&gt;0,(S153),"0"))))</f>
        <v/>
      </c>
      <c r="BZ153" s="1296" t="str">
        <f>IF(S153="","",IF(S153&gt;9,BV153,BX153))</f>
        <v/>
      </c>
      <c r="CA153" s="1288" t="str">
        <f>IF(S153="","","-")</f>
        <v/>
      </c>
      <c r="CB153" s="1290" t="str">
        <f>IF(S153="","",IF(S153&lt;-9,BW153,BY153))</f>
        <v/>
      </c>
      <c r="CC153" s="1302">
        <v>3</v>
      </c>
      <c r="CD153" s="1304" t="str">
        <f>IF(CC153="","","-")</f>
        <v>-</v>
      </c>
      <c r="CE153" s="1306" t="str">
        <f>IF(O153="","",SUM(Y153:AC154))</f>
        <v/>
      </c>
      <c r="CP153" s="32"/>
      <c r="CQ153" s="32"/>
    </row>
    <row r="154" spans="1:95" s="31" customFormat="1" ht="15" customHeight="1" x14ac:dyDescent="0.2">
      <c r="A154" s="43"/>
      <c r="B154" s="44"/>
      <c r="C154" s="1251"/>
      <c r="D154" s="46" t="str">
        <f>IF(A154="","",VLOOKUP(A154,СписокКМ!D:I,2,FALSE))</f>
        <v/>
      </c>
      <c r="E154" s="47"/>
      <c r="F154" s="48" t="str">
        <f>IF(B154="","",VLOOKUP(B154,СписокКМ!D:I,2,FALSE))</f>
        <v/>
      </c>
      <c r="G154" s="49"/>
      <c r="H154" s="41"/>
      <c r="I154" s="1253"/>
      <c r="J154" s="1253"/>
      <c r="K154" s="1253"/>
      <c r="L154" s="1253"/>
      <c r="M154" s="1253"/>
      <c r="N154" s="42"/>
      <c r="O154" s="1245"/>
      <c r="P154" s="1245"/>
      <c r="Q154" s="1245"/>
      <c r="R154" s="1245"/>
      <c r="S154" s="1247"/>
      <c r="T154" s="1249"/>
      <c r="U154" s="1285"/>
      <c r="V154" s="1285"/>
      <c r="W154" s="1285"/>
      <c r="X154" s="1285"/>
      <c r="Y154" s="1279"/>
      <c r="Z154" s="1279"/>
      <c r="AA154" s="1279"/>
      <c r="AB154" s="1279"/>
      <c r="AC154" s="1279"/>
      <c r="AD154" s="1281"/>
      <c r="AE154" s="1281"/>
      <c r="AF154" s="1283"/>
      <c r="AG154" s="1273"/>
      <c r="AH154" s="1275"/>
      <c r="AI154" s="1277"/>
      <c r="AJ154" s="1277"/>
      <c r="AK154" s="1277"/>
      <c r="AL154" s="1277"/>
      <c r="AM154" s="1299"/>
      <c r="AN154" s="1299"/>
      <c r="AO154" s="1299"/>
      <c r="AP154" s="1299"/>
      <c r="AQ154" s="1299"/>
      <c r="AR154" s="1301"/>
      <c r="AS154" s="1293"/>
      <c r="AT154" s="1295"/>
      <c r="AU154" s="1287"/>
      <c r="AV154" s="1287"/>
      <c r="AW154" s="1287"/>
      <c r="AX154" s="1297"/>
      <c r="AY154" s="1289"/>
      <c r="AZ154" s="1291"/>
      <c r="BA154" s="1287"/>
      <c r="BB154" s="1287"/>
      <c r="BC154" s="1287"/>
      <c r="BD154" s="1287"/>
      <c r="BE154" s="1297"/>
      <c r="BF154" s="1289"/>
      <c r="BG154" s="1291"/>
      <c r="BH154" s="1287"/>
      <c r="BI154" s="1287"/>
      <c r="BJ154" s="1287"/>
      <c r="BK154" s="1287"/>
      <c r="BL154" s="1297"/>
      <c r="BM154" s="1289"/>
      <c r="BN154" s="1291"/>
      <c r="BO154" s="1287"/>
      <c r="BP154" s="1287"/>
      <c r="BQ154" s="1287"/>
      <c r="BR154" s="1287"/>
      <c r="BS154" s="1297"/>
      <c r="BT154" s="1289"/>
      <c r="BU154" s="1291"/>
      <c r="BV154" s="1287"/>
      <c r="BW154" s="1287"/>
      <c r="BX154" s="1287"/>
      <c r="BY154" s="1287"/>
      <c r="BZ154" s="1297"/>
      <c r="CA154" s="1289"/>
      <c r="CB154" s="1291"/>
      <c r="CC154" s="1303"/>
      <c r="CD154" s="1305"/>
      <c r="CE154" s="1307"/>
      <c r="CP154" s="32"/>
      <c r="CQ154" s="32"/>
    </row>
    <row r="155" spans="1:95" s="31" customFormat="1" ht="15" customHeight="1" x14ac:dyDescent="0.2">
      <c r="A155" s="99" t="str">
        <f>IF(A151="","",A151)</f>
        <v/>
      </c>
      <c r="B155" s="99" t="str">
        <f>IF(B151="","",B152)</f>
        <v/>
      </c>
      <c r="C155" s="75">
        <v>4</v>
      </c>
      <c r="D155" s="100" t="str">
        <f>IF(A155="","",VLOOKUP(A155,СписокКМ!D:I,2,FALSE))</f>
        <v/>
      </c>
      <c r="E155" s="101"/>
      <c r="F155" s="77" t="str">
        <f>IF(B155="","",VLOOKUP(B155,СписокКМ!D:I,2,FALSE))</f>
        <v/>
      </c>
      <c r="G155" s="102"/>
      <c r="H155" s="41"/>
      <c r="I155" s="960"/>
      <c r="J155" s="960"/>
      <c r="K155" s="960"/>
      <c r="L155" s="960"/>
      <c r="M155" s="960"/>
      <c r="N155" s="42"/>
      <c r="O155" s="79" t="str">
        <f>IF(I155="","",IF(I155="0",1000,IF(I155="-0",-1000,I155*1)))</f>
        <v/>
      </c>
      <c r="P155" s="79" t="str">
        <f t="shared" ref="P155:P156" si="349">IF(J155="","",IF(J155="0",1000,IF(J155="-0",-1000,J155*1)))</f>
        <v/>
      </c>
      <c r="Q155" s="79" t="str">
        <f t="shared" ref="Q155:Q156" si="350">IF(K155="","",IF(K155="0",1000,IF(K155="-0",-1000,K155*1)))</f>
        <v/>
      </c>
      <c r="R155" s="79" t="str">
        <f t="shared" ref="R155:R156" si="351">IF(L155="","",IF(L155="0",1000,IF(L155="-0",-1000,L155*1)))</f>
        <v/>
      </c>
      <c r="S155" s="80" t="str">
        <f t="shared" ref="S155:S156" si="352">IF(M155="","",IF(M155="0",1000,IF(M155="-0",-1000,M155*1)))</f>
        <v/>
      </c>
      <c r="T155" s="958" t="str">
        <f t="shared" ref="T155:T156" si="353">IF(O155="","",IF(O155&gt;0,1,0))</f>
        <v/>
      </c>
      <c r="U155" s="957" t="str">
        <f t="shared" ref="U155:U156" si="354">IF(P155="","",IF(P155&gt;0,1,0))</f>
        <v/>
      </c>
      <c r="V155" s="957" t="str">
        <f t="shared" ref="V155:V156" si="355">IF(Q155="","",IF(Q155&gt;0,1,0))</f>
        <v/>
      </c>
      <c r="W155" s="957" t="str">
        <f t="shared" ref="W155:W156" si="356">IF(R155="","",IF(R155&gt;0,1,0))</f>
        <v/>
      </c>
      <c r="X155" s="957" t="str">
        <f t="shared" ref="X155:X156" si="357">IF(S155="","",IF(S155&gt;0,1,0))</f>
        <v/>
      </c>
      <c r="Y155" s="954" t="str">
        <f t="shared" ref="Y155:Y156" si="358">IF(O155="","",IF(O155&lt;0,1,0))</f>
        <v/>
      </c>
      <c r="Z155" s="954" t="str">
        <f t="shared" ref="Z155:Z156" si="359">IF(P155="","",IF(P155&lt;0,1,0))</f>
        <v/>
      </c>
      <c r="AA155" s="954" t="str">
        <f t="shared" ref="AA155:AA156" si="360">IF(Q155="","",IF(Q155&lt;0,1,0))</f>
        <v/>
      </c>
      <c r="AB155" s="954" t="str">
        <f t="shared" ref="AB155:AB156" si="361">IF(R155="","",IF(R155&lt;0,1,0))</f>
        <v/>
      </c>
      <c r="AC155" s="954" t="str">
        <f t="shared" ref="AC155:AC156" si="362">IF(S155="","",IF(S155&lt;0,1,0))</f>
        <v/>
      </c>
      <c r="AD155" s="955" t="str">
        <f>IF(CC155="","",IF(CC155&gt;CE155,1,-1))</f>
        <v/>
      </c>
      <c r="AE155" s="955" t="str">
        <f>IF(CC155="","",IF(CC155&lt;CE155,1,-1))</f>
        <v/>
      </c>
      <c r="AF155" s="956">
        <f>IF(CC155&gt;CE155,1,0)</f>
        <v>0</v>
      </c>
      <c r="AG155" s="952">
        <f>IF(CE155&gt;CC155,1,0)</f>
        <v>0</v>
      </c>
      <c r="AH155" s="81" t="str">
        <f>IF(O155="","",AX155*1)</f>
        <v/>
      </c>
      <c r="AI155" s="953" t="str">
        <f>IF(P155="","",BE155*1)</f>
        <v/>
      </c>
      <c r="AJ155" s="953" t="str">
        <f>IF(Q155="","",BL155*1)</f>
        <v/>
      </c>
      <c r="AK155" s="953" t="str">
        <f>IF(R155="","",BS155*1)</f>
        <v/>
      </c>
      <c r="AL155" s="953" t="str">
        <f>IF(S155="","",BZ155*1)</f>
        <v/>
      </c>
      <c r="AM155" s="950" t="str">
        <f>IF(O155="","",AZ155*1)</f>
        <v/>
      </c>
      <c r="AN155" s="950" t="str">
        <f>IF(P155="","",BG155*1)</f>
        <v/>
      </c>
      <c r="AO155" s="950" t="str">
        <f>IF(Q155="","",BN155*1)</f>
        <v/>
      </c>
      <c r="AP155" s="950" t="str">
        <f>IF(R155="","",BU155*1)</f>
        <v/>
      </c>
      <c r="AQ155" s="950" t="str">
        <f>IF(S155="","",CB155*1)</f>
        <v/>
      </c>
      <c r="AR155" s="951">
        <f>SUM(AH155:AL155)</f>
        <v>0</v>
      </c>
      <c r="AS155" s="949">
        <f>SUM(AM155:AQ155)</f>
        <v>0</v>
      </c>
      <c r="AT155" s="111">
        <f>IF(O155=1000,11,IF(O155=-1000,0,IF(O155&gt;0,11,IF(O155&lt;0,(-O155),"0"))))</f>
        <v>11</v>
      </c>
      <c r="AU155" s="944" t="str">
        <f>IF(O155=1000,0,IF(O155=-1000,11,IF(O155&lt;-9,-(O155-2),IF(O155&gt;0,(O155),"0"))))</f>
        <v/>
      </c>
      <c r="AV155" s="111" t="e">
        <f>IF(O155=1000,11,IF(O155=-1000,0,IF(O155&gt;9,(O155+2),IF(O155&lt;0,(-O155),"0"))))</f>
        <v>#VALUE!</v>
      </c>
      <c r="AW155" s="944" t="str">
        <f>IF(O155=1000,0,IF(O155=-1000,11,IF(O155&lt;0,11,IF(O155&gt;0,(O155),"0"))))</f>
        <v/>
      </c>
      <c r="AX155" s="945" t="str">
        <f>IF(O155="","",IF(O155&gt;9,AV155,AT155))</f>
        <v/>
      </c>
      <c r="AY155" s="946" t="str">
        <f>IF(O155="","","-")</f>
        <v/>
      </c>
      <c r="AZ155" s="947" t="str">
        <f>IF(O155="","",IF(O155&lt;-9,AU155,AW155))</f>
        <v/>
      </c>
      <c r="BA155" s="111" t="e">
        <f>IF(P155=1000,11,IF(P155=-1000,0,IF(P155&gt;9,(P155+2),IF(P155&lt;0,(-P155),"0"))))</f>
        <v>#VALUE!</v>
      </c>
      <c r="BB155" s="944" t="str">
        <f>IF(P155=1000,0,IF(P155=-1000,11,IF(P155&lt;-9,-(P155-2),IF(P155&gt;0,(P155),"0"))))</f>
        <v/>
      </c>
      <c r="BC155" s="944">
        <f>IF(P155=1000,11,IF(P155=-1000,0,IF(P155&gt;0,11,IF(P155&lt;0,(-P155),"0"))))</f>
        <v>11</v>
      </c>
      <c r="BD155" s="944" t="str">
        <f>IF(P155=1000,0,IF(P155=-1000,11,IF(P155&lt;0,11,IF(P155&gt;0,(P155),"0"))))</f>
        <v/>
      </c>
      <c r="BE155" s="945" t="str">
        <f>IF(P155="","",IF(P155&gt;9,BA155,BC155))</f>
        <v/>
      </c>
      <c r="BF155" s="946" t="str">
        <f>IF(P155="","","-")</f>
        <v/>
      </c>
      <c r="BG155" s="947" t="str">
        <f>IF(P155="","",IF(P155&lt;-9,BB155,BD155))</f>
        <v/>
      </c>
      <c r="BH155" s="111" t="e">
        <f>IF(Q155=1000,11,IF(Q155=-1000,0,IF(Q155&gt;9,(Q155+2),IF(Q155&lt;0,(-Q155),"0"))))</f>
        <v>#VALUE!</v>
      </c>
      <c r="BI155" s="944" t="str">
        <f>IF(Q155=1000,0,IF(Q155=-1000,11,IF(Q155&lt;-9,-(Q155-2),IF(Q155&gt;0,(Q155),"0"))))</f>
        <v/>
      </c>
      <c r="BJ155" s="944">
        <f>IF(Q155=1000,11,IF(Q155=-1000,0,IF(Q155&gt;0,11,IF(Q155&lt;0,(-Q155),"0"))))</f>
        <v>11</v>
      </c>
      <c r="BK155" s="944" t="str">
        <f>IF(Q155=1000,0,IF(Q155=-1000,11,IF(Q155&lt;0,11,IF(Q155&gt;0,(Q155),"0"))))</f>
        <v/>
      </c>
      <c r="BL155" s="945" t="str">
        <f>IF(Q155="","",IF(Q155&gt;9,BH155,BJ155))</f>
        <v/>
      </c>
      <c r="BM155" s="946" t="str">
        <f>IF(Q155="","","-")</f>
        <v/>
      </c>
      <c r="BN155" s="947" t="str">
        <f>IF(Q155="","",IF(Q155&lt;-9,BI155,BK155))</f>
        <v/>
      </c>
      <c r="BO155" s="944" t="e">
        <f>IF(R155=1000,11,IF(R155=-1000,0,IF(R155&gt;9,(R155+2),IF(R155&lt;0,(-R155),"0"))))</f>
        <v>#VALUE!</v>
      </c>
      <c r="BP155" s="944" t="str">
        <f>IF(R155=1000,0,IF(R155=-1000,11,IF(R155&lt;-9,-(R155-2),IF(R155&gt;0,(R155),"0"))))</f>
        <v/>
      </c>
      <c r="BQ155" s="944">
        <f>IF(R155=1000,11,IF(R155=-1000,0,IF(R155&gt;0,11,IF(R155&lt;0,(-R155),"0"))))</f>
        <v>11</v>
      </c>
      <c r="BR155" s="944" t="str">
        <f>IF(R155=1000,0,IF(R155=-1000,11,IF(R155&lt;0,11,IF(R155&gt;0,(R155),"0"))))</f>
        <v/>
      </c>
      <c r="BS155" s="945" t="str">
        <f>IF(R155="","",IF(R155&gt;9,BO155,BQ155))</f>
        <v/>
      </c>
      <c r="BT155" s="946" t="str">
        <f>IF(R155="","","-")</f>
        <v/>
      </c>
      <c r="BU155" s="947" t="str">
        <f>IF(R155="","",IF(R155&lt;-9,BP155,BR155))</f>
        <v/>
      </c>
      <c r="BV155" s="944" t="e">
        <f>IF(S155=1000,11,IF(S155=-1000,0,IF(S155&gt;9,(S155+2),IF(S155&lt;0,(-S155),"0"))))</f>
        <v>#VALUE!</v>
      </c>
      <c r="BW155" s="944" t="str">
        <f>IF(S155=1000,0,IF(S155=-1000,11,IF(S155&lt;-9,-(S155-2),IF(S155&gt;0,(S155),"0"))))</f>
        <v/>
      </c>
      <c r="BX155" s="944">
        <f>IF(S155=1000,11,IF(S155=-1000,0,IF(S155&gt;0,11,IF(S155&lt;0,(-S155),"0"))))</f>
        <v>11</v>
      </c>
      <c r="BY155" s="113" t="str">
        <f>IF(S155=1000,0,IF(S155=-1000,11,IF(S155&lt;0,11,IF(S155&gt;0,(S155),"0"))))</f>
        <v/>
      </c>
      <c r="BZ155" s="945" t="str">
        <f>IF(S155="","",IF(S155&gt;9,BV155,BX155))</f>
        <v/>
      </c>
      <c r="CA155" s="946" t="str">
        <f>IF(S155="","","-")</f>
        <v/>
      </c>
      <c r="CB155" s="947" t="str">
        <f>IF(S155="","",IF(S155&lt;-9,BW155,BY155))</f>
        <v/>
      </c>
      <c r="CC155" s="942" t="str">
        <f>IF(O155="","",SUM(T155:X155))</f>
        <v/>
      </c>
      <c r="CD155" s="948" t="str">
        <f>IF(CC155="","","-")</f>
        <v/>
      </c>
      <c r="CE155" s="943" t="str">
        <f>IF(O155="","",SUM(Y155:AC155))</f>
        <v/>
      </c>
      <c r="CP155" s="32"/>
      <c r="CQ155" s="32"/>
    </row>
    <row r="156" spans="1:95" s="31" customFormat="1" ht="15" customHeight="1" thickBot="1" x14ac:dyDescent="0.25">
      <c r="A156" s="99" t="str">
        <f>IF(A151="","",A152)</f>
        <v/>
      </c>
      <c r="B156" s="99" t="str">
        <f>IF(B151="","",B151)</f>
        <v/>
      </c>
      <c r="C156" s="114">
        <v>5</v>
      </c>
      <c r="D156" s="115" t="str">
        <f>IF(A156="","",VLOOKUP(A156,СписокКМ!D:I,2,FALSE))</f>
        <v/>
      </c>
      <c r="E156" s="116"/>
      <c r="F156" s="117" t="str">
        <f>IF(B156="","",VLOOKUP(B156,СписокКМ!D:I,2,FALSE))</f>
        <v/>
      </c>
      <c r="G156" s="118"/>
      <c r="H156" s="119"/>
      <c r="I156" s="120"/>
      <c r="J156" s="120"/>
      <c r="K156" s="120"/>
      <c r="L156" s="121"/>
      <c r="M156" s="121"/>
      <c r="N156" s="122"/>
      <c r="O156" s="123" t="str">
        <f>IF(I156="","",IF(I156="0",1000,IF(I156="-0",-1000,I156*1)))</f>
        <v/>
      </c>
      <c r="P156" s="123" t="str">
        <f t="shared" si="349"/>
        <v/>
      </c>
      <c r="Q156" s="123" t="str">
        <f t="shared" si="350"/>
        <v/>
      </c>
      <c r="R156" s="123" t="str">
        <f t="shared" si="351"/>
        <v/>
      </c>
      <c r="S156" s="124" t="str">
        <f t="shared" si="352"/>
        <v/>
      </c>
      <c r="T156" s="125" t="str">
        <f t="shared" si="353"/>
        <v/>
      </c>
      <c r="U156" s="126" t="str">
        <f t="shared" si="354"/>
        <v/>
      </c>
      <c r="V156" s="126" t="str">
        <f t="shared" si="355"/>
        <v/>
      </c>
      <c r="W156" s="126" t="str">
        <f t="shared" si="356"/>
        <v/>
      </c>
      <c r="X156" s="126" t="str">
        <f t="shared" si="357"/>
        <v/>
      </c>
      <c r="Y156" s="127" t="str">
        <f t="shared" si="358"/>
        <v/>
      </c>
      <c r="Z156" s="127" t="str">
        <f t="shared" si="359"/>
        <v/>
      </c>
      <c r="AA156" s="127" t="str">
        <f t="shared" si="360"/>
        <v/>
      </c>
      <c r="AB156" s="127" t="str">
        <f t="shared" si="361"/>
        <v/>
      </c>
      <c r="AC156" s="127" t="str">
        <f t="shared" si="362"/>
        <v/>
      </c>
      <c r="AD156" s="128" t="str">
        <f>IF(CC156="","",IF(CC156&gt;CE156,1,-1))</f>
        <v/>
      </c>
      <c r="AE156" s="128" t="str">
        <f>IF(CC156="","",IF(CC156&lt;CE156,1,-1))</f>
        <v/>
      </c>
      <c r="AF156" s="129">
        <f>IF(CC156&gt;CE156,1,0)</f>
        <v>0</v>
      </c>
      <c r="AG156" s="130">
        <f>IF(CE156&gt;CC156,1,0)</f>
        <v>0</v>
      </c>
      <c r="AH156" s="131" t="str">
        <f>IF(O156="","",AX156*1)</f>
        <v/>
      </c>
      <c r="AI156" s="132" t="str">
        <f>IF(P156="","",BE156*1)</f>
        <v/>
      </c>
      <c r="AJ156" s="132" t="str">
        <f>IF(Q156="","",BL156*1)</f>
        <v/>
      </c>
      <c r="AK156" s="132" t="str">
        <f>IF(R156="","",BS156*1)</f>
        <v/>
      </c>
      <c r="AL156" s="132" t="str">
        <f>IF(S156="","",BZ156*1)</f>
        <v/>
      </c>
      <c r="AM156" s="133" t="str">
        <f>IF(O156="","",AZ156*1)</f>
        <v/>
      </c>
      <c r="AN156" s="133" t="str">
        <f>IF(P156="","",BG156*1)</f>
        <v/>
      </c>
      <c r="AO156" s="133" t="str">
        <f>IF(Q156="","",BN156*1)</f>
        <v/>
      </c>
      <c r="AP156" s="133" t="str">
        <f>IF(R156="","",BU156*1)</f>
        <v/>
      </c>
      <c r="AQ156" s="133" t="str">
        <f>IF(S156="","",CB156*1)</f>
        <v/>
      </c>
      <c r="AR156" s="134">
        <f>SUM(AH156:AL156)</f>
        <v>0</v>
      </c>
      <c r="AS156" s="135">
        <f>SUM(AM156:AQ156)</f>
        <v>0</v>
      </c>
      <c r="AT156" s="136">
        <f>IF(O156=1000,11,IF(O156=-1000,0,IF(O156&gt;0,11,IF(O156&lt;0,(-O156),"0"))))</f>
        <v>11</v>
      </c>
      <c r="AU156" s="137" t="str">
        <f>IF(O156=1000,0,IF(O156=-1000,11,IF(O156&lt;-9,-(O156-2),IF(O156&gt;0,(O156),"0"))))</f>
        <v/>
      </c>
      <c r="AV156" s="136" t="e">
        <f>IF(O156=1000,11,IF(O156=-1000,0,IF(O156&gt;9,(O156+2),IF(O156&lt;0,(-O156),"0"))))</f>
        <v>#VALUE!</v>
      </c>
      <c r="AW156" s="137" t="str">
        <f>IF(O156=1000,0,IF(O156=-1000,11,IF(O156&lt;0,11,IF(O156&gt;0,(O156),"0"))))</f>
        <v/>
      </c>
      <c r="AX156" s="138" t="str">
        <f>IF(O156="","",IF(O156&gt;9,AV156,AT156))</f>
        <v/>
      </c>
      <c r="AY156" s="139" t="str">
        <f>IF(O156="","","-")</f>
        <v/>
      </c>
      <c r="AZ156" s="140" t="str">
        <f>IF(O156="","",IF(O156&lt;-9,AU156,AW156))</f>
        <v/>
      </c>
      <c r="BA156" s="136" t="e">
        <f>IF(P156=1000,11,IF(P156=-1000,0,IF(P156&gt;9,(P156+2),IF(P156&lt;0,(-P156),"0"))))</f>
        <v>#VALUE!</v>
      </c>
      <c r="BB156" s="137" t="str">
        <f>IF(P156=1000,0,IF(P156=-1000,11,IF(P156&lt;-9,-(P156-2),IF(P156&gt;0,(P156),"0"))))</f>
        <v/>
      </c>
      <c r="BC156" s="137">
        <f>IF(P156=1000,11,IF(P156=-1000,0,IF(P156&gt;0,11,IF(P156&lt;0,(-P156),"0"))))</f>
        <v>11</v>
      </c>
      <c r="BD156" s="137" t="str">
        <f>IF(P156=1000,0,IF(P156=-1000,11,IF(P156&lt;0,11,IF(P156&gt;0,(P156),"0"))))</f>
        <v/>
      </c>
      <c r="BE156" s="138" t="str">
        <f>IF(P156="","",IF(P156&gt;9,BA156,BC156))</f>
        <v/>
      </c>
      <c r="BF156" s="139" t="str">
        <f>IF(P156="","","-")</f>
        <v/>
      </c>
      <c r="BG156" s="140" t="str">
        <f>IF(P156="","",IF(P156&lt;-9,BB156,BD156))</f>
        <v/>
      </c>
      <c r="BH156" s="136" t="e">
        <f>IF(Q156=1000,11,IF(Q156=-1000,0,IF(Q156&gt;9,(Q156+2),IF(Q156&lt;0,(-Q156),"0"))))</f>
        <v>#VALUE!</v>
      </c>
      <c r="BI156" s="137" t="str">
        <f>IF(Q156=1000,0,IF(Q156=-1000,11,IF(Q156&lt;-9,-(Q156-2),IF(Q156&gt;0,(Q156),"0"))))</f>
        <v/>
      </c>
      <c r="BJ156" s="137">
        <f>IF(Q156=1000,11,IF(Q156=-1000,0,IF(Q156&gt;0,11,IF(Q156&lt;0,(-Q156),"0"))))</f>
        <v>11</v>
      </c>
      <c r="BK156" s="137" t="str">
        <f>IF(Q156=1000,0,IF(Q156=-1000,11,IF(Q156&lt;0,11,IF(Q156&gt;0,(Q156),"0"))))</f>
        <v/>
      </c>
      <c r="BL156" s="138" t="str">
        <f>IF(Q156="","",IF(Q156&gt;9,BH156,BJ156))</f>
        <v/>
      </c>
      <c r="BM156" s="139" t="str">
        <f>IF(Q156="","","-")</f>
        <v/>
      </c>
      <c r="BN156" s="140" t="str">
        <f>IF(Q156="","",IF(Q156&lt;-9,BI156,BK156))</f>
        <v/>
      </c>
      <c r="BO156" s="137" t="e">
        <f>IF(R156=1000,11,IF(R156=-1000,0,IF(R156&gt;9,(R156+2),IF(R156&lt;0,(-R156),"0"))))</f>
        <v>#VALUE!</v>
      </c>
      <c r="BP156" s="137" t="str">
        <f>IF(R156=1000,0,IF(R156=-1000,11,IF(R156&lt;-9,-(R156-2),IF(R156&gt;0,(R156),"0"))))</f>
        <v/>
      </c>
      <c r="BQ156" s="137">
        <f>IF(R156=1000,11,IF(R156=-1000,0,IF(R156&gt;0,11,IF(R156&lt;0,(-R156),"0"))))</f>
        <v>11</v>
      </c>
      <c r="BR156" s="137" t="str">
        <f>IF(R156=1000,0,IF(R156=-1000,11,IF(R156&lt;0,11,IF(R156&gt;0,(R156),"0"))))</f>
        <v/>
      </c>
      <c r="BS156" s="138" t="str">
        <f>IF(R156="","",IF(R156&gt;9,BO156,BQ156))</f>
        <v/>
      </c>
      <c r="BT156" s="139" t="str">
        <f>IF(R156="","","-")</f>
        <v/>
      </c>
      <c r="BU156" s="140" t="str">
        <f>IF(R156="","",IF(R156&lt;-9,BP156,BR156))</f>
        <v/>
      </c>
      <c r="BV156" s="137" t="e">
        <f>IF(S156=1000,11,IF(S156=-1000,0,IF(S156&gt;9,(S156+2),IF(S156&lt;0,(-S156),"0"))))</f>
        <v>#VALUE!</v>
      </c>
      <c r="BW156" s="137" t="str">
        <f>IF(S156=1000,0,IF(S156=-1000,11,IF(S156&lt;-9,-(S156-2),IF(S156&gt;0,(S156),"0"))))</f>
        <v/>
      </c>
      <c r="BX156" s="137">
        <f>IF(S156=1000,11,IF(S156=-1000,0,IF(S156&gt;0,11,IF(S156&lt;0,(-S156),"0"))))</f>
        <v>11</v>
      </c>
      <c r="BY156" s="141" t="str">
        <f>IF(S156=1000,0,IF(S156=-1000,11,IF(S156&lt;0,11,IF(S156&gt;0,(S156),"0"))))</f>
        <v/>
      </c>
      <c r="BZ156" s="138" t="str">
        <f>IF(S156="","",IF(S156&gt;9,BV156,BX156))</f>
        <v/>
      </c>
      <c r="CA156" s="139" t="str">
        <f>IF(S156="","","-")</f>
        <v/>
      </c>
      <c r="CB156" s="140" t="str">
        <f>IF(S156="","",IF(S156&lt;-9,BW156,BY156))</f>
        <v/>
      </c>
      <c r="CC156" s="142" t="str">
        <f>IF(O156="","",SUM(T156:X156))</f>
        <v/>
      </c>
      <c r="CD156" s="143" t="str">
        <f>IF(CC156="","","-")</f>
        <v/>
      </c>
      <c r="CE156" s="144" t="str">
        <f>IF(O156="","",SUM(Y156:AC156))</f>
        <v/>
      </c>
      <c r="CP156" s="32"/>
      <c r="CQ156" s="32"/>
    </row>
    <row r="157" spans="1:95" ht="15.75" thickBot="1" x14ac:dyDescent="0.25"/>
    <row r="158" spans="1:95" s="31" customFormat="1" ht="31.5" customHeight="1" thickBot="1" x14ac:dyDescent="0.25">
      <c r="A158" s="34"/>
      <c r="B158" s="35"/>
      <c r="C158" s="1225">
        <f>1+C149</f>
        <v>18</v>
      </c>
      <c r="D158" s="1227" t="str">
        <f>IF(A158="","",VLOOKUP(A158,СписокКМ!$A$186:$D$248,3,FALSE))</f>
        <v/>
      </c>
      <c r="E158" s="1228" t="str">
        <f>IF(B158="","",VLOOKUP(B158,СписокКМ!E:J,2,FALSE))</f>
        <v/>
      </c>
      <c r="F158" s="1231" t="str">
        <f>IF(B158="","",VLOOKUP(B158,СписокКМ!$A$186:$D$248,3,FALSE))</f>
        <v/>
      </c>
      <c r="G158" s="1232" t="str">
        <f>IF(D158="","",VLOOKUP(D158,СписокКМ!G:L,2,FALSE))</f>
        <v/>
      </c>
      <c r="H158" s="36"/>
      <c r="I158" s="1235" t="s">
        <v>7</v>
      </c>
      <c r="J158" s="1235"/>
      <c r="K158" s="1235"/>
      <c r="L158" s="1235"/>
      <c r="M158" s="1235"/>
      <c r="N158" s="37"/>
      <c r="O158" s="1237"/>
      <c r="P158" s="1238"/>
      <c r="Q158" s="1238"/>
      <c r="R158" s="1238"/>
      <c r="S158" s="1238"/>
      <c r="T158" s="38" t="str">
        <f>IF(A158="","",VLOOKUP(A158,'[60]Протокол команд'!A:K,8,FALSE))</f>
        <v/>
      </c>
      <c r="U158" s="39" t="e">
        <f>T158*5-4</f>
        <v>#VALUE!</v>
      </c>
      <c r="V158" s="39" t="e">
        <f>T158*5</f>
        <v>#VALUE!</v>
      </c>
      <c r="W158" s="39" t="e">
        <f>CONCATENATE(U158,"-",V158)</f>
        <v>#VALUE!</v>
      </c>
      <c r="X158" s="39" t="str">
        <f>IF(A158="","",VLOOKUP(A158,'[60]Протокол команд'!A:K,10,FALSE))</f>
        <v/>
      </c>
      <c r="Y158" s="39" t="e">
        <f>X158*5-4</f>
        <v>#VALUE!</v>
      </c>
      <c r="Z158" s="39" t="e">
        <f>X158*5</f>
        <v>#VALUE!</v>
      </c>
      <c r="AA158" s="39" t="e">
        <f>CONCATENATE(Y158,"-",Z158)</f>
        <v>#VALUE!</v>
      </c>
      <c r="AB158" s="1241" t="str">
        <f>IF(O160="","",SUM(AF160:AF165))</f>
        <v/>
      </c>
      <c r="AC158" s="1242"/>
      <c r="AD158" s="1243"/>
      <c r="AE158" s="1242" t="str">
        <f>IF(O160="","",SUM(AG160:AG165))</f>
        <v/>
      </c>
      <c r="AF158" s="1242"/>
      <c r="AG158" s="1264"/>
      <c r="AH158" s="1241">
        <f>SUM(CC160:CC165)</f>
        <v>3</v>
      </c>
      <c r="AI158" s="1242"/>
      <c r="AJ158" s="1243"/>
      <c r="AK158" s="1242">
        <f>SUM(CE160:CE165)</f>
        <v>0</v>
      </c>
      <c r="AL158" s="1242"/>
      <c r="AM158" s="1264"/>
      <c r="AN158" s="1265">
        <f>SUM(AR160:AR165)</f>
        <v>0</v>
      </c>
      <c r="AO158" s="1266"/>
      <c r="AP158" s="1267"/>
      <c r="AQ158" s="1266">
        <f>SUM(AS160:AS165)</f>
        <v>0</v>
      </c>
      <c r="AR158" s="1266"/>
      <c r="AS158" s="1268"/>
      <c r="AT158" s="1314"/>
      <c r="AU158" s="1315"/>
      <c r="AV158" s="1315"/>
      <c r="AW158" s="1315"/>
      <c r="AX158" s="1315"/>
      <c r="AY158" s="1315"/>
      <c r="AZ158" s="1315"/>
      <c r="BA158" s="1315"/>
      <c r="BB158" s="1315"/>
      <c r="BC158" s="1315"/>
      <c r="BD158" s="1315"/>
      <c r="BE158" s="1315"/>
      <c r="BF158" s="1315"/>
      <c r="BG158" s="1315"/>
      <c r="BH158" s="1315"/>
      <c r="BI158" s="1315"/>
      <c r="BJ158" s="1315"/>
      <c r="BK158" s="1315"/>
      <c r="BL158" s="1315"/>
      <c r="BM158" s="1315"/>
      <c r="BN158" s="1315"/>
      <c r="BO158" s="1315"/>
      <c r="BP158" s="1315"/>
      <c r="BQ158" s="1315"/>
      <c r="BR158" s="1315"/>
      <c r="BS158" s="1315"/>
      <c r="BT158" s="1315"/>
      <c r="BU158" s="1315"/>
      <c r="BV158" s="1315"/>
      <c r="BW158" s="1315"/>
      <c r="BX158" s="1315"/>
      <c r="BY158" s="1315"/>
      <c r="BZ158" s="1315"/>
      <c r="CA158" s="1315"/>
      <c r="CB158" s="1316"/>
      <c r="CC158" s="1254" t="str">
        <f>IF(O160="","",SUM(AF160:AF165))</f>
        <v/>
      </c>
      <c r="CD158" s="1256" t="str">
        <f>IF(CC158="","","-")</f>
        <v/>
      </c>
      <c r="CE158" s="1258" t="str">
        <f>IF(O160="","",SUM(AG160:AG165))</f>
        <v/>
      </c>
      <c r="CP158" s="32"/>
      <c r="CQ158" s="32"/>
    </row>
    <row r="159" spans="1:95" s="31" customFormat="1" ht="13.5" customHeight="1" x14ac:dyDescent="0.2">
      <c r="A159" s="40"/>
      <c r="B159" s="40"/>
      <c r="C159" s="1226"/>
      <c r="D159" s="1229" t="str">
        <f>IF(A159="","",VLOOKUP(A159,СписокКМ!D:I,2,FALSE))</f>
        <v/>
      </c>
      <c r="E159" s="1230" t="str">
        <f>IF(B159="","",VLOOKUP(B159,СписокКМ!E:J,2,FALSE))</f>
        <v/>
      </c>
      <c r="F159" s="1233" t="str">
        <f>IF(C159="","",VLOOKUP(C159,СписокКМ!F:K,2,FALSE))</f>
        <v/>
      </c>
      <c r="G159" s="1234" t="str">
        <f>IF(D159="","",VLOOKUP(D159,СписокКМ!G:L,2,FALSE))</f>
        <v/>
      </c>
      <c r="H159" s="41"/>
      <c r="I159" s="1236"/>
      <c r="J159" s="1236"/>
      <c r="K159" s="1236"/>
      <c r="L159" s="1236"/>
      <c r="M159" s="1236"/>
      <c r="N159" s="42"/>
      <c r="O159" s="1239"/>
      <c r="P159" s="1240"/>
      <c r="Q159" s="1240"/>
      <c r="R159" s="1240"/>
      <c r="S159" s="1240"/>
      <c r="T159" s="1260" t="s">
        <v>8</v>
      </c>
      <c r="U159" s="1261"/>
      <c r="V159" s="1261"/>
      <c r="W159" s="1261"/>
      <c r="X159" s="1261"/>
      <c r="Y159" s="1261"/>
      <c r="Z159" s="1261"/>
      <c r="AA159" s="1261"/>
      <c r="AB159" s="1261"/>
      <c r="AC159" s="1261"/>
      <c r="AD159" s="1261"/>
      <c r="AE159" s="1261"/>
      <c r="AF159" s="1261"/>
      <c r="AG159" s="1262"/>
      <c r="AH159" s="1261" t="s">
        <v>9</v>
      </c>
      <c r="AI159" s="1261"/>
      <c r="AJ159" s="1261"/>
      <c r="AK159" s="1261"/>
      <c r="AL159" s="1261"/>
      <c r="AM159" s="1261"/>
      <c r="AN159" s="1261"/>
      <c r="AO159" s="1261"/>
      <c r="AP159" s="1261"/>
      <c r="AQ159" s="1261"/>
      <c r="AR159" s="1261"/>
      <c r="AS159" s="1262"/>
      <c r="AT159" s="1263" t="s">
        <v>10</v>
      </c>
      <c r="AU159" s="1263"/>
      <c r="AV159" s="1263"/>
      <c r="AW159" s="1263"/>
      <c r="AX159" s="1263"/>
      <c r="AY159" s="1263"/>
      <c r="AZ159" s="1263"/>
      <c r="BA159" s="1263" t="s">
        <v>11</v>
      </c>
      <c r="BB159" s="1263"/>
      <c r="BC159" s="1263"/>
      <c r="BD159" s="1263"/>
      <c r="BE159" s="1263"/>
      <c r="BF159" s="1263"/>
      <c r="BG159" s="1263"/>
      <c r="BH159" s="1263" t="s">
        <v>12</v>
      </c>
      <c r="BI159" s="1263"/>
      <c r="BJ159" s="1263"/>
      <c r="BK159" s="1263"/>
      <c r="BL159" s="1263"/>
      <c r="BM159" s="1263"/>
      <c r="BN159" s="1263"/>
      <c r="BO159" s="1263" t="s">
        <v>13</v>
      </c>
      <c r="BP159" s="1263"/>
      <c r="BQ159" s="1263"/>
      <c r="BR159" s="1263"/>
      <c r="BS159" s="1263"/>
      <c r="BT159" s="1263"/>
      <c r="BU159" s="1263"/>
      <c r="BV159" s="1263" t="s">
        <v>14</v>
      </c>
      <c r="BW159" s="1263"/>
      <c r="BX159" s="1263"/>
      <c r="BY159" s="1263"/>
      <c r="BZ159" s="1263"/>
      <c r="CA159" s="1263"/>
      <c r="CB159" s="1263"/>
      <c r="CC159" s="1255"/>
      <c r="CD159" s="1257"/>
      <c r="CE159" s="1259"/>
      <c r="CP159" s="32"/>
      <c r="CQ159" s="32"/>
    </row>
    <row r="160" spans="1:95" s="31" customFormat="1" ht="15" customHeight="1" x14ac:dyDescent="0.2">
      <c r="A160" s="43"/>
      <c r="B160" s="44"/>
      <c r="C160" s="959">
        <v>1</v>
      </c>
      <c r="D160" s="46" t="str">
        <f>IF(A160="","",VLOOKUP(A160,СписокКМ!D:I,2,FALSE))</f>
        <v/>
      </c>
      <c r="E160" s="47"/>
      <c r="F160" s="48" t="str">
        <f>IF(B160="","",VLOOKUP(B160,СписокКМ!D:I,2,FALSE))</f>
        <v/>
      </c>
      <c r="G160" s="49"/>
      <c r="H160" s="50"/>
      <c r="I160" s="51"/>
      <c r="J160" s="51"/>
      <c r="K160" s="51"/>
      <c r="L160" s="51"/>
      <c r="M160" s="51"/>
      <c r="N160" s="52"/>
      <c r="O160" s="53" t="str">
        <f>IF(I160="","",IF(I160="0",1000,IF(I160="-0",-1000,I160*1)))</f>
        <v/>
      </c>
      <c r="P160" s="53" t="str">
        <f t="shared" ref="P160:P161" si="363">IF(J160="","",IF(J160="0",1000,IF(J160="-0",-1000,J160*1)))</f>
        <v/>
      </c>
      <c r="Q160" s="53" t="str">
        <f t="shared" ref="Q160:Q161" si="364">IF(K160="","",IF(K160="0",1000,IF(K160="-0",-1000,K160*1)))</f>
        <v/>
      </c>
      <c r="R160" s="53" t="str">
        <f t="shared" ref="R160:R161" si="365">IF(L160="","",IF(L160="0",1000,IF(L160="-0",-1000,L160*1)))</f>
        <v/>
      </c>
      <c r="S160" s="54" t="str">
        <f t="shared" ref="S160:S161" si="366">IF(M160="","",IF(M160="0",1000,IF(M160="-0",-1000,M160*1)))</f>
        <v/>
      </c>
      <c r="T160" s="55" t="str">
        <f t="shared" ref="T160:T161" si="367">IF(O160="","",IF(O160&gt;0,1,0))</f>
        <v/>
      </c>
      <c r="U160" s="56" t="str">
        <f t="shared" ref="U160:U161" si="368">IF(P160="","",IF(P160&gt;0,1,0))</f>
        <v/>
      </c>
      <c r="V160" s="56" t="str">
        <f t="shared" ref="V160:V161" si="369">IF(Q160="","",IF(Q160&gt;0,1,0))</f>
        <v/>
      </c>
      <c r="W160" s="56" t="str">
        <f t="shared" ref="W160:W161" si="370">IF(R160="","",IF(R160&gt;0,1,0))</f>
        <v/>
      </c>
      <c r="X160" s="56" t="str">
        <f t="shared" ref="X160:X161" si="371">IF(S160="","",IF(S160&gt;0,1,0))</f>
        <v/>
      </c>
      <c r="Y160" s="57" t="str">
        <f t="shared" ref="Y160:Y161" si="372">IF(O160="","",IF(O160&lt;0,1,0))</f>
        <v/>
      </c>
      <c r="Z160" s="57" t="str">
        <f t="shared" ref="Z160:Z161" si="373">IF(P160="","",IF(P160&lt;0,1,0))</f>
        <v/>
      </c>
      <c r="AA160" s="57" t="str">
        <f t="shared" ref="AA160:AA161" si="374">IF(Q160="","",IF(Q160&lt;0,1,0))</f>
        <v/>
      </c>
      <c r="AB160" s="57" t="str">
        <f t="shared" ref="AB160:AB161" si="375">IF(R160="","",IF(R160&lt;0,1,0))</f>
        <v/>
      </c>
      <c r="AC160" s="57" t="str">
        <f t="shared" ref="AC160:AC161" si="376">IF(S160="","",IF(S160&lt;0,1,0))</f>
        <v/>
      </c>
      <c r="AD160" s="58" t="str">
        <f>IF(CC160="","",IF(CC160&gt;CE160,1,-1))</f>
        <v/>
      </c>
      <c r="AE160" s="58" t="str">
        <f>IF(CC160="","",IF(CC160&lt;CE160,1,-1))</f>
        <v/>
      </c>
      <c r="AF160" s="59">
        <f>IF(CC160&gt;CE160,1,0)</f>
        <v>0</v>
      </c>
      <c r="AG160" s="60">
        <f>IF(CE160&gt;CC160,1,0)</f>
        <v>0</v>
      </c>
      <c r="AH160" s="61" t="str">
        <f>IF(O160="","",AX160*1)</f>
        <v/>
      </c>
      <c r="AI160" s="62" t="str">
        <f>IF(P160="","",BE160*1)</f>
        <v/>
      </c>
      <c r="AJ160" s="62" t="str">
        <f>IF(Q160="","",BL160*1)</f>
        <v/>
      </c>
      <c r="AK160" s="62" t="str">
        <f>IF(R160="","",BS160*1)</f>
        <v/>
      </c>
      <c r="AL160" s="62" t="str">
        <f>IF(S160="","",BZ160*1)</f>
        <v/>
      </c>
      <c r="AM160" s="63" t="str">
        <f>IF(O160="","",AZ160*1)</f>
        <v/>
      </c>
      <c r="AN160" s="63" t="str">
        <f>IF(P160="","",BG160*1)</f>
        <v/>
      </c>
      <c r="AO160" s="63" t="str">
        <f>IF(Q160="","",BN160*1)</f>
        <v/>
      </c>
      <c r="AP160" s="63" t="str">
        <f>IF(R160="","",BU160*1)</f>
        <v/>
      </c>
      <c r="AQ160" s="63" t="str">
        <f>IF(S160="","",CB160*1)</f>
        <v/>
      </c>
      <c r="AR160" s="64">
        <f>SUM(AH160:AL160)</f>
        <v>0</v>
      </c>
      <c r="AS160" s="65">
        <f>SUM(AM160:AQ160)</f>
        <v>0</v>
      </c>
      <c r="AT160" s="66">
        <f>IF(O160=1000,11,IF(O160=-1000,0,IF(O160&gt;0,11,IF(O160&lt;0,(-O160),"0"))))</f>
        <v>11</v>
      </c>
      <c r="AU160" s="67" t="str">
        <f>IF(O160=1000,0,IF(O160=-1000,11,IF(O160&lt;-9,-(O160-2),IF(O160&gt;0,(O160),"0"))))</f>
        <v/>
      </c>
      <c r="AV160" s="66" t="e">
        <f>IF(O160=1000,11,IF(O160=-1000,0,IF(O160&lt;9,11,IF(O160&gt;9,(O160+2),"0"))))</f>
        <v>#VALUE!</v>
      </c>
      <c r="AW160" s="67" t="str">
        <f>IF(O160=1000,0,IF(O160=-1000,11,IF(O160&lt;0,11,IF(O160&gt;0,(O160),"0"))))</f>
        <v/>
      </c>
      <c r="AX160" s="68" t="str">
        <f>IF(O160="","",IF(O160&gt;9,AV160,AT160))</f>
        <v/>
      </c>
      <c r="AY160" s="69" t="str">
        <f>IF(O160="","","-")</f>
        <v/>
      </c>
      <c r="AZ160" s="70" t="str">
        <f>IF(O160="","",IF(O160&lt;-9,AU160,AW160))</f>
        <v/>
      </c>
      <c r="BA160" s="66" t="e">
        <f>IF(P160=1000,11,IF(P160=-1000,0,IF(P160&gt;9,(P160+2),IF(P160&lt;0,(-P160),"0"))))</f>
        <v>#VALUE!</v>
      </c>
      <c r="BB160" s="67" t="str">
        <f>IF(P160=1000,0,IF(P160=-1000,11,IF(P160&lt;-9,-(P160-2),IF(P160&gt;0,(P160),"0"))))</f>
        <v/>
      </c>
      <c r="BC160" s="67">
        <f>IF(P160=1000,11,IF(P160=-1000,0,IF(P160&gt;0,11,IF(P160&lt;0,(-P160),"0"))))</f>
        <v>11</v>
      </c>
      <c r="BD160" s="67" t="str">
        <f>IF(P160=1000,0,IF(P160=-1000,11,IF(P160&lt;0,11,IF(P160&gt;0,(P160),"0"))))</f>
        <v/>
      </c>
      <c r="BE160" s="68" t="str">
        <f>IF(P160="","",IF(P160&gt;9,BA160,BC160))</f>
        <v/>
      </c>
      <c r="BF160" s="69" t="str">
        <f>IF(P160="","","-")</f>
        <v/>
      </c>
      <c r="BG160" s="70" t="str">
        <f>IF(P160="","",IF(P160&lt;-9,BB160,BD160))</f>
        <v/>
      </c>
      <c r="BH160" s="66" t="e">
        <f>IF(Q160=1000,11,IF(Q160=-1000,0,IF(Q160&gt;9,(Q160+2),IF(Q160&lt;0,(-Q160),"0"))))</f>
        <v>#VALUE!</v>
      </c>
      <c r="BI160" s="67" t="str">
        <f>IF(Q160=1000,0,IF(Q160=-1000,11,IF(Q160&lt;-9,-(Q160-2),IF(Q160&gt;0,(Q160),"0"))))</f>
        <v/>
      </c>
      <c r="BJ160" s="67">
        <f>IF(Q160=1000,11,IF(Q160=-1000,0,IF(Q160&gt;0,11,IF(Q160&lt;0,(-Q160),"0"))))</f>
        <v>11</v>
      </c>
      <c r="BK160" s="67" t="str">
        <f>IF(Q160=1000,0,IF(Q160=-1000,11,IF(Q160&lt;0,11,IF(Q160&gt;0,(Q160),"0"))))</f>
        <v/>
      </c>
      <c r="BL160" s="68" t="str">
        <f>IF(Q160="","",IF(Q160&gt;9,BH160,BJ160))</f>
        <v/>
      </c>
      <c r="BM160" s="69" t="str">
        <f>IF(Q160="","","-")</f>
        <v/>
      </c>
      <c r="BN160" s="70" t="str">
        <f>IF(Q160="","",IF(Q160&lt;-9,BI160,BK160))</f>
        <v/>
      </c>
      <c r="BO160" s="67" t="e">
        <f>IF(R160=1000,11,IF(R160=-1000,0,IF(R160&gt;9,(R160+2),IF(R160&lt;0,(-R160),"0"))))</f>
        <v>#VALUE!</v>
      </c>
      <c r="BP160" s="67" t="str">
        <f>IF(R160=1000,0,IF(R160=-1000,11,IF(R160&lt;-9,-(R160-2),IF(R160&gt;0,(R160),"0"))))</f>
        <v/>
      </c>
      <c r="BQ160" s="67">
        <f>IF(R160=1000,11,IF(R160=-1000,0,IF(R160&gt;0,11,IF(R160&lt;0,(-R160),"0"))))</f>
        <v>11</v>
      </c>
      <c r="BR160" s="67" t="str">
        <f>IF(R160=1000,0,IF(R160=-1000,11,IF(R160&lt;0,11,IF(R160&gt;0,(R160),"0"))))</f>
        <v/>
      </c>
      <c r="BS160" s="68" t="str">
        <f>IF(R160="","",IF(R160&gt;9,BO160,BQ160))</f>
        <v/>
      </c>
      <c r="BT160" s="69" t="str">
        <f>IF(R160="","","-")</f>
        <v/>
      </c>
      <c r="BU160" s="70" t="str">
        <f>IF(R160="","",IF(R160&lt;-9,BP160,BR160))</f>
        <v/>
      </c>
      <c r="BV160" s="67" t="e">
        <f>IF(S160=1000,11,IF(S160=-1000,0,IF(S160&gt;9,(S160+2),IF(S160&lt;0,(-S160),"0"))))</f>
        <v>#VALUE!</v>
      </c>
      <c r="BW160" s="67" t="str">
        <f>IF(S160=1000,0,IF(S160=-1000,11,IF(S160&lt;-9,-(S160-2),IF(S160&gt;0,(S160),"0"))))</f>
        <v/>
      </c>
      <c r="BX160" s="67">
        <f>IF(S160=1000,11,IF(S160=-1000,0,IF(S160&gt;0,11,IF(S160&lt;0,(-S160),"0"))))</f>
        <v>11</v>
      </c>
      <c r="BY160" s="71" t="str">
        <f>IF(S160=1000,0,IF(S160=-1000,11,IF(S160&lt;0,11,IF(S160&gt;0,(S160),"0"))))</f>
        <v/>
      </c>
      <c r="BZ160" s="68" t="str">
        <f>IF(S160="","",IF(S160&gt;9,BV160,BX160))</f>
        <v/>
      </c>
      <c r="CA160" s="69" t="str">
        <f>IF(S160="","","-")</f>
        <v/>
      </c>
      <c r="CB160" s="70" t="str">
        <f>IF(S160="","",IF(S160&lt;-9,BW160,BY160))</f>
        <v/>
      </c>
      <c r="CC160" s="72" t="str">
        <f>IF(O160="","",SUM(T160:X160))</f>
        <v/>
      </c>
      <c r="CD160" s="73" t="str">
        <f>IF(CC160="","","-")</f>
        <v/>
      </c>
      <c r="CE160" s="74" t="str">
        <f>IF(O160="","",SUM(Y160:AC160))</f>
        <v/>
      </c>
      <c r="CP160" s="32"/>
      <c r="CQ160" s="32"/>
    </row>
    <row r="161" spans="1:95" s="31" customFormat="1" ht="15" customHeight="1" x14ac:dyDescent="0.2">
      <c r="A161" s="43"/>
      <c r="B161" s="44"/>
      <c r="C161" s="75">
        <v>2</v>
      </c>
      <c r="D161" s="76" t="str">
        <f>IF(A161="","",VLOOKUP(A161,СписокКМ!D:I,2,FALSE))</f>
        <v/>
      </c>
      <c r="E161" s="47"/>
      <c r="F161" s="77" t="str">
        <f>IF(B161="","",VLOOKUP(B161,СписокКМ!D:I,2,FALSE))</f>
        <v/>
      </c>
      <c r="G161" s="49"/>
      <c r="H161" s="41"/>
      <c r="I161" s="960"/>
      <c r="J161" s="960"/>
      <c r="K161" s="960"/>
      <c r="L161" s="960"/>
      <c r="M161" s="51"/>
      <c r="N161" s="42"/>
      <c r="O161" s="79" t="str">
        <f>IF(I161="","",IF(I161="0",1000,IF(I161="-0",-1000,I161*1)))</f>
        <v/>
      </c>
      <c r="P161" s="79" t="str">
        <f t="shared" si="363"/>
        <v/>
      </c>
      <c r="Q161" s="79" t="str">
        <f t="shared" si="364"/>
        <v/>
      </c>
      <c r="R161" s="79" t="str">
        <f t="shared" si="365"/>
        <v/>
      </c>
      <c r="S161" s="80" t="str">
        <f t="shared" si="366"/>
        <v/>
      </c>
      <c r="T161" s="55" t="str">
        <f t="shared" si="367"/>
        <v/>
      </c>
      <c r="U161" s="56" t="str">
        <f t="shared" si="368"/>
        <v/>
      </c>
      <c r="V161" s="56" t="str">
        <f t="shared" si="369"/>
        <v/>
      </c>
      <c r="W161" s="56" t="str">
        <f t="shared" si="370"/>
        <v/>
      </c>
      <c r="X161" s="56" t="str">
        <f t="shared" si="371"/>
        <v/>
      </c>
      <c r="Y161" s="57" t="str">
        <f t="shared" si="372"/>
        <v/>
      </c>
      <c r="Z161" s="57" t="str">
        <f t="shared" si="373"/>
        <v/>
      </c>
      <c r="AA161" s="57" t="str">
        <f t="shared" si="374"/>
        <v/>
      </c>
      <c r="AB161" s="57" t="str">
        <f t="shared" si="375"/>
        <v/>
      </c>
      <c r="AC161" s="57" t="str">
        <f t="shared" si="376"/>
        <v/>
      </c>
      <c r="AD161" s="58" t="str">
        <f>IF(CC161="","",IF(CC161&gt;CE161,1,-1))</f>
        <v/>
      </c>
      <c r="AE161" s="58" t="str">
        <f>IF(CC161="","",IF(CC161&lt;CE161,1,-1))</f>
        <v/>
      </c>
      <c r="AF161" s="59">
        <f>IF(CC161&gt;CE161,1,0)</f>
        <v>0</v>
      </c>
      <c r="AG161" s="60">
        <f>IF(CE161&gt;CC161,1,0)</f>
        <v>0</v>
      </c>
      <c r="AH161" s="81" t="str">
        <f>IF(O161="","",AX161*1)</f>
        <v/>
      </c>
      <c r="AI161" s="953" t="str">
        <f>IF(P161="","",BE161*1)</f>
        <v/>
      </c>
      <c r="AJ161" s="953" t="str">
        <f>IF(Q161="","",BL161*1)</f>
        <v/>
      </c>
      <c r="AK161" s="953" t="str">
        <f>IF(R161="","",BS161*1)</f>
        <v/>
      </c>
      <c r="AL161" s="953" t="str">
        <f>IF(S161="","",BZ161*1)</f>
        <v/>
      </c>
      <c r="AM161" s="950" t="str">
        <f>IF(O161="","",AZ161*1)</f>
        <v/>
      </c>
      <c r="AN161" s="950" t="str">
        <f>IF(P161="","",BG161*1)</f>
        <v/>
      </c>
      <c r="AO161" s="950" t="str">
        <f>IF(Q161="","",BN161*1)</f>
        <v/>
      </c>
      <c r="AP161" s="950" t="str">
        <f>IF(R161="","",BU161*1)</f>
        <v/>
      </c>
      <c r="AQ161" s="950" t="str">
        <f>IF(S161="","",CB161*1)</f>
        <v/>
      </c>
      <c r="AR161" s="64">
        <f>SUM(AH161:AL161)</f>
        <v>0</v>
      </c>
      <c r="AS161" s="65">
        <f>SUM(AM161:AQ161)</f>
        <v>0</v>
      </c>
      <c r="AT161" s="66">
        <f>IF(O161=1000,11,IF(O161=-1000,0,IF(O161&gt;0,11,IF(O161&lt;0,(-O161),"0"))))</f>
        <v>11</v>
      </c>
      <c r="AU161" s="67" t="str">
        <f>IF(O161=1000,0,IF(O161=-1000,11,IF(O161&lt;-9,-(O161-2),IF(O161&gt;0,(O161),"0"))))</f>
        <v/>
      </c>
      <c r="AV161" s="66" t="e">
        <f>IF(O161=1000,11,IF(O161=-1000,0,IF(O161&gt;9,(O161+2),IF(O161&lt;0,(-O161),"0"))))</f>
        <v>#VALUE!</v>
      </c>
      <c r="AW161" s="67" t="str">
        <f>IF(O161=1000,0,IF(O161=-1000,11,IF(O161&lt;0,11,IF(O161&gt;0,(O161),"0"))))</f>
        <v/>
      </c>
      <c r="AX161" s="945" t="str">
        <f>IF(O161="","",IF(O161&gt;9,AV161,AT161))</f>
        <v/>
      </c>
      <c r="AY161" s="946" t="str">
        <f>IF(O161="","","-")</f>
        <v/>
      </c>
      <c r="AZ161" s="947" t="str">
        <f>IF(O161="","",IF(O161&lt;-9,AU161,AW161))</f>
        <v/>
      </c>
      <c r="BA161" s="66" t="e">
        <f>IF(P161=1000,11,IF(P161=-1000,0,IF(P161&gt;9,(P161+2),IF(P161&lt;0,(-P161),"0"))))</f>
        <v>#VALUE!</v>
      </c>
      <c r="BB161" s="67" t="str">
        <f>IF(P161=1000,0,IF(P161=-1000,11,IF(P161&lt;-9,-(P161-2),IF(P161&gt;0,(P161),"0"))))</f>
        <v/>
      </c>
      <c r="BC161" s="67">
        <f>IF(P161=1000,11,IF(P161=-1000,0,IF(P161&gt;0,11,IF(P161&lt;0,(-P161),"0"))))</f>
        <v>11</v>
      </c>
      <c r="BD161" s="67" t="str">
        <f>IF(P161=1000,0,IF(P161=-1000,11,IF(P161&lt;0,11,IF(P161&gt;0,(P161),"0"))))</f>
        <v/>
      </c>
      <c r="BE161" s="945" t="str">
        <f>IF(P161="","",IF(P161&gt;9,BA161,BC161))</f>
        <v/>
      </c>
      <c r="BF161" s="946" t="str">
        <f>IF(P161="","","-")</f>
        <v/>
      </c>
      <c r="BG161" s="947" t="str">
        <f>IF(P161="","",IF(P161&lt;-9,BB161,BD161))</f>
        <v/>
      </c>
      <c r="BH161" s="66" t="e">
        <f>IF(Q161=1000,11,IF(Q161=-1000,0,IF(Q161&gt;9,(Q161+2),IF(Q161&lt;0,(-Q161),"0"))))</f>
        <v>#VALUE!</v>
      </c>
      <c r="BI161" s="67" t="str">
        <f>IF(Q161=1000,0,IF(Q161=-1000,11,IF(Q161&lt;-9,-(Q161-2),IF(Q161&gt;0,(Q161),"0"))))</f>
        <v/>
      </c>
      <c r="BJ161" s="67">
        <f>IF(Q161=1000,11,IF(Q161=-1000,0,IF(Q161&gt;0,11,IF(Q161&lt;0,(-Q161),"0"))))</f>
        <v>11</v>
      </c>
      <c r="BK161" s="67" t="str">
        <f>IF(Q161=1000,0,IF(Q161=-1000,11,IF(Q161&lt;0,11,IF(Q161&gt;0,(Q161),"0"))))</f>
        <v/>
      </c>
      <c r="BL161" s="945" t="str">
        <f>IF(Q161="","",IF(Q161&gt;9,BH161,BJ161))</f>
        <v/>
      </c>
      <c r="BM161" s="946" t="str">
        <f>IF(Q161="","","-")</f>
        <v/>
      </c>
      <c r="BN161" s="947" t="str">
        <f>IF(Q161="","",IF(Q161&lt;-9,BI161,BK161))</f>
        <v/>
      </c>
      <c r="BO161" s="67" t="e">
        <f>IF(R161=1000,11,IF(R161=-1000,0,IF(R161&gt;9,(R161+2),IF(R161&lt;0,(-R161),"0"))))</f>
        <v>#VALUE!</v>
      </c>
      <c r="BP161" s="67" t="str">
        <f>IF(R161=1000,0,IF(R161=-1000,11,IF(R161&lt;-9,-(R161-2),IF(R161&gt;0,(R161),"0"))))</f>
        <v/>
      </c>
      <c r="BQ161" s="67">
        <f>IF(R161=1000,11,IF(R161=-1000,0,IF(R161&gt;0,11,IF(R161&lt;0,(-R161),"0"))))</f>
        <v>11</v>
      </c>
      <c r="BR161" s="67" t="str">
        <f>IF(R161=1000,0,IF(R161=-1000,11,IF(R161&lt;0,11,IF(R161&gt;0,(R161),"0"))))</f>
        <v/>
      </c>
      <c r="BS161" s="945" t="str">
        <f>IF(R161="","",IF(R161&gt;9,BO161,BQ161))</f>
        <v/>
      </c>
      <c r="BT161" s="946" t="str">
        <f>IF(R161="","","-")</f>
        <v/>
      </c>
      <c r="BU161" s="947" t="str">
        <f>IF(R161="","",IF(R161&lt;-9,BP161,BR161))</f>
        <v/>
      </c>
      <c r="BV161" s="67" t="e">
        <f>IF(S161=1000,11,IF(S161=-1000,0,IF(S161&gt;9,(S161+2),IF(S161&lt;0,(-S161),"0"))))</f>
        <v>#VALUE!</v>
      </c>
      <c r="BW161" s="67" t="str">
        <f>IF(S161=1000,0,IF(S161=-1000,11,IF(S161&lt;-9,-(S161-2),IF(S161&gt;0,(S161),"0"))))</f>
        <v/>
      </c>
      <c r="BX161" s="67">
        <f>IF(S161=1000,11,IF(S161=-1000,0,IF(S161&gt;0,11,IF(S161&lt;0,(-S161),"0"))))</f>
        <v>11</v>
      </c>
      <c r="BY161" s="71" t="str">
        <f>IF(S161=1000,0,IF(S161=-1000,11,IF(S161&lt;0,11,IF(S161&gt;0,(S161),"0"))))</f>
        <v/>
      </c>
      <c r="BZ161" s="945" t="str">
        <f>IF(S161="","",IF(S161&gt;9,BV161,BX161))</f>
        <v/>
      </c>
      <c r="CA161" s="946" t="str">
        <f>IF(S161="","","-")</f>
        <v/>
      </c>
      <c r="CB161" s="947" t="str">
        <f>IF(S161="","",IF(S161&lt;-9,BW161,BY161))</f>
        <v/>
      </c>
      <c r="CC161" s="942" t="str">
        <f>IF(O161="","",SUM(T161:X161))</f>
        <v/>
      </c>
      <c r="CD161" s="948" t="str">
        <f>IF(CC161="","","-")</f>
        <v/>
      </c>
      <c r="CE161" s="943" t="str">
        <f>IF(O161="","",SUM(Y161:AC161))</f>
        <v/>
      </c>
      <c r="CP161" s="32"/>
      <c r="CQ161" s="32"/>
    </row>
    <row r="162" spans="1:95" s="31" customFormat="1" ht="15" customHeight="1" x14ac:dyDescent="0.2">
      <c r="A162" s="43"/>
      <c r="B162" s="44"/>
      <c r="C162" s="1250" t="s">
        <v>563</v>
      </c>
      <c r="D162" s="76" t="str">
        <f>IF(A162="","",VLOOKUP(A162,СписокКМ!D:I,2,FALSE))</f>
        <v/>
      </c>
      <c r="E162" s="47"/>
      <c r="F162" s="77" t="str">
        <f>IF(B162="","",VLOOKUP(B162,СписокКМ!D:I,2,FALSE))</f>
        <v/>
      </c>
      <c r="G162" s="49"/>
      <c r="H162" s="41"/>
      <c r="I162" s="1252"/>
      <c r="J162" s="1252"/>
      <c r="K162" s="1252"/>
      <c r="L162" s="1252"/>
      <c r="M162" s="1252"/>
      <c r="N162" s="42"/>
      <c r="O162" s="1244" t="str">
        <f>IF(I162="","",IF(I162="0",1000,IF(I162="-0",-1000,I162*1)))</f>
        <v/>
      </c>
      <c r="P162" s="1244" t="str">
        <f>IF(J162="","",IF(J162="0",1000,IF(J162="-0",-1000,J162*1)))</f>
        <v/>
      </c>
      <c r="Q162" s="1244" t="str">
        <f>IF(K162="","",IF(K162="0",1000,IF(K162="-0",-1000,K162*1)))</f>
        <v/>
      </c>
      <c r="R162" s="1244" t="str">
        <f>IF(L163="","",IF(L163="0",1000,IF(L163="-0",-1000,L163*1)))</f>
        <v/>
      </c>
      <c r="S162" s="1246" t="str">
        <f>IF(M163="","",IF(M163="0",1000,IF(M163="-0",-1000,M163*1)))</f>
        <v/>
      </c>
      <c r="T162" s="1248" t="str">
        <f>IF(O162="","",IF(O162&gt;0,1,0))</f>
        <v/>
      </c>
      <c r="U162" s="1284" t="str">
        <f>IF(P162="","",IF(P162&gt;0,1,0))</f>
        <v/>
      </c>
      <c r="V162" s="1284" t="str">
        <f>IF(Q162="","",IF(Q162&gt;0,1,0))</f>
        <v/>
      </c>
      <c r="W162" s="1284" t="str">
        <f>IF(R162="","",IF(R162&gt;0,1,0))</f>
        <v/>
      </c>
      <c r="X162" s="1284" t="str">
        <f>IF(S162="","",IF(S162&gt;0,1,0))</f>
        <v/>
      </c>
      <c r="Y162" s="1278" t="str">
        <f>IF(O162="","",IF(O162&lt;0,1,0))</f>
        <v/>
      </c>
      <c r="Z162" s="1278" t="str">
        <f>IF(P162="","",IF(P162&lt;0,1,0))</f>
        <v/>
      </c>
      <c r="AA162" s="1278" t="str">
        <f>IF(Q162="","",IF(Q162&lt;0,1,0))</f>
        <v/>
      </c>
      <c r="AB162" s="1278" t="str">
        <f>IF(R162="","",IF(R162&lt;0,1,0))</f>
        <v/>
      </c>
      <c r="AC162" s="1278" t="str">
        <f>IF(S162="","",IF(S162&lt;0,1,0))</f>
        <v/>
      </c>
      <c r="AD162" s="1280">
        <f>IF(CC162="","",IF(CC162&gt;CE162,1,-1))</f>
        <v>-1</v>
      </c>
      <c r="AE162" s="1280">
        <f>IF(CC162="","",IF(CC162&lt;CE162,1,-1))</f>
        <v>1</v>
      </c>
      <c r="AF162" s="1282">
        <f>IF(CC162&gt;CE162,1,0)</f>
        <v>0</v>
      </c>
      <c r="AG162" s="1272">
        <f>IF(CE162&gt;CC162,1,0)</f>
        <v>1</v>
      </c>
      <c r="AH162" s="1274" t="str">
        <f>IF(O162="","",AX162*1)</f>
        <v/>
      </c>
      <c r="AI162" s="1276" t="str">
        <f>IF(P162="","",BE162*1)</f>
        <v/>
      </c>
      <c r="AJ162" s="1276" t="str">
        <f>IF(Q162="","",BL162*1)</f>
        <v/>
      </c>
      <c r="AK162" s="1276" t="str">
        <f>IF(R162="","",BS162*1)</f>
        <v/>
      </c>
      <c r="AL162" s="1276" t="str">
        <f>IF(S162="","",BZ162*1)</f>
        <v/>
      </c>
      <c r="AM162" s="1298" t="str">
        <f>IF(O162="","",AZ162*1)</f>
        <v/>
      </c>
      <c r="AN162" s="1298" t="str">
        <f>IF(P162="","",BG162*1)</f>
        <v/>
      </c>
      <c r="AO162" s="1298" t="str">
        <f>IF(Q162="","",BN162*1)</f>
        <v/>
      </c>
      <c r="AP162" s="1298" t="str">
        <f>IF(R162="","",BU162*1)</f>
        <v/>
      </c>
      <c r="AQ162" s="1298" t="str">
        <f>IF(S162="","",CB162*1)</f>
        <v/>
      </c>
      <c r="AR162" s="1300">
        <f>SUM(AH163:AL163)</f>
        <v>0</v>
      </c>
      <c r="AS162" s="1292">
        <f>SUM(AM163:AQ163)</f>
        <v>0</v>
      </c>
      <c r="AT162" s="1294">
        <f>IF(O162=1000,11,IF(O162=-1000,0,IF(O162&gt;0,11,IF(O162&lt;0,(-O162),"0"))))</f>
        <v>11</v>
      </c>
      <c r="AU162" s="1286" t="str">
        <f>IF(O162=1000,0,IF(O162=-1000,11,IF(O162&lt;-9,-(O162-2),IF(O162&gt;0,(O162),"0"))))</f>
        <v/>
      </c>
      <c r="AV162" s="1286" t="e">
        <f>IF(O162=1000,11,IF(O162=-1000,0,IF(O162&gt;9,(O162+2),IF(O162&lt;0,(-O162),"0"))))</f>
        <v>#VALUE!</v>
      </c>
      <c r="AW162" s="1286" t="str">
        <f>IF(O162=1000,0,IF(O162=-1000,11,IF(O162&lt;0,11,IF(O162&gt;0,(O162),"0"))))</f>
        <v/>
      </c>
      <c r="AX162" s="1296" t="str">
        <f>IF(O162="","",IF(O162&gt;9,AV162,AT162))</f>
        <v/>
      </c>
      <c r="AY162" s="1288" t="str">
        <f>IF(O162="","","-")</f>
        <v/>
      </c>
      <c r="AZ162" s="1290" t="str">
        <f>IF(O162="","",IF(O162&lt;-9,AU162,AW162))</f>
        <v/>
      </c>
      <c r="BA162" s="1286" t="e">
        <f>IF(P162=1000,11,IF(P162=-1000,0,IF(P162&gt;9,(P162+2),IF(P162&lt;0,(-P162),"0"))))</f>
        <v>#VALUE!</v>
      </c>
      <c r="BB162" s="1286" t="str">
        <f>IF(P162=1000,0,IF(P162=-1000,11,IF(P162&lt;-9,-(P162-2),IF(P162&gt;0,(P162),"0"))))</f>
        <v/>
      </c>
      <c r="BC162" s="1286">
        <f>IF(P162=1000,11,IF(P162=-1000,0,IF(P162&gt;0,11,IF(P162&lt;0,(-P162),"0"))))</f>
        <v>11</v>
      </c>
      <c r="BD162" s="1286" t="str">
        <f>IF(P162=1000,0,IF(P162=-1000,11,IF(P162&lt;0,11,IF(P162&gt;0,(P162),"0"))))</f>
        <v/>
      </c>
      <c r="BE162" s="1296" t="str">
        <f>IF(P162="","",IF(P162&gt;9,BA162,BC162))</f>
        <v/>
      </c>
      <c r="BF162" s="1288" t="str">
        <f>IF(P162="","","-")</f>
        <v/>
      </c>
      <c r="BG162" s="1290" t="str">
        <f>IF(P162="","",IF(P162&lt;-9,BB162,BD162))</f>
        <v/>
      </c>
      <c r="BH162" s="1286" t="e">
        <f>IF(Q162=1000,11,IF(Q162=-1000,0,IF(Q162&gt;9,(Q162+2),IF(Q162&lt;0,(-Q162),"0"))))</f>
        <v>#VALUE!</v>
      </c>
      <c r="BI162" s="1286" t="str">
        <f>IF(Q162=1000,0,IF(Q162=-1000,11,IF(Q162&lt;-9,-(Q162-2),IF(Q162&gt;0,(Q162),"0"))))</f>
        <v/>
      </c>
      <c r="BJ162" s="1286">
        <f>IF(Q162=1000,11,IF(Q162=-1000,0,IF(Q162&gt;0,11,IF(Q162&lt;0,(-Q162),"0"))))</f>
        <v>11</v>
      </c>
      <c r="BK162" s="1286" t="str">
        <f>IF(Q162=1000,0,IF(Q162=-1000,11,IF(Q162&lt;0,11,IF(Q162&gt;0,(Q162),"0"))))</f>
        <v/>
      </c>
      <c r="BL162" s="1296" t="str">
        <f>IF(Q162="","",IF(Q162&gt;9,BH162,BJ162))</f>
        <v/>
      </c>
      <c r="BM162" s="1288" t="str">
        <f>IF(Q162="","","-")</f>
        <v/>
      </c>
      <c r="BN162" s="1290" t="str">
        <f>IF(Q162="","",IF(Q162&lt;-9,BI162,BK162))</f>
        <v/>
      </c>
      <c r="BO162" s="1286" t="e">
        <f>IF(R162=1000,11,IF(R162=-1000,0,IF(R162&gt;9,(R162+2),IF(R162&lt;0,(-R162),"0"))))</f>
        <v>#VALUE!</v>
      </c>
      <c r="BP162" s="1286" t="str">
        <f>IF(R162=1000,0,IF(R162=-1000,11,IF(R162&lt;-9,-(R162-2),IF(R162&gt;0,(R162),"0"))))</f>
        <v/>
      </c>
      <c r="BQ162" s="1286">
        <f>IF(R162=1000,11,IF(R162=-1000,0,IF(R162&gt;0,11,IF(R162&lt;0,(-R162),"0"))))</f>
        <v>11</v>
      </c>
      <c r="BR162" s="1286" t="str">
        <f>IF(R162=1000,0,IF(R162=-1000,11,IF(R162&lt;0,11,IF(R162&gt;0,(R162),"0"))))</f>
        <v/>
      </c>
      <c r="BS162" s="1296"/>
      <c r="BT162" s="1288" t="str">
        <f>IF(R162="","","-")</f>
        <v/>
      </c>
      <c r="BU162" s="1290"/>
      <c r="BV162" s="1286" t="e">
        <f>IF(S162=1000,11,IF(S162=-1000,0,IF(S162&gt;9,(S162+2),IF(S162&lt;0,(-S162),"0"))))</f>
        <v>#VALUE!</v>
      </c>
      <c r="BW162" s="1286" t="str">
        <f>IF(S162=1000,0,IF(S162=-1000,11,IF(S162&lt;-9,-(S162-2),IF(S162&gt;0,(S162),"0"))))</f>
        <v/>
      </c>
      <c r="BX162" s="1286">
        <f>IF(S162=1000,11,IF(S162=-1000,0,IF(S162&gt;0,11,IF(S162&lt;0,(-S162),"0"))))</f>
        <v>11</v>
      </c>
      <c r="BY162" s="1286" t="str">
        <f>IF(S162=1000,0,IF(S162=-1000,11,IF(S162&lt;0,11,IF(S162&gt;0,(S162),"0"))))</f>
        <v/>
      </c>
      <c r="BZ162" s="1296" t="str">
        <f>IF(S162="","",IF(S162&gt;9,BV162,BX162))</f>
        <v/>
      </c>
      <c r="CA162" s="1288" t="str">
        <f>IF(S162="","","-")</f>
        <v/>
      </c>
      <c r="CB162" s="1290" t="str">
        <f>IF(S162="","",IF(S162&lt;-9,BW162,BY162))</f>
        <v/>
      </c>
      <c r="CC162" s="1302">
        <v>3</v>
      </c>
      <c r="CD162" s="1304" t="str">
        <f>IF(CC162="","","-")</f>
        <v>-</v>
      </c>
      <c r="CE162" s="1306" t="str">
        <f>IF(O162="","",SUM(Y162:AC163))</f>
        <v/>
      </c>
      <c r="CP162" s="32"/>
      <c r="CQ162" s="32"/>
    </row>
    <row r="163" spans="1:95" s="31" customFormat="1" ht="15" customHeight="1" x14ac:dyDescent="0.2">
      <c r="A163" s="43"/>
      <c r="B163" s="44"/>
      <c r="C163" s="1251"/>
      <c r="D163" s="46" t="str">
        <f>IF(A163="","",VLOOKUP(A163,СписокКМ!D:I,2,FALSE))</f>
        <v/>
      </c>
      <c r="E163" s="47"/>
      <c r="F163" s="48" t="str">
        <f>IF(B163="","",VLOOKUP(B163,СписокКМ!D:I,2,FALSE))</f>
        <v/>
      </c>
      <c r="G163" s="49"/>
      <c r="H163" s="41"/>
      <c r="I163" s="1253"/>
      <c r="J163" s="1253"/>
      <c r="K163" s="1253"/>
      <c r="L163" s="1253"/>
      <c r="M163" s="1253"/>
      <c r="N163" s="42"/>
      <c r="O163" s="1245"/>
      <c r="P163" s="1245"/>
      <c r="Q163" s="1245"/>
      <c r="R163" s="1245"/>
      <c r="S163" s="1247"/>
      <c r="T163" s="1249"/>
      <c r="U163" s="1285"/>
      <c r="V163" s="1285"/>
      <c r="W163" s="1285"/>
      <c r="X163" s="1285"/>
      <c r="Y163" s="1279"/>
      <c r="Z163" s="1279"/>
      <c r="AA163" s="1279"/>
      <c r="AB163" s="1279"/>
      <c r="AC163" s="1279"/>
      <c r="AD163" s="1281"/>
      <c r="AE163" s="1281"/>
      <c r="AF163" s="1283"/>
      <c r="AG163" s="1273"/>
      <c r="AH163" s="1275"/>
      <c r="AI163" s="1277"/>
      <c r="AJ163" s="1277"/>
      <c r="AK163" s="1277"/>
      <c r="AL163" s="1277"/>
      <c r="AM163" s="1299"/>
      <c r="AN163" s="1299"/>
      <c r="AO163" s="1299"/>
      <c r="AP163" s="1299"/>
      <c r="AQ163" s="1299"/>
      <c r="AR163" s="1301"/>
      <c r="AS163" s="1293"/>
      <c r="AT163" s="1295"/>
      <c r="AU163" s="1287"/>
      <c r="AV163" s="1287"/>
      <c r="AW163" s="1287"/>
      <c r="AX163" s="1297"/>
      <c r="AY163" s="1289"/>
      <c r="AZ163" s="1291"/>
      <c r="BA163" s="1287"/>
      <c r="BB163" s="1287"/>
      <c r="BC163" s="1287"/>
      <c r="BD163" s="1287"/>
      <c r="BE163" s="1297"/>
      <c r="BF163" s="1289"/>
      <c r="BG163" s="1291"/>
      <c r="BH163" s="1287"/>
      <c r="BI163" s="1287"/>
      <c r="BJ163" s="1287"/>
      <c r="BK163" s="1287"/>
      <c r="BL163" s="1297"/>
      <c r="BM163" s="1289"/>
      <c r="BN163" s="1291"/>
      <c r="BO163" s="1287"/>
      <c r="BP163" s="1287"/>
      <c r="BQ163" s="1287"/>
      <c r="BR163" s="1287"/>
      <c r="BS163" s="1297"/>
      <c r="BT163" s="1289"/>
      <c r="BU163" s="1291"/>
      <c r="BV163" s="1287"/>
      <c r="BW163" s="1287"/>
      <c r="BX163" s="1287"/>
      <c r="BY163" s="1287"/>
      <c r="BZ163" s="1297"/>
      <c r="CA163" s="1289"/>
      <c r="CB163" s="1291"/>
      <c r="CC163" s="1303"/>
      <c r="CD163" s="1305"/>
      <c r="CE163" s="1307"/>
      <c r="CP163" s="32"/>
      <c r="CQ163" s="32"/>
    </row>
    <row r="164" spans="1:95" s="31" customFormat="1" ht="15" customHeight="1" x14ac:dyDescent="0.2">
      <c r="A164" s="99" t="str">
        <f>IF(A160="","",A160)</f>
        <v/>
      </c>
      <c r="B164" s="99" t="str">
        <f>IF(B160="","",B161)</f>
        <v/>
      </c>
      <c r="C164" s="75">
        <v>4</v>
      </c>
      <c r="D164" s="100" t="str">
        <f>IF(A164="","",VLOOKUP(A164,СписокКМ!D:I,2,FALSE))</f>
        <v/>
      </c>
      <c r="E164" s="101"/>
      <c r="F164" s="77" t="str">
        <f>IF(B164="","",VLOOKUP(B164,СписокКМ!D:I,2,FALSE))</f>
        <v/>
      </c>
      <c r="G164" s="102"/>
      <c r="H164" s="41"/>
      <c r="I164" s="960"/>
      <c r="J164" s="960"/>
      <c r="K164" s="960"/>
      <c r="L164" s="960"/>
      <c r="M164" s="960"/>
      <c r="N164" s="42"/>
      <c r="O164" s="79" t="str">
        <f>IF(I164="","",IF(I164="0",1000,IF(I164="-0",-1000,I164*1)))</f>
        <v/>
      </c>
      <c r="P164" s="79" t="str">
        <f t="shared" ref="P164:P165" si="377">IF(J164="","",IF(J164="0",1000,IF(J164="-0",-1000,J164*1)))</f>
        <v/>
      </c>
      <c r="Q164" s="79" t="str">
        <f t="shared" ref="Q164:Q165" si="378">IF(K164="","",IF(K164="0",1000,IF(K164="-0",-1000,K164*1)))</f>
        <v/>
      </c>
      <c r="R164" s="79" t="str">
        <f t="shared" ref="R164:R165" si="379">IF(L164="","",IF(L164="0",1000,IF(L164="-0",-1000,L164*1)))</f>
        <v/>
      </c>
      <c r="S164" s="80" t="str">
        <f t="shared" ref="S164:S165" si="380">IF(M164="","",IF(M164="0",1000,IF(M164="-0",-1000,M164*1)))</f>
        <v/>
      </c>
      <c r="T164" s="958" t="str">
        <f t="shared" ref="T164:T165" si="381">IF(O164="","",IF(O164&gt;0,1,0))</f>
        <v/>
      </c>
      <c r="U164" s="957" t="str">
        <f t="shared" ref="U164:U165" si="382">IF(P164="","",IF(P164&gt;0,1,0))</f>
        <v/>
      </c>
      <c r="V164" s="957" t="str">
        <f t="shared" ref="V164:V165" si="383">IF(Q164="","",IF(Q164&gt;0,1,0))</f>
        <v/>
      </c>
      <c r="W164" s="957" t="str">
        <f t="shared" ref="W164:W165" si="384">IF(R164="","",IF(R164&gt;0,1,0))</f>
        <v/>
      </c>
      <c r="X164" s="957" t="str">
        <f t="shared" ref="X164:X165" si="385">IF(S164="","",IF(S164&gt;0,1,0))</f>
        <v/>
      </c>
      <c r="Y164" s="954" t="str">
        <f t="shared" ref="Y164:Y165" si="386">IF(O164="","",IF(O164&lt;0,1,0))</f>
        <v/>
      </c>
      <c r="Z164" s="954" t="str">
        <f t="shared" ref="Z164:Z165" si="387">IF(P164="","",IF(P164&lt;0,1,0))</f>
        <v/>
      </c>
      <c r="AA164" s="954" t="str">
        <f t="shared" ref="AA164:AA165" si="388">IF(Q164="","",IF(Q164&lt;0,1,0))</f>
        <v/>
      </c>
      <c r="AB164" s="954" t="str">
        <f t="shared" ref="AB164:AB165" si="389">IF(R164="","",IF(R164&lt;0,1,0))</f>
        <v/>
      </c>
      <c r="AC164" s="954" t="str">
        <f t="shared" ref="AC164:AC165" si="390">IF(S164="","",IF(S164&lt;0,1,0))</f>
        <v/>
      </c>
      <c r="AD164" s="955" t="str">
        <f>IF(CC164="","",IF(CC164&gt;CE164,1,-1))</f>
        <v/>
      </c>
      <c r="AE164" s="955" t="str">
        <f>IF(CC164="","",IF(CC164&lt;CE164,1,-1))</f>
        <v/>
      </c>
      <c r="AF164" s="956">
        <f>IF(CC164&gt;CE164,1,0)</f>
        <v>0</v>
      </c>
      <c r="AG164" s="952">
        <f>IF(CE164&gt;CC164,1,0)</f>
        <v>0</v>
      </c>
      <c r="AH164" s="81" t="str">
        <f>IF(O164="","",AX164*1)</f>
        <v/>
      </c>
      <c r="AI164" s="953" t="str">
        <f>IF(P164="","",BE164*1)</f>
        <v/>
      </c>
      <c r="AJ164" s="953" t="str">
        <f>IF(Q164="","",BL164*1)</f>
        <v/>
      </c>
      <c r="AK164" s="953" t="str">
        <f>IF(R164="","",BS164*1)</f>
        <v/>
      </c>
      <c r="AL164" s="953" t="str">
        <f>IF(S164="","",BZ164*1)</f>
        <v/>
      </c>
      <c r="AM164" s="950" t="str">
        <f>IF(O164="","",AZ164*1)</f>
        <v/>
      </c>
      <c r="AN164" s="950" t="str">
        <f>IF(P164="","",BG164*1)</f>
        <v/>
      </c>
      <c r="AO164" s="950" t="str">
        <f>IF(Q164="","",BN164*1)</f>
        <v/>
      </c>
      <c r="AP164" s="950" t="str">
        <f>IF(R164="","",BU164*1)</f>
        <v/>
      </c>
      <c r="AQ164" s="950" t="str">
        <f>IF(S164="","",CB164*1)</f>
        <v/>
      </c>
      <c r="AR164" s="951">
        <f>SUM(AH164:AL164)</f>
        <v>0</v>
      </c>
      <c r="AS164" s="949">
        <f>SUM(AM164:AQ164)</f>
        <v>0</v>
      </c>
      <c r="AT164" s="111">
        <f>IF(O164=1000,11,IF(O164=-1000,0,IF(O164&gt;0,11,IF(O164&lt;0,(-O164),"0"))))</f>
        <v>11</v>
      </c>
      <c r="AU164" s="944" t="str">
        <f>IF(O164=1000,0,IF(O164=-1000,11,IF(O164&lt;-9,-(O164-2),IF(O164&gt;0,(O164),"0"))))</f>
        <v/>
      </c>
      <c r="AV164" s="111" t="e">
        <f>IF(O164=1000,11,IF(O164=-1000,0,IF(O164&gt;9,(O164+2),IF(O164&lt;0,(-O164),"0"))))</f>
        <v>#VALUE!</v>
      </c>
      <c r="AW164" s="944" t="str">
        <f>IF(O164=1000,0,IF(O164=-1000,11,IF(O164&lt;0,11,IF(O164&gt;0,(O164),"0"))))</f>
        <v/>
      </c>
      <c r="AX164" s="945" t="str">
        <f>IF(O164="","",IF(O164&gt;9,AV164,AT164))</f>
        <v/>
      </c>
      <c r="AY164" s="946" t="str">
        <f>IF(O164="","","-")</f>
        <v/>
      </c>
      <c r="AZ164" s="947" t="str">
        <f>IF(O164="","",IF(O164&lt;-9,AU164,AW164))</f>
        <v/>
      </c>
      <c r="BA164" s="111" t="e">
        <f>IF(P164=1000,11,IF(P164=-1000,0,IF(P164&gt;9,(P164+2),IF(P164&lt;0,(-P164),"0"))))</f>
        <v>#VALUE!</v>
      </c>
      <c r="BB164" s="944" t="str">
        <f>IF(P164=1000,0,IF(P164=-1000,11,IF(P164&lt;-9,-(P164-2),IF(P164&gt;0,(P164),"0"))))</f>
        <v/>
      </c>
      <c r="BC164" s="944">
        <f>IF(P164=1000,11,IF(P164=-1000,0,IF(P164&gt;0,11,IF(P164&lt;0,(-P164),"0"))))</f>
        <v>11</v>
      </c>
      <c r="BD164" s="944" t="str">
        <f>IF(P164=1000,0,IF(P164=-1000,11,IF(P164&lt;0,11,IF(P164&gt;0,(P164),"0"))))</f>
        <v/>
      </c>
      <c r="BE164" s="945" t="str">
        <f>IF(P164="","",IF(P164&gt;9,BA164,BC164))</f>
        <v/>
      </c>
      <c r="BF164" s="946" t="str">
        <f>IF(P164="","","-")</f>
        <v/>
      </c>
      <c r="BG164" s="947" t="str">
        <f>IF(P164="","",IF(P164&lt;-9,BB164,BD164))</f>
        <v/>
      </c>
      <c r="BH164" s="111" t="e">
        <f>IF(Q164=1000,11,IF(Q164=-1000,0,IF(Q164&gt;9,(Q164+2),IF(Q164&lt;0,(-Q164),"0"))))</f>
        <v>#VALUE!</v>
      </c>
      <c r="BI164" s="944" t="str">
        <f>IF(Q164=1000,0,IF(Q164=-1000,11,IF(Q164&lt;-9,-(Q164-2),IF(Q164&gt;0,(Q164),"0"))))</f>
        <v/>
      </c>
      <c r="BJ164" s="944">
        <f>IF(Q164=1000,11,IF(Q164=-1000,0,IF(Q164&gt;0,11,IF(Q164&lt;0,(-Q164),"0"))))</f>
        <v>11</v>
      </c>
      <c r="BK164" s="944" t="str">
        <f>IF(Q164=1000,0,IF(Q164=-1000,11,IF(Q164&lt;0,11,IF(Q164&gt;0,(Q164),"0"))))</f>
        <v/>
      </c>
      <c r="BL164" s="945" t="str">
        <f>IF(Q164="","",IF(Q164&gt;9,BH164,BJ164))</f>
        <v/>
      </c>
      <c r="BM164" s="946" t="str">
        <f>IF(Q164="","","-")</f>
        <v/>
      </c>
      <c r="BN164" s="947" t="str">
        <f>IF(Q164="","",IF(Q164&lt;-9,BI164,BK164))</f>
        <v/>
      </c>
      <c r="BO164" s="944" t="e">
        <f>IF(R164=1000,11,IF(R164=-1000,0,IF(R164&gt;9,(R164+2),IF(R164&lt;0,(-R164),"0"))))</f>
        <v>#VALUE!</v>
      </c>
      <c r="BP164" s="944" t="str">
        <f>IF(R164=1000,0,IF(R164=-1000,11,IF(R164&lt;-9,-(R164-2),IF(R164&gt;0,(R164),"0"))))</f>
        <v/>
      </c>
      <c r="BQ164" s="944">
        <f>IF(R164=1000,11,IF(R164=-1000,0,IF(R164&gt;0,11,IF(R164&lt;0,(-R164),"0"))))</f>
        <v>11</v>
      </c>
      <c r="BR164" s="944" t="str">
        <f>IF(R164=1000,0,IF(R164=-1000,11,IF(R164&lt;0,11,IF(R164&gt;0,(R164),"0"))))</f>
        <v/>
      </c>
      <c r="BS164" s="945" t="str">
        <f>IF(R164="","",IF(R164&gt;9,BO164,BQ164))</f>
        <v/>
      </c>
      <c r="BT164" s="946" t="str">
        <f>IF(R164="","","-")</f>
        <v/>
      </c>
      <c r="BU164" s="947" t="str">
        <f>IF(R164="","",IF(R164&lt;-9,BP164,BR164))</f>
        <v/>
      </c>
      <c r="BV164" s="944" t="e">
        <f>IF(S164=1000,11,IF(S164=-1000,0,IF(S164&gt;9,(S164+2),IF(S164&lt;0,(-S164),"0"))))</f>
        <v>#VALUE!</v>
      </c>
      <c r="BW164" s="944" t="str">
        <f>IF(S164=1000,0,IF(S164=-1000,11,IF(S164&lt;-9,-(S164-2),IF(S164&gt;0,(S164),"0"))))</f>
        <v/>
      </c>
      <c r="BX164" s="944">
        <f>IF(S164=1000,11,IF(S164=-1000,0,IF(S164&gt;0,11,IF(S164&lt;0,(-S164),"0"))))</f>
        <v>11</v>
      </c>
      <c r="BY164" s="113" t="str">
        <f>IF(S164=1000,0,IF(S164=-1000,11,IF(S164&lt;0,11,IF(S164&gt;0,(S164),"0"))))</f>
        <v/>
      </c>
      <c r="BZ164" s="945" t="str">
        <f>IF(S164="","",IF(S164&gt;9,BV164,BX164))</f>
        <v/>
      </c>
      <c r="CA164" s="946" t="str">
        <f>IF(S164="","","-")</f>
        <v/>
      </c>
      <c r="CB164" s="947" t="str">
        <f>IF(S164="","",IF(S164&lt;-9,BW164,BY164))</f>
        <v/>
      </c>
      <c r="CC164" s="942" t="str">
        <f>IF(O164="","",SUM(T164:X164))</f>
        <v/>
      </c>
      <c r="CD164" s="948" t="str">
        <f>IF(CC164="","","-")</f>
        <v/>
      </c>
      <c r="CE164" s="943" t="str">
        <f>IF(O164="","",SUM(Y164:AC164))</f>
        <v/>
      </c>
      <c r="CP164" s="32"/>
      <c r="CQ164" s="32"/>
    </row>
    <row r="165" spans="1:95" s="31" customFormat="1" ht="15" customHeight="1" thickBot="1" x14ac:dyDescent="0.25">
      <c r="A165" s="99" t="str">
        <f>IF(A160="","",A161)</f>
        <v/>
      </c>
      <c r="B165" s="99" t="str">
        <f>IF(B160="","",B160)</f>
        <v/>
      </c>
      <c r="C165" s="114">
        <v>5</v>
      </c>
      <c r="D165" s="115" t="str">
        <f>IF(A165="","",VLOOKUP(A165,СписокКМ!D:I,2,FALSE))</f>
        <v/>
      </c>
      <c r="E165" s="116"/>
      <c r="F165" s="117" t="str">
        <f>IF(B165="","",VLOOKUP(B165,СписокКМ!D:I,2,FALSE))</f>
        <v/>
      </c>
      <c r="G165" s="118"/>
      <c r="H165" s="119"/>
      <c r="I165" s="120"/>
      <c r="J165" s="120"/>
      <c r="K165" s="120"/>
      <c r="L165" s="121"/>
      <c r="M165" s="121"/>
      <c r="N165" s="122"/>
      <c r="O165" s="123" t="str">
        <f>IF(I165="","",IF(I165="0",1000,IF(I165="-0",-1000,I165*1)))</f>
        <v/>
      </c>
      <c r="P165" s="123" t="str">
        <f t="shared" si="377"/>
        <v/>
      </c>
      <c r="Q165" s="123" t="str">
        <f t="shared" si="378"/>
        <v/>
      </c>
      <c r="R165" s="123" t="str">
        <f t="shared" si="379"/>
        <v/>
      </c>
      <c r="S165" s="124" t="str">
        <f t="shared" si="380"/>
        <v/>
      </c>
      <c r="T165" s="125" t="str">
        <f t="shared" si="381"/>
        <v/>
      </c>
      <c r="U165" s="126" t="str">
        <f t="shared" si="382"/>
        <v/>
      </c>
      <c r="V165" s="126" t="str">
        <f t="shared" si="383"/>
        <v/>
      </c>
      <c r="W165" s="126" t="str">
        <f t="shared" si="384"/>
        <v/>
      </c>
      <c r="X165" s="126" t="str">
        <f t="shared" si="385"/>
        <v/>
      </c>
      <c r="Y165" s="127" t="str">
        <f t="shared" si="386"/>
        <v/>
      </c>
      <c r="Z165" s="127" t="str">
        <f t="shared" si="387"/>
        <v/>
      </c>
      <c r="AA165" s="127" t="str">
        <f t="shared" si="388"/>
        <v/>
      </c>
      <c r="AB165" s="127" t="str">
        <f t="shared" si="389"/>
        <v/>
      </c>
      <c r="AC165" s="127" t="str">
        <f t="shared" si="390"/>
        <v/>
      </c>
      <c r="AD165" s="128" t="str">
        <f>IF(CC165="","",IF(CC165&gt;CE165,1,-1))</f>
        <v/>
      </c>
      <c r="AE165" s="128" t="str">
        <f>IF(CC165="","",IF(CC165&lt;CE165,1,-1))</f>
        <v/>
      </c>
      <c r="AF165" s="129">
        <f>IF(CC165&gt;CE165,1,0)</f>
        <v>0</v>
      </c>
      <c r="AG165" s="130">
        <f>IF(CE165&gt;CC165,1,0)</f>
        <v>0</v>
      </c>
      <c r="AH165" s="131" t="str">
        <f>IF(O165="","",AX165*1)</f>
        <v/>
      </c>
      <c r="AI165" s="132" t="str">
        <f>IF(P165="","",BE165*1)</f>
        <v/>
      </c>
      <c r="AJ165" s="132" t="str">
        <f>IF(Q165="","",BL165*1)</f>
        <v/>
      </c>
      <c r="AK165" s="132" t="str">
        <f>IF(R165="","",BS165*1)</f>
        <v/>
      </c>
      <c r="AL165" s="132" t="str">
        <f>IF(S165="","",BZ165*1)</f>
        <v/>
      </c>
      <c r="AM165" s="133" t="str">
        <f>IF(O165="","",AZ165*1)</f>
        <v/>
      </c>
      <c r="AN165" s="133" t="str">
        <f>IF(P165="","",BG165*1)</f>
        <v/>
      </c>
      <c r="AO165" s="133" t="str">
        <f>IF(Q165="","",BN165*1)</f>
        <v/>
      </c>
      <c r="AP165" s="133" t="str">
        <f>IF(R165="","",BU165*1)</f>
        <v/>
      </c>
      <c r="AQ165" s="133" t="str">
        <f>IF(S165="","",CB165*1)</f>
        <v/>
      </c>
      <c r="AR165" s="134">
        <f>SUM(AH165:AL165)</f>
        <v>0</v>
      </c>
      <c r="AS165" s="135">
        <f>SUM(AM165:AQ165)</f>
        <v>0</v>
      </c>
      <c r="AT165" s="136">
        <f>IF(O165=1000,11,IF(O165=-1000,0,IF(O165&gt;0,11,IF(O165&lt;0,(-O165),"0"))))</f>
        <v>11</v>
      </c>
      <c r="AU165" s="137" t="str">
        <f>IF(O165=1000,0,IF(O165=-1000,11,IF(O165&lt;-9,-(O165-2),IF(O165&gt;0,(O165),"0"))))</f>
        <v/>
      </c>
      <c r="AV165" s="136" t="e">
        <f>IF(O165=1000,11,IF(O165=-1000,0,IF(O165&gt;9,(O165+2),IF(O165&lt;0,(-O165),"0"))))</f>
        <v>#VALUE!</v>
      </c>
      <c r="AW165" s="137" t="str">
        <f>IF(O165=1000,0,IF(O165=-1000,11,IF(O165&lt;0,11,IF(O165&gt;0,(O165),"0"))))</f>
        <v/>
      </c>
      <c r="AX165" s="138" t="str">
        <f>IF(O165="","",IF(O165&gt;9,AV165,AT165))</f>
        <v/>
      </c>
      <c r="AY165" s="139" t="str">
        <f>IF(O165="","","-")</f>
        <v/>
      </c>
      <c r="AZ165" s="140" t="str">
        <f>IF(O165="","",IF(O165&lt;-9,AU165,AW165))</f>
        <v/>
      </c>
      <c r="BA165" s="136" t="e">
        <f>IF(P165=1000,11,IF(P165=-1000,0,IF(P165&gt;9,(P165+2),IF(P165&lt;0,(-P165),"0"))))</f>
        <v>#VALUE!</v>
      </c>
      <c r="BB165" s="137" t="str">
        <f>IF(P165=1000,0,IF(P165=-1000,11,IF(P165&lt;-9,-(P165-2),IF(P165&gt;0,(P165),"0"))))</f>
        <v/>
      </c>
      <c r="BC165" s="137">
        <f>IF(P165=1000,11,IF(P165=-1000,0,IF(P165&gt;0,11,IF(P165&lt;0,(-P165),"0"))))</f>
        <v>11</v>
      </c>
      <c r="BD165" s="137" t="str">
        <f>IF(P165=1000,0,IF(P165=-1000,11,IF(P165&lt;0,11,IF(P165&gt;0,(P165),"0"))))</f>
        <v/>
      </c>
      <c r="BE165" s="138" t="str">
        <f>IF(P165="","",IF(P165&gt;9,BA165,BC165))</f>
        <v/>
      </c>
      <c r="BF165" s="139" t="str">
        <f>IF(P165="","","-")</f>
        <v/>
      </c>
      <c r="BG165" s="140" t="str">
        <f>IF(P165="","",IF(P165&lt;-9,BB165,BD165))</f>
        <v/>
      </c>
      <c r="BH165" s="136" t="e">
        <f>IF(Q165=1000,11,IF(Q165=-1000,0,IF(Q165&gt;9,(Q165+2),IF(Q165&lt;0,(-Q165),"0"))))</f>
        <v>#VALUE!</v>
      </c>
      <c r="BI165" s="137" t="str">
        <f>IF(Q165=1000,0,IF(Q165=-1000,11,IF(Q165&lt;-9,-(Q165-2),IF(Q165&gt;0,(Q165),"0"))))</f>
        <v/>
      </c>
      <c r="BJ165" s="137">
        <f>IF(Q165=1000,11,IF(Q165=-1000,0,IF(Q165&gt;0,11,IF(Q165&lt;0,(-Q165),"0"))))</f>
        <v>11</v>
      </c>
      <c r="BK165" s="137" t="str">
        <f>IF(Q165=1000,0,IF(Q165=-1000,11,IF(Q165&lt;0,11,IF(Q165&gt;0,(Q165),"0"))))</f>
        <v/>
      </c>
      <c r="BL165" s="138" t="str">
        <f>IF(Q165="","",IF(Q165&gt;9,BH165,BJ165))</f>
        <v/>
      </c>
      <c r="BM165" s="139" t="str">
        <f>IF(Q165="","","-")</f>
        <v/>
      </c>
      <c r="BN165" s="140" t="str">
        <f>IF(Q165="","",IF(Q165&lt;-9,BI165,BK165))</f>
        <v/>
      </c>
      <c r="BO165" s="137" t="e">
        <f>IF(R165=1000,11,IF(R165=-1000,0,IF(R165&gt;9,(R165+2),IF(R165&lt;0,(-R165),"0"))))</f>
        <v>#VALUE!</v>
      </c>
      <c r="BP165" s="137" t="str">
        <f>IF(R165=1000,0,IF(R165=-1000,11,IF(R165&lt;-9,-(R165-2),IF(R165&gt;0,(R165),"0"))))</f>
        <v/>
      </c>
      <c r="BQ165" s="137">
        <f>IF(R165=1000,11,IF(R165=-1000,0,IF(R165&gt;0,11,IF(R165&lt;0,(-R165),"0"))))</f>
        <v>11</v>
      </c>
      <c r="BR165" s="137" t="str">
        <f>IF(R165=1000,0,IF(R165=-1000,11,IF(R165&lt;0,11,IF(R165&gt;0,(R165),"0"))))</f>
        <v/>
      </c>
      <c r="BS165" s="138" t="str">
        <f>IF(R165="","",IF(R165&gt;9,BO165,BQ165))</f>
        <v/>
      </c>
      <c r="BT165" s="139" t="str">
        <f>IF(R165="","","-")</f>
        <v/>
      </c>
      <c r="BU165" s="140" t="str">
        <f>IF(R165="","",IF(R165&lt;-9,BP165,BR165))</f>
        <v/>
      </c>
      <c r="BV165" s="137" t="e">
        <f>IF(S165=1000,11,IF(S165=-1000,0,IF(S165&gt;9,(S165+2),IF(S165&lt;0,(-S165),"0"))))</f>
        <v>#VALUE!</v>
      </c>
      <c r="BW165" s="137" t="str">
        <f>IF(S165=1000,0,IF(S165=-1000,11,IF(S165&lt;-9,-(S165-2),IF(S165&gt;0,(S165),"0"))))</f>
        <v/>
      </c>
      <c r="BX165" s="137">
        <f>IF(S165=1000,11,IF(S165=-1000,0,IF(S165&gt;0,11,IF(S165&lt;0,(-S165),"0"))))</f>
        <v>11</v>
      </c>
      <c r="BY165" s="141" t="str">
        <f>IF(S165=1000,0,IF(S165=-1000,11,IF(S165&lt;0,11,IF(S165&gt;0,(S165),"0"))))</f>
        <v/>
      </c>
      <c r="BZ165" s="138" t="str">
        <f>IF(S165="","",IF(S165&gt;9,BV165,BX165))</f>
        <v/>
      </c>
      <c r="CA165" s="139" t="str">
        <f>IF(S165="","","-")</f>
        <v/>
      </c>
      <c r="CB165" s="140" t="str">
        <f>IF(S165="","",IF(S165&lt;-9,BW165,BY165))</f>
        <v/>
      </c>
      <c r="CC165" s="142" t="str">
        <f>IF(O165="","",SUM(T165:X165))</f>
        <v/>
      </c>
      <c r="CD165" s="143" t="str">
        <f>IF(CC165="","","-")</f>
        <v/>
      </c>
      <c r="CE165" s="144" t="str">
        <f>IF(O165="","",SUM(Y165:AC165))</f>
        <v/>
      </c>
      <c r="CP165" s="32"/>
      <c r="CQ165" s="32"/>
    </row>
    <row r="166" spans="1:95" ht="15.75" thickBot="1" x14ac:dyDescent="0.25"/>
    <row r="167" spans="1:95" s="31" customFormat="1" ht="31.5" customHeight="1" thickBot="1" x14ac:dyDescent="0.25">
      <c r="A167" s="34"/>
      <c r="B167" s="35"/>
      <c r="C167" s="1225">
        <f>1+C158</f>
        <v>19</v>
      </c>
      <c r="D167" s="1227" t="str">
        <f>IF(A167="","",VLOOKUP(A167,СписокКМ!$A$186:$D$248,3,FALSE))</f>
        <v/>
      </c>
      <c r="E167" s="1228" t="str">
        <f>IF(B167="","",VLOOKUP(B167,СписокКМ!E:J,2,FALSE))</f>
        <v/>
      </c>
      <c r="F167" s="1231" t="str">
        <f>IF(B167="","",VLOOKUP(B167,СписокКМ!$A$186:$D$248,3,FALSE))</f>
        <v/>
      </c>
      <c r="G167" s="1232" t="str">
        <f>IF(D167="","",VLOOKUP(D167,СписокКМ!G:L,2,FALSE))</f>
        <v/>
      </c>
      <c r="H167" s="36"/>
      <c r="I167" s="1235" t="s">
        <v>7</v>
      </c>
      <c r="J167" s="1235"/>
      <c r="K167" s="1235"/>
      <c r="L167" s="1235"/>
      <c r="M167" s="1235"/>
      <c r="N167" s="37"/>
      <c r="O167" s="1237"/>
      <c r="P167" s="1238"/>
      <c r="Q167" s="1238"/>
      <c r="R167" s="1238"/>
      <c r="S167" s="1238"/>
      <c r="T167" s="38" t="str">
        <f>IF(A167="","",VLOOKUP(A167,'[60]Протокол команд'!A:K,8,FALSE))</f>
        <v/>
      </c>
      <c r="U167" s="39" t="e">
        <f>T167*5-4</f>
        <v>#VALUE!</v>
      </c>
      <c r="V167" s="39" t="e">
        <f>T167*5</f>
        <v>#VALUE!</v>
      </c>
      <c r="W167" s="39" t="e">
        <f>CONCATENATE(U167,"-",V167)</f>
        <v>#VALUE!</v>
      </c>
      <c r="X167" s="39" t="str">
        <f>IF(A167="","",VLOOKUP(A167,'[60]Протокол команд'!A:K,10,FALSE))</f>
        <v/>
      </c>
      <c r="Y167" s="39" t="e">
        <f>X167*5-4</f>
        <v>#VALUE!</v>
      </c>
      <c r="Z167" s="39" t="e">
        <f>X167*5</f>
        <v>#VALUE!</v>
      </c>
      <c r="AA167" s="39" t="e">
        <f>CONCATENATE(Y167,"-",Z167)</f>
        <v>#VALUE!</v>
      </c>
      <c r="AB167" s="1241" t="str">
        <f>IF(O169="","",SUM(AF169:AF174))</f>
        <v/>
      </c>
      <c r="AC167" s="1242"/>
      <c r="AD167" s="1243"/>
      <c r="AE167" s="1242" t="str">
        <f>IF(O169="","",SUM(AG169:AG174))</f>
        <v/>
      </c>
      <c r="AF167" s="1242"/>
      <c r="AG167" s="1264"/>
      <c r="AH167" s="1241">
        <f>SUM(CC169:CC174)</f>
        <v>3</v>
      </c>
      <c r="AI167" s="1242"/>
      <c r="AJ167" s="1243"/>
      <c r="AK167" s="1242">
        <f>SUM(CE169:CE174)</f>
        <v>0</v>
      </c>
      <c r="AL167" s="1242"/>
      <c r="AM167" s="1264"/>
      <c r="AN167" s="1265">
        <f>SUM(AR169:AR174)</f>
        <v>0</v>
      </c>
      <c r="AO167" s="1266"/>
      <c r="AP167" s="1267"/>
      <c r="AQ167" s="1266">
        <f>SUM(AS169:AS174)</f>
        <v>0</v>
      </c>
      <c r="AR167" s="1266"/>
      <c r="AS167" s="1268"/>
      <c r="AT167" s="1314"/>
      <c r="AU167" s="1315"/>
      <c r="AV167" s="1315"/>
      <c r="AW167" s="1315"/>
      <c r="AX167" s="1315"/>
      <c r="AY167" s="1315"/>
      <c r="AZ167" s="1315"/>
      <c r="BA167" s="1315"/>
      <c r="BB167" s="1315"/>
      <c r="BC167" s="1315"/>
      <c r="BD167" s="1315"/>
      <c r="BE167" s="1315"/>
      <c r="BF167" s="1315"/>
      <c r="BG167" s="1315"/>
      <c r="BH167" s="1315"/>
      <c r="BI167" s="1315"/>
      <c r="BJ167" s="1315"/>
      <c r="BK167" s="1315"/>
      <c r="BL167" s="1315"/>
      <c r="BM167" s="1315"/>
      <c r="BN167" s="1315"/>
      <c r="BO167" s="1315"/>
      <c r="BP167" s="1315"/>
      <c r="BQ167" s="1315"/>
      <c r="BR167" s="1315"/>
      <c r="BS167" s="1315"/>
      <c r="BT167" s="1315"/>
      <c r="BU167" s="1315"/>
      <c r="BV167" s="1315"/>
      <c r="BW167" s="1315"/>
      <c r="BX167" s="1315"/>
      <c r="BY167" s="1315"/>
      <c r="BZ167" s="1315"/>
      <c r="CA167" s="1315"/>
      <c r="CB167" s="1316"/>
      <c r="CC167" s="1254" t="str">
        <f>IF(O169="","",SUM(AF169:AF174))</f>
        <v/>
      </c>
      <c r="CD167" s="1256" t="str">
        <f>IF(CC167="","","-")</f>
        <v/>
      </c>
      <c r="CE167" s="1258" t="str">
        <f>IF(O169="","",SUM(AG169:AG174))</f>
        <v/>
      </c>
      <c r="CP167" s="32"/>
      <c r="CQ167" s="32"/>
    </row>
    <row r="168" spans="1:95" s="31" customFormat="1" ht="13.5" customHeight="1" x14ac:dyDescent="0.2">
      <c r="A168" s="40"/>
      <c r="B168" s="40"/>
      <c r="C168" s="1226"/>
      <c r="D168" s="1229" t="str">
        <f>IF(A168="","",VLOOKUP(A168,СписокКМ!D:I,2,FALSE))</f>
        <v/>
      </c>
      <c r="E168" s="1230" t="str">
        <f>IF(B168="","",VLOOKUP(B168,СписокКМ!E:J,2,FALSE))</f>
        <v/>
      </c>
      <c r="F168" s="1233" t="str">
        <f>IF(C168="","",VLOOKUP(C168,СписокКМ!F:K,2,FALSE))</f>
        <v/>
      </c>
      <c r="G168" s="1234" t="str">
        <f>IF(D168="","",VLOOKUP(D168,СписокКМ!G:L,2,FALSE))</f>
        <v/>
      </c>
      <c r="H168" s="41"/>
      <c r="I168" s="1236"/>
      <c r="J168" s="1236"/>
      <c r="K168" s="1236"/>
      <c r="L168" s="1236"/>
      <c r="M168" s="1236"/>
      <c r="N168" s="42"/>
      <c r="O168" s="1239"/>
      <c r="P168" s="1240"/>
      <c r="Q168" s="1240"/>
      <c r="R168" s="1240"/>
      <c r="S168" s="1240"/>
      <c r="T168" s="1260" t="s">
        <v>8</v>
      </c>
      <c r="U168" s="1261"/>
      <c r="V168" s="1261"/>
      <c r="W168" s="1261"/>
      <c r="X168" s="1261"/>
      <c r="Y168" s="1261"/>
      <c r="Z168" s="1261"/>
      <c r="AA168" s="1261"/>
      <c r="AB168" s="1261"/>
      <c r="AC168" s="1261"/>
      <c r="AD168" s="1261"/>
      <c r="AE168" s="1261"/>
      <c r="AF168" s="1261"/>
      <c r="AG168" s="1262"/>
      <c r="AH168" s="1261" t="s">
        <v>9</v>
      </c>
      <c r="AI168" s="1261"/>
      <c r="AJ168" s="1261"/>
      <c r="AK168" s="1261"/>
      <c r="AL168" s="1261"/>
      <c r="AM168" s="1261"/>
      <c r="AN168" s="1261"/>
      <c r="AO168" s="1261"/>
      <c r="AP168" s="1261"/>
      <c r="AQ168" s="1261"/>
      <c r="AR168" s="1261"/>
      <c r="AS168" s="1262"/>
      <c r="AT168" s="1263" t="s">
        <v>10</v>
      </c>
      <c r="AU168" s="1263"/>
      <c r="AV168" s="1263"/>
      <c r="AW168" s="1263"/>
      <c r="AX168" s="1263"/>
      <c r="AY168" s="1263"/>
      <c r="AZ168" s="1263"/>
      <c r="BA168" s="1263" t="s">
        <v>11</v>
      </c>
      <c r="BB168" s="1263"/>
      <c r="BC168" s="1263"/>
      <c r="BD168" s="1263"/>
      <c r="BE168" s="1263"/>
      <c r="BF168" s="1263"/>
      <c r="BG168" s="1263"/>
      <c r="BH168" s="1263" t="s">
        <v>12</v>
      </c>
      <c r="BI168" s="1263"/>
      <c r="BJ168" s="1263"/>
      <c r="BK168" s="1263"/>
      <c r="BL168" s="1263"/>
      <c r="BM168" s="1263"/>
      <c r="BN168" s="1263"/>
      <c r="BO168" s="1263" t="s">
        <v>13</v>
      </c>
      <c r="BP168" s="1263"/>
      <c r="BQ168" s="1263"/>
      <c r="BR168" s="1263"/>
      <c r="BS168" s="1263"/>
      <c r="BT168" s="1263"/>
      <c r="BU168" s="1263"/>
      <c r="BV168" s="1263" t="s">
        <v>14</v>
      </c>
      <c r="BW168" s="1263"/>
      <c r="BX168" s="1263"/>
      <c r="BY168" s="1263"/>
      <c r="BZ168" s="1263"/>
      <c r="CA168" s="1263"/>
      <c r="CB168" s="1263"/>
      <c r="CC168" s="1255"/>
      <c r="CD168" s="1257"/>
      <c r="CE168" s="1259"/>
      <c r="CP168" s="32"/>
      <c r="CQ168" s="32"/>
    </row>
    <row r="169" spans="1:95" s="31" customFormat="1" ht="15" customHeight="1" x14ac:dyDescent="0.2">
      <c r="A169" s="43"/>
      <c r="B169" s="44"/>
      <c r="C169" s="959">
        <v>1</v>
      </c>
      <c r="D169" s="46" t="str">
        <f>IF(A169="","",VLOOKUP(A169,СписокКМ!D:I,2,FALSE))</f>
        <v/>
      </c>
      <c r="E169" s="47"/>
      <c r="F169" s="48" t="str">
        <f>IF(B169="","",VLOOKUP(B169,СписокКМ!D:I,2,FALSE))</f>
        <v/>
      </c>
      <c r="G169" s="49"/>
      <c r="H169" s="50"/>
      <c r="I169" s="51"/>
      <c r="J169" s="51"/>
      <c r="K169" s="51"/>
      <c r="L169" s="51"/>
      <c r="M169" s="51"/>
      <c r="N169" s="52"/>
      <c r="O169" s="53" t="str">
        <f>IF(I169="","",IF(I169="0",1000,IF(I169="-0",-1000,I169*1)))</f>
        <v/>
      </c>
      <c r="P169" s="53" t="str">
        <f t="shared" ref="P169:P170" si="391">IF(J169="","",IF(J169="0",1000,IF(J169="-0",-1000,J169*1)))</f>
        <v/>
      </c>
      <c r="Q169" s="53" t="str">
        <f t="shared" ref="Q169:Q170" si="392">IF(K169="","",IF(K169="0",1000,IF(K169="-0",-1000,K169*1)))</f>
        <v/>
      </c>
      <c r="R169" s="53" t="str">
        <f t="shared" ref="R169:R170" si="393">IF(L169="","",IF(L169="0",1000,IF(L169="-0",-1000,L169*1)))</f>
        <v/>
      </c>
      <c r="S169" s="54" t="str">
        <f t="shared" ref="S169:S170" si="394">IF(M169="","",IF(M169="0",1000,IF(M169="-0",-1000,M169*1)))</f>
        <v/>
      </c>
      <c r="T169" s="55" t="str">
        <f t="shared" ref="T169:T170" si="395">IF(O169="","",IF(O169&gt;0,1,0))</f>
        <v/>
      </c>
      <c r="U169" s="56" t="str">
        <f t="shared" ref="U169:U170" si="396">IF(P169="","",IF(P169&gt;0,1,0))</f>
        <v/>
      </c>
      <c r="V169" s="56" t="str">
        <f t="shared" ref="V169:V170" si="397">IF(Q169="","",IF(Q169&gt;0,1,0))</f>
        <v/>
      </c>
      <c r="W169" s="56" t="str">
        <f t="shared" ref="W169:W170" si="398">IF(R169="","",IF(R169&gt;0,1,0))</f>
        <v/>
      </c>
      <c r="X169" s="56" t="str">
        <f t="shared" ref="X169:X170" si="399">IF(S169="","",IF(S169&gt;0,1,0))</f>
        <v/>
      </c>
      <c r="Y169" s="57" t="str">
        <f t="shared" ref="Y169:Y170" si="400">IF(O169="","",IF(O169&lt;0,1,0))</f>
        <v/>
      </c>
      <c r="Z169" s="57" t="str">
        <f t="shared" ref="Z169:Z170" si="401">IF(P169="","",IF(P169&lt;0,1,0))</f>
        <v/>
      </c>
      <c r="AA169" s="57" t="str">
        <f t="shared" ref="AA169:AA170" si="402">IF(Q169="","",IF(Q169&lt;0,1,0))</f>
        <v/>
      </c>
      <c r="AB169" s="57" t="str">
        <f t="shared" ref="AB169:AB170" si="403">IF(R169="","",IF(R169&lt;0,1,0))</f>
        <v/>
      </c>
      <c r="AC169" s="57" t="str">
        <f t="shared" ref="AC169:AC170" si="404">IF(S169="","",IF(S169&lt;0,1,0))</f>
        <v/>
      </c>
      <c r="AD169" s="58" t="str">
        <f>IF(CC169="","",IF(CC169&gt;CE169,1,-1))</f>
        <v/>
      </c>
      <c r="AE169" s="58" t="str">
        <f>IF(CC169="","",IF(CC169&lt;CE169,1,-1))</f>
        <v/>
      </c>
      <c r="AF169" s="59">
        <f>IF(CC169&gt;CE169,1,0)</f>
        <v>0</v>
      </c>
      <c r="AG169" s="60">
        <f>IF(CE169&gt;CC169,1,0)</f>
        <v>0</v>
      </c>
      <c r="AH169" s="61" t="str">
        <f>IF(O169="","",AX169*1)</f>
        <v/>
      </c>
      <c r="AI169" s="62" t="str">
        <f>IF(P169="","",BE169*1)</f>
        <v/>
      </c>
      <c r="AJ169" s="62" t="str">
        <f>IF(Q169="","",BL169*1)</f>
        <v/>
      </c>
      <c r="AK169" s="62" t="str">
        <f>IF(R169="","",BS169*1)</f>
        <v/>
      </c>
      <c r="AL169" s="62" t="str">
        <f>IF(S169="","",BZ169*1)</f>
        <v/>
      </c>
      <c r="AM169" s="63" t="str">
        <f>IF(O169="","",AZ169*1)</f>
        <v/>
      </c>
      <c r="AN169" s="63" t="str">
        <f>IF(P169="","",BG169*1)</f>
        <v/>
      </c>
      <c r="AO169" s="63" t="str">
        <f>IF(Q169="","",BN169*1)</f>
        <v/>
      </c>
      <c r="AP169" s="63" t="str">
        <f>IF(R169="","",BU169*1)</f>
        <v/>
      </c>
      <c r="AQ169" s="63" t="str">
        <f>IF(S169="","",CB169*1)</f>
        <v/>
      </c>
      <c r="AR169" s="64">
        <f>SUM(AH169:AL169)</f>
        <v>0</v>
      </c>
      <c r="AS169" s="65">
        <f>SUM(AM169:AQ169)</f>
        <v>0</v>
      </c>
      <c r="AT169" s="66">
        <f>IF(O169=1000,11,IF(O169=-1000,0,IF(O169&gt;0,11,IF(O169&lt;0,(-O169),"0"))))</f>
        <v>11</v>
      </c>
      <c r="AU169" s="67" t="str">
        <f>IF(O169=1000,0,IF(O169=-1000,11,IF(O169&lt;-9,-(O169-2),IF(O169&gt;0,(O169),"0"))))</f>
        <v/>
      </c>
      <c r="AV169" s="66" t="e">
        <f>IF(O169=1000,11,IF(O169=-1000,0,IF(O169&lt;9,11,IF(O169&gt;9,(O169+2),"0"))))</f>
        <v>#VALUE!</v>
      </c>
      <c r="AW169" s="67" t="str">
        <f>IF(O169=1000,0,IF(O169=-1000,11,IF(O169&lt;0,11,IF(O169&gt;0,(O169),"0"))))</f>
        <v/>
      </c>
      <c r="AX169" s="68" t="str">
        <f>IF(O169="","",IF(O169&gt;9,AV169,AT169))</f>
        <v/>
      </c>
      <c r="AY169" s="69" t="str">
        <f>IF(O169="","","-")</f>
        <v/>
      </c>
      <c r="AZ169" s="70" t="str">
        <f>IF(O169="","",IF(O169&lt;-9,AU169,AW169))</f>
        <v/>
      </c>
      <c r="BA169" s="66" t="e">
        <f>IF(P169=1000,11,IF(P169=-1000,0,IF(P169&gt;9,(P169+2),IF(P169&lt;0,(-P169),"0"))))</f>
        <v>#VALUE!</v>
      </c>
      <c r="BB169" s="67" t="str">
        <f>IF(P169=1000,0,IF(P169=-1000,11,IF(P169&lt;-9,-(P169-2),IF(P169&gt;0,(P169),"0"))))</f>
        <v/>
      </c>
      <c r="BC169" s="67">
        <f>IF(P169=1000,11,IF(P169=-1000,0,IF(P169&gt;0,11,IF(P169&lt;0,(-P169),"0"))))</f>
        <v>11</v>
      </c>
      <c r="BD169" s="67" t="str">
        <f>IF(P169=1000,0,IF(P169=-1000,11,IF(P169&lt;0,11,IF(P169&gt;0,(P169),"0"))))</f>
        <v/>
      </c>
      <c r="BE169" s="68" t="str">
        <f>IF(P169="","",IF(P169&gt;9,BA169,BC169))</f>
        <v/>
      </c>
      <c r="BF169" s="69" t="str">
        <f>IF(P169="","","-")</f>
        <v/>
      </c>
      <c r="BG169" s="70" t="str">
        <f>IF(P169="","",IF(P169&lt;-9,BB169,BD169))</f>
        <v/>
      </c>
      <c r="BH169" s="66" t="e">
        <f>IF(Q169=1000,11,IF(Q169=-1000,0,IF(Q169&gt;9,(Q169+2),IF(Q169&lt;0,(-Q169),"0"))))</f>
        <v>#VALUE!</v>
      </c>
      <c r="BI169" s="67" t="str">
        <f>IF(Q169=1000,0,IF(Q169=-1000,11,IF(Q169&lt;-9,-(Q169-2),IF(Q169&gt;0,(Q169),"0"))))</f>
        <v/>
      </c>
      <c r="BJ169" s="67">
        <f>IF(Q169=1000,11,IF(Q169=-1000,0,IF(Q169&gt;0,11,IF(Q169&lt;0,(-Q169),"0"))))</f>
        <v>11</v>
      </c>
      <c r="BK169" s="67" t="str">
        <f>IF(Q169=1000,0,IF(Q169=-1000,11,IF(Q169&lt;0,11,IF(Q169&gt;0,(Q169),"0"))))</f>
        <v/>
      </c>
      <c r="BL169" s="68" t="str">
        <f>IF(Q169="","",IF(Q169&gt;9,BH169,BJ169))</f>
        <v/>
      </c>
      <c r="BM169" s="69" t="str">
        <f>IF(Q169="","","-")</f>
        <v/>
      </c>
      <c r="BN169" s="70" t="str">
        <f>IF(Q169="","",IF(Q169&lt;-9,BI169,BK169))</f>
        <v/>
      </c>
      <c r="BO169" s="67" t="e">
        <f>IF(R169=1000,11,IF(R169=-1000,0,IF(R169&gt;9,(R169+2),IF(R169&lt;0,(-R169),"0"))))</f>
        <v>#VALUE!</v>
      </c>
      <c r="BP169" s="67" t="str">
        <f>IF(R169=1000,0,IF(R169=-1000,11,IF(R169&lt;-9,-(R169-2),IF(R169&gt;0,(R169),"0"))))</f>
        <v/>
      </c>
      <c r="BQ169" s="67">
        <f>IF(R169=1000,11,IF(R169=-1000,0,IF(R169&gt;0,11,IF(R169&lt;0,(-R169),"0"))))</f>
        <v>11</v>
      </c>
      <c r="BR169" s="67" t="str">
        <f>IF(R169=1000,0,IF(R169=-1000,11,IF(R169&lt;0,11,IF(R169&gt;0,(R169),"0"))))</f>
        <v/>
      </c>
      <c r="BS169" s="68" t="str">
        <f>IF(R169="","",IF(R169&gt;9,BO169,BQ169))</f>
        <v/>
      </c>
      <c r="BT169" s="69" t="str">
        <f>IF(R169="","","-")</f>
        <v/>
      </c>
      <c r="BU169" s="70" t="str">
        <f>IF(R169="","",IF(R169&lt;-9,BP169,BR169))</f>
        <v/>
      </c>
      <c r="BV169" s="67" t="e">
        <f>IF(S169=1000,11,IF(S169=-1000,0,IF(S169&gt;9,(S169+2),IF(S169&lt;0,(-S169),"0"))))</f>
        <v>#VALUE!</v>
      </c>
      <c r="BW169" s="67" t="str">
        <f>IF(S169=1000,0,IF(S169=-1000,11,IF(S169&lt;-9,-(S169-2),IF(S169&gt;0,(S169),"0"))))</f>
        <v/>
      </c>
      <c r="BX169" s="67">
        <f>IF(S169=1000,11,IF(S169=-1000,0,IF(S169&gt;0,11,IF(S169&lt;0,(-S169),"0"))))</f>
        <v>11</v>
      </c>
      <c r="BY169" s="71" t="str">
        <f>IF(S169=1000,0,IF(S169=-1000,11,IF(S169&lt;0,11,IF(S169&gt;0,(S169),"0"))))</f>
        <v/>
      </c>
      <c r="BZ169" s="68" t="str">
        <f>IF(S169="","",IF(S169&gt;9,BV169,BX169))</f>
        <v/>
      </c>
      <c r="CA169" s="69" t="str">
        <f>IF(S169="","","-")</f>
        <v/>
      </c>
      <c r="CB169" s="70" t="str">
        <f>IF(S169="","",IF(S169&lt;-9,BW169,BY169))</f>
        <v/>
      </c>
      <c r="CC169" s="72" t="str">
        <f>IF(O169="","",SUM(T169:X169))</f>
        <v/>
      </c>
      <c r="CD169" s="73" t="str">
        <f>IF(CC169="","","-")</f>
        <v/>
      </c>
      <c r="CE169" s="74" t="str">
        <f>IF(O169="","",SUM(Y169:AC169))</f>
        <v/>
      </c>
      <c r="CP169" s="32"/>
      <c r="CQ169" s="32"/>
    </row>
    <row r="170" spans="1:95" s="31" customFormat="1" ht="15" customHeight="1" x14ac:dyDescent="0.2">
      <c r="A170" s="43"/>
      <c r="B170" s="44"/>
      <c r="C170" s="75">
        <v>2</v>
      </c>
      <c r="D170" s="76" t="str">
        <f>IF(A170="","",VLOOKUP(A170,СписокКМ!D:I,2,FALSE))</f>
        <v/>
      </c>
      <c r="E170" s="47"/>
      <c r="F170" s="77" t="str">
        <f>IF(B170="","",VLOOKUP(B170,СписокКМ!D:I,2,FALSE))</f>
        <v/>
      </c>
      <c r="G170" s="49"/>
      <c r="H170" s="41"/>
      <c r="I170" s="960"/>
      <c r="J170" s="960"/>
      <c r="K170" s="960"/>
      <c r="L170" s="960"/>
      <c r="M170" s="51"/>
      <c r="N170" s="42"/>
      <c r="O170" s="79" t="str">
        <f>IF(I170="","",IF(I170="0",1000,IF(I170="-0",-1000,I170*1)))</f>
        <v/>
      </c>
      <c r="P170" s="79" t="str">
        <f t="shared" si="391"/>
        <v/>
      </c>
      <c r="Q170" s="79" t="str">
        <f t="shared" si="392"/>
        <v/>
      </c>
      <c r="R170" s="79" t="str">
        <f t="shared" si="393"/>
        <v/>
      </c>
      <c r="S170" s="80" t="str">
        <f t="shared" si="394"/>
        <v/>
      </c>
      <c r="T170" s="55" t="str">
        <f t="shared" si="395"/>
        <v/>
      </c>
      <c r="U170" s="56" t="str">
        <f t="shared" si="396"/>
        <v/>
      </c>
      <c r="V170" s="56" t="str">
        <f t="shared" si="397"/>
        <v/>
      </c>
      <c r="W170" s="56" t="str">
        <f t="shared" si="398"/>
        <v/>
      </c>
      <c r="X170" s="56" t="str">
        <f t="shared" si="399"/>
        <v/>
      </c>
      <c r="Y170" s="57" t="str">
        <f t="shared" si="400"/>
        <v/>
      </c>
      <c r="Z170" s="57" t="str">
        <f t="shared" si="401"/>
        <v/>
      </c>
      <c r="AA170" s="57" t="str">
        <f t="shared" si="402"/>
        <v/>
      </c>
      <c r="AB170" s="57" t="str">
        <f t="shared" si="403"/>
        <v/>
      </c>
      <c r="AC170" s="57" t="str">
        <f t="shared" si="404"/>
        <v/>
      </c>
      <c r="AD170" s="58" t="str">
        <f>IF(CC170="","",IF(CC170&gt;CE170,1,-1))</f>
        <v/>
      </c>
      <c r="AE170" s="58" t="str">
        <f>IF(CC170="","",IF(CC170&lt;CE170,1,-1))</f>
        <v/>
      </c>
      <c r="AF170" s="59">
        <f>IF(CC170&gt;CE170,1,0)</f>
        <v>0</v>
      </c>
      <c r="AG170" s="60">
        <f>IF(CE170&gt;CC170,1,0)</f>
        <v>0</v>
      </c>
      <c r="AH170" s="81" t="str">
        <f>IF(O170="","",AX170*1)</f>
        <v/>
      </c>
      <c r="AI170" s="953" t="str">
        <f>IF(P170="","",BE170*1)</f>
        <v/>
      </c>
      <c r="AJ170" s="953" t="str">
        <f>IF(Q170="","",BL170*1)</f>
        <v/>
      </c>
      <c r="AK170" s="953" t="str">
        <f>IF(R170="","",BS170*1)</f>
        <v/>
      </c>
      <c r="AL170" s="953" t="str">
        <f>IF(S170="","",BZ170*1)</f>
        <v/>
      </c>
      <c r="AM170" s="950" t="str">
        <f>IF(O170="","",AZ170*1)</f>
        <v/>
      </c>
      <c r="AN170" s="950" t="str">
        <f>IF(P170="","",BG170*1)</f>
        <v/>
      </c>
      <c r="AO170" s="950" t="str">
        <f>IF(Q170="","",BN170*1)</f>
        <v/>
      </c>
      <c r="AP170" s="950" t="str">
        <f>IF(R170="","",BU170*1)</f>
        <v/>
      </c>
      <c r="AQ170" s="950" t="str">
        <f>IF(S170="","",CB170*1)</f>
        <v/>
      </c>
      <c r="AR170" s="64">
        <f>SUM(AH170:AL170)</f>
        <v>0</v>
      </c>
      <c r="AS170" s="65">
        <f>SUM(AM170:AQ170)</f>
        <v>0</v>
      </c>
      <c r="AT170" s="66">
        <f>IF(O170=1000,11,IF(O170=-1000,0,IF(O170&gt;0,11,IF(O170&lt;0,(-O170),"0"))))</f>
        <v>11</v>
      </c>
      <c r="AU170" s="67" t="str">
        <f>IF(O170=1000,0,IF(O170=-1000,11,IF(O170&lt;-9,-(O170-2),IF(O170&gt;0,(O170),"0"))))</f>
        <v/>
      </c>
      <c r="AV170" s="66" t="e">
        <f>IF(O170=1000,11,IF(O170=-1000,0,IF(O170&gt;9,(O170+2),IF(O170&lt;0,(-O170),"0"))))</f>
        <v>#VALUE!</v>
      </c>
      <c r="AW170" s="67" t="str">
        <f>IF(O170=1000,0,IF(O170=-1000,11,IF(O170&lt;0,11,IF(O170&gt;0,(O170),"0"))))</f>
        <v/>
      </c>
      <c r="AX170" s="945" t="str">
        <f>IF(O170="","",IF(O170&gt;9,AV170,AT170))</f>
        <v/>
      </c>
      <c r="AY170" s="946" t="str">
        <f>IF(O170="","","-")</f>
        <v/>
      </c>
      <c r="AZ170" s="947" t="str">
        <f>IF(O170="","",IF(O170&lt;-9,AU170,AW170))</f>
        <v/>
      </c>
      <c r="BA170" s="66" t="e">
        <f>IF(P170=1000,11,IF(P170=-1000,0,IF(P170&gt;9,(P170+2),IF(P170&lt;0,(-P170),"0"))))</f>
        <v>#VALUE!</v>
      </c>
      <c r="BB170" s="67" t="str">
        <f>IF(P170=1000,0,IF(P170=-1000,11,IF(P170&lt;-9,-(P170-2),IF(P170&gt;0,(P170),"0"))))</f>
        <v/>
      </c>
      <c r="BC170" s="67">
        <f>IF(P170=1000,11,IF(P170=-1000,0,IF(P170&gt;0,11,IF(P170&lt;0,(-P170),"0"))))</f>
        <v>11</v>
      </c>
      <c r="BD170" s="67" t="str">
        <f>IF(P170=1000,0,IF(P170=-1000,11,IF(P170&lt;0,11,IF(P170&gt;0,(P170),"0"))))</f>
        <v/>
      </c>
      <c r="BE170" s="945" t="str">
        <f>IF(P170="","",IF(P170&gt;9,BA170,BC170))</f>
        <v/>
      </c>
      <c r="BF170" s="946" t="str">
        <f>IF(P170="","","-")</f>
        <v/>
      </c>
      <c r="BG170" s="947" t="str">
        <f>IF(P170="","",IF(P170&lt;-9,BB170,BD170))</f>
        <v/>
      </c>
      <c r="BH170" s="66" t="e">
        <f>IF(Q170=1000,11,IF(Q170=-1000,0,IF(Q170&gt;9,(Q170+2),IF(Q170&lt;0,(-Q170),"0"))))</f>
        <v>#VALUE!</v>
      </c>
      <c r="BI170" s="67" t="str">
        <f>IF(Q170=1000,0,IF(Q170=-1000,11,IF(Q170&lt;-9,-(Q170-2),IF(Q170&gt;0,(Q170),"0"))))</f>
        <v/>
      </c>
      <c r="BJ170" s="67">
        <f>IF(Q170=1000,11,IF(Q170=-1000,0,IF(Q170&gt;0,11,IF(Q170&lt;0,(-Q170),"0"))))</f>
        <v>11</v>
      </c>
      <c r="BK170" s="67" t="str">
        <f>IF(Q170=1000,0,IF(Q170=-1000,11,IF(Q170&lt;0,11,IF(Q170&gt;0,(Q170),"0"))))</f>
        <v/>
      </c>
      <c r="BL170" s="945" t="str">
        <f>IF(Q170="","",IF(Q170&gt;9,BH170,BJ170))</f>
        <v/>
      </c>
      <c r="BM170" s="946" t="str">
        <f>IF(Q170="","","-")</f>
        <v/>
      </c>
      <c r="BN170" s="947" t="str">
        <f>IF(Q170="","",IF(Q170&lt;-9,BI170,BK170))</f>
        <v/>
      </c>
      <c r="BO170" s="67" t="e">
        <f>IF(R170=1000,11,IF(R170=-1000,0,IF(R170&gt;9,(R170+2),IF(R170&lt;0,(-R170),"0"))))</f>
        <v>#VALUE!</v>
      </c>
      <c r="BP170" s="67" t="str">
        <f>IF(R170=1000,0,IF(R170=-1000,11,IF(R170&lt;-9,-(R170-2),IF(R170&gt;0,(R170),"0"))))</f>
        <v/>
      </c>
      <c r="BQ170" s="67">
        <f>IF(R170=1000,11,IF(R170=-1000,0,IF(R170&gt;0,11,IF(R170&lt;0,(-R170),"0"))))</f>
        <v>11</v>
      </c>
      <c r="BR170" s="67" t="str">
        <f>IF(R170=1000,0,IF(R170=-1000,11,IF(R170&lt;0,11,IF(R170&gt;0,(R170),"0"))))</f>
        <v/>
      </c>
      <c r="BS170" s="945" t="str">
        <f>IF(R170="","",IF(R170&gt;9,BO170,BQ170))</f>
        <v/>
      </c>
      <c r="BT170" s="946" t="str">
        <f>IF(R170="","","-")</f>
        <v/>
      </c>
      <c r="BU170" s="947" t="str">
        <f>IF(R170="","",IF(R170&lt;-9,BP170,BR170))</f>
        <v/>
      </c>
      <c r="BV170" s="67" t="e">
        <f>IF(S170=1000,11,IF(S170=-1000,0,IF(S170&gt;9,(S170+2),IF(S170&lt;0,(-S170),"0"))))</f>
        <v>#VALUE!</v>
      </c>
      <c r="BW170" s="67" t="str">
        <f>IF(S170=1000,0,IF(S170=-1000,11,IF(S170&lt;-9,-(S170-2),IF(S170&gt;0,(S170),"0"))))</f>
        <v/>
      </c>
      <c r="BX170" s="67">
        <f>IF(S170=1000,11,IF(S170=-1000,0,IF(S170&gt;0,11,IF(S170&lt;0,(-S170),"0"))))</f>
        <v>11</v>
      </c>
      <c r="BY170" s="71" t="str">
        <f>IF(S170=1000,0,IF(S170=-1000,11,IF(S170&lt;0,11,IF(S170&gt;0,(S170),"0"))))</f>
        <v/>
      </c>
      <c r="BZ170" s="945" t="str">
        <f>IF(S170="","",IF(S170&gt;9,BV170,BX170))</f>
        <v/>
      </c>
      <c r="CA170" s="946" t="str">
        <f>IF(S170="","","-")</f>
        <v/>
      </c>
      <c r="CB170" s="947" t="str">
        <f>IF(S170="","",IF(S170&lt;-9,BW170,BY170))</f>
        <v/>
      </c>
      <c r="CC170" s="942" t="str">
        <f>IF(O170="","",SUM(T170:X170))</f>
        <v/>
      </c>
      <c r="CD170" s="948" t="str">
        <f>IF(CC170="","","-")</f>
        <v/>
      </c>
      <c r="CE170" s="943" t="str">
        <f>IF(O170="","",SUM(Y170:AC170))</f>
        <v/>
      </c>
      <c r="CP170" s="32"/>
      <c r="CQ170" s="32"/>
    </row>
    <row r="171" spans="1:95" s="31" customFormat="1" ht="15" customHeight="1" x14ac:dyDescent="0.2">
      <c r="A171" s="43"/>
      <c r="B171" s="44"/>
      <c r="C171" s="1250" t="s">
        <v>563</v>
      </c>
      <c r="D171" s="76" t="str">
        <f>IF(A171="","",VLOOKUP(A171,СписокКМ!D:I,2,FALSE))</f>
        <v/>
      </c>
      <c r="E171" s="47"/>
      <c r="F171" s="77" t="str">
        <f>IF(B171="","",VLOOKUP(B171,СписокКМ!D:I,2,FALSE))</f>
        <v/>
      </c>
      <c r="G171" s="49"/>
      <c r="H171" s="41"/>
      <c r="I171" s="1252"/>
      <c r="J171" s="1252"/>
      <c r="K171" s="1252"/>
      <c r="L171" s="1252"/>
      <c r="M171" s="1252"/>
      <c r="N171" s="42"/>
      <c r="O171" s="1244" t="str">
        <f>IF(I171="","",IF(I171="0",1000,IF(I171="-0",-1000,I171*1)))</f>
        <v/>
      </c>
      <c r="P171" s="1244" t="str">
        <f>IF(J171="","",IF(J171="0",1000,IF(J171="-0",-1000,J171*1)))</f>
        <v/>
      </c>
      <c r="Q171" s="1244" t="str">
        <f>IF(K171="","",IF(K171="0",1000,IF(K171="-0",-1000,K171*1)))</f>
        <v/>
      </c>
      <c r="R171" s="1244" t="str">
        <f>IF(L172="","",IF(L172="0",1000,IF(L172="-0",-1000,L172*1)))</f>
        <v/>
      </c>
      <c r="S171" s="1246" t="str">
        <f>IF(M172="","",IF(M172="0",1000,IF(M172="-0",-1000,M172*1)))</f>
        <v/>
      </c>
      <c r="T171" s="1248" t="str">
        <f>IF(O171="","",IF(O171&gt;0,1,0))</f>
        <v/>
      </c>
      <c r="U171" s="1284" t="str">
        <f>IF(P171="","",IF(P171&gt;0,1,0))</f>
        <v/>
      </c>
      <c r="V171" s="1284" t="str">
        <f>IF(Q171="","",IF(Q171&gt;0,1,0))</f>
        <v/>
      </c>
      <c r="W171" s="1284" t="str">
        <f>IF(R171="","",IF(R171&gt;0,1,0))</f>
        <v/>
      </c>
      <c r="X171" s="1284" t="str">
        <f>IF(S171="","",IF(S171&gt;0,1,0))</f>
        <v/>
      </c>
      <c r="Y171" s="1278" t="str">
        <f>IF(O171="","",IF(O171&lt;0,1,0))</f>
        <v/>
      </c>
      <c r="Z171" s="1278" t="str">
        <f>IF(P171="","",IF(P171&lt;0,1,0))</f>
        <v/>
      </c>
      <c r="AA171" s="1278" t="str">
        <f>IF(Q171="","",IF(Q171&lt;0,1,0))</f>
        <v/>
      </c>
      <c r="AB171" s="1278" t="str">
        <f>IF(R171="","",IF(R171&lt;0,1,0))</f>
        <v/>
      </c>
      <c r="AC171" s="1278" t="str">
        <f>IF(S171="","",IF(S171&lt;0,1,0))</f>
        <v/>
      </c>
      <c r="AD171" s="1280">
        <f>IF(CC171="","",IF(CC171&gt;CE171,1,-1))</f>
        <v>-1</v>
      </c>
      <c r="AE171" s="1280">
        <f>IF(CC171="","",IF(CC171&lt;CE171,1,-1))</f>
        <v>1</v>
      </c>
      <c r="AF171" s="1282">
        <f>IF(CC171&gt;CE171,1,0)</f>
        <v>0</v>
      </c>
      <c r="AG171" s="1272">
        <f>IF(CE171&gt;CC171,1,0)</f>
        <v>1</v>
      </c>
      <c r="AH171" s="1274" t="str">
        <f>IF(O171="","",AX171*1)</f>
        <v/>
      </c>
      <c r="AI171" s="1276" t="str">
        <f>IF(P171="","",BE171*1)</f>
        <v/>
      </c>
      <c r="AJ171" s="1276" t="str">
        <f>IF(Q171="","",BL171*1)</f>
        <v/>
      </c>
      <c r="AK171" s="1276" t="str">
        <f>IF(R171="","",BS171*1)</f>
        <v/>
      </c>
      <c r="AL171" s="1276" t="str">
        <f>IF(S171="","",BZ171*1)</f>
        <v/>
      </c>
      <c r="AM171" s="1298" t="str">
        <f>IF(O171="","",AZ171*1)</f>
        <v/>
      </c>
      <c r="AN171" s="1298" t="str">
        <f>IF(P171="","",BG171*1)</f>
        <v/>
      </c>
      <c r="AO171" s="1298" t="str">
        <f>IF(Q171="","",BN171*1)</f>
        <v/>
      </c>
      <c r="AP171" s="1298" t="str">
        <f>IF(R171="","",BU171*1)</f>
        <v/>
      </c>
      <c r="AQ171" s="1298" t="str">
        <f>IF(S171="","",CB171*1)</f>
        <v/>
      </c>
      <c r="AR171" s="1300">
        <f>SUM(AH172:AL172)</f>
        <v>0</v>
      </c>
      <c r="AS171" s="1292">
        <f>SUM(AM172:AQ172)</f>
        <v>0</v>
      </c>
      <c r="AT171" s="1294">
        <f>IF(O171=1000,11,IF(O171=-1000,0,IF(O171&gt;0,11,IF(O171&lt;0,(-O171),"0"))))</f>
        <v>11</v>
      </c>
      <c r="AU171" s="1286" t="str">
        <f>IF(O171=1000,0,IF(O171=-1000,11,IF(O171&lt;-9,-(O171-2),IF(O171&gt;0,(O171),"0"))))</f>
        <v/>
      </c>
      <c r="AV171" s="1286" t="e">
        <f>IF(O171=1000,11,IF(O171=-1000,0,IF(O171&gt;9,(O171+2),IF(O171&lt;0,(-O171),"0"))))</f>
        <v>#VALUE!</v>
      </c>
      <c r="AW171" s="1286" t="str">
        <f>IF(O171=1000,0,IF(O171=-1000,11,IF(O171&lt;0,11,IF(O171&gt;0,(O171),"0"))))</f>
        <v/>
      </c>
      <c r="AX171" s="1296" t="str">
        <f>IF(O171="","",IF(O171&gt;9,AV171,AT171))</f>
        <v/>
      </c>
      <c r="AY171" s="1288" t="str">
        <f>IF(O171="","","-")</f>
        <v/>
      </c>
      <c r="AZ171" s="1290" t="str">
        <f>IF(O171="","",IF(O171&lt;-9,AU171,AW171))</f>
        <v/>
      </c>
      <c r="BA171" s="1286" t="e">
        <f>IF(P171=1000,11,IF(P171=-1000,0,IF(P171&gt;9,(P171+2),IF(P171&lt;0,(-P171),"0"))))</f>
        <v>#VALUE!</v>
      </c>
      <c r="BB171" s="1286" t="str">
        <f>IF(P171=1000,0,IF(P171=-1000,11,IF(P171&lt;-9,-(P171-2),IF(P171&gt;0,(P171),"0"))))</f>
        <v/>
      </c>
      <c r="BC171" s="1286">
        <f>IF(P171=1000,11,IF(P171=-1000,0,IF(P171&gt;0,11,IF(P171&lt;0,(-P171),"0"))))</f>
        <v>11</v>
      </c>
      <c r="BD171" s="1286" t="str">
        <f>IF(P171=1000,0,IF(P171=-1000,11,IF(P171&lt;0,11,IF(P171&gt;0,(P171),"0"))))</f>
        <v/>
      </c>
      <c r="BE171" s="1296" t="str">
        <f>IF(P171="","",IF(P171&gt;9,BA171,BC171))</f>
        <v/>
      </c>
      <c r="BF171" s="1288" t="str">
        <f>IF(P171="","","-")</f>
        <v/>
      </c>
      <c r="BG171" s="1290" t="str">
        <f>IF(P171="","",IF(P171&lt;-9,BB171,BD171))</f>
        <v/>
      </c>
      <c r="BH171" s="1286" t="e">
        <f>IF(Q171=1000,11,IF(Q171=-1000,0,IF(Q171&gt;9,(Q171+2),IF(Q171&lt;0,(-Q171),"0"))))</f>
        <v>#VALUE!</v>
      </c>
      <c r="BI171" s="1286" t="str">
        <f>IF(Q171=1000,0,IF(Q171=-1000,11,IF(Q171&lt;-9,-(Q171-2),IF(Q171&gt;0,(Q171),"0"))))</f>
        <v/>
      </c>
      <c r="BJ171" s="1286">
        <f>IF(Q171=1000,11,IF(Q171=-1000,0,IF(Q171&gt;0,11,IF(Q171&lt;0,(-Q171),"0"))))</f>
        <v>11</v>
      </c>
      <c r="BK171" s="1286" t="str">
        <f>IF(Q171=1000,0,IF(Q171=-1000,11,IF(Q171&lt;0,11,IF(Q171&gt;0,(Q171),"0"))))</f>
        <v/>
      </c>
      <c r="BL171" s="1296" t="str">
        <f>IF(Q171="","",IF(Q171&gt;9,BH171,BJ171))</f>
        <v/>
      </c>
      <c r="BM171" s="1288" t="str">
        <f>IF(Q171="","","-")</f>
        <v/>
      </c>
      <c r="BN171" s="1290" t="str">
        <f>IF(Q171="","",IF(Q171&lt;-9,BI171,BK171))</f>
        <v/>
      </c>
      <c r="BO171" s="1286" t="e">
        <f>IF(R171=1000,11,IF(R171=-1000,0,IF(R171&gt;9,(R171+2),IF(R171&lt;0,(-R171),"0"))))</f>
        <v>#VALUE!</v>
      </c>
      <c r="BP171" s="1286" t="str">
        <f>IF(R171=1000,0,IF(R171=-1000,11,IF(R171&lt;-9,-(R171-2),IF(R171&gt;0,(R171),"0"))))</f>
        <v/>
      </c>
      <c r="BQ171" s="1286">
        <f>IF(R171=1000,11,IF(R171=-1000,0,IF(R171&gt;0,11,IF(R171&lt;0,(-R171),"0"))))</f>
        <v>11</v>
      </c>
      <c r="BR171" s="1286" t="str">
        <f>IF(R171=1000,0,IF(R171=-1000,11,IF(R171&lt;0,11,IF(R171&gt;0,(R171),"0"))))</f>
        <v/>
      </c>
      <c r="BS171" s="1296"/>
      <c r="BT171" s="1288" t="str">
        <f>IF(R171="","","-")</f>
        <v/>
      </c>
      <c r="BU171" s="1290"/>
      <c r="BV171" s="1286" t="e">
        <f>IF(S171=1000,11,IF(S171=-1000,0,IF(S171&gt;9,(S171+2),IF(S171&lt;0,(-S171),"0"))))</f>
        <v>#VALUE!</v>
      </c>
      <c r="BW171" s="1286" t="str">
        <f>IF(S171=1000,0,IF(S171=-1000,11,IF(S171&lt;-9,-(S171-2),IF(S171&gt;0,(S171),"0"))))</f>
        <v/>
      </c>
      <c r="BX171" s="1286">
        <f>IF(S171=1000,11,IF(S171=-1000,0,IF(S171&gt;0,11,IF(S171&lt;0,(-S171),"0"))))</f>
        <v>11</v>
      </c>
      <c r="BY171" s="1286" t="str">
        <f>IF(S171=1000,0,IF(S171=-1000,11,IF(S171&lt;0,11,IF(S171&gt;0,(S171),"0"))))</f>
        <v/>
      </c>
      <c r="BZ171" s="1296" t="str">
        <f>IF(S171="","",IF(S171&gt;9,BV171,BX171))</f>
        <v/>
      </c>
      <c r="CA171" s="1288" t="str">
        <f>IF(S171="","","-")</f>
        <v/>
      </c>
      <c r="CB171" s="1290" t="str">
        <f>IF(S171="","",IF(S171&lt;-9,BW171,BY171))</f>
        <v/>
      </c>
      <c r="CC171" s="1302">
        <v>3</v>
      </c>
      <c r="CD171" s="1304" t="str">
        <f>IF(CC171="","","-")</f>
        <v>-</v>
      </c>
      <c r="CE171" s="1306" t="str">
        <f>IF(O171="","",SUM(Y171:AC172))</f>
        <v/>
      </c>
      <c r="CP171" s="32"/>
      <c r="CQ171" s="32"/>
    </row>
    <row r="172" spans="1:95" s="31" customFormat="1" ht="15" customHeight="1" x14ac:dyDescent="0.2">
      <c r="A172" s="43"/>
      <c r="B172" s="44"/>
      <c r="C172" s="1251"/>
      <c r="D172" s="46" t="str">
        <f>IF(A172="","",VLOOKUP(A172,СписокКМ!D:I,2,FALSE))</f>
        <v/>
      </c>
      <c r="E172" s="47"/>
      <c r="F172" s="48" t="str">
        <f>IF(B172="","",VLOOKUP(B172,СписокКМ!D:I,2,FALSE))</f>
        <v/>
      </c>
      <c r="G172" s="49"/>
      <c r="H172" s="41"/>
      <c r="I172" s="1253"/>
      <c r="J172" s="1253"/>
      <c r="K172" s="1253"/>
      <c r="L172" s="1253"/>
      <c r="M172" s="1253"/>
      <c r="N172" s="42"/>
      <c r="O172" s="1245"/>
      <c r="P172" s="1245"/>
      <c r="Q172" s="1245"/>
      <c r="R172" s="1245"/>
      <c r="S172" s="1247"/>
      <c r="T172" s="1249"/>
      <c r="U172" s="1285"/>
      <c r="V172" s="1285"/>
      <c r="W172" s="1285"/>
      <c r="X172" s="1285"/>
      <c r="Y172" s="1279"/>
      <c r="Z172" s="1279"/>
      <c r="AA172" s="1279"/>
      <c r="AB172" s="1279"/>
      <c r="AC172" s="1279"/>
      <c r="AD172" s="1281"/>
      <c r="AE172" s="1281"/>
      <c r="AF172" s="1283"/>
      <c r="AG172" s="1273"/>
      <c r="AH172" s="1275"/>
      <c r="AI172" s="1277"/>
      <c r="AJ172" s="1277"/>
      <c r="AK172" s="1277"/>
      <c r="AL172" s="1277"/>
      <c r="AM172" s="1299"/>
      <c r="AN172" s="1299"/>
      <c r="AO172" s="1299"/>
      <c r="AP172" s="1299"/>
      <c r="AQ172" s="1299"/>
      <c r="AR172" s="1301"/>
      <c r="AS172" s="1293"/>
      <c r="AT172" s="1295"/>
      <c r="AU172" s="1287"/>
      <c r="AV172" s="1287"/>
      <c r="AW172" s="1287"/>
      <c r="AX172" s="1297"/>
      <c r="AY172" s="1289"/>
      <c r="AZ172" s="1291"/>
      <c r="BA172" s="1287"/>
      <c r="BB172" s="1287"/>
      <c r="BC172" s="1287"/>
      <c r="BD172" s="1287"/>
      <c r="BE172" s="1297"/>
      <c r="BF172" s="1289"/>
      <c r="BG172" s="1291"/>
      <c r="BH172" s="1287"/>
      <c r="BI172" s="1287"/>
      <c r="BJ172" s="1287"/>
      <c r="BK172" s="1287"/>
      <c r="BL172" s="1297"/>
      <c r="BM172" s="1289"/>
      <c r="BN172" s="1291"/>
      <c r="BO172" s="1287"/>
      <c r="BP172" s="1287"/>
      <c r="BQ172" s="1287"/>
      <c r="BR172" s="1287"/>
      <c r="BS172" s="1297"/>
      <c r="BT172" s="1289"/>
      <c r="BU172" s="1291"/>
      <c r="BV172" s="1287"/>
      <c r="BW172" s="1287"/>
      <c r="BX172" s="1287"/>
      <c r="BY172" s="1287"/>
      <c r="BZ172" s="1297"/>
      <c r="CA172" s="1289"/>
      <c r="CB172" s="1291"/>
      <c r="CC172" s="1303"/>
      <c r="CD172" s="1305"/>
      <c r="CE172" s="1307"/>
      <c r="CP172" s="32"/>
      <c r="CQ172" s="32"/>
    </row>
    <row r="173" spans="1:95" s="31" customFormat="1" ht="15" customHeight="1" x14ac:dyDescent="0.2">
      <c r="A173" s="99" t="str">
        <f>IF(A169="","",A169)</f>
        <v/>
      </c>
      <c r="B173" s="99" t="str">
        <f>IF(B169="","",B170)</f>
        <v/>
      </c>
      <c r="C173" s="75">
        <v>4</v>
      </c>
      <c r="D173" s="100" t="str">
        <f>IF(A173="","",VLOOKUP(A173,СписокКМ!D:I,2,FALSE))</f>
        <v/>
      </c>
      <c r="E173" s="101"/>
      <c r="F173" s="77" t="str">
        <f>IF(B173="","",VLOOKUP(B173,СписокКМ!D:I,2,FALSE))</f>
        <v/>
      </c>
      <c r="G173" s="102"/>
      <c r="H173" s="41"/>
      <c r="I173" s="960"/>
      <c r="J173" s="960"/>
      <c r="K173" s="960"/>
      <c r="L173" s="960"/>
      <c r="M173" s="960"/>
      <c r="N173" s="42"/>
      <c r="O173" s="79" t="str">
        <f>IF(I173="","",IF(I173="0",1000,IF(I173="-0",-1000,I173*1)))</f>
        <v/>
      </c>
      <c r="P173" s="79" t="str">
        <f t="shared" ref="P173:P174" si="405">IF(J173="","",IF(J173="0",1000,IF(J173="-0",-1000,J173*1)))</f>
        <v/>
      </c>
      <c r="Q173" s="79" t="str">
        <f t="shared" ref="Q173:Q174" si="406">IF(K173="","",IF(K173="0",1000,IF(K173="-0",-1000,K173*1)))</f>
        <v/>
      </c>
      <c r="R173" s="79" t="str">
        <f t="shared" ref="R173:R174" si="407">IF(L173="","",IF(L173="0",1000,IF(L173="-0",-1000,L173*1)))</f>
        <v/>
      </c>
      <c r="S173" s="80" t="str">
        <f t="shared" ref="S173:S174" si="408">IF(M173="","",IF(M173="0",1000,IF(M173="-0",-1000,M173*1)))</f>
        <v/>
      </c>
      <c r="T173" s="958" t="str">
        <f t="shared" ref="T173:T174" si="409">IF(O173="","",IF(O173&gt;0,1,0))</f>
        <v/>
      </c>
      <c r="U173" s="957" t="str">
        <f t="shared" ref="U173:U174" si="410">IF(P173="","",IF(P173&gt;0,1,0))</f>
        <v/>
      </c>
      <c r="V173" s="957" t="str">
        <f t="shared" ref="V173:V174" si="411">IF(Q173="","",IF(Q173&gt;0,1,0))</f>
        <v/>
      </c>
      <c r="W173" s="957" t="str">
        <f t="shared" ref="W173:W174" si="412">IF(R173="","",IF(R173&gt;0,1,0))</f>
        <v/>
      </c>
      <c r="X173" s="957" t="str">
        <f t="shared" ref="X173:X174" si="413">IF(S173="","",IF(S173&gt;0,1,0))</f>
        <v/>
      </c>
      <c r="Y173" s="954" t="str">
        <f t="shared" ref="Y173:Y174" si="414">IF(O173="","",IF(O173&lt;0,1,0))</f>
        <v/>
      </c>
      <c r="Z173" s="954" t="str">
        <f t="shared" ref="Z173:Z174" si="415">IF(P173="","",IF(P173&lt;0,1,0))</f>
        <v/>
      </c>
      <c r="AA173" s="954" t="str">
        <f t="shared" ref="AA173:AA174" si="416">IF(Q173="","",IF(Q173&lt;0,1,0))</f>
        <v/>
      </c>
      <c r="AB173" s="954" t="str">
        <f t="shared" ref="AB173:AB174" si="417">IF(R173="","",IF(R173&lt;0,1,0))</f>
        <v/>
      </c>
      <c r="AC173" s="954" t="str">
        <f t="shared" ref="AC173:AC174" si="418">IF(S173="","",IF(S173&lt;0,1,0))</f>
        <v/>
      </c>
      <c r="AD173" s="955" t="str">
        <f>IF(CC173="","",IF(CC173&gt;CE173,1,-1))</f>
        <v/>
      </c>
      <c r="AE173" s="955" t="str">
        <f>IF(CC173="","",IF(CC173&lt;CE173,1,-1))</f>
        <v/>
      </c>
      <c r="AF173" s="956">
        <f>IF(CC173&gt;CE173,1,0)</f>
        <v>0</v>
      </c>
      <c r="AG173" s="952">
        <f>IF(CE173&gt;CC173,1,0)</f>
        <v>0</v>
      </c>
      <c r="AH173" s="81" t="str">
        <f>IF(O173="","",AX173*1)</f>
        <v/>
      </c>
      <c r="AI173" s="953" t="str">
        <f>IF(P173="","",BE173*1)</f>
        <v/>
      </c>
      <c r="AJ173" s="953" t="str">
        <f>IF(Q173="","",BL173*1)</f>
        <v/>
      </c>
      <c r="AK173" s="953" t="str">
        <f>IF(R173="","",BS173*1)</f>
        <v/>
      </c>
      <c r="AL173" s="953" t="str">
        <f>IF(S173="","",BZ173*1)</f>
        <v/>
      </c>
      <c r="AM173" s="950" t="str">
        <f>IF(O173="","",AZ173*1)</f>
        <v/>
      </c>
      <c r="AN173" s="950" t="str">
        <f>IF(P173="","",BG173*1)</f>
        <v/>
      </c>
      <c r="AO173" s="950" t="str">
        <f>IF(Q173="","",BN173*1)</f>
        <v/>
      </c>
      <c r="AP173" s="950" t="str">
        <f>IF(R173="","",BU173*1)</f>
        <v/>
      </c>
      <c r="AQ173" s="950" t="str">
        <f>IF(S173="","",CB173*1)</f>
        <v/>
      </c>
      <c r="AR173" s="951">
        <f>SUM(AH173:AL173)</f>
        <v>0</v>
      </c>
      <c r="AS173" s="949">
        <f>SUM(AM173:AQ173)</f>
        <v>0</v>
      </c>
      <c r="AT173" s="111">
        <f>IF(O173=1000,11,IF(O173=-1000,0,IF(O173&gt;0,11,IF(O173&lt;0,(-O173),"0"))))</f>
        <v>11</v>
      </c>
      <c r="AU173" s="944" t="str">
        <f>IF(O173=1000,0,IF(O173=-1000,11,IF(O173&lt;-9,-(O173-2),IF(O173&gt;0,(O173),"0"))))</f>
        <v/>
      </c>
      <c r="AV173" s="111" t="e">
        <f>IF(O173=1000,11,IF(O173=-1000,0,IF(O173&gt;9,(O173+2),IF(O173&lt;0,(-O173),"0"))))</f>
        <v>#VALUE!</v>
      </c>
      <c r="AW173" s="944" t="str">
        <f>IF(O173=1000,0,IF(O173=-1000,11,IF(O173&lt;0,11,IF(O173&gt;0,(O173),"0"))))</f>
        <v/>
      </c>
      <c r="AX173" s="945" t="str">
        <f>IF(O173="","",IF(O173&gt;9,AV173,AT173))</f>
        <v/>
      </c>
      <c r="AY173" s="946" t="str">
        <f>IF(O173="","","-")</f>
        <v/>
      </c>
      <c r="AZ173" s="947" t="str">
        <f>IF(O173="","",IF(O173&lt;-9,AU173,AW173))</f>
        <v/>
      </c>
      <c r="BA173" s="111" t="e">
        <f>IF(P173=1000,11,IF(P173=-1000,0,IF(P173&gt;9,(P173+2),IF(P173&lt;0,(-P173),"0"))))</f>
        <v>#VALUE!</v>
      </c>
      <c r="BB173" s="944" t="str">
        <f>IF(P173=1000,0,IF(P173=-1000,11,IF(P173&lt;-9,-(P173-2),IF(P173&gt;0,(P173),"0"))))</f>
        <v/>
      </c>
      <c r="BC173" s="944">
        <f>IF(P173=1000,11,IF(P173=-1000,0,IF(P173&gt;0,11,IF(P173&lt;0,(-P173),"0"))))</f>
        <v>11</v>
      </c>
      <c r="BD173" s="944" t="str">
        <f>IF(P173=1000,0,IF(P173=-1000,11,IF(P173&lt;0,11,IF(P173&gt;0,(P173),"0"))))</f>
        <v/>
      </c>
      <c r="BE173" s="945" t="str">
        <f>IF(P173="","",IF(P173&gt;9,BA173,BC173))</f>
        <v/>
      </c>
      <c r="BF173" s="946" t="str">
        <f>IF(P173="","","-")</f>
        <v/>
      </c>
      <c r="BG173" s="947" t="str">
        <f>IF(P173="","",IF(P173&lt;-9,BB173,BD173))</f>
        <v/>
      </c>
      <c r="BH173" s="111" t="e">
        <f>IF(Q173=1000,11,IF(Q173=-1000,0,IF(Q173&gt;9,(Q173+2),IF(Q173&lt;0,(-Q173),"0"))))</f>
        <v>#VALUE!</v>
      </c>
      <c r="BI173" s="944" t="str">
        <f>IF(Q173=1000,0,IF(Q173=-1000,11,IF(Q173&lt;-9,-(Q173-2),IF(Q173&gt;0,(Q173),"0"))))</f>
        <v/>
      </c>
      <c r="BJ173" s="944">
        <f>IF(Q173=1000,11,IF(Q173=-1000,0,IF(Q173&gt;0,11,IF(Q173&lt;0,(-Q173),"0"))))</f>
        <v>11</v>
      </c>
      <c r="BK173" s="944" t="str">
        <f>IF(Q173=1000,0,IF(Q173=-1000,11,IF(Q173&lt;0,11,IF(Q173&gt;0,(Q173),"0"))))</f>
        <v/>
      </c>
      <c r="BL173" s="945" t="str">
        <f>IF(Q173="","",IF(Q173&gt;9,BH173,BJ173))</f>
        <v/>
      </c>
      <c r="BM173" s="946" t="str">
        <f>IF(Q173="","","-")</f>
        <v/>
      </c>
      <c r="BN173" s="947" t="str">
        <f>IF(Q173="","",IF(Q173&lt;-9,BI173,BK173))</f>
        <v/>
      </c>
      <c r="BO173" s="944" t="e">
        <f>IF(R173=1000,11,IF(R173=-1000,0,IF(R173&gt;9,(R173+2),IF(R173&lt;0,(-R173),"0"))))</f>
        <v>#VALUE!</v>
      </c>
      <c r="BP173" s="944" t="str">
        <f>IF(R173=1000,0,IF(R173=-1000,11,IF(R173&lt;-9,-(R173-2),IF(R173&gt;0,(R173),"0"))))</f>
        <v/>
      </c>
      <c r="BQ173" s="944">
        <f>IF(R173=1000,11,IF(R173=-1000,0,IF(R173&gt;0,11,IF(R173&lt;0,(-R173),"0"))))</f>
        <v>11</v>
      </c>
      <c r="BR173" s="944" t="str">
        <f>IF(R173=1000,0,IF(R173=-1000,11,IF(R173&lt;0,11,IF(R173&gt;0,(R173),"0"))))</f>
        <v/>
      </c>
      <c r="BS173" s="945" t="str">
        <f>IF(R173="","",IF(R173&gt;9,BO173,BQ173))</f>
        <v/>
      </c>
      <c r="BT173" s="946" t="str">
        <f>IF(R173="","","-")</f>
        <v/>
      </c>
      <c r="BU173" s="947" t="str">
        <f>IF(R173="","",IF(R173&lt;-9,BP173,BR173))</f>
        <v/>
      </c>
      <c r="BV173" s="944" t="e">
        <f>IF(S173=1000,11,IF(S173=-1000,0,IF(S173&gt;9,(S173+2),IF(S173&lt;0,(-S173),"0"))))</f>
        <v>#VALUE!</v>
      </c>
      <c r="BW173" s="944" t="str">
        <f>IF(S173=1000,0,IF(S173=-1000,11,IF(S173&lt;-9,-(S173-2),IF(S173&gt;0,(S173),"0"))))</f>
        <v/>
      </c>
      <c r="BX173" s="944">
        <f>IF(S173=1000,11,IF(S173=-1000,0,IF(S173&gt;0,11,IF(S173&lt;0,(-S173),"0"))))</f>
        <v>11</v>
      </c>
      <c r="BY173" s="113" t="str">
        <f>IF(S173=1000,0,IF(S173=-1000,11,IF(S173&lt;0,11,IF(S173&gt;0,(S173),"0"))))</f>
        <v/>
      </c>
      <c r="BZ173" s="945" t="str">
        <f>IF(S173="","",IF(S173&gt;9,BV173,BX173))</f>
        <v/>
      </c>
      <c r="CA173" s="946" t="str">
        <f>IF(S173="","","-")</f>
        <v/>
      </c>
      <c r="CB173" s="947" t="str">
        <f>IF(S173="","",IF(S173&lt;-9,BW173,BY173))</f>
        <v/>
      </c>
      <c r="CC173" s="942" t="str">
        <f>IF(O173="","",SUM(T173:X173))</f>
        <v/>
      </c>
      <c r="CD173" s="948" t="str">
        <f>IF(CC173="","","-")</f>
        <v/>
      </c>
      <c r="CE173" s="943" t="str">
        <f>IF(O173="","",SUM(Y173:AC173))</f>
        <v/>
      </c>
      <c r="CP173" s="32"/>
      <c r="CQ173" s="32"/>
    </row>
    <row r="174" spans="1:95" s="31" customFormat="1" ht="15" customHeight="1" thickBot="1" x14ac:dyDescent="0.25">
      <c r="A174" s="99" t="str">
        <f>IF(A169="","",A170)</f>
        <v/>
      </c>
      <c r="B174" s="99" t="str">
        <f>IF(B169="","",B169)</f>
        <v/>
      </c>
      <c r="C174" s="114">
        <v>5</v>
      </c>
      <c r="D174" s="115" t="str">
        <f>IF(A174="","",VLOOKUP(A174,СписокКМ!D:I,2,FALSE))</f>
        <v/>
      </c>
      <c r="E174" s="116"/>
      <c r="F174" s="117" t="str">
        <f>IF(B174="","",VLOOKUP(B174,СписокКМ!D:I,2,FALSE))</f>
        <v/>
      </c>
      <c r="G174" s="118"/>
      <c r="H174" s="119"/>
      <c r="I174" s="120"/>
      <c r="J174" s="120"/>
      <c r="K174" s="120"/>
      <c r="L174" s="121"/>
      <c r="M174" s="121"/>
      <c r="N174" s="122"/>
      <c r="O174" s="123" t="str">
        <f>IF(I174="","",IF(I174="0",1000,IF(I174="-0",-1000,I174*1)))</f>
        <v/>
      </c>
      <c r="P174" s="123" t="str">
        <f t="shared" si="405"/>
        <v/>
      </c>
      <c r="Q174" s="123" t="str">
        <f t="shared" si="406"/>
        <v/>
      </c>
      <c r="R174" s="123" t="str">
        <f t="shared" si="407"/>
        <v/>
      </c>
      <c r="S174" s="124" t="str">
        <f t="shared" si="408"/>
        <v/>
      </c>
      <c r="T174" s="125" t="str">
        <f t="shared" si="409"/>
        <v/>
      </c>
      <c r="U174" s="126" t="str">
        <f t="shared" si="410"/>
        <v/>
      </c>
      <c r="V174" s="126" t="str">
        <f t="shared" si="411"/>
        <v/>
      </c>
      <c r="W174" s="126" t="str">
        <f t="shared" si="412"/>
        <v/>
      </c>
      <c r="X174" s="126" t="str">
        <f t="shared" si="413"/>
        <v/>
      </c>
      <c r="Y174" s="127" t="str">
        <f t="shared" si="414"/>
        <v/>
      </c>
      <c r="Z174" s="127" t="str">
        <f t="shared" si="415"/>
        <v/>
      </c>
      <c r="AA174" s="127" t="str">
        <f t="shared" si="416"/>
        <v/>
      </c>
      <c r="AB174" s="127" t="str">
        <f t="shared" si="417"/>
        <v/>
      </c>
      <c r="AC174" s="127" t="str">
        <f t="shared" si="418"/>
        <v/>
      </c>
      <c r="AD174" s="128" t="str">
        <f>IF(CC174="","",IF(CC174&gt;CE174,1,-1))</f>
        <v/>
      </c>
      <c r="AE174" s="128" t="str">
        <f>IF(CC174="","",IF(CC174&lt;CE174,1,-1))</f>
        <v/>
      </c>
      <c r="AF174" s="129">
        <f>IF(CC174&gt;CE174,1,0)</f>
        <v>0</v>
      </c>
      <c r="AG174" s="130">
        <f>IF(CE174&gt;CC174,1,0)</f>
        <v>0</v>
      </c>
      <c r="AH174" s="131" t="str">
        <f>IF(O174="","",AX174*1)</f>
        <v/>
      </c>
      <c r="AI174" s="132" t="str">
        <f>IF(P174="","",BE174*1)</f>
        <v/>
      </c>
      <c r="AJ174" s="132" t="str">
        <f>IF(Q174="","",BL174*1)</f>
        <v/>
      </c>
      <c r="AK174" s="132" t="str">
        <f>IF(R174="","",BS174*1)</f>
        <v/>
      </c>
      <c r="AL174" s="132" t="str">
        <f>IF(S174="","",BZ174*1)</f>
        <v/>
      </c>
      <c r="AM174" s="133" t="str">
        <f>IF(O174="","",AZ174*1)</f>
        <v/>
      </c>
      <c r="AN174" s="133" t="str">
        <f>IF(P174="","",BG174*1)</f>
        <v/>
      </c>
      <c r="AO174" s="133" t="str">
        <f>IF(Q174="","",BN174*1)</f>
        <v/>
      </c>
      <c r="AP174" s="133" t="str">
        <f>IF(R174="","",BU174*1)</f>
        <v/>
      </c>
      <c r="AQ174" s="133" t="str">
        <f>IF(S174="","",CB174*1)</f>
        <v/>
      </c>
      <c r="AR174" s="134">
        <f>SUM(AH174:AL174)</f>
        <v>0</v>
      </c>
      <c r="AS174" s="135">
        <f>SUM(AM174:AQ174)</f>
        <v>0</v>
      </c>
      <c r="AT174" s="136">
        <f>IF(O174=1000,11,IF(O174=-1000,0,IF(O174&gt;0,11,IF(O174&lt;0,(-O174),"0"))))</f>
        <v>11</v>
      </c>
      <c r="AU174" s="137" t="str">
        <f>IF(O174=1000,0,IF(O174=-1000,11,IF(O174&lt;-9,-(O174-2),IF(O174&gt;0,(O174),"0"))))</f>
        <v/>
      </c>
      <c r="AV174" s="136" t="e">
        <f>IF(O174=1000,11,IF(O174=-1000,0,IF(O174&gt;9,(O174+2),IF(O174&lt;0,(-O174),"0"))))</f>
        <v>#VALUE!</v>
      </c>
      <c r="AW174" s="137" t="str">
        <f>IF(O174=1000,0,IF(O174=-1000,11,IF(O174&lt;0,11,IF(O174&gt;0,(O174),"0"))))</f>
        <v/>
      </c>
      <c r="AX174" s="138" t="str">
        <f>IF(O174="","",IF(O174&gt;9,AV174,AT174))</f>
        <v/>
      </c>
      <c r="AY174" s="139" t="str">
        <f>IF(O174="","","-")</f>
        <v/>
      </c>
      <c r="AZ174" s="140" t="str">
        <f>IF(O174="","",IF(O174&lt;-9,AU174,AW174))</f>
        <v/>
      </c>
      <c r="BA174" s="136" t="e">
        <f>IF(P174=1000,11,IF(P174=-1000,0,IF(P174&gt;9,(P174+2),IF(P174&lt;0,(-P174),"0"))))</f>
        <v>#VALUE!</v>
      </c>
      <c r="BB174" s="137" t="str">
        <f>IF(P174=1000,0,IF(P174=-1000,11,IF(P174&lt;-9,-(P174-2),IF(P174&gt;0,(P174),"0"))))</f>
        <v/>
      </c>
      <c r="BC174" s="137">
        <f>IF(P174=1000,11,IF(P174=-1000,0,IF(P174&gt;0,11,IF(P174&lt;0,(-P174),"0"))))</f>
        <v>11</v>
      </c>
      <c r="BD174" s="137" t="str">
        <f>IF(P174=1000,0,IF(P174=-1000,11,IF(P174&lt;0,11,IF(P174&gt;0,(P174),"0"))))</f>
        <v/>
      </c>
      <c r="BE174" s="138" t="str">
        <f>IF(P174="","",IF(P174&gt;9,BA174,BC174))</f>
        <v/>
      </c>
      <c r="BF174" s="139" t="str">
        <f>IF(P174="","","-")</f>
        <v/>
      </c>
      <c r="BG174" s="140" t="str">
        <f>IF(P174="","",IF(P174&lt;-9,BB174,BD174))</f>
        <v/>
      </c>
      <c r="BH174" s="136" t="e">
        <f>IF(Q174=1000,11,IF(Q174=-1000,0,IF(Q174&gt;9,(Q174+2),IF(Q174&lt;0,(-Q174),"0"))))</f>
        <v>#VALUE!</v>
      </c>
      <c r="BI174" s="137" t="str">
        <f>IF(Q174=1000,0,IF(Q174=-1000,11,IF(Q174&lt;-9,-(Q174-2),IF(Q174&gt;0,(Q174),"0"))))</f>
        <v/>
      </c>
      <c r="BJ174" s="137">
        <f>IF(Q174=1000,11,IF(Q174=-1000,0,IF(Q174&gt;0,11,IF(Q174&lt;0,(-Q174),"0"))))</f>
        <v>11</v>
      </c>
      <c r="BK174" s="137" t="str">
        <f>IF(Q174=1000,0,IF(Q174=-1000,11,IF(Q174&lt;0,11,IF(Q174&gt;0,(Q174),"0"))))</f>
        <v/>
      </c>
      <c r="BL174" s="138" t="str">
        <f>IF(Q174="","",IF(Q174&gt;9,BH174,BJ174))</f>
        <v/>
      </c>
      <c r="BM174" s="139" t="str">
        <f>IF(Q174="","","-")</f>
        <v/>
      </c>
      <c r="BN174" s="140" t="str">
        <f>IF(Q174="","",IF(Q174&lt;-9,BI174,BK174))</f>
        <v/>
      </c>
      <c r="BO174" s="137" t="e">
        <f>IF(R174=1000,11,IF(R174=-1000,0,IF(R174&gt;9,(R174+2),IF(R174&lt;0,(-R174),"0"))))</f>
        <v>#VALUE!</v>
      </c>
      <c r="BP174" s="137" t="str">
        <f>IF(R174=1000,0,IF(R174=-1000,11,IF(R174&lt;-9,-(R174-2),IF(R174&gt;0,(R174),"0"))))</f>
        <v/>
      </c>
      <c r="BQ174" s="137">
        <f>IF(R174=1000,11,IF(R174=-1000,0,IF(R174&gt;0,11,IF(R174&lt;0,(-R174),"0"))))</f>
        <v>11</v>
      </c>
      <c r="BR174" s="137" t="str">
        <f>IF(R174=1000,0,IF(R174=-1000,11,IF(R174&lt;0,11,IF(R174&gt;0,(R174),"0"))))</f>
        <v/>
      </c>
      <c r="BS174" s="138" t="str">
        <f>IF(R174="","",IF(R174&gt;9,BO174,BQ174))</f>
        <v/>
      </c>
      <c r="BT174" s="139" t="str">
        <f>IF(R174="","","-")</f>
        <v/>
      </c>
      <c r="BU174" s="140" t="str">
        <f>IF(R174="","",IF(R174&lt;-9,BP174,BR174))</f>
        <v/>
      </c>
      <c r="BV174" s="137" t="e">
        <f>IF(S174=1000,11,IF(S174=-1000,0,IF(S174&gt;9,(S174+2),IF(S174&lt;0,(-S174),"0"))))</f>
        <v>#VALUE!</v>
      </c>
      <c r="BW174" s="137" t="str">
        <f>IF(S174=1000,0,IF(S174=-1000,11,IF(S174&lt;-9,-(S174-2),IF(S174&gt;0,(S174),"0"))))</f>
        <v/>
      </c>
      <c r="BX174" s="137">
        <f>IF(S174=1000,11,IF(S174=-1000,0,IF(S174&gt;0,11,IF(S174&lt;0,(-S174),"0"))))</f>
        <v>11</v>
      </c>
      <c r="BY174" s="141" t="str">
        <f>IF(S174=1000,0,IF(S174=-1000,11,IF(S174&lt;0,11,IF(S174&gt;0,(S174),"0"))))</f>
        <v/>
      </c>
      <c r="BZ174" s="138" t="str">
        <f>IF(S174="","",IF(S174&gt;9,BV174,BX174))</f>
        <v/>
      </c>
      <c r="CA174" s="139" t="str">
        <f>IF(S174="","","-")</f>
        <v/>
      </c>
      <c r="CB174" s="140" t="str">
        <f>IF(S174="","",IF(S174&lt;-9,BW174,BY174))</f>
        <v/>
      </c>
      <c r="CC174" s="142" t="str">
        <f>IF(O174="","",SUM(T174:X174))</f>
        <v/>
      </c>
      <c r="CD174" s="143" t="str">
        <f>IF(CC174="","","-")</f>
        <v/>
      </c>
      <c r="CE174" s="144" t="str">
        <f>IF(O174="","",SUM(Y174:AC174))</f>
        <v/>
      </c>
      <c r="CP174" s="32"/>
      <c r="CQ174" s="32"/>
    </row>
    <row r="175" spans="1:95" ht="15.75" thickBot="1" x14ac:dyDescent="0.25"/>
    <row r="176" spans="1:95" s="31" customFormat="1" ht="31.5" customHeight="1" thickBot="1" x14ac:dyDescent="0.25">
      <c r="A176" s="34"/>
      <c r="B176" s="35"/>
      <c r="C176" s="1225">
        <f>1+C167</f>
        <v>20</v>
      </c>
      <c r="D176" s="1227" t="str">
        <f>IF(A176="","",VLOOKUP(A176,СписокКМ!$A$186:$D$248,3,FALSE))</f>
        <v/>
      </c>
      <c r="E176" s="1228" t="str">
        <f>IF(B176="","",VLOOKUP(B176,СписокКМ!E:J,2,FALSE))</f>
        <v/>
      </c>
      <c r="F176" s="1231" t="str">
        <f>IF(B176="","",VLOOKUP(B176,СписокКМ!$A$186:$D$248,3,FALSE))</f>
        <v/>
      </c>
      <c r="G176" s="1232" t="str">
        <f>IF(D176="","",VLOOKUP(D176,СписокКМ!G:L,2,FALSE))</f>
        <v/>
      </c>
      <c r="H176" s="36"/>
      <c r="I176" s="1235" t="s">
        <v>7</v>
      </c>
      <c r="J176" s="1235"/>
      <c r="K176" s="1235"/>
      <c r="L176" s="1235"/>
      <c r="M176" s="1235"/>
      <c r="N176" s="37"/>
      <c r="O176" s="1237"/>
      <c r="P176" s="1238"/>
      <c r="Q176" s="1238"/>
      <c r="R176" s="1238"/>
      <c r="S176" s="1238"/>
      <c r="T176" s="38" t="str">
        <f>IF(A176="","",VLOOKUP(A176,'[60]Протокол команд'!A:K,8,FALSE))</f>
        <v/>
      </c>
      <c r="U176" s="39" t="e">
        <f>T176*5-4</f>
        <v>#VALUE!</v>
      </c>
      <c r="V176" s="39" t="e">
        <f>T176*5</f>
        <v>#VALUE!</v>
      </c>
      <c r="W176" s="39" t="e">
        <f>CONCATENATE(U176,"-",V176)</f>
        <v>#VALUE!</v>
      </c>
      <c r="X176" s="39" t="str">
        <f>IF(A176="","",VLOOKUP(A176,'[60]Протокол команд'!A:K,10,FALSE))</f>
        <v/>
      </c>
      <c r="Y176" s="39" t="e">
        <f>X176*5-4</f>
        <v>#VALUE!</v>
      </c>
      <c r="Z176" s="39" t="e">
        <f>X176*5</f>
        <v>#VALUE!</v>
      </c>
      <c r="AA176" s="39" t="e">
        <f>CONCATENATE(Y176,"-",Z176)</f>
        <v>#VALUE!</v>
      </c>
      <c r="AB176" s="1241" t="str">
        <f>IF(O178="","",SUM(AF178:AF183))</f>
        <v/>
      </c>
      <c r="AC176" s="1242"/>
      <c r="AD176" s="1243"/>
      <c r="AE176" s="1242" t="str">
        <f>IF(O178="","",SUM(AG178:AG183))</f>
        <v/>
      </c>
      <c r="AF176" s="1242"/>
      <c r="AG176" s="1264"/>
      <c r="AH176" s="1241">
        <f>SUM(CC178:CC183)</f>
        <v>3</v>
      </c>
      <c r="AI176" s="1242"/>
      <c r="AJ176" s="1243"/>
      <c r="AK176" s="1242">
        <f>SUM(CE178:CE183)</f>
        <v>0</v>
      </c>
      <c r="AL176" s="1242"/>
      <c r="AM176" s="1264"/>
      <c r="AN176" s="1265">
        <f>SUM(AR178:AR183)</f>
        <v>0</v>
      </c>
      <c r="AO176" s="1266"/>
      <c r="AP176" s="1267"/>
      <c r="AQ176" s="1266">
        <f>SUM(AS178:AS183)</f>
        <v>0</v>
      </c>
      <c r="AR176" s="1266"/>
      <c r="AS176" s="1268"/>
      <c r="AT176" s="1314"/>
      <c r="AU176" s="1315"/>
      <c r="AV176" s="1315"/>
      <c r="AW176" s="1315"/>
      <c r="AX176" s="1315"/>
      <c r="AY176" s="1315"/>
      <c r="AZ176" s="1315"/>
      <c r="BA176" s="1315"/>
      <c r="BB176" s="1315"/>
      <c r="BC176" s="1315"/>
      <c r="BD176" s="1315"/>
      <c r="BE176" s="1315"/>
      <c r="BF176" s="1315"/>
      <c r="BG176" s="1315"/>
      <c r="BH176" s="1315"/>
      <c r="BI176" s="1315"/>
      <c r="BJ176" s="1315"/>
      <c r="BK176" s="1315"/>
      <c r="BL176" s="1315"/>
      <c r="BM176" s="1315"/>
      <c r="BN176" s="1315"/>
      <c r="BO176" s="1315"/>
      <c r="BP176" s="1315"/>
      <c r="BQ176" s="1315"/>
      <c r="BR176" s="1315"/>
      <c r="BS176" s="1315"/>
      <c r="BT176" s="1315"/>
      <c r="BU176" s="1315"/>
      <c r="BV176" s="1315"/>
      <c r="BW176" s="1315"/>
      <c r="BX176" s="1315"/>
      <c r="BY176" s="1315"/>
      <c r="BZ176" s="1315"/>
      <c r="CA176" s="1315"/>
      <c r="CB176" s="1316"/>
      <c r="CC176" s="1254" t="str">
        <f>IF(O178="","",SUM(AF178:AF183))</f>
        <v/>
      </c>
      <c r="CD176" s="1256" t="str">
        <f>IF(CC176="","","-")</f>
        <v/>
      </c>
      <c r="CE176" s="1258" t="str">
        <f>IF(O178="","",SUM(AG178:AG183))</f>
        <v/>
      </c>
      <c r="CP176" s="32"/>
      <c r="CQ176" s="32"/>
    </row>
    <row r="177" spans="1:95" s="31" customFormat="1" ht="13.5" customHeight="1" x14ac:dyDescent="0.2">
      <c r="A177" s="40"/>
      <c r="B177" s="40"/>
      <c r="C177" s="1226"/>
      <c r="D177" s="1229" t="str">
        <f>IF(A177="","",VLOOKUP(A177,СписокКМ!D:I,2,FALSE))</f>
        <v/>
      </c>
      <c r="E177" s="1230" t="str">
        <f>IF(B177="","",VLOOKUP(B177,СписокКМ!E:J,2,FALSE))</f>
        <v/>
      </c>
      <c r="F177" s="1233" t="str">
        <f>IF(C177="","",VLOOKUP(C177,СписокКМ!F:K,2,FALSE))</f>
        <v/>
      </c>
      <c r="G177" s="1234" t="str">
        <f>IF(D177="","",VLOOKUP(D177,СписокКМ!G:L,2,FALSE))</f>
        <v/>
      </c>
      <c r="H177" s="41"/>
      <c r="I177" s="1236"/>
      <c r="J177" s="1236"/>
      <c r="K177" s="1236"/>
      <c r="L177" s="1236"/>
      <c r="M177" s="1236"/>
      <c r="N177" s="42"/>
      <c r="O177" s="1239"/>
      <c r="P177" s="1240"/>
      <c r="Q177" s="1240"/>
      <c r="R177" s="1240"/>
      <c r="S177" s="1240"/>
      <c r="T177" s="1260" t="s">
        <v>8</v>
      </c>
      <c r="U177" s="1261"/>
      <c r="V177" s="1261"/>
      <c r="W177" s="1261"/>
      <c r="X177" s="1261"/>
      <c r="Y177" s="1261"/>
      <c r="Z177" s="1261"/>
      <c r="AA177" s="1261"/>
      <c r="AB177" s="1261"/>
      <c r="AC177" s="1261"/>
      <c r="AD177" s="1261"/>
      <c r="AE177" s="1261"/>
      <c r="AF177" s="1261"/>
      <c r="AG177" s="1262"/>
      <c r="AH177" s="1261" t="s">
        <v>9</v>
      </c>
      <c r="AI177" s="1261"/>
      <c r="AJ177" s="1261"/>
      <c r="AK177" s="1261"/>
      <c r="AL177" s="1261"/>
      <c r="AM177" s="1261"/>
      <c r="AN177" s="1261"/>
      <c r="AO177" s="1261"/>
      <c r="AP177" s="1261"/>
      <c r="AQ177" s="1261"/>
      <c r="AR177" s="1261"/>
      <c r="AS177" s="1262"/>
      <c r="AT177" s="1263" t="s">
        <v>10</v>
      </c>
      <c r="AU177" s="1263"/>
      <c r="AV177" s="1263"/>
      <c r="AW177" s="1263"/>
      <c r="AX177" s="1263"/>
      <c r="AY177" s="1263"/>
      <c r="AZ177" s="1263"/>
      <c r="BA177" s="1263" t="s">
        <v>11</v>
      </c>
      <c r="BB177" s="1263"/>
      <c r="BC177" s="1263"/>
      <c r="BD177" s="1263"/>
      <c r="BE177" s="1263"/>
      <c r="BF177" s="1263"/>
      <c r="BG177" s="1263"/>
      <c r="BH177" s="1263" t="s">
        <v>12</v>
      </c>
      <c r="BI177" s="1263"/>
      <c r="BJ177" s="1263"/>
      <c r="BK177" s="1263"/>
      <c r="BL177" s="1263"/>
      <c r="BM177" s="1263"/>
      <c r="BN177" s="1263"/>
      <c r="BO177" s="1263" t="s">
        <v>13</v>
      </c>
      <c r="BP177" s="1263"/>
      <c r="BQ177" s="1263"/>
      <c r="BR177" s="1263"/>
      <c r="BS177" s="1263"/>
      <c r="BT177" s="1263"/>
      <c r="BU177" s="1263"/>
      <c r="BV177" s="1263" t="s">
        <v>14</v>
      </c>
      <c r="BW177" s="1263"/>
      <c r="BX177" s="1263"/>
      <c r="BY177" s="1263"/>
      <c r="BZ177" s="1263"/>
      <c r="CA177" s="1263"/>
      <c r="CB177" s="1263"/>
      <c r="CC177" s="1255"/>
      <c r="CD177" s="1257"/>
      <c r="CE177" s="1259"/>
      <c r="CP177" s="32"/>
      <c r="CQ177" s="32"/>
    </row>
    <row r="178" spans="1:95" s="31" customFormat="1" ht="15" customHeight="1" x14ac:dyDescent="0.2">
      <c r="A178" s="43"/>
      <c r="B178" s="44"/>
      <c r="C178" s="959">
        <v>1</v>
      </c>
      <c r="D178" s="46" t="str">
        <f>IF(A178="","",VLOOKUP(A178,СписокКМ!D:I,2,FALSE))</f>
        <v/>
      </c>
      <c r="E178" s="47"/>
      <c r="F178" s="48" t="str">
        <f>IF(B178="","",VLOOKUP(B178,СписокКМ!D:I,2,FALSE))</f>
        <v/>
      </c>
      <c r="G178" s="49"/>
      <c r="H178" s="50"/>
      <c r="I178" s="51"/>
      <c r="J178" s="51"/>
      <c r="K178" s="51"/>
      <c r="L178" s="51"/>
      <c r="M178" s="51"/>
      <c r="N178" s="52"/>
      <c r="O178" s="53" t="str">
        <f>IF(I178="","",IF(I178="0",1000,IF(I178="-0",-1000,I178*1)))</f>
        <v/>
      </c>
      <c r="P178" s="53" t="str">
        <f t="shared" ref="P178:P179" si="419">IF(J178="","",IF(J178="0",1000,IF(J178="-0",-1000,J178*1)))</f>
        <v/>
      </c>
      <c r="Q178" s="53" t="str">
        <f t="shared" ref="Q178:Q179" si="420">IF(K178="","",IF(K178="0",1000,IF(K178="-0",-1000,K178*1)))</f>
        <v/>
      </c>
      <c r="R178" s="53" t="str">
        <f t="shared" ref="R178:R179" si="421">IF(L178="","",IF(L178="0",1000,IF(L178="-0",-1000,L178*1)))</f>
        <v/>
      </c>
      <c r="S178" s="54" t="str">
        <f t="shared" ref="S178:S179" si="422">IF(M178="","",IF(M178="0",1000,IF(M178="-0",-1000,M178*1)))</f>
        <v/>
      </c>
      <c r="T178" s="55" t="str">
        <f t="shared" ref="T178:T179" si="423">IF(O178="","",IF(O178&gt;0,1,0))</f>
        <v/>
      </c>
      <c r="U178" s="56" t="str">
        <f t="shared" ref="U178:U179" si="424">IF(P178="","",IF(P178&gt;0,1,0))</f>
        <v/>
      </c>
      <c r="V178" s="56" t="str">
        <f t="shared" ref="V178:V179" si="425">IF(Q178="","",IF(Q178&gt;0,1,0))</f>
        <v/>
      </c>
      <c r="W178" s="56" t="str">
        <f t="shared" ref="W178:W179" si="426">IF(R178="","",IF(R178&gt;0,1,0))</f>
        <v/>
      </c>
      <c r="X178" s="56" t="str">
        <f t="shared" ref="X178:X179" si="427">IF(S178="","",IF(S178&gt;0,1,0))</f>
        <v/>
      </c>
      <c r="Y178" s="57" t="str">
        <f t="shared" ref="Y178:Y179" si="428">IF(O178="","",IF(O178&lt;0,1,0))</f>
        <v/>
      </c>
      <c r="Z178" s="57" t="str">
        <f t="shared" ref="Z178:Z179" si="429">IF(P178="","",IF(P178&lt;0,1,0))</f>
        <v/>
      </c>
      <c r="AA178" s="57" t="str">
        <f t="shared" ref="AA178:AA179" si="430">IF(Q178="","",IF(Q178&lt;0,1,0))</f>
        <v/>
      </c>
      <c r="AB178" s="57" t="str">
        <f t="shared" ref="AB178:AB179" si="431">IF(R178="","",IF(R178&lt;0,1,0))</f>
        <v/>
      </c>
      <c r="AC178" s="57" t="str">
        <f t="shared" ref="AC178:AC179" si="432">IF(S178="","",IF(S178&lt;0,1,0))</f>
        <v/>
      </c>
      <c r="AD178" s="58" t="str">
        <f>IF(CC178="","",IF(CC178&gt;CE178,1,-1))</f>
        <v/>
      </c>
      <c r="AE178" s="58" t="str">
        <f>IF(CC178="","",IF(CC178&lt;CE178,1,-1))</f>
        <v/>
      </c>
      <c r="AF178" s="59">
        <f>IF(CC178&gt;CE178,1,0)</f>
        <v>0</v>
      </c>
      <c r="AG178" s="60">
        <f>IF(CE178&gt;CC178,1,0)</f>
        <v>0</v>
      </c>
      <c r="AH178" s="61" t="str">
        <f>IF(O178="","",AX178*1)</f>
        <v/>
      </c>
      <c r="AI178" s="62" t="str">
        <f>IF(P178="","",BE178*1)</f>
        <v/>
      </c>
      <c r="AJ178" s="62" t="str">
        <f>IF(Q178="","",BL178*1)</f>
        <v/>
      </c>
      <c r="AK178" s="62" t="str">
        <f>IF(R178="","",BS178*1)</f>
        <v/>
      </c>
      <c r="AL178" s="62" t="str">
        <f>IF(S178="","",BZ178*1)</f>
        <v/>
      </c>
      <c r="AM178" s="63" t="str">
        <f>IF(O178="","",AZ178*1)</f>
        <v/>
      </c>
      <c r="AN178" s="63" t="str">
        <f>IF(P178="","",BG178*1)</f>
        <v/>
      </c>
      <c r="AO178" s="63" t="str">
        <f>IF(Q178="","",BN178*1)</f>
        <v/>
      </c>
      <c r="AP178" s="63" t="str">
        <f>IF(R178="","",BU178*1)</f>
        <v/>
      </c>
      <c r="AQ178" s="63" t="str">
        <f>IF(S178="","",CB178*1)</f>
        <v/>
      </c>
      <c r="AR178" s="64">
        <f>SUM(AH178:AL178)</f>
        <v>0</v>
      </c>
      <c r="AS178" s="65">
        <f>SUM(AM178:AQ178)</f>
        <v>0</v>
      </c>
      <c r="AT178" s="66">
        <f>IF(O178=1000,11,IF(O178=-1000,0,IF(O178&gt;0,11,IF(O178&lt;0,(-O178),"0"))))</f>
        <v>11</v>
      </c>
      <c r="AU178" s="67" t="str">
        <f>IF(O178=1000,0,IF(O178=-1000,11,IF(O178&lt;-9,-(O178-2),IF(O178&gt;0,(O178),"0"))))</f>
        <v/>
      </c>
      <c r="AV178" s="66" t="e">
        <f>IF(O178=1000,11,IF(O178=-1000,0,IF(O178&lt;9,11,IF(O178&gt;9,(O178+2),"0"))))</f>
        <v>#VALUE!</v>
      </c>
      <c r="AW178" s="67" t="str">
        <f>IF(O178=1000,0,IF(O178=-1000,11,IF(O178&lt;0,11,IF(O178&gt;0,(O178),"0"))))</f>
        <v/>
      </c>
      <c r="AX178" s="68" t="str">
        <f>IF(O178="","",IF(O178&gt;9,AV178,AT178))</f>
        <v/>
      </c>
      <c r="AY178" s="69" t="str">
        <f>IF(O178="","","-")</f>
        <v/>
      </c>
      <c r="AZ178" s="70" t="str">
        <f>IF(O178="","",IF(O178&lt;-9,AU178,AW178))</f>
        <v/>
      </c>
      <c r="BA178" s="66" t="e">
        <f>IF(P178=1000,11,IF(P178=-1000,0,IF(P178&gt;9,(P178+2),IF(P178&lt;0,(-P178),"0"))))</f>
        <v>#VALUE!</v>
      </c>
      <c r="BB178" s="67" t="str">
        <f>IF(P178=1000,0,IF(P178=-1000,11,IF(P178&lt;-9,-(P178-2),IF(P178&gt;0,(P178),"0"))))</f>
        <v/>
      </c>
      <c r="BC178" s="67">
        <f>IF(P178=1000,11,IF(P178=-1000,0,IF(P178&gt;0,11,IF(P178&lt;0,(-P178),"0"))))</f>
        <v>11</v>
      </c>
      <c r="BD178" s="67" t="str">
        <f>IF(P178=1000,0,IF(P178=-1000,11,IF(P178&lt;0,11,IF(P178&gt;0,(P178),"0"))))</f>
        <v/>
      </c>
      <c r="BE178" s="68" t="str">
        <f>IF(P178="","",IF(P178&gt;9,BA178,BC178))</f>
        <v/>
      </c>
      <c r="BF178" s="69" t="str">
        <f>IF(P178="","","-")</f>
        <v/>
      </c>
      <c r="BG178" s="70" t="str">
        <f>IF(P178="","",IF(P178&lt;-9,BB178,BD178))</f>
        <v/>
      </c>
      <c r="BH178" s="66" t="e">
        <f>IF(Q178=1000,11,IF(Q178=-1000,0,IF(Q178&gt;9,(Q178+2),IF(Q178&lt;0,(-Q178),"0"))))</f>
        <v>#VALUE!</v>
      </c>
      <c r="BI178" s="67" t="str">
        <f>IF(Q178=1000,0,IF(Q178=-1000,11,IF(Q178&lt;-9,-(Q178-2),IF(Q178&gt;0,(Q178),"0"))))</f>
        <v/>
      </c>
      <c r="BJ178" s="67">
        <f>IF(Q178=1000,11,IF(Q178=-1000,0,IF(Q178&gt;0,11,IF(Q178&lt;0,(-Q178),"0"))))</f>
        <v>11</v>
      </c>
      <c r="BK178" s="67" t="str">
        <f>IF(Q178=1000,0,IF(Q178=-1000,11,IF(Q178&lt;0,11,IF(Q178&gt;0,(Q178),"0"))))</f>
        <v/>
      </c>
      <c r="BL178" s="68" t="str">
        <f>IF(Q178="","",IF(Q178&gt;9,BH178,BJ178))</f>
        <v/>
      </c>
      <c r="BM178" s="69" t="str">
        <f>IF(Q178="","","-")</f>
        <v/>
      </c>
      <c r="BN178" s="70" t="str">
        <f>IF(Q178="","",IF(Q178&lt;-9,BI178,BK178))</f>
        <v/>
      </c>
      <c r="BO178" s="67" t="e">
        <f>IF(R178=1000,11,IF(R178=-1000,0,IF(R178&gt;9,(R178+2),IF(R178&lt;0,(-R178),"0"))))</f>
        <v>#VALUE!</v>
      </c>
      <c r="BP178" s="67" t="str">
        <f>IF(R178=1000,0,IF(R178=-1000,11,IF(R178&lt;-9,-(R178-2),IF(R178&gt;0,(R178),"0"))))</f>
        <v/>
      </c>
      <c r="BQ178" s="67">
        <f>IF(R178=1000,11,IF(R178=-1000,0,IF(R178&gt;0,11,IF(R178&lt;0,(-R178),"0"))))</f>
        <v>11</v>
      </c>
      <c r="BR178" s="67" t="str">
        <f>IF(R178=1000,0,IF(R178=-1000,11,IF(R178&lt;0,11,IF(R178&gt;0,(R178),"0"))))</f>
        <v/>
      </c>
      <c r="BS178" s="68" t="str">
        <f>IF(R178="","",IF(R178&gt;9,BO178,BQ178))</f>
        <v/>
      </c>
      <c r="BT178" s="69" t="str">
        <f>IF(R178="","","-")</f>
        <v/>
      </c>
      <c r="BU178" s="70" t="str">
        <f>IF(R178="","",IF(R178&lt;-9,BP178,BR178))</f>
        <v/>
      </c>
      <c r="BV178" s="67" t="e">
        <f>IF(S178=1000,11,IF(S178=-1000,0,IF(S178&gt;9,(S178+2),IF(S178&lt;0,(-S178),"0"))))</f>
        <v>#VALUE!</v>
      </c>
      <c r="BW178" s="67" t="str">
        <f>IF(S178=1000,0,IF(S178=-1000,11,IF(S178&lt;-9,-(S178-2),IF(S178&gt;0,(S178),"0"))))</f>
        <v/>
      </c>
      <c r="BX178" s="67">
        <f>IF(S178=1000,11,IF(S178=-1000,0,IF(S178&gt;0,11,IF(S178&lt;0,(-S178),"0"))))</f>
        <v>11</v>
      </c>
      <c r="BY178" s="71" t="str">
        <f>IF(S178=1000,0,IF(S178=-1000,11,IF(S178&lt;0,11,IF(S178&gt;0,(S178),"0"))))</f>
        <v/>
      </c>
      <c r="BZ178" s="68" t="str">
        <f>IF(S178="","",IF(S178&gt;9,BV178,BX178))</f>
        <v/>
      </c>
      <c r="CA178" s="69" t="str">
        <f>IF(S178="","","-")</f>
        <v/>
      </c>
      <c r="CB178" s="70" t="str">
        <f>IF(S178="","",IF(S178&lt;-9,BW178,BY178))</f>
        <v/>
      </c>
      <c r="CC178" s="72" t="str">
        <f>IF(O178="","",SUM(T178:X178))</f>
        <v/>
      </c>
      <c r="CD178" s="73" t="str">
        <f>IF(CC178="","","-")</f>
        <v/>
      </c>
      <c r="CE178" s="74" t="str">
        <f>IF(O178="","",SUM(Y178:AC178))</f>
        <v/>
      </c>
      <c r="CP178" s="32"/>
      <c r="CQ178" s="32"/>
    </row>
    <row r="179" spans="1:95" s="31" customFormat="1" ht="15" customHeight="1" x14ac:dyDescent="0.2">
      <c r="A179" s="43"/>
      <c r="B179" s="44"/>
      <c r="C179" s="75">
        <v>2</v>
      </c>
      <c r="D179" s="76" t="str">
        <f>IF(A179="","",VLOOKUP(A179,СписокКМ!D:I,2,FALSE))</f>
        <v/>
      </c>
      <c r="E179" s="47"/>
      <c r="F179" s="77" t="str">
        <f>IF(B179="","",VLOOKUP(B179,СписокКМ!D:I,2,FALSE))</f>
        <v/>
      </c>
      <c r="G179" s="49"/>
      <c r="H179" s="41"/>
      <c r="I179" s="960"/>
      <c r="J179" s="960"/>
      <c r="K179" s="960"/>
      <c r="L179" s="960"/>
      <c r="M179" s="51"/>
      <c r="N179" s="42"/>
      <c r="O179" s="79" t="str">
        <f>IF(I179="","",IF(I179="0",1000,IF(I179="-0",-1000,I179*1)))</f>
        <v/>
      </c>
      <c r="P179" s="79" t="str">
        <f t="shared" si="419"/>
        <v/>
      </c>
      <c r="Q179" s="79" t="str">
        <f t="shared" si="420"/>
        <v/>
      </c>
      <c r="R179" s="79" t="str">
        <f t="shared" si="421"/>
        <v/>
      </c>
      <c r="S179" s="80" t="str">
        <f t="shared" si="422"/>
        <v/>
      </c>
      <c r="T179" s="55" t="str">
        <f t="shared" si="423"/>
        <v/>
      </c>
      <c r="U179" s="56" t="str">
        <f t="shared" si="424"/>
        <v/>
      </c>
      <c r="V179" s="56" t="str">
        <f t="shared" si="425"/>
        <v/>
      </c>
      <c r="W179" s="56" t="str">
        <f t="shared" si="426"/>
        <v/>
      </c>
      <c r="X179" s="56" t="str">
        <f t="shared" si="427"/>
        <v/>
      </c>
      <c r="Y179" s="57" t="str">
        <f t="shared" si="428"/>
        <v/>
      </c>
      <c r="Z179" s="57" t="str">
        <f t="shared" si="429"/>
        <v/>
      </c>
      <c r="AA179" s="57" t="str">
        <f t="shared" si="430"/>
        <v/>
      </c>
      <c r="AB179" s="57" t="str">
        <f t="shared" si="431"/>
        <v/>
      </c>
      <c r="AC179" s="57" t="str">
        <f t="shared" si="432"/>
        <v/>
      </c>
      <c r="AD179" s="58" t="str">
        <f>IF(CC179="","",IF(CC179&gt;CE179,1,-1))</f>
        <v/>
      </c>
      <c r="AE179" s="58" t="str">
        <f>IF(CC179="","",IF(CC179&lt;CE179,1,-1))</f>
        <v/>
      </c>
      <c r="AF179" s="59">
        <f>IF(CC179&gt;CE179,1,0)</f>
        <v>0</v>
      </c>
      <c r="AG179" s="60">
        <f>IF(CE179&gt;CC179,1,0)</f>
        <v>0</v>
      </c>
      <c r="AH179" s="81" t="str">
        <f>IF(O179="","",AX179*1)</f>
        <v/>
      </c>
      <c r="AI179" s="953" t="str">
        <f>IF(P179="","",BE179*1)</f>
        <v/>
      </c>
      <c r="AJ179" s="953" t="str">
        <f>IF(Q179="","",BL179*1)</f>
        <v/>
      </c>
      <c r="AK179" s="953" t="str">
        <f>IF(R179="","",BS179*1)</f>
        <v/>
      </c>
      <c r="AL179" s="953" t="str">
        <f>IF(S179="","",BZ179*1)</f>
        <v/>
      </c>
      <c r="AM179" s="950" t="str">
        <f>IF(O179="","",AZ179*1)</f>
        <v/>
      </c>
      <c r="AN179" s="950" t="str">
        <f>IF(P179="","",BG179*1)</f>
        <v/>
      </c>
      <c r="AO179" s="950" t="str">
        <f>IF(Q179="","",BN179*1)</f>
        <v/>
      </c>
      <c r="AP179" s="950" t="str">
        <f>IF(R179="","",BU179*1)</f>
        <v/>
      </c>
      <c r="AQ179" s="950" t="str">
        <f>IF(S179="","",CB179*1)</f>
        <v/>
      </c>
      <c r="AR179" s="64">
        <f>SUM(AH179:AL179)</f>
        <v>0</v>
      </c>
      <c r="AS179" s="65">
        <f>SUM(AM179:AQ179)</f>
        <v>0</v>
      </c>
      <c r="AT179" s="66">
        <f>IF(O179=1000,11,IF(O179=-1000,0,IF(O179&gt;0,11,IF(O179&lt;0,(-O179),"0"))))</f>
        <v>11</v>
      </c>
      <c r="AU179" s="67" t="str">
        <f>IF(O179=1000,0,IF(O179=-1000,11,IF(O179&lt;-9,-(O179-2),IF(O179&gt;0,(O179),"0"))))</f>
        <v/>
      </c>
      <c r="AV179" s="66" t="e">
        <f>IF(O179=1000,11,IF(O179=-1000,0,IF(O179&gt;9,(O179+2),IF(O179&lt;0,(-O179),"0"))))</f>
        <v>#VALUE!</v>
      </c>
      <c r="AW179" s="67" t="str">
        <f>IF(O179=1000,0,IF(O179=-1000,11,IF(O179&lt;0,11,IF(O179&gt;0,(O179),"0"))))</f>
        <v/>
      </c>
      <c r="AX179" s="945" t="str">
        <f>IF(O179="","",IF(O179&gt;9,AV179,AT179))</f>
        <v/>
      </c>
      <c r="AY179" s="946" t="str">
        <f>IF(O179="","","-")</f>
        <v/>
      </c>
      <c r="AZ179" s="947" t="str">
        <f>IF(O179="","",IF(O179&lt;-9,AU179,AW179))</f>
        <v/>
      </c>
      <c r="BA179" s="66" t="e">
        <f>IF(P179=1000,11,IF(P179=-1000,0,IF(P179&gt;9,(P179+2),IF(P179&lt;0,(-P179),"0"))))</f>
        <v>#VALUE!</v>
      </c>
      <c r="BB179" s="67" t="str">
        <f>IF(P179=1000,0,IF(P179=-1000,11,IF(P179&lt;-9,-(P179-2),IF(P179&gt;0,(P179),"0"))))</f>
        <v/>
      </c>
      <c r="BC179" s="67">
        <f>IF(P179=1000,11,IF(P179=-1000,0,IF(P179&gt;0,11,IF(P179&lt;0,(-P179),"0"))))</f>
        <v>11</v>
      </c>
      <c r="BD179" s="67" t="str">
        <f>IF(P179=1000,0,IF(P179=-1000,11,IF(P179&lt;0,11,IF(P179&gt;0,(P179),"0"))))</f>
        <v/>
      </c>
      <c r="BE179" s="945" t="str">
        <f>IF(P179="","",IF(P179&gt;9,BA179,BC179))</f>
        <v/>
      </c>
      <c r="BF179" s="946" t="str">
        <f>IF(P179="","","-")</f>
        <v/>
      </c>
      <c r="BG179" s="947" t="str">
        <f>IF(P179="","",IF(P179&lt;-9,BB179,BD179))</f>
        <v/>
      </c>
      <c r="BH179" s="66" t="e">
        <f>IF(Q179=1000,11,IF(Q179=-1000,0,IF(Q179&gt;9,(Q179+2),IF(Q179&lt;0,(-Q179),"0"))))</f>
        <v>#VALUE!</v>
      </c>
      <c r="BI179" s="67" t="str">
        <f>IF(Q179=1000,0,IF(Q179=-1000,11,IF(Q179&lt;-9,-(Q179-2),IF(Q179&gt;0,(Q179),"0"))))</f>
        <v/>
      </c>
      <c r="BJ179" s="67">
        <f>IF(Q179=1000,11,IF(Q179=-1000,0,IF(Q179&gt;0,11,IF(Q179&lt;0,(-Q179),"0"))))</f>
        <v>11</v>
      </c>
      <c r="BK179" s="67" t="str">
        <f>IF(Q179=1000,0,IF(Q179=-1000,11,IF(Q179&lt;0,11,IF(Q179&gt;0,(Q179),"0"))))</f>
        <v/>
      </c>
      <c r="BL179" s="945" t="str">
        <f>IF(Q179="","",IF(Q179&gt;9,BH179,BJ179))</f>
        <v/>
      </c>
      <c r="BM179" s="946" t="str">
        <f>IF(Q179="","","-")</f>
        <v/>
      </c>
      <c r="BN179" s="947" t="str">
        <f>IF(Q179="","",IF(Q179&lt;-9,BI179,BK179))</f>
        <v/>
      </c>
      <c r="BO179" s="67" t="e">
        <f>IF(R179=1000,11,IF(R179=-1000,0,IF(R179&gt;9,(R179+2),IF(R179&lt;0,(-R179),"0"))))</f>
        <v>#VALUE!</v>
      </c>
      <c r="BP179" s="67" t="str">
        <f>IF(R179=1000,0,IF(R179=-1000,11,IF(R179&lt;-9,-(R179-2),IF(R179&gt;0,(R179),"0"))))</f>
        <v/>
      </c>
      <c r="BQ179" s="67">
        <f>IF(R179=1000,11,IF(R179=-1000,0,IF(R179&gt;0,11,IF(R179&lt;0,(-R179),"0"))))</f>
        <v>11</v>
      </c>
      <c r="BR179" s="67" t="str">
        <f>IF(R179=1000,0,IF(R179=-1000,11,IF(R179&lt;0,11,IF(R179&gt;0,(R179),"0"))))</f>
        <v/>
      </c>
      <c r="BS179" s="945" t="str">
        <f>IF(R179="","",IF(R179&gt;9,BO179,BQ179))</f>
        <v/>
      </c>
      <c r="BT179" s="946" t="str">
        <f>IF(R179="","","-")</f>
        <v/>
      </c>
      <c r="BU179" s="947" t="str">
        <f>IF(R179="","",IF(R179&lt;-9,BP179,BR179))</f>
        <v/>
      </c>
      <c r="BV179" s="67" t="e">
        <f>IF(S179=1000,11,IF(S179=-1000,0,IF(S179&gt;9,(S179+2),IF(S179&lt;0,(-S179),"0"))))</f>
        <v>#VALUE!</v>
      </c>
      <c r="BW179" s="67" t="str">
        <f>IF(S179=1000,0,IF(S179=-1000,11,IF(S179&lt;-9,-(S179-2),IF(S179&gt;0,(S179),"0"))))</f>
        <v/>
      </c>
      <c r="BX179" s="67">
        <f>IF(S179=1000,11,IF(S179=-1000,0,IF(S179&gt;0,11,IF(S179&lt;0,(-S179),"0"))))</f>
        <v>11</v>
      </c>
      <c r="BY179" s="71" t="str">
        <f>IF(S179=1000,0,IF(S179=-1000,11,IF(S179&lt;0,11,IF(S179&gt;0,(S179),"0"))))</f>
        <v/>
      </c>
      <c r="BZ179" s="945" t="str">
        <f>IF(S179="","",IF(S179&gt;9,BV179,BX179))</f>
        <v/>
      </c>
      <c r="CA179" s="946" t="str">
        <f>IF(S179="","","-")</f>
        <v/>
      </c>
      <c r="CB179" s="947" t="str">
        <f>IF(S179="","",IF(S179&lt;-9,BW179,BY179))</f>
        <v/>
      </c>
      <c r="CC179" s="942" t="str">
        <f>IF(O179="","",SUM(T179:X179))</f>
        <v/>
      </c>
      <c r="CD179" s="948" t="str">
        <f>IF(CC179="","","-")</f>
        <v/>
      </c>
      <c r="CE179" s="943" t="str">
        <f>IF(O179="","",SUM(Y179:AC179))</f>
        <v/>
      </c>
      <c r="CP179" s="32"/>
      <c r="CQ179" s="32"/>
    </row>
    <row r="180" spans="1:95" s="31" customFormat="1" ht="15" customHeight="1" x14ac:dyDescent="0.2">
      <c r="A180" s="43"/>
      <c r="B180" s="44"/>
      <c r="C180" s="1250" t="s">
        <v>563</v>
      </c>
      <c r="D180" s="76" t="str">
        <f>IF(A180="","",VLOOKUP(A180,СписокКМ!D:I,2,FALSE))</f>
        <v/>
      </c>
      <c r="E180" s="47"/>
      <c r="F180" s="77" t="str">
        <f>IF(B180="","",VLOOKUP(B180,СписокКМ!D:I,2,FALSE))</f>
        <v/>
      </c>
      <c r="G180" s="49"/>
      <c r="H180" s="41"/>
      <c r="I180" s="1252"/>
      <c r="J180" s="1252"/>
      <c r="K180" s="1252"/>
      <c r="L180" s="1252"/>
      <c r="M180" s="1252"/>
      <c r="N180" s="42"/>
      <c r="O180" s="1244" t="str">
        <f>IF(I180="","",IF(I180="0",1000,IF(I180="-0",-1000,I180*1)))</f>
        <v/>
      </c>
      <c r="P180" s="1244" t="str">
        <f>IF(J180="","",IF(J180="0",1000,IF(J180="-0",-1000,J180*1)))</f>
        <v/>
      </c>
      <c r="Q180" s="1244" t="str">
        <f>IF(K180="","",IF(K180="0",1000,IF(K180="-0",-1000,K180*1)))</f>
        <v/>
      </c>
      <c r="R180" s="1244" t="str">
        <f>IF(L181="","",IF(L181="0",1000,IF(L181="-0",-1000,L181*1)))</f>
        <v/>
      </c>
      <c r="S180" s="1246" t="str">
        <f>IF(M181="","",IF(M181="0",1000,IF(M181="-0",-1000,M181*1)))</f>
        <v/>
      </c>
      <c r="T180" s="1248" t="str">
        <f>IF(O180="","",IF(O180&gt;0,1,0))</f>
        <v/>
      </c>
      <c r="U180" s="1284" t="str">
        <f>IF(P180="","",IF(P180&gt;0,1,0))</f>
        <v/>
      </c>
      <c r="V180" s="1284" t="str">
        <f>IF(Q180="","",IF(Q180&gt;0,1,0))</f>
        <v/>
      </c>
      <c r="W180" s="1284" t="str">
        <f>IF(R180="","",IF(R180&gt;0,1,0))</f>
        <v/>
      </c>
      <c r="X180" s="1284" t="str">
        <f>IF(S180="","",IF(S180&gt;0,1,0))</f>
        <v/>
      </c>
      <c r="Y180" s="1278" t="str">
        <f>IF(O180="","",IF(O180&lt;0,1,0))</f>
        <v/>
      </c>
      <c r="Z180" s="1278" t="str">
        <f>IF(P180="","",IF(P180&lt;0,1,0))</f>
        <v/>
      </c>
      <c r="AA180" s="1278" t="str">
        <f>IF(Q180="","",IF(Q180&lt;0,1,0))</f>
        <v/>
      </c>
      <c r="AB180" s="1278" t="str">
        <f>IF(R180="","",IF(R180&lt;0,1,0))</f>
        <v/>
      </c>
      <c r="AC180" s="1278" t="str">
        <f>IF(S180="","",IF(S180&lt;0,1,0))</f>
        <v/>
      </c>
      <c r="AD180" s="1280">
        <f>IF(CC180="","",IF(CC180&gt;CE180,1,-1))</f>
        <v>-1</v>
      </c>
      <c r="AE180" s="1280">
        <f>IF(CC180="","",IF(CC180&lt;CE180,1,-1))</f>
        <v>1</v>
      </c>
      <c r="AF180" s="1282">
        <f>IF(CC180&gt;CE180,1,0)</f>
        <v>0</v>
      </c>
      <c r="AG180" s="1272">
        <f>IF(CE180&gt;CC180,1,0)</f>
        <v>1</v>
      </c>
      <c r="AH180" s="1274" t="str">
        <f>IF(O180="","",AX180*1)</f>
        <v/>
      </c>
      <c r="AI180" s="1276" t="str">
        <f>IF(P180="","",BE180*1)</f>
        <v/>
      </c>
      <c r="AJ180" s="1276" t="str">
        <f>IF(Q180="","",BL180*1)</f>
        <v/>
      </c>
      <c r="AK180" s="1276" t="str">
        <f>IF(R180="","",BS180*1)</f>
        <v/>
      </c>
      <c r="AL180" s="1276" t="str">
        <f>IF(S180="","",BZ180*1)</f>
        <v/>
      </c>
      <c r="AM180" s="1298" t="str">
        <f>IF(O180="","",AZ180*1)</f>
        <v/>
      </c>
      <c r="AN180" s="1298" t="str">
        <f>IF(P180="","",BG180*1)</f>
        <v/>
      </c>
      <c r="AO180" s="1298" t="str">
        <f>IF(Q180="","",BN180*1)</f>
        <v/>
      </c>
      <c r="AP180" s="1298" t="str">
        <f>IF(R180="","",BU180*1)</f>
        <v/>
      </c>
      <c r="AQ180" s="1298" t="str">
        <f>IF(S180="","",CB180*1)</f>
        <v/>
      </c>
      <c r="AR180" s="1300">
        <f>SUM(AH181:AL181)</f>
        <v>0</v>
      </c>
      <c r="AS180" s="1292">
        <f>SUM(AM181:AQ181)</f>
        <v>0</v>
      </c>
      <c r="AT180" s="1294">
        <f>IF(O180=1000,11,IF(O180=-1000,0,IF(O180&gt;0,11,IF(O180&lt;0,(-O180),"0"))))</f>
        <v>11</v>
      </c>
      <c r="AU180" s="1286" t="str">
        <f>IF(O180=1000,0,IF(O180=-1000,11,IF(O180&lt;-9,-(O180-2),IF(O180&gt;0,(O180),"0"))))</f>
        <v/>
      </c>
      <c r="AV180" s="1286" t="e">
        <f>IF(O180=1000,11,IF(O180=-1000,0,IF(O180&gt;9,(O180+2),IF(O180&lt;0,(-O180),"0"))))</f>
        <v>#VALUE!</v>
      </c>
      <c r="AW180" s="1286" t="str">
        <f>IF(O180=1000,0,IF(O180=-1000,11,IF(O180&lt;0,11,IF(O180&gt;0,(O180),"0"))))</f>
        <v/>
      </c>
      <c r="AX180" s="1296" t="str">
        <f>IF(O180="","",IF(O180&gt;9,AV180,AT180))</f>
        <v/>
      </c>
      <c r="AY180" s="1288" t="str">
        <f>IF(O180="","","-")</f>
        <v/>
      </c>
      <c r="AZ180" s="1290" t="str">
        <f>IF(O180="","",IF(O180&lt;-9,AU180,AW180))</f>
        <v/>
      </c>
      <c r="BA180" s="1286" t="e">
        <f>IF(P180=1000,11,IF(P180=-1000,0,IF(P180&gt;9,(P180+2),IF(P180&lt;0,(-P180),"0"))))</f>
        <v>#VALUE!</v>
      </c>
      <c r="BB180" s="1286" t="str">
        <f>IF(P180=1000,0,IF(P180=-1000,11,IF(P180&lt;-9,-(P180-2),IF(P180&gt;0,(P180),"0"))))</f>
        <v/>
      </c>
      <c r="BC180" s="1286">
        <f>IF(P180=1000,11,IF(P180=-1000,0,IF(P180&gt;0,11,IF(P180&lt;0,(-P180),"0"))))</f>
        <v>11</v>
      </c>
      <c r="BD180" s="1286" t="str">
        <f>IF(P180=1000,0,IF(P180=-1000,11,IF(P180&lt;0,11,IF(P180&gt;0,(P180),"0"))))</f>
        <v/>
      </c>
      <c r="BE180" s="1296" t="str">
        <f>IF(P180="","",IF(P180&gt;9,BA180,BC180))</f>
        <v/>
      </c>
      <c r="BF180" s="1288" t="str">
        <f>IF(P180="","","-")</f>
        <v/>
      </c>
      <c r="BG180" s="1290" t="str">
        <f>IF(P180="","",IF(P180&lt;-9,BB180,BD180))</f>
        <v/>
      </c>
      <c r="BH180" s="1286" t="e">
        <f>IF(Q180=1000,11,IF(Q180=-1000,0,IF(Q180&gt;9,(Q180+2),IF(Q180&lt;0,(-Q180),"0"))))</f>
        <v>#VALUE!</v>
      </c>
      <c r="BI180" s="1286" t="str">
        <f>IF(Q180=1000,0,IF(Q180=-1000,11,IF(Q180&lt;-9,-(Q180-2),IF(Q180&gt;0,(Q180),"0"))))</f>
        <v/>
      </c>
      <c r="BJ180" s="1286">
        <f>IF(Q180=1000,11,IF(Q180=-1000,0,IF(Q180&gt;0,11,IF(Q180&lt;0,(-Q180),"0"))))</f>
        <v>11</v>
      </c>
      <c r="BK180" s="1286" t="str">
        <f>IF(Q180=1000,0,IF(Q180=-1000,11,IF(Q180&lt;0,11,IF(Q180&gt;0,(Q180),"0"))))</f>
        <v/>
      </c>
      <c r="BL180" s="1296" t="str">
        <f>IF(Q180="","",IF(Q180&gt;9,BH180,BJ180))</f>
        <v/>
      </c>
      <c r="BM180" s="1288" t="str">
        <f>IF(Q180="","","-")</f>
        <v/>
      </c>
      <c r="BN180" s="1290" t="str">
        <f>IF(Q180="","",IF(Q180&lt;-9,BI180,BK180))</f>
        <v/>
      </c>
      <c r="BO180" s="1286" t="e">
        <f>IF(R180=1000,11,IF(R180=-1000,0,IF(R180&gt;9,(R180+2),IF(R180&lt;0,(-R180),"0"))))</f>
        <v>#VALUE!</v>
      </c>
      <c r="BP180" s="1286" t="str">
        <f>IF(R180=1000,0,IF(R180=-1000,11,IF(R180&lt;-9,-(R180-2),IF(R180&gt;0,(R180),"0"))))</f>
        <v/>
      </c>
      <c r="BQ180" s="1286">
        <f>IF(R180=1000,11,IF(R180=-1000,0,IF(R180&gt;0,11,IF(R180&lt;0,(-R180),"0"))))</f>
        <v>11</v>
      </c>
      <c r="BR180" s="1286" t="str">
        <f>IF(R180=1000,0,IF(R180=-1000,11,IF(R180&lt;0,11,IF(R180&gt;0,(R180),"0"))))</f>
        <v/>
      </c>
      <c r="BS180" s="1296"/>
      <c r="BT180" s="1288" t="str">
        <f>IF(R180="","","-")</f>
        <v/>
      </c>
      <c r="BU180" s="1290"/>
      <c r="BV180" s="1286" t="e">
        <f>IF(S180=1000,11,IF(S180=-1000,0,IF(S180&gt;9,(S180+2),IF(S180&lt;0,(-S180),"0"))))</f>
        <v>#VALUE!</v>
      </c>
      <c r="BW180" s="1286" t="str">
        <f>IF(S180=1000,0,IF(S180=-1000,11,IF(S180&lt;-9,-(S180-2),IF(S180&gt;0,(S180),"0"))))</f>
        <v/>
      </c>
      <c r="BX180" s="1286">
        <f>IF(S180=1000,11,IF(S180=-1000,0,IF(S180&gt;0,11,IF(S180&lt;0,(-S180),"0"))))</f>
        <v>11</v>
      </c>
      <c r="BY180" s="1286" t="str">
        <f>IF(S180=1000,0,IF(S180=-1000,11,IF(S180&lt;0,11,IF(S180&gt;0,(S180),"0"))))</f>
        <v/>
      </c>
      <c r="BZ180" s="1296" t="str">
        <f>IF(S180="","",IF(S180&gt;9,BV180,BX180))</f>
        <v/>
      </c>
      <c r="CA180" s="1288" t="str">
        <f>IF(S180="","","-")</f>
        <v/>
      </c>
      <c r="CB180" s="1290" t="str">
        <f>IF(S180="","",IF(S180&lt;-9,BW180,BY180))</f>
        <v/>
      </c>
      <c r="CC180" s="1302">
        <v>3</v>
      </c>
      <c r="CD180" s="1304" t="str">
        <f>IF(CC180="","","-")</f>
        <v>-</v>
      </c>
      <c r="CE180" s="1306" t="str">
        <f>IF(O180="","",SUM(Y180:AC181))</f>
        <v/>
      </c>
      <c r="CP180" s="32"/>
      <c r="CQ180" s="32"/>
    </row>
    <row r="181" spans="1:95" s="31" customFormat="1" ht="15" customHeight="1" x14ac:dyDescent="0.2">
      <c r="A181" s="43"/>
      <c r="B181" s="44"/>
      <c r="C181" s="1251"/>
      <c r="D181" s="46" t="str">
        <f>IF(A181="","",VLOOKUP(A181,СписокКМ!D:I,2,FALSE))</f>
        <v/>
      </c>
      <c r="E181" s="47"/>
      <c r="F181" s="48" t="str">
        <f>IF(B181="","",VLOOKUP(B181,СписокКМ!D:I,2,FALSE))</f>
        <v/>
      </c>
      <c r="G181" s="49"/>
      <c r="H181" s="41"/>
      <c r="I181" s="1253"/>
      <c r="J181" s="1253"/>
      <c r="K181" s="1253"/>
      <c r="L181" s="1253"/>
      <c r="M181" s="1253"/>
      <c r="N181" s="42"/>
      <c r="O181" s="1245"/>
      <c r="P181" s="1245"/>
      <c r="Q181" s="1245"/>
      <c r="R181" s="1245"/>
      <c r="S181" s="1247"/>
      <c r="T181" s="1249"/>
      <c r="U181" s="1285"/>
      <c r="V181" s="1285"/>
      <c r="W181" s="1285"/>
      <c r="X181" s="1285"/>
      <c r="Y181" s="1279"/>
      <c r="Z181" s="1279"/>
      <c r="AA181" s="1279"/>
      <c r="AB181" s="1279"/>
      <c r="AC181" s="1279"/>
      <c r="AD181" s="1281"/>
      <c r="AE181" s="1281"/>
      <c r="AF181" s="1283"/>
      <c r="AG181" s="1273"/>
      <c r="AH181" s="1275"/>
      <c r="AI181" s="1277"/>
      <c r="AJ181" s="1277"/>
      <c r="AK181" s="1277"/>
      <c r="AL181" s="1277"/>
      <c r="AM181" s="1299"/>
      <c r="AN181" s="1299"/>
      <c r="AO181" s="1299"/>
      <c r="AP181" s="1299"/>
      <c r="AQ181" s="1299"/>
      <c r="AR181" s="1301"/>
      <c r="AS181" s="1293"/>
      <c r="AT181" s="1295"/>
      <c r="AU181" s="1287"/>
      <c r="AV181" s="1287"/>
      <c r="AW181" s="1287"/>
      <c r="AX181" s="1297"/>
      <c r="AY181" s="1289"/>
      <c r="AZ181" s="1291"/>
      <c r="BA181" s="1287"/>
      <c r="BB181" s="1287"/>
      <c r="BC181" s="1287"/>
      <c r="BD181" s="1287"/>
      <c r="BE181" s="1297"/>
      <c r="BF181" s="1289"/>
      <c r="BG181" s="1291"/>
      <c r="BH181" s="1287"/>
      <c r="BI181" s="1287"/>
      <c r="BJ181" s="1287"/>
      <c r="BK181" s="1287"/>
      <c r="BL181" s="1297"/>
      <c r="BM181" s="1289"/>
      <c r="BN181" s="1291"/>
      <c r="BO181" s="1287"/>
      <c r="BP181" s="1287"/>
      <c r="BQ181" s="1287"/>
      <c r="BR181" s="1287"/>
      <c r="BS181" s="1297"/>
      <c r="BT181" s="1289"/>
      <c r="BU181" s="1291"/>
      <c r="BV181" s="1287"/>
      <c r="BW181" s="1287"/>
      <c r="BX181" s="1287"/>
      <c r="BY181" s="1287"/>
      <c r="BZ181" s="1297"/>
      <c r="CA181" s="1289"/>
      <c r="CB181" s="1291"/>
      <c r="CC181" s="1303"/>
      <c r="CD181" s="1305"/>
      <c r="CE181" s="1307"/>
      <c r="CP181" s="32"/>
      <c r="CQ181" s="32"/>
    </row>
    <row r="182" spans="1:95" s="31" customFormat="1" ht="15" customHeight="1" x14ac:dyDescent="0.2">
      <c r="A182" s="99" t="str">
        <f>IF(A178="","",A178)</f>
        <v/>
      </c>
      <c r="B182" s="99" t="str">
        <f>IF(B178="","",B179)</f>
        <v/>
      </c>
      <c r="C182" s="75">
        <v>4</v>
      </c>
      <c r="D182" s="100" t="str">
        <f>IF(A182="","",VLOOKUP(A182,СписокКМ!D:I,2,FALSE))</f>
        <v/>
      </c>
      <c r="E182" s="101"/>
      <c r="F182" s="77" t="str">
        <f>IF(B182="","",VLOOKUP(B182,СписокКМ!D:I,2,FALSE))</f>
        <v/>
      </c>
      <c r="G182" s="102"/>
      <c r="H182" s="41"/>
      <c r="I182" s="960"/>
      <c r="J182" s="960"/>
      <c r="K182" s="960"/>
      <c r="L182" s="960"/>
      <c r="M182" s="960"/>
      <c r="N182" s="42"/>
      <c r="O182" s="79" t="str">
        <f>IF(I182="","",IF(I182="0",1000,IF(I182="-0",-1000,I182*1)))</f>
        <v/>
      </c>
      <c r="P182" s="79" t="str">
        <f t="shared" ref="P182:P183" si="433">IF(J182="","",IF(J182="0",1000,IF(J182="-0",-1000,J182*1)))</f>
        <v/>
      </c>
      <c r="Q182" s="79" t="str">
        <f t="shared" ref="Q182:Q183" si="434">IF(K182="","",IF(K182="0",1000,IF(K182="-0",-1000,K182*1)))</f>
        <v/>
      </c>
      <c r="R182" s="79" t="str">
        <f t="shared" ref="R182:R183" si="435">IF(L182="","",IF(L182="0",1000,IF(L182="-0",-1000,L182*1)))</f>
        <v/>
      </c>
      <c r="S182" s="80" t="str">
        <f t="shared" ref="S182:S183" si="436">IF(M182="","",IF(M182="0",1000,IF(M182="-0",-1000,M182*1)))</f>
        <v/>
      </c>
      <c r="T182" s="958" t="str">
        <f t="shared" ref="T182:T183" si="437">IF(O182="","",IF(O182&gt;0,1,0))</f>
        <v/>
      </c>
      <c r="U182" s="957" t="str">
        <f t="shared" ref="U182:U183" si="438">IF(P182="","",IF(P182&gt;0,1,0))</f>
        <v/>
      </c>
      <c r="V182" s="957" t="str">
        <f t="shared" ref="V182:V183" si="439">IF(Q182="","",IF(Q182&gt;0,1,0))</f>
        <v/>
      </c>
      <c r="W182" s="957" t="str">
        <f t="shared" ref="W182:W183" si="440">IF(R182="","",IF(R182&gt;0,1,0))</f>
        <v/>
      </c>
      <c r="X182" s="957" t="str">
        <f t="shared" ref="X182:X183" si="441">IF(S182="","",IF(S182&gt;0,1,0))</f>
        <v/>
      </c>
      <c r="Y182" s="954" t="str">
        <f t="shared" ref="Y182:Y183" si="442">IF(O182="","",IF(O182&lt;0,1,0))</f>
        <v/>
      </c>
      <c r="Z182" s="954" t="str">
        <f t="shared" ref="Z182:Z183" si="443">IF(P182="","",IF(P182&lt;0,1,0))</f>
        <v/>
      </c>
      <c r="AA182" s="954" t="str">
        <f t="shared" ref="AA182:AA183" si="444">IF(Q182="","",IF(Q182&lt;0,1,0))</f>
        <v/>
      </c>
      <c r="AB182" s="954" t="str">
        <f t="shared" ref="AB182:AB183" si="445">IF(R182="","",IF(R182&lt;0,1,0))</f>
        <v/>
      </c>
      <c r="AC182" s="954" t="str">
        <f t="shared" ref="AC182:AC183" si="446">IF(S182="","",IF(S182&lt;0,1,0))</f>
        <v/>
      </c>
      <c r="AD182" s="955" t="str">
        <f>IF(CC182="","",IF(CC182&gt;CE182,1,-1))</f>
        <v/>
      </c>
      <c r="AE182" s="955" t="str">
        <f>IF(CC182="","",IF(CC182&lt;CE182,1,-1))</f>
        <v/>
      </c>
      <c r="AF182" s="956">
        <f>IF(CC182&gt;CE182,1,0)</f>
        <v>0</v>
      </c>
      <c r="AG182" s="952">
        <f>IF(CE182&gt;CC182,1,0)</f>
        <v>0</v>
      </c>
      <c r="AH182" s="81" t="str">
        <f>IF(O182="","",AX182*1)</f>
        <v/>
      </c>
      <c r="AI182" s="953" t="str">
        <f>IF(P182="","",BE182*1)</f>
        <v/>
      </c>
      <c r="AJ182" s="953" t="str">
        <f>IF(Q182="","",BL182*1)</f>
        <v/>
      </c>
      <c r="AK182" s="953" t="str">
        <f>IF(R182="","",BS182*1)</f>
        <v/>
      </c>
      <c r="AL182" s="953" t="str">
        <f>IF(S182="","",BZ182*1)</f>
        <v/>
      </c>
      <c r="AM182" s="950" t="str">
        <f>IF(O182="","",AZ182*1)</f>
        <v/>
      </c>
      <c r="AN182" s="950" t="str">
        <f>IF(P182="","",BG182*1)</f>
        <v/>
      </c>
      <c r="AO182" s="950" t="str">
        <f>IF(Q182="","",BN182*1)</f>
        <v/>
      </c>
      <c r="AP182" s="950" t="str">
        <f>IF(R182="","",BU182*1)</f>
        <v/>
      </c>
      <c r="AQ182" s="950" t="str">
        <f>IF(S182="","",CB182*1)</f>
        <v/>
      </c>
      <c r="AR182" s="951">
        <f>SUM(AH182:AL182)</f>
        <v>0</v>
      </c>
      <c r="AS182" s="949">
        <f>SUM(AM182:AQ182)</f>
        <v>0</v>
      </c>
      <c r="AT182" s="111">
        <f>IF(O182=1000,11,IF(O182=-1000,0,IF(O182&gt;0,11,IF(O182&lt;0,(-O182),"0"))))</f>
        <v>11</v>
      </c>
      <c r="AU182" s="944" t="str">
        <f>IF(O182=1000,0,IF(O182=-1000,11,IF(O182&lt;-9,-(O182-2),IF(O182&gt;0,(O182),"0"))))</f>
        <v/>
      </c>
      <c r="AV182" s="111" t="e">
        <f>IF(O182=1000,11,IF(O182=-1000,0,IF(O182&gt;9,(O182+2),IF(O182&lt;0,(-O182),"0"))))</f>
        <v>#VALUE!</v>
      </c>
      <c r="AW182" s="944" t="str">
        <f>IF(O182=1000,0,IF(O182=-1000,11,IF(O182&lt;0,11,IF(O182&gt;0,(O182),"0"))))</f>
        <v/>
      </c>
      <c r="AX182" s="945" t="str">
        <f>IF(O182="","",IF(O182&gt;9,AV182,AT182))</f>
        <v/>
      </c>
      <c r="AY182" s="946" t="str">
        <f>IF(O182="","","-")</f>
        <v/>
      </c>
      <c r="AZ182" s="947" t="str">
        <f>IF(O182="","",IF(O182&lt;-9,AU182,AW182))</f>
        <v/>
      </c>
      <c r="BA182" s="111" t="e">
        <f>IF(P182=1000,11,IF(P182=-1000,0,IF(P182&gt;9,(P182+2),IF(P182&lt;0,(-P182),"0"))))</f>
        <v>#VALUE!</v>
      </c>
      <c r="BB182" s="944" t="str">
        <f>IF(P182=1000,0,IF(P182=-1000,11,IF(P182&lt;-9,-(P182-2),IF(P182&gt;0,(P182),"0"))))</f>
        <v/>
      </c>
      <c r="BC182" s="944">
        <f>IF(P182=1000,11,IF(P182=-1000,0,IF(P182&gt;0,11,IF(P182&lt;0,(-P182),"0"))))</f>
        <v>11</v>
      </c>
      <c r="BD182" s="944" t="str">
        <f>IF(P182=1000,0,IF(P182=-1000,11,IF(P182&lt;0,11,IF(P182&gt;0,(P182),"0"))))</f>
        <v/>
      </c>
      <c r="BE182" s="945" t="str">
        <f>IF(P182="","",IF(P182&gt;9,BA182,BC182))</f>
        <v/>
      </c>
      <c r="BF182" s="946" t="str">
        <f>IF(P182="","","-")</f>
        <v/>
      </c>
      <c r="BG182" s="947" t="str">
        <f>IF(P182="","",IF(P182&lt;-9,BB182,BD182))</f>
        <v/>
      </c>
      <c r="BH182" s="111" t="e">
        <f>IF(Q182=1000,11,IF(Q182=-1000,0,IF(Q182&gt;9,(Q182+2),IF(Q182&lt;0,(-Q182),"0"))))</f>
        <v>#VALUE!</v>
      </c>
      <c r="BI182" s="944" t="str">
        <f>IF(Q182=1000,0,IF(Q182=-1000,11,IF(Q182&lt;-9,-(Q182-2),IF(Q182&gt;0,(Q182),"0"))))</f>
        <v/>
      </c>
      <c r="BJ182" s="944">
        <f>IF(Q182=1000,11,IF(Q182=-1000,0,IF(Q182&gt;0,11,IF(Q182&lt;0,(-Q182),"0"))))</f>
        <v>11</v>
      </c>
      <c r="BK182" s="944" t="str">
        <f>IF(Q182=1000,0,IF(Q182=-1000,11,IF(Q182&lt;0,11,IF(Q182&gt;0,(Q182),"0"))))</f>
        <v/>
      </c>
      <c r="BL182" s="945" t="str">
        <f>IF(Q182="","",IF(Q182&gt;9,BH182,BJ182))</f>
        <v/>
      </c>
      <c r="BM182" s="946" t="str">
        <f>IF(Q182="","","-")</f>
        <v/>
      </c>
      <c r="BN182" s="947" t="str">
        <f>IF(Q182="","",IF(Q182&lt;-9,BI182,BK182))</f>
        <v/>
      </c>
      <c r="BO182" s="944" t="e">
        <f>IF(R182=1000,11,IF(R182=-1000,0,IF(R182&gt;9,(R182+2),IF(R182&lt;0,(-R182),"0"))))</f>
        <v>#VALUE!</v>
      </c>
      <c r="BP182" s="944" t="str">
        <f>IF(R182=1000,0,IF(R182=-1000,11,IF(R182&lt;-9,-(R182-2),IF(R182&gt;0,(R182),"0"))))</f>
        <v/>
      </c>
      <c r="BQ182" s="944">
        <f>IF(R182=1000,11,IF(R182=-1000,0,IF(R182&gt;0,11,IF(R182&lt;0,(-R182),"0"))))</f>
        <v>11</v>
      </c>
      <c r="BR182" s="944" t="str">
        <f>IF(R182=1000,0,IF(R182=-1000,11,IF(R182&lt;0,11,IF(R182&gt;0,(R182),"0"))))</f>
        <v/>
      </c>
      <c r="BS182" s="945" t="str">
        <f>IF(R182="","",IF(R182&gt;9,BO182,BQ182))</f>
        <v/>
      </c>
      <c r="BT182" s="946" t="str">
        <f>IF(R182="","","-")</f>
        <v/>
      </c>
      <c r="BU182" s="947" t="str">
        <f>IF(R182="","",IF(R182&lt;-9,BP182,BR182))</f>
        <v/>
      </c>
      <c r="BV182" s="944" t="e">
        <f>IF(S182=1000,11,IF(S182=-1000,0,IF(S182&gt;9,(S182+2),IF(S182&lt;0,(-S182),"0"))))</f>
        <v>#VALUE!</v>
      </c>
      <c r="BW182" s="944" t="str">
        <f>IF(S182=1000,0,IF(S182=-1000,11,IF(S182&lt;-9,-(S182-2),IF(S182&gt;0,(S182),"0"))))</f>
        <v/>
      </c>
      <c r="BX182" s="944">
        <f>IF(S182=1000,11,IF(S182=-1000,0,IF(S182&gt;0,11,IF(S182&lt;0,(-S182),"0"))))</f>
        <v>11</v>
      </c>
      <c r="BY182" s="113" t="str">
        <f>IF(S182=1000,0,IF(S182=-1000,11,IF(S182&lt;0,11,IF(S182&gt;0,(S182),"0"))))</f>
        <v/>
      </c>
      <c r="BZ182" s="945" t="str">
        <f>IF(S182="","",IF(S182&gt;9,BV182,BX182))</f>
        <v/>
      </c>
      <c r="CA182" s="946" t="str">
        <f>IF(S182="","","-")</f>
        <v/>
      </c>
      <c r="CB182" s="947" t="str">
        <f>IF(S182="","",IF(S182&lt;-9,BW182,BY182))</f>
        <v/>
      </c>
      <c r="CC182" s="942" t="str">
        <f>IF(O182="","",SUM(T182:X182))</f>
        <v/>
      </c>
      <c r="CD182" s="948" t="str">
        <f>IF(CC182="","","-")</f>
        <v/>
      </c>
      <c r="CE182" s="943" t="str">
        <f>IF(O182="","",SUM(Y182:AC182))</f>
        <v/>
      </c>
      <c r="CP182" s="32"/>
      <c r="CQ182" s="32"/>
    </row>
    <row r="183" spans="1:95" s="31" customFormat="1" ht="15" customHeight="1" thickBot="1" x14ac:dyDescent="0.25">
      <c r="A183" s="99" t="str">
        <f>IF(A178="","",A179)</f>
        <v/>
      </c>
      <c r="B183" s="99" t="str">
        <f>IF(B178="","",B178)</f>
        <v/>
      </c>
      <c r="C183" s="114">
        <v>5</v>
      </c>
      <c r="D183" s="115" t="str">
        <f>IF(A183="","",VLOOKUP(A183,СписокКМ!D:I,2,FALSE))</f>
        <v/>
      </c>
      <c r="E183" s="116"/>
      <c r="F183" s="117" t="str">
        <f>IF(B183="","",VLOOKUP(B183,СписокКМ!D:I,2,FALSE))</f>
        <v/>
      </c>
      <c r="G183" s="118"/>
      <c r="H183" s="119"/>
      <c r="I183" s="120"/>
      <c r="J183" s="120"/>
      <c r="K183" s="120"/>
      <c r="L183" s="121"/>
      <c r="M183" s="121"/>
      <c r="N183" s="122"/>
      <c r="O183" s="123" t="str">
        <f>IF(I183="","",IF(I183="0",1000,IF(I183="-0",-1000,I183*1)))</f>
        <v/>
      </c>
      <c r="P183" s="123" t="str">
        <f t="shared" si="433"/>
        <v/>
      </c>
      <c r="Q183" s="123" t="str">
        <f t="shared" si="434"/>
        <v/>
      </c>
      <c r="R183" s="123" t="str">
        <f t="shared" si="435"/>
        <v/>
      </c>
      <c r="S183" s="124" t="str">
        <f t="shared" si="436"/>
        <v/>
      </c>
      <c r="T183" s="125" t="str">
        <f t="shared" si="437"/>
        <v/>
      </c>
      <c r="U183" s="126" t="str">
        <f t="shared" si="438"/>
        <v/>
      </c>
      <c r="V183" s="126" t="str">
        <f t="shared" si="439"/>
        <v/>
      </c>
      <c r="W183" s="126" t="str">
        <f t="shared" si="440"/>
        <v/>
      </c>
      <c r="X183" s="126" t="str">
        <f t="shared" si="441"/>
        <v/>
      </c>
      <c r="Y183" s="127" t="str">
        <f t="shared" si="442"/>
        <v/>
      </c>
      <c r="Z183" s="127" t="str">
        <f t="shared" si="443"/>
        <v/>
      </c>
      <c r="AA183" s="127" t="str">
        <f t="shared" si="444"/>
        <v/>
      </c>
      <c r="AB183" s="127" t="str">
        <f t="shared" si="445"/>
        <v/>
      </c>
      <c r="AC183" s="127" t="str">
        <f t="shared" si="446"/>
        <v/>
      </c>
      <c r="AD183" s="128" t="str">
        <f>IF(CC183="","",IF(CC183&gt;CE183,1,-1))</f>
        <v/>
      </c>
      <c r="AE183" s="128" t="str">
        <f>IF(CC183="","",IF(CC183&lt;CE183,1,-1))</f>
        <v/>
      </c>
      <c r="AF183" s="129">
        <f>IF(CC183&gt;CE183,1,0)</f>
        <v>0</v>
      </c>
      <c r="AG183" s="130">
        <f>IF(CE183&gt;CC183,1,0)</f>
        <v>0</v>
      </c>
      <c r="AH183" s="131" t="str">
        <f>IF(O183="","",AX183*1)</f>
        <v/>
      </c>
      <c r="AI183" s="132" t="str">
        <f>IF(P183="","",BE183*1)</f>
        <v/>
      </c>
      <c r="AJ183" s="132" t="str">
        <f>IF(Q183="","",BL183*1)</f>
        <v/>
      </c>
      <c r="AK183" s="132" t="str">
        <f>IF(R183="","",BS183*1)</f>
        <v/>
      </c>
      <c r="AL183" s="132" t="str">
        <f>IF(S183="","",BZ183*1)</f>
        <v/>
      </c>
      <c r="AM183" s="133" t="str">
        <f>IF(O183="","",AZ183*1)</f>
        <v/>
      </c>
      <c r="AN183" s="133" t="str">
        <f>IF(P183="","",BG183*1)</f>
        <v/>
      </c>
      <c r="AO183" s="133" t="str">
        <f>IF(Q183="","",BN183*1)</f>
        <v/>
      </c>
      <c r="AP183" s="133" t="str">
        <f>IF(R183="","",BU183*1)</f>
        <v/>
      </c>
      <c r="AQ183" s="133" t="str">
        <f>IF(S183="","",CB183*1)</f>
        <v/>
      </c>
      <c r="AR183" s="134">
        <f>SUM(AH183:AL183)</f>
        <v>0</v>
      </c>
      <c r="AS183" s="135">
        <f>SUM(AM183:AQ183)</f>
        <v>0</v>
      </c>
      <c r="AT183" s="136">
        <f>IF(O183=1000,11,IF(O183=-1000,0,IF(O183&gt;0,11,IF(O183&lt;0,(-O183),"0"))))</f>
        <v>11</v>
      </c>
      <c r="AU183" s="137" t="str">
        <f>IF(O183=1000,0,IF(O183=-1000,11,IF(O183&lt;-9,-(O183-2),IF(O183&gt;0,(O183),"0"))))</f>
        <v/>
      </c>
      <c r="AV183" s="136" t="e">
        <f>IF(O183=1000,11,IF(O183=-1000,0,IF(O183&gt;9,(O183+2),IF(O183&lt;0,(-O183),"0"))))</f>
        <v>#VALUE!</v>
      </c>
      <c r="AW183" s="137" t="str">
        <f>IF(O183=1000,0,IF(O183=-1000,11,IF(O183&lt;0,11,IF(O183&gt;0,(O183),"0"))))</f>
        <v/>
      </c>
      <c r="AX183" s="138" t="str">
        <f>IF(O183="","",IF(O183&gt;9,AV183,AT183))</f>
        <v/>
      </c>
      <c r="AY183" s="139" t="str">
        <f>IF(O183="","","-")</f>
        <v/>
      </c>
      <c r="AZ183" s="140" t="str">
        <f>IF(O183="","",IF(O183&lt;-9,AU183,AW183))</f>
        <v/>
      </c>
      <c r="BA183" s="136" t="e">
        <f>IF(P183=1000,11,IF(P183=-1000,0,IF(P183&gt;9,(P183+2),IF(P183&lt;0,(-P183),"0"))))</f>
        <v>#VALUE!</v>
      </c>
      <c r="BB183" s="137" t="str">
        <f>IF(P183=1000,0,IF(P183=-1000,11,IF(P183&lt;-9,-(P183-2),IF(P183&gt;0,(P183),"0"))))</f>
        <v/>
      </c>
      <c r="BC183" s="137">
        <f>IF(P183=1000,11,IF(P183=-1000,0,IF(P183&gt;0,11,IF(P183&lt;0,(-P183),"0"))))</f>
        <v>11</v>
      </c>
      <c r="BD183" s="137" t="str">
        <f>IF(P183=1000,0,IF(P183=-1000,11,IF(P183&lt;0,11,IF(P183&gt;0,(P183),"0"))))</f>
        <v/>
      </c>
      <c r="BE183" s="138" t="str">
        <f>IF(P183="","",IF(P183&gt;9,BA183,BC183))</f>
        <v/>
      </c>
      <c r="BF183" s="139" t="str">
        <f>IF(P183="","","-")</f>
        <v/>
      </c>
      <c r="BG183" s="140" t="str">
        <f>IF(P183="","",IF(P183&lt;-9,BB183,BD183))</f>
        <v/>
      </c>
      <c r="BH183" s="136" t="e">
        <f>IF(Q183=1000,11,IF(Q183=-1000,0,IF(Q183&gt;9,(Q183+2),IF(Q183&lt;0,(-Q183),"0"))))</f>
        <v>#VALUE!</v>
      </c>
      <c r="BI183" s="137" t="str">
        <f>IF(Q183=1000,0,IF(Q183=-1000,11,IF(Q183&lt;-9,-(Q183-2),IF(Q183&gt;0,(Q183),"0"))))</f>
        <v/>
      </c>
      <c r="BJ183" s="137">
        <f>IF(Q183=1000,11,IF(Q183=-1000,0,IF(Q183&gt;0,11,IF(Q183&lt;0,(-Q183),"0"))))</f>
        <v>11</v>
      </c>
      <c r="BK183" s="137" t="str">
        <f>IF(Q183=1000,0,IF(Q183=-1000,11,IF(Q183&lt;0,11,IF(Q183&gt;0,(Q183),"0"))))</f>
        <v/>
      </c>
      <c r="BL183" s="138" t="str">
        <f>IF(Q183="","",IF(Q183&gt;9,BH183,BJ183))</f>
        <v/>
      </c>
      <c r="BM183" s="139" t="str">
        <f>IF(Q183="","","-")</f>
        <v/>
      </c>
      <c r="BN183" s="140" t="str">
        <f>IF(Q183="","",IF(Q183&lt;-9,BI183,BK183))</f>
        <v/>
      </c>
      <c r="BO183" s="137" t="e">
        <f>IF(R183=1000,11,IF(R183=-1000,0,IF(R183&gt;9,(R183+2),IF(R183&lt;0,(-R183),"0"))))</f>
        <v>#VALUE!</v>
      </c>
      <c r="BP183" s="137" t="str">
        <f>IF(R183=1000,0,IF(R183=-1000,11,IF(R183&lt;-9,-(R183-2),IF(R183&gt;0,(R183),"0"))))</f>
        <v/>
      </c>
      <c r="BQ183" s="137">
        <f>IF(R183=1000,11,IF(R183=-1000,0,IF(R183&gt;0,11,IF(R183&lt;0,(-R183),"0"))))</f>
        <v>11</v>
      </c>
      <c r="BR183" s="137" t="str">
        <f>IF(R183=1000,0,IF(R183=-1000,11,IF(R183&lt;0,11,IF(R183&gt;0,(R183),"0"))))</f>
        <v/>
      </c>
      <c r="BS183" s="138" t="str">
        <f>IF(R183="","",IF(R183&gt;9,BO183,BQ183))</f>
        <v/>
      </c>
      <c r="BT183" s="139" t="str">
        <f>IF(R183="","","-")</f>
        <v/>
      </c>
      <c r="BU183" s="140" t="str">
        <f>IF(R183="","",IF(R183&lt;-9,BP183,BR183))</f>
        <v/>
      </c>
      <c r="BV183" s="137" t="e">
        <f>IF(S183=1000,11,IF(S183=-1000,0,IF(S183&gt;9,(S183+2),IF(S183&lt;0,(-S183),"0"))))</f>
        <v>#VALUE!</v>
      </c>
      <c r="BW183" s="137" t="str">
        <f>IF(S183=1000,0,IF(S183=-1000,11,IF(S183&lt;-9,-(S183-2),IF(S183&gt;0,(S183),"0"))))</f>
        <v/>
      </c>
      <c r="BX183" s="137">
        <f>IF(S183=1000,11,IF(S183=-1000,0,IF(S183&gt;0,11,IF(S183&lt;0,(-S183),"0"))))</f>
        <v>11</v>
      </c>
      <c r="BY183" s="141" t="str">
        <f>IF(S183=1000,0,IF(S183=-1000,11,IF(S183&lt;0,11,IF(S183&gt;0,(S183),"0"))))</f>
        <v/>
      </c>
      <c r="BZ183" s="138" t="str">
        <f>IF(S183="","",IF(S183&gt;9,BV183,BX183))</f>
        <v/>
      </c>
      <c r="CA183" s="139" t="str">
        <f>IF(S183="","","-")</f>
        <v/>
      </c>
      <c r="CB183" s="140" t="str">
        <f>IF(S183="","",IF(S183&lt;-9,BW183,BY183))</f>
        <v/>
      </c>
      <c r="CC183" s="142" t="str">
        <f>IF(O183="","",SUM(T183:X183))</f>
        <v/>
      </c>
      <c r="CD183" s="143" t="str">
        <f>IF(CC183="","","-")</f>
        <v/>
      </c>
      <c r="CE183" s="144" t="str">
        <f>IF(O183="","",SUM(Y183:AC183))</f>
        <v/>
      </c>
      <c r="CP183" s="32"/>
      <c r="CQ183" s="32"/>
    </row>
  </sheetData>
  <mergeCells count="1943">
    <mergeCell ref="BJ180:BJ181"/>
    <mergeCell ref="BK180:BK181"/>
    <mergeCell ref="AT180:AT181"/>
    <mergeCell ref="AU180:AU181"/>
    <mergeCell ref="AV180:AV181"/>
    <mergeCell ref="AW180:AW181"/>
    <mergeCell ref="AX180:AX181"/>
    <mergeCell ref="AY180:AY181"/>
    <mergeCell ref="AZ180:AZ181"/>
    <mergeCell ref="BA180:BA181"/>
    <mergeCell ref="BB180:BB181"/>
    <mergeCell ref="CD180:CD181"/>
    <mergeCell ref="CE180:CE181"/>
    <mergeCell ref="BU180:BU181"/>
    <mergeCell ref="BV180:BV181"/>
    <mergeCell ref="BW180:BW181"/>
    <mergeCell ref="BX180:BX181"/>
    <mergeCell ref="BY180:BY181"/>
    <mergeCell ref="BZ180:BZ181"/>
    <mergeCell ref="CA180:CA181"/>
    <mergeCell ref="CB180:CB181"/>
    <mergeCell ref="CC180:CC181"/>
    <mergeCell ref="BL180:BL181"/>
    <mergeCell ref="BM180:BM181"/>
    <mergeCell ref="BN180:BN181"/>
    <mergeCell ref="BO180:BO181"/>
    <mergeCell ref="BP180:BP181"/>
    <mergeCell ref="BQ180:BQ181"/>
    <mergeCell ref="BR180:BR181"/>
    <mergeCell ref="BS180:BS181"/>
    <mergeCell ref="BT180:BT181"/>
    <mergeCell ref="AS180:AS181"/>
    <mergeCell ref="AB180:AB181"/>
    <mergeCell ref="AC180:AC181"/>
    <mergeCell ref="AD180:AD181"/>
    <mergeCell ref="AE180:AE181"/>
    <mergeCell ref="AF180:AF181"/>
    <mergeCell ref="AG180:AG181"/>
    <mergeCell ref="AH180:AH181"/>
    <mergeCell ref="AI180:AI181"/>
    <mergeCell ref="AJ180:AJ181"/>
    <mergeCell ref="BC180:BC181"/>
    <mergeCell ref="BD180:BD181"/>
    <mergeCell ref="BE180:BE181"/>
    <mergeCell ref="BF180:BF181"/>
    <mergeCell ref="BG180:BG181"/>
    <mergeCell ref="BH180:BH181"/>
    <mergeCell ref="BI180:BI181"/>
    <mergeCell ref="AT177:AZ177"/>
    <mergeCell ref="BA177:BG177"/>
    <mergeCell ref="BH177:BN177"/>
    <mergeCell ref="BO177:BU177"/>
    <mergeCell ref="BV177:CB177"/>
    <mergeCell ref="C180:C181"/>
    <mergeCell ref="I180:I181"/>
    <mergeCell ref="J180:J181"/>
    <mergeCell ref="K180:K181"/>
    <mergeCell ref="L180:L181"/>
    <mergeCell ref="M180:M181"/>
    <mergeCell ref="O180:O181"/>
    <mergeCell ref="P180:P181"/>
    <mergeCell ref="Q180:Q181"/>
    <mergeCell ref="R180:R181"/>
    <mergeCell ref="S180:S181"/>
    <mergeCell ref="T180:T181"/>
    <mergeCell ref="U180:U181"/>
    <mergeCell ref="V180:V181"/>
    <mergeCell ref="W180:W181"/>
    <mergeCell ref="X180:X181"/>
    <mergeCell ref="Y180:Y181"/>
    <mergeCell ref="Z180:Z181"/>
    <mergeCell ref="AA180:AA181"/>
    <mergeCell ref="AK180:AK181"/>
    <mergeCell ref="AL180:AL181"/>
    <mergeCell ref="AM180:AM181"/>
    <mergeCell ref="AN180:AN181"/>
    <mergeCell ref="AO180:AO181"/>
    <mergeCell ref="AP180:AP181"/>
    <mergeCell ref="AQ180:AQ181"/>
    <mergeCell ref="AR180:AR181"/>
    <mergeCell ref="BY171:BY172"/>
    <mergeCell ref="BZ171:BZ172"/>
    <mergeCell ref="CA171:CA172"/>
    <mergeCell ref="CB171:CB172"/>
    <mergeCell ref="CC171:CC172"/>
    <mergeCell ref="CD171:CD172"/>
    <mergeCell ref="CE171:CE172"/>
    <mergeCell ref="C176:C177"/>
    <mergeCell ref="D176:E177"/>
    <mergeCell ref="F176:G177"/>
    <mergeCell ref="I176:M177"/>
    <mergeCell ref="O176:S177"/>
    <mergeCell ref="AB176:AD176"/>
    <mergeCell ref="AE176:AG176"/>
    <mergeCell ref="AH176:AJ176"/>
    <mergeCell ref="AK176:AM176"/>
    <mergeCell ref="AN176:AP176"/>
    <mergeCell ref="AQ176:AS176"/>
    <mergeCell ref="AT176:CB176"/>
    <mergeCell ref="CC176:CC177"/>
    <mergeCell ref="CD176:CD177"/>
    <mergeCell ref="CE176:CE177"/>
    <mergeCell ref="T177:AG177"/>
    <mergeCell ref="AH177:AS177"/>
    <mergeCell ref="BP171:BP172"/>
    <mergeCell ref="BQ171:BQ172"/>
    <mergeCell ref="BR171:BR172"/>
    <mergeCell ref="BS171:BS172"/>
    <mergeCell ref="BT171:BT172"/>
    <mergeCell ref="BU171:BU172"/>
    <mergeCell ref="BV171:BV172"/>
    <mergeCell ref="BW171:BW172"/>
    <mergeCell ref="AW171:AW172"/>
    <mergeCell ref="AF171:AF172"/>
    <mergeCell ref="AG171:AG172"/>
    <mergeCell ref="AH171:AH172"/>
    <mergeCell ref="AI171:AI172"/>
    <mergeCell ref="AJ171:AJ172"/>
    <mergeCell ref="AK171:AK172"/>
    <mergeCell ref="AL171:AL172"/>
    <mergeCell ref="AM171:AM172"/>
    <mergeCell ref="AN171:AN172"/>
    <mergeCell ref="BX171:BX172"/>
    <mergeCell ref="BG171:BG172"/>
    <mergeCell ref="BH171:BH172"/>
    <mergeCell ref="BI171:BI172"/>
    <mergeCell ref="BJ171:BJ172"/>
    <mergeCell ref="BK171:BK172"/>
    <mergeCell ref="BL171:BL172"/>
    <mergeCell ref="BM171:BM172"/>
    <mergeCell ref="BN171:BN172"/>
    <mergeCell ref="BO171:BO172"/>
    <mergeCell ref="AX171:AX172"/>
    <mergeCell ref="AY171:AY172"/>
    <mergeCell ref="AZ171:AZ172"/>
    <mergeCell ref="BA171:BA172"/>
    <mergeCell ref="BB171:BB172"/>
    <mergeCell ref="BC171:BC172"/>
    <mergeCell ref="BD171:BD172"/>
    <mergeCell ref="BE171:BE172"/>
    <mergeCell ref="BF171:BF172"/>
    <mergeCell ref="BV168:CB168"/>
    <mergeCell ref="C171:C172"/>
    <mergeCell ref="I171:I172"/>
    <mergeCell ref="J171:J172"/>
    <mergeCell ref="K171:K172"/>
    <mergeCell ref="L171:L172"/>
    <mergeCell ref="M171:M172"/>
    <mergeCell ref="O171:O172"/>
    <mergeCell ref="P171:P172"/>
    <mergeCell ref="Q171:Q172"/>
    <mergeCell ref="R171:R172"/>
    <mergeCell ref="S171:S172"/>
    <mergeCell ref="T171:T172"/>
    <mergeCell ref="U171:U172"/>
    <mergeCell ref="V171:V172"/>
    <mergeCell ref="W171:W172"/>
    <mergeCell ref="X171:X172"/>
    <mergeCell ref="Y171:Y172"/>
    <mergeCell ref="Z171:Z172"/>
    <mergeCell ref="AA171:AA172"/>
    <mergeCell ref="AB171:AB172"/>
    <mergeCell ref="AC171:AC172"/>
    <mergeCell ref="AD171:AD172"/>
    <mergeCell ref="AE171:AE172"/>
    <mergeCell ref="AO171:AO172"/>
    <mergeCell ref="AP171:AP172"/>
    <mergeCell ref="AQ171:AQ172"/>
    <mergeCell ref="AR171:AR172"/>
    <mergeCell ref="AS171:AS172"/>
    <mergeCell ref="AT171:AT172"/>
    <mergeCell ref="AU171:AU172"/>
    <mergeCell ref="AV171:AV172"/>
    <mergeCell ref="CC162:CC163"/>
    <mergeCell ref="CD162:CD163"/>
    <mergeCell ref="CE162:CE163"/>
    <mergeCell ref="C167:C168"/>
    <mergeCell ref="D167:E168"/>
    <mergeCell ref="F167:G168"/>
    <mergeCell ref="I167:M168"/>
    <mergeCell ref="O167:S168"/>
    <mergeCell ref="AB167:AD167"/>
    <mergeCell ref="AE167:AG167"/>
    <mergeCell ref="AH167:AJ167"/>
    <mergeCell ref="AK167:AM167"/>
    <mergeCell ref="AN167:AP167"/>
    <mergeCell ref="AQ167:AS167"/>
    <mergeCell ref="AT167:CB167"/>
    <mergeCell ref="CC167:CC168"/>
    <mergeCell ref="CD167:CD168"/>
    <mergeCell ref="CE167:CE168"/>
    <mergeCell ref="T168:AG168"/>
    <mergeCell ref="AH168:AS168"/>
    <mergeCell ref="AT168:AZ168"/>
    <mergeCell ref="BA168:BG168"/>
    <mergeCell ref="BH168:BN168"/>
    <mergeCell ref="BO168:BU168"/>
    <mergeCell ref="BT162:BT163"/>
    <mergeCell ref="BU162:BU163"/>
    <mergeCell ref="BV162:BV163"/>
    <mergeCell ref="BW162:BW163"/>
    <mergeCell ref="BX162:BX163"/>
    <mergeCell ref="BY162:BY163"/>
    <mergeCell ref="BZ162:BZ163"/>
    <mergeCell ref="CA162:CA163"/>
    <mergeCell ref="CB162:CB163"/>
    <mergeCell ref="BK162:BK163"/>
    <mergeCell ref="BL162:BL163"/>
    <mergeCell ref="BM162:BM163"/>
    <mergeCell ref="BN162:BN163"/>
    <mergeCell ref="BO162:BO163"/>
    <mergeCell ref="BP162:BP163"/>
    <mergeCell ref="BQ162:BQ163"/>
    <mergeCell ref="BR162:BR163"/>
    <mergeCell ref="BS162:BS163"/>
    <mergeCell ref="BB162:BB163"/>
    <mergeCell ref="BC162:BC163"/>
    <mergeCell ref="BD162:BD163"/>
    <mergeCell ref="BE162:BE163"/>
    <mergeCell ref="BF162:BF163"/>
    <mergeCell ref="BG162:BG163"/>
    <mergeCell ref="BH162:BH163"/>
    <mergeCell ref="BI162:BI163"/>
    <mergeCell ref="BJ162:BJ163"/>
    <mergeCell ref="V162:V163"/>
    <mergeCell ref="W162:W163"/>
    <mergeCell ref="X162:X163"/>
    <mergeCell ref="Y162:Y163"/>
    <mergeCell ref="Z162:Z163"/>
    <mergeCell ref="AS162:AS163"/>
    <mergeCell ref="AT162:AT163"/>
    <mergeCell ref="AU162:AU163"/>
    <mergeCell ref="AV162:AV163"/>
    <mergeCell ref="AW162:AW163"/>
    <mergeCell ref="AX162:AX163"/>
    <mergeCell ref="AY162:AY163"/>
    <mergeCell ref="AZ162:AZ163"/>
    <mergeCell ref="BA162:BA163"/>
    <mergeCell ref="AJ162:AJ163"/>
    <mergeCell ref="AK162:AK163"/>
    <mergeCell ref="AL162:AL163"/>
    <mergeCell ref="AM162:AM163"/>
    <mergeCell ref="AN162:AN163"/>
    <mergeCell ref="AO162:AO163"/>
    <mergeCell ref="AP162:AP163"/>
    <mergeCell ref="AQ162:AQ163"/>
    <mergeCell ref="AR162:AR163"/>
    <mergeCell ref="CD153:CD154"/>
    <mergeCell ref="CE153:CE154"/>
    <mergeCell ref="C158:C159"/>
    <mergeCell ref="D158:E159"/>
    <mergeCell ref="F158:G159"/>
    <mergeCell ref="I158:M159"/>
    <mergeCell ref="O158:S159"/>
    <mergeCell ref="AB158:AD158"/>
    <mergeCell ref="AE158:AG158"/>
    <mergeCell ref="AH158:AJ158"/>
    <mergeCell ref="AK158:AM158"/>
    <mergeCell ref="AN158:AP158"/>
    <mergeCell ref="AQ158:AS158"/>
    <mergeCell ref="AT158:CB158"/>
    <mergeCell ref="CC158:CC159"/>
    <mergeCell ref="CD158:CD159"/>
    <mergeCell ref="CE158:CE159"/>
    <mergeCell ref="T159:AG159"/>
    <mergeCell ref="AH159:AS159"/>
    <mergeCell ref="AT159:AZ159"/>
    <mergeCell ref="BA159:BG159"/>
    <mergeCell ref="BH159:BN159"/>
    <mergeCell ref="BO159:BU159"/>
    <mergeCell ref="CC153:CC154"/>
    <mergeCell ref="BL153:BL154"/>
    <mergeCell ref="BM153:BM154"/>
    <mergeCell ref="BN153:BN154"/>
    <mergeCell ref="BO153:BO154"/>
    <mergeCell ref="BP153:BP154"/>
    <mergeCell ref="BQ153:BQ154"/>
    <mergeCell ref="BR153:BR154"/>
    <mergeCell ref="BS153:BS154"/>
    <mergeCell ref="BT153:BT154"/>
    <mergeCell ref="C162:C163"/>
    <mergeCell ref="I162:I163"/>
    <mergeCell ref="J162:J163"/>
    <mergeCell ref="K162:K163"/>
    <mergeCell ref="L162:L163"/>
    <mergeCell ref="M162:M163"/>
    <mergeCell ref="O162:O163"/>
    <mergeCell ref="P162:P163"/>
    <mergeCell ref="Q162:Q163"/>
    <mergeCell ref="AA162:AA163"/>
    <mergeCell ref="AB162:AB163"/>
    <mergeCell ref="AC162:AC163"/>
    <mergeCell ref="AD162:AD163"/>
    <mergeCell ref="AE162:AE163"/>
    <mergeCell ref="AF162:AF163"/>
    <mergeCell ref="AG162:AG163"/>
    <mergeCell ref="AH162:AH163"/>
    <mergeCell ref="AI162:AI163"/>
    <mergeCell ref="R162:R163"/>
    <mergeCell ref="S162:S163"/>
    <mergeCell ref="T162:T163"/>
    <mergeCell ref="U162:U163"/>
    <mergeCell ref="BJ153:BJ154"/>
    <mergeCell ref="BK153:BK154"/>
    <mergeCell ref="AT153:AT154"/>
    <mergeCell ref="AU153:AU154"/>
    <mergeCell ref="AV153:AV154"/>
    <mergeCell ref="AW153:AW154"/>
    <mergeCell ref="AX153:AX154"/>
    <mergeCell ref="AY153:AY154"/>
    <mergeCell ref="AZ153:AZ154"/>
    <mergeCell ref="BA153:BA154"/>
    <mergeCell ref="BB153:BB154"/>
    <mergeCell ref="BV159:CB159"/>
    <mergeCell ref="BU153:BU154"/>
    <mergeCell ref="BV153:BV154"/>
    <mergeCell ref="BW153:BW154"/>
    <mergeCell ref="BX153:BX154"/>
    <mergeCell ref="BY153:BY154"/>
    <mergeCell ref="BZ153:BZ154"/>
    <mergeCell ref="CA153:CA154"/>
    <mergeCell ref="CB153:CB154"/>
    <mergeCell ref="AS153:AS154"/>
    <mergeCell ref="AB153:AB154"/>
    <mergeCell ref="AC153:AC154"/>
    <mergeCell ref="AD153:AD154"/>
    <mergeCell ref="AE153:AE154"/>
    <mergeCell ref="AF153:AF154"/>
    <mergeCell ref="AG153:AG154"/>
    <mergeCell ref="AH153:AH154"/>
    <mergeCell ref="AI153:AI154"/>
    <mergeCell ref="AJ153:AJ154"/>
    <mergeCell ref="BC153:BC154"/>
    <mergeCell ref="BD153:BD154"/>
    <mergeCell ref="BE153:BE154"/>
    <mergeCell ref="BF153:BF154"/>
    <mergeCell ref="BG153:BG154"/>
    <mergeCell ref="BH153:BH154"/>
    <mergeCell ref="BI153:BI154"/>
    <mergeCell ref="AT150:AZ150"/>
    <mergeCell ref="BA150:BG150"/>
    <mergeCell ref="BH150:BN150"/>
    <mergeCell ref="BO150:BU150"/>
    <mergeCell ref="BV150:CB150"/>
    <mergeCell ref="C153:C154"/>
    <mergeCell ref="I153:I154"/>
    <mergeCell ref="J153:J154"/>
    <mergeCell ref="K153:K154"/>
    <mergeCell ref="L153:L154"/>
    <mergeCell ref="M153:M154"/>
    <mergeCell ref="O153:O154"/>
    <mergeCell ref="P153:P154"/>
    <mergeCell ref="Q153:Q154"/>
    <mergeCell ref="R153:R154"/>
    <mergeCell ref="S153:S154"/>
    <mergeCell ref="T153:T154"/>
    <mergeCell ref="U153:U154"/>
    <mergeCell ref="V153:V154"/>
    <mergeCell ref="W153:W154"/>
    <mergeCell ref="X153:X154"/>
    <mergeCell ref="Y153:Y154"/>
    <mergeCell ref="Z153:Z154"/>
    <mergeCell ref="AA153:AA154"/>
    <mergeCell ref="AK153:AK154"/>
    <mergeCell ref="AL153:AL154"/>
    <mergeCell ref="AM153:AM154"/>
    <mergeCell ref="AN153:AN154"/>
    <mergeCell ref="AO153:AO154"/>
    <mergeCell ref="AP153:AP154"/>
    <mergeCell ref="AQ153:AQ154"/>
    <mergeCell ref="AR153:AR154"/>
    <mergeCell ref="BY144:BY145"/>
    <mergeCell ref="BZ144:BZ145"/>
    <mergeCell ref="CA144:CA145"/>
    <mergeCell ref="CB144:CB145"/>
    <mergeCell ref="CC144:CC145"/>
    <mergeCell ref="CD144:CD145"/>
    <mergeCell ref="CE144:CE145"/>
    <mergeCell ref="C149:C150"/>
    <mergeCell ref="D149:E150"/>
    <mergeCell ref="F149:G150"/>
    <mergeCell ref="I149:M150"/>
    <mergeCell ref="O149:S150"/>
    <mergeCell ref="AB149:AD149"/>
    <mergeCell ref="AE149:AG149"/>
    <mergeCell ref="AH149:AJ149"/>
    <mergeCell ref="AK149:AM149"/>
    <mergeCell ref="AN149:AP149"/>
    <mergeCell ref="AQ149:AS149"/>
    <mergeCell ref="AT149:CB149"/>
    <mergeCell ref="CC149:CC150"/>
    <mergeCell ref="CD149:CD150"/>
    <mergeCell ref="CE149:CE150"/>
    <mergeCell ref="T150:AG150"/>
    <mergeCell ref="AH150:AS150"/>
    <mergeCell ref="BP144:BP145"/>
    <mergeCell ref="BQ144:BQ145"/>
    <mergeCell ref="BR144:BR145"/>
    <mergeCell ref="BS144:BS145"/>
    <mergeCell ref="BT144:BT145"/>
    <mergeCell ref="BU144:BU145"/>
    <mergeCell ref="BV144:BV145"/>
    <mergeCell ref="BW144:BW145"/>
    <mergeCell ref="AW144:AW145"/>
    <mergeCell ref="AF144:AF145"/>
    <mergeCell ref="AG144:AG145"/>
    <mergeCell ref="AH144:AH145"/>
    <mergeCell ref="AI144:AI145"/>
    <mergeCell ref="AJ144:AJ145"/>
    <mergeCell ref="AK144:AK145"/>
    <mergeCell ref="AL144:AL145"/>
    <mergeCell ref="AM144:AM145"/>
    <mergeCell ref="AN144:AN145"/>
    <mergeCell ref="BX144:BX145"/>
    <mergeCell ref="BG144:BG145"/>
    <mergeCell ref="BH144:BH145"/>
    <mergeCell ref="BI144:BI145"/>
    <mergeCell ref="BJ144:BJ145"/>
    <mergeCell ref="BK144:BK145"/>
    <mergeCell ref="BL144:BL145"/>
    <mergeCell ref="BM144:BM145"/>
    <mergeCell ref="BN144:BN145"/>
    <mergeCell ref="BO144:BO145"/>
    <mergeCell ref="AX144:AX145"/>
    <mergeCell ref="AY144:AY145"/>
    <mergeCell ref="AZ144:AZ145"/>
    <mergeCell ref="BA144:BA145"/>
    <mergeCell ref="BB144:BB145"/>
    <mergeCell ref="BC144:BC145"/>
    <mergeCell ref="BD144:BD145"/>
    <mergeCell ref="BE144:BE145"/>
    <mergeCell ref="BF144:BF145"/>
    <mergeCell ref="BV141:CB141"/>
    <mergeCell ref="C144:C145"/>
    <mergeCell ref="I144:I145"/>
    <mergeCell ref="J144:J145"/>
    <mergeCell ref="K144:K145"/>
    <mergeCell ref="L144:L145"/>
    <mergeCell ref="M144:M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W144:W145"/>
    <mergeCell ref="X144:X145"/>
    <mergeCell ref="Y144:Y145"/>
    <mergeCell ref="Z144:Z145"/>
    <mergeCell ref="AA144:AA145"/>
    <mergeCell ref="AB144:AB145"/>
    <mergeCell ref="AC144:AC145"/>
    <mergeCell ref="AD144:AD145"/>
    <mergeCell ref="AE144:AE145"/>
    <mergeCell ref="AO144:AO145"/>
    <mergeCell ref="AP144:AP145"/>
    <mergeCell ref="AQ144:AQ145"/>
    <mergeCell ref="AR144:AR145"/>
    <mergeCell ref="AS144:AS145"/>
    <mergeCell ref="AT144:AT145"/>
    <mergeCell ref="AU144:AU145"/>
    <mergeCell ref="AV144:AV145"/>
    <mergeCell ref="CC135:CC136"/>
    <mergeCell ref="CD135:CD136"/>
    <mergeCell ref="CE135:CE136"/>
    <mergeCell ref="C140:C141"/>
    <mergeCell ref="D140:E141"/>
    <mergeCell ref="F140:G141"/>
    <mergeCell ref="I140:M141"/>
    <mergeCell ref="O140:S141"/>
    <mergeCell ref="AB140:AD140"/>
    <mergeCell ref="AE140:AG140"/>
    <mergeCell ref="AH140:AJ140"/>
    <mergeCell ref="AK140:AM140"/>
    <mergeCell ref="AN140:AP140"/>
    <mergeCell ref="AQ140:AS140"/>
    <mergeCell ref="AT140:CB140"/>
    <mergeCell ref="CC140:CC141"/>
    <mergeCell ref="CD140:CD141"/>
    <mergeCell ref="CE140:CE141"/>
    <mergeCell ref="T141:AG141"/>
    <mergeCell ref="AH141:AS141"/>
    <mergeCell ref="AT141:AZ141"/>
    <mergeCell ref="BA141:BG141"/>
    <mergeCell ref="BH141:BN141"/>
    <mergeCell ref="BO141:BU141"/>
    <mergeCell ref="BT135:BT136"/>
    <mergeCell ref="BU135:BU136"/>
    <mergeCell ref="BV135:BV136"/>
    <mergeCell ref="BW135:BW136"/>
    <mergeCell ref="BX135:BX136"/>
    <mergeCell ref="BY135:BY136"/>
    <mergeCell ref="BZ135:BZ136"/>
    <mergeCell ref="CA135:CA136"/>
    <mergeCell ref="CB135:CB136"/>
    <mergeCell ref="BK135:BK136"/>
    <mergeCell ref="BL135:BL136"/>
    <mergeCell ref="BM135:BM136"/>
    <mergeCell ref="BN135:BN136"/>
    <mergeCell ref="BO135:BO136"/>
    <mergeCell ref="BP135:BP136"/>
    <mergeCell ref="BQ135:BQ136"/>
    <mergeCell ref="BR135:BR136"/>
    <mergeCell ref="BS135:BS136"/>
    <mergeCell ref="BB135:BB136"/>
    <mergeCell ref="BC135:BC136"/>
    <mergeCell ref="BD135:BD136"/>
    <mergeCell ref="BE135:BE136"/>
    <mergeCell ref="BF135:BF136"/>
    <mergeCell ref="BG135:BG136"/>
    <mergeCell ref="BH135:BH136"/>
    <mergeCell ref="BI135:BI136"/>
    <mergeCell ref="BJ135:BJ136"/>
    <mergeCell ref="V135:V136"/>
    <mergeCell ref="W135:W136"/>
    <mergeCell ref="X135:X136"/>
    <mergeCell ref="Y135:Y136"/>
    <mergeCell ref="Z135:Z136"/>
    <mergeCell ref="AS135:AS136"/>
    <mergeCell ref="AT135:AT136"/>
    <mergeCell ref="AU135:AU136"/>
    <mergeCell ref="AV135:AV136"/>
    <mergeCell ref="AW135:AW136"/>
    <mergeCell ref="AX135:AX136"/>
    <mergeCell ref="AY135:AY136"/>
    <mergeCell ref="AZ135:AZ136"/>
    <mergeCell ref="BA135:BA136"/>
    <mergeCell ref="AJ135:AJ136"/>
    <mergeCell ref="AK135:AK136"/>
    <mergeCell ref="AL135:AL136"/>
    <mergeCell ref="AM135:AM136"/>
    <mergeCell ref="AN135:AN136"/>
    <mergeCell ref="AO135:AO136"/>
    <mergeCell ref="AP135:AP136"/>
    <mergeCell ref="AQ135:AQ136"/>
    <mergeCell ref="AR135:AR136"/>
    <mergeCell ref="CD126:CD127"/>
    <mergeCell ref="CE126:CE127"/>
    <mergeCell ref="C131:C132"/>
    <mergeCell ref="D131:E132"/>
    <mergeCell ref="F131:G132"/>
    <mergeCell ref="I131:M132"/>
    <mergeCell ref="O131:S132"/>
    <mergeCell ref="AB131:AD131"/>
    <mergeCell ref="AE131:AG131"/>
    <mergeCell ref="AH131:AJ131"/>
    <mergeCell ref="AK131:AM131"/>
    <mergeCell ref="AN131:AP131"/>
    <mergeCell ref="AQ131:AS131"/>
    <mergeCell ref="AT131:CB131"/>
    <mergeCell ref="CC131:CC132"/>
    <mergeCell ref="CD131:CD132"/>
    <mergeCell ref="CE131:CE132"/>
    <mergeCell ref="T132:AG132"/>
    <mergeCell ref="AH132:AS132"/>
    <mergeCell ref="AT132:AZ132"/>
    <mergeCell ref="BA132:BG132"/>
    <mergeCell ref="BH132:BN132"/>
    <mergeCell ref="BO132:BU132"/>
    <mergeCell ref="CC126:CC127"/>
    <mergeCell ref="BL126:BL127"/>
    <mergeCell ref="BM126:BM127"/>
    <mergeCell ref="BN126:BN127"/>
    <mergeCell ref="BO126:BO127"/>
    <mergeCell ref="BP126:BP127"/>
    <mergeCell ref="BQ126:BQ127"/>
    <mergeCell ref="BR126:BR127"/>
    <mergeCell ref="BS126:BS127"/>
    <mergeCell ref="BT126:BT127"/>
    <mergeCell ref="C135:C136"/>
    <mergeCell ref="I135:I136"/>
    <mergeCell ref="J135:J136"/>
    <mergeCell ref="K135:K136"/>
    <mergeCell ref="L135:L136"/>
    <mergeCell ref="M135:M136"/>
    <mergeCell ref="O135:O136"/>
    <mergeCell ref="P135:P136"/>
    <mergeCell ref="Q135:Q136"/>
    <mergeCell ref="AA135:AA136"/>
    <mergeCell ref="AB135:AB136"/>
    <mergeCell ref="AC135:AC136"/>
    <mergeCell ref="AD135:AD136"/>
    <mergeCell ref="AE135:AE136"/>
    <mergeCell ref="AF135:AF136"/>
    <mergeCell ref="AG135:AG136"/>
    <mergeCell ref="AH135:AH136"/>
    <mergeCell ref="AI135:AI136"/>
    <mergeCell ref="R135:R136"/>
    <mergeCell ref="S135:S136"/>
    <mergeCell ref="T135:T136"/>
    <mergeCell ref="U135:U136"/>
    <mergeCell ref="BJ126:BJ127"/>
    <mergeCell ref="BK126:BK127"/>
    <mergeCell ref="AT126:AT127"/>
    <mergeCell ref="AU126:AU127"/>
    <mergeCell ref="AV126:AV127"/>
    <mergeCell ref="AW126:AW127"/>
    <mergeCell ref="AX126:AX127"/>
    <mergeCell ref="AY126:AY127"/>
    <mergeCell ref="AZ126:AZ127"/>
    <mergeCell ref="BA126:BA127"/>
    <mergeCell ref="BB126:BB127"/>
    <mergeCell ref="BV132:CB132"/>
    <mergeCell ref="BU126:BU127"/>
    <mergeCell ref="BV126:BV127"/>
    <mergeCell ref="BW126:BW127"/>
    <mergeCell ref="BX126:BX127"/>
    <mergeCell ref="BY126:BY127"/>
    <mergeCell ref="BZ126:BZ127"/>
    <mergeCell ref="CA126:CA127"/>
    <mergeCell ref="CB126:CB127"/>
    <mergeCell ref="AS126:AS127"/>
    <mergeCell ref="AB126:AB127"/>
    <mergeCell ref="AC126:AC127"/>
    <mergeCell ref="AD126:AD127"/>
    <mergeCell ref="AE126:AE127"/>
    <mergeCell ref="AF126:AF127"/>
    <mergeCell ref="AG126:AG127"/>
    <mergeCell ref="AH126:AH127"/>
    <mergeCell ref="AI126:AI127"/>
    <mergeCell ref="AJ126:AJ127"/>
    <mergeCell ref="BC126:BC127"/>
    <mergeCell ref="BD126:BD127"/>
    <mergeCell ref="BE126:BE127"/>
    <mergeCell ref="BF126:BF127"/>
    <mergeCell ref="BG126:BG127"/>
    <mergeCell ref="BH126:BH127"/>
    <mergeCell ref="BI126:BI127"/>
    <mergeCell ref="AT123:AZ123"/>
    <mergeCell ref="BA123:BG123"/>
    <mergeCell ref="BH123:BN123"/>
    <mergeCell ref="BO123:BU123"/>
    <mergeCell ref="BV123:CB123"/>
    <mergeCell ref="C126:C127"/>
    <mergeCell ref="I126:I127"/>
    <mergeCell ref="J126:J127"/>
    <mergeCell ref="K126:K127"/>
    <mergeCell ref="L126:L127"/>
    <mergeCell ref="M126:M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K126:AK127"/>
    <mergeCell ref="AL126:AL127"/>
    <mergeCell ref="AM126:AM127"/>
    <mergeCell ref="AN126:AN127"/>
    <mergeCell ref="AO126:AO127"/>
    <mergeCell ref="AP126:AP127"/>
    <mergeCell ref="AQ126:AQ127"/>
    <mergeCell ref="AR126:AR127"/>
    <mergeCell ref="BY117:BY118"/>
    <mergeCell ref="BZ117:BZ118"/>
    <mergeCell ref="CA117:CA118"/>
    <mergeCell ref="CB117:CB118"/>
    <mergeCell ref="CC117:CC118"/>
    <mergeCell ref="CD117:CD118"/>
    <mergeCell ref="CE117:CE118"/>
    <mergeCell ref="C122:C123"/>
    <mergeCell ref="D122:E123"/>
    <mergeCell ref="F122:G123"/>
    <mergeCell ref="I122:M123"/>
    <mergeCell ref="O122:S123"/>
    <mergeCell ref="AB122:AD122"/>
    <mergeCell ref="AE122:AG122"/>
    <mergeCell ref="AH122:AJ122"/>
    <mergeCell ref="AK122:AM122"/>
    <mergeCell ref="AN122:AP122"/>
    <mergeCell ref="AQ122:AS122"/>
    <mergeCell ref="AT122:CB122"/>
    <mergeCell ref="CC122:CC123"/>
    <mergeCell ref="CD122:CD123"/>
    <mergeCell ref="CE122:CE123"/>
    <mergeCell ref="T123:AG123"/>
    <mergeCell ref="AH123:AS123"/>
    <mergeCell ref="BP117:BP118"/>
    <mergeCell ref="BQ117:BQ118"/>
    <mergeCell ref="BR117:BR118"/>
    <mergeCell ref="BS117:BS118"/>
    <mergeCell ref="BT117:BT118"/>
    <mergeCell ref="BU117:BU118"/>
    <mergeCell ref="BV117:BV118"/>
    <mergeCell ref="BW117:BW118"/>
    <mergeCell ref="AW117:AW118"/>
    <mergeCell ref="AF117:AF118"/>
    <mergeCell ref="AG117:AG118"/>
    <mergeCell ref="AH117:AH118"/>
    <mergeCell ref="AI117:AI118"/>
    <mergeCell ref="AJ117:AJ118"/>
    <mergeCell ref="AK117:AK118"/>
    <mergeCell ref="AL117:AL118"/>
    <mergeCell ref="AM117:AM118"/>
    <mergeCell ref="AN117:AN118"/>
    <mergeCell ref="BX117:BX118"/>
    <mergeCell ref="BG117:BG118"/>
    <mergeCell ref="BH117:BH118"/>
    <mergeCell ref="BI117:BI118"/>
    <mergeCell ref="BJ117:BJ118"/>
    <mergeCell ref="BK117:BK118"/>
    <mergeCell ref="BL117:BL118"/>
    <mergeCell ref="BM117:BM118"/>
    <mergeCell ref="BN117:BN118"/>
    <mergeCell ref="BO117:BO118"/>
    <mergeCell ref="AX117:AX118"/>
    <mergeCell ref="AY117:AY118"/>
    <mergeCell ref="AZ117:AZ118"/>
    <mergeCell ref="BA117:BA118"/>
    <mergeCell ref="BB117:BB118"/>
    <mergeCell ref="BC117:BC118"/>
    <mergeCell ref="BD117:BD118"/>
    <mergeCell ref="BE117:BE118"/>
    <mergeCell ref="BF117:BF118"/>
    <mergeCell ref="BV114:CB114"/>
    <mergeCell ref="C117:C118"/>
    <mergeCell ref="I117:I118"/>
    <mergeCell ref="J117:J118"/>
    <mergeCell ref="K117:K118"/>
    <mergeCell ref="L117:L118"/>
    <mergeCell ref="M117:M118"/>
    <mergeCell ref="O117:O118"/>
    <mergeCell ref="P117:P118"/>
    <mergeCell ref="Q117:Q118"/>
    <mergeCell ref="R117:R118"/>
    <mergeCell ref="S117:S118"/>
    <mergeCell ref="T117:T118"/>
    <mergeCell ref="U117:U118"/>
    <mergeCell ref="V117:V118"/>
    <mergeCell ref="W117:W118"/>
    <mergeCell ref="X117:X118"/>
    <mergeCell ref="Y117:Y118"/>
    <mergeCell ref="Z117:Z118"/>
    <mergeCell ref="AA117:AA118"/>
    <mergeCell ref="AB117:AB118"/>
    <mergeCell ref="AC117:AC118"/>
    <mergeCell ref="AD117:AD118"/>
    <mergeCell ref="AE117:AE118"/>
    <mergeCell ref="AO117:AO118"/>
    <mergeCell ref="AP117:AP118"/>
    <mergeCell ref="AQ117:AQ118"/>
    <mergeCell ref="AR117:AR118"/>
    <mergeCell ref="AS117:AS118"/>
    <mergeCell ref="AT117:AT118"/>
    <mergeCell ref="AU117:AU118"/>
    <mergeCell ref="AV117:AV118"/>
    <mergeCell ref="CC108:CC109"/>
    <mergeCell ref="CD108:CD109"/>
    <mergeCell ref="CE108:CE109"/>
    <mergeCell ref="C113:C114"/>
    <mergeCell ref="D113:E114"/>
    <mergeCell ref="F113:G114"/>
    <mergeCell ref="I113:M114"/>
    <mergeCell ref="O113:S114"/>
    <mergeCell ref="AB113:AD113"/>
    <mergeCell ref="AE113:AG113"/>
    <mergeCell ref="AH113:AJ113"/>
    <mergeCell ref="AK113:AM113"/>
    <mergeCell ref="AN113:AP113"/>
    <mergeCell ref="AQ113:AS113"/>
    <mergeCell ref="AT113:CB113"/>
    <mergeCell ref="CC113:CC114"/>
    <mergeCell ref="CD113:CD114"/>
    <mergeCell ref="CE113:CE114"/>
    <mergeCell ref="T114:AG114"/>
    <mergeCell ref="AH114:AS114"/>
    <mergeCell ref="AT114:AZ114"/>
    <mergeCell ref="BA114:BG114"/>
    <mergeCell ref="BH114:BN114"/>
    <mergeCell ref="BO114:BU114"/>
    <mergeCell ref="BT108:BT109"/>
    <mergeCell ref="BU108:BU109"/>
    <mergeCell ref="BV108:BV109"/>
    <mergeCell ref="BW108:BW109"/>
    <mergeCell ref="BX108:BX109"/>
    <mergeCell ref="BY108:BY109"/>
    <mergeCell ref="BZ108:BZ109"/>
    <mergeCell ref="CA108:CA109"/>
    <mergeCell ref="CB108:CB109"/>
    <mergeCell ref="BK108:BK109"/>
    <mergeCell ref="BL108:BL109"/>
    <mergeCell ref="BM108:BM109"/>
    <mergeCell ref="BN108:BN109"/>
    <mergeCell ref="BO108:BO109"/>
    <mergeCell ref="BP108:BP109"/>
    <mergeCell ref="BQ108:BQ109"/>
    <mergeCell ref="BR108:BR109"/>
    <mergeCell ref="BS108:BS109"/>
    <mergeCell ref="BB108:BB109"/>
    <mergeCell ref="BC108:BC109"/>
    <mergeCell ref="BD108:BD109"/>
    <mergeCell ref="BE108:BE109"/>
    <mergeCell ref="BF108:BF109"/>
    <mergeCell ref="BG108:BG109"/>
    <mergeCell ref="BH108:BH109"/>
    <mergeCell ref="BI108:BI109"/>
    <mergeCell ref="BJ108:BJ109"/>
    <mergeCell ref="V108:V109"/>
    <mergeCell ref="W108:W109"/>
    <mergeCell ref="X108:X109"/>
    <mergeCell ref="Y108:Y109"/>
    <mergeCell ref="Z108:Z109"/>
    <mergeCell ref="AS108:AS109"/>
    <mergeCell ref="AT108:AT109"/>
    <mergeCell ref="AU108:AU109"/>
    <mergeCell ref="AV108:AV109"/>
    <mergeCell ref="AW108:AW109"/>
    <mergeCell ref="AX108:AX109"/>
    <mergeCell ref="AY108:AY109"/>
    <mergeCell ref="AZ108:AZ109"/>
    <mergeCell ref="BA108:BA109"/>
    <mergeCell ref="AJ108:AJ109"/>
    <mergeCell ref="AK108:AK109"/>
    <mergeCell ref="AL108:AL109"/>
    <mergeCell ref="AM108:AM109"/>
    <mergeCell ref="AN108:AN109"/>
    <mergeCell ref="AO108:AO109"/>
    <mergeCell ref="AP108:AP109"/>
    <mergeCell ref="AQ108:AQ109"/>
    <mergeCell ref="AR108:AR109"/>
    <mergeCell ref="CD99:CD100"/>
    <mergeCell ref="CE99:CE100"/>
    <mergeCell ref="C104:C105"/>
    <mergeCell ref="D104:E105"/>
    <mergeCell ref="F104:G105"/>
    <mergeCell ref="I104:M105"/>
    <mergeCell ref="O104:S105"/>
    <mergeCell ref="AB104:AD104"/>
    <mergeCell ref="AE104:AG104"/>
    <mergeCell ref="AH104:AJ104"/>
    <mergeCell ref="AK104:AM104"/>
    <mergeCell ref="AN104:AP104"/>
    <mergeCell ref="AQ104:AS104"/>
    <mergeCell ref="AT104:CB104"/>
    <mergeCell ref="CC104:CC105"/>
    <mergeCell ref="CD104:CD105"/>
    <mergeCell ref="CE104:CE105"/>
    <mergeCell ref="T105:AG105"/>
    <mergeCell ref="AH105:AS105"/>
    <mergeCell ref="AT105:AZ105"/>
    <mergeCell ref="BA105:BG105"/>
    <mergeCell ref="BH105:BN105"/>
    <mergeCell ref="BO105:BU105"/>
    <mergeCell ref="CC99:CC100"/>
    <mergeCell ref="BL99:BL100"/>
    <mergeCell ref="BM99:BM100"/>
    <mergeCell ref="BN99:BN100"/>
    <mergeCell ref="BO99:BO100"/>
    <mergeCell ref="BP99:BP100"/>
    <mergeCell ref="BQ99:BQ100"/>
    <mergeCell ref="BR99:BR100"/>
    <mergeCell ref="BS99:BS100"/>
    <mergeCell ref="BT99:BT100"/>
    <mergeCell ref="C108:C109"/>
    <mergeCell ref="I108:I109"/>
    <mergeCell ref="J108:J109"/>
    <mergeCell ref="K108:K109"/>
    <mergeCell ref="L108:L109"/>
    <mergeCell ref="M108:M109"/>
    <mergeCell ref="O108:O109"/>
    <mergeCell ref="P108:P109"/>
    <mergeCell ref="Q108:Q109"/>
    <mergeCell ref="AA108:AA109"/>
    <mergeCell ref="AB108:AB109"/>
    <mergeCell ref="AC108:AC109"/>
    <mergeCell ref="AD108:AD109"/>
    <mergeCell ref="AE108:AE109"/>
    <mergeCell ref="AF108:AF109"/>
    <mergeCell ref="AG108:AG109"/>
    <mergeCell ref="AH108:AH109"/>
    <mergeCell ref="AI108:AI109"/>
    <mergeCell ref="R108:R109"/>
    <mergeCell ref="S108:S109"/>
    <mergeCell ref="T108:T109"/>
    <mergeCell ref="U108:U109"/>
    <mergeCell ref="BJ99:BJ100"/>
    <mergeCell ref="BK99:BK100"/>
    <mergeCell ref="AT99:AT100"/>
    <mergeCell ref="AU99:AU100"/>
    <mergeCell ref="AV99:AV100"/>
    <mergeCell ref="AW99:AW100"/>
    <mergeCell ref="AX99:AX100"/>
    <mergeCell ref="AY99:AY100"/>
    <mergeCell ref="AZ99:AZ100"/>
    <mergeCell ref="BA99:BA100"/>
    <mergeCell ref="BB99:BB100"/>
    <mergeCell ref="BV105:CB105"/>
    <mergeCell ref="BU99:BU100"/>
    <mergeCell ref="BV99:BV100"/>
    <mergeCell ref="BW99:BW100"/>
    <mergeCell ref="BX99:BX100"/>
    <mergeCell ref="BY99:BY100"/>
    <mergeCell ref="BZ99:BZ100"/>
    <mergeCell ref="CA99:CA100"/>
    <mergeCell ref="CB99:CB100"/>
    <mergeCell ref="AS99:AS100"/>
    <mergeCell ref="AB99:AB100"/>
    <mergeCell ref="AC99:AC100"/>
    <mergeCell ref="AD99:AD100"/>
    <mergeCell ref="AE99:AE100"/>
    <mergeCell ref="AF99:AF100"/>
    <mergeCell ref="AG99:AG100"/>
    <mergeCell ref="AH99:AH100"/>
    <mergeCell ref="AI99:AI100"/>
    <mergeCell ref="AJ99:AJ100"/>
    <mergeCell ref="BC99:BC100"/>
    <mergeCell ref="BD99:BD100"/>
    <mergeCell ref="BE99:BE100"/>
    <mergeCell ref="BF99:BF100"/>
    <mergeCell ref="BG99:BG100"/>
    <mergeCell ref="BH99:BH100"/>
    <mergeCell ref="BI99:BI100"/>
    <mergeCell ref="AT96:AZ96"/>
    <mergeCell ref="BA96:BG96"/>
    <mergeCell ref="BH96:BN96"/>
    <mergeCell ref="BO96:BU96"/>
    <mergeCell ref="BV96:CB96"/>
    <mergeCell ref="C99:C100"/>
    <mergeCell ref="I99:I100"/>
    <mergeCell ref="J99:J100"/>
    <mergeCell ref="K99:K100"/>
    <mergeCell ref="L99:L100"/>
    <mergeCell ref="M99:M100"/>
    <mergeCell ref="O99:O100"/>
    <mergeCell ref="P99:P100"/>
    <mergeCell ref="Q99:Q100"/>
    <mergeCell ref="R99:R100"/>
    <mergeCell ref="S99:S100"/>
    <mergeCell ref="T99:T100"/>
    <mergeCell ref="U99:U100"/>
    <mergeCell ref="V99:V100"/>
    <mergeCell ref="W99:W100"/>
    <mergeCell ref="X99:X100"/>
    <mergeCell ref="Y99:Y100"/>
    <mergeCell ref="Z99:Z100"/>
    <mergeCell ref="AA99:AA100"/>
    <mergeCell ref="AK99:AK100"/>
    <mergeCell ref="AL99:AL100"/>
    <mergeCell ref="AM99:AM100"/>
    <mergeCell ref="AN99:AN100"/>
    <mergeCell ref="AO99:AO100"/>
    <mergeCell ref="AP99:AP100"/>
    <mergeCell ref="AQ99:AQ100"/>
    <mergeCell ref="AR99:AR100"/>
    <mergeCell ref="BY90:BY91"/>
    <mergeCell ref="BZ90:BZ91"/>
    <mergeCell ref="CA90:CA91"/>
    <mergeCell ref="CB90:CB91"/>
    <mergeCell ref="CC90:CC91"/>
    <mergeCell ref="CD90:CD91"/>
    <mergeCell ref="CE90:CE91"/>
    <mergeCell ref="C95:C96"/>
    <mergeCell ref="D95:E96"/>
    <mergeCell ref="F95:G96"/>
    <mergeCell ref="I95:M96"/>
    <mergeCell ref="O95:S96"/>
    <mergeCell ref="AB95:AD95"/>
    <mergeCell ref="AE95:AG95"/>
    <mergeCell ref="AH95:AJ95"/>
    <mergeCell ref="AK95:AM95"/>
    <mergeCell ref="AN95:AP95"/>
    <mergeCell ref="AQ95:AS95"/>
    <mergeCell ref="AT95:CB95"/>
    <mergeCell ref="CC95:CC96"/>
    <mergeCell ref="CD95:CD96"/>
    <mergeCell ref="CE95:CE96"/>
    <mergeCell ref="T96:AG96"/>
    <mergeCell ref="AH96:AS96"/>
    <mergeCell ref="BP90:BP91"/>
    <mergeCell ref="BQ90:BQ91"/>
    <mergeCell ref="BR90:BR91"/>
    <mergeCell ref="BS90:BS91"/>
    <mergeCell ref="BT90:BT91"/>
    <mergeCell ref="BU90:BU91"/>
    <mergeCell ref="BV90:BV91"/>
    <mergeCell ref="BW90:BW91"/>
    <mergeCell ref="AW90:AW91"/>
    <mergeCell ref="AF90:AF91"/>
    <mergeCell ref="AG90:AG91"/>
    <mergeCell ref="AH90:AH91"/>
    <mergeCell ref="AI90:AI91"/>
    <mergeCell ref="AJ90:AJ91"/>
    <mergeCell ref="AK90:AK91"/>
    <mergeCell ref="AL90:AL91"/>
    <mergeCell ref="AM90:AM91"/>
    <mergeCell ref="AN90:AN91"/>
    <mergeCell ref="BX90:BX91"/>
    <mergeCell ref="BG90:BG91"/>
    <mergeCell ref="BH90:BH91"/>
    <mergeCell ref="BI90:BI91"/>
    <mergeCell ref="BJ90:BJ91"/>
    <mergeCell ref="BK90:BK91"/>
    <mergeCell ref="BL90:BL91"/>
    <mergeCell ref="BM90:BM91"/>
    <mergeCell ref="BN90:BN91"/>
    <mergeCell ref="BO90:BO91"/>
    <mergeCell ref="AX90:AX91"/>
    <mergeCell ref="AY90:AY91"/>
    <mergeCell ref="AZ90:AZ91"/>
    <mergeCell ref="BA90:BA91"/>
    <mergeCell ref="BB90:BB91"/>
    <mergeCell ref="BC90:BC91"/>
    <mergeCell ref="BD90:BD91"/>
    <mergeCell ref="BE90:BE91"/>
    <mergeCell ref="BF90:BF91"/>
    <mergeCell ref="BV87:CB87"/>
    <mergeCell ref="C90:C91"/>
    <mergeCell ref="I90:I91"/>
    <mergeCell ref="J90:J91"/>
    <mergeCell ref="K90:K91"/>
    <mergeCell ref="L90:L91"/>
    <mergeCell ref="M90:M91"/>
    <mergeCell ref="O90:O91"/>
    <mergeCell ref="P90:P91"/>
    <mergeCell ref="Q90:Q91"/>
    <mergeCell ref="R90:R91"/>
    <mergeCell ref="S90:S91"/>
    <mergeCell ref="T90:T91"/>
    <mergeCell ref="U90:U91"/>
    <mergeCell ref="V90:V91"/>
    <mergeCell ref="W90:W91"/>
    <mergeCell ref="X90:X91"/>
    <mergeCell ref="Y90:Y91"/>
    <mergeCell ref="Z90:Z91"/>
    <mergeCell ref="AA90:AA91"/>
    <mergeCell ref="AB90:AB91"/>
    <mergeCell ref="AC90:AC91"/>
    <mergeCell ref="AD90:AD91"/>
    <mergeCell ref="AE90:AE91"/>
    <mergeCell ref="AO90:AO91"/>
    <mergeCell ref="AP90:AP91"/>
    <mergeCell ref="AQ90:AQ91"/>
    <mergeCell ref="AR90:AR91"/>
    <mergeCell ref="AS90:AS91"/>
    <mergeCell ref="AT90:AT91"/>
    <mergeCell ref="AU90:AU91"/>
    <mergeCell ref="AV90:AV91"/>
    <mergeCell ref="CC81:CC82"/>
    <mergeCell ref="CD81:CD82"/>
    <mergeCell ref="CE81:CE82"/>
    <mergeCell ref="C86:C87"/>
    <mergeCell ref="D86:E87"/>
    <mergeCell ref="F86:G87"/>
    <mergeCell ref="I86:M87"/>
    <mergeCell ref="O86:S87"/>
    <mergeCell ref="AB86:AD86"/>
    <mergeCell ref="AE86:AG86"/>
    <mergeCell ref="AH86:AJ86"/>
    <mergeCell ref="AK86:AM86"/>
    <mergeCell ref="AN86:AP86"/>
    <mergeCell ref="AQ86:AS86"/>
    <mergeCell ref="AT86:CB86"/>
    <mergeCell ref="CC86:CC87"/>
    <mergeCell ref="CD86:CD87"/>
    <mergeCell ref="CE86:CE87"/>
    <mergeCell ref="T87:AG87"/>
    <mergeCell ref="AH87:AS87"/>
    <mergeCell ref="AT87:AZ87"/>
    <mergeCell ref="BA87:BG87"/>
    <mergeCell ref="BH87:BN87"/>
    <mergeCell ref="BO87:BU87"/>
    <mergeCell ref="BT81:BT82"/>
    <mergeCell ref="BU81:BU82"/>
    <mergeCell ref="BV81:BV82"/>
    <mergeCell ref="BW81:BW82"/>
    <mergeCell ref="BX81:BX82"/>
    <mergeCell ref="BY81:BY82"/>
    <mergeCell ref="BZ81:BZ82"/>
    <mergeCell ref="CA81:CA82"/>
    <mergeCell ref="CB81:CB82"/>
    <mergeCell ref="BK81:BK82"/>
    <mergeCell ref="BL81:BL82"/>
    <mergeCell ref="BM81:BM82"/>
    <mergeCell ref="BN81:BN82"/>
    <mergeCell ref="BO81:BO82"/>
    <mergeCell ref="BP81:BP82"/>
    <mergeCell ref="BQ81:BQ82"/>
    <mergeCell ref="BR81:BR82"/>
    <mergeCell ref="BS81:BS82"/>
    <mergeCell ref="BB81:BB82"/>
    <mergeCell ref="BC81:BC82"/>
    <mergeCell ref="BD81:BD82"/>
    <mergeCell ref="BE81:BE82"/>
    <mergeCell ref="BF81:BF82"/>
    <mergeCell ref="BG81:BG82"/>
    <mergeCell ref="BH81:BH82"/>
    <mergeCell ref="BI81:BI82"/>
    <mergeCell ref="BJ81:BJ82"/>
    <mergeCell ref="V81:V82"/>
    <mergeCell ref="W81:W82"/>
    <mergeCell ref="X81:X82"/>
    <mergeCell ref="Y81:Y82"/>
    <mergeCell ref="Z81:Z82"/>
    <mergeCell ref="AS81:AS82"/>
    <mergeCell ref="AT81:AT82"/>
    <mergeCell ref="AU81:AU82"/>
    <mergeCell ref="AV81:AV82"/>
    <mergeCell ref="AW81:AW82"/>
    <mergeCell ref="AX81:AX82"/>
    <mergeCell ref="AY81:AY82"/>
    <mergeCell ref="AZ81:AZ82"/>
    <mergeCell ref="BA81:BA82"/>
    <mergeCell ref="AJ81:AJ82"/>
    <mergeCell ref="AK81:AK82"/>
    <mergeCell ref="AL81:AL82"/>
    <mergeCell ref="AM81:AM82"/>
    <mergeCell ref="AN81:AN82"/>
    <mergeCell ref="AO81:AO82"/>
    <mergeCell ref="AP81:AP82"/>
    <mergeCell ref="AQ81:AQ82"/>
    <mergeCell ref="AR81:AR82"/>
    <mergeCell ref="CD72:CD73"/>
    <mergeCell ref="CE72:CE73"/>
    <mergeCell ref="C77:C78"/>
    <mergeCell ref="D77:E78"/>
    <mergeCell ref="F77:G78"/>
    <mergeCell ref="I77:M78"/>
    <mergeCell ref="O77:S78"/>
    <mergeCell ref="AB77:AD77"/>
    <mergeCell ref="AE77:AG77"/>
    <mergeCell ref="AH77:AJ77"/>
    <mergeCell ref="AK77:AM77"/>
    <mergeCell ref="AN77:AP77"/>
    <mergeCell ref="AQ77:AS77"/>
    <mergeCell ref="AT77:CB77"/>
    <mergeCell ref="CC77:CC78"/>
    <mergeCell ref="CD77:CD78"/>
    <mergeCell ref="CE77:CE78"/>
    <mergeCell ref="T78:AG78"/>
    <mergeCell ref="AH78:AS78"/>
    <mergeCell ref="AT78:AZ78"/>
    <mergeCell ref="BA78:BG78"/>
    <mergeCell ref="BH78:BN78"/>
    <mergeCell ref="BO78:BU78"/>
    <mergeCell ref="CC72:CC73"/>
    <mergeCell ref="BL72:BL73"/>
    <mergeCell ref="BM72:BM73"/>
    <mergeCell ref="BN72:BN73"/>
    <mergeCell ref="BO72:BO73"/>
    <mergeCell ref="BP72:BP73"/>
    <mergeCell ref="BQ72:BQ73"/>
    <mergeCell ref="BR72:BR73"/>
    <mergeCell ref="BS72:BS73"/>
    <mergeCell ref="BT72:BT73"/>
    <mergeCell ref="C81:C82"/>
    <mergeCell ref="I81:I82"/>
    <mergeCell ref="J81:J82"/>
    <mergeCell ref="K81:K82"/>
    <mergeCell ref="L81:L82"/>
    <mergeCell ref="M81:M82"/>
    <mergeCell ref="O81:O82"/>
    <mergeCell ref="P81:P82"/>
    <mergeCell ref="Q81:Q82"/>
    <mergeCell ref="AA81:AA82"/>
    <mergeCell ref="AB81:AB82"/>
    <mergeCell ref="AC81:AC82"/>
    <mergeCell ref="AD81:AD82"/>
    <mergeCell ref="AE81:AE82"/>
    <mergeCell ref="AF81:AF82"/>
    <mergeCell ref="AG81:AG82"/>
    <mergeCell ref="AH81:AH82"/>
    <mergeCell ref="AI81:AI82"/>
    <mergeCell ref="R81:R82"/>
    <mergeCell ref="S81:S82"/>
    <mergeCell ref="T81:T82"/>
    <mergeCell ref="U81:U82"/>
    <mergeCell ref="BJ72:BJ73"/>
    <mergeCell ref="BK72:BK73"/>
    <mergeCell ref="AT72:AT73"/>
    <mergeCell ref="AU72:AU73"/>
    <mergeCell ref="AV72:AV73"/>
    <mergeCell ref="AW72:AW73"/>
    <mergeCell ref="AX72:AX73"/>
    <mergeCell ref="AY72:AY73"/>
    <mergeCell ref="AZ72:AZ73"/>
    <mergeCell ref="BA72:BA73"/>
    <mergeCell ref="BB72:BB73"/>
    <mergeCell ref="BV78:CB78"/>
    <mergeCell ref="BU72:BU73"/>
    <mergeCell ref="BV72:BV73"/>
    <mergeCell ref="BW72:BW73"/>
    <mergeCell ref="BX72:BX73"/>
    <mergeCell ref="BY72:BY73"/>
    <mergeCell ref="BZ72:BZ73"/>
    <mergeCell ref="CA72:CA73"/>
    <mergeCell ref="CB72:CB73"/>
    <mergeCell ref="AS72:AS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AJ72:AJ73"/>
    <mergeCell ref="BC72:BC73"/>
    <mergeCell ref="BD72:BD73"/>
    <mergeCell ref="BE72:BE73"/>
    <mergeCell ref="BF72:BF73"/>
    <mergeCell ref="BG72:BG73"/>
    <mergeCell ref="BH72:BH73"/>
    <mergeCell ref="BI72:BI73"/>
    <mergeCell ref="AT69:AZ69"/>
    <mergeCell ref="BA69:BG69"/>
    <mergeCell ref="BH69:BN69"/>
    <mergeCell ref="BO69:BU69"/>
    <mergeCell ref="BV69:CB69"/>
    <mergeCell ref="C72:C73"/>
    <mergeCell ref="I72:I73"/>
    <mergeCell ref="J72:J73"/>
    <mergeCell ref="K72:K73"/>
    <mergeCell ref="L72:L73"/>
    <mergeCell ref="M72:M73"/>
    <mergeCell ref="O72:O73"/>
    <mergeCell ref="P72:P73"/>
    <mergeCell ref="Q72:Q73"/>
    <mergeCell ref="R72:R73"/>
    <mergeCell ref="S72:S73"/>
    <mergeCell ref="T72:T73"/>
    <mergeCell ref="U72:U73"/>
    <mergeCell ref="V72:V73"/>
    <mergeCell ref="W72:W73"/>
    <mergeCell ref="X72:X73"/>
    <mergeCell ref="Y72:Y73"/>
    <mergeCell ref="Z72:Z73"/>
    <mergeCell ref="AA72:AA73"/>
    <mergeCell ref="AK72:AK73"/>
    <mergeCell ref="AL72:AL73"/>
    <mergeCell ref="AM72:AM73"/>
    <mergeCell ref="AN72:AN73"/>
    <mergeCell ref="AO72:AO73"/>
    <mergeCell ref="AP72:AP73"/>
    <mergeCell ref="AQ72:AQ73"/>
    <mergeCell ref="AR72:AR73"/>
    <mergeCell ref="BY63:BY64"/>
    <mergeCell ref="BZ63:BZ64"/>
    <mergeCell ref="CA63:CA64"/>
    <mergeCell ref="CB63:CB64"/>
    <mergeCell ref="CC63:CC64"/>
    <mergeCell ref="CD63:CD64"/>
    <mergeCell ref="CE63:CE64"/>
    <mergeCell ref="C68:C69"/>
    <mergeCell ref="D68:E69"/>
    <mergeCell ref="F68:G69"/>
    <mergeCell ref="I68:M69"/>
    <mergeCell ref="O68:S69"/>
    <mergeCell ref="AB68:AD68"/>
    <mergeCell ref="AE68:AG68"/>
    <mergeCell ref="AH68:AJ68"/>
    <mergeCell ref="AK68:AM68"/>
    <mergeCell ref="AN68:AP68"/>
    <mergeCell ref="AQ68:AS68"/>
    <mergeCell ref="AT68:CB68"/>
    <mergeCell ref="CC68:CC69"/>
    <mergeCell ref="CD68:CD69"/>
    <mergeCell ref="CE68:CE69"/>
    <mergeCell ref="T69:AG69"/>
    <mergeCell ref="AH69:AS69"/>
    <mergeCell ref="BP63:BP64"/>
    <mergeCell ref="BQ63:BQ64"/>
    <mergeCell ref="BR63:BR64"/>
    <mergeCell ref="BS63:BS64"/>
    <mergeCell ref="BT63:BT64"/>
    <mergeCell ref="BU63:BU64"/>
    <mergeCell ref="BV63:BV64"/>
    <mergeCell ref="BW63:BW64"/>
    <mergeCell ref="AW63:AW64"/>
    <mergeCell ref="AF63:AF64"/>
    <mergeCell ref="AG63:AG64"/>
    <mergeCell ref="AH63:AH64"/>
    <mergeCell ref="AI63:AI64"/>
    <mergeCell ref="AJ63:AJ64"/>
    <mergeCell ref="AK63:AK64"/>
    <mergeCell ref="AL63:AL64"/>
    <mergeCell ref="AM63:AM64"/>
    <mergeCell ref="AN63:AN64"/>
    <mergeCell ref="BX63:BX64"/>
    <mergeCell ref="BG63:BG64"/>
    <mergeCell ref="BH63:BH64"/>
    <mergeCell ref="BI63:BI64"/>
    <mergeCell ref="BJ63:BJ64"/>
    <mergeCell ref="BK63:BK64"/>
    <mergeCell ref="BL63:BL64"/>
    <mergeCell ref="BM63:BM64"/>
    <mergeCell ref="BN63:BN64"/>
    <mergeCell ref="BO63:BO64"/>
    <mergeCell ref="AX63:AX64"/>
    <mergeCell ref="AY63:AY64"/>
    <mergeCell ref="AZ63:AZ64"/>
    <mergeCell ref="BA63:BA64"/>
    <mergeCell ref="BB63:BB64"/>
    <mergeCell ref="BC63:BC64"/>
    <mergeCell ref="BD63:BD64"/>
    <mergeCell ref="BE63:BE64"/>
    <mergeCell ref="BF63:BF64"/>
    <mergeCell ref="BV60:CB60"/>
    <mergeCell ref="C63:C64"/>
    <mergeCell ref="I63:I64"/>
    <mergeCell ref="J63:J64"/>
    <mergeCell ref="K63:K64"/>
    <mergeCell ref="L63:L64"/>
    <mergeCell ref="M63:M64"/>
    <mergeCell ref="O63:O64"/>
    <mergeCell ref="P63:P64"/>
    <mergeCell ref="Q63:Q64"/>
    <mergeCell ref="R63:R64"/>
    <mergeCell ref="S63:S64"/>
    <mergeCell ref="T63:T64"/>
    <mergeCell ref="U63:U64"/>
    <mergeCell ref="V63:V64"/>
    <mergeCell ref="W63:W64"/>
    <mergeCell ref="X63:X64"/>
    <mergeCell ref="Y63:Y64"/>
    <mergeCell ref="Z63:Z64"/>
    <mergeCell ref="AA63:AA64"/>
    <mergeCell ref="AB63:AB64"/>
    <mergeCell ref="AC63:AC64"/>
    <mergeCell ref="AD63:AD64"/>
    <mergeCell ref="AE63:AE64"/>
    <mergeCell ref="AO63:AO64"/>
    <mergeCell ref="AP63:AP64"/>
    <mergeCell ref="AQ63:AQ64"/>
    <mergeCell ref="AR63:AR64"/>
    <mergeCell ref="AS63:AS64"/>
    <mergeCell ref="AT63:AT64"/>
    <mergeCell ref="AU63:AU64"/>
    <mergeCell ref="AV63:AV64"/>
    <mergeCell ref="CC54:CC55"/>
    <mergeCell ref="CD54:CD55"/>
    <mergeCell ref="CE54:CE55"/>
    <mergeCell ref="C59:C60"/>
    <mergeCell ref="D59:E60"/>
    <mergeCell ref="F59:G60"/>
    <mergeCell ref="I59:M60"/>
    <mergeCell ref="O59:S60"/>
    <mergeCell ref="AB59:AD59"/>
    <mergeCell ref="AE59:AG59"/>
    <mergeCell ref="AH59:AJ59"/>
    <mergeCell ref="AK59:AM59"/>
    <mergeCell ref="AN59:AP59"/>
    <mergeCell ref="AQ59:AS59"/>
    <mergeCell ref="AT59:CB59"/>
    <mergeCell ref="CC59:CC60"/>
    <mergeCell ref="CD59:CD60"/>
    <mergeCell ref="CE59:CE60"/>
    <mergeCell ref="T60:AG60"/>
    <mergeCell ref="AH60:AS60"/>
    <mergeCell ref="AT60:AZ60"/>
    <mergeCell ref="BA60:BG60"/>
    <mergeCell ref="BH60:BN60"/>
    <mergeCell ref="BO60:BU60"/>
    <mergeCell ref="BT54:BT55"/>
    <mergeCell ref="BU54:BU55"/>
    <mergeCell ref="BV54:BV55"/>
    <mergeCell ref="BW54:BW55"/>
    <mergeCell ref="BX54:BX55"/>
    <mergeCell ref="BY54:BY55"/>
    <mergeCell ref="BZ54:BZ55"/>
    <mergeCell ref="CA54:CA55"/>
    <mergeCell ref="CB54:CB55"/>
    <mergeCell ref="BK54:BK55"/>
    <mergeCell ref="BL54:BL55"/>
    <mergeCell ref="BM54:BM55"/>
    <mergeCell ref="BN54:BN55"/>
    <mergeCell ref="BO54:BO55"/>
    <mergeCell ref="BP54:BP55"/>
    <mergeCell ref="BQ54:BQ55"/>
    <mergeCell ref="BR54:BR55"/>
    <mergeCell ref="BS54:BS55"/>
    <mergeCell ref="BB54:BB55"/>
    <mergeCell ref="BC54:BC55"/>
    <mergeCell ref="BD54:BD55"/>
    <mergeCell ref="BE54:BE55"/>
    <mergeCell ref="BF54:BF55"/>
    <mergeCell ref="BG54:BG55"/>
    <mergeCell ref="BH54:BH55"/>
    <mergeCell ref="BI54:BI55"/>
    <mergeCell ref="BJ54:BJ55"/>
    <mergeCell ref="AS54:AS55"/>
    <mergeCell ref="AT54:AT55"/>
    <mergeCell ref="AU54:AU55"/>
    <mergeCell ref="AV54:AV55"/>
    <mergeCell ref="AW54:AW55"/>
    <mergeCell ref="AX54:AX55"/>
    <mergeCell ref="AY54:AY55"/>
    <mergeCell ref="AZ54:AZ55"/>
    <mergeCell ref="BA54:BA55"/>
    <mergeCell ref="AJ54:AJ55"/>
    <mergeCell ref="AK54:AK55"/>
    <mergeCell ref="AL54:AL55"/>
    <mergeCell ref="AM54:AM55"/>
    <mergeCell ref="AN54:AN55"/>
    <mergeCell ref="AO54:AO55"/>
    <mergeCell ref="AP54:AP55"/>
    <mergeCell ref="AQ54:AQ55"/>
    <mergeCell ref="AR54:AR55"/>
    <mergeCell ref="AB54:AB55"/>
    <mergeCell ref="AC54:AC55"/>
    <mergeCell ref="AD54:AD55"/>
    <mergeCell ref="AE54:AE55"/>
    <mergeCell ref="AF54:AF55"/>
    <mergeCell ref="AG54:AG55"/>
    <mergeCell ref="AH54:AH55"/>
    <mergeCell ref="AI54:AI55"/>
    <mergeCell ref="R54:R55"/>
    <mergeCell ref="S54:S55"/>
    <mergeCell ref="T54:T55"/>
    <mergeCell ref="U54:U55"/>
    <mergeCell ref="V54:V55"/>
    <mergeCell ref="W54:W55"/>
    <mergeCell ref="X54:X55"/>
    <mergeCell ref="Y54:Y55"/>
    <mergeCell ref="Z54:Z55"/>
    <mergeCell ref="C54:C55"/>
    <mergeCell ref="I54:I55"/>
    <mergeCell ref="J54:J55"/>
    <mergeCell ref="K54:K55"/>
    <mergeCell ref="L54:L55"/>
    <mergeCell ref="M54:M55"/>
    <mergeCell ref="O54:O55"/>
    <mergeCell ref="P54:P55"/>
    <mergeCell ref="Q54:Q55"/>
    <mergeCell ref="AN50:AP50"/>
    <mergeCell ref="AQ50:AS50"/>
    <mergeCell ref="AT50:CB50"/>
    <mergeCell ref="CC50:CC51"/>
    <mergeCell ref="CD50:CD51"/>
    <mergeCell ref="CE50:CE51"/>
    <mergeCell ref="T51:AG51"/>
    <mergeCell ref="AH51:AS51"/>
    <mergeCell ref="AT51:AZ51"/>
    <mergeCell ref="BA51:BG51"/>
    <mergeCell ref="BH51:BN51"/>
    <mergeCell ref="BO51:BU51"/>
    <mergeCell ref="BV51:CB51"/>
    <mergeCell ref="C50:C51"/>
    <mergeCell ref="D50:E51"/>
    <mergeCell ref="F50:G51"/>
    <mergeCell ref="I50:M51"/>
    <mergeCell ref="O50:S51"/>
    <mergeCell ref="AB50:AD50"/>
    <mergeCell ref="AE50:AG50"/>
    <mergeCell ref="AH50:AJ50"/>
    <mergeCell ref="AK50:AM50"/>
    <mergeCell ref="AA54:AA55"/>
    <mergeCell ref="CE5:CE6"/>
    <mergeCell ref="T6:AG6"/>
    <mergeCell ref="AH6:AS6"/>
    <mergeCell ref="AT6:AZ6"/>
    <mergeCell ref="BA6:BG6"/>
    <mergeCell ref="BH6:BN6"/>
    <mergeCell ref="BO6:BU6"/>
    <mergeCell ref="BV6:CB6"/>
    <mergeCell ref="AH5:AJ5"/>
    <mergeCell ref="AA9:AA10"/>
    <mergeCell ref="AB9:AB10"/>
    <mergeCell ref="AC9:AC10"/>
    <mergeCell ref="AD9:AD10"/>
    <mergeCell ref="AE9:AE10"/>
    <mergeCell ref="AF9:AF10"/>
    <mergeCell ref="CC9:CC10"/>
    <mergeCell ref="O9:O10"/>
    <mergeCell ref="P9:P10"/>
    <mergeCell ref="AP9:AP10"/>
    <mergeCell ref="AQ9:AQ10"/>
    <mergeCell ref="AR9:AR10"/>
    <mergeCell ref="BN9:BN10"/>
    <mergeCell ref="BO9:BO10"/>
    <mergeCell ref="BP9:BP10"/>
    <mergeCell ref="BE9:BE10"/>
    <mergeCell ref="BF9:BF10"/>
    <mergeCell ref="AH9:AH10"/>
    <mergeCell ref="AI9:AI10"/>
    <mergeCell ref="AJ9:AJ10"/>
    <mergeCell ref="AK9:AK10"/>
    <mergeCell ref="AL9:AL10"/>
    <mergeCell ref="AV9:AV10"/>
    <mergeCell ref="AW9:AW10"/>
    <mergeCell ref="AX9:AX10"/>
    <mergeCell ref="AM9:AM10"/>
    <mergeCell ref="AN9:AN10"/>
    <mergeCell ref="AO9:AO10"/>
    <mergeCell ref="I9:I10"/>
    <mergeCell ref="J9:J10"/>
    <mergeCell ref="K9:K10"/>
    <mergeCell ref="L9:L10"/>
    <mergeCell ref="M9:M10"/>
    <mergeCell ref="CD5:CD6"/>
    <mergeCell ref="BI9:BI10"/>
    <mergeCell ref="BJ9:BJ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1:CE1"/>
    <mergeCell ref="CC2:CE2"/>
    <mergeCell ref="A3:CE3"/>
    <mergeCell ref="C5:C6"/>
    <mergeCell ref="D5:E6"/>
    <mergeCell ref="F5:G6"/>
    <mergeCell ref="I5:M6"/>
    <mergeCell ref="O5:S6"/>
    <mergeCell ref="AB5:AD5"/>
    <mergeCell ref="AE5:AG5"/>
    <mergeCell ref="CC5:CC6"/>
    <mergeCell ref="Q9:Q10"/>
    <mergeCell ref="R9:R10"/>
    <mergeCell ref="S9:S10"/>
    <mergeCell ref="T9:T10"/>
    <mergeCell ref="C9:C10"/>
    <mergeCell ref="AK5:AM5"/>
    <mergeCell ref="AN5:AP5"/>
    <mergeCell ref="AQ5:AS5"/>
    <mergeCell ref="AT5:CB5"/>
    <mergeCell ref="AG9:AG10"/>
    <mergeCell ref="CD9:CD10"/>
    <mergeCell ref="CE9:CE10"/>
    <mergeCell ref="C14:C15"/>
    <mergeCell ref="D14:E15"/>
    <mergeCell ref="F14:G15"/>
    <mergeCell ref="I14:M15"/>
    <mergeCell ref="O14:S15"/>
    <mergeCell ref="AB14:AD14"/>
    <mergeCell ref="AE14:AG14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BK9:BK10"/>
    <mergeCell ref="BL9:BL10"/>
    <mergeCell ref="BM9:BM10"/>
    <mergeCell ref="BG9:BG10"/>
    <mergeCell ref="BH9:BH10"/>
    <mergeCell ref="U9:U10"/>
    <mergeCell ref="V9:V10"/>
    <mergeCell ref="W9:W10"/>
    <mergeCell ref="X9:X10"/>
    <mergeCell ref="Y9:Y10"/>
    <mergeCell ref="Z9:Z10"/>
    <mergeCell ref="C18:C19"/>
    <mergeCell ref="I18:I19"/>
    <mergeCell ref="J18:J19"/>
    <mergeCell ref="K18:K19"/>
    <mergeCell ref="L18:L19"/>
    <mergeCell ref="M18:M19"/>
    <mergeCell ref="CD14:CD15"/>
    <mergeCell ref="CE14:CE15"/>
    <mergeCell ref="T15:AG15"/>
    <mergeCell ref="AH15:AS15"/>
    <mergeCell ref="AT15:AZ15"/>
    <mergeCell ref="BA15:BG15"/>
    <mergeCell ref="BH15:BN15"/>
    <mergeCell ref="BO15:BU15"/>
    <mergeCell ref="BV15:CB15"/>
    <mergeCell ref="AH14:AJ14"/>
    <mergeCell ref="AK14:AM14"/>
    <mergeCell ref="AN14:AP14"/>
    <mergeCell ref="AQ14:AS14"/>
    <mergeCell ref="AT14:CB14"/>
    <mergeCell ref="CC14:CC15"/>
    <mergeCell ref="AG18:AG19"/>
    <mergeCell ref="AH18:AH19"/>
    <mergeCell ref="AI18:AI19"/>
    <mergeCell ref="AN18:AN19"/>
    <mergeCell ref="AO18:AO19"/>
    <mergeCell ref="AP18:AP19"/>
    <mergeCell ref="AQ18:AQ19"/>
    <mergeCell ref="O18:O19"/>
    <mergeCell ref="P18:P19"/>
    <mergeCell ref="Q18:Q19"/>
    <mergeCell ref="R18:R19"/>
    <mergeCell ref="BN18:BN19"/>
    <mergeCell ref="BO18:BO19"/>
    <mergeCell ref="BP18:BP19"/>
    <mergeCell ref="BE18:BE19"/>
    <mergeCell ref="BF18:BF19"/>
    <mergeCell ref="BG18:BG19"/>
    <mergeCell ref="AL18:AL19"/>
    <mergeCell ref="AA18:AA19"/>
    <mergeCell ref="AB18:AB19"/>
    <mergeCell ref="AC18:AC19"/>
    <mergeCell ref="AD18:AD19"/>
    <mergeCell ref="AE18:AE19"/>
    <mergeCell ref="AF18:AF19"/>
    <mergeCell ref="BI18:BI19"/>
    <mergeCell ref="BJ18:BJ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Q27:Q28"/>
    <mergeCell ref="R27:R28"/>
    <mergeCell ref="CC18:CC19"/>
    <mergeCell ref="CD18:CD19"/>
    <mergeCell ref="CE18:CE19"/>
    <mergeCell ref="C23:C24"/>
    <mergeCell ref="D23:E24"/>
    <mergeCell ref="F23:G24"/>
    <mergeCell ref="I23:M24"/>
    <mergeCell ref="O23:S24"/>
    <mergeCell ref="AB23:AD23"/>
    <mergeCell ref="AE23:AG23"/>
    <mergeCell ref="BW18:BW19"/>
    <mergeCell ref="BX18:BX19"/>
    <mergeCell ref="BY18:BY19"/>
    <mergeCell ref="BZ18:BZ19"/>
    <mergeCell ref="CA18:CA19"/>
    <mergeCell ref="CB18:CB19"/>
    <mergeCell ref="BQ18:BQ19"/>
    <mergeCell ref="BR18:BR19"/>
    <mergeCell ref="BS18:BS19"/>
    <mergeCell ref="BT18:BT19"/>
    <mergeCell ref="BU18:BU19"/>
    <mergeCell ref="BV18:BV19"/>
    <mergeCell ref="BK18:BK19"/>
    <mergeCell ref="BL18:BL19"/>
    <mergeCell ref="BH18:BH19"/>
    <mergeCell ref="S18:S19"/>
    <mergeCell ref="T18:T19"/>
    <mergeCell ref="AJ18:AJ19"/>
    <mergeCell ref="AK18:AK19"/>
    <mergeCell ref="BM18:BM19"/>
    <mergeCell ref="BM27:BM28"/>
    <mergeCell ref="BN27:BN28"/>
    <mergeCell ref="C27:C28"/>
    <mergeCell ref="I27:I28"/>
    <mergeCell ref="J27:J28"/>
    <mergeCell ref="K27:K28"/>
    <mergeCell ref="L27:L28"/>
    <mergeCell ref="M27:M28"/>
    <mergeCell ref="CD23:CD24"/>
    <mergeCell ref="CE23:CE24"/>
    <mergeCell ref="T24:AG24"/>
    <mergeCell ref="AH24:AS24"/>
    <mergeCell ref="AT24:AZ24"/>
    <mergeCell ref="BA24:BG24"/>
    <mergeCell ref="BH24:BN24"/>
    <mergeCell ref="BO24:BU24"/>
    <mergeCell ref="BV24:CB24"/>
    <mergeCell ref="AH23:AJ23"/>
    <mergeCell ref="AK23:AM23"/>
    <mergeCell ref="AN23:AP23"/>
    <mergeCell ref="AQ23:AS23"/>
    <mergeCell ref="AT23:CB23"/>
    <mergeCell ref="CC23:CC24"/>
    <mergeCell ref="AG27:AG28"/>
    <mergeCell ref="AH27:AH28"/>
    <mergeCell ref="AI27:AI28"/>
    <mergeCell ref="AM27:AM28"/>
    <mergeCell ref="AN27:AN28"/>
    <mergeCell ref="AO27:AO28"/>
    <mergeCell ref="AP27:AP28"/>
    <mergeCell ref="O27:O28"/>
    <mergeCell ref="P27:P28"/>
    <mergeCell ref="AZ27:AZ28"/>
    <mergeCell ref="BA27:BA28"/>
    <mergeCell ref="BB27:BB28"/>
    <mergeCell ref="BC27:BC28"/>
    <mergeCell ref="BD27:BD28"/>
    <mergeCell ref="AS27:AS28"/>
    <mergeCell ref="AT27:AT28"/>
    <mergeCell ref="S27:S28"/>
    <mergeCell ref="T27:T28"/>
    <mergeCell ref="AJ27:AJ28"/>
    <mergeCell ref="AR18:AR19"/>
    <mergeCell ref="U18:U19"/>
    <mergeCell ref="V18:V19"/>
    <mergeCell ref="W18:W19"/>
    <mergeCell ref="X18:X19"/>
    <mergeCell ref="Y18:Y19"/>
    <mergeCell ref="Z18:Z19"/>
    <mergeCell ref="AU18:AU19"/>
    <mergeCell ref="AV18:AV19"/>
    <mergeCell ref="AW18:AW19"/>
    <mergeCell ref="AX18:AX19"/>
    <mergeCell ref="AM18:AM19"/>
    <mergeCell ref="CC27:CC28"/>
    <mergeCell ref="CD27:CD28"/>
    <mergeCell ref="CE27:CE28"/>
    <mergeCell ref="C32:C33"/>
    <mergeCell ref="D32:E33"/>
    <mergeCell ref="F32:G33"/>
    <mergeCell ref="I32:M33"/>
    <mergeCell ref="O32:S33"/>
    <mergeCell ref="AB32:AD32"/>
    <mergeCell ref="AE32:AG32"/>
    <mergeCell ref="BW27:BW28"/>
    <mergeCell ref="BX27:BX28"/>
    <mergeCell ref="BY27:BY28"/>
    <mergeCell ref="BZ27:BZ28"/>
    <mergeCell ref="CA27:CA28"/>
    <mergeCell ref="CB27:CB28"/>
    <mergeCell ref="BQ27:BQ28"/>
    <mergeCell ref="BR27:BR28"/>
    <mergeCell ref="BS27:BS28"/>
    <mergeCell ref="BT27:BT28"/>
    <mergeCell ref="BU27:BU28"/>
    <mergeCell ref="BV27:BV28"/>
    <mergeCell ref="BK27:BK28"/>
    <mergeCell ref="BL27:BL28"/>
    <mergeCell ref="BG27:BG28"/>
    <mergeCell ref="BH27:BH28"/>
    <mergeCell ref="BO27:BO28"/>
    <mergeCell ref="BP27:BP28"/>
    <mergeCell ref="BE27:BE28"/>
    <mergeCell ref="BF27:BF28"/>
    <mergeCell ref="AK27:AK28"/>
    <mergeCell ref="AL27:AL28"/>
    <mergeCell ref="C36:C37"/>
    <mergeCell ref="I36:I37"/>
    <mergeCell ref="J36:J37"/>
    <mergeCell ref="K36:K37"/>
    <mergeCell ref="L36:L37"/>
    <mergeCell ref="M36:M37"/>
    <mergeCell ref="CD32:CD33"/>
    <mergeCell ref="CE32:CE33"/>
    <mergeCell ref="T33:AG33"/>
    <mergeCell ref="AH33:AS33"/>
    <mergeCell ref="AT33:AZ33"/>
    <mergeCell ref="BA33:BG33"/>
    <mergeCell ref="BH33:BN33"/>
    <mergeCell ref="BO33:BU33"/>
    <mergeCell ref="BV33:CB33"/>
    <mergeCell ref="AH32:AJ32"/>
    <mergeCell ref="AK32:AM32"/>
    <mergeCell ref="AN32:AP32"/>
    <mergeCell ref="AQ32:AS32"/>
    <mergeCell ref="AT32:CB32"/>
    <mergeCell ref="CC32:CC33"/>
    <mergeCell ref="AG36:AG37"/>
    <mergeCell ref="AH36:AH37"/>
    <mergeCell ref="AI36:AI37"/>
    <mergeCell ref="AX36:AX37"/>
    <mergeCell ref="AM36:AM37"/>
    <mergeCell ref="AN36:AN37"/>
    <mergeCell ref="AO36:AO37"/>
    <mergeCell ref="O36:O37"/>
    <mergeCell ref="P36:P37"/>
    <mergeCell ref="Q36:Q37"/>
    <mergeCell ref="R36:R37"/>
    <mergeCell ref="S36:S37"/>
    <mergeCell ref="T36:T37"/>
    <mergeCell ref="AQ27:AQ28"/>
    <mergeCell ref="AR27:AR28"/>
    <mergeCell ref="U27:U28"/>
    <mergeCell ref="V27:V28"/>
    <mergeCell ref="W27:W28"/>
    <mergeCell ref="X27:X28"/>
    <mergeCell ref="Y27:Y28"/>
    <mergeCell ref="Z27:Z28"/>
    <mergeCell ref="AU27:AU28"/>
    <mergeCell ref="AV27:AV28"/>
    <mergeCell ref="AW27:AW28"/>
    <mergeCell ref="AX27:AX28"/>
    <mergeCell ref="BM36:BM37"/>
    <mergeCell ref="BN36:BN37"/>
    <mergeCell ref="BO36:BO37"/>
    <mergeCell ref="U36:U37"/>
    <mergeCell ref="V36:V37"/>
    <mergeCell ref="W36:W37"/>
    <mergeCell ref="X36:X37"/>
    <mergeCell ref="Y36:Y37"/>
    <mergeCell ref="Z36:Z37"/>
    <mergeCell ref="AA27:AA28"/>
    <mergeCell ref="AB27:AB28"/>
    <mergeCell ref="AC27:AC28"/>
    <mergeCell ref="AD27:AD28"/>
    <mergeCell ref="AE27:AE28"/>
    <mergeCell ref="AF27:AF28"/>
    <mergeCell ref="BI27:BI28"/>
    <mergeCell ref="BJ27:BJ28"/>
    <mergeCell ref="AY27:AY28"/>
    <mergeCell ref="BP36:BP37"/>
    <mergeCell ref="BE36:BE37"/>
    <mergeCell ref="AJ36:AJ37"/>
    <mergeCell ref="AK36:AK37"/>
    <mergeCell ref="AL36:AL37"/>
    <mergeCell ref="AA36:AA37"/>
    <mergeCell ref="AB36:AB37"/>
    <mergeCell ref="AC36:AC37"/>
    <mergeCell ref="AD36:AD37"/>
    <mergeCell ref="AE36:AE37"/>
    <mergeCell ref="AF36:AF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BF36:BF37"/>
    <mergeCell ref="BG36:BG37"/>
    <mergeCell ref="BH36:BH37"/>
    <mergeCell ref="AP36:AP37"/>
    <mergeCell ref="AQ36:AQ37"/>
    <mergeCell ref="AR36:AR37"/>
    <mergeCell ref="AU36:AU37"/>
    <mergeCell ref="AV36:AV37"/>
    <mergeCell ref="AW36:AW37"/>
    <mergeCell ref="CC36:CC37"/>
    <mergeCell ref="CD36:CD37"/>
    <mergeCell ref="CE36:CE37"/>
    <mergeCell ref="C41:C42"/>
    <mergeCell ref="D41:E42"/>
    <mergeCell ref="F41:G42"/>
    <mergeCell ref="I41:M42"/>
    <mergeCell ref="O41:S42"/>
    <mergeCell ref="AB41:AD41"/>
    <mergeCell ref="AE41:AG41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CD41:CD42"/>
    <mergeCell ref="CE41:CE42"/>
    <mergeCell ref="T42:AG42"/>
    <mergeCell ref="AH42:AS42"/>
    <mergeCell ref="AT42:AZ42"/>
    <mergeCell ref="BA42:BG42"/>
    <mergeCell ref="BH42:BN42"/>
    <mergeCell ref="BO42:BU42"/>
    <mergeCell ref="BV42:CB42"/>
    <mergeCell ref="AH41:AJ41"/>
    <mergeCell ref="AK41:AM41"/>
    <mergeCell ref="AN41:AP41"/>
    <mergeCell ref="AQ41:AS41"/>
    <mergeCell ref="AT41:CB41"/>
    <mergeCell ref="CC41:CC42"/>
    <mergeCell ref="O45:O46"/>
    <mergeCell ref="P45:P46"/>
    <mergeCell ref="Q45:Q46"/>
    <mergeCell ref="R45:R46"/>
    <mergeCell ref="S45:S46"/>
    <mergeCell ref="T45:T46"/>
    <mergeCell ref="C45:C46"/>
    <mergeCell ref="I45:I46"/>
    <mergeCell ref="J45:J46"/>
    <mergeCell ref="K45:K46"/>
    <mergeCell ref="L45:L46"/>
    <mergeCell ref="M45:M46"/>
    <mergeCell ref="U45:U46"/>
    <mergeCell ref="V45:V46"/>
    <mergeCell ref="W45:W46"/>
    <mergeCell ref="X45:X46"/>
    <mergeCell ref="Y45:Y46"/>
    <mergeCell ref="Z45:Z46"/>
    <mergeCell ref="BI45:BI46"/>
    <mergeCell ref="AG45:AG46"/>
    <mergeCell ref="AH45:AH46"/>
    <mergeCell ref="AI45:AI46"/>
    <mergeCell ref="AJ45:AJ46"/>
    <mergeCell ref="AK45:AK46"/>
    <mergeCell ref="AL45:AL46"/>
    <mergeCell ref="AA45:AA46"/>
    <mergeCell ref="AB45:AB46"/>
    <mergeCell ref="AC45:AC46"/>
    <mergeCell ref="AD45:AD46"/>
    <mergeCell ref="AE45:AE46"/>
    <mergeCell ref="AF45:AF46"/>
    <mergeCell ref="AS45:AS46"/>
    <mergeCell ref="AT45:AT46"/>
    <mergeCell ref="AU45:AU46"/>
    <mergeCell ref="AV45:AV46"/>
    <mergeCell ref="AW45:AW46"/>
    <mergeCell ref="AX45:AX46"/>
    <mergeCell ref="AM45:AM46"/>
    <mergeCell ref="AN45:AN46"/>
    <mergeCell ref="AO45:AO46"/>
    <mergeCell ref="AP45:AP46"/>
    <mergeCell ref="AQ45:AQ46"/>
    <mergeCell ref="AR45:AR46"/>
    <mergeCell ref="CC45:CC46"/>
    <mergeCell ref="CD45:CD46"/>
    <mergeCell ref="CE45:CE46"/>
    <mergeCell ref="BW45:BW46"/>
    <mergeCell ref="BX45:BX46"/>
    <mergeCell ref="BY45:BY46"/>
    <mergeCell ref="BZ45:BZ46"/>
    <mergeCell ref="CA45:CA46"/>
    <mergeCell ref="CB45:CB46"/>
    <mergeCell ref="BE45:BE46"/>
    <mergeCell ref="BF45:BF46"/>
    <mergeCell ref="BG45:BG46"/>
    <mergeCell ref="BH45:BH46"/>
    <mergeCell ref="BJ45:BJ46"/>
    <mergeCell ref="AY45:AY46"/>
    <mergeCell ref="AZ45:AZ46"/>
    <mergeCell ref="BA45:BA46"/>
    <mergeCell ref="BB45:BB46"/>
    <mergeCell ref="BC45:BC46"/>
    <mergeCell ref="BD45:BD46"/>
    <mergeCell ref="BQ45:BQ46"/>
    <mergeCell ref="BR45:BR46"/>
    <mergeCell ref="BS45:BS46"/>
    <mergeCell ref="BT45:BT46"/>
    <mergeCell ref="BU45:BU46"/>
    <mergeCell ref="BV45:BV46"/>
    <mergeCell ref="BK45:BK46"/>
    <mergeCell ref="BL45:BL46"/>
    <mergeCell ref="BM45:BM46"/>
    <mergeCell ref="BN45:BN46"/>
    <mergeCell ref="BO45:BO46"/>
    <mergeCell ref="BP45:BP46"/>
  </mergeCells>
  <printOptions horizontalCentered="1"/>
  <pageMargins left="0" right="0" top="0" bottom="0" header="0" footer="0"/>
  <pageSetup paperSize="9" scale="69" orientation="portrait" r:id="rId1"/>
  <headerFooter alignWithMargins="0">
    <oddFooter>&amp;L&amp;"Georgia,полужирный курсив"&amp;12Главный судья - судья ССВК
Главный секретарь - судья МК(ССВК)
&amp;R&amp;"Georgia,полужирный курсив"&amp;12И.С. Иванов (г. Чебоксары
А.С. Рожкова (г.Н.Новгород)</oddFooter>
  </headerFooter>
  <rowBreaks count="1" manualBreakCount="1">
    <brk id="138" max="8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5"/>
  <sheetViews>
    <sheetView zoomScaleNormal="100" workbookViewId="0">
      <selection activeCell="G44" sqref="G44"/>
    </sheetView>
  </sheetViews>
  <sheetFormatPr defaultRowHeight="12.75" x14ac:dyDescent="0.2"/>
  <cols>
    <col min="2" max="2" width="75.28515625" customWidth="1"/>
  </cols>
  <sheetData>
    <row r="1" spans="1:2" ht="18" customHeight="1" x14ac:dyDescent="0.2">
      <c r="A1" s="1020" t="s">
        <v>328</v>
      </c>
      <c r="B1" s="1020"/>
    </row>
    <row r="2" spans="1:2" x14ac:dyDescent="0.2">
      <c r="A2" s="1019" t="s">
        <v>327</v>
      </c>
      <c r="B2" s="1019"/>
    </row>
    <row r="4" spans="1:2" ht="15.75" x14ac:dyDescent="0.25">
      <c r="A4" s="1021" t="s">
        <v>326</v>
      </c>
      <c r="B4" s="1021"/>
    </row>
    <row r="7" spans="1:2" x14ac:dyDescent="0.2">
      <c r="A7" s="1016" t="s">
        <v>325</v>
      </c>
      <c r="B7" s="1016"/>
    </row>
    <row r="9" spans="1:2" ht="15" x14ac:dyDescent="0.25">
      <c r="A9" s="1017" t="s">
        <v>331</v>
      </c>
      <c r="B9" s="1017"/>
    </row>
    <row r="11" spans="1:2" s="617" customFormat="1" ht="18" x14ac:dyDescent="0.25">
      <c r="A11" s="618">
        <v>1</v>
      </c>
      <c r="B11" s="618"/>
    </row>
    <row r="12" spans="1:2" s="617" customFormat="1" ht="18" x14ac:dyDescent="0.25">
      <c r="A12" s="618">
        <v>2</v>
      </c>
      <c r="B12" s="618"/>
    </row>
    <row r="13" spans="1:2" s="617" customFormat="1" ht="18" x14ac:dyDescent="0.25">
      <c r="A13" s="618">
        <v>3</v>
      </c>
      <c r="B13" s="618"/>
    </row>
    <row r="14" spans="1:2" s="617" customFormat="1" ht="18" x14ac:dyDescent="0.25">
      <c r="A14" s="618">
        <v>4</v>
      </c>
      <c r="B14" s="618"/>
    </row>
    <row r="16" spans="1:2" ht="14.25" x14ac:dyDescent="0.2">
      <c r="A16" s="1018" t="s">
        <v>323</v>
      </c>
      <c r="B16" s="1018"/>
    </row>
    <row r="17" spans="1:2" ht="21" customHeight="1" x14ac:dyDescent="0.2">
      <c r="A17" s="1019" t="s">
        <v>330</v>
      </c>
      <c r="B17" s="1019"/>
    </row>
    <row r="18" spans="1:2" x14ac:dyDescent="0.2">
      <c r="A18" s="619"/>
      <c r="B18" s="619"/>
    </row>
    <row r="19" spans="1:2" ht="20.25" x14ac:dyDescent="0.2">
      <c r="A19" s="1020" t="s">
        <v>328</v>
      </c>
      <c r="B19" s="1020"/>
    </row>
    <row r="20" spans="1:2" x14ac:dyDescent="0.2">
      <c r="A20" s="1019" t="s">
        <v>327</v>
      </c>
      <c r="B20" s="1019"/>
    </row>
    <row r="22" spans="1:2" ht="15.75" x14ac:dyDescent="0.25">
      <c r="A22" s="1021" t="s">
        <v>326</v>
      </c>
      <c r="B22" s="1021"/>
    </row>
    <row r="25" spans="1:2" x14ac:dyDescent="0.2">
      <c r="A25" s="1016" t="s">
        <v>325</v>
      </c>
      <c r="B25" s="1016"/>
    </row>
    <row r="27" spans="1:2" ht="15" x14ac:dyDescent="0.25">
      <c r="A27" s="1017" t="s">
        <v>324</v>
      </c>
      <c r="B27" s="1017"/>
    </row>
    <row r="29" spans="1:2" s="617" customFormat="1" ht="18" x14ac:dyDescent="0.25">
      <c r="A29" s="618">
        <v>1</v>
      </c>
      <c r="B29" s="618"/>
    </row>
    <row r="30" spans="1:2" s="617" customFormat="1" ht="18" x14ac:dyDescent="0.25">
      <c r="A30" s="618">
        <v>2</v>
      </c>
      <c r="B30" s="618"/>
    </row>
    <row r="31" spans="1:2" s="617" customFormat="1" ht="18" x14ac:dyDescent="0.25">
      <c r="A31" s="618">
        <v>3</v>
      </c>
      <c r="B31" s="618"/>
    </row>
    <row r="32" spans="1:2" s="617" customFormat="1" ht="18" x14ac:dyDescent="0.25">
      <c r="A32" s="618">
        <v>4</v>
      </c>
      <c r="B32" s="618"/>
    </row>
    <row r="34" spans="1:2" ht="14.25" x14ac:dyDescent="0.2">
      <c r="A34" s="1018" t="s">
        <v>323</v>
      </c>
      <c r="B34" s="1018"/>
    </row>
    <row r="35" spans="1:2" ht="24.75" customHeight="1" x14ac:dyDescent="0.2">
      <c r="A35" s="1019" t="s">
        <v>329</v>
      </c>
      <c r="B35" s="1019"/>
    </row>
    <row r="36" spans="1:2" x14ac:dyDescent="0.2">
      <c r="A36" s="619"/>
      <c r="B36" s="619"/>
    </row>
    <row r="38" spans="1:2" ht="20.25" x14ac:dyDescent="0.2">
      <c r="A38" s="1020" t="s">
        <v>328</v>
      </c>
      <c r="B38" s="1020"/>
    </row>
    <row r="39" spans="1:2" x14ac:dyDescent="0.2">
      <c r="A39" s="1019" t="s">
        <v>327</v>
      </c>
      <c r="B39" s="1019"/>
    </row>
    <row r="41" spans="1:2" ht="15.75" x14ac:dyDescent="0.25">
      <c r="A41" s="1021" t="s">
        <v>326</v>
      </c>
      <c r="B41" s="1021"/>
    </row>
    <row r="44" spans="1:2" x14ac:dyDescent="0.2">
      <c r="A44" s="1016" t="s">
        <v>325</v>
      </c>
      <c r="B44" s="1016"/>
    </row>
    <row r="46" spans="1:2" ht="15" x14ac:dyDescent="0.25">
      <c r="A46" s="1017" t="s">
        <v>324</v>
      </c>
      <c r="B46" s="1017"/>
    </row>
    <row r="48" spans="1:2" s="617" customFormat="1" ht="18" x14ac:dyDescent="0.25">
      <c r="A48" s="618">
        <v>1</v>
      </c>
      <c r="B48" s="618"/>
    </row>
    <row r="49" spans="1:2" s="617" customFormat="1" ht="18" x14ac:dyDescent="0.25">
      <c r="A49" s="618">
        <v>2</v>
      </c>
      <c r="B49" s="618"/>
    </row>
    <row r="50" spans="1:2" s="617" customFormat="1" ht="18" x14ac:dyDescent="0.25">
      <c r="A50" s="618">
        <v>3</v>
      </c>
      <c r="B50" s="618"/>
    </row>
    <row r="51" spans="1:2" s="617" customFormat="1" ht="18" x14ac:dyDescent="0.25">
      <c r="A51" s="618">
        <v>4</v>
      </c>
      <c r="B51" s="618"/>
    </row>
    <row r="53" spans="1:2" ht="14.25" x14ac:dyDescent="0.2">
      <c r="A53" s="1018" t="s">
        <v>323</v>
      </c>
      <c r="B53" s="1018"/>
    </row>
    <row r="54" spans="1:2" x14ac:dyDescent="0.2">
      <c r="A54" s="1019" t="s">
        <v>322</v>
      </c>
      <c r="B54" s="1019"/>
    </row>
    <row r="55" spans="1:2" x14ac:dyDescent="0.2">
      <c r="A55" s="1019"/>
      <c r="B55" s="1019"/>
    </row>
  </sheetData>
  <mergeCells count="21">
    <mergeCell ref="A1:B1"/>
    <mergeCell ref="A2:B2"/>
    <mergeCell ref="A4:B4"/>
    <mergeCell ref="A7:B7"/>
    <mergeCell ref="A9:B9"/>
    <mergeCell ref="A16:B16"/>
    <mergeCell ref="A17:B17"/>
    <mergeCell ref="A19:B19"/>
    <mergeCell ref="A20:B20"/>
    <mergeCell ref="A22:B22"/>
    <mergeCell ref="A25:B25"/>
    <mergeCell ref="A27:B27"/>
    <mergeCell ref="A46:B46"/>
    <mergeCell ref="A53:B53"/>
    <mergeCell ref="A54:B55"/>
    <mergeCell ref="A34:B34"/>
    <mergeCell ref="A35:B35"/>
    <mergeCell ref="A38:B38"/>
    <mergeCell ref="A39:B39"/>
    <mergeCell ref="A41:B41"/>
    <mergeCell ref="A44:B44"/>
  </mergeCells>
  <printOptions horizontalCentered="1"/>
  <pageMargins left="0.70866141732283472" right="0.70866141732283472" top="0.15748031496062992" bottom="0.15748031496062992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-0.249977111117893"/>
    <pageSetUpPr fitToPage="1"/>
  </sheetPr>
  <dimension ref="A1:Q62"/>
  <sheetViews>
    <sheetView view="pageBreakPreview" zoomScale="70" zoomScaleSheetLayoutView="70" workbookViewId="0">
      <selection activeCell="B7" sqref="B7:F7"/>
    </sheetView>
  </sheetViews>
  <sheetFormatPr defaultRowHeight="12.75" x14ac:dyDescent="0.2"/>
  <cols>
    <col min="1" max="1" width="7.7109375" style="318" customWidth="1"/>
    <col min="2" max="2" width="43" style="318" customWidth="1"/>
    <col min="3" max="3" width="7.28515625" style="318" customWidth="1"/>
    <col min="4" max="4" width="19.5703125" style="318" customWidth="1"/>
    <col min="5" max="5" width="21" style="318" customWidth="1"/>
    <col min="6" max="6" width="4.28515625" style="318" customWidth="1"/>
    <col min="7" max="7" width="7.42578125" style="318" customWidth="1"/>
    <col min="8" max="8" width="11" style="318" customWidth="1"/>
    <col min="9" max="9" width="10.85546875" style="318" customWidth="1"/>
    <col min="10" max="10" width="10.42578125" style="318" customWidth="1"/>
    <col min="11" max="11" width="10.5703125" style="318" customWidth="1"/>
    <col min="12" max="12" width="11.5703125" style="318" customWidth="1"/>
    <col min="13" max="13" width="11.85546875" style="318" customWidth="1"/>
    <col min="14" max="14" width="4.28515625" style="318" customWidth="1"/>
    <col min="15" max="15" width="7.7109375" style="318" customWidth="1"/>
    <col min="16" max="16" width="4.28515625" style="318" customWidth="1"/>
    <col min="17" max="17" width="7" style="318" customWidth="1"/>
    <col min="18" max="256" width="9.140625" style="318"/>
    <col min="257" max="257" width="7.7109375" style="318" customWidth="1"/>
    <col min="258" max="258" width="43" style="318" customWidth="1"/>
    <col min="259" max="259" width="7.28515625" style="318" customWidth="1"/>
    <col min="260" max="260" width="19.5703125" style="318" customWidth="1"/>
    <col min="261" max="261" width="21" style="318" customWidth="1"/>
    <col min="262" max="262" width="4.28515625" style="318" customWidth="1"/>
    <col min="263" max="263" width="7.42578125" style="318" customWidth="1"/>
    <col min="264" max="264" width="11" style="318" customWidth="1"/>
    <col min="265" max="265" width="10.85546875" style="318" customWidth="1"/>
    <col min="266" max="266" width="10.42578125" style="318" customWidth="1"/>
    <col min="267" max="267" width="10.5703125" style="318" customWidth="1"/>
    <col min="268" max="268" width="11.5703125" style="318" customWidth="1"/>
    <col min="269" max="269" width="11.85546875" style="318" customWidth="1"/>
    <col min="270" max="270" width="4.28515625" style="318" customWidth="1"/>
    <col min="271" max="271" width="7.7109375" style="318" customWidth="1"/>
    <col min="272" max="272" width="4.28515625" style="318" customWidth="1"/>
    <col min="273" max="273" width="7" style="318" customWidth="1"/>
    <col min="274" max="512" width="9.140625" style="318"/>
    <col min="513" max="513" width="7.7109375" style="318" customWidth="1"/>
    <col min="514" max="514" width="43" style="318" customWidth="1"/>
    <col min="515" max="515" width="7.28515625" style="318" customWidth="1"/>
    <col min="516" max="516" width="19.5703125" style="318" customWidth="1"/>
    <col min="517" max="517" width="21" style="318" customWidth="1"/>
    <col min="518" max="518" width="4.28515625" style="318" customWidth="1"/>
    <col min="519" max="519" width="7.42578125" style="318" customWidth="1"/>
    <col min="520" max="520" width="11" style="318" customWidth="1"/>
    <col min="521" max="521" width="10.85546875" style="318" customWidth="1"/>
    <col min="522" max="522" width="10.42578125" style="318" customWidth="1"/>
    <col min="523" max="523" width="10.5703125" style="318" customWidth="1"/>
    <col min="524" max="524" width="11.5703125" style="318" customWidth="1"/>
    <col min="525" max="525" width="11.85546875" style="318" customWidth="1"/>
    <col min="526" max="526" width="4.28515625" style="318" customWidth="1"/>
    <col min="527" max="527" width="7.7109375" style="318" customWidth="1"/>
    <col min="528" max="528" width="4.28515625" style="318" customWidth="1"/>
    <col min="529" max="529" width="7" style="318" customWidth="1"/>
    <col min="530" max="768" width="9.140625" style="318"/>
    <col min="769" max="769" width="7.7109375" style="318" customWidth="1"/>
    <col min="770" max="770" width="43" style="318" customWidth="1"/>
    <col min="771" max="771" width="7.28515625" style="318" customWidth="1"/>
    <col min="772" max="772" width="19.5703125" style="318" customWidth="1"/>
    <col min="773" max="773" width="21" style="318" customWidth="1"/>
    <col min="774" max="774" width="4.28515625" style="318" customWidth="1"/>
    <col min="775" max="775" width="7.42578125" style="318" customWidth="1"/>
    <col min="776" max="776" width="11" style="318" customWidth="1"/>
    <col min="777" max="777" width="10.85546875" style="318" customWidth="1"/>
    <col min="778" max="778" width="10.42578125" style="318" customWidth="1"/>
    <col min="779" max="779" width="10.5703125" style="318" customWidth="1"/>
    <col min="780" max="780" width="11.5703125" style="318" customWidth="1"/>
    <col min="781" max="781" width="11.85546875" style="318" customWidth="1"/>
    <col min="782" max="782" width="4.28515625" style="318" customWidth="1"/>
    <col min="783" max="783" width="7.7109375" style="318" customWidth="1"/>
    <col min="784" max="784" width="4.28515625" style="318" customWidth="1"/>
    <col min="785" max="785" width="7" style="318" customWidth="1"/>
    <col min="786" max="1024" width="9.140625" style="318"/>
    <col min="1025" max="1025" width="7.7109375" style="318" customWidth="1"/>
    <col min="1026" max="1026" width="43" style="318" customWidth="1"/>
    <col min="1027" max="1027" width="7.28515625" style="318" customWidth="1"/>
    <col min="1028" max="1028" width="19.5703125" style="318" customWidth="1"/>
    <col min="1029" max="1029" width="21" style="318" customWidth="1"/>
    <col min="1030" max="1030" width="4.28515625" style="318" customWidth="1"/>
    <col min="1031" max="1031" width="7.42578125" style="318" customWidth="1"/>
    <col min="1032" max="1032" width="11" style="318" customWidth="1"/>
    <col min="1033" max="1033" width="10.85546875" style="318" customWidth="1"/>
    <col min="1034" max="1034" width="10.42578125" style="318" customWidth="1"/>
    <col min="1035" max="1035" width="10.5703125" style="318" customWidth="1"/>
    <col min="1036" max="1036" width="11.5703125" style="318" customWidth="1"/>
    <col min="1037" max="1037" width="11.85546875" style="318" customWidth="1"/>
    <col min="1038" max="1038" width="4.28515625" style="318" customWidth="1"/>
    <col min="1039" max="1039" width="7.7109375" style="318" customWidth="1"/>
    <col min="1040" max="1040" width="4.28515625" style="318" customWidth="1"/>
    <col min="1041" max="1041" width="7" style="318" customWidth="1"/>
    <col min="1042" max="1280" width="9.140625" style="318"/>
    <col min="1281" max="1281" width="7.7109375" style="318" customWidth="1"/>
    <col min="1282" max="1282" width="43" style="318" customWidth="1"/>
    <col min="1283" max="1283" width="7.28515625" style="318" customWidth="1"/>
    <col min="1284" max="1284" width="19.5703125" style="318" customWidth="1"/>
    <col min="1285" max="1285" width="21" style="318" customWidth="1"/>
    <col min="1286" max="1286" width="4.28515625" style="318" customWidth="1"/>
    <col min="1287" max="1287" width="7.42578125" style="318" customWidth="1"/>
    <col min="1288" max="1288" width="11" style="318" customWidth="1"/>
    <col min="1289" max="1289" width="10.85546875" style="318" customWidth="1"/>
    <col min="1290" max="1290" width="10.42578125" style="318" customWidth="1"/>
    <col min="1291" max="1291" width="10.5703125" style="318" customWidth="1"/>
    <col min="1292" max="1292" width="11.5703125" style="318" customWidth="1"/>
    <col min="1293" max="1293" width="11.85546875" style="318" customWidth="1"/>
    <col min="1294" max="1294" width="4.28515625" style="318" customWidth="1"/>
    <col min="1295" max="1295" width="7.7109375" style="318" customWidth="1"/>
    <col min="1296" max="1296" width="4.28515625" style="318" customWidth="1"/>
    <col min="1297" max="1297" width="7" style="318" customWidth="1"/>
    <col min="1298" max="1536" width="9.140625" style="318"/>
    <col min="1537" max="1537" width="7.7109375" style="318" customWidth="1"/>
    <col min="1538" max="1538" width="43" style="318" customWidth="1"/>
    <col min="1539" max="1539" width="7.28515625" style="318" customWidth="1"/>
    <col min="1540" max="1540" width="19.5703125" style="318" customWidth="1"/>
    <col min="1541" max="1541" width="21" style="318" customWidth="1"/>
    <col min="1542" max="1542" width="4.28515625" style="318" customWidth="1"/>
    <col min="1543" max="1543" width="7.42578125" style="318" customWidth="1"/>
    <col min="1544" max="1544" width="11" style="318" customWidth="1"/>
    <col min="1545" max="1545" width="10.85546875" style="318" customWidth="1"/>
    <col min="1546" max="1546" width="10.42578125" style="318" customWidth="1"/>
    <col min="1547" max="1547" width="10.5703125" style="318" customWidth="1"/>
    <col min="1548" max="1548" width="11.5703125" style="318" customWidth="1"/>
    <col min="1549" max="1549" width="11.85546875" style="318" customWidth="1"/>
    <col min="1550" max="1550" width="4.28515625" style="318" customWidth="1"/>
    <col min="1551" max="1551" width="7.7109375" style="318" customWidth="1"/>
    <col min="1552" max="1552" width="4.28515625" style="318" customWidth="1"/>
    <col min="1553" max="1553" width="7" style="318" customWidth="1"/>
    <col min="1554" max="1792" width="9.140625" style="318"/>
    <col min="1793" max="1793" width="7.7109375" style="318" customWidth="1"/>
    <col min="1794" max="1794" width="43" style="318" customWidth="1"/>
    <col min="1795" max="1795" width="7.28515625" style="318" customWidth="1"/>
    <col min="1796" max="1796" width="19.5703125" style="318" customWidth="1"/>
    <col min="1797" max="1797" width="21" style="318" customWidth="1"/>
    <col min="1798" max="1798" width="4.28515625" style="318" customWidth="1"/>
    <col min="1799" max="1799" width="7.42578125" style="318" customWidth="1"/>
    <col min="1800" max="1800" width="11" style="318" customWidth="1"/>
    <col min="1801" max="1801" width="10.85546875" style="318" customWidth="1"/>
    <col min="1802" max="1802" width="10.42578125" style="318" customWidth="1"/>
    <col min="1803" max="1803" width="10.5703125" style="318" customWidth="1"/>
    <col min="1804" max="1804" width="11.5703125" style="318" customWidth="1"/>
    <col min="1805" max="1805" width="11.85546875" style="318" customWidth="1"/>
    <col min="1806" max="1806" width="4.28515625" style="318" customWidth="1"/>
    <col min="1807" max="1807" width="7.7109375" style="318" customWidth="1"/>
    <col min="1808" max="1808" width="4.28515625" style="318" customWidth="1"/>
    <col min="1809" max="1809" width="7" style="318" customWidth="1"/>
    <col min="1810" max="2048" width="9.140625" style="318"/>
    <col min="2049" max="2049" width="7.7109375" style="318" customWidth="1"/>
    <col min="2050" max="2050" width="43" style="318" customWidth="1"/>
    <col min="2051" max="2051" width="7.28515625" style="318" customWidth="1"/>
    <col min="2052" max="2052" width="19.5703125" style="318" customWidth="1"/>
    <col min="2053" max="2053" width="21" style="318" customWidth="1"/>
    <col min="2054" max="2054" width="4.28515625" style="318" customWidth="1"/>
    <col min="2055" max="2055" width="7.42578125" style="318" customWidth="1"/>
    <col min="2056" max="2056" width="11" style="318" customWidth="1"/>
    <col min="2057" max="2057" width="10.85546875" style="318" customWidth="1"/>
    <col min="2058" max="2058" width="10.42578125" style="318" customWidth="1"/>
    <col min="2059" max="2059" width="10.5703125" style="318" customWidth="1"/>
    <col min="2060" max="2060" width="11.5703125" style="318" customWidth="1"/>
    <col min="2061" max="2061" width="11.85546875" style="318" customWidth="1"/>
    <col min="2062" max="2062" width="4.28515625" style="318" customWidth="1"/>
    <col min="2063" max="2063" width="7.7109375" style="318" customWidth="1"/>
    <col min="2064" max="2064" width="4.28515625" style="318" customWidth="1"/>
    <col min="2065" max="2065" width="7" style="318" customWidth="1"/>
    <col min="2066" max="2304" width="9.140625" style="318"/>
    <col min="2305" max="2305" width="7.7109375" style="318" customWidth="1"/>
    <col min="2306" max="2306" width="43" style="318" customWidth="1"/>
    <col min="2307" max="2307" width="7.28515625" style="318" customWidth="1"/>
    <col min="2308" max="2308" width="19.5703125" style="318" customWidth="1"/>
    <col min="2309" max="2309" width="21" style="318" customWidth="1"/>
    <col min="2310" max="2310" width="4.28515625" style="318" customWidth="1"/>
    <col min="2311" max="2311" width="7.42578125" style="318" customWidth="1"/>
    <col min="2312" max="2312" width="11" style="318" customWidth="1"/>
    <col min="2313" max="2313" width="10.85546875" style="318" customWidth="1"/>
    <col min="2314" max="2314" width="10.42578125" style="318" customWidth="1"/>
    <col min="2315" max="2315" width="10.5703125" style="318" customWidth="1"/>
    <col min="2316" max="2316" width="11.5703125" style="318" customWidth="1"/>
    <col min="2317" max="2317" width="11.85546875" style="318" customWidth="1"/>
    <col min="2318" max="2318" width="4.28515625" style="318" customWidth="1"/>
    <col min="2319" max="2319" width="7.7109375" style="318" customWidth="1"/>
    <col min="2320" max="2320" width="4.28515625" style="318" customWidth="1"/>
    <col min="2321" max="2321" width="7" style="318" customWidth="1"/>
    <col min="2322" max="2560" width="9.140625" style="318"/>
    <col min="2561" max="2561" width="7.7109375" style="318" customWidth="1"/>
    <col min="2562" max="2562" width="43" style="318" customWidth="1"/>
    <col min="2563" max="2563" width="7.28515625" style="318" customWidth="1"/>
    <col min="2564" max="2564" width="19.5703125" style="318" customWidth="1"/>
    <col min="2565" max="2565" width="21" style="318" customWidth="1"/>
    <col min="2566" max="2566" width="4.28515625" style="318" customWidth="1"/>
    <col min="2567" max="2567" width="7.42578125" style="318" customWidth="1"/>
    <col min="2568" max="2568" width="11" style="318" customWidth="1"/>
    <col min="2569" max="2569" width="10.85546875" style="318" customWidth="1"/>
    <col min="2570" max="2570" width="10.42578125" style="318" customWidth="1"/>
    <col min="2571" max="2571" width="10.5703125" style="318" customWidth="1"/>
    <col min="2572" max="2572" width="11.5703125" style="318" customWidth="1"/>
    <col min="2573" max="2573" width="11.85546875" style="318" customWidth="1"/>
    <col min="2574" max="2574" width="4.28515625" style="318" customWidth="1"/>
    <col min="2575" max="2575" width="7.7109375" style="318" customWidth="1"/>
    <col min="2576" max="2576" width="4.28515625" style="318" customWidth="1"/>
    <col min="2577" max="2577" width="7" style="318" customWidth="1"/>
    <col min="2578" max="2816" width="9.140625" style="318"/>
    <col min="2817" max="2817" width="7.7109375" style="318" customWidth="1"/>
    <col min="2818" max="2818" width="43" style="318" customWidth="1"/>
    <col min="2819" max="2819" width="7.28515625" style="318" customWidth="1"/>
    <col min="2820" max="2820" width="19.5703125" style="318" customWidth="1"/>
    <col min="2821" max="2821" width="21" style="318" customWidth="1"/>
    <col min="2822" max="2822" width="4.28515625" style="318" customWidth="1"/>
    <col min="2823" max="2823" width="7.42578125" style="318" customWidth="1"/>
    <col min="2824" max="2824" width="11" style="318" customWidth="1"/>
    <col min="2825" max="2825" width="10.85546875" style="318" customWidth="1"/>
    <col min="2826" max="2826" width="10.42578125" style="318" customWidth="1"/>
    <col min="2827" max="2827" width="10.5703125" style="318" customWidth="1"/>
    <col min="2828" max="2828" width="11.5703125" style="318" customWidth="1"/>
    <col min="2829" max="2829" width="11.85546875" style="318" customWidth="1"/>
    <col min="2830" max="2830" width="4.28515625" style="318" customWidth="1"/>
    <col min="2831" max="2831" width="7.7109375" style="318" customWidth="1"/>
    <col min="2832" max="2832" width="4.28515625" style="318" customWidth="1"/>
    <col min="2833" max="2833" width="7" style="318" customWidth="1"/>
    <col min="2834" max="3072" width="9.140625" style="318"/>
    <col min="3073" max="3073" width="7.7109375" style="318" customWidth="1"/>
    <col min="3074" max="3074" width="43" style="318" customWidth="1"/>
    <col min="3075" max="3075" width="7.28515625" style="318" customWidth="1"/>
    <col min="3076" max="3076" width="19.5703125" style="318" customWidth="1"/>
    <col min="3077" max="3077" width="21" style="318" customWidth="1"/>
    <col min="3078" max="3078" width="4.28515625" style="318" customWidth="1"/>
    <col min="3079" max="3079" width="7.42578125" style="318" customWidth="1"/>
    <col min="3080" max="3080" width="11" style="318" customWidth="1"/>
    <col min="3081" max="3081" width="10.85546875" style="318" customWidth="1"/>
    <col min="3082" max="3082" width="10.42578125" style="318" customWidth="1"/>
    <col min="3083" max="3083" width="10.5703125" style="318" customWidth="1"/>
    <col min="3084" max="3084" width="11.5703125" style="318" customWidth="1"/>
    <col min="3085" max="3085" width="11.85546875" style="318" customWidth="1"/>
    <col min="3086" max="3086" width="4.28515625" style="318" customWidth="1"/>
    <col min="3087" max="3087" width="7.7109375" style="318" customWidth="1"/>
    <col min="3088" max="3088" width="4.28515625" style="318" customWidth="1"/>
    <col min="3089" max="3089" width="7" style="318" customWidth="1"/>
    <col min="3090" max="3328" width="9.140625" style="318"/>
    <col min="3329" max="3329" width="7.7109375" style="318" customWidth="1"/>
    <col min="3330" max="3330" width="43" style="318" customWidth="1"/>
    <col min="3331" max="3331" width="7.28515625" style="318" customWidth="1"/>
    <col min="3332" max="3332" width="19.5703125" style="318" customWidth="1"/>
    <col min="3333" max="3333" width="21" style="318" customWidth="1"/>
    <col min="3334" max="3334" width="4.28515625" style="318" customWidth="1"/>
    <col min="3335" max="3335" width="7.42578125" style="318" customWidth="1"/>
    <col min="3336" max="3336" width="11" style="318" customWidth="1"/>
    <col min="3337" max="3337" width="10.85546875" style="318" customWidth="1"/>
    <col min="3338" max="3338" width="10.42578125" style="318" customWidth="1"/>
    <col min="3339" max="3339" width="10.5703125" style="318" customWidth="1"/>
    <col min="3340" max="3340" width="11.5703125" style="318" customWidth="1"/>
    <col min="3341" max="3341" width="11.85546875" style="318" customWidth="1"/>
    <col min="3342" max="3342" width="4.28515625" style="318" customWidth="1"/>
    <col min="3343" max="3343" width="7.7109375" style="318" customWidth="1"/>
    <col min="3344" max="3344" width="4.28515625" style="318" customWidth="1"/>
    <col min="3345" max="3345" width="7" style="318" customWidth="1"/>
    <col min="3346" max="3584" width="9.140625" style="318"/>
    <col min="3585" max="3585" width="7.7109375" style="318" customWidth="1"/>
    <col min="3586" max="3586" width="43" style="318" customWidth="1"/>
    <col min="3587" max="3587" width="7.28515625" style="318" customWidth="1"/>
    <col min="3588" max="3588" width="19.5703125" style="318" customWidth="1"/>
    <col min="3589" max="3589" width="21" style="318" customWidth="1"/>
    <col min="3590" max="3590" width="4.28515625" style="318" customWidth="1"/>
    <col min="3591" max="3591" width="7.42578125" style="318" customWidth="1"/>
    <col min="3592" max="3592" width="11" style="318" customWidth="1"/>
    <col min="3593" max="3593" width="10.85546875" style="318" customWidth="1"/>
    <col min="3594" max="3594" width="10.42578125" style="318" customWidth="1"/>
    <col min="3595" max="3595" width="10.5703125" style="318" customWidth="1"/>
    <col min="3596" max="3596" width="11.5703125" style="318" customWidth="1"/>
    <col min="3597" max="3597" width="11.85546875" style="318" customWidth="1"/>
    <col min="3598" max="3598" width="4.28515625" style="318" customWidth="1"/>
    <col min="3599" max="3599" width="7.7109375" style="318" customWidth="1"/>
    <col min="3600" max="3600" width="4.28515625" style="318" customWidth="1"/>
    <col min="3601" max="3601" width="7" style="318" customWidth="1"/>
    <col min="3602" max="3840" width="9.140625" style="318"/>
    <col min="3841" max="3841" width="7.7109375" style="318" customWidth="1"/>
    <col min="3842" max="3842" width="43" style="318" customWidth="1"/>
    <col min="3843" max="3843" width="7.28515625" style="318" customWidth="1"/>
    <col min="3844" max="3844" width="19.5703125" style="318" customWidth="1"/>
    <col min="3845" max="3845" width="21" style="318" customWidth="1"/>
    <col min="3846" max="3846" width="4.28515625" style="318" customWidth="1"/>
    <col min="3847" max="3847" width="7.42578125" style="318" customWidth="1"/>
    <col min="3848" max="3848" width="11" style="318" customWidth="1"/>
    <col min="3849" max="3849" width="10.85546875" style="318" customWidth="1"/>
    <col min="3850" max="3850" width="10.42578125" style="318" customWidth="1"/>
    <col min="3851" max="3851" width="10.5703125" style="318" customWidth="1"/>
    <col min="3852" max="3852" width="11.5703125" style="318" customWidth="1"/>
    <col min="3853" max="3853" width="11.85546875" style="318" customWidth="1"/>
    <col min="3854" max="3854" width="4.28515625" style="318" customWidth="1"/>
    <col min="3855" max="3855" width="7.7109375" style="318" customWidth="1"/>
    <col min="3856" max="3856" width="4.28515625" style="318" customWidth="1"/>
    <col min="3857" max="3857" width="7" style="318" customWidth="1"/>
    <col min="3858" max="4096" width="9.140625" style="318"/>
    <col min="4097" max="4097" width="7.7109375" style="318" customWidth="1"/>
    <col min="4098" max="4098" width="43" style="318" customWidth="1"/>
    <col min="4099" max="4099" width="7.28515625" style="318" customWidth="1"/>
    <col min="4100" max="4100" width="19.5703125" style="318" customWidth="1"/>
    <col min="4101" max="4101" width="21" style="318" customWidth="1"/>
    <col min="4102" max="4102" width="4.28515625" style="318" customWidth="1"/>
    <col min="4103" max="4103" width="7.42578125" style="318" customWidth="1"/>
    <col min="4104" max="4104" width="11" style="318" customWidth="1"/>
    <col min="4105" max="4105" width="10.85546875" style="318" customWidth="1"/>
    <col min="4106" max="4106" width="10.42578125" style="318" customWidth="1"/>
    <col min="4107" max="4107" width="10.5703125" style="318" customWidth="1"/>
    <col min="4108" max="4108" width="11.5703125" style="318" customWidth="1"/>
    <col min="4109" max="4109" width="11.85546875" style="318" customWidth="1"/>
    <col min="4110" max="4110" width="4.28515625" style="318" customWidth="1"/>
    <col min="4111" max="4111" width="7.7109375" style="318" customWidth="1"/>
    <col min="4112" max="4112" width="4.28515625" style="318" customWidth="1"/>
    <col min="4113" max="4113" width="7" style="318" customWidth="1"/>
    <col min="4114" max="4352" width="9.140625" style="318"/>
    <col min="4353" max="4353" width="7.7109375" style="318" customWidth="1"/>
    <col min="4354" max="4354" width="43" style="318" customWidth="1"/>
    <col min="4355" max="4355" width="7.28515625" style="318" customWidth="1"/>
    <col min="4356" max="4356" width="19.5703125" style="318" customWidth="1"/>
    <col min="4357" max="4357" width="21" style="318" customWidth="1"/>
    <col min="4358" max="4358" width="4.28515625" style="318" customWidth="1"/>
    <col min="4359" max="4359" width="7.42578125" style="318" customWidth="1"/>
    <col min="4360" max="4360" width="11" style="318" customWidth="1"/>
    <col min="4361" max="4361" width="10.85546875" style="318" customWidth="1"/>
    <col min="4362" max="4362" width="10.42578125" style="318" customWidth="1"/>
    <col min="4363" max="4363" width="10.5703125" style="318" customWidth="1"/>
    <col min="4364" max="4364" width="11.5703125" style="318" customWidth="1"/>
    <col min="4365" max="4365" width="11.85546875" style="318" customWidth="1"/>
    <col min="4366" max="4366" width="4.28515625" style="318" customWidth="1"/>
    <col min="4367" max="4367" width="7.7109375" style="318" customWidth="1"/>
    <col min="4368" max="4368" width="4.28515625" style="318" customWidth="1"/>
    <col min="4369" max="4369" width="7" style="318" customWidth="1"/>
    <col min="4370" max="4608" width="9.140625" style="318"/>
    <col min="4609" max="4609" width="7.7109375" style="318" customWidth="1"/>
    <col min="4610" max="4610" width="43" style="318" customWidth="1"/>
    <col min="4611" max="4611" width="7.28515625" style="318" customWidth="1"/>
    <col min="4612" max="4612" width="19.5703125" style="318" customWidth="1"/>
    <col min="4613" max="4613" width="21" style="318" customWidth="1"/>
    <col min="4614" max="4614" width="4.28515625" style="318" customWidth="1"/>
    <col min="4615" max="4615" width="7.42578125" style="318" customWidth="1"/>
    <col min="4616" max="4616" width="11" style="318" customWidth="1"/>
    <col min="4617" max="4617" width="10.85546875" style="318" customWidth="1"/>
    <col min="4618" max="4618" width="10.42578125" style="318" customWidth="1"/>
    <col min="4619" max="4619" width="10.5703125" style="318" customWidth="1"/>
    <col min="4620" max="4620" width="11.5703125" style="318" customWidth="1"/>
    <col min="4621" max="4621" width="11.85546875" style="318" customWidth="1"/>
    <col min="4622" max="4622" width="4.28515625" style="318" customWidth="1"/>
    <col min="4623" max="4623" width="7.7109375" style="318" customWidth="1"/>
    <col min="4624" max="4624" width="4.28515625" style="318" customWidth="1"/>
    <col min="4625" max="4625" width="7" style="318" customWidth="1"/>
    <col min="4626" max="4864" width="9.140625" style="318"/>
    <col min="4865" max="4865" width="7.7109375" style="318" customWidth="1"/>
    <col min="4866" max="4866" width="43" style="318" customWidth="1"/>
    <col min="4867" max="4867" width="7.28515625" style="318" customWidth="1"/>
    <col min="4868" max="4868" width="19.5703125" style="318" customWidth="1"/>
    <col min="4869" max="4869" width="21" style="318" customWidth="1"/>
    <col min="4870" max="4870" width="4.28515625" style="318" customWidth="1"/>
    <col min="4871" max="4871" width="7.42578125" style="318" customWidth="1"/>
    <col min="4872" max="4872" width="11" style="318" customWidth="1"/>
    <col min="4873" max="4873" width="10.85546875" style="318" customWidth="1"/>
    <col min="4874" max="4874" width="10.42578125" style="318" customWidth="1"/>
    <col min="4875" max="4875" width="10.5703125" style="318" customWidth="1"/>
    <col min="4876" max="4876" width="11.5703125" style="318" customWidth="1"/>
    <col min="4877" max="4877" width="11.85546875" style="318" customWidth="1"/>
    <col min="4878" max="4878" width="4.28515625" style="318" customWidth="1"/>
    <col min="4879" max="4879" width="7.7109375" style="318" customWidth="1"/>
    <col min="4880" max="4880" width="4.28515625" style="318" customWidth="1"/>
    <col min="4881" max="4881" width="7" style="318" customWidth="1"/>
    <col min="4882" max="5120" width="9.140625" style="318"/>
    <col min="5121" max="5121" width="7.7109375" style="318" customWidth="1"/>
    <col min="5122" max="5122" width="43" style="318" customWidth="1"/>
    <col min="5123" max="5123" width="7.28515625" style="318" customWidth="1"/>
    <col min="5124" max="5124" width="19.5703125" style="318" customWidth="1"/>
    <col min="5125" max="5125" width="21" style="318" customWidth="1"/>
    <col min="5126" max="5126" width="4.28515625" style="318" customWidth="1"/>
    <col min="5127" max="5127" width="7.42578125" style="318" customWidth="1"/>
    <col min="5128" max="5128" width="11" style="318" customWidth="1"/>
    <col min="5129" max="5129" width="10.85546875" style="318" customWidth="1"/>
    <col min="5130" max="5130" width="10.42578125" style="318" customWidth="1"/>
    <col min="5131" max="5131" width="10.5703125" style="318" customWidth="1"/>
    <col min="5132" max="5132" width="11.5703125" style="318" customWidth="1"/>
    <col min="5133" max="5133" width="11.85546875" style="318" customWidth="1"/>
    <col min="5134" max="5134" width="4.28515625" style="318" customWidth="1"/>
    <col min="5135" max="5135" width="7.7109375" style="318" customWidth="1"/>
    <col min="5136" max="5136" width="4.28515625" style="318" customWidth="1"/>
    <col min="5137" max="5137" width="7" style="318" customWidth="1"/>
    <col min="5138" max="5376" width="9.140625" style="318"/>
    <col min="5377" max="5377" width="7.7109375" style="318" customWidth="1"/>
    <col min="5378" max="5378" width="43" style="318" customWidth="1"/>
    <col min="5379" max="5379" width="7.28515625" style="318" customWidth="1"/>
    <col min="5380" max="5380" width="19.5703125" style="318" customWidth="1"/>
    <col min="5381" max="5381" width="21" style="318" customWidth="1"/>
    <col min="5382" max="5382" width="4.28515625" style="318" customWidth="1"/>
    <col min="5383" max="5383" width="7.42578125" style="318" customWidth="1"/>
    <col min="5384" max="5384" width="11" style="318" customWidth="1"/>
    <col min="5385" max="5385" width="10.85546875" style="318" customWidth="1"/>
    <col min="5386" max="5386" width="10.42578125" style="318" customWidth="1"/>
    <col min="5387" max="5387" width="10.5703125" style="318" customWidth="1"/>
    <col min="5388" max="5388" width="11.5703125" style="318" customWidth="1"/>
    <col min="5389" max="5389" width="11.85546875" style="318" customWidth="1"/>
    <col min="5390" max="5390" width="4.28515625" style="318" customWidth="1"/>
    <col min="5391" max="5391" width="7.7109375" style="318" customWidth="1"/>
    <col min="5392" max="5392" width="4.28515625" style="318" customWidth="1"/>
    <col min="5393" max="5393" width="7" style="318" customWidth="1"/>
    <col min="5394" max="5632" width="9.140625" style="318"/>
    <col min="5633" max="5633" width="7.7109375" style="318" customWidth="1"/>
    <col min="5634" max="5634" width="43" style="318" customWidth="1"/>
    <col min="5635" max="5635" width="7.28515625" style="318" customWidth="1"/>
    <col min="5636" max="5636" width="19.5703125" style="318" customWidth="1"/>
    <col min="5637" max="5637" width="21" style="318" customWidth="1"/>
    <col min="5638" max="5638" width="4.28515625" style="318" customWidth="1"/>
    <col min="5639" max="5639" width="7.42578125" style="318" customWidth="1"/>
    <col min="5640" max="5640" width="11" style="318" customWidth="1"/>
    <col min="5641" max="5641" width="10.85546875" style="318" customWidth="1"/>
    <col min="5642" max="5642" width="10.42578125" style="318" customWidth="1"/>
    <col min="5643" max="5643" width="10.5703125" style="318" customWidth="1"/>
    <col min="5644" max="5644" width="11.5703125" style="318" customWidth="1"/>
    <col min="5645" max="5645" width="11.85546875" style="318" customWidth="1"/>
    <col min="5646" max="5646" width="4.28515625" style="318" customWidth="1"/>
    <col min="5647" max="5647" width="7.7109375" style="318" customWidth="1"/>
    <col min="5648" max="5648" width="4.28515625" style="318" customWidth="1"/>
    <col min="5649" max="5649" width="7" style="318" customWidth="1"/>
    <col min="5650" max="5888" width="9.140625" style="318"/>
    <col min="5889" max="5889" width="7.7109375" style="318" customWidth="1"/>
    <col min="5890" max="5890" width="43" style="318" customWidth="1"/>
    <col min="5891" max="5891" width="7.28515625" style="318" customWidth="1"/>
    <col min="5892" max="5892" width="19.5703125" style="318" customWidth="1"/>
    <col min="5893" max="5893" width="21" style="318" customWidth="1"/>
    <col min="5894" max="5894" width="4.28515625" style="318" customWidth="1"/>
    <col min="5895" max="5895" width="7.42578125" style="318" customWidth="1"/>
    <col min="5896" max="5896" width="11" style="318" customWidth="1"/>
    <col min="5897" max="5897" width="10.85546875" style="318" customWidth="1"/>
    <col min="5898" max="5898" width="10.42578125" style="318" customWidth="1"/>
    <col min="5899" max="5899" width="10.5703125" style="318" customWidth="1"/>
    <col min="5900" max="5900" width="11.5703125" style="318" customWidth="1"/>
    <col min="5901" max="5901" width="11.85546875" style="318" customWidth="1"/>
    <col min="5902" max="5902" width="4.28515625" style="318" customWidth="1"/>
    <col min="5903" max="5903" width="7.7109375" style="318" customWidth="1"/>
    <col min="5904" max="5904" width="4.28515625" style="318" customWidth="1"/>
    <col min="5905" max="5905" width="7" style="318" customWidth="1"/>
    <col min="5906" max="6144" width="9.140625" style="318"/>
    <col min="6145" max="6145" width="7.7109375" style="318" customWidth="1"/>
    <col min="6146" max="6146" width="43" style="318" customWidth="1"/>
    <col min="6147" max="6147" width="7.28515625" style="318" customWidth="1"/>
    <col min="6148" max="6148" width="19.5703125" style="318" customWidth="1"/>
    <col min="6149" max="6149" width="21" style="318" customWidth="1"/>
    <col min="6150" max="6150" width="4.28515625" style="318" customWidth="1"/>
    <col min="6151" max="6151" width="7.42578125" style="318" customWidth="1"/>
    <col min="6152" max="6152" width="11" style="318" customWidth="1"/>
    <col min="6153" max="6153" width="10.85546875" style="318" customWidth="1"/>
    <col min="6154" max="6154" width="10.42578125" style="318" customWidth="1"/>
    <col min="6155" max="6155" width="10.5703125" style="318" customWidth="1"/>
    <col min="6156" max="6156" width="11.5703125" style="318" customWidth="1"/>
    <col min="6157" max="6157" width="11.85546875" style="318" customWidth="1"/>
    <col min="6158" max="6158" width="4.28515625" style="318" customWidth="1"/>
    <col min="6159" max="6159" width="7.7109375" style="318" customWidth="1"/>
    <col min="6160" max="6160" width="4.28515625" style="318" customWidth="1"/>
    <col min="6161" max="6161" width="7" style="318" customWidth="1"/>
    <col min="6162" max="6400" width="9.140625" style="318"/>
    <col min="6401" max="6401" width="7.7109375" style="318" customWidth="1"/>
    <col min="6402" max="6402" width="43" style="318" customWidth="1"/>
    <col min="6403" max="6403" width="7.28515625" style="318" customWidth="1"/>
    <col min="6404" max="6404" width="19.5703125" style="318" customWidth="1"/>
    <col min="6405" max="6405" width="21" style="318" customWidth="1"/>
    <col min="6406" max="6406" width="4.28515625" style="318" customWidth="1"/>
    <col min="6407" max="6407" width="7.42578125" style="318" customWidth="1"/>
    <col min="6408" max="6408" width="11" style="318" customWidth="1"/>
    <col min="6409" max="6409" width="10.85546875" style="318" customWidth="1"/>
    <col min="6410" max="6410" width="10.42578125" style="318" customWidth="1"/>
    <col min="6411" max="6411" width="10.5703125" style="318" customWidth="1"/>
    <col min="6412" max="6412" width="11.5703125" style="318" customWidth="1"/>
    <col min="6413" max="6413" width="11.85546875" style="318" customWidth="1"/>
    <col min="6414" max="6414" width="4.28515625" style="318" customWidth="1"/>
    <col min="6415" max="6415" width="7.7109375" style="318" customWidth="1"/>
    <col min="6416" max="6416" width="4.28515625" style="318" customWidth="1"/>
    <col min="6417" max="6417" width="7" style="318" customWidth="1"/>
    <col min="6418" max="6656" width="9.140625" style="318"/>
    <col min="6657" max="6657" width="7.7109375" style="318" customWidth="1"/>
    <col min="6658" max="6658" width="43" style="318" customWidth="1"/>
    <col min="6659" max="6659" width="7.28515625" style="318" customWidth="1"/>
    <col min="6660" max="6660" width="19.5703125" style="318" customWidth="1"/>
    <col min="6661" max="6661" width="21" style="318" customWidth="1"/>
    <col min="6662" max="6662" width="4.28515625" style="318" customWidth="1"/>
    <col min="6663" max="6663" width="7.42578125" style="318" customWidth="1"/>
    <col min="6664" max="6664" width="11" style="318" customWidth="1"/>
    <col min="6665" max="6665" width="10.85546875" style="318" customWidth="1"/>
    <col min="6666" max="6666" width="10.42578125" style="318" customWidth="1"/>
    <col min="6667" max="6667" width="10.5703125" style="318" customWidth="1"/>
    <col min="6668" max="6668" width="11.5703125" style="318" customWidth="1"/>
    <col min="6669" max="6669" width="11.85546875" style="318" customWidth="1"/>
    <col min="6670" max="6670" width="4.28515625" style="318" customWidth="1"/>
    <col min="6671" max="6671" width="7.7109375" style="318" customWidth="1"/>
    <col min="6672" max="6672" width="4.28515625" style="318" customWidth="1"/>
    <col min="6673" max="6673" width="7" style="318" customWidth="1"/>
    <col min="6674" max="6912" width="9.140625" style="318"/>
    <col min="6913" max="6913" width="7.7109375" style="318" customWidth="1"/>
    <col min="6914" max="6914" width="43" style="318" customWidth="1"/>
    <col min="6915" max="6915" width="7.28515625" style="318" customWidth="1"/>
    <col min="6916" max="6916" width="19.5703125" style="318" customWidth="1"/>
    <col min="6917" max="6917" width="21" style="318" customWidth="1"/>
    <col min="6918" max="6918" width="4.28515625" style="318" customWidth="1"/>
    <col min="6919" max="6919" width="7.42578125" style="318" customWidth="1"/>
    <col min="6920" max="6920" width="11" style="318" customWidth="1"/>
    <col min="6921" max="6921" width="10.85546875" style="318" customWidth="1"/>
    <col min="6922" max="6922" width="10.42578125" style="318" customWidth="1"/>
    <col min="6923" max="6923" width="10.5703125" style="318" customWidth="1"/>
    <col min="6924" max="6924" width="11.5703125" style="318" customWidth="1"/>
    <col min="6925" max="6925" width="11.85546875" style="318" customWidth="1"/>
    <col min="6926" max="6926" width="4.28515625" style="318" customWidth="1"/>
    <col min="6927" max="6927" width="7.7109375" style="318" customWidth="1"/>
    <col min="6928" max="6928" width="4.28515625" style="318" customWidth="1"/>
    <col min="6929" max="6929" width="7" style="318" customWidth="1"/>
    <col min="6930" max="7168" width="9.140625" style="318"/>
    <col min="7169" max="7169" width="7.7109375" style="318" customWidth="1"/>
    <col min="7170" max="7170" width="43" style="318" customWidth="1"/>
    <col min="7171" max="7171" width="7.28515625" style="318" customWidth="1"/>
    <col min="7172" max="7172" width="19.5703125" style="318" customWidth="1"/>
    <col min="7173" max="7173" width="21" style="318" customWidth="1"/>
    <col min="7174" max="7174" width="4.28515625" style="318" customWidth="1"/>
    <col min="7175" max="7175" width="7.42578125" style="318" customWidth="1"/>
    <col min="7176" max="7176" width="11" style="318" customWidth="1"/>
    <col min="7177" max="7177" width="10.85546875" style="318" customWidth="1"/>
    <col min="7178" max="7178" width="10.42578125" style="318" customWidth="1"/>
    <col min="7179" max="7179" width="10.5703125" style="318" customWidth="1"/>
    <col min="7180" max="7180" width="11.5703125" style="318" customWidth="1"/>
    <col min="7181" max="7181" width="11.85546875" style="318" customWidth="1"/>
    <col min="7182" max="7182" width="4.28515625" style="318" customWidth="1"/>
    <col min="7183" max="7183" width="7.7109375" style="318" customWidth="1"/>
    <col min="7184" max="7184" width="4.28515625" style="318" customWidth="1"/>
    <col min="7185" max="7185" width="7" style="318" customWidth="1"/>
    <col min="7186" max="7424" width="9.140625" style="318"/>
    <col min="7425" max="7425" width="7.7109375" style="318" customWidth="1"/>
    <col min="7426" max="7426" width="43" style="318" customWidth="1"/>
    <col min="7427" max="7427" width="7.28515625" style="318" customWidth="1"/>
    <col min="7428" max="7428" width="19.5703125" style="318" customWidth="1"/>
    <col min="7429" max="7429" width="21" style="318" customWidth="1"/>
    <col min="7430" max="7430" width="4.28515625" style="318" customWidth="1"/>
    <col min="7431" max="7431" width="7.42578125" style="318" customWidth="1"/>
    <col min="7432" max="7432" width="11" style="318" customWidth="1"/>
    <col min="7433" max="7433" width="10.85546875" style="318" customWidth="1"/>
    <col min="7434" max="7434" width="10.42578125" style="318" customWidth="1"/>
    <col min="7435" max="7435" width="10.5703125" style="318" customWidth="1"/>
    <col min="7436" max="7436" width="11.5703125" style="318" customWidth="1"/>
    <col min="7437" max="7437" width="11.85546875" style="318" customWidth="1"/>
    <col min="7438" max="7438" width="4.28515625" style="318" customWidth="1"/>
    <col min="7439" max="7439" width="7.7109375" style="318" customWidth="1"/>
    <col min="7440" max="7440" width="4.28515625" style="318" customWidth="1"/>
    <col min="7441" max="7441" width="7" style="318" customWidth="1"/>
    <col min="7442" max="7680" width="9.140625" style="318"/>
    <col min="7681" max="7681" width="7.7109375" style="318" customWidth="1"/>
    <col min="7682" max="7682" width="43" style="318" customWidth="1"/>
    <col min="7683" max="7683" width="7.28515625" style="318" customWidth="1"/>
    <col min="7684" max="7684" width="19.5703125" style="318" customWidth="1"/>
    <col min="7685" max="7685" width="21" style="318" customWidth="1"/>
    <col min="7686" max="7686" width="4.28515625" style="318" customWidth="1"/>
    <col min="7687" max="7687" width="7.42578125" style="318" customWidth="1"/>
    <col min="7688" max="7688" width="11" style="318" customWidth="1"/>
    <col min="7689" max="7689" width="10.85546875" style="318" customWidth="1"/>
    <col min="7690" max="7690" width="10.42578125" style="318" customWidth="1"/>
    <col min="7691" max="7691" width="10.5703125" style="318" customWidth="1"/>
    <col min="7692" max="7692" width="11.5703125" style="318" customWidth="1"/>
    <col min="7693" max="7693" width="11.85546875" style="318" customWidth="1"/>
    <col min="7694" max="7694" width="4.28515625" style="318" customWidth="1"/>
    <col min="7695" max="7695" width="7.7109375" style="318" customWidth="1"/>
    <col min="7696" max="7696" width="4.28515625" style="318" customWidth="1"/>
    <col min="7697" max="7697" width="7" style="318" customWidth="1"/>
    <col min="7698" max="7936" width="9.140625" style="318"/>
    <col min="7937" max="7937" width="7.7109375" style="318" customWidth="1"/>
    <col min="7938" max="7938" width="43" style="318" customWidth="1"/>
    <col min="7939" max="7939" width="7.28515625" style="318" customWidth="1"/>
    <col min="7940" max="7940" width="19.5703125" style="318" customWidth="1"/>
    <col min="7941" max="7941" width="21" style="318" customWidth="1"/>
    <col min="7942" max="7942" width="4.28515625" style="318" customWidth="1"/>
    <col min="7943" max="7943" width="7.42578125" style="318" customWidth="1"/>
    <col min="7944" max="7944" width="11" style="318" customWidth="1"/>
    <col min="7945" max="7945" width="10.85546875" style="318" customWidth="1"/>
    <col min="7946" max="7946" width="10.42578125" style="318" customWidth="1"/>
    <col min="7947" max="7947" width="10.5703125" style="318" customWidth="1"/>
    <col min="7948" max="7948" width="11.5703125" style="318" customWidth="1"/>
    <col min="7949" max="7949" width="11.85546875" style="318" customWidth="1"/>
    <col min="7950" max="7950" width="4.28515625" style="318" customWidth="1"/>
    <col min="7951" max="7951" width="7.7109375" style="318" customWidth="1"/>
    <col min="7952" max="7952" width="4.28515625" style="318" customWidth="1"/>
    <col min="7953" max="7953" width="7" style="318" customWidth="1"/>
    <col min="7954" max="8192" width="9.140625" style="318"/>
    <col min="8193" max="8193" width="7.7109375" style="318" customWidth="1"/>
    <col min="8194" max="8194" width="43" style="318" customWidth="1"/>
    <col min="8195" max="8195" width="7.28515625" style="318" customWidth="1"/>
    <col min="8196" max="8196" width="19.5703125" style="318" customWidth="1"/>
    <col min="8197" max="8197" width="21" style="318" customWidth="1"/>
    <col min="8198" max="8198" width="4.28515625" style="318" customWidth="1"/>
    <col min="8199" max="8199" width="7.42578125" style="318" customWidth="1"/>
    <col min="8200" max="8200" width="11" style="318" customWidth="1"/>
    <col min="8201" max="8201" width="10.85546875" style="318" customWidth="1"/>
    <col min="8202" max="8202" width="10.42578125" style="318" customWidth="1"/>
    <col min="8203" max="8203" width="10.5703125" style="318" customWidth="1"/>
    <col min="8204" max="8204" width="11.5703125" style="318" customWidth="1"/>
    <col min="8205" max="8205" width="11.85546875" style="318" customWidth="1"/>
    <col min="8206" max="8206" width="4.28515625" style="318" customWidth="1"/>
    <col min="8207" max="8207" width="7.7109375" style="318" customWidth="1"/>
    <col min="8208" max="8208" width="4.28515625" style="318" customWidth="1"/>
    <col min="8209" max="8209" width="7" style="318" customWidth="1"/>
    <col min="8210" max="8448" width="9.140625" style="318"/>
    <col min="8449" max="8449" width="7.7109375" style="318" customWidth="1"/>
    <col min="8450" max="8450" width="43" style="318" customWidth="1"/>
    <col min="8451" max="8451" width="7.28515625" style="318" customWidth="1"/>
    <col min="8452" max="8452" width="19.5703125" style="318" customWidth="1"/>
    <col min="8453" max="8453" width="21" style="318" customWidth="1"/>
    <col min="8454" max="8454" width="4.28515625" style="318" customWidth="1"/>
    <col min="8455" max="8455" width="7.42578125" style="318" customWidth="1"/>
    <col min="8456" max="8456" width="11" style="318" customWidth="1"/>
    <col min="8457" max="8457" width="10.85546875" style="318" customWidth="1"/>
    <col min="8458" max="8458" width="10.42578125" style="318" customWidth="1"/>
    <col min="8459" max="8459" width="10.5703125" style="318" customWidth="1"/>
    <col min="8460" max="8460" width="11.5703125" style="318" customWidth="1"/>
    <col min="8461" max="8461" width="11.85546875" style="318" customWidth="1"/>
    <col min="8462" max="8462" width="4.28515625" style="318" customWidth="1"/>
    <col min="8463" max="8463" width="7.7109375" style="318" customWidth="1"/>
    <col min="8464" max="8464" width="4.28515625" style="318" customWidth="1"/>
    <col min="8465" max="8465" width="7" style="318" customWidth="1"/>
    <col min="8466" max="8704" width="9.140625" style="318"/>
    <col min="8705" max="8705" width="7.7109375" style="318" customWidth="1"/>
    <col min="8706" max="8706" width="43" style="318" customWidth="1"/>
    <col min="8707" max="8707" width="7.28515625" style="318" customWidth="1"/>
    <col min="8708" max="8708" width="19.5703125" style="318" customWidth="1"/>
    <col min="8709" max="8709" width="21" style="318" customWidth="1"/>
    <col min="8710" max="8710" width="4.28515625" style="318" customWidth="1"/>
    <col min="8711" max="8711" width="7.42578125" style="318" customWidth="1"/>
    <col min="8712" max="8712" width="11" style="318" customWidth="1"/>
    <col min="8713" max="8713" width="10.85546875" style="318" customWidth="1"/>
    <col min="8714" max="8714" width="10.42578125" style="318" customWidth="1"/>
    <col min="8715" max="8715" width="10.5703125" style="318" customWidth="1"/>
    <col min="8716" max="8716" width="11.5703125" style="318" customWidth="1"/>
    <col min="8717" max="8717" width="11.85546875" style="318" customWidth="1"/>
    <col min="8718" max="8718" width="4.28515625" style="318" customWidth="1"/>
    <col min="8719" max="8719" width="7.7109375" style="318" customWidth="1"/>
    <col min="8720" max="8720" width="4.28515625" style="318" customWidth="1"/>
    <col min="8721" max="8721" width="7" style="318" customWidth="1"/>
    <col min="8722" max="8960" width="9.140625" style="318"/>
    <col min="8961" max="8961" width="7.7109375" style="318" customWidth="1"/>
    <col min="8962" max="8962" width="43" style="318" customWidth="1"/>
    <col min="8963" max="8963" width="7.28515625" style="318" customWidth="1"/>
    <col min="8964" max="8964" width="19.5703125" style="318" customWidth="1"/>
    <col min="8965" max="8965" width="21" style="318" customWidth="1"/>
    <col min="8966" max="8966" width="4.28515625" style="318" customWidth="1"/>
    <col min="8967" max="8967" width="7.42578125" style="318" customWidth="1"/>
    <col min="8968" max="8968" width="11" style="318" customWidth="1"/>
    <col min="8969" max="8969" width="10.85546875" style="318" customWidth="1"/>
    <col min="8970" max="8970" width="10.42578125" style="318" customWidth="1"/>
    <col min="8971" max="8971" width="10.5703125" style="318" customWidth="1"/>
    <col min="8972" max="8972" width="11.5703125" style="318" customWidth="1"/>
    <col min="8973" max="8973" width="11.85546875" style="318" customWidth="1"/>
    <col min="8974" max="8974" width="4.28515625" style="318" customWidth="1"/>
    <col min="8975" max="8975" width="7.7109375" style="318" customWidth="1"/>
    <col min="8976" max="8976" width="4.28515625" style="318" customWidth="1"/>
    <col min="8977" max="8977" width="7" style="318" customWidth="1"/>
    <col min="8978" max="9216" width="9.140625" style="318"/>
    <col min="9217" max="9217" width="7.7109375" style="318" customWidth="1"/>
    <col min="9218" max="9218" width="43" style="318" customWidth="1"/>
    <col min="9219" max="9219" width="7.28515625" style="318" customWidth="1"/>
    <col min="9220" max="9220" width="19.5703125" style="318" customWidth="1"/>
    <col min="9221" max="9221" width="21" style="318" customWidth="1"/>
    <col min="9222" max="9222" width="4.28515625" style="318" customWidth="1"/>
    <col min="9223" max="9223" width="7.42578125" style="318" customWidth="1"/>
    <col min="9224" max="9224" width="11" style="318" customWidth="1"/>
    <col min="9225" max="9225" width="10.85546875" style="318" customWidth="1"/>
    <col min="9226" max="9226" width="10.42578125" style="318" customWidth="1"/>
    <col min="9227" max="9227" width="10.5703125" style="318" customWidth="1"/>
    <col min="9228" max="9228" width="11.5703125" style="318" customWidth="1"/>
    <col min="9229" max="9229" width="11.85546875" style="318" customWidth="1"/>
    <col min="9230" max="9230" width="4.28515625" style="318" customWidth="1"/>
    <col min="9231" max="9231" width="7.7109375" style="318" customWidth="1"/>
    <col min="9232" max="9232" width="4.28515625" style="318" customWidth="1"/>
    <col min="9233" max="9233" width="7" style="318" customWidth="1"/>
    <col min="9234" max="9472" width="9.140625" style="318"/>
    <col min="9473" max="9473" width="7.7109375" style="318" customWidth="1"/>
    <col min="9474" max="9474" width="43" style="318" customWidth="1"/>
    <col min="9475" max="9475" width="7.28515625" style="318" customWidth="1"/>
    <col min="9476" max="9476" width="19.5703125" style="318" customWidth="1"/>
    <col min="9477" max="9477" width="21" style="318" customWidth="1"/>
    <col min="9478" max="9478" width="4.28515625" style="318" customWidth="1"/>
    <col min="9479" max="9479" width="7.42578125" style="318" customWidth="1"/>
    <col min="9480" max="9480" width="11" style="318" customWidth="1"/>
    <col min="9481" max="9481" width="10.85546875" style="318" customWidth="1"/>
    <col min="9482" max="9482" width="10.42578125" style="318" customWidth="1"/>
    <col min="9483" max="9483" width="10.5703125" style="318" customWidth="1"/>
    <col min="9484" max="9484" width="11.5703125" style="318" customWidth="1"/>
    <col min="9485" max="9485" width="11.85546875" style="318" customWidth="1"/>
    <col min="9486" max="9486" width="4.28515625" style="318" customWidth="1"/>
    <col min="9487" max="9487" width="7.7109375" style="318" customWidth="1"/>
    <col min="9488" max="9488" width="4.28515625" style="318" customWidth="1"/>
    <col min="9489" max="9489" width="7" style="318" customWidth="1"/>
    <col min="9490" max="9728" width="9.140625" style="318"/>
    <col min="9729" max="9729" width="7.7109375" style="318" customWidth="1"/>
    <col min="9730" max="9730" width="43" style="318" customWidth="1"/>
    <col min="9731" max="9731" width="7.28515625" style="318" customWidth="1"/>
    <col min="9732" max="9732" width="19.5703125" style="318" customWidth="1"/>
    <col min="9733" max="9733" width="21" style="318" customWidth="1"/>
    <col min="9734" max="9734" width="4.28515625" style="318" customWidth="1"/>
    <col min="9735" max="9735" width="7.42578125" style="318" customWidth="1"/>
    <col min="9736" max="9736" width="11" style="318" customWidth="1"/>
    <col min="9737" max="9737" width="10.85546875" style="318" customWidth="1"/>
    <col min="9738" max="9738" width="10.42578125" style="318" customWidth="1"/>
    <col min="9739" max="9739" width="10.5703125" style="318" customWidth="1"/>
    <col min="9740" max="9740" width="11.5703125" style="318" customWidth="1"/>
    <col min="9741" max="9741" width="11.85546875" style="318" customWidth="1"/>
    <col min="9742" max="9742" width="4.28515625" style="318" customWidth="1"/>
    <col min="9743" max="9743" width="7.7109375" style="318" customWidth="1"/>
    <col min="9744" max="9744" width="4.28515625" style="318" customWidth="1"/>
    <col min="9745" max="9745" width="7" style="318" customWidth="1"/>
    <col min="9746" max="9984" width="9.140625" style="318"/>
    <col min="9985" max="9985" width="7.7109375" style="318" customWidth="1"/>
    <col min="9986" max="9986" width="43" style="318" customWidth="1"/>
    <col min="9987" max="9987" width="7.28515625" style="318" customWidth="1"/>
    <col min="9988" max="9988" width="19.5703125" style="318" customWidth="1"/>
    <col min="9989" max="9989" width="21" style="318" customWidth="1"/>
    <col min="9990" max="9990" width="4.28515625" style="318" customWidth="1"/>
    <col min="9991" max="9991" width="7.42578125" style="318" customWidth="1"/>
    <col min="9992" max="9992" width="11" style="318" customWidth="1"/>
    <col min="9993" max="9993" width="10.85546875" style="318" customWidth="1"/>
    <col min="9994" max="9994" width="10.42578125" style="318" customWidth="1"/>
    <col min="9995" max="9995" width="10.5703125" style="318" customWidth="1"/>
    <col min="9996" max="9996" width="11.5703125" style="318" customWidth="1"/>
    <col min="9997" max="9997" width="11.85546875" style="318" customWidth="1"/>
    <col min="9998" max="9998" width="4.28515625" style="318" customWidth="1"/>
    <col min="9999" max="9999" width="7.7109375" style="318" customWidth="1"/>
    <col min="10000" max="10000" width="4.28515625" style="318" customWidth="1"/>
    <col min="10001" max="10001" width="7" style="318" customWidth="1"/>
    <col min="10002" max="10240" width="9.140625" style="318"/>
    <col min="10241" max="10241" width="7.7109375" style="318" customWidth="1"/>
    <col min="10242" max="10242" width="43" style="318" customWidth="1"/>
    <col min="10243" max="10243" width="7.28515625" style="318" customWidth="1"/>
    <col min="10244" max="10244" width="19.5703125" style="318" customWidth="1"/>
    <col min="10245" max="10245" width="21" style="318" customWidth="1"/>
    <col min="10246" max="10246" width="4.28515625" style="318" customWidth="1"/>
    <col min="10247" max="10247" width="7.42578125" style="318" customWidth="1"/>
    <col min="10248" max="10248" width="11" style="318" customWidth="1"/>
    <col min="10249" max="10249" width="10.85546875" style="318" customWidth="1"/>
    <col min="10250" max="10250" width="10.42578125" style="318" customWidth="1"/>
    <col min="10251" max="10251" width="10.5703125" style="318" customWidth="1"/>
    <col min="10252" max="10252" width="11.5703125" style="318" customWidth="1"/>
    <col min="10253" max="10253" width="11.85546875" style="318" customWidth="1"/>
    <col min="10254" max="10254" width="4.28515625" style="318" customWidth="1"/>
    <col min="10255" max="10255" width="7.7109375" style="318" customWidth="1"/>
    <col min="10256" max="10256" width="4.28515625" style="318" customWidth="1"/>
    <col min="10257" max="10257" width="7" style="318" customWidth="1"/>
    <col min="10258" max="10496" width="9.140625" style="318"/>
    <col min="10497" max="10497" width="7.7109375" style="318" customWidth="1"/>
    <col min="10498" max="10498" width="43" style="318" customWidth="1"/>
    <col min="10499" max="10499" width="7.28515625" style="318" customWidth="1"/>
    <col min="10500" max="10500" width="19.5703125" style="318" customWidth="1"/>
    <col min="10501" max="10501" width="21" style="318" customWidth="1"/>
    <col min="10502" max="10502" width="4.28515625" style="318" customWidth="1"/>
    <col min="10503" max="10503" width="7.42578125" style="318" customWidth="1"/>
    <col min="10504" max="10504" width="11" style="318" customWidth="1"/>
    <col min="10505" max="10505" width="10.85546875" style="318" customWidth="1"/>
    <col min="10506" max="10506" width="10.42578125" style="318" customWidth="1"/>
    <col min="10507" max="10507" width="10.5703125" style="318" customWidth="1"/>
    <col min="10508" max="10508" width="11.5703125" style="318" customWidth="1"/>
    <col min="10509" max="10509" width="11.85546875" style="318" customWidth="1"/>
    <col min="10510" max="10510" width="4.28515625" style="318" customWidth="1"/>
    <col min="10511" max="10511" width="7.7109375" style="318" customWidth="1"/>
    <col min="10512" max="10512" width="4.28515625" style="318" customWidth="1"/>
    <col min="10513" max="10513" width="7" style="318" customWidth="1"/>
    <col min="10514" max="10752" width="9.140625" style="318"/>
    <col min="10753" max="10753" width="7.7109375" style="318" customWidth="1"/>
    <col min="10754" max="10754" width="43" style="318" customWidth="1"/>
    <col min="10755" max="10755" width="7.28515625" style="318" customWidth="1"/>
    <col min="10756" max="10756" width="19.5703125" style="318" customWidth="1"/>
    <col min="10757" max="10757" width="21" style="318" customWidth="1"/>
    <col min="10758" max="10758" width="4.28515625" style="318" customWidth="1"/>
    <col min="10759" max="10759" width="7.42578125" style="318" customWidth="1"/>
    <col min="10760" max="10760" width="11" style="318" customWidth="1"/>
    <col min="10761" max="10761" width="10.85546875" style="318" customWidth="1"/>
    <col min="10762" max="10762" width="10.42578125" style="318" customWidth="1"/>
    <col min="10763" max="10763" width="10.5703125" style="318" customWidth="1"/>
    <col min="10764" max="10764" width="11.5703125" style="318" customWidth="1"/>
    <col min="10765" max="10765" width="11.85546875" style="318" customWidth="1"/>
    <col min="10766" max="10766" width="4.28515625" style="318" customWidth="1"/>
    <col min="10767" max="10767" width="7.7109375" style="318" customWidth="1"/>
    <col min="10768" max="10768" width="4.28515625" style="318" customWidth="1"/>
    <col min="10769" max="10769" width="7" style="318" customWidth="1"/>
    <col min="10770" max="11008" width="9.140625" style="318"/>
    <col min="11009" max="11009" width="7.7109375" style="318" customWidth="1"/>
    <col min="11010" max="11010" width="43" style="318" customWidth="1"/>
    <col min="11011" max="11011" width="7.28515625" style="318" customWidth="1"/>
    <col min="11012" max="11012" width="19.5703125" style="318" customWidth="1"/>
    <col min="11013" max="11013" width="21" style="318" customWidth="1"/>
    <col min="11014" max="11014" width="4.28515625" style="318" customWidth="1"/>
    <col min="11015" max="11015" width="7.42578125" style="318" customWidth="1"/>
    <col min="11016" max="11016" width="11" style="318" customWidth="1"/>
    <col min="11017" max="11017" width="10.85546875" style="318" customWidth="1"/>
    <col min="11018" max="11018" width="10.42578125" style="318" customWidth="1"/>
    <col min="11019" max="11019" width="10.5703125" style="318" customWidth="1"/>
    <col min="11020" max="11020" width="11.5703125" style="318" customWidth="1"/>
    <col min="11021" max="11021" width="11.85546875" style="318" customWidth="1"/>
    <col min="11022" max="11022" width="4.28515625" style="318" customWidth="1"/>
    <col min="11023" max="11023" width="7.7109375" style="318" customWidth="1"/>
    <col min="11024" max="11024" width="4.28515625" style="318" customWidth="1"/>
    <col min="11025" max="11025" width="7" style="318" customWidth="1"/>
    <col min="11026" max="11264" width="9.140625" style="318"/>
    <col min="11265" max="11265" width="7.7109375" style="318" customWidth="1"/>
    <col min="11266" max="11266" width="43" style="318" customWidth="1"/>
    <col min="11267" max="11267" width="7.28515625" style="318" customWidth="1"/>
    <col min="11268" max="11268" width="19.5703125" style="318" customWidth="1"/>
    <col min="11269" max="11269" width="21" style="318" customWidth="1"/>
    <col min="11270" max="11270" width="4.28515625" style="318" customWidth="1"/>
    <col min="11271" max="11271" width="7.42578125" style="318" customWidth="1"/>
    <col min="11272" max="11272" width="11" style="318" customWidth="1"/>
    <col min="11273" max="11273" width="10.85546875" style="318" customWidth="1"/>
    <col min="11274" max="11274" width="10.42578125" style="318" customWidth="1"/>
    <col min="11275" max="11275" width="10.5703125" style="318" customWidth="1"/>
    <col min="11276" max="11276" width="11.5703125" style="318" customWidth="1"/>
    <col min="11277" max="11277" width="11.85546875" style="318" customWidth="1"/>
    <col min="11278" max="11278" width="4.28515625" style="318" customWidth="1"/>
    <col min="11279" max="11279" width="7.7109375" style="318" customWidth="1"/>
    <col min="11280" max="11280" width="4.28515625" style="318" customWidth="1"/>
    <col min="11281" max="11281" width="7" style="318" customWidth="1"/>
    <col min="11282" max="11520" width="9.140625" style="318"/>
    <col min="11521" max="11521" width="7.7109375" style="318" customWidth="1"/>
    <col min="11522" max="11522" width="43" style="318" customWidth="1"/>
    <col min="11523" max="11523" width="7.28515625" style="318" customWidth="1"/>
    <col min="11524" max="11524" width="19.5703125" style="318" customWidth="1"/>
    <col min="11525" max="11525" width="21" style="318" customWidth="1"/>
    <col min="11526" max="11526" width="4.28515625" style="318" customWidth="1"/>
    <col min="11527" max="11527" width="7.42578125" style="318" customWidth="1"/>
    <col min="11528" max="11528" width="11" style="318" customWidth="1"/>
    <col min="11529" max="11529" width="10.85546875" style="318" customWidth="1"/>
    <col min="11530" max="11530" width="10.42578125" style="318" customWidth="1"/>
    <col min="11531" max="11531" width="10.5703125" style="318" customWidth="1"/>
    <col min="11532" max="11532" width="11.5703125" style="318" customWidth="1"/>
    <col min="11533" max="11533" width="11.85546875" style="318" customWidth="1"/>
    <col min="11534" max="11534" width="4.28515625" style="318" customWidth="1"/>
    <col min="11535" max="11535" width="7.7109375" style="318" customWidth="1"/>
    <col min="11536" max="11536" width="4.28515625" style="318" customWidth="1"/>
    <col min="11537" max="11537" width="7" style="318" customWidth="1"/>
    <col min="11538" max="11776" width="9.140625" style="318"/>
    <col min="11777" max="11777" width="7.7109375" style="318" customWidth="1"/>
    <col min="11778" max="11778" width="43" style="318" customWidth="1"/>
    <col min="11779" max="11779" width="7.28515625" style="318" customWidth="1"/>
    <col min="11780" max="11780" width="19.5703125" style="318" customWidth="1"/>
    <col min="11781" max="11781" width="21" style="318" customWidth="1"/>
    <col min="11782" max="11782" width="4.28515625" style="318" customWidth="1"/>
    <col min="11783" max="11783" width="7.42578125" style="318" customWidth="1"/>
    <col min="11784" max="11784" width="11" style="318" customWidth="1"/>
    <col min="11785" max="11785" width="10.85546875" style="318" customWidth="1"/>
    <col min="11786" max="11786" width="10.42578125" style="318" customWidth="1"/>
    <col min="11787" max="11787" width="10.5703125" style="318" customWidth="1"/>
    <col min="11788" max="11788" width="11.5703125" style="318" customWidth="1"/>
    <col min="11789" max="11789" width="11.85546875" style="318" customWidth="1"/>
    <col min="11790" max="11790" width="4.28515625" style="318" customWidth="1"/>
    <col min="11791" max="11791" width="7.7109375" style="318" customWidth="1"/>
    <col min="11792" max="11792" width="4.28515625" style="318" customWidth="1"/>
    <col min="11793" max="11793" width="7" style="318" customWidth="1"/>
    <col min="11794" max="12032" width="9.140625" style="318"/>
    <col min="12033" max="12033" width="7.7109375" style="318" customWidth="1"/>
    <col min="12034" max="12034" width="43" style="318" customWidth="1"/>
    <col min="12035" max="12035" width="7.28515625" style="318" customWidth="1"/>
    <col min="12036" max="12036" width="19.5703125" style="318" customWidth="1"/>
    <col min="12037" max="12037" width="21" style="318" customWidth="1"/>
    <col min="12038" max="12038" width="4.28515625" style="318" customWidth="1"/>
    <col min="12039" max="12039" width="7.42578125" style="318" customWidth="1"/>
    <col min="12040" max="12040" width="11" style="318" customWidth="1"/>
    <col min="12041" max="12041" width="10.85546875" style="318" customWidth="1"/>
    <col min="12042" max="12042" width="10.42578125" style="318" customWidth="1"/>
    <col min="12043" max="12043" width="10.5703125" style="318" customWidth="1"/>
    <col min="12044" max="12044" width="11.5703125" style="318" customWidth="1"/>
    <col min="12045" max="12045" width="11.85546875" style="318" customWidth="1"/>
    <col min="12046" max="12046" width="4.28515625" style="318" customWidth="1"/>
    <col min="12047" max="12047" width="7.7109375" style="318" customWidth="1"/>
    <col min="12048" max="12048" width="4.28515625" style="318" customWidth="1"/>
    <col min="12049" max="12049" width="7" style="318" customWidth="1"/>
    <col min="12050" max="12288" width="9.140625" style="318"/>
    <col min="12289" max="12289" width="7.7109375" style="318" customWidth="1"/>
    <col min="12290" max="12290" width="43" style="318" customWidth="1"/>
    <col min="12291" max="12291" width="7.28515625" style="318" customWidth="1"/>
    <col min="12292" max="12292" width="19.5703125" style="318" customWidth="1"/>
    <col min="12293" max="12293" width="21" style="318" customWidth="1"/>
    <col min="12294" max="12294" width="4.28515625" style="318" customWidth="1"/>
    <col min="12295" max="12295" width="7.42578125" style="318" customWidth="1"/>
    <col min="12296" max="12296" width="11" style="318" customWidth="1"/>
    <col min="12297" max="12297" width="10.85546875" style="318" customWidth="1"/>
    <col min="12298" max="12298" width="10.42578125" style="318" customWidth="1"/>
    <col min="12299" max="12299" width="10.5703125" style="318" customWidth="1"/>
    <col min="12300" max="12300" width="11.5703125" style="318" customWidth="1"/>
    <col min="12301" max="12301" width="11.85546875" style="318" customWidth="1"/>
    <col min="12302" max="12302" width="4.28515625" style="318" customWidth="1"/>
    <col min="12303" max="12303" width="7.7109375" style="318" customWidth="1"/>
    <col min="12304" max="12304" width="4.28515625" style="318" customWidth="1"/>
    <col min="12305" max="12305" width="7" style="318" customWidth="1"/>
    <col min="12306" max="12544" width="9.140625" style="318"/>
    <col min="12545" max="12545" width="7.7109375" style="318" customWidth="1"/>
    <col min="12546" max="12546" width="43" style="318" customWidth="1"/>
    <col min="12547" max="12547" width="7.28515625" style="318" customWidth="1"/>
    <col min="12548" max="12548" width="19.5703125" style="318" customWidth="1"/>
    <col min="12549" max="12549" width="21" style="318" customWidth="1"/>
    <col min="12550" max="12550" width="4.28515625" style="318" customWidth="1"/>
    <col min="12551" max="12551" width="7.42578125" style="318" customWidth="1"/>
    <col min="12552" max="12552" width="11" style="318" customWidth="1"/>
    <col min="12553" max="12553" width="10.85546875" style="318" customWidth="1"/>
    <col min="12554" max="12554" width="10.42578125" style="318" customWidth="1"/>
    <col min="12555" max="12555" width="10.5703125" style="318" customWidth="1"/>
    <col min="12556" max="12556" width="11.5703125" style="318" customWidth="1"/>
    <col min="12557" max="12557" width="11.85546875" style="318" customWidth="1"/>
    <col min="12558" max="12558" width="4.28515625" style="318" customWidth="1"/>
    <col min="12559" max="12559" width="7.7109375" style="318" customWidth="1"/>
    <col min="12560" max="12560" width="4.28515625" style="318" customWidth="1"/>
    <col min="12561" max="12561" width="7" style="318" customWidth="1"/>
    <col min="12562" max="12800" width="9.140625" style="318"/>
    <col min="12801" max="12801" width="7.7109375" style="318" customWidth="1"/>
    <col min="12802" max="12802" width="43" style="318" customWidth="1"/>
    <col min="12803" max="12803" width="7.28515625" style="318" customWidth="1"/>
    <col min="12804" max="12804" width="19.5703125" style="318" customWidth="1"/>
    <col min="12805" max="12805" width="21" style="318" customWidth="1"/>
    <col min="12806" max="12806" width="4.28515625" style="318" customWidth="1"/>
    <col min="12807" max="12807" width="7.42578125" style="318" customWidth="1"/>
    <col min="12808" max="12808" width="11" style="318" customWidth="1"/>
    <col min="12809" max="12809" width="10.85546875" style="318" customWidth="1"/>
    <col min="12810" max="12810" width="10.42578125" style="318" customWidth="1"/>
    <col min="12811" max="12811" width="10.5703125" style="318" customWidth="1"/>
    <col min="12812" max="12812" width="11.5703125" style="318" customWidth="1"/>
    <col min="12813" max="12813" width="11.85546875" style="318" customWidth="1"/>
    <col min="12814" max="12814" width="4.28515625" style="318" customWidth="1"/>
    <col min="12815" max="12815" width="7.7109375" style="318" customWidth="1"/>
    <col min="12816" max="12816" width="4.28515625" style="318" customWidth="1"/>
    <col min="12817" max="12817" width="7" style="318" customWidth="1"/>
    <col min="12818" max="13056" width="9.140625" style="318"/>
    <col min="13057" max="13057" width="7.7109375" style="318" customWidth="1"/>
    <col min="13058" max="13058" width="43" style="318" customWidth="1"/>
    <col min="13059" max="13059" width="7.28515625" style="318" customWidth="1"/>
    <col min="13060" max="13060" width="19.5703125" style="318" customWidth="1"/>
    <col min="13061" max="13061" width="21" style="318" customWidth="1"/>
    <col min="13062" max="13062" width="4.28515625" style="318" customWidth="1"/>
    <col min="13063" max="13063" width="7.42578125" style="318" customWidth="1"/>
    <col min="13064" max="13064" width="11" style="318" customWidth="1"/>
    <col min="13065" max="13065" width="10.85546875" style="318" customWidth="1"/>
    <col min="13066" max="13066" width="10.42578125" style="318" customWidth="1"/>
    <col min="13067" max="13067" width="10.5703125" style="318" customWidth="1"/>
    <col min="13068" max="13068" width="11.5703125" style="318" customWidth="1"/>
    <col min="13069" max="13069" width="11.85546875" style="318" customWidth="1"/>
    <col min="13070" max="13070" width="4.28515625" style="318" customWidth="1"/>
    <col min="13071" max="13071" width="7.7109375" style="318" customWidth="1"/>
    <col min="13072" max="13072" width="4.28515625" style="318" customWidth="1"/>
    <col min="13073" max="13073" width="7" style="318" customWidth="1"/>
    <col min="13074" max="13312" width="9.140625" style="318"/>
    <col min="13313" max="13313" width="7.7109375" style="318" customWidth="1"/>
    <col min="13314" max="13314" width="43" style="318" customWidth="1"/>
    <col min="13315" max="13315" width="7.28515625" style="318" customWidth="1"/>
    <col min="13316" max="13316" width="19.5703125" style="318" customWidth="1"/>
    <col min="13317" max="13317" width="21" style="318" customWidth="1"/>
    <col min="13318" max="13318" width="4.28515625" style="318" customWidth="1"/>
    <col min="13319" max="13319" width="7.42578125" style="318" customWidth="1"/>
    <col min="13320" max="13320" width="11" style="318" customWidth="1"/>
    <col min="13321" max="13321" width="10.85546875" style="318" customWidth="1"/>
    <col min="13322" max="13322" width="10.42578125" style="318" customWidth="1"/>
    <col min="13323" max="13323" width="10.5703125" style="318" customWidth="1"/>
    <col min="13324" max="13324" width="11.5703125" style="318" customWidth="1"/>
    <col min="13325" max="13325" width="11.85546875" style="318" customWidth="1"/>
    <col min="13326" max="13326" width="4.28515625" style="318" customWidth="1"/>
    <col min="13327" max="13327" width="7.7109375" style="318" customWidth="1"/>
    <col min="13328" max="13328" width="4.28515625" style="318" customWidth="1"/>
    <col min="13329" max="13329" width="7" style="318" customWidth="1"/>
    <col min="13330" max="13568" width="9.140625" style="318"/>
    <col min="13569" max="13569" width="7.7109375" style="318" customWidth="1"/>
    <col min="13570" max="13570" width="43" style="318" customWidth="1"/>
    <col min="13571" max="13571" width="7.28515625" style="318" customWidth="1"/>
    <col min="13572" max="13572" width="19.5703125" style="318" customWidth="1"/>
    <col min="13573" max="13573" width="21" style="318" customWidth="1"/>
    <col min="13574" max="13574" width="4.28515625" style="318" customWidth="1"/>
    <col min="13575" max="13575" width="7.42578125" style="318" customWidth="1"/>
    <col min="13576" max="13576" width="11" style="318" customWidth="1"/>
    <col min="13577" max="13577" width="10.85546875" style="318" customWidth="1"/>
    <col min="13578" max="13578" width="10.42578125" style="318" customWidth="1"/>
    <col min="13579" max="13579" width="10.5703125" style="318" customWidth="1"/>
    <col min="13580" max="13580" width="11.5703125" style="318" customWidth="1"/>
    <col min="13581" max="13581" width="11.85546875" style="318" customWidth="1"/>
    <col min="13582" max="13582" width="4.28515625" style="318" customWidth="1"/>
    <col min="13583" max="13583" width="7.7109375" style="318" customWidth="1"/>
    <col min="13584" max="13584" width="4.28515625" style="318" customWidth="1"/>
    <col min="13585" max="13585" width="7" style="318" customWidth="1"/>
    <col min="13586" max="13824" width="9.140625" style="318"/>
    <col min="13825" max="13825" width="7.7109375" style="318" customWidth="1"/>
    <col min="13826" max="13826" width="43" style="318" customWidth="1"/>
    <col min="13827" max="13827" width="7.28515625" style="318" customWidth="1"/>
    <col min="13828" max="13828" width="19.5703125" style="318" customWidth="1"/>
    <col min="13829" max="13829" width="21" style="318" customWidth="1"/>
    <col min="13830" max="13830" width="4.28515625" style="318" customWidth="1"/>
    <col min="13831" max="13831" width="7.42578125" style="318" customWidth="1"/>
    <col min="13832" max="13832" width="11" style="318" customWidth="1"/>
    <col min="13833" max="13833" width="10.85546875" style="318" customWidth="1"/>
    <col min="13834" max="13834" width="10.42578125" style="318" customWidth="1"/>
    <col min="13835" max="13835" width="10.5703125" style="318" customWidth="1"/>
    <col min="13836" max="13836" width="11.5703125" style="318" customWidth="1"/>
    <col min="13837" max="13837" width="11.85546875" style="318" customWidth="1"/>
    <col min="13838" max="13838" width="4.28515625" style="318" customWidth="1"/>
    <col min="13839" max="13839" width="7.7109375" style="318" customWidth="1"/>
    <col min="13840" max="13840" width="4.28515625" style="318" customWidth="1"/>
    <col min="13841" max="13841" width="7" style="318" customWidth="1"/>
    <col min="13842" max="14080" width="9.140625" style="318"/>
    <col min="14081" max="14081" width="7.7109375" style="318" customWidth="1"/>
    <col min="14082" max="14082" width="43" style="318" customWidth="1"/>
    <col min="14083" max="14083" width="7.28515625" style="318" customWidth="1"/>
    <col min="14084" max="14084" width="19.5703125" style="318" customWidth="1"/>
    <col min="14085" max="14085" width="21" style="318" customWidth="1"/>
    <col min="14086" max="14086" width="4.28515625" style="318" customWidth="1"/>
    <col min="14087" max="14087" width="7.42578125" style="318" customWidth="1"/>
    <col min="14088" max="14088" width="11" style="318" customWidth="1"/>
    <col min="14089" max="14089" width="10.85546875" style="318" customWidth="1"/>
    <col min="14090" max="14090" width="10.42578125" style="318" customWidth="1"/>
    <col min="14091" max="14091" width="10.5703125" style="318" customWidth="1"/>
    <col min="14092" max="14092" width="11.5703125" style="318" customWidth="1"/>
    <col min="14093" max="14093" width="11.85546875" style="318" customWidth="1"/>
    <col min="14094" max="14094" width="4.28515625" style="318" customWidth="1"/>
    <col min="14095" max="14095" width="7.7109375" style="318" customWidth="1"/>
    <col min="14096" max="14096" width="4.28515625" style="318" customWidth="1"/>
    <col min="14097" max="14097" width="7" style="318" customWidth="1"/>
    <col min="14098" max="14336" width="9.140625" style="318"/>
    <col min="14337" max="14337" width="7.7109375" style="318" customWidth="1"/>
    <col min="14338" max="14338" width="43" style="318" customWidth="1"/>
    <col min="14339" max="14339" width="7.28515625" style="318" customWidth="1"/>
    <col min="14340" max="14340" width="19.5703125" style="318" customWidth="1"/>
    <col min="14341" max="14341" width="21" style="318" customWidth="1"/>
    <col min="14342" max="14342" width="4.28515625" style="318" customWidth="1"/>
    <col min="14343" max="14343" width="7.42578125" style="318" customWidth="1"/>
    <col min="14344" max="14344" width="11" style="318" customWidth="1"/>
    <col min="14345" max="14345" width="10.85546875" style="318" customWidth="1"/>
    <col min="14346" max="14346" width="10.42578125" style="318" customWidth="1"/>
    <col min="14347" max="14347" width="10.5703125" style="318" customWidth="1"/>
    <col min="14348" max="14348" width="11.5703125" style="318" customWidth="1"/>
    <col min="14349" max="14349" width="11.85546875" style="318" customWidth="1"/>
    <col min="14350" max="14350" width="4.28515625" style="318" customWidth="1"/>
    <col min="14351" max="14351" width="7.7109375" style="318" customWidth="1"/>
    <col min="14352" max="14352" width="4.28515625" style="318" customWidth="1"/>
    <col min="14353" max="14353" width="7" style="318" customWidth="1"/>
    <col min="14354" max="14592" width="9.140625" style="318"/>
    <col min="14593" max="14593" width="7.7109375" style="318" customWidth="1"/>
    <col min="14594" max="14594" width="43" style="318" customWidth="1"/>
    <col min="14595" max="14595" width="7.28515625" style="318" customWidth="1"/>
    <col min="14596" max="14596" width="19.5703125" style="318" customWidth="1"/>
    <col min="14597" max="14597" width="21" style="318" customWidth="1"/>
    <col min="14598" max="14598" width="4.28515625" style="318" customWidth="1"/>
    <col min="14599" max="14599" width="7.42578125" style="318" customWidth="1"/>
    <col min="14600" max="14600" width="11" style="318" customWidth="1"/>
    <col min="14601" max="14601" width="10.85546875" style="318" customWidth="1"/>
    <col min="14602" max="14602" width="10.42578125" style="318" customWidth="1"/>
    <col min="14603" max="14603" width="10.5703125" style="318" customWidth="1"/>
    <col min="14604" max="14604" width="11.5703125" style="318" customWidth="1"/>
    <col min="14605" max="14605" width="11.85546875" style="318" customWidth="1"/>
    <col min="14606" max="14606" width="4.28515625" style="318" customWidth="1"/>
    <col min="14607" max="14607" width="7.7109375" style="318" customWidth="1"/>
    <col min="14608" max="14608" width="4.28515625" style="318" customWidth="1"/>
    <col min="14609" max="14609" width="7" style="318" customWidth="1"/>
    <col min="14610" max="14848" width="9.140625" style="318"/>
    <col min="14849" max="14849" width="7.7109375" style="318" customWidth="1"/>
    <col min="14850" max="14850" width="43" style="318" customWidth="1"/>
    <col min="14851" max="14851" width="7.28515625" style="318" customWidth="1"/>
    <col min="14852" max="14852" width="19.5703125" style="318" customWidth="1"/>
    <col min="14853" max="14853" width="21" style="318" customWidth="1"/>
    <col min="14854" max="14854" width="4.28515625" style="318" customWidth="1"/>
    <col min="14855" max="14855" width="7.42578125" style="318" customWidth="1"/>
    <col min="14856" max="14856" width="11" style="318" customWidth="1"/>
    <col min="14857" max="14857" width="10.85546875" style="318" customWidth="1"/>
    <col min="14858" max="14858" width="10.42578125" style="318" customWidth="1"/>
    <col min="14859" max="14859" width="10.5703125" style="318" customWidth="1"/>
    <col min="14860" max="14860" width="11.5703125" style="318" customWidth="1"/>
    <col min="14861" max="14861" width="11.85546875" style="318" customWidth="1"/>
    <col min="14862" max="14862" width="4.28515625" style="318" customWidth="1"/>
    <col min="14863" max="14863" width="7.7109375" style="318" customWidth="1"/>
    <col min="14864" max="14864" width="4.28515625" style="318" customWidth="1"/>
    <col min="14865" max="14865" width="7" style="318" customWidth="1"/>
    <col min="14866" max="15104" width="9.140625" style="318"/>
    <col min="15105" max="15105" width="7.7109375" style="318" customWidth="1"/>
    <col min="15106" max="15106" width="43" style="318" customWidth="1"/>
    <col min="15107" max="15107" width="7.28515625" style="318" customWidth="1"/>
    <col min="15108" max="15108" width="19.5703125" style="318" customWidth="1"/>
    <col min="15109" max="15109" width="21" style="318" customWidth="1"/>
    <col min="15110" max="15110" width="4.28515625" style="318" customWidth="1"/>
    <col min="15111" max="15111" width="7.42578125" style="318" customWidth="1"/>
    <col min="15112" max="15112" width="11" style="318" customWidth="1"/>
    <col min="15113" max="15113" width="10.85546875" style="318" customWidth="1"/>
    <col min="15114" max="15114" width="10.42578125" style="318" customWidth="1"/>
    <col min="15115" max="15115" width="10.5703125" style="318" customWidth="1"/>
    <col min="15116" max="15116" width="11.5703125" style="318" customWidth="1"/>
    <col min="15117" max="15117" width="11.85546875" style="318" customWidth="1"/>
    <col min="15118" max="15118" width="4.28515625" style="318" customWidth="1"/>
    <col min="15119" max="15119" width="7.7109375" style="318" customWidth="1"/>
    <col min="15120" max="15120" width="4.28515625" style="318" customWidth="1"/>
    <col min="15121" max="15121" width="7" style="318" customWidth="1"/>
    <col min="15122" max="15360" width="9.140625" style="318"/>
    <col min="15361" max="15361" width="7.7109375" style="318" customWidth="1"/>
    <col min="15362" max="15362" width="43" style="318" customWidth="1"/>
    <col min="15363" max="15363" width="7.28515625" style="318" customWidth="1"/>
    <col min="15364" max="15364" width="19.5703125" style="318" customWidth="1"/>
    <col min="15365" max="15365" width="21" style="318" customWidth="1"/>
    <col min="15366" max="15366" width="4.28515625" style="318" customWidth="1"/>
    <col min="15367" max="15367" width="7.42578125" style="318" customWidth="1"/>
    <col min="15368" max="15368" width="11" style="318" customWidth="1"/>
    <col min="15369" max="15369" width="10.85546875" style="318" customWidth="1"/>
    <col min="15370" max="15370" width="10.42578125" style="318" customWidth="1"/>
    <col min="15371" max="15371" width="10.5703125" style="318" customWidth="1"/>
    <col min="15372" max="15372" width="11.5703125" style="318" customWidth="1"/>
    <col min="15373" max="15373" width="11.85546875" style="318" customWidth="1"/>
    <col min="15374" max="15374" width="4.28515625" style="318" customWidth="1"/>
    <col min="15375" max="15375" width="7.7109375" style="318" customWidth="1"/>
    <col min="15376" max="15376" width="4.28515625" style="318" customWidth="1"/>
    <col min="15377" max="15377" width="7" style="318" customWidth="1"/>
    <col min="15378" max="15616" width="9.140625" style="318"/>
    <col min="15617" max="15617" width="7.7109375" style="318" customWidth="1"/>
    <col min="15618" max="15618" width="43" style="318" customWidth="1"/>
    <col min="15619" max="15619" width="7.28515625" style="318" customWidth="1"/>
    <col min="15620" max="15620" width="19.5703125" style="318" customWidth="1"/>
    <col min="15621" max="15621" width="21" style="318" customWidth="1"/>
    <col min="15622" max="15622" width="4.28515625" style="318" customWidth="1"/>
    <col min="15623" max="15623" width="7.42578125" style="318" customWidth="1"/>
    <col min="15624" max="15624" width="11" style="318" customWidth="1"/>
    <col min="15625" max="15625" width="10.85546875" style="318" customWidth="1"/>
    <col min="15626" max="15626" width="10.42578125" style="318" customWidth="1"/>
    <col min="15627" max="15627" width="10.5703125" style="318" customWidth="1"/>
    <col min="15628" max="15628" width="11.5703125" style="318" customWidth="1"/>
    <col min="15629" max="15629" width="11.85546875" style="318" customWidth="1"/>
    <col min="15630" max="15630" width="4.28515625" style="318" customWidth="1"/>
    <col min="15631" max="15631" width="7.7109375" style="318" customWidth="1"/>
    <col min="15632" max="15632" width="4.28515625" style="318" customWidth="1"/>
    <col min="15633" max="15633" width="7" style="318" customWidth="1"/>
    <col min="15634" max="15872" width="9.140625" style="318"/>
    <col min="15873" max="15873" width="7.7109375" style="318" customWidth="1"/>
    <col min="15874" max="15874" width="43" style="318" customWidth="1"/>
    <col min="15875" max="15875" width="7.28515625" style="318" customWidth="1"/>
    <col min="15876" max="15876" width="19.5703125" style="318" customWidth="1"/>
    <col min="15877" max="15877" width="21" style="318" customWidth="1"/>
    <col min="15878" max="15878" width="4.28515625" style="318" customWidth="1"/>
    <col min="15879" max="15879" width="7.42578125" style="318" customWidth="1"/>
    <col min="15880" max="15880" width="11" style="318" customWidth="1"/>
    <col min="15881" max="15881" width="10.85546875" style="318" customWidth="1"/>
    <col min="15882" max="15882" width="10.42578125" style="318" customWidth="1"/>
    <col min="15883" max="15883" width="10.5703125" style="318" customWidth="1"/>
    <col min="15884" max="15884" width="11.5703125" style="318" customWidth="1"/>
    <col min="15885" max="15885" width="11.85546875" style="318" customWidth="1"/>
    <col min="15886" max="15886" width="4.28515625" style="318" customWidth="1"/>
    <col min="15887" max="15887" width="7.7109375" style="318" customWidth="1"/>
    <col min="15888" max="15888" width="4.28515625" style="318" customWidth="1"/>
    <col min="15889" max="15889" width="7" style="318" customWidth="1"/>
    <col min="15890" max="16128" width="9.140625" style="318"/>
    <col min="16129" max="16129" width="7.7109375" style="318" customWidth="1"/>
    <col min="16130" max="16130" width="43" style="318" customWidth="1"/>
    <col min="16131" max="16131" width="7.28515625" style="318" customWidth="1"/>
    <col min="16132" max="16132" width="19.5703125" style="318" customWidth="1"/>
    <col min="16133" max="16133" width="21" style="318" customWidth="1"/>
    <col min="16134" max="16134" width="4.28515625" style="318" customWidth="1"/>
    <col min="16135" max="16135" width="7.42578125" style="318" customWidth="1"/>
    <col min="16136" max="16136" width="11" style="318" customWidth="1"/>
    <col min="16137" max="16137" width="10.85546875" style="318" customWidth="1"/>
    <col min="16138" max="16138" width="10.42578125" style="318" customWidth="1"/>
    <col min="16139" max="16139" width="10.5703125" style="318" customWidth="1"/>
    <col min="16140" max="16140" width="11.5703125" style="318" customWidth="1"/>
    <col min="16141" max="16141" width="11.85546875" style="318" customWidth="1"/>
    <col min="16142" max="16142" width="4.28515625" style="318" customWidth="1"/>
    <col min="16143" max="16143" width="7.7109375" style="318" customWidth="1"/>
    <col min="16144" max="16144" width="4.28515625" style="318" customWidth="1"/>
    <col min="16145" max="16145" width="7" style="318" customWidth="1"/>
    <col min="16146" max="16384" width="9.140625" style="318"/>
  </cols>
  <sheetData>
    <row r="1" spans="1:17" ht="26.25" customHeight="1" thickBot="1" x14ac:dyDescent="0.25">
      <c r="A1" s="1430" t="s">
        <v>72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  <c r="O1" s="1430"/>
      <c r="P1" s="1430"/>
      <c r="Q1" s="1430"/>
    </row>
    <row r="2" spans="1:17" ht="14.25" customHeight="1" thickBot="1" x14ac:dyDescent="0.25">
      <c r="L2" s="1431" t="s">
        <v>45</v>
      </c>
      <c r="M2" s="1432"/>
      <c r="N2" s="1432" t="s">
        <v>46</v>
      </c>
      <c r="O2" s="1432"/>
      <c r="P2" s="1432" t="s">
        <v>47</v>
      </c>
      <c r="Q2" s="1433"/>
    </row>
    <row r="3" spans="1:17" ht="35.25" customHeight="1" thickBot="1" x14ac:dyDescent="0.25">
      <c r="A3" s="319"/>
      <c r="B3" s="1419" t="s">
        <v>99</v>
      </c>
      <c r="C3" s="1419"/>
      <c r="D3" s="1419"/>
      <c r="E3" s="1419"/>
      <c r="F3" s="1419"/>
      <c r="G3" s="1419"/>
      <c r="H3" s="1419"/>
      <c r="I3" s="1419"/>
      <c r="J3" s="1419"/>
      <c r="L3" s="1420"/>
      <c r="M3" s="1421"/>
      <c r="N3" s="1422"/>
      <c r="O3" s="1422"/>
      <c r="P3" s="1423"/>
      <c r="Q3" s="1424"/>
    </row>
    <row r="4" spans="1:17" ht="25.5" customHeight="1" thickBot="1" x14ac:dyDescent="0.25">
      <c r="A4" s="320"/>
      <c r="B4" s="1419" t="str">
        <f>[62]СПИСОК!A2</f>
        <v>по настольному теннису</v>
      </c>
      <c r="C4" s="1419"/>
      <c r="D4" s="1419"/>
      <c r="E4" s="1419"/>
      <c r="F4" s="1419"/>
      <c r="G4" s="1419"/>
      <c r="H4" s="1419"/>
      <c r="I4" s="1419"/>
      <c r="J4" s="1419"/>
      <c r="L4" s="1425"/>
      <c r="M4" s="1426"/>
      <c r="N4" s="1427"/>
      <c r="O4" s="1428"/>
      <c r="P4" s="1428"/>
      <c r="Q4" s="1429"/>
    </row>
    <row r="5" spans="1:17" ht="42.75" customHeight="1" thickBot="1" x14ac:dyDescent="0.25">
      <c r="A5" s="1411" t="s">
        <v>557</v>
      </c>
      <c r="B5" s="1411"/>
      <c r="C5" s="1411"/>
      <c r="D5" s="1411"/>
      <c r="E5" s="1411"/>
      <c r="F5" s="1411"/>
      <c r="G5" s="1411"/>
      <c r="H5" s="1412" t="s">
        <v>73</v>
      </c>
      <c r="I5" s="1412"/>
      <c r="J5" s="1412"/>
      <c r="L5" s="1413" t="s">
        <v>74</v>
      </c>
      <c r="M5" s="1414"/>
      <c r="N5" s="1415"/>
      <c r="O5" s="1416"/>
      <c r="P5" s="1416"/>
      <c r="Q5" s="1417"/>
    </row>
    <row r="6" spans="1:17" ht="20.100000000000001" customHeight="1" x14ac:dyDescent="0.2"/>
    <row r="7" spans="1:17" ht="35.25" customHeight="1" x14ac:dyDescent="0.2">
      <c r="A7" s="321"/>
      <c r="B7" s="1418"/>
      <c r="C7" s="1418"/>
      <c r="D7" s="1418"/>
      <c r="E7" s="1418"/>
      <c r="F7" s="1418"/>
      <c r="G7" s="322" t="s">
        <v>75</v>
      </c>
      <c r="H7" s="321"/>
      <c r="I7" s="1418"/>
      <c r="J7" s="1418"/>
      <c r="K7" s="1418"/>
      <c r="L7" s="1418"/>
      <c r="M7" s="1418"/>
      <c r="N7" s="1418"/>
      <c r="O7" s="1418"/>
      <c r="P7" s="1418"/>
      <c r="Q7" s="1418"/>
    </row>
    <row r="8" spans="1:17" ht="20.100000000000001" customHeight="1" thickBot="1" x14ac:dyDescent="0.25">
      <c r="A8" s="1441" t="s">
        <v>76</v>
      </c>
      <c r="B8" s="1441"/>
      <c r="C8" s="1441"/>
      <c r="D8" s="1441"/>
      <c r="E8" s="1441"/>
      <c r="F8" s="1441"/>
      <c r="G8" s="323"/>
      <c r="H8" s="1441" t="s">
        <v>76</v>
      </c>
      <c r="I8" s="1441"/>
      <c r="J8" s="1441"/>
      <c r="K8" s="1441"/>
      <c r="L8" s="1441"/>
      <c r="M8" s="1441"/>
      <c r="N8" s="1441"/>
      <c r="O8" s="1441"/>
      <c r="P8" s="1441"/>
      <c r="Q8" s="1441"/>
    </row>
    <row r="9" spans="1:17" s="327" customFormat="1" ht="11.25" customHeight="1" thickTop="1" x14ac:dyDescent="0.2">
      <c r="A9" s="1405" t="s">
        <v>77</v>
      </c>
      <c r="B9" s="1406"/>
      <c r="C9" s="1406"/>
      <c r="D9" s="1406"/>
      <c r="E9" s="1407"/>
      <c r="F9" s="324" t="s">
        <v>78</v>
      </c>
      <c r="G9" s="325" t="s">
        <v>79</v>
      </c>
      <c r="H9" s="1408" t="s">
        <v>80</v>
      </c>
      <c r="I9" s="1408"/>
      <c r="J9" s="1408"/>
      <c r="K9" s="1408"/>
      <c r="L9" s="1408"/>
      <c r="M9" s="1408"/>
      <c r="N9" s="1408"/>
      <c r="O9" s="1408"/>
      <c r="P9" s="324" t="s">
        <v>78</v>
      </c>
      <c r="Q9" s="326" t="s">
        <v>79</v>
      </c>
    </row>
    <row r="10" spans="1:17" ht="36" customHeight="1" thickBot="1" x14ac:dyDescent="0.4">
      <c r="A10" s="328">
        <v>15</v>
      </c>
      <c r="B10" s="1409"/>
      <c r="C10" s="1409"/>
      <c r="D10" s="1409"/>
      <c r="E10" s="1410"/>
      <c r="F10" s="329"/>
      <c r="G10" s="330"/>
      <c r="H10" s="331"/>
      <c r="I10" s="1409"/>
      <c r="J10" s="1409"/>
      <c r="K10" s="1409"/>
      <c r="L10" s="1409"/>
      <c r="M10" s="1409"/>
      <c r="N10" s="1409"/>
      <c r="O10" s="1410"/>
      <c r="P10" s="329"/>
      <c r="Q10" s="332"/>
    </row>
    <row r="11" spans="1:17" ht="20.100000000000001" customHeight="1" thickTop="1" x14ac:dyDescent="0.2"/>
    <row r="12" spans="1:17" s="334" customFormat="1" ht="10.5" customHeight="1" thickBot="1" x14ac:dyDescent="0.25">
      <c r="A12" s="333"/>
      <c r="C12" s="333"/>
      <c r="F12" s="1373"/>
      <c r="G12" s="1373"/>
      <c r="P12" s="1396"/>
      <c r="Q12" s="1396"/>
    </row>
    <row r="13" spans="1:17" s="335" customFormat="1" ht="38.25" customHeight="1" thickTop="1" x14ac:dyDescent="0.3">
      <c r="A13" s="1434" t="s">
        <v>81</v>
      </c>
      <c r="B13" s="1435"/>
      <c r="C13" s="1435"/>
      <c r="D13" s="1435"/>
      <c r="E13" s="1436"/>
      <c r="F13" s="1437" t="s">
        <v>82</v>
      </c>
      <c r="G13" s="1435"/>
      <c r="H13" s="1435"/>
      <c r="I13" s="1435"/>
      <c r="J13" s="1435"/>
      <c r="K13" s="1438"/>
      <c r="L13" s="1439" t="s">
        <v>83</v>
      </c>
      <c r="M13" s="1439"/>
      <c r="N13" s="1440" t="s">
        <v>84</v>
      </c>
      <c r="O13" s="1440"/>
      <c r="P13" s="1440"/>
      <c r="Q13" s="1440"/>
    </row>
    <row r="14" spans="1:17" ht="36" customHeight="1" x14ac:dyDescent="0.2">
      <c r="A14" s="336" t="s">
        <v>85</v>
      </c>
      <c r="B14" s="337"/>
      <c r="C14" s="338" t="s">
        <v>86</v>
      </c>
      <c r="D14" s="1376"/>
      <c r="E14" s="1377"/>
      <c r="F14" s="1378"/>
      <c r="G14" s="1379"/>
      <c r="H14" s="339"/>
      <c r="I14" s="340"/>
      <c r="J14" s="340"/>
      <c r="K14" s="341"/>
      <c r="L14" s="342"/>
      <c r="M14" s="343"/>
      <c r="N14" s="1379"/>
      <c r="O14" s="1379"/>
      <c r="P14" s="1380"/>
      <c r="Q14" s="1380"/>
    </row>
    <row r="15" spans="1:17" ht="36" customHeight="1" x14ac:dyDescent="0.2">
      <c r="A15" s="336" t="s">
        <v>87</v>
      </c>
      <c r="B15" s="337"/>
      <c r="C15" s="338" t="s">
        <v>88</v>
      </c>
      <c r="D15" s="1376"/>
      <c r="E15" s="1377"/>
      <c r="F15" s="1378"/>
      <c r="G15" s="1379"/>
      <c r="H15" s="339"/>
      <c r="I15" s="340"/>
      <c r="J15" s="340"/>
      <c r="K15" s="341"/>
      <c r="L15" s="342"/>
      <c r="M15" s="343"/>
      <c r="N15" s="1379"/>
      <c r="O15" s="1379"/>
      <c r="P15" s="1380"/>
      <c r="Q15" s="1380"/>
    </row>
    <row r="16" spans="1:17" ht="36" customHeight="1" x14ac:dyDescent="0.2">
      <c r="A16" s="1385" t="s">
        <v>89</v>
      </c>
      <c r="B16" s="344"/>
      <c r="C16" s="1386" t="s">
        <v>89</v>
      </c>
      <c r="D16" s="1388"/>
      <c r="E16" s="1389"/>
      <c r="F16" s="1390"/>
      <c r="G16" s="1391"/>
      <c r="H16" s="1381"/>
      <c r="I16" s="1381"/>
      <c r="J16" s="1381"/>
      <c r="K16" s="1378"/>
      <c r="L16" s="1383"/>
      <c r="M16" s="1384"/>
      <c r="N16" s="1379"/>
      <c r="O16" s="1379"/>
      <c r="P16" s="1380"/>
      <c r="Q16" s="1380"/>
    </row>
    <row r="17" spans="1:17" ht="36" customHeight="1" x14ac:dyDescent="0.2">
      <c r="A17" s="1385"/>
      <c r="B17" s="345"/>
      <c r="C17" s="1387"/>
      <c r="D17" s="1394"/>
      <c r="E17" s="1395"/>
      <c r="F17" s="1392"/>
      <c r="G17" s="1393"/>
      <c r="H17" s="1382"/>
      <c r="I17" s="1382"/>
      <c r="J17" s="1382"/>
      <c r="K17" s="1378"/>
      <c r="L17" s="1383"/>
      <c r="M17" s="1384"/>
      <c r="N17" s="1379"/>
      <c r="O17" s="1379"/>
      <c r="P17" s="1380"/>
      <c r="Q17" s="1380"/>
    </row>
    <row r="18" spans="1:17" ht="36" customHeight="1" x14ac:dyDescent="0.2">
      <c r="A18" s="336" t="s">
        <v>85</v>
      </c>
      <c r="B18" s="337"/>
      <c r="C18" s="338" t="s">
        <v>88</v>
      </c>
      <c r="D18" s="1376"/>
      <c r="E18" s="1377"/>
      <c r="F18" s="1378"/>
      <c r="G18" s="1379"/>
      <c r="H18" s="339"/>
      <c r="I18" s="340"/>
      <c r="J18" s="340"/>
      <c r="K18" s="341"/>
      <c r="L18" s="342"/>
      <c r="M18" s="343"/>
      <c r="N18" s="1379"/>
      <c r="O18" s="1379"/>
      <c r="P18" s="1380"/>
      <c r="Q18" s="1380"/>
    </row>
    <row r="19" spans="1:17" ht="36" customHeight="1" thickBot="1" x14ac:dyDescent="0.25">
      <c r="A19" s="336" t="s">
        <v>87</v>
      </c>
      <c r="B19" s="337"/>
      <c r="C19" s="338" t="s">
        <v>86</v>
      </c>
      <c r="D19" s="1376"/>
      <c r="E19" s="1377"/>
      <c r="F19" s="1378"/>
      <c r="G19" s="1379"/>
      <c r="H19" s="339"/>
      <c r="I19" s="340"/>
      <c r="J19" s="340"/>
      <c r="K19" s="341"/>
      <c r="L19" s="342"/>
      <c r="M19" s="343"/>
      <c r="N19" s="1379"/>
      <c r="O19" s="1379"/>
      <c r="P19" s="1380"/>
      <c r="Q19" s="1380"/>
    </row>
    <row r="20" spans="1:17" ht="39.75" customHeight="1" thickTop="1" thickBot="1" x14ac:dyDescent="0.25">
      <c r="A20" s="1365" t="s">
        <v>90</v>
      </c>
      <c r="B20" s="1366"/>
      <c r="C20" s="1366"/>
      <c r="D20" s="1366"/>
      <c r="E20" s="1366"/>
      <c r="F20" s="1367"/>
      <c r="G20" s="1367"/>
      <c r="H20" s="1367"/>
      <c r="I20" s="1367"/>
      <c r="J20" s="1367"/>
      <c r="K20" s="1368"/>
      <c r="L20" s="346"/>
      <c r="M20" s="347"/>
      <c r="N20" s="1369"/>
      <c r="O20" s="1369"/>
      <c r="P20" s="1370"/>
      <c r="Q20" s="1370"/>
    </row>
    <row r="22" spans="1:17" ht="20.100000000000001" customHeight="1" thickTop="1" x14ac:dyDescent="0.2">
      <c r="A22" s="1371" t="s">
        <v>91</v>
      </c>
      <c r="B22" s="1371"/>
      <c r="C22" s="1371"/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</row>
    <row r="23" spans="1:17" ht="39" customHeight="1" thickBot="1" x14ac:dyDescent="0.25">
      <c r="A23" s="348" t="s">
        <v>85</v>
      </c>
      <c r="B23" s="1372"/>
      <c r="C23" s="1373"/>
      <c r="D23" s="1373"/>
      <c r="E23" s="1373"/>
      <c r="F23" s="1374"/>
      <c r="G23" s="349" t="s">
        <v>92</v>
      </c>
      <c r="H23" s="1375"/>
      <c r="I23" s="1375"/>
      <c r="J23" s="1375"/>
      <c r="K23" s="1375"/>
      <c r="L23" s="1375"/>
      <c r="M23" s="1375"/>
      <c r="N23" s="1375"/>
      <c r="O23" s="1375"/>
      <c r="P23" s="1375"/>
      <c r="Q23" s="1375"/>
    </row>
    <row r="24" spans="1:17" ht="11.25" customHeight="1" thickTop="1" thickBot="1" x14ac:dyDescent="0.25"/>
    <row r="25" spans="1:17" ht="20.100000000000001" customHeight="1" thickTop="1" x14ac:dyDescent="0.2">
      <c r="A25" s="1351" t="s">
        <v>93</v>
      </c>
      <c r="B25" s="1352"/>
      <c r="C25" s="1352"/>
      <c r="D25" s="1352"/>
      <c r="E25" s="1352"/>
      <c r="F25" s="1353"/>
      <c r="G25" s="1354" t="s">
        <v>94</v>
      </c>
      <c r="H25" s="1354"/>
      <c r="I25" s="1354"/>
      <c r="J25" s="1354"/>
      <c r="K25" s="1354"/>
      <c r="L25" s="1354"/>
      <c r="M25" s="1354"/>
      <c r="N25" s="1354"/>
      <c r="O25" s="1354"/>
      <c r="P25" s="1354"/>
      <c r="Q25" s="1354"/>
    </row>
    <row r="26" spans="1:17" ht="38.25" customHeight="1" thickBot="1" x14ac:dyDescent="0.25">
      <c r="A26" s="1355"/>
      <c r="B26" s="1356"/>
      <c r="C26" s="1356"/>
      <c r="D26" s="1356"/>
      <c r="E26" s="1356"/>
      <c r="F26" s="1357"/>
      <c r="G26" s="1358"/>
      <c r="H26" s="1358"/>
      <c r="I26" s="1358"/>
      <c r="J26" s="1358"/>
      <c r="K26" s="1358"/>
      <c r="L26" s="1358"/>
      <c r="M26" s="1358"/>
      <c r="N26" s="1358"/>
      <c r="O26" s="1358"/>
      <c r="P26" s="1358"/>
      <c r="Q26" s="1358"/>
    </row>
    <row r="27" spans="1:17" ht="18.75" customHeight="1" thickTop="1" thickBot="1" x14ac:dyDescent="0.25">
      <c r="A27" s="350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</row>
    <row r="28" spans="1:17" ht="5.25" customHeight="1" x14ac:dyDescent="0.2">
      <c r="A28" s="350"/>
      <c r="B28" s="350"/>
      <c r="C28" s="350"/>
      <c r="D28" s="350"/>
      <c r="E28" s="350"/>
      <c r="F28" s="350"/>
      <c r="G28" s="350"/>
      <c r="H28" s="350"/>
      <c r="I28" s="1359" t="s">
        <v>95</v>
      </c>
      <c r="J28" s="1360"/>
      <c r="K28" s="1359" t="s">
        <v>96</v>
      </c>
      <c r="L28" s="1363"/>
      <c r="M28" s="1360"/>
      <c r="N28" s="1359" t="s">
        <v>97</v>
      </c>
      <c r="O28" s="1363"/>
      <c r="P28" s="1363"/>
      <c r="Q28" s="1360"/>
    </row>
    <row r="29" spans="1:17" ht="10.5" customHeight="1" thickBot="1" x14ac:dyDescent="0.25">
      <c r="A29" s="350"/>
      <c r="B29" s="350"/>
      <c r="C29" s="350"/>
      <c r="D29" s="350"/>
      <c r="E29" s="350"/>
      <c r="F29" s="350"/>
      <c r="G29" s="350"/>
      <c r="H29" s="350"/>
      <c r="I29" s="1361"/>
      <c r="J29" s="1362"/>
      <c r="K29" s="1361"/>
      <c r="L29" s="1364"/>
      <c r="M29" s="1362"/>
      <c r="N29" s="1361"/>
      <c r="O29" s="1364"/>
      <c r="P29" s="1364"/>
      <c r="Q29" s="1362"/>
    </row>
    <row r="30" spans="1:17" ht="37.5" customHeight="1" thickBot="1" x14ac:dyDescent="0.25">
      <c r="A30" s="350"/>
      <c r="B30" s="350"/>
      <c r="C30" s="350"/>
      <c r="D30" s="350"/>
      <c r="E30" s="350"/>
      <c r="F30" s="350"/>
      <c r="G30" s="350"/>
      <c r="H30" s="350"/>
      <c r="I30" s="1348"/>
      <c r="J30" s="1349"/>
      <c r="K30" s="1348"/>
      <c r="L30" s="1350"/>
      <c r="M30" s="1349"/>
      <c r="N30" s="1348"/>
      <c r="O30" s="1350"/>
      <c r="P30" s="1350"/>
      <c r="Q30" s="1349"/>
    </row>
    <row r="31" spans="1:17" ht="20.100000000000001" customHeight="1" x14ac:dyDescent="0.2"/>
    <row r="32" spans="1:17" ht="20.100000000000001" customHeight="1" x14ac:dyDescent="0.2">
      <c r="A32" s="35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</row>
    <row r="33" spans="1:17" ht="26.25" customHeight="1" thickBot="1" x14ac:dyDescent="0.25">
      <c r="A33" s="1430" t="s">
        <v>72</v>
      </c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</row>
    <row r="34" spans="1:17" ht="15" customHeight="1" thickBot="1" x14ac:dyDescent="0.25">
      <c r="L34" s="1431" t="s">
        <v>45</v>
      </c>
      <c r="M34" s="1432"/>
      <c r="N34" s="1432" t="s">
        <v>46</v>
      </c>
      <c r="O34" s="1432"/>
      <c r="P34" s="1432" t="s">
        <v>47</v>
      </c>
      <c r="Q34" s="1433"/>
    </row>
    <row r="35" spans="1:17" ht="34.5" customHeight="1" thickBot="1" x14ac:dyDescent="0.25">
      <c r="A35" s="319"/>
      <c r="B35" s="1419" t="str">
        <f>B3</f>
        <v>Чемпионат России среди лиц с ПОДА</v>
      </c>
      <c r="C35" s="1419"/>
      <c r="D35" s="1419"/>
      <c r="E35" s="1419"/>
      <c r="F35" s="1419"/>
      <c r="G35" s="1419"/>
      <c r="H35" s="1419"/>
      <c r="I35" s="1419"/>
      <c r="J35" s="1419"/>
      <c r="L35" s="1420"/>
      <c r="M35" s="1421"/>
      <c r="N35" s="1422"/>
      <c r="O35" s="1422"/>
      <c r="P35" s="1423"/>
      <c r="Q35" s="1424"/>
    </row>
    <row r="36" spans="1:17" ht="25.5" customHeight="1" thickBot="1" x14ac:dyDescent="0.25">
      <c r="A36" s="320"/>
      <c r="B36" s="1419" t="s">
        <v>98</v>
      </c>
      <c r="C36" s="1419"/>
      <c r="D36" s="1419"/>
      <c r="E36" s="1419"/>
      <c r="F36" s="1419"/>
      <c r="G36" s="1419"/>
      <c r="H36" s="1419"/>
      <c r="I36" s="1419"/>
      <c r="J36" s="1419"/>
      <c r="L36" s="1425"/>
      <c r="M36" s="1426"/>
      <c r="N36" s="1427"/>
      <c r="O36" s="1428"/>
      <c r="P36" s="1428"/>
      <c r="Q36" s="1429"/>
    </row>
    <row r="37" spans="1:17" ht="47.25" customHeight="1" thickBot="1" x14ac:dyDescent="0.25">
      <c r="A37" s="1411" t="str">
        <f>A5</f>
        <v>25 - 30 сентября 2020 г.</v>
      </c>
      <c r="B37" s="1411"/>
      <c r="C37" s="1411"/>
      <c r="D37" s="1411"/>
      <c r="E37" s="1411"/>
      <c r="F37" s="1411"/>
      <c r="G37" s="1411"/>
      <c r="H37" s="1412" t="s">
        <v>73</v>
      </c>
      <c r="I37" s="1412"/>
      <c r="J37" s="1412"/>
      <c r="L37" s="1413" t="s">
        <v>74</v>
      </c>
      <c r="M37" s="1414"/>
      <c r="N37" s="1415"/>
      <c r="O37" s="1416"/>
      <c r="P37" s="1416"/>
      <c r="Q37" s="1417"/>
    </row>
    <row r="38" spans="1:17" ht="20.100000000000001" customHeight="1" x14ac:dyDescent="0.2"/>
    <row r="39" spans="1:17" ht="20.100000000000001" customHeight="1" x14ac:dyDescent="0.2">
      <c r="A39" s="321"/>
      <c r="B39" s="1418"/>
      <c r="C39" s="1418"/>
      <c r="D39" s="1418"/>
      <c r="E39" s="1418"/>
      <c r="F39" s="1418"/>
      <c r="G39" s="322" t="s">
        <v>75</v>
      </c>
      <c r="H39" s="321"/>
      <c r="I39" s="1418"/>
      <c r="J39" s="1418"/>
      <c r="K39" s="1418"/>
      <c r="L39" s="1418"/>
      <c r="M39" s="1418"/>
      <c r="N39" s="1418"/>
      <c r="O39" s="1418"/>
      <c r="P39" s="1418"/>
      <c r="Q39" s="1418"/>
    </row>
    <row r="40" spans="1:17" ht="24.75" customHeight="1" thickBot="1" x14ac:dyDescent="0.25">
      <c r="A40" s="1404" t="s">
        <v>76</v>
      </c>
      <c r="B40" s="1404"/>
      <c r="C40" s="1404"/>
      <c r="D40" s="1404"/>
      <c r="E40" s="1404"/>
      <c r="F40" s="1404"/>
      <c r="G40" s="352"/>
      <c r="H40" s="1404" t="s">
        <v>76</v>
      </c>
      <c r="I40" s="1404"/>
      <c r="J40" s="1404"/>
      <c r="K40" s="1404"/>
      <c r="L40" s="1404"/>
      <c r="M40" s="1404"/>
      <c r="N40" s="1404"/>
      <c r="O40" s="1404"/>
      <c r="P40" s="1404"/>
      <c r="Q40" s="1404"/>
    </row>
    <row r="41" spans="1:17" ht="13.5" customHeight="1" thickTop="1" x14ac:dyDescent="0.2">
      <c r="A41" s="1405" t="s">
        <v>77</v>
      </c>
      <c r="B41" s="1406"/>
      <c r="C41" s="1406"/>
      <c r="D41" s="1406"/>
      <c r="E41" s="1407"/>
      <c r="F41" s="324" t="s">
        <v>78</v>
      </c>
      <c r="G41" s="325" t="s">
        <v>79</v>
      </c>
      <c r="H41" s="1408" t="s">
        <v>80</v>
      </c>
      <c r="I41" s="1408"/>
      <c r="J41" s="1408"/>
      <c r="K41" s="1408"/>
      <c r="L41" s="1408"/>
      <c r="M41" s="1408"/>
      <c r="N41" s="1408"/>
      <c r="O41" s="1408"/>
      <c r="P41" s="324" t="s">
        <v>78</v>
      </c>
      <c r="Q41" s="326" t="s">
        <v>79</v>
      </c>
    </row>
    <row r="42" spans="1:17" ht="29.25" customHeight="1" thickBot="1" x14ac:dyDescent="0.4">
      <c r="A42" s="328">
        <v>15</v>
      </c>
      <c r="B42" s="1409"/>
      <c r="C42" s="1409"/>
      <c r="D42" s="1409"/>
      <c r="E42" s="1410"/>
      <c r="F42" s="329"/>
      <c r="G42" s="329"/>
      <c r="H42" s="331"/>
      <c r="I42" s="1409"/>
      <c r="J42" s="1409"/>
      <c r="K42" s="1409"/>
      <c r="L42" s="1409"/>
      <c r="M42" s="1409"/>
      <c r="N42" s="1409"/>
      <c r="O42" s="1410"/>
      <c r="P42" s="329"/>
      <c r="Q42" s="332"/>
    </row>
    <row r="43" spans="1:17" ht="20.100000000000001" customHeight="1" thickTop="1" x14ac:dyDescent="0.2">
      <c r="G43" s="444"/>
    </row>
    <row r="44" spans="1:17" ht="23.1" customHeight="1" thickBot="1" x14ac:dyDescent="0.25">
      <c r="A44" s="333"/>
      <c r="B44" s="334"/>
      <c r="C44" s="333"/>
      <c r="D44" s="334"/>
      <c r="E44" s="334"/>
      <c r="F44" s="1396"/>
      <c r="G44" s="1396"/>
      <c r="H44" s="334"/>
      <c r="I44" s="334"/>
      <c r="J44" s="334"/>
      <c r="K44" s="334"/>
      <c r="L44" s="334"/>
      <c r="M44" s="334"/>
      <c r="N44" s="334"/>
      <c r="O44" s="334"/>
      <c r="P44" s="1396"/>
      <c r="Q44" s="1396"/>
    </row>
    <row r="45" spans="1:17" ht="48" customHeight="1" thickTop="1" x14ac:dyDescent="0.2">
      <c r="A45" s="1397" t="s">
        <v>81</v>
      </c>
      <c r="B45" s="1398"/>
      <c r="C45" s="1398"/>
      <c r="D45" s="1398"/>
      <c r="E45" s="1399"/>
      <c r="F45" s="1400" t="s">
        <v>82</v>
      </c>
      <c r="G45" s="1398"/>
      <c r="H45" s="1398"/>
      <c r="I45" s="1398"/>
      <c r="J45" s="1398"/>
      <c r="K45" s="1401"/>
      <c r="L45" s="1402" t="s">
        <v>83</v>
      </c>
      <c r="M45" s="1402"/>
      <c r="N45" s="1403" t="s">
        <v>84</v>
      </c>
      <c r="O45" s="1403"/>
      <c r="P45" s="1403"/>
      <c r="Q45" s="1403"/>
    </row>
    <row r="46" spans="1:17" ht="36" customHeight="1" x14ac:dyDescent="0.2">
      <c r="A46" s="336" t="s">
        <v>85</v>
      </c>
      <c r="B46" s="337"/>
      <c r="C46" s="338" t="s">
        <v>92</v>
      </c>
      <c r="D46" s="1376"/>
      <c r="E46" s="1377"/>
      <c r="F46" s="1378"/>
      <c r="G46" s="1379"/>
      <c r="H46" s="339"/>
      <c r="I46" s="340"/>
      <c r="J46" s="340"/>
      <c r="K46" s="341"/>
      <c r="L46" s="342"/>
      <c r="M46" s="343"/>
      <c r="N46" s="1379"/>
      <c r="O46" s="1379"/>
      <c r="P46" s="1380"/>
      <c r="Q46" s="1380"/>
    </row>
    <row r="47" spans="1:17" ht="36" customHeight="1" x14ac:dyDescent="0.2">
      <c r="A47" s="336" t="s">
        <v>87</v>
      </c>
      <c r="B47" s="337"/>
      <c r="C47" s="338" t="s">
        <v>88</v>
      </c>
      <c r="D47" s="1376"/>
      <c r="E47" s="1377"/>
      <c r="F47" s="1378"/>
      <c r="G47" s="1379"/>
      <c r="H47" s="339"/>
      <c r="I47" s="340"/>
      <c r="J47" s="340"/>
      <c r="K47" s="341"/>
      <c r="L47" s="342"/>
      <c r="M47" s="343"/>
      <c r="N47" s="1379"/>
      <c r="O47" s="1379"/>
      <c r="P47" s="1380"/>
      <c r="Q47" s="1380"/>
    </row>
    <row r="48" spans="1:17" ht="36" customHeight="1" x14ac:dyDescent="0.2">
      <c r="A48" s="1385" t="s">
        <v>89</v>
      </c>
      <c r="B48" s="344"/>
      <c r="C48" s="1386" t="s">
        <v>89</v>
      </c>
      <c r="D48" s="1388"/>
      <c r="E48" s="1389"/>
      <c r="F48" s="1390"/>
      <c r="G48" s="1391"/>
      <c r="H48" s="1381"/>
      <c r="I48" s="1381"/>
      <c r="J48" s="1381"/>
      <c r="K48" s="1378"/>
      <c r="L48" s="1383"/>
      <c r="M48" s="1384"/>
      <c r="N48" s="1379"/>
      <c r="O48" s="1379"/>
      <c r="P48" s="1380"/>
      <c r="Q48" s="1380"/>
    </row>
    <row r="49" spans="1:17" ht="36" customHeight="1" x14ac:dyDescent="0.2">
      <c r="A49" s="1385"/>
      <c r="B49" s="345"/>
      <c r="C49" s="1387"/>
      <c r="D49" s="1394"/>
      <c r="E49" s="1395"/>
      <c r="F49" s="1392"/>
      <c r="G49" s="1393"/>
      <c r="H49" s="1382"/>
      <c r="I49" s="1382"/>
      <c r="J49" s="1382"/>
      <c r="K49" s="1378"/>
      <c r="L49" s="1383"/>
      <c r="M49" s="1384"/>
      <c r="N49" s="1379"/>
      <c r="O49" s="1379"/>
      <c r="P49" s="1380"/>
      <c r="Q49" s="1380"/>
    </row>
    <row r="50" spans="1:17" ht="36" customHeight="1" x14ac:dyDescent="0.2">
      <c r="A50" s="336" t="s">
        <v>85</v>
      </c>
      <c r="B50" s="337"/>
      <c r="C50" s="338" t="s">
        <v>88</v>
      </c>
      <c r="D50" s="1376"/>
      <c r="E50" s="1377"/>
      <c r="F50" s="1378"/>
      <c r="G50" s="1379"/>
      <c r="H50" s="339"/>
      <c r="I50" s="340"/>
      <c r="J50" s="340"/>
      <c r="K50" s="341"/>
      <c r="L50" s="342"/>
      <c r="M50" s="343"/>
      <c r="N50" s="1379"/>
      <c r="O50" s="1379"/>
      <c r="P50" s="1380"/>
      <c r="Q50" s="1380"/>
    </row>
    <row r="51" spans="1:17" ht="36" customHeight="1" thickBot="1" x14ac:dyDescent="0.25">
      <c r="A51" s="336" t="s">
        <v>87</v>
      </c>
      <c r="B51" s="337"/>
      <c r="C51" s="338" t="s">
        <v>92</v>
      </c>
      <c r="D51" s="1376"/>
      <c r="E51" s="1377"/>
      <c r="F51" s="1378"/>
      <c r="G51" s="1379"/>
      <c r="H51" s="339"/>
      <c r="I51" s="340"/>
      <c r="J51" s="340"/>
      <c r="K51" s="341"/>
      <c r="L51" s="342"/>
      <c r="M51" s="343"/>
      <c r="N51" s="1379"/>
      <c r="O51" s="1379"/>
      <c r="P51" s="1380"/>
      <c r="Q51" s="1380"/>
    </row>
    <row r="52" spans="1:17" ht="40.5" customHeight="1" thickTop="1" thickBot="1" x14ac:dyDescent="0.25">
      <c r="A52" s="1365" t="s">
        <v>90</v>
      </c>
      <c r="B52" s="1366"/>
      <c r="C52" s="1366"/>
      <c r="D52" s="1366"/>
      <c r="E52" s="1366"/>
      <c r="F52" s="1367"/>
      <c r="G52" s="1367"/>
      <c r="H52" s="1367"/>
      <c r="I52" s="1367"/>
      <c r="J52" s="1367"/>
      <c r="K52" s="1368"/>
      <c r="L52" s="346"/>
      <c r="M52" s="347"/>
      <c r="N52" s="1369"/>
      <c r="O52" s="1369"/>
      <c r="P52" s="1370"/>
      <c r="Q52" s="1370"/>
    </row>
    <row r="53" spans="1:17" ht="14.25" thickTop="1" thickBot="1" x14ac:dyDescent="0.25"/>
    <row r="54" spans="1:17" ht="16.5" thickTop="1" x14ac:dyDescent="0.2">
      <c r="A54" s="1371" t="s">
        <v>91</v>
      </c>
      <c r="B54" s="1371"/>
      <c r="C54" s="1371"/>
      <c r="D54" s="1371"/>
      <c r="E54" s="1371"/>
      <c r="F54" s="1371"/>
      <c r="G54" s="1371"/>
      <c r="H54" s="1371"/>
      <c r="I54" s="1371"/>
      <c r="J54" s="1371"/>
      <c r="K54" s="1371"/>
      <c r="L54" s="1371"/>
      <c r="M54" s="1371"/>
      <c r="N54" s="1371"/>
      <c r="O54" s="1371"/>
      <c r="P54" s="1371"/>
      <c r="Q54" s="1371"/>
    </row>
    <row r="55" spans="1:17" ht="39" customHeight="1" thickBot="1" x14ac:dyDescent="0.25">
      <c r="A55" s="348" t="s">
        <v>85</v>
      </c>
      <c r="B55" s="1372"/>
      <c r="C55" s="1373"/>
      <c r="D55" s="1373"/>
      <c r="E55" s="1373"/>
      <c r="F55" s="1374"/>
      <c r="G55" s="349" t="s">
        <v>92</v>
      </c>
      <c r="H55" s="1375"/>
      <c r="I55" s="1375"/>
      <c r="J55" s="1375"/>
      <c r="K55" s="1375"/>
      <c r="L55" s="1375"/>
      <c r="M55" s="1375"/>
      <c r="N55" s="1375"/>
      <c r="O55" s="1375"/>
      <c r="P55" s="1375"/>
      <c r="Q55" s="1375"/>
    </row>
    <row r="56" spans="1:17" ht="14.25" thickTop="1" thickBot="1" x14ac:dyDescent="0.25"/>
    <row r="57" spans="1:17" ht="16.5" thickTop="1" x14ac:dyDescent="0.2">
      <c r="A57" s="1351" t="s">
        <v>93</v>
      </c>
      <c r="B57" s="1352"/>
      <c r="C57" s="1352"/>
      <c r="D57" s="1352"/>
      <c r="E57" s="1352"/>
      <c r="F57" s="1353"/>
      <c r="G57" s="1354" t="s">
        <v>94</v>
      </c>
      <c r="H57" s="1354"/>
      <c r="I57" s="1354"/>
      <c r="J57" s="1354"/>
      <c r="K57" s="1354"/>
      <c r="L57" s="1354"/>
      <c r="M57" s="1354"/>
      <c r="N57" s="1354"/>
      <c r="O57" s="1354"/>
      <c r="P57" s="1354"/>
      <c r="Q57" s="1354"/>
    </row>
    <row r="58" spans="1:17" ht="39" customHeight="1" thickBot="1" x14ac:dyDescent="0.25">
      <c r="A58" s="1355"/>
      <c r="B58" s="1356"/>
      <c r="C58" s="1356"/>
      <c r="D58" s="1356"/>
      <c r="E58" s="1356"/>
      <c r="F58" s="1357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</row>
    <row r="59" spans="1:17" ht="17.25" thickTop="1" thickBot="1" x14ac:dyDescent="0.25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</row>
    <row r="60" spans="1:17" ht="8.25" customHeight="1" x14ac:dyDescent="0.2">
      <c r="A60" s="350"/>
      <c r="B60" s="350"/>
      <c r="C60" s="350"/>
      <c r="D60" s="350"/>
      <c r="E60" s="350"/>
      <c r="F60" s="350"/>
      <c r="G60" s="350"/>
      <c r="H60" s="350"/>
      <c r="I60" s="1359" t="s">
        <v>95</v>
      </c>
      <c r="J60" s="1360"/>
      <c r="K60" s="1359" t="s">
        <v>96</v>
      </c>
      <c r="L60" s="1363"/>
      <c r="M60" s="1360"/>
      <c r="N60" s="1359" t="s">
        <v>97</v>
      </c>
      <c r="O60" s="1363"/>
      <c r="P60" s="1363"/>
      <c r="Q60" s="1360"/>
    </row>
    <row r="61" spans="1:17" ht="13.5" customHeight="1" thickBot="1" x14ac:dyDescent="0.25">
      <c r="A61" s="350"/>
      <c r="B61" s="350"/>
      <c r="C61" s="350"/>
      <c r="D61" s="350"/>
      <c r="E61" s="350"/>
      <c r="F61" s="350"/>
      <c r="G61" s="350"/>
      <c r="H61" s="350"/>
      <c r="I61" s="1361"/>
      <c r="J61" s="1362"/>
      <c r="K61" s="1361"/>
      <c r="L61" s="1364"/>
      <c r="M61" s="1362"/>
      <c r="N61" s="1361"/>
      <c r="O61" s="1364"/>
      <c r="P61" s="1364"/>
      <c r="Q61" s="1362"/>
    </row>
    <row r="62" spans="1:17" ht="37.5" customHeight="1" thickBot="1" x14ac:dyDescent="0.25">
      <c r="A62" s="350"/>
      <c r="B62" s="350"/>
      <c r="C62" s="350"/>
      <c r="D62" s="350"/>
      <c r="E62" s="350"/>
      <c r="F62" s="350"/>
      <c r="G62" s="350"/>
      <c r="H62" s="350"/>
      <c r="I62" s="1348"/>
      <c r="J62" s="1349"/>
      <c r="K62" s="1348"/>
      <c r="L62" s="1350"/>
      <c r="M62" s="1349"/>
      <c r="N62" s="1348"/>
      <c r="O62" s="1350"/>
      <c r="P62" s="1350"/>
      <c r="Q62" s="1349"/>
    </row>
  </sheetData>
  <mergeCells count="150">
    <mergeCell ref="A1:Q1"/>
    <mergeCell ref="L2:M2"/>
    <mergeCell ref="N2:O2"/>
    <mergeCell ref="P2:Q2"/>
    <mergeCell ref="B3:J3"/>
    <mergeCell ref="L3:M3"/>
    <mergeCell ref="N3:O3"/>
    <mergeCell ref="P3:Q3"/>
    <mergeCell ref="B7:F7"/>
    <mergeCell ref="I7:Q7"/>
    <mergeCell ref="A8:F8"/>
    <mergeCell ref="H8:Q8"/>
    <mergeCell ref="A9:E9"/>
    <mergeCell ref="H9:O9"/>
    <mergeCell ref="B4:J4"/>
    <mergeCell ref="L4:M4"/>
    <mergeCell ref="N4:Q4"/>
    <mergeCell ref="A5:G5"/>
    <mergeCell ref="H5:J5"/>
    <mergeCell ref="L5:M5"/>
    <mergeCell ref="N5:Q5"/>
    <mergeCell ref="N14:O14"/>
    <mergeCell ref="P14:Q14"/>
    <mergeCell ref="D15:E15"/>
    <mergeCell ref="F15:G15"/>
    <mergeCell ref="N15:O15"/>
    <mergeCell ref="P15:Q15"/>
    <mergeCell ref="B10:E10"/>
    <mergeCell ref="I10:O10"/>
    <mergeCell ref="F12:G12"/>
    <mergeCell ref="P12:Q12"/>
    <mergeCell ref="A13:E13"/>
    <mergeCell ref="F13:K13"/>
    <mergeCell ref="L13:M13"/>
    <mergeCell ref="N13:Q13"/>
    <mergeCell ref="A16:A17"/>
    <mergeCell ref="C16:C17"/>
    <mergeCell ref="D16:E16"/>
    <mergeCell ref="F16:G17"/>
    <mergeCell ref="H16:H17"/>
    <mergeCell ref="I16:I17"/>
    <mergeCell ref="D17:E17"/>
    <mergeCell ref="D14:E14"/>
    <mergeCell ref="F14:G14"/>
    <mergeCell ref="D18:E18"/>
    <mergeCell ref="F18:G18"/>
    <mergeCell ref="N18:O18"/>
    <mergeCell ref="P18:Q18"/>
    <mergeCell ref="D19:E19"/>
    <mergeCell ref="F19:G19"/>
    <mergeCell ref="N19:O19"/>
    <mergeCell ref="P19:Q19"/>
    <mergeCell ref="J16:J17"/>
    <mergeCell ref="K16:K17"/>
    <mergeCell ref="L16:L17"/>
    <mergeCell ref="M16:M17"/>
    <mergeCell ref="N16:O17"/>
    <mergeCell ref="P16:Q17"/>
    <mergeCell ref="A25:F25"/>
    <mergeCell ref="G25:Q25"/>
    <mergeCell ref="A26:F26"/>
    <mergeCell ref="G26:Q26"/>
    <mergeCell ref="I28:J29"/>
    <mergeCell ref="K28:M29"/>
    <mergeCell ref="N28:Q29"/>
    <mergeCell ref="A20:E20"/>
    <mergeCell ref="F20:K20"/>
    <mergeCell ref="N20:O20"/>
    <mergeCell ref="P20:Q20"/>
    <mergeCell ref="A22:Q22"/>
    <mergeCell ref="B23:F23"/>
    <mergeCell ref="H23:Q23"/>
    <mergeCell ref="B35:J35"/>
    <mergeCell ref="L35:M35"/>
    <mergeCell ref="N35:O35"/>
    <mergeCell ref="P35:Q35"/>
    <mergeCell ref="B36:J36"/>
    <mergeCell ref="L36:M36"/>
    <mergeCell ref="N36:Q36"/>
    <mergeCell ref="I30:J30"/>
    <mergeCell ref="K30:M30"/>
    <mergeCell ref="N30:Q30"/>
    <mergeCell ref="A33:Q33"/>
    <mergeCell ref="L34:M34"/>
    <mergeCell ref="N34:O34"/>
    <mergeCell ref="P34:Q34"/>
    <mergeCell ref="A40:F40"/>
    <mergeCell ref="H40:Q40"/>
    <mergeCell ref="A41:E41"/>
    <mergeCell ref="H41:O41"/>
    <mergeCell ref="B42:E42"/>
    <mergeCell ref="I42:O42"/>
    <mergeCell ref="A37:G37"/>
    <mergeCell ref="H37:J37"/>
    <mergeCell ref="L37:M37"/>
    <mergeCell ref="N37:Q37"/>
    <mergeCell ref="B39:F39"/>
    <mergeCell ref="I39:Q39"/>
    <mergeCell ref="D46:E46"/>
    <mergeCell ref="F46:G46"/>
    <mergeCell ref="N46:O46"/>
    <mergeCell ref="P46:Q46"/>
    <mergeCell ref="D47:E47"/>
    <mergeCell ref="F47:G47"/>
    <mergeCell ref="N47:O47"/>
    <mergeCell ref="P47:Q47"/>
    <mergeCell ref="F44:G44"/>
    <mergeCell ref="P44:Q44"/>
    <mergeCell ref="A45:E45"/>
    <mergeCell ref="F45:K45"/>
    <mergeCell ref="L45:M45"/>
    <mergeCell ref="N45:Q45"/>
    <mergeCell ref="J48:J49"/>
    <mergeCell ref="K48:K49"/>
    <mergeCell ref="L48:L49"/>
    <mergeCell ref="M48:M49"/>
    <mergeCell ref="N48:O49"/>
    <mergeCell ref="P48:Q49"/>
    <mergeCell ref="A48:A49"/>
    <mergeCell ref="C48:C49"/>
    <mergeCell ref="D48:E48"/>
    <mergeCell ref="F48:G49"/>
    <mergeCell ref="H48:H49"/>
    <mergeCell ref="I48:I49"/>
    <mergeCell ref="D49:E49"/>
    <mergeCell ref="A52:E52"/>
    <mergeCell ref="F52:K52"/>
    <mergeCell ref="N52:O52"/>
    <mergeCell ref="P52:Q52"/>
    <mergeCell ref="A54:Q54"/>
    <mergeCell ref="B55:F55"/>
    <mergeCell ref="H55:Q55"/>
    <mergeCell ref="D50:E50"/>
    <mergeCell ref="F50:G50"/>
    <mergeCell ref="N50:O50"/>
    <mergeCell ref="P50:Q50"/>
    <mergeCell ref="D51:E51"/>
    <mergeCell ref="F51:G51"/>
    <mergeCell ref="N51:O51"/>
    <mergeCell ref="P51:Q51"/>
    <mergeCell ref="I62:J62"/>
    <mergeCell ref="K62:M62"/>
    <mergeCell ref="N62:Q62"/>
    <mergeCell ref="A57:F57"/>
    <mergeCell ref="G57:Q57"/>
    <mergeCell ref="A58:F58"/>
    <mergeCell ref="G58:Q58"/>
    <mergeCell ref="I60:J61"/>
    <mergeCell ref="K60:M61"/>
    <mergeCell ref="N60:Q61"/>
  </mergeCells>
  <printOptions horizontalCentered="1"/>
  <pageMargins left="0.19685039370078741" right="0.19685039370078741" top="3.937007874015748E-2" bottom="0.19685039370078741" header="0.51181102362204722" footer="0.51181102362204722"/>
  <pageSetup paperSize="9" scale="10" firstPageNumber="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indexed="10"/>
  </sheetPr>
  <dimension ref="A1:BL157"/>
  <sheetViews>
    <sheetView view="pageBreakPreview" zoomScale="70" zoomScaleNormal="55" zoomScaleSheetLayoutView="70" workbookViewId="0">
      <selection activeCell="R17" sqref="R17"/>
    </sheetView>
  </sheetViews>
  <sheetFormatPr defaultColWidth="11.42578125" defaultRowHeight="10.7" customHeight="1" outlineLevelCol="1" x14ac:dyDescent="0.2"/>
  <cols>
    <col min="1" max="1" width="5.42578125" style="369" customWidth="1"/>
    <col min="2" max="2" width="5" style="383" hidden="1" customWidth="1" outlineLevel="1"/>
    <col min="3" max="3" width="27.7109375" style="373" customWidth="1" collapsed="1"/>
    <col min="4" max="4" width="4" style="382" customWidth="1"/>
    <col min="5" max="5" width="4.5703125" style="373" hidden="1" customWidth="1" outlineLevel="1"/>
    <col min="6" max="6" width="29.5703125" style="373" customWidth="1" collapsed="1"/>
    <col min="7" max="7" width="4" style="382" customWidth="1"/>
    <col min="8" max="8" width="4.42578125" style="373" hidden="1" customWidth="1" outlineLevel="1"/>
    <col min="9" max="9" width="28.85546875" style="369" customWidth="1" collapsed="1"/>
    <col min="10" max="10" width="4" style="390" customWidth="1"/>
    <col min="11" max="11" width="4.85546875" style="369" hidden="1" customWidth="1" outlineLevel="1"/>
    <col min="12" max="12" width="29" style="369" customWidth="1" collapsed="1"/>
    <col min="13" max="13" width="4" style="369" customWidth="1"/>
    <col min="14" max="14" width="3.7109375" style="390" customWidth="1" collapsed="1"/>
    <col min="15" max="16384" width="11.42578125" style="369"/>
  </cols>
  <sheetData>
    <row r="1" spans="1:20" s="407" customFormat="1" ht="32.25" customHeight="1" x14ac:dyDescent="0.2">
      <c r="A1" s="1442" t="str">
        <f>СписокКМ!A1</f>
        <v xml:space="preserve">ЧЕМПИОНАТ РОССИИ СРЕДИ лиц с ПОДА по настольному теннису  </v>
      </c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1442"/>
      <c r="M1" s="1442"/>
      <c r="O1" s="367"/>
      <c r="P1" s="367"/>
      <c r="Q1" s="367"/>
      <c r="R1" s="367"/>
      <c r="S1" s="367"/>
      <c r="T1" s="367"/>
    </row>
    <row r="2" spans="1:20" ht="22.5" customHeight="1" thickBot="1" x14ac:dyDescent="0.25">
      <c r="A2" s="436"/>
      <c r="B2" s="412"/>
      <c r="C2" s="412" t="str">
        <f>СписокКМ!A2</f>
        <v>25 - 30 сентября 2020 г.</v>
      </c>
      <c r="D2" s="412"/>
      <c r="E2" s="412"/>
      <c r="F2" s="412"/>
      <c r="G2" s="412"/>
      <c r="H2" s="412"/>
      <c r="I2" s="412"/>
      <c r="J2" s="412"/>
      <c r="K2" s="412"/>
      <c r="L2" s="413" t="str">
        <f>СписокКМ!H2</f>
        <v>г. Чебоксары</v>
      </c>
      <c r="M2" s="412"/>
    </row>
    <row r="3" spans="1:20" ht="22.5" customHeight="1" x14ac:dyDescent="0.2"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6"/>
      <c r="M3" s="415"/>
    </row>
    <row r="4" spans="1:20" ht="24" customHeight="1" x14ac:dyDescent="0.15">
      <c r="B4" s="370"/>
      <c r="C4" s="371"/>
      <c r="D4" s="372"/>
      <c r="G4" s="374"/>
      <c r="H4" s="374"/>
      <c r="I4" s="414"/>
      <c r="J4" s="414"/>
      <c r="K4" s="414"/>
      <c r="L4" s="414"/>
      <c r="M4" s="414"/>
    </row>
    <row r="5" spans="1:20" ht="17.45" customHeight="1" x14ac:dyDescent="0.2">
      <c r="A5" s="406">
        <v>1</v>
      </c>
      <c r="B5" s="408"/>
      <c r="C5" s="420" t="str">
        <f>IF(B5="","",VLOOKUP(B5,СписокКМ!$A$186:$D$241,3,FALSE))</f>
        <v/>
      </c>
      <c r="D5" s="376"/>
      <c r="G5" s="374"/>
      <c r="H5" s="374"/>
      <c r="I5" s="414"/>
      <c r="J5" s="414"/>
      <c r="K5" s="414"/>
      <c r="L5" s="414"/>
      <c r="M5" s="414"/>
    </row>
    <row r="6" spans="1:20" ht="17.45" customHeight="1" x14ac:dyDescent="0.2">
      <c r="A6" s="406"/>
      <c r="B6" s="377"/>
      <c r="C6" s="421"/>
      <c r="D6" s="430">
        <v>1</v>
      </c>
      <c r="E6" s="409"/>
      <c r="F6" s="375" t="str">
        <f>IF(E6="","",VLOOKUP(E6,СписокКМ!$A$186:$D$241,3,FALSE))</f>
        <v/>
      </c>
      <c r="G6" s="380"/>
      <c r="H6" s="374"/>
      <c r="I6" s="414"/>
      <c r="J6" s="414"/>
      <c r="K6" s="414"/>
      <c r="L6" s="414"/>
      <c r="M6" s="414"/>
    </row>
    <row r="7" spans="1:20" ht="17.45" customHeight="1" x14ac:dyDescent="0.2">
      <c r="A7" s="406">
        <v>2</v>
      </c>
      <c r="B7" s="408"/>
      <c r="C7" s="420" t="str">
        <f>IF(B7="","",VLOOKUP(B7,СписокКМ!$A$186:$D$241,3,FALSE))</f>
        <v/>
      </c>
      <c r="D7" s="381"/>
      <c r="E7" s="1214"/>
      <c r="F7" s="1215"/>
      <c r="G7" s="1218"/>
      <c r="H7" s="374"/>
      <c r="I7" s="374"/>
      <c r="J7" s="374"/>
    </row>
    <row r="8" spans="1:20" ht="17.45" customHeight="1" x14ac:dyDescent="0.2">
      <c r="A8" s="406"/>
      <c r="C8" s="382"/>
      <c r="F8" s="378"/>
      <c r="G8" s="431">
        <v>5</v>
      </c>
      <c r="H8" s="409"/>
      <c r="I8" s="375" t="str">
        <f>IF(H8="","",VLOOKUP(H8,СписокКМ!$A$186:$D$241,3,FALSE))</f>
        <v/>
      </c>
      <c r="J8" s="380"/>
    </row>
    <row r="9" spans="1:20" ht="17.45" customHeight="1" x14ac:dyDescent="0.2">
      <c r="A9" s="406">
        <v>3</v>
      </c>
      <c r="B9" s="408"/>
      <c r="C9" s="420" t="str">
        <f>IF(B9="","",VLOOKUP(B9,СписокКМ!$A$186:$D$241,3,FALSE))</f>
        <v/>
      </c>
      <c r="D9" s="376"/>
      <c r="E9" s="384"/>
      <c r="F9" s="384"/>
      <c r="G9" s="379"/>
      <c r="H9" s="1214"/>
      <c r="I9" s="1215"/>
      <c r="J9" s="1218"/>
      <c r="M9" s="385"/>
    </row>
    <row r="10" spans="1:20" ht="17.45" customHeight="1" x14ac:dyDescent="0.2">
      <c r="A10" s="406"/>
      <c r="B10" s="377"/>
      <c r="C10" s="421"/>
      <c r="D10" s="430">
        <v>2</v>
      </c>
      <c r="E10" s="409"/>
      <c r="F10" s="375" t="str">
        <f>IF(E10="","",VLOOKUP(E10,СписокКМ!$A$186:$D$241,3,FALSE))</f>
        <v/>
      </c>
      <c r="G10" s="386"/>
      <c r="H10" s="374"/>
      <c r="I10" s="374"/>
      <c r="J10" s="387"/>
      <c r="L10" s="434" t="s">
        <v>103</v>
      </c>
      <c r="M10" s="385"/>
    </row>
    <row r="11" spans="1:20" ht="17.45" customHeight="1" x14ac:dyDescent="0.2">
      <c r="A11" s="406">
        <v>4</v>
      </c>
      <c r="B11" s="408"/>
      <c r="C11" s="420" t="str">
        <f>IF(B11="","",VLOOKUP(B11,СписокКМ!$A$186:$D$241,3,FALSE))</f>
        <v/>
      </c>
      <c r="D11" s="381"/>
      <c r="E11" s="1214"/>
      <c r="F11" s="1215"/>
      <c r="G11" s="1215"/>
      <c r="J11" s="388"/>
      <c r="L11" s="1221"/>
      <c r="M11" s="1221"/>
    </row>
    <row r="12" spans="1:20" ht="17.45" customHeight="1" x14ac:dyDescent="0.2">
      <c r="A12" s="406"/>
      <c r="C12" s="382"/>
      <c r="E12" s="384"/>
      <c r="I12" s="378"/>
      <c r="J12" s="432">
        <v>7</v>
      </c>
      <c r="K12" s="409"/>
      <c r="L12" s="420" t="str">
        <f>IF(K12="","",VLOOKUP(K12,СписокКМ!$A$186:$D$241,3,FALSE))</f>
        <v/>
      </c>
      <c r="M12" s="380"/>
    </row>
    <row r="13" spans="1:20" ht="17.45" customHeight="1" x14ac:dyDescent="0.2">
      <c r="A13" s="406">
        <v>5</v>
      </c>
      <c r="B13" s="408"/>
      <c r="C13" s="420" t="str">
        <f>IF(B13="","",VLOOKUP(B13,СписокКМ!$A$186:$D$241,3,FALSE))</f>
        <v/>
      </c>
      <c r="D13" s="376"/>
      <c r="E13" s="384"/>
      <c r="F13" s="384"/>
      <c r="G13" s="389"/>
      <c r="H13" s="384"/>
      <c r="J13" s="379"/>
      <c r="K13" s="1215"/>
      <c r="L13" s="1215"/>
      <c r="M13" s="1215"/>
    </row>
    <row r="14" spans="1:20" ht="17.45" customHeight="1" x14ac:dyDescent="0.2">
      <c r="A14" s="406"/>
      <c r="B14" s="377"/>
      <c r="C14" s="421"/>
      <c r="D14" s="430">
        <v>3</v>
      </c>
      <c r="E14" s="409"/>
      <c r="F14" s="375" t="str">
        <f>IF(E14="","",VLOOKUP(E14,СписокКМ!$A$186:$D$241,3,FALSE))</f>
        <v/>
      </c>
      <c r="G14" s="380"/>
      <c r="H14" s="384"/>
      <c r="I14" s="385"/>
      <c r="J14" s="388"/>
      <c r="M14" s="385"/>
    </row>
    <row r="15" spans="1:20" ht="17.45" customHeight="1" x14ac:dyDescent="0.2">
      <c r="A15" s="406">
        <v>6</v>
      </c>
      <c r="B15" s="408"/>
      <c r="C15" s="420" t="str">
        <f>IF(B15="","",VLOOKUP(B15,СписокКМ!$A$186:$D$241,3,FALSE))</f>
        <v/>
      </c>
      <c r="D15" s="381"/>
      <c r="E15" s="1214"/>
      <c r="F15" s="1215"/>
      <c r="G15" s="1218"/>
      <c r="H15" s="384"/>
      <c r="I15" s="385"/>
      <c r="J15" s="388"/>
      <c r="M15" s="385"/>
    </row>
    <row r="16" spans="1:20" ht="17.45" customHeight="1" x14ac:dyDescent="0.2">
      <c r="A16" s="406"/>
      <c r="C16" s="382"/>
      <c r="F16" s="378"/>
      <c r="G16" s="431">
        <v>6</v>
      </c>
      <c r="H16" s="409"/>
      <c r="I16" s="375" t="str">
        <f>IF(H16="","",VLOOKUP(H16,СписокКМ!$A$186:$D$241,3,FALSE))</f>
        <v/>
      </c>
      <c r="J16" s="386"/>
      <c r="M16" s="385"/>
    </row>
    <row r="17" spans="1:64" s="368" customFormat="1" ht="17.45" customHeight="1" x14ac:dyDescent="0.2">
      <c r="A17" s="406">
        <v>7</v>
      </c>
      <c r="B17" s="408"/>
      <c r="C17" s="420" t="str">
        <f>IF(B17="","",VLOOKUP(B17,СписокКМ!$A$186:$D$241,3,FALSE))</f>
        <v/>
      </c>
      <c r="D17" s="376"/>
      <c r="E17" s="384"/>
      <c r="F17" s="384"/>
      <c r="G17" s="379"/>
      <c r="H17" s="1214"/>
      <c r="I17" s="1215"/>
      <c r="J17" s="1215"/>
      <c r="K17" s="369"/>
      <c r="L17" s="434" t="s">
        <v>104</v>
      </c>
      <c r="M17" s="385"/>
      <c r="N17" s="390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69"/>
      <c r="AB17" s="369"/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369"/>
      <c r="AV17" s="369"/>
      <c r="AW17" s="369"/>
      <c r="AX17" s="369"/>
      <c r="AY17" s="369"/>
      <c r="AZ17" s="369"/>
      <c r="BA17" s="369"/>
      <c r="BB17" s="369"/>
      <c r="BC17" s="369"/>
      <c r="BD17" s="369"/>
      <c r="BE17" s="369"/>
      <c r="BF17" s="369"/>
      <c r="BG17" s="369"/>
      <c r="BH17" s="369"/>
      <c r="BI17" s="369"/>
      <c r="BJ17" s="369"/>
      <c r="BK17" s="369"/>
      <c r="BL17" s="369"/>
    </row>
    <row r="18" spans="1:64" s="368" customFormat="1" ht="17.45" customHeight="1" x14ac:dyDescent="0.2">
      <c r="A18" s="406"/>
      <c r="B18" s="377"/>
      <c r="C18" s="421"/>
      <c r="D18" s="430">
        <v>4</v>
      </c>
      <c r="E18" s="409"/>
      <c r="F18" s="375" t="str">
        <f>IF(E18="","",VLOOKUP(E18,СписокКМ!$A$186:$D$241,3,FALSE))</f>
        <v/>
      </c>
      <c r="G18" s="386"/>
      <c r="H18" s="384"/>
      <c r="I18" s="369"/>
      <c r="J18" s="390"/>
      <c r="K18" s="369"/>
      <c r="L18" s="1219"/>
      <c r="M18" s="1219"/>
      <c r="N18" s="390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69"/>
      <c r="AH18" s="369"/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  <c r="AZ18" s="369"/>
      <c r="BA18" s="369"/>
      <c r="BB18" s="369"/>
      <c r="BC18" s="369"/>
      <c r="BD18" s="369"/>
      <c r="BE18" s="369"/>
      <c r="BF18" s="369"/>
      <c r="BG18" s="369"/>
      <c r="BH18" s="369"/>
      <c r="BI18" s="369"/>
      <c r="BJ18" s="369"/>
      <c r="BK18" s="369"/>
      <c r="BL18" s="369"/>
    </row>
    <row r="19" spans="1:64" s="368" customFormat="1" ht="17.45" customHeight="1" x14ac:dyDescent="0.2">
      <c r="A19" s="406">
        <v>8</v>
      </c>
      <c r="B19" s="408"/>
      <c r="C19" s="420" t="str">
        <f>IF(B19="","",VLOOKUP(B19,СписокКМ!$A$186:$D$241,3,FALSE))</f>
        <v/>
      </c>
      <c r="D19" s="381"/>
      <c r="E19" s="1214"/>
      <c r="F19" s="1215"/>
      <c r="G19" s="1215"/>
      <c r="H19" s="373"/>
      <c r="I19" s="369"/>
      <c r="J19" s="425">
        <v>-7</v>
      </c>
      <c r="K19" s="410" t="str">
        <f>IF(K12="","",IF(K12=H8,H16,IF(K12=H16,H8)))</f>
        <v/>
      </c>
      <c r="L19" s="420" t="str">
        <f>IF(K19="","",VLOOKUP(K19,СписокКМ!$A$186:$D$241,3,FALSE))</f>
        <v/>
      </c>
      <c r="M19" s="380"/>
      <c r="N19" s="390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  <c r="AZ19" s="369"/>
      <c r="BA19" s="369"/>
      <c r="BB19" s="369"/>
      <c r="BC19" s="369"/>
      <c r="BD19" s="369"/>
      <c r="BE19" s="369"/>
      <c r="BF19" s="369"/>
      <c r="BG19" s="369"/>
      <c r="BH19" s="369"/>
      <c r="BI19" s="369"/>
      <c r="BJ19" s="369"/>
      <c r="BK19" s="369"/>
      <c r="BL19" s="369"/>
    </row>
    <row r="20" spans="1:64" s="368" customFormat="1" ht="17.45" customHeight="1" x14ac:dyDescent="0.2">
      <c r="A20" s="390"/>
      <c r="B20" s="383"/>
      <c r="C20" s="373"/>
      <c r="D20" s="382"/>
      <c r="E20" s="384"/>
      <c r="F20" s="384"/>
      <c r="G20" s="389"/>
      <c r="H20" s="374"/>
      <c r="I20" s="374"/>
      <c r="J20" s="390"/>
      <c r="K20" s="369"/>
      <c r="L20" s="369"/>
      <c r="M20" s="369"/>
      <c r="N20" s="390"/>
      <c r="O20" s="369"/>
      <c r="P20" s="369"/>
      <c r="Q20" s="369"/>
      <c r="R20" s="369"/>
      <c r="S20" s="369"/>
      <c r="T20" s="369"/>
      <c r="U20" s="369"/>
      <c r="V20" s="369"/>
      <c r="W20" s="369"/>
      <c r="X20" s="369"/>
      <c r="Y20" s="369"/>
      <c r="Z20" s="369"/>
      <c r="AA20" s="369"/>
      <c r="AB20" s="369"/>
      <c r="AC20" s="369"/>
      <c r="AD20" s="369"/>
      <c r="AE20" s="369"/>
      <c r="AF20" s="369"/>
      <c r="AG20" s="369"/>
      <c r="AH20" s="369"/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369"/>
      <c r="AV20" s="369"/>
      <c r="AW20" s="369"/>
      <c r="AX20" s="369"/>
      <c r="AY20" s="369"/>
      <c r="AZ20" s="369"/>
      <c r="BA20" s="369"/>
      <c r="BB20" s="369"/>
      <c r="BC20" s="369"/>
      <c r="BD20" s="369"/>
      <c r="BE20" s="369"/>
      <c r="BF20" s="369"/>
      <c r="BG20" s="369"/>
      <c r="BH20" s="369"/>
      <c r="BI20" s="369"/>
      <c r="BJ20" s="369"/>
      <c r="BK20" s="369"/>
      <c r="BL20" s="369"/>
    </row>
    <row r="21" spans="1:64" s="368" customFormat="1" ht="17.45" customHeight="1" x14ac:dyDescent="0.2">
      <c r="A21" s="390"/>
      <c r="B21" s="383"/>
      <c r="C21" s="384"/>
      <c r="D21" s="389"/>
      <c r="E21" s="384"/>
      <c r="F21" s="384"/>
      <c r="G21" s="425">
        <v>-5</v>
      </c>
      <c r="H21" s="411" t="str">
        <f>IF(H8="","",IF(H8=E6,E10,IF(H8=E10,E6)))</f>
        <v/>
      </c>
      <c r="I21" s="420" t="str">
        <f>IF(H21="","",VLOOKUP(H21,СписокКМ!$A$186:$D$241,3,FALSE))</f>
        <v/>
      </c>
      <c r="J21" s="380"/>
      <c r="K21" s="373"/>
      <c r="L21" s="434" t="s">
        <v>105</v>
      </c>
      <c r="M21" s="429"/>
      <c r="N21" s="390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H21" s="369"/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</row>
    <row r="22" spans="1:64" s="368" customFormat="1" ht="17.45" customHeight="1" x14ac:dyDescent="0.15">
      <c r="A22" s="390"/>
      <c r="B22" s="392"/>
      <c r="C22" s="384"/>
      <c r="D22" s="393"/>
      <c r="E22" s="373"/>
      <c r="F22" s="373"/>
      <c r="G22" s="383"/>
      <c r="H22" s="1213"/>
      <c r="I22" s="1213"/>
      <c r="J22" s="394">
        <v>8</v>
      </c>
      <c r="K22" s="417"/>
      <c r="L22" s="420" t="str">
        <f>IF(K22="","",VLOOKUP(K22,СписокКМ!$A$186:$D$241,3,FALSE))</f>
        <v/>
      </c>
      <c r="M22" s="380"/>
      <c r="N22" s="390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</row>
    <row r="23" spans="1:64" s="368" customFormat="1" ht="17.45" customHeight="1" x14ac:dyDescent="0.2">
      <c r="A23" s="390"/>
      <c r="B23" s="383"/>
      <c r="C23" s="384"/>
      <c r="D23" s="389"/>
      <c r="E23" s="373"/>
      <c r="F23" s="373"/>
      <c r="G23" s="425">
        <v>-6</v>
      </c>
      <c r="H23" s="411" t="str">
        <f>IF(H16="","",IF(H16=E14,E18,IF(H16=E18,E14)))</f>
        <v/>
      </c>
      <c r="I23" s="420" t="str">
        <f>IF(H23="","",VLOOKUP(H23,СписокКМ!$A$186:$D$241,3,FALSE))</f>
        <v/>
      </c>
      <c r="J23" s="386"/>
      <c r="K23" s="1214"/>
      <c r="L23" s="1215"/>
      <c r="M23" s="1215"/>
      <c r="N23" s="390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H23" s="369"/>
      <c r="AI23" s="369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</row>
    <row r="24" spans="1:64" s="368" customFormat="1" ht="17.45" customHeight="1" x14ac:dyDescent="0.2">
      <c r="A24" s="390"/>
      <c r="B24" s="377"/>
      <c r="C24" s="384"/>
      <c r="D24" s="389"/>
      <c r="E24" s="373"/>
      <c r="F24" s="373"/>
      <c r="G24" s="382"/>
      <c r="H24" s="373"/>
      <c r="I24" s="369"/>
      <c r="J24" s="390"/>
      <c r="K24" s="395"/>
      <c r="L24" s="434" t="s">
        <v>106</v>
      </c>
      <c r="M24" s="429"/>
      <c r="N24" s="390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69"/>
      <c r="BA24" s="369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</row>
    <row r="25" spans="1:64" s="368" customFormat="1" ht="17.45" customHeight="1" x14ac:dyDescent="0.2">
      <c r="A25" s="390"/>
      <c r="B25" s="419"/>
      <c r="C25" s="396"/>
      <c r="D25" s="396"/>
      <c r="E25" s="384"/>
      <c r="F25" s="384"/>
      <c r="G25" s="382"/>
      <c r="H25" s="373"/>
      <c r="I25" s="369"/>
      <c r="J25" s="425">
        <v>-8</v>
      </c>
      <c r="K25" s="410" t="str">
        <f>IF(K22="","",IF(K22=H21,H23,IF(K22=H23,H21)))</f>
        <v/>
      </c>
      <c r="L25" s="420" t="str">
        <f>IF(K25="","",VLOOKUP(K25,СписокКМ!$A$186:$D$241,3,FALSE))</f>
        <v/>
      </c>
      <c r="M25" s="380"/>
      <c r="N25" s="390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</row>
    <row r="26" spans="1:64" s="368" customFormat="1" ht="17.45" customHeight="1" x14ac:dyDescent="0.2">
      <c r="A26" s="390"/>
      <c r="B26" s="397"/>
      <c r="C26" s="398"/>
      <c r="D26" s="426">
        <v>-1</v>
      </c>
      <c r="E26" s="422" t="str">
        <f>IF(E6="","",IF(E6=B5,B7,IF(E6=B7,B5)))</f>
        <v/>
      </c>
      <c r="F26" s="420" t="str">
        <f>IF(E26="","",VLOOKUP(E26,СписокКМ!$A$186:$D$241,3,FALSE))</f>
        <v/>
      </c>
      <c r="G26" s="380"/>
      <c r="H26" s="373"/>
      <c r="I26" s="369"/>
      <c r="J26" s="390"/>
      <c r="K26" s="369"/>
      <c r="L26" s="369"/>
      <c r="M26" s="389"/>
      <c r="N26" s="390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369"/>
      <c r="AG26" s="369"/>
      <c r="AH26" s="369"/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69"/>
      <c r="AT26" s="369"/>
      <c r="AU26" s="369"/>
      <c r="AV26" s="369"/>
      <c r="AW26" s="369"/>
      <c r="AX26" s="369"/>
      <c r="AY26" s="369"/>
      <c r="AZ26" s="369"/>
      <c r="BA26" s="369"/>
      <c r="BB26" s="369"/>
      <c r="BC26" s="369"/>
      <c r="BD26" s="369"/>
      <c r="BE26" s="369"/>
      <c r="BF26" s="369"/>
      <c r="BG26" s="369"/>
      <c r="BH26" s="369"/>
      <c r="BI26" s="369"/>
      <c r="BJ26" s="369"/>
      <c r="BK26" s="369"/>
      <c r="BL26" s="369"/>
    </row>
    <row r="27" spans="1:64" s="368" customFormat="1" ht="17.45" customHeight="1" x14ac:dyDescent="0.2">
      <c r="A27" s="390"/>
      <c r="B27" s="383"/>
      <c r="C27" s="373"/>
      <c r="D27" s="427"/>
      <c r="E27" s="1217"/>
      <c r="F27" s="1217"/>
      <c r="G27" s="433">
        <v>9</v>
      </c>
      <c r="H27" s="418"/>
      <c r="I27" s="420" t="str">
        <f>IF(H27="","",VLOOKUP(H27,СписокКМ!$A$186:$D$241,3,FALSE))</f>
        <v/>
      </c>
      <c r="J27" s="380"/>
      <c r="K27" s="369"/>
      <c r="L27" s="369"/>
      <c r="M27" s="390"/>
      <c r="N27" s="390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H27" s="369"/>
      <c r="AI27" s="369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  <c r="AZ27" s="369"/>
      <c r="BA27" s="369"/>
      <c r="BB27" s="369"/>
      <c r="BC27" s="369"/>
      <c r="BD27" s="369"/>
      <c r="BE27" s="369"/>
      <c r="BF27" s="369"/>
      <c r="BG27" s="369"/>
      <c r="BH27" s="369"/>
      <c r="BI27" s="369"/>
      <c r="BJ27" s="369"/>
      <c r="BK27" s="369"/>
      <c r="BL27" s="369"/>
    </row>
    <row r="28" spans="1:64" s="368" customFormat="1" ht="17.45" customHeight="1" x14ac:dyDescent="0.2">
      <c r="A28" s="390"/>
      <c r="B28" s="383"/>
      <c r="C28" s="373"/>
      <c r="D28" s="426">
        <v>-2</v>
      </c>
      <c r="E28" s="422" t="str">
        <f>IF(E10="","",IF(E10=B9,B11,IF(E10=B11,B9)))</f>
        <v/>
      </c>
      <c r="F28" s="420" t="str">
        <f>IF(E28="","",VLOOKUP(E28,СписокКМ!$A$186:$D$241,3,FALSE))</f>
        <v/>
      </c>
      <c r="G28" s="386"/>
      <c r="H28" s="1214"/>
      <c r="I28" s="1215"/>
      <c r="J28" s="1218"/>
      <c r="K28" s="373"/>
      <c r="L28" s="434" t="s">
        <v>107</v>
      </c>
      <c r="M28" s="429"/>
      <c r="N28" s="390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369"/>
      <c r="AM28" s="369"/>
      <c r="AN28" s="369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  <c r="AZ28" s="369"/>
      <c r="BA28" s="369"/>
      <c r="BB28" s="369"/>
      <c r="BC28" s="369"/>
      <c r="BD28" s="369"/>
      <c r="BE28" s="369"/>
      <c r="BF28" s="369"/>
      <c r="BG28" s="369"/>
      <c r="BH28" s="369"/>
      <c r="BI28" s="369"/>
      <c r="BJ28" s="369"/>
      <c r="BK28" s="369"/>
      <c r="BL28" s="369"/>
    </row>
    <row r="29" spans="1:64" s="368" customFormat="1" ht="17.45" customHeight="1" x14ac:dyDescent="0.2">
      <c r="A29" s="390"/>
      <c r="B29" s="383"/>
      <c r="C29" s="373"/>
      <c r="D29" s="427"/>
      <c r="E29" s="428"/>
      <c r="F29" s="382"/>
      <c r="G29" s="399"/>
      <c r="H29" s="400"/>
      <c r="I29" s="378"/>
      <c r="J29" s="424">
        <v>11</v>
      </c>
      <c r="K29" s="418"/>
      <c r="L29" s="420" t="str">
        <f>IF(K29="","",VLOOKUP(K29,СписокКМ!$A$186:$D$241,3,FALSE))</f>
        <v/>
      </c>
      <c r="M29" s="380"/>
      <c r="N29" s="390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  <c r="AZ29" s="369"/>
      <c r="BA29" s="369"/>
      <c r="BB29" s="369"/>
      <c r="BC29" s="369"/>
      <c r="BD29" s="369"/>
      <c r="BE29" s="369"/>
      <c r="BF29" s="369"/>
      <c r="BG29" s="369"/>
      <c r="BH29" s="369"/>
      <c r="BI29" s="369"/>
      <c r="BJ29" s="369"/>
      <c r="BK29" s="369"/>
      <c r="BL29" s="369"/>
    </row>
    <row r="30" spans="1:64" s="368" customFormat="1" ht="17.45" customHeight="1" x14ac:dyDescent="0.15">
      <c r="A30" s="390"/>
      <c r="B30" s="383"/>
      <c r="C30" s="373"/>
      <c r="D30" s="426">
        <v>-3</v>
      </c>
      <c r="E30" s="422" t="str">
        <f>IF(E14="","",IF(E14=B13,B15,IF(E14=B15,B13)))</f>
        <v/>
      </c>
      <c r="F30" s="420" t="str">
        <f>IF(E30="","",VLOOKUP(E30,СписокКМ!$A$186:$D$241,3,FALSE))</f>
        <v/>
      </c>
      <c r="G30" s="380"/>
      <c r="H30" s="373"/>
      <c r="I30" s="373"/>
      <c r="J30" s="394"/>
      <c r="K30" s="1214"/>
      <c r="L30" s="1215"/>
      <c r="M30" s="1215"/>
      <c r="N30" s="390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R30" s="369"/>
      <c r="AS30" s="369"/>
      <c r="AT30" s="369"/>
      <c r="AU30" s="369"/>
      <c r="AV30" s="369"/>
      <c r="AW30" s="369"/>
      <c r="AX30" s="369"/>
      <c r="AY30" s="369"/>
      <c r="AZ30" s="369"/>
      <c r="BA30" s="369"/>
      <c r="BB30" s="369"/>
      <c r="BC30" s="369"/>
      <c r="BD30" s="369"/>
      <c r="BE30" s="369"/>
      <c r="BF30" s="369"/>
      <c r="BG30" s="369"/>
      <c r="BH30" s="369"/>
      <c r="BI30" s="369"/>
      <c r="BJ30" s="369"/>
      <c r="BK30" s="369"/>
      <c r="BL30" s="369"/>
    </row>
    <row r="31" spans="1:64" s="368" customFormat="1" ht="17.45" customHeight="1" x14ac:dyDescent="0.2">
      <c r="A31" s="390"/>
      <c r="B31" s="383"/>
      <c r="C31" s="373"/>
      <c r="D31" s="426"/>
      <c r="E31" s="1217"/>
      <c r="F31" s="1217"/>
      <c r="G31" s="433">
        <v>10</v>
      </c>
      <c r="H31" s="418"/>
      <c r="I31" s="420" t="str">
        <f>IF(H31="","",VLOOKUP(H31,СписокКМ!$A$186:$D$241,3,FALSE))</f>
        <v/>
      </c>
      <c r="J31" s="381"/>
      <c r="K31" s="369"/>
      <c r="L31" s="434" t="s">
        <v>108</v>
      </c>
      <c r="M31" s="369"/>
      <c r="N31" s="390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</row>
    <row r="32" spans="1:64" s="368" customFormat="1" ht="17.45" customHeight="1" x14ac:dyDescent="0.2">
      <c r="A32" s="390"/>
      <c r="B32" s="383"/>
      <c r="C32" s="373"/>
      <c r="D32" s="426">
        <v>-4</v>
      </c>
      <c r="E32" s="422" t="str">
        <f>IF(E18="","",IF(E18=B17,B19,IF(E18=B19,B17)))</f>
        <v/>
      </c>
      <c r="F32" s="420" t="str">
        <f>IF(E32="","",VLOOKUP(E32,СписокКМ!$A$186:$D$241,3,FALSE))</f>
        <v/>
      </c>
      <c r="G32" s="386"/>
      <c r="H32" s="1214"/>
      <c r="I32" s="1215"/>
      <c r="J32" s="1215"/>
      <c r="K32" s="373"/>
      <c r="L32" s="1219"/>
      <c r="M32" s="1219"/>
      <c r="N32" s="390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</row>
    <row r="33" spans="1:64" s="368" customFormat="1" ht="17.45" customHeight="1" x14ac:dyDescent="0.2">
      <c r="A33" s="390"/>
      <c r="B33" s="383"/>
      <c r="C33" s="373"/>
      <c r="D33" s="382"/>
      <c r="E33" s="373"/>
      <c r="F33" s="373"/>
      <c r="G33" s="382"/>
      <c r="H33" s="373"/>
      <c r="I33" s="369"/>
      <c r="J33" s="391"/>
      <c r="K33" s="410" t="str">
        <f>IF(K29="","",IF(K29=H27,H31,IF(K29=H31,H27)))</f>
        <v/>
      </c>
      <c r="L33" s="420" t="str">
        <f>IF(K33="","",VLOOKUP(K33,СписокКМ!$A$186:$D$241,3,FALSE))</f>
        <v/>
      </c>
      <c r="M33" s="380"/>
      <c r="N33" s="390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</row>
    <row r="34" spans="1:64" s="368" customFormat="1" ht="17.45" customHeight="1" x14ac:dyDescent="0.2">
      <c r="A34" s="390"/>
      <c r="B34" s="383"/>
      <c r="C34" s="373"/>
      <c r="D34" s="382"/>
      <c r="E34" s="373"/>
      <c r="F34" s="373"/>
      <c r="G34" s="382"/>
      <c r="H34" s="373"/>
      <c r="I34" s="369"/>
      <c r="J34" s="390"/>
      <c r="K34" s="369"/>
      <c r="L34" s="369"/>
      <c r="M34" s="369"/>
      <c r="N34" s="390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369"/>
      <c r="BH34" s="369"/>
      <c r="BI34" s="369"/>
      <c r="BJ34" s="369"/>
      <c r="BK34" s="369"/>
      <c r="BL34" s="369"/>
    </row>
    <row r="35" spans="1:64" s="368" customFormat="1" ht="17.45" customHeight="1" x14ac:dyDescent="0.2">
      <c r="A35" s="390"/>
      <c r="B35" s="383"/>
      <c r="C35" s="373"/>
      <c r="D35" s="382"/>
      <c r="E35" s="373"/>
      <c r="F35" s="373"/>
      <c r="G35" s="391">
        <v>-9</v>
      </c>
      <c r="H35" s="411" t="str">
        <f>IF(H27="","",IF(H27=E26,E28,IF(H27=E28,E26)))</f>
        <v/>
      </c>
      <c r="I35" s="420" t="str">
        <f>IF(H35="","",VLOOKUP(H35,СписокКМ!$A$186:$D$241,3,FALSE))</f>
        <v/>
      </c>
      <c r="J35" s="380"/>
      <c r="K35" s="384"/>
      <c r="L35" s="434" t="s">
        <v>121</v>
      </c>
      <c r="M35" s="435"/>
      <c r="N35" s="390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</row>
    <row r="36" spans="1:64" s="368" customFormat="1" ht="17.45" customHeight="1" x14ac:dyDescent="0.2">
      <c r="A36" s="390"/>
      <c r="B36" s="383"/>
      <c r="C36" s="373"/>
      <c r="D36" s="382"/>
      <c r="E36" s="373"/>
      <c r="F36" s="373"/>
      <c r="G36" s="382"/>
      <c r="H36" s="1213"/>
      <c r="I36" s="1213"/>
      <c r="J36" s="423">
        <v>12</v>
      </c>
      <c r="K36" s="418"/>
      <c r="L36" s="420" t="str">
        <f>IF(K36="","",VLOOKUP(K36,СписокКМ!$A$186:$D$241,3,FALSE))</f>
        <v/>
      </c>
      <c r="M36" s="376"/>
      <c r="N36" s="390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</row>
    <row r="37" spans="1:64" s="368" customFormat="1" ht="17.45" customHeight="1" x14ac:dyDescent="0.2">
      <c r="A37" s="390"/>
      <c r="B37" s="383"/>
      <c r="C37" s="373"/>
      <c r="D37" s="382"/>
      <c r="E37" s="373"/>
      <c r="F37" s="373"/>
      <c r="G37" s="391">
        <v>-10</v>
      </c>
      <c r="H37" s="411" t="str">
        <f>IF(H31="","",IF(H31=E30,E32,IF(H31=E32,E30)))</f>
        <v/>
      </c>
      <c r="I37" s="420" t="str">
        <f>IF(H37="","",VLOOKUP(H37,СписокКМ!$A$186:$D$241,3,FALSE))</f>
        <v/>
      </c>
      <c r="J37" s="386"/>
      <c r="K37" s="1214"/>
      <c r="L37" s="1215"/>
      <c r="M37" s="1215"/>
      <c r="N37" s="390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</row>
    <row r="38" spans="1:64" s="368" customFormat="1" ht="17.45" customHeight="1" x14ac:dyDescent="0.2">
      <c r="A38" s="390"/>
      <c r="B38" s="383"/>
      <c r="C38" s="401"/>
      <c r="D38" s="402"/>
      <c r="E38" s="403"/>
      <c r="F38" s="403"/>
      <c r="G38" s="402"/>
      <c r="H38" s="403"/>
      <c r="I38" s="404"/>
      <c r="J38" s="369"/>
      <c r="K38" s="373"/>
      <c r="L38" s="434" t="s">
        <v>122</v>
      </c>
      <c r="M38" s="435"/>
      <c r="N38" s="390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</row>
    <row r="39" spans="1:64" s="368" customFormat="1" ht="17.45" customHeight="1" x14ac:dyDescent="0.2">
      <c r="A39" s="390"/>
      <c r="B39" s="383"/>
      <c r="C39" s="401"/>
      <c r="D39" s="402"/>
      <c r="E39" s="403"/>
      <c r="F39" s="403"/>
      <c r="G39" s="402"/>
      <c r="H39" s="403"/>
      <c r="I39" s="404"/>
      <c r="J39" s="405">
        <v>-12</v>
      </c>
      <c r="K39" s="410" t="str">
        <f>IF(K36="","",IF(K36=H35,H37,IF(K36=H37,H35)))</f>
        <v/>
      </c>
      <c r="L39" s="420" t="str">
        <f>IF(K39="","",VLOOKUP(K39,СписокКМ!$A$186:$D$241,3,FALSE))</f>
        <v/>
      </c>
      <c r="M39" s="380"/>
      <c r="N39" s="390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</row>
    <row r="40" spans="1:64" s="368" customFormat="1" ht="12.95" customHeight="1" x14ac:dyDescent="0.2">
      <c r="A40" s="390"/>
      <c r="B40" s="383"/>
      <c r="C40" s="373"/>
      <c r="D40" s="382"/>
      <c r="E40" s="373"/>
      <c r="F40" s="373"/>
      <c r="G40" s="382"/>
      <c r="H40" s="373"/>
      <c r="I40" s="369"/>
      <c r="J40" s="390"/>
      <c r="K40" s="369"/>
      <c r="L40" s="369"/>
      <c r="M40" s="369"/>
      <c r="N40" s="390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</row>
    <row r="41" spans="1:64" s="368" customFormat="1" ht="12.95" customHeight="1" x14ac:dyDescent="0.2">
      <c r="A41" s="390"/>
      <c r="B41" s="383"/>
      <c r="C41" s="373"/>
      <c r="D41" s="382"/>
      <c r="E41" s="373"/>
      <c r="F41" s="373"/>
      <c r="G41" s="382"/>
      <c r="H41" s="373"/>
      <c r="I41" s="369"/>
      <c r="J41" s="390"/>
      <c r="K41" s="369"/>
      <c r="L41" s="369"/>
      <c r="M41" s="369"/>
      <c r="N41" s="390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</row>
    <row r="42" spans="1:64" s="368" customFormat="1" ht="12.95" customHeight="1" x14ac:dyDescent="0.2">
      <c r="A42" s="390"/>
      <c r="B42" s="383"/>
      <c r="C42" s="373"/>
      <c r="D42" s="382"/>
      <c r="E42" s="373"/>
      <c r="F42" s="373"/>
      <c r="G42" s="382"/>
      <c r="H42" s="373"/>
      <c r="I42" s="369"/>
      <c r="J42" s="390"/>
      <c r="K42" s="369"/>
      <c r="L42" s="369"/>
      <c r="M42" s="369"/>
      <c r="N42" s="390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369"/>
      <c r="BH42" s="369"/>
      <c r="BI42" s="369"/>
      <c r="BJ42" s="369"/>
      <c r="BK42" s="369"/>
      <c r="BL42" s="369"/>
    </row>
    <row r="43" spans="1:64" s="368" customFormat="1" ht="12.95" customHeight="1" x14ac:dyDescent="0.2">
      <c r="A43" s="390"/>
      <c r="B43" s="383"/>
      <c r="C43" s="437" t="str">
        <f>СписокКМ!A74</f>
        <v>Главный судья-судья ССВК</v>
      </c>
      <c r="D43" s="438"/>
      <c r="E43" s="437"/>
      <c r="F43" s="437"/>
      <c r="G43" s="438"/>
      <c r="H43" s="437"/>
      <c r="I43" s="437" t="str">
        <f>СписокКМ!H74</f>
        <v>И.С. Иванов (Чебоксары)</v>
      </c>
      <c r="J43" s="438"/>
      <c r="K43" s="369"/>
      <c r="L43" s="369"/>
      <c r="M43" s="369"/>
      <c r="N43" s="390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369"/>
      <c r="BH43" s="369"/>
      <c r="BI43" s="369"/>
      <c r="BJ43" s="369"/>
      <c r="BK43" s="369"/>
      <c r="BL43" s="369"/>
    </row>
    <row r="44" spans="1:64" s="368" customFormat="1" ht="12.95" customHeight="1" x14ac:dyDescent="0.2">
      <c r="A44" s="390"/>
      <c r="B44" s="383"/>
      <c r="C44" s="437"/>
      <c r="D44" s="438"/>
      <c r="E44" s="437"/>
      <c r="F44" s="437"/>
      <c r="G44" s="438"/>
      <c r="H44" s="437"/>
      <c r="I44" s="437"/>
      <c r="J44" s="438"/>
      <c r="K44" s="369"/>
      <c r="L44" s="369"/>
      <c r="M44" s="369"/>
      <c r="N44" s="390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369"/>
      <c r="BH44" s="369"/>
      <c r="BI44" s="369"/>
      <c r="BJ44" s="369"/>
      <c r="BK44" s="369"/>
      <c r="BL44" s="369"/>
    </row>
    <row r="45" spans="1:64" s="368" customFormat="1" ht="12.95" customHeight="1" x14ac:dyDescent="0.2">
      <c r="A45" s="390"/>
      <c r="B45" s="383"/>
      <c r="C45" s="437"/>
      <c r="D45" s="438"/>
      <c r="E45" s="437"/>
      <c r="F45" s="437"/>
      <c r="G45" s="438"/>
      <c r="H45" s="437"/>
      <c r="I45" s="437"/>
      <c r="J45" s="438"/>
      <c r="K45" s="369"/>
      <c r="L45" s="369"/>
      <c r="M45" s="369"/>
      <c r="N45" s="390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</row>
    <row r="46" spans="1:64" s="368" customFormat="1" ht="12.95" customHeight="1" x14ac:dyDescent="0.2">
      <c r="A46" s="390"/>
      <c r="B46" s="383"/>
      <c r="C46" s="437" t="str">
        <f>СписокКМ!A76</f>
        <v>Главный секретарь-судья МК(ССВК)</v>
      </c>
      <c r="D46" s="438"/>
      <c r="E46" s="437"/>
      <c r="F46" s="437"/>
      <c r="G46" s="438"/>
      <c r="H46" s="437"/>
      <c r="I46" s="437" t="str">
        <f>СписокКМ!H76</f>
        <v>А.С. Рожкова (Н.Новгород)</v>
      </c>
      <c r="J46" s="438"/>
      <c r="K46" s="369"/>
      <c r="L46" s="369"/>
      <c r="M46" s="369"/>
      <c r="N46" s="390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9"/>
      <c r="AD46" s="369"/>
      <c r="AE46" s="369"/>
      <c r="AF46" s="369"/>
      <c r="AG46" s="369"/>
      <c r="AH46" s="369"/>
      <c r="AI46" s="369"/>
      <c r="AJ46" s="369"/>
      <c r="AK46" s="369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  <c r="AZ46" s="369"/>
      <c r="BA46" s="369"/>
      <c r="BB46" s="369"/>
      <c r="BC46" s="369"/>
      <c r="BD46" s="369"/>
      <c r="BE46" s="369"/>
      <c r="BF46" s="369"/>
      <c r="BG46" s="369"/>
      <c r="BH46" s="369"/>
      <c r="BI46" s="369"/>
      <c r="BJ46" s="369"/>
      <c r="BK46" s="369"/>
      <c r="BL46" s="369"/>
    </row>
    <row r="47" spans="1:64" s="368" customFormat="1" ht="12.95" customHeight="1" x14ac:dyDescent="0.2">
      <c r="A47" s="390"/>
      <c r="B47" s="383"/>
      <c r="C47" s="373"/>
      <c r="D47" s="382"/>
      <c r="E47" s="373"/>
      <c r="F47" s="373"/>
      <c r="G47" s="382"/>
      <c r="H47" s="373"/>
      <c r="I47" s="369"/>
      <c r="J47" s="390"/>
      <c r="K47" s="369"/>
      <c r="L47" s="369"/>
      <c r="M47" s="369"/>
      <c r="N47" s="390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/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  <c r="AZ47" s="369"/>
      <c r="BA47" s="369"/>
      <c r="BB47" s="369"/>
      <c r="BC47" s="369"/>
      <c r="BD47" s="369"/>
      <c r="BE47" s="369"/>
      <c r="BF47" s="369"/>
      <c r="BG47" s="369"/>
      <c r="BH47" s="369"/>
      <c r="BI47" s="369"/>
      <c r="BJ47" s="369"/>
      <c r="BK47" s="369"/>
      <c r="BL47" s="369"/>
    </row>
    <row r="48" spans="1:64" s="368" customFormat="1" ht="12.95" customHeight="1" x14ac:dyDescent="0.2">
      <c r="A48" s="390"/>
      <c r="B48" s="383"/>
      <c r="C48" s="373"/>
      <c r="D48" s="382"/>
      <c r="E48" s="373"/>
      <c r="F48" s="373"/>
      <c r="G48" s="382"/>
      <c r="H48" s="373"/>
      <c r="I48" s="369"/>
      <c r="J48" s="390"/>
      <c r="K48" s="369"/>
      <c r="L48" s="369"/>
      <c r="M48" s="369"/>
      <c r="N48" s="390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/>
      <c r="AX48" s="369"/>
      <c r="AY48" s="369"/>
      <c r="AZ48" s="369"/>
      <c r="BA48" s="369"/>
      <c r="BB48" s="369"/>
      <c r="BC48" s="369"/>
      <c r="BD48" s="369"/>
      <c r="BE48" s="369"/>
      <c r="BF48" s="369"/>
      <c r="BG48" s="369"/>
      <c r="BH48" s="369"/>
      <c r="BI48" s="369"/>
      <c r="BJ48" s="369"/>
      <c r="BK48" s="369"/>
      <c r="BL48" s="369"/>
    </row>
    <row r="49" spans="2:16" ht="12.95" customHeight="1" x14ac:dyDescent="0.2">
      <c r="C49" s="369"/>
    </row>
    <row r="50" spans="2:16" ht="12.95" customHeight="1" x14ac:dyDescent="0.2">
      <c r="C50" s="369"/>
    </row>
    <row r="51" spans="2:16" ht="12.95" customHeight="1" x14ac:dyDescent="0.2">
      <c r="C51" s="369"/>
    </row>
    <row r="52" spans="2:16" ht="12.95" customHeight="1" x14ac:dyDescent="0.2">
      <c r="C52" s="369"/>
      <c r="D52" s="369"/>
      <c r="E52" s="369"/>
      <c r="F52" s="369"/>
      <c r="G52" s="369"/>
      <c r="H52" s="369"/>
      <c r="J52" s="369"/>
    </row>
    <row r="53" spans="2:16" ht="12.95" customHeight="1" x14ac:dyDescent="0.2">
      <c r="C53" s="369"/>
      <c r="D53" s="369"/>
      <c r="E53" s="369"/>
      <c r="F53" s="369"/>
      <c r="G53" s="369"/>
      <c r="H53" s="369"/>
      <c r="J53" s="369"/>
    </row>
    <row r="54" spans="2:16" ht="12.95" customHeight="1" x14ac:dyDescent="0.2">
      <c r="C54" s="369"/>
      <c r="D54" s="369"/>
      <c r="E54" s="369"/>
      <c r="F54" s="369"/>
      <c r="G54" s="369"/>
      <c r="H54" s="369"/>
      <c r="J54" s="369"/>
    </row>
    <row r="55" spans="2:16" ht="12.95" customHeight="1" x14ac:dyDescent="0.2">
      <c r="C55" s="369"/>
      <c r="D55" s="369"/>
      <c r="E55" s="369"/>
      <c r="F55" s="369"/>
      <c r="G55" s="369"/>
      <c r="H55" s="369"/>
      <c r="J55" s="369"/>
    </row>
    <row r="56" spans="2:16" s="382" customFormat="1" ht="14.1" customHeight="1" x14ac:dyDescent="0.2">
      <c r="B56" s="383"/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90"/>
      <c r="O56" s="369"/>
      <c r="P56" s="369"/>
    </row>
    <row r="57" spans="2:16" s="382" customFormat="1" ht="14.1" customHeight="1" x14ac:dyDescent="0.2">
      <c r="B57" s="383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90"/>
      <c r="O57" s="369"/>
      <c r="P57" s="369"/>
    </row>
    <row r="58" spans="2:16" ht="14.1" customHeight="1" x14ac:dyDescent="0.2">
      <c r="C58" s="369"/>
      <c r="D58" s="369"/>
      <c r="E58" s="369"/>
      <c r="F58" s="369"/>
      <c r="G58" s="369"/>
      <c r="H58" s="369"/>
      <c r="J58" s="369"/>
    </row>
    <row r="59" spans="2:16" ht="14.1" customHeight="1" x14ac:dyDescent="0.2">
      <c r="C59" s="369"/>
      <c r="D59" s="369"/>
      <c r="E59" s="369"/>
      <c r="F59" s="369"/>
      <c r="G59" s="369"/>
      <c r="H59" s="369"/>
      <c r="J59" s="369"/>
    </row>
    <row r="60" spans="2:16" ht="14.1" customHeight="1" x14ac:dyDescent="0.2">
      <c r="C60" s="369"/>
      <c r="D60" s="369"/>
      <c r="E60" s="369"/>
      <c r="F60" s="369"/>
      <c r="G60" s="369"/>
      <c r="H60" s="369"/>
      <c r="J60" s="369"/>
    </row>
    <row r="61" spans="2:16" ht="14.1" customHeight="1" x14ac:dyDescent="0.2">
      <c r="C61" s="369"/>
      <c r="D61" s="369"/>
      <c r="E61" s="369"/>
      <c r="F61" s="369"/>
      <c r="G61" s="369"/>
      <c r="H61" s="369"/>
      <c r="J61" s="369"/>
    </row>
    <row r="62" spans="2:16" ht="14.1" customHeight="1" x14ac:dyDescent="0.2">
      <c r="C62" s="369"/>
      <c r="D62" s="369"/>
      <c r="E62" s="369"/>
      <c r="F62" s="369"/>
      <c r="G62" s="369"/>
      <c r="H62" s="369"/>
      <c r="J62" s="369"/>
    </row>
    <row r="63" spans="2:16" ht="14.1" customHeight="1" x14ac:dyDescent="0.2">
      <c r="C63" s="369"/>
      <c r="D63" s="369"/>
      <c r="E63" s="369"/>
      <c r="F63" s="369"/>
      <c r="G63" s="369"/>
      <c r="H63" s="369"/>
      <c r="J63" s="369"/>
    </row>
    <row r="64" spans="2:16" ht="14.1" customHeight="1" x14ac:dyDescent="0.2">
      <c r="C64" s="369"/>
      <c r="D64" s="369"/>
      <c r="E64" s="369"/>
      <c r="F64" s="369"/>
      <c r="G64" s="369"/>
      <c r="H64" s="369"/>
      <c r="J64" s="369"/>
    </row>
    <row r="65" spans="3:12" ht="14.1" customHeight="1" x14ac:dyDescent="0.2">
      <c r="C65" s="369"/>
      <c r="D65" s="369"/>
      <c r="E65" s="369"/>
      <c r="F65" s="369"/>
      <c r="G65" s="369"/>
      <c r="H65" s="369"/>
      <c r="J65" s="369"/>
    </row>
    <row r="66" spans="3:12" ht="14.1" customHeight="1" x14ac:dyDescent="0.2">
      <c r="C66" s="369"/>
      <c r="D66" s="369"/>
      <c r="E66" s="369"/>
      <c r="F66" s="369"/>
      <c r="G66" s="369"/>
      <c r="H66" s="369"/>
      <c r="J66" s="369"/>
    </row>
    <row r="67" spans="3:12" ht="14.1" customHeight="1" x14ac:dyDescent="0.2">
      <c r="C67" s="369"/>
      <c r="D67" s="369"/>
      <c r="E67" s="369"/>
      <c r="F67" s="369"/>
      <c r="G67" s="369"/>
      <c r="H67" s="369"/>
      <c r="J67" s="369"/>
    </row>
    <row r="68" spans="3:12" ht="14.1" customHeight="1" x14ac:dyDescent="0.2">
      <c r="C68" s="369"/>
      <c r="D68" s="369"/>
      <c r="E68" s="369"/>
      <c r="F68" s="369"/>
      <c r="G68" s="369"/>
      <c r="H68" s="369"/>
      <c r="J68" s="369"/>
    </row>
    <row r="69" spans="3:12" ht="14.1" customHeight="1" x14ac:dyDescent="0.2">
      <c r="C69" s="369"/>
      <c r="D69" s="369"/>
      <c r="E69" s="369"/>
      <c r="F69" s="369"/>
      <c r="G69" s="369"/>
      <c r="H69" s="369"/>
      <c r="J69" s="369"/>
    </row>
    <row r="70" spans="3:12" ht="14.1" customHeight="1" x14ac:dyDescent="0.2">
      <c r="C70" s="369"/>
      <c r="D70" s="369"/>
      <c r="E70" s="369"/>
      <c r="F70" s="369"/>
      <c r="G70" s="369"/>
      <c r="H70" s="369"/>
      <c r="J70" s="369"/>
    </row>
    <row r="71" spans="3:12" ht="14.1" customHeight="1" x14ac:dyDescent="0.2">
      <c r="C71" s="369"/>
      <c r="D71" s="369"/>
      <c r="E71" s="369"/>
      <c r="F71" s="369"/>
      <c r="G71" s="369"/>
      <c r="H71" s="369"/>
      <c r="J71" s="369"/>
    </row>
    <row r="72" spans="3:12" ht="14.1" customHeight="1" x14ac:dyDescent="0.2">
      <c r="C72" s="369"/>
      <c r="D72" s="369"/>
      <c r="E72" s="369"/>
      <c r="F72" s="369"/>
      <c r="G72" s="369"/>
      <c r="H72" s="369"/>
      <c r="J72" s="369"/>
    </row>
    <row r="73" spans="3:12" ht="14.1" customHeight="1" x14ac:dyDescent="0.2">
      <c r="C73" s="369"/>
      <c r="D73" s="369"/>
      <c r="E73" s="369"/>
      <c r="F73" s="369"/>
      <c r="G73" s="369"/>
      <c r="H73" s="369"/>
      <c r="J73" s="369"/>
    </row>
    <row r="74" spans="3:12" ht="14.1" customHeight="1" x14ac:dyDescent="0.2">
      <c r="C74" s="369"/>
      <c r="D74" s="369"/>
      <c r="E74" s="369"/>
      <c r="F74" s="369"/>
      <c r="G74" s="369"/>
      <c r="H74" s="369"/>
      <c r="J74" s="369"/>
    </row>
    <row r="75" spans="3:12" ht="14.1" customHeight="1" x14ac:dyDescent="0.2">
      <c r="C75" s="369"/>
      <c r="D75" s="369"/>
      <c r="E75" s="369"/>
      <c r="F75" s="369"/>
      <c r="G75" s="369"/>
      <c r="H75" s="369"/>
      <c r="J75" s="369"/>
    </row>
    <row r="76" spans="3:12" ht="14.1" customHeight="1" x14ac:dyDescent="0.2">
      <c r="C76" s="369"/>
      <c r="D76" s="369"/>
      <c r="E76" s="369"/>
      <c r="F76" s="369"/>
      <c r="G76" s="369"/>
      <c r="H76" s="369"/>
      <c r="J76" s="369"/>
      <c r="L76" s="406"/>
    </row>
    <row r="77" spans="3:12" ht="14.1" customHeight="1" x14ac:dyDescent="0.2">
      <c r="C77" s="369"/>
      <c r="D77" s="369"/>
      <c r="E77" s="369"/>
      <c r="F77" s="369"/>
      <c r="G77" s="369"/>
      <c r="H77" s="369"/>
      <c r="J77" s="369"/>
      <c r="L77" s="406"/>
    </row>
    <row r="78" spans="3:12" ht="14.1" customHeight="1" x14ac:dyDescent="0.2">
      <c r="C78" s="369"/>
      <c r="D78" s="369"/>
      <c r="E78" s="369"/>
      <c r="F78" s="369"/>
      <c r="G78" s="369"/>
      <c r="H78" s="369"/>
      <c r="J78" s="369"/>
      <c r="L78" s="406"/>
    </row>
    <row r="79" spans="3:12" ht="14.1" customHeight="1" x14ac:dyDescent="0.2">
      <c r="C79" s="369"/>
      <c r="D79" s="369"/>
      <c r="E79" s="369"/>
      <c r="F79" s="369"/>
      <c r="G79" s="369"/>
      <c r="H79" s="369"/>
      <c r="J79" s="369"/>
      <c r="L79" s="406"/>
    </row>
    <row r="80" spans="3:12" ht="14.1" customHeight="1" x14ac:dyDescent="0.2">
      <c r="C80" s="369"/>
      <c r="D80" s="369"/>
      <c r="E80" s="369"/>
      <c r="F80" s="369"/>
      <c r="G80" s="369"/>
      <c r="H80" s="369"/>
      <c r="J80" s="369"/>
      <c r="L80" s="406"/>
    </row>
    <row r="81" spans="3:12" ht="14.1" customHeight="1" x14ac:dyDescent="0.2">
      <c r="C81" s="369"/>
      <c r="D81" s="369"/>
      <c r="E81" s="369"/>
      <c r="F81" s="369"/>
      <c r="G81" s="369"/>
      <c r="H81" s="369"/>
      <c r="J81" s="369"/>
      <c r="L81" s="406"/>
    </row>
    <row r="82" spans="3:12" ht="14.1" customHeight="1" x14ac:dyDescent="0.2">
      <c r="C82" s="369"/>
      <c r="D82" s="369"/>
      <c r="E82" s="369"/>
      <c r="F82" s="369"/>
      <c r="G82" s="369"/>
      <c r="H82" s="369"/>
      <c r="J82" s="369"/>
      <c r="L82" s="406"/>
    </row>
    <row r="83" spans="3:12" ht="14.1" customHeight="1" x14ac:dyDescent="0.2">
      <c r="C83" s="369"/>
      <c r="D83" s="369"/>
      <c r="E83" s="369"/>
      <c r="F83" s="369"/>
      <c r="G83" s="369"/>
      <c r="H83" s="369"/>
      <c r="J83" s="369"/>
      <c r="L83" s="406"/>
    </row>
    <row r="84" spans="3:12" ht="14.1" customHeight="1" x14ac:dyDescent="0.2">
      <c r="C84" s="369"/>
      <c r="D84" s="369"/>
      <c r="E84" s="369"/>
      <c r="F84" s="369"/>
      <c r="G84" s="369"/>
      <c r="H84" s="369"/>
      <c r="J84" s="369"/>
      <c r="L84" s="406"/>
    </row>
    <row r="85" spans="3:12" ht="14.1" customHeight="1" x14ac:dyDescent="0.2">
      <c r="C85" s="369"/>
      <c r="D85" s="369"/>
      <c r="E85" s="369"/>
      <c r="F85" s="369"/>
      <c r="G85" s="369"/>
      <c r="H85" s="369"/>
      <c r="J85" s="369"/>
      <c r="L85" s="406"/>
    </row>
    <row r="86" spans="3:12" ht="14.1" customHeight="1" x14ac:dyDescent="0.2">
      <c r="C86" s="369"/>
      <c r="D86" s="369"/>
      <c r="E86" s="369"/>
      <c r="F86" s="369"/>
      <c r="G86" s="369"/>
      <c r="H86" s="369"/>
      <c r="J86" s="369"/>
      <c r="L86" s="406"/>
    </row>
    <row r="87" spans="3:12" ht="14.1" customHeight="1" x14ac:dyDescent="0.2">
      <c r="C87" s="369"/>
      <c r="D87" s="369"/>
      <c r="E87" s="369"/>
      <c r="F87" s="369"/>
      <c r="G87" s="369"/>
      <c r="H87" s="369"/>
      <c r="J87" s="369"/>
      <c r="L87" s="406"/>
    </row>
    <row r="88" spans="3:12" ht="14.1" customHeight="1" x14ac:dyDescent="0.2">
      <c r="C88" s="369"/>
      <c r="D88" s="369"/>
      <c r="E88" s="369"/>
      <c r="F88" s="369"/>
      <c r="G88" s="369"/>
      <c r="H88" s="369"/>
      <c r="J88" s="369"/>
      <c r="L88" s="406"/>
    </row>
    <row r="89" spans="3:12" ht="14.1" customHeight="1" x14ac:dyDescent="0.2">
      <c r="C89" s="369"/>
      <c r="D89" s="369"/>
      <c r="E89" s="369"/>
      <c r="F89" s="369"/>
      <c r="G89" s="369"/>
      <c r="H89" s="369"/>
      <c r="J89" s="369"/>
      <c r="L89" s="406"/>
    </row>
    <row r="90" spans="3:12" ht="14.1" customHeight="1" x14ac:dyDescent="0.2">
      <c r="C90" s="369"/>
      <c r="D90" s="369"/>
      <c r="E90" s="369"/>
      <c r="F90" s="369"/>
      <c r="G90" s="369"/>
      <c r="H90" s="369"/>
      <c r="J90" s="369"/>
      <c r="L90" s="406"/>
    </row>
    <row r="91" spans="3:12" ht="14.1" customHeight="1" x14ac:dyDescent="0.2">
      <c r="C91" s="369"/>
      <c r="D91" s="369"/>
      <c r="E91" s="369"/>
      <c r="F91" s="369"/>
      <c r="G91" s="369"/>
      <c r="H91" s="369"/>
      <c r="J91" s="369"/>
      <c r="L91" s="406"/>
    </row>
    <row r="92" spans="3:12" ht="14.1" customHeight="1" x14ac:dyDescent="0.2">
      <c r="C92" s="369"/>
      <c r="D92" s="369"/>
      <c r="E92" s="369"/>
      <c r="F92" s="369"/>
      <c r="G92" s="369"/>
      <c r="H92" s="369"/>
      <c r="J92" s="369"/>
      <c r="L92" s="406"/>
    </row>
    <row r="93" spans="3:12" ht="14.1" customHeight="1" x14ac:dyDescent="0.2">
      <c r="C93" s="369"/>
      <c r="D93" s="369"/>
      <c r="E93" s="369"/>
      <c r="F93" s="369"/>
      <c r="G93" s="369"/>
      <c r="H93" s="369"/>
      <c r="J93" s="369"/>
      <c r="L93" s="406"/>
    </row>
    <row r="94" spans="3:12" ht="14.1" customHeight="1" x14ac:dyDescent="0.2">
      <c r="C94" s="369"/>
      <c r="D94" s="369"/>
      <c r="E94" s="369"/>
      <c r="F94" s="369"/>
      <c r="G94" s="369"/>
      <c r="H94" s="369"/>
      <c r="J94" s="369"/>
      <c r="L94" s="406"/>
    </row>
    <row r="95" spans="3:12" ht="14.1" customHeight="1" x14ac:dyDescent="0.2">
      <c r="C95" s="369"/>
      <c r="D95" s="369"/>
      <c r="E95" s="369"/>
      <c r="F95" s="369"/>
      <c r="G95" s="369"/>
      <c r="H95" s="369"/>
      <c r="J95" s="369"/>
      <c r="L95" s="406"/>
    </row>
    <row r="96" spans="3:12" ht="14.1" customHeight="1" x14ac:dyDescent="0.2">
      <c r="C96" s="369"/>
      <c r="D96" s="369"/>
      <c r="E96" s="369"/>
      <c r="F96" s="369"/>
      <c r="G96" s="369"/>
      <c r="H96" s="369"/>
      <c r="J96" s="369"/>
      <c r="L96" s="406"/>
    </row>
    <row r="97" spans="3:12" ht="14.1" customHeight="1" x14ac:dyDescent="0.2">
      <c r="C97" s="369"/>
      <c r="D97" s="369"/>
      <c r="E97" s="369"/>
      <c r="F97" s="369"/>
      <c r="G97" s="369"/>
      <c r="H97" s="369"/>
      <c r="J97" s="369"/>
      <c r="L97" s="406"/>
    </row>
    <row r="98" spans="3:12" ht="14.1" customHeight="1" x14ac:dyDescent="0.2">
      <c r="C98" s="369"/>
      <c r="D98" s="369"/>
      <c r="E98" s="369"/>
      <c r="F98" s="369"/>
      <c r="G98" s="369"/>
      <c r="H98" s="369"/>
      <c r="J98" s="369"/>
      <c r="L98" s="406"/>
    </row>
    <row r="99" spans="3:12" ht="14.1" customHeight="1" x14ac:dyDescent="0.2">
      <c r="C99" s="369"/>
      <c r="D99" s="369"/>
      <c r="E99" s="369"/>
      <c r="F99" s="369"/>
      <c r="G99" s="369"/>
      <c r="H99" s="369"/>
      <c r="J99" s="369"/>
      <c r="L99" s="406"/>
    </row>
    <row r="100" spans="3:12" ht="14.1" customHeight="1" x14ac:dyDescent="0.2">
      <c r="C100" s="369"/>
      <c r="D100" s="369"/>
      <c r="E100" s="369"/>
      <c r="F100" s="369"/>
      <c r="G100" s="369"/>
      <c r="H100" s="369"/>
      <c r="J100" s="369"/>
      <c r="L100" s="406"/>
    </row>
    <row r="101" spans="3:12" ht="14.1" customHeight="1" x14ac:dyDescent="0.2">
      <c r="C101" s="369"/>
      <c r="D101" s="369"/>
      <c r="E101" s="369"/>
      <c r="F101" s="369"/>
      <c r="G101" s="369"/>
      <c r="H101" s="369"/>
      <c r="J101" s="369"/>
      <c r="L101" s="406"/>
    </row>
    <row r="102" spans="3:12" ht="14.1" customHeight="1" x14ac:dyDescent="0.2">
      <c r="C102" s="369"/>
      <c r="D102" s="369"/>
      <c r="E102" s="369"/>
      <c r="F102" s="369"/>
      <c r="G102" s="369"/>
      <c r="H102" s="369"/>
      <c r="J102" s="369"/>
      <c r="L102" s="406"/>
    </row>
    <row r="103" spans="3:12" ht="14.1" customHeight="1" x14ac:dyDescent="0.2">
      <c r="C103" s="369"/>
      <c r="D103" s="369"/>
      <c r="E103" s="369"/>
      <c r="F103" s="369"/>
      <c r="G103" s="369"/>
      <c r="H103" s="369"/>
      <c r="J103" s="369"/>
      <c r="L103" s="406"/>
    </row>
    <row r="104" spans="3:12" ht="14.1" customHeight="1" x14ac:dyDescent="0.2">
      <c r="C104" s="369"/>
      <c r="D104" s="369"/>
      <c r="E104" s="369"/>
      <c r="F104" s="369"/>
      <c r="G104" s="369"/>
      <c r="H104" s="369"/>
      <c r="J104" s="369"/>
      <c r="L104" s="406"/>
    </row>
    <row r="105" spans="3:12" ht="14.1" customHeight="1" x14ac:dyDescent="0.2">
      <c r="C105" s="369"/>
      <c r="D105" s="369"/>
      <c r="E105" s="369"/>
      <c r="F105" s="369"/>
      <c r="G105" s="369"/>
      <c r="H105" s="369"/>
      <c r="J105" s="369"/>
      <c r="L105" s="406"/>
    </row>
    <row r="106" spans="3:12" ht="14.1" customHeight="1" x14ac:dyDescent="0.2">
      <c r="C106" s="369"/>
      <c r="D106" s="369"/>
      <c r="E106" s="369"/>
      <c r="F106" s="369"/>
      <c r="G106" s="369"/>
      <c r="H106" s="369"/>
      <c r="J106" s="369"/>
      <c r="L106" s="406"/>
    </row>
    <row r="107" spans="3:12" ht="14.1" customHeight="1" x14ac:dyDescent="0.2">
      <c r="C107" s="369"/>
      <c r="D107" s="369"/>
      <c r="E107" s="369"/>
      <c r="F107" s="369"/>
      <c r="G107" s="369"/>
      <c r="H107" s="369"/>
      <c r="J107" s="369"/>
      <c r="L107" s="406"/>
    </row>
    <row r="108" spans="3:12" ht="14.1" customHeight="1" x14ac:dyDescent="0.2"/>
    <row r="109" spans="3:12" ht="14.1" customHeight="1" x14ac:dyDescent="0.2"/>
    <row r="110" spans="3:12" ht="14.1" customHeight="1" x14ac:dyDescent="0.2"/>
    <row r="111" spans="3:12" ht="14.1" customHeight="1" x14ac:dyDescent="0.2"/>
    <row r="112" spans="3:12" ht="14.1" customHeight="1" x14ac:dyDescent="0.2"/>
    <row r="113" spans="2:64" s="382" customFormat="1" ht="14.1" customHeight="1" x14ac:dyDescent="0.2">
      <c r="B113" s="383"/>
      <c r="C113" s="373"/>
      <c r="E113" s="373"/>
      <c r="F113" s="373"/>
      <c r="H113" s="373"/>
      <c r="I113" s="369"/>
      <c r="J113" s="390"/>
      <c r="K113" s="369"/>
      <c r="L113" s="369"/>
      <c r="M113" s="369"/>
      <c r="N113" s="390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  <c r="AZ113" s="369"/>
      <c r="BA113" s="369"/>
      <c r="BB113" s="369"/>
      <c r="BC113" s="369"/>
      <c r="BD113" s="369"/>
      <c r="BE113" s="369"/>
      <c r="BF113" s="369"/>
      <c r="BG113" s="369"/>
      <c r="BH113" s="369"/>
      <c r="BI113" s="369"/>
      <c r="BJ113" s="369"/>
      <c r="BK113" s="369"/>
      <c r="BL113" s="369"/>
    </row>
    <row r="114" spans="2:64" s="382" customFormat="1" ht="14.1" customHeight="1" x14ac:dyDescent="0.2">
      <c r="B114" s="383"/>
      <c r="C114" s="373"/>
      <c r="E114" s="373"/>
      <c r="F114" s="373"/>
      <c r="H114" s="373"/>
      <c r="I114" s="369"/>
      <c r="J114" s="390"/>
      <c r="K114" s="369"/>
      <c r="L114" s="369"/>
      <c r="M114" s="369"/>
      <c r="N114" s="390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  <c r="AZ114" s="369"/>
      <c r="BA114" s="369"/>
      <c r="BB114" s="369"/>
      <c r="BC114" s="369"/>
      <c r="BD114" s="369"/>
      <c r="BE114" s="369"/>
      <c r="BF114" s="369"/>
      <c r="BG114" s="369"/>
      <c r="BH114" s="369"/>
      <c r="BI114" s="369"/>
      <c r="BJ114" s="369"/>
      <c r="BK114" s="369"/>
      <c r="BL114" s="369"/>
    </row>
    <row r="115" spans="2:64" s="382" customFormat="1" ht="14.1" customHeight="1" x14ac:dyDescent="0.2">
      <c r="B115" s="383"/>
      <c r="C115" s="373"/>
      <c r="E115" s="373"/>
      <c r="F115" s="373"/>
      <c r="H115" s="373"/>
      <c r="I115" s="369"/>
      <c r="J115" s="390"/>
      <c r="K115" s="369"/>
      <c r="L115" s="369"/>
      <c r="M115" s="369"/>
      <c r="N115" s="390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  <c r="AZ115" s="369"/>
      <c r="BA115" s="369"/>
      <c r="BB115" s="369"/>
      <c r="BC115" s="369"/>
      <c r="BD115" s="369"/>
      <c r="BE115" s="369"/>
      <c r="BF115" s="369"/>
      <c r="BG115" s="369"/>
      <c r="BH115" s="369"/>
      <c r="BI115" s="369"/>
      <c r="BJ115" s="369"/>
      <c r="BK115" s="369"/>
      <c r="BL115" s="369"/>
    </row>
    <row r="116" spans="2:64" s="382" customFormat="1" ht="14.1" customHeight="1" x14ac:dyDescent="0.2">
      <c r="B116" s="383"/>
      <c r="C116" s="373"/>
      <c r="E116" s="373"/>
      <c r="F116" s="373"/>
      <c r="H116" s="373"/>
      <c r="I116" s="369"/>
      <c r="J116" s="390"/>
      <c r="K116" s="369"/>
      <c r="L116" s="369"/>
      <c r="M116" s="369"/>
      <c r="N116" s="390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  <c r="AZ116" s="369"/>
      <c r="BA116" s="369"/>
      <c r="BB116" s="369"/>
      <c r="BC116" s="369"/>
      <c r="BD116" s="369"/>
      <c r="BE116" s="369"/>
      <c r="BF116" s="369"/>
      <c r="BG116" s="369"/>
      <c r="BH116" s="369"/>
      <c r="BI116" s="369"/>
      <c r="BJ116" s="369"/>
      <c r="BK116" s="369"/>
      <c r="BL116" s="369"/>
    </row>
    <row r="117" spans="2:64" s="382" customFormat="1" ht="14.1" customHeight="1" x14ac:dyDescent="0.2">
      <c r="B117" s="383"/>
      <c r="C117" s="373"/>
      <c r="E117" s="373"/>
      <c r="F117" s="373"/>
      <c r="H117" s="373"/>
      <c r="I117" s="369"/>
      <c r="J117" s="390"/>
      <c r="K117" s="369"/>
      <c r="L117" s="369"/>
      <c r="M117" s="369"/>
      <c r="N117" s="390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  <c r="BK117" s="369"/>
      <c r="BL117" s="369"/>
    </row>
    <row r="118" spans="2:64" s="382" customFormat="1" ht="14.1" customHeight="1" x14ac:dyDescent="0.2">
      <c r="B118" s="383"/>
      <c r="C118" s="373"/>
      <c r="E118" s="373"/>
      <c r="F118" s="373"/>
      <c r="H118" s="373"/>
      <c r="I118" s="369"/>
      <c r="J118" s="390"/>
      <c r="K118" s="369"/>
      <c r="L118" s="369"/>
      <c r="M118" s="369"/>
      <c r="N118" s="390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  <c r="AZ118" s="369"/>
      <c r="BA118" s="369"/>
      <c r="BB118" s="369"/>
      <c r="BC118" s="369"/>
      <c r="BD118" s="369"/>
      <c r="BE118" s="369"/>
      <c r="BF118" s="369"/>
      <c r="BG118" s="369"/>
      <c r="BH118" s="369"/>
      <c r="BI118" s="369"/>
      <c r="BJ118" s="369"/>
      <c r="BK118" s="369"/>
      <c r="BL118" s="369"/>
    </row>
    <row r="119" spans="2:64" s="382" customFormat="1" ht="14.1" customHeight="1" x14ac:dyDescent="0.2">
      <c r="B119" s="383"/>
      <c r="C119" s="373"/>
      <c r="E119" s="373"/>
      <c r="F119" s="373"/>
      <c r="H119" s="373"/>
      <c r="I119" s="369"/>
      <c r="J119" s="390"/>
      <c r="K119" s="369"/>
      <c r="L119" s="369"/>
      <c r="M119" s="369"/>
      <c r="N119" s="390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  <c r="AZ119" s="369"/>
      <c r="BA119" s="369"/>
      <c r="BB119" s="369"/>
      <c r="BC119" s="369"/>
      <c r="BD119" s="369"/>
      <c r="BE119" s="369"/>
      <c r="BF119" s="369"/>
      <c r="BG119" s="369"/>
      <c r="BH119" s="369"/>
      <c r="BI119" s="369"/>
      <c r="BJ119" s="369"/>
      <c r="BK119" s="369"/>
      <c r="BL119" s="369"/>
    </row>
    <row r="120" spans="2:64" s="382" customFormat="1" ht="14.1" customHeight="1" x14ac:dyDescent="0.2">
      <c r="B120" s="383"/>
      <c r="C120" s="373"/>
      <c r="E120" s="373"/>
      <c r="F120" s="373"/>
      <c r="H120" s="373"/>
      <c r="I120" s="369"/>
      <c r="J120" s="390"/>
      <c r="K120" s="369"/>
      <c r="L120" s="369"/>
      <c r="M120" s="369"/>
      <c r="N120" s="390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  <c r="AZ120" s="369"/>
      <c r="BA120" s="369"/>
      <c r="BB120" s="369"/>
      <c r="BC120" s="369"/>
      <c r="BD120" s="369"/>
      <c r="BE120" s="369"/>
      <c r="BF120" s="369"/>
      <c r="BG120" s="369"/>
      <c r="BH120" s="369"/>
      <c r="BI120" s="369"/>
      <c r="BJ120" s="369"/>
      <c r="BK120" s="369"/>
      <c r="BL120" s="369"/>
    </row>
    <row r="121" spans="2:64" s="382" customFormat="1" ht="14.1" customHeight="1" x14ac:dyDescent="0.2">
      <c r="B121" s="383"/>
      <c r="C121" s="373"/>
      <c r="E121" s="373"/>
      <c r="F121" s="373"/>
      <c r="H121" s="373"/>
      <c r="I121" s="369"/>
      <c r="J121" s="390"/>
      <c r="K121" s="369"/>
      <c r="L121" s="369"/>
      <c r="M121" s="369"/>
      <c r="N121" s="390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  <c r="AZ121" s="369"/>
      <c r="BA121" s="369"/>
      <c r="BB121" s="369"/>
      <c r="BC121" s="369"/>
      <c r="BD121" s="369"/>
      <c r="BE121" s="369"/>
      <c r="BF121" s="369"/>
      <c r="BG121" s="369"/>
      <c r="BH121" s="369"/>
      <c r="BI121" s="369"/>
      <c r="BJ121" s="369"/>
      <c r="BK121" s="369"/>
      <c r="BL121" s="369"/>
    </row>
    <row r="122" spans="2:64" s="382" customFormat="1" ht="14.1" customHeight="1" x14ac:dyDescent="0.2">
      <c r="B122" s="383"/>
      <c r="C122" s="373"/>
      <c r="E122" s="373"/>
      <c r="F122" s="373"/>
      <c r="H122" s="373"/>
      <c r="I122" s="369"/>
      <c r="J122" s="390"/>
      <c r="K122" s="369"/>
      <c r="L122" s="369"/>
      <c r="M122" s="369"/>
      <c r="N122" s="390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369"/>
      <c r="BE122" s="369"/>
      <c r="BF122" s="369"/>
      <c r="BG122" s="369"/>
      <c r="BH122" s="369"/>
      <c r="BI122" s="369"/>
      <c r="BJ122" s="369"/>
      <c r="BK122" s="369"/>
      <c r="BL122" s="369"/>
    </row>
    <row r="123" spans="2:64" s="382" customFormat="1" ht="14.1" customHeight="1" x14ac:dyDescent="0.2">
      <c r="B123" s="383"/>
      <c r="C123" s="373"/>
      <c r="E123" s="373"/>
      <c r="F123" s="373"/>
      <c r="H123" s="373"/>
      <c r="I123" s="369"/>
      <c r="J123" s="390"/>
      <c r="K123" s="369"/>
      <c r="L123" s="369"/>
      <c r="M123" s="369"/>
      <c r="N123" s="390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369"/>
      <c r="BE123" s="369"/>
      <c r="BF123" s="369"/>
      <c r="BG123" s="369"/>
      <c r="BH123" s="369"/>
      <c r="BI123" s="369"/>
      <c r="BJ123" s="369"/>
      <c r="BK123" s="369"/>
      <c r="BL123" s="369"/>
    </row>
    <row r="124" spans="2:64" s="382" customFormat="1" ht="14.1" customHeight="1" x14ac:dyDescent="0.2">
      <c r="B124" s="383"/>
      <c r="C124" s="373"/>
      <c r="E124" s="373"/>
      <c r="F124" s="373"/>
      <c r="H124" s="373"/>
      <c r="I124" s="369"/>
      <c r="J124" s="390"/>
      <c r="K124" s="369"/>
      <c r="L124" s="369"/>
      <c r="M124" s="369"/>
      <c r="N124" s="390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69"/>
      <c r="BH124" s="369"/>
      <c r="BI124" s="369"/>
      <c r="BJ124" s="369"/>
      <c r="BK124" s="369"/>
      <c r="BL124" s="369"/>
    </row>
    <row r="125" spans="2:64" s="382" customFormat="1" ht="14.1" customHeight="1" x14ac:dyDescent="0.2">
      <c r="B125" s="383"/>
      <c r="C125" s="373"/>
      <c r="E125" s="373"/>
      <c r="F125" s="373"/>
      <c r="H125" s="373"/>
      <c r="I125" s="369"/>
      <c r="J125" s="390"/>
      <c r="K125" s="369"/>
      <c r="L125" s="369"/>
      <c r="M125" s="369"/>
      <c r="N125" s="390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  <c r="AZ125" s="369"/>
      <c r="BA125" s="369"/>
      <c r="BB125" s="369"/>
      <c r="BC125" s="369"/>
      <c r="BD125" s="369"/>
      <c r="BE125" s="369"/>
      <c r="BF125" s="369"/>
      <c r="BG125" s="369"/>
      <c r="BH125" s="369"/>
      <c r="BI125" s="369"/>
      <c r="BJ125" s="369"/>
      <c r="BK125" s="369"/>
      <c r="BL125" s="369"/>
    </row>
    <row r="126" spans="2:64" s="382" customFormat="1" ht="14.1" customHeight="1" x14ac:dyDescent="0.2">
      <c r="B126" s="383"/>
      <c r="C126" s="373"/>
      <c r="E126" s="373"/>
      <c r="F126" s="373"/>
      <c r="H126" s="373"/>
      <c r="I126" s="369"/>
      <c r="J126" s="390"/>
      <c r="K126" s="369"/>
      <c r="L126" s="369"/>
      <c r="M126" s="369"/>
      <c r="N126" s="390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369"/>
      <c r="AJ126" s="369"/>
      <c r="AK126" s="369"/>
      <c r="AL126" s="369"/>
      <c r="AM126" s="369"/>
      <c r="AN126" s="369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  <c r="AZ126" s="369"/>
      <c r="BA126" s="369"/>
      <c r="BB126" s="369"/>
      <c r="BC126" s="369"/>
      <c r="BD126" s="369"/>
      <c r="BE126" s="369"/>
      <c r="BF126" s="369"/>
      <c r="BG126" s="369"/>
      <c r="BH126" s="369"/>
      <c r="BI126" s="369"/>
      <c r="BJ126" s="369"/>
      <c r="BK126" s="369"/>
      <c r="BL126" s="369"/>
    </row>
    <row r="127" spans="2:64" s="382" customFormat="1" ht="14.1" customHeight="1" x14ac:dyDescent="0.2">
      <c r="B127" s="383"/>
      <c r="C127" s="373"/>
      <c r="E127" s="373"/>
      <c r="F127" s="373"/>
      <c r="H127" s="373"/>
      <c r="I127" s="369"/>
      <c r="J127" s="390"/>
      <c r="K127" s="369"/>
      <c r="L127" s="369"/>
      <c r="M127" s="369"/>
      <c r="N127" s="390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369"/>
      <c r="AJ127" s="369"/>
      <c r="AK127" s="369"/>
      <c r="AL127" s="369"/>
      <c r="AM127" s="369"/>
      <c r="AN127" s="369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  <c r="AZ127" s="369"/>
      <c r="BA127" s="369"/>
      <c r="BB127" s="369"/>
      <c r="BC127" s="369"/>
      <c r="BD127" s="369"/>
      <c r="BE127" s="369"/>
      <c r="BF127" s="369"/>
      <c r="BG127" s="369"/>
      <c r="BH127" s="369"/>
      <c r="BI127" s="369"/>
      <c r="BJ127" s="369"/>
      <c r="BK127" s="369"/>
      <c r="BL127" s="369"/>
    </row>
    <row r="128" spans="2:64" s="382" customFormat="1" ht="14.1" customHeight="1" x14ac:dyDescent="0.2">
      <c r="B128" s="383"/>
      <c r="C128" s="373"/>
      <c r="E128" s="373"/>
      <c r="F128" s="373"/>
      <c r="H128" s="373"/>
      <c r="I128" s="369"/>
      <c r="J128" s="390"/>
      <c r="K128" s="369"/>
      <c r="L128" s="369"/>
      <c r="M128" s="369"/>
      <c r="N128" s="390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  <c r="AZ128" s="369"/>
      <c r="BA128" s="369"/>
      <c r="BB128" s="369"/>
      <c r="BC128" s="369"/>
      <c r="BD128" s="369"/>
      <c r="BE128" s="369"/>
      <c r="BF128" s="369"/>
      <c r="BG128" s="369"/>
      <c r="BH128" s="369"/>
      <c r="BI128" s="369"/>
      <c r="BJ128" s="369"/>
      <c r="BK128" s="369"/>
      <c r="BL128" s="369"/>
    </row>
    <row r="129" spans="2:16" ht="14.1" customHeight="1" x14ac:dyDescent="0.2"/>
    <row r="130" spans="2:16" ht="14.1" customHeight="1" x14ac:dyDescent="0.2"/>
    <row r="131" spans="2:16" ht="14.1" customHeight="1" x14ac:dyDescent="0.2"/>
    <row r="132" spans="2:16" ht="14.1" customHeight="1" x14ac:dyDescent="0.2"/>
    <row r="133" spans="2:16" ht="14.1" customHeight="1" x14ac:dyDescent="0.2"/>
    <row r="134" spans="2:16" ht="14.1" customHeight="1" x14ac:dyDescent="0.2"/>
    <row r="135" spans="2:16" ht="14.1" customHeight="1" x14ac:dyDescent="0.2"/>
    <row r="136" spans="2:16" ht="14.1" customHeight="1" x14ac:dyDescent="0.2"/>
    <row r="137" spans="2:16" ht="14.1" customHeight="1" x14ac:dyDescent="0.2"/>
    <row r="138" spans="2:16" s="382" customFormat="1" ht="14.1" customHeight="1" x14ac:dyDescent="0.2">
      <c r="B138" s="383"/>
      <c r="C138" s="373"/>
      <c r="E138" s="373"/>
      <c r="F138" s="373"/>
      <c r="H138" s="373"/>
      <c r="I138" s="369"/>
      <c r="J138" s="390"/>
      <c r="K138" s="369"/>
      <c r="L138" s="369"/>
      <c r="M138" s="369"/>
      <c r="N138" s="390"/>
      <c r="O138" s="369"/>
      <c r="P138" s="369"/>
    </row>
    <row r="139" spans="2:16" s="382" customFormat="1" ht="14.1" customHeight="1" x14ac:dyDescent="0.2">
      <c r="B139" s="383"/>
      <c r="C139" s="373"/>
      <c r="E139" s="373"/>
      <c r="F139" s="373"/>
      <c r="H139" s="373"/>
      <c r="I139" s="369"/>
      <c r="J139" s="390"/>
      <c r="K139" s="369"/>
      <c r="L139" s="369"/>
      <c r="M139" s="369"/>
      <c r="N139" s="390"/>
      <c r="O139" s="369"/>
      <c r="P139" s="369"/>
    </row>
    <row r="140" spans="2:16" s="382" customFormat="1" ht="14.1" customHeight="1" x14ac:dyDescent="0.2">
      <c r="B140" s="383"/>
      <c r="C140" s="373"/>
      <c r="E140" s="373"/>
      <c r="F140" s="373"/>
      <c r="H140" s="373"/>
      <c r="I140" s="369"/>
      <c r="J140" s="390"/>
      <c r="K140" s="369"/>
      <c r="L140" s="369"/>
      <c r="M140" s="369"/>
      <c r="N140" s="390"/>
      <c r="O140" s="369"/>
      <c r="P140" s="369"/>
    </row>
    <row r="141" spans="2:16" s="382" customFormat="1" ht="14.1" customHeight="1" x14ac:dyDescent="0.2">
      <c r="B141" s="383"/>
      <c r="C141" s="373"/>
      <c r="E141" s="373"/>
      <c r="F141" s="373"/>
      <c r="H141" s="373"/>
      <c r="I141" s="369"/>
      <c r="J141" s="390"/>
      <c r="K141" s="369"/>
      <c r="L141" s="369"/>
      <c r="M141" s="369"/>
      <c r="N141" s="390"/>
      <c r="O141" s="369"/>
      <c r="P141" s="369"/>
    </row>
    <row r="142" spans="2:16" s="382" customFormat="1" ht="14.1" customHeight="1" x14ac:dyDescent="0.2">
      <c r="B142" s="383"/>
      <c r="C142" s="373"/>
      <c r="E142" s="373"/>
      <c r="F142" s="373"/>
      <c r="H142" s="373"/>
      <c r="I142" s="369"/>
      <c r="J142" s="390"/>
      <c r="K142" s="369"/>
      <c r="L142" s="369"/>
      <c r="M142" s="369"/>
      <c r="N142" s="390"/>
      <c r="O142" s="369"/>
      <c r="P142" s="369"/>
    </row>
    <row r="143" spans="2:16" s="382" customFormat="1" ht="14.1" customHeight="1" x14ac:dyDescent="0.2">
      <c r="B143" s="383"/>
      <c r="C143" s="373"/>
      <c r="E143" s="373"/>
      <c r="F143" s="373"/>
      <c r="H143" s="373"/>
      <c r="I143" s="369"/>
      <c r="J143" s="390"/>
      <c r="K143" s="369"/>
      <c r="L143" s="369"/>
      <c r="M143" s="369"/>
      <c r="N143" s="390"/>
      <c r="O143" s="369"/>
      <c r="P143" s="369"/>
    </row>
    <row r="144" spans="2:16" s="382" customFormat="1" ht="14.1" customHeight="1" x14ac:dyDescent="0.2">
      <c r="B144" s="383"/>
      <c r="C144" s="373"/>
      <c r="E144" s="373"/>
      <c r="F144" s="373"/>
      <c r="H144" s="373"/>
      <c r="I144" s="369"/>
      <c r="J144" s="390"/>
      <c r="K144" s="369"/>
      <c r="L144" s="369"/>
      <c r="M144" s="369"/>
      <c r="N144" s="390"/>
      <c r="O144" s="369"/>
      <c r="P144" s="369"/>
    </row>
    <row r="145" spans="2:16" s="382" customFormat="1" ht="14.1" customHeight="1" x14ac:dyDescent="0.2">
      <c r="B145" s="383"/>
      <c r="C145" s="373"/>
      <c r="E145" s="373"/>
      <c r="F145" s="373"/>
      <c r="H145" s="373"/>
      <c r="I145" s="369"/>
      <c r="J145" s="390"/>
      <c r="K145" s="369"/>
      <c r="L145" s="369"/>
      <c r="M145" s="369"/>
      <c r="N145" s="390"/>
      <c r="O145" s="369"/>
      <c r="P145" s="369"/>
    </row>
    <row r="146" spans="2:16" s="382" customFormat="1" ht="14.1" customHeight="1" x14ac:dyDescent="0.2">
      <c r="B146" s="383"/>
      <c r="C146" s="373"/>
      <c r="E146" s="373"/>
      <c r="F146" s="373"/>
      <c r="H146" s="373"/>
      <c r="I146" s="369"/>
      <c r="J146" s="390"/>
      <c r="K146" s="369"/>
      <c r="L146" s="369"/>
      <c r="M146" s="369"/>
      <c r="N146" s="390"/>
      <c r="O146" s="369"/>
      <c r="P146" s="369"/>
    </row>
    <row r="147" spans="2:16" s="382" customFormat="1" ht="14.1" customHeight="1" x14ac:dyDescent="0.2">
      <c r="B147" s="383"/>
      <c r="C147" s="373"/>
      <c r="E147" s="373"/>
      <c r="F147" s="373"/>
      <c r="H147" s="373"/>
      <c r="I147" s="369"/>
      <c r="J147" s="390"/>
      <c r="K147" s="369"/>
      <c r="L147" s="369"/>
      <c r="M147" s="369"/>
      <c r="N147" s="390"/>
      <c r="O147" s="369"/>
      <c r="P147" s="369"/>
    </row>
    <row r="148" spans="2:16" s="382" customFormat="1" ht="14.1" customHeight="1" x14ac:dyDescent="0.2">
      <c r="B148" s="383"/>
      <c r="C148" s="373"/>
      <c r="E148" s="373"/>
      <c r="F148" s="373"/>
      <c r="H148" s="373"/>
      <c r="I148" s="369"/>
      <c r="J148" s="390"/>
      <c r="K148" s="369"/>
      <c r="L148" s="369"/>
      <c r="M148" s="369"/>
      <c r="N148" s="390"/>
      <c r="O148" s="369"/>
      <c r="P148" s="369"/>
    </row>
    <row r="149" spans="2:16" s="382" customFormat="1" ht="14.1" customHeight="1" x14ac:dyDescent="0.2">
      <c r="B149" s="383"/>
      <c r="C149" s="373"/>
      <c r="E149" s="373"/>
      <c r="F149" s="373"/>
      <c r="H149" s="373"/>
      <c r="I149" s="369"/>
      <c r="J149" s="390"/>
      <c r="K149" s="369"/>
      <c r="L149" s="369"/>
      <c r="M149" s="369"/>
      <c r="N149" s="390"/>
      <c r="O149" s="369"/>
      <c r="P149" s="369"/>
    </row>
    <row r="150" spans="2:16" s="382" customFormat="1" ht="14.1" customHeight="1" x14ac:dyDescent="0.2">
      <c r="B150" s="383"/>
      <c r="C150" s="373"/>
      <c r="E150" s="373"/>
      <c r="F150" s="373"/>
      <c r="H150" s="373"/>
      <c r="I150" s="369"/>
      <c r="J150" s="390"/>
      <c r="K150" s="369"/>
      <c r="L150" s="369"/>
      <c r="M150" s="369"/>
      <c r="N150" s="390"/>
      <c r="O150" s="369"/>
      <c r="P150" s="369"/>
    </row>
    <row r="151" spans="2:16" s="382" customFormat="1" ht="14.1" customHeight="1" x14ac:dyDescent="0.2">
      <c r="B151" s="383"/>
      <c r="C151" s="373"/>
      <c r="E151" s="373"/>
      <c r="F151" s="373"/>
      <c r="H151" s="373"/>
      <c r="I151" s="369"/>
      <c r="J151" s="390"/>
      <c r="K151" s="369"/>
      <c r="L151" s="369"/>
      <c r="M151" s="369"/>
      <c r="N151" s="390"/>
      <c r="O151" s="369"/>
      <c r="P151" s="369"/>
    </row>
    <row r="152" spans="2:16" s="382" customFormat="1" ht="14.1" customHeight="1" x14ac:dyDescent="0.2">
      <c r="B152" s="383"/>
      <c r="C152" s="373"/>
      <c r="E152" s="373"/>
      <c r="F152" s="373"/>
      <c r="H152" s="373"/>
      <c r="I152" s="369"/>
      <c r="J152" s="390"/>
      <c r="K152" s="369"/>
      <c r="L152" s="369"/>
      <c r="M152" s="369"/>
      <c r="N152" s="390"/>
      <c r="O152" s="369"/>
      <c r="P152" s="369"/>
    </row>
    <row r="153" spans="2:16" s="382" customFormat="1" ht="14.1" customHeight="1" x14ac:dyDescent="0.2">
      <c r="B153" s="383"/>
      <c r="C153" s="373"/>
      <c r="E153" s="373"/>
      <c r="F153" s="373"/>
      <c r="H153" s="373"/>
      <c r="I153" s="369"/>
      <c r="J153" s="390"/>
      <c r="K153" s="369"/>
      <c r="L153" s="369"/>
      <c r="M153" s="369"/>
      <c r="N153" s="390"/>
      <c r="O153" s="369"/>
      <c r="P153" s="369"/>
    </row>
    <row r="154" spans="2:16" s="382" customFormat="1" ht="14.1" customHeight="1" x14ac:dyDescent="0.2">
      <c r="B154" s="383"/>
      <c r="C154" s="373"/>
      <c r="E154" s="373"/>
      <c r="F154" s="373"/>
      <c r="H154" s="373"/>
      <c r="I154" s="369"/>
      <c r="J154" s="390"/>
      <c r="K154" s="369"/>
      <c r="L154" s="369"/>
      <c r="M154" s="369"/>
      <c r="N154" s="390"/>
      <c r="O154" s="369"/>
      <c r="P154" s="369"/>
    </row>
    <row r="155" spans="2:16" s="382" customFormat="1" ht="14.1" customHeight="1" x14ac:dyDescent="0.2">
      <c r="B155" s="383"/>
      <c r="C155" s="373"/>
      <c r="E155" s="373"/>
      <c r="F155" s="373"/>
      <c r="H155" s="373"/>
      <c r="I155" s="369"/>
      <c r="J155" s="390"/>
      <c r="K155" s="369"/>
      <c r="L155" s="369"/>
      <c r="M155" s="369"/>
      <c r="N155" s="390"/>
      <c r="O155" s="369"/>
      <c r="P155" s="369"/>
    </row>
    <row r="156" spans="2:16" s="382" customFormat="1" ht="14.1" customHeight="1" x14ac:dyDescent="0.2">
      <c r="B156" s="383"/>
      <c r="C156" s="373"/>
      <c r="E156" s="373"/>
      <c r="F156" s="373"/>
      <c r="H156" s="373"/>
      <c r="I156" s="369"/>
      <c r="J156" s="390"/>
      <c r="K156" s="369"/>
      <c r="L156" s="369"/>
      <c r="M156" s="369"/>
      <c r="N156" s="390"/>
      <c r="O156" s="369"/>
      <c r="P156" s="369"/>
    </row>
    <row r="157" spans="2:16" s="382" customFormat="1" ht="14.1" customHeight="1" x14ac:dyDescent="0.2">
      <c r="B157" s="383"/>
      <c r="C157" s="373"/>
      <c r="E157" s="373"/>
      <c r="F157" s="373"/>
      <c r="H157" s="373"/>
      <c r="I157" s="369"/>
      <c r="J157" s="390"/>
      <c r="K157" s="369"/>
      <c r="L157" s="369"/>
      <c r="M157" s="369"/>
      <c r="N157" s="390"/>
      <c r="O157" s="369"/>
      <c r="P157" s="369"/>
    </row>
  </sheetData>
  <mergeCells count="20">
    <mergeCell ref="E15:G15"/>
    <mergeCell ref="K13:M13"/>
    <mergeCell ref="L11:M11"/>
    <mergeCell ref="E11:G11"/>
    <mergeCell ref="A1:M1"/>
    <mergeCell ref="H9:J9"/>
    <mergeCell ref="E7:G7"/>
    <mergeCell ref="H36:I36"/>
    <mergeCell ref="K37:M37"/>
    <mergeCell ref="L32:M32"/>
    <mergeCell ref="K23:M23"/>
    <mergeCell ref="H22:I22"/>
    <mergeCell ref="H17:J17"/>
    <mergeCell ref="L18:M18"/>
    <mergeCell ref="E19:G19"/>
    <mergeCell ref="E31:F31"/>
    <mergeCell ref="H32:J32"/>
    <mergeCell ref="K30:M30"/>
    <mergeCell ref="E27:F27"/>
    <mergeCell ref="H28:J28"/>
  </mergeCells>
  <printOptions horizontalCentered="1"/>
  <pageMargins left="0.19685039370078741" right="0" top="0.19685039370078741" bottom="0.19685039370078741" header="0.19685039370078741" footer="0.19685039370078741"/>
  <pageSetup paperSize="9" scale="74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U17"/>
  <sheetViews>
    <sheetView view="pageBreakPreview" topLeftCell="A5" zoomScale="60" zoomScaleNormal="60" workbookViewId="0">
      <selection activeCell="A15" sqref="A15:L15"/>
    </sheetView>
  </sheetViews>
  <sheetFormatPr defaultRowHeight="12.75" x14ac:dyDescent="0.2"/>
  <cols>
    <col min="1" max="1" width="6.85546875" style="719" customWidth="1"/>
    <col min="2" max="2" width="8.140625" style="719" customWidth="1"/>
    <col min="3" max="256" width="9.140625" style="719"/>
    <col min="257" max="257" width="6.85546875" style="719" customWidth="1"/>
    <col min="258" max="258" width="8.140625" style="719" customWidth="1"/>
    <col min="259" max="512" width="9.140625" style="719"/>
    <col min="513" max="513" width="6.85546875" style="719" customWidth="1"/>
    <col min="514" max="514" width="8.140625" style="719" customWidth="1"/>
    <col min="515" max="768" width="9.140625" style="719"/>
    <col min="769" max="769" width="6.85546875" style="719" customWidth="1"/>
    <col min="770" max="770" width="8.140625" style="719" customWidth="1"/>
    <col min="771" max="1024" width="9.140625" style="719"/>
    <col min="1025" max="1025" width="6.85546875" style="719" customWidth="1"/>
    <col min="1026" max="1026" width="8.140625" style="719" customWidth="1"/>
    <col min="1027" max="1280" width="9.140625" style="719"/>
    <col min="1281" max="1281" width="6.85546875" style="719" customWidth="1"/>
    <col min="1282" max="1282" width="8.140625" style="719" customWidth="1"/>
    <col min="1283" max="1536" width="9.140625" style="719"/>
    <col min="1537" max="1537" width="6.85546875" style="719" customWidth="1"/>
    <col min="1538" max="1538" width="8.140625" style="719" customWidth="1"/>
    <col min="1539" max="1792" width="9.140625" style="719"/>
    <col min="1793" max="1793" width="6.85546875" style="719" customWidth="1"/>
    <col min="1794" max="1794" width="8.140625" style="719" customWidth="1"/>
    <col min="1795" max="2048" width="9.140625" style="719"/>
    <col min="2049" max="2049" width="6.85546875" style="719" customWidth="1"/>
    <col min="2050" max="2050" width="8.140625" style="719" customWidth="1"/>
    <col min="2051" max="2304" width="9.140625" style="719"/>
    <col min="2305" max="2305" width="6.85546875" style="719" customWidth="1"/>
    <col min="2306" max="2306" width="8.140625" style="719" customWidth="1"/>
    <col min="2307" max="2560" width="9.140625" style="719"/>
    <col min="2561" max="2561" width="6.85546875" style="719" customWidth="1"/>
    <col min="2562" max="2562" width="8.140625" style="719" customWidth="1"/>
    <col min="2563" max="2816" width="9.140625" style="719"/>
    <col min="2817" max="2817" width="6.85546875" style="719" customWidth="1"/>
    <col min="2818" max="2818" width="8.140625" style="719" customWidth="1"/>
    <col min="2819" max="3072" width="9.140625" style="719"/>
    <col min="3073" max="3073" width="6.85546875" style="719" customWidth="1"/>
    <col min="3074" max="3074" width="8.140625" style="719" customWidth="1"/>
    <col min="3075" max="3328" width="9.140625" style="719"/>
    <col min="3329" max="3329" width="6.85546875" style="719" customWidth="1"/>
    <col min="3330" max="3330" width="8.140625" style="719" customWidth="1"/>
    <col min="3331" max="3584" width="9.140625" style="719"/>
    <col min="3585" max="3585" width="6.85546875" style="719" customWidth="1"/>
    <col min="3586" max="3586" width="8.140625" style="719" customWidth="1"/>
    <col min="3587" max="3840" width="9.140625" style="719"/>
    <col min="3841" max="3841" width="6.85546875" style="719" customWidth="1"/>
    <col min="3842" max="3842" width="8.140625" style="719" customWidth="1"/>
    <col min="3843" max="4096" width="9.140625" style="719"/>
    <col min="4097" max="4097" width="6.85546875" style="719" customWidth="1"/>
    <col min="4098" max="4098" width="8.140625" style="719" customWidth="1"/>
    <col min="4099" max="4352" width="9.140625" style="719"/>
    <col min="4353" max="4353" width="6.85546875" style="719" customWidth="1"/>
    <col min="4354" max="4354" width="8.140625" style="719" customWidth="1"/>
    <col min="4355" max="4608" width="9.140625" style="719"/>
    <col min="4609" max="4609" width="6.85546875" style="719" customWidth="1"/>
    <col min="4610" max="4610" width="8.140625" style="719" customWidth="1"/>
    <col min="4611" max="4864" width="9.140625" style="719"/>
    <col min="4865" max="4865" width="6.85546875" style="719" customWidth="1"/>
    <col min="4866" max="4866" width="8.140625" style="719" customWidth="1"/>
    <col min="4867" max="5120" width="9.140625" style="719"/>
    <col min="5121" max="5121" width="6.85546875" style="719" customWidth="1"/>
    <col min="5122" max="5122" width="8.140625" style="719" customWidth="1"/>
    <col min="5123" max="5376" width="9.140625" style="719"/>
    <col min="5377" max="5377" width="6.85546875" style="719" customWidth="1"/>
    <col min="5378" max="5378" width="8.140625" style="719" customWidth="1"/>
    <col min="5379" max="5632" width="9.140625" style="719"/>
    <col min="5633" max="5633" width="6.85546875" style="719" customWidth="1"/>
    <col min="5634" max="5634" width="8.140625" style="719" customWidth="1"/>
    <col min="5635" max="5888" width="9.140625" style="719"/>
    <col min="5889" max="5889" width="6.85546875" style="719" customWidth="1"/>
    <col min="5890" max="5890" width="8.140625" style="719" customWidth="1"/>
    <col min="5891" max="6144" width="9.140625" style="719"/>
    <col min="6145" max="6145" width="6.85546875" style="719" customWidth="1"/>
    <col min="6146" max="6146" width="8.140625" style="719" customWidth="1"/>
    <col min="6147" max="6400" width="9.140625" style="719"/>
    <col min="6401" max="6401" width="6.85546875" style="719" customWidth="1"/>
    <col min="6402" max="6402" width="8.140625" style="719" customWidth="1"/>
    <col min="6403" max="6656" width="9.140625" style="719"/>
    <col min="6657" max="6657" width="6.85546875" style="719" customWidth="1"/>
    <col min="6658" max="6658" width="8.140625" style="719" customWidth="1"/>
    <col min="6659" max="6912" width="9.140625" style="719"/>
    <col min="6913" max="6913" width="6.85546875" style="719" customWidth="1"/>
    <col min="6914" max="6914" width="8.140625" style="719" customWidth="1"/>
    <col min="6915" max="7168" width="9.140625" style="719"/>
    <col min="7169" max="7169" width="6.85546875" style="719" customWidth="1"/>
    <col min="7170" max="7170" width="8.140625" style="719" customWidth="1"/>
    <col min="7171" max="7424" width="9.140625" style="719"/>
    <col min="7425" max="7425" width="6.85546875" style="719" customWidth="1"/>
    <col min="7426" max="7426" width="8.140625" style="719" customWidth="1"/>
    <col min="7427" max="7680" width="9.140625" style="719"/>
    <col min="7681" max="7681" width="6.85546875" style="719" customWidth="1"/>
    <col min="7682" max="7682" width="8.140625" style="719" customWidth="1"/>
    <col min="7683" max="7936" width="9.140625" style="719"/>
    <col min="7937" max="7937" width="6.85546875" style="719" customWidth="1"/>
    <col min="7938" max="7938" width="8.140625" style="719" customWidth="1"/>
    <col min="7939" max="8192" width="9.140625" style="719"/>
    <col min="8193" max="8193" width="6.85546875" style="719" customWidth="1"/>
    <col min="8194" max="8194" width="8.140625" style="719" customWidth="1"/>
    <col min="8195" max="8448" width="9.140625" style="719"/>
    <col min="8449" max="8449" width="6.85546875" style="719" customWidth="1"/>
    <col min="8450" max="8450" width="8.140625" style="719" customWidth="1"/>
    <col min="8451" max="8704" width="9.140625" style="719"/>
    <col min="8705" max="8705" width="6.85546875" style="719" customWidth="1"/>
    <col min="8706" max="8706" width="8.140625" style="719" customWidth="1"/>
    <col min="8707" max="8960" width="9.140625" style="719"/>
    <col min="8961" max="8961" width="6.85546875" style="719" customWidth="1"/>
    <col min="8962" max="8962" width="8.140625" style="719" customWidth="1"/>
    <col min="8963" max="9216" width="9.140625" style="719"/>
    <col min="9217" max="9217" width="6.85546875" style="719" customWidth="1"/>
    <col min="9218" max="9218" width="8.140625" style="719" customWidth="1"/>
    <col min="9219" max="9472" width="9.140625" style="719"/>
    <col min="9473" max="9473" width="6.85546875" style="719" customWidth="1"/>
    <col min="9474" max="9474" width="8.140625" style="719" customWidth="1"/>
    <col min="9475" max="9728" width="9.140625" style="719"/>
    <col min="9729" max="9729" width="6.85546875" style="719" customWidth="1"/>
    <col min="9730" max="9730" width="8.140625" style="719" customWidth="1"/>
    <col min="9731" max="9984" width="9.140625" style="719"/>
    <col min="9985" max="9985" width="6.85546875" style="719" customWidth="1"/>
    <col min="9986" max="9986" width="8.140625" style="719" customWidth="1"/>
    <col min="9987" max="10240" width="9.140625" style="719"/>
    <col min="10241" max="10241" width="6.85546875" style="719" customWidth="1"/>
    <col min="10242" max="10242" width="8.140625" style="719" customWidth="1"/>
    <col min="10243" max="10496" width="9.140625" style="719"/>
    <col min="10497" max="10497" width="6.85546875" style="719" customWidth="1"/>
    <col min="10498" max="10498" width="8.140625" style="719" customWidth="1"/>
    <col min="10499" max="10752" width="9.140625" style="719"/>
    <col min="10753" max="10753" width="6.85546875" style="719" customWidth="1"/>
    <col min="10754" max="10754" width="8.140625" style="719" customWidth="1"/>
    <col min="10755" max="11008" width="9.140625" style="719"/>
    <col min="11009" max="11009" width="6.85546875" style="719" customWidth="1"/>
    <col min="11010" max="11010" width="8.140625" style="719" customWidth="1"/>
    <col min="11011" max="11264" width="9.140625" style="719"/>
    <col min="11265" max="11265" width="6.85546875" style="719" customWidth="1"/>
    <col min="11266" max="11266" width="8.140625" style="719" customWidth="1"/>
    <col min="11267" max="11520" width="9.140625" style="719"/>
    <col min="11521" max="11521" width="6.85546875" style="719" customWidth="1"/>
    <col min="11522" max="11522" width="8.140625" style="719" customWidth="1"/>
    <col min="11523" max="11776" width="9.140625" style="719"/>
    <col min="11777" max="11777" width="6.85546875" style="719" customWidth="1"/>
    <col min="11778" max="11778" width="8.140625" style="719" customWidth="1"/>
    <col min="11779" max="12032" width="9.140625" style="719"/>
    <col min="12033" max="12033" width="6.85546875" style="719" customWidth="1"/>
    <col min="12034" max="12034" width="8.140625" style="719" customWidth="1"/>
    <col min="12035" max="12288" width="9.140625" style="719"/>
    <col min="12289" max="12289" width="6.85546875" style="719" customWidth="1"/>
    <col min="12290" max="12290" width="8.140625" style="719" customWidth="1"/>
    <col min="12291" max="12544" width="9.140625" style="719"/>
    <col min="12545" max="12545" width="6.85546875" style="719" customWidth="1"/>
    <col min="12546" max="12546" width="8.140625" style="719" customWidth="1"/>
    <col min="12547" max="12800" width="9.140625" style="719"/>
    <col min="12801" max="12801" width="6.85546875" style="719" customWidth="1"/>
    <col min="12802" max="12802" width="8.140625" style="719" customWidth="1"/>
    <col min="12803" max="13056" width="9.140625" style="719"/>
    <col min="13057" max="13057" width="6.85546875" style="719" customWidth="1"/>
    <col min="13058" max="13058" width="8.140625" style="719" customWidth="1"/>
    <col min="13059" max="13312" width="9.140625" style="719"/>
    <col min="13313" max="13313" width="6.85546875" style="719" customWidth="1"/>
    <col min="13314" max="13314" width="8.140625" style="719" customWidth="1"/>
    <col min="13315" max="13568" width="9.140625" style="719"/>
    <col min="13569" max="13569" width="6.85546875" style="719" customWidth="1"/>
    <col min="13570" max="13570" width="8.140625" style="719" customWidth="1"/>
    <col min="13571" max="13824" width="9.140625" style="719"/>
    <col min="13825" max="13825" width="6.85546875" style="719" customWidth="1"/>
    <col min="13826" max="13826" width="8.140625" style="719" customWidth="1"/>
    <col min="13827" max="14080" width="9.140625" style="719"/>
    <col min="14081" max="14081" width="6.85546875" style="719" customWidth="1"/>
    <col min="14082" max="14082" width="8.140625" style="719" customWidth="1"/>
    <col min="14083" max="14336" width="9.140625" style="719"/>
    <col min="14337" max="14337" width="6.85546875" style="719" customWidth="1"/>
    <col min="14338" max="14338" width="8.140625" style="719" customWidth="1"/>
    <col min="14339" max="14592" width="9.140625" style="719"/>
    <col min="14593" max="14593" width="6.85546875" style="719" customWidth="1"/>
    <col min="14594" max="14594" width="8.140625" style="719" customWidth="1"/>
    <col min="14595" max="14848" width="9.140625" style="719"/>
    <col min="14849" max="14849" width="6.85546875" style="719" customWidth="1"/>
    <col min="14850" max="14850" width="8.140625" style="719" customWidth="1"/>
    <col min="14851" max="15104" width="9.140625" style="719"/>
    <col min="15105" max="15105" width="6.85546875" style="719" customWidth="1"/>
    <col min="15106" max="15106" width="8.140625" style="719" customWidth="1"/>
    <col min="15107" max="15360" width="9.140625" style="719"/>
    <col min="15361" max="15361" width="6.85546875" style="719" customWidth="1"/>
    <col min="15362" max="15362" width="8.140625" style="719" customWidth="1"/>
    <col min="15363" max="15616" width="9.140625" style="719"/>
    <col min="15617" max="15617" width="6.85546875" style="719" customWidth="1"/>
    <col min="15618" max="15618" width="8.140625" style="719" customWidth="1"/>
    <col min="15619" max="15872" width="9.140625" style="719"/>
    <col min="15873" max="15873" width="6.85546875" style="719" customWidth="1"/>
    <col min="15874" max="15874" width="8.140625" style="719" customWidth="1"/>
    <col min="15875" max="16128" width="9.140625" style="719"/>
    <col min="16129" max="16129" width="6.85546875" style="719" customWidth="1"/>
    <col min="16130" max="16130" width="8.140625" style="719" customWidth="1"/>
    <col min="16131" max="16384" width="9.140625" style="719"/>
  </cols>
  <sheetData>
    <row r="1" spans="1:21" ht="39.75" customHeight="1" thickTop="1" x14ac:dyDescent="0.2">
      <c r="A1" s="1025" t="s">
        <v>374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7"/>
    </row>
    <row r="2" spans="1:21" ht="35.25" customHeight="1" x14ac:dyDescent="0.2">
      <c r="A2" s="1028" t="s">
        <v>375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  <c r="L2" s="1030"/>
    </row>
    <row r="3" spans="1:21" ht="54.75" customHeight="1" x14ac:dyDescent="0.2">
      <c r="A3" s="1028" t="s">
        <v>376</v>
      </c>
      <c r="B3" s="1029"/>
      <c r="C3" s="1029"/>
      <c r="D3" s="1029"/>
      <c r="E3" s="1029"/>
      <c r="F3" s="1029"/>
      <c r="G3" s="1029"/>
      <c r="H3" s="1029"/>
      <c r="I3" s="1029"/>
      <c r="J3" s="1029"/>
      <c r="K3" s="1029"/>
      <c r="L3" s="1030"/>
    </row>
    <row r="4" spans="1:21" ht="157.5" customHeight="1" x14ac:dyDescent="0.3">
      <c r="A4" s="720"/>
      <c r="B4" s="721"/>
      <c r="C4" s="722"/>
      <c r="D4" s="722"/>
      <c r="E4" s="722"/>
      <c r="F4" s="722"/>
      <c r="G4" s="722"/>
      <c r="H4" s="722"/>
      <c r="I4" s="722"/>
      <c r="J4" s="722"/>
      <c r="K4" s="722"/>
      <c r="L4" s="723"/>
    </row>
    <row r="5" spans="1:21" ht="87" customHeight="1" x14ac:dyDescent="0.2">
      <c r="A5" s="1031" t="s">
        <v>377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3"/>
    </row>
    <row r="6" spans="1:21" ht="63.75" customHeight="1" x14ac:dyDescent="0.2">
      <c r="A6" s="1031" t="s">
        <v>378</v>
      </c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3"/>
    </row>
    <row r="7" spans="1:21" ht="60.75" customHeight="1" x14ac:dyDescent="0.2">
      <c r="A7" s="1031" t="s">
        <v>379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3"/>
    </row>
    <row r="8" spans="1:21" ht="62.25" customHeight="1" x14ac:dyDescent="0.2">
      <c r="A8" s="1031" t="s">
        <v>380</v>
      </c>
      <c r="B8" s="1032"/>
      <c r="C8" s="1032"/>
      <c r="D8" s="1032"/>
      <c r="E8" s="1032"/>
      <c r="F8" s="1032"/>
      <c r="G8" s="1032"/>
      <c r="H8" s="1032"/>
      <c r="I8" s="1032"/>
      <c r="J8" s="1032"/>
      <c r="K8" s="1032"/>
      <c r="L8" s="1033"/>
    </row>
    <row r="9" spans="1:21" ht="57" customHeight="1" x14ac:dyDescent="0.2">
      <c r="A9" s="1034" t="s">
        <v>381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6"/>
    </row>
    <row r="10" spans="1:21" ht="45.75" customHeight="1" x14ac:dyDescent="0.2">
      <c r="A10" s="1037" t="s">
        <v>383</v>
      </c>
      <c r="B10" s="1038"/>
      <c r="C10" s="1038"/>
      <c r="D10" s="1038"/>
      <c r="E10" s="1038"/>
      <c r="F10" s="1038"/>
      <c r="G10" s="1038"/>
      <c r="H10" s="1038"/>
      <c r="I10" s="1038"/>
      <c r="J10" s="1038"/>
      <c r="K10" s="1038"/>
      <c r="L10" s="1039"/>
    </row>
    <row r="11" spans="1:21" ht="28.5" customHeight="1" x14ac:dyDescent="0.2">
      <c r="A11" s="724"/>
      <c r="B11" s="725"/>
      <c r="C11" s="726"/>
      <c r="D11" s="726"/>
      <c r="E11" s="726"/>
      <c r="F11" s="726"/>
      <c r="G11" s="726"/>
      <c r="H11" s="726"/>
      <c r="I11" s="726"/>
      <c r="J11" s="726"/>
      <c r="K11" s="726"/>
      <c r="L11" s="727"/>
      <c r="U11" s="728"/>
    </row>
    <row r="12" spans="1:21" x14ac:dyDescent="0.2">
      <c r="A12" s="729"/>
      <c r="B12" s="726"/>
      <c r="C12" s="726"/>
      <c r="D12" s="726"/>
      <c r="E12" s="726"/>
      <c r="F12" s="726"/>
      <c r="G12" s="726"/>
      <c r="H12" s="726"/>
      <c r="I12" s="726"/>
      <c r="J12" s="726"/>
      <c r="K12" s="726"/>
      <c r="L12" s="727"/>
    </row>
    <row r="13" spans="1:21" x14ac:dyDescent="0.2">
      <c r="A13" s="729"/>
      <c r="B13" s="726"/>
      <c r="C13" s="726"/>
      <c r="D13" s="726"/>
      <c r="E13" s="726"/>
      <c r="F13" s="726"/>
      <c r="G13" s="726"/>
      <c r="H13" s="726"/>
      <c r="I13" s="726"/>
      <c r="J13" s="726"/>
      <c r="K13" s="726"/>
      <c r="L13" s="727"/>
    </row>
    <row r="14" spans="1:21" ht="33" x14ac:dyDescent="0.2">
      <c r="A14" s="1037" t="s">
        <v>384</v>
      </c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9"/>
    </row>
    <row r="15" spans="1:21" ht="33" x14ac:dyDescent="0.2">
      <c r="A15" s="1040"/>
      <c r="B15" s="1041"/>
      <c r="C15" s="1041"/>
      <c r="D15" s="1041"/>
      <c r="E15" s="1041"/>
      <c r="F15" s="1041"/>
      <c r="G15" s="1041"/>
      <c r="H15" s="1041"/>
      <c r="I15" s="1041"/>
      <c r="J15" s="1041"/>
      <c r="K15" s="1041"/>
      <c r="L15" s="1042"/>
    </row>
    <row r="16" spans="1:21" ht="33.75" thickBot="1" x14ac:dyDescent="0.25">
      <c r="A16" s="1022"/>
      <c r="B16" s="1023"/>
      <c r="C16" s="1023"/>
      <c r="D16" s="1023"/>
      <c r="E16" s="1023"/>
      <c r="F16" s="1023"/>
      <c r="G16" s="1023"/>
      <c r="H16" s="1023"/>
      <c r="I16" s="1023"/>
      <c r="J16" s="1023"/>
      <c r="K16" s="1023"/>
      <c r="L16" s="1024"/>
    </row>
    <row r="17" ht="13.5" thickTop="1" x14ac:dyDescent="0.2"/>
  </sheetData>
  <mergeCells count="12">
    <mergeCell ref="A16:L16"/>
    <mergeCell ref="A1:L1"/>
    <mergeCell ref="A2:L2"/>
    <mergeCell ref="A3:L3"/>
    <mergeCell ref="A5:L5"/>
    <mergeCell ref="A6:L6"/>
    <mergeCell ref="A7:L7"/>
    <mergeCell ref="A8:L8"/>
    <mergeCell ref="A9:L9"/>
    <mergeCell ref="A10:L10"/>
    <mergeCell ref="A14:L14"/>
    <mergeCell ref="A15:L15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U26"/>
  <sheetViews>
    <sheetView view="pageBreakPreview" zoomScale="60" zoomScaleNormal="60" workbookViewId="0">
      <selection activeCell="G26" sqref="G26"/>
    </sheetView>
  </sheetViews>
  <sheetFormatPr defaultRowHeight="12.75" x14ac:dyDescent="0.2"/>
  <cols>
    <col min="1" max="1" width="6.85546875" style="451" customWidth="1"/>
    <col min="2" max="2" width="8.140625" style="451" customWidth="1"/>
    <col min="3" max="256" width="9.140625" style="451"/>
    <col min="257" max="257" width="6.85546875" style="451" customWidth="1"/>
    <col min="258" max="258" width="8.140625" style="451" customWidth="1"/>
    <col min="259" max="512" width="9.140625" style="451"/>
    <col min="513" max="513" width="6.85546875" style="451" customWidth="1"/>
    <col min="514" max="514" width="8.140625" style="451" customWidth="1"/>
    <col min="515" max="768" width="9.140625" style="451"/>
    <col min="769" max="769" width="6.85546875" style="451" customWidth="1"/>
    <col min="770" max="770" width="8.140625" style="451" customWidth="1"/>
    <col min="771" max="1024" width="9.140625" style="451"/>
    <col min="1025" max="1025" width="6.85546875" style="451" customWidth="1"/>
    <col min="1026" max="1026" width="8.140625" style="451" customWidth="1"/>
    <col min="1027" max="1280" width="9.140625" style="451"/>
    <col min="1281" max="1281" width="6.85546875" style="451" customWidth="1"/>
    <col min="1282" max="1282" width="8.140625" style="451" customWidth="1"/>
    <col min="1283" max="1536" width="9.140625" style="451"/>
    <col min="1537" max="1537" width="6.85546875" style="451" customWidth="1"/>
    <col min="1538" max="1538" width="8.140625" style="451" customWidth="1"/>
    <col min="1539" max="1792" width="9.140625" style="451"/>
    <col min="1793" max="1793" width="6.85546875" style="451" customWidth="1"/>
    <col min="1794" max="1794" width="8.140625" style="451" customWidth="1"/>
    <col min="1795" max="2048" width="9.140625" style="451"/>
    <col min="2049" max="2049" width="6.85546875" style="451" customWidth="1"/>
    <col min="2050" max="2050" width="8.140625" style="451" customWidth="1"/>
    <col min="2051" max="2304" width="9.140625" style="451"/>
    <col min="2305" max="2305" width="6.85546875" style="451" customWidth="1"/>
    <col min="2306" max="2306" width="8.140625" style="451" customWidth="1"/>
    <col min="2307" max="2560" width="9.140625" style="451"/>
    <col min="2561" max="2561" width="6.85546875" style="451" customWidth="1"/>
    <col min="2562" max="2562" width="8.140625" style="451" customWidth="1"/>
    <col min="2563" max="2816" width="9.140625" style="451"/>
    <col min="2817" max="2817" width="6.85546875" style="451" customWidth="1"/>
    <col min="2818" max="2818" width="8.140625" style="451" customWidth="1"/>
    <col min="2819" max="3072" width="9.140625" style="451"/>
    <col min="3073" max="3073" width="6.85546875" style="451" customWidth="1"/>
    <col min="3074" max="3074" width="8.140625" style="451" customWidth="1"/>
    <col min="3075" max="3328" width="9.140625" style="451"/>
    <col min="3329" max="3329" width="6.85546875" style="451" customWidth="1"/>
    <col min="3330" max="3330" width="8.140625" style="451" customWidth="1"/>
    <col min="3331" max="3584" width="9.140625" style="451"/>
    <col min="3585" max="3585" width="6.85546875" style="451" customWidth="1"/>
    <col min="3586" max="3586" width="8.140625" style="451" customWidth="1"/>
    <col min="3587" max="3840" width="9.140625" style="451"/>
    <col min="3841" max="3841" width="6.85546875" style="451" customWidth="1"/>
    <col min="3842" max="3842" width="8.140625" style="451" customWidth="1"/>
    <col min="3843" max="4096" width="9.140625" style="451"/>
    <col min="4097" max="4097" width="6.85546875" style="451" customWidth="1"/>
    <col min="4098" max="4098" width="8.140625" style="451" customWidth="1"/>
    <col min="4099" max="4352" width="9.140625" style="451"/>
    <col min="4353" max="4353" width="6.85546875" style="451" customWidth="1"/>
    <col min="4354" max="4354" width="8.140625" style="451" customWidth="1"/>
    <col min="4355" max="4608" width="9.140625" style="451"/>
    <col min="4609" max="4609" width="6.85546875" style="451" customWidth="1"/>
    <col min="4610" max="4610" width="8.140625" style="451" customWidth="1"/>
    <col min="4611" max="4864" width="9.140625" style="451"/>
    <col min="4865" max="4865" width="6.85546875" style="451" customWidth="1"/>
    <col min="4866" max="4866" width="8.140625" style="451" customWidth="1"/>
    <col min="4867" max="5120" width="9.140625" style="451"/>
    <col min="5121" max="5121" width="6.85546875" style="451" customWidth="1"/>
    <col min="5122" max="5122" width="8.140625" style="451" customWidth="1"/>
    <col min="5123" max="5376" width="9.140625" style="451"/>
    <col min="5377" max="5377" width="6.85546875" style="451" customWidth="1"/>
    <col min="5378" max="5378" width="8.140625" style="451" customWidth="1"/>
    <col min="5379" max="5632" width="9.140625" style="451"/>
    <col min="5633" max="5633" width="6.85546875" style="451" customWidth="1"/>
    <col min="5634" max="5634" width="8.140625" style="451" customWidth="1"/>
    <col min="5635" max="5888" width="9.140625" style="451"/>
    <col min="5889" max="5889" width="6.85546875" style="451" customWidth="1"/>
    <col min="5890" max="5890" width="8.140625" style="451" customWidth="1"/>
    <col min="5891" max="6144" width="9.140625" style="451"/>
    <col min="6145" max="6145" width="6.85546875" style="451" customWidth="1"/>
    <col min="6146" max="6146" width="8.140625" style="451" customWidth="1"/>
    <col min="6147" max="6400" width="9.140625" style="451"/>
    <col min="6401" max="6401" width="6.85546875" style="451" customWidth="1"/>
    <col min="6402" max="6402" width="8.140625" style="451" customWidth="1"/>
    <col min="6403" max="6656" width="9.140625" style="451"/>
    <col min="6657" max="6657" width="6.85546875" style="451" customWidth="1"/>
    <col min="6658" max="6658" width="8.140625" style="451" customWidth="1"/>
    <col min="6659" max="6912" width="9.140625" style="451"/>
    <col min="6913" max="6913" width="6.85546875" style="451" customWidth="1"/>
    <col min="6914" max="6914" width="8.140625" style="451" customWidth="1"/>
    <col min="6915" max="7168" width="9.140625" style="451"/>
    <col min="7169" max="7169" width="6.85546875" style="451" customWidth="1"/>
    <col min="7170" max="7170" width="8.140625" style="451" customWidth="1"/>
    <col min="7171" max="7424" width="9.140625" style="451"/>
    <col min="7425" max="7425" width="6.85546875" style="451" customWidth="1"/>
    <col min="7426" max="7426" width="8.140625" style="451" customWidth="1"/>
    <col min="7427" max="7680" width="9.140625" style="451"/>
    <col min="7681" max="7681" width="6.85546875" style="451" customWidth="1"/>
    <col min="7682" max="7682" width="8.140625" style="451" customWidth="1"/>
    <col min="7683" max="7936" width="9.140625" style="451"/>
    <col min="7937" max="7937" width="6.85546875" style="451" customWidth="1"/>
    <col min="7938" max="7938" width="8.140625" style="451" customWidth="1"/>
    <col min="7939" max="8192" width="9.140625" style="451"/>
    <col min="8193" max="8193" width="6.85546875" style="451" customWidth="1"/>
    <col min="8194" max="8194" width="8.140625" style="451" customWidth="1"/>
    <col min="8195" max="8448" width="9.140625" style="451"/>
    <col min="8449" max="8449" width="6.85546875" style="451" customWidth="1"/>
    <col min="8450" max="8450" width="8.140625" style="451" customWidth="1"/>
    <col min="8451" max="8704" width="9.140625" style="451"/>
    <col min="8705" max="8705" width="6.85546875" style="451" customWidth="1"/>
    <col min="8706" max="8706" width="8.140625" style="451" customWidth="1"/>
    <col min="8707" max="8960" width="9.140625" style="451"/>
    <col min="8961" max="8961" width="6.85546875" style="451" customWidth="1"/>
    <col min="8962" max="8962" width="8.140625" style="451" customWidth="1"/>
    <col min="8963" max="9216" width="9.140625" style="451"/>
    <col min="9217" max="9217" width="6.85546875" style="451" customWidth="1"/>
    <col min="9218" max="9218" width="8.140625" style="451" customWidth="1"/>
    <col min="9219" max="9472" width="9.140625" style="451"/>
    <col min="9473" max="9473" width="6.85546875" style="451" customWidth="1"/>
    <col min="9474" max="9474" width="8.140625" style="451" customWidth="1"/>
    <col min="9475" max="9728" width="9.140625" style="451"/>
    <col min="9729" max="9729" width="6.85546875" style="451" customWidth="1"/>
    <col min="9730" max="9730" width="8.140625" style="451" customWidth="1"/>
    <col min="9731" max="9984" width="9.140625" style="451"/>
    <col min="9985" max="9985" width="6.85546875" style="451" customWidth="1"/>
    <col min="9986" max="9986" width="8.140625" style="451" customWidth="1"/>
    <col min="9987" max="10240" width="9.140625" style="451"/>
    <col min="10241" max="10241" width="6.85546875" style="451" customWidth="1"/>
    <col min="10242" max="10242" width="8.140625" style="451" customWidth="1"/>
    <col min="10243" max="10496" width="9.140625" style="451"/>
    <col min="10497" max="10497" width="6.85546875" style="451" customWidth="1"/>
    <col min="10498" max="10498" width="8.140625" style="451" customWidth="1"/>
    <col min="10499" max="10752" width="9.140625" style="451"/>
    <col min="10753" max="10753" width="6.85546875" style="451" customWidth="1"/>
    <col min="10754" max="10754" width="8.140625" style="451" customWidth="1"/>
    <col min="10755" max="11008" width="9.140625" style="451"/>
    <col min="11009" max="11009" width="6.85546875" style="451" customWidth="1"/>
    <col min="11010" max="11010" width="8.140625" style="451" customWidth="1"/>
    <col min="11011" max="11264" width="9.140625" style="451"/>
    <col min="11265" max="11265" width="6.85546875" style="451" customWidth="1"/>
    <col min="11266" max="11266" width="8.140625" style="451" customWidth="1"/>
    <col min="11267" max="11520" width="9.140625" style="451"/>
    <col min="11521" max="11521" width="6.85546875" style="451" customWidth="1"/>
    <col min="11522" max="11522" width="8.140625" style="451" customWidth="1"/>
    <col min="11523" max="11776" width="9.140625" style="451"/>
    <col min="11777" max="11777" width="6.85546875" style="451" customWidth="1"/>
    <col min="11778" max="11778" width="8.140625" style="451" customWidth="1"/>
    <col min="11779" max="12032" width="9.140625" style="451"/>
    <col min="12033" max="12033" width="6.85546875" style="451" customWidth="1"/>
    <col min="12034" max="12034" width="8.140625" style="451" customWidth="1"/>
    <col min="12035" max="12288" width="9.140625" style="451"/>
    <col min="12289" max="12289" width="6.85546875" style="451" customWidth="1"/>
    <col min="12290" max="12290" width="8.140625" style="451" customWidth="1"/>
    <col min="12291" max="12544" width="9.140625" style="451"/>
    <col min="12545" max="12545" width="6.85546875" style="451" customWidth="1"/>
    <col min="12546" max="12546" width="8.140625" style="451" customWidth="1"/>
    <col min="12547" max="12800" width="9.140625" style="451"/>
    <col min="12801" max="12801" width="6.85546875" style="451" customWidth="1"/>
    <col min="12802" max="12802" width="8.140625" style="451" customWidth="1"/>
    <col min="12803" max="13056" width="9.140625" style="451"/>
    <col min="13057" max="13057" width="6.85546875" style="451" customWidth="1"/>
    <col min="13058" max="13058" width="8.140625" style="451" customWidth="1"/>
    <col min="13059" max="13312" width="9.140625" style="451"/>
    <col min="13313" max="13313" width="6.85546875" style="451" customWidth="1"/>
    <col min="13314" max="13314" width="8.140625" style="451" customWidth="1"/>
    <col min="13315" max="13568" width="9.140625" style="451"/>
    <col min="13569" max="13569" width="6.85546875" style="451" customWidth="1"/>
    <col min="13570" max="13570" width="8.140625" style="451" customWidth="1"/>
    <col min="13571" max="13824" width="9.140625" style="451"/>
    <col min="13825" max="13825" width="6.85546875" style="451" customWidth="1"/>
    <col min="13826" max="13826" width="8.140625" style="451" customWidth="1"/>
    <col min="13827" max="14080" width="9.140625" style="451"/>
    <col min="14081" max="14081" width="6.85546875" style="451" customWidth="1"/>
    <col min="14082" max="14082" width="8.140625" style="451" customWidth="1"/>
    <col min="14083" max="14336" width="9.140625" style="451"/>
    <col min="14337" max="14337" width="6.85546875" style="451" customWidth="1"/>
    <col min="14338" max="14338" width="8.140625" style="451" customWidth="1"/>
    <col min="14339" max="14592" width="9.140625" style="451"/>
    <col min="14593" max="14593" width="6.85546875" style="451" customWidth="1"/>
    <col min="14594" max="14594" width="8.140625" style="451" customWidth="1"/>
    <col min="14595" max="14848" width="9.140625" style="451"/>
    <col min="14849" max="14849" width="6.85546875" style="451" customWidth="1"/>
    <col min="14850" max="14850" width="8.140625" style="451" customWidth="1"/>
    <col min="14851" max="15104" width="9.140625" style="451"/>
    <col min="15105" max="15105" width="6.85546875" style="451" customWidth="1"/>
    <col min="15106" max="15106" width="8.140625" style="451" customWidth="1"/>
    <col min="15107" max="15360" width="9.140625" style="451"/>
    <col min="15361" max="15361" width="6.85546875" style="451" customWidth="1"/>
    <col min="15362" max="15362" width="8.140625" style="451" customWidth="1"/>
    <col min="15363" max="15616" width="9.140625" style="451"/>
    <col min="15617" max="15617" width="6.85546875" style="451" customWidth="1"/>
    <col min="15618" max="15618" width="8.140625" style="451" customWidth="1"/>
    <col min="15619" max="15872" width="9.140625" style="451"/>
    <col min="15873" max="15873" width="6.85546875" style="451" customWidth="1"/>
    <col min="15874" max="15874" width="8.140625" style="451" customWidth="1"/>
    <col min="15875" max="16128" width="9.140625" style="451"/>
    <col min="16129" max="16129" width="6.85546875" style="451" customWidth="1"/>
    <col min="16130" max="16130" width="8.140625" style="451" customWidth="1"/>
    <col min="16131" max="16384" width="9.140625" style="451"/>
  </cols>
  <sheetData>
    <row r="1" spans="1:21" ht="39.75" customHeight="1" thickTop="1" x14ac:dyDescent="0.2">
      <c r="A1" s="1046"/>
      <c r="B1" s="1047"/>
      <c r="C1" s="1047"/>
      <c r="D1" s="1047"/>
      <c r="E1" s="1047"/>
      <c r="F1" s="1047"/>
      <c r="G1" s="1047"/>
      <c r="H1" s="1047"/>
      <c r="I1" s="1047"/>
      <c r="J1" s="1047"/>
      <c r="K1" s="1047"/>
      <c r="L1" s="1048"/>
    </row>
    <row r="2" spans="1:21" ht="35.25" customHeight="1" x14ac:dyDescent="0.2">
      <c r="A2" s="1049"/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1"/>
    </row>
    <row r="3" spans="1:21" ht="54.75" customHeight="1" x14ac:dyDescent="0.2">
      <c r="A3" s="1049"/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1"/>
    </row>
    <row r="4" spans="1:21" ht="157.5" customHeight="1" x14ac:dyDescent="0.3">
      <c r="A4" s="452"/>
      <c r="B4" s="453"/>
      <c r="C4" s="454"/>
      <c r="D4" s="454"/>
      <c r="E4" s="454"/>
      <c r="F4" s="454"/>
      <c r="G4" s="454"/>
      <c r="H4" s="454"/>
      <c r="I4" s="454"/>
      <c r="J4" s="454"/>
      <c r="K4" s="454"/>
      <c r="L4" s="455"/>
    </row>
    <row r="5" spans="1:21" ht="87" customHeight="1" x14ac:dyDescent="0.2">
      <c r="A5" s="1052" t="s">
        <v>119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4"/>
    </row>
    <row r="6" spans="1:21" ht="63.75" customHeight="1" x14ac:dyDescent="0.2">
      <c r="A6" s="1052" t="s">
        <v>120</v>
      </c>
      <c r="B6" s="1053"/>
      <c r="C6" s="1053"/>
      <c r="D6" s="1053"/>
      <c r="E6" s="1053"/>
      <c r="F6" s="1053"/>
      <c r="G6" s="1053"/>
      <c r="H6" s="1053"/>
      <c r="I6" s="1053"/>
      <c r="J6" s="1053"/>
      <c r="K6" s="1053"/>
      <c r="L6" s="1054"/>
    </row>
    <row r="7" spans="1:21" ht="60.75" customHeight="1" x14ac:dyDescent="0.2">
      <c r="A7" s="1052"/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4"/>
    </row>
    <row r="8" spans="1:21" ht="62.25" customHeight="1" x14ac:dyDescent="0.2">
      <c r="A8" s="1052"/>
      <c r="B8" s="1053"/>
      <c r="C8" s="1053"/>
      <c r="D8" s="1053"/>
      <c r="E8" s="1053"/>
      <c r="F8" s="1053"/>
      <c r="G8" s="1053"/>
      <c r="H8" s="1053"/>
      <c r="I8" s="1053"/>
      <c r="J8" s="1053"/>
      <c r="K8" s="1053"/>
      <c r="L8" s="1054"/>
    </row>
    <row r="9" spans="1:21" ht="57" customHeight="1" x14ac:dyDescent="0.2">
      <c r="A9" s="1055"/>
      <c r="B9" s="1056"/>
      <c r="C9" s="1056"/>
      <c r="D9" s="1056"/>
      <c r="E9" s="1056"/>
      <c r="F9" s="1056"/>
      <c r="G9" s="1056"/>
      <c r="H9" s="1056"/>
      <c r="I9" s="1056"/>
      <c r="J9" s="1056"/>
      <c r="K9" s="1056"/>
      <c r="L9" s="1057"/>
    </row>
    <row r="10" spans="1:21" ht="45.75" customHeight="1" x14ac:dyDescent="0.2">
      <c r="A10" s="1058"/>
      <c r="B10" s="1059"/>
      <c r="C10" s="1059"/>
      <c r="D10" s="1059"/>
      <c r="E10" s="1059"/>
      <c r="F10" s="1059"/>
      <c r="G10" s="1059"/>
      <c r="H10" s="1059"/>
      <c r="I10" s="1059"/>
      <c r="J10" s="1059"/>
      <c r="K10" s="1059"/>
      <c r="L10" s="1060"/>
    </row>
    <row r="11" spans="1:21" ht="28.5" customHeight="1" x14ac:dyDescent="0.2">
      <c r="A11" s="456"/>
      <c r="B11" s="457"/>
      <c r="C11" s="458"/>
      <c r="D11" s="458"/>
      <c r="E11" s="458"/>
      <c r="F11" s="458"/>
      <c r="G11" s="458"/>
      <c r="H11" s="458"/>
      <c r="I11" s="458"/>
      <c r="J11" s="458"/>
      <c r="K11" s="458"/>
      <c r="L11" s="459"/>
      <c r="U11" s="460"/>
    </row>
    <row r="12" spans="1:21" x14ac:dyDescent="0.2">
      <c r="A12" s="461"/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9"/>
    </row>
    <row r="13" spans="1:21" x14ac:dyDescent="0.2">
      <c r="A13" s="461"/>
      <c r="B13" s="458"/>
      <c r="C13" s="458"/>
      <c r="D13" s="458"/>
      <c r="E13" s="458"/>
      <c r="F13" s="458"/>
      <c r="G13" s="458"/>
      <c r="H13" s="458"/>
      <c r="I13" s="458"/>
      <c r="J13" s="458"/>
      <c r="K13" s="458"/>
      <c r="L13" s="459"/>
    </row>
    <row r="14" spans="1:21" ht="33" x14ac:dyDescent="0.2">
      <c r="A14" s="1058"/>
      <c r="B14" s="1059"/>
      <c r="C14" s="1059"/>
      <c r="D14" s="1059"/>
      <c r="E14" s="1059"/>
      <c r="F14" s="1059"/>
      <c r="G14" s="1059"/>
      <c r="H14" s="1059"/>
      <c r="I14" s="1059"/>
      <c r="J14" s="1059"/>
      <c r="K14" s="1059"/>
      <c r="L14" s="1060"/>
    </row>
    <row r="15" spans="1:21" ht="33" x14ac:dyDescent="0.2">
      <c r="A15" s="1043"/>
      <c r="B15" s="1044"/>
      <c r="C15" s="1044"/>
      <c r="D15" s="1044"/>
      <c r="E15" s="1044"/>
      <c r="F15" s="1044"/>
      <c r="G15" s="1044"/>
      <c r="H15" s="1044"/>
      <c r="I15" s="1044"/>
      <c r="J15" s="1044"/>
      <c r="K15" s="1044"/>
      <c r="L15" s="1045"/>
    </row>
    <row r="16" spans="1:21" ht="33" x14ac:dyDescent="0.2">
      <c r="A16" s="1043"/>
      <c r="B16" s="1044"/>
      <c r="C16" s="1044"/>
      <c r="D16" s="1044"/>
      <c r="E16" s="1044"/>
      <c r="F16" s="1044"/>
      <c r="G16" s="1044"/>
      <c r="H16" s="1044"/>
      <c r="I16" s="1044"/>
      <c r="J16" s="1044"/>
      <c r="K16" s="1044"/>
      <c r="L16" s="1045"/>
    </row>
    <row r="17" spans="1:12" x14ac:dyDescent="0.2">
      <c r="A17" s="462"/>
      <c r="B17" s="454"/>
      <c r="C17" s="454"/>
      <c r="D17" s="454"/>
      <c r="E17" s="454"/>
      <c r="F17" s="454"/>
      <c r="G17" s="454"/>
      <c r="H17" s="454"/>
      <c r="I17" s="454"/>
      <c r="J17" s="454"/>
      <c r="K17" s="454"/>
      <c r="L17" s="455"/>
    </row>
    <row r="18" spans="1:12" x14ac:dyDescent="0.2">
      <c r="A18" s="462"/>
      <c r="B18" s="454"/>
      <c r="C18" s="454"/>
      <c r="D18" s="454"/>
      <c r="E18" s="454"/>
      <c r="F18" s="454"/>
      <c r="G18" s="454"/>
      <c r="H18" s="454"/>
      <c r="I18" s="454"/>
      <c r="J18" s="454"/>
      <c r="K18" s="454"/>
      <c r="L18" s="455"/>
    </row>
    <row r="19" spans="1:12" x14ac:dyDescent="0.2">
      <c r="A19" s="462"/>
      <c r="B19" s="454"/>
      <c r="C19" s="454"/>
      <c r="D19" s="454"/>
      <c r="E19" s="454"/>
      <c r="F19" s="454"/>
      <c r="G19" s="454"/>
      <c r="H19" s="454"/>
      <c r="I19" s="454"/>
      <c r="J19" s="454"/>
      <c r="K19" s="454"/>
      <c r="L19" s="455"/>
    </row>
    <row r="20" spans="1:12" x14ac:dyDescent="0.2">
      <c r="A20" s="462"/>
      <c r="B20" s="454"/>
      <c r="C20" s="454"/>
      <c r="D20" s="454"/>
      <c r="E20" s="454"/>
      <c r="F20" s="454"/>
      <c r="G20" s="454"/>
      <c r="H20" s="454"/>
      <c r="I20" s="454"/>
      <c r="J20" s="454"/>
      <c r="K20" s="454"/>
      <c r="L20" s="455"/>
    </row>
    <row r="21" spans="1:12" x14ac:dyDescent="0.2">
      <c r="A21" s="462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5"/>
    </row>
    <row r="22" spans="1:12" x14ac:dyDescent="0.2">
      <c r="A22" s="462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5"/>
    </row>
    <row r="23" spans="1:12" x14ac:dyDescent="0.2">
      <c r="A23" s="462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5"/>
    </row>
    <row r="24" spans="1:12" x14ac:dyDescent="0.2">
      <c r="A24" s="462"/>
      <c r="B24" s="454"/>
      <c r="C24" s="454"/>
      <c r="D24" s="454"/>
      <c r="E24" s="454"/>
      <c r="F24" s="454"/>
      <c r="G24" s="454"/>
      <c r="H24" s="454"/>
      <c r="I24" s="454"/>
      <c r="J24" s="454"/>
      <c r="K24" s="454"/>
      <c r="L24" s="455"/>
    </row>
    <row r="25" spans="1:12" ht="13.5" thickBot="1" x14ac:dyDescent="0.25">
      <c r="A25" s="463"/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5"/>
    </row>
    <row r="26" spans="1:12" ht="13.5" thickTop="1" x14ac:dyDescent="0.2"/>
  </sheetData>
  <mergeCells count="12">
    <mergeCell ref="A16:L16"/>
    <mergeCell ref="A1:L1"/>
    <mergeCell ref="A2:L2"/>
    <mergeCell ref="A3:L3"/>
    <mergeCell ref="A5:L5"/>
    <mergeCell ref="A6:L6"/>
    <mergeCell ref="A7:L7"/>
    <mergeCell ref="A8:L8"/>
    <mergeCell ref="A9:L9"/>
    <mergeCell ref="A10:L10"/>
    <mergeCell ref="A14:L14"/>
    <mergeCell ref="A15:L15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01"/>
  <sheetViews>
    <sheetView view="pageBreakPreview" topLeftCell="A22" zoomScale="60" zoomScaleNormal="100" workbookViewId="0">
      <selection activeCell="K27" sqref="K27"/>
    </sheetView>
  </sheetViews>
  <sheetFormatPr defaultRowHeight="12.75" x14ac:dyDescent="0.2"/>
  <cols>
    <col min="2" max="2" width="5.85546875" customWidth="1"/>
    <col min="4" max="4" width="16.28515625" customWidth="1"/>
    <col min="11" max="11" width="12.7109375" customWidth="1"/>
  </cols>
  <sheetData>
    <row r="1" spans="1:11" ht="39.75" customHeight="1" x14ac:dyDescent="0.2">
      <c r="A1" s="1010" t="s">
        <v>17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</row>
    <row r="2" spans="1:11" ht="15" thickBot="1" x14ac:dyDescent="0.25">
      <c r="A2" s="552" t="s">
        <v>320</v>
      </c>
      <c r="B2" s="554"/>
      <c r="C2" s="554"/>
      <c r="D2" s="554"/>
      <c r="E2" s="554"/>
      <c r="F2" s="554"/>
      <c r="G2" s="555"/>
      <c r="H2" s="555"/>
      <c r="I2" s="555"/>
      <c r="J2" s="554"/>
      <c r="K2" s="553" t="s">
        <v>15</v>
      </c>
    </row>
    <row r="3" spans="1:11" ht="29.25" customHeight="1" x14ac:dyDescent="0.2">
      <c r="A3" s="1077" t="s">
        <v>372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</row>
    <row r="4" spans="1:11" ht="24" customHeight="1" x14ac:dyDescent="0.2">
      <c r="A4" s="1078" t="s">
        <v>311</v>
      </c>
      <c r="B4" s="1078"/>
      <c r="C4" s="1078"/>
      <c r="D4" s="1078"/>
      <c r="E4" s="1078"/>
      <c r="F4" s="1078"/>
      <c r="G4" s="1078"/>
      <c r="H4" s="1078"/>
      <c r="I4" s="1078"/>
      <c r="J4" s="1078"/>
      <c r="K4" s="1078"/>
    </row>
    <row r="5" spans="1:11" ht="15" x14ac:dyDescent="0.2">
      <c r="A5" s="1079" t="s">
        <v>357</v>
      </c>
      <c r="B5" s="1079"/>
      <c r="C5" s="1079"/>
      <c r="D5" s="1079"/>
      <c r="E5" s="1079"/>
      <c r="F5" s="1079"/>
      <c r="G5" s="1079"/>
      <c r="H5" s="1079"/>
      <c r="I5" s="1079"/>
      <c r="J5" s="1079"/>
      <c r="K5" s="1079"/>
    </row>
    <row r="6" spans="1:11" ht="11.25" customHeight="1" thickBot="1" x14ac:dyDescent="0.25"/>
    <row r="7" spans="1:11" ht="22.5" customHeight="1" thickBot="1" x14ac:dyDescent="0.25">
      <c r="C7" s="1068" t="s">
        <v>312</v>
      </c>
      <c r="D7" s="1069"/>
      <c r="E7" s="1070" t="s">
        <v>141</v>
      </c>
      <c r="F7" s="1070"/>
      <c r="G7" s="1070"/>
      <c r="H7" s="1070"/>
      <c r="I7" s="1069"/>
    </row>
    <row r="8" spans="1:11" ht="18" customHeight="1" x14ac:dyDescent="0.2">
      <c r="C8" s="1067">
        <v>1</v>
      </c>
      <c r="D8" s="1067"/>
      <c r="E8" s="1072"/>
      <c r="F8" s="1072"/>
      <c r="G8" s="1072"/>
      <c r="H8" s="1072"/>
      <c r="I8" s="1072"/>
    </row>
    <row r="9" spans="1:11" ht="18" customHeight="1" x14ac:dyDescent="0.2">
      <c r="C9" s="1061">
        <v>2</v>
      </c>
      <c r="D9" s="1061"/>
      <c r="E9" s="1072"/>
      <c r="F9" s="1072"/>
      <c r="G9" s="1072"/>
      <c r="H9" s="1072"/>
      <c r="I9" s="1072"/>
    </row>
    <row r="10" spans="1:11" ht="18" customHeight="1" x14ac:dyDescent="0.2">
      <c r="C10" s="1061">
        <v>3</v>
      </c>
      <c r="D10" s="1061"/>
      <c r="E10" s="1072"/>
      <c r="F10" s="1072"/>
      <c r="G10" s="1072"/>
      <c r="H10" s="1072"/>
      <c r="I10" s="1072"/>
    </row>
    <row r="11" spans="1:11" ht="18" customHeight="1" x14ac:dyDescent="0.2">
      <c r="C11" s="1061">
        <v>4</v>
      </c>
      <c r="D11" s="1061"/>
      <c r="E11" s="1064"/>
      <c r="F11" s="1065"/>
      <c r="G11" s="1065"/>
      <c r="H11" s="1065"/>
      <c r="I11" s="1066"/>
    </row>
    <row r="12" spans="1:11" ht="18" customHeight="1" x14ac:dyDescent="0.2">
      <c r="C12" s="1061">
        <v>5</v>
      </c>
      <c r="D12" s="1061"/>
      <c r="E12" s="1072"/>
      <c r="F12" s="1072"/>
      <c r="G12" s="1072"/>
      <c r="H12" s="1072"/>
      <c r="I12" s="1072"/>
    </row>
    <row r="13" spans="1:11" ht="15.95" customHeight="1" x14ac:dyDescent="0.2"/>
    <row r="14" spans="1:11" ht="15" x14ac:dyDescent="0.2">
      <c r="A14" s="1079" t="s">
        <v>358</v>
      </c>
      <c r="B14" s="1079"/>
      <c r="C14" s="1079"/>
      <c r="D14" s="1079"/>
      <c r="E14" s="1079"/>
      <c r="F14" s="1079"/>
      <c r="G14" s="1079"/>
      <c r="H14" s="1079"/>
      <c r="I14" s="1079"/>
      <c r="J14" s="1079"/>
      <c r="K14" s="1079"/>
    </row>
    <row r="15" spans="1:11" ht="13.5" thickBot="1" x14ac:dyDescent="0.25"/>
    <row r="16" spans="1:11" ht="27.75" customHeight="1" thickBot="1" x14ac:dyDescent="0.25">
      <c r="C16" s="1068" t="s">
        <v>312</v>
      </c>
      <c r="D16" s="1069"/>
      <c r="E16" s="1068" t="s">
        <v>141</v>
      </c>
      <c r="F16" s="1070"/>
      <c r="G16" s="1070"/>
      <c r="H16" s="1070"/>
      <c r="I16" s="1069"/>
    </row>
    <row r="17" spans="1:11" ht="18" customHeight="1" x14ac:dyDescent="0.2">
      <c r="C17" s="1067">
        <v>1</v>
      </c>
      <c r="D17" s="1067"/>
      <c r="E17" s="1072"/>
      <c r="F17" s="1072"/>
      <c r="G17" s="1072"/>
      <c r="H17" s="1072"/>
      <c r="I17" s="1072"/>
    </row>
    <row r="18" spans="1:11" ht="18" customHeight="1" x14ac:dyDescent="0.2">
      <c r="C18" s="1061">
        <v>2</v>
      </c>
      <c r="D18" s="1061"/>
      <c r="E18" s="1073"/>
      <c r="F18" s="1073"/>
      <c r="G18" s="1073"/>
      <c r="H18" s="1073"/>
      <c r="I18" s="1073"/>
    </row>
    <row r="19" spans="1:11" ht="18" customHeight="1" x14ac:dyDescent="0.2">
      <c r="C19" s="1061">
        <v>3</v>
      </c>
      <c r="D19" s="1061"/>
      <c r="E19" s="1073"/>
      <c r="F19" s="1073"/>
      <c r="G19" s="1073"/>
      <c r="H19" s="1073"/>
      <c r="I19" s="1073"/>
    </row>
    <row r="20" spans="1:11" ht="18" customHeight="1" x14ac:dyDescent="0.2">
      <c r="C20" s="1061">
        <v>4</v>
      </c>
      <c r="D20" s="1061"/>
      <c r="E20" s="1073"/>
      <c r="F20" s="1073"/>
      <c r="G20" s="1073"/>
      <c r="H20" s="1073"/>
      <c r="I20" s="1073"/>
    </row>
    <row r="21" spans="1:11" ht="18" customHeight="1" x14ac:dyDescent="0.2">
      <c r="C21" s="1061">
        <v>5</v>
      </c>
      <c r="D21" s="1061"/>
      <c r="E21" s="1073"/>
      <c r="F21" s="1073"/>
      <c r="G21" s="1073"/>
      <c r="H21" s="1073"/>
      <c r="I21" s="1073"/>
    </row>
    <row r="22" spans="1:11" ht="18" customHeight="1" x14ac:dyDescent="0.2">
      <c r="C22" s="1061">
        <v>5</v>
      </c>
      <c r="D22" s="1061"/>
      <c r="E22" s="1073"/>
      <c r="F22" s="1073"/>
      <c r="G22" s="1073"/>
      <c r="H22" s="1073"/>
      <c r="I22" s="1073"/>
    </row>
    <row r="23" spans="1:11" ht="18" customHeight="1" x14ac:dyDescent="0.2"/>
    <row r="24" spans="1:11" ht="18" customHeight="1" x14ac:dyDescent="0.2">
      <c r="A24" s="1079" t="s">
        <v>313</v>
      </c>
      <c r="B24" s="1079"/>
      <c r="C24" s="1079"/>
      <c r="D24" s="1079"/>
      <c r="E24" s="1079"/>
      <c r="F24" s="1079"/>
      <c r="G24" s="1079"/>
      <c r="H24" s="1079"/>
      <c r="I24" s="1079"/>
      <c r="J24" s="1079"/>
      <c r="K24" s="1079"/>
    </row>
    <row r="25" spans="1:11" ht="18" customHeight="1" thickBot="1" x14ac:dyDescent="0.25"/>
    <row r="26" spans="1:11" ht="27" customHeight="1" thickBot="1" x14ac:dyDescent="0.25">
      <c r="C26" s="1068" t="s">
        <v>312</v>
      </c>
      <c r="D26" s="1069"/>
      <c r="E26" s="1068" t="s">
        <v>141</v>
      </c>
      <c r="F26" s="1070"/>
      <c r="G26" s="1070"/>
      <c r="H26" s="1070"/>
      <c r="I26" s="1069"/>
    </row>
    <row r="27" spans="1:11" ht="18" customHeight="1" x14ac:dyDescent="0.2">
      <c r="C27" s="1071">
        <v>1</v>
      </c>
      <c r="D27" s="1071"/>
      <c r="E27" s="1072"/>
      <c r="F27" s="1072"/>
      <c r="G27" s="1072"/>
      <c r="H27" s="1072"/>
      <c r="I27" s="1072"/>
    </row>
    <row r="28" spans="1:11" ht="18" customHeight="1" x14ac:dyDescent="0.2">
      <c r="C28" s="1062">
        <v>2</v>
      </c>
      <c r="D28" s="1063"/>
      <c r="E28" s="1064"/>
      <c r="F28" s="1065"/>
      <c r="G28" s="1065"/>
      <c r="H28" s="1065"/>
      <c r="I28" s="1066"/>
    </row>
    <row r="29" spans="1:11" ht="18" customHeight="1" x14ac:dyDescent="0.2">
      <c r="C29" s="1062">
        <v>3</v>
      </c>
      <c r="D29" s="1063"/>
      <c r="E29" s="1064"/>
      <c r="F29" s="1065"/>
      <c r="G29" s="1065"/>
      <c r="H29" s="1065"/>
      <c r="I29" s="1066"/>
    </row>
    <row r="30" spans="1:11" ht="18" customHeight="1" x14ac:dyDescent="0.2">
      <c r="C30" s="1062">
        <v>4</v>
      </c>
      <c r="D30" s="1063"/>
      <c r="E30" s="1064"/>
      <c r="F30" s="1065"/>
      <c r="G30" s="1065"/>
      <c r="H30" s="1065"/>
      <c r="I30" s="1066"/>
    </row>
    <row r="31" spans="1:11" ht="18" customHeight="1" x14ac:dyDescent="0.2">
      <c r="C31" s="1062">
        <v>5</v>
      </c>
      <c r="D31" s="1063"/>
      <c r="E31" s="1064"/>
      <c r="F31" s="1065"/>
      <c r="G31" s="1065"/>
      <c r="H31" s="1065"/>
      <c r="I31" s="1066"/>
    </row>
    <row r="32" spans="1:11" ht="18" customHeight="1" x14ac:dyDescent="0.2">
      <c r="C32" s="1082">
        <v>6</v>
      </c>
      <c r="D32" s="1082"/>
      <c r="E32" s="1073"/>
      <c r="F32" s="1073"/>
      <c r="G32" s="1073"/>
      <c r="H32" s="1073"/>
      <c r="I32" s="1073"/>
    </row>
    <row r="33" spans="1:11" ht="18" customHeight="1" x14ac:dyDescent="0.2">
      <c r="C33" s="1074" t="s">
        <v>155</v>
      </c>
      <c r="D33" s="1074"/>
      <c r="E33" s="1073"/>
      <c r="F33" s="1073"/>
      <c r="G33" s="1073"/>
      <c r="H33" s="1073"/>
      <c r="I33" s="1073"/>
    </row>
    <row r="34" spans="1:11" ht="18" customHeight="1" x14ac:dyDescent="0.2">
      <c r="C34" s="1075" t="s">
        <v>31</v>
      </c>
      <c r="D34" s="1076"/>
      <c r="E34" s="1064"/>
      <c r="F34" s="1065"/>
      <c r="G34" s="1065"/>
      <c r="H34" s="1065"/>
      <c r="I34" s="1066"/>
    </row>
    <row r="35" spans="1:11" ht="18" customHeight="1" x14ac:dyDescent="0.2">
      <c r="C35" s="1075" t="s">
        <v>29</v>
      </c>
      <c r="D35" s="1076"/>
      <c r="E35" s="1064"/>
      <c r="F35" s="1065"/>
      <c r="G35" s="1065"/>
      <c r="H35" s="1065"/>
      <c r="I35" s="1066"/>
    </row>
    <row r="36" spans="1:11" ht="18" customHeight="1" x14ac:dyDescent="0.2">
      <c r="C36" s="1074" t="s">
        <v>159</v>
      </c>
      <c r="D36" s="1074"/>
      <c r="E36" s="1073"/>
      <c r="F36" s="1073"/>
      <c r="G36" s="1073"/>
      <c r="H36" s="1073"/>
      <c r="I36" s="1073"/>
    </row>
    <row r="37" spans="1:11" ht="18" customHeight="1" x14ac:dyDescent="0.2">
      <c r="C37" s="1074" t="s">
        <v>26</v>
      </c>
      <c r="D37" s="1074"/>
      <c r="E37" s="1073"/>
      <c r="F37" s="1073"/>
      <c r="G37" s="1073"/>
      <c r="H37" s="1073"/>
      <c r="I37" s="1073"/>
    </row>
    <row r="38" spans="1:11" ht="15" x14ac:dyDescent="0.2">
      <c r="C38" s="1074" t="s">
        <v>161</v>
      </c>
      <c r="D38" s="1074"/>
      <c r="E38" s="1073"/>
      <c r="F38" s="1073"/>
      <c r="G38" s="1073"/>
      <c r="H38" s="1073"/>
      <c r="I38" s="1073"/>
    </row>
    <row r="39" spans="1:11" ht="15" x14ac:dyDescent="0.2">
      <c r="C39" s="1074" t="s">
        <v>164</v>
      </c>
      <c r="D39" s="1074"/>
      <c r="E39" s="1073"/>
      <c r="F39" s="1073"/>
      <c r="G39" s="1073"/>
      <c r="H39" s="1073"/>
      <c r="I39" s="1073"/>
    </row>
    <row r="40" spans="1:11" x14ac:dyDescent="0.2">
      <c r="C40" s="571"/>
      <c r="D40" s="571"/>
    </row>
    <row r="43" spans="1:11" ht="16.5" customHeight="1" x14ac:dyDescent="0.25">
      <c r="A43" s="569" t="s">
        <v>430</v>
      </c>
      <c r="H43" s="969" t="s">
        <v>411</v>
      </c>
      <c r="K43" s="570"/>
    </row>
    <row r="44" spans="1:11" ht="14.25" x14ac:dyDescent="0.2">
      <c r="A44" s="556"/>
      <c r="B44" s="569"/>
      <c r="H44" s="848"/>
      <c r="J44" s="569"/>
      <c r="K44" s="570"/>
    </row>
    <row r="45" spans="1:11" ht="15" x14ac:dyDescent="0.25">
      <c r="B45" s="570"/>
      <c r="C45" s="569"/>
      <c r="D45" s="569"/>
      <c r="E45" s="569"/>
      <c r="F45" s="569"/>
      <c r="G45" s="569"/>
      <c r="H45" s="970"/>
      <c r="I45" s="569"/>
      <c r="J45" s="570"/>
      <c r="K45" s="570"/>
    </row>
    <row r="46" spans="1:11" ht="15" x14ac:dyDescent="0.25">
      <c r="B46" s="570"/>
      <c r="C46" s="569"/>
      <c r="D46" s="569"/>
      <c r="E46" s="569"/>
      <c r="F46" s="569"/>
      <c r="G46" s="569"/>
      <c r="H46" s="969"/>
      <c r="I46" s="569"/>
      <c r="J46" s="570"/>
      <c r="K46" s="570"/>
    </row>
    <row r="47" spans="1:11" ht="20.25" customHeight="1" x14ac:dyDescent="0.25">
      <c r="A47" s="569" t="s">
        <v>576</v>
      </c>
      <c r="C47" s="570"/>
      <c r="D47" s="570"/>
      <c r="E47" s="570"/>
      <c r="F47" s="570"/>
      <c r="G47" s="570"/>
      <c r="H47" s="969" t="s">
        <v>412</v>
      </c>
      <c r="I47" s="570"/>
      <c r="J47" s="569"/>
      <c r="K47" s="570"/>
    </row>
    <row r="48" spans="1:11" ht="14.25" x14ac:dyDescent="0.2">
      <c r="C48" s="570"/>
      <c r="D48" s="570"/>
      <c r="E48" s="570"/>
      <c r="F48" s="570"/>
      <c r="G48" s="570"/>
      <c r="H48" s="570"/>
      <c r="I48" s="570"/>
    </row>
    <row r="49" spans="1:11" ht="14.25" x14ac:dyDescent="0.2">
      <c r="C49" s="569"/>
      <c r="D49" s="569"/>
      <c r="E49" s="569"/>
      <c r="F49" s="569"/>
      <c r="G49" s="569"/>
      <c r="H49" s="570"/>
      <c r="I49" s="569"/>
    </row>
    <row r="51" spans="1:11" ht="39.75" customHeight="1" x14ac:dyDescent="0.2">
      <c r="A51" s="937" t="s">
        <v>17</v>
      </c>
      <c r="B51" s="937"/>
      <c r="J51" s="937"/>
      <c r="K51" s="937"/>
    </row>
    <row r="52" spans="1:11" ht="22.5" customHeight="1" thickBot="1" x14ac:dyDescent="0.25">
      <c r="A52" s="552" t="str">
        <f>A2</f>
        <v>3-8 апреля 2018 г.</v>
      </c>
      <c r="B52" s="554"/>
      <c r="J52" s="554"/>
      <c r="K52" s="553" t="s">
        <v>15</v>
      </c>
    </row>
    <row r="53" spans="1:11" ht="28.5" customHeight="1" x14ac:dyDescent="0.2">
      <c r="A53" s="939" t="s">
        <v>373</v>
      </c>
      <c r="B53" s="939"/>
      <c r="C53" s="937"/>
      <c r="D53" s="937"/>
      <c r="E53" s="937"/>
      <c r="F53" s="937"/>
      <c r="G53" s="937"/>
      <c r="H53" s="937"/>
      <c r="I53" s="937"/>
      <c r="J53" s="939"/>
      <c r="K53" s="939"/>
    </row>
    <row r="54" spans="1:11" ht="24" customHeight="1" thickBot="1" x14ac:dyDescent="0.25">
      <c r="A54" s="940" t="s">
        <v>311</v>
      </c>
      <c r="B54" s="940"/>
      <c r="C54" s="554"/>
      <c r="D54" s="554"/>
      <c r="E54" s="554"/>
      <c r="F54" s="554"/>
      <c r="G54" s="555"/>
      <c r="H54" s="555"/>
      <c r="I54" s="555"/>
      <c r="J54" s="940"/>
      <c r="K54" s="940"/>
    </row>
    <row r="55" spans="1:11" ht="22.5" customHeight="1" x14ac:dyDescent="0.2">
      <c r="A55" s="938" t="s">
        <v>291</v>
      </c>
      <c r="B55" s="938"/>
      <c r="C55" s="939"/>
      <c r="D55" s="939"/>
      <c r="E55" s="939"/>
      <c r="F55" s="939"/>
      <c r="G55" s="939"/>
      <c r="H55" s="939"/>
      <c r="I55" s="939"/>
      <c r="J55" s="938"/>
      <c r="K55" s="938"/>
    </row>
    <row r="56" spans="1:11" ht="15" customHeight="1" x14ac:dyDescent="0.2">
      <c r="C56" s="940"/>
      <c r="D56" s="940"/>
      <c r="E56" s="940"/>
      <c r="F56" s="940"/>
      <c r="G56" s="940"/>
      <c r="H56" s="940"/>
      <c r="I56" s="940"/>
    </row>
    <row r="57" spans="1:11" ht="31.5" customHeight="1" x14ac:dyDescent="0.2">
      <c r="C57" s="938"/>
      <c r="D57" s="938"/>
      <c r="E57" s="938"/>
      <c r="F57" s="938"/>
      <c r="G57" s="938"/>
      <c r="H57" s="938"/>
      <c r="I57" s="938"/>
    </row>
    <row r="58" spans="1:11" ht="18" customHeight="1" thickBot="1" x14ac:dyDescent="0.25"/>
    <row r="59" spans="1:11" ht="18" customHeight="1" thickBot="1" x14ac:dyDescent="0.25">
      <c r="C59" s="1068" t="s">
        <v>312</v>
      </c>
      <c r="D59" s="1069"/>
      <c r="E59" s="1070" t="s">
        <v>141</v>
      </c>
      <c r="F59" s="1070"/>
      <c r="G59" s="1070"/>
      <c r="H59" s="1070"/>
      <c r="I59" s="1069"/>
    </row>
    <row r="60" spans="1:11" ht="18" customHeight="1" x14ac:dyDescent="0.2">
      <c r="C60" s="1067">
        <v>1</v>
      </c>
      <c r="D60" s="1067"/>
      <c r="E60" s="1072" t="e">
        <f>ФКМ8!#REF!</f>
        <v>#REF!</v>
      </c>
      <c r="F60" s="1072"/>
      <c r="G60" s="1072"/>
      <c r="H60" s="1072"/>
      <c r="I60" s="1072"/>
    </row>
    <row r="61" spans="1:11" ht="18" customHeight="1" x14ac:dyDescent="0.2">
      <c r="C61" s="1061">
        <v>2</v>
      </c>
      <c r="D61" s="1061"/>
      <c r="E61" s="1072" t="e">
        <f>ФКМ8!#REF!</f>
        <v>#REF!</v>
      </c>
      <c r="F61" s="1072"/>
      <c r="G61" s="1072"/>
      <c r="H61" s="1072"/>
      <c r="I61" s="1072"/>
    </row>
    <row r="62" spans="1:11" ht="18" customHeight="1" x14ac:dyDescent="0.2">
      <c r="C62" s="1061">
        <v>3</v>
      </c>
      <c r="D62" s="1061"/>
      <c r="E62" s="1072" t="e">
        <f>ФКМ8!#REF!</f>
        <v>#REF!</v>
      </c>
      <c r="F62" s="1072"/>
      <c r="G62" s="1072"/>
      <c r="H62" s="1072"/>
      <c r="I62" s="1072"/>
    </row>
    <row r="63" spans="1:11" ht="18" customHeight="1" x14ac:dyDescent="0.2">
      <c r="C63" s="1080">
        <v>4</v>
      </c>
      <c r="D63" s="1081"/>
      <c r="E63" s="1064" t="e">
        <f>ФКМ8!#REF!</f>
        <v>#REF!</v>
      </c>
      <c r="F63" s="1065"/>
      <c r="G63" s="1065"/>
      <c r="H63" s="1065"/>
      <c r="I63" s="1066"/>
    </row>
    <row r="64" spans="1:11" ht="18" customHeight="1" x14ac:dyDescent="0.2">
      <c r="C64" s="1080">
        <v>5</v>
      </c>
      <c r="D64" s="1081"/>
      <c r="E64" s="1064" t="e">
        <f>ФКМ8!#REF!</f>
        <v>#REF!</v>
      </c>
      <c r="F64" s="1065"/>
      <c r="G64" s="1065"/>
      <c r="H64" s="1065"/>
      <c r="I64" s="1066"/>
    </row>
    <row r="65" spans="1:11" ht="18" customHeight="1" x14ac:dyDescent="0.2">
      <c r="C65" s="1080">
        <v>6</v>
      </c>
      <c r="D65" s="1081"/>
      <c r="E65" s="1064" t="e">
        <f>ФКМ8!#REF!</f>
        <v>#REF!</v>
      </c>
      <c r="F65" s="1065"/>
      <c r="G65" s="1065"/>
      <c r="H65" s="1065"/>
      <c r="I65" s="1066"/>
    </row>
    <row r="66" spans="1:11" ht="18" customHeight="1" x14ac:dyDescent="0.2">
      <c r="C66" s="1085" t="s">
        <v>315</v>
      </c>
      <c r="D66" s="1086"/>
      <c r="E66" s="1064" t="str">
        <f>Группы_КМ8!BR11</f>
        <v/>
      </c>
      <c r="F66" s="1065"/>
      <c r="G66" s="1065"/>
      <c r="H66" s="1065"/>
      <c r="I66" s="1066"/>
    </row>
    <row r="67" spans="1:11" ht="15" x14ac:dyDescent="0.2">
      <c r="C67" s="1085" t="s">
        <v>315</v>
      </c>
      <c r="D67" s="1086"/>
      <c r="E67" s="1064" t="str">
        <f>Группы_КМ8!BR22</f>
        <v/>
      </c>
      <c r="F67" s="1065"/>
      <c r="G67" s="1065"/>
      <c r="H67" s="1065"/>
      <c r="I67" s="1066"/>
    </row>
    <row r="68" spans="1:11" ht="22.5" customHeight="1" x14ac:dyDescent="0.2">
      <c r="A68" s="938" t="s">
        <v>314</v>
      </c>
      <c r="B68" s="938"/>
      <c r="C68" s="1083" t="s">
        <v>315</v>
      </c>
      <c r="D68" s="1083"/>
      <c r="E68" s="1072" t="str">
        <f>Группы_КМ8!BR33</f>
        <v/>
      </c>
      <c r="F68" s="1072"/>
      <c r="G68" s="1072"/>
      <c r="H68" s="1072"/>
      <c r="I68" s="1072"/>
      <c r="J68" s="938"/>
      <c r="K68" s="938"/>
    </row>
    <row r="70" spans="1:11" ht="25.5" customHeight="1" x14ac:dyDescent="0.2">
      <c r="C70" s="938"/>
      <c r="D70" s="938"/>
      <c r="E70" s="938"/>
      <c r="F70" s="938"/>
      <c r="G70" s="938"/>
      <c r="H70" s="938"/>
      <c r="I70" s="938"/>
    </row>
    <row r="71" spans="1:11" ht="18" customHeight="1" thickBot="1" x14ac:dyDescent="0.25"/>
    <row r="72" spans="1:11" ht="18" customHeight="1" thickBot="1" x14ac:dyDescent="0.25">
      <c r="C72" s="1068" t="s">
        <v>312</v>
      </c>
      <c r="D72" s="1069"/>
      <c r="E72" s="1068" t="s">
        <v>141</v>
      </c>
      <c r="F72" s="1070"/>
      <c r="G72" s="1070"/>
      <c r="H72" s="1070"/>
      <c r="I72" s="1069"/>
    </row>
    <row r="73" spans="1:11" ht="18" customHeight="1" x14ac:dyDescent="0.2">
      <c r="C73" s="1067">
        <v>1</v>
      </c>
      <c r="D73" s="1067"/>
      <c r="E73" s="1072" t="e">
        <f>'ФКМ9-10'!#REF!</f>
        <v>#REF!</v>
      </c>
      <c r="F73" s="1072"/>
      <c r="G73" s="1072"/>
      <c r="H73" s="1072"/>
      <c r="I73" s="1072"/>
    </row>
    <row r="74" spans="1:11" ht="18" customHeight="1" x14ac:dyDescent="0.2">
      <c r="C74" s="1080">
        <v>2</v>
      </c>
      <c r="D74" s="1081"/>
      <c r="E74" s="1064" t="e">
        <f>'ФКМ9-10'!#REF!</f>
        <v>#REF!</v>
      </c>
      <c r="F74" s="1065"/>
      <c r="G74" s="1065"/>
      <c r="H74" s="1065"/>
      <c r="I74" s="1066"/>
    </row>
    <row r="75" spans="1:11" ht="18" customHeight="1" x14ac:dyDescent="0.2">
      <c r="C75" s="1080">
        <v>3</v>
      </c>
      <c r="D75" s="1081"/>
      <c r="E75" s="1064" t="e">
        <f>'ФКМ9-10'!#REF!</f>
        <v>#REF!</v>
      </c>
      <c r="F75" s="1065"/>
      <c r="G75" s="1065"/>
      <c r="H75" s="1065"/>
      <c r="I75" s="1066"/>
    </row>
    <row r="76" spans="1:11" ht="18" customHeight="1" x14ac:dyDescent="0.2">
      <c r="C76" s="1080">
        <v>4</v>
      </c>
      <c r="D76" s="1081"/>
      <c r="E76" s="1064" t="e">
        <f>'ФКМ9-10'!#REF!</f>
        <v>#REF!</v>
      </c>
      <c r="F76" s="1065"/>
      <c r="G76" s="1065"/>
      <c r="H76" s="1065"/>
      <c r="I76" s="1066"/>
    </row>
    <row r="77" spans="1:11" ht="18" customHeight="1" x14ac:dyDescent="0.2">
      <c r="C77" s="1080">
        <v>5</v>
      </c>
      <c r="D77" s="1081"/>
      <c r="E77" s="1064" t="e">
        <f>'ФКМ9-10'!#REF!</f>
        <v>#REF!</v>
      </c>
      <c r="F77" s="1065"/>
      <c r="G77" s="1065"/>
      <c r="H77" s="1065"/>
      <c r="I77" s="1066"/>
    </row>
    <row r="78" spans="1:11" ht="18" customHeight="1" x14ac:dyDescent="0.2">
      <c r="C78" s="1061">
        <v>6</v>
      </c>
      <c r="D78" s="1061"/>
      <c r="E78" s="1073" t="e">
        <f>'ФКМ9-10'!#REF!</f>
        <v>#REF!</v>
      </c>
      <c r="F78" s="1073"/>
      <c r="G78" s="1073"/>
      <c r="H78" s="1073"/>
      <c r="I78" s="1073"/>
    </row>
    <row r="79" spans="1:11" ht="18" customHeight="1" x14ac:dyDescent="0.2">
      <c r="C79" s="1084" t="s">
        <v>155</v>
      </c>
      <c r="D79" s="1084"/>
      <c r="E79" s="1073" t="e">
        <f>'ФКМ9-10'!#REF!</f>
        <v>#REF!</v>
      </c>
      <c r="F79" s="1073"/>
      <c r="G79" s="1073"/>
      <c r="H79" s="1073"/>
      <c r="I79" s="1073"/>
    </row>
    <row r="80" spans="1:11" ht="18" customHeight="1" x14ac:dyDescent="0.2">
      <c r="C80" s="1085" t="s">
        <v>31</v>
      </c>
      <c r="D80" s="1086"/>
      <c r="E80" s="1064" t="e">
        <f>'ФКМ9-10'!#REF!</f>
        <v>#REF!</v>
      </c>
      <c r="F80" s="1065"/>
      <c r="G80" s="1065"/>
      <c r="H80" s="1065"/>
      <c r="I80" s="1066"/>
    </row>
    <row r="81" spans="1:11" ht="18" customHeight="1" x14ac:dyDescent="0.2">
      <c r="C81" s="1085" t="s">
        <v>316</v>
      </c>
      <c r="D81" s="1086"/>
      <c r="E81" s="1064" t="str">
        <f>'Группы_КМ9-10'!BR9</f>
        <v>Липецкая область</v>
      </c>
      <c r="F81" s="1065"/>
      <c r="G81" s="1065"/>
      <c r="H81" s="1065"/>
      <c r="I81" s="1066"/>
    </row>
    <row r="82" spans="1:11" ht="18.75" customHeight="1" x14ac:dyDescent="0.2">
      <c r="C82" s="1085" t="s">
        <v>316</v>
      </c>
      <c r="D82" s="1086"/>
      <c r="E82" s="1073" t="str">
        <f>'Группы_КМ9-10'!BR22</f>
        <v>Архангельская область</v>
      </c>
      <c r="F82" s="1073"/>
      <c r="G82" s="1073"/>
      <c r="H82" s="1073"/>
      <c r="I82" s="1073"/>
    </row>
    <row r="83" spans="1:11" ht="15" x14ac:dyDescent="0.2">
      <c r="C83" s="1085" t="s">
        <v>316</v>
      </c>
      <c r="D83" s="1086"/>
      <c r="E83" s="1073" t="str">
        <f>'Группы_КМ9-10'!BR33</f>
        <v>Московская область 2</v>
      </c>
      <c r="F83" s="1073"/>
      <c r="G83" s="1073"/>
      <c r="H83" s="1073"/>
      <c r="I83" s="1073"/>
    </row>
    <row r="84" spans="1:11" ht="15" x14ac:dyDescent="0.2">
      <c r="C84" s="1085" t="s">
        <v>316</v>
      </c>
      <c r="D84" s="1086"/>
      <c r="E84" s="1073" t="str">
        <f>'Группы_КМ9-10'!BR42</f>
        <v/>
      </c>
      <c r="F84" s="1073"/>
      <c r="G84" s="1073"/>
      <c r="H84" s="1073"/>
      <c r="I84" s="1073"/>
    </row>
    <row r="87" spans="1:11" ht="18" customHeight="1" x14ac:dyDescent="0.2">
      <c r="A87" s="575" t="s">
        <v>18</v>
      </c>
      <c r="B87" s="576"/>
    </row>
    <row r="89" spans="1:11" ht="14.25" x14ac:dyDescent="0.2">
      <c r="C89" s="576"/>
      <c r="D89" s="576"/>
      <c r="E89" s="576"/>
      <c r="F89" s="576"/>
      <c r="G89" s="576"/>
      <c r="H89" s="576"/>
      <c r="I89" s="575" t="s">
        <v>19</v>
      </c>
    </row>
    <row r="91" spans="1:11" ht="21.75" customHeight="1" x14ac:dyDescent="0.2">
      <c r="A91" s="572" t="s">
        <v>20</v>
      </c>
      <c r="B91" s="573"/>
      <c r="J91" s="572"/>
      <c r="K91" s="574"/>
    </row>
    <row r="92" spans="1:11" ht="14.25" x14ac:dyDescent="0.2">
      <c r="B92" s="570"/>
      <c r="J92" s="570"/>
      <c r="K92" s="570"/>
    </row>
    <row r="93" spans="1:11" ht="14.25" x14ac:dyDescent="0.2">
      <c r="C93" s="572"/>
      <c r="D93" s="572"/>
      <c r="E93" s="572"/>
      <c r="F93" s="572"/>
      <c r="G93" s="572"/>
      <c r="H93" s="574"/>
      <c r="I93" s="572" t="s">
        <v>21</v>
      </c>
      <c r="J93" s="569"/>
      <c r="K93" s="570"/>
    </row>
    <row r="94" spans="1:11" ht="14.25" x14ac:dyDescent="0.2">
      <c r="C94" s="570"/>
      <c r="D94" s="570"/>
      <c r="E94" s="570"/>
      <c r="F94" s="570"/>
      <c r="G94" s="570"/>
      <c r="H94" s="570"/>
      <c r="I94" s="570"/>
    </row>
    <row r="95" spans="1:11" ht="14.25" x14ac:dyDescent="0.2">
      <c r="C95" s="569"/>
      <c r="D95" s="569"/>
      <c r="E95" s="569"/>
      <c r="F95" s="569"/>
      <c r="G95" s="569"/>
      <c r="H95" s="570"/>
    </row>
    <row r="99" spans="1:11" ht="14.25" x14ac:dyDescent="0.2">
      <c r="A99" s="556"/>
      <c r="B99" s="569"/>
      <c r="J99" s="569"/>
      <c r="K99" s="570"/>
    </row>
    <row r="101" spans="1:11" ht="14.25" x14ac:dyDescent="0.2">
      <c r="C101" s="569"/>
      <c r="D101" s="569"/>
      <c r="E101" s="569"/>
      <c r="F101" s="569"/>
      <c r="G101" s="569"/>
      <c r="H101" s="569"/>
      <c r="I101" s="569"/>
    </row>
  </sheetData>
  <mergeCells count="106">
    <mergeCell ref="C38:D38"/>
    <mergeCell ref="E38:I38"/>
    <mergeCell ref="C39:D39"/>
    <mergeCell ref="E39:I39"/>
    <mergeCell ref="C22:D22"/>
    <mergeCell ref="E22:I22"/>
    <mergeCell ref="C84:D84"/>
    <mergeCell ref="E84:I84"/>
    <mergeCell ref="C67:D67"/>
    <mergeCell ref="C66:D66"/>
    <mergeCell ref="C65:D65"/>
    <mergeCell ref="C64:D64"/>
    <mergeCell ref="C63:D63"/>
    <mergeCell ref="E67:I67"/>
    <mergeCell ref="E66:I66"/>
    <mergeCell ref="E65:I65"/>
    <mergeCell ref="E64:I64"/>
    <mergeCell ref="E63:I63"/>
    <mergeCell ref="C81:D81"/>
    <mergeCell ref="E81:I81"/>
    <mergeCell ref="C82:D82"/>
    <mergeCell ref="E82:I82"/>
    <mergeCell ref="C83:D83"/>
    <mergeCell ref="E83:I83"/>
    <mergeCell ref="C78:D78"/>
    <mergeCell ref="E78:I78"/>
    <mergeCell ref="C79:D79"/>
    <mergeCell ref="E79:I79"/>
    <mergeCell ref="C80:D80"/>
    <mergeCell ref="E80:I80"/>
    <mergeCell ref="C75:D75"/>
    <mergeCell ref="E75:I75"/>
    <mergeCell ref="C76:D76"/>
    <mergeCell ref="E76:I76"/>
    <mergeCell ref="C77:D77"/>
    <mergeCell ref="E77:I77"/>
    <mergeCell ref="C72:D72"/>
    <mergeCell ref="E72:I72"/>
    <mergeCell ref="C73:D73"/>
    <mergeCell ref="E73:I73"/>
    <mergeCell ref="C74:D74"/>
    <mergeCell ref="E74:I74"/>
    <mergeCell ref="C32:D32"/>
    <mergeCell ref="E32:I32"/>
    <mergeCell ref="C28:D28"/>
    <mergeCell ref="C29:D29"/>
    <mergeCell ref="E30:I30"/>
    <mergeCell ref="E29:I29"/>
    <mergeCell ref="C68:D68"/>
    <mergeCell ref="E68:I68"/>
    <mergeCell ref="C60:D60"/>
    <mergeCell ref="E60:I60"/>
    <mergeCell ref="C61:D61"/>
    <mergeCell ref="E61:I61"/>
    <mergeCell ref="C62:D62"/>
    <mergeCell ref="E62:I62"/>
    <mergeCell ref="C59:D59"/>
    <mergeCell ref="E59:I59"/>
    <mergeCell ref="C33:D33"/>
    <mergeCell ref="E33:I33"/>
    <mergeCell ref="C36:D36"/>
    <mergeCell ref="E36:I36"/>
    <mergeCell ref="C37:D37"/>
    <mergeCell ref="E37:I37"/>
    <mergeCell ref="E35:I35"/>
    <mergeCell ref="E34:I34"/>
    <mergeCell ref="C35:D35"/>
    <mergeCell ref="C34:D34"/>
    <mergeCell ref="A1:K1"/>
    <mergeCell ref="A3:K3"/>
    <mergeCell ref="A4:K4"/>
    <mergeCell ref="A5:K5"/>
    <mergeCell ref="A24:K24"/>
    <mergeCell ref="C8:D8"/>
    <mergeCell ref="E12:I12"/>
    <mergeCell ref="A14:K14"/>
    <mergeCell ref="C7:D7"/>
    <mergeCell ref="E7:I7"/>
    <mergeCell ref="E10:I10"/>
    <mergeCell ref="E9:I9"/>
    <mergeCell ref="E8:I8"/>
    <mergeCell ref="C16:D16"/>
    <mergeCell ref="E16:I16"/>
    <mergeCell ref="C12:D12"/>
    <mergeCell ref="C10:D10"/>
    <mergeCell ref="C9:D9"/>
    <mergeCell ref="C31:D31"/>
    <mergeCell ref="C30:D30"/>
    <mergeCell ref="E31:I31"/>
    <mergeCell ref="C18:D18"/>
    <mergeCell ref="C17:D17"/>
    <mergeCell ref="C26:D26"/>
    <mergeCell ref="E26:I26"/>
    <mergeCell ref="C27:D27"/>
    <mergeCell ref="E27:I27"/>
    <mergeCell ref="C20:D20"/>
    <mergeCell ref="C19:D19"/>
    <mergeCell ref="E21:I21"/>
    <mergeCell ref="C21:D21"/>
    <mergeCell ref="E17:I17"/>
    <mergeCell ref="E18:I18"/>
    <mergeCell ref="E19:I19"/>
    <mergeCell ref="E20:I20"/>
    <mergeCell ref="E28:I28"/>
    <mergeCell ref="C11:D11"/>
    <mergeCell ref="E11:I11"/>
  </mergeCells>
  <printOptions horizontalCentered="1" verticalCentered="1"/>
  <pageMargins left="0.19685039370078741" right="0.19685039370078741" top="0.35433070866141736" bottom="0.35433070866141736" header="0.31496062992125984" footer="0.31496062992125984"/>
  <pageSetup paperSize="9" scale="93" orientation="portrait" r:id="rId1"/>
  <rowBreaks count="1" manualBreakCount="1">
    <brk id="48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I173"/>
  <sheetViews>
    <sheetView view="pageBreakPreview" topLeftCell="C1" zoomScale="60" zoomScaleNormal="100" workbookViewId="0">
      <selection activeCell="D52" sqref="D52"/>
    </sheetView>
  </sheetViews>
  <sheetFormatPr defaultRowHeight="18" outlineLevelCol="1" x14ac:dyDescent="0.25"/>
  <cols>
    <col min="1" max="1" width="4" hidden="1" customWidth="1" outlineLevel="1"/>
    <col min="2" max="2" width="4.140625" hidden="1" customWidth="1" outlineLevel="1"/>
    <col min="3" max="3" width="28.28515625" style="848" customWidth="1" collapsed="1"/>
    <col min="4" max="4" width="5.42578125" hidden="1" customWidth="1" outlineLevel="1"/>
    <col min="5" max="5" width="41.7109375" customWidth="1" collapsed="1"/>
    <col min="6" max="6" width="9.140625" hidden="1" customWidth="1" outlineLevel="1"/>
    <col min="7" max="7" width="18.5703125" customWidth="1" collapsed="1"/>
    <col min="8" max="8" width="9.140625" hidden="1" customWidth="1" outlineLevel="1"/>
    <col min="9" max="9" width="9.140625" style="617" collapsed="1"/>
  </cols>
  <sheetData>
    <row r="1" spans="1:9" ht="12.75" x14ac:dyDescent="0.2">
      <c r="C1" s="1112" t="s">
        <v>470</v>
      </c>
      <c r="D1" s="1112"/>
      <c r="E1" s="1112"/>
      <c r="F1" s="1112"/>
      <c r="G1" s="1112"/>
      <c r="H1" s="1112"/>
      <c r="I1" s="1112"/>
    </row>
    <row r="2" spans="1:9" x14ac:dyDescent="0.25">
      <c r="C2" s="848" t="s">
        <v>557</v>
      </c>
      <c r="G2" t="s">
        <v>384</v>
      </c>
    </row>
    <row r="3" spans="1:9" ht="12.75" x14ac:dyDescent="0.2">
      <c r="C3" s="1112" t="s">
        <v>471</v>
      </c>
      <c r="D3" s="1112"/>
      <c r="E3" s="1112"/>
      <c r="F3" s="1112"/>
      <c r="G3" s="1112"/>
      <c r="H3" s="1112"/>
      <c r="I3" s="1112"/>
    </row>
    <row r="4" spans="1:9" ht="18.75" x14ac:dyDescent="0.3">
      <c r="C4" s="851"/>
      <c r="D4" s="851"/>
      <c r="E4" s="851"/>
      <c r="F4" s="851"/>
      <c r="G4" s="851"/>
      <c r="H4" s="851"/>
      <c r="I4" s="864"/>
    </row>
    <row r="5" spans="1:9" ht="12.75" x14ac:dyDescent="0.2">
      <c r="C5" s="1112" t="s">
        <v>472</v>
      </c>
      <c r="D5" s="1112"/>
      <c r="E5" s="1112"/>
      <c r="F5" s="1112"/>
      <c r="G5" s="1112"/>
      <c r="H5" s="1112"/>
      <c r="I5" s="1112"/>
    </row>
    <row r="6" spans="1:9" ht="18.75" x14ac:dyDescent="0.3">
      <c r="C6" s="851"/>
      <c r="D6" s="851"/>
      <c r="E6" s="851"/>
      <c r="F6" s="851"/>
      <c r="G6" s="851"/>
      <c r="H6" s="851"/>
      <c r="I6" s="864"/>
    </row>
    <row r="7" spans="1:9" ht="13.5" thickBot="1" x14ac:dyDescent="0.25">
      <c r="C7" s="1112" t="s">
        <v>474</v>
      </c>
      <c r="D7" s="1112"/>
      <c r="E7" s="1112"/>
      <c r="F7" s="1112"/>
      <c r="G7" s="1112"/>
      <c r="H7" s="1112"/>
      <c r="I7" s="1112"/>
    </row>
    <row r="8" spans="1:9" s="1" customFormat="1" ht="18" customHeight="1" x14ac:dyDescent="0.2">
      <c r="A8" s="1087">
        <v>2</v>
      </c>
      <c r="B8" s="1096">
        <v>1</v>
      </c>
      <c r="C8" s="1102" t="str">
        <f>IF(B8="",B8,VLOOKUP(B8,СписокКЖ!A:J,3,FALSE))</f>
        <v>Санкт - Петербург</v>
      </c>
      <c r="D8" s="786">
        <v>351</v>
      </c>
      <c r="E8" s="29" t="str">
        <f>IF(D8="",D8,VLOOKUP(D8,'Список уч-ков'!A:L,3,FALSE))</f>
        <v>ЛИТВИНЕНКО Елена</v>
      </c>
      <c r="F8" s="793">
        <f>IF(D8="",D8,VLOOKUP(D8,'Список уч-ков'!A:L,4,FALSE))</f>
        <v>32126</v>
      </c>
      <c r="G8" s="14" t="str">
        <f>IF(D8="",D8,VLOOKUP(D8,'Список уч-ков'!A:L,5,FALSE))</f>
        <v>МСМК</v>
      </c>
      <c r="H8" s="488" t="str">
        <f>IF(D8="",D8,VLOOKUP(D8,'Список уч-ков'!A:L,7,FALSE))</f>
        <v>Хорошилова Е.В., Лосева А.Ю.</v>
      </c>
      <c r="I8" s="1087">
        <v>1</v>
      </c>
    </row>
    <row r="9" spans="1:9" s="1" customFormat="1" ht="18" customHeight="1" x14ac:dyDescent="0.2">
      <c r="A9" s="1088"/>
      <c r="B9" s="1097"/>
      <c r="C9" s="1103">
        <f>IF(B9="",B9,VLOOKUP(B9,'Список уч-ков'!#REF!,3,FALSE))</f>
        <v>0</v>
      </c>
      <c r="D9" s="787">
        <v>352</v>
      </c>
      <c r="E9" s="15" t="str">
        <f>IF(D9="",D9,VLOOKUP(D9,'Список уч-ков'!A:L,3,FALSE))</f>
        <v>ЗОРИНА Анастасия</v>
      </c>
      <c r="F9" s="794">
        <f>IF(D9="",D9,VLOOKUP(D9,'Список уч-ков'!A:L,4,FALSE))</f>
        <v>34942</v>
      </c>
      <c r="G9" s="18" t="str">
        <f>IF(D9="",D9,VLOOKUP(D9,'Список уч-ков'!A:L,5,FALSE))</f>
        <v>МС</v>
      </c>
      <c r="H9" s="487" t="str">
        <f>IF(D9="",D9,VLOOKUP(D9,'Список уч-ков'!A:L,7,FALSE))</f>
        <v>Лосева А.Ю.</v>
      </c>
      <c r="I9" s="1088"/>
    </row>
    <row r="10" spans="1:9" s="1" customFormat="1" ht="18" customHeight="1" x14ac:dyDescent="0.2">
      <c r="A10" s="1088"/>
      <c r="B10" s="1097"/>
      <c r="C10" s="1103">
        <f>IF(B10="",B10,VLOOKUP(B10,'Список уч-ков'!#REF!,3,FALSE))</f>
        <v>0</v>
      </c>
      <c r="D10" s="787">
        <v>254</v>
      </c>
      <c r="E10" s="15" t="str">
        <f>IF(D10="",D10,VLOOKUP(D10,'Список уч-ков'!A:L,3,FALSE))</f>
        <v>ФАТТАХОВА Фатьма</v>
      </c>
      <c r="F10" s="794">
        <f>IF(D10="",D10,VLOOKUP(D10,'Список уч-ков'!A:L,4,FALSE))</f>
        <v>27985</v>
      </c>
      <c r="G10" s="18" t="str">
        <f>IF(D10="",D10,VLOOKUP(D10,'Список уч-ков'!A:L,5,FALSE))</f>
        <v>МС</v>
      </c>
      <c r="H10" s="487" t="str">
        <f>IF(D10="",D10,VLOOKUP(D10,'Список уч-ков'!A:L,7,FALSE))</f>
        <v>Лосева А.Ю., Хорошилова Е.В.</v>
      </c>
      <c r="I10" s="1088"/>
    </row>
    <row r="11" spans="1:9" s="1" customFormat="1" ht="18" customHeight="1" thickBot="1" x14ac:dyDescent="0.25">
      <c r="A11" s="1088"/>
      <c r="B11" s="1097"/>
      <c r="C11" s="1103">
        <f>IF(B11="",B11,VLOOKUP(B11,'Список уч-ков'!#REF!,3,FALSE))</f>
        <v>0</v>
      </c>
      <c r="D11" s="787">
        <v>256</v>
      </c>
      <c r="E11" s="15" t="str">
        <f>IF(D11="",D11,VLOOKUP(D11,'Список уч-ков'!A:L,3,FALSE))</f>
        <v>ЛЕДОВСКАЯ Татьяна</v>
      </c>
      <c r="F11" s="794">
        <f>IF(D11="",D11,VLOOKUP(D11,'Список уч-ков'!A:L,4,FALSE))</f>
        <v>30717</v>
      </c>
      <c r="G11" s="18" t="str">
        <f>IF(D11="",D11,VLOOKUP(D11,'Список уч-ков'!A:L,5,FALSE))</f>
        <v>МС</v>
      </c>
      <c r="H11" s="487" t="str">
        <f>IF(D11="",D11,VLOOKUP(D11,'Список уч-ков'!A:L,7,FALSE))</f>
        <v>Костеневич А.Е., Лосева А.Ю.</v>
      </c>
      <c r="I11" s="1088"/>
    </row>
    <row r="12" spans="1:9" s="1" customFormat="1" ht="18" customHeight="1" thickBot="1" x14ac:dyDescent="0.25">
      <c r="A12" s="1094"/>
      <c r="B12" s="1101"/>
      <c r="C12" s="1104">
        <f>IF(B12="",B12,VLOOKUP(B12,'Список уч-ков'!#REF!,3,FALSE))</f>
        <v>0</v>
      </c>
      <c r="D12" s="19">
        <f>B8*1000</f>
        <v>1000</v>
      </c>
      <c r="E12" s="20" t="s">
        <v>620</v>
      </c>
      <c r="F12" s="978"/>
      <c r="G12" s="978"/>
      <c r="H12" s="979"/>
      <c r="I12" s="1094"/>
    </row>
    <row r="13" spans="1:9" s="1" customFormat="1" ht="18" customHeight="1" x14ac:dyDescent="0.2">
      <c r="A13" s="1087">
        <v>1</v>
      </c>
      <c r="B13" s="1096">
        <v>2</v>
      </c>
      <c r="C13" s="1102" t="str">
        <f>IF(B13="",B13,VLOOKUP(B13,СписокКЖ!A:J,3,FALSE))</f>
        <v>Саратовская область</v>
      </c>
      <c r="D13" s="786">
        <v>259</v>
      </c>
      <c r="E13" s="29" t="str">
        <f>IF(D13="",D13,VLOOKUP(D13,'Список уч-ков'!A:L,3,FALSE))</f>
        <v>АЛИЕВА Маляк</v>
      </c>
      <c r="F13" s="793">
        <f>IF(D13="",D13,VLOOKUP(D13,'Список уч-ков'!A:L,4,FALSE))</f>
        <v>34766</v>
      </c>
      <c r="G13" s="486" t="str">
        <f>IF(D13="",D13,VLOOKUP(D13,'Список уч-ков'!A:L,5,FALSE))</f>
        <v>МС</v>
      </c>
      <c r="H13" s="486" t="str">
        <f>IF(D13="",D13,VLOOKUP(D13,'Список уч-ков'!A:L,7,FALSE))</f>
        <v>Кирпичников Н.Н.</v>
      </c>
      <c r="I13" s="1087">
        <v>2</v>
      </c>
    </row>
    <row r="14" spans="1:9" s="1" customFormat="1" ht="18" customHeight="1" x14ac:dyDescent="0.2">
      <c r="A14" s="1088"/>
      <c r="B14" s="1097"/>
      <c r="C14" s="1103">
        <f>IF(B14="",B14,VLOOKUP(B14,'Список уч-ков'!#REF!,3,FALSE))</f>
        <v>0</v>
      </c>
      <c r="D14" s="787">
        <v>353</v>
      </c>
      <c r="E14" s="15" t="str">
        <f>IF(D14="",D14,VLOOKUP(D14,'Список уч-ков'!A:L,3,FALSE))</f>
        <v>ОГАНИСЯН Нарина</v>
      </c>
      <c r="F14" s="794">
        <f>IF(D14="",D14,VLOOKUP(D14,'Список уч-ков'!A:L,4,FALSE))</f>
        <v>31062</v>
      </c>
      <c r="G14" s="653" t="str">
        <f>IF(D14="",D14,VLOOKUP(D14,'Список уч-ков'!A:L,5,FALSE))</f>
        <v>КМС</v>
      </c>
      <c r="H14" s="653" t="str">
        <f>IF(D14="",D14,VLOOKUP(D14,'Список уч-ков'!A:L,7,FALSE))</f>
        <v>Кирпичникова Л.В.</v>
      </c>
      <c r="I14" s="1088"/>
    </row>
    <row r="15" spans="1:9" s="1" customFormat="1" ht="18" customHeight="1" x14ac:dyDescent="0.2">
      <c r="A15" s="1088"/>
      <c r="B15" s="1097"/>
      <c r="C15" s="1103"/>
      <c r="D15" s="966">
        <v>355</v>
      </c>
      <c r="E15" s="15" t="str">
        <f>IF(D15="",D15,VLOOKUP(D15,'Список уч-ков'!A:L,3,FALSE))</f>
        <v>ЗАХАРОВА Диана</v>
      </c>
      <c r="F15" s="794">
        <f>IF(D15="",D15,VLOOKUP(D15,'Список уч-ков'!A:L,4,FALSE))</f>
        <v>36943</v>
      </c>
      <c r="G15" s="653" t="str">
        <f>IF(D15="",D15,VLOOKUP(D15,'Список уч-ков'!A:L,5,FALSE))</f>
        <v>1</v>
      </c>
      <c r="H15" s="653" t="str">
        <f>IF(D15="",D15,VLOOKUP(D15,'Список уч-ков'!A:L,7,FALSE))</f>
        <v>Кирпичников Н.Н.</v>
      </c>
      <c r="I15" s="1088"/>
    </row>
    <row r="16" spans="1:9" s="1" customFormat="1" ht="18" customHeight="1" thickBot="1" x14ac:dyDescent="0.25">
      <c r="A16" s="1088"/>
      <c r="B16" s="1097"/>
      <c r="C16" s="1104">
        <f>IF(B16="",B16,VLOOKUP(B16,'Список уч-ков'!#REF!,3,FALSE))</f>
        <v>0</v>
      </c>
      <c r="D16" s="788">
        <v>258</v>
      </c>
      <c r="E16" s="853" t="str">
        <f>IF(D16="",D16,VLOOKUP(D16,'Список уч-ков'!A:L,3,FALSE))</f>
        <v>КАРИМОВА Сабрина</v>
      </c>
      <c r="F16" s="854">
        <f>IF(D16="",D16,VLOOKUP(D16,'Список уч-ков'!A:L,4,FALSE))</f>
        <v>32805</v>
      </c>
      <c r="G16" s="972" t="str">
        <f>IF(D16="",D16,VLOOKUP(D16,'Список уч-ков'!A:L,5,FALSE))</f>
        <v>КМС</v>
      </c>
      <c r="H16" s="547" t="str">
        <f>IF(D16="",D16,VLOOKUP(D16,'Список уч-ков'!A:L,7,FALSE))</f>
        <v>Оганисян Н.Н.</v>
      </c>
      <c r="I16" s="1088"/>
    </row>
    <row r="17" spans="1:9" s="1" customFormat="1" ht="18" customHeight="1" x14ac:dyDescent="0.2">
      <c r="A17" s="1087">
        <v>3</v>
      </c>
      <c r="B17" s="1096">
        <v>4</v>
      </c>
      <c r="C17" s="1098" t="str">
        <f>IF(B17="",B17,VLOOKUP(B17,СписокКЖ!A:J,3,FALSE))</f>
        <v>Московская область</v>
      </c>
      <c r="D17" s="786">
        <v>252</v>
      </c>
      <c r="E17" s="29" t="str">
        <f>IF(D17="",D17,VLOOKUP(D17,'Список уч-ков'!A:L,3,FALSE))</f>
        <v>ЧЕБАНИКА Раиса</v>
      </c>
      <c r="F17" s="793">
        <f>IF(D17="",D17,VLOOKUP(D17,'Список уч-ков'!A:L,4,FALSE))</f>
        <v>23563</v>
      </c>
      <c r="G17" s="14" t="str">
        <f>IF(D17="",D17,VLOOKUP(D17,'Список уч-ков'!A:L,5,FALSE))</f>
        <v>МСМК</v>
      </c>
      <c r="H17" s="488" t="str">
        <f>IF(D17="",D17,VLOOKUP(D17,'Список уч-ков'!A:L,7,FALSE))</f>
        <v>Костина О.И.</v>
      </c>
      <c r="I17" s="1087">
        <v>3</v>
      </c>
    </row>
    <row r="18" spans="1:9" s="1" customFormat="1" ht="18" customHeight="1" x14ac:dyDescent="0.2">
      <c r="A18" s="1088"/>
      <c r="B18" s="1097"/>
      <c r="C18" s="1099">
        <f>IF(B18="",B18,VLOOKUP(B18,'Список уч-ков'!#REF!,3,FALSE))</f>
        <v>0</v>
      </c>
      <c r="D18" s="787">
        <v>354</v>
      </c>
      <c r="E18" s="15" t="str">
        <f>IF(D18="",D18,VLOOKUP(D18,'Список уч-ков'!A:L,3,FALSE))</f>
        <v>СЕРГЕЕНКО Светлана</v>
      </c>
      <c r="F18" s="794">
        <f>IF(D18="",D18,VLOOKUP(D18,'Список уч-ков'!A:L,4,FALSE))</f>
        <v>26025</v>
      </c>
      <c r="G18" s="18" t="str">
        <f>IF(D18="",D18,VLOOKUP(D18,'Список уч-ков'!A:L,5,FALSE))</f>
        <v>МС</v>
      </c>
      <c r="H18" s="487" t="str">
        <f>IF(D18="",D18,VLOOKUP(D18,'Список уч-ков'!A:L,7,FALSE))</f>
        <v>Головин Ю.Ю.</v>
      </c>
      <c r="I18" s="1088"/>
    </row>
    <row r="19" spans="1:9" s="1" customFormat="1" ht="18" customHeight="1" x14ac:dyDescent="0.2">
      <c r="A19" s="1088"/>
      <c r="B19" s="1097"/>
      <c r="C19" s="1099">
        <f>IF(B19="",B19,VLOOKUP(B19,'Список уч-ков'!#REF!,3,FALSE))</f>
        <v>0</v>
      </c>
      <c r="D19" s="787">
        <v>257</v>
      </c>
      <c r="E19" s="15" t="str">
        <f>IF(D19="",D19,VLOOKUP(D19,'Список уч-ков'!A:L,3,FALSE))</f>
        <v>ЕВГРАФОВА Мария</v>
      </c>
      <c r="F19" s="794">
        <f>IF(D19="",D19,VLOOKUP(D19,'Список уч-ков'!A:L,4,FALSE))</f>
        <v>28806</v>
      </c>
      <c r="G19" s="18" t="str">
        <f>IF(D19="",D19,VLOOKUP(D19,'Список уч-ков'!A:L,5,FALSE))</f>
        <v>КМС</v>
      </c>
      <c r="H19" s="487" t="str">
        <f>IF(D19="",D19,VLOOKUP(D19,'Список уч-ков'!A:L,7,FALSE))</f>
        <v>Зейгман В.А.</v>
      </c>
      <c r="I19" s="1088"/>
    </row>
    <row r="20" spans="1:9" s="1" customFormat="1" ht="18" customHeight="1" thickBot="1" x14ac:dyDescent="0.25">
      <c r="A20" s="1088"/>
      <c r="B20" s="1097"/>
      <c r="C20" s="1100">
        <f>IF(B20="",B20,VLOOKUP(B20,'Список уч-ков'!#REF!,3,FALSE))</f>
        <v>0</v>
      </c>
      <c r="D20" s="788"/>
      <c r="E20" s="983">
        <f>IF(D20="",D20,VLOOKUP(D20,'Список уч-ков'!A:L,3,FALSE))</f>
        <v>0</v>
      </c>
      <c r="F20" s="976">
        <f>IF(D20="",D20,VLOOKUP(D20,'Список уч-ков'!A:L,4,FALSE))</f>
        <v>0</v>
      </c>
      <c r="G20" s="977">
        <f>IF(D20="",D20,VLOOKUP(D20,'Список уч-ков'!A:L,5,FALSE))</f>
        <v>0</v>
      </c>
      <c r="H20" s="833">
        <f>IF(D20="",D20,VLOOKUP(D20,'Список уч-ков'!A:L,7,FALSE))</f>
        <v>0</v>
      </c>
      <c r="I20" s="1094"/>
    </row>
    <row r="21" spans="1:9" ht="18.75" x14ac:dyDescent="0.3">
      <c r="C21" s="850"/>
      <c r="D21" s="850"/>
      <c r="E21" s="850"/>
      <c r="F21" s="850"/>
      <c r="G21" s="850"/>
      <c r="H21" s="850"/>
      <c r="I21" s="865"/>
    </row>
    <row r="22" spans="1:9" ht="13.5" thickBot="1" x14ac:dyDescent="0.25">
      <c r="C22" s="1110" t="s">
        <v>445</v>
      </c>
      <c r="D22" s="1110"/>
      <c r="E22" s="1110"/>
      <c r="F22" s="1110"/>
      <c r="G22" s="1110"/>
      <c r="H22" s="1110"/>
      <c r="I22" s="1110"/>
    </row>
    <row r="23" spans="1:9" s="1" customFormat="1" ht="18" customHeight="1" x14ac:dyDescent="0.2">
      <c r="A23" s="1087">
        <v>2</v>
      </c>
      <c r="B23" s="1096">
        <v>14</v>
      </c>
      <c r="C23" s="1102" t="str">
        <f>IF(B23="",B23,VLOOKUP(B23,СписокКЖ!A:J,3,FALSE))</f>
        <v>Санкт - Петербург</v>
      </c>
      <c r="D23" s="965">
        <v>401</v>
      </c>
      <c r="E23" s="29" t="str">
        <f>IF(D23="",D23,VLOOKUP(D23,'Список уч-ков'!A:L,3,FALSE))</f>
        <v>ГОРШКАЛЕВА Ольга</v>
      </c>
      <c r="F23" s="793">
        <f>IF(D23="",D23,VLOOKUP(D23,'Список уч-ков'!A:L,4,FALSE))</f>
        <v>31249</v>
      </c>
      <c r="G23" s="14" t="str">
        <f>IF(D23="",D23,VLOOKUP(D23,'Список уч-ков'!A:L,5,FALSE))</f>
        <v>МСМК</v>
      </c>
      <c r="H23" s="488" t="str">
        <f>IF(D23="",D23,VLOOKUP(D23,'Список уч-ков'!A:L,7,FALSE))</f>
        <v>Лосева А.Ю., Иванова Е.С.</v>
      </c>
      <c r="I23" s="1087">
        <v>1</v>
      </c>
    </row>
    <row r="24" spans="1:9" s="1" customFormat="1" ht="18" customHeight="1" x14ac:dyDescent="0.2">
      <c r="A24" s="1088"/>
      <c r="B24" s="1097"/>
      <c r="C24" s="1103">
        <f>IF(B24="",B24,VLOOKUP(B24,'Список уч-ков'!#REF!,3,FALSE))</f>
        <v>0</v>
      </c>
      <c r="D24" s="966">
        <v>406</v>
      </c>
      <c r="E24" s="15" t="str">
        <f>IF(D24="",D24,VLOOKUP(D24,'Список уч-ков'!A:L,3,FALSE))</f>
        <v>КОСТЕНЕВИЧ Анастасия</v>
      </c>
      <c r="F24" s="794">
        <f>IF(D24="",D24,VLOOKUP(D24,'Список уч-ков'!A:L,4,FALSE))</f>
        <v>32111</v>
      </c>
      <c r="G24" s="18" t="str">
        <f>IF(D24="",D24,VLOOKUP(D24,'Список уч-ков'!A:L,5,FALSE))</f>
        <v>МСМК</v>
      </c>
      <c r="H24" s="487" t="str">
        <f>IF(D24="",D24,VLOOKUP(D24,'Список уч-ков'!A:L,7,FALSE))</f>
        <v>Костеневич Л.М., Лосева А.Ю.</v>
      </c>
      <c r="I24" s="1088"/>
    </row>
    <row r="25" spans="1:9" s="1" customFormat="1" ht="18" customHeight="1" x14ac:dyDescent="0.2">
      <c r="A25" s="1088"/>
      <c r="B25" s="1097"/>
      <c r="C25" s="1103">
        <f>IF(B25="",B25,VLOOKUP(B25,'Список уч-ков'!#REF!,3,FALSE))</f>
        <v>0</v>
      </c>
      <c r="D25" s="966">
        <v>403</v>
      </c>
      <c r="E25" s="15" t="str">
        <f>IF(D25="",D25,VLOOKUP(D25,'Список уч-ков'!A:L,3,FALSE))</f>
        <v>ЕПИШКИНА Елена</v>
      </c>
      <c r="F25" s="794">
        <f>IF(D25="",D25,VLOOKUP(D25,'Список уч-ков'!A:L,4,FALSE))</f>
        <v>23686</v>
      </c>
      <c r="G25" s="18" t="str">
        <f>IF(D25="",D25,VLOOKUP(D25,'Список уч-ков'!A:L,5,FALSE))</f>
        <v>МС</v>
      </c>
      <c r="H25" s="487" t="str">
        <f>IF(D25="",D25,VLOOKUP(D25,'Список уч-ков'!A:L,7,FALSE))</f>
        <v>Хорошилова Е.В., Лосева А.Ю.</v>
      </c>
      <c r="I25" s="1088"/>
    </row>
    <row r="26" spans="1:9" s="1" customFormat="1" ht="18" customHeight="1" thickBot="1" x14ac:dyDescent="0.25">
      <c r="A26" s="1088"/>
      <c r="B26" s="1097"/>
      <c r="C26" s="1103">
        <f>IF(B26="",B26,VLOOKUP(B26,'Список уч-ков'!#REF!,3,FALSE))</f>
        <v>0</v>
      </c>
      <c r="D26" s="966"/>
      <c r="E26" s="980">
        <f>IF(D26="",D26,VLOOKUP(D26,'Список уч-ков'!A:L,3,FALSE))</f>
        <v>0</v>
      </c>
      <c r="F26" s="981">
        <f>IF(D26="",D26,VLOOKUP(D26,'Список уч-ков'!A:L,4,FALSE))</f>
        <v>0</v>
      </c>
      <c r="G26" s="982">
        <f>IF(D26="",D26,VLOOKUP(D26,'Список уч-ков'!A:L,5,FALSE))</f>
        <v>0</v>
      </c>
      <c r="H26" s="487">
        <f>IF(D26="",D26,VLOOKUP(D26,'Список уч-ков'!A:L,7,FALSE))</f>
        <v>0</v>
      </c>
      <c r="I26" s="1088"/>
    </row>
    <row r="27" spans="1:9" s="1" customFormat="1" ht="18" customHeight="1" thickBot="1" x14ac:dyDescent="0.25">
      <c r="A27" s="1094"/>
      <c r="B27" s="1101"/>
      <c r="C27" s="1104">
        <f>IF(B27="",B27,VLOOKUP(B27,'Список уч-ков'!#REF!,3,FALSE))</f>
        <v>0</v>
      </c>
      <c r="D27" s="19">
        <f>B23*1000</f>
        <v>14000</v>
      </c>
      <c r="E27" s="20" t="s">
        <v>620</v>
      </c>
      <c r="F27" s="978"/>
      <c r="G27" s="978"/>
      <c r="H27" s="979"/>
      <c r="I27" s="1094"/>
    </row>
    <row r="28" spans="1:9" s="1" customFormat="1" ht="18" customHeight="1" x14ac:dyDescent="0.2">
      <c r="A28" s="1087">
        <v>1</v>
      </c>
      <c r="B28" s="1096">
        <v>15</v>
      </c>
      <c r="C28" s="1102" t="str">
        <f>IF(B28="",B28,VLOOKUP(B28,СписокКЖ!A:J,3,FALSE))</f>
        <v>Республика Башкортостан</v>
      </c>
      <c r="D28" s="965">
        <v>452</v>
      </c>
      <c r="E28" s="29" t="str">
        <f>IF(D28="",D28,VLOOKUP(D28,'Список уч-ков'!A:L,3,FALSE))</f>
        <v>КАРМАЕВА Инна</v>
      </c>
      <c r="F28" s="793">
        <f>IF(D28="",D28,VLOOKUP(D28,'Список уч-ков'!A:L,4,FALSE))</f>
        <v>25137</v>
      </c>
      <c r="G28" s="486" t="str">
        <f>IF(D28="",D28,VLOOKUP(D28,'Список уч-ков'!A:L,5,FALSE))</f>
        <v>МСМК</v>
      </c>
      <c r="H28" s="486" t="str">
        <f>IF(D28="",D28,VLOOKUP(D28,'Список уч-ков'!A:L,7,FALSE))</f>
        <v>Байракова О.В.</v>
      </c>
      <c r="I28" s="1087">
        <v>2</v>
      </c>
    </row>
    <row r="29" spans="1:9" s="1" customFormat="1" ht="18" customHeight="1" x14ac:dyDescent="0.2">
      <c r="A29" s="1088"/>
      <c r="B29" s="1097"/>
      <c r="C29" s="1103">
        <f>IF(B29="",B29,VLOOKUP(B29,'Список уч-ков'!#REF!,3,FALSE))</f>
        <v>0</v>
      </c>
      <c r="D29" s="966">
        <v>453</v>
      </c>
      <c r="E29" s="15" t="str">
        <f>IF(D29="",D29,VLOOKUP(D29,'Список уч-ков'!A:L,3,FALSE))</f>
        <v>СОЛОВЬЕВА Марина</v>
      </c>
      <c r="F29" s="794">
        <f>IF(D29="",D29,VLOOKUP(D29,'Список уч-ков'!A:L,4,FALSE))</f>
        <v>27308</v>
      </c>
      <c r="G29" s="653" t="str">
        <f>IF(D29="",D29,VLOOKUP(D29,'Список уч-ков'!A:L,5,FALSE))</f>
        <v>КМС</v>
      </c>
      <c r="H29" s="653" t="str">
        <f>IF(D29="",D29,VLOOKUP(D29,'Список уч-ков'!A:L,7,FALSE))</f>
        <v>Байракова О.В.</v>
      </c>
      <c r="I29" s="1088"/>
    </row>
    <row r="30" spans="1:9" s="1" customFormat="1" ht="18" customHeight="1" thickBot="1" x14ac:dyDescent="0.25">
      <c r="A30" s="1088"/>
      <c r="B30" s="1097"/>
      <c r="C30" s="1104">
        <f>IF(B30="",B30,VLOOKUP(B30,'Список уч-ков'!#REF!,3,FALSE))</f>
        <v>0</v>
      </c>
      <c r="D30" s="967">
        <v>303</v>
      </c>
      <c r="E30" s="853" t="str">
        <f>IF(D30="",D30,VLOOKUP(D30,'Список уч-ков'!A:L,3,FALSE))</f>
        <v>НАЗАРОВА Мадина</v>
      </c>
      <c r="F30" s="854">
        <f>IF(D30="",D30,VLOOKUP(D30,'Список уч-ков'!A:L,4,FALSE))</f>
        <v>37337</v>
      </c>
      <c r="G30" s="972" t="str">
        <f>IF(D30="",D30,VLOOKUP(D30,'Список уч-ков'!A:L,5,FALSE))</f>
        <v>КМС</v>
      </c>
      <c r="H30" s="547" t="str">
        <f>IF(D30="",D30,VLOOKUP(D30,'Список уч-ков'!A:L,7,FALSE))</f>
        <v>Байракова О.В.</v>
      </c>
      <c r="I30" s="1088"/>
    </row>
    <row r="31" spans="1:9" s="1" customFormat="1" ht="18" customHeight="1" x14ac:dyDescent="0.2">
      <c r="A31" s="1087">
        <v>3</v>
      </c>
      <c r="B31" s="1096">
        <v>12</v>
      </c>
      <c r="C31" s="1098" t="str">
        <f>IF(B31="",B31,VLOOKUP(B31,СписокКЖ!A:J,3,FALSE))</f>
        <v>Республика Татарстан</v>
      </c>
      <c r="D31" s="965">
        <v>455</v>
      </c>
      <c r="E31" s="29" t="str">
        <f>IF(D31="",D31,VLOOKUP(D31,'Список уч-ков'!A:L,3,FALSE))</f>
        <v>ИЩЕНКО Екатерина</v>
      </c>
      <c r="F31" s="793">
        <f>IF(D31="",D31,VLOOKUP(D31,'Список уч-ков'!A:L,4,FALSE))</f>
        <v>33040</v>
      </c>
      <c r="G31" s="14" t="str">
        <f>IF(D31="",D31,VLOOKUP(D31,'Список уч-ков'!A:L,5,FALSE))</f>
        <v>2</v>
      </c>
      <c r="H31" s="488" t="str">
        <f>IF(D31="",D31,VLOOKUP(D31,'Список уч-ков'!A:L,7,FALSE))</f>
        <v>Исмаилов Ф.У.</v>
      </c>
      <c r="I31" s="1087">
        <v>3</v>
      </c>
    </row>
    <row r="32" spans="1:9" s="1" customFormat="1" ht="18" customHeight="1" x14ac:dyDescent="0.2">
      <c r="A32" s="1088"/>
      <c r="B32" s="1097"/>
      <c r="C32" s="1099">
        <f>IF(B32="",B32,VLOOKUP(B32,'Список уч-ков'!#REF!,3,FALSE))</f>
        <v>0</v>
      </c>
      <c r="D32" s="966">
        <v>307</v>
      </c>
      <c r="E32" s="15" t="str">
        <f>IF(D32="",D32,VLOOKUP(D32,'Список уч-ков'!A:L,3,FALSE))</f>
        <v>ГОРОХОВАТЧЕНКО Галина</v>
      </c>
      <c r="F32" s="794">
        <f>IF(D32="",D32,VLOOKUP(D32,'Список уч-ков'!A:L,4,FALSE))</f>
        <v>36668</v>
      </c>
      <c r="G32" s="18" t="str">
        <f>IF(D32="",D32,VLOOKUP(D32,'Список уч-ков'!A:L,5,FALSE))</f>
        <v>КМС</v>
      </c>
      <c r="H32" s="487" t="str">
        <f>IF(D32="",D32,VLOOKUP(D32,'Список уч-ков'!A:L,7,FALSE))</f>
        <v>Исмаилов Ф.У.</v>
      </c>
      <c r="I32" s="1088"/>
    </row>
    <row r="33" spans="1:9" s="1" customFormat="1" ht="18" customHeight="1" x14ac:dyDescent="0.2">
      <c r="A33" s="1088"/>
      <c r="B33" s="1097"/>
      <c r="C33" s="1099">
        <f>IF(B33="",B33,VLOOKUP(B33,'Список уч-ков'!#REF!,3,FALSE))</f>
        <v>0</v>
      </c>
      <c r="D33" s="966">
        <v>360</v>
      </c>
      <c r="E33" s="15" t="str">
        <f>IF(D33="",D33,VLOOKUP(D33,'Список уч-ков'!A:L,3,FALSE))</f>
        <v>ИСМАГИЛОВА Гульназ</v>
      </c>
      <c r="F33" s="794">
        <f>IF(D33="",D33,VLOOKUP(D33,'Список уч-ков'!A:L,4,FALSE))</f>
        <v>36897</v>
      </c>
      <c r="G33" s="18" t="str">
        <f>IF(D33="",D33,VLOOKUP(D33,'Список уч-ков'!A:L,5,FALSE))</f>
        <v>КМС</v>
      </c>
      <c r="H33" s="487" t="str">
        <f>IF(D33="",D33,VLOOKUP(D33,'Список уч-ков'!A:L,7,FALSE))</f>
        <v>Исмаилов Ф.У.</v>
      </c>
      <c r="I33" s="1088"/>
    </row>
    <row r="34" spans="1:9" s="1" customFormat="1" ht="18" customHeight="1" thickBot="1" x14ac:dyDescent="0.25">
      <c r="A34" s="1088"/>
      <c r="B34" s="1097"/>
      <c r="C34" s="1100">
        <f>IF(B34="",B34,VLOOKUP(B34,'Список уч-ков'!#REF!,3,FALSE))</f>
        <v>0</v>
      </c>
      <c r="D34" s="967">
        <v>458</v>
      </c>
      <c r="E34" s="853" t="str">
        <f>IF(D34="",D34,VLOOKUP(D34,'Список уч-ков'!A:L,3,FALSE))</f>
        <v>МЕНЬШОВА Елизавета</v>
      </c>
      <c r="F34" s="854">
        <f>IF(D34="",D34,VLOOKUP(D34,'Список уч-ков'!A:L,4,FALSE))</f>
        <v>38816</v>
      </c>
      <c r="G34" s="832" t="str">
        <f>IF(D34="",D34,VLOOKUP(D34,'Список уч-ков'!A:L,5,FALSE))</f>
        <v>2</v>
      </c>
      <c r="H34" s="833" t="str">
        <f>IF(D34="",D34,VLOOKUP(D34,'Список уч-ков'!A:L,7,FALSE))</f>
        <v>Исмаилов Ф.У.</v>
      </c>
      <c r="I34" s="1094"/>
    </row>
    <row r="36" spans="1:9" x14ac:dyDescent="0.25">
      <c r="C36" s="869" t="s">
        <v>430</v>
      </c>
      <c r="D36" s="798"/>
      <c r="E36" s="798"/>
      <c r="F36" s="798"/>
      <c r="G36" s="798" t="s">
        <v>432</v>
      </c>
      <c r="H36" s="798"/>
      <c r="I36" s="870"/>
    </row>
    <row r="37" spans="1:9" x14ac:dyDescent="0.25">
      <c r="C37" s="869"/>
      <c r="D37" s="798"/>
      <c r="E37" s="798"/>
      <c r="F37" s="798"/>
      <c r="G37" s="798"/>
      <c r="H37" s="798"/>
      <c r="I37" s="870"/>
    </row>
    <row r="38" spans="1:9" x14ac:dyDescent="0.25">
      <c r="C38" s="869" t="s">
        <v>431</v>
      </c>
      <c r="D38" s="798"/>
      <c r="E38" s="798"/>
      <c r="F38" s="798"/>
      <c r="G38" s="798" t="s">
        <v>433</v>
      </c>
      <c r="H38" s="798"/>
      <c r="I38" s="870"/>
    </row>
    <row r="39" spans="1:9" ht="12.75" x14ac:dyDescent="0.2">
      <c r="C39" s="1112" t="s">
        <v>470</v>
      </c>
      <c r="D39" s="1112"/>
      <c r="E39" s="1112"/>
      <c r="F39" s="1112"/>
      <c r="G39" s="1112"/>
      <c r="H39" s="1112"/>
      <c r="I39" s="1112"/>
    </row>
    <row r="40" spans="1:9" x14ac:dyDescent="0.25">
      <c r="C40" s="848" t="s">
        <v>383</v>
      </c>
      <c r="G40" t="s">
        <v>384</v>
      </c>
    </row>
    <row r="41" spans="1:9" ht="12.75" x14ac:dyDescent="0.2">
      <c r="C41" s="1112" t="s">
        <v>471</v>
      </c>
      <c r="D41" s="1112"/>
      <c r="E41" s="1112"/>
      <c r="F41" s="1112"/>
      <c r="G41" s="1112"/>
      <c r="H41" s="1112"/>
      <c r="I41" s="1112"/>
    </row>
    <row r="42" spans="1:9" ht="12.75" x14ac:dyDescent="0.2">
      <c r="C42" s="1112" t="s">
        <v>472</v>
      </c>
      <c r="D42" s="1112"/>
      <c r="E42" s="1112"/>
      <c r="F42" s="1112"/>
      <c r="G42" s="1112"/>
      <c r="H42" s="1112"/>
      <c r="I42" s="1112"/>
    </row>
    <row r="43" spans="1:9" ht="13.5" thickBot="1" x14ac:dyDescent="0.25">
      <c r="C43" s="1016" t="s">
        <v>446</v>
      </c>
      <c r="D43" s="1016"/>
      <c r="E43" s="1016"/>
      <c r="F43" s="1016"/>
      <c r="G43" s="1016"/>
      <c r="H43" s="1016"/>
      <c r="I43" s="1016"/>
    </row>
    <row r="44" spans="1:9" s="1" customFormat="1" ht="18" customHeight="1" x14ac:dyDescent="0.2">
      <c r="A44" s="1087">
        <v>8</v>
      </c>
      <c r="B44" s="1089">
        <v>8</v>
      </c>
      <c r="C44" s="1091" t="str">
        <f>IF(B44="",B44,VLOOKUP(B44,СписокКМ!A:J,3,FALSE))</f>
        <v>Саратовская область</v>
      </c>
      <c r="D44" s="786">
        <v>1</v>
      </c>
      <c r="E44" s="708" t="str">
        <f>IF(D44="",D44,VLOOKUP(D44,'Список уч-ков'!A:L,3,FALSE))</f>
        <v>ЭСАУЛОВ Александр</v>
      </c>
      <c r="F44" s="13">
        <f>IF(D44="",D44,VLOOKUP(D44,'Список уч-ков'!A:L,4,FALSE))</f>
        <v>31165</v>
      </c>
      <c r="G44" s="14" t="str">
        <f>IF(D44="",D44,VLOOKUP(D44,'Список уч-ков'!A:L,5,FALSE))</f>
        <v>МСМК</v>
      </c>
      <c r="H44" s="488" t="str">
        <f>IF(D44="",D44,VLOOKUP(D44,'Список уч-ков'!A:L,7,FALSE))</f>
        <v>Кирпичников Н.Н.</v>
      </c>
      <c r="I44" s="1087">
        <v>1</v>
      </c>
    </row>
    <row r="45" spans="1:9" s="1" customFormat="1" ht="18" customHeight="1" x14ac:dyDescent="0.2">
      <c r="A45" s="1088"/>
      <c r="B45" s="1090"/>
      <c r="C45" s="1092">
        <f>IF(B45="",B45,VLOOKUP(B45,'Список уч-ков'!#REF!,3,FALSE))</f>
        <v>0</v>
      </c>
      <c r="D45" s="787">
        <v>57</v>
      </c>
      <c r="E45" s="709" t="str">
        <f>IF(D45="",D45,VLOOKUP(D45,'Список уч-ков'!A:L,3,FALSE))</f>
        <v>ПАЛИН Денис</v>
      </c>
      <c r="F45" s="17">
        <f>IF(D45="",D45,VLOOKUP(D45,'Список уч-ков'!A:L,4,FALSE))</f>
        <v>33459</v>
      </c>
      <c r="G45" s="18" t="str">
        <f>IF(D45="",D45,VLOOKUP(D45,'Список уч-ков'!A:L,5,FALSE))</f>
        <v>МС</v>
      </c>
      <c r="H45" s="487" t="str">
        <f>IF(D45="",D45,VLOOKUP(D45,'Список уч-ков'!A:L,7,FALSE))</f>
        <v>Косачева А.П.</v>
      </c>
      <c r="I45" s="1088"/>
    </row>
    <row r="46" spans="1:9" s="1" customFormat="1" ht="18" customHeight="1" x14ac:dyDescent="0.2">
      <c r="A46" s="1088"/>
      <c r="B46" s="1090"/>
      <c r="C46" s="1092">
        <f>IF(B46="",B46,VLOOKUP(B46,'Список уч-ков'!#REF!,3,FALSE))</f>
        <v>0</v>
      </c>
      <c r="D46" s="787"/>
      <c r="E46" s="987">
        <f>IF(D46="",D46,VLOOKUP(D46,'Список уч-ков'!A:L,3,FALSE))</f>
        <v>0</v>
      </c>
      <c r="F46" s="981">
        <f>IF(D46="",D46,VLOOKUP(D46,'Список уч-ков'!A:L,4,FALSE))</f>
        <v>0</v>
      </c>
      <c r="G46" s="982">
        <f>IF(D46="",D46,VLOOKUP(D46,'Список уч-ков'!A:L,5,FALSE))</f>
        <v>0</v>
      </c>
      <c r="H46" s="988">
        <f>IF(D46="",D46,VLOOKUP(D46,'Список уч-ков'!A:L,7,FALSE))</f>
        <v>0</v>
      </c>
      <c r="I46" s="1088"/>
    </row>
    <row r="47" spans="1:9" s="1" customFormat="1" ht="18" customHeight="1" thickBot="1" x14ac:dyDescent="0.25">
      <c r="A47" s="1088"/>
      <c r="B47" s="1090"/>
      <c r="C47" s="1092">
        <f>IF(B47="",B47,VLOOKUP(B47,'Список уч-ков'!#REF!,3,FALSE))</f>
        <v>0</v>
      </c>
      <c r="D47" s="787"/>
      <c r="E47" s="975">
        <f>IF(D47="",D47,VLOOKUP(D47,'Список уч-ков'!A:L,3,FALSE))</f>
        <v>0</v>
      </c>
      <c r="F47" s="976">
        <f>IF(D47="",D47,VLOOKUP(D47,'Список уч-ков'!A:L,4,FALSE))</f>
        <v>0</v>
      </c>
      <c r="G47" s="977">
        <f>IF(D47="",D47,VLOOKUP(D47,'Список уч-ков'!A:L,5,FALSE))</f>
        <v>0</v>
      </c>
      <c r="H47" s="988">
        <f>IF(D47="",D47,VLOOKUP(D47,'Список уч-ков'!A:L,7,FALSE))</f>
        <v>0</v>
      </c>
      <c r="I47" s="1088"/>
    </row>
    <row r="48" spans="1:9" s="1" customFormat="1" ht="18" customHeight="1" thickBot="1" x14ac:dyDescent="0.25">
      <c r="A48" s="1094"/>
      <c r="B48" s="1095"/>
      <c r="C48" s="1093">
        <f>IF(B48="",B48,VLOOKUP(B48,'Список уч-ков'!#REF!,3,FALSE))</f>
        <v>0</v>
      </c>
      <c r="D48" s="19">
        <f>B44*1000</f>
        <v>8000</v>
      </c>
      <c r="E48" s="710" t="s">
        <v>6</v>
      </c>
      <c r="F48" s="1113"/>
      <c r="G48" s="1113"/>
      <c r="H48" s="1114"/>
      <c r="I48" s="1094"/>
    </row>
    <row r="49" spans="1:9" s="1" customFormat="1" ht="18" customHeight="1" x14ac:dyDescent="0.2">
      <c r="A49" s="1087">
        <v>4</v>
      </c>
      <c r="B49" s="1089">
        <v>1</v>
      </c>
      <c r="C49" s="1091" t="str">
        <f>IF(B49="",B49,VLOOKUP(B49,СписокКМ!A:J,3,FALSE))</f>
        <v>Республика Башкортостан</v>
      </c>
      <c r="D49" s="786">
        <v>3</v>
      </c>
      <c r="E49" s="708" t="str">
        <f>IF(D49="",D49,VLOOKUP(D49,'Список уч-ков'!A:L,3,FALSE))</f>
        <v>ГАБДУЛЛИН Марс</v>
      </c>
      <c r="F49" s="13">
        <f>IF(D49="",D49,VLOOKUP(D49,'Список уч-ков'!A:L,4,FALSE))</f>
        <v>30747</v>
      </c>
      <c r="G49" s="14" t="str">
        <f>IF(D49="",D49,VLOOKUP(D49,'Список уч-ков'!A:L,5,FALSE))</f>
        <v>МС</v>
      </c>
      <c r="H49" s="488" t="str">
        <f>IF(D49="",D49,VLOOKUP(D49,'Список уч-ков'!A:L,7,FALSE))</f>
        <v>Байракова О.В.</v>
      </c>
      <c r="I49" s="1087">
        <v>2</v>
      </c>
    </row>
    <row r="50" spans="1:9" s="1" customFormat="1" ht="18" customHeight="1" x14ac:dyDescent="0.2">
      <c r="A50" s="1088"/>
      <c r="B50" s="1090"/>
      <c r="C50" s="1092">
        <f>IF(B50="",B50,VLOOKUP(B50,'Список уч-ков'!#REF!,3,FALSE))</f>
        <v>0</v>
      </c>
      <c r="D50" s="787">
        <v>8</v>
      </c>
      <c r="E50" s="709" t="str">
        <f>IF(D50="",D50,VLOOKUP(D50,'Список уч-ков'!A:L,3,FALSE))</f>
        <v>САФИУЛЛИН Динар</v>
      </c>
      <c r="F50" s="17">
        <f>IF(D50="",D50,VLOOKUP(D50,'Список уч-ков'!A:L,4,FALSE))</f>
        <v>31675</v>
      </c>
      <c r="G50" s="18" t="str">
        <f>IF(D50="",D50,VLOOKUP(D50,'Список уч-ков'!A:L,5,FALSE))</f>
        <v>КМС</v>
      </c>
      <c r="H50" s="487" t="str">
        <f>IF(D50="",D50,VLOOKUP(D50,'Список уч-ков'!A:L,7,FALSE))</f>
        <v>Байракова О.В.</v>
      </c>
      <c r="I50" s="1088"/>
    </row>
    <row r="51" spans="1:9" s="1" customFormat="1" ht="18" customHeight="1" thickBot="1" x14ac:dyDescent="0.25">
      <c r="A51" s="1088"/>
      <c r="B51" s="1090"/>
      <c r="C51" s="1093">
        <f>IF(B51="",B51,VLOOKUP(B51,'Список уч-ков'!#REF!,3,FALSE))</f>
        <v>0</v>
      </c>
      <c r="D51" s="788">
        <v>17</v>
      </c>
      <c r="E51" s="830" t="str">
        <f>IF(D51="",D51,VLOOKUP(D51,'Список уч-ков'!A:L,3,FALSE))</f>
        <v>ОСИПОВ Роман</v>
      </c>
      <c r="F51" s="831">
        <f>IF(D51="",D51,VLOOKUP(D51,'Список уч-ков'!A:L,4,FALSE))</f>
        <v>34665</v>
      </c>
      <c r="G51" s="832" t="str">
        <f>IF(D51="",D51,VLOOKUP(D51,'Список уч-ков'!A:L,5,FALSE))</f>
        <v>МС</v>
      </c>
      <c r="H51" s="833" t="str">
        <f>IF(D51="",D51,VLOOKUP(D51,'Список уч-ков'!A:L,7,FALSE))</f>
        <v>Байракова О.В.</v>
      </c>
      <c r="I51" s="1094"/>
    </row>
    <row r="52" spans="1:9" s="1" customFormat="1" ht="18" customHeight="1" x14ac:dyDescent="0.2">
      <c r="A52" s="1087">
        <v>1</v>
      </c>
      <c r="B52" s="1089">
        <v>6</v>
      </c>
      <c r="C52" s="1091" t="str">
        <f>IF(B52="",B52,VLOOKUP(B52,СписокКМ!A:J,3,FALSE))</f>
        <v>Кемеровская область</v>
      </c>
      <c r="D52" s="786">
        <v>5</v>
      </c>
      <c r="E52" s="708" t="str">
        <f>IF(D52="",D52,VLOOKUP(D52,'Список уч-ков'!A:L,3,FALSE))</f>
        <v>БЕДАРЬКОВ Вадим</v>
      </c>
      <c r="F52" s="13">
        <f>IF(D52="",D52,VLOOKUP(D52,'Список уч-ков'!A:L,4,FALSE))</f>
        <v>29022</v>
      </c>
      <c r="G52" s="14" t="str">
        <f>IF(D52="",D52,VLOOKUP(D52,'Список уч-ков'!A:L,5,FALSE))</f>
        <v>МС</v>
      </c>
      <c r="H52" s="488" t="str">
        <f>IF(D52="",D52,VLOOKUP(D52,'Список уч-ков'!A:L,7,FALSE))</f>
        <v>Слаботчуков М.Л.</v>
      </c>
      <c r="I52" s="1087">
        <v>3</v>
      </c>
    </row>
    <row r="53" spans="1:9" s="1" customFormat="1" ht="18" customHeight="1" x14ac:dyDescent="0.2">
      <c r="A53" s="1088"/>
      <c r="B53" s="1090"/>
      <c r="C53" s="1092">
        <f>IF(B53="",B53,VLOOKUP(B53,'Список уч-ков'!#REF!,3,FALSE))</f>
        <v>0</v>
      </c>
      <c r="D53" s="787">
        <v>55</v>
      </c>
      <c r="E53" s="709" t="str">
        <f>IF(D53="",D53,VLOOKUP(D53,'Список уч-ков'!A:L,3,FALSE))</f>
        <v>ЛУКЬЯНЧИКОВ Кирилл</v>
      </c>
      <c r="F53" s="17">
        <f>IF(D53="",D53,VLOOKUP(D53,'Список уч-ков'!A:L,4,FALSE))</f>
        <v>33289</v>
      </c>
      <c r="G53" s="18" t="str">
        <f>IF(D53="",D53,VLOOKUP(D53,'Список уч-ков'!A:L,5,FALSE))</f>
        <v>КМС</v>
      </c>
      <c r="H53" s="487" t="str">
        <f>IF(D53="",D53,VLOOKUP(D53,'Список уч-ков'!A:L,7,FALSE))</f>
        <v>Слаботчуков М.Л.</v>
      </c>
      <c r="I53" s="1088"/>
    </row>
    <row r="54" spans="1:9" s="1" customFormat="1" ht="18" customHeight="1" x14ac:dyDescent="0.2">
      <c r="A54" s="1088"/>
      <c r="B54" s="1090"/>
      <c r="C54" s="1092">
        <f>IF(B54="",B54,VLOOKUP(B54,'Список уч-ков'!#REF!,3,FALSE))</f>
        <v>0</v>
      </c>
      <c r="D54" s="787">
        <v>62</v>
      </c>
      <c r="E54" s="709" t="str">
        <f>IF(D54="",D54,VLOOKUP(D54,'Список уч-ков'!A:L,3,FALSE))</f>
        <v>КОЙНОВ Захар</v>
      </c>
      <c r="F54" s="17">
        <f>IF(D54="",D54,VLOOKUP(D54,'Список уч-ков'!A:L,4,FALSE))</f>
        <v>35779</v>
      </c>
      <c r="G54" s="18" t="str">
        <f>IF(D54="",D54,VLOOKUP(D54,'Список уч-ков'!A:L,5,FALSE))</f>
        <v>КМС</v>
      </c>
      <c r="H54" s="487" t="str">
        <f>IF(D54="",D54,VLOOKUP(D54,'Список уч-ков'!A:L,7,FALSE))</f>
        <v>Слаботчуков М.Л.</v>
      </c>
      <c r="I54" s="1088"/>
    </row>
    <row r="55" spans="1:9" s="1" customFormat="1" ht="18" customHeight="1" thickBot="1" x14ac:dyDescent="0.25">
      <c r="A55" s="1088"/>
      <c r="B55" s="1090"/>
      <c r="C55" s="1093">
        <f>IF(B55="",B55,VLOOKUP(B55,'Список уч-ков'!#REF!,3,FALSE))</f>
        <v>0</v>
      </c>
      <c r="D55" s="788"/>
      <c r="E55" s="975">
        <f>IF(D55="",D55,VLOOKUP(D55,'Список уч-ков'!A:L,3,FALSE))</f>
        <v>0</v>
      </c>
      <c r="F55" s="976">
        <f>IF(D55="",D55,VLOOKUP(D55,'Список уч-ков'!A:L,4,FALSE))</f>
        <v>0</v>
      </c>
      <c r="G55" s="977">
        <f>IF(D55="",D55,VLOOKUP(D55,'Список уч-ков'!A:L,5,FALSE))</f>
        <v>0</v>
      </c>
      <c r="H55" s="986">
        <f>IF(D55="",D55,VLOOKUP(D55,'Список уч-ков'!A:L,7,FALSE))</f>
        <v>0</v>
      </c>
      <c r="I55" s="1094"/>
    </row>
    <row r="56" spans="1:9" ht="13.5" thickBot="1" x14ac:dyDescent="0.25">
      <c r="C56" s="1112" t="s">
        <v>463</v>
      </c>
      <c r="D56" s="1112"/>
      <c r="E56" s="1112"/>
      <c r="F56" s="1112"/>
      <c r="G56" s="1112"/>
      <c r="H56" s="1112"/>
      <c r="I56" s="1112"/>
    </row>
    <row r="57" spans="1:9" s="1" customFormat="1" ht="18" customHeight="1" x14ac:dyDescent="0.2">
      <c r="A57" s="1087">
        <v>8</v>
      </c>
      <c r="B57" s="1089"/>
      <c r="C57" s="1091" t="s">
        <v>551</v>
      </c>
      <c r="D57" s="965">
        <v>101</v>
      </c>
      <c r="E57" s="708" t="str">
        <f>IF(D57="",D57,VLOOKUP(D57,'Список уч-ков'!A:L,3,FALSE))</f>
        <v>ЯКОВЛЕВ Артем</v>
      </c>
      <c r="F57" s="13">
        <f>IF(D57="",D57,VLOOKUP(D57,'Список уч-ков'!A:L,4,FALSE))</f>
        <v>36219</v>
      </c>
      <c r="G57" s="14" t="str">
        <f>IF(D57="",D57,VLOOKUP(D57,'Список уч-ков'!A:L,5,FALSE))</f>
        <v>МС</v>
      </c>
      <c r="H57" s="488" t="str">
        <f>IF(D57="",D57,VLOOKUP(D57,'Список уч-ков'!A:L,7,FALSE))</f>
        <v>Кирпичников Н.Н.</v>
      </c>
      <c r="I57" s="1087">
        <v>1</v>
      </c>
    </row>
    <row r="58" spans="1:9" s="1" customFormat="1" ht="18" customHeight="1" x14ac:dyDescent="0.2">
      <c r="A58" s="1088"/>
      <c r="B58" s="1090"/>
      <c r="C58" s="1092">
        <f>IF(B58="",B58,VLOOKUP(B58,'Список уч-ков'!#REF!,3,FALSE))</f>
        <v>0</v>
      </c>
      <c r="D58" s="966">
        <v>19</v>
      </c>
      <c r="E58" s="709" t="str">
        <f>IF(D58="",D58,VLOOKUP(D58,'Список уч-ков'!A:L,3,FALSE))</f>
        <v>ЧУДАКОВ Евгений</v>
      </c>
      <c r="F58" s="17">
        <f>IF(D58="",D58,VLOOKUP(D58,'Список уч-ков'!A:L,4,FALSE))</f>
        <v>32700</v>
      </c>
      <c r="G58" s="18" t="str">
        <f>IF(D58="",D58,VLOOKUP(D58,'Список уч-ков'!A:L,5,FALSE))</f>
        <v>МС</v>
      </c>
      <c r="H58" s="487" t="str">
        <f>IF(D58="",D58,VLOOKUP(D58,'Список уч-ков'!A:L,7,FALSE))</f>
        <v>Оганисян Н.Н.</v>
      </c>
      <c r="I58" s="1088"/>
    </row>
    <row r="59" spans="1:9" s="1" customFormat="1" ht="18" customHeight="1" x14ac:dyDescent="0.2">
      <c r="A59" s="1088"/>
      <c r="B59" s="1090"/>
      <c r="C59" s="1092">
        <f>IF(B59="",B59,VLOOKUP(B59,'Список уч-ков'!#REF!,3,FALSE))</f>
        <v>0</v>
      </c>
      <c r="D59" s="966">
        <v>20</v>
      </c>
      <c r="E59" s="709" t="str">
        <f>IF(D59="",D59,VLOOKUP(D59,'Список уч-ков'!A:L,3,FALSE))</f>
        <v>ФИЛИППОВ Сергей</v>
      </c>
      <c r="F59" s="17">
        <f>IF(D59="",D59,VLOOKUP(D59,'Список уч-ков'!A:L,4,FALSE))</f>
        <v>28256</v>
      </c>
      <c r="G59" s="18" t="str">
        <f>IF(D59="",D59,VLOOKUP(D59,'Список уч-ков'!A:L,5,FALSE))</f>
        <v>МС</v>
      </c>
      <c r="H59" s="487" t="str">
        <f>IF(D59="",D59,VLOOKUP(D59,'Список уч-ков'!A:L,7,FALSE))</f>
        <v>Кирпичников Н.Н.</v>
      </c>
      <c r="I59" s="1088"/>
    </row>
    <row r="60" spans="1:9" s="1" customFormat="1" ht="18" customHeight="1" thickBot="1" x14ac:dyDescent="0.25">
      <c r="A60" s="1088"/>
      <c r="B60" s="1090"/>
      <c r="C60" s="1092">
        <f>IF(B60="",B60,VLOOKUP(B60,'Список уч-ков'!#REF!,3,FALSE))</f>
        <v>0</v>
      </c>
      <c r="D60" s="966">
        <v>102</v>
      </c>
      <c r="E60" s="830" t="str">
        <f>IF(D60="",D60,VLOOKUP(D60,'Список уч-ков'!A:L,3,FALSE))</f>
        <v>САУНИН Алексей</v>
      </c>
      <c r="F60" s="831">
        <f>IF(D60="",D60,VLOOKUP(D60,'Список уч-ков'!A:L,4,FALSE))</f>
        <v>34515</v>
      </c>
      <c r="G60" s="832" t="str">
        <f>IF(D60="",D60,VLOOKUP(D60,'Список уч-ков'!A:L,5,FALSE))</f>
        <v>МС</v>
      </c>
      <c r="H60" s="487" t="str">
        <f>IF(D60="",D60,VLOOKUP(D60,'Список уч-ков'!A:L,7,FALSE))</f>
        <v>Созонов С.К.</v>
      </c>
      <c r="I60" s="1088"/>
    </row>
    <row r="61" spans="1:9" s="1" customFormat="1" ht="18" customHeight="1" thickBot="1" x14ac:dyDescent="0.25">
      <c r="A61" s="1094"/>
      <c r="B61" s="1095"/>
      <c r="C61" s="1093">
        <f>IF(B61="",B61,VLOOKUP(B61,'Список уч-ков'!#REF!,3,FALSE))</f>
        <v>0</v>
      </c>
      <c r="D61" s="19">
        <f>B57*1000</f>
        <v>0</v>
      </c>
      <c r="E61" s="710" t="s">
        <v>619</v>
      </c>
      <c r="F61" s="978"/>
      <c r="G61" s="978"/>
      <c r="H61" s="979"/>
      <c r="I61" s="1094"/>
    </row>
    <row r="62" spans="1:9" s="1" customFormat="1" ht="18" customHeight="1" x14ac:dyDescent="0.2">
      <c r="A62" s="1087">
        <v>4</v>
      </c>
      <c r="B62" s="1089"/>
      <c r="C62" s="1091" t="s">
        <v>24</v>
      </c>
      <c r="D62" s="965">
        <v>103</v>
      </c>
      <c r="E62" s="708" t="str">
        <f>IF(D62="",D62,VLOOKUP(D62,'Список уч-ков'!A:L,3,FALSE))</f>
        <v>КУБАРЬ Олег</v>
      </c>
      <c r="F62" s="13">
        <f>IF(D62="",D62,VLOOKUP(D62,'Список уч-ков'!A:L,4,FALSE))</f>
        <v>23998</v>
      </c>
      <c r="G62" s="14" t="str">
        <f>IF(D62="",D62,VLOOKUP(D62,'Список уч-ков'!A:L,5,FALSE))</f>
        <v>МС</v>
      </c>
      <c r="H62" s="488" t="str">
        <f>IF(D62="",D62,VLOOKUP(D62,'Список уч-ков'!A:L,7,FALSE))</f>
        <v>Вишняков В.Н.</v>
      </c>
      <c r="I62" s="1087">
        <v>2</v>
      </c>
    </row>
    <row r="63" spans="1:9" s="1" customFormat="1" ht="18" customHeight="1" x14ac:dyDescent="0.2">
      <c r="A63" s="1088"/>
      <c r="B63" s="1090"/>
      <c r="C63" s="1092">
        <f>IF(B63="",B63,VLOOKUP(B63,'Список уч-ков'!#REF!,3,FALSE))</f>
        <v>0</v>
      </c>
      <c r="D63" s="966">
        <v>112</v>
      </c>
      <c r="E63" s="709" t="str">
        <f>IF(D63="",D63,VLOOKUP(D63,'Список уч-ков'!A:L,3,FALSE))</f>
        <v>АСЛАНЯН Арутюн</v>
      </c>
      <c r="F63" s="17">
        <f>IF(D63="",D63,VLOOKUP(D63,'Список уч-ков'!A:L,4,FALSE))</f>
        <v>37762</v>
      </c>
      <c r="G63" s="18" t="str">
        <f>IF(D63="",D63,VLOOKUP(D63,'Список уч-ков'!A:L,5,FALSE))</f>
        <v>КМС</v>
      </c>
      <c r="H63" s="487" t="str">
        <f>IF(D63="",D63,VLOOKUP(D63,'Список уч-ков'!A:L,7,FALSE))</f>
        <v>Глазов В.В.</v>
      </c>
      <c r="I63" s="1088"/>
    </row>
    <row r="64" spans="1:9" s="1" customFormat="1" ht="18" customHeight="1" thickBot="1" x14ac:dyDescent="0.25">
      <c r="A64" s="1088"/>
      <c r="B64" s="1090"/>
      <c r="C64" s="1093">
        <f>IF(B64="",B64,VLOOKUP(B64,'Список уч-ков'!#REF!,3,FALSE))</f>
        <v>0</v>
      </c>
      <c r="D64" s="967"/>
      <c r="E64" s="975">
        <f>IF(D64="",D64,VLOOKUP(D64,'Список уч-ков'!A:L,3,FALSE))</f>
        <v>0</v>
      </c>
      <c r="F64" s="976">
        <f>IF(D64="",D64,VLOOKUP(D64,'Список уч-ков'!A:L,4,FALSE))</f>
        <v>0</v>
      </c>
      <c r="G64" s="977">
        <f>IF(D64="",D64,VLOOKUP(D64,'Список уч-ков'!A:L,5,FALSE))</f>
        <v>0</v>
      </c>
      <c r="H64" s="833">
        <f>IF(D64="",D64,VLOOKUP(D64,'Список уч-ков'!A:L,7,FALSE))</f>
        <v>0</v>
      </c>
      <c r="I64" s="1094"/>
    </row>
    <row r="65" spans="1:9" s="1" customFormat="1" ht="18" customHeight="1" x14ac:dyDescent="0.2">
      <c r="A65" s="1087">
        <v>1</v>
      </c>
      <c r="B65" s="1089">
        <v>14</v>
      </c>
      <c r="C65" s="1091" t="str">
        <f>IF(B65="","",VLOOKUP(B65,СписокКМ!$A$188:$C$236,3,FALSE))</f>
        <v>Свердловская область</v>
      </c>
      <c r="D65" s="965">
        <v>106</v>
      </c>
      <c r="E65" s="973" t="str">
        <f>IF(D65="",D65,VLOOKUP(D65,'Список уч-ков'!A:L,3,FALSE))</f>
        <v>КИСЛИЦЫН Константин</v>
      </c>
      <c r="F65" s="13">
        <f>IF(D65="",D65,VLOOKUP(D65,'Список уч-ков'!A:L,4,FALSE))</f>
        <v>35691</v>
      </c>
      <c r="G65" s="14" t="str">
        <f>IF(D65="",D65,VLOOKUP(D65,'Список уч-ков'!A:L,5,FALSE))</f>
        <v>МС</v>
      </c>
      <c r="H65" s="488" t="str">
        <f>IF(D65="",D65,VLOOKUP(D65,'Список уч-ков'!A:L,7,FALSE))</f>
        <v>Малышкина В.В.</v>
      </c>
      <c r="I65" s="1087">
        <v>3</v>
      </c>
    </row>
    <row r="66" spans="1:9" s="1" customFormat="1" ht="18" customHeight="1" x14ac:dyDescent="0.2">
      <c r="A66" s="1088"/>
      <c r="B66" s="1090"/>
      <c r="C66" s="1092" t="e">
        <f>IF(#REF!="","",VLOOKUP(#REF!,СписокКМ!C:H,2,FALSE))</f>
        <v>#REF!</v>
      </c>
      <c r="D66" s="966">
        <v>51</v>
      </c>
      <c r="E66" s="974" t="str">
        <f>IF(D66="",D66,VLOOKUP(D66,'Список уч-ков'!A:L,3,FALSE))</f>
        <v>АНИКАНОВ Владимир</v>
      </c>
      <c r="F66" s="17">
        <f>IF(D66="",D66,VLOOKUP(D66,'Список уч-ков'!A:L,4,FALSE))</f>
        <v>17608</v>
      </c>
      <c r="G66" s="18" t="str">
        <f>IF(D66="",D66,VLOOKUP(D66,'Список уч-ков'!A:L,5,FALSE))</f>
        <v>МС</v>
      </c>
      <c r="H66" s="487" t="str">
        <f>IF(D66="",D66,VLOOKUP(D66,'Список уч-ков'!A:L,7,FALSE))</f>
        <v>Ткаченко А.А.</v>
      </c>
      <c r="I66" s="1088"/>
    </row>
    <row r="67" spans="1:9" s="1" customFormat="1" ht="18" customHeight="1" x14ac:dyDescent="0.2">
      <c r="A67" s="1088"/>
      <c r="B67" s="1090"/>
      <c r="C67" s="1092" t="str">
        <f>IF(B67="","",VLOOKUP(B67,СписокКМ!$A$188:$C$236,3,FALSE))</f>
        <v/>
      </c>
      <c r="D67" s="966">
        <v>14</v>
      </c>
      <c r="E67" s="974" t="str">
        <f>IF(D67="",D67,VLOOKUP(D67,'Список уч-ков'!A:L,3,FALSE))</f>
        <v>ЩЕКАЛЕВ Александр</v>
      </c>
      <c r="F67" s="17">
        <f>IF(D67="",D67,VLOOKUP(D67,'Список уч-ков'!A:L,4,FALSE))</f>
        <v>28504</v>
      </c>
      <c r="G67" s="18" t="str">
        <f>IF(D67="",D67,VLOOKUP(D67,'Список уч-ков'!A:L,5,FALSE))</f>
        <v>2</v>
      </c>
      <c r="H67" s="487" t="str">
        <f>IF(D67="",D67,VLOOKUP(D67,'Список уч-ков'!A:L,7,FALSE))</f>
        <v>Малышкина В.В.</v>
      </c>
      <c r="I67" s="1088"/>
    </row>
    <row r="68" spans="1:9" s="1" customFormat="1" ht="18" customHeight="1" thickBot="1" x14ac:dyDescent="0.25">
      <c r="A68" s="1088"/>
      <c r="B68" s="1090"/>
      <c r="C68" s="1093" t="e">
        <f>IF(#REF!="","",VLOOKUP(#REF!,СписокКМ!C:H,2,FALSE))</f>
        <v>#REF!</v>
      </c>
      <c r="D68" s="967" t="str">
        <f>IF(A68="","",VLOOKUP(A68,СписокКМ!D:I,2,FALSE))</f>
        <v/>
      </c>
      <c r="E68" s="830" t="str">
        <f>IF(B68="","",VLOOKUP(B68,СписокКМ!E:J,2,FALSE))</f>
        <v/>
      </c>
      <c r="F68" s="831" t="e">
        <f>IF(C68="","",VLOOKUP(C68,СписокКМ!F:K,2,FALSE))</f>
        <v>#REF!</v>
      </c>
      <c r="G68" s="832" t="str">
        <f>IF(D68="",D68,VLOOKUP(D68,'Список уч-ков'!A:L,5,FALSE))</f>
        <v/>
      </c>
      <c r="H68" s="833" t="str">
        <f>IF(D68="",D68,VLOOKUP(D68,'Список уч-ков'!A:L,7,FALSE))</f>
        <v/>
      </c>
      <c r="I68" s="1094"/>
    </row>
    <row r="69" spans="1:9" ht="13.5" thickBot="1" x14ac:dyDescent="0.25">
      <c r="C69" s="1112" t="s">
        <v>469</v>
      </c>
      <c r="D69" s="1112"/>
      <c r="E69" s="1112"/>
      <c r="F69" s="1112"/>
      <c r="G69" s="1112"/>
      <c r="H69" s="1112"/>
      <c r="I69" s="1112"/>
    </row>
    <row r="70" spans="1:9" s="1" customFormat="1" ht="18" customHeight="1" x14ac:dyDescent="0.2">
      <c r="A70" s="1087">
        <v>8</v>
      </c>
      <c r="B70" s="1089">
        <v>29</v>
      </c>
      <c r="C70" s="1091" t="str">
        <f>IF(B70="",B70,VLOOKUP(B70,СписокКМ!A:J,3,FALSE))</f>
        <v>Москва</v>
      </c>
      <c r="D70" s="965">
        <v>201</v>
      </c>
      <c r="E70" s="708" t="str">
        <f>IF(D70="",D70,VLOOKUP(D70,'Список уч-ков'!A:L,3,FALSE))</f>
        <v>ЛУКЬЯНОВ Павел</v>
      </c>
      <c r="F70" s="13">
        <f>IF(D70="",D70,VLOOKUP(D70,'Список уч-ков'!A:L,4,FALSE))</f>
        <v>29084</v>
      </c>
      <c r="G70" s="14" t="str">
        <f>IF(D70="",D70,VLOOKUP(D70,'Список уч-ков'!A:L,5,FALSE))</f>
        <v>МСМК</v>
      </c>
      <c r="H70" s="488" t="str">
        <f>IF(D70="",D70,VLOOKUP(D70,'Список уч-ков'!A:L,7,FALSE))</f>
        <v>Вишняков В.Н.</v>
      </c>
      <c r="I70" s="1087">
        <v>1</v>
      </c>
    </row>
    <row r="71" spans="1:9" s="1" customFormat="1" ht="18" customHeight="1" x14ac:dyDescent="0.2">
      <c r="A71" s="1088"/>
      <c r="B71" s="1090"/>
      <c r="C71" s="1092">
        <f>IF(B71="",B71,VLOOKUP(B71,'Список уч-ков'!#REF!,3,FALSE))</f>
        <v>0</v>
      </c>
      <c r="D71" s="966">
        <v>161</v>
      </c>
      <c r="E71" s="709" t="str">
        <f>IF(D71="",D71,VLOOKUP(D71,'Список уч-ков'!A:L,3,FALSE))</f>
        <v>МАМАЗАКИРОВ Тимурлан</v>
      </c>
      <c r="F71" s="17">
        <f>IF(D71="",D71,VLOOKUP(D71,'Список уч-ков'!A:L,4,FALSE))</f>
        <v>29986</v>
      </c>
      <c r="G71" s="18" t="str">
        <f>IF(D71="",D71,VLOOKUP(D71,'Список уч-ков'!A:L,5,FALSE))</f>
        <v>КМС</v>
      </c>
      <c r="H71" s="487" t="str">
        <f>IF(D71="",D71,VLOOKUP(D71,'Список уч-ков'!A:L,7,FALSE))</f>
        <v>Вишняков В.Н.</v>
      </c>
      <c r="I71" s="1088"/>
    </row>
    <row r="72" spans="1:9" s="1" customFormat="1" ht="18" customHeight="1" x14ac:dyDescent="0.2">
      <c r="A72" s="1088"/>
      <c r="B72" s="1090"/>
      <c r="C72" s="1092">
        <f>IF(B72="",B72,VLOOKUP(B72,'Список уч-ков'!#REF!,3,FALSE))</f>
        <v>0</v>
      </c>
      <c r="D72" s="966">
        <v>211</v>
      </c>
      <c r="E72" s="709" t="str">
        <f>IF(D72="",D72,VLOOKUP(D72,'Список уч-ков'!A:L,3,FALSE))</f>
        <v>СЛАЩИЛИН Алексей</v>
      </c>
      <c r="F72" s="17">
        <f>IF(D72="",D72,VLOOKUP(D72,'Список уч-ков'!A:L,4,FALSE))</f>
        <v>36453</v>
      </c>
      <c r="G72" s="18" t="str">
        <f>IF(D72="",D72,VLOOKUP(D72,'Список уч-ков'!A:L,5,FALSE))</f>
        <v>МС</v>
      </c>
      <c r="H72" s="487" t="str">
        <f>IF(D72="",D72,VLOOKUP(D72,'Список уч-ков'!A:L,7,FALSE))</f>
        <v>Глазов В.В.</v>
      </c>
      <c r="I72" s="1088"/>
    </row>
    <row r="73" spans="1:9" s="1" customFormat="1" ht="18" customHeight="1" thickBot="1" x14ac:dyDescent="0.25">
      <c r="A73" s="1088"/>
      <c r="B73" s="1090"/>
      <c r="C73" s="1092">
        <f>IF(B73="",B73,VLOOKUP(B73,'Список уч-ков'!#REF!,3,FALSE))</f>
        <v>0</v>
      </c>
      <c r="D73" s="966">
        <v>155</v>
      </c>
      <c r="E73" s="830" t="str">
        <f>IF(D73="",D73,VLOOKUP(D73,'Список уч-ков'!A:L,3,FALSE))</f>
        <v>НАЗАРКИН Максим</v>
      </c>
      <c r="F73" s="831">
        <f>IF(D73="",D73,VLOOKUP(D73,'Список уч-ков'!A:L,4,FALSE))</f>
        <v>38307</v>
      </c>
      <c r="G73" s="832" t="str">
        <f>IF(D73="",D73,VLOOKUP(D73,'Список уч-ков'!A:L,5,FALSE))</f>
        <v>КМС</v>
      </c>
      <c r="H73" s="487" t="str">
        <f>IF(D73="",D73,VLOOKUP(D73,'Список уч-ков'!A:L,7,FALSE))</f>
        <v>Тяпкин С.Е.</v>
      </c>
      <c r="I73" s="1088"/>
    </row>
    <row r="74" spans="1:9" s="1" customFormat="1" ht="18" customHeight="1" thickBot="1" x14ac:dyDescent="0.25">
      <c r="A74" s="1094"/>
      <c r="B74" s="1095"/>
      <c r="C74" s="1093">
        <f>IF(B74="",B74,VLOOKUP(B74,'Список уч-ков'!#REF!,3,FALSE))</f>
        <v>0</v>
      </c>
      <c r="D74" s="19">
        <f>B70*1000</f>
        <v>29000</v>
      </c>
      <c r="E74" s="710" t="s">
        <v>621</v>
      </c>
      <c r="F74" s="978"/>
      <c r="G74" s="978"/>
      <c r="H74" s="979"/>
      <c r="I74" s="1094"/>
    </row>
    <row r="75" spans="1:9" s="1" customFormat="1" ht="18" customHeight="1" x14ac:dyDescent="0.2">
      <c r="A75" s="1087">
        <v>4</v>
      </c>
      <c r="B75" s="1089">
        <v>28</v>
      </c>
      <c r="C75" s="1091" t="str">
        <f>IF(B75="",B75,VLOOKUP(B75,СписокКМ!A:J,3,FALSE))</f>
        <v>Орловская область</v>
      </c>
      <c r="D75" s="778">
        <v>151</v>
      </c>
      <c r="E75" s="29" t="str">
        <f>IF(D75="",D75,VLOOKUP(D75,'Список уч-ков'!A:L,3,FALSE))</f>
        <v>НОЗДРУНОВ Юрий</v>
      </c>
      <c r="F75" s="13">
        <f>IF(D75="",D75,VLOOKUP(D75,'Список уч-ков'!A:L,4,FALSE))</f>
        <v>32855</v>
      </c>
      <c r="G75" s="14" t="str">
        <f>IF(D75="",D75,VLOOKUP(D75,'Список уч-ков'!A:L,5,FALSE))</f>
        <v>МСМК</v>
      </c>
      <c r="H75" s="488" t="str">
        <f>IF(D75="",D75,VLOOKUP(D75,'Список уч-ков'!A:L,7,FALSE))</f>
        <v>Боев Д.В.</v>
      </c>
      <c r="I75" s="1087">
        <v>2</v>
      </c>
    </row>
    <row r="76" spans="1:9" s="1" customFormat="1" ht="18" customHeight="1" x14ac:dyDescent="0.2">
      <c r="A76" s="1088"/>
      <c r="B76" s="1090"/>
      <c r="C76" s="1092">
        <f>IF(B76="",B76,VLOOKUP(B76,'Список уч-ков'!#REF!,3,FALSE))</f>
        <v>0</v>
      </c>
      <c r="D76" s="779">
        <v>204</v>
      </c>
      <c r="E76" s="15" t="str">
        <f>IF(D76="",D76,VLOOKUP(D76,'Список уч-ков'!A:L,3,FALSE))</f>
        <v>ТАВРОВ Евгений</v>
      </c>
      <c r="F76" s="17">
        <f>IF(D76="",D76,VLOOKUP(D76,'Список уч-ков'!A:L,4,FALSE))</f>
        <v>33598</v>
      </c>
      <c r="G76" s="18" t="str">
        <f>IF(D76="",D76,VLOOKUP(D76,'Список уч-ков'!A:L,5,FALSE))</f>
        <v>МС</v>
      </c>
      <c r="H76" s="487" t="str">
        <f>IF(D76="",D76,VLOOKUP(D76,'Список уч-ков'!A:L,7,FALSE))</f>
        <v>Боев Д.В.</v>
      </c>
      <c r="I76" s="1088"/>
    </row>
    <row r="77" spans="1:9" s="1" customFormat="1" ht="18" customHeight="1" thickBot="1" x14ac:dyDescent="0.25">
      <c r="A77" s="1088"/>
      <c r="B77" s="1090"/>
      <c r="C77" s="1092"/>
      <c r="D77" s="779">
        <v>114</v>
      </c>
      <c r="E77" s="15" t="str">
        <f>IF(D77="",D77,VLOOKUP(D77,'Список уч-ков'!A:L,3,FALSE))</f>
        <v>КУГАКОВ Денис</v>
      </c>
      <c r="F77" s="17">
        <f>IF(D77="",D77,VLOOKUP(D77,'Список уч-ков'!A:L,4,FALSE))</f>
        <v>35597</v>
      </c>
      <c r="G77" s="18" t="str">
        <f>IF(D77="",D77,VLOOKUP(D77,'Список уч-ков'!A:L,5,FALSE))</f>
        <v>КМС</v>
      </c>
      <c r="H77" s="833" t="str">
        <f>IF(D77="",D77,VLOOKUP(D77,'Список уч-ков'!A:L,7,FALSE))</f>
        <v>Красников С.В.</v>
      </c>
      <c r="I77" s="1088"/>
    </row>
    <row r="78" spans="1:9" s="1" customFormat="1" ht="18" customHeight="1" thickBot="1" x14ac:dyDescent="0.25">
      <c r="A78" s="1088"/>
      <c r="B78" s="1090"/>
      <c r="C78" s="1093">
        <f>IF(B78="",B78,VLOOKUP(B78,'Список уч-ков'!#REF!,3,FALSE))</f>
        <v>0</v>
      </c>
      <c r="D78" s="849">
        <v>162</v>
      </c>
      <c r="E78" s="853" t="str">
        <f>IF(D78="",D78,VLOOKUP(D78,'Список уч-ков'!A:L,3,FALSE))</f>
        <v>КРАСНИКОВ Сергей</v>
      </c>
      <c r="F78" s="831">
        <f>IF(D78="",D78,VLOOKUP(D78,'Список уч-ков'!A:L,4,FALSE))</f>
        <v>21166</v>
      </c>
      <c r="G78" s="832" t="str">
        <f>IF(D78="",D78,VLOOKUP(D78,'Список уч-ков'!A:L,5,FALSE))</f>
        <v>МС</v>
      </c>
      <c r="H78" s="833" t="str">
        <f>IF(D78="",D78,VLOOKUP(D78,'Список уч-ков'!A:L,7,FALSE))</f>
        <v>Красников С.В.</v>
      </c>
      <c r="I78" s="1094"/>
    </row>
    <row r="79" spans="1:9" s="1" customFormat="1" ht="18" customHeight="1" x14ac:dyDescent="0.2">
      <c r="A79" s="1087">
        <v>1</v>
      </c>
      <c r="B79" s="1089">
        <v>26</v>
      </c>
      <c r="C79" s="1091" t="str">
        <f>IF(B79="",B79,VLOOKUP(B79,СписокКМ!A:J,3,FALSE))</f>
        <v>Удмуртская республика</v>
      </c>
      <c r="D79" s="965">
        <v>208</v>
      </c>
      <c r="E79" s="708" t="str">
        <f>IF(D79="",D79,VLOOKUP(D79,'Список уч-ков'!A:L,3,FALSE))</f>
        <v>ДАВЫДОВ Иван</v>
      </c>
      <c r="F79" s="13">
        <f>IF(D79="",D79,VLOOKUP(D79,'Список уч-ков'!A:L,4,FALSE))</f>
        <v>31041</v>
      </c>
      <c r="G79" s="14" t="str">
        <f>IF(D79="",D79,VLOOKUP(D79,'Список уч-ков'!A:L,5,FALSE))</f>
        <v>1</v>
      </c>
      <c r="H79" s="488" t="str">
        <f>IF(D79="",D79,VLOOKUP(D79,'Список уч-ков'!A:L,7,FALSE))</f>
        <v>Черепанов С.В.</v>
      </c>
      <c r="I79" s="1087">
        <v>3</v>
      </c>
    </row>
    <row r="80" spans="1:9" s="1" customFormat="1" ht="18" customHeight="1" x14ac:dyDescent="0.2">
      <c r="A80" s="1088"/>
      <c r="B80" s="1090"/>
      <c r="C80" s="1092">
        <f>IF(B80="",B80,VLOOKUP(B80,'Список уч-ков'!#REF!,3,FALSE))</f>
        <v>0</v>
      </c>
      <c r="D80" s="966">
        <v>156</v>
      </c>
      <c r="E80" s="709" t="str">
        <f>IF(D80="",D80,VLOOKUP(D80,'Список уч-ков'!A:L,3,FALSE))</f>
        <v>БАЛОБАНОВ Владислав</v>
      </c>
      <c r="F80" s="17">
        <f>IF(D80="",D80,VLOOKUP(D80,'Список уч-ков'!A:L,4,FALSE))</f>
        <v>35387</v>
      </c>
      <c r="G80" s="18" t="str">
        <f>IF(D80="",D80,VLOOKUP(D80,'Список уч-ков'!A:L,5,FALSE))</f>
        <v>КМС</v>
      </c>
      <c r="H80" s="487" t="str">
        <f>IF(D80="",D80,VLOOKUP(D80,'Список уч-ков'!A:L,7,FALSE))</f>
        <v>Черепанов С.В.</v>
      </c>
      <c r="I80" s="1088"/>
    </row>
    <row r="81" spans="1:9" s="1" customFormat="1" ht="18" customHeight="1" x14ac:dyDescent="0.2">
      <c r="A81" s="1088"/>
      <c r="B81" s="1090"/>
      <c r="C81" s="1092">
        <f>IF(B81="",B81,VLOOKUP(B81,'Список уч-ков'!#REF!,3,FALSE))</f>
        <v>0</v>
      </c>
      <c r="D81" s="966">
        <v>104</v>
      </c>
      <c r="E81" s="709" t="str">
        <f>IF(D81="",D81,VLOOKUP(D81,'Список уч-ков'!A:L,3,FALSE))</f>
        <v>ПЕРЕВОЗЧИКОВ Никита</v>
      </c>
      <c r="F81" s="17">
        <f>IF(D81="",D81,VLOOKUP(D81,'Список уч-ков'!A:L,4,FALSE))</f>
        <v>35307</v>
      </c>
      <c r="G81" s="18" t="str">
        <f>IF(D81="",D81,VLOOKUP(D81,'Список уч-ков'!A:L,5,FALSE))</f>
        <v>КМС</v>
      </c>
      <c r="H81" s="487" t="str">
        <f>IF(D81="",D81,VLOOKUP(D81,'Список уч-ков'!A:L,7,FALSE))</f>
        <v>Черепанов С.В.</v>
      </c>
      <c r="I81" s="1088"/>
    </row>
    <row r="82" spans="1:9" s="1" customFormat="1" ht="18" customHeight="1" thickBot="1" x14ac:dyDescent="0.25">
      <c r="A82" s="1088"/>
      <c r="B82" s="1090"/>
      <c r="C82" s="1093">
        <f>IF(B82="",B82,VLOOKUP(B82,'Список уч-ков'!#REF!,3,FALSE))</f>
        <v>0</v>
      </c>
      <c r="D82" s="967"/>
      <c r="E82" s="975">
        <f>IF(D82="",D82,VLOOKUP(D82,'Список уч-ков'!A:L,3,FALSE))</f>
        <v>0</v>
      </c>
      <c r="F82" s="976">
        <f>IF(D82="",D82,VLOOKUP(D82,'Список уч-ков'!A:L,4,FALSE))</f>
        <v>0</v>
      </c>
      <c r="G82" s="977">
        <f>IF(D82="",D82,VLOOKUP(D82,'Список уч-ков'!A:L,5,FALSE))</f>
        <v>0</v>
      </c>
      <c r="H82" s="833">
        <f>IF(D82="",D82,VLOOKUP(D82,'Список уч-ков'!A:L,7,FALSE))</f>
        <v>0</v>
      </c>
      <c r="I82" s="1094"/>
    </row>
    <row r="84" spans="1:9" x14ac:dyDescent="0.25">
      <c r="C84" s="869" t="s">
        <v>430</v>
      </c>
      <c r="D84" s="798"/>
      <c r="E84" s="798"/>
      <c r="F84" s="798"/>
      <c r="G84" s="798" t="s">
        <v>432</v>
      </c>
      <c r="H84" s="798"/>
      <c r="I84" s="870"/>
    </row>
    <row r="85" spans="1:9" x14ac:dyDescent="0.25">
      <c r="C85" s="869"/>
      <c r="D85" s="798"/>
      <c r="E85" s="798"/>
      <c r="F85" s="798"/>
      <c r="G85" s="798"/>
      <c r="H85" s="798"/>
      <c r="I85" s="870"/>
    </row>
    <row r="86" spans="1:9" x14ac:dyDescent="0.25">
      <c r="C86" s="869" t="s">
        <v>431</v>
      </c>
      <c r="D86" s="798"/>
      <c r="E86" s="798"/>
      <c r="F86" s="798"/>
      <c r="G86" s="798" t="s">
        <v>433</v>
      </c>
      <c r="H86" s="798"/>
      <c r="I86" s="870"/>
    </row>
    <row r="87" spans="1:9" ht="12.75" x14ac:dyDescent="0.2">
      <c r="C87" s="1112" t="s">
        <v>470</v>
      </c>
      <c r="D87" s="1112"/>
      <c r="E87" s="1112"/>
      <c r="F87" s="1112"/>
      <c r="G87" s="1112"/>
      <c r="H87" s="1112"/>
      <c r="I87" s="1112"/>
    </row>
    <row r="88" spans="1:9" x14ac:dyDescent="0.25">
      <c r="C88" s="848" t="s">
        <v>383</v>
      </c>
      <c r="G88" t="s">
        <v>384</v>
      </c>
    </row>
    <row r="89" spans="1:9" ht="12.75" x14ac:dyDescent="0.2">
      <c r="C89" s="1112" t="s">
        <v>471</v>
      </c>
      <c r="D89" s="1112"/>
      <c r="E89" s="1112"/>
      <c r="F89" s="1112"/>
      <c r="G89" s="1112"/>
      <c r="H89" s="1112"/>
      <c r="I89" s="1112"/>
    </row>
    <row r="90" spans="1:9" ht="18.75" x14ac:dyDescent="0.3">
      <c r="C90" s="851"/>
      <c r="D90" s="851"/>
      <c r="E90" s="851"/>
      <c r="F90" s="851"/>
      <c r="G90" s="851"/>
      <c r="H90" s="851"/>
      <c r="I90" s="864"/>
    </row>
    <row r="91" spans="1:9" ht="12.75" x14ac:dyDescent="0.2">
      <c r="C91" s="1112" t="s">
        <v>473</v>
      </c>
      <c r="D91" s="1112"/>
      <c r="E91" s="1112"/>
      <c r="F91" s="1112"/>
      <c r="G91" s="1112"/>
      <c r="H91" s="1112"/>
      <c r="I91" s="1112"/>
    </row>
    <row r="93" spans="1:9" ht="12.75" x14ac:dyDescent="0.2">
      <c r="C93" s="1016" t="s">
        <v>449</v>
      </c>
      <c r="D93" s="1016"/>
      <c r="E93" s="1016"/>
      <c r="F93" s="1016"/>
      <c r="G93" s="1016"/>
      <c r="H93" s="1016"/>
      <c r="I93" s="1016"/>
    </row>
    <row r="94" spans="1:9" ht="18.75" thickBot="1" x14ac:dyDescent="0.3">
      <c r="C94" s="782"/>
      <c r="D94" s="782"/>
      <c r="E94" s="782"/>
      <c r="F94" s="782"/>
      <c r="G94" s="782"/>
      <c r="H94" s="782"/>
      <c r="I94" s="866"/>
    </row>
    <row r="95" spans="1:9" ht="18.75" customHeight="1" thickBot="1" x14ac:dyDescent="0.25">
      <c r="C95" s="1105" t="s">
        <v>209</v>
      </c>
      <c r="D95">
        <v>252</v>
      </c>
      <c r="E95" s="845" t="str">
        <f>IF(D95="",D95,VLOOKUP(D95,'Список уч-ков'!A:L,3,FALSE))</f>
        <v>ЧЕБАНИКА Раиса</v>
      </c>
      <c r="F95" s="843">
        <f>IF(D95="",D95,VLOOKUP(D95,'Список уч-ков'!A:L,4,FALSE))</f>
        <v>23563</v>
      </c>
      <c r="G95" s="846" t="str">
        <f>IF(D95="",D95,VLOOKUP(D95,'Список уч-ков'!A:L,5,FALSE))</f>
        <v>МСМК</v>
      </c>
      <c r="H95" s="834" t="e">
        <f>IF(G95="",G95,VLOOKUP(G95,'Список уч-ков'!A:O,3,FALSE))</f>
        <v>#N/A</v>
      </c>
      <c r="I95" s="1087">
        <v>1</v>
      </c>
    </row>
    <row r="96" spans="1:9" ht="18.75" customHeight="1" thickBot="1" x14ac:dyDescent="0.25">
      <c r="C96" s="1106"/>
      <c r="E96" s="837" t="s">
        <v>454</v>
      </c>
      <c r="F96" s="838"/>
      <c r="G96" s="839"/>
      <c r="H96" s="773"/>
      <c r="I96" s="1088"/>
    </row>
    <row r="97" spans="3:9" ht="18.75" thickBot="1" x14ac:dyDescent="0.25">
      <c r="C97" s="857" t="s">
        <v>202</v>
      </c>
      <c r="D97">
        <v>251</v>
      </c>
      <c r="E97" s="840" t="str">
        <f>IF(D97="",D97,VLOOKUP(D97,'Список уч-ков'!A:L,3,FALSE))</f>
        <v>ЧИЖОВА Марина</v>
      </c>
      <c r="F97" s="841">
        <f>IF(D97="",D97,VLOOKUP(D97,'Список уч-ков'!A:L,4,FALSE))</f>
        <v>28530</v>
      </c>
      <c r="G97" s="842" t="str">
        <f>IF(D97="",D97,VLOOKUP(D97,'Список уч-ков'!A:L,5,FALSE))</f>
        <v>МС</v>
      </c>
      <c r="H97" s="773" t="e">
        <f>IF(G97="",G97,VLOOKUP(G97,'Список уч-ков'!A:O,3,FALSE))</f>
        <v>#N/A</v>
      </c>
      <c r="I97" s="844">
        <v>2</v>
      </c>
    </row>
    <row r="98" spans="3:9" ht="18.75" thickBot="1" x14ac:dyDescent="0.25">
      <c r="C98" s="856" t="s">
        <v>195</v>
      </c>
      <c r="D98">
        <v>250</v>
      </c>
      <c r="E98" s="837" t="e">
        <f>IF(D98="",D98,VLOOKUP(D98,'Список уч-ков'!A:L,3,FALSE))</f>
        <v>#N/A</v>
      </c>
      <c r="F98" s="838" t="e">
        <f>IF(D98="",D98,VLOOKUP(D98,'Список уч-ков'!A:L,4,FALSE))</f>
        <v>#N/A</v>
      </c>
      <c r="G98" s="838" t="e">
        <f>IF(D98="",D98,VLOOKUP(D98,'Список уч-ков'!A:L,5,FALSE))</f>
        <v>#N/A</v>
      </c>
      <c r="H98" s="838" t="e">
        <f>IF(G98="",G98,VLOOKUP(G98,'Список уч-ков'!A:O,3,FALSE))</f>
        <v>#N/A</v>
      </c>
      <c r="I98" s="785">
        <v>3</v>
      </c>
    </row>
    <row r="99" spans="3:9" ht="18.75" thickBot="1" x14ac:dyDescent="0.25">
      <c r="C99" s="847"/>
      <c r="E99" s="773"/>
      <c r="F99" s="773"/>
      <c r="G99" s="773"/>
      <c r="H99" s="773"/>
      <c r="I99" s="21"/>
    </row>
    <row r="100" spans="3:9" ht="12.75" x14ac:dyDescent="0.2">
      <c r="C100" s="1115" t="s">
        <v>450</v>
      </c>
      <c r="D100" s="1116"/>
      <c r="E100" s="1116"/>
      <c r="F100" s="1116"/>
      <c r="G100" s="1116"/>
      <c r="H100" s="1116"/>
      <c r="I100" s="1117"/>
    </row>
    <row r="101" spans="3:9" ht="18.75" thickBot="1" x14ac:dyDescent="0.3">
      <c r="C101" s="858"/>
      <c r="D101" s="859"/>
      <c r="E101" s="859"/>
      <c r="F101" s="859"/>
      <c r="G101" s="859"/>
      <c r="H101" s="859"/>
      <c r="I101" s="867"/>
    </row>
    <row r="102" spans="3:9" ht="18.75" customHeight="1" thickBot="1" x14ac:dyDescent="0.25">
      <c r="C102" s="1105" t="s">
        <v>457</v>
      </c>
      <c r="D102" s="773">
        <v>301</v>
      </c>
      <c r="E102" s="845" t="str">
        <f>IF(D102="",D102,VLOOKUP(D102,'Список уч-ков'!A:L,3,FALSE))</f>
        <v>САФОНОВА Виктория</v>
      </c>
      <c r="F102" s="843">
        <f>IF(D102="",D102,VLOOKUP(D102,'Список уч-ков'!A:L,4,FALSE))</f>
        <v>32251</v>
      </c>
      <c r="G102" s="846" t="str">
        <f>IF(D102="",D102,VLOOKUP(D102,'Список уч-ков'!A:L,5,FALSE))</f>
        <v>МСМК</v>
      </c>
      <c r="H102" s="834" t="e">
        <f>IF(G102="",G102,VLOOKUP(G102,'Список уч-ков'!A:O,3,FALSE))</f>
        <v>#N/A</v>
      </c>
      <c r="I102" s="1087">
        <v>1</v>
      </c>
    </row>
    <row r="103" spans="3:9" ht="18.75" customHeight="1" thickBot="1" x14ac:dyDescent="0.25">
      <c r="C103" s="1106"/>
      <c r="D103" s="838"/>
      <c r="E103" s="837" t="s">
        <v>455</v>
      </c>
      <c r="F103" s="838"/>
      <c r="G103" s="839"/>
      <c r="H103" s="838"/>
      <c r="I103" s="1094"/>
    </row>
    <row r="104" spans="3:9" ht="18.75" thickBot="1" x14ac:dyDescent="0.25">
      <c r="C104" s="860" t="s">
        <v>425</v>
      </c>
      <c r="D104">
        <v>302</v>
      </c>
      <c r="E104" s="835" t="str">
        <f>IF(D104="",D104,VLOOKUP(D104,'Список уч-ков'!A:L,3,FALSE))</f>
        <v>ПОТАПЕНКО Наталья</v>
      </c>
      <c r="F104" s="773">
        <f>IF(D104="",D104,VLOOKUP(D104,'Список уч-ков'!A:L,4,FALSE))</f>
        <v>30468</v>
      </c>
      <c r="G104" s="836" t="str">
        <f>IF(D104="",D104,VLOOKUP(D104,'Список уч-ков'!A:L,5,FALSE))</f>
        <v>КМС</v>
      </c>
      <c r="H104" s="773" t="e">
        <f>IF(G104="",G104,VLOOKUP(G104,'Список уч-ков'!A:O,3,FALSE))</f>
        <v>#N/A</v>
      </c>
      <c r="I104" s="784">
        <v>2</v>
      </c>
    </row>
    <row r="105" spans="3:9" ht="18.75" thickBot="1" x14ac:dyDescent="0.25">
      <c r="C105" s="855" t="s">
        <v>438</v>
      </c>
      <c r="D105" s="834">
        <v>308</v>
      </c>
      <c r="E105" s="840" t="str">
        <f>IF(D105="",D105,VLOOKUP(D105,'Список уч-ков'!A:L,3,FALSE))</f>
        <v>ШАЙГАН Алена</v>
      </c>
      <c r="F105" s="841">
        <f>IF(D105="",D105,VLOOKUP(D105,'Список уч-ков'!A:L,4,FALSE))</f>
        <v>35744</v>
      </c>
      <c r="G105" s="841" t="str">
        <f>IF(D105="",D105,VLOOKUP(D105,'Список уч-ков'!A:L,5,FALSE))</f>
        <v>КМС</v>
      </c>
      <c r="H105" s="841" t="e">
        <f>IF(G105="",G105,VLOOKUP(G105,'Список уч-ков'!A:O,3,FALSE))</f>
        <v>#N/A</v>
      </c>
      <c r="I105" s="844">
        <v>3</v>
      </c>
    </row>
    <row r="106" spans="3:9" x14ac:dyDescent="0.2">
      <c r="C106" s="861"/>
      <c r="D106" s="773"/>
      <c r="E106" s="773"/>
      <c r="F106" s="773"/>
      <c r="G106" s="773"/>
      <c r="H106" s="773"/>
      <c r="I106" s="862"/>
    </row>
    <row r="107" spans="3:9" ht="12.75" x14ac:dyDescent="0.2">
      <c r="C107" s="1109" t="s">
        <v>451</v>
      </c>
      <c r="D107" s="1110"/>
      <c r="E107" s="1110"/>
      <c r="F107" s="1110"/>
      <c r="G107" s="1110"/>
      <c r="H107" s="1110"/>
      <c r="I107" s="1111"/>
    </row>
    <row r="108" spans="3:9" ht="18.75" thickBot="1" x14ac:dyDescent="0.3">
      <c r="C108" s="858"/>
      <c r="D108" s="859"/>
      <c r="E108" s="859"/>
      <c r="F108" s="859"/>
      <c r="G108" s="859"/>
      <c r="H108" s="859"/>
      <c r="I108" s="867"/>
    </row>
    <row r="109" spans="3:9" ht="18.75" customHeight="1" thickBot="1" x14ac:dyDescent="0.25">
      <c r="C109" s="1105" t="s">
        <v>174</v>
      </c>
      <c r="D109" s="773">
        <v>351</v>
      </c>
      <c r="E109" s="845" t="str">
        <f>IF(D109="",D109,VLOOKUP(D109,'Список уч-ков'!A:L,3,FALSE))</f>
        <v>ЛИТВИНЕНКО Елена</v>
      </c>
      <c r="F109" s="843">
        <f>IF(D109="",D109,VLOOKUP(D109,'Список уч-ков'!A:L,4,FALSE))</f>
        <v>32126</v>
      </c>
      <c r="G109" s="846" t="str">
        <f>IF(D109="",D109,VLOOKUP(D109,'Список уч-ков'!A:L,5,FALSE))</f>
        <v>МСМК</v>
      </c>
      <c r="H109" s="834" t="e">
        <f>IF(G109="",G109,VLOOKUP(G109,'Список уч-ков'!A:O,3,FALSE))</f>
        <v>#N/A</v>
      </c>
      <c r="I109" s="1087">
        <v>1</v>
      </c>
    </row>
    <row r="110" spans="3:9" ht="18.75" customHeight="1" thickBot="1" x14ac:dyDescent="0.25">
      <c r="C110" s="1106"/>
      <c r="D110" s="838"/>
      <c r="E110" s="837" t="s">
        <v>456</v>
      </c>
      <c r="F110" s="838"/>
      <c r="G110" s="839"/>
      <c r="H110" s="838"/>
      <c r="I110" s="1094"/>
    </row>
    <row r="111" spans="3:9" ht="18.75" thickBot="1" x14ac:dyDescent="0.25">
      <c r="C111" s="857" t="s">
        <v>174</v>
      </c>
      <c r="D111">
        <v>354</v>
      </c>
      <c r="E111" s="837" t="str">
        <f>IF(D111="",D111,VLOOKUP(D111,'Список уч-ков'!A:L,3,FALSE))</f>
        <v>СЕРГЕЕНКО Светлана</v>
      </c>
      <c r="F111" s="838">
        <f>IF(D111="",D111,VLOOKUP(D111,'Список уч-ков'!A:L,4,FALSE))</f>
        <v>26025</v>
      </c>
      <c r="G111" s="839" t="str">
        <f>IF(D111="",D111,VLOOKUP(D111,'Список уч-ков'!A:L,5,FALSE))</f>
        <v>МС</v>
      </c>
      <c r="H111" s="773" t="e">
        <f>IF(G111="",G111,VLOOKUP(G111,'Список уч-ков'!A:O,3,FALSE))</f>
        <v>#N/A</v>
      </c>
      <c r="I111" s="785">
        <v>2</v>
      </c>
    </row>
    <row r="112" spans="3:9" ht="18.75" thickBot="1" x14ac:dyDescent="0.25">
      <c r="C112" s="855" t="s">
        <v>209</v>
      </c>
      <c r="D112">
        <v>356</v>
      </c>
      <c r="E112" s="837" t="str">
        <f>IF(D112="",D112,VLOOKUP(D112,'Список уч-ков'!A:L,3,FALSE))</f>
        <v>ШАЙДУЛЛИНА Элина</v>
      </c>
      <c r="F112" s="838">
        <f>IF(D112="",D112,VLOOKUP(D112,'Список уч-ков'!A:L,4,FALSE))</f>
        <v>39406</v>
      </c>
      <c r="G112" s="838" t="str">
        <f>IF(D112="",D112,VLOOKUP(D112,'Список уч-ков'!A:L,5,FALSE))</f>
        <v>2</v>
      </c>
      <c r="H112" s="838" t="e">
        <f>IF(G112="",G112,VLOOKUP(G112,'Список уч-ков'!A:O,3,FALSE))</f>
        <v>#N/A</v>
      </c>
      <c r="I112" s="785">
        <v>3</v>
      </c>
    </row>
    <row r="113" spans="3:9" x14ac:dyDescent="0.2">
      <c r="C113" s="847"/>
      <c r="E113" s="773"/>
      <c r="F113" s="773"/>
      <c r="G113" s="773"/>
      <c r="H113" s="773"/>
      <c r="I113" s="21"/>
    </row>
    <row r="114" spans="3:9" ht="12.75" x14ac:dyDescent="0.2">
      <c r="C114" s="1016" t="s">
        <v>452</v>
      </c>
      <c r="D114" s="1016"/>
      <c r="E114" s="1016"/>
      <c r="F114" s="1016"/>
      <c r="G114" s="1016"/>
      <c r="H114" s="1016"/>
      <c r="I114" s="1016"/>
    </row>
    <row r="115" spans="3:9" ht="18.75" thickBot="1" x14ac:dyDescent="0.3">
      <c r="C115" s="782"/>
      <c r="D115" s="782"/>
      <c r="E115" s="782"/>
      <c r="F115" s="782"/>
      <c r="G115" s="782"/>
      <c r="H115" s="782"/>
      <c r="I115" s="866"/>
    </row>
    <row r="116" spans="3:9" ht="18.75" customHeight="1" thickBot="1" x14ac:dyDescent="0.25">
      <c r="C116" s="1107" t="s">
        <v>458</v>
      </c>
      <c r="D116">
        <v>401</v>
      </c>
      <c r="E116" s="845" t="str">
        <f>IF(D116="",D116,VLOOKUP(D116,'Список уч-ков'!A:L,3,FALSE))</f>
        <v>ГОРШКАЛЕВА Ольга</v>
      </c>
      <c r="F116" s="843">
        <f>IF(D116="",D116,VLOOKUP(D116,'Список уч-ков'!A:L,4,FALSE))</f>
        <v>31249</v>
      </c>
      <c r="G116" s="846" t="str">
        <f>IF(D116="",D116,VLOOKUP(D116,'Список уч-ков'!A:L,5,FALSE))</f>
        <v>МСМК</v>
      </c>
      <c r="H116" s="834" t="e">
        <f>IF(G116="",G116,VLOOKUP(G116,'Список уч-ков'!A:O,3,FALSE))</f>
        <v>#N/A</v>
      </c>
      <c r="I116" s="1087">
        <v>1</v>
      </c>
    </row>
    <row r="117" spans="3:9" ht="18.75" customHeight="1" thickBot="1" x14ac:dyDescent="0.25">
      <c r="C117" s="1108"/>
      <c r="E117" s="837" t="s">
        <v>459</v>
      </c>
      <c r="F117" s="838"/>
      <c r="G117" s="839"/>
      <c r="H117" s="773"/>
      <c r="I117" s="1088"/>
    </row>
    <row r="118" spans="3:9" ht="18.75" thickBot="1" x14ac:dyDescent="0.25">
      <c r="C118" s="857" t="s">
        <v>460</v>
      </c>
      <c r="D118">
        <v>404</v>
      </c>
      <c r="E118" s="840" t="str">
        <f>IF(D118="",D118,VLOOKUP(D118,'Список уч-ков'!A:L,3,FALSE))</f>
        <v>МУСТАКИМОВА Элина</v>
      </c>
      <c r="F118" s="841">
        <f>IF(D118="",D118,VLOOKUP(D118,'Список уч-ков'!A:L,4,FALSE))</f>
        <v>37492</v>
      </c>
      <c r="G118" s="842" t="str">
        <f>IF(D118="",D118,VLOOKUP(D118,'Список уч-ков'!A:L,5,FALSE))</f>
        <v>КМС</v>
      </c>
      <c r="H118" s="773" t="e">
        <f>IF(G118="",G118,VLOOKUP(G118,'Список уч-ков'!A:O,3,FALSE))</f>
        <v>#N/A</v>
      </c>
      <c r="I118" s="844">
        <v>2</v>
      </c>
    </row>
    <row r="119" spans="3:9" ht="18.75" thickBot="1" x14ac:dyDescent="0.25">
      <c r="C119" s="856" t="s">
        <v>174</v>
      </c>
      <c r="D119">
        <v>402</v>
      </c>
      <c r="E119" s="837" t="str">
        <f>IF(D119="",D119,VLOOKUP(D119,'Список уч-ков'!A:L,3,FALSE))</f>
        <v>ЗАЙЦЕВА Елизавета</v>
      </c>
      <c r="F119" s="838">
        <f>IF(D119="",D119,VLOOKUP(D119,'Список уч-ков'!A:L,4,FALSE))</f>
        <v>36909</v>
      </c>
      <c r="G119" s="838" t="str">
        <f>IF(D119="",D119,VLOOKUP(D119,'Список уч-ков'!A:L,5,FALSE))</f>
        <v>МС</v>
      </c>
      <c r="H119" s="838" t="e">
        <f>IF(G119="",G119,VLOOKUP(G119,'Список уч-ков'!A:O,3,FALSE))</f>
        <v>#N/A</v>
      </c>
      <c r="I119" s="785">
        <v>3</v>
      </c>
    </row>
    <row r="120" spans="3:9" x14ac:dyDescent="0.2">
      <c r="C120" s="847"/>
      <c r="E120" s="773"/>
      <c r="F120" s="773"/>
      <c r="G120" s="773"/>
      <c r="H120" s="773"/>
      <c r="I120" s="21"/>
    </row>
    <row r="121" spans="3:9" ht="12.75" x14ac:dyDescent="0.2">
      <c r="C121" s="1016" t="s">
        <v>448</v>
      </c>
      <c r="D121" s="1016"/>
      <c r="E121" s="1016"/>
      <c r="F121" s="1016"/>
      <c r="G121" s="1016"/>
      <c r="H121" s="1016"/>
      <c r="I121" s="1016"/>
    </row>
    <row r="122" spans="3:9" ht="18.75" thickBot="1" x14ac:dyDescent="0.3">
      <c r="C122" s="783"/>
      <c r="D122" s="783"/>
      <c r="E122" s="783"/>
      <c r="F122" s="783"/>
      <c r="G122" s="783"/>
      <c r="H122" s="783"/>
      <c r="I122" s="868"/>
    </row>
    <row r="123" spans="3:9" ht="18.75" customHeight="1" thickBot="1" x14ac:dyDescent="0.25">
      <c r="C123" s="1105" t="s">
        <v>174</v>
      </c>
      <c r="D123">
        <v>452</v>
      </c>
      <c r="E123" s="845" t="str">
        <f>IF(D123="",D123,VLOOKUP(D123,'Список уч-ков'!A:L,3,FALSE))</f>
        <v>КАРМАЕВА Инна</v>
      </c>
      <c r="F123" s="843">
        <f>IF(D123="",D123,VLOOKUP(D123,'Список уч-ков'!A:L,4,FALSE))</f>
        <v>25137</v>
      </c>
      <c r="G123" s="846" t="str">
        <f>IF(D123="",D123,VLOOKUP(D123,'Список уч-ков'!A:L,5,FALSE))</f>
        <v>МСМК</v>
      </c>
      <c r="H123" s="834" t="e">
        <f>IF(G123="",G123,VLOOKUP(G123,'Список уч-ков'!A:O,3,FALSE))</f>
        <v>#N/A</v>
      </c>
      <c r="I123" s="1087">
        <v>1</v>
      </c>
    </row>
    <row r="124" spans="3:9" ht="18.75" customHeight="1" thickBot="1" x14ac:dyDescent="0.25">
      <c r="C124" s="1106"/>
      <c r="E124" s="837" t="s">
        <v>447</v>
      </c>
      <c r="F124" s="838"/>
      <c r="G124" s="839"/>
      <c r="H124" s="773"/>
      <c r="I124" s="1088"/>
    </row>
    <row r="125" spans="3:9" ht="18.75" thickBot="1" x14ac:dyDescent="0.25">
      <c r="C125" s="857" t="s">
        <v>425</v>
      </c>
      <c r="D125">
        <v>451</v>
      </c>
      <c r="E125" s="840" t="str">
        <f>IF(D125="",D125,VLOOKUP(D125,'Список уч-ков'!A:L,3,FALSE))</f>
        <v>СУШКОВА Ульяна</v>
      </c>
      <c r="F125" s="841">
        <f>IF(D125="",D125,VLOOKUP(D125,'Список уч-ков'!A:L,4,FALSE))</f>
        <v>37249</v>
      </c>
      <c r="G125" s="842" t="str">
        <f>IF(D125="",D125,VLOOKUP(D125,'Список уч-ков'!A:L,5,FALSE))</f>
        <v>2</v>
      </c>
      <c r="H125" s="773" t="e">
        <f>IF(G125="",G125,VLOOKUP(G125,'Список уч-ков'!A:O,3,FALSE))</f>
        <v>#N/A</v>
      </c>
      <c r="I125" s="844">
        <v>2</v>
      </c>
    </row>
    <row r="126" spans="3:9" ht="18.75" thickBot="1" x14ac:dyDescent="0.25">
      <c r="C126" s="855" t="s">
        <v>425</v>
      </c>
      <c r="D126">
        <v>453</v>
      </c>
      <c r="E126" s="837" t="str">
        <f>IF(D126="",D126,VLOOKUP(D126,'Список уч-ков'!A:L,3,FALSE))</f>
        <v>СОЛОВЬЕВА Марина</v>
      </c>
      <c r="F126" s="838">
        <f>IF(D126="",D126,VLOOKUP(D126,'Список уч-ков'!A:L,4,FALSE))</f>
        <v>27308</v>
      </c>
      <c r="G126" s="838" t="str">
        <f>IF(D126="",D126,VLOOKUP(D126,'Список уч-ков'!A:L,5,FALSE))</f>
        <v>КМС</v>
      </c>
      <c r="H126" s="838" t="e">
        <f>IF(G126="",G126,VLOOKUP(G126,'Список уч-ков'!A:O,3,FALSE))</f>
        <v>#N/A</v>
      </c>
      <c r="I126" s="785">
        <v>3</v>
      </c>
    </row>
    <row r="127" spans="3:9" x14ac:dyDescent="0.25">
      <c r="C127" s="869" t="s">
        <v>430</v>
      </c>
      <c r="D127" s="798"/>
      <c r="E127" s="798"/>
      <c r="F127" s="798"/>
      <c r="G127" s="798" t="s">
        <v>432</v>
      </c>
      <c r="H127" s="798"/>
      <c r="I127" s="870"/>
    </row>
    <row r="128" spans="3:9" x14ac:dyDescent="0.25">
      <c r="C128" s="869"/>
      <c r="D128" s="798"/>
      <c r="E128" s="798"/>
      <c r="F128" s="798"/>
      <c r="G128" s="798"/>
      <c r="H128" s="798"/>
      <c r="I128" s="870"/>
    </row>
    <row r="129" spans="3:9" x14ac:dyDescent="0.25">
      <c r="C129" s="869" t="s">
        <v>431</v>
      </c>
      <c r="D129" s="798"/>
      <c r="E129" s="798"/>
      <c r="F129" s="798"/>
      <c r="G129" s="798" t="s">
        <v>433</v>
      </c>
      <c r="H129" s="798"/>
      <c r="I129" s="870"/>
    </row>
    <row r="130" spans="3:9" ht="12.75" x14ac:dyDescent="0.2">
      <c r="C130" s="1112" t="s">
        <v>470</v>
      </c>
      <c r="D130" s="1112"/>
      <c r="E130" s="1112"/>
      <c r="F130" s="1112"/>
      <c r="G130" s="1112"/>
      <c r="H130" s="1112"/>
      <c r="I130" s="1112"/>
    </row>
    <row r="131" spans="3:9" x14ac:dyDescent="0.25">
      <c r="C131" s="848" t="s">
        <v>383</v>
      </c>
      <c r="G131" t="s">
        <v>384</v>
      </c>
    </row>
    <row r="132" spans="3:9" ht="12.75" x14ac:dyDescent="0.2">
      <c r="C132" s="1112" t="s">
        <v>471</v>
      </c>
      <c r="D132" s="1112"/>
      <c r="E132" s="1112"/>
      <c r="F132" s="1112"/>
      <c r="G132" s="1112"/>
      <c r="H132" s="1112"/>
      <c r="I132" s="1112"/>
    </row>
    <row r="133" spans="3:9" ht="18.75" x14ac:dyDescent="0.3">
      <c r="C133" s="851"/>
      <c r="D133" s="851"/>
      <c r="E133" s="851"/>
      <c r="F133" s="851"/>
      <c r="G133" s="851"/>
      <c r="H133" s="851"/>
      <c r="I133" s="864"/>
    </row>
    <row r="134" spans="3:9" ht="12.75" x14ac:dyDescent="0.2">
      <c r="C134" s="1112" t="s">
        <v>473</v>
      </c>
      <c r="D134" s="1112"/>
      <c r="E134" s="1112"/>
      <c r="F134" s="1112"/>
      <c r="G134" s="1112"/>
      <c r="H134" s="1112"/>
      <c r="I134" s="1112"/>
    </row>
    <row r="135" spans="3:9" x14ac:dyDescent="0.2">
      <c r="C135" s="847"/>
      <c r="E135" s="773"/>
      <c r="F135" s="773"/>
      <c r="G135" s="773"/>
      <c r="H135" s="773"/>
      <c r="I135" s="21"/>
    </row>
    <row r="136" spans="3:9" ht="12.75" x14ac:dyDescent="0.2">
      <c r="C136" s="1016" t="s">
        <v>453</v>
      </c>
      <c r="D136" s="1016"/>
      <c r="E136" s="1016"/>
      <c r="F136" s="1016"/>
      <c r="G136" s="1016"/>
      <c r="H136" s="1016"/>
      <c r="I136" s="1016"/>
    </row>
    <row r="137" spans="3:9" ht="18.75" thickBot="1" x14ac:dyDescent="0.3">
      <c r="C137" s="783"/>
      <c r="D137" s="783"/>
      <c r="E137" s="783"/>
      <c r="F137" s="783"/>
      <c r="G137" s="783"/>
      <c r="H137" s="783"/>
      <c r="I137" s="868"/>
    </row>
    <row r="138" spans="3:9" ht="18.75" customHeight="1" thickBot="1" x14ac:dyDescent="0.25">
      <c r="C138" s="1105" t="s">
        <v>209</v>
      </c>
      <c r="D138">
        <v>1</v>
      </c>
      <c r="E138" s="845" t="str">
        <f>IF(D138="",D138,VLOOKUP(D138,'Список уч-ков'!A:L,3,FALSE))</f>
        <v>ЭСАУЛОВ Александр</v>
      </c>
      <c r="F138" s="843">
        <f>IF(D138="",D138,VLOOKUP(D138,'Список уч-ков'!A:L,4,FALSE))</f>
        <v>31165</v>
      </c>
      <c r="G138" s="846" t="str">
        <f>IF(D138="",D138,VLOOKUP(D138,'Список уч-ков'!A:L,5,FALSE))</f>
        <v>МСМК</v>
      </c>
      <c r="H138" s="834" t="e">
        <f>IF(G138="",G138,VLOOKUP(G138,'Список уч-ков'!A:O,3,FALSE))</f>
        <v>#N/A</v>
      </c>
      <c r="I138" s="1087">
        <v>1</v>
      </c>
    </row>
    <row r="139" spans="3:9" ht="18.75" customHeight="1" thickBot="1" x14ac:dyDescent="0.25">
      <c r="C139" s="1106"/>
      <c r="E139" s="837" t="s">
        <v>454</v>
      </c>
      <c r="F139" s="838"/>
      <c r="G139" s="839"/>
      <c r="H139" s="773"/>
      <c r="I139" s="1088"/>
    </row>
    <row r="140" spans="3:9" ht="18.75" thickBot="1" x14ac:dyDescent="0.25">
      <c r="C140" s="857" t="s">
        <v>206</v>
      </c>
      <c r="D140">
        <v>12</v>
      </c>
      <c r="E140" s="840" t="str">
        <f>IF(D140="",D140,VLOOKUP(D140,'Список уч-ков'!A:L,3,FALSE))</f>
        <v>ВИНОГРАДОВ Владимир</v>
      </c>
      <c r="F140" s="841">
        <f>IF(D140="",D140,VLOOKUP(D140,'Список уч-ков'!A:L,4,FALSE))</f>
        <v>19453</v>
      </c>
      <c r="G140" s="842" t="str">
        <f>IF(D140="",D140,VLOOKUP(D140,'Список уч-ков'!A:L,5,FALSE))</f>
        <v>2</v>
      </c>
      <c r="H140" s="773" t="e">
        <f>IF(G140="",G140,VLOOKUP(G140,'Список уч-ков'!A:O,3,FALSE))</f>
        <v>#N/A</v>
      </c>
      <c r="I140" s="844">
        <v>2</v>
      </c>
    </row>
    <row r="141" spans="3:9" ht="18.75" thickBot="1" x14ac:dyDescent="0.25">
      <c r="C141" s="855" t="s">
        <v>425</v>
      </c>
      <c r="D141">
        <v>3</v>
      </c>
      <c r="E141" s="837" t="str">
        <f>IF(D141="",D141,VLOOKUP(D141,'Список уч-ков'!A:L,3,FALSE))</f>
        <v>ГАБДУЛЛИН Марс</v>
      </c>
      <c r="F141" s="838">
        <f>IF(D141="",D141,VLOOKUP(D141,'Список уч-ков'!A:L,4,FALSE))</f>
        <v>30747</v>
      </c>
      <c r="G141" s="838" t="str">
        <f>IF(D141="",D141,VLOOKUP(D141,'Список уч-ков'!A:L,5,FALSE))</f>
        <v>МС</v>
      </c>
      <c r="H141" s="838" t="e">
        <f>IF(G141="",G141,VLOOKUP(G141,'Список уч-ков'!A:O,3,FALSE))</f>
        <v>#N/A</v>
      </c>
      <c r="I141" s="785">
        <v>3</v>
      </c>
    </row>
    <row r="142" spans="3:9" x14ac:dyDescent="0.2">
      <c r="C142" s="847"/>
      <c r="E142" s="773"/>
      <c r="F142" s="773"/>
      <c r="G142" s="773"/>
      <c r="H142" s="773"/>
      <c r="I142" s="21"/>
    </row>
    <row r="143" spans="3:9" ht="12.75" x14ac:dyDescent="0.2">
      <c r="C143" s="1016" t="s">
        <v>464</v>
      </c>
      <c r="D143" s="1016"/>
      <c r="E143" s="1016"/>
      <c r="F143" s="1016"/>
      <c r="G143" s="1016"/>
      <c r="H143" s="1016"/>
      <c r="I143" s="1016"/>
    </row>
    <row r="144" spans="3:9" ht="18.75" thickBot="1" x14ac:dyDescent="0.3">
      <c r="C144" s="783"/>
      <c r="D144" s="783"/>
      <c r="E144" s="783"/>
      <c r="F144" s="783"/>
      <c r="G144" s="783"/>
      <c r="H144" s="783"/>
      <c r="I144" s="868"/>
    </row>
    <row r="145" spans="3:9" ht="18.75" customHeight="1" thickBot="1" x14ac:dyDescent="0.25">
      <c r="C145" s="1105" t="s">
        <v>214</v>
      </c>
      <c r="D145">
        <v>51</v>
      </c>
      <c r="E145" s="845" t="str">
        <f>IF(D145="",D145,VLOOKUP(D145,'Список уч-ков'!A:L,3,FALSE))</f>
        <v>АНИКАНОВ Владимир</v>
      </c>
      <c r="F145" s="843">
        <f>IF(D145="",D145,VLOOKUP(D145,'Список уч-ков'!A:L,4,FALSE))</f>
        <v>17608</v>
      </c>
      <c r="G145" s="846" t="str">
        <f>IF(D145="",D145,VLOOKUP(D145,'Список уч-ков'!A:L,5,FALSE))</f>
        <v>МС</v>
      </c>
      <c r="H145" s="834" t="e">
        <f>IF(G145="",G145,VLOOKUP(G145,'Список уч-ков'!A:O,3,FALSE))</f>
        <v>#N/A</v>
      </c>
      <c r="I145" s="1087">
        <v>1</v>
      </c>
    </row>
    <row r="146" spans="3:9" ht="18.75" customHeight="1" thickBot="1" x14ac:dyDescent="0.25">
      <c r="C146" s="1106"/>
      <c r="E146" s="837" t="s">
        <v>465</v>
      </c>
      <c r="F146" s="838"/>
      <c r="G146" s="839"/>
      <c r="H146" s="773"/>
      <c r="I146" s="1088"/>
    </row>
    <row r="147" spans="3:9" ht="18.75" thickBot="1" x14ac:dyDescent="0.25">
      <c r="C147" s="857" t="s">
        <v>186</v>
      </c>
      <c r="D147">
        <v>54</v>
      </c>
      <c r="E147" s="840" t="str">
        <f>IF(D147="",D147,VLOOKUP(D147,'Список уч-ков'!A:L,3,FALSE))</f>
        <v>КУСТОВ Дмитрий</v>
      </c>
      <c r="F147" s="841">
        <f>IF(D147="",D147,VLOOKUP(D147,'Список уч-ков'!A:L,4,FALSE))</f>
        <v>36352</v>
      </c>
      <c r="G147" s="842" t="str">
        <f>IF(D147="",D147,VLOOKUP(D147,'Список уч-ков'!A:L,5,FALSE))</f>
        <v>1</v>
      </c>
      <c r="H147" s="773" t="e">
        <f>IF(G147="",G147,VLOOKUP(G147,'Список уч-ков'!A:O,3,FALSE))</f>
        <v>#N/A</v>
      </c>
      <c r="I147" s="844">
        <v>2</v>
      </c>
    </row>
    <row r="148" spans="3:9" ht="18.75" thickBot="1" x14ac:dyDescent="0.25">
      <c r="C148" s="855" t="s">
        <v>198</v>
      </c>
      <c r="D148">
        <v>57</v>
      </c>
      <c r="E148" s="837" t="str">
        <f>IF(D148="",D148,VLOOKUP(D148,'Список уч-ков'!A:L,3,FALSE))</f>
        <v>ПАЛИН Денис</v>
      </c>
      <c r="F148" s="838">
        <f>IF(D148="",D148,VLOOKUP(D148,'Список уч-ков'!A:L,4,FALSE))</f>
        <v>33459</v>
      </c>
      <c r="G148" s="838" t="str">
        <f>IF(D148="",D148,VLOOKUP(D148,'Список уч-ков'!A:L,5,FALSE))</f>
        <v>МС</v>
      </c>
      <c r="H148" s="838" t="e">
        <f>IF(G148="",G148,VLOOKUP(G148,'Список уч-ков'!A:O,3,FALSE))</f>
        <v>#N/A</v>
      </c>
      <c r="I148" s="785">
        <v>3</v>
      </c>
    </row>
    <row r="149" spans="3:9" x14ac:dyDescent="0.2">
      <c r="C149" s="847"/>
      <c r="E149" s="773"/>
      <c r="F149" s="773"/>
      <c r="G149" s="773"/>
      <c r="H149" s="773"/>
      <c r="I149" s="21"/>
    </row>
    <row r="150" spans="3:9" ht="12.75" x14ac:dyDescent="0.2">
      <c r="C150" s="1016" t="s">
        <v>463</v>
      </c>
      <c r="D150" s="1016"/>
      <c r="E150" s="1016"/>
      <c r="F150" s="1016"/>
      <c r="G150" s="1016"/>
      <c r="H150" s="1016"/>
      <c r="I150" s="1016"/>
    </row>
    <row r="151" spans="3:9" ht="18.75" thickBot="1" x14ac:dyDescent="0.3">
      <c r="C151" s="783"/>
      <c r="D151" s="783"/>
      <c r="E151" s="783"/>
      <c r="F151" s="783"/>
      <c r="G151" s="783"/>
      <c r="H151" s="783"/>
      <c r="I151" s="868"/>
    </row>
    <row r="152" spans="3:9" ht="18.75" customHeight="1" thickBot="1" x14ac:dyDescent="0.25">
      <c r="C152" s="1105" t="s">
        <v>209</v>
      </c>
      <c r="D152">
        <v>101</v>
      </c>
      <c r="E152" s="845" t="str">
        <f>IF(D152="",D152,VLOOKUP(D152,'Список уч-ков'!A:L,3,FALSE))</f>
        <v>ЯКОВЛЕВ Артем</v>
      </c>
      <c r="F152" s="843">
        <f>IF(D152="",D152,VLOOKUP(D152,'Список уч-ков'!A:L,4,FALSE))</f>
        <v>36219</v>
      </c>
      <c r="G152" s="846" t="str">
        <f>IF(D152="",D152,VLOOKUP(D152,'Список уч-ков'!A:L,5,FALSE))</f>
        <v>МС</v>
      </c>
      <c r="H152" s="834" t="e">
        <f>IF(G152="",G152,VLOOKUP(G152,'Список уч-ков'!A:O,3,FALSE))</f>
        <v>#N/A</v>
      </c>
      <c r="I152" s="1087">
        <v>1</v>
      </c>
    </row>
    <row r="153" spans="3:9" ht="18.75" customHeight="1" thickBot="1" x14ac:dyDescent="0.25">
      <c r="C153" s="1106"/>
      <c r="E153" s="837" t="s">
        <v>447</v>
      </c>
      <c r="F153" s="838"/>
      <c r="G153" s="839"/>
      <c r="H153" s="773"/>
      <c r="I153" s="1088"/>
    </row>
    <row r="154" spans="3:9" ht="18.75" thickBot="1" x14ac:dyDescent="0.25">
      <c r="C154" s="857" t="s">
        <v>24</v>
      </c>
      <c r="D154">
        <v>115</v>
      </c>
      <c r="E154" s="840" t="str">
        <f>IF(D154="",D154,VLOOKUP(D154,'Список уч-ков'!A:L,3,FALSE))</f>
        <v xml:space="preserve">ПЕТРОВ Евгений </v>
      </c>
      <c r="F154" s="841">
        <f>IF(D154="",D154,VLOOKUP(D154,'Список уч-ков'!A:L,4,FALSE))</f>
        <v>30625</v>
      </c>
      <c r="G154" s="842" t="str">
        <f>IF(D154="",D154,VLOOKUP(D154,'Список уч-ков'!A:L,5,FALSE))</f>
        <v>2</v>
      </c>
      <c r="H154" s="773" t="e">
        <f>IF(G154="",G154,VLOOKUP(G154,'Список уч-ков'!A:O,3,FALSE))</f>
        <v>#N/A</v>
      </c>
      <c r="I154" s="844">
        <v>2</v>
      </c>
    </row>
    <row r="155" spans="3:9" ht="18.75" thickBot="1" x14ac:dyDescent="0.25">
      <c r="C155" s="855" t="s">
        <v>425</v>
      </c>
      <c r="D155">
        <v>109</v>
      </c>
      <c r="E155" s="837" t="str">
        <f>IF(D155="",D155,VLOOKUP(D155,'Список уч-ков'!A:L,3,FALSE))</f>
        <v>НИКИТИН Виктор</v>
      </c>
      <c r="F155" s="838">
        <f>IF(D155="",D155,VLOOKUP(D155,'Список уч-ков'!A:L,4,FALSE))</f>
        <v>24408</v>
      </c>
      <c r="G155" s="838" t="str">
        <f>IF(D155="",D155,VLOOKUP(D155,'Список уч-ков'!A:L,5,FALSE))</f>
        <v>КМС</v>
      </c>
      <c r="H155" s="838" t="e">
        <f>IF(G155="",G155,VLOOKUP(G155,'Список уч-ков'!A:O,3,FALSE))</f>
        <v>#N/A</v>
      </c>
      <c r="I155" s="785">
        <v>3</v>
      </c>
    </row>
    <row r="156" spans="3:9" x14ac:dyDescent="0.2">
      <c r="C156" s="847"/>
      <c r="E156" s="773"/>
      <c r="F156" s="773"/>
      <c r="G156" s="773"/>
      <c r="H156" s="773"/>
      <c r="I156" s="21"/>
    </row>
    <row r="157" spans="3:9" ht="12.75" x14ac:dyDescent="0.2">
      <c r="C157" s="1016" t="s">
        <v>462</v>
      </c>
      <c r="D157" s="1016"/>
      <c r="E157" s="1016"/>
      <c r="F157" s="1016"/>
      <c r="G157" s="1016"/>
      <c r="H157" s="1016"/>
      <c r="I157" s="1016"/>
    </row>
    <row r="158" spans="3:9" ht="18.75" thickBot="1" x14ac:dyDescent="0.3">
      <c r="C158" s="783"/>
      <c r="D158" s="783"/>
      <c r="E158" s="783"/>
      <c r="F158" s="783"/>
      <c r="G158" s="783"/>
      <c r="H158" s="783"/>
      <c r="I158" s="868"/>
    </row>
    <row r="159" spans="3:9" ht="18.75" customHeight="1" thickBot="1" x14ac:dyDescent="0.25">
      <c r="C159" s="1107" t="s">
        <v>466</v>
      </c>
      <c r="D159">
        <v>151</v>
      </c>
      <c r="E159" s="845" t="str">
        <f>IF(D159="",D159,VLOOKUP(D159,'Список уч-ков'!A:L,3,FALSE))</f>
        <v>НОЗДРУНОВ Юрий</v>
      </c>
      <c r="F159" s="843">
        <f>IF(D159="",D159,VLOOKUP(D159,'Список уч-ков'!A:L,4,FALSE))</f>
        <v>32855</v>
      </c>
      <c r="G159" s="846" t="str">
        <f>IF(D159="",D159,VLOOKUP(D159,'Список уч-ков'!A:L,5,FALSE))</f>
        <v>МСМК</v>
      </c>
      <c r="H159" s="834" t="e">
        <f>IF(G159="",G159,VLOOKUP(G159,'Список уч-ков'!A:O,3,FALSE))</f>
        <v>#N/A</v>
      </c>
      <c r="I159" s="1087">
        <v>1</v>
      </c>
    </row>
    <row r="160" spans="3:9" ht="18.75" customHeight="1" thickBot="1" x14ac:dyDescent="0.25">
      <c r="C160" s="1108"/>
      <c r="E160" s="837" t="s">
        <v>467</v>
      </c>
      <c r="F160" s="838"/>
      <c r="G160" s="839"/>
      <c r="H160" s="773"/>
      <c r="I160" s="1088"/>
    </row>
    <row r="161" spans="3:9" ht="18.75" thickBot="1" x14ac:dyDescent="0.25">
      <c r="C161" s="857" t="s">
        <v>24</v>
      </c>
      <c r="D161">
        <v>157</v>
      </c>
      <c r="E161" s="840" t="str">
        <f>IF(D161="",D161,VLOOKUP(D161,'Список уч-ков'!A:L,3,FALSE))</f>
        <v>МАМЕКА Максим</v>
      </c>
      <c r="F161" s="841">
        <f>IF(D161="",D161,VLOOKUP(D161,'Список уч-ков'!A:L,4,FALSE))</f>
        <v>31009</v>
      </c>
      <c r="G161" s="842" t="str">
        <f>IF(D161="",D161,VLOOKUP(D161,'Список уч-ков'!A:L,5,FALSE))</f>
        <v>КМС</v>
      </c>
      <c r="H161" s="773" t="e">
        <f>IF(G161="",G161,VLOOKUP(G161,'Список уч-ков'!A:O,3,FALSE))</f>
        <v>#N/A</v>
      </c>
      <c r="I161" s="844">
        <v>2</v>
      </c>
    </row>
    <row r="162" spans="3:9" ht="18.75" thickBot="1" x14ac:dyDescent="0.25">
      <c r="C162" s="863" t="s">
        <v>202</v>
      </c>
      <c r="D162">
        <v>153</v>
      </c>
      <c r="E162" s="837" t="str">
        <f>IF(D162="",D162,VLOOKUP(D162,'Список уч-ков'!A:L,3,FALSE))</f>
        <v>КОНДАУРОВ Валерий</v>
      </c>
      <c r="F162" s="838">
        <f>IF(D162="",D162,VLOOKUP(D162,'Список уч-ков'!A:L,4,FALSE))</f>
        <v>24350</v>
      </c>
      <c r="G162" s="838" t="str">
        <f>IF(D162="",D162,VLOOKUP(D162,'Список уч-ков'!A:L,5,FALSE))</f>
        <v>МС</v>
      </c>
      <c r="H162" s="838" t="e">
        <f>IF(G162="",G162,VLOOKUP(G162,'Список уч-ков'!A:O,3,FALSE))</f>
        <v>#N/A</v>
      </c>
      <c r="I162" s="785">
        <v>3</v>
      </c>
    </row>
    <row r="163" spans="3:9" x14ac:dyDescent="0.2">
      <c r="C163" s="847"/>
      <c r="E163" s="773"/>
      <c r="F163" s="773"/>
      <c r="G163" s="773"/>
      <c r="H163" s="773"/>
      <c r="I163" s="21"/>
    </row>
    <row r="164" spans="3:9" ht="12.75" x14ac:dyDescent="0.2">
      <c r="C164" s="1016" t="s">
        <v>461</v>
      </c>
      <c r="D164" s="1016"/>
      <c r="E164" s="1016"/>
      <c r="F164" s="1016"/>
      <c r="G164" s="1016"/>
      <c r="H164" s="1016"/>
      <c r="I164" s="1016"/>
    </row>
    <row r="165" spans="3:9" ht="18.75" thickBot="1" x14ac:dyDescent="0.3">
      <c r="C165" s="783"/>
      <c r="D165" s="783"/>
      <c r="E165" s="783"/>
      <c r="F165" s="783"/>
      <c r="G165" s="783"/>
      <c r="H165" s="783"/>
      <c r="I165" s="868"/>
    </row>
    <row r="166" spans="3:9" ht="18.75" customHeight="1" thickBot="1" x14ac:dyDescent="0.25">
      <c r="C166" s="1105" t="s">
        <v>24</v>
      </c>
      <c r="D166">
        <v>201</v>
      </c>
      <c r="E166" s="845" t="str">
        <f>IF(D166="",D166,VLOOKUP(D166,'Список уч-ков'!A:L,3,FALSE))</f>
        <v>ЛУКЬЯНОВ Павел</v>
      </c>
      <c r="F166" s="843">
        <f>IF(D166="",D166,VLOOKUP(D166,'Список уч-ков'!A:L,4,FALSE))</f>
        <v>29084</v>
      </c>
      <c r="G166" s="846" t="str">
        <f>IF(D166="",D166,VLOOKUP(D166,'Список уч-ков'!A:L,5,FALSE))</f>
        <v>МСМК</v>
      </c>
      <c r="H166" s="834" t="e">
        <f>IF(G166="",G166,VLOOKUP(G166,'Список уч-ков'!A:O,3,FALSE))</f>
        <v>#N/A</v>
      </c>
      <c r="I166" s="1087">
        <v>1</v>
      </c>
    </row>
    <row r="167" spans="3:9" ht="18.75" customHeight="1" thickBot="1" x14ac:dyDescent="0.25">
      <c r="C167" s="1106"/>
      <c r="E167" s="837" t="s">
        <v>468</v>
      </c>
      <c r="F167" s="838"/>
      <c r="G167" s="839"/>
      <c r="H167" s="773"/>
      <c r="I167" s="1088"/>
    </row>
    <row r="168" spans="3:9" ht="18.75" thickBot="1" x14ac:dyDescent="0.25">
      <c r="C168" s="857" t="s">
        <v>24</v>
      </c>
      <c r="D168">
        <v>202</v>
      </c>
      <c r="E168" s="840" t="e">
        <f>IF(D168="",D168,VLOOKUP(D168,'Список уч-ков'!A:L,3,FALSE))</f>
        <v>#N/A</v>
      </c>
      <c r="F168" s="841" t="e">
        <f>IF(D168="",D168,VLOOKUP(D168,'Список уч-ков'!A:L,4,FALSE))</f>
        <v>#N/A</v>
      </c>
      <c r="G168" s="842" t="e">
        <f>IF(D168="",D168,VLOOKUP(D168,'Список уч-ков'!A:L,5,FALSE))</f>
        <v>#N/A</v>
      </c>
      <c r="H168" s="773" t="e">
        <f>IF(G168="",G168,VLOOKUP(G168,'Список уч-ков'!A:O,3,FALSE))</f>
        <v>#N/A</v>
      </c>
      <c r="I168" s="844">
        <v>2</v>
      </c>
    </row>
    <row r="169" spans="3:9" ht="18.75" thickBot="1" x14ac:dyDescent="0.25">
      <c r="C169" s="855" t="s">
        <v>244</v>
      </c>
      <c r="D169">
        <v>208</v>
      </c>
      <c r="E169" s="837" t="str">
        <f>IF(D169="",D169,VLOOKUP(D169,'Список уч-ков'!A:L,3,FALSE))</f>
        <v>ДАВЫДОВ Иван</v>
      </c>
      <c r="F169" s="838">
        <f>IF(D169="",D169,VLOOKUP(D169,'Список уч-ков'!A:L,4,FALSE))</f>
        <v>31041</v>
      </c>
      <c r="G169" s="838" t="str">
        <f>IF(D169="",D169,VLOOKUP(D169,'Список уч-ков'!A:L,5,FALSE))</f>
        <v>1</v>
      </c>
      <c r="H169" s="838" t="e">
        <f>IF(G169="",G169,VLOOKUP(G169,'Список уч-ков'!A:O,3,FALSE))</f>
        <v>#N/A</v>
      </c>
      <c r="I169" s="785">
        <v>3</v>
      </c>
    </row>
    <row r="171" spans="3:9" x14ac:dyDescent="0.25">
      <c r="C171" s="869" t="s">
        <v>430</v>
      </c>
      <c r="D171" s="798"/>
      <c r="E171" s="798"/>
      <c r="F171" s="798"/>
      <c r="G171" s="798" t="s">
        <v>432</v>
      </c>
      <c r="H171" s="798"/>
      <c r="I171" s="870"/>
    </row>
    <row r="172" spans="3:9" x14ac:dyDescent="0.25">
      <c r="C172" s="869"/>
      <c r="D172" s="798"/>
      <c r="E172" s="798"/>
      <c r="F172" s="798"/>
      <c r="G172" s="798"/>
      <c r="H172" s="798"/>
      <c r="I172" s="870"/>
    </row>
    <row r="173" spans="3:9" x14ac:dyDescent="0.25">
      <c r="C173" s="869" t="s">
        <v>431</v>
      </c>
      <c r="D173" s="798"/>
      <c r="E173" s="798"/>
      <c r="F173" s="798"/>
      <c r="G173" s="798" t="s">
        <v>433</v>
      </c>
      <c r="H173" s="798"/>
      <c r="I173" s="870"/>
    </row>
  </sheetData>
  <mergeCells count="108">
    <mergeCell ref="C136:I136"/>
    <mergeCell ref="I138:I139"/>
    <mergeCell ref="C138:C139"/>
    <mergeCell ref="A52:A55"/>
    <mergeCell ref="B52:B55"/>
    <mergeCell ref="C52:C55"/>
    <mergeCell ref="I52:I55"/>
    <mergeCell ref="C121:I121"/>
    <mergeCell ref="A44:A48"/>
    <mergeCell ref="B44:B48"/>
    <mergeCell ref="C44:C48"/>
    <mergeCell ref="I44:I48"/>
    <mergeCell ref="F48:H48"/>
    <mergeCell ref="A49:A51"/>
    <mergeCell ref="B49:B51"/>
    <mergeCell ref="C49:C51"/>
    <mergeCell ref="I49:I51"/>
    <mergeCell ref="C130:I130"/>
    <mergeCell ref="C132:I132"/>
    <mergeCell ref="C134:I134"/>
    <mergeCell ref="C100:I100"/>
    <mergeCell ref="C102:C103"/>
    <mergeCell ref="I102:I103"/>
    <mergeCell ref="C93:I93"/>
    <mergeCell ref="C157:I157"/>
    <mergeCell ref="C159:C160"/>
    <mergeCell ref="I159:I160"/>
    <mergeCell ref="C164:I164"/>
    <mergeCell ref="C166:C167"/>
    <mergeCell ref="I166:I167"/>
    <mergeCell ref="C143:I143"/>
    <mergeCell ref="C145:C146"/>
    <mergeCell ref="I145:I146"/>
    <mergeCell ref="C150:I150"/>
    <mergeCell ref="C152:C153"/>
    <mergeCell ref="I152:I153"/>
    <mergeCell ref="C1:I1"/>
    <mergeCell ref="C3:I3"/>
    <mergeCell ref="C5:I5"/>
    <mergeCell ref="C91:I91"/>
    <mergeCell ref="A8:A12"/>
    <mergeCell ref="B8:B12"/>
    <mergeCell ref="C8:C12"/>
    <mergeCell ref="I8:I12"/>
    <mergeCell ref="C7:I7"/>
    <mergeCell ref="C69:I69"/>
    <mergeCell ref="C43:I43"/>
    <mergeCell ref="C87:I87"/>
    <mergeCell ref="C89:I89"/>
    <mergeCell ref="C56:I56"/>
    <mergeCell ref="A17:A20"/>
    <mergeCell ref="B17:B20"/>
    <mergeCell ref="C17:C20"/>
    <mergeCell ref="I17:I20"/>
    <mergeCell ref="A13:A16"/>
    <mergeCell ref="B13:B16"/>
    <mergeCell ref="C13:C16"/>
    <mergeCell ref="I13:I16"/>
    <mergeCell ref="C22:I22"/>
    <mergeCell ref="C95:C96"/>
    <mergeCell ref="I95:I96"/>
    <mergeCell ref="C123:C124"/>
    <mergeCell ref="I123:I124"/>
    <mergeCell ref="C114:I114"/>
    <mergeCell ref="C116:C117"/>
    <mergeCell ref="I116:I117"/>
    <mergeCell ref="C107:I107"/>
    <mergeCell ref="C109:C110"/>
    <mergeCell ref="I109:I110"/>
    <mergeCell ref="A31:A34"/>
    <mergeCell ref="B31:B34"/>
    <mergeCell ref="C31:C34"/>
    <mergeCell ref="I31:I34"/>
    <mergeCell ref="A57:A61"/>
    <mergeCell ref="B57:B61"/>
    <mergeCell ref="C57:C61"/>
    <mergeCell ref="I57:I61"/>
    <mergeCell ref="A23:A27"/>
    <mergeCell ref="B23:B27"/>
    <mergeCell ref="C23:C27"/>
    <mergeCell ref="I23:I27"/>
    <mergeCell ref="A28:A30"/>
    <mergeCell ref="B28:B30"/>
    <mergeCell ref="C28:C30"/>
    <mergeCell ref="I28:I30"/>
    <mergeCell ref="C39:I39"/>
    <mergeCell ref="C41:I41"/>
    <mergeCell ref="C42:I42"/>
    <mergeCell ref="A75:A78"/>
    <mergeCell ref="B75:B78"/>
    <mergeCell ref="C75:C78"/>
    <mergeCell ref="I75:I78"/>
    <mergeCell ref="A79:A82"/>
    <mergeCell ref="B79:B82"/>
    <mergeCell ref="C79:C82"/>
    <mergeCell ref="I79:I82"/>
    <mergeCell ref="A62:A64"/>
    <mergeCell ref="B62:B64"/>
    <mergeCell ref="C62:C64"/>
    <mergeCell ref="I62:I64"/>
    <mergeCell ref="A65:A68"/>
    <mergeCell ref="B65:B68"/>
    <mergeCell ref="C65:C68"/>
    <mergeCell ref="I65:I68"/>
    <mergeCell ref="A70:A74"/>
    <mergeCell ref="B70:B74"/>
    <mergeCell ref="C70:C74"/>
    <mergeCell ref="I70:I74"/>
  </mergeCells>
  <pageMargins left="0.7" right="0.7" top="0.75" bottom="0.75" header="0.3" footer="0.3"/>
  <pageSetup paperSize="9" scale="73" orientation="portrait" horizontalDpi="300" verticalDpi="300" r:id="rId1"/>
  <rowBreaks count="3" manualBreakCount="3">
    <brk id="38" max="8" man="1"/>
    <brk id="86" max="8" man="1"/>
    <brk id="129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O108"/>
  <sheetViews>
    <sheetView view="pageBreakPreview" zoomScale="84" zoomScaleNormal="85" zoomScaleSheetLayoutView="84" workbookViewId="0">
      <selection activeCell="A3" sqref="A3:H3"/>
    </sheetView>
  </sheetViews>
  <sheetFormatPr defaultColWidth="9.140625" defaultRowHeight="12.75" outlineLevelRow="1" outlineLevelCol="1" x14ac:dyDescent="0.2"/>
  <cols>
    <col min="1" max="1" width="4.5703125" style="1" customWidth="1"/>
    <col min="2" max="2" width="4.5703125" style="1" hidden="1" customWidth="1" outlineLevel="1"/>
    <col min="3" max="3" width="22.7109375" style="922" customWidth="1" collapsed="1"/>
    <col min="4" max="4" width="6.42578125" style="1" hidden="1" customWidth="1" outlineLevel="1"/>
    <col min="5" max="5" width="31.5703125" style="1" customWidth="1" collapsed="1"/>
    <col min="6" max="6" width="12.140625" style="792" customWidth="1"/>
    <col min="7" max="7" width="9.42578125" style="3" customWidth="1"/>
    <col min="8" max="8" width="37.7109375" style="4" customWidth="1"/>
    <col min="9" max="9" width="13.7109375" style="735" bestFit="1" customWidth="1"/>
    <col min="10" max="16384" width="9.140625" style="1"/>
  </cols>
  <sheetData>
    <row r="1" spans="1:9" ht="42" customHeight="1" x14ac:dyDescent="0.2">
      <c r="A1" s="1136" t="s">
        <v>17</v>
      </c>
      <c r="B1" s="1136"/>
      <c r="C1" s="1136"/>
      <c r="D1" s="1136"/>
      <c r="E1" s="1136"/>
      <c r="F1" s="1136"/>
      <c r="G1" s="1136"/>
      <c r="H1" s="1136"/>
    </row>
    <row r="2" spans="1:9" ht="21" thickBot="1" x14ac:dyDescent="0.35">
      <c r="A2" s="172" t="s">
        <v>557</v>
      </c>
      <c r="B2" s="169"/>
      <c r="C2" s="921"/>
      <c r="D2" s="169"/>
      <c r="E2" s="169"/>
      <c r="F2" s="791"/>
      <c r="G2" s="169"/>
      <c r="H2" s="171" t="s">
        <v>384</v>
      </c>
    </row>
    <row r="3" spans="1:9" ht="42" customHeight="1" x14ac:dyDescent="0.2">
      <c r="A3" s="1137" t="s">
        <v>16</v>
      </c>
      <c r="B3" s="1137"/>
      <c r="C3" s="1137"/>
      <c r="D3" s="1137"/>
      <c r="E3" s="1137"/>
      <c r="F3" s="1137"/>
      <c r="G3" s="1137"/>
      <c r="H3" s="1137"/>
    </row>
    <row r="4" spans="1:9" ht="29.25" customHeight="1" x14ac:dyDescent="0.2">
      <c r="A4" s="1138" t="s">
        <v>359</v>
      </c>
      <c r="B4" s="1138"/>
      <c r="C4" s="1138"/>
      <c r="D4" s="1138"/>
      <c r="E4" s="1138"/>
      <c r="F4" s="1138"/>
      <c r="G4" s="1138"/>
      <c r="H4" s="1138"/>
    </row>
    <row r="5" spans="1:9" ht="13.5" thickBot="1" x14ac:dyDescent="0.25"/>
    <row r="6" spans="1:9" s="10" customFormat="1" ht="26.25" thickBot="1" x14ac:dyDescent="0.25">
      <c r="A6" s="5" t="s">
        <v>0</v>
      </c>
      <c r="B6" s="6" t="s">
        <v>1</v>
      </c>
      <c r="C6" s="923" t="s">
        <v>2</v>
      </c>
      <c r="D6" s="6" t="s">
        <v>1</v>
      </c>
      <c r="E6" s="7" t="s">
        <v>3</v>
      </c>
      <c r="F6" s="7" t="s">
        <v>275</v>
      </c>
      <c r="G6" s="8" t="s">
        <v>22</v>
      </c>
      <c r="H6" s="9" t="s">
        <v>276</v>
      </c>
      <c r="I6" s="812" t="s">
        <v>442</v>
      </c>
    </row>
    <row r="7" spans="1:9" ht="18" customHeight="1" x14ac:dyDescent="0.2">
      <c r="A7" s="1087">
        <v>1</v>
      </c>
      <c r="B7" s="1096">
        <v>1</v>
      </c>
      <c r="C7" s="1139" t="s">
        <v>618</v>
      </c>
      <c r="D7" s="911">
        <v>351</v>
      </c>
      <c r="E7" s="15" t="str">
        <f>IF(D7="",D7,VLOOKUP(D7,'Список уч-ков'!A:L,3,FALSE))</f>
        <v>ЛИТВИНЕНКО Елена</v>
      </c>
      <c r="F7" s="793">
        <f>IF(D7="",D7,VLOOKUP(D7,'Список уч-ков'!A:L,4,FALSE))</f>
        <v>32126</v>
      </c>
      <c r="G7" s="14" t="str">
        <f>IF(D7="",D7,VLOOKUP(D7,'Список уч-ков'!A:L,5,FALSE))</f>
        <v>МСМК</v>
      </c>
      <c r="H7" s="488" t="str">
        <f>IF(D7="",D7,VLOOKUP(D7,'Список уч-ков'!A:L,7,FALSE))</f>
        <v>Хорошилова Е.В., Лосева А.Ю.</v>
      </c>
      <c r="I7" s="1145">
        <v>1</v>
      </c>
    </row>
    <row r="8" spans="1:9" ht="18" customHeight="1" x14ac:dyDescent="0.2">
      <c r="A8" s="1088"/>
      <c r="B8" s="1097"/>
      <c r="C8" s="1140"/>
      <c r="D8" s="912">
        <v>352</v>
      </c>
      <c r="E8" s="15" t="str">
        <f>IF(D8="",D8,VLOOKUP(D8,'Список уч-ков'!A:L,3,FALSE))</f>
        <v>ЗОРИНА Анастасия</v>
      </c>
      <c r="F8" s="794">
        <f>IF(D8="",D8,VLOOKUP(D8,'Список уч-ков'!A:L,4,FALSE))</f>
        <v>34942</v>
      </c>
      <c r="G8" s="18" t="str">
        <f>IF(D8="",D8,VLOOKUP(D8,'Список уч-ков'!A:L,5,FALSE))</f>
        <v>МС</v>
      </c>
      <c r="H8" s="487" t="str">
        <f>IF(D8="",D8,VLOOKUP(D8,'Список уч-ков'!A:L,7,FALSE))</f>
        <v>Лосева А.Ю.</v>
      </c>
      <c r="I8" s="1146"/>
    </row>
    <row r="9" spans="1:9" ht="18" customHeight="1" x14ac:dyDescent="0.2">
      <c r="A9" s="1088"/>
      <c r="B9" s="1097"/>
      <c r="C9" s="1140"/>
      <c r="D9" s="912">
        <v>254</v>
      </c>
      <c r="E9" s="15" t="str">
        <f>IF(D9="",D9,VLOOKUP(D9,'Список уч-ков'!A:L,3,FALSE))</f>
        <v>ФАТТАХОВА Фатьма</v>
      </c>
      <c r="F9" s="794">
        <f>IF(D9="",D9,VLOOKUP(D9,'Список уч-ков'!A:L,4,FALSE))</f>
        <v>27985</v>
      </c>
      <c r="G9" s="18" t="str">
        <f>IF(D9="",D9,VLOOKUP(D9,'Список уч-ков'!A:L,5,FALSE))</f>
        <v>МС</v>
      </c>
      <c r="H9" s="487" t="str">
        <f>IF(D9="",D9,VLOOKUP(D9,'Список уч-ков'!A:L,7,FALSE))</f>
        <v>Лосева А.Ю., Хорошилова Е.В.</v>
      </c>
      <c r="I9" s="1146"/>
    </row>
    <row r="10" spans="1:9" ht="18" customHeight="1" thickBot="1" x14ac:dyDescent="0.25">
      <c r="A10" s="1088"/>
      <c r="B10" s="1097"/>
      <c r="C10" s="1140"/>
      <c r="D10" s="912">
        <v>256</v>
      </c>
      <c r="E10" s="15" t="str">
        <f>IF(D10="",D10,VLOOKUP(D10,'Список уч-ков'!A:L,3,FALSE))</f>
        <v>ЛЕДОВСКАЯ Татьяна</v>
      </c>
      <c r="F10" s="794">
        <f>IF(D10="",D10,VLOOKUP(D10,'Список уч-ков'!A:L,4,FALSE))</f>
        <v>30717</v>
      </c>
      <c r="G10" s="18" t="str">
        <f>IF(D10="",D10,VLOOKUP(D10,'Список уч-ков'!A:L,5,FALSE))</f>
        <v>МС</v>
      </c>
      <c r="H10" s="487" t="str">
        <f>IF(D10="",D10,VLOOKUP(D10,'Список уч-ков'!A:L,7,FALSE))</f>
        <v>Костеневич А.Е., Лосева А.Ю.</v>
      </c>
      <c r="I10" s="1146"/>
    </row>
    <row r="11" spans="1:9" ht="18" customHeight="1" thickBot="1" x14ac:dyDescent="0.25">
      <c r="A11" s="1094"/>
      <c r="B11" s="1101"/>
      <c r="C11" s="1141"/>
      <c r="D11" s="19">
        <f>B7*1000</f>
        <v>1000</v>
      </c>
      <c r="E11" s="20" t="s">
        <v>6</v>
      </c>
      <c r="F11" s="1113" t="s">
        <v>292</v>
      </c>
      <c r="G11" s="1113"/>
      <c r="H11" s="1114"/>
      <c r="I11" s="1147"/>
    </row>
    <row r="12" spans="1:9" ht="18" customHeight="1" x14ac:dyDescent="0.2">
      <c r="A12" s="1087">
        <v>2</v>
      </c>
      <c r="B12" s="1096">
        <v>2</v>
      </c>
      <c r="C12" s="1130" t="s">
        <v>209</v>
      </c>
      <c r="D12" s="911">
        <v>259</v>
      </c>
      <c r="E12" s="15" t="str">
        <f>IF(D12="",D12,VLOOKUP(D12,'Список уч-ков'!A:L,3,FALSE))</f>
        <v>АЛИЕВА Маляк</v>
      </c>
      <c r="F12" s="793">
        <f>IF(D12="",D12,VLOOKUP(D12,'Список уч-ков'!A:L,4,FALSE))</f>
        <v>34766</v>
      </c>
      <c r="G12" s="14" t="str">
        <f>IF(D12="",D12,VLOOKUP(D12,'Список уч-ков'!A:L,5,FALSE))</f>
        <v>МС</v>
      </c>
      <c r="H12" s="488" t="str">
        <f>IF(D12="",D12,VLOOKUP(D12,'Список уч-ков'!A:L,7,FALSE))</f>
        <v>Кирпичников Н.Н.</v>
      </c>
      <c r="I12" s="1145">
        <v>2</v>
      </c>
    </row>
    <row r="13" spans="1:9" ht="18" customHeight="1" x14ac:dyDescent="0.2">
      <c r="A13" s="1088"/>
      <c r="B13" s="1097"/>
      <c r="C13" s="1131"/>
      <c r="D13" s="912">
        <v>353</v>
      </c>
      <c r="E13" s="15" t="str">
        <f>IF(D13="",D13,VLOOKUP(D13,'Список уч-ков'!A:L,3,FALSE))</f>
        <v>ОГАНИСЯН Нарина</v>
      </c>
      <c r="F13" s="794">
        <f>IF(D13="",D13,VLOOKUP(D13,'Список уч-ков'!A:L,4,FALSE))</f>
        <v>31062</v>
      </c>
      <c r="G13" s="18" t="str">
        <f>IF(D13="",D13,VLOOKUP(D13,'Список уч-ков'!A:L,5,FALSE))</f>
        <v>КМС</v>
      </c>
      <c r="H13" s="487" t="str">
        <f>IF(D13="",D13,VLOOKUP(D13,'Список уч-ков'!A:L,7,FALSE))</f>
        <v>Кирпичникова Л.В.</v>
      </c>
      <c r="I13" s="1146"/>
    </row>
    <row r="14" spans="1:9" ht="18" customHeight="1" x14ac:dyDescent="0.2">
      <c r="A14" s="1088"/>
      <c r="B14" s="1097"/>
      <c r="C14" s="1131"/>
      <c r="D14" s="912">
        <v>355</v>
      </c>
      <c r="E14" s="15" t="str">
        <f>IF(D14="",D14,VLOOKUP(D14,'Список уч-ков'!A:L,3,FALSE))</f>
        <v>ЗАХАРОВА Диана</v>
      </c>
      <c r="F14" s="794">
        <f>IF(D14="",D14,VLOOKUP(D14,'Список уч-ков'!A:L,4,FALSE))</f>
        <v>36943</v>
      </c>
      <c r="G14" s="18" t="str">
        <f>IF(D14="",D14,VLOOKUP(D14,'Список уч-ков'!A:L,5,FALSE))</f>
        <v>1</v>
      </c>
      <c r="H14" s="487" t="str">
        <f>IF(D14="",D14,VLOOKUP(D14,'Список уч-ков'!A:L,7,FALSE))</f>
        <v>Кирпичников Н.Н.</v>
      </c>
      <c r="I14" s="1146"/>
    </row>
    <row r="15" spans="1:9" ht="18" customHeight="1" thickBot="1" x14ac:dyDescent="0.25">
      <c r="A15" s="1088"/>
      <c r="B15" s="1097"/>
      <c r="C15" s="1131"/>
      <c r="D15" s="912">
        <v>258</v>
      </c>
      <c r="E15" s="15" t="str">
        <f>IF(D15="",D15,VLOOKUP(D15,'Список уч-ков'!A:L,3,FALSE))</f>
        <v>КАРИМОВА Сабрина</v>
      </c>
      <c r="F15" s="794">
        <f>IF(D15="",D15,VLOOKUP(D15,'Список уч-ков'!A:L,4,FALSE))</f>
        <v>32805</v>
      </c>
      <c r="G15" s="18" t="str">
        <f>IF(D15="",D15,VLOOKUP(D15,'Список уч-ков'!A:L,5,FALSE))</f>
        <v>КМС</v>
      </c>
      <c r="H15" s="487" t="str">
        <f>IF(D15="",D15,VLOOKUP(D15,'Список уч-ков'!A:L,7,FALSE))</f>
        <v>Оганисян Н.Н.</v>
      </c>
      <c r="I15" s="1146"/>
    </row>
    <row r="16" spans="1:9" ht="18" customHeight="1" thickBot="1" x14ac:dyDescent="0.25">
      <c r="A16" s="1094"/>
      <c r="B16" s="1101"/>
      <c r="C16" s="1132"/>
      <c r="D16" s="19">
        <f>B12*1000</f>
        <v>2000</v>
      </c>
      <c r="E16" s="20" t="s">
        <v>6</v>
      </c>
      <c r="F16" s="1113" t="s">
        <v>550</v>
      </c>
      <c r="G16" s="1113"/>
      <c r="H16" s="1114"/>
      <c r="I16" s="1147"/>
    </row>
    <row r="17" spans="1:9" ht="18" customHeight="1" x14ac:dyDescent="0.2">
      <c r="A17" s="1087">
        <v>3</v>
      </c>
      <c r="B17" s="1096">
        <v>3</v>
      </c>
      <c r="C17" s="1130" t="s">
        <v>24</v>
      </c>
      <c r="D17" s="911">
        <v>301</v>
      </c>
      <c r="E17" s="15" t="str">
        <f>IF(D17="",D17,VLOOKUP(D17,'Список уч-ков'!A:L,3,FALSE))</f>
        <v>САФОНОВА Виктория</v>
      </c>
      <c r="F17" s="793">
        <f>IF(D17="",D17,VLOOKUP(D17,'Список уч-ков'!A:L,4,FALSE))</f>
        <v>32251</v>
      </c>
      <c r="G17" s="14" t="str">
        <f>IF(D17="",D17,VLOOKUP(D17,'Список уч-ков'!A:L,5,FALSE))</f>
        <v>МСМК</v>
      </c>
      <c r="H17" s="488" t="str">
        <f>IF(D17="",D17,VLOOKUP(D17,'Список уч-ков'!A:L,7,FALSE))</f>
        <v>Банников Ю.В.,Вишняков В.Н.</v>
      </c>
      <c r="I17" s="1145">
        <v>4</v>
      </c>
    </row>
    <row r="18" spans="1:9" ht="18" customHeight="1" x14ac:dyDescent="0.2">
      <c r="A18" s="1088"/>
      <c r="B18" s="1097"/>
      <c r="C18" s="1131"/>
      <c r="D18" s="912">
        <v>255</v>
      </c>
      <c r="E18" s="15" t="str">
        <f>IF(D18="",D18,VLOOKUP(D18,'Список уч-ков'!A:L,3,FALSE))</f>
        <v>НЕСТЕРЕНКО Светлана</v>
      </c>
      <c r="F18" s="794">
        <f>IF(D18="",D18,VLOOKUP(D18,'Список уч-ков'!A:L,4,FALSE))</f>
        <v>24441</v>
      </c>
      <c r="G18" s="18" t="str">
        <f>IF(D18="",D18,VLOOKUP(D18,'Список уч-ков'!A:L,5,FALSE))</f>
        <v>КМС</v>
      </c>
      <c r="H18" s="487" t="str">
        <f>IF(D18="",D18,VLOOKUP(D18,'Список уч-ков'!A:L,7,FALSE))</f>
        <v>Костина О.И.</v>
      </c>
      <c r="I18" s="1146"/>
    </row>
    <row r="19" spans="1:9" ht="18" customHeight="1" thickBot="1" x14ac:dyDescent="0.25">
      <c r="A19" s="1088"/>
      <c r="B19" s="1097"/>
      <c r="C19" s="1131"/>
      <c r="D19" s="912">
        <v>306</v>
      </c>
      <c r="E19" s="15" t="str">
        <f>IF(D19="",D19,VLOOKUP(D19,'Список уч-ков'!A:L,3,FALSE))</f>
        <v>ВИНОГРАДОВА Нина</v>
      </c>
      <c r="F19" s="794">
        <f>IF(D19="",D19,VLOOKUP(D19,'Список уч-ков'!A:L,4,FALSE))</f>
        <v>23436</v>
      </c>
      <c r="G19" s="18" t="str">
        <f>IF(D19="",D19,VLOOKUP(D19,'Список уч-ков'!A:L,5,FALSE))</f>
        <v>КМС</v>
      </c>
      <c r="H19" s="487" t="str">
        <f>IF(D19="",D19,VLOOKUP(D19,'Список уч-ков'!A:L,7,FALSE))</f>
        <v>Глазов В.В.</v>
      </c>
      <c r="I19" s="1146"/>
    </row>
    <row r="20" spans="1:9" ht="18" customHeight="1" thickBot="1" x14ac:dyDescent="0.25">
      <c r="A20" s="1094"/>
      <c r="B20" s="1101"/>
      <c r="C20" s="1132"/>
      <c r="D20" s="19">
        <f>B17*1000</f>
        <v>3000</v>
      </c>
      <c r="E20" s="20" t="s">
        <v>6</v>
      </c>
      <c r="F20" s="1113" t="s">
        <v>217</v>
      </c>
      <c r="G20" s="1113"/>
      <c r="H20" s="1114"/>
      <c r="I20" s="1147"/>
    </row>
    <row r="21" spans="1:9" ht="18" customHeight="1" x14ac:dyDescent="0.2">
      <c r="A21" s="1087">
        <v>4</v>
      </c>
      <c r="B21" s="1096">
        <v>4</v>
      </c>
      <c r="C21" s="1130" t="s">
        <v>195</v>
      </c>
      <c r="D21" s="911">
        <v>252</v>
      </c>
      <c r="E21" s="15" t="str">
        <f>IF(D21="",D21,VLOOKUP(D21,'Список уч-ков'!A:L,3,FALSE))</f>
        <v>ЧЕБАНИКА Раиса</v>
      </c>
      <c r="F21" s="793">
        <f>IF(D21="",D21,VLOOKUP(D21,'Список уч-ков'!A:L,4,FALSE))</f>
        <v>23563</v>
      </c>
      <c r="G21" s="14" t="str">
        <f>IF(D21="",D21,VLOOKUP(D21,'Список уч-ков'!A:L,5,FALSE))</f>
        <v>МСМК</v>
      </c>
      <c r="H21" s="488" t="str">
        <f>IF(D21="",D21,VLOOKUP(D21,'Список уч-ков'!A:L,7,FALSE))</f>
        <v>Костина О.И.</v>
      </c>
      <c r="I21" s="1145">
        <v>3</v>
      </c>
    </row>
    <row r="22" spans="1:9" ht="18" customHeight="1" x14ac:dyDescent="0.2">
      <c r="A22" s="1088"/>
      <c r="B22" s="1097"/>
      <c r="C22" s="1131"/>
      <c r="D22" s="912">
        <v>354</v>
      </c>
      <c r="E22" s="15" t="str">
        <f>IF(D22="",D22,VLOOKUP(D22,'Список уч-ков'!A:L,3,FALSE))</f>
        <v>СЕРГЕЕНКО Светлана</v>
      </c>
      <c r="F22" s="794">
        <f>IF(D22="",D22,VLOOKUP(D22,'Список уч-ков'!A:L,4,FALSE))</f>
        <v>26025</v>
      </c>
      <c r="G22" s="18" t="str">
        <f>IF(D22="",D22,VLOOKUP(D22,'Список уч-ков'!A:L,5,FALSE))</f>
        <v>МС</v>
      </c>
      <c r="H22" s="487" t="str">
        <f>IF(D22="",D22,VLOOKUP(D22,'Список уч-ков'!A:L,7,FALSE))</f>
        <v>Головин Ю.Ю.</v>
      </c>
      <c r="I22" s="1146"/>
    </row>
    <row r="23" spans="1:9" ht="18" customHeight="1" thickBot="1" x14ac:dyDescent="0.25">
      <c r="A23" s="1088"/>
      <c r="B23" s="1097"/>
      <c r="C23" s="1131"/>
      <c r="D23" s="912">
        <v>257</v>
      </c>
      <c r="E23" s="15" t="str">
        <f>IF(D23="",D23,VLOOKUP(D23,'Список уч-ков'!A:L,3,FALSE))</f>
        <v>ЕВГРАФОВА Мария</v>
      </c>
      <c r="F23" s="794">
        <f>IF(D23="",D23,VLOOKUP(D23,'Список уч-ков'!A:L,4,FALSE))</f>
        <v>28806</v>
      </c>
      <c r="G23" s="18" t="str">
        <f>IF(D23="",D23,VLOOKUP(D23,'Список уч-ков'!A:L,5,FALSE))</f>
        <v>КМС</v>
      </c>
      <c r="H23" s="487" t="str">
        <f>IF(D23="",D23,VLOOKUP(D23,'Список уч-ков'!A:L,7,FALSE))</f>
        <v>Зейгман В.А.</v>
      </c>
      <c r="I23" s="1146"/>
    </row>
    <row r="24" spans="1:9" ht="18" customHeight="1" thickBot="1" x14ac:dyDescent="0.25">
      <c r="A24" s="1094"/>
      <c r="B24" s="1101"/>
      <c r="C24" s="1132"/>
      <c r="D24" s="19">
        <f>B21*1000</f>
        <v>4000</v>
      </c>
      <c r="E24" s="20" t="s">
        <v>6</v>
      </c>
      <c r="F24" s="1113" t="s">
        <v>561</v>
      </c>
      <c r="G24" s="1113"/>
      <c r="H24" s="1114"/>
      <c r="I24" s="1147"/>
    </row>
    <row r="25" spans="1:9" ht="18" customHeight="1" x14ac:dyDescent="0.2">
      <c r="A25" s="1087">
        <v>5</v>
      </c>
      <c r="B25" s="1096">
        <v>5</v>
      </c>
      <c r="C25" s="1130" t="s">
        <v>546</v>
      </c>
      <c r="D25" s="911">
        <v>359</v>
      </c>
      <c r="E25" s="15" t="str">
        <f>IF(D25="",D25,VLOOKUP(D25,'Список уч-ков'!A:L,3,FALSE))</f>
        <v>ЧУМАКОВА Мария</v>
      </c>
      <c r="F25" s="793">
        <f>IF(D25="",D25,VLOOKUP(D25,'Список уч-ков'!A:L,4,FALSE))</f>
        <v>36871</v>
      </c>
      <c r="G25" s="14" t="str">
        <f>IF(D25="",D25,VLOOKUP(D25,'Список уч-ков'!A:L,5,FALSE))</f>
        <v>2</v>
      </c>
      <c r="H25" s="488" t="str">
        <f>IF(D25="",D25,VLOOKUP(D25,'Список уч-ков'!A:L,7,FALSE))</f>
        <v>Исмаилов Ф.У.</v>
      </c>
      <c r="I25" s="1145">
        <v>5</v>
      </c>
    </row>
    <row r="26" spans="1:9" ht="18" customHeight="1" x14ac:dyDescent="0.2">
      <c r="A26" s="1088"/>
      <c r="B26" s="1097"/>
      <c r="C26" s="1131"/>
      <c r="D26" s="912">
        <v>356</v>
      </c>
      <c r="E26" s="15" t="str">
        <f>IF(D26="",D26,VLOOKUP(D26,'Список уч-ков'!A:L,3,FALSE))</f>
        <v>ШАЙДУЛЛИНА Элина</v>
      </c>
      <c r="F26" s="794">
        <f>IF(D26="",D26,VLOOKUP(D26,'Список уч-ков'!A:L,4,FALSE))</f>
        <v>39406</v>
      </c>
      <c r="G26" s="18" t="str">
        <f>IF(D26="",D26,VLOOKUP(D26,'Список уч-ков'!A:L,5,FALSE))</f>
        <v>2</v>
      </c>
      <c r="H26" s="487" t="str">
        <f>IF(D26="",D26,VLOOKUP(D26,'Список уч-ков'!A:L,7,FALSE))</f>
        <v>Исмаилов Ф.У.</v>
      </c>
      <c r="I26" s="1146"/>
    </row>
    <row r="27" spans="1:9" ht="18" customHeight="1" thickBot="1" x14ac:dyDescent="0.25">
      <c r="A27" s="1088"/>
      <c r="B27" s="1097"/>
      <c r="C27" s="1131"/>
      <c r="D27" s="912">
        <v>304</v>
      </c>
      <c r="E27" s="15" t="str">
        <f>IF(D27="",D27,VLOOKUP(D27,'Список уч-ков'!A:L,3,FALSE))</f>
        <v>ХАЛИКОВА Зарина</v>
      </c>
      <c r="F27" s="794">
        <f>IF(D27="",D27,VLOOKUP(D27,'Список уч-ков'!A:L,4,FALSE))</f>
        <v>38491</v>
      </c>
      <c r="G27" s="18" t="str">
        <f>IF(D27="",D27,VLOOKUP(D27,'Список уч-ков'!A:L,5,FALSE))</f>
        <v>2</v>
      </c>
      <c r="H27" s="487" t="str">
        <f>IF(D27="",D27,VLOOKUP(D27,'Список уч-ков'!A:L,7,FALSE))</f>
        <v>Исмаилов Ф.У.</v>
      </c>
      <c r="I27" s="1146"/>
    </row>
    <row r="28" spans="1:9" ht="18" customHeight="1" thickBot="1" x14ac:dyDescent="0.25">
      <c r="A28" s="1094"/>
      <c r="B28" s="1101"/>
      <c r="C28" s="1132"/>
      <c r="D28" s="19">
        <f>B24*1000</f>
        <v>0</v>
      </c>
      <c r="E28" s="20" t="s">
        <v>6</v>
      </c>
      <c r="F28" s="1113" t="s">
        <v>556</v>
      </c>
      <c r="G28" s="1113"/>
      <c r="H28" s="1114"/>
      <c r="I28" s="1147"/>
    </row>
    <row r="29" spans="1:9" ht="18" hidden="1" customHeight="1" outlineLevel="1" x14ac:dyDescent="0.2">
      <c r="A29" s="1087"/>
      <c r="B29" s="1096"/>
      <c r="C29" s="1127"/>
      <c r="D29" s="11"/>
      <c r="E29" s="12"/>
      <c r="F29" s="793">
        <f>IF(E29="",E29,VLOOKUP(E29,'Список уч-ков'!#REF!,2,FALSE))</f>
        <v>0</v>
      </c>
      <c r="G29" s="14">
        <f>IF(E29="",E29,VLOOKUP(E29,'Список уч-ков'!#REF!,3,FALSE))</f>
        <v>0</v>
      </c>
      <c r="H29" s="488">
        <f>IF(E29="",E29,VLOOKUP(E29,'Список уч-ков'!#REF!,5,FALSE))</f>
        <v>0</v>
      </c>
    </row>
    <row r="30" spans="1:9" ht="18" hidden="1" customHeight="1" outlineLevel="1" x14ac:dyDescent="0.2">
      <c r="A30" s="1088"/>
      <c r="B30" s="1097"/>
      <c r="C30" s="1128"/>
      <c r="D30" s="16"/>
      <c r="E30" s="12"/>
      <c r="F30" s="794">
        <f>IF(E30="",E30,VLOOKUP(E30,'Список уч-ков'!#REF!,2,FALSE))</f>
        <v>0</v>
      </c>
      <c r="G30" s="18">
        <f>IF(E30="",E30,VLOOKUP(E30,'Список уч-ков'!#REF!,3,FALSE))</f>
        <v>0</v>
      </c>
      <c r="H30" s="487">
        <f>IF(E30="",E30,VLOOKUP(E30,'Список уч-ков'!#REF!,5,FALSE))</f>
        <v>0</v>
      </c>
    </row>
    <row r="31" spans="1:9" ht="18" hidden="1" customHeight="1" outlineLevel="1" thickBot="1" x14ac:dyDescent="0.25">
      <c r="A31" s="1088"/>
      <c r="B31" s="1097"/>
      <c r="C31" s="1128"/>
      <c r="D31" s="16"/>
      <c r="E31" s="12"/>
      <c r="F31" s="794">
        <f>IF(E31="",E31,VLOOKUP(E31,'Список уч-ков'!#REF!,2,FALSE))</f>
        <v>0</v>
      </c>
      <c r="G31" s="18">
        <f>IF(E31="",E31,VLOOKUP(E31,'Список уч-ков'!#REF!,3,FALSE))</f>
        <v>0</v>
      </c>
      <c r="H31" s="487">
        <f>IF(E31="",E31,VLOOKUP(E31,'Список уч-ков'!#REF!,5,FALSE))</f>
        <v>0</v>
      </c>
    </row>
    <row r="32" spans="1:9" ht="18" hidden="1" customHeight="1" outlineLevel="1" thickBot="1" x14ac:dyDescent="0.25">
      <c r="A32" s="1094"/>
      <c r="B32" s="1101"/>
      <c r="C32" s="1129"/>
      <c r="D32" s="19">
        <f>B29*1000</f>
        <v>0</v>
      </c>
      <c r="E32" s="20" t="s">
        <v>6</v>
      </c>
      <c r="F32" s="1113"/>
      <c r="G32" s="1113"/>
      <c r="H32" s="1114"/>
    </row>
    <row r="33" spans="1:15" ht="18" hidden="1" customHeight="1" outlineLevel="1" x14ac:dyDescent="0.2">
      <c r="A33" s="1087"/>
      <c r="B33" s="1096"/>
      <c r="C33" s="1127"/>
      <c r="D33" s="11"/>
      <c r="E33" s="12"/>
      <c r="F33" s="793">
        <f>IF(E33="",E33,VLOOKUP(E33,'Список уч-ков'!#REF!,2,FALSE))</f>
        <v>0</v>
      </c>
      <c r="G33" s="14">
        <f>IF(E33="",E33,VLOOKUP(E33,'Список уч-ков'!#REF!,3,FALSE))</f>
        <v>0</v>
      </c>
      <c r="H33" s="488">
        <f>IF(E33="",E33,VLOOKUP(E33,'Список уч-ков'!#REF!,5,FALSE))</f>
        <v>0</v>
      </c>
    </row>
    <row r="34" spans="1:15" ht="18" hidden="1" customHeight="1" outlineLevel="1" x14ac:dyDescent="0.2">
      <c r="A34" s="1088"/>
      <c r="B34" s="1097"/>
      <c r="C34" s="1128"/>
      <c r="D34" s="16"/>
      <c r="E34" s="12"/>
      <c r="F34" s="794">
        <f>IF(E34="",E34,VLOOKUP(E34,'Список уч-ков'!#REF!,2,FALSE))</f>
        <v>0</v>
      </c>
      <c r="G34" s="18">
        <f>IF(E34="",E34,VLOOKUP(E34,'Список уч-ков'!#REF!,3,FALSE))</f>
        <v>0</v>
      </c>
      <c r="H34" s="487">
        <f>IF(E34="",E34,VLOOKUP(E34,'Список уч-ков'!#REF!,5,FALSE))</f>
        <v>0</v>
      </c>
    </row>
    <row r="35" spans="1:15" ht="18" hidden="1" customHeight="1" outlineLevel="1" thickBot="1" x14ac:dyDescent="0.25">
      <c r="A35" s="1088"/>
      <c r="B35" s="1097"/>
      <c r="C35" s="1128"/>
      <c r="D35" s="16"/>
      <c r="E35" s="12"/>
      <c r="F35" s="794">
        <f>IF(E35="",E35,VLOOKUP(E35,'Список уч-ков'!#REF!,2,FALSE))</f>
        <v>0</v>
      </c>
      <c r="G35" s="18">
        <f>IF(E35="",E35,VLOOKUP(E35,'Список уч-ков'!#REF!,3,FALSE))</f>
        <v>0</v>
      </c>
      <c r="H35" s="487">
        <f>IF(E35="",E35,VLOOKUP(E35,'Список уч-ков'!#REF!,5,FALSE))</f>
        <v>0</v>
      </c>
    </row>
    <row r="36" spans="1:15" ht="18" hidden="1" customHeight="1" outlineLevel="1" thickBot="1" x14ac:dyDescent="0.25">
      <c r="A36" s="1094"/>
      <c r="B36" s="1101"/>
      <c r="C36" s="1129"/>
      <c r="D36" s="19">
        <f>B33*1000</f>
        <v>0</v>
      </c>
      <c r="E36" s="20" t="s">
        <v>6</v>
      </c>
      <c r="F36" s="1113"/>
      <c r="G36" s="1113"/>
      <c r="H36" s="1114"/>
    </row>
    <row r="37" spans="1:15" ht="18" hidden="1" customHeight="1" outlineLevel="1" x14ac:dyDescent="0.2">
      <c r="A37" s="1087"/>
      <c r="B37" s="1096"/>
      <c r="C37" s="1127"/>
      <c r="D37" s="11"/>
      <c r="E37" s="12"/>
      <c r="F37" s="793">
        <f>IF(E37="",E37,VLOOKUP(E37,'Список уч-ков'!#REF!,2,FALSE))</f>
        <v>0</v>
      </c>
      <c r="G37" s="14">
        <f>IF(E37="",E37,VLOOKUP(E37,'Список уч-ков'!#REF!,3,FALSE))</f>
        <v>0</v>
      </c>
      <c r="H37" s="488">
        <f>IF(E37="",E37,VLOOKUP(E37,'Список уч-ков'!#REF!,5,FALSE))</f>
        <v>0</v>
      </c>
    </row>
    <row r="38" spans="1:15" ht="18" hidden="1" customHeight="1" outlineLevel="1" x14ac:dyDescent="0.2">
      <c r="A38" s="1088"/>
      <c r="B38" s="1097"/>
      <c r="C38" s="1128"/>
      <c r="D38" s="16"/>
      <c r="E38" s="12"/>
      <c r="F38" s="794">
        <f>IF(E38="",E38,VLOOKUP(E38,'Список уч-ков'!#REF!,2,FALSE))</f>
        <v>0</v>
      </c>
      <c r="G38" s="18">
        <f>IF(E38="",E38,VLOOKUP(E38,'Список уч-ков'!#REF!,3,FALSE))</f>
        <v>0</v>
      </c>
      <c r="H38" s="487">
        <f>IF(E38="",E38,VLOOKUP(E38,'Список уч-ков'!#REF!,5,FALSE))</f>
        <v>0</v>
      </c>
    </row>
    <row r="39" spans="1:15" ht="18" hidden="1" customHeight="1" outlineLevel="1" thickBot="1" x14ac:dyDescent="0.25">
      <c r="A39" s="1088"/>
      <c r="B39" s="1097"/>
      <c r="C39" s="1128"/>
      <c r="D39" s="16"/>
      <c r="E39" s="12"/>
      <c r="F39" s="794">
        <f>IF(E39="",E39,VLOOKUP(E39,'Список уч-ков'!#REF!,2,FALSE))</f>
        <v>0</v>
      </c>
      <c r="G39" s="18">
        <f>IF(E39="",E39,VLOOKUP(E39,'Список уч-ков'!#REF!,3,FALSE))</f>
        <v>0</v>
      </c>
      <c r="H39" s="487">
        <f>IF(E39="",E39,VLOOKUP(E39,'Список уч-ков'!#REF!,5,FALSE))</f>
        <v>0</v>
      </c>
    </row>
    <row r="40" spans="1:15" ht="18" hidden="1" customHeight="1" outlineLevel="1" thickBot="1" x14ac:dyDescent="0.25">
      <c r="A40" s="1094"/>
      <c r="B40" s="1101"/>
      <c r="C40" s="1129"/>
      <c r="D40" s="19">
        <f>B37*1000</f>
        <v>0</v>
      </c>
      <c r="E40" s="20" t="s">
        <v>6</v>
      </c>
      <c r="F40" s="1113"/>
      <c r="G40" s="1113"/>
      <c r="H40" s="1114"/>
    </row>
    <row r="41" spans="1:15" ht="18" hidden="1" customHeight="1" outlineLevel="1" x14ac:dyDescent="0.2">
      <c r="A41" s="1087"/>
      <c r="B41" s="1096"/>
      <c r="C41" s="1127"/>
      <c r="D41" s="11"/>
      <c r="E41" s="12"/>
      <c r="F41" s="793">
        <f>IF(E41="",E41,VLOOKUP(E41,'Список уч-ков'!#REF!,2,FALSE))</f>
        <v>0</v>
      </c>
      <c r="G41" s="14">
        <f>IF(E41="",E41,VLOOKUP(E41,'Список уч-ков'!#REF!,3,FALSE))</f>
        <v>0</v>
      </c>
      <c r="H41" s="488">
        <f>IF(E41="",E41,VLOOKUP(E41,'Список уч-ков'!#REF!,5,FALSE))</f>
        <v>0</v>
      </c>
    </row>
    <row r="42" spans="1:15" ht="18" hidden="1" customHeight="1" outlineLevel="1" x14ac:dyDescent="0.2">
      <c r="A42" s="1088"/>
      <c r="B42" s="1097"/>
      <c r="C42" s="1128"/>
      <c r="D42" s="16"/>
      <c r="E42" s="12"/>
      <c r="F42" s="794">
        <f>IF(E42="",E42,VLOOKUP(E42,'Список уч-ков'!#REF!,2,FALSE))</f>
        <v>0</v>
      </c>
      <c r="G42" s="18">
        <f>IF(E42="",E42,VLOOKUP(E42,'Список уч-ков'!#REF!,3,FALSE))</f>
        <v>0</v>
      </c>
      <c r="H42" s="487">
        <f>IF(E42="",E42,VLOOKUP(E42,'Список уч-ков'!#REF!,5,FALSE))</f>
        <v>0</v>
      </c>
      <c r="O42" s="489"/>
    </row>
    <row r="43" spans="1:15" ht="18" hidden="1" customHeight="1" outlineLevel="1" thickBot="1" x14ac:dyDescent="0.25">
      <c r="A43" s="1088"/>
      <c r="B43" s="1097"/>
      <c r="C43" s="1128"/>
      <c r="D43" s="16"/>
      <c r="E43" s="12"/>
      <c r="F43" s="794">
        <f>IF(E43="",E43,VLOOKUP(E43,'Список уч-ков'!#REF!,2,FALSE))</f>
        <v>0</v>
      </c>
      <c r="G43" s="18">
        <f>IF(E43="",E43,VLOOKUP(E43,'Список уч-ков'!#REF!,3,FALSE))</f>
        <v>0</v>
      </c>
      <c r="H43" s="487">
        <f>IF(E43="",E43,VLOOKUP(E43,'Список уч-ков'!#REF!,5,FALSE))</f>
        <v>0</v>
      </c>
    </row>
    <row r="44" spans="1:15" ht="18" hidden="1" customHeight="1" outlineLevel="1" thickBot="1" x14ac:dyDescent="0.25">
      <c r="A44" s="1094"/>
      <c r="B44" s="1101"/>
      <c r="C44" s="1129"/>
      <c r="D44" s="19">
        <f>B41*1000</f>
        <v>0</v>
      </c>
      <c r="E44" s="20" t="s">
        <v>6</v>
      </c>
      <c r="F44" s="1113"/>
      <c r="G44" s="1113"/>
      <c r="H44" s="1114"/>
    </row>
    <row r="45" spans="1:15" ht="18" customHeight="1" collapsed="1" x14ac:dyDescent="0.2">
      <c r="A45" s="21"/>
      <c r="B45" s="16"/>
      <c r="C45" s="928"/>
      <c r="D45" s="22"/>
      <c r="E45" s="23"/>
      <c r="F45" s="777"/>
      <c r="G45" s="24"/>
      <c r="H45" s="24"/>
    </row>
    <row r="46" spans="1:15" ht="30.75" customHeight="1" x14ac:dyDescent="0.2">
      <c r="A46" s="1138" t="s">
        <v>360</v>
      </c>
      <c r="B46" s="1138"/>
      <c r="C46" s="1138"/>
      <c r="D46" s="1138"/>
      <c r="E46" s="1138"/>
      <c r="F46" s="1138"/>
      <c r="G46" s="1138"/>
      <c r="H46" s="1138"/>
    </row>
    <row r="47" spans="1:15" ht="13.5" thickBot="1" x14ac:dyDescent="0.25"/>
    <row r="48" spans="1:15" s="10" customFormat="1" ht="26.25" thickBot="1" x14ac:dyDescent="0.25">
      <c r="A48" s="5" t="s">
        <v>0</v>
      </c>
      <c r="B48" s="6" t="s">
        <v>1</v>
      </c>
      <c r="C48" s="923" t="s">
        <v>2</v>
      </c>
      <c r="D48" s="6" t="s">
        <v>1</v>
      </c>
      <c r="E48" s="7" t="s">
        <v>3</v>
      </c>
      <c r="F48" s="7" t="s">
        <v>275</v>
      </c>
      <c r="G48" s="8" t="s">
        <v>22</v>
      </c>
      <c r="H48" s="9" t="s">
        <v>276</v>
      </c>
      <c r="I48" s="813" t="s">
        <v>442</v>
      </c>
    </row>
    <row r="49" spans="1:9" ht="18" customHeight="1" x14ac:dyDescent="0.2">
      <c r="A49" s="1087">
        <v>1</v>
      </c>
      <c r="B49" s="1148">
        <v>11</v>
      </c>
      <c r="C49" s="1139" t="s">
        <v>202</v>
      </c>
      <c r="D49" s="911">
        <v>454</v>
      </c>
      <c r="E49" s="29" t="str">
        <f>IF(D49="",D49,VLOOKUP(D49,'Список уч-ков'!A:L,3,FALSE))</f>
        <v>БОГДАНОВА Олеся</v>
      </c>
      <c r="F49" s="793">
        <f>IF(D49="",D49,VLOOKUP(D49,'Список уч-ков'!A:L,4,FALSE))</f>
        <v>38175</v>
      </c>
      <c r="G49" s="486" t="str">
        <f>IF(D49="",D49,VLOOKUP(D49,'Список уч-ков'!A:L,5,FALSE))</f>
        <v>1</v>
      </c>
      <c r="H49" s="964" t="str">
        <f>IF(D49="",D49,VLOOKUP(D49,'Список уч-ков'!A:L,7,FALSE))</f>
        <v>Сергатюк С.Н., Старых Ю.А., Лукьянчикова Л.В.</v>
      </c>
      <c r="I49" s="1145">
        <v>4</v>
      </c>
    </row>
    <row r="50" spans="1:9" ht="18" customHeight="1" thickBot="1" x14ac:dyDescent="0.25">
      <c r="A50" s="1088"/>
      <c r="B50" s="1149"/>
      <c r="C50" s="1140"/>
      <c r="D50" s="912">
        <v>251</v>
      </c>
      <c r="E50" s="15" t="str">
        <f>IF(D50="",D50,VLOOKUP(D50,'Список уч-ков'!A:L,3,FALSE))</f>
        <v>ЧИЖОВА Марина</v>
      </c>
      <c r="F50" s="794">
        <f>IF(D50="",D50,VLOOKUP(D50,'Список уч-ков'!A:L,4,FALSE))</f>
        <v>28530</v>
      </c>
      <c r="G50" s="653" t="str">
        <f>IF(D50="",D50,VLOOKUP(D50,'Список уч-ков'!A:L,5,FALSE))</f>
        <v>МС</v>
      </c>
      <c r="H50" s="852" t="str">
        <f>IF(D50="",D50,VLOOKUP(D50,'Список уч-ков'!A:L,7,FALSE))</f>
        <v>Севостьянов И.В.</v>
      </c>
      <c r="I50" s="1146"/>
    </row>
    <row r="51" spans="1:9" ht="18" customHeight="1" thickBot="1" x14ac:dyDescent="0.25">
      <c r="A51" s="1094"/>
      <c r="B51" s="1150"/>
      <c r="C51" s="1141"/>
      <c r="D51" s="19">
        <f>B49*1000</f>
        <v>11000</v>
      </c>
      <c r="E51" s="20" t="s">
        <v>6</v>
      </c>
      <c r="F51" s="1113" t="s">
        <v>509</v>
      </c>
      <c r="G51" s="1113"/>
      <c r="H51" s="1114"/>
      <c r="I51" s="1147"/>
    </row>
    <row r="52" spans="1:9" ht="18" customHeight="1" x14ac:dyDescent="0.2">
      <c r="A52" s="1087">
        <v>2</v>
      </c>
      <c r="B52" s="1148">
        <v>12</v>
      </c>
      <c r="C52" s="1130" t="s">
        <v>546</v>
      </c>
      <c r="D52" s="911">
        <v>455</v>
      </c>
      <c r="E52" s="15" t="str">
        <f>IF(D52="",D52,VLOOKUP(D52,'Список уч-ков'!A:L,3,FALSE))</f>
        <v>ИЩЕНКО Екатерина</v>
      </c>
      <c r="F52" s="794">
        <f>IF(D52="",D52,VLOOKUP(D52,'Список уч-ков'!A:L,4,FALSE))</f>
        <v>33040</v>
      </c>
      <c r="G52" s="18" t="str">
        <f>IF(D52="",D52,VLOOKUP(D52,'Список уч-ков'!A:L,5,FALSE))</f>
        <v>2</v>
      </c>
      <c r="H52" s="488" t="str">
        <f>IF(D52="",D52,VLOOKUP(D52,'Список уч-ков'!A:L,7,FALSE))</f>
        <v>Исмаилов Ф.У.</v>
      </c>
      <c r="I52" s="1133" t="s">
        <v>149</v>
      </c>
    </row>
    <row r="53" spans="1:9" ht="18" customHeight="1" x14ac:dyDescent="0.2">
      <c r="A53" s="1088"/>
      <c r="B53" s="1149"/>
      <c r="C53" s="1131"/>
      <c r="D53" s="912">
        <v>307</v>
      </c>
      <c r="E53" s="15" t="str">
        <f>IF(D53="",D53,VLOOKUP(D53,'Список уч-ков'!A:L,3,FALSE))</f>
        <v>ГОРОХОВАТЧЕНКО Галина</v>
      </c>
      <c r="F53" s="794">
        <f>IF(D53="",D53,VLOOKUP(D53,'Список уч-ков'!A:L,4,FALSE))</f>
        <v>36668</v>
      </c>
      <c r="G53" s="18" t="str">
        <f>IF(D53="",D53,VLOOKUP(D53,'Список уч-ков'!A:L,5,FALSE))</f>
        <v>КМС</v>
      </c>
      <c r="H53" s="487" t="str">
        <f>IF(D53="",D53,VLOOKUP(D53,'Список уч-ков'!A:L,7,FALSE))</f>
        <v>Исмаилов Ф.У.</v>
      </c>
      <c r="I53" s="1134"/>
    </row>
    <row r="54" spans="1:9" ht="18" customHeight="1" x14ac:dyDescent="0.2">
      <c r="A54" s="1088"/>
      <c r="B54" s="1149"/>
      <c r="C54" s="1131"/>
      <c r="D54" s="912">
        <v>360</v>
      </c>
      <c r="E54" s="15" t="str">
        <f>IF(D54="",D54,VLOOKUP(D54,'Список уч-ков'!A:L,3,FALSE))</f>
        <v>ИСМАГИЛОВА Гульназ</v>
      </c>
      <c r="F54" s="794">
        <f>IF(D54="",D54,VLOOKUP(D54,'Список уч-ков'!A:L,4,FALSE))</f>
        <v>36897</v>
      </c>
      <c r="G54" s="18" t="str">
        <f>IF(D54="",D54,VLOOKUP(D54,'Список уч-ков'!A:L,5,FALSE))</f>
        <v>КМС</v>
      </c>
      <c r="H54" s="487" t="str">
        <f>IF(D54="",D54,VLOOKUP(D54,'Список уч-ков'!A:L,7,FALSE))</f>
        <v>Исмаилов Ф.У.</v>
      </c>
      <c r="I54" s="1134"/>
    </row>
    <row r="55" spans="1:9" ht="18" customHeight="1" thickBot="1" x14ac:dyDescent="0.25">
      <c r="A55" s="1088"/>
      <c r="B55" s="1149"/>
      <c r="C55" s="1131"/>
      <c r="D55" s="912">
        <v>458</v>
      </c>
      <c r="E55" s="15" t="str">
        <f>IF(D55="",D55,VLOOKUP(D55,'Список уч-ков'!A:L,3,FALSE))</f>
        <v>МЕНЬШОВА Елизавета</v>
      </c>
      <c r="F55" s="794">
        <f>IF(D55="",D55,VLOOKUP(D55,'Список уч-ков'!A:L,4,FALSE))</f>
        <v>38816</v>
      </c>
      <c r="G55" s="18" t="str">
        <f>IF(D55="",D55,VLOOKUP(D55,'Список уч-ков'!A:L,5,FALSE))</f>
        <v>2</v>
      </c>
      <c r="H55" s="487" t="str">
        <f>IF(D55="",D55,VLOOKUP(D55,'Список уч-ков'!A:L,7,FALSE))</f>
        <v>Исмаилов Ф.У.</v>
      </c>
      <c r="I55" s="1134"/>
    </row>
    <row r="56" spans="1:9" ht="18" customHeight="1" thickBot="1" x14ac:dyDescent="0.25">
      <c r="A56" s="1094"/>
      <c r="B56" s="1150"/>
      <c r="C56" s="1132"/>
      <c r="D56" s="19">
        <f>B52*1000</f>
        <v>12000</v>
      </c>
      <c r="E56" s="20" t="s">
        <v>6</v>
      </c>
      <c r="F56" s="1113" t="s">
        <v>404</v>
      </c>
      <c r="G56" s="1122"/>
      <c r="H56" s="1123"/>
      <c r="I56" s="1135"/>
    </row>
    <row r="57" spans="1:9" ht="18" customHeight="1" x14ac:dyDescent="0.2">
      <c r="A57" s="1087">
        <v>3</v>
      </c>
      <c r="B57" s="1148">
        <v>13</v>
      </c>
      <c r="C57" s="1130" t="s">
        <v>206</v>
      </c>
      <c r="D57" s="911">
        <v>456</v>
      </c>
      <c r="E57" s="29" t="str">
        <f>IF(D57="",D57,VLOOKUP(D57,'Список уч-ков'!A:L,3,FALSE))</f>
        <v>КУЧЕРУК Дарина</v>
      </c>
      <c r="F57" s="794">
        <f>IF(D57="",D57,VLOOKUP(D57,'Список уч-ков'!A:L,4,FALSE))</f>
        <v>39393</v>
      </c>
      <c r="G57" s="18" t="str">
        <f>IF(D57="",D57,VLOOKUP(D57,'Список уч-ков'!A:L,5,FALSE))</f>
        <v>3</v>
      </c>
      <c r="H57" s="488" t="str">
        <f>IF(D57="",D57,VLOOKUP(D57,'Список уч-ков'!A:L,7,FALSE))</f>
        <v>Бабошин А.Г.</v>
      </c>
      <c r="I57" s="1133" t="s">
        <v>115</v>
      </c>
    </row>
    <row r="58" spans="1:9" ht="18" customHeight="1" thickBot="1" x14ac:dyDescent="0.25">
      <c r="A58" s="1088"/>
      <c r="B58" s="1149"/>
      <c r="C58" s="1131"/>
      <c r="D58" s="912">
        <v>305</v>
      </c>
      <c r="E58" s="15" t="str">
        <f>IF(D58="",D58,VLOOKUP(D58,'Список уч-ков'!A:L,3,FALSE))</f>
        <v>РОДЫГИНА Милана</v>
      </c>
      <c r="F58" s="794">
        <f>IF(D58="",D58,VLOOKUP(D58,'Список уч-ков'!A:L,4,FALSE))</f>
        <v>39194</v>
      </c>
      <c r="G58" s="18" t="str">
        <f>IF(D58="",D58,VLOOKUP(D58,'Список уч-ков'!A:L,5,FALSE))</f>
        <v>3</v>
      </c>
      <c r="H58" s="487" t="str">
        <f>IF(D58="",D58,VLOOKUP(D58,'Список уч-ков'!A:L,7,FALSE))</f>
        <v>Бабошин А.Г.</v>
      </c>
      <c r="I58" s="1134"/>
    </row>
    <row r="59" spans="1:9" ht="18" customHeight="1" thickBot="1" x14ac:dyDescent="0.25">
      <c r="A59" s="1094"/>
      <c r="B59" s="1150"/>
      <c r="C59" s="1132"/>
      <c r="D59" s="19">
        <f>B57*1000</f>
        <v>13000</v>
      </c>
      <c r="E59" s="20" t="s">
        <v>6</v>
      </c>
      <c r="F59" s="1113" t="s">
        <v>163</v>
      </c>
      <c r="G59" s="1122"/>
      <c r="H59" s="1123"/>
      <c r="I59" s="1135"/>
    </row>
    <row r="60" spans="1:9" ht="18" customHeight="1" x14ac:dyDescent="0.2">
      <c r="A60" s="1087">
        <v>4</v>
      </c>
      <c r="B60" s="1148">
        <v>14</v>
      </c>
      <c r="C60" s="1130" t="s">
        <v>618</v>
      </c>
      <c r="D60" s="911">
        <v>401</v>
      </c>
      <c r="E60" s="29" t="str">
        <f>IF(D60="",D60,VLOOKUP(D60,'Список уч-ков'!A:L,3,FALSE))</f>
        <v>ГОРШКАЛЕВА Ольга</v>
      </c>
      <c r="F60" s="794">
        <f>IF(D60="",D60,VLOOKUP(D60,'Список уч-ков'!A:L,4,FALSE))</f>
        <v>31249</v>
      </c>
      <c r="G60" s="18" t="str">
        <f>IF(D60="",D60,VLOOKUP(D60,'Список уч-ков'!A:L,5,FALSE))</f>
        <v>МСМК</v>
      </c>
      <c r="H60" s="488" t="str">
        <f>IF(D60="",D60,VLOOKUP(D60,'Список уч-ков'!A:L,7,FALSE))</f>
        <v>Лосева А.Ю., Иванова Е.С.</v>
      </c>
      <c r="I60" s="1145">
        <v>1</v>
      </c>
    </row>
    <row r="61" spans="1:9" ht="18" customHeight="1" x14ac:dyDescent="0.2">
      <c r="A61" s="1088"/>
      <c r="B61" s="1149"/>
      <c r="C61" s="1131"/>
      <c r="D61" s="912">
        <v>406</v>
      </c>
      <c r="E61" s="15" t="str">
        <f>IF(D61="",D61,VLOOKUP(D61,'Список уч-ков'!A:L,3,FALSE))</f>
        <v>КОСТЕНЕВИЧ Анастасия</v>
      </c>
      <c r="F61" s="794">
        <f>IF(D61="",D61,VLOOKUP(D61,'Список уч-ков'!A:L,4,FALSE))</f>
        <v>32111</v>
      </c>
      <c r="G61" s="18" t="str">
        <f>IF(D61="",D61,VLOOKUP(D61,'Список уч-ков'!A:L,5,FALSE))</f>
        <v>МСМК</v>
      </c>
      <c r="H61" s="487" t="str">
        <f>IF(D61="",D61,VLOOKUP(D61,'Список уч-ков'!A:L,7,FALSE))</f>
        <v>Костеневич Л.М., Лосева А.Ю.</v>
      </c>
      <c r="I61" s="1146"/>
    </row>
    <row r="62" spans="1:9" ht="18" customHeight="1" thickBot="1" x14ac:dyDescent="0.25">
      <c r="A62" s="1088"/>
      <c r="B62" s="1149"/>
      <c r="C62" s="1131"/>
      <c r="D62" s="912">
        <v>403</v>
      </c>
      <c r="E62" s="15" t="str">
        <f>IF(D62="",D62,VLOOKUP(D62,'Список уч-ков'!A:L,3,FALSE))</f>
        <v>ЕПИШКИНА Елена</v>
      </c>
      <c r="F62" s="794">
        <f>IF(D62="",D62,VLOOKUP(D62,'Список уч-ков'!A:L,4,FALSE))</f>
        <v>23686</v>
      </c>
      <c r="G62" s="18" t="str">
        <f>IF(D62="",D62,VLOOKUP(D62,'Список уч-ков'!A:L,5,FALSE))</f>
        <v>МС</v>
      </c>
      <c r="H62" s="487" t="str">
        <f>IF(D62="",D62,VLOOKUP(D62,'Список уч-ков'!A:L,7,FALSE))</f>
        <v>Хорошилова Е.В., Лосева А.Ю.</v>
      </c>
      <c r="I62" s="1146"/>
    </row>
    <row r="63" spans="1:9" ht="18" customHeight="1" thickBot="1" x14ac:dyDescent="0.25">
      <c r="A63" s="1094"/>
      <c r="B63" s="1150"/>
      <c r="C63" s="1132"/>
      <c r="D63" s="19">
        <f>B60*1000</f>
        <v>14000</v>
      </c>
      <c r="E63" s="20" t="s">
        <v>6</v>
      </c>
      <c r="F63" s="1113" t="s">
        <v>292</v>
      </c>
      <c r="G63" s="1122"/>
      <c r="H63" s="1123"/>
      <c r="I63" s="1147"/>
    </row>
    <row r="64" spans="1:9" ht="18" hidden="1" customHeight="1" outlineLevel="1" x14ac:dyDescent="0.2">
      <c r="A64" s="1087"/>
      <c r="B64" s="1148"/>
      <c r="C64" s="1130"/>
      <c r="D64" s="911"/>
      <c r="E64" s="29"/>
      <c r="F64" s="794">
        <f>IF(E64="",E64,VLOOKUP(E64,'Список уч-ков'!#REF!,2,FALSE))</f>
        <v>0</v>
      </c>
      <c r="G64" s="18">
        <f>IF(E64="",E64,VLOOKUP(E64,'Список уч-ков'!#REF!,3,FALSE))</f>
        <v>0</v>
      </c>
      <c r="H64" s="488">
        <f>IF(E64="",E64,VLOOKUP(E64,'Список уч-ков'!#REF!,5,FALSE))</f>
        <v>0</v>
      </c>
      <c r="I64" s="827"/>
    </row>
    <row r="65" spans="1:15" ht="18" hidden="1" customHeight="1" outlineLevel="1" thickBot="1" x14ac:dyDescent="0.25">
      <c r="A65" s="1088"/>
      <c r="B65" s="1149"/>
      <c r="C65" s="1131"/>
      <c r="D65" s="912"/>
      <c r="E65" s="15"/>
      <c r="F65" s="794">
        <f>IF(E65="",E65,VLOOKUP(E65,'Список уч-ков'!#REF!,2,FALSE))</f>
        <v>0</v>
      </c>
      <c r="G65" s="18">
        <f>IF(E65="",E65,VLOOKUP(E65,'Список уч-ков'!#REF!,3,FALSE))</f>
        <v>0</v>
      </c>
      <c r="H65" s="487">
        <f>IF(E65="",E65,VLOOKUP(E65,'Список уч-ков'!#REF!,5,FALSE))</f>
        <v>0</v>
      </c>
      <c r="I65" s="828"/>
    </row>
    <row r="66" spans="1:15" ht="18" hidden="1" customHeight="1" outlineLevel="1" thickBot="1" x14ac:dyDescent="0.25">
      <c r="A66" s="1094"/>
      <c r="B66" s="1150"/>
      <c r="C66" s="1132"/>
      <c r="D66" s="19">
        <f>B64*1000</f>
        <v>0</v>
      </c>
      <c r="E66" s="20" t="s">
        <v>6</v>
      </c>
      <c r="F66" s="1113"/>
      <c r="G66" s="1122"/>
      <c r="H66" s="1123"/>
      <c r="I66" s="829"/>
    </row>
    <row r="67" spans="1:15" ht="18" customHeight="1" collapsed="1" x14ac:dyDescent="0.2">
      <c r="A67" s="1087">
        <v>5</v>
      </c>
      <c r="B67" s="1142">
        <v>15</v>
      </c>
      <c r="C67" s="1130" t="s">
        <v>562</v>
      </c>
      <c r="D67" s="911">
        <v>452</v>
      </c>
      <c r="E67" s="29" t="str">
        <f>IF(D67="",D67,VLOOKUP(D67,'Список уч-ков'!A:L,3,FALSE))</f>
        <v>КАРМАЕВА Инна</v>
      </c>
      <c r="F67" s="794">
        <f>IF(D67="",D67,VLOOKUP(D67,'Список уч-ков'!A:L,4,FALSE))</f>
        <v>25137</v>
      </c>
      <c r="G67" s="18" t="str">
        <f>IF(D67="",D67,VLOOKUP(D67,'Список уч-ков'!A:L,5,FALSE))</f>
        <v>МСМК</v>
      </c>
      <c r="H67" s="488" t="str">
        <f>IF(D67="",D67,VLOOKUP(D67,'Список уч-ков'!A:L,7,FALSE))</f>
        <v>Байракова О.В.</v>
      </c>
      <c r="I67" s="1145">
        <v>2</v>
      </c>
      <c r="O67" s="2"/>
    </row>
    <row r="68" spans="1:15" ht="18" customHeight="1" x14ac:dyDescent="0.2">
      <c r="A68" s="1088"/>
      <c r="B68" s="1143"/>
      <c r="C68" s="1131"/>
      <c r="D68" s="912">
        <v>453</v>
      </c>
      <c r="E68" s="15" t="str">
        <f>IF(D68="",D68,VLOOKUP(D68,'Список уч-ков'!A:L,3,FALSE))</f>
        <v>СОЛОВЬЕВА Марина</v>
      </c>
      <c r="F68" s="794">
        <f>IF(D68="",D68,VLOOKUP(D68,'Список уч-ков'!A:L,4,FALSE))</f>
        <v>27308</v>
      </c>
      <c r="G68" s="18" t="str">
        <f>IF(D68="",D68,VLOOKUP(D68,'Список уч-ков'!A:L,5,FALSE))</f>
        <v>КМС</v>
      </c>
      <c r="H68" s="487" t="str">
        <f>IF(D68="",D68,VLOOKUP(D68,'Список уч-ков'!A:L,7,FALSE))</f>
        <v>Байракова О.В.</v>
      </c>
      <c r="I68" s="1146"/>
      <c r="O68" s="514"/>
    </row>
    <row r="69" spans="1:15" ht="18" customHeight="1" thickBot="1" x14ac:dyDescent="0.25">
      <c r="A69" s="1088"/>
      <c r="B69" s="1143"/>
      <c r="C69" s="1131"/>
      <c r="D69" s="912">
        <v>303</v>
      </c>
      <c r="E69" s="919" t="str">
        <f>IF(D69="",D69,VLOOKUP(D69,'Список уч-ков'!A:L,3,FALSE))</f>
        <v>НАЗАРОВА Мадина</v>
      </c>
      <c r="F69" s="790">
        <f>IF(D69="",D69,VLOOKUP(D69,'Список уч-ков'!A:L,4,FALSE))</f>
        <v>37337</v>
      </c>
      <c r="G69" s="789" t="str">
        <f>IF(D69="",D69,VLOOKUP(D69,'Список уч-ков'!A:L,5,FALSE))</f>
        <v>КМС</v>
      </c>
      <c r="H69" s="833" t="str">
        <f>IF(D69="",D69,VLOOKUP(D69,'Список уч-ков'!A:L,7,FALSE))</f>
        <v>Байракова О.В.</v>
      </c>
      <c r="I69" s="1146"/>
    </row>
    <row r="70" spans="1:15" ht="18" customHeight="1" thickBot="1" x14ac:dyDescent="0.25">
      <c r="A70" s="1094"/>
      <c r="B70" s="1144"/>
      <c r="C70" s="1132"/>
      <c r="D70" s="19">
        <f>B67*1000</f>
        <v>15000</v>
      </c>
      <c r="E70" s="20" t="s">
        <v>6</v>
      </c>
      <c r="F70" s="1113" t="s">
        <v>148</v>
      </c>
      <c r="G70" s="1113"/>
      <c r="H70" s="1114"/>
      <c r="I70" s="1147"/>
    </row>
    <row r="71" spans="1:15" ht="18" customHeight="1" x14ac:dyDescent="0.2">
      <c r="A71" s="1087">
        <v>6</v>
      </c>
      <c r="B71" s="1124">
        <v>16</v>
      </c>
      <c r="C71" s="1130" t="s">
        <v>24</v>
      </c>
      <c r="D71" s="911">
        <v>404</v>
      </c>
      <c r="E71" s="29" t="str">
        <f>IF(D71="",D71,VLOOKUP(D71,'Список уч-ков'!A:L,3,FALSE))</f>
        <v>МУСТАКИМОВА Элина</v>
      </c>
      <c r="F71" s="794">
        <f>IF(D71="",D71,VLOOKUP(D71,'Список уч-ков'!A:L,4,FALSE))</f>
        <v>37492</v>
      </c>
      <c r="G71" s="18" t="str">
        <f>IF(D71="",D71,VLOOKUP(D71,'Список уч-ков'!A:L,5,FALSE))</f>
        <v>КМС</v>
      </c>
      <c r="H71" s="488" t="str">
        <f>IF(D71="",D71,VLOOKUP(D71,'Список уч-ков'!A:L,7,FALSE))</f>
        <v>Глазов В.В.</v>
      </c>
      <c r="I71" s="1133" t="s">
        <v>115</v>
      </c>
    </row>
    <row r="72" spans="1:15" ht="18" customHeight="1" x14ac:dyDescent="0.2">
      <c r="A72" s="1088"/>
      <c r="B72" s="1125"/>
      <c r="C72" s="1131"/>
      <c r="D72" s="912">
        <v>457</v>
      </c>
      <c r="E72" s="15" t="str">
        <f>IF(D72="",D72,VLOOKUP(D72,'Список уч-ков'!A:L,3,FALSE))</f>
        <v>КАБАНОВА Елена</v>
      </c>
      <c r="F72" s="794">
        <f>IF(D72="",D72,VLOOKUP(D72,'Список уч-ков'!A:L,4,FALSE))</f>
        <v>37901</v>
      </c>
      <c r="G72" s="18" t="str">
        <f>IF(D72="",D72,VLOOKUP(D72,'Список уч-ков'!A:L,5,FALSE))</f>
        <v>2</v>
      </c>
      <c r="H72" s="487" t="str">
        <f>IF(D72="",D72,VLOOKUP(D72,'Список уч-ков'!A:L,7,FALSE))</f>
        <v>Костина О.И.</v>
      </c>
      <c r="I72" s="1134"/>
    </row>
    <row r="73" spans="1:15" ht="18" customHeight="1" thickBot="1" x14ac:dyDescent="0.25">
      <c r="A73" s="1088"/>
      <c r="B73" s="1125"/>
      <c r="C73" s="1131"/>
      <c r="D73" s="912">
        <v>358</v>
      </c>
      <c r="E73" s="15" t="str">
        <f>IF(D73="",D73,VLOOKUP(D73,'Список уч-ков'!A:L,3,FALSE))</f>
        <v>ПЕРШИНА Дарья</v>
      </c>
      <c r="F73" s="794">
        <f>IF(D73="",D73,VLOOKUP(D73,'Список уч-ков'!A:L,4,FALSE))</f>
        <v>34795</v>
      </c>
      <c r="G73" s="18" t="str">
        <f>IF(D73="",D73,VLOOKUP(D73,'Список уч-ков'!A:L,5,FALSE))</f>
        <v>2</v>
      </c>
      <c r="H73" s="487" t="str">
        <f>IF(D73="",D73,VLOOKUP(D73,'Список уч-ков'!A:L,7,FALSE))</f>
        <v>Глазов В.В.</v>
      </c>
      <c r="I73" s="1134"/>
    </row>
    <row r="74" spans="1:15" ht="18" customHeight="1" thickBot="1" x14ac:dyDescent="0.25">
      <c r="A74" s="1094"/>
      <c r="B74" s="1126"/>
      <c r="C74" s="1132"/>
      <c r="D74" s="19">
        <f>B71*1000</f>
        <v>16000</v>
      </c>
      <c r="E74" s="20" t="s">
        <v>6</v>
      </c>
      <c r="F74" s="1113" t="s">
        <v>217</v>
      </c>
      <c r="G74" s="1122"/>
      <c r="H74" s="1123"/>
      <c r="I74" s="1135"/>
    </row>
    <row r="75" spans="1:15" ht="18" hidden="1" customHeight="1" outlineLevel="1" x14ac:dyDescent="0.2">
      <c r="A75" s="1087">
        <v>8</v>
      </c>
      <c r="B75" s="1119"/>
      <c r="C75" s="1127"/>
      <c r="D75" s="11"/>
      <c r="E75" s="29"/>
      <c r="F75" s="794">
        <f>IF(E75="",E75,VLOOKUP(E75,'Список уч-ков'!#REF!,2,FALSE))</f>
        <v>0</v>
      </c>
      <c r="G75" s="18">
        <f>IF(E75="",E75,VLOOKUP(E75,'Список уч-ков'!#REF!,3,FALSE))</f>
        <v>0</v>
      </c>
      <c r="H75" s="488">
        <f>IF(E75="",E75,VLOOKUP(E75,'Список уч-ков'!#REF!,5,FALSE))</f>
        <v>0</v>
      </c>
    </row>
    <row r="76" spans="1:15" ht="18" hidden="1" customHeight="1" outlineLevel="1" x14ac:dyDescent="0.2">
      <c r="A76" s="1088"/>
      <c r="B76" s="1120"/>
      <c r="C76" s="1128"/>
      <c r="D76" s="16"/>
      <c r="E76" s="15"/>
      <c r="F76" s="794">
        <f>IF(E76="",E76,VLOOKUP(E76,'Список уч-ков'!#REF!,2,FALSE))</f>
        <v>0</v>
      </c>
      <c r="G76" s="18">
        <f>IF(E76="",E76,VLOOKUP(E76,'Список уч-ков'!#REF!,3,FALSE))</f>
        <v>0</v>
      </c>
      <c r="H76" s="487">
        <f>IF(E76="",E76,VLOOKUP(E76,'Список уч-ков'!#REF!,5,FALSE))</f>
        <v>0</v>
      </c>
    </row>
    <row r="77" spans="1:15" ht="18" hidden="1" customHeight="1" outlineLevel="1" thickBot="1" x14ac:dyDescent="0.25">
      <c r="A77" s="1088"/>
      <c r="B77" s="1120"/>
      <c r="C77" s="1128"/>
      <c r="D77" s="16"/>
      <c r="E77" s="15"/>
      <c r="F77" s="794">
        <f>IF(E77="",E77,VLOOKUP(E77,'Список уч-ков'!#REF!,2,FALSE))</f>
        <v>0</v>
      </c>
      <c r="G77" s="18">
        <f>IF(E77="",E77,VLOOKUP(E77,'Список уч-ков'!#REF!,3,FALSE))</f>
        <v>0</v>
      </c>
      <c r="H77" s="487">
        <f>IF(E77="",E77,VLOOKUP(E77,'Список уч-ков'!#REF!,5,FALSE))</f>
        <v>0</v>
      </c>
    </row>
    <row r="78" spans="1:15" ht="18" hidden="1" customHeight="1" outlineLevel="1" thickBot="1" x14ac:dyDescent="0.25">
      <c r="A78" s="1094"/>
      <c r="B78" s="1121"/>
      <c r="C78" s="1129"/>
      <c r="D78" s="19">
        <f>B75*1000</f>
        <v>0</v>
      </c>
      <c r="E78" s="20" t="s">
        <v>6</v>
      </c>
      <c r="F78" s="1113"/>
      <c r="G78" s="1122"/>
      <c r="H78" s="1123"/>
    </row>
    <row r="79" spans="1:15" ht="18" hidden="1" customHeight="1" outlineLevel="1" x14ac:dyDescent="0.2">
      <c r="A79" s="21"/>
      <c r="B79" s="16"/>
      <c r="C79" s="928"/>
      <c r="D79" s="22"/>
      <c r="E79" s="23"/>
      <c r="F79" s="777"/>
      <c r="G79" s="30"/>
      <c r="H79" s="30"/>
    </row>
    <row r="80" spans="1:15" ht="39.75" customHeight="1" collapsed="1" x14ac:dyDescent="0.2">
      <c r="A80" s="517" t="s">
        <v>430</v>
      </c>
      <c r="B80" s="517"/>
      <c r="C80" s="934"/>
      <c r="D80" s="517"/>
      <c r="E80" s="517"/>
      <c r="F80" s="795"/>
      <c r="G80" s="518"/>
      <c r="H80" s="519" t="s">
        <v>432</v>
      </c>
    </row>
    <row r="81" spans="1:13" ht="19.5" x14ac:dyDescent="0.2">
      <c r="A81" s="520"/>
      <c r="B81" s="520"/>
      <c r="C81" s="935"/>
      <c r="D81" s="520"/>
      <c r="E81" s="520"/>
      <c r="F81" s="795"/>
      <c r="G81" s="518"/>
      <c r="H81" s="521"/>
    </row>
    <row r="82" spans="1:13" ht="19.5" x14ac:dyDescent="0.2">
      <c r="A82" s="517" t="s">
        <v>431</v>
      </c>
      <c r="B82" s="517"/>
      <c r="C82" s="934"/>
      <c r="D82" s="517"/>
      <c r="E82" s="517"/>
      <c r="F82" s="795"/>
      <c r="G82" s="518"/>
      <c r="H82" s="519" t="s">
        <v>433</v>
      </c>
    </row>
    <row r="86" spans="1:13" x14ac:dyDescent="0.2">
      <c r="C86" s="922" t="s">
        <v>361</v>
      </c>
    </row>
    <row r="87" spans="1:13" x14ac:dyDescent="0.2">
      <c r="C87" s="933"/>
      <c r="J87" s="1118"/>
      <c r="K87" s="1118"/>
      <c r="L87" s="1118"/>
      <c r="M87" s="1118"/>
    </row>
    <row r="89" spans="1:13" x14ac:dyDescent="0.2">
      <c r="A89" s="1">
        <v>1</v>
      </c>
      <c r="C89" s="922" t="s">
        <v>618</v>
      </c>
    </row>
    <row r="90" spans="1:13" x14ac:dyDescent="0.2">
      <c r="A90" s="1">
        <v>2</v>
      </c>
      <c r="C90" s="922" t="str">
        <f>C12</f>
        <v>Саратовская область</v>
      </c>
    </row>
    <row r="91" spans="1:13" x14ac:dyDescent="0.2">
      <c r="A91" s="1">
        <v>3</v>
      </c>
      <c r="C91" s="922" t="str">
        <f>C17</f>
        <v>Москва</v>
      </c>
    </row>
    <row r="92" spans="1:13" x14ac:dyDescent="0.2">
      <c r="A92" s="1">
        <v>4</v>
      </c>
      <c r="C92" s="922" t="str">
        <f>C21</f>
        <v>Московская область</v>
      </c>
    </row>
    <row r="93" spans="1:13" x14ac:dyDescent="0.2">
      <c r="A93" s="1">
        <v>5</v>
      </c>
      <c r="C93" s="922" t="str">
        <f>C25</f>
        <v>Республика Татарстан</v>
      </c>
      <c r="I93" s="811"/>
    </row>
    <row r="94" spans="1:13" x14ac:dyDescent="0.2">
      <c r="I94" s="811"/>
    </row>
    <row r="95" spans="1:13" x14ac:dyDescent="0.2">
      <c r="I95" s="811"/>
    </row>
    <row r="96" spans="1:13" x14ac:dyDescent="0.2">
      <c r="I96" s="811"/>
    </row>
    <row r="97" spans="1:13" x14ac:dyDescent="0.2">
      <c r="I97" s="811"/>
    </row>
    <row r="98" spans="1:13" x14ac:dyDescent="0.2">
      <c r="I98" s="811"/>
    </row>
    <row r="99" spans="1:13" x14ac:dyDescent="0.2">
      <c r="C99" s="933"/>
    </row>
    <row r="101" spans="1:13" x14ac:dyDescent="0.2">
      <c r="J101" s="1118"/>
      <c r="K101" s="1118"/>
      <c r="L101" s="1118"/>
      <c r="M101" s="1118"/>
    </row>
    <row r="102" spans="1:13" x14ac:dyDescent="0.2">
      <c r="C102" s="922" t="s">
        <v>362</v>
      </c>
      <c r="K102" s="448"/>
    </row>
    <row r="103" spans="1:13" x14ac:dyDescent="0.2">
      <c r="A103" s="1">
        <v>11</v>
      </c>
      <c r="C103" s="922" t="str">
        <f>C49</f>
        <v>Липецкая область</v>
      </c>
    </row>
    <row r="104" spans="1:13" x14ac:dyDescent="0.2">
      <c r="A104" s="1">
        <v>12</v>
      </c>
      <c r="C104" s="922" t="str">
        <f>C52</f>
        <v>Республика Татарстан</v>
      </c>
    </row>
    <row r="105" spans="1:13" x14ac:dyDescent="0.2">
      <c r="A105" s="1">
        <v>13</v>
      </c>
      <c r="C105" s="922" t="str">
        <f>C57</f>
        <v>Архангельская область</v>
      </c>
    </row>
    <row r="106" spans="1:13" x14ac:dyDescent="0.2">
      <c r="A106" s="1">
        <v>14</v>
      </c>
      <c r="C106" s="922" t="str">
        <f>C60</f>
        <v>Санкт - Петербург</v>
      </c>
    </row>
    <row r="107" spans="1:13" x14ac:dyDescent="0.2">
      <c r="A107" s="1">
        <v>15</v>
      </c>
      <c r="C107" s="922" t="str">
        <f>C67</f>
        <v>Республика Башкортостан</v>
      </c>
    </row>
    <row r="108" spans="1:13" x14ac:dyDescent="0.2">
      <c r="A108" s="1">
        <v>16</v>
      </c>
      <c r="C108" s="922" t="str">
        <f>C71</f>
        <v>Москва</v>
      </c>
    </row>
  </sheetData>
  <mergeCells count="85">
    <mergeCell ref="A64:A66"/>
    <mergeCell ref="B64:B66"/>
    <mergeCell ref="F66:H66"/>
    <mergeCell ref="C64:C66"/>
    <mergeCell ref="A52:A56"/>
    <mergeCell ref="B52:B56"/>
    <mergeCell ref="F56:H56"/>
    <mergeCell ref="A60:A63"/>
    <mergeCell ref="B60:B63"/>
    <mergeCell ref="F63:H63"/>
    <mergeCell ref="C52:C56"/>
    <mergeCell ref="C60:C63"/>
    <mergeCell ref="A57:A59"/>
    <mergeCell ref="B57:B59"/>
    <mergeCell ref="C57:C59"/>
    <mergeCell ref="F59:H59"/>
    <mergeCell ref="A46:H46"/>
    <mergeCell ref="A49:A51"/>
    <mergeCell ref="B49:B51"/>
    <mergeCell ref="F51:H51"/>
    <mergeCell ref="I7:I11"/>
    <mergeCell ref="I12:I16"/>
    <mergeCell ref="I17:I20"/>
    <mergeCell ref="A41:A44"/>
    <mergeCell ref="B41:B44"/>
    <mergeCell ref="F44:H44"/>
    <mergeCell ref="C41:C44"/>
    <mergeCell ref="C49:C51"/>
    <mergeCell ref="A33:A36"/>
    <mergeCell ref="B33:B36"/>
    <mergeCell ref="F36:H36"/>
    <mergeCell ref="A37:A40"/>
    <mergeCell ref="I60:I63"/>
    <mergeCell ref="I67:I70"/>
    <mergeCell ref="I21:I24"/>
    <mergeCell ref="I49:I51"/>
    <mergeCell ref="I52:I56"/>
    <mergeCell ref="I57:I59"/>
    <mergeCell ref="I25:I28"/>
    <mergeCell ref="B37:B40"/>
    <mergeCell ref="F40:H40"/>
    <mergeCell ref="C33:C36"/>
    <mergeCell ref="C37:C40"/>
    <mergeCell ref="A25:A28"/>
    <mergeCell ref="B25:B28"/>
    <mergeCell ref="F28:H28"/>
    <mergeCell ref="A29:A32"/>
    <mergeCell ref="B29:B32"/>
    <mergeCell ref="F32:H32"/>
    <mergeCell ref="C29:C32"/>
    <mergeCell ref="C25:C28"/>
    <mergeCell ref="A17:A20"/>
    <mergeCell ref="B17:B20"/>
    <mergeCell ref="F20:H20"/>
    <mergeCell ref="A21:A24"/>
    <mergeCell ref="B21:B24"/>
    <mergeCell ref="F24:H24"/>
    <mergeCell ref="C17:C20"/>
    <mergeCell ref="C21:C24"/>
    <mergeCell ref="J101:M101"/>
    <mergeCell ref="A1:H1"/>
    <mergeCell ref="A3:H3"/>
    <mergeCell ref="A4:H4"/>
    <mergeCell ref="A7:A11"/>
    <mergeCell ref="B7:B11"/>
    <mergeCell ref="F11:H11"/>
    <mergeCell ref="A12:A16"/>
    <mergeCell ref="B12:B16"/>
    <mergeCell ref="F16:H16"/>
    <mergeCell ref="C7:C11"/>
    <mergeCell ref="C12:C16"/>
    <mergeCell ref="F70:H70"/>
    <mergeCell ref="C67:C70"/>
    <mergeCell ref="B67:B70"/>
    <mergeCell ref="A67:A70"/>
    <mergeCell ref="J87:M87"/>
    <mergeCell ref="A75:A78"/>
    <mergeCell ref="B75:B78"/>
    <mergeCell ref="F78:H78"/>
    <mergeCell ref="A71:A74"/>
    <mergeCell ref="B71:B74"/>
    <mergeCell ref="F74:H74"/>
    <mergeCell ref="C75:C78"/>
    <mergeCell ref="C71:C74"/>
    <mergeCell ref="I71:I74"/>
  </mergeCells>
  <printOptions horizontalCentered="1"/>
  <pageMargins left="0.19685039370078741" right="0.19685039370078741" top="0.19685039370078741" bottom="0.19685039370078741" header="0" footer="0.51181102362204722"/>
  <pageSetup paperSize="9" scale="72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O236"/>
  <sheetViews>
    <sheetView view="pageBreakPreview" zoomScale="84" zoomScaleNormal="85" zoomScaleSheetLayoutView="84" workbookViewId="0">
      <selection activeCell="L6" sqref="L6"/>
    </sheetView>
  </sheetViews>
  <sheetFormatPr defaultColWidth="9.140625" defaultRowHeight="12.75" outlineLevelRow="2" outlineLevelCol="1" x14ac:dyDescent="0.2"/>
  <cols>
    <col min="1" max="1" width="4.5703125" style="1" customWidth="1"/>
    <col min="2" max="2" width="4.5703125" style="1" hidden="1" customWidth="1" outlineLevel="1"/>
    <col min="3" max="3" width="24.42578125" style="922" customWidth="1" collapsed="1"/>
    <col min="4" max="4" width="6.42578125" style="1" hidden="1" customWidth="1" outlineLevel="1"/>
    <col min="5" max="5" width="30.5703125" style="1" customWidth="1" collapsed="1"/>
    <col min="6" max="6" width="10" style="2" customWidth="1"/>
    <col min="7" max="7" width="9.42578125" style="3" customWidth="1"/>
    <col min="8" max="8" width="40.5703125" style="4" customWidth="1"/>
    <col min="9" max="9" width="9.42578125" style="811" bestFit="1" customWidth="1"/>
    <col min="10" max="11" width="9.140625" style="1"/>
    <col min="12" max="12" width="35.140625" style="1" customWidth="1"/>
    <col min="13" max="16384" width="9.140625" style="1"/>
  </cols>
  <sheetData>
    <row r="1" spans="1:9" ht="29.25" customHeight="1" x14ac:dyDescent="0.2">
      <c r="A1" s="1136" t="s">
        <v>17</v>
      </c>
      <c r="B1" s="1136"/>
      <c r="C1" s="1136"/>
      <c r="D1" s="1136"/>
      <c r="E1" s="1136"/>
      <c r="F1" s="1136"/>
      <c r="G1" s="1136"/>
      <c r="H1" s="1136"/>
    </row>
    <row r="2" spans="1:9" ht="21" thickBot="1" x14ac:dyDescent="0.35">
      <c r="A2" s="172" t="str">
        <f>СписокКЖ!A2</f>
        <v>25 - 30 сентября 2020 г.</v>
      </c>
      <c r="B2" s="169"/>
      <c r="C2" s="921"/>
      <c r="D2" s="169"/>
      <c r="E2" s="169"/>
      <c r="F2" s="169"/>
      <c r="G2" s="169"/>
      <c r="H2" s="171" t="s">
        <v>384</v>
      </c>
    </row>
    <row r="3" spans="1:9" ht="42" customHeight="1" x14ac:dyDescent="0.2">
      <c r="A3" s="1137" t="s">
        <v>16</v>
      </c>
      <c r="B3" s="1137"/>
      <c r="C3" s="1137"/>
      <c r="D3" s="1137"/>
      <c r="E3" s="1137"/>
      <c r="F3" s="1137"/>
      <c r="G3" s="1137"/>
      <c r="H3" s="1137"/>
    </row>
    <row r="4" spans="1:9" ht="29.25" customHeight="1" x14ac:dyDescent="0.2">
      <c r="A4" s="1138" t="s">
        <v>290</v>
      </c>
      <c r="B4" s="1138"/>
      <c r="C4" s="1138"/>
      <c r="D4" s="1138"/>
      <c r="E4" s="1138"/>
      <c r="F4" s="1138"/>
      <c r="G4" s="1138"/>
      <c r="H4" s="1138"/>
    </row>
    <row r="5" spans="1:9" ht="13.5" thickBot="1" x14ac:dyDescent="0.25"/>
    <row r="6" spans="1:9" s="10" customFormat="1" ht="26.25" thickBot="1" x14ac:dyDescent="0.25">
      <c r="A6" s="5" t="s">
        <v>0</v>
      </c>
      <c r="B6" s="6" t="s">
        <v>1</v>
      </c>
      <c r="C6" s="923" t="s">
        <v>2</v>
      </c>
      <c r="D6" s="6" t="s">
        <v>1</v>
      </c>
      <c r="E6" s="7" t="s">
        <v>3</v>
      </c>
      <c r="F6" s="7" t="s">
        <v>275</v>
      </c>
      <c r="G6" s="8" t="s">
        <v>22</v>
      </c>
      <c r="H6" s="9" t="s">
        <v>276</v>
      </c>
      <c r="I6" s="871" t="s">
        <v>442</v>
      </c>
    </row>
    <row r="7" spans="1:9" ht="18" customHeight="1" x14ac:dyDescent="0.2">
      <c r="A7" s="1087">
        <v>1</v>
      </c>
      <c r="B7" s="1089">
        <v>1</v>
      </c>
      <c r="C7" s="1157" t="s">
        <v>562</v>
      </c>
      <c r="D7" s="11">
        <v>3</v>
      </c>
      <c r="E7" s="708" t="str">
        <f>IF(D7="",D7,VLOOKUP(D7,'Список уч-ков'!A:L,3,FALSE))</f>
        <v>ГАБДУЛЛИН Марс</v>
      </c>
      <c r="F7" s="13">
        <f>IF(D7="",D7,VLOOKUP(D7,'Список уч-ков'!A:L,4,FALSE))</f>
        <v>30747</v>
      </c>
      <c r="G7" s="14" t="str">
        <f>IF(D7="",D7,VLOOKUP(D7,'Список уч-ков'!A:L,5,FALSE))</f>
        <v>МС</v>
      </c>
      <c r="H7" s="488" t="str">
        <f>IF(D7="",D7,VLOOKUP(D7,'Список уч-ков'!A:L,7,FALSE))</f>
        <v>Байракова О.В.</v>
      </c>
      <c r="I7" s="1133" t="s">
        <v>145</v>
      </c>
    </row>
    <row r="8" spans="1:9" ht="18" customHeight="1" x14ac:dyDescent="0.2">
      <c r="A8" s="1088"/>
      <c r="B8" s="1090"/>
      <c r="C8" s="1158"/>
      <c r="D8" s="621">
        <v>8</v>
      </c>
      <c r="E8" s="709" t="str">
        <f>IF(D8="",D8,VLOOKUP(D8,'Список уч-ков'!A:L,3,FALSE))</f>
        <v>САФИУЛЛИН Динар</v>
      </c>
      <c r="F8" s="17">
        <f>IF(D8="",D8,VLOOKUP(D8,'Список уч-ков'!A:L,4,FALSE))</f>
        <v>31675</v>
      </c>
      <c r="G8" s="18" t="str">
        <f>IF(D8="",D8,VLOOKUP(D8,'Список уч-ков'!A:L,5,FALSE))</f>
        <v>КМС</v>
      </c>
      <c r="H8" s="487" t="str">
        <f>IF(D8="",D8,VLOOKUP(D8,'Список уч-ков'!A:L,7,FALSE))</f>
        <v>Байракова О.В.</v>
      </c>
      <c r="I8" s="1134"/>
    </row>
    <row r="9" spans="1:9" ht="18" customHeight="1" thickBot="1" x14ac:dyDescent="0.25">
      <c r="A9" s="1088"/>
      <c r="B9" s="1090"/>
      <c r="C9" s="1158"/>
      <c r="D9" s="16">
        <v>17</v>
      </c>
      <c r="E9" s="709" t="str">
        <f>IF(D9="",D9,VLOOKUP(D9,'Список уч-ков'!A:L,3,FALSE))</f>
        <v>ОСИПОВ Роман</v>
      </c>
      <c r="F9" s="17">
        <f>IF(D9="",D9,VLOOKUP(D9,'Список уч-ков'!A:L,4,FALSE))</f>
        <v>34665</v>
      </c>
      <c r="G9" s="18" t="str">
        <f>IF(D9="",D9,VLOOKUP(D9,'Список уч-ков'!A:L,5,FALSE))</f>
        <v>МС</v>
      </c>
      <c r="H9" s="487" t="str">
        <f>IF(D9="",D9,VLOOKUP(D9,'Список уч-ков'!A:L,7,FALSE))</f>
        <v>Байракова О.В.</v>
      </c>
      <c r="I9" s="1134"/>
    </row>
    <row r="10" spans="1:9" ht="18" customHeight="1" thickBot="1" x14ac:dyDescent="0.25">
      <c r="A10" s="1094"/>
      <c r="B10" s="1095"/>
      <c r="C10" s="1159"/>
      <c r="D10" s="19">
        <f>B7*1000</f>
        <v>1000</v>
      </c>
      <c r="E10" s="710" t="s">
        <v>6</v>
      </c>
      <c r="F10" s="1113" t="s">
        <v>148</v>
      </c>
      <c r="G10" s="1113"/>
      <c r="H10" s="1114"/>
      <c r="I10" s="1135"/>
    </row>
    <row r="11" spans="1:9" ht="18" customHeight="1" x14ac:dyDescent="0.2">
      <c r="A11" s="1087">
        <v>2</v>
      </c>
      <c r="B11" s="1089">
        <v>2</v>
      </c>
      <c r="C11" s="1127" t="s">
        <v>206</v>
      </c>
      <c r="D11" s="11">
        <v>2</v>
      </c>
      <c r="E11" s="709" t="str">
        <f>IF(D11="",D11,VLOOKUP(D11,'Список уч-ков'!A:L,3,FALSE))</f>
        <v>БАБОШИН Алексей</v>
      </c>
      <c r="F11" s="13">
        <f>IF(D11="",D11,VLOOKUP(D11,'Список уч-ков'!A:L,4,FALSE))</f>
        <v>28554</v>
      </c>
      <c r="G11" s="14" t="str">
        <f>IF(D11="",D11,VLOOKUP(D11,'Список уч-ков'!A:L,5,FALSE))</f>
        <v>МС</v>
      </c>
      <c r="H11" s="488" t="str">
        <f>IF(D11="",D11,VLOOKUP(D11,'Список уч-ков'!A:L,7,FALSE))</f>
        <v>Бабошин А.Г.</v>
      </c>
      <c r="I11" s="1133" t="s">
        <v>150</v>
      </c>
    </row>
    <row r="12" spans="1:9" ht="18" customHeight="1" x14ac:dyDescent="0.2">
      <c r="A12" s="1088"/>
      <c r="B12" s="1090"/>
      <c r="C12" s="1128"/>
      <c r="D12" s="734">
        <v>18</v>
      </c>
      <c r="E12" s="709" t="str">
        <f>IF(D12="",D12,VLOOKUP(D12,'Список уч-ков'!A:L,3,FALSE))</f>
        <v>БЕГОУЛЕВ Матвей</v>
      </c>
      <c r="F12" s="17">
        <f>IF(D12="",D12,VLOOKUP(D12,'Список уч-ков'!A:L,4,FALSE))</f>
        <v>38057</v>
      </c>
      <c r="G12" s="18" t="str">
        <f>IF(D12="",D12,VLOOKUP(D12,'Список уч-ков'!A:L,5,FALSE))</f>
        <v>1</v>
      </c>
      <c r="H12" s="487" t="str">
        <f>IF(D12="",D12,VLOOKUP(D12,'Список уч-ков'!A:L,7,FALSE))</f>
        <v>Бабошин А.Г.</v>
      </c>
      <c r="I12" s="1134"/>
    </row>
    <row r="13" spans="1:9" ht="18" customHeight="1" thickBot="1" x14ac:dyDescent="0.25">
      <c r="A13" s="1088"/>
      <c r="B13" s="1090"/>
      <c r="C13" s="1128"/>
      <c r="D13" s="16">
        <v>70</v>
      </c>
      <c r="E13" s="709" t="str">
        <f>IF(D13="",D13,VLOOKUP(D13,'Список уч-ков'!A:L,3,FALSE))</f>
        <v>НИКАНДРОВ Максим</v>
      </c>
      <c r="F13" s="17">
        <f>IF(D13="",D13,VLOOKUP(D13,'Список уч-ков'!A:L,4,FALSE))</f>
        <v>38112</v>
      </c>
      <c r="G13" s="18" t="str">
        <f>IF(D13="",D13,VLOOKUP(D13,'Список уч-ков'!A:L,5,FALSE))</f>
        <v>1</v>
      </c>
      <c r="H13" s="487" t="str">
        <f>IF(D13="",D13,VLOOKUP(D13,'Список уч-ков'!A:L,7,FALSE))</f>
        <v>Бабошин А.Г.</v>
      </c>
      <c r="I13" s="1134"/>
    </row>
    <row r="14" spans="1:9" ht="18" customHeight="1" thickBot="1" x14ac:dyDescent="0.25">
      <c r="A14" s="1094"/>
      <c r="B14" s="1095"/>
      <c r="C14" s="1129"/>
      <c r="D14" s="19">
        <f>B11*1000</f>
        <v>2000</v>
      </c>
      <c r="E14" s="710" t="s">
        <v>6</v>
      </c>
      <c r="F14" s="1113" t="s">
        <v>163</v>
      </c>
      <c r="G14" s="1113"/>
      <c r="H14" s="1114"/>
      <c r="I14" s="1135"/>
    </row>
    <row r="15" spans="1:9" ht="18" customHeight="1" x14ac:dyDescent="0.2">
      <c r="A15" s="1087">
        <v>3</v>
      </c>
      <c r="B15" s="1089">
        <v>3</v>
      </c>
      <c r="C15" s="1127" t="s">
        <v>174</v>
      </c>
      <c r="D15" s="11">
        <v>69</v>
      </c>
      <c r="E15" s="709" t="str">
        <f>IF(D15="",D15,VLOOKUP(D15,'Список уч-ков'!A:L,3,FALSE))</f>
        <v>МИХАЙЛОВ Игорь</v>
      </c>
      <c r="F15" s="13">
        <f>IF(D15="",D15,VLOOKUP(D15,'Список уч-ков'!A:L,4,FALSE))</f>
        <v>21391</v>
      </c>
      <c r="G15" s="14" t="str">
        <f>IF(D15="",D15,VLOOKUP(D15,'Список уч-ков'!A:L,5,FALSE))</f>
        <v>КМС</v>
      </c>
      <c r="H15" s="488" t="str">
        <f>IF(D15="",D15,VLOOKUP(D15,'Список уч-ков'!A:L,7,FALSE))</f>
        <v>Хорошилова Е.В., Лосева А.Ю.</v>
      </c>
      <c r="I15" s="1133" t="s">
        <v>31</v>
      </c>
    </row>
    <row r="16" spans="1:9" ht="18" customHeight="1" x14ac:dyDescent="0.2">
      <c r="A16" s="1088"/>
      <c r="B16" s="1090"/>
      <c r="C16" s="1128"/>
      <c r="D16" s="880">
        <v>56</v>
      </c>
      <c r="E16" s="709" t="str">
        <f>IF(D16="",D16,VLOOKUP(D16,'Список уч-ков'!A:L,3,FALSE))</f>
        <v>ПАВЛОВ Даниил</v>
      </c>
      <c r="F16" s="17">
        <f>IF(D16="",D16,VLOOKUP(D16,'Список уч-ков'!A:L,4,FALSE))</f>
        <v>30856</v>
      </c>
      <c r="G16" s="18" t="str">
        <f>IF(D16="",D16,VLOOKUP(D16,'Список уч-ков'!A:L,5,FALSE))</f>
        <v>КМС</v>
      </c>
      <c r="H16" s="487" t="str">
        <f>IF(D16="",D16,VLOOKUP(D16,'Список уч-ков'!A:L,7,FALSE))</f>
        <v>Хорошилова Е.В.</v>
      </c>
      <c r="I16" s="1134"/>
    </row>
    <row r="17" spans="1:9" ht="18" customHeight="1" x14ac:dyDescent="0.2">
      <c r="A17" s="1088"/>
      <c r="B17" s="1090"/>
      <c r="C17" s="1128"/>
      <c r="D17" s="880">
        <v>64</v>
      </c>
      <c r="E17" s="709" t="str">
        <f>IF(D17="",D17,VLOOKUP(D17,'Список уч-ков'!A:L,3,FALSE))</f>
        <v>КОРОТИЧ Даниил</v>
      </c>
      <c r="F17" s="17">
        <f>IF(D17="",D17,VLOOKUP(D17,'Список уч-ков'!A:L,4,FALSE))</f>
        <v>34934</v>
      </c>
      <c r="G17" s="18" t="str">
        <f>IF(D17="",D17,VLOOKUP(D17,'Список уч-ков'!A:L,5,FALSE))</f>
        <v>КМС</v>
      </c>
      <c r="H17" s="487" t="str">
        <f>IF(D17="",D17,VLOOKUP(D17,'Список уч-ков'!A:L,7,FALSE))</f>
        <v>Костеневич А.Е., Епишкина Е.В.</v>
      </c>
      <c r="I17" s="1134"/>
    </row>
    <row r="18" spans="1:9" ht="18" customHeight="1" thickBot="1" x14ac:dyDescent="0.25">
      <c r="A18" s="1088"/>
      <c r="B18" s="1090"/>
      <c r="C18" s="1128"/>
      <c r="D18" s="16">
        <v>12</v>
      </c>
      <c r="E18" s="709" t="str">
        <f>IF(D18="",D18,VLOOKUP(D18,'Список уч-ков'!A:L,3,FALSE))</f>
        <v>ВИНОГРАДОВ Владимир</v>
      </c>
      <c r="F18" s="17">
        <f>IF(D18="",D18,VLOOKUP(D18,'Список уч-ков'!A:L,4,FALSE))</f>
        <v>19453</v>
      </c>
      <c r="G18" s="18" t="str">
        <f>IF(D18="",D18,VLOOKUP(D18,'Список уч-ков'!A:L,5,FALSE))</f>
        <v>2</v>
      </c>
      <c r="H18" s="487" t="str">
        <f>IF(D18="",D18,VLOOKUP(D18,'Список уч-ков'!A:L,7,FALSE))</f>
        <v>Патока А.М.</v>
      </c>
      <c r="I18" s="1134"/>
    </row>
    <row r="19" spans="1:9" ht="18" customHeight="1" thickBot="1" x14ac:dyDescent="0.25">
      <c r="A19" s="1094"/>
      <c r="B19" s="1095"/>
      <c r="C19" s="1129"/>
      <c r="D19" s="19">
        <f>B15*1000</f>
        <v>3000</v>
      </c>
      <c r="E19" s="710" t="s">
        <v>6</v>
      </c>
      <c r="F19" s="1113" t="s">
        <v>200</v>
      </c>
      <c r="G19" s="1113"/>
      <c r="H19" s="1114"/>
      <c r="I19" s="1135"/>
    </row>
    <row r="20" spans="1:9" ht="18" customHeight="1" x14ac:dyDescent="0.2">
      <c r="A20" s="1087">
        <v>4</v>
      </c>
      <c r="B20" s="1089">
        <v>4</v>
      </c>
      <c r="C20" s="1127" t="s">
        <v>460</v>
      </c>
      <c r="D20" s="11">
        <v>6</v>
      </c>
      <c r="E20" s="709" t="str">
        <f>IF(D20="",D20,VLOOKUP(D20,'Список уч-ков'!A:L,3,FALSE))</f>
        <v>ЗАЙЦЕВ Александр</v>
      </c>
      <c r="F20" s="13">
        <f>IF(D20="",D20,VLOOKUP(D20,'Список уч-ков'!A:L,4,FALSE))</f>
        <v>26120</v>
      </c>
      <c r="G20" s="14" t="str">
        <f>IF(D20="",D20,VLOOKUP(D20,'Список уч-ков'!A:L,5,FALSE))</f>
        <v>КМС</v>
      </c>
      <c r="H20" s="488" t="str">
        <f>IF(D20="",D20,VLOOKUP(D20,'Список уч-ков'!A:L,7,FALSE))</f>
        <v>Зайцев А.В.</v>
      </c>
      <c r="I20" s="1133" t="s">
        <v>623</v>
      </c>
    </row>
    <row r="21" spans="1:9" ht="18" customHeight="1" thickBot="1" x14ac:dyDescent="0.25">
      <c r="A21" s="1088"/>
      <c r="B21" s="1090"/>
      <c r="C21" s="1128"/>
      <c r="D21" s="16">
        <v>73</v>
      </c>
      <c r="E21" s="709" t="str">
        <f>IF(D21="",D21,VLOOKUP(D21,'Список уч-ков'!A:L,3,FALSE))</f>
        <v>ШИПАЕВ Дмитрий</v>
      </c>
      <c r="F21" s="17">
        <f>IF(D21="",D21,VLOOKUP(D21,'Список уч-ков'!A:L,4,FALSE))</f>
        <v>27234</v>
      </c>
      <c r="G21" s="18" t="str">
        <f>IF(D21="",D21,VLOOKUP(D21,'Список уч-ков'!A:L,5,FALSE))</f>
        <v>2</v>
      </c>
      <c r="H21" s="487" t="str">
        <f>IF(D21="",D21,VLOOKUP(D21,'Список уч-ков'!A:L,7,FALSE))</f>
        <v>Шипаев Д.В.</v>
      </c>
      <c r="I21" s="1134"/>
    </row>
    <row r="22" spans="1:9" ht="18" customHeight="1" thickBot="1" x14ac:dyDescent="0.25">
      <c r="A22" s="1094"/>
      <c r="B22" s="1095"/>
      <c r="C22" s="1129"/>
      <c r="D22" s="19">
        <f>B20*1000</f>
        <v>4000</v>
      </c>
      <c r="E22" s="710" t="s">
        <v>6</v>
      </c>
      <c r="F22" s="1113" t="s">
        <v>268</v>
      </c>
      <c r="G22" s="1113"/>
      <c r="H22" s="1114"/>
      <c r="I22" s="1135"/>
    </row>
    <row r="23" spans="1:9" ht="18" customHeight="1" x14ac:dyDescent="0.2">
      <c r="A23" s="1087">
        <v>5</v>
      </c>
      <c r="B23" s="1089">
        <v>5</v>
      </c>
      <c r="C23" s="1127" t="s">
        <v>547</v>
      </c>
      <c r="D23" s="733">
        <v>4</v>
      </c>
      <c r="E23" s="709" t="str">
        <f>IF(D23="",D23,VLOOKUP(D23,'Список уч-ков'!A:L,3,FALSE))</f>
        <v>ХУСНУЛЛИН Тимур</v>
      </c>
      <c r="F23" s="13">
        <f>IF(D23="",D23,VLOOKUP(D23,'Список уч-ков'!A:L,4,FALSE))</f>
        <v>34964</v>
      </c>
      <c r="G23" s="14" t="str">
        <f>IF(D23="",D23,VLOOKUP(D23,'Список уч-ков'!A:L,5,FALSE))</f>
        <v>МС</v>
      </c>
      <c r="H23" s="488" t="str">
        <f>IF(D23="",D23,VLOOKUP(D23,'Список уч-ков'!A:L,7,FALSE))</f>
        <v>Попов К.С.</v>
      </c>
      <c r="I23" s="1133" t="s">
        <v>152</v>
      </c>
    </row>
    <row r="24" spans="1:9" ht="18" customHeight="1" x14ac:dyDescent="0.2">
      <c r="A24" s="1088"/>
      <c r="B24" s="1090"/>
      <c r="C24" s="1128"/>
      <c r="D24" s="734">
        <v>9</v>
      </c>
      <c r="E24" s="709" t="str">
        <f>IF(D24="",D24,VLOOKUP(D24,'Список уч-ков'!A:L,3,FALSE))</f>
        <v>СКОРОДИХИН Николай</v>
      </c>
      <c r="F24" s="17">
        <f>IF(D24="",D24,VLOOKUP(D24,'Список уч-ков'!A:L,4,FALSE))</f>
        <v>24130</v>
      </c>
      <c r="G24" s="18" t="str">
        <f>IF(D24="",D24,VLOOKUP(D24,'Список уч-ков'!A:L,5,FALSE))</f>
        <v>КМС</v>
      </c>
      <c r="H24" s="487" t="str">
        <f>IF(D24="",D24,VLOOKUP(D24,'Список уч-ков'!A:L,7,FALSE))</f>
        <v>Плотников Э.А.</v>
      </c>
      <c r="I24" s="1134"/>
    </row>
    <row r="25" spans="1:9" ht="18" customHeight="1" x14ac:dyDescent="0.2">
      <c r="A25" s="1088"/>
      <c r="B25" s="1090"/>
      <c r="C25" s="1128"/>
      <c r="D25" s="734">
        <v>59</v>
      </c>
      <c r="E25" s="709" t="str">
        <f>IF(D25="",D25,VLOOKUP(D25,'Список уч-ков'!A:L,3,FALSE))</f>
        <v>ИВАНОВ Максим</v>
      </c>
      <c r="F25" s="17">
        <f>IF(D25="",D25,VLOOKUP(D25,'Список уч-ков'!A:L,4,FALSE))</f>
        <v>32682</v>
      </c>
      <c r="G25" s="18" t="str">
        <f>IF(D25="",D25,VLOOKUP(D25,'Список уч-ков'!A:L,5,FALSE))</f>
        <v>2</v>
      </c>
      <c r="H25" s="487" t="str">
        <f>IF(D25="",D25,VLOOKUP(D25,'Список уч-ков'!A:L,7,FALSE))</f>
        <v>Плотников Э.А.</v>
      </c>
      <c r="I25" s="1134"/>
    </row>
    <row r="26" spans="1:9" ht="18" customHeight="1" thickBot="1" x14ac:dyDescent="0.25">
      <c r="A26" s="1088"/>
      <c r="B26" s="1090"/>
      <c r="C26" s="1128"/>
      <c r="D26" s="734">
        <v>60</v>
      </c>
      <c r="E26" s="709" t="str">
        <f>IF(D26="",D26,VLOOKUP(D26,'Список уч-ков'!A:L,3,FALSE))</f>
        <v>ОСАДЧЕВ Никита</v>
      </c>
      <c r="F26" s="17">
        <f>IF(D26="",D26,VLOOKUP(D26,'Список уч-ков'!A:L,4,FALSE))</f>
        <v>28457</v>
      </c>
      <c r="G26" s="18" t="str">
        <f>IF(D26="",D26,VLOOKUP(D26,'Список уч-ков'!A:L,5,FALSE))</f>
        <v>МС</v>
      </c>
      <c r="H26" s="487" t="str">
        <f>IF(D26="",D26,VLOOKUP(D26,'Список уч-ков'!A:L,7,FALSE))</f>
        <v>Усов В.Н., Плотников Э.А.</v>
      </c>
      <c r="I26" s="1134"/>
    </row>
    <row r="27" spans="1:9" ht="18" customHeight="1" thickBot="1" x14ac:dyDescent="0.25">
      <c r="A27" s="1094"/>
      <c r="B27" s="1095"/>
      <c r="C27" s="1129"/>
      <c r="D27" s="19">
        <f>B23*1000</f>
        <v>5000</v>
      </c>
      <c r="E27" s="710" t="s">
        <v>6</v>
      </c>
      <c r="F27" s="1113" t="s">
        <v>365</v>
      </c>
      <c r="G27" s="1113"/>
      <c r="H27" s="1114"/>
      <c r="I27" s="1135"/>
    </row>
    <row r="28" spans="1:9" ht="18" customHeight="1" x14ac:dyDescent="0.2">
      <c r="A28" s="1087">
        <v>6</v>
      </c>
      <c r="B28" s="1089">
        <v>6</v>
      </c>
      <c r="C28" s="1127" t="s">
        <v>364</v>
      </c>
      <c r="D28" s="11">
        <v>5</v>
      </c>
      <c r="E28" s="709" t="str">
        <f>IF(D28="",D28,VLOOKUP(D28,'Список уч-ков'!A:L,3,FALSE))</f>
        <v>БЕДАРЬКОВ Вадим</v>
      </c>
      <c r="F28" s="13">
        <f>IF(D28="",D28,VLOOKUP(D28,'Список уч-ков'!A:L,4,FALSE))</f>
        <v>29022</v>
      </c>
      <c r="G28" s="14" t="str">
        <f>IF(D28="",D28,VLOOKUP(D28,'Список уч-ков'!A:L,5,FALSE))</f>
        <v>МС</v>
      </c>
      <c r="H28" s="488" t="str">
        <f>IF(D28="",D28,VLOOKUP(D28,'Список уч-ков'!A:L,7,FALSE))</f>
        <v>Слаботчуков М.Л.</v>
      </c>
      <c r="I28" s="1133" t="s">
        <v>149</v>
      </c>
    </row>
    <row r="29" spans="1:9" ht="18" customHeight="1" x14ac:dyDescent="0.2">
      <c r="A29" s="1088"/>
      <c r="B29" s="1090"/>
      <c r="C29" s="1128"/>
      <c r="D29" s="734">
        <v>55</v>
      </c>
      <c r="E29" s="709" t="str">
        <f>IF(D29="",D29,VLOOKUP(D29,'Список уч-ков'!A:L,3,FALSE))</f>
        <v>ЛУКЬЯНЧИКОВ Кирилл</v>
      </c>
      <c r="F29" s="17">
        <f>IF(D29="",D29,VLOOKUP(D29,'Список уч-ков'!A:L,4,FALSE))</f>
        <v>33289</v>
      </c>
      <c r="G29" s="18" t="str">
        <f>IF(D29="",D29,VLOOKUP(D29,'Список уч-ков'!A:L,5,FALSE))</f>
        <v>КМС</v>
      </c>
      <c r="H29" s="487" t="str">
        <f>IF(D29="",D29,VLOOKUP(D29,'Список уч-ков'!A:L,7,FALSE))</f>
        <v>Слаботчуков М.Л.</v>
      </c>
      <c r="I29" s="1134"/>
    </row>
    <row r="30" spans="1:9" ht="18" customHeight="1" thickBot="1" x14ac:dyDescent="0.25">
      <c r="A30" s="1088"/>
      <c r="B30" s="1090"/>
      <c r="C30" s="1128"/>
      <c r="D30" s="16">
        <v>62</v>
      </c>
      <c r="E30" s="709" t="str">
        <f>IF(D30="",D30,VLOOKUP(D30,'Список уч-ков'!A:L,3,FALSE))</f>
        <v>КОЙНОВ Захар</v>
      </c>
      <c r="F30" s="17">
        <f>IF(D30="",D30,VLOOKUP(D30,'Список уч-ков'!A:L,4,FALSE))</f>
        <v>35779</v>
      </c>
      <c r="G30" s="18" t="str">
        <f>IF(D30="",D30,VLOOKUP(D30,'Список уч-ков'!A:L,5,FALSE))</f>
        <v>КМС</v>
      </c>
      <c r="H30" s="487" t="str">
        <f>IF(D30="",D30,VLOOKUP(D30,'Список уч-ков'!A:L,7,FALSE))</f>
        <v>Слаботчуков М.Л.</v>
      </c>
      <c r="I30" s="1134"/>
    </row>
    <row r="31" spans="1:9" ht="18" customHeight="1" thickBot="1" x14ac:dyDescent="0.25">
      <c r="A31" s="1094"/>
      <c r="B31" s="1095"/>
      <c r="C31" s="1129"/>
      <c r="D31" s="19">
        <f>B28*1000</f>
        <v>6000</v>
      </c>
      <c r="E31" s="710" t="s">
        <v>6</v>
      </c>
      <c r="F31" s="1113" t="s">
        <v>363</v>
      </c>
      <c r="G31" s="1113"/>
      <c r="H31" s="1114"/>
      <c r="I31" s="1135"/>
    </row>
    <row r="32" spans="1:9" ht="18" customHeight="1" x14ac:dyDescent="0.2">
      <c r="A32" s="1087">
        <v>7</v>
      </c>
      <c r="B32" s="1089">
        <v>7</v>
      </c>
      <c r="C32" s="1127" t="s">
        <v>560</v>
      </c>
      <c r="D32" s="11">
        <v>10</v>
      </c>
      <c r="E32" s="709" t="str">
        <f>IF(D32="",D32,VLOOKUP(D32,'Список уч-ков'!A:L,3,FALSE))</f>
        <v>ГУСЬКОВ Олег</v>
      </c>
      <c r="F32" s="13">
        <f>IF(D32="",D32,VLOOKUP(D32,'Список уч-ков'!A:L,4,FALSE))</f>
        <v>32241</v>
      </c>
      <c r="G32" s="14" t="str">
        <f>IF(D32="",D32,VLOOKUP(D32,'Список уч-ков'!A:L,5,FALSE))</f>
        <v>2</v>
      </c>
      <c r="H32" s="488" t="str">
        <f>IF(D32="",D32,VLOOKUP(D32,'Список уч-ков'!A:L,7,FALSE))</f>
        <v>Лукашенко В.П.,Рослякова А.Г.</v>
      </c>
      <c r="I32" s="1133" t="s">
        <v>623</v>
      </c>
    </row>
    <row r="33" spans="1:9" ht="18" customHeight="1" thickBot="1" x14ac:dyDescent="0.25">
      <c r="A33" s="1088"/>
      <c r="B33" s="1090"/>
      <c r="C33" s="1128"/>
      <c r="D33" s="16">
        <v>16</v>
      </c>
      <c r="E33" s="709" t="str">
        <f>IF(D33="",D33,VLOOKUP(D33,'Список уч-ков'!A:L,3,FALSE))</f>
        <v>ЛУКАШЕНКО Вадим</v>
      </c>
      <c r="F33" s="17">
        <f>IF(D33="",D33,VLOOKUP(D33,'Список уч-ков'!A:L,4,FALSE))</f>
        <v>31947</v>
      </c>
      <c r="G33" s="18" t="str">
        <f>IF(D33="",D33,VLOOKUP(D33,'Список уч-ков'!A:L,5,FALSE))</f>
        <v>1</v>
      </c>
      <c r="H33" s="487" t="str">
        <f>IF(D33="",D33,VLOOKUP(D33,'Список уч-ков'!A:L,7,FALSE))</f>
        <v>Рослякова А.Г.</v>
      </c>
      <c r="I33" s="1134"/>
    </row>
    <row r="34" spans="1:9" ht="18" customHeight="1" thickBot="1" x14ac:dyDescent="0.25">
      <c r="A34" s="1094"/>
      <c r="B34" s="1095"/>
      <c r="C34" s="1129"/>
      <c r="D34" s="19">
        <f>B32*1000</f>
        <v>7000</v>
      </c>
      <c r="E34" s="710" t="s">
        <v>6</v>
      </c>
      <c r="F34" s="1113" t="s">
        <v>172</v>
      </c>
      <c r="G34" s="1113"/>
      <c r="H34" s="1114"/>
      <c r="I34" s="1135"/>
    </row>
    <row r="35" spans="1:9" ht="18" customHeight="1" x14ac:dyDescent="0.2">
      <c r="A35" s="1087">
        <v>8</v>
      </c>
      <c r="B35" s="1089">
        <v>8</v>
      </c>
      <c r="C35" s="1127" t="s">
        <v>209</v>
      </c>
      <c r="D35" s="11">
        <v>1</v>
      </c>
      <c r="E35" s="709" t="str">
        <f>IF(D35="",D35,VLOOKUP(D35,'Список уч-ков'!A:L,3,FALSE))</f>
        <v>ЭСАУЛОВ Александр</v>
      </c>
      <c r="F35" s="13">
        <f>IF(D35="",D35,VLOOKUP(D35,'Список уч-ков'!A:L,4,FALSE))</f>
        <v>31165</v>
      </c>
      <c r="G35" s="14" t="str">
        <f>IF(D35="",D35,VLOOKUP(D35,'Список уч-ков'!A:L,5,FALSE))</f>
        <v>МСМК</v>
      </c>
      <c r="H35" s="488" t="str">
        <f>IF(D35="",D35,VLOOKUP(D35,'Список уч-ков'!A:L,7,FALSE))</f>
        <v>Кирпичников Н.Н.</v>
      </c>
      <c r="I35" s="1133" t="s">
        <v>27</v>
      </c>
    </row>
    <row r="36" spans="1:9" ht="18" customHeight="1" thickBot="1" x14ac:dyDescent="0.25">
      <c r="A36" s="1088"/>
      <c r="B36" s="1090"/>
      <c r="C36" s="1128"/>
      <c r="D36" s="16">
        <v>57</v>
      </c>
      <c r="E36" s="709" t="str">
        <f>IF(D36="",D36,VLOOKUP(D36,'Список уч-ков'!A:L,3,FALSE))</f>
        <v>ПАЛИН Денис</v>
      </c>
      <c r="F36" s="17">
        <f>IF(D36="",D36,VLOOKUP(D36,'Список уч-ков'!A:L,4,FALSE))</f>
        <v>33459</v>
      </c>
      <c r="G36" s="18" t="str">
        <f>IF(D36="",D36,VLOOKUP(D36,'Список уч-ков'!A:L,5,FALSE))</f>
        <v>МС</v>
      </c>
      <c r="H36" s="487" t="str">
        <f>IF(D36="",D36,VLOOKUP(D36,'Список уч-ков'!A:L,7,FALSE))</f>
        <v>Косачева А.П.</v>
      </c>
      <c r="I36" s="1134"/>
    </row>
    <row r="37" spans="1:9" ht="18" customHeight="1" thickBot="1" x14ac:dyDescent="0.25">
      <c r="A37" s="1094"/>
      <c r="B37" s="1095"/>
      <c r="C37" s="1129"/>
      <c r="D37" s="19">
        <f>B35*1000</f>
        <v>8000</v>
      </c>
      <c r="E37" s="710" t="s">
        <v>6</v>
      </c>
      <c r="F37" s="1113" t="s">
        <v>293</v>
      </c>
      <c r="G37" s="1113"/>
      <c r="H37" s="1114"/>
      <c r="I37" s="1135"/>
    </row>
    <row r="38" spans="1:9" ht="18" customHeight="1" x14ac:dyDescent="0.2">
      <c r="A38" s="1087">
        <v>9</v>
      </c>
      <c r="B38" s="1089">
        <v>9</v>
      </c>
      <c r="C38" s="1127" t="s">
        <v>195</v>
      </c>
      <c r="D38" s="11">
        <v>54</v>
      </c>
      <c r="E38" s="709" t="str">
        <f>IF(D38="",D38,VLOOKUP(D38,'Список уч-ков'!A:L,3,FALSE))</f>
        <v>КУСТОВ Дмитрий</v>
      </c>
      <c r="F38" s="13">
        <f>IF(D38="",D38,VLOOKUP(D38,'Список уч-ков'!A:L,4,FALSE))</f>
        <v>36352</v>
      </c>
      <c r="G38" s="14" t="str">
        <f>IF(D38="",D38,VLOOKUP(D38,'Список уч-ков'!A:L,5,FALSE))</f>
        <v>1</v>
      </c>
      <c r="H38" s="488" t="str">
        <f>IF(D38="",D38,VLOOKUP(D38,'Список уч-ков'!A:L,7,FALSE))</f>
        <v>Гнусочкин И.В.</v>
      </c>
      <c r="I38" s="1133" t="s">
        <v>155</v>
      </c>
    </row>
    <row r="39" spans="1:9" ht="18" customHeight="1" thickBot="1" x14ac:dyDescent="0.25">
      <c r="A39" s="1088"/>
      <c r="B39" s="1090"/>
      <c r="C39" s="1128"/>
      <c r="D39" s="16">
        <v>7</v>
      </c>
      <c r="E39" s="709" t="str">
        <f>IF(D39="",D39,VLOOKUP(D39,'Список уч-ков'!A:L,3,FALSE))</f>
        <v>БОГАЧ Николай</v>
      </c>
      <c r="F39" s="17">
        <f>IF(D39="",D39,VLOOKUP(D39,'Список уч-ков'!A:L,4,FALSE))</f>
        <v>19703</v>
      </c>
      <c r="G39" s="18" t="str">
        <f>IF(D39="",D39,VLOOKUP(D39,'Список уч-ков'!A:L,5,FALSE))</f>
        <v>МС</v>
      </c>
      <c r="H39" s="487" t="str">
        <f>IF(D39="",D39,VLOOKUP(D39,'Список уч-ков'!A:L,7,FALSE))</f>
        <v>Зейгман В.А.</v>
      </c>
      <c r="I39" s="1134"/>
    </row>
    <row r="40" spans="1:9" ht="18" customHeight="1" thickBot="1" x14ac:dyDescent="0.25">
      <c r="A40" s="1094"/>
      <c r="B40" s="1095"/>
      <c r="C40" s="1129"/>
      <c r="D40" s="19">
        <f>B38*1000</f>
        <v>9000</v>
      </c>
      <c r="E40" s="710" t="s">
        <v>6</v>
      </c>
      <c r="F40" s="1113" t="s">
        <v>561</v>
      </c>
      <c r="G40" s="1113"/>
      <c r="H40" s="1114"/>
      <c r="I40" s="1135"/>
    </row>
    <row r="41" spans="1:9" ht="18" customHeight="1" x14ac:dyDescent="0.2">
      <c r="A41" s="1087">
        <v>10</v>
      </c>
      <c r="B41" s="1089">
        <v>10</v>
      </c>
      <c r="C41" s="1127" t="s">
        <v>485</v>
      </c>
      <c r="D41" s="879">
        <v>74</v>
      </c>
      <c r="E41" s="709" t="str">
        <f>IF(D41="",D41,VLOOKUP(D41,'Список уч-ков'!A:L,3,FALSE))</f>
        <v>КОСТЫЛИН Александр</v>
      </c>
      <c r="F41" s="13">
        <f>IF(D41="",D41,VLOOKUP(D41,'Список уч-ков'!A:L,4,FALSE))</f>
        <v>37015</v>
      </c>
      <c r="G41" s="14" t="str">
        <f>IF(D41="",D41,VLOOKUP(D41,'Список уч-ков'!A:L,5,FALSE))</f>
        <v>2</v>
      </c>
      <c r="H41" s="488" t="str">
        <f>IF(D41="",D41,VLOOKUP(D41,'Список уч-ков'!A:L,7,FALSE))</f>
        <v>Балябин С.Л.</v>
      </c>
      <c r="I41" s="1133" t="s">
        <v>623</v>
      </c>
    </row>
    <row r="42" spans="1:9" ht="18" customHeight="1" thickBot="1" x14ac:dyDescent="0.25">
      <c r="A42" s="1088"/>
      <c r="B42" s="1090"/>
      <c r="C42" s="1128"/>
      <c r="D42" s="880">
        <v>25</v>
      </c>
      <c r="E42" s="709" t="str">
        <f>IF(D42="",D42,VLOOKUP(D42,'Список уч-ков'!A:L,3,FALSE))</f>
        <v>ЕРОФЕЕВ Дмитрий</v>
      </c>
      <c r="F42" s="17">
        <f>IF(D42="",D42,VLOOKUP(D42,'Список уч-ков'!A:L,4,FALSE))</f>
        <v>37901</v>
      </c>
      <c r="G42" s="18" t="str">
        <f>IF(D42="",D42,VLOOKUP(D42,'Список уч-ков'!A:L,5,FALSE))</f>
        <v>2</v>
      </c>
      <c r="H42" s="487" t="str">
        <f>IF(D42="",D42,VLOOKUP(D42,'Список уч-ков'!A:L,7,FALSE))</f>
        <v>Балябин С.Л.</v>
      </c>
      <c r="I42" s="1134"/>
    </row>
    <row r="43" spans="1:9" ht="18" customHeight="1" thickBot="1" x14ac:dyDescent="0.25">
      <c r="A43" s="1094"/>
      <c r="B43" s="1095"/>
      <c r="C43" s="1129"/>
      <c r="D43" s="19">
        <f>B41*1000</f>
        <v>10000</v>
      </c>
      <c r="E43" s="710" t="s">
        <v>6</v>
      </c>
      <c r="F43" s="1113" t="s">
        <v>486</v>
      </c>
      <c r="G43" s="1113"/>
      <c r="H43" s="1114"/>
      <c r="I43" s="1135"/>
    </row>
    <row r="44" spans="1:9" ht="18" customHeight="1" x14ac:dyDescent="0.2">
      <c r="A44" s="1087">
        <v>11</v>
      </c>
      <c r="B44" s="1089">
        <v>11</v>
      </c>
      <c r="C44" s="1127" t="s">
        <v>186</v>
      </c>
      <c r="D44" s="879">
        <v>52</v>
      </c>
      <c r="E44" s="708" t="str">
        <f>IF(D44="",D44,VLOOKUP(D44,'Список уч-ков'!A:L,3,FALSE))</f>
        <v>САМСОНОВ Алексей</v>
      </c>
      <c r="F44" s="17">
        <f>IF(D44="",D44,VLOOKUP(D44,'Список уч-ков'!A:L,4,FALSE))</f>
        <v>29510</v>
      </c>
      <c r="G44" s="18" t="str">
        <f>IF(D44="",D44,VLOOKUP(D44,'Список уч-ков'!A:L,5,FALSE))</f>
        <v>МС</v>
      </c>
      <c r="H44" s="488" t="str">
        <f>IF(D44="",D44,VLOOKUP(D44,'Список уч-ков'!A:L,7,FALSE))</f>
        <v>Полодухина Л.А., Некрасов А.Н.</v>
      </c>
      <c r="I44" s="1133" t="s">
        <v>154</v>
      </c>
    </row>
    <row r="45" spans="1:9" ht="18" customHeight="1" thickBot="1" x14ac:dyDescent="0.25">
      <c r="A45" s="1088"/>
      <c r="B45" s="1090"/>
      <c r="C45" s="1128"/>
      <c r="D45" s="880">
        <v>22</v>
      </c>
      <c r="E45" s="709" t="str">
        <f>IF(D45="",D45,VLOOKUP(D45,'Список уч-ков'!A:L,3,FALSE))</f>
        <v>СЕРЕБРЕННИКОВ Михаил</v>
      </c>
      <c r="F45" s="17">
        <f>IF(D45="",D45,VLOOKUP(D45,'Список уч-ков'!A:L,4,FALSE))</f>
        <v>34178</v>
      </c>
      <c r="G45" s="18" t="str">
        <f>IF(D45="",D45,VLOOKUP(D45,'Список уч-ков'!A:L,5,FALSE))</f>
        <v>1</v>
      </c>
      <c r="H45" s="487" t="str">
        <f>IF(D45="",D45,VLOOKUP(D45,'Список уч-ков'!A:L,7,FALSE))</f>
        <v>Самсонов А.В., Некрасов А.Н.</v>
      </c>
      <c r="I45" s="1134"/>
    </row>
    <row r="46" spans="1:9" ht="18" customHeight="1" thickBot="1" x14ac:dyDescent="0.25">
      <c r="A46" s="1094"/>
      <c r="B46" s="1095"/>
      <c r="C46" s="1129"/>
      <c r="D46" s="19">
        <f>B44*1000</f>
        <v>11000</v>
      </c>
      <c r="E46" s="710" t="s">
        <v>6</v>
      </c>
      <c r="F46" s="1113" t="s">
        <v>548</v>
      </c>
      <c r="G46" s="1122"/>
      <c r="H46" s="1123"/>
      <c r="I46" s="1135"/>
    </row>
    <row r="47" spans="1:9" ht="18" customHeight="1" x14ac:dyDescent="0.2">
      <c r="A47" s="1087">
        <v>12</v>
      </c>
      <c r="B47" s="1089">
        <v>12</v>
      </c>
      <c r="C47" s="1130" t="s">
        <v>549</v>
      </c>
      <c r="D47" s="11">
        <v>66</v>
      </c>
      <c r="E47" s="12" t="str">
        <f>IF(D47="",D47,VLOOKUP(D47,'Список уч-ков'!A:L,3,FALSE))</f>
        <v>КУДЗИЕВ Игорь</v>
      </c>
      <c r="F47" s="13">
        <f>IF(D47="",D47,VLOOKUP(D47,'Список уч-ков'!A:L,4,FALSE))</f>
        <v>25435</v>
      </c>
      <c r="G47" s="14" t="str">
        <f>IF(D47="",D47,VLOOKUP(D47,'Список уч-ков'!A:L,5,FALSE))</f>
        <v>2</v>
      </c>
      <c r="H47" s="488" t="str">
        <f>IF(D47="",D47,VLOOKUP(D47,'Список уч-ков'!A:L,7,FALSE))</f>
        <v>Бекоев Э.П.</v>
      </c>
      <c r="I47" s="1133" t="s">
        <v>623</v>
      </c>
    </row>
    <row r="48" spans="1:9" ht="18" customHeight="1" thickBot="1" x14ac:dyDescent="0.25">
      <c r="A48" s="1088"/>
      <c r="B48" s="1090"/>
      <c r="C48" s="1131"/>
      <c r="D48" s="16">
        <v>13</v>
      </c>
      <c r="E48" s="12" t="str">
        <f>IF(D48="",D48,VLOOKUP(D48,'Список уч-ков'!A:L,3,FALSE))</f>
        <v>КОЗАЕВ Олег</v>
      </c>
      <c r="F48" s="17">
        <f>IF(D48="",D48,VLOOKUP(D48,'Список уч-ков'!A:L,4,FALSE))</f>
        <v>38860</v>
      </c>
      <c r="G48" s="18" t="str">
        <f>IF(D48="",D48,VLOOKUP(D48,'Список уч-ков'!A:L,5,FALSE))</f>
        <v>2</v>
      </c>
      <c r="H48" s="487" t="str">
        <f>IF(D48="",D48,VLOOKUP(D48,'Список уч-ков'!A:L,7,FALSE))</f>
        <v>Бекоев Э.П.</v>
      </c>
      <c r="I48" s="1134"/>
    </row>
    <row r="49" spans="1:14" ht="18" customHeight="1" thickBot="1" x14ac:dyDescent="0.25">
      <c r="A49" s="1094"/>
      <c r="B49" s="1095"/>
      <c r="C49" s="1132"/>
      <c r="D49" s="19">
        <f>B47*1000</f>
        <v>12000</v>
      </c>
      <c r="E49" s="20" t="s">
        <v>6</v>
      </c>
      <c r="F49" s="1113" t="s">
        <v>422</v>
      </c>
      <c r="G49" s="1113"/>
      <c r="H49" s="1114"/>
      <c r="I49" s="1135"/>
    </row>
    <row r="50" spans="1:14" ht="18" customHeight="1" x14ac:dyDescent="0.2">
      <c r="A50" s="1087">
        <v>13</v>
      </c>
      <c r="B50" s="1089">
        <v>13</v>
      </c>
      <c r="C50" s="1130" t="s">
        <v>202</v>
      </c>
      <c r="D50" s="11">
        <v>11</v>
      </c>
      <c r="E50" s="12" t="str">
        <f>IF(D50="",D50,VLOOKUP(D50,'Список уч-ков'!A:L,3,FALSE))</f>
        <v>КУЗЬМЕНКО Артем</v>
      </c>
      <c r="F50" s="13">
        <f>IF(D50="",D50,VLOOKUP(D50,'Список уч-ков'!A:L,4,FALSE))</f>
        <v>32064</v>
      </c>
      <c r="G50" s="14" t="str">
        <f>IF(D50="",D50,VLOOKUP(D50,'Список уч-ков'!A:L,5,FALSE))</f>
        <v>КМС</v>
      </c>
      <c r="H50" s="488" t="str">
        <f>IF(D50="",D50,VLOOKUP(D50,'Список уч-ков'!A:L,7,FALSE))</f>
        <v>Сергатюк С.Н., Старых Ю.А.</v>
      </c>
      <c r="I50" s="1133" t="s">
        <v>623</v>
      </c>
    </row>
    <row r="51" spans="1:14" ht="18" customHeight="1" x14ac:dyDescent="0.2">
      <c r="A51" s="1088"/>
      <c r="B51" s="1090"/>
      <c r="C51" s="1131"/>
      <c r="D51" s="16">
        <v>71</v>
      </c>
      <c r="E51" s="12" t="str">
        <f>IF(D51="",D51,VLOOKUP(D51,'Список уч-ков'!A:L,3,FALSE))</f>
        <v>БОГУСЛАВСКИЙ Артемий</v>
      </c>
      <c r="F51" s="17">
        <f>IF(D51="",D51,VLOOKUP(D51,'Список уч-ков'!A:L,4,FALSE))</f>
        <v>38002</v>
      </c>
      <c r="G51" s="18" t="str">
        <f>IF(D51="",D51,VLOOKUP(D51,'Список уч-ков'!A:L,5,FALSE))</f>
        <v>2</v>
      </c>
      <c r="H51" s="487" t="str">
        <f>IF(D51="",D51,VLOOKUP(D51,'Список уч-ков'!A:L,7,FALSE))</f>
        <v>Гулевская М.Л.,Сергатюк С.Н., Старых Ю.А.</v>
      </c>
      <c r="I51" s="1134"/>
    </row>
    <row r="52" spans="1:14" ht="18" customHeight="1" thickBot="1" x14ac:dyDescent="0.25">
      <c r="A52" s="1088"/>
      <c r="B52" s="1090"/>
      <c r="C52" s="1131"/>
      <c r="D52" s="16">
        <v>24</v>
      </c>
      <c r="E52" s="12" t="str">
        <f>IF(D52="",D52,VLOOKUP(D52,'Список уч-ков'!A:L,3,FALSE))</f>
        <v>ЕВСЮКОВ Владимир</v>
      </c>
      <c r="F52" s="17">
        <f>IF(D52="",D52,VLOOKUP(D52,'Список уч-ков'!A:L,4,FALSE))</f>
        <v>15250</v>
      </c>
      <c r="G52" s="18" t="str">
        <f>IF(D52="",D52,VLOOKUP(D52,'Список уч-ков'!A:L,5,FALSE))</f>
        <v>МС</v>
      </c>
      <c r="H52" s="487" t="str">
        <f>IF(D52="",D52,VLOOKUP(D52,'Список уч-ков'!A:L,7,FALSE))</f>
        <v>Евсюков В.Н.</v>
      </c>
      <c r="I52" s="1134"/>
      <c r="N52" s="22"/>
    </row>
    <row r="53" spans="1:14" ht="18" customHeight="1" thickBot="1" x14ac:dyDescent="0.25">
      <c r="A53" s="1094"/>
      <c r="B53" s="1095"/>
      <c r="C53" s="1132"/>
      <c r="D53" s="19">
        <f>B50*1000</f>
        <v>13000</v>
      </c>
      <c r="E53" s="20" t="s">
        <v>6</v>
      </c>
      <c r="F53" s="1113" t="s">
        <v>509</v>
      </c>
      <c r="G53" s="1113"/>
      <c r="H53" s="1114"/>
      <c r="I53" s="1135"/>
      <c r="N53" s="22"/>
    </row>
    <row r="54" spans="1:14" ht="18" hidden="1" customHeight="1" outlineLevel="1" x14ac:dyDescent="0.2">
      <c r="A54" s="1087">
        <v>14</v>
      </c>
      <c r="B54" s="1089"/>
      <c r="C54" s="1127"/>
      <c r="D54" s="11"/>
      <c r="E54" s="12"/>
      <c r="F54" s="13">
        <f>IF(E54="",E54,VLOOKUP(E54,'Список уч-ков'!#REF!,2,FALSE))</f>
        <v>0</v>
      </c>
      <c r="G54" s="14">
        <f>IF(E54="",E54,VLOOKUP(E54,'Список уч-ков'!#REF!,3,FALSE))</f>
        <v>0</v>
      </c>
      <c r="H54" s="488">
        <f>IF(E54="",E54,VLOOKUP(E54,'Список уч-ков'!#REF!,5,FALSE))</f>
        <v>0</v>
      </c>
      <c r="N54" s="22"/>
    </row>
    <row r="55" spans="1:14" ht="18" hidden="1" customHeight="1" outlineLevel="1" x14ac:dyDescent="0.2">
      <c r="A55" s="1088"/>
      <c r="B55" s="1090"/>
      <c r="C55" s="1128"/>
      <c r="D55" s="16"/>
      <c r="E55" s="12"/>
      <c r="F55" s="17">
        <f>IF(E55="",E55,VLOOKUP(E55,'Список уч-ков'!#REF!,2,FALSE))</f>
        <v>0</v>
      </c>
      <c r="G55" s="18">
        <f>IF(E55="",E55,VLOOKUP(E55,'Список уч-ков'!#REF!,3,FALSE))</f>
        <v>0</v>
      </c>
      <c r="H55" s="487">
        <f>IF(E55="",E55,VLOOKUP(E55,'Список уч-ков'!#REF!,5,FALSE))</f>
        <v>0</v>
      </c>
      <c r="M55" s="22"/>
      <c r="N55" s="22"/>
    </row>
    <row r="56" spans="1:14" ht="18" hidden="1" customHeight="1" outlineLevel="1" thickBot="1" x14ac:dyDescent="0.25">
      <c r="A56" s="1088"/>
      <c r="B56" s="1090"/>
      <c r="C56" s="1128"/>
      <c r="D56" s="16"/>
      <c r="E56" s="12"/>
      <c r="F56" s="17">
        <f>IF(E56="",E56,VLOOKUP(E56,'Список уч-ков'!#REF!,2,FALSE))</f>
        <v>0</v>
      </c>
      <c r="G56" s="18">
        <f>IF(E56="",E56,VLOOKUP(E56,'Список уч-ков'!#REF!,3,FALSE))</f>
        <v>0</v>
      </c>
      <c r="H56" s="487">
        <f>IF(E56="",E56,VLOOKUP(E56,'Список уч-ков'!#REF!,5,FALSE))</f>
        <v>0</v>
      </c>
      <c r="M56" s="22"/>
    </row>
    <row r="57" spans="1:14" ht="18" hidden="1" customHeight="1" outlineLevel="1" thickBot="1" x14ac:dyDescent="0.25">
      <c r="A57" s="1094"/>
      <c r="B57" s="1095"/>
      <c r="C57" s="1129"/>
      <c r="D57" s="19">
        <f>B54*1000</f>
        <v>0</v>
      </c>
      <c r="E57" s="20" t="s">
        <v>6</v>
      </c>
      <c r="F57" s="1113"/>
      <c r="G57" s="1113"/>
      <c r="H57" s="1114"/>
    </row>
    <row r="58" spans="1:14" ht="18" hidden="1" customHeight="1" outlineLevel="2" x14ac:dyDescent="0.2">
      <c r="A58" s="1087">
        <v>15</v>
      </c>
      <c r="B58" s="1089"/>
      <c r="C58" s="1127"/>
      <c r="D58" s="11"/>
      <c r="E58" s="12"/>
      <c r="F58" s="13">
        <f>IF(E58="",E58,VLOOKUP(E58,'Список уч-ков'!#REF!,2,FALSE))</f>
        <v>0</v>
      </c>
      <c r="G58" s="14">
        <f>IF(E58="",E58,VLOOKUP(E58,'Список уч-ков'!#REF!,3,FALSE))</f>
        <v>0</v>
      </c>
      <c r="H58" s="488">
        <f>IF(E58="",E58,VLOOKUP(E58,'Список уч-ков'!#REF!,5,FALSE))</f>
        <v>0</v>
      </c>
    </row>
    <row r="59" spans="1:14" ht="18" hidden="1" customHeight="1" outlineLevel="2" x14ac:dyDescent="0.2">
      <c r="A59" s="1088"/>
      <c r="B59" s="1090"/>
      <c r="C59" s="1128"/>
      <c r="D59" s="16"/>
      <c r="E59" s="12"/>
      <c r="F59" s="17">
        <f>IF(E59="",E59,VLOOKUP(E59,'Список уч-ков'!#REF!,2,FALSE))</f>
        <v>0</v>
      </c>
      <c r="G59" s="18">
        <f>IF(E59="",E59,VLOOKUP(E59,'Список уч-ков'!#REF!,3,FALSE))</f>
        <v>0</v>
      </c>
      <c r="H59" s="487">
        <f>IF(E59="",E59,VLOOKUP(E59,'Список уч-ков'!#REF!,5,FALSE))</f>
        <v>0</v>
      </c>
    </row>
    <row r="60" spans="1:14" ht="18" hidden="1" customHeight="1" outlineLevel="2" thickBot="1" x14ac:dyDescent="0.25">
      <c r="A60" s="1088"/>
      <c r="B60" s="1090"/>
      <c r="C60" s="1128"/>
      <c r="D60" s="16"/>
      <c r="E60" s="12"/>
      <c r="F60" s="17">
        <f>IF(E60="",E60,VLOOKUP(E60,'Список уч-ков'!#REF!,2,FALSE))</f>
        <v>0</v>
      </c>
      <c r="G60" s="18">
        <f>IF(E60="",E60,VLOOKUP(E60,'Список уч-ков'!#REF!,3,FALSE))</f>
        <v>0</v>
      </c>
      <c r="H60" s="487">
        <f>IF(E60="",E60,VLOOKUP(E60,'Список уч-ков'!#REF!,5,FALSE))</f>
        <v>0</v>
      </c>
    </row>
    <row r="61" spans="1:14" ht="18" hidden="1" customHeight="1" outlineLevel="2" thickBot="1" x14ac:dyDescent="0.25">
      <c r="A61" s="1094"/>
      <c r="B61" s="1095"/>
      <c r="C61" s="1129"/>
      <c r="D61" s="19">
        <f>B58*1000</f>
        <v>0</v>
      </c>
      <c r="E61" s="20" t="s">
        <v>6</v>
      </c>
      <c r="F61" s="1113"/>
      <c r="G61" s="1113"/>
      <c r="H61" s="1114"/>
    </row>
    <row r="62" spans="1:14" ht="18" hidden="1" customHeight="1" outlineLevel="2" x14ac:dyDescent="0.2">
      <c r="A62" s="1087">
        <v>16</v>
      </c>
      <c r="B62" s="1089"/>
      <c r="C62" s="1127"/>
      <c r="D62" s="11"/>
      <c r="E62" s="12"/>
      <c r="F62" s="13">
        <f>IF(E62="",E62,VLOOKUP(E62,'Список уч-ков'!#REF!,2,FALSE))</f>
        <v>0</v>
      </c>
      <c r="G62" s="14">
        <f>IF(E62="",E62,VLOOKUP(E62,'Список уч-ков'!#REF!,3,FALSE))</f>
        <v>0</v>
      </c>
      <c r="H62" s="488">
        <f>IF(E62="",E62,VLOOKUP(E62,'Список уч-ков'!#REF!,5,FALSE))</f>
        <v>0</v>
      </c>
    </row>
    <row r="63" spans="1:14" ht="18" hidden="1" customHeight="1" outlineLevel="2" x14ac:dyDescent="0.2">
      <c r="A63" s="1088"/>
      <c r="B63" s="1090"/>
      <c r="C63" s="1128"/>
      <c r="D63" s="16"/>
      <c r="E63" s="12"/>
      <c r="F63" s="17">
        <f>IF(E63="",E63,VLOOKUP(E63,'Список уч-ков'!#REF!,2,FALSE))</f>
        <v>0</v>
      </c>
      <c r="G63" s="18">
        <f>IF(E63="",E63,VLOOKUP(E63,'Список уч-ков'!#REF!,3,FALSE))</f>
        <v>0</v>
      </c>
      <c r="H63" s="487">
        <f>IF(E63="",E63,VLOOKUP(E63,'Список уч-ков'!#REF!,5,FALSE))</f>
        <v>0</v>
      </c>
    </row>
    <row r="64" spans="1:14" ht="18" hidden="1" customHeight="1" outlineLevel="2" thickBot="1" x14ac:dyDescent="0.25">
      <c r="A64" s="1088"/>
      <c r="B64" s="1090"/>
      <c r="C64" s="1128"/>
      <c r="D64" s="16"/>
      <c r="E64" s="12"/>
      <c r="F64" s="17">
        <f>IF(E64="",E64,VLOOKUP(E64,'Список уч-ков'!#REF!,2,FALSE))</f>
        <v>0</v>
      </c>
      <c r="G64" s="18">
        <f>IF(E64="",E64,VLOOKUP(E64,'Список уч-ков'!#REF!,3,FALSE))</f>
        <v>0</v>
      </c>
      <c r="H64" s="487">
        <f>IF(E64="",E64,VLOOKUP(E64,'Список уч-ков'!#REF!,5,FALSE))</f>
        <v>0</v>
      </c>
    </row>
    <row r="65" spans="1:8" ht="18" hidden="1" customHeight="1" outlineLevel="2" thickBot="1" x14ac:dyDescent="0.25">
      <c r="A65" s="1094"/>
      <c r="B65" s="1095"/>
      <c r="C65" s="1129"/>
      <c r="D65" s="19">
        <f>B62*1000</f>
        <v>0</v>
      </c>
      <c r="E65" s="20" t="s">
        <v>6</v>
      </c>
      <c r="F65" s="1113"/>
      <c r="G65" s="1113"/>
      <c r="H65" s="1114"/>
    </row>
    <row r="66" spans="1:8" ht="18" hidden="1" customHeight="1" outlineLevel="2" x14ac:dyDescent="0.2">
      <c r="A66" s="1087">
        <v>17</v>
      </c>
      <c r="B66" s="1089"/>
      <c r="C66" s="1127"/>
      <c r="D66" s="11"/>
      <c r="E66" s="12"/>
      <c r="F66" s="13">
        <f>IF(E66="",E66,VLOOKUP(E66,'Список уч-ков'!#REF!,2,FALSE))</f>
        <v>0</v>
      </c>
      <c r="G66" s="14">
        <f>IF(E66="",E66,VLOOKUP(E66,'Список уч-ков'!#REF!,3,FALSE))</f>
        <v>0</v>
      </c>
      <c r="H66" s="488">
        <f>IF(E66="",E66,VLOOKUP(E66,'Список уч-ков'!#REF!,5,FALSE))</f>
        <v>0</v>
      </c>
    </row>
    <row r="67" spans="1:8" ht="18" hidden="1" customHeight="1" outlineLevel="2" x14ac:dyDescent="0.2">
      <c r="A67" s="1088"/>
      <c r="B67" s="1090"/>
      <c r="C67" s="1128"/>
      <c r="D67" s="16"/>
      <c r="E67" s="12"/>
      <c r="F67" s="17">
        <f>IF(E67="",E67,VLOOKUP(E67,'Список уч-ков'!#REF!,2,FALSE))</f>
        <v>0</v>
      </c>
      <c r="G67" s="18">
        <f>IF(E67="",E67,VLOOKUP(E67,'Список уч-ков'!#REF!,3,FALSE))</f>
        <v>0</v>
      </c>
      <c r="H67" s="487">
        <f>IF(E67="",E67,VLOOKUP(E67,'Список уч-ков'!#REF!,5,FALSE))</f>
        <v>0</v>
      </c>
    </row>
    <row r="68" spans="1:8" ht="18" hidden="1" customHeight="1" outlineLevel="2" thickBot="1" x14ac:dyDescent="0.25">
      <c r="A68" s="1088"/>
      <c r="B68" s="1090"/>
      <c r="C68" s="1128"/>
      <c r="D68" s="16"/>
      <c r="E68" s="12"/>
      <c r="F68" s="17">
        <f>IF(E68="",E68,VLOOKUP(E68,'Список уч-ков'!#REF!,2,FALSE))</f>
        <v>0</v>
      </c>
      <c r="G68" s="18">
        <f>IF(E68="",E68,VLOOKUP(E68,'Список уч-ков'!#REF!,3,FALSE))</f>
        <v>0</v>
      </c>
      <c r="H68" s="487">
        <f>IF(E68="",E68,VLOOKUP(E68,'Список уч-ков'!#REF!,5,FALSE))</f>
        <v>0</v>
      </c>
    </row>
    <row r="69" spans="1:8" ht="18" hidden="1" customHeight="1" outlineLevel="2" thickBot="1" x14ac:dyDescent="0.25">
      <c r="A69" s="1094"/>
      <c r="B69" s="1095"/>
      <c r="C69" s="1129"/>
      <c r="D69" s="19">
        <f>B66*1000</f>
        <v>0</v>
      </c>
      <c r="E69" s="20" t="s">
        <v>6</v>
      </c>
      <c r="F69" s="1113"/>
      <c r="G69" s="1113"/>
      <c r="H69" s="1114"/>
    </row>
    <row r="70" spans="1:8" ht="18" hidden="1" customHeight="1" outlineLevel="2" x14ac:dyDescent="0.2">
      <c r="A70" s="1087">
        <v>18</v>
      </c>
      <c r="B70" s="1089"/>
      <c r="C70" s="1127"/>
      <c r="D70" s="11"/>
      <c r="E70" s="12"/>
      <c r="F70" s="13">
        <f>IF(E70="",E70,VLOOKUP(E70,'Список уч-ков'!#REF!,2,FALSE))</f>
        <v>0</v>
      </c>
      <c r="G70" s="14">
        <f>IF(E70="",E70,VLOOKUP(E70,'Список уч-ков'!#REF!,3,FALSE))</f>
        <v>0</v>
      </c>
      <c r="H70" s="488">
        <f>IF(E70="",E70,VLOOKUP(E70,'Список уч-ков'!#REF!,5,FALSE))</f>
        <v>0</v>
      </c>
    </row>
    <row r="71" spans="1:8" ht="18" hidden="1" customHeight="1" outlineLevel="2" x14ac:dyDescent="0.2">
      <c r="A71" s="1088"/>
      <c r="B71" s="1090"/>
      <c r="C71" s="1128"/>
      <c r="D71" s="16"/>
      <c r="E71" s="12"/>
      <c r="F71" s="17">
        <f>IF(E71="",E71,VLOOKUP(E71,'Список уч-ков'!#REF!,2,FALSE))</f>
        <v>0</v>
      </c>
      <c r="G71" s="18">
        <f>IF(E71="",E71,VLOOKUP(E71,'Список уч-ков'!#REF!,3,FALSE))</f>
        <v>0</v>
      </c>
      <c r="H71" s="487">
        <f>IF(E71="",E71,VLOOKUP(E71,'Список уч-ков'!#REF!,5,FALSE))</f>
        <v>0</v>
      </c>
    </row>
    <row r="72" spans="1:8" ht="18" hidden="1" customHeight="1" outlineLevel="2" thickBot="1" x14ac:dyDescent="0.25">
      <c r="A72" s="1088"/>
      <c r="B72" s="1090"/>
      <c r="C72" s="1128"/>
      <c r="D72" s="16"/>
      <c r="E72" s="12"/>
      <c r="F72" s="17">
        <f>IF(E72="",E72,VLOOKUP(E72,'Список уч-ков'!#REF!,2,FALSE))</f>
        <v>0</v>
      </c>
      <c r="G72" s="18">
        <f>IF(E72="",E72,VLOOKUP(E72,'Список уч-ков'!#REF!,3,FALSE))</f>
        <v>0</v>
      </c>
      <c r="H72" s="487">
        <f>IF(E72="",E72,VLOOKUP(E72,'Список уч-ков'!#REF!,5,FALSE))</f>
        <v>0</v>
      </c>
    </row>
    <row r="73" spans="1:8" ht="18" hidden="1" customHeight="1" outlineLevel="2" thickBot="1" x14ac:dyDescent="0.25">
      <c r="A73" s="1094"/>
      <c r="B73" s="1095"/>
      <c r="C73" s="1129"/>
      <c r="D73" s="19">
        <f>B70*1000</f>
        <v>0</v>
      </c>
      <c r="E73" s="20" t="s">
        <v>6</v>
      </c>
      <c r="F73" s="1113"/>
      <c r="G73" s="1113"/>
      <c r="H73" s="1114"/>
    </row>
    <row r="74" spans="1:8" ht="14.25" collapsed="1" x14ac:dyDescent="0.2">
      <c r="A74" s="170" t="s">
        <v>430</v>
      </c>
      <c r="B74" s="25"/>
      <c r="C74" s="924"/>
      <c r="D74" s="25"/>
      <c r="E74" s="25"/>
      <c r="F74" s="26"/>
      <c r="H74" s="170" t="s">
        <v>432</v>
      </c>
    </row>
    <row r="75" spans="1:8" ht="13.5" x14ac:dyDescent="0.2">
      <c r="A75" s="27"/>
      <c r="B75" s="27"/>
      <c r="C75" s="925"/>
      <c r="D75" s="27"/>
      <c r="E75" s="27"/>
      <c r="F75" s="26"/>
      <c r="H75" s="28"/>
    </row>
    <row r="76" spans="1:8" ht="14.25" x14ac:dyDescent="0.2">
      <c r="A76" s="170" t="s">
        <v>431</v>
      </c>
      <c r="B76" s="25"/>
      <c r="C76" s="924"/>
      <c r="D76" s="25"/>
      <c r="E76" s="25"/>
      <c r="F76" s="26"/>
      <c r="H76" s="170" t="s">
        <v>433</v>
      </c>
    </row>
    <row r="77" spans="1:8" ht="14.25" x14ac:dyDescent="0.2">
      <c r="A77" s="170"/>
      <c r="B77" s="25"/>
      <c r="C77" s="924"/>
      <c r="D77" s="25"/>
      <c r="E77" s="25"/>
      <c r="F77" s="26"/>
      <c r="H77" s="170"/>
    </row>
    <row r="78" spans="1:8" ht="14.25" x14ac:dyDescent="0.2">
      <c r="A78" s="170"/>
      <c r="B78" s="25"/>
      <c r="C78" s="924"/>
      <c r="D78" s="25"/>
      <c r="E78" s="25"/>
      <c r="F78" s="26"/>
      <c r="H78" s="170"/>
    </row>
    <row r="79" spans="1:8" ht="20.25" x14ac:dyDescent="0.2">
      <c r="A79" s="1138" t="s">
        <v>291</v>
      </c>
      <c r="B79" s="1138"/>
      <c r="C79" s="1138"/>
      <c r="D79" s="1138"/>
      <c r="E79" s="1138"/>
      <c r="F79" s="1138"/>
      <c r="G79" s="1138"/>
      <c r="H79" s="1138"/>
    </row>
    <row r="80" spans="1:8" ht="13.5" thickBot="1" x14ac:dyDescent="0.25">
      <c r="F80" s="492"/>
    </row>
    <row r="81" spans="1:9" ht="26.25" thickBot="1" x14ac:dyDescent="0.25">
      <c r="A81" s="5" t="s">
        <v>0</v>
      </c>
      <c r="B81" s="6" t="s">
        <v>1</v>
      </c>
      <c r="C81" s="923" t="s">
        <v>2</v>
      </c>
      <c r="D81" s="6" t="s">
        <v>1</v>
      </c>
      <c r="E81" s="7" t="s">
        <v>3</v>
      </c>
      <c r="F81" s="7" t="s">
        <v>275</v>
      </c>
      <c r="G81" s="8" t="s">
        <v>22</v>
      </c>
      <c r="H81" s="9" t="s">
        <v>276</v>
      </c>
      <c r="I81" s="872" t="s">
        <v>442</v>
      </c>
    </row>
    <row r="82" spans="1:9" ht="18" customHeight="1" x14ac:dyDescent="0.2">
      <c r="A82" s="1087">
        <v>1</v>
      </c>
      <c r="B82" s="1089">
        <v>14</v>
      </c>
      <c r="C82" s="1157" t="s">
        <v>214</v>
      </c>
      <c r="D82" s="490">
        <v>106</v>
      </c>
      <c r="E82" s="709" t="str">
        <f>IF(D82="",D82,VLOOKUP(D82,'Список уч-ков'!A:L,3,FALSE))</f>
        <v>КИСЛИЦЫН Константин</v>
      </c>
      <c r="F82" s="13">
        <f>IF(D82="",D82,VLOOKUP(D82,'Список уч-ков'!A:L,4,FALSE))</f>
        <v>35691</v>
      </c>
      <c r="G82" s="14" t="str">
        <f>IF(D82="",D82,VLOOKUP(D82,'Список уч-ков'!A:L,5,FALSE))</f>
        <v>МС</v>
      </c>
      <c r="H82" s="488" t="str">
        <f>IF(D82="",D82,VLOOKUP(D82,'Список уч-ков'!A:L,7,FALSE))</f>
        <v>Малышкина В.В.</v>
      </c>
      <c r="I82" s="1160" t="s">
        <v>149</v>
      </c>
    </row>
    <row r="83" spans="1:9" ht="18" customHeight="1" x14ac:dyDescent="0.2">
      <c r="A83" s="1088"/>
      <c r="B83" s="1090"/>
      <c r="C83" s="1158"/>
      <c r="D83" s="880">
        <v>51</v>
      </c>
      <c r="E83" s="709" t="str">
        <f>IF(D83="",D83,VLOOKUP(D83,'Список уч-ков'!A:L,3,FALSE))</f>
        <v>АНИКАНОВ Владимир</v>
      </c>
      <c r="F83" s="17">
        <f>IF(D83="",D83,VLOOKUP(D83,'Список уч-ков'!A:L,4,FALSE))</f>
        <v>17608</v>
      </c>
      <c r="G83" s="18" t="str">
        <f>IF(D83="",D83,VLOOKUP(D83,'Список уч-ков'!A:L,5,FALSE))</f>
        <v>МС</v>
      </c>
      <c r="H83" s="487" t="str">
        <f>IF(D83="",D83,VLOOKUP(D83,'Список уч-ков'!A:L,7,FALSE))</f>
        <v>Ткаченко А.А.</v>
      </c>
      <c r="I83" s="1161"/>
    </row>
    <row r="84" spans="1:9" ht="18" customHeight="1" thickBot="1" x14ac:dyDescent="0.25">
      <c r="A84" s="1088"/>
      <c r="B84" s="1090"/>
      <c r="C84" s="1158"/>
      <c r="D84" s="491">
        <v>14</v>
      </c>
      <c r="E84" s="709" t="str">
        <f>IF(D84="",D84,VLOOKUP(D84,'Список уч-ков'!A:L,3,FALSE))</f>
        <v>ЩЕКАЛЕВ Александр</v>
      </c>
      <c r="F84" s="523">
        <f>IF(D84="",D84,VLOOKUP(D84,'Список уч-ков'!A:L,4,FALSE))</f>
        <v>28504</v>
      </c>
      <c r="G84" s="522" t="str">
        <f>IF(D84="",D84,VLOOKUP(D84,'Список уч-ков'!A:L,5,FALSE))</f>
        <v>2</v>
      </c>
      <c r="H84" s="487" t="str">
        <f>IF(D84="",D84,VLOOKUP(D84,'Список уч-ков'!A:L,7,FALSE))</f>
        <v>Малышкина В.В.</v>
      </c>
      <c r="I84" s="1161"/>
    </row>
    <row r="85" spans="1:9" ht="18" customHeight="1" thickBot="1" x14ac:dyDescent="0.25">
      <c r="A85" s="1094"/>
      <c r="B85" s="1095"/>
      <c r="C85" s="1159"/>
      <c r="D85" s="19">
        <f>B82*1000</f>
        <v>14000</v>
      </c>
      <c r="E85" s="710" t="s">
        <v>6</v>
      </c>
      <c r="F85" s="1113" t="s">
        <v>559</v>
      </c>
      <c r="G85" s="1113"/>
      <c r="H85" s="1114"/>
      <c r="I85" s="1162"/>
    </row>
    <row r="86" spans="1:9" ht="18" customHeight="1" x14ac:dyDescent="0.2">
      <c r="A86" s="1087">
        <v>2</v>
      </c>
      <c r="B86" s="1089">
        <v>15</v>
      </c>
      <c r="C86" s="1127" t="s">
        <v>551</v>
      </c>
      <c r="D86" s="490">
        <v>101</v>
      </c>
      <c r="E86" s="709" t="str">
        <f>IF(D86="",D86,VLOOKUP(D86,'Список уч-ков'!A:L,3,FALSE))</f>
        <v>ЯКОВЛЕВ Артем</v>
      </c>
      <c r="F86" s="13">
        <f>IF(D86="",D86,VLOOKUP(D86,'Список уч-ков'!A:L,4,FALSE))</f>
        <v>36219</v>
      </c>
      <c r="G86" s="14" t="str">
        <f>IF(D86="",D86,VLOOKUP(D86,'Список уч-ков'!A:L,5,FALSE))</f>
        <v>МС</v>
      </c>
      <c r="H86" s="488" t="str">
        <f>IF(D86="",D86,VLOOKUP(D86,'Список уч-ков'!A:L,7,FALSE))</f>
        <v>Кирпичников Н.Н.</v>
      </c>
      <c r="I86" s="1160" t="s">
        <v>27</v>
      </c>
    </row>
    <row r="87" spans="1:9" ht="18" customHeight="1" x14ac:dyDescent="0.2">
      <c r="A87" s="1088"/>
      <c r="B87" s="1090"/>
      <c r="C87" s="1128"/>
      <c r="D87" s="941">
        <v>19</v>
      </c>
      <c r="E87" s="709" t="str">
        <f>IF(D87="",D87,VLOOKUP(D87,'Список уч-ков'!A:L,3,FALSE))</f>
        <v>ЧУДАКОВ Евгений</v>
      </c>
      <c r="F87" s="17">
        <f>IF(D87="",D87,VLOOKUP(D87,'Список уч-ков'!A:L,4,FALSE))</f>
        <v>32700</v>
      </c>
      <c r="G87" s="18" t="str">
        <f>IF(D87="",D87,VLOOKUP(D87,'Список уч-ков'!A:L,5,FALSE))</f>
        <v>МС</v>
      </c>
      <c r="H87" s="487" t="str">
        <f>IF(D87="",D87,VLOOKUP(D87,'Список уч-ков'!A:L,7,FALSE))</f>
        <v>Оганисян Н.Н.</v>
      </c>
      <c r="I87" s="1161"/>
    </row>
    <row r="88" spans="1:9" ht="18" customHeight="1" x14ac:dyDescent="0.2">
      <c r="A88" s="1088"/>
      <c r="B88" s="1090"/>
      <c r="C88" s="1128"/>
      <c r="D88" s="941">
        <v>20</v>
      </c>
      <c r="E88" s="709" t="str">
        <f>IF(D88="",D88,VLOOKUP(D88,'Список уч-ков'!A:L,3,FALSE))</f>
        <v>ФИЛИППОВ Сергей</v>
      </c>
      <c r="F88" s="17">
        <f>IF(D88="",D88,VLOOKUP(D88,'Список уч-ков'!A:L,4,FALSE))</f>
        <v>28256</v>
      </c>
      <c r="G88" s="18" t="str">
        <f>IF(D88="",D88,VLOOKUP(D88,'Список уч-ков'!A:L,5,FALSE))</f>
        <v>МС</v>
      </c>
      <c r="H88" s="487" t="str">
        <f>IF(D88="",D88,VLOOKUP(D88,'Список уч-ков'!A:L,7,FALSE))</f>
        <v>Кирпичников Н.Н.</v>
      </c>
      <c r="I88" s="1161"/>
    </row>
    <row r="89" spans="1:9" ht="18" customHeight="1" thickBot="1" x14ac:dyDescent="0.25">
      <c r="A89" s="1088"/>
      <c r="B89" s="1090"/>
      <c r="C89" s="1128"/>
      <c r="D89" s="491">
        <v>102</v>
      </c>
      <c r="E89" s="709" t="str">
        <f>IF(D89="",D89,VLOOKUP(D89,'Список уч-ков'!A:L,3,FALSE))</f>
        <v>САУНИН Алексей</v>
      </c>
      <c r="F89" s="17">
        <f>IF(D89="",D89,VLOOKUP(D89,'Список уч-ков'!A:L,4,FALSE))</f>
        <v>34515</v>
      </c>
      <c r="G89" s="18" t="str">
        <f>IF(D89="",D89,VLOOKUP(D89,'Список уч-ков'!A:L,5,FALSE))</f>
        <v>МС</v>
      </c>
      <c r="H89" s="487" t="str">
        <f>IF(D89="",D89,VLOOKUP(D89,'Список уч-ков'!A:L,7,FALSE))</f>
        <v>Созонов С.К.</v>
      </c>
      <c r="I89" s="1161"/>
    </row>
    <row r="90" spans="1:9" ht="18" customHeight="1" thickBot="1" x14ac:dyDescent="0.25">
      <c r="A90" s="1094"/>
      <c r="B90" s="1095"/>
      <c r="C90" s="1129"/>
      <c r="D90" s="19">
        <f>B86*1000</f>
        <v>15000</v>
      </c>
      <c r="E90" s="710" t="s">
        <v>6</v>
      </c>
      <c r="F90" s="1113" t="s">
        <v>293</v>
      </c>
      <c r="G90" s="1113"/>
      <c r="H90" s="1114"/>
      <c r="I90" s="1162"/>
    </row>
    <row r="91" spans="1:9" ht="13.5" customHeight="1" x14ac:dyDescent="0.2">
      <c r="A91" s="1087">
        <v>3</v>
      </c>
      <c r="B91" s="1151">
        <v>16</v>
      </c>
      <c r="C91" s="1127" t="s">
        <v>552</v>
      </c>
      <c r="D91" s="22">
        <v>67</v>
      </c>
      <c r="E91" s="776" t="str">
        <f>IF(D91="",D91,VLOOKUP(D91,'Список уч-ков'!A:L,3,FALSE))</f>
        <v>ИСМАИЛОВ Данат</v>
      </c>
      <c r="F91" s="920">
        <v>36969</v>
      </c>
      <c r="G91" s="936" t="str">
        <f>IF(D91="",D91,VLOOKUP(D91,'Список уч-ков'!A:L,5,FALSE))</f>
        <v>КМС</v>
      </c>
      <c r="H91" s="936" t="str">
        <f>IF(D91="",D91,VLOOKUP(D91,'Список уч-ков'!A:L,7,FALSE))</f>
        <v>Оганисян Н.Н.</v>
      </c>
      <c r="I91" s="1160" t="s">
        <v>152</v>
      </c>
    </row>
    <row r="92" spans="1:9" ht="13.5" customHeight="1" thickBot="1" x14ac:dyDescent="0.25">
      <c r="A92" s="1088"/>
      <c r="B92" s="1152"/>
      <c r="C92" s="1128"/>
      <c r="D92" s="22">
        <v>21</v>
      </c>
      <c r="E92" s="776" t="str">
        <f>IF(D92="",D92,VLOOKUP(D92,'Список уч-ков'!A:L,3,FALSE))</f>
        <v>ВАСИЛЬЕВ Владислав</v>
      </c>
      <c r="F92" s="920">
        <v>37968</v>
      </c>
      <c r="G92" s="936" t="str">
        <f>IF(D92="",D92,VLOOKUP(D92,'Список уч-ков'!A:L,5,FALSE))</f>
        <v>КМС</v>
      </c>
      <c r="H92" s="936" t="str">
        <f>IF(D92="",D92,VLOOKUP(D92,'Список уч-ков'!A:L,7,FALSE))</f>
        <v>Оганисян Н.Н.</v>
      </c>
      <c r="I92" s="1161"/>
    </row>
    <row r="93" spans="1:9" ht="13.5" customHeight="1" thickBot="1" x14ac:dyDescent="0.25">
      <c r="A93" s="1094"/>
      <c r="B93" s="1153"/>
      <c r="C93" s="1129"/>
      <c r="D93" s="22">
        <f>B91*1000</f>
        <v>16000</v>
      </c>
      <c r="E93" s="710" t="s">
        <v>6</v>
      </c>
      <c r="F93" s="1113" t="s">
        <v>293</v>
      </c>
      <c r="G93" s="1113"/>
      <c r="H93" s="1114"/>
      <c r="I93" s="1162"/>
    </row>
    <row r="94" spans="1:9" ht="18" customHeight="1" x14ac:dyDescent="0.2">
      <c r="A94" s="1087">
        <v>4</v>
      </c>
      <c r="B94" s="1089">
        <v>17</v>
      </c>
      <c r="C94" s="1127" t="s">
        <v>24</v>
      </c>
      <c r="D94" s="515">
        <v>103</v>
      </c>
      <c r="E94" s="709" t="str">
        <f>IF(D94="",D94,VLOOKUP(D94,'Список уч-ков'!A:L,3,FALSE))</f>
        <v>КУБАРЬ Олег</v>
      </c>
      <c r="F94" s="17">
        <f>IF(D94="",D94,VLOOKUP(D94,'Список уч-ков'!A:L,4,FALSE))</f>
        <v>23998</v>
      </c>
      <c r="G94" s="18" t="str">
        <f>IF(D94="",D94,VLOOKUP(D94,'Список уч-ков'!A:L,5,FALSE))</f>
        <v>МС</v>
      </c>
      <c r="H94" s="487" t="str">
        <f>IF(D94="",D94,VLOOKUP(D94,'Список уч-ков'!A:L,7,FALSE))</f>
        <v>Вишняков В.Н.</v>
      </c>
      <c r="I94" s="1160" t="s">
        <v>145</v>
      </c>
    </row>
    <row r="95" spans="1:9" ht="18" customHeight="1" thickBot="1" x14ac:dyDescent="0.25">
      <c r="A95" s="1088"/>
      <c r="B95" s="1090"/>
      <c r="C95" s="1128"/>
      <c r="D95" s="734">
        <v>112</v>
      </c>
      <c r="E95" s="709" t="str">
        <f>IF(D95="",D95,VLOOKUP(D95,'Список уч-ков'!A:L,3,FALSE))</f>
        <v>АСЛАНЯН Арутюн</v>
      </c>
      <c r="F95" s="17">
        <f>IF(D95="",D95,VLOOKUP(D95,'Список уч-ков'!A:L,4,FALSE))</f>
        <v>37762</v>
      </c>
      <c r="G95" s="18" t="str">
        <f>IF(D95="",D95,VLOOKUP(D95,'Список уч-ков'!A:L,5,FALSE))</f>
        <v>КМС</v>
      </c>
      <c r="H95" s="487" t="str">
        <f>IF(D95="",D95,VLOOKUP(D95,'Список уч-ков'!A:L,7,FALSE))</f>
        <v>Глазов В.В.</v>
      </c>
      <c r="I95" s="1161"/>
    </row>
    <row r="96" spans="1:9" ht="18" customHeight="1" thickBot="1" x14ac:dyDescent="0.25">
      <c r="A96" s="1094"/>
      <c r="B96" s="1095"/>
      <c r="C96" s="1129"/>
      <c r="D96" s="19">
        <f>B94*1000</f>
        <v>17000</v>
      </c>
      <c r="E96" s="710" t="s">
        <v>6</v>
      </c>
      <c r="F96" s="1113" t="s">
        <v>217</v>
      </c>
      <c r="G96" s="1113"/>
      <c r="H96" s="1114"/>
      <c r="I96" s="1162"/>
    </row>
    <row r="97" spans="1:9" ht="18" customHeight="1" x14ac:dyDescent="0.2">
      <c r="A97" s="1087">
        <v>5</v>
      </c>
      <c r="B97" s="1089">
        <v>18</v>
      </c>
      <c r="C97" s="1127" t="s">
        <v>555</v>
      </c>
      <c r="D97" s="515">
        <v>65</v>
      </c>
      <c r="E97" s="709" t="str">
        <f>IF(D97="",D97,VLOOKUP(D97,'Список уч-ков'!A:L,3,FALSE))</f>
        <v>ДАВЫДОВ Родион</v>
      </c>
      <c r="F97" s="13">
        <f>IF(D97="",D97,VLOOKUP(D97,'Список уч-ков'!A:L,4,FALSE))</f>
        <v>26435</v>
      </c>
      <c r="G97" s="14" t="str">
        <f>IF(D97="",D97,VLOOKUP(D97,'Список уч-ков'!A:L,5,FALSE))</f>
        <v>КМС</v>
      </c>
      <c r="H97" s="488" t="str">
        <f>IF(D97="",D97,VLOOKUP(D97,'Список уч-ков'!A:L,7,FALSE))</f>
        <v>Гаученов В.С.</v>
      </c>
      <c r="I97" s="1160" t="s">
        <v>150</v>
      </c>
    </row>
    <row r="98" spans="1:9" ht="18" customHeight="1" thickBot="1" x14ac:dyDescent="0.25">
      <c r="A98" s="1088"/>
      <c r="B98" s="1090"/>
      <c r="C98" s="1128"/>
      <c r="D98" s="734">
        <v>109</v>
      </c>
      <c r="E98" s="709" t="str">
        <f>IF(D98="",D98,VLOOKUP(D98,'Список уч-ков'!A:L,3,FALSE))</f>
        <v>НИКИТИН Виктор</v>
      </c>
      <c r="F98" s="17">
        <f>IF(D98="",D98,VLOOKUP(D98,'Список уч-ков'!A:L,4,FALSE))</f>
        <v>24408</v>
      </c>
      <c r="G98" s="18" t="str">
        <f>IF(D98="",D98,VLOOKUP(D98,'Список уч-ков'!A:L,5,FALSE))</f>
        <v>КМС</v>
      </c>
      <c r="H98" s="487" t="str">
        <f>IF(D98="",D98,VLOOKUP(D98,'Список уч-ков'!A:L,7,FALSE))</f>
        <v>Хилькевич Л.Г.</v>
      </c>
      <c r="I98" s="1161"/>
    </row>
    <row r="99" spans="1:9" ht="18" customHeight="1" thickBot="1" x14ac:dyDescent="0.25">
      <c r="A99" s="1094"/>
      <c r="B99" s="1095"/>
      <c r="C99" s="1129"/>
      <c r="D99" s="19">
        <f>B97*1000</f>
        <v>18000</v>
      </c>
      <c r="E99" s="710" t="s">
        <v>6</v>
      </c>
      <c r="F99" s="1113" t="s">
        <v>403</v>
      </c>
      <c r="G99" s="1113"/>
      <c r="H99" s="1114"/>
      <c r="I99" s="1162"/>
    </row>
    <row r="100" spans="1:9" ht="18" hidden="1" customHeight="1" outlineLevel="1" x14ac:dyDescent="0.2">
      <c r="A100" s="1087">
        <v>9</v>
      </c>
      <c r="B100" s="1089">
        <v>29</v>
      </c>
      <c r="C100" s="1127" t="s">
        <v>554</v>
      </c>
      <c r="D100" s="515">
        <v>107</v>
      </c>
      <c r="E100" s="709" t="str">
        <f>IF(D100="",D100,VLOOKUP(D100,'Список уч-ков'!A:L,3,FALSE))</f>
        <v>НЕБОГИН Константин</v>
      </c>
      <c r="F100" s="13">
        <f>IF(D100="",D100,VLOOKUP(D100,'Список уч-ков'!A:L,4,FALSE))</f>
        <v>28870</v>
      </c>
      <c r="G100" s="14" t="str">
        <f>IF(D100="",D100,VLOOKUP(D100,'Список уч-ков'!A:L,5,FALSE))</f>
        <v>КМС</v>
      </c>
      <c r="H100" s="488" t="str">
        <f>IF(D100="",D100,VLOOKUP(D100,'Список уч-ков'!A:L,7,FALSE))</f>
        <v>Полодухина Л.А.</v>
      </c>
      <c r="I100" s="1154">
        <v>5</v>
      </c>
    </row>
    <row r="101" spans="1:9" ht="18" hidden="1" customHeight="1" outlineLevel="1" x14ac:dyDescent="0.2">
      <c r="A101" s="1088"/>
      <c r="B101" s="1090"/>
      <c r="C101" s="1128"/>
      <c r="D101" s="621">
        <v>12</v>
      </c>
      <c r="E101" s="709" t="str">
        <f>IF(D101="",D101,VLOOKUP(D101,'Список уч-ков'!A:L,3,FALSE))</f>
        <v>ВИНОГРАДОВ Владимир</v>
      </c>
      <c r="F101" s="17">
        <f>IF(D101="",D101,VLOOKUP(D101,'Список уч-ков'!A:L,4,FALSE))</f>
        <v>19453</v>
      </c>
      <c r="G101" s="18" t="str">
        <f>IF(D101="",D101,VLOOKUP(D101,'Список уч-ков'!A:L,5,FALSE))</f>
        <v>2</v>
      </c>
      <c r="H101" s="487" t="str">
        <f>IF(D101="",D101,VLOOKUP(D101,'Список уч-ков'!A:L,7,FALSE))</f>
        <v>Патока А.М.</v>
      </c>
      <c r="I101" s="1155"/>
    </row>
    <row r="102" spans="1:9" ht="18" hidden="1" customHeight="1" outlineLevel="1" thickBot="1" x14ac:dyDescent="0.25">
      <c r="A102" s="1088"/>
      <c r="B102" s="1090"/>
      <c r="C102" s="1128"/>
      <c r="D102" s="516">
        <v>120</v>
      </c>
      <c r="E102" s="709" t="e">
        <f>IF(D102="",D102,VLOOKUP(D102,'Список уч-ков'!A:L,3,FALSE))</f>
        <v>#N/A</v>
      </c>
      <c r="F102" s="17" t="e">
        <f>IF(D102="",D102,VLOOKUP(D102,'Список уч-ков'!A:L,4,FALSE))</f>
        <v>#N/A</v>
      </c>
      <c r="G102" s="18" t="e">
        <f>IF(D102="",D102,VLOOKUP(D102,'Список уч-ков'!A:L,5,FALSE))</f>
        <v>#N/A</v>
      </c>
      <c r="H102" s="487" t="e">
        <f>IF(D102="",D102,VLOOKUP(D102,'Список уч-ков'!A:L,7,FALSE))</f>
        <v>#N/A</v>
      </c>
      <c r="I102" s="1155"/>
    </row>
    <row r="103" spans="1:9" ht="18" hidden="1" customHeight="1" outlineLevel="1" thickBot="1" x14ac:dyDescent="0.25">
      <c r="A103" s="1094"/>
      <c r="B103" s="1095"/>
      <c r="C103" s="1129"/>
      <c r="D103" s="19">
        <f>B100*1000</f>
        <v>29000</v>
      </c>
      <c r="E103" s="710" t="s">
        <v>6</v>
      </c>
      <c r="F103" s="1113" t="s">
        <v>163</v>
      </c>
      <c r="G103" s="1113"/>
      <c r="H103" s="1114"/>
      <c r="I103" s="1156"/>
    </row>
    <row r="104" spans="1:9" ht="18" hidden="1" customHeight="1" outlineLevel="1" x14ac:dyDescent="0.2">
      <c r="A104" s="1087">
        <v>10</v>
      </c>
      <c r="B104" s="1089">
        <v>30</v>
      </c>
      <c r="C104" s="1127" t="s">
        <v>202</v>
      </c>
      <c r="D104" s="733">
        <v>11</v>
      </c>
      <c r="E104" s="709" t="str">
        <f>IF(D104="",D104,VLOOKUP(D104,'Список уч-ков'!A:L,3,FALSE))</f>
        <v>КУЗЬМЕНКО Артем</v>
      </c>
      <c r="F104" s="13">
        <f>IF(D104="",D104,VLOOKUP(D104,'Список уч-ков'!A:L,4,FALSE))</f>
        <v>32064</v>
      </c>
      <c r="G104" s="14" t="str">
        <f>IF(D104="",D104,VLOOKUP(D104,'Список уч-ков'!A:L,5,FALSE))</f>
        <v>КМС</v>
      </c>
      <c r="H104" s="488" t="str">
        <f>IF(D104="",D104,VLOOKUP(D104,'Список уч-ков'!A:L,7,FALSE))</f>
        <v>Сергатюк С.Н., Старых Ю.А.</v>
      </c>
      <c r="I104" s="1154">
        <v>8</v>
      </c>
    </row>
    <row r="105" spans="1:9" ht="18" hidden="1" customHeight="1" outlineLevel="1" x14ac:dyDescent="0.2">
      <c r="A105" s="1088"/>
      <c r="B105" s="1090"/>
      <c r="C105" s="1128"/>
      <c r="D105" s="734">
        <v>122</v>
      </c>
      <c r="E105" s="709" t="e">
        <f>IF(D105="",D105,VLOOKUP(D105,'Список уч-ков'!A:L,3,FALSE))</f>
        <v>#N/A</v>
      </c>
      <c r="F105" s="17" t="e">
        <f>IF(D105="",D105,VLOOKUP(D105,'Список уч-ков'!A:L,4,FALSE))</f>
        <v>#N/A</v>
      </c>
      <c r="G105" s="18" t="e">
        <f>IF(D105="",D105,VLOOKUP(D105,'Список уч-ков'!A:L,5,FALSE))</f>
        <v>#N/A</v>
      </c>
      <c r="H105" s="487" t="e">
        <f>IF(D105="",D105,VLOOKUP(D105,'Список уч-ков'!A:L,7,FALSE))</f>
        <v>#N/A</v>
      </c>
      <c r="I105" s="1155"/>
    </row>
    <row r="106" spans="1:9" ht="18" hidden="1" customHeight="1" outlineLevel="1" thickBot="1" x14ac:dyDescent="0.25">
      <c r="A106" s="1088"/>
      <c r="B106" s="1090"/>
      <c r="C106" s="1128"/>
      <c r="D106" s="734">
        <v>77</v>
      </c>
      <c r="E106" s="709" t="e">
        <f>IF(D106="",D106,VLOOKUP(D106,'Список уч-ков'!A:L,3,FALSE))</f>
        <v>#N/A</v>
      </c>
      <c r="F106" s="17" t="e">
        <f>IF(D106="",D106,VLOOKUP(D106,'Список уч-ков'!A:L,4,FALSE))</f>
        <v>#N/A</v>
      </c>
      <c r="G106" s="18" t="e">
        <f>IF(D106="",D106,VLOOKUP(D106,'Список уч-ков'!A:L,5,FALSE))</f>
        <v>#N/A</v>
      </c>
      <c r="H106" s="487" t="e">
        <f>IF(D106="",D106,VLOOKUP(D106,'Список уч-ков'!A:L,7,FALSE))</f>
        <v>#N/A</v>
      </c>
      <c r="I106" s="1155"/>
    </row>
    <row r="107" spans="1:9" ht="18" hidden="1" customHeight="1" outlineLevel="1" thickBot="1" x14ac:dyDescent="0.25">
      <c r="A107" s="1094"/>
      <c r="B107" s="1095"/>
      <c r="C107" s="1129"/>
      <c r="D107" s="19">
        <f>B104*1000</f>
        <v>30000</v>
      </c>
      <c r="E107" s="710" t="s">
        <v>6</v>
      </c>
      <c r="F107" s="1113" t="s">
        <v>272</v>
      </c>
      <c r="G107" s="1113"/>
      <c r="H107" s="1114"/>
      <c r="I107" s="1156"/>
    </row>
    <row r="108" spans="1:9" ht="18" hidden="1" customHeight="1" outlineLevel="1" x14ac:dyDescent="0.2">
      <c r="A108" s="1087">
        <v>11</v>
      </c>
      <c r="B108" s="1089">
        <v>50</v>
      </c>
      <c r="C108" s="1127" t="s">
        <v>25</v>
      </c>
      <c r="D108" s="778">
        <v>110</v>
      </c>
      <c r="E108" s="708" t="str">
        <f>IF(D108="",D108,VLOOKUP(D108,'Список уч-ков'!A:L,3,FALSE))</f>
        <v>КАЗАНЦЕВ Артемий</v>
      </c>
      <c r="F108" s="17">
        <f>IF(D108="",D108,VLOOKUP(D108,'Список уч-ков'!A:L,4,FALSE))</f>
        <v>37476</v>
      </c>
      <c r="G108" s="18" t="str">
        <f>IF(D108="",D108,VLOOKUP(D108,'Список уч-ков'!A:L,5,FALSE))</f>
        <v>1</v>
      </c>
      <c r="H108" s="488" t="str">
        <f>IF(D108="",D108,VLOOKUP(D108,'Список уч-ков'!A:L,7,FALSE))</f>
        <v>Бабошин А.Г.</v>
      </c>
      <c r="I108" s="1154" t="s">
        <v>316</v>
      </c>
    </row>
    <row r="109" spans="1:9" ht="18" hidden="1" customHeight="1" outlineLevel="1" thickBot="1" x14ac:dyDescent="0.25">
      <c r="A109" s="1088"/>
      <c r="B109" s="1090"/>
      <c r="C109" s="1128"/>
      <c r="D109" s="779">
        <v>165</v>
      </c>
      <c r="E109" s="709" t="str">
        <f>IF(D109="",D109,VLOOKUP(D109,'Список уч-ков'!A:L,3,FALSE))</f>
        <v>ШАМАНОВ Нияз</v>
      </c>
      <c r="F109" s="17">
        <f>IF(D109="",D109,VLOOKUP(D109,'Список уч-ков'!A:L,4,FALSE))</f>
        <v>37347</v>
      </c>
      <c r="G109" s="18" t="str">
        <f>IF(D109="",D109,VLOOKUP(D109,'Список уч-ков'!A:L,5,FALSE))</f>
        <v>КМС</v>
      </c>
      <c r="H109" s="487" t="str">
        <f>IF(D109="",D109,VLOOKUP(D109,'Список уч-ков'!A:L,7,FALSE))</f>
        <v>Исмаилов Ф.У.</v>
      </c>
      <c r="I109" s="1155"/>
    </row>
    <row r="110" spans="1:9" ht="18" hidden="1" customHeight="1" outlineLevel="1" thickBot="1" x14ac:dyDescent="0.25">
      <c r="A110" s="1094"/>
      <c r="B110" s="1095"/>
      <c r="C110" s="1129"/>
      <c r="D110" s="780">
        <f>B108*1000</f>
        <v>50000</v>
      </c>
      <c r="E110" s="710" t="s">
        <v>6</v>
      </c>
      <c r="F110" s="1113" t="s">
        <v>200</v>
      </c>
      <c r="G110" s="1122"/>
      <c r="H110" s="1123"/>
      <c r="I110" s="1156"/>
    </row>
    <row r="111" spans="1:9" ht="18" hidden="1" customHeight="1" outlineLevel="1" x14ac:dyDescent="0.2">
      <c r="A111" s="1087">
        <v>12</v>
      </c>
      <c r="B111" s="1089">
        <v>27</v>
      </c>
      <c r="C111" s="1127" t="s">
        <v>186</v>
      </c>
      <c r="D111" s="877">
        <v>54</v>
      </c>
      <c r="E111" s="709" t="str">
        <f>IF(D111="",D111,VLOOKUP(D111,'Список уч-ков'!A:L,3,FALSE))</f>
        <v>КУСТОВ Дмитрий</v>
      </c>
      <c r="F111" s="13">
        <f>IF(D111="",D111,VLOOKUP(D111,'Список уч-ков'!A:L,4,FALSE))</f>
        <v>36352</v>
      </c>
      <c r="G111" s="14" t="str">
        <f>IF(D111="",D111,VLOOKUP(D111,'Список уч-ков'!A:L,5,FALSE))</f>
        <v>1</v>
      </c>
      <c r="H111" s="488" t="str">
        <f>IF(D111="",D111,VLOOKUP(D111,'Список уч-ков'!A:L,7,FALSE))</f>
        <v>Гнусочкин И.В.</v>
      </c>
      <c r="I111" s="1154">
        <v>7</v>
      </c>
    </row>
    <row r="112" spans="1:9" ht="18" hidden="1" customHeight="1" outlineLevel="1" x14ac:dyDescent="0.2">
      <c r="A112" s="1088"/>
      <c r="B112" s="1090"/>
      <c r="C112" s="1128"/>
      <c r="D112" s="878">
        <v>117</v>
      </c>
      <c r="E112" s="709" t="e">
        <f>IF(D112="",D112,VLOOKUP(D112,'Список уч-ков'!A:L,3,FALSE))</f>
        <v>#N/A</v>
      </c>
      <c r="F112" s="17" t="e">
        <f>IF(D112="",D112,VLOOKUP(D112,'Список уч-ков'!A:L,4,FALSE))</f>
        <v>#N/A</v>
      </c>
      <c r="G112" s="18" t="e">
        <f>IF(D112="",D112,VLOOKUP(D112,'Список уч-ков'!A:L,5,FALSE))</f>
        <v>#N/A</v>
      </c>
      <c r="H112" s="487" t="e">
        <f>IF(D112="",D112,VLOOKUP(D112,'Список уч-ков'!A:L,7,FALSE))</f>
        <v>#N/A</v>
      </c>
      <c r="I112" s="1155"/>
    </row>
    <row r="113" spans="1:9" ht="18" hidden="1" customHeight="1" outlineLevel="1" thickBot="1" x14ac:dyDescent="0.25">
      <c r="A113" s="1088"/>
      <c r="B113" s="1090"/>
      <c r="C113" s="1128"/>
      <c r="D113" s="878">
        <v>21</v>
      </c>
      <c r="E113" s="709" t="str">
        <f>IF(D113="",D113,VLOOKUP(D113,'Список уч-ков'!A:L,3,FALSE))</f>
        <v>ВАСИЛЬЕВ Владислав</v>
      </c>
      <c r="F113" s="17">
        <f>IF(D113="",D113,VLOOKUP(D113,'Список уч-ков'!A:L,4,FALSE))</f>
        <v>37968</v>
      </c>
      <c r="G113" s="18" t="str">
        <f>IF(D113="",D113,VLOOKUP(D113,'Список уч-ков'!A:L,5,FALSE))</f>
        <v>КМС</v>
      </c>
      <c r="H113" s="487" t="str">
        <f>IF(D113="",D113,VLOOKUP(D113,'Список уч-ков'!A:L,7,FALSE))</f>
        <v>Оганисян Н.Н.</v>
      </c>
      <c r="I113" s="1155"/>
    </row>
    <row r="114" spans="1:9" ht="18" hidden="1" customHeight="1" outlineLevel="1" thickBot="1" x14ac:dyDescent="0.25">
      <c r="A114" s="1094"/>
      <c r="B114" s="1095"/>
      <c r="C114" s="1129"/>
      <c r="D114" s="19">
        <f>B111*1000</f>
        <v>27000</v>
      </c>
      <c r="E114" s="710" t="s">
        <v>6</v>
      </c>
      <c r="F114" s="1113" t="s">
        <v>295</v>
      </c>
      <c r="G114" s="1113"/>
      <c r="H114" s="1114"/>
      <c r="I114" s="1156"/>
    </row>
    <row r="115" spans="1:9" ht="18" hidden="1" customHeight="1" outlineLevel="1" x14ac:dyDescent="0.2">
      <c r="A115" s="1087">
        <v>13</v>
      </c>
      <c r="B115" s="1089">
        <v>28</v>
      </c>
      <c r="C115" s="1127" t="s">
        <v>211</v>
      </c>
      <c r="D115" s="877">
        <v>105</v>
      </c>
      <c r="E115" s="709" t="str">
        <f>IF(D115="",D115,VLOOKUP(D115,'Список уч-ков'!A:L,3,FALSE))</f>
        <v>САРЫЧЕВ Владислав</v>
      </c>
      <c r="F115" s="13">
        <f>IF(D115="",D115,VLOOKUP(D115,'Список уч-ков'!A:L,4,FALSE))</f>
        <v>33128</v>
      </c>
      <c r="G115" s="14" t="str">
        <f>IF(D115="",D115,VLOOKUP(D115,'Список уч-ков'!A:L,5,FALSE))</f>
        <v>КМС</v>
      </c>
      <c r="H115" s="488" t="str">
        <f>IF(D115="",D115,VLOOKUP(D115,'Список уч-ков'!A:L,7,FALSE))</f>
        <v>Байракова О.В.</v>
      </c>
      <c r="I115" s="1154">
        <v>6</v>
      </c>
    </row>
    <row r="116" spans="1:9" ht="18" hidden="1" customHeight="1" outlineLevel="1" x14ac:dyDescent="0.2">
      <c r="A116" s="1088"/>
      <c r="B116" s="1090"/>
      <c r="C116" s="1128"/>
      <c r="D116" s="878">
        <v>127</v>
      </c>
      <c r="E116" s="709" t="e">
        <f>IF(D116="",D116,VLOOKUP(D116,'Список уч-ков'!A:L,3,FALSE))</f>
        <v>#N/A</v>
      </c>
      <c r="F116" s="17" t="e">
        <f>IF(D116="",D116,VLOOKUP(D116,'Список уч-ков'!A:L,4,FALSE))</f>
        <v>#N/A</v>
      </c>
      <c r="G116" s="18" t="e">
        <f>IF(D116="",D116,VLOOKUP(D116,'Список уч-ков'!A:L,5,FALSE))</f>
        <v>#N/A</v>
      </c>
      <c r="H116" s="487" t="e">
        <f>IF(D116="",D116,VLOOKUP(D116,'Список уч-ков'!A:L,7,FALSE))</f>
        <v>#N/A</v>
      </c>
      <c r="I116" s="1155"/>
    </row>
    <row r="117" spans="1:9" ht="18" hidden="1" customHeight="1" outlineLevel="1" thickBot="1" x14ac:dyDescent="0.25">
      <c r="A117" s="1088"/>
      <c r="B117" s="1090"/>
      <c r="C117" s="1128"/>
      <c r="D117" s="878">
        <v>11</v>
      </c>
      <c r="E117" s="709" t="str">
        <f>IF(D117="",D117,VLOOKUP(D117,'Список уч-ков'!A:L,3,FALSE))</f>
        <v>КУЗЬМЕНКО Артем</v>
      </c>
      <c r="F117" s="17">
        <f>IF(D117="",D117,VLOOKUP(D117,'Список уч-ков'!A:L,4,FALSE))</f>
        <v>32064</v>
      </c>
      <c r="G117" s="18" t="str">
        <f>IF(D117="",D117,VLOOKUP(D117,'Список уч-ков'!A:L,5,FALSE))</f>
        <v>КМС</v>
      </c>
      <c r="H117" s="487" t="str">
        <f>IF(D117="",D117,VLOOKUP(D117,'Список уч-ков'!A:L,7,FALSE))</f>
        <v>Сергатюк С.Н., Старых Ю.А.</v>
      </c>
      <c r="I117" s="1155"/>
    </row>
    <row r="118" spans="1:9" ht="18" hidden="1" customHeight="1" outlineLevel="1" thickBot="1" x14ac:dyDescent="0.25">
      <c r="A118" s="1094"/>
      <c r="B118" s="1095"/>
      <c r="C118" s="1129"/>
      <c r="D118" s="19">
        <f>B115*1000</f>
        <v>28000</v>
      </c>
      <c r="E118" s="710" t="s">
        <v>6</v>
      </c>
      <c r="F118" s="1113" t="s">
        <v>401</v>
      </c>
      <c r="G118" s="1113"/>
      <c r="H118" s="1114"/>
      <c r="I118" s="1156"/>
    </row>
    <row r="119" spans="1:9" ht="18" hidden="1" customHeight="1" outlineLevel="1" x14ac:dyDescent="0.2">
      <c r="A119" s="1087">
        <v>14</v>
      </c>
      <c r="B119" s="1089">
        <v>29</v>
      </c>
      <c r="C119" s="1127" t="s">
        <v>206</v>
      </c>
      <c r="D119" s="877">
        <v>107</v>
      </c>
      <c r="E119" s="709" t="str">
        <f>IF(D119="",D119,VLOOKUP(D119,'Список уч-ков'!A:L,3,FALSE))</f>
        <v>НЕБОГИН Константин</v>
      </c>
      <c r="F119" s="13">
        <f>IF(D119="",D119,VLOOKUP(D119,'Список уч-ков'!A:L,4,FALSE))</f>
        <v>28870</v>
      </c>
      <c r="G119" s="14" t="str">
        <f>IF(D119="",D119,VLOOKUP(D119,'Список уч-ков'!A:L,5,FALSE))</f>
        <v>КМС</v>
      </c>
      <c r="H119" s="488" t="str">
        <f>IF(D119="",D119,VLOOKUP(D119,'Список уч-ков'!A:L,7,FALSE))</f>
        <v>Полодухина Л.А.</v>
      </c>
      <c r="I119" s="1154">
        <v>5</v>
      </c>
    </row>
    <row r="120" spans="1:9" ht="18" hidden="1" customHeight="1" outlineLevel="1" x14ac:dyDescent="0.2">
      <c r="A120" s="1088"/>
      <c r="B120" s="1090"/>
      <c r="C120" s="1128"/>
      <c r="D120" s="878">
        <v>12</v>
      </c>
      <c r="E120" s="709" t="str">
        <f>IF(D120="",D120,VLOOKUP(D120,'Список уч-ков'!A:L,3,FALSE))</f>
        <v>ВИНОГРАДОВ Владимир</v>
      </c>
      <c r="F120" s="17">
        <f>IF(D120="",D120,VLOOKUP(D120,'Список уч-ков'!A:L,4,FALSE))</f>
        <v>19453</v>
      </c>
      <c r="G120" s="18" t="str">
        <f>IF(D120="",D120,VLOOKUP(D120,'Список уч-ков'!A:L,5,FALSE))</f>
        <v>2</v>
      </c>
      <c r="H120" s="487" t="str">
        <f>IF(D120="",D120,VLOOKUP(D120,'Список уч-ков'!A:L,7,FALSE))</f>
        <v>Патока А.М.</v>
      </c>
      <c r="I120" s="1155"/>
    </row>
    <row r="121" spans="1:9" ht="18" hidden="1" customHeight="1" outlineLevel="1" thickBot="1" x14ac:dyDescent="0.25">
      <c r="A121" s="1088"/>
      <c r="B121" s="1090"/>
      <c r="C121" s="1128"/>
      <c r="D121" s="878">
        <v>120</v>
      </c>
      <c r="E121" s="709" t="e">
        <f>IF(D121="",D121,VLOOKUP(D121,'Список уч-ков'!A:L,3,FALSE))</f>
        <v>#N/A</v>
      </c>
      <c r="F121" s="17" t="e">
        <f>IF(D121="",D121,VLOOKUP(D121,'Список уч-ков'!A:L,4,FALSE))</f>
        <v>#N/A</v>
      </c>
      <c r="G121" s="18" t="e">
        <f>IF(D121="",D121,VLOOKUP(D121,'Список уч-ков'!A:L,5,FALSE))</f>
        <v>#N/A</v>
      </c>
      <c r="H121" s="487" t="e">
        <f>IF(D121="",D121,VLOOKUP(D121,'Список уч-ков'!A:L,7,FALSE))</f>
        <v>#N/A</v>
      </c>
      <c r="I121" s="1155"/>
    </row>
    <row r="122" spans="1:9" ht="18" hidden="1" customHeight="1" outlineLevel="1" thickBot="1" x14ac:dyDescent="0.25">
      <c r="A122" s="1094"/>
      <c r="B122" s="1095"/>
      <c r="C122" s="1129"/>
      <c r="D122" s="19">
        <f>B119*1000</f>
        <v>29000</v>
      </c>
      <c r="E122" s="710" t="s">
        <v>6</v>
      </c>
      <c r="F122" s="1113" t="s">
        <v>163</v>
      </c>
      <c r="G122" s="1113"/>
      <c r="H122" s="1114"/>
      <c r="I122" s="1156"/>
    </row>
    <row r="123" spans="1:9" ht="14.25" collapsed="1" x14ac:dyDescent="0.2">
      <c r="A123" s="170"/>
      <c r="B123" s="25"/>
      <c r="C123" s="924"/>
      <c r="D123" s="25"/>
      <c r="E123" s="25"/>
      <c r="F123" s="26"/>
      <c r="H123" s="170"/>
    </row>
    <row r="124" spans="1:9" ht="14.25" collapsed="1" x14ac:dyDescent="0.2">
      <c r="A124" s="170" t="s">
        <v>430</v>
      </c>
      <c r="B124" s="25"/>
      <c r="C124" s="924"/>
      <c r="D124" s="25"/>
      <c r="E124" s="25"/>
      <c r="F124" s="26"/>
      <c r="H124" s="170" t="s">
        <v>432</v>
      </c>
    </row>
    <row r="125" spans="1:9" ht="13.5" x14ac:dyDescent="0.2">
      <c r="A125" s="27"/>
      <c r="B125" s="27"/>
      <c r="C125" s="925"/>
      <c r="D125" s="27"/>
      <c r="E125" s="27"/>
      <c r="F125" s="26"/>
      <c r="H125" s="28"/>
    </row>
    <row r="126" spans="1:9" ht="14.25" x14ac:dyDescent="0.2">
      <c r="A126" s="170" t="s">
        <v>431</v>
      </c>
      <c r="B126" s="25"/>
      <c r="C126" s="924"/>
      <c r="D126" s="25"/>
      <c r="E126" s="25"/>
      <c r="F126" s="26"/>
      <c r="H126" s="170" t="s">
        <v>433</v>
      </c>
    </row>
    <row r="127" spans="1:9" ht="14.25" x14ac:dyDescent="0.2">
      <c r="A127" s="170"/>
      <c r="B127" s="25"/>
      <c r="C127" s="924"/>
      <c r="D127" s="25"/>
      <c r="E127" s="25"/>
      <c r="F127" s="26"/>
      <c r="H127" s="170"/>
    </row>
    <row r="128" spans="1:9" ht="14.25" x14ac:dyDescent="0.2">
      <c r="A128" s="170"/>
      <c r="B128" s="25"/>
      <c r="C128" s="924"/>
      <c r="D128" s="25"/>
      <c r="E128" s="25"/>
      <c r="F128" s="26"/>
      <c r="H128" s="170"/>
    </row>
    <row r="129" spans="1:9" ht="30.75" customHeight="1" x14ac:dyDescent="0.2">
      <c r="A129" s="1138" t="s">
        <v>33</v>
      </c>
      <c r="B129" s="1138"/>
      <c r="C129" s="1138"/>
      <c r="D129" s="1138"/>
      <c r="E129" s="1138"/>
      <c r="F129" s="1138"/>
      <c r="G129" s="1138"/>
      <c r="H129" s="1138"/>
    </row>
    <row r="130" spans="1:9" ht="13.5" thickBot="1" x14ac:dyDescent="0.25"/>
    <row r="131" spans="1:9" s="10" customFormat="1" ht="26.25" thickBot="1" x14ac:dyDescent="0.25">
      <c r="A131" s="5" t="s">
        <v>0</v>
      </c>
      <c r="B131" s="6" t="s">
        <v>1</v>
      </c>
      <c r="C131" s="926" t="s">
        <v>2</v>
      </c>
      <c r="D131" s="6" t="s">
        <v>1</v>
      </c>
      <c r="E131" s="7" t="s">
        <v>3</v>
      </c>
      <c r="F131" s="7" t="s">
        <v>4</v>
      </c>
      <c r="G131" s="8" t="s">
        <v>22</v>
      </c>
      <c r="H131" s="9" t="s">
        <v>5</v>
      </c>
      <c r="I131" s="871" t="s">
        <v>442</v>
      </c>
    </row>
    <row r="132" spans="1:9" ht="18" customHeight="1" x14ac:dyDescent="0.2">
      <c r="A132" s="1087">
        <v>1</v>
      </c>
      <c r="B132" s="1089">
        <v>26</v>
      </c>
      <c r="C132" s="1127" t="s">
        <v>246</v>
      </c>
      <c r="D132" s="620">
        <v>208</v>
      </c>
      <c r="E132" s="708" t="str">
        <f>IF(D132="",D132,VLOOKUP(D132,'Список уч-ков'!A:L,3,FALSE))</f>
        <v>ДАВЫДОВ Иван</v>
      </c>
      <c r="F132" s="13">
        <f>IF(D132="",D132,VLOOKUP(D132,'Список уч-ков'!A:L,4,FALSE))</f>
        <v>31041</v>
      </c>
      <c r="G132" s="14" t="str">
        <f>IF(D132="",D132,VLOOKUP(D132,'Список уч-ков'!A:L,5,FALSE))</f>
        <v>1</v>
      </c>
      <c r="H132" s="488" t="str">
        <f>IF(D132="",D132,VLOOKUP(D132,'Список уч-ков'!A:L,7,FALSE))</f>
        <v>Черепанов С.В.</v>
      </c>
      <c r="I132" s="1133" t="s">
        <v>149</v>
      </c>
    </row>
    <row r="133" spans="1:9" ht="18" customHeight="1" x14ac:dyDescent="0.2">
      <c r="A133" s="1088"/>
      <c r="B133" s="1090"/>
      <c r="C133" s="1128"/>
      <c r="D133" s="621">
        <v>156</v>
      </c>
      <c r="E133" s="709" t="str">
        <f>IF(D133="",D133,VLOOKUP(D133,'Список уч-ков'!A:L,3,FALSE))</f>
        <v>БАЛОБАНОВ Владислав</v>
      </c>
      <c r="F133" s="17">
        <f>IF(D133="",D133,VLOOKUP(D133,'Список уч-ков'!A:L,4,FALSE))</f>
        <v>35387</v>
      </c>
      <c r="G133" s="18" t="str">
        <f>IF(D133="",D133,VLOOKUP(D133,'Список уч-ков'!A:L,5,FALSE))</f>
        <v>КМС</v>
      </c>
      <c r="H133" s="487" t="str">
        <f>IF(D133="",D133,VLOOKUP(D133,'Список уч-ков'!A:L,7,FALSE))</f>
        <v>Черепанов С.В.</v>
      </c>
      <c r="I133" s="1134"/>
    </row>
    <row r="134" spans="1:9" ht="18" customHeight="1" thickBot="1" x14ac:dyDescent="0.25">
      <c r="A134" s="1088"/>
      <c r="B134" s="1090"/>
      <c r="C134" s="1128"/>
      <c r="D134" s="621">
        <v>104</v>
      </c>
      <c r="E134" s="709" t="str">
        <f>IF(D134="",D134,VLOOKUP(D134,'Список уч-ков'!A:L,3,FALSE))</f>
        <v>ПЕРЕВОЗЧИКОВ Никита</v>
      </c>
      <c r="F134" s="17">
        <f>IF(D134="",D134,VLOOKUP(D134,'Список уч-ков'!A:L,4,FALSE))</f>
        <v>35307</v>
      </c>
      <c r="G134" s="18" t="str">
        <f>IF(D134="",D134,VLOOKUP(D134,'Список уч-ков'!A:L,5,FALSE))</f>
        <v>КМС</v>
      </c>
      <c r="H134" s="487" t="str">
        <f>IF(D134="",D134,VLOOKUP(D134,'Список уч-ков'!A:L,7,FALSE))</f>
        <v>Черепанов С.В.</v>
      </c>
      <c r="I134" s="1134"/>
    </row>
    <row r="135" spans="1:9" ht="18" customHeight="1" thickBot="1" x14ac:dyDescent="0.25">
      <c r="A135" s="1094"/>
      <c r="B135" s="1095"/>
      <c r="C135" s="1129"/>
      <c r="D135" s="19">
        <f>B132*1000</f>
        <v>26000</v>
      </c>
      <c r="E135" s="710" t="s">
        <v>6</v>
      </c>
      <c r="F135" s="1113" t="s">
        <v>220</v>
      </c>
      <c r="G135" s="1122"/>
      <c r="H135" s="1123"/>
      <c r="I135" s="1135"/>
    </row>
    <row r="136" spans="1:9" ht="18" customHeight="1" x14ac:dyDescent="0.2">
      <c r="A136" s="1087">
        <v>2</v>
      </c>
      <c r="B136" s="1089">
        <v>27</v>
      </c>
      <c r="C136" s="1127" t="s">
        <v>202</v>
      </c>
      <c r="D136" s="11">
        <v>154</v>
      </c>
      <c r="E136" s="708" t="str">
        <f>IF(D136="",D136,VLOOKUP(D136,'Список уч-ков'!A:L,3,FALSE))</f>
        <v>СТАРЫХ Юрий</v>
      </c>
      <c r="F136" s="17">
        <f>IF(D136="",D136,VLOOKUP(D136,'Список уч-ков'!A:L,4,FALSE))</f>
        <v>20951</v>
      </c>
      <c r="G136" s="18" t="str">
        <f>IF(D136="",D136,VLOOKUP(D136,'Список уч-ков'!A:L,5,FALSE))</f>
        <v>МСМК</v>
      </c>
      <c r="H136" s="488" t="str">
        <f>IF(D136="",D136,VLOOKUP(D136,'Список уч-ков'!A:L,7,FALSE))</f>
        <v>Севостьянов И.В.</v>
      </c>
      <c r="I136" s="1133" t="s">
        <v>152</v>
      </c>
    </row>
    <row r="137" spans="1:9" ht="18" customHeight="1" x14ac:dyDescent="0.2">
      <c r="A137" s="1088"/>
      <c r="B137" s="1090"/>
      <c r="C137" s="1128"/>
      <c r="D137" s="734">
        <v>153</v>
      </c>
      <c r="E137" s="709" t="str">
        <f>IF(D137="",D137,VLOOKUP(D137,'Список уч-ков'!A:L,3,FALSE))</f>
        <v>КОНДАУРОВ Валерий</v>
      </c>
      <c r="F137" s="17">
        <f>IF(D137="",D137,VLOOKUP(D137,'Список уч-ков'!A:L,4,FALSE))</f>
        <v>24350</v>
      </c>
      <c r="G137" s="18" t="str">
        <f>IF(D137="",D137,VLOOKUP(D137,'Список уч-ков'!A:L,5,FALSE))</f>
        <v>МС</v>
      </c>
      <c r="H137" s="487" t="str">
        <f>IF(D137="",D137,VLOOKUP(D137,'Список уч-ков'!A:L,7,FALSE))</f>
        <v>Старых Ю.А.</v>
      </c>
      <c r="I137" s="1134"/>
    </row>
    <row r="138" spans="1:9" ht="18" customHeight="1" thickBot="1" x14ac:dyDescent="0.25">
      <c r="A138" s="1088"/>
      <c r="B138" s="1090"/>
      <c r="C138" s="1128"/>
      <c r="D138" s="734">
        <v>159</v>
      </c>
      <c r="E138" s="709" t="str">
        <f>IF(D138="",D138,VLOOKUP(D138,'Список уч-ков'!A:L,3,FALSE))</f>
        <v>ЛАЗУТКИН Владимир</v>
      </c>
      <c r="F138" s="17">
        <f>IF(D138="",D138,VLOOKUP(D138,'Список уч-ков'!A:L,4,FALSE))</f>
        <v>26177</v>
      </c>
      <c r="G138" s="18" t="str">
        <f>IF(D138="",D138,VLOOKUP(D138,'Список уч-ков'!A:L,5,FALSE))</f>
        <v>2</v>
      </c>
      <c r="H138" s="487" t="str">
        <f>IF(D138="",D138,VLOOKUP(D138,'Список уч-ков'!A:L,7,FALSE))</f>
        <v>Сергатюк С.Н., Старых Ю.А.</v>
      </c>
      <c r="I138" s="1134"/>
    </row>
    <row r="139" spans="1:9" ht="18" customHeight="1" thickBot="1" x14ac:dyDescent="0.25">
      <c r="A139" s="1094"/>
      <c r="B139" s="1095"/>
      <c r="C139" s="1129"/>
      <c r="D139" s="19">
        <f>B136*1000</f>
        <v>27000</v>
      </c>
      <c r="E139" s="710" t="s">
        <v>6</v>
      </c>
      <c r="F139" s="1113" t="s">
        <v>509</v>
      </c>
      <c r="G139" s="1122"/>
      <c r="H139" s="1123"/>
      <c r="I139" s="1135"/>
    </row>
    <row r="140" spans="1:9" ht="18" customHeight="1" x14ac:dyDescent="0.2">
      <c r="A140" s="1087">
        <v>3</v>
      </c>
      <c r="B140" s="1089">
        <v>28</v>
      </c>
      <c r="C140" s="1127" t="s">
        <v>235</v>
      </c>
      <c r="D140" s="11">
        <v>151</v>
      </c>
      <c r="E140" s="708" t="str">
        <f>IF(D140="",D140,VLOOKUP(D140,'Список уч-ков'!A:L,3,FALSE))</f>
        <v>НОЗДРУНОВ Юрий</v>
      </c>
      <c r="F140" s="17">
        <f>IF(D140="",D140,VLOOKUP(D140,'Список уч-ков'!A:L,4,FALSE))</f>
        <v>32855</v>
      </c>
      <c r="G140" s="18" t="str">
        <f>IF(D140="",D140,VLOOKUP(D140,'Список уч-ков'!A:L,5,FALSE))</f>
        <v>МСМК</v>
      </c>
      <c r="H140" s="488" t="str">
        <f>IF(D140="",D140,VLOOKUP(D140,'Список уч-ков'!A:L,7,FALSE))</f>
        <v>Боев Д.В.</v>
      </c>
      <c r="I140" s="1133" t="s">
        <v>145</v>
      </c>
    </row>
    <row r="141" spans="1:9" ht="18" customHeight="1" x14ac:dyDescent="0.2">
      <c r="A141" s="1088"/>
      <c r="B141" s="1090"/>
      <c r="C141" s="1128"/>
      <c r="D141" s="734">
        <v>204</v>
      </c>
      <c r="E141" s="709" t="str">
        <f>IF(D141="",D141,VLOOKUP(D141,'Список уч-ков'!A:L,3,FALSE))</f>
        <v>ТАВРОВ Евгений</v>
      </c>
      <c r="F141" s="17">
        <f>IF(D141="",D141,VLOOKUP(D141,'Список уч-ков'!A:L,4,FALSE))</f>
        <v>33598</v>
      </c>
      <c r="G141" s="18" t="str">
        <f>IF(D141="",D141,VLOOKUP(D141,'Список уч-ков'!A:L,5,FALSE))</f>
        <v>МС</v>
      </c>
      <c r="H141" s="487" t="str">
        <f>IF(D141="",D141,VLOOKUP(D141,'Список уч-ков'!A:L,7,FALSE))</f>
        <v>Боев Д.В.</v>
      </c>
      <c r="I141" s="1134"/>
    </row>
    <row r="142" spans="1:9" ht="18" customHeight="1" x14ac:dyDescent="0.2">
      <c r="A142" s="1088"/>
      <c r="B142" s="1090"/>
      <c r="C142" s="1128"/>
      <c r="D142" s="16">
        <v>114</v>
      </c>
      <c r="E142" s="709" t="str">
        <f>IF(D142="",D142,VLOOKUP(D142,'Список уч-ков'!A:L,3,FALSE))</f>
        <v>КУГАКОВ Денис</v>
      </c>
      <c r="F142" s="17">
        <f>IF(D142="",D142,VLOOKUP(D142,'Список уч-ков'!A:L,4,FALSE))</f>
        <v>35597</v>
      </c>
      <c r="G142" s="18" t="str">
        <f>IF(D142="",D142,VLOOKUP(D142,'Список уч-ков'!A:L,5,FALSE))</f>
        <v>КМС</v>
      </c>
      <c r="H142" s="487" t="str">
        <f>IF(D142="",D142,VLOOKUP(D142,'Список уч-ков'!A:L,7,FALSE))</f>
        <v>Красников С.В.</v>
      </c>
      <c r="I142" s="1134"/>
    </row>
    <row r="143" spans="1:9" ht="18" customHeight="1" thickBot="1" x14ac:dyDescent="0.25">
      <c r="A143" s="1088"/>
      <c r="B143" s="1090"/>
      <c r="C143" s="1128"/>
      <c r="D143" s="516">
        <v>162</v>
      </c>
      <c r="E143" s="709" t="str">
        <f>IF(D143="",D143,VLOOKUP(D143,'Список уч-ков'!A:L,3,FALSE))</f>
        <v>КРАСНИКОВ Сергей</v>
      </c>
      <c r="F143" s="17">
        <f>IF(D143="",D143,VLOOKUP(D143,'Список уч-ков'!A:L,4,FALSE))</f>
        <v>21166</v>
      </c>
      <c r="G143" s="18" t="str">
        <f>IF(D143="",D143,VLOOKUP(D143,'Список уч-ков'!A:L,5,FALSE))</f>
        <v>МС</v>
      </c>
      <c r="H143" s="487" t="str">
        <f>IF(D143="",D143,VLOOKUP(D143,'Список уч-ков'!A:L,7,FALSE))</f>
        <v>Красников С.В.</v>
      </c>
      <c r="I143" s="1134"/>
    </row>
    <row r="144" spans="1:9" ht="18" customHeight="1" thickBot="1" x14ac:dyDescent="0.25">
      <c r="A144" s="1094"/>
      <c r="B144" s="1095"/>
      <c r="C144" s="1129"/>
      <c r="D144" s="19">
        <f>B140*1000</f>
        <v>28000</v>
      </c>
      <c r="E144" s="710" t="s">
        <v>6</v>
      </c>
      <c r="F144" s="1113" t="s">
        <v>227</v>
      </c>
      <c r="G144" s="1122"/>
      <c r="H144" s="1123"/>
      <c r="I144" s="1135"/>
    </row>
    <row r="145" spans="1:15" ht="18" customHeight="1" x14ac:dyDescent="0.2">
      <c r="A145" s="1087">
        <v>4</v>
      </c>
      <c r="B145" s="1089">
        <v>29</v>
      </c>
      <c r="C145" s="1127" t="s">
        <v>24</v>
      </c>
      <c r="D145" s="11">
        <v>201</v>
      </c>
      <c r="E145" s="708" t="str">
        <f>IF(D145="",D145,VLOOKUP(D145,'Список уч-ков'!A:L,3,FALSE))</f>
        <v>ЛУКЬЯНОВ Павел</v>
      </c>
      <c r="F145" s="17">
        <f>IF(D145="",D145,VLOOKUP(D145,'Список уч-ков'!A:L,4,FALSE))</f>
        <v>29084</v>
      </c>
      <c r="G145" s="18" t="str">
        <f>IF(D145="",D145,VLOOKUP(D145,'Список уч-ков'!A:L,5,FALSE))</f>
        <v>МСМК</v>
      </c>
      <c r="H145" s="488" t="str">
        <f>IF(D145="",D145,VLOOKUP(D145,'Список уч-ков'!A:L,7,FALSE))</f>
        <v>Вишняков В.Н.</v>
      </c>
      <c r="I145" s="1133" t="s">
        <v>27</v>
      </c>
      <c r="O145" s="2"/>
    </row>
    <row r="146" spans="1:15" ht="18" customHeight="1" x14ac:dyDescent="0.2">
      <c r="A146" s="1088"/>
      <c r="B146" s="1090"/>
      <c r="C146" s="1128"/>
      <c r="D146" s="734">
        <v>161</v>
      </c>
      <c r="E146" s="709" t="str">
        <f>IF(D146="",D146,VLOOKUP(D146,'Список уч-ков'!A:L,3,FALSE))</f>
        <v>МАМАЗАКИРОВ Тимурлан</v>
      </c>
      <c r="F146" s="17">
        <f>IF(D146="",D146,VLOOKUP(D146,'Список уч-ков'!A:L,4,FALSE))</f>
        <v>29986</v>
      </c>
      <c r="G146" s="18" t="str">
        <f>IF(D146="",D146,VLOOKUP(D146,'Список уч-ков'!A:L,5,FALSE))</f>
        <v>КМС</v>
      </c>
      <c r="H146" s="487" t="str">
        <f>IF(D146="",D146,VLOOKUP(D146,'Список уч-ков'!A:L,7,FALSE))</f>
        <v>Вишняков В.Н.</v>
      </c>
      <c r="I146" s="1134"/>
    </row>
    <row r="147" spans="1:15" ht="18" customHeight="1" x14ac:dyDescent="0.2">
      <c r="A147" s="1088"/>
      <c r="B147" s="1090"/>
      <c r="C147" s="1128"/>
      <c r="D147" s="734">
        <v>211</v>
      </c>
      <c r="E147" s="709" t="str">
        <f>IF(D147="",D147,VLOOKUP(D147,'Список уч-ков'!A:L,3,FALSE))</f>
        <v>СЛАЩИЛИН Алексей</v>
      </c>
      <c r="F147" s="17">
        <f>IF(D147="",D147,VLOOKUP(D147,'Список уч-ков'!A:L,4,FALSE))</f>
        <v>36453</v>
      </c>
      <c r="G147" s="18" t="str">
        <f>IF(D147="",D147,VLOOKUP(D147,'Список уч-ков'!A:L,5,FALSE))</f>
        <v>МС</v>
      </c>
      <c r="H147" s="487" t="str">
        <f>IF(D147="",D147,VLOOKUP(D147,'Список уч-ков'!A:L,7,FALSE))</f>
        <v>Глазов В.В.</v>
      </c>
      <c r="I147" s="1134"/>
    </row>
    <row r="148" spans="1:15" ht="18" customHeight="1" thickBot="1" x14ac:dyDescent="0.25">
      <c r="A148" s="1088"/>
      <c r="B148" s="1090"/>
      <c r="C148" s="1128"/>
      <c r="D148" s="16">
        <v>155</v>
      </c>
      <c r="E148" s="709" t="str">
        <f>IF(D148="",D148,VLOOKUP(D148,'Список уч-ков'!A:L,3,FALSE))</f>
        <v>НАЗАРКИН Максим</v>
      </c>
      <c r="F148" s="17">
        <f>IF(D148="",D148,VLOOKUP(D148,'Список уч-ков'!A:L,4,FALSE))</f>
        <v>38307</v>
      </c>
      <c r="G148" s="18" t="str">
        <f>IF(D148="",D148,VLOOKUP(D148,'Список уч-ков'!A:L,5,FALSE))</f>
        <v>КМС</v>
      </c>
      <c r="H148" s="487" t="str">
        <f>IF(D148="",D148,VLOOKUP(D148,'Список уч-ков'!A:L,7,FALSE))</f>
        <v>Тяпкин С.Е.</v>
      </c>
      <c r="I148" s="1134"/>
    </row>
    <row r="149" spans="1:15" ht="18" customHeight="1" thickBot="1" x14ac:dyDescent="0.25">
      <c r="A149" s="1094"/>
      <c r="B149" s="1095"/>
      <c r="C149" s="1129"/>
      <c r="D149" s="19">
        <f>B145*1000</f>
        <v>29000</v>
      </c>
      <c r="E149" s="710" t="s">
        <v>6</v>
      </c>
      <c r="F149" s="1113" t="s">
        <v>217</v>
      </c>
      <c r="G149" s="1122"/>
      <c r="H149" s="1123"/>
      <c r="I149" s="1135"/>
    </row>
    <row r="150" spans="1:15" ht="18" customHeight="1" x14ac:dyDescent="0.2">
      <c r="A150" s="1087">
        <v>5</v>
      </c>
      <c r="B150" s="1089">
        <v>30</v>
      </c>
      <c r="C150" s="1127" t="s">
        <v>553</v>
      </c>
      <c r="D150" s="11">
        <v>206</v>
      </c>
      <c r="E150" s="708" t="str">
        <f>IF(D150="",D150,VLOOKUP(D150,'Список уч-ков'!A:L,3,FALSE))</f>
        <v>ЖУЧКОВ Сергей</v>
      </c>
      <c r="F150" s="17">
        <f>IF(D150="",D150,VLOOKUP(D150,'Список уч-ков'!A:L,4,FALSE))</f>
        <v>29940</v>
      </c>
      <c r="G150" s="18" t="str">
        <f>IF(D150="",D150,VLOOKUP(D150,'Список уч-ков'!A:L,5,FALSE))</f>
        <v>МС</v>
      </c>
      <c r="H150" s="488" t="str">
        <f>IF(D150="",D150,VLOOKUP(D150,'Список уч-ков'!A:L,7,FALSE))</f>
        <v>Гнусочкин И.В.</v>
      </c>
      <c r="I150" s="1133" t="s">
        <v>154</v>
      </c>
    </row>
    <row r="151" spans="1:15" ht="18" customHeight="1" thickBot="1" x14ac:dyDescent="0.25">
      <c r="A151" s="1088"/>
      <c r="B151" s="1090"/>
      <c r="C151" s="1128"/>
      <c r="D151" s="16">
        <v>157</v>
      </c>
      <c r="E151" s="709" t="str">
        <f>IF(D151="",D151,VLOOKUP(D151,'Список уч-ков'!A:L,3,FALSE))</f>
        <v>МАМЕКА Максим</v>
      </c>
      <c r="F151" s="17">
        <f>IF(D151="",D151,VLOOKUP(D151,'Список уч-ков'!A:L,4,FALSE))</f>
        <v>31009</v>
      </c>
      <c r="G151" s="18" t="str">
        <f>IF(D151="",D151,VLOOKUP(D151,'Список уч-ков'!A:L,5,FALSE))</f>
        <v>КМС</v>
      </c>
      <c r="H151" s="487" t="str">
        <f>IF(D151="",D151,VLOOKUP(D151,'Список уч-ков'!A:L,7,FALSE))</f>
        <v>Гнусочкин И.В.</v>
      </c>
      <c r="I151" s="1134"/>
    </row>
    <row r="152" spans="1:15" ht="18" customHeight="1" thickBot="1" x14ac:dyDescent="0.25">
      <c r="A152" s="1094"/>
      <c r="B152" s="1095"/>
      <c r="C152" s="1129"/>
      <c r="D152" s="19">
        <f>B150*1000</f>
        <v>30000</v>
      </c>
      <c r="E152" s="710" t="s">
        <v>6</v>
      </c>
      <c r="F152" s="1113" t="s">
        <v>561</v>
      </c>
      <c r="G152" s="1122"/>
      <c r="H152" s="1123"/>
      <c r="I152" s="1135"/>
    </row>
    <row r="153" spans="1:15" ht="18" customHeight="1" x14ac:dyDescent="0.2">
      <c r="A153" s="1087">
        <v>6</v>
      </c>
      <c r="B153" s="1089">
        <v>31</v>
      </c>
      <c r="C153" s="1127" t="s">
        <v>554</v>
      </c>
      <c r="D153" s="879">
        <v>212</v>
      </c>
      <c r="E153" s="708" t="str">
        <f>IF(D153="",D153,VLOOKUP(D153,'Список уч-ков'!A:L,3,FALSE))</f>
        <v>ПАНКРАТОВ Александр</v>
      </c>
      <c r="F153" s="17">
        <f>IF(D153="",D153,VLOOKUP(D153,'Список уч-ков'!A:L,4,FALSE))</f>
        <v>35951</v>
      </c>
      <c r="G153" s="18" t="str">
        <f>IF(D153="",D153,VLOOKUP(D153,'Список уч-ков'!A:L,5,FALSE))</f>
        <v>1</v>
      </c>
      <c r="H153" s="488" t="str">
        <f>IF(D153="",D153,VLOOKUP(D153,'Список уч-ков'!A:L,7,FALSE))</f>
        <v>Антонов В.А.</v>
      </c>
      <c r="I153" s="1133" t="s">
        <v>315</v>
      </c>
    </row>
    <row r="154" spans="1:15" ht="18" customHeight="1" thickBot="1" x14ac:dyDescent="0.25">
      <c r="A154" s="1088"/>
      <c r="B154" s="1090"/>
      <c r="C154" s="1128"/>
      <c r="D154" s="880">
        <v>213</v>
      </c>
      <c r="E154" s="709" t="str">
        <f>IF(D154="",D154,VLOOKUP(D154,'Список уч-ков'!A:L,3,FALSE))</f>
        <v>ИВАНОВ Владимир</v>
      </c>
      <c r="F154" s="17">
        <f>IF(D154="",D154,VLOOKUP(D154,'Список уч-ков'!A:L,4,FALSE))</f>
        <v>27097</v>
      </c>
      <c r="G154" s="18" t="str">
        <f>IF(D154="",D154,VLOOKUP(D154,'Список уч-ков'!A:L,5,FALSE))</f>
        <v>2</v>
      </c>
      <c r="H154" s="487" t="str">
        <f>IF(D154="",D154,VLOOKUP(D154,'Список уч-ков'!A:L,7,FALSE))</f>
        <v>Зейгман В.А.</v>
      </c>
      <c r="I154" s="1134"/>
    </row>
    <row r="155" spans="1:15" ht="18" customHeight="1" thickBot="1" x14ac:dyDescent="0.25">
      <c r="A155" s="1094"/>
      <c r="B155" s="1095"/>
      <c r="C155" s="1129"/>
      <c r="D155" s="19">
        <f>B153*1000</f>
        <v>31000</v>
      </c>
      <c r="E155" s="710" t="s">
        <v>6</v>
      </c>
      <c r="F155" s="1113" t="s">
        <v>561</v>
      </c>
      <c r="G155" s="1122"/>
      <c r="H155" s="1123"/>
      <c r="I155" s="1135"/>
    </row>
    <row r="156" spans="1:15" ht="18" customHeight="1" x14ac:dyDescent="0.2">
      <c r="A156" s="1087">
        <v>7</v>
      </c>
      <c r="B156" s="1089">
        <v>32</v>
      </c>
      <c r="C156" s="1127" t="s">
        <v>546</v>
      </c>
      <c r="D156" s="11">
        <v>203</v>
      </c>
      <c r="E156" s="708" t="str">
        <f>IF(D156="",D156,VLOOKUP(D156,'Список уч-ков'!A:L,3,FALSE))</f>
        <v>ЧИЖОВ Максим</v>
      </c>
      <c r="F156" s="17">
        <f>IF(D156="",D156,VLOOKUP(D156,'Список уч-ков'!A:L,4,FALSE))</f>
        <v>33993</v>
      </c>
      <c r="G156" s="18" t="str">
        <f>IF(D156="",D156,VLOOKUP(D156,'Список уч-ков'!A:L,5,FALSE))</f>
        <v>КМС</v>
      </c>
      <c r="H156" s="488" t="str">
        <f>IF(D156="",D156,VLOOKUP(D156,'Список уч-ков'!A:L,7,FALSE))</f>
        <v>Исмаилов Ф.У.</v>
      </c>
      <c r="I156" s="1133" t="s">
        <v>315</v>
      </c>
    </row>
    <row r="157" spans="1:15" ht="18" customHeight="1" thickBot="1" x14ac:dyDescent="0.25">
      <c r="A157" s="1088"/>
      <c r="B157" s="1090"/>
      <c r="C157" s="1128"/>
      <c r="D157" s="16">
        <v>165</v>
      </c>
      <c r="E157" s="709" t="str">
        <f>IF(D157="",D157,VLOOKUP(D157,'Список уч-ков'!A:L,3,FALSE))</f>
        <v>ШАМАНОВ Нияз</v>
      </c>
      <c r="F157" s="17">
        <f>IF(D157="",D157,VLOOKUP(D157,'Список уч-ков'!A:L,4,FALSE))</f>
        <v>37347</v>
      </c>
      <c r="G157" s="18" t="str">
        <f>IF(D157="",D157,VLOOKUP(D157,'Список уч-ков'!A:L,5,FALSE))</f>
        <v>КМС</v>
      </c>
      <c r="H157" s="487" t="str">
        <f>IF(D157="",D157,VLOOKUP(D157,'Список уч-ков'!A:L,7,FALSE))</f>
        <v>Исмаилов Ф.У.</v>
      </c>
      <c r="I157" s="1134"/>
    </row>
    <row r="158" spans="1:15" ht="18" customHeight="1" thickBot="1" x14ac:dyDescent="0.25">
      <c r="A158" s="1094"/>
      <c r="B158" s="1095"/>
      <c r="C158" s="1129"/>
      <c r="D158" s="19">
        <f>B156*1000</f>
        <v>32000</v>
      </c>
      <c r="E158" s="710" t="s">
        <v>6</v>
      </c>
      <c r="F158" s="1113" t="s">
        <v>427</v>
      </c>
      <c r="G158" s="1122"/>
      <c r="H158" s="1123"/>
      <c r="I158" s="1135"/>
    </row>
    <row r="159" spans="1:15" ht="18" customHeight="1" x14ac:dyDescent="0.2">
      <c r="A159" s="1087">
        <v>8</v>
      </c>
      <c r="B159" s="1089">
        <v>33</v>
      </c>
      <c r="C159" s="1127" t="s">
        <v>206</v>
      </c>
      <c r="D159" s="11">
        <v>209</v>
      </c>
      <c r="E159" s="708" t="str">
        <f>IF(D159="",D159,VLOOKUP(D159,'Список уч-ков'!A:L,3,FALSE))</f>
        <v>НАКОЗИН Александр</v>
      </c>
      <c r="F159" s="17">
        <f>IF(D159="",D159,VLOOKUP(D159,'Список уч-ков'!A:L,4,FALSE))</f>
        <v>26860</v>
      </c>
      <c r="G159" s="18" t="str">
        <f>IF(D159="",D159,VLOOKUP(D159,'Список уч-ков'!A:L,5,FALSE))</f>
        <v>1</v>
      </c>
      <c r="H159" s="488" t="str">
        <f>IF(D159="",D159,VLOOKUP(D159,'Список уч-ков'!A:L,7,FALSE))</f>
        <v>Бабошин А.Г.</v>
      </c>
      <c r="I159" s="1133" t="s">
        <v>315</v>
      </c>
    </row>
    <row r="160" spans="1:15" ht="18" customHeight="1" thickBot="1" x14ac:dyDescent="0.25">
      <c r="A160" s="1088"/>
      <c r="B160" s="1090"/>
      <c r="C160" s="1128"/>
      <c r="D160" s="16">
        <v>110</v>
      </c>
      <c r="E160" s="709" t="str">
        <f>IF(D160="",D160,VLOOKUP(D160,'Список уч-ков'!A:L,3,FALSE))</f>
        <v>КАЗАНЦЕВ Артемий</v>
      </c>
      <c r="F160" s="17">
        <f>IF(D160="",D160,VLOOKUP(D160,'Список уч-ков'!A:L,4,FALSE))</f>
        <v>37476</v>
      </c>
      <c r="G160" s="18" t="str">
        <f>IF(D160="",D160,VLOOKUP(D160,'Список уч-ков'!A:L,5,FALSE))</f>
        <v>1</v>
      </c>
      <c r="H160" s="487" t="str">
        <f>IF(D160="",D160,VLOOKUP(D160,'Список уч-ков'!A:L,7,FALSE))</f>
        <v>Бабошин А.Г.</v>
      </c>
      <c r="I160" s="1134"/>
    </row>
    <row r="161" spans="1:9" ht="18" customHeight="1" thickBot="1" x14ac:dyDescent="0.25">
      <c r="A161" s="1094"/>
      <c r="B161" s="1095"/>
      <c r="C161" s="1129"/>
      <c r="D161" s="19">
        <f>B159*1000</f>
        <v>33000</v>
      </c>
      <c r="E161" s="710" t="s">
        <v>6</v>
      </c>
      <c r="F161" s="1113" t="s">
        <v>163</v>
      </c>
      <c r="G161" s="1122"/>
      <c r="H161" s="1123"/>
      <c r="I161" s="1135"/>
    </row>
    <row r="162" spans="1:9" ht="18" customHeight="1" x14ac:dyDescent="0.2">
      <c r="A162" s="1087">
        <v>9</v>
      </c>
      <c r="B162" s="1089">
        <v>34</v>
      </c>
      <c r="C162" s="1127" t="s">
        <v>223</v>
      </c>
      <c r="D162" s="778">
        <v>205</v>
      </c>
      <c r="E162" s="708" t="str">
        <f>IF(D162="",D162,VLOOKUP(D162,'Список уч-ков'!A:L,3,FALSE))</f>
        <v>КАРПОВ Иван</v>
      </c>
      <c r="F162" s="17">
        <f>IF(D162="",D162,VLOOKUP(D162,'Список уч-ков'!A:L,4,FALSE))</f>
        <v>35649</v>
      </c>
      <c r="G162" s="18" t="str">
        <f>IF(D162="",D162,VLOOKUP(D162,'Список уч-ков'!A:L,5,FALSE))</f>
        <v>МС</v>
      </c>
      <c r="H162" s="488" t="str">
        <f>IF(D162="",D162,VLOOKUP(D162,'Список уч-ков'!A:L,7,FALSE))</f>
        <v>Попов К.С.</v>
      </c>
      <c r="I162" s="1133" t="s">
        <v>150</v>
      </c>
    </row>
    <row r="163" spans="1:9" ht="18" customHeight="1" x14ac:dyDescent="0.2">
      <c r="A163" s="1088"/>
      <c r="B163" s="1090"/>
      <c r="C163" s="1128"/>
      <c r="D163" s="779">
        <v>158</v>
      </c>
      <c r="E163" s="709" t="str">
        <f>IF(D163="",D163,VLOOKUP(D163,'Список уч-ков'!A:L,3,FALSE))</f>
        <v>ПЛОТНИКОВ Эдуард</v>
      </c>
      <c r="F163" s="17">
        <f>IF(D163="",D163,VLOOKUP(D163,'Список уч-ков'!A:L,4,FALSE))</f>
        <v>23884</v>
      </c>
      <c r="G163" s="18" t="str">
        <f>IF(D163="",D163,VLOOKUP(D163,'Список уч-ков'!A:L,5,FALSE))</f>
        <v>КМС</v>
      </c>
      <c r="H163" s="487" t="str">
        <f>IF(D163="",D163,VLOOKUP(D163,'Список уч-ков'!A:L,7,FALSE))</f>
        <v>Плотников Э.А.</v>
      </c>
      <c r="I163" s="1134"/>
    </row>
    <row r="164" spans="1:9" ht="18" customHeight="1" x14ac:dyDescent="0.2">
      <c r="A164" s="1088"/>
      <c r="B164" s="1090"/>
      <c r="C164" s="1128"/>
      <c r="D164" s="779">
        <v>108</v>
      </c>
      <c r="E164" s="709" t="str">
        <f>IF(D164="",D164,VLOOKUP(D164,'Список уч-ков'!A:L,3,FALSE))</f>
        <v>НОВИКОВ Никита</v>
      </c>
      <c r="F164" s="17">
        <f>IF(D164="",D164,VLOOKUP(D164,'Список уч-ков'!A:L,4,FALSE))</f>
        <v>37397</v>
      </c>
      <c r="G164" s="18" t="str">
        <f>IF(D164="",D164,VLOOKUP(D164,'Список уч-ков'!A:L,5,FALSE))</f>
        <v>МС</v>
      </c>
      <c r="H164" s="487" t="str">
        <f>IF(D164="",D164,VLOOKUP(D164,'Список уч-ков'!A:L,7,FALSE))</f>
        <v>Попов К.С.</v>
      </c>
      <c r="I164" s="1134"/>
    </row>
    <row r="165" spans="1:9" ht="18" customHeight="1" thickBot="1" x14ac:dyDescent="0.25">
      <c r="A165" s="1088"/>
      <c r="B165" s="1090"/>
      <c r="C165" s="1128"/>
      <c r="D165" s="779">
        <v>111</v>
      </c>
      <c r="E165" s="709" t="str">
        <f>IF(D165="",D165,VLOOKUP(D165,'Список уч-ков'!A:L,3,FALSE))</f>
        <v>КОРШУНОВ Александр</v>
      </c>
      <c r="F165" s="17">
        <f>IF(D165="",D165,VLOOKUP(D165,'Список уч-ков'!A:L,4,FALSE))</f>
        <v>20195</v>
      </c>
      <c r="G165" s="18" t="str">
        <f>IF(D165="",D165,VLOOKUP(D165,'Список уч-ков'!A:L,5,FALSE))</f>
        <v>2</v>
      </c>
      <c r="H165" s="487" t="str">
        <f>IF(D165="",D165,VLOOKUP(D165,'Список уч-ков'!A:L,7,FALSE))</f>
        <v>Плотников Э.А.</v>
      </c>
      <c r="I165" s="1134"/>
    </row>
    <row r="166" spans="1:9" ht="18" customHeight="1" thickBot="1" x14ac:dyDescent="0.25">
      <c r="A166" s="1094"/>
      <c r="B166" s="1095"/>
      <c r="C166" s="1129"/>
      <c r="D166" s="780">
        <f>B162*1000</f>
        <v>34000</v>
      </c>
      <c r="E166" s="710" t="s">
        <v>6</v>
      </c>
      <c r="F166" s="1113" t="s">
        <v>365</v>
      </c>
      <c r="G166" s="1122"/>
      <c r="H166" s="1123"/>
      <c r="I166" s="1135"/>
    </row>
    <row r="167" spans="1:9" ht="18" hidden="1" customHeight="1" outlineLevel="1" x14ac:dyDescent="0.2">
      <c r="A167" s="1087">
        <v>11</v>
      </c>
      <c r="B167" s="1089">
        <v>52</v>
      </c>
      <c r="C167" s="1130" t="s">
        <v>400</v>
      </c>
      <c r="D167" s="778">
        <v>220</v>
      </c>
      <c r="E167" s="29" t="e">
        <f>IF(D167="",D167,VLOOKUP(D167,'Список уч-ков'!A:L,3,FALSE))</f>
        <v>#N/A</v>
      </c>
      <c r="F167" s="17" t="e">
        <f>IF(D167="",D167,VLOOKUP(D167,'Список уч-ков'!A:L,4,FALSE))</f>
        <v>#N/A</v>
      </c>
      <c r="G167" s="18" t="e">
        <f>IF(D167="",D167,VLOOKUP(D167,'Список уч-ков'!A:L,5,FALSE))</f>
        <v>#N/A</v>
      </c>
      <c r="H167" s="488" t="e">
        <f>IF(D167="",D167,VLOOKUP(D167,'Список уч-ков'!A:L,7,FALSE))</f>
        <v>#N/A</v>
      </c>
      <c r="I167" s="1154" t="s">
        <v>316</v>
      </c>
    </row>
    <row r="168" spans="1:9" ht="18" hidden="1" customHeight="1" outlineLevel="1" x14ac:dyDescent="0.2">
      <c r="A168" s="1088"/>
      <c r="B168" s="1090"/>
      <c r="C168" s="1131"/>
      <c r="D168" s="779">
        <v>119</v>
      </c>
      <c r="E168" s="15" t="e">
        <f>IF(D168="",D168,VLOOKUP(D168,'Список уч-ков'!A:L,3,FALSE))</f>
        <v>#N/A</v>
      </c>
      <c r="F168" s="17" t="e">
        <f>IF(D168="",D168,VLOOKUP(D168,'Список уч-ков'!A:L,4,FALSE))</f>
        <v>#N/A</v>
      </c>
      <c r="G168" s="18" t="e">
        <f>IF(D168="",D168,VLOOKUP(D168,'Список уч-ков'!A:L,5,FALSE))</f>
        <v>#N/A</v>
      </c>
      <c r="H168" s="487" t="e">
        <f>IF(D168="",D168,VLOOKUP(D168,'Список уч-ков'!A:L,7,FALSE))</f>
        <v>#N/A</v>
      </c>
      <c r="I168" s="1155"/>
    </row>
    <row r="169" spans="1:9" ht="18" hidden="1" customHeight="1" outlineLevel="1" thickBot="1" x14ac:dyDescent="0.25">
      <c r="A169" s="1088"/>
      <c r="B169" s="1090"/>
      <c r="C169" s="1131"/>
      <c r="D169" s="779">
        <v>160</v>
      </c>
      <c r="E169" s="15" t="str">
        <f>IF(D169="",D169,VLOOKUP(D169,'Список уч-ков'!A:L,3,FALSE))</f>
        <v>БЕЛОМЕСТНОВ Сергей</v>
      </c>
      <c r="F169" s="17">
        <f>IF(D169="",D169,VLOOKUP(D169,'Список уч-ков'!A:L,4,FALSE))</f>
        <v>27466</v>
      </c>
      <c r="G169" s="18" t="str">
        <f>IF(D169="",D169,VLOOKUP(D169,'Список уч-ков'!A:L,5,FALSE))</f>
        <v>1</v>
      </c>
      <c r="H169" s="487" t="str">
        <f>IF(D169="",D169,VLOOKUP(D169,'Список уч-ков'!A:L,7,FALSE))</f>
        <v>Беломестнов С.Е.</v>
      </c>
      <c r="I169" s="1155"/>
    </row>
    <row r="170" spans="1:9" ht="18" hidden="1" customHeight="1" outlineLevel="1" thickBot="1" x14ac:dyDescent="0.25">
      <c r="A170" s="1094"/>
      <c r="B170" s="1095"/>
      <c r="C170" s="1132"/>
      <c r="D170" s="780">
        <f>B166*1000</f>
        <v>0</v>
      </c>
      <c r="E170" s="20" t="s">
        <v>6</v>
      </c>
      <c r="F170" s="1113" t="s">
        <v>428</v>
      </c>
      <c r="G170" s="1122"/>
      <c r="H170" s="1123"/>
      <c r="I170" s="1156"/>
    </row>
    <row r="171" spans="1:9" ht="18" hidden="1" customHeight="1" outlineLevel="1" x14ac:dyDescent="0.2">
      <c r="A171" s="1087">
        <v>12</v>
      </c>
      <c r="B171" s="1089">
        <v>53</v>
      </c>
      <c r="C171" s="1130" t="s">
        <v>429</v>
      </c>
      <c r="D171" s="778">
        <v>164</v>
      </c>
      <c r="E171" s="29" t="str">
        <f>IF(D171="",D171,VLOOKUP(D171,'Список уч-ков'!A:L,3,FALSE))</f>
        <v>БАЛДАЕВ Константин</v>
      </c>
      <c r="F171" s="17">
        <f>IF(D171="",D171,VLOOKUP(D171,'Список уч-ков'!A:L,4,FALSE))</f>
        <v>20833</v>
      </c>
      <c r="G171" s="18" t="str">
        <f>IF(D171="",D171,VLOOKUP(D171,'Список уч-ков'!A:L,5,FALSE))</f>
        <v>1</v>
      </c>
      <c r="H171" s="488" t="str">
        <f>IF(D171="",D171,VLOOKUP(D171,'Список уч-ков'!A:L,7,FALSE))</f>
        <v>Хилькевич Л.Г.</v>
      </c>
      <c r="I171" s="1154" t="s">
        <v>316</v>
      </c>
    </row>
    <row r="172" spans="1:9" ht="18" hidden="1" customHeight="1" outlineLevel="1" thickBot="1" x14ac:dyDescent="0.25">
      <c r="A172" s="1088"/>
      <c r="B172" s="1090"/>
      <c r="C172" s="1131"/>
      <c r="D172" s="779">
        <v>153</v>
      </c>
      <c r="E172" s="15" t="str">
        <f>IF(D172="",D172,VLOOKUP(D172,'Список уч-ков'!A:L,3,FALSE))</f>
        <v>КОНДАУРОВ Валерий</v>
      </c>
      <c r="F172" s="17">
        <f>IF(D172="",D172,VLOOKUP(D172,'Список уч-ков'!A:L,4,FALSE))</f>
        <v>24350</v>
      </c>
      <c r="G172" s="18" t="str">
        <f>IF(D172="",D172,VLOOKUP(D172,'Список уч-ков'!A:L,5,FALSE))</f>
        <v>МС</v>
      </c>
      <c r="H172" s="487" t="str">
        <f>IF(D172="",D172,VLOOKUP(D172,'Список уч-ков'!A:L,7,FALSE))</f>
        <v>Старых Ю.А.</v>
      </c>
      <c r="I172" s="1155"/>
    </row>
    <row r="173" spans="1:9" ht="18" hidden="1" customHeight="1" outlineLevel="1" thickBot="1" x14ac:dyDescent="0.25">
      <c r="A173" s="1094"/>
      <c r="B173" s="1095"/>
      <c r="C173" s="1132"/>
      <c r="D173" s="780">
        <f>B169*1000</f>
        <v>0</v>
      </c>
      <c r="E173" s="20" t="s">
        <v>6</v>
      </c>
      <c r="F173" s="1113" t="s">
        <v>403</v>
      </c>
      <c r="G173" s="1122"/>
      <c r="H173" s="1123"/>
      <c r="I173" s="1156"/>
    </row>
    <row r="174" spans="1:9" ht="18" customHeight="1" collapsed="1" x14ac:dyDescent="0.2">
      <c r="A174" s="21"/>
      <c r="B174" s="16"/>
      <c r="C174" s="927"/>
      <c r="D174" s="22"/>
      <c r="E174" s="23"/>
      <c r="F174" s="24"/>
      <c r="G174" s="30"/>
      <c r="H174" s="30"/>
    </row>
    <row r="175" spans="1:9" ht="18" customHeight="1" x14ac:dyDescent="0.2">
      <c r="A175" s="21"/>
      <c r="B175" s="16"/>
      <c r="C175" s="927"/>
      <c r="D175" s="22"/>
      <c r="E175" s="23"/>
      <c r="F175" s="24"/>
      <c r="G175" s="30"/>
      <c r="H175" s="30"/>
    </row>
    <row r="176" spans="1:9" ht="18" customHeight="1" x14ac:dyDescent="0.2">
      <c r="A176" s="21"/>
      <c r="B176" s="16"/>
      <c r="C176" s="928"/>
      <c r="D176" s="22"/>
      <c r="E176" s="23"/>
      <c r="F176" s="24"/>
      <c r="G176" s="30"/>
      <c r="H176" s="30"/>
    </row>
    <row r="177" spans="1:15" s="178" customFormat="1" x14ac:dyDescent="0.2">
      <c r="A177" s="174" t="str">
        <f>A74</f>
        <v>Главный судья-судья ССВК</v>
      </c>
      <c r="B177" s="174"/>
      <c r="C177" s="738"/>
      <c r="D177" s="174"/>
      <c r="E177" s="174"/>
      <c r="F177" s="175"/>
      <c r="G177" s="176"/>
      <c r="H177" s="177" t="str">
        <f>H74</f>
        <v>И.С. Иванов (Чебоксары)</v>
      </c>
      <c r="I177" s="873"/>
    </row>
    <row r="178" spans="1:15" s="178" customFormat="1" x14ac:dyDescent="0.2">
      <c r="A178" s="179"/>
      <c r="B178" s="179"/>
      <c r="C178" s="929"/>
      <c r="D178" s="179"/>
      <c r="E178" s="179"/>
      <c r="F178" s="175"/>
      <c r="G178" s="176"/>
      <c r="H178" s="180"/>
      <c r="I178" s="873"/>
    </row>
    <row r="179" spans="1:15" s="178" customFormat="1" x14ac:dyDescent="0.2">
      <c r="A179" s="174" t="str">
        <f>A76</f>
        <v>Главный секретарь-судья МК(ССВК)</v>
      </c>
      <c r="B179" s="174"/>
      <c r="C179" s="738"/>
      <c r="D179" s="174"/>
      <c r="E179" s="174"/>
      <c r="F179" s="175"/>
      <c r="G179" s="176"/>
      <c r="H179" s="177" t="str">
        <f>H76</f>
        <v>А.С. Рожкова (Н.Новгород)</v>
      </c>
      <c r="I179" s="873"/>
    </row>
    <row r="180" spans="1:15" s="178" customFormat="1" x14ac:dyDescent="0.2">
      <c r="A180" s="174"/>
      <c r="B180" s="174"/>
      <c r="C180" s="738"/>
      <c r="D180" s="174"/>
      <c r="E180" s="174"/>
      <c r="F180" s="175"/>
      <c r="G180" s="176"/>
      <c r="H180" s="177"/>
      <c r="I180" s="873"/>
    </row>
    <row r="181" spans="1:15" s="178" customFormat="1" x14ac:dyDescent="0.2">
      <c r="A181" s="174"/>
      <c r="B181" s="174"/>
      <c r="C181" s="738"/>
      <c r="D181" s="174"/>
      <c r="E181" s="174"/>
      <c r="F181" s="175"/>
      <c r="G181" s="176"/>
      <c r="H181" s="177"/>
      <c r="I181" s="873"/>
    </row>
    <row r="182" spans="1:15" s="178" customFormat="1" x14ac:dyDescent="0.2">
      <c r="A182" s="174"/>
      <c r="B182" s="174"/>
      <c r="C182" s="738"/>
      <c r="D182" s="174"/>
      <c r="E182" s="174"/>
      <c r="F182" s="175"/>
      <c r="G182" s="176"/>
      <c r="H182" s="177"/>
      <c r="I182" s="873"/>
    </row>
    <row r="187" spans="1:15" x14ac:dyDescent="0.2">
      <c r="C187" s="922" t="s">
        <v>300</v>
      </c>
      <c r="L187" s="1118"/>
      <c r="M187" s="1118"/>
      <c r="N187" s="1118"/>
      <c r="O187" s="1118"/>
    </row>
    <row r="189" spans="1:15" x14ac:dyDescent="0.2">
      <c r="A189" s="181">
        <v>1</v>
      </c>
      <c r="C189" s="930" t="str">
        <f>C7</f>
        <v>Республика Башкортостан</v>
      </c>
      <c r="F189" s="2">
        <v>1</v>
      </c>
    </row>
    <row r="190" spans="1:15" x14ac:dyDescent="0.2">
      <c r="A190" s="181">
        <v>2</v>
      </c>
      <c r="C190" s="930" t="str">
        <f>C11</f>
        <v>Архангельская область</v>
      </c>
      <c r="F190" s="2">
        <v>2</v>
      </c>
    </row>
    <row r="191" spans="1:15" x14ac:dyDescent="0.2">
      <c r="A191" s="181">
        <v>3</v>
      </c>
      <c r="C191" s="930" t="str">
        <f>C15</f>
        <v>Санкт-Петербург</v>
      </c>
      <c r="F191" s="2">
        <v>3</v>
      </c>
    </row>
    <row r="192" spans="1:15" x14ac:dyDescent="0.2">
      <c r="A192" s="181">
        <v>4</v>
      </c>
      <c r="C192" s="930" t="str">
        <f>C20</f>
        <v>Нижегородская область</v>
      </c>
      <c r="F192" s="2">
        <v>4</v>
      </c>
    </row>
    <row r="193" spans="1:11" x14ac:dyDescent="0.2">
      <c r="A193" s="181">
        <v>5</v>
      </c>
      <c r="C193" s="930" t="str">
        <f>C23</f>
        <v xml:space="preserve">Челябинская область </v>
      </c>
      <c r="F193" s="2">
        <v>5</v>
      </c>
    </row>
    <row r="194" spans="1:11" x14ac:dyDescent="0.2">
      <c r="A194" s="181">
        <v>6</v>
      </c>
      <c r="C194" s="930" t="str">
        <f>C28</f>
        <v>Кемеровская область</v>
      </c>
      <c r="F194" s="2">
        <v>6</v>
      </c>
    </row>
    <row r="195" spans="1:11" x14ac:dyDescent="0.2">
      <c r="A195" s="181">
        <v>7</v>
      </c>
      <c r="C195" s="930" t="str">
        <f>C32</f>
        <v>Республика Крым</v>
      </c>
      <c r="F195" s="2">
        <v>7</v>
      </c>
    </row>
    <row r="196" spans="1:11" x14ac:dyDescent="0.2">
      <c r="A196" s="181">
        <v>8</v>
      </c>
      <c r="C196" s="930" t="str">
        <f>C35</f>
        <v>Саратовская область</v>
      </c>
      <c r="F196" s="2">
        <v>8</v>
      </c>
    </row>
    <row r="197" spans="1:11" x14ac:dyDescent="0.2">
      <c r="A197" s="181">
        <v>9</v>
      </c>
      <c r="C197" s="930" t="str">
        <f>C38</f>
        <v>Московская область</v>
      </c>
      <c r="F197" s="2">
        <v>9</v>
      </c>
    </row>
    <row r="198" spans="1:11" x14ac:dyDescent="0.2">
      <c r="A198" s="181">
        <v>10</v>
      </c>
      <c r="C198" s="930" t="str">
        <f>C41</f>
        <v>ХМАО - Югра</v>
      </c>
      <c r="F198" s="2">
        <v>10</v>
      </c>
    </row>
    <row r="199" spans="1:11" x14ac:dyDescent="0.2">
      <c r="A199" s="181">
        <v>11</v>
      </c>
      <c r="C199" s="930" t="str">
        <f>C44</f>
        <v>Иркутская область</v>
      </c>
      <c r="F199" s="910">
        <v>11</v>
      </c>
    </row>
    <row r="200" spans="1:11" x14ac:dyDescent="0.2">
      <c r="A200" s="181">
        <v>12</v>
      </c>
      <c r="C200" s="930" t="str">
        <f>C47</f>
        <v>Владикавказ                          Рсо - Алания</v>
      </c>
      <c r="F200" s="2">
        <v>12</v>
      </c>
    </row>
    <row r="201" spans="1:11" s="15" customFormat="1" x14ac:dyDescent="0.2">
      <c r="A201" s="545">
        <v>13</v>
      </c>
      <c r="C201" s="930" t="str">
        <f>C50</f>
        <v>Липецкая область</v>
      </c>
      <c r="F201" s="546">
        <v>13</v>
      </c>
      <c r="G201" s="547"/>
      <c r="H201" s="548"/>
      <c r="I201" s="874"/>
    </row>
    <row r="202" spans="1:11" s="15" customFormat="1" x14ac:dyDescent="0.2">
      <c r="A202" s="545">
        <v>0</v>
      </c>
      <c r="C202" s="931" t="s">
        <v>86</v>
      </c>
      <c r="F202" s="546"/>
      <c r="G202" s="547"/>
      <c r="H202" s="548"/>
      <c r="I202" s="874"/>
      <c r="K202" s="549"/>
    </row>
    <row r="203" spans="1:11" s="15" customFormat="1" x14ac:dyDescent="0.2">
      <c r="A203" s="545"/>
      <c r="C203" s="922"/>
      <c r="F203" s="546"/>
      <c r="G203" s="547"/>
      <c r="H203" s="548"/>
      <c r="I203" s="874"/>
      <c r="K203" s="549"/>
    </row>
    <row r="204" spans="1:11" s="15" customFormat="1" x14ac:dyDescent="0.2">
      <c r="A204" s="545"/>
      <c r="C204" s="922" t="s">
        <v>321</v>
      </c>
      <c r="F204" s="546"/>
      <c r="G204" s="547"/>
      <c r="H204" s="548"/>
      <c r="I204" s="874"/>
      <c r="K204" s="549"/>
    </row>
    <row r="205" spans="1:11" s="15" customFormat="1" x14ac:dyDescent="0.2">
      <c r="A205" s="545"/>
      <c r="C205" s="932"/>
      <c r="F205" s="546"/>
      <c r="G205" s="547"/>
      <c r="H205" s="548"/>
      <c r="I205" s="874"/>
      <c r="K205" s="549"/>
    </row>
    <row r="206" spans="1:11" x14ac:dyDescent="0.2">
      <c r="A206" s="181">
        <v>14</v>
      </c>
      <c r="C206" s="930" t="str">
        <f>C82</f>
        <v>Свердловская область</v>
      </c>
      <c r="F206" s="2">
        <v>1</v>
      </c>
      <c r="K206" s="449"/>
    </row>
    <row r="207" spans="1:11" x14ac:dyDescent="0.2">
      <c r="A207" s="181">
        <v>15</v>
      </c>
      <c r="C207" s="930" t="str">
        <f>C86</f>
        <v>Саратовская область 1</v>
      </c>
      <c r="F207" s="2">
        <v>2</v>
      </c>
      <c r="K207" s="449"/>
    </row>
    <row r="208" spans="1:11" x14ac:dyDescent="0.2">
      <c r="A208" s="181">
        <v>16</v>
      </c>
      <c r="C208" s="930" t="str">
        <f>C91</f>
        <v>Саратовская область 2</v>
      </c>
      <c r="F208" s="524">
        <v>3</v>
      </c>
    </row>
    <row r="209" spans="1:15" x14ac:dyDescent="0.2">
      <c r="A209" s="181">
        <v>17</v>
      </c>
      <c r="C209" s="930" t="str">
        <f>C94</f>
        <v>Москва</v>
      </c>
      <c r="F209" s="524">
        <v>4</v>
      </c>
    </row>
    <row r="210" spans="1:15" x14ac:dyDescent="0.2">
      <c r="A210" s="181">
        <v>18</v>
      </c>
      <c r="C210" s="930" t="str">
        <f>C97</f>
        <v>Республика Бурятия</v>
      </c>
      <c r="F210" s="524">
        <v>5</v>
      </c>
    </row>
    <row r="211" spans="1:15" x14ac:dyDescent="0.2">
      <c r="A211" s="181"/>
      <c r="C211" s="930"/>
      <c r="F211" s="524"/>
    </row>
    <row r="212" spans="1:15" x14ac:dyDescent="0.2">
      <c r="A212" s="181"/>
      <c r="C212" s="930"/>
      <c r="F212" s="524"/>
    </row>
    <row r="213" spans="1:15" x14ac:dyDescent="0.2">
      <c r="A213" s="181"/>
      <c r="C213" s="930"/>
      <c r="F213" s="524"/>
    </row>
    <row r="214" spans="1:15" x14ac:dyDescent="0.2">
      <c r="A214" s="181"/>
      <c r="C214" s="930"/>
      <c r="F214" s="524"/>
    </row>
    <row r="215" spans="1:15" x14ac:dyDescent="0.2">
      <c r="A215" s="181"/>
      <c r="C215" s="930"/>
      <c r="F215" s="524"/>
    </row>
    <row r="216" spans="1:15" x14ac:dyDescent="0.2">
      <c r="A216" s="181"/>
      <c r="C216" s="930"/>
      <c r="F216" s="524"/>
    </row>
    <row r="217" spans="1:15" x14ac:dyDescent="0.2">
      <c r="A217" s="181"/>
      <c r="C217" s="930"/>
      <c r="F217" s="524"/>
    </row>
    <row r="218" spans="1:15" x14ac:dyDescent="0.2">
      <c r="A218" s="181"/>
      <c r="C218" s="930"/>
      <c r="F218" s="524"/>
    </row>
    <row r="219" spans="1:15" x14ac:dyDescent="0.2">
      <c r="A219" s="181"/>
      <c r="C219" s="930"/>
      <c r="F219" s="524"/>
    </row>
    <row r="220" spans="1:15" x14ac:dyDescent="0.2">
      <c r="F220" s="492"/>
    </row>
    <row r="222" spans="1:15" x14ac:dyDescent="0.2">
      <c r="L222" s="1118"/>
      <c r="M222" s="1118"/>
      <c r="N222" s="1118"/>
      <c r="O222" s="1118"/>
    </row>
    <row r="223" spans="1:15" x14ac:dyDescent="0.2">
      <c r="C223" s="922" t="s">
        <v>34</v>
      </c>
      <c r="M223" s="448"/>
    </row>
    <row r="224" spans="1:15" x14ac:dyDescent="0.2">
      <c r="C224" s="933"/>
    </row>
    <row r="225" spans="1:11" x14ac:dyDescent="0.2">
      <c r="A225" s="181">
        <v>26</v>
      </c>
      <c r="C225" s="930" t="str">
        <f>C132</f>
        <v>Удмуртская республика</v>
      </c>
      <c r="F225" s="2">
        <v>1</v>
      </c>
    </row>
    <row r="226" spans="1:11" x14ac:dyDescent="0.2">
      <c r="A226" s="181">
        <v>27</v>
      </c>
      <c r="C226" s="930" t="str">
        <f>C136</f>
        <v>Липецкая область</v>
      </c>
      <c r="F226" s="2">
        <v>2</v>
      </c>
    </row>
    <row r="227" spans="1:11" x14ac:dyDescent="0.2">
      <c r="A227" s="181">
        <v>28</v>
      </c>
      <c r="C227" s="930" t="str">
        <f>C140</f>
        <v>Орловская область</v>
      </c>
      <c r="F227" s="2">
        <v>3</v>
      </c>
    </row>
    <row r="228" spans="1:11" x14ac:dyDescent="0.2">
      <c r="A228" s="181">
        <v>29</v>
      </c>
      <c r="C228" s="930" t="str">
        <f>C145</f>
        <v>Москва</v>
      </c>
      <c r="F228" s="2">
        <v>4</v>
      </c>
    </row>
    <row r="229" spans="1:11" x14ac:dyDescent="0.2">
      <c r="A229" s="181">
        <v>30</v>
      </c>
      <c r="C229" s="930" t="str">
        <f>C150</f>
        <v>Московская область 1</v>
      </c>
      <c r="F229" s="2">
        <v>5</v>
      </c>
    </row>
    <row r="230" spans="1:11" x14ac:dyDescent="0.2">
      <c r="A230" s="181">
        <v>31</v>
      </c>
      <c r="C230" s="930" t="str">
        <f>C153</f>
        <v>Московская область 2</v>
      </c>
      <c r="F230" s="2">
        <v>6</v>
      </c>
    </row>
    <row r="231" spans="1:11" x14ac:dyDescent="0.2">
      <c r="A231" s="181">
        <v>32</v>
      </c>
      <c r="C231" s="930" t="str">
        <f>C156</f>
        <v>Республика Татарстан</v>
      </c>
      <c r="F231" s="2">
        <v>7</v>
      </c>
    </row>
    <row r="232" spans="1:11" x14ac:dyDescent="0.2">
      <c r="A232" s="181">
        <v>33</v>
      </c>
      <c r="C232" s="930" t="str">
        <f>C159</f>
        <v>Архангельская область</v>
      </c>
      <c r="F232" s="2">
        <v>8</v>
      </c>
    </row>
    <row r="233" spans="1:11" x14ac:dyDescent="0.2">
      <c r="A233" s="181">
        <v>34</v>
      </c>
      <c r="C233" s="930" t="str">
        <f>C162</f>
        <v>Челябинская область</v>
      </c>
      <c r="F233" s="2">
        <v>9</v>
      </c>
    </row>
    <row r="234" spans="1:11" x14ac:dyDescent="0.2">
      <c r="A234" s="181"/>
      <c r="C234" s="930"/>
    </row>
    <row r="235" spans="1:11" x14ac:dyDescent="0.2">
      <c r="A235" s="181"/>
      <c r="C235" s="930"/>
      <c r="K235" s="450"/>
    </row>
    <row r="236" spans="1:11" x14ac:dyDescent="0.2">
      <c r="A236" s="181"/>
      <c r="C236" s="930"/>
      <c r="K236" s="450"/>
    </row>
  </sheetData>
  <mergeCells count="202">
    <mergeCell ref="I50:I53"/>
    <mergeCell ref="I132:I135"/>
    <mergeCell ref="I136:I139"/>
    <mergeCell ref="I140:I144"/>
    <mergeCell ref="I145:I149"/>
    <mergeCell ref="I150:I152"/>
    <mergeCell ref="A129:H129"/>
    <mergeCell ref="C47:C49"/>
    <mergeCell ref="F49:H49"/>
    <mergeCell ref="A50:A53"/>
    <mergeCell ref="B50:B53"/>
    <mergeCell ref="C50:C53"/>
    <mergeCell ref="F53:H53"/>
    <mergeCell ref="A54:A57"/>
    <mergeCell ref="B54:B57"/>
    <mergeCell ref="C54:C57"/>
    <mergeCell ref="F57:H57"/>
    <mergeCell ref="A66:A69"/>
    <mergeCell ref="B66:B69"/>
    <mergeCell ref="C66:C69"/>
    <mergeCell ref="F69:H69"/>
    <mergeCell ref="A70:A73"/>
    <mergeCell ref="A132:A135"/>
    <mergeCell ref="B132:B135"/>
    <mergeCell ref="A41:A43"/>
    <mergeCell ref="B41:B43"/>
    <mergeCell ref="C41:C43"/>
    <mergeCell ref="I41:I43"/>
    <mergeCell ref="F43:H43"/>
    <mergeCell ref="A44:A46"/>
    <mergeCell ref="B44:B46"/>
    <mergeCell ref="C44:C46"/>
    <mergeCell ref="I44:I46"/>
    <mergeCell ref="F46:H46"/>
    <mergeCell ref="I156:I158"/>
    <mergeCell ref="I159:I161"/>
    <mergeCell ref="I11:I14"/>
    <mergeCell ref="I7:I10"/>
    <mergeCell ref="I108:I110"/>
    <mergeCell ref="I104:I107"/>
    <mergeCell ref="I100:I103"/>
    <mergeCell ref="I97:I99"/>
    <mergeCell ref="I94:I96"/>
    <mergeCell ref="I91:I93"/>
    <mergeCell ref="I86:I90"/>
    <mergeCell ref="I82:I85"/>
    <mergeCell ref="I47:I49"/>
    <mergeCell ref="I38:I40"/>
    <mergeCell ref="I35:I37"/>
    <mergeCell ref="I32:I34"/>
    <mergeCell ref="I28:I31"/>
    <mergeCell ref="I23:I27"/>
    <mergeCell ref="I20:I22"/>
    <mergeCell ref="I15:I19"/>
    <mergeCell ref="I111:I114"/>
    <mergeCell ref="I115:I118"/>
    <mergeCell ref="I119:I122"/>
    <mergeCell ref="I153:I155"/>
    <mergeCell ref="A1:H1"/>
    <mergeCell ref="A3:H3"/>
    <mergeCell ref="A4:H4"/>
    <mergeCell ref="A7:A10"/>
    <mergeCell ref="B7:B10"/>
    <mergeCell ref="C7:C10"/>
    <mergeCell ref="F10:H10"/>
    <mergeCell ref="A20:A22"/>
    <mergeCell ref="B20:B22"/>
    <mergeCell ref="C20:C22"/>
    <mergeCell ref="F22:H22"/>
    <mergeCell ref="A11:A14"/>
    <mergeCell ref="B11:B14"/>
    <mergeCell ref="C11:C14"/>
    <mergeCell ref="F14:H14"/>
    <mergeCell ref="A15:A19"/>
    <mergeCell ref="B15:B19"/>
    <mergeCell ref="C15:C19"/>
    <mergeCell ref="F19:H19"/>
    <mergeCell ref="A38:A40"/>
    <mergeCell ref="B38:B40"/>
    <mergeCell ref="C38:C40"/>
    <mergeCell ref="F40:H40"/>
    <mergeCell ref="A28:A31"/>
    <mergeCell ref="B28:B31"/>
    <mergeCell ref="C28:C31"/>
    <mergeCell ref="F31:H31"/>
    <mergeCell ref="A32:A34"/>
    <mergeCell ref="B32:B34"/>
    <mergeCell ref="C32:C34"/>
    <mergeCell ref="F34:H34"/>
    <mergeCell ref="A35:A37"/>
    <mergeCell ref="B35:B37"/>
    <mergeCell ref="C35:C37"/>
    <mergeCell ref="F37:H37"/>
    <mergeCell ref="A58:A61"/>
    <mergeCell ref="B58:B61"/>
    <mergeCell ref="C58:C61"/>
    <mergeCell ref="F61:H61"/>
    <mergeCell ref="A108:A110"/>
    <mergeCell ref="B108:B110"/>
    <mergeCell ref="C108:C110"/>
    <mergeCell ref="F110:H110"/>
    <mergeCell ref="C91:C93"/>
    <mergeCell ref="F93:H93"/>
    <mergeCell ref="A62:A65"/>
    <mergeCell ref="B62:B65"/>
    <mergeCell ref="C62:C65"/>
    <mergeCell ref="F65:H65"/>
    <mergeCell ref="B70:B73"/>
    <mergeCell ref="C70:C73"/>
    <mergeCell ref="F73:H73"/>
    <mergeCell ref="C86:C90"/>
    <mergeCell ref="F90:H90"/>
    <mergeCell ref="C94:C96"/>
    <mergeCell ref="C140:C144"/>
    <mergeCell ref="F144:H144"/>
    <mergeCell ref="A145:A149"/>
    <mergeCell ref="B145:B149"/>
    <mergeCell ref="C145:C149"/>
    <mergeCell ref="F149:H149"/>
    <mergeCell ref="A111:A114"/>
    <mergeCell ref="B111:B114"/>
    <mergeCell ref="C111:C114"/>
    <mergeCell ref="C136:C139"/>
    <mergeCell ref="F139:H139"/>
    <mergeCell ref="F114:H114"/>
    <mergeCell ref="A115:A118"/>
    <mergeCell ref="B115:B118"/>
    <mergeCell ref="C115:C118"/>
    <mergeCell ref="F118:H118"/>
    <mergeCell ref="A119:A122"/>
    <mergeCell ref="B119:B122"/>
    <mergeCell ref="C119:C122"/>
    <mergeCell ref="F122:H122"/>
    <mergeCell ref="C132:C135"/>
    <mergeCell ref="F135:H135"/>
    <mergeCell ref="A136:A139"/>
    <mergeCell ref="B136:B139"/>
    <mergeCell ref="F96:H96"/>
    <mergeCell ref="A97:A99"/>
    <mergeCell ref="B97:B99"/>
    <mergeCell ref="C82:C85"/>
    <mergeCell ref="F85:H85"/>
    <mergeCell ref="B82:B85"/>
    <mergeCell ref="A159:A161"/>
    <mergeCell ref="B159:B161"/>
    <mergeCell ref="C159:C161"/>
    <mergeCell ref="F161:H161"/>
    <mergeCell ref="A150:A152"/>
    <mergeCell ref="B150:B152"/>
    <mergeCell ref="C150:C152"/>
    <mergeCell ref="F152:H152"/>
    <mergeCell ref="A156:A158"/>
    <mergeCell ref="B156:B158"/>
    <mergeCell ref="C156:C158"/>
    <mergeCell ref="F158:H158"/>
    <mergeCell ref="A153:A155"/>
    <mergeCell ref="B153:B155"/>
    <mergeCell ref="C153:C155"/>
    <mergeCell ref="F155:H155"/>
    <mergeCell ref="A140:A144"/>
    <mergeCell ref="B140:B144"/>
    <mergeCell ref="L187:O187"/>
    <mergeCell ref="L222:O222"/>
    <mergeCell ref="A171:A173"/>
    <mergeCell ref="B171:B173"/>
    <mergeCell ref="C171:C173"/>
    <mergeCell ref="F173:H173"/>
    <mergeCell ref="A162:A166"/>
    <mergeCell ref="B162:B166"/>
    <mergeCell ref="C162:C166"/>
    <mergeCell ref="F166:H166"/>
    <mergeCell ref="A167:A170"/>
    <mergeCell ref="B167:B170"/>
    <mergeCell ref="C167:C170"/>
    <mergeCell ref="F170:H170"/>
    <mergeCell ref="I162:I166"/>
    <mergeCell ref="I167:I170"/>
    <mergeCell ref="I171:I173"/>
    <mergeCell ref="A23:A27"/>
    <mergeCell ref="B23:B27"/>
    <mergeCell ref="C23:C27"/>
    <mergeCell ref="F27:H27"/>
    <mergeCell ref="A104:A107"/>
    <mergeCell ref="B104:B107"/>
    <mergeCell ref="C104:C107"/>
    <mergeCell ref="F107:H107"/>
    <mergeCell ref="A91:A93"/>
    <mergeCell ref="B91:B93"/>
    <mergeCell ref="A100:A103"/>
    <mergeCell ref="B100:B103"/>
    <mergeCell ref="C100:C103"/>
    <mergeCell ref="F103:H103"/>
    <mergeCell ref="A94:A96"/>
    <mergeCell ref="B94:B96"/>
    <mergeCell ref="A47:A49"/>
    <mergeCell ref="B47:B49"/>
    <mergeCell ref="A79:H79"/>
    <mergeCell ref="A82:A85"/>
    <mergeCell ref="C97:C99"/>
    <mergeCell ref="F99:H99"/>
    <mergeCell ref="A86:A90"/>
    <mergeCell ref="B86:B90"/>
  </mergeCells>
  <printOptions horizontalCentered="1"/>
  <pageMargins left="0.19685039370078741" right="0.19685039370078741" top="0.19685039370078741" bottom="0.19685039370078741" header="0" footer="0.51181102362204722"/>
  <pageSetup paperSize="9" scale="65" fitToHeight="2" orientation="portrait" r:id="rId1"/>
  <headerFooter alignWithMargins="0"/>
  <rowBreaks count="3" manualBreakCount="3">
    <brk id="77" max="8" man="1"/>
    <brk id="127" max="8" man="1"/>
    <brk id="185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43</vt:i4>
      </vt:variant>
    </vt:vector>
  </HeadingPairs>
  <TitlesOfParts>
    <vt:vector size="74" baseType="lpstr">
      <vt:lpstr>Заявки</vt:lpstr>
      <vt:lpstr>Список уч-ков</vt:lpstr>
      <vt:lpstr>ЗаявкаКом</vt:lpstr>
      <vt:lpstr>Титул (2)</vt:lpstr>
      <vt:lpstr>Титул</vt:lpstr>
      <vt:lpstr>ИТОГИ(команды)</vt:lpstr>
      <vt:lpstr>ИТОГ</vt:lpstr>
      <vt:lpstr>СписокКЖ</vt:lpstr>
      <vt:lpstr>СписокКМ</vt:lpstr>
      <vt:lpstr>ж6-8</vt:lpstr>
      <vt:lpstr>ФКЖ6-7</vt:lpstr>
      <vt:lpstr>СводникКЖ6-8</vt:lpstr>
      <vt:lpstr>Группы_КЖ8-10</vt:lpstr>
      <vt:lpstr>гр ж9-10</vt:lpstr>
      <vt:lpstr>фЖ9-10</vt:lpstr>
      <vt:lpstr>СводникКЖ9-10</vt:lpstr>
      <vt:lpstr>Группы_КМ6-7</vt:lpstr>
      <vt:lpstr>ФКМ6-7</vt:lpstr>
      <vt:lpstr>2ФКМ6-7</vt:lpstr>
      <vt:lpstr>СводникКМ6-7</vt:lpstr>
      <vt:lpstr>Группы_КМ8</vt:lpstr>
      <vt:lpstr>ФКМ8</vt:lpstr>
      <vt:lpstr>СводникКМ9-10  (2)</vt:lpstr>
      <vt:lpstr>На 6</vt:lpstr>
      <vt:lpstr>км8</vt:lpstr>
      <vt:lpstr>СводникКМ8</vt:lpstr>
      <vt:lpstr>Группы_КМ9-10</vt:lpstr>
      <vt:lpstr>ФКМ9-10</vt:lpstr>
      <vt:lpstr>СводникКМ9-10 </vt:lpstr>
      <vt:lpstr>Протокол матча</vt:lpstr>
      <vt:lpstr>М 1-8</vt:lpstr>
      <vt:lpstr>'гр ж9-10'!Заголовки_для_печати</vt:lpstr>
      <vt:lpstr>'Группы_КЖ8-10'!Заголовки_для_печати</vt:lpstr>
      <vt:lpstr>'Группы_КМ6-7'!Заголовки_для_печати</vt:lpstr>
      <vt:lpstr>Группы_КМ8!Заголовки_для_печати</vt:lpstr>
      <vt:lpstr>'Группы_КМ9-10'!Заголовки_для_печати</vt:lpstr>
      <vt:lpstr>'ж6-8'!Заголовки_для_печати</vt:lpstr>
      <vt:lpstr>'На 6'!Заголовки_для_печати</vt:lpstr>
      <vt:lpstr>'СводникКЖ6-8'!Заголовки_для_печати</vt:lpstr>
      <vt:lpstr>'СводникКЖ9-10'!Заголовки_для_печати</vt:lpstr>
      <vt:lpstr>'СводникКМ6-7'!Заголовки_для_печати</vt:lpstr>
      <vt:lpstr>СводникКМ8!Заголовки_для_печати</vt:lpstr>
      <vt:lpstr>'СводникКМ9-10 '!Заголовки_для_печати</vt:lpstr>
      <vt:lpstr>'СводникКМ9-10  (2)'!Заголовки_для_печати</vt:lpstr>
      <vt:lpstr>'Список уч-ков'!Заголовки_для_печати</vt:lpstr>
      <vt:lpstr>СписокКЖ!Заголовки_для_печати</vt:lpstr>
      <vt:lpstr>СписокКМ!Заголовки_для_печати</vt:lpstr>
      <vt:lpstr>'гр ж9-10'!Область_печати</vt:lpstr>
      <vt:lpstr>'Группы_КЖ8-10'!Область_печати</vt:lpstr>
      <vt:lpstr>'Группы_КМ6-7'!Область_печати</vt:lpstr>
      <vt:lpstr>Группы_КМ8!Область_печати</vt:lpstr>
      <vt:lpstr>'Группы_КМ9-10'!Область_печати</vt:lpstr>
      <vt:lpstr>'ж6-8'!Область_печати</vt:lpstr>
      <vt:lpstr>Заявки!Область_печати</vt:lpstr>
      <vt:lpstr>ИТОГ!Область_печати</vt:lpstr>
      <vt:lpstr>'ИТОГИ(команды)'!Область_печати</vt:lpstr>
      <vt:lpstr>км8!Область_печати</vt:lpstr>
      <vt:lpstr>'М 1-8'!Область_печати</vt:lpstr>
      <vt:lpstr>'На 6'!Область_печати</vt:lpstr>
      <vt:lpstr>'Протокол матча'!Область_печати</vt:lpstr>
      <vt:lpstr>'СводникКЖ6-8'!Область_печати</vt:lpstr>
      <vt:lpstr>'СводникКЖ9-10'!Область_печати</vt:lpstr>
      <vt:lpstr>'СводникКМ6-7'!Область_печати</vt:lpstr>
      <vt:lpstr>СводникКМ8!Область_печати</vt:lpstr>
      <vt:lpstr>'СводникКМ9-10 '!Область_печати</vt:lpstr>
      <vt:lpstr>'СводникКМ9-10  (2)'!Область_печати</vt:lpstr>
      <vt:lpstr>СписокКЖ!Область_печати</vt:lpstr>
      <vt:lpstr>СписокКМ!Область_печати</vt:lpstr>
      <vt:lpstr>Титул!Область_печати</vt:lpstr>
      <vt:lpstr>'Титул (2)'!Область_печати</vt:lpstr>
      <vt:lpstr>'фЖ9-10'!Область_печати</vt:lpstr>
      <vt:lpstr>'ФКЖ6-7'!Область_печати</vt:lpstr>
      <vt:lpstr>'ФКМ6-7'!Область_печати</vt:lpstr>
      <vt:lpstr>'ФКМ9-10'!Область_печати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</dc:creator>
  <cp:lastModifiedBy>Сазонов Дмитрий Игоревич</cp:lastModifiedBy>
  <cp:lastPrinted>2020-09-29T11:28:49Z</cp:lastPrinted>
  <dcterms:created xsi:type="dcterms:W3CDTF">2017-01-26T09:28:37Z</dcterms:created>
  <dcterms:modified xsi:type="dcterms:W3CDTF">2020-10-01T16:11:47Z</dcterms:modified>
</cp:coreProperties>
</file>